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3.xml" ContentType="application/vnd.openxmlformats-officedocument.spreadsheetml.comments+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omments7.xml" ContentType="application/vnd.openxmlformats-officedocument.spreadsheetml.comments+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1.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GitHub\ThreeME\results\sorties SNBC3\"/>
    </mc:Choice>
  </mc:AlternateContent>
  <xr:revisionPtr revIDLastSave="0" documentId="13_ncr:1_{7ED29288-00E0-45EB-BFD1-31434C1B06AD}" xr6:coauthVersionLast="47" xr6:coauthVersionMax="47" xr10:uidLastSave="{00000000-0000-0000-0000-000000000000}"/>
  <bookViews>
    <workbookView xWindow="-120" yWindow="-120" windowWidth="20730" windowHeight="11160" firstSheet="1" activeTab="5" xr2:uid="{00000000-000D-0000-FFFF-FFFF00000000}"/>
  </bookViews>
  <sheets>
    <sheet name="Récap run 1bis" sheetId="29" r:id="rId1"/>
    <sheet name="Récap run 2" sheetId="30" r:id="rId2"/>
    <sheet name="Variables AME" sheetId="5" r:id="rId3"/>
    <sheet name="Variables AMS" sheetId="12" r:id="rId4"/>
    <sheet name="Prix" sheetId="49" r:id="rId5"/>
    <sheet name="Graphes comparatifs" sheetId="50" r:id="rId6"/>
    <sheet name="T surcroît d'I AMS" sheetId="47" r:id="rId7"/>
    <sheet name="T surcroît d'I AMS-AME" sheetId="46" r:id="rId8"/>
    <sheet name="T récap" sheetId="48" r:id="rId9"/>
    <sheet name="Coeffs tech AME" sheetId="41" r:id="rId10"/>
    <sheet name="Coeffs tech AMS" sheetId="43" r:id="rId11"/>
    <sheet name="Coeffs tech AMSAME" sheetId="44" r:id="rId12"/>
    <sheet name="T coef techiques modifiés" sheetId="45" r:id="rId13"/>
    <sheet name="Transp lourd AME" sheetId="38" r:id="rId14"/>
    <sheet name="Transp lourd AMS" sheetId="39" r:id="rId15"/>
    <sheet name="Transp lourd AMS-AME" sheetId="40" r:id="rId16"/>
    <sheet name="Industrie AME" sheetId="24" r:id="rId17"/>
    <sheet name="Industrie AMS" sheetId="27" r:id="rId18"/>
    <sheet name="Industrie AMS-AME" sheetId="28" r:id="rId19"/>
    <sheet name="G agriculture" sheetId="37" r:id="rId20"/>
    <sheet name="G industrie manuf" sheetId="36" r:id="rId21"/>
    <sheet name="Energie AME" sheetId="21" r:id="rId22"/>
    <sheet name="Energie AMS" sheetId="25" r:id="rId23"/>
    <sheet name="Energie AMS-AME" sheetId="26" r:id="rId24"/>
    <sheet name="G énergie" sheetId="34" r:id="rId25"/>
    <sheet name="Tertiaire AME" sheetId="11" r:id="rId26"/>
    <sheet name="Tertiaire AMS" sheetId="13" r:id="rId27"/>
    <sheet name="Tertiaire AMS-AME" sheetId="16" r:id="rId28"/>
    <sheet name="G tertiaire" sheetId="33" r:id="rId29"/>
    <sheet name="Résidentiel AME" sheetId="10" r:id="rId30"/>
    <sheet name="Résidentiel AMS" sheetId="14" r:id="rId31"/>
    <sheet name="Résidentiel AMS-AME" sheetId="17" r:id="rId32"/>
    <sheet name="G Résidentiel" sheetId="32" r:id="rId33"/>
    <sheet name="Transport AME" sheetId="9" r:id="rId34"/>
    <sheet name="Transport AMS" sheetId="19" r:id="rId35"/>
    <sheet name="Transport AMS-AME" sheetId="18" r:id="rId36"/>
    <sheet name="G transport" sheetId="31" r:id="rId37"/>
    <sheet name="Transport XB" sheetId="1" r:id="rId38"/>
    <sheet name="Résidentiel XB" sheetId="6" r:id="rId39"/>
    <sheet name="leviers et hypothèses de simul" sheetId="2" r:id="rId40"/>
    <sheet name="Selma" sheetId="4" r:id="rId41"/>
    <sheet name="Brouillon" sheetId="42" r:id="rId4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8" i="50" l="1"/>
  <c r="AW47" i="19" l="1"/>
  <c r="AV47" i="19"/>
  <c r="AU47" i="19"/>
  <c r="AT47" i="19"/>
  <c r="AS47" i="19"/>
  <c r="AR47" i="19"/>
  <c r="AQ47" i="19"/>
  <c r="AP47" i="19"/>
  <c r="AO47" i="19"/>
  <c r="AN47" i="19"/>
  <c r="AM47" i="19"/>
  <c r="AL47" i="19"/>
  <c r="AK47" i="19"/>
  <c r="AJ47" i="19"/>
  <c r="AI47" i="19"/>
  <c r="AH47" i="19"/>
  <c r="AG47" i="19"/>
  <c r="AF47" i="19"/>
  <c r="AE47" i="19"/>
  <c r="AD47" i="19"/>
  <c r="AD47" i="18" s="1"/>
  <c r="AC47" i="19"/>
  <c r="AB47" i="19"/>
  <c r="AA47" i="19"/>
  <c r="Z47" i="19"/>
  <c r="Y47" i="19"/>
  <c r="X47" i="19"/>
  <c r="W47" i="19"/>
  <c r="V47" i="19"/>
  <c r="U47" i="19"/>
  <c r="T47" i="19"/>
  <c r="S47" i="19"/>
  <c r="S47" i="18" s="1"/>
  <c r="R47" i="19"/>
  <c r="R47" i="18" s="1"/>
  <c r="Q47" i="19"/>
  <c r="P47" i="19"/>
  <c r="O47" i="19"/>
  <c r="N47" i="19"/>
  <c r="M47" i="19"/>
  <c r="L47" i="19"/>
  <c r="K47" i="19"/>
  <c r="J47" i="19"/>
  <c r="I47" i="19"/>
  <c r="H47" i="19"/>
  <c r="G47" i="19"/>
  <c r="G47" i="18" s="1"/>
  <c r="F47" i="19"/>
  <c r="F47" i="18" s="1"/>
  <c r="E47" i="19"/>
  <c r="D47" i="19"/>
  <c r="C47" i="19"/>
  <c r="D47" i="9"/>
  <c r="E47" i="9"/>
  <c r="F47" i="9"/>
  <c r="G47" i="9"/>
  <c r="H47" i="9"/>
  <c r="I47" i="9"/>
  <c r="I47" i="18" s="1"/>
  <c r="J47" i="9"/>
  <c r="J47" i="18" s="1"/>
  <c r="K47" i="9"/>
  <c r="K47" i="18" s="1"/>
  <c r="L47" i="9"/>
  <c r="L47" i="18" s="1"/>
  <c r="M47" i="9"/>
  <c r="N47" i="9"/>
  <c r="O47" i="9"/>
  <c r="P47" i="9"/>
  <c r="Q47" i="9"/>
  <c r="R47" i="9"/>
  <c r="S47" i="9"/>
  <c r="T47" i="9"/>
  <c r="U47" i="9"/>
  <c r="V47" i="9"/>
  <c r="V47" i="18" s="1"/>
  <c r="W47" i="9"/>
  <c r="W47" i="18" s="1"/>
  <c r="X47" i="9"/>
  <c r="X47" i="18" s="1"/>
  <c r="Y47" i="9"/>
  <c r="Z47" i="9"/>
  <c r="AA47" i="9"/>
  <c r="AB47" i="9"/>
  <c r="AC47" i="9"/>
  <c r="AD47" i="9"/>
  <c r="AE47" i="9"/>
  <c r="AF47" i="9"/>
  <c r="AG47" i="9"/>
  <c r="AG47" i="18" s="1"/>
  <c r="AH47" i="9"/>
  <c r="AH47" i="18" s="1"/>
  <c r="AI47" i="9"/>
  <c r="AI47" i="18" s="1"/>
  <c r="AJ47" i="9"/>
  <c r="AJ47" i="18" s="1"/>
  <c r="AK47" i="9"/>
  <c r="AL47" i="9"/>
  <c r="AM47" i="9"/>
  <c r="AM47" i="18" s="1"/>
  <c r="AN47" i="9"/>
  <c r="AO47" i="9"/>
  <c r="AP47" i="9"/>
  <c r="AQ47" i="9"/>
  <c r="AR47" i="9"/>
  <c r="AS47" i="9"/>
  <c r="AT47" i="9"/>
  <c r="AT47" i="18" s="1"/>
  <c r="AU47" i="9"/>
  <c r="AU47" i="18" s="1"/>
  <c r="AV47" i="9"/>
  <c r="AV47" i="18" s="1"/>
  <c r="AW47" i="9"/>
  <c r="AW47" i="18" s="1"/>
  <c r="C47" i="9"/>
  <c r="AP47" i="18" l="1"/>
  <c r="AE47" i="18"/>
  <c r="AQ47" i="18"/>
  <c r="T47" i="18"/>
  <c r="AN47" i="18"/>
  <c r="AB47" i="18"/>
  <c r="P47" i="18"/>
  <c r="D47" i="18"/>
  <c r="AR47" i="18"/>
  <c r="AA47" i="18"/>
  <c r="O47" i="18"/>
  <c r="AK47" i="18"/>
  <c r="N47" i="18"/>
  <c r="AL47" i="18"/>
  <c r="Y47" i="18"/>
  <c r="Z47" i="18"/>
  <c r="M47" i="18"/>
  <c r="C47" i="18"/>
  <c r="AF47" i="18"/>
  <c r="H47" i="18"/>
  <c r="AS47" i="18"/>
  <c r="U47" i="18"/>
  <c r="AO47" i="18"/>
  <c r="AC47" i="18"/>
  <c r="Q47" i="18"/>
  <c r="E47" i="18"/>
  <c r="AM8" i="47"/>
  <c r="AN38" i="47"/>
  <c r="AM19" i="47"/>
  <c r="AN19" i="47"/>
  <c r="AN6" i="47"/>
  <c r="AM18" i="47"/>
  <c r="AM37" i="47" s="1"/>
  <c r="AM5" i="47"/>
  <c r="AM6" i="47" s="1"/>
  <c r="AM38" i="47" s="1"/>
  <c r="AN18" i="47"/>
  <c r="AN14" i="47"/>
  <c r="E8" i="50"/>
  <c r="AN8" i="47"/>
  <c r="AN5" i="47" s="1"/>
  <c r="AN37" i="47" s="1"/>
  <c r="AN30" i="47"/>
  <c r="AN23" i="47"/>
  <c r="AN35" i="47"/>
  <c r="AN33" i="47"/>
  <c r="AN34" i="47"/>
  <c r="AN41" i="47"/>
  <c r="AN44" i="47"/>
  <c r="AN27" i="47"/>
  <c r="AN28" i="47" s="1"/>
  <c r="AM27" i="47"/>
  <c r="AM28" i="47" s="1"/>
  <c r="AM21" i="47"/>
  <c r="AN21" i="47" s="1"/>
  <c r="AM22" i="47"/>
  <c r="AN20" i="47"/>
  <c r="AM20" i="47"/>
  <c r="AN22" i="47"/>
  <c r="AN15" i="47"/>
  <c r="AM14" i="47"/>
  <c r="AM11" i="47"/>
  <c r="AN11" i="47" s="1"/>
  <c r="AN12" i="47"/>
  <c r="AN13" i="47"/>
  <c r="AN9" i="47"/>
  <c r="AM12" i="47"/>
  <c r="AM13" i="47"/>
  <c r="AM9" i="47"/>
  <c r="E39" i="50"/>
  <c r="E38" i="50"/>
  <c r="E20" i="50"/>
  <c r="E19" i="50"/>
  <c r="E16" i="50"/>
  <c r="H11" i="39"/>
  <c r="AN10" i="47" l="1"/>
  <c r="AM10" i="47"/>
  <c r="E127" i="50" l="1"/>
  <c r="E133" i="50"/>
  <c r="J113" i="50"/>
  <c r="I113" i="50"/>
  <c r="H113" i="50"/>
  <c r="G113" i="50"/>
  <c r="J112" i="50"/>
  <c r="I112" i="50"/>
  <c r="H112" i="50"/>
  <c r="G112" i="50"/>
  <c r="J104" i="50"/>
  <c r="I104" i="50"/>
  <c r="H104" i="50"/>
  <c r="G104" i="50"/>
  <c r="J103" i="50"/>
  <c r="I103" i="50"/>
  <c r="H103" i="50"/>
  <c r="G103" i="50"/>
  <c r="D93" i="50"/>
  <c r="D92" i="50"/>
  <c r="E89" i="50"/>
  <c r="E79" i="50"/>
  <c r="E72" i="50"/>
  <c r="E69" i="50"/>
  <c r="E61" i="50"/>
  <c r="E60" i="50"/>
  <c r="E57" i="50"/>
  <c r="F49" i="50"/>
  <c r="E47" i="50"/>
  <c r="F37" i="50"/>
  <c r="D32" i="50"/>
  <c r="C32" i="50"/>
  <c r="F31" i="50"/>
  <c r="F32" i="50" s="1"/>
  <c r="E31" i="50"/>
  <c r="E32" i="50" s="1"/>
  <c r="E30" i="50"/>
  <c r="E29" i="50"/>
  <c r="E28" i="50"/>
  <c r="E7" i="50"/>
  <c r="E4" i="50"/>
  <c r="AW74" i="39"/>
  <c r="AV74" i="39"/>
  <c r="AU74" i="39"/>
  <c r="AT74" i="39"/>
  <c r="AS74" i="39"/>
  <c r="AR74" i="39"/>
  <c r="AQ74" i="39"/>
  <c r="AP74" i="39"/>
  <c r="AO74" i="39"/>
  <c r="AN74" i="39"/>
  <c r="AM74" i="39"/>
  <c r="AL74" i="39"/>
  <c r="AK74" i="39"/>
  <c r="AJ74" i="39"/>
  <c r="AI74" i="39"/>
  <c r="AH74" i="39"/>
  <c r="AG74" i="39"/>
  <c r="AF74" i="39"/>
  <c r="AE74" i="39"/>
  <c r="AD74" i="39"/>
  <c r="AC74" i="39"/>
  <c r="AB74" i="39"/>
  <c r="AA74" i="39"/>
  <c r="Z74" i="39"/>
  <c r="Y74" i="39"/>
  <c r="X74" i="39"/>
  <c r="W74" i="39"/>
  <c r="V74" i="39"/>
  <c r="U74" i="39"/>
  <c r="T74" i="39"/>
  <c r="S74" i="39"/>
  <c r="R74" i="39"/>
  <c r="Q74" i="39"/>
  <c r="P74" i="39"/>
  <c r="O74" i="39"/>
  <c r="N74" i="39"/>
  <c r="M74" i="39"/>
  <c r="L74" i="39"/>
  <c r="K74" i="39"/>
  <c r="J74" i="39"/>
  <c r="I74" i="39"/>
  <c r="H74" i="39"/>
  <c r="G74" i="39"/>
  <c r="F74" i="39"/>
  <c r="E74" i="39"/>
  <c r="D74" i="39"/>
  <c r="C74" i="39"/>
  <c r="AW73" i="39"/>
  <c r="AV73" i="39"/>
  <c r="AU73" i="39"/>
  <c r="AT73" i="39"/>
  <c r="AS73" i="39"/>
  <c r="AR73" i="39"/>
  <c r="AQ73" i="39"/>
  <c r="AP73" i="39"/>
  <c r="AO73" i="39"/>
  <c r="AN73" i="39"/>
  <c r="AM73" i="39"/>
  <c r="AL73" i="39"/>
  <c r="AK73" i="39"/>
  <c r="AJ73" i="39"/>
  <c r="AI73" i="39"/>
  <c r="AH73" i="39"/>
  <c r="AG73" i="39"/>
  <c r="AF73" i="39"/>
  <c r="AE73" i="39"/>
  <c r="AD73" i="39"/>
  <c r="AC73" i="39"/>
  <c r="AB73" i="39"/>
  <c r="AA73" i="39"/>
  <c r="Z73" i="39"/>
  <c r="Y73" i="39"/>
  <c r="X73" i="39"/>
  <c r="W73" i="39"/>
  <c r="V73" i="39"/>
  <c r="U73" i="39"/>
  <c r="T73" i="39"/>
  <c r="S73" i="39"/>
  <c r="R73" i="39"/>
  <c r="Q73" i="39"/>
  <c r="P73" i="39"/>
  <c r="O73" i="39"/>
  <c r="N73" i="39"/>
  <c r="M73" i="39"/>
  <c r="L73" i="39"/>
  <c r="K73" i="39"/>
  <c r="J73" i="39"/>
  <c r="I73" i="39"/>
  <c r="H73" i="39"/>
  <c r="G73" i="39"/>
  <c r="F73" i="39"/>
  <c r="E73" i="39"/>
  <c r="D73" i="39"/>
  <c r="C73" i="39"/>
  <c r="AW72" i="39"/>
  <c r="AV72" i="39"/>
  <c r="AU72" i="39"/>
  <c r="AT72" i="39"/>
  <c r="AS72" i="39"/>
  <c r="AR72" i="39"/>
  <c r="AQ72" i="39"/>
  <c r="AP72" i="39"/>
  <c r="AO72" i="39"/>
  <c r="AN72" i="39"/>
  <c r="AM72" i="39"/>
  <c r="AL72" i="39"/>
  <c r="AK72" i="39"/>
  <c r="AJ72" i="39"/>
  <c r="AI72" i="39"/>
  <c r="AH72" i="39"/>
  <c r="AG72" i="39"/>
  <c r="AF72" i="39"/>
  <c r="AE72" i="39"/>
  <c r="AD72" i="39"/>
  <c r="AC72" i="39"/>
  <c r="AB72" i="39"/>
  <c r="AA72" i="39"/>
  <c r="Z72" i="39"/>
  <c r="Y72" i="39"/>
  <c r="X72" i="39"/>
  <c r="W72" i="39"/>
  <c r="V72" i="39"/>
  <c r="U72" i="39"/>
  <c r="T72" i="39"/>
  <c r="S72" i="39"/>
  <c r="R72" i="39"/>
  <c r="Q72" i="39"/>
  <c r="P72" i="39"/>
  <c r="O72" i="39"/>
  <c r="N72" i="39"/>
  <c r="M72" i="39"/>
  <c r="L72" i="39"/>
  <c r="K72" i="39"/>
  <c r="J72" i="39"/>
  <c r="I72" i="39"/>
  <c r="H72" i="39"/>
  <c r="G72" i="39"/>
  <c r="F72" i="39"/>
  <c r="E72" i="39"/>
  <c r="D72" i="39"/>
  <c r="C72" i="39"/>
  <c r="AW71" i="39"/>
  <c r="AV71" i="39"/>
  <c r="AU71" i="39"/>
  <c r="AT71" i="39"/>
  <c r="AS71" i="39"/>
  <c r="AR71" i="39"/>
  <c r="AQ71" i="39"/>
  <c r="AP71" i="39"/>
  <c r="AO71" i="39"/>
  <c r="AN71" i="39"/>
  <c r="AM71" i="39"/>
  <c r="AL71" i="39"/>
  <c r="AK71" i="39"/>
  <c r="AJ71" i="39"/>
  <c r="AI71" i="39"/>
  <c r="AH71" i="39"/>
  <c r="AG71" i="39"/>
  <c r="AF71" i="39"/>
  <c r="AE71" i="39"/>
  <c r="AD71" i="39"/>
  <c r="AC71" i="39"/>
  <c r="AB71" i="39"/>
  <c r="AA71" i="39"/>
  <c r="Z71" i="39"/>
  <c r="Y71" i="39"/>
  <c r="X71" i="39"/>
  <c r="W71" i="39"/>
  <c r="V71" i="39"/>
  <c r="U71" i="39"/>
  <c r="T71" i="39"/>
  <c r="S71" i="39"/>
  <c r="R71" i="39"/>
  <c r="Q71" i="39"/>
  <c r="P71" i="39"/>
  <c r="O71" i="39"/>
  <c r="N71" i="39"/>
  <c r="M71" i="39"/>
  <c r="L71" i="39"/>
  <c r="K71" i="39"/>
  <c r="J71" i="39"/>
  <c r="I71" i="39"/>
  <c r="H71" i="39"/>
  <c r="G71" i="39"/>
  <c r="F71" i="39"/>
  <c r="E71" i="39"/>
  <c r="D71" i="39"/>
  <c r="C71" i="39"/>
  <c r="AW70" i="39"/>
  <c r="AV70" i="39"/>
  <c r="AU70" i="39"/>
  <c r="AT70" i="39"/>
  <c r="AS70" i="39"/>
  <c r="AR70" i="39"/>
  <c r="AQ70" i="39"/>
  <c r="AP70" i="39"/>
  <c r="AO70" i="39"/>
  <c r="AN70" i="39"/>
  <c r="AM70" i="39"/>
  <c r="AL70" i="39"/>
  <c r="AK70" i="39"/>
  <c r="AJ70" i="39"/>
  <c r="AI70" i="39"/>
  <c r="AH70" i="39"/>
  <c r="AG70" i="39"/>
  <c r="AF70" i="39"/>
  <c r="AE70" i="39"/>
  <c r="AD70" i="39"/>
  <c r="AC70" i="39"/>
  <c r="AB70" i="39"/>
  <c r="AA70" i="39"/>
  <c r="Z70" i="39"/>
  <c r="Y70" i="39"/>
  <c r="X70" i="39"/>
  <c r="W70" i="39"/>
  <c r="V70" i="39"/>
  <c r="U70" i="39"/>
  <c r="T70" i="39"/>
  <c r="S70" i="39"/>
  <c r="R70" i="39"/>
  <c r="Q70" i="39"/>
  <c r="P70" i="39"/>
  <c r="O70" i="39"/>
  <c r="N70" i="39"/>
  <c r="M70" i="39"/>
  <c r="L70" i="39"/>
  <c r="K70" i="39"/>
  <c r="J70" i="39"/>
  <c r="I70" i="39"/>
  <c r="H70" i="39"/>
  <c r="G70" i="39"/>
  <c r="F70" i="39"/>
  <c r="E70" i="39"/>
  <c r="D70" i="39"/>
  <c r="C70" i="39"/>
  <c r="AW69" i="39"/>
  <c r="AV69" i="39"/>
  <c r="AU69" i="39"/>
  <c r="AT69" i="39"/>
  <c r="AS69" i="39"/>
  <c r="AR69" i="39"/>
  <c r="AQ69" i="39"/>
  <c r="AP69" i="39"/>
  <c r="AO69" i="39"/>
  <c r="AN69" i="39"/>
  <c r="AM69" i="39"/>
  <c r="AL69" i="39"/>
  <c r="AK69" i="39"/>
  <c r="AJ69" i="39"/>
  <c r="AI69" i="39"/>
  <c r="AH69" i="39"/>
  <c r="AG69" i="39"/>
  <c r="AF69" i="39"/>
  <c r="AE69" i="39"/>
  <c r="AD69" i="39"/>
  <c r="AC69" i="39"/>
  <c r="AB69" i="39"/>
  <c r="AA69" i="39"/>
  <c r="Z69" i="39"/>
  <c r="Y69" i="39"/>
  <c r="X69" i="39"/>
  <c r="W69" i="39"/>
  <c r="V69" i="39"/>
  <c r="U69" i="39"/>
  <c r="T69" i="39"/>
  <c r="S69" i="39"/>
  <c r="R69" i="39"/>
  <c r="Q69" i="39"/>
  <c r="P69" i="39"/>
  <c r="O69" i="39"/>
  <c r="N69" i="39"/>
  <c r="M69" i="39"/>
  <c r="L69" i="39"/>
  <c r="K69" i="39"/>
  <c r="J69" i="39"/>
  <c r="I69" i="39"/>
  <c r="H69" i="39"/>
  <c r="G69" i="39"/>
  <c r="F69" i="39"/>
  <c r="E69" i="39"/>
  <c r="D69" i="39"/>
  <c r="C69" i="39"/>
  <c r="AW68" i="39"/>
  <c r="AV68" i="39"/>
  <c r="AU68" i="39"/>
  <c r="AT68" i="39"/>
  <c r="AS68" i="39"/>
  <c r="AR68" i="39"/>
  <c r="AQ68" i="39"/>
  <c r="AP68" i="39"/>
  <c r="AO68" i="39"/>
  <c r="AN68" i="39"/>
  <c r="AM68" i="39"/>
  <c r="AL68" i="39"/>
  <c r="AK68" i="39"/>
  <c r="AJ68" i="39"/>
  <c r="AI68" i="39"/>
  <c r="AH68" i="39"/>
  <c r="AG68" i="39"/>
  <c r="AF68" i="39"/>
  <c r="AE68" i="39"/>
  <c r="AD68" i="39"/>
  <c r="AC68" i="39"/>
  <c r="AB68" i="39"/>
  <c r="AA68" i="39"/>
  <c r="Z68" i="39"/>
  <c r="Y68" i="39"/>
  <c r="X68" i="39"/>
  <c r="W68" i="39"/>
  <c r="V68" i="39"/>
  <c r="U68" i="39"/>
  <c r="T68" i="39"/>
  <c r="S68" i="39"/>
  <c r="R68" i="39"/>
  <c r="Q68" i="39"/>
  <c r="P68" i="39"/>
  <c r="O68" i="39"/>
  <c r="N68" i="39"/>
  <c r="M68" i="39"/>
  <c r="L68" i="39"/>
  <c r="K68" i="39"/>
  <c r="J68" i="39"/>
  <c r="I68" i="39"/>
  <c r="H68" i="39"/>
  <c r="G68" i="39"/>
  <c r="F68" i="39"/>
  <c r="E68" i="39"/>
  <c r="D68" i="39"/>
  <c r="C68" i="39"/>
  <c r="AW67" i="39"/>
  <c r="AV67" i="39"/>
  <c r="AU67" i="39"/>
  <c r="AT67" i="39"/>
  <c r="AS67" i="39"/>
  <c r="AR67" i="39"/>
  <c r="AQ67" i="39"/>
  <c r="AP67" i="39"/>
  <c r="AO67" i="39"/>
  <c r="AN67" i="39"/>
  <c r="AM67" i="39"/>
  <c r="AL67" i="39"/>
  <c r="AK67" i="39"/>
  <c r="AJ67" i="39"/>
  <c r="AI67" i="39"/>
  <c r="AH67" i="39"/>
  <c r="AG67" i="39"/>
  <c r="AF67" i="39"/>
  <c r="AE67" i="39"/>
  <c r="AD67" i="39"/>
  <c r="AC67" i="39"/>
  <c r="AB67" i="39"/>
  <c r="AA67" i="39"/>
  <c r="Z67" i="39"/>
  <c r="Y67" i="39"/>
  <c r="X67" i="39"/>
  <c r="W67" i="39"/>
  <c r="V67" i="39"/>
  <c r="U67" i="39"/>
  <c r="T67" i="39"/>
  <c r="S67" i="39"/>
  <c r="R67" i="39"/>
  <c r="Q67" i="39"/>
  <c r="P67" i="39"/>
  <c r="O67" i="39"/>
  <c r="N67" i="39"/>
  <c r="M67" i="39"/>
  <c r="L67" i="39"/>
  <c r="K67" i="39"/>
  <c r="J67" i="39"/>
  <c r="I67" i="39"/>
  <c r="H67" i="39"/>
  <c r="G67" i="39"/>
  <c r="F67" i="39"/>
  <c r="E67" i="39"/>
  <c r="D67" i="39"/>
  <c r="C67" i="39"/>
  <c r="AW66" i="39"/>
  <c r="AV66" i="39"/>
  <c r="AU66" i="39"/>
  <c r="AT66" i="39"/>
  <c r="AS66" i="39"/>
  <c r="AR66" i="39"/>
  <c r="AQ66" i="39"/>
  <c r="AP66" i="39"/>
  <c r="AO66" i="39"/>
  <c r="AN66" i="39"/>
  <c r="AM66" i="39"/>
  <c r="AL66" i="39"/>
  <c r="AK66" i="39"/>
  <c r="AJ66" i="39"/>
  <c r="AI66" i="39"/>
  <c r="AH66" i="39"/>
  <c r="AG66" i="39"/>
  <c r="AF66" i="39"/>
  <c r="AE66" i="39"/>
  <c r="AD66" i="39"/>
  <c r="AC66" i="39"/>
  <c r="AB66" i="39"/>
  <c r="AA66" i="39"/>
  <c r="Z66" i="39"/>
  <c r="Y66" i="39"/>
  <c r="X66" i="39"/>
  <c r="W66" i="39"/>
  <c r="V66" i="39"/>
  <c r="U66" i="39"/>
  <c r="T66" i="39"/>
  <c r="S66" i="39"/>
  <c r="R66" i="39"/>
  <c r="Q66" i="39"/>
  <c r="P66" i="39"/>
  <c r="O66" i="39"/>
  <c r="N66" i="39"/>
  <c r="M66" i="39"/>
  <c r="L66" i="39"/>
  <c r="K66" i="39"/>
  <c r="J66" i="39"/>
  <c r="I66" i="39"/>
  <c r="H66" i="39"/>
  <c r="G66" i="39"/>
  <c r="F66" i="39"/>
  <c r="E66" i="39"/>
  <c r="D66" i="39"/>
  <c r="C66" i="39"/>
  <c r="AW59" i="39"/>
  <c r="AV59" i="39"/>
  <c r="AV63" i="39" s="1"/>
  <c r="AU59" i="39"/>
  <c r="AT59" i="39"/>
  <c r="AS59" i="39"/>
  <c r="AR59" i="39"/>
  <c r="AQ59" i="39"/>
  <c r="AP59" i="39"/>
  <c r="AO59" i="39"/>
  <c r="AN59" i="39"/>
  <c r="AM59" i="39"/>
  <c r="AL59" i="39"/>
  <c r="AK59" i="39"/>
  <c r="AJ59" i="39"/>
  <c r="AJ63" i="39" s="1"/>
  <c r="AI59" i="39"/>
  <c r="AH59" i="39"/>
  <c r="AG59" i="39"/>
  <c r="AF59" i="39"/>
  <c r="AE59" i="39"/>
  <c r="AD59" i="39"/>
  <c r="AC59" i="39"/>
  <c r="AB59" i="39"/>
  <c r="AA59" i="39"/>
  <c r="Z59" i="39"/>
  <c r="Y59" i="39"/>
  <c r="X59" i="39"/>
  <c r="X63" i="39" s="1"/>
  <c r="W59" i="39"/>
  <c r="V59" i="39"/>
  <c r="U59" i="39"/>
  <c r="T59" i="39"/>
  <c r="S59" i="39"/>
  <c r="R59" i="39"/>
  <c r="Q59" i="39"/>
  <c r="P59" i="39"/>
  <c r="O59" i="39"/>
  <c r="N59" i="39"/>
  <c r="M59" i="39"/>
  <c r="L59" i="39"/>
  <c r="L63" i="39" s="1"/>
  <c r="K59" i="39"/>
  <c r="J59" i="39"/>
  <c r="I59" i="39"/>
  <c r="H59" i="39"/>
  <c r="G59" i="39"/>
  <c r="F59" i="39"/>
  <c r="E59" i="39"/>
  <c r="D59" i="39"/>
  <c r="C59" i="39"/>
  <c r="AW58" i="39"/>
  <c r="AV58" i="39"/>
  <c r="AU58" i="39"/>
  <c r="AU62" i="39" s="1"/>
  <c r="AT58" i="39"/>
  <c r="AS58" i="39"/>
  <c r="AR58" i="39"/>
  <c r="AQ58" i="39"/>
  <c r="AP58" i="39"/>
  <c r="AO58" i="39"/>
  <c r="AN58" i="39"/>
  <c r="AM58" i="39"/>
  <c r="AL58" i="39"/>
  <c r="AK58" i="39"/>
  <c r="AJ58" i="39"/>
  <c r="AI58" i="39"/>
  <c r="AI62" i="39" s="1"/>
  <c r="AH58" i="39"/>
  <c r="AG58" i="39"/>
  <c r="AF58" i="39"/>
  <c r="AE58" i="39"/>
  <c r="AD58" i="39"/>
  <c r="AC58" i="39"/>
  <c r="AB58" i="39"/>
  <c r="AA58" i="39"/>
  <c r="Z58" i="39"/>
  <c r="Y58" i="39"/>
  <c r="X58" i="39"/>
  <c r="W58" i="39"/>
  <c r="W62" i="39" s="1"/>
  <c r="V58" i="39"/>
  <c r="U58" i="39"/>
  <c r="T58" i="39"/>
  <c r="S58" i="39"/>
  <c r="R58" i="39"/>
  <c r="Q58" i="39"/>
  <c r="P58" i="39"/>
  <c r="O58" i="39"/>
  <c r="N58" i="39"/>
  <c r="M58" i="39"/>
  <c r="L58" i="39"/>
  <c r="K58" i="39"/>
  <c r="K62" i="39" s="1"/>
  <c r="J58" i="39"/>
  <c r="I58" i="39"/>
  <c r="H58" i="39"/>
  <c r="G58" i="39"/>
  <c r="F58" i="39"/>
  <c r="E58" i="39"/>
  <c r="D58" i="39"/>
  <c r="C58" i="39"/>
  <c r="AW57" i="39"/>
  <c r="AV57" i="39"/>
  <c r="AU57" i="39"/>
  <c r="AT57" i="39"/>
  <c r="AT61" i="39" s="1"/>
  <c r="AS57" i="39"/>
  <c r="AR57" i="39"/>
  <c r="AQ57" i="39"/>
  <c r="AP57" i="39"/>
  <c r="AO57" i="39"/>
  <c r="AN57" i="39"/>
  <c r="AM57" i="39"/>
  <c r="AL57" i="39"/>
  <c r="AK57" i="39"/>
  <c r="AJ57" i="39"/>
  <c r="AI57" i="39"/>
  <c r="AH57" i="39"/>
  <c r="AH61" i="39" s="1"/>
  <c r="AG57" i="39"/>
  <c r="AF57" i="39"/>
  <c r="AE57" i="39"/>
  <c r="AD57" i="39"/>
  <c r="AC57" i="39"/>
  <c r="AB57" i="39"/>
  <c r="AA57" i="39"/>
  <c r="Z57" i="39"/>
  <c r="Y57" i="39"/>
  <c r="X57" i="39"/>
  <c r="W57" i="39"/>
  <c r="V57" i="39"/>
  <c r="V61" i="39" s="1"/>
  <c r="U57" i="39"/>
  <c r="T57" i="39"/>
  <c r="S57" i="39"/>
  <c r="R57" i="39"/>
  <c r="Q57" i="39"/>
  <c r="P57" i="39"/>
  <c r="O57" i="39"/>
  <c r="N57" i="39"/>
  <c r="M57" i="39"/>
  <c r="L57" i="39"/>
  <c r="K57" i="39"/>
  <c r="J57" i="39"/>
  <c r="J61" i="39" s="1"/>
  <c r="I57" i="39"/>
  <c r="H57" i="39"/>
  <c r="G57" i="39"/>
  <c r="F57" i="39"/>
  <c r="E57" i="39"/>
  <c r="D57" i="39"/>
  <c r="C57" i="39"/>
  <c r="AW56" i="39"/>
  <c r="AV56" i="39"/>
  <c r="AU56" i="39"/>
  <c r="AT56" i="39"/>
  <c r="AS56" i="39"/>
  <c r="AR56" i="39"/>
  <c r="AQ56" i="39"/>
  <c r="AP56" i="39"/>
  <c r="AO56" i="39"/>
  <c r="AN56" i="39"/>
  <c r="AM56" i="39"/>
  <c r="AL56" i="39"/>
  <c r="AK56" i="39"/>
  <c r="AJ56" i="39"/>
  <c r="AI56" i="39"/>
  <c r="AH56" i="39"/>
  <c r="AG56" i="39"/>
  <c r="AF56" i="39"/>
  <c r="AE56" i="39"/>
  <c r="AD56" i="39"/>
  <c r="AC56" i="39"/>
  <c r="AB56" i="39"/>
  <c r="AA56" i="39"/>
  <c r="Z56" i="39"/>
  <c r="Y56" i="39"/>
  <c r="X56" i="39"/>
  <c r="W56" i="39"/>
  <c r="V56" i="39"/>
  <c r="U56" i="39"/>
  <c r="T56" i="39"/>
  <c r="S56" i="39"/>
  <c r="R56" i="39"/>
  <c r="Q56" i="39"/>
  <c r="P56" i="39"/>
  <c r="O56" i="39"/>
  <c r="N56" i="39"/>
  <c r="M56" i="39"/>
  <c r="L56" i="39"/>
  <c r="K56" i="39"/>
  <c r="J56" i="39"/>
  <c r="I56" i="39"/>
  <c r="H56" i="39"/>
  <c r="G56" i="39"/>
  <c r="F56" i="39"/>
  <c r="E56" i="39"/>
  <c r="D56" i="39"/>
  <c r="C56" i="39"/>
  <c r="AW55" i="39"/>
  <c r="AV55" i="39"/>
  <c r="AU55" i="39"/>
  <c r="AT55" i="39"/>
  <c r="AS55" i="39"/>
  <c r="AR55" i="39"/>
  <c r="AQ55" i="39"/>
  <c r="AP55" i="39"/>
  <c r="AO55" i="39"/>
  <c r="AN55" i="39"/>
  <c r="AM55" i="39"/>
  <c r="AL55" i="39"/>
  <c r="AK55" i="39"/>
  <c r="AJ55" i="39"/>
  <c r="AI55" i="39"/>
  <c r="AH55" i="39"/>
  <c r="AG55" i="39"/>
  <c r="AF55" i="39"/>
  <c r="AE55" i="39"/>
  <c r="AD55" i="39"/>
  <c r="AC55" i="39"/>
  <c r="AB55" i="39"/>
  <c r="AA55" i="39"/>
  <c r="Z55" i="39"/>
  <c r="Y55" i="39"/>
  <c r="X55" i="39"/>
  <c r="W55" i="39"/>
  <c r="V55" i="39"/>
  <c r="U55" i="39"/>
  <c r="T55" i="39"/>
  <c r="S55" i="39"/>
  <c r="R55" i="39"/>
  <c r="Q55" i="39"/>
  <c r="P55" i="39"/>
  <c r="O55" i="39"/>
  <c r="N55" i="39"/>
  <c r="M55" i="39"/>
  <c r="L55" i="39"/>
  <c r="K55" i="39"/>
  <c r="J55" i="39"/>
  <c r="I55" i="39"/>
  <c r="H55" i="39"/>
  <c r="G55" i="39"/>
  <c r="F55" i="39"/>
  <c r="E55" i="39"/>
  <c r="D55" i="39"/>
  <c r="C55" i="39"/>
  <c r="AW54" i="39"/>
  <c r="AV54" i="39"/>
  <c r="AU54" i="39"/>
  <c r="AT54" i="39"/>
  <c r="AS54" i="39"/>
  <c r="AR54" i="39"/>
  <c r="AQ54" i="39"/>
  <c r="AP54" i="39"/>
  <c r="AO54" i="39"/>
  <c r="AN54" i="39"/>
  <c r="AM54" i="39"/>
  <c r="AL54" i="39"/>
  <c r="AK54" i="39"/>
  <c r="AJ54" i="39"/>
  <c r="AI54" i="39"/>
  <c r="AH54" i="39"/>
  <c r="AG54" i="39"/>
  <c r="AF54" i="39"/>
  <c r="AE54" i="39"/>
  <c r="AD54" i="39"/>
  <c r="AC54" i="39"/>
  <c r="AB54" i="39"/>
  <c r="AA54" i="39"/>
  <c r="Z54" i="39"/>
  <c r="Y54" i="39"/>
  <c r="X54" i="39"/>
  <c r="W54" i="39"/>
  <c r="V54" i="39"/>
  <c r="U54" i="39"/>
  <c r="T54" i="39"/>
  <c r="S54" i="39"/>
  <c r="R54" i="39"/>
  <c r="Q54" i="39"/>
  <c r="P54" i="39"/>
  <c r="O54" i="39"/>
  <c r="N54" i="39"/>
  <c r="M54" i="39"/>
  <c r="L54" i="39"/>
  <c r="K54" i="39"/>
  <c r="J54" i="39"/>
  <c r="I54" i="39"/>
  <c r="H54" i="39"/>
  <c r="G54" i="39"/>
  <c r="F54" i="39"/>
  <c r="E54" i="39"/>
  <c r="D54" i="39"/>
  <c r="C54" i="39"/>
  <c r="AW53" i="39"/>
  <c r="AV53" i="39"/>
  <c r="AU53" i="39"/>
  <c r="AT53" i="39"/>
  <c r="AS53" i="39"/>
  <c r="AR53" i="39"/>
  <c r="AQ53" i="39"/>
  <c r="AP53" i="39"/>
  <c r="AO53" i="39"/>
  <c r="AN53" i="39"/>
  <c r="AM53" i="39"/>
  <c r="AL53" i="39"/>
  <c r="AK53" i="39"/>
  <c r="AJ53" i="39"/>
  <c r="AI53" i="39"/>
  <c r="AH53" i="39"/>
  <c r="AG53" i="39"/>
  <c r="AF53" i="39"/>
  <c r="AE53" i="39"/>
  <c r="AD53" i="39"/>
  <c r="AC53" i="39"/>
  <c r="AB53" i="39"/>
  <c r="AA53" i="39"/>
  <c r="Z53" i="39"/>
  <c r="Y53" i="39"/>
  <c r="X53" i="39"/>
  <c r="W53" i="39"/>
  <c r="V53" i="39"/>
  <c r="U53" i="39"/>
  <c r="T53" i="39"/>
  <c r="S53" i="39"/>
  <c r="R53" i="39"/>
  <c r="Q53" i="39"/>
  <c r="P53" i="39"/>
  <c r="O53" i="39"/>
  <c r="N53" i="39"/>
  <c r="M53" i="39"/>
  <c r="L53" i="39"/>
  <c r="K53" i="39"/>
  <c r="J53" i="39"/>
  <c r="I53" i="39"/>
  <c r="H53" i="39"/>
  <c r="G53" i="39"/>
  <c r="F53" i="39"/>
  <c r="E53" i="39"/>
  <c r="D53" i="39"/>
  <c r="C53" i="39"/>
  <c r="AW52" i="39"/>
  <c r="AV52" i="39"/>
  <c r="AU52" i="39"/>
  <c r="AT52" i="39"/>
  <c r="AS52" i="39"/>
  <c r="AR52" i="39"/>
  <c r="AQ52" i="39"/>
  <c r="AP52" i="39"/>
  <c r="AO52" i="39"/>
  <c r="AN52" i="39"/>
  <c r="AM52" i="39"/>
  <c r="AL52" i="39"/>
  <c r="AK52" i="39"/>
  <c r="AJ52" i="39"/>
  <c r="AI52" i="39"/>
  <c r="AH52" i="39"/>
  <c r="AG52" i="39"/>
  <c r="AF52" i="39"/>
  <c r="AE52" i="39"/>
  <c r="AD52" i="39"/>
  <c r="AC52" i="39"/>
  <c r="AB52" i="39"/>
  <c r="AA52" i="39"/>
  <c r="Z52" i="39"/>
  <c r="Y52" i="39"/>
  <c r="X52" i="39"/>
  <c r="W52" i="39"/>
  <c r="V52" i="39"/>
  <c r="U52" i="39"/>
  <c r="T52" i="39"/>
  <c r="S52" i="39"/>
  <c r="R52" i="39"/>
  <c r="Q52" i="39"/>
  <c r="P52" i="39"/>
  <c r="O52" i="39"/>
  <c r="N52" i="39"/>
  <c r="M52" i="39"/>
  <c r="L52" i="39"/>
  <c r="K52" i="39"/>
  <c r="J52" i="39"/>
  <c r="I52" i="39"/>
  <c r="H52" i="39"/>
  <c r="G52" i="39"/>
  <c r="F52" i="39"/>
  <c r="E52" i="39"/>
  <c r="D52" i="39"/>
  <c r="C52" i="39"/>
  <c r="AW46" i="39"/>
  <c r="AW50" i="39" s="1"/>
  <c r="AV46" i="39"/>
  <c r="AV50" i="39" s="1"/>
  <c r="AU46" i="39"/>
  <c r="AU50" i="39" s="1"/>
  <c r="AT46" i="39"/>
  <c r="AT50" i="39" s="1"/>
  <c r="AS46" i="39"/>
  <c r="AS50" i="39" s="1"/>
  <c r="AR46" i="39"/>
  <c r="AR50" i="39" s="1"/>
  <c r="AQ46" i="39"/>
  <c r="AQ50" i="39" s="1"/>
  <c r="AP46" i="39"/>
  <c r="AP50" i="39" s="1"/>
  <c r="AO46" i="39"/>
  <c r="AO50" i="39" s="1"/>
  <c r="AN46" i="39"/>
  <c r="AN50" i="39" s="1"/>
  <c r="AM46" i="39"/>
  <c r="AM50" i="39" s="1"/>
  <c r="AL46" i="39"/>
  <c r="AL50" i="39" s="1"/>
  <c r="AK46" i="39"/>
  <c r="AK50" i="39" s="1"/>
  <c r="AJ46" i="39"/>
  <c r="AJ50" i="39" s="1"/>
  <c r="AI46" i="39"/>
  <c r="AI50" i="39" s="1"/>
  <c r="AH46" i="39"/>
  <c r="AH50" i="39" s="1"/>
  <c r="AG46" i="39"/>
  <c r="AG50" i="39" s="1"/>
  <c r="AF46" i="39"/>
  <c r="AF50" i="39" s="1"/>
  <c r="AE46" i="39"/>
  <c r="AE50" i="39" s="1"/>
  <c r="AD46" i="39"/>
  <c r="AD50" i="39" s="1"/>
  <c r="AC46" i="39"/>
  <c r="AC50" i="39" s="1"/>
  <c r="AB46" i="39"/>
  <c r="AB50" i="39" s="1"/>
  <c r="AA46" i="39"/>
  <c r="AA50" i="39" s="1"/>
  <c r="Z46" i="39"/>
  <c r="Z50" i="39" s="1"/>
  <c r="Y46" i="39"/>
  <c r="Y50" i="39" s="1"/>
  <c r="X46" i="39"/>
  <c r="X50" i="39" s="1"/>
  <c r="W46" i="39"/>
  <c r="W50" i="39" s="1"/>
  <c r="V46" i="39"/>
  <c r="V50" i="39" s="1"/>
  <c r="U46" i="39"/>
  <c r="U50" i="39" s="1"/>
  <c r="T46" i="39"/>
  <c r="T50" i="39" s="1"/>
  <c r="S46" i="39"/>
  <c r="S50" i="39" s="1"/>
  <c r="R46" i="39"/>
  <c r="R50" i="39" s="1"/>
  <c r="Q46" i="39"/>
  <c r="Q50" i="39" s="1"/>
  <c r="P46" i="39"/>
  <c r="P50" i="39" s="1"/>
  <c r="O46" i="39"/>
  <c r="O50" i="39" s="1"/>
  <c r="N46" i="39"/>
  <c r="N50" i="39" s="1"/>
  <c r="M46" i="39"/>
  <c r="M50" i="39" s="1"/>
  <c r="L46" i="39"/>
  <c r="L50" i="39" s="1"/>
  <c r="K46" i="39"/>
  <c r="K50" i="39" s="1"/>
  <c r="J46" i="39"/>
  <c r="J50" i="39" s="1"/>
  <c r="I46" i="39"/>
  <c r="I50" i="39" s="1"/>
  <c r="H46" i="39"/>
  <c r="H50" i="39" s="1"/>
  <c r="G46" i="39"/>
  <c r="G50" i="39" s="1"/>
  <c r="F46" i="39"/>
  <c r="F50" i="39" s="1"/>
  <c r="E46" i="39"/>
  <c r="E50" i="39" s="1"/>
  <c r="D46" i="39"/>
  <c r="D50" i="39" s="1"/>
  <c r="C46" i="39"/>
  <c r="C50" i="39" s="1"/>
  <c r="AW45" i="39"/>
  <c r="AW49" i="39" s="1"/>
  <c r="AV45" i="39"/>
  <c r="AV49" i="39" s="1"/>
  <c r="AU45" i="39"/>
  <c r="AU49" i="39" s="1"/>
  <c r="AT45" i="39"/>
  <c r="AT49" i="39" s="1"/>
  <c r="AS45" i="39"/>
  <c r="AS49" i="39" s="1"/>
  <c r="AR45" i="39"/>
  <c r="AR49" i="39" s="1"/>
  <c r="AQ45" i="39"/>
  <c r="AQ49" i="39" s="1"/>
  <c r="AP45" i="39"/>
  <c r="AP49" i="39" s="1"/>
  <c r="AO45" i="39"/>
  <c r="AO49" i="39" s="1"/>
  <c r="AN45" i="39"/>
  <c r="AN49" i="39" s="1"/>
  <c r="AM45" i="39"/>
  <c r="AM49" i="39" s="1"/>
  <c r="AL45" i="39"/>
  <c r="AL49" i="39" s="1"/>
  <c r="AK45" i="39"/>
  <c r="AK49" i="39" s="1"/>
  <c r="AJ45" i="39"/>
  <c r="AJ49" i="39" s="1"/>
  <c r="AI45" i="39"/>
  <c r="AI49" i="39" s="1"/>
  <c r="AH45" i="39"/>
  <c r="AH49" i="39" s="1"/>
  <c r="AG45" i="39"/>
  <c r="AG49" i="39" s="1"/>
  <c r="AF45" i="39"/>
  <c r="AF49" i="39" s="1"/>
  <c r="AE45" i="39"/>
  <c r="AE49" i="39" s="1"/>
  <c r="AD45" i="39"/>
  <c r="AD49" i="39" s="1"/>
  <c r="AC45" i="39"/>
  <c r="AC49" i="39" s="1"/>
  <c r="AB45" i="39"/>
  <c r="AB49" i="39" s="1"/>
  <c r="AA45" i="39"/>
  <c r="AA49" i="39" s="1"/>
  <c r="Z45" i="39"/>
  <c r="Z49" i="39" s="1"/>
  <c r="Y45" i="39"/>
  <c r="Y49" i="39" s="1"/>
  <c r="X45" i="39"/>
  <c r="X49" i="39" s="1"/>
  <c r="W45" i="39"/>
  <c r="W49" i="39" s="1"/>
  <c r="V45" i="39"/>
  <c r="V49" i="39" s="1"/>
  <c r="U45" i="39"/>
  <c r="U49" i="39" s="1"/>
  <c r="T45" i="39"/>
  <c r="T49" i="39" s="1"/>
  <c r="S45" i="39"/>
  <c r="S49" i="39" s="1"/>
  <c r="R45" i="39"/>
  <c r="R49" i="39" s="1"/>
  <c r="Q45" i="39"/>
  <c r="Q49" i="39" s="1"/>
  <c r="P45" i="39"/>
  <c r="P49" i="39" s="1"/>
  <c r="O45" i="39"/>
  <c r="O49" i="39" s="1"/>
  <c r="N45" i="39"/>
  <c r="N49" i="39" s="1"/>
  <c r="M45" i="39"/>
  <c r="M49" i="39" s="1"/>
  <c r="L45" i="39"/>
  <c r="L49" i="39" s="1"/>
  <c r="K45" i="39"/>
  <c r="K49" i="39" s="1"/>
  <c r="J45" i="39"/>
  <c r="J49" i="39" s="1"/>
  <c r="I45" i="39"/>
  <c r="I49" i="39" s="1"/>
  <c r="H45" i="39"/>
  <c r="H49" i="39" s="1"/>
  <c r="G45" i="39"/>
  <c r="G49" i="39" s="1"/>
  <c r="F45" i="39"/>
  <c r="F49" i="39" s="1"/>
  <c r="E45" i="39"/>
  <c r="E49" i="39" s="1"/>
  <c r="D45" i="39"/>
  <c r="D49" i="39" s="1"/>
  <c r="C45" i="39"/>
  <c r="C49" i="39" s="1"/>
  <c r="AW44" i="39"/>
  <c r="AW48" i="39" s="1"/>
  <c r="AV44" i="39"/>
  <c r="AV48" i="39" s="1"/>
  <c r="AU44" i="39"/>
  <c r="AU48" i="39" s="1"/>
  <c r="AT44" i="39"/>
  <c r="AT48" i="39" s="1"/>
  <c r="AS44" i="39"/>
  <c r="AS48" i="39" s="1"/>
  <c r="AR44" i="39"/>
  <c r="AR48" i="39" s="1"/>
  <c r="AQ44" i="39"/>
  <c r="AQ48" i="39" s="1"/>
  <c r="AP44" i="39"/>
  <c r="AP48" i="39" s="1"/>
  <c r="AO44" i="39"/>
  <c r="AO48" i="39" s="1"/>
  <c r="AN44" i="39"/>
  <c r="AN48" i="39" s="1"/>
  <c r="AM44" i="39"/>
  <c r="AM48" i="39" s="1"/>
  <c r="AL44" i="39"/>
  <c r="AL48" i="39" s="1"/>
  <c r="AK44" i="39"/>
  <c r="AK48" i="39" s="1"/>
  <c r="AJ44" i="39"/>
  <c r="AJ48" i="39" s="1"/>
  <c r="AI44" i="39"/>
  <c r="AI48" i="39" s="1"/>
  <c r="AH44" i="39"/>
  <c r="AH48" i="39" s="1"/>
  <c r="AG44" i="39"/>
  <c r="AG48" i="39" s="1"/>
  <c r="AF44" i="39"/>
  <c r="AF48" i="39" s="1"/>
  <c r="AE44" i="39"/>
  <c r="AE48" i="39" s="1"/>
  <c r="AD44" i="39"/>
  <c r="AD48" i="39" s="1"/>
  <c r="AC44" i="39"/>
  <c r="AC48" i="39" s="1"/>
  <c r="AB44" i="39"/>
  <c r="AB48" i="39" s="1"/>
  <c r="AA44" i="39"/>
  <c r="AA48" i="39" s="1"/>
  <c r="Z44" i="39"/>
  <c r="Z48" i="39" s="1"/>
  <c r="Y44" i="39"/>
  <c r="Y48" i="39" s="1"/>
  <c r="X44" i="39"/>
  <c r="X48" i="39" s="1"/>
  <c r="W44" i="39"/>
  <c r="W48" i="39" s="1"/>
  <c r="V44" i="39"/>
  <c r="V48" i="39" s="1"/>
  <c r="U44" i="39"/>
  <c r="U48" i="39" s="1"/>
  <c r="T44" i="39"/>
  <c r="T48" i="39" s="1"/>
  <c r="S44" i="39"/>
  <c r="S48" i="39" s="1"/>
  <c r="R44" i="39"/>
  <c r="R48" i="39" s="1"/>
  <c r="Q44" i="39"/>
  <c r="Q48" i="39" s="1"/>
  <c r="P44" i="39"/>
  <c r="P48" i="39" s="1"/>
  <c r="O44" i="39"/>
  <c r="O48" i="39" s="1"/>
  <c r="N44" i="39"/>
  <c r="N48" i="39" s="1"/>
  <c r="M44" i="39"/>
  <c r="M48" i="39" s="1"/>
  <c r="L44" i="39"/>
  <c r="L48" i="39" s="1"/>
  <c r="K44" i="39"/>
  <c r="K48" i="39" s="1"/>
  <c r="J44" i="39"/>
  <c r="J48" i="39" s="1"/>
  <c r="I44" i="39"/>
  <c r="I48" i="39" s="1"/>
  <c r="H44" i="39"/>
  <c r="H48" i="39" s="1"/>
  <c r="G44" i="39"/>
  <c r="G48" i="39" s="1"/>
  <c r="F44" i="39"/>
  <c r="F48" i="39" s="1"/>
  <c r="E44" i="39"/>
  <c r="E48" i="39" s="1"/>
  <c r="D44" i="39"/>
  <c r="D48" i="39" s="1"/>
  <c r="C44" i="39"/>
  <c r="C48" i="39" s="1"/>
  <c r="AW43" i="39"/>
  <c r="AV43" i="39"/>
  <c r="AU43" i="39"/>
  <c r="AT43" i="39"/>
  <c r="AS43" i="39"/>
  <c r="AR43" i="39"/>
  <c r="AQ43" i="39"/>
  <c r="AP43" i="39"/>
  <c r="AO43" i="39"/>
  <c r="AN43" i="39"/>
  <c r="AM43" i="39"/>
  <c r="AL43" i="39"/>
  <c r="AK43" i="39"/>
  <c r="AJ43" i="39"/>
  <c r="AI43" i="39"/>
  <c r="AH43" i="39"/>
  <c r="AG43" i="39"/>
  <c r="AF43" i="39"/>
  <c r="AE43" i="39"/>
  <c r="AD43" i="39"/>
  <c r="AC43" i="39"/>
  <c r="AB43" i="39"/>
  <c r="AA43" i="39"/>
  <c r="Z43" i="39"/>
  <c r="Y43" i="39"/>
  <c r="X43" i="39"/>
  <c r="W43" i="39"/>
  <c r="V43" i="39"/>
  <c r="U43" i="39"/>
  <c r="T43" i="39"/>
  <c r="S43" i="39"/>
  <c r="R43" i="39"/>
  <c r="Q43" i="39"/>
  <c r="P43" i="39"/>
  <c r="O43" i="39"/>
  <c r="N43" i="39"/>
  <c r="M43" i="39"/>
  <c r="L43" i="39"/>
  <c r="K43" i="39"/>
  <c r="J43" i="39"/>
  <c r="I43" i="39"/>
  <c r="H43" i="39"/>
  <c r="G43" i="39"/>
  <c r="F43" i="39"/>
  <c r="E43" i="39"/>
  <c r="D43" i="39"/>
  <c r="C43" i="39"/>
  <c r="AW42" i="39"/>
  <c r="AV42" i="39"/>
  <c r="AU42" i="39"/>
  <c r="AT42" i="39"/>
  <c r="AS42" i="39"/>
  <c r="AR42" i="39"/>
  <c r="AQ42" i="39"/>
  <c r="AP42" i="39"/>
  <c r="AO42" i="39"/>
  <c r="AN42" i="39"/>
  <c r="AM42" i="39"/>
  <c r="AL42" i="39"/>
  <c r="AK42" i="39"/>
  <c r="AJ42" i="39"/>
  <c r="AI42" i="39"/>
  <c r="AH42" i="39"/>
  <c r="AG42" i="39"/>
  <c r="AF42" i="39"/>
  <c r="AE42" i="39"/>
  <c r="AD42" i="39"/>
  <c r="AC42" i="39"/>
  <c r="AB42" i="39"/>
  <c r="AA42" i="39"/>
  <c r="Z42" i="39"/>
  <c r="Y42" i="39"/>
  <c r="X42" i="39"/>
  <c r="W42" i="39"/>
  <c r="V42" i="39"/>
  <c r="U42" i="39"/>
  <c r="T42" i="39"/>
  <c r="S42" i="39"/>
  <c r="R42" i="39"/>
  <c r="Q42" i="39"/>
  <c r="P42" i="39"/>
  <c r="O42" i="39"/>
  <c r="N42" i="39"/>
  <c r="M42" i="39"/>
  <c r="L42" i="39"/>
  <c r="K42" i="39"/>
  <c r="J42" i="39"/>
  <c r="I42" i="39"/>
  <c r="H42" i="39"/>
  <c r="G42" i="39"/>
  <c r="F42" i="39"/>
  <c r="E42" i="39"/>
  <c r="D42" i="39"/>
  <c r="C42" i="39"/>
  <c r="AW41" i="39"/>
  <c r="AV41" i="39"/>
  <c r="AU41" i="39"/>
  <c r="AT41" i="39"/>
  <c r="AS41" i="39"/>
  <c r="AR41" i="39"/>
  <c r="AQ41" i="39"/>
  <c r="AP41" i="39"/>
  <c r="AO41" i="39"/>
  <c r="AN41" i="39"/>
  <c r="AM41" i="39"/>
  <c r="AL41" i="39"/>
  <c r="AK41" i="39"/>
  <c r="AJ41" i="39"/>
  <c r="AI41" i="39"/>
  <c r="AH41" i="39"/>
  <c r="AG41" i="39"/>
  <c r="AF41" i="39"/>
  <c r="AE41" i="39"/>
  <c r="AD41" i="39"/>
  <c r="AC41" i="39"/>
  <c r="AB41" i="39"/>
  <c r="AA41" i="39"/>
  <c r="Z41" i="39"/>
  <c r="Y41" i="39"/>
  <c r="X41" i="39"/>
  <c r="W41" i="39"/>
  <c r="V41" i="39"/>
  <c r="U41" i="39"/>
  <c r="T41" i="39"/>
  <c r="S41" i="39"/>
  <c r="R41" i="39"/>
  <c r="Q41" i="39"/>
  <c r="P41" i="39"/>
  <c r="O41" i="39"/>
  <c r="N41" i="39"/>
  <c r="M41" i="39"/>
  <c r="L41" i="39"/>
  <c r="K41" i="39"/>
  <c r="J41" i="39"/>
  <c r="I41" i="39"/>
  <c r="H41" i="39"/>
  <c r="G41" i="39"/>
  <c r="F41" i="39"/>
  <c r="E41" i="39"/>
  <c r="D41" i="39"/>
  <c r="C41" i="39"/>
  <c r="AW40" i="39"/>
  <c r="AV40" i="39"/>
  <c r="AU40" i="39"/>
  <c r="AT40" i="39"/>
  <c r="AS40" i="39"/>
  <c r="AR40" i="39"/>
  <c r="AQ40" i="39"/>
  <c r="AP40" i="39"/>
  <c r="AO40" i="39"/>
  <c r="AN40" i="39"/>
  <c r="AM40" i="39"/>
  <c r="AL40" i="39"/>
  <c r="AK40" i="39"/>
  <c r="AJ40" i="39"/>
  <c r="AI40" i="39"/>
  <c r="AH40" i="39"/>
  <c r="AG40" i="39"/>
  <c r="AF40" i="39"/>
  <c r="AE40" i="39"/>
  <c r="AD40" i="39"/>
  <c r="AC40" i="39"/>
  <c r="AB40" i="39"/>
  <c r="AA40" i="39"/>
  <c r="Z40" i="39"/>
  <c r="Y40" i="39"/>
  <c r="X40" i="39"/>
  <c r="W40" i="39"/>
  <c r="V40" i="39"/>
  <c r="U40" i="39"/>
  <c r="T40" i="39"/>
  <c r="S40" i="39"/>
  <c r="R40" i="39"/>
  <c r="Q40" i="39"/>
  <c r="P40" i="39"/>
  <c r="O40" i="39"/>
  <c r="N40" i="39"/>
  <c r="M40" i="39"/>
  <c r="L40" i="39"/>
  <c r="K40" i="39"/>
  <c r="J40" i="39"/>
  <c r="I40" i="39"/>
  <c r="H40" i="39"/>
  <c r="G40" i="39"/>
  <c r="F40" i="39"/>
  <c r="E40" i="39"/>
  <c r="D40" i="39"/>
  <c r="C40" i="39"/>
  <c r="AW39" i="39"/>
  <c r="AV39" i="39"/>
  <c r="AU39" i="39"/>
  <c r="AT39" i="39"/>
  <c r="AS39" i="39"/>
  <c r="AR39" i="39"/>
  <c r="AQ39" i="39"/>
  <c r="AP39" i="39"/>
  <c r="AO39" i="39"/>
  <c r="AN39" i="39"/>
  <c r="AM39" i="39"/>
  <c r="AL39" i="39"/>
  <c r="AK39" i="39"/>
  <c r="AJ39" i="39"/>
  <c r="AI39" i="39"/>
  <c r="AH39" i="39"/>
  <c r="AG39" i="39"/>
  <c r="AF39" i="39"/>
  <c r="AE39" i="39"/>
  <c r="AD39" i="39"/>
  <c r="AC39" i="39"/>
  <c r="AB39" i="39"/>
  <c r="AA39" i="39"/>
  <c r="Z39" i="39"/>
  <c r="Y39" i="39"/>
  <c r="X39" i="39"/>
  <c r="W39" i="39"/>
  <c r="V39" i="39"/>
  <c r="U39" i="39"/>
  <c r="T39" i="39"/>
  <c r="S39" i="39"/>
  <c r="R39" i="39"/>
  <c r="Q39" i="39"/>
  <c r="P39" i="39"/>
  <c r="O39" i="39"/>
  <c r="N39" i="39"/>
  <c r="M39" i="39"/>
  <c r="L39" i="39"/>
  <c r="K39" i="39"/>
  <c r="J39" i="39"/>
  <c r="I39" i="39"/>
  <c r="H39" i="39"/>
  <c r="G39" i="39"/>
  <c r="F39" i="39"/>
  <c r="E39" i="39"/>
  <c r="D39" i="39"/>
  <c r="C39" i="39"/>
  <c r="AW33" i="39"/>
  <c r="AV33" i="39"/>
  <c r="AU33" i="39"/>
  <c r="AT33" i="39"/>
  <c r="AS33" i="39"/>
  <c r="AR33" i="39"/>
  <c r="AQ33" i="39"/>
  <c r="AQ37" i="39" s="1"/>
  <c r="AP33" i="39"/>
  <c r="AO33" i="39"/>
  <c r="AN33" i="39"/>
  <c r="AM33" i="39"/>
  <c r="AL33" i="39"/>
  <c r="AK33" i="39"/>
  <c r="AJ33" i="39"/>
  <c r="AI33" i="39"/>
  <c r="AH33" i="39"/>
  <c r="AG33" i="39"/>
  <c r="AF33" i="39"/>
  <c r="AE33" i="39"/>
  <c r="AE37" i="39" s="1"/>
  <c r="AD33" i="39"/>
  <c r="AC33" i="39"/>
  <c r="AB33" i="39"/>
  <c r="AA33" i="39"/>
  <c r="Z33" i="39"/>
  <c r="Y33" i="39"/>
  <c r="X33" i="39"/>
  <c r="W33" i="39"/>
  <c r="V33" i="39"/>
  <c r="U33" i="39"/>
  <c r="T33" i="39"/>
  <c r="S33" i="39"/>
  <c r="S37" i="39" s="1"/>
  <c r="R33" i="39"/>
  <c r="Q33" i="39"/>
  <c r="P33" i="39"/>
  <c r="O33" i="39"/>
  <c r="N33" i="39"/>
  <c r="M33" i="39"/>
  <c r="L33" i="39"/>
  <c r="K33" i="39"/>
  <c r="J33" i="39"/>
  <c r="I33" i="39"/>
  <c r="H33" i="39"/>
  <c r="G33" i="39"/>
  <c r="G37" i="39" s="1"/>
  <c r="F33" i="39"/>
  <c r="E33" i="39"/>
  <c r="D33" i="39"/>
  <c r="C33" i="39"/>
  <c r="AW32" i="39"/>
  <c r="AV32" i="39"/>
  <c r="AU32" i="39"/>
  <c r="AT32" i="39"/>
  <c r="AS32" i="39"/>
  <c r="AR32" i="39"/>
  <c r="AQ32" i="39"/>
  <c r="AP32" i="39"/>
  <c r="AP36" i="39" s="1"/>
  <c r="AO32" i="39"/>
  <c r="AN32" i="39"/>
  <c r="AM32" i="39"/>
  <c r="AL32" i="39"/>
  <c r="AK32" i="39"/>
  <c r="AJ32" i="39"/>
  <c r="AI32" i="39"/>
  <c r="AH32" i="39"/>
  <c r="AG32" i="39"/>
  <c r="AF32" i="39"/>
  <c r="AE32" i="39"/>
  <c r="AD32" i="39"/>
  <c r="AD36" i="39" s="1"/>
  <c r="AC32" i="39"/>
  <c r="AB32" i="39"/>
  <c r="AA32" i="39"/>
  <c r="Z32" i="39"/>
  <c r="Y32" i="39"/>
  <c r="X32" i="39"/>
  <c r="W32" i="39"/>
  <c r="V32" i="39"/>
  <c r="U32" i="39"/>
  <c r="T32" i="39"/>
  <c r="S32" i="39"/>
  <c r="R32" i="39"/>
  <c r="R36" i="39" s="1"/>
  <c r="Q32" i="39"/>
  <c r="P32" i="39"/>
  <c r="O32" i="39"/>
  <c r="N32" i="39"/>
  <c r="M32" i="39"/>
  <c r="L32" i="39"/>
  <c r="K32" i="39"/>
  <c r="J32" i="39"/>
  <c r="I32" i="39"/>
  <c r="H32" i="39"/>
  <c r="G32" i="39"/>
  <c r="F32" i="39"/>
  <c r="F36" i="39" s="1"/>
  <c r="E32" i="39"/>
  <c r="D32" i="39"/>
  <c r="C32" i="39"/>
  <c r="AW31" i="39"/>
  <c r="AX35" i="39" s="1"/>
  <c r="AV31" i="39"/>
  <c r="AU31" i="39"/>
  <c r="AT31" i="39"/>
  <c r="AS31" i="39"/>
  <c r="AR31" i="39"/>
  <c r="AQ31" i="39"/>
  <c r="AP31" i="39"/>
  <c r="AO31" i="39"/>
  <c r="AO35" i="39" s="1"/>
  <c r="AN31" i="39"/>
  <c r="AM31" i="39"/>
  <c r="AL31" i="39"/>
  <c r="AK31" i="39"/>
  <c r="AJ31" i="39"/>
  <c r="AI31" i="39"/>
  <c r="AH31" i="39"/>
  <c r="AG31" i="39"/>
  <c r="AF31" i="39"/>
  <c r="AE31" i="39"/>
  <c r="AD31" i="39"/>
  <c r="AC31" i="39"/>
  <c r="AC35" i="39" s="1"/>
  <c r="AB31" i="39"/>
  <c r="AA31" i="39"/>
  <c r="Z31" i="39"/>
  <c r="Y31" i="39"/>
  <c r="X31" i="39"/>
  <c r="W31" i="39"/>
  <c r="V31" i="39"/>
  <c r="U31" i="39"/>
  <c r="T31" i="39"/>
  <c r="S31" i="39"/>
  <c r="R31" i="39"/>
  <c r="Q31" i="39"/>
  <c r="Q35" i="39" s="1"/>
  <c r="P31" i="39"/>
  <c r="O31" i="39"/>
  <c r="N31" i="39"/>
  <c r="M31" i="39"/>
  <c r="L31" i="39"/>
  <c r="K31" i="39"/>
  <c r="J31" i="39"/>
  <c r="I31" i="39"/>
  <c r="H31" i="39"/>
  <c r="G31" i="39"/>
  <c r="F31" i="39"/>
  <c r="E31" i="39"/>
  <c r="E35" i="39" s="1"/>
  <c r="D31" i="39"/>
  <c r="C31" i="39"/>
  <c r="AW30" i="39"/>
  <c r="AV30" i="39"/>
  <c r="AU30" i="39"/>
  <c r="AT30" i="39"/>
  <c r="AS30" i="39"/>
  <c r="AR30" i="39"/>
  <c r="AQ30" i="39"/>
  <c r="AP30" i="39"/>
  <c r="AO30" i="39"/>
  <c r="AN30" i="39"/>
  <c r="AM30" i="39"/>
  <c r="AL30" i="39"/>
  <c r="AK30" i="39"/>
  <c r="AJ30" i="39"/>
  <c r="AI30" i="39"/>
  <c r="AH30" i="39"/>
  <c r="AG30" i="39"/>
  <c r="AF30" i="39"/>
  <c r="AE30" i="39"/>
  <c r="AD30" i="39"/>
  <c r="AC30" i="39"/>
  <c r="AB30" i="39"/>
  <c r="AA30" i="39"/>
  <c r="Z30" i="39"/>
  <c r="Y30" i="39"/>
  <c r="X30" i="39"/>
  <c r="W30" i="39"/>
  <c r="V30" i="39"/>
  <c r="U30" i="39"/>
  <c r="T30" i="39"/>
  <c r="S30" i="39"/>
  <c r="R30" i="39"/>
  <c r="Q30" i="39"/>
  <c r="P30" i="39"/>
  <c r="O30" i="39"/>
  <c r="N30" i="39"/>
  <c r="M30" i="39"/>
  <c r="L30" i="39"/>
  <c r="K30" i="39"/>
  <c r="J30" i="39"/>
  <c r="I30" i="39"/>
  <c r="H30" i="39"/>
  <c r="G30" i="39"/>
  <c r="F30" i="39"/>
  <c r="E30" i="39"/>
  <c r="D30" i="39"/>
  <c r="C30" i="39"/>
  <c r="AW29" i="39"/>
  <c r="AV29" i="39"/>
  <c r="AU29" i="39"/>
  <c r="AT29" i="39"/>
  <c r="AS29" i="39"/>
  <c r="AR29" i="39"/>
  <c r="AQ29" i="39"/>
  <c r="AP29" i="39"/>
  <c r="AO29" i="39"/>
  <c r="AN29" i="39"/>
  <c r="AM29" i="39"/>
  <c r="AL29" i="39"/>
  <c r="AK29" i="39"/>
  <c r="AJ29" i="39"/>
  <c r="AI29" i="39"/>
  <c r="AH29" i="39"/>
  <c r="AG29" i="39"/>
  <c r="AF29" i="39"/>
  <c r="AE29" i="39"/>
  <c r="AD29" i="39"/>
  <c r="AC29" i="39"/>
  <c r="AB29" i="39"/>
  <c r="AA29" i="39"/>
  <c r="Z29" i="39"/>
  <c r="Y29" i="39"/>
  <c r="X29" i="39"/>
  <c r="W29" i="39"/>
  <c r="V29" i="39"/>
  <c r="U29" i="39"/>
  <c r="T29" i="39"/>
  <c r="S29" i="39"/>
  <c r="R29" i="39"/>
  <c r="Q29" i="39"/>
  <c r="P29" i="39"/>
  <c r="O29" i="39"/>
  <c r="N29" i="39"/>
  <c r="M29" i="39"/>
  <c r="L29" i="39"/>
  <c r="K29" i="39"/>
  <c r="J29" i="39"/>
  <c r="I29" i="39"/>
  <c r="H29" i="39"/>
  <c r="G29" i="39"/>
  <c r="F29" i="39"/>
  <c r="E29" i="39"/>
  <c r="D29" i="39"/>
  <c r="C29" i="39"/>
  <c r="AW28" i="39"/>
  <c r="AV28" i="39"/>
  <c r="AU28" i="39"/>
  <c r="AT28" i="39"/>
  <c r="AS28" i="39"/>
  <c r="AR28" i="39"/>
  <c r="AQ28" i="39"/>
  <c r="AP28" i="39"/>
  <c r="AO28" i="39"/>
  <c r="AN28" i="39"/>
  <c r="AM28" i="39"/>
  <c r="AL28" i="39"/>
  <c r="AK28" i="39"/>
  <c r="AJ28" i="39"/>
  <c r="AI28" i="39"/>
  <c r="AH28" i="39"/>
  <c r="AG28" i="39"/>
  <c r="AF28" i="39"/>
  <c r="AE28" i="39"/>
  <c r="AD28" i="39"/>
  <c r="AC28" i="39"/>
  <c r="AB28" i="39"/>
  <c r="AA28" i="39"/>
  <c r="Z28" i="39"/>
  <c r="Y28" i="39"/>
  <c r="X28" i="39"/>
  <c r="W28" i="39"/>
  <c r="V28" i="39"/>
  <c r="U28" i="39"/>
  <c r="T28" i="39"/>
  <c r="S28" i="39"/>
  <c r="R28" i="39"/>
  <c r="Q28" i="39"/>
  <c r="P28" i="39"/>
  <c r="O28" i="39"/>
  <c r="N28" i="39"/>
  <c r="M28" i="39"/>
  <c r="L28" i="39"/>
  <c r="K28" i="39"/>
  <c r="J28" i="39"/>
  <c r="I28" i="39"/>
  <c r="H28" i="39"/>
  <c r="G28" i="39"/>
  <c r="F28" i="39"/>
  <c r="E28" i="39"/>
  <c r="D28" i="39"/>
  <c r="C28"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L27" i="39"/>
  <c r="K27" i="39"/>
  <c r="J27" i="39"/>
  <c r="I27" i="39"/>
  <c r="H27" i="39"/>
  <c r="G27" i="39"/>
  <c r="F27" i="39"/>
  <c r="E27" i="39"/>
  <c r="D27" i="39"/>
  <c r="C27" i="39"/>
  <c r="AW26" i="39"/>
  <c r="AV26" i="39"/>
  <c r="AU26" i="39"/>
  <c r="AT26" i="39"/>
  <c r="AS26" i="39"/>
  <c r="AR26" i="39"/>
  <c r="AQ26" i="39"/>
  <c r="AP26" i="39"/>
  <c r="AO26" i="39"/>
  <c r="AN26" i="39"/>
  <c r="AM26" i="39"/>
  <c r="AL26" i="39"/>
  <c r="AK26" i="39"/>
  <c r="AJ26" i="39"/>
  <c r="AI26" i="39"/>
  <c r="AH26" i="39"/>
  <c r="AG26" i="39"/>
  <c r="AF26" i="39"/>
  <c r="AE26" i="39"/>
  <c r="AD26" i="39"/>
  <c r="AC26" i="39"/>
  <c r="AB26" i="39"/>
  <c r="AA26" i="39"/>
  <c r="Z26" i="39"/>
  <c r="Y26" i="39"/>
  <c r="X26" i="39"/>
  <c r="W26" i="39"/>
  <c r="V26" i="39"/>
  <c r="U26" i="39"/>
  <c r="T26" i="39"/>
  <c r="S26" i="39"/>
  <c r="R26" i="39"/>
  <c r="Q26" i="39"/>
  <c r="P26" i="39"/>
  <c r="O26" i="39"/>
  <c r="N26" i="39"/>
  <c r="M26" i="39"/>
  <c r="L26" i="39"/>
  <c r="K26" i="39"/>
  <c r="J26" i="39"/>
  <c r="I26" i="39"/>
  <c r="H26" i="39"/>
  <c r="G26" i="39"/>
  <c r="F26" i="39"/>
  <c r="E26" i="39"/>
  <c r="D26" i="39"/>
  <c r="C26" i="39"/>
  <c r="AW23" i="39"/>
  <c r="AI11" i="47" s="1"/>
  <c r="AV23" i="39"/>
  <c r="AH11" i="47" s="1"/>
  <c r="AU23" i="39"/>
  <c r="AG11" i="47" s="1"/>
  <c r="AT23" i="39"/>
  <c r="AF11" i="47" s="1"/>
  <c r="AS23" i="39"/>
  <c r="AE11" i="47" s="1"/>
  <c r="AR23" i="39"/>
  <c r="AD11" i="47" s="1"/>
  <c r="AQ23" i="39"/>
  <c r="AC11" i="47" s="1"/>
  <c r="AP23" i="39"/>
  <c r="AB11" i="47" s="1"/>
  <c r="AO23" i="39"/>
  <c r="AA11" i="47" s="1"/>
  <c r="AN23" i="39"/>
  <c r="Z11" i="47" s="1"/>
  <c r="AM23" i="39"/>
  <c r="Y11" i="47" s="1"/>
  <c r="AL23" i="39"/>
  <c r="X11" i="47" s="1"/>
  <c r="AK23" i="39"/>
  <c r="W11" i="47" s="1"/>
  <c r="AJ23" i="39"/>
  <c r="V11" i="47" s="1"/>
  <c r="AI23" i="39"/>
  <c r="U11" i="47" s="1"/>
  <c r="AH23" i="39"/>
  <c r="T11" i="47" s="1"/>
  <c r="AG23" i="39"/>
  <c r="S11" i="47" s="1"/>
  <c r="AF23" i="39"/>
  <c r="R11" i="47" s="1"/>
  <c r="AE23" i="39"/>
  <c r="Q11" i="47" s="1"/>
  <c r="AD23" i="39"/>
  <c r="P11" i="47" s="1"/>
  <c r="AC23" i="39"/>
  <c r="O11" i="47" s="1"/>
  <c r="AB23" i="39"/>
  <c r="N11" i="47" s="1"/>
  <c r="AA23" i="39"/>
  <c r="M11" i="47" s="1"/>
  <c r="Z23" i="39"/>
  <c r="L11" i="47" s="1"/>
  <c r="Y23" i="39"/>
  <c r="K11" i="47" s="1"/>
  <c r="X23" i="39"/>
  <c r="J11" i="47" s="1"/>
  <c r="W23" i="39"/>
  <c r="I11" i="47" s="1"/>
  <c r="V23" i="39"/>
  <c r="H11" i="47" s="1"/>
  <c r="U23" i="39"/>
  <c r="G11" i="47" s="1"/>
  <c r="T23" i="39"/>
  <c r="F11" i="47" s="1"/>
  <c r="S23" i="39"/>
  <c r="R23" i="39"/>
  <c r="Q23" i="39"/>
  <c r="P23" i="39"/>
  <c r="O23" i="39"/>
  <c r="N23" i="39"/>
  <c r="M23" i="39"/>
  <c r="L23" i="39"/>
  <c r="K23" i="39"/>
  <c r="J23" i="39"/>
  <c r="I23" i="39"/>
  <c r="H23" i="39"/>
  <c r="G23" i="39"/>
  <c r="F23" i="39"/>
  <c r="E23" i="39"/>
  <c r="D23" i="39"/>
  <c r="C23" i="39"/>
  <c r="AW20" i="39"/>
  <c r="AV20" i="39"/>
  <c r="AU20" i="39"/>
  <c r="AT20" i="39"/>
  <c r="AS20" i="39"/>
  <c r="AR20" i="39"/>
  <c r="AQ20" i="39"/>
  <c r="AP20" i="39"/>
  <c r="AO20" i="39"/>
  <c r="AN20" i="39"/>
  <c r="AM20" i="39"/>
  <c r="AL20" i="39"/>
  <c r="AK20" i="39"/>
  <c r="AJ20" i="39"/>
  <c r="AI20" i="39"/>
  <c r="AH20" i="39"/>
  <c r="AG20" i="39"/>
  <c r="AF20" i="39"/>
  <c r="AE20" i="39"/>
  <c r="AD20" i="39"/>
  <c r="AC20" i="39"/>
  <c r="AB20" i="39"/>
  <c r="AA20" i="39"/>
  <c r="Z20" i="39"/>
  <c r="Y20" i="39"/>
  <c r="X20" i="39"/>
  <c r="W20" i="39"/>
  <c r="V20" i="39"/>
  <c r="U20" i="39"/>
  <c r="T20" i="39"/>
  <c r="S20" i="39"/>
  <c r="R20" i="39"/>
  <c r="Q20" i="39"/>
  <c r="P20" i="39"/>
  <c r="O20" i="39"/>
  <c r="N20" i="39"/>
  <c r="M20" i="39"/>
  <c r="L20" i="39"/>
  <c r="K20" i="39"/>
  <c r="J20" i="39"/>
  <c r="I20" i="39"/>
  <c r="H20" i="39"/>
  <c r="G20" i="39"/>
  <c r="F20" i="39"/>
  <c r="E20" i="39"/>
  <c r="D20" i="39"/>
  <c r="C20" i="39"/>
  <c r="AW19" i="39"/>
  <c r="AV19" i="39"/>
  <c r="AU19" i="39"/>
  <c r="AT19" i="39"/>
  <c r="AS19" i="39"/>
  <c r="AR19" i="39"/>
  <c r="AQ19" i="39"/>
  <c r="AP19" i="39"/>
  <c r="AO19" i="39"/>
  <c r="AN19" i="39"/>
  <c r="AM19" i="39"/>
  <c r="AL19" i="39"/>
  <c r="AK19" i="39"/>
  <c r="AJ19" i="39"/>
  <c r="AI19" i="39"/>
  <c r="AH19" i="39"/>
  <c r="AG19" i="39"/>
  <c r="AF19" i="39"/>
  <c r="AE19" i="39"/>
  <c r="AD19" i="39"/>
  <c r="AC19" i="39"/>
  <c r="AB19" i="39"/>
  <c r="AA19" i="39"/>
  <c r="Z19" i="39"/>
  <c r="Y19" i="39"/>
  <c r="X19" i="39"/>
  <c r="W19" i="39"/>
  <c r="V19" i="39"/>
  <c r="U19" i="39"/>
  <c r="T19" i="39"/>
  <c r="S19" i="39"/>
  <c r="R19" i="39"/>
  <c r="Q19" i="39"/>
  <c r="P19" i="39"/>
  <c r="O19" i="39"/>
  <c r="N19" i="39"/>
  <c r="M19" i="39"/>
  <c r="L19" i="39"/>
  <c r="K19" i="39"/>
  <c r="J19" i="39"/>
  <c r="I19" i="39"/>
  <c r="H19" i="39"/>
  <c r="G19" i="39"/>
  <c r="F19" i="39"/>
  <c r="E19" i="39"/>
  <c r="D19" i="39"/>
  <c r="C19" i="39"/>
  <c r="AW18" i="39"/>
  <c r="AV18" i="39"/>
  <c r="AU18" i="39"/>
  <c r="AT18" i="39"/>
  <c r="AS18" i="39"/>
  <c r="AR18" i="39"/>
  <c r="AQ18" i="39"/>
  <c r="AP18" i="39"/>
  <c r="AO18" i="39"/>
  <c r="AN18" i="39"/>
  <c r="AM18" i="39"/>
  <c r="AL18" i="39"/>
  <c r="AK18" i="39"/>
  <c r="AJ18" i="39"/>
  <c r="AI18" i="39"/>
  <c r="AH18" i="39"/>
  <c r="AG18" i="39"/>
  <c r="AF18" i="39"/>
  <c r="AE18" i="39"/>
  <c r="AD18" i="39"/>
  <c r="AC18" i="39"/>
  <c r="AB18" i="39"/>
  <c r="AA18" i="39"/>
  <c r="Z18" i="39"/>
  <c r="Y18" i="39"/>
  <c r="X18" i="39"/>
  <c r="W18" i="39"/>
  <c r="V18" i="39"/>
  <c r="U18" i="39"/>
  <c r="T18" i="39"/>
  <c r="S18" i="39"/>
  <c r="R18" i="39"/>
  <c r="Q18" i="39"/>
  <c r="P18" i="39"/>
  <c r="O18" i="39"/>
  <c r="N18" i="39"/>
  <c r="M18" i="39"/>
  <c r="L18" i="39"/>
  <c r="K18" i="39"/>
  <c r="J18" i="39"/>
  <c r="I18" i="39"/>
  <c r="H18" i="39"/>
  <c r="G18" i="39"/>
  <c r="F18" i="39"/>
  <c r="E18" i="39"/>
  <c r="D18" i="39"/>
  <c r="C18" i="39"/>
  <c r="AW11" i="39"/>
  <c r="AV11" i="39"/>
  <c r="AU11" i="39"/>
  <c r="AT11" i="39"/>
  <c r="AS11" i="39"/>
  <c r="AR11" i="39"/>
  <c r="AQ11" i="39"/>
  <c r="AP11" i="39"/>
  <c r="AO11" i="39"/>
  <c r="AN11" i="39"/>
  <c r="AM11" i="39"/>
  <c r="AL11" i="39"/>
  <c r="AK11" i="39"/>
  <c r="AJ11" i="39"/>
  <c r="AI11" i="39"/>
  <c r="AH11" i="39"/>
  <c r="AG11" i="39"/>
  <c r="AF11" i="39"/>
  <c r="AE11" i="39"/>
  <c r="AD11" i="39"/>
  <c r="AC11" i="39"/>
  <c r="D36" i="50" s="1"/>
  <c r="D37" i="50" s="1"/>
  <c r="AB11" i="39"/>
  <c r="AA11" i="39"/>
  <c r="Z11" i="39"/>
  <c r="Y11" i="39"/>
  <c r="X11" i="39"/>
  <c r="W11" i="39"/>
  <c r="V11" i="39"/>
  <c r="U11" i="39"/>
  <c r="T11" i="39"/>
  <c r="C36" i="50" s="1"/>
  <c r="S11" i="39"/>
  <c r="R11" i="39"/>
  <c r="Q11" i="39"/>
  <c r="P11" i="39"/>
  <c r="O11" i="39"/>
  <c r="N11" i="39"/>
  <c r="M11" i="39"/>
  <c r="L11" i="39"/>
  <c r="K11" i="39"/>
  <c r="J11" i="39"/>
  <c r="I11" i="39"/>
  <c r="G11" i="39"/>
  <c r="F11" i="39"/>
  <c r="E11" i="39"/>
  <c r="D11" i="39"/>
  <c r="C11" i="39"/>
  <c r="AW9" i="39"/>
  <c r="AV9" i="39"/>
  <c r="AU9" i="39"/>
  <c r="AT9" i="39"/>
  <c r="AS9" i="39"/>
  <c r="AR9" i="39"/>
  <c r="AQ9" i="39"/>
  <c r="AP9" i="39"/>
  <c r="AO9" i="39"/>
  <c r="AN9" i="39"/>
  <c r="AM9" i="39"/>
  <c r="AL9" i="39"/>
  <c r="AK9" i="39"/>
  <c r="AJ9" i="39"/>
  <c r="AI9" i="39"/>
  <c r="AH9" i="39"/>
  <c r="AG9" i="39"/>
  <c r="AF9" i="39"/>
  <c r="AE9" i="39"/>
  <c r="AD9" i="39"/>
  <c r="AC9" i="39"/>
  <c r="AB9" i="39"/>
  <c r="AA9" i="39"/>
  <c r="Z9" i="39"/>
  <c r="Y9" i="39"/>
  <c r="X9" i="39"/>
  <c r="W9" i="39"/>
  <c r="V9" i="39"/>
  <c r="U9" i="39"/>
  <c r="T9" i="39"/>
  <c r="S9" i="39"/>
  <c r="R9" i="39"/>
  <c r="Q9" i="39"/>
  <c r="P9" i="39"/>
  <c r="O9" i="39"/>
  <c r="N9" i="39"/>
  <c r="M9" i="39"/>
  <c r="L9" i="39"/>
  <c r="K9" i="39"/>
  <c r="J9" i="39"/>
  <c r="I9" i="39"/>
  <c r="H9" i="39"/>
  <c r="G9" i="39"/>
  <c r="F9" i="39"/>
  <c r="E9" i="39"/>
  <c r="D9" i="39"/>
  <c r="C9" i="39"/>
  <c r="AW7" i="39"/>
  <c r="AV7" i="39"/>
  <c r="AU7" i="39"/>
  <c r="AT7" i="39"/>
  <c r="AS7" i="39"/>
  <c r="AR7" i="39"/>
  <c r="AQ7" i="39"/>
  <c r="AP7" i="39"/>
  <c r="AO7" i="39"/>
  <c r="AN7" i="39"/>
  <c r="AM7" i="39"/>
  <c r="AL7" i="39"/>
  <c r="AK7" i="39"/>
  <c r="AJ7" i="39"/>
  <c r="AI7" i="39"/>
  <c r="AH7" i="39"/>
  <c r="AG7" i="39"/>
  <c r="AF7" i="39"/>
  <c r="AE7" i="39"/>
  <c r="AD7" i="39"/>
  <c r="AC7" i="39"/>
  <c r="AB7" i="39"/>
  <c r="AA7" i="39"/>
  <c r="Z7" i="39"/>
  <c r="Y7" i="39"/>
  <c r="X7" i="39"/>
  <c r="W7" i="39"/>
  <c r="V7" i="39"/>
  <c r="U7" i="39"/>
  <c r="T7" i="39"/>
  <c r="S7" i="39"/>
  <c r="R7" i="39"/>
  <c r="Q7" i="39"/>
  <c r="P7" i="39"/>
  <c r="O7" i="39"/>
  <c r="N7" i="39"/>
  <c r="M7" i="39"/>
  <c r="L7" i="39"/>
  <c r="K7" i="39"/>
  <c r="J7" i="39"/>
  <c r="I7" i="39"/>
  <c r="H7" i="39"/>
  <c r="G7" i="39"/>
  <c r="F7" i="39"/>
  <c r="E7" i="39"/>
  <c r="D7" i="39"/>
  <c r="C7" i="39"/>
  <c r="AW6" i="39"/>
  <c r="AV6" i="39"/>
  <c r="AU6" i="39"/>
  <c r="AT6" i="39"/>
  <c r="AS6" i="39"/>
  <c r="AR6" i="39"/>
  <c r="AQ6" i="39"/>
  <c r="AP6" i="39"/>
  <c r="AO6" i="39"/>
  <c r="AN6" i="39"/>
  <c r="AM6" i="39"/>
  <c r="AL6" i="39"/>
  <c r="AK6" i="39"/>
  <c r="AJ6" i="39"/>
  <c r="AI6" i="39"/>
  <c r="AH6" i="39"/>
  <c r="AG6" i="39"/>
  <c r="AF6" i="39"/>
  <c r="AE6" i="39"/>
  <c r="AD6" i="39"/>
  <c r="AC6" i="39"/>
  <c r="AB6" i="39"/>
  <c r="AA6" i="39"/>
  <c r="Z6" i="39"/>
  <c r="Y6" i="39"/>
  <c r="X6" i="39"/>
  <c r="W6" i="39"/>
  <c r="V6" i="39"/>
  <c r="U6" i="39"/>
  <c r="T6" i="39"/>
  <c r="S6" i="39"/>
  <c r="R6" i="39"/>
  <c r="AW5" i="39"/>
  <c r="AV5" i="39"/>
  <c r="AU5" i="39"/>
  <c r="AT5" i="39"/>
  <c r="AS5" i="39"/>
  <c r="AR5" i="39"/>
  <c r="AQ5" i="39"/>
  <c r="AP5" i="39"/>
  <c r="AO5" i="39"/>
  <c r="AN5" i="39"/>
  <c r="AM5" i="39"/>
  <c r="AL5" i="39"/>
  <c r="AK5" i="39"/>
  <c r="AJ5" i="39"/>
  <c r="AI5" i="39"/>
  <c r="AH5" i="39"/>
  <c r="AG5" i="39"/>
  <c r="AF5" i="39"/>
  <c r="AE5" i="39"/>
  <c r="AD5" i="39"/>
  <c r="AC5" i="39"/>
  <c r="AB5" i="39"/>
  <c r="AA5" i="39"/>
  <c r="Z5" i="39"/>
  <c r="Y5" i="39"/>
  <c r="X5" i="39"/>
  <c r="W5" i="39"/>
  <c r="V5" i="39"/>
  <c r="U5" i="39"/>
  <c r="T5" i="39"/>
  <c r="S5" i="39"/>
  <c r="R5" i="39"/>
  <c r="AW4" i="39"/>
  <c r="AV4" i="39"/>
  <c r="AU4" i="39"/>
  <c r="AT4" i="39"/>
  <c r="AS4" i="39"/>
  <c r="AR4" i="39"/>
  <c r="AQ4" i="39"/>
  <c r="AP4" i="39"/>
  <c r="AO4" i="39"/>
  <c r="AN4" i="39"/>
  <c r="AM4" i="39"/>
  <c r="AL4" i="39"/>
  <c r="AK4" i="39"/>
  <c r="AJ4" i="39"/>
  <c r="AI4" i="39"/>
  <c r="AH4" i="39"/>
  <c r="AG4" i="39"/>
  <c r="AF4" i="39"/>
  <c r="AE4" i="39"/>
  <c r="AD4" i="39"/>
  <c r="AC4" i="39"/>
  <c r="AB4" i="39"/>
  <c r="AA4" i="39"/>
  <c r="Z4" i="39"/>
  <c r="Y4" i="39"/>
  <c r="X4" i="39"/>
  <c r="W4" i="39"/>
  <c r="V4" i="39"/>
  <c r="U4" i="39"/>
  <c r="T4" i="39"/>
  <c r="S4" i="39"/>
  <c r="R4" i="39"/>
  <c r="AW3" i="39"/>
  <c r="AW13" i="39" s="1"/>
  <c r="AV3" i="39"/>
  <c r="AV13" i="39" s="1"/>
  <c r="AU3" i="39"/>
  <c r="AU13" i="39" s="1"/>
  <c r="AT3" i="39"/>
  <c r="AT13" i="39" s="1"/>
  <c r="AS3" i="39"/>
  <c r="AS13" i="39" s="1"/>
  <c r="AR3" i="39"/>
  <c r="AR13" i="39" s="1"/>
  <c r="AQ3" i="39"/>
  <c r="AQ13" i="39" s="1"/>
  <c r="AP3" i="39"/>
  <c r="AP13" i="39" s="1"/>
  <c r="AO3" i="39"/>
  <c r="AO13" i="39" s="1"/>
  <c r="AN3" i="39"/>
  <c r="AN13" i="39" s="1"/>
  <c r="AM3" i="39"/>
  <c r="AM13" i="39" s="1"/>
  <c r="AL3" i="39"/>
  <c r="AL13" i="39" s="1"/>
  <c r="AK3" i="39"/>
  <c r="AK13" i="39" s="1"/>
  <c r="AJ3" i="39"/>
  <c r="AJ13" i="39" s="1"/>
  <c r="AI3" i="39"/>
  <c r="AI13" i="39" s="1"/>
  <c r="AH3" i="39"/>
  <c r="AH13" i="39" s="1"/>
  <c r="AG3" i="39"/>
  <c r="AG13" i="39" s="1"/>
  <c r="AF3" i="39"/>
  <c r="AF13" i="39" s="1"/>
  <c r="AE3" i="39"/>
  <c r="AE13" i="39" s="1"/>
  <c r="AD3" i="39"/>
  <c r="AD13" i="39" s="1"/>
  <c r="AC3" i="39"/>
  <c r="AC13" i="39" s="1"/>
  <c r="AB3" i="39"/>
  <c r="AB13" i="39" s="1"/>
  <c r="AA3" i="39"/>
  <c r="AA13" i="39" s="1"/>
  <c r="Z3" i="39"/>
  <c r="Z13" i="39" s="1"/>
  <c r="Y3" i="39"/>
  <c r="Y13" i="39" s="1"/>
  <c r="X3" i="39"/>
  <c r="X13" i="39" s="1"/>
  <c r="W3" i="39"/>
  <c r="W13" i="39" s="1"/>
  <c r="V3" i="39"/>
  <c r="V13" i="39" s="1"/>
  <c r="U3" i="39"/>
  <c r="U13" i="39" s="1"/>
  <c r="T3" i="39"/>
  <c r="T13" i="39" s="1"/>
  <c r="S3" i="39"/>
  <c r="S13" i="39" s="1"/>
  <c r="R3" i="39"/>
  <c r="R13" i="39" s="1"/>
  <c r="Q3" i="39"/>
  <c r="Q4" i="39" s="1"/>
  <c r="P3" i="39"/>
  <c r="P4" i="39" s="1"/>
  <c r="O3" i="39"/>
  <c r="O6" i="39" s="1"/>
  <c r="N3" i="39"/>
  <c r="N13" i="39" s="1"/>
  <c r="M3" i="39"/>
  <c r="M13" i="39" s="1"/>
  <c r="L3" i="39"/>
  <c r="L13" i="39" s="1"/>
  <c r="K3" i="39"/>
  <c r="K5" i="39" s="1"/>
  <c r="J3" i="39"/>
  <c r="J4" i="39" s="1"/>
  <c r="I3" i="39"/>
  <c r="I4" i="39" s="1"/>
  <c r="H3" i="39"/>
  <c r="H4" i="39" s="1"/>
  <c r="G3" i="39"/>
  <c r="G6" i="39" s="1"/>
  <c r="F3" i="39"/>
  <c r="F4" i="39" s="1"/>
  <c r="E3" i="39"/>
  <c r="E4" i="39" s="1"/>
  <c r="D3" i="39"/>
  <c r="D4" i="39" s="1"/>
  <c r="C3" i="39"/>
  <c r="C6" i="39" s="1"/>
  <c r="E61" i="39" l="1"/>
  <c r="Q61" i="39"/>
  <c r="AC61" i="39"/>
  <c r="O13" i="47" s="1"/>
  <c r="AO61" i="39"/>
  <c r="AA13" i="47" s="1"/>
  <c r="F62" i="39"/>
  <c r="R62" i="39"/>
  <c r="AD62" i="39"/>
  <c r="AP62" i="39"/>
  <c r="G63" i="39"/>
  <c r="S63" i="39"/>
  <c r="AE63" i="39"/>
  <c r="AQ63" i="39"/>
  <c r="AL11" i="47"/>
  <c r="Z61" i="39"/>
  <c r="C48" i="50"/>
  <c r="C49" i="50" s="1"/>
  <c r="D48" i="50"/>
  <c r="D49" i="50" s="1"/>
  <c r="J35" i="39"/>
  <c r="V35" i="39"/>
  <c r="H13" i="47" s="1"/>
  <c r="AH35" i="39"/>
  <c r="T13" i="47" s="1"/>
  <c r="AT35" i="39"/>
  <c r="AF13" i="47" s="1"/>
  <c r="K36" i="39"/>
  <c r="W36" i="39"/>
  <c r="AI36" i="39"/>
  <c r="AU36" i="39"/>
  <c r="L37" i="39"/>
  <c r="X37" i="39"/>
  <c r="AJ37" i="39"/>
  <c r="AV37" i="39"/>
  <c r="F61" i="39"/>
  <c r="R61" i="39"/>
  <c r="AD61" i="39"/>
  <c r="AP61" i="39"/>
  <c r="G62" i="39"/>
  <c r="S62" i="39"/>
  <c r="AE62" i="39"/>
  <c r="AQ62" i="39"/>
  <c r="H63" i="39"/>
  <c r="T63" i="39"/>
  <c r="AF63" i="39"/>
  <c r="AR63" i="39"/>
  <c r="E36" i="50"/>
  <c r="E37" i="50" s="1"/>
  <c r="C37" i="50"/>
  <c r="D61" i="39"/>
  <c r="P61" i="39"/>
  <c r="AB61" i="39"/>
  <c r="AN61" i="39"/>
  <c r="E62" i="39"/>
  <c r="Q62" i="39"/>
  <c r="AC62" i="39"/>
  <c r="AO62" i="39"/>
  <c r="F63" i="39"/>
  <c r="R63" i="39"/>
  <c r="AD63" i="39"/>
  <c r="AP63" i="39"/>
  <c r="L35" i="39"/>
  <c r="X35" i="39"/>
  <c r="AJ35" i="39"/>
  <c r="AV35" i="39"/>
  <c r="M36" i="39"/>
  <c r="Y36" i="39"/>
  <c r="AK36" i="39"/>
  <c r="AW36" i="39"/>
  <c r="N37" i="39"/>
  <c r="Z37" i="39"/>
  <c r="AL37" i="39"/>
  <c r="AE35" i="39"/>
  <c r="AG37" i="39"/>
  <c r="AP35" i="39"/>
  <c r="G35" i="39"/>
  <c r="S35" i="39"/>
  <c r="AQ35" i="39"/>
  <c r="H36" i="39"/>
  <c r="T36" i="39"/>
  <c r="AF36" i="39"/>
  <c r="AR36" i="39"/>
  <c r="I37" i="39"/>
  <c r="U37" i="39"/>
  <c r="AS37" i="39"/>
  <c r="H35" i="39"/>
  <c r="T35" i="39"/>
  <c r="AF35" i="39"/>
  <c r="AR35" i="39"/>
  <c r="I36" i="39"/>
  <c r="U36" i="39"/>
  <c r="AG36" i="39"/>
  <c r="AS36" i="39"/>
  <c r="J37" i="39"/>
  <c r="V37" i="39"/>
  <c r="AH37" i="39"/>
  <c r="AT37" i="39"/>
  <c r="F35" i="39"/>
  <c r="I35" i="39"/>
  <c r="U35" i="39"/>
  <c r="AG35" i="39"/>
  <c r="AS35" i="39"/>
  <c r="J36" i="39"/>
  <c r="V36" i="39"/>
  <c r="AH36" i="39"/>
  <c r="AT36" i="39"/>
  <c r="K37" i="39"/>
  <c r="W37" i="39"/>
  <c r="AI37" i="39"/>
  <c r="AU37" i="39"/>
  <c r="AD35" i="39"/>
  <c r="L61" i="39"/>
  <c r="X61" i="39"/>
  <c r="AJ61" i="39"/>
  <c r="AV61" i="39"/>
  <c r="M62" i="39"/>
  <c r="Y62" i="39"/>
  <c r="AK62" i="39"/>
  <c r="AW62" i="39"/>
  <c r="N63" i="39"/>
  <c r="Z63" i="39"/>
  <c r="AL63" i="39"/>
  <c r="R35" i="39"/>
  <c r="M61" i="39"/>
  <c r="Y61" i="39"/>
  <c r="AK61" i="39"/>
  <c r="AW61" i="39"/>
  <c r="N62" i="39"/>
  <c r="Z62" i="39"/>
  <c r="AL62" i="39"/>
  <c r="C63" i="39"/>
  <c r="O63" i="39"/>
  <c r="AA63" i="39"/>
  <c r="AM63" i="39"/>
  <c r="AN62" i="39"/>
  <c r="E6" i="39"/>
  <c r="C5" i="39"/>
  <c r="H6" i="39"/>
  <c r="H5" i="39"/>
  <c r="P5" i="39"/>
  <c r="C4" i="39"/>
  <c r="O5" i="39"/>
  <c r="R47" i="39"/>
  <c r="K61" i="39"/>
  <c r="W61" i="39"/>
  <c r="AI61" i="39"/>
  <c r="AU61" i="39"/>
  <c r="L62" i="39"/>
  <c r="X62" i="39"/>
  <c r="AJ62" i="39"/>
  <c r="AV62" i="39"/>
  <c r="M63" i="39"/>
  <c r="Y63" i="39"/>
  <c r="AK63" i="39"/>
  <c r="AW63" i="39"/>
  <c r="S61" i="39"/>
  <c r="AQ61" i="39"/>
  <c r="M35" i="39"/>
  <c r="Y35" i="39"/>
  <c r="AK35" i="39"/>
  <c r="N36" i="39"/>
  <c r="Z36" i="39"/>
  <c r="AL36" i="39"/>
  <c r="C37" i="39"/>
  <c r="O37" i="39"/>
  <c r="AA37" i="39"/>
  <c r="AM37" i="39"/>
  <c r="C13" i="39"/>
  <c r="N35" i="39"/>
  <c r="Z35" i="39"/>
  <c r="L13" i="47" s="1"/>
  <c r="AL35" i="39"/>
  <c r="C36" i="39"/>
  <c r="O36" i="39"/>
  <c r="AA36" i="39"/>
  <c r="AM36" i="39"/>
  <c r="D37" i="39"/>
  <c r="P37" i="39"/>
  <c r="AB37" i="39"/>
  <c r="AN37" i="39"/>
  <c r="F47" i="39"/>
  <c r="G61" i="39"/>
  <c r="AE61" i="39"/>
  <c r="H62" i="39"/>
  <c r="T62" i="39"/>
  <c r="AF62" i="39"/>
  <c r="AR62" i="39"/>
  <c r="I63" i="39"/>
  <c r="U63" i="39"/>
  <c r="AG63" i="39"/>
  <c r="AS63" i="39"/>
  <c r="F13" i="39"/>
  <c r="C35" i="39"/>
  <c r="O35" i="39"/>
  <c r="AA35" i="39"/>
  <c r="AM35" i="39"/>
  <c r="D36" i="39"/>
  <c r="P36" i="39"/>
  <c r="AB36" i="39"/>
  <c r="AN36" i="39"/>
  <c r="E37" i="39"/>
  <c r="Q37" i="39"/>
  <c r="AC37" i="39"/>
  <c r="AO37" i="39"/>
  <c r="H61" i="39"/>
  <c r="T61" i="39"/>
  <c r="AF61" i="39"/>
  <c r="AR61" i="39"/>
  <c r="I62" i="39"/>
  <c r="U62" i="39"/>
  <c r="AG62" i="39"/>
  <c r="AS62" i="39"/>
  <c r="J63" i="39"/>
  <c r="V63" i="39"/>
  <c r="AH63" i="39"/>
  <c r="AT63" i="39"/>
  <c r="P13" i="39"/>
  <c r="D35" i="39"/>
  <c r="P35" i="39"/>
  <c r="AB35" i="39"/>
  <c r="AN35" i="39"/>
  <c r="E36" i="39"/>
  <c r="Q36" i="39"/>
  <c r="AC36" i="39"/>
  <c r="AO36" i="39"/>
  <c r="F37" i="39"/>
  <c r="R37" i="39"/>
  <c r="AD37" i="39"/>
  <c r="AP37" i="39"/>
  <c r="I61" i="39"/>
  <c r="U61" i="39"/>
  <c r="AG61" i="39"/>
  <c r="AS61" i="39"/>
  <c r="J62" i="39"/>
  <c r="V62" i="39"/>
  <c r="AH62" i="39"/>
  <c r="AT62" i="39"/>
  <c r="K63" i="39"/>
  <c r="W63" i="39"/>
  <c r="AI63" i="39"/>
  <c r="AU63" i="39"/>
  <c r="N61" i="39"/>
  <c r="AL61" i="39"/>
  <c r="C62" i="39"/>
  <c r="O62" i="39"/>
  <c r="AA62" i="39"/>
  <c r="AM62" i="39"/>
  <c r="D63" i="39"/>
  <c r="P63" i="39"/>
  <c r="AB63" i="39"/>
  <c r="AN63" i="39"/>
  <c r="O4" i="39"/>
  <c r="C61" i="39"/>
  <c r="O61" i="39"/>
  <c r="AA61" i="39"/>
  <c r="AM61" i="39"/>
  <c r="D62" i="39"/>
  <c r="P62" i="39"/>
  <c r="AB62" i="39"/>
  <c r="E63" i="39"/>
  <c r="Q63" i="39"/>
  <c r="AC63" i="39"/>
  <c r="AO63" i="39"/>
  <c r="K35" i="39"/>
  <c r="W35" i="39"/>
  <c r="AI35" i="39"/>
  <c r="AU35" i="39"/>
  <c r="L36" i="39"/>
  <c r="X36" i="39"/>
  <c r="AJ36" i="39"/>
  <c r="AV36" i="39"/>
  <c r="M37" i="39"/>
  <c r="Y37" i="39"/>
  <c r="AK37" i="39"/>
  <c r="AW37" i="39"/>
  <c r="N47" i="39"/>
  <c r="Z47" i="39"/>
  <c r="AL47" i="39"/>
  <c r="AA47" i="39"/>
  <c r="AD47" i="39"/>
  <c r="AP47" i="39"/>
  <c r="N6" i="39"/>
  <c r="N4" i="39"/>
  <c r="G5" i="39"/>
  <c r="O13" i="39"/>
  <c r="AW35" i="39"/>
  <c r="M47" i="39"/>
  <c r="Y47" i="39"/>
  <c r="AK47" i="39"/>
  <c r="AW47" i="39"/>
  <c r="L5" i="39"/>
  <c r="Q13" i="39"/>
  <c r="C47" i="39"/>
  <c r="O47" i="39"/>
  <c r="AM47" i="39"/>
  <c r="M5" i="39"/>
  <c r="D6" i="39"/>
  <c r="L6" i="39"/>
  <c r="D13" i="39"/>
  <c r="G36" i="39"/>
  <c r="S36" i="39"/>
  <c r="AE36" i="39"/>
  <c r="AE34" i="39" s="1"/>
  <c r="AQ36" i="39"/>
  <c r="H37" i="39"/>
  <c r="T37" i="39"/>
  <c r="AF37" i="39"/>
  <c r="AR37" i="39"/>
  <c r="M6" i="39"/>
  <c r="E13" i="39"/>
  <c r="G4" i="39"/>
  <c r="H13" i="39"/>
  <c r="K4" i="39"/>
  <c r="P6" i="39"/>
  <c r="I13" i="39"/>
  <c r="J47" i="39"/>
  <c r="V47" i="39"/>
  <c r="AH47" i="39"/>
  <c r="AT47" i="39"/>
  <c r="K47" i="39"/>
  <c r="W47" i="39"/>
  <c r="AI47" i="39"/>
  <c r="AU47" i="39"/>
  <c r="L4" i="39"/>
  <c r="D5" i="39"/>
  <c r="Q6" i="39"/>
  <c r="L47" i="39"/>
  <c r="X47" i="39"/>
  <c r="AJ47" i="39"/>
  <c r="AV47" i="39"/>
  <c r="M4" i="39"/>
  <c r="N5" i="39"/>
  <c r="G13" i="39"/>
  <c r="E5" i="39"/>
  <c r="Q5" i="39"/>
  <c r="F6" i="39"/>
  <c r="J13" i="39"/>
  <c r="F5" i="39"/>
  <c r="K13" i="39"/>
  <c r="I6" i="39"/>
  <c r="I5" i="39"/>
  <c r="J6" i="39"/>
  <c r="J5" i="39"/>
  <c r="K6" i="39"/>
  <c r="D47" i="39"/>
  <c r="P47" i="39"/>
  <c r="AB47" i="39"/>
  <c r="AN47" i="39"/>
  <c r="E47" i="39"/>
  <c r="Q47" i="39"/>
  <c r="AC47" i="39"/>
  <c r="AO47" i="39"/>
  <c r="G47" i="39"/>
  <c r="S47" i="39"/>
  <c r="AE47" i="39"/>
  <c r="AQ47" i="39"/>
  <c r="H47" i="39"/>
  <c r="T47" i="39"/>
  <c r="AF47" i="39"/>
  <c r="AR47" i="39"/>
  <c r="I47" i="39"/>
  <c r="U47" i="39"/>
  <c r="AG47" i="39"/>
  <c r="AS47" i="39"/>
  <c r="AD60" i="39" l="1"/>
  <c r="M13" i="47"/>
  <c r="AE60" i="39"/>
  <c r="E60" i="39"/>
  <c r="G60" i="39"/>
  <c r="R60" i="39"/>
  <c r="K34" i="39"/>
  <c r="AJ34" i="39"/>
  <c r="E48" i="50"/>
  <c r="E49" i="50" s="1"/>
  <c r="F60" i="39"/>
  <c r="AT34" i="39"/>
  <c r="L34" i="39"/>
  <c r="N13" i="47"/>
  <c r="Y13" i="47"/>
  <c r="X13" i="47"/>
  <c r="K13" i="47"/>
  <c r="P13" i="47"/>
  <c r="F13" i="47"/>
  <c r="AL13" i="47" s="1"/>
  <c r="AB13" i="47"/>
  <c r="J13" i="47"/>
  <c r="AI13" i="47"/>
  <c r="AC60" i="39"/>
  <c r="AH34" i="39"/>
  <c r="AP60" i="39"/>
  <c r="V34" i="39"/>
  <c r="U34" i="39"/>
  <c r="AV34" i="39"/>
  <c r="AS34" i="39"/>
  <c r="AE13" i="47"/>
  <c r="AG34" i="39"/>
  <c r="S13" i="47"/>
  <c r="AD13" i="47"/>
  <c r="AH13" i="47"/>
  <c r="X34" i="39"/>
  <c r="Z13" i="47"/>
  <c r="W13" i="47"/>
  <c r="G13" i="47"/>
  <c r="R13" i="47"/>
  <c r="V13" i="47"/>
  <c r="AQ60" i="39"/>
  <c r="W34" i="39"/>
  <c r="I13" i="47"/>
  <c r="S60" i="39"/>
  <c r="Z60" i="39"/>
  <c r="AI34" i="39"/>
  <c r="U13" i="47"/>
  <c r="Q13" i="47"/>
  <c r="AH60" i="39"/>
  <c r="AW60" i="39"/>
  <c r="J34" i="39"/>
  <c r="H34" i="39"/>
  <c r="AU34" i="39"/>
  <c r="AG13" i="47"/>
  <c r="AS60" i="39"/>
  <c r="AQ34" i="39"/>
  <c r="AC13" i="47"/>
  <c r="X60" i="39"/>
  <c r="L60" i="39"/>
  <c r="AP34" i="39"/>
  <c r="G34" i="39"/>
  <c r="AO60" i="39"/>
  <c r="Q60" i="39"/>
  <c r="AJ60" i="39"/>
  <c r="AV60" i="39"/>
  <c r="AF34" i="39"/>
  <c r="AR34" i="39"/>
  <c r="T34" i="39"/>
  <c r="AM60" i="39"/>
  <c r="I34" i="39"/>
  <c r="AA60" i="39"/>
  <c r="AL60" i="39"/>
  <c r="AF60" i="39"/>
  <c r="AA34" i="39"/>
  <c r="Z34" i="39"/>
  <c r="O60" i="39"/>
  <c r="N60" i="39"/>
  <c r="T60" i="39"/>
  <c r="AN60" i="39"/>
  <c r="R34" i="39"/>
  <c r="AK60" i="39"/>
  <c r="C60" i="39"/>
  <c r="AD34" i="39"/>
  <c r="AK34" i="39"/>
  <c r="K60" i="39"/>
  <c r="F34" i="39"/>
  <c r="V60" i="39"/>
  <c r="Q34" i="39"/>
  <c r="Y60" i="39"/>
  <c r="S34" i="39"/>
  <c r="E34" i="39"/>
  <c r="M60" i="39"/>
  <c r="AM34" i="39"/>
  <c r="AL34" i="39"/>
  <c r="AU60" i="39"/>
  <c r="H60" i="39"/>
  <c r="AI60" i="39"/>
  <c r="W60" i="39"/>
  <c r="AG60" i="39"/>
  <c r="O34" i="39"/>
  <c r="Y34" i="39"/>
  <c r="AT60" i="39"/>
  <c r="AO34" i="39"/>
  <c r="U60" i="39"/>
  <c r="M34" i="39"/>
  <c r="AC34" i="39"/>
  <c r="AN34" i="39"/>
  <c r="I60" i="39"/>
  <c r="AB34" i="39"/>
  <c r="AR60" i="39"/>
  <c r="AB60" i="39"/>
  <c r="P60" i="39"/>
  <c r="J60" i="39"/>
  <c r="P34" i="39"/>
  <c r="D60" i="39"/>
  <c r="D34" i="39"/>
  <c r="N34" i="39"/>
  <c r="C34" i="39"/>
  <c r="AW34" i="39"/>
  <c r="C11" i="38"/>
  <c r="D11" i="38"/>
  <c r="E11" i="38"/>
  <c r="F11" i="38"/>
  <c r="G11" i="38"/>
  <c r="H11" i="38"/>
  <c r="I11" i="38"/>
  <c r="J11" i="38"/>
  <c r="K11" i="38"/>
  <c r="L11" i="38"/>
  <c r="M11" i="38"/>
  <c r="N11" i="38"/>
  <c r="O11" i="38"/>
  <c r="P11" i="38"/>
  <c r="Q11" i="38"/>
  <c r="S11" i="38"/>
  <c r="T11" i="38"/>
  <c r="C41" i="50" s="1"/>
  <c r="C42" i="50" s="1"/>
  <c r="U11" i="38"/>
  <c r="V11" i="38"/>
  <c r="W11" i="38"/>
  <c r="X11" i="38"/>
  <c r="Y11" i="38"/>
  <c r="Z11" i="38"/>
  <c r="AA11" i="38"/>
  <c r="AB11" i="38"/>
  <c r="AC11" i="38"/>
  <c r="D41" i="50" s="1"/>
  <c r="D42" i="50" s="1"/>
  <c r="AD11" i="38"/>
  <c r="AE11" i="38"/>
  <c r="AF11" i="38"/>
  <c r="AG11" i="38"/>
  <c r="AH11" i="38"/>
  <c r="AI11" i="38"/>
  <c r="AJ11" i="38"/>
  <c r="AK11" i="38"/>
  <c r="AL11" i="38"/>
  <c r="AM11" i="38"/>
  <c r="AN11" i="38"/>
  <c r="AO11" i="38"/>
  <c r="AP11" i="38"/>
  <c r="AQ11" i="38"/>
  <c r="AR11" i="38"/>
  <c r="AS11" i="38"/>
  <c r="AT11" i="38"/>
  <c r="AU11" i="38"/>
  <c r="AV11" i="38"/>
  <c r="AW11" i="38"/>
  <c r="R11" i="38"/>
  <c r="AW147" i="27"/>
  <c r="AV147" i="27"/>
  <c r="AU147" i="27"/>
  <c r="AT147" i="27"/>
  <c r="AS147" i="27"/>
  <c r="AR147" i="27"/>
  <c r="AQ147" i="27"/>
  <c r="AP147" i="27"/>
  <c r="AO147" i="27"/>
  <c r="AN147" i="27"/>
  <c r="AM147" i="27"/>
  <c r="AL147" i="27"/>
  <c r="AK147" i="27"/>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C147" i="27"/>
  <c r="AW146" i="27"/>
  <c r="AV146" i="27"/>
  <c r="AU146" i="27"/>
  <c r="AT146" i="27"/>
  <c r="AS146" i="27"/>
  <c r="AR146" i="27"/>
  <c r="AQ146" i="27"/>
  <c r="AP146" i="27"/>
  <c r="AO146" i="27"/>
  <c r="AN146" i="27"/>
  <c r="AM146" i="27"/>
  <c r="AL146" i="27"/>
  <c r="AK146" i="27"/>
  <c r="AJ146" i="27"/>
  <c r="AI146" i="27"/>
  <c r="AH146" i="27"/>
  <c r="AG146" i="27"/>
  <c r="AF146" i="27"/>
  <c r="AE146" i="27"/>
  <c r="AD146" i="27"/>
  <c r="AC146" i="27"/>
  <c r="AB146" i="27"/>
  <c r="AA146" i="27"/>
  <c r="Z146" i="27"/>
  <c r="Y146" i="27"/>
  <c r="X146" i="27"/>
  <c r="W146" i="27"/>
  <c r="V146" i="27"/>
  <c r="U146" i="27"/>
  <c r="T146" i="27"/>
  <c r="S146" i="27"/>
  <c r="R146" i="27"/>
  <c r="Q146" i="27"/>
  <c r="P146" i="27"/>
  <c r="O146" i="27"/>
  <c r="N146" i="27"/>
  <c r="M146" i="27"/>
  <c r="L146" i="27"/>
  <c r="K146" i="27"/>
  <c r="J146" i="27"/>
  <c r="I146" i="27"/>
  <c r="H146" i="27"/>
  <c r="G146" i="27"/>
  <c r="F146" i="27"/>
  <c r="E146" i="27"/>
  <c r="D146" i="27"/>
  <c r="C146" i="27"/>
  <c r="AW145" i="27"/>
  <c r="AV145" i="27"/>
  <c r="AU145" i="27"/>
  <c r="AT145" i="27"/>
  <c r="AS145" i="27"/>
  <c r="AR145" i="27"/>
  <c r="AQ145" i="27"/>
  <c r="AP145" i="27"/>
  <c r="AO145" i="27"/>
  <c r="AN145" i="27"/>
  <c r="AM145" i="27"/>
  <c r="AL145" i="27"/>
  <c r="AK145" i="27"/>
  <c r="AJ145" i="27"/>
  <c r="AI145" i="27"/>
  <c r="AH145" i="27"/>
  <c r="AG145" i="27"/>
  <c r="AF145" i="27"/>
  <c r="AE145" i="27"/>
  <c r="AD145" i="27"/>
  <c r="AC145" i="27"/>
  <c r="AB145" i="27"/>
  <c r="AA145" i="27"/>
  <c r="Z145" i="27"/>
  <c r="Y145" i="27"/>
  <c r="X145" i="27"/>
  <c r="W145" i="27"/>
  <c r="V145" i="27"/>
  <c r="U145" i="27"/>
  <c r="T145" i="27"/>
  <c r="S145" i="27"/>
  <c r="R145" i="27"/>
  <c r="Q145" i="27"/>
  <c r="P145" i="27"/>
  <c r="O145" i="27"/>
  <c r="N145" i="27"/>
  <c r="M145" i="27"/>
  <c r="L145" i="27"/>
  <c r="K145" i="27"/>
  <c r="J145" i="27"/>
  <c r="I145" i="27"/>
  <c r="H145" i="27"/>
  <c r="G145" i="27"/>
  <c r="F145" i="27"/>
  <c r="E145" i="27"/>
  <c r="D145" i="27"/>
  <c r="C145" i="27"/>
  <c r="AW144" i="27"/>
  <c r="AV144" i="27"/>
  <c r="AU144" i="27"/>
  <c r="AT144" i="27"/>
  <c r="AS144" i="27"/>
  <c r="AR144" i="27"/>
  <c r="AQ144" i="27"/>
  <c r="AP144" i="27"/>
  <c r="AO144" i="27"/>
  <c r="AN144" i="27"/>
  <c r="AM144" i="27"/>
  <c r="AL144" i="27"/>
  <c r="AK144"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G144" i="27"/>
  <c r="F144" i="27"/>
  <c r="E144" i="27"/>
  <c r="D144" i="27"/>
  <c r="C144" i="27"/>
  <c r="AW143" i="27"/>
  <c r="AV143" i="27"/>
  <c r="AU143" i="27"/>
  <c r="AT143" i="27"/>
  <c r="AS143" i="27"/>
  <c r="AR143" i="27"/>
  <c r="AQ143" i="27"/>
  <c r="AP143" i="27"/>
  <c r="AO143" i="27"/>
  <c r="AN143" i="27"/>
  <c r="AM143" i="27"/>
  <c r="AL143" i="27"/>
  <c r="AK143"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C143" i="27"/>
  <c r="AW142" i="27"/>
  <c r="AV142" i="27"/>
  <c r="AU142" i="27"/>
  <c r="AT142" i="27"/>
  <c r="AS142" i="27"/>
  <c r="AR142" i="27"/>
  <c r="AQ142" i="27"/>
  <c r="AP142" i="27"/>
  <c r="AO142" i="27"/>
  <c r="AN142" i="27"/>
  <c r="AM142" i="27"/>
  <c r="AL142" i="27"/>
  <c r="AK142" i="27"/>
  <c r="AJ142" i="27"/>
  <c r="AI142" i="27"/>
  <c r="AH142" i="27"/>
  <c r="AG142" i="27"/>
  <c r="AF142" i="27"/>
  <c r="AE142" i="27"/>
  <c r="AD142" i="27"/>
  <c r="AC142" i="27"/>
  <c r="AB142" i="27"/>
  <c r="AA142" i="27"/>
  <c r="Z142" i="27"/>
  <c r="Y142" i="27"/>
  <c r="X142" i="27"/>
  <c r="W142" i="27"/>
  <c r="V142" i="27"/>
  <c r="U142" i="27"/>
  <c r="T142" i="27"/>
  <c r="S142" i="27"/>
  <c r="R142" i="27"/>
  <c r="Q142" i="27"/>
  <c r="P142" i="27"/>
  <c r="O142" i="27"/>
  <c r="N142" i="27"/>
  <c r="M142" i="27"/>
  <c r="L142" i="27"/>
  <c r="K142" i="27"/>
  <c r="J142" i="27"/>
  <c r="I142" i="27"/>
  <c r="H142" i="27"/>
  <c r="G142" i="27"/>
  <c r="F142" i="27"/>
  <c r="E142" i="27"/>
  <c r="D142" i="27"/>
  <c r="C142" i="27"/>
  <c r="AW141" i="27"/>
  <c r="AV141" i="27"/>
  <c r="AU141" i="27"/>
  <c r="AT141" i="27"/>
  <c r="AS141" i="27"/>
  <c r="AR141" i="27"/>
  <c r="AQ141" i="27"/>
  <c r="AP141" i="27"/>
  <c r="AO141" i="27"/>
  <c r="AN141" i="27"/>
  <c r="AM141" i="27"/>
  <c r="AL141" i="27"/>
  <c r="AK141" i="27"/>
  <c r="AJ141" i="27"/>
  <c r="AI141" i="27"/>
  <c r="AH141" i="27"/>
  <c r="AG141" i="27"/>
  <c r="AF141" i="27"/>
  <c r="AE141" i="27"/>
  <c r="AD141" i="27"/>
  <c r="AC141" i="27"/>
  <c r="AB141" i="27"/>
  <c r="AA141" i="27"/>
  <c r="Z141" i="27"/>
  <c r="Y141" i="27"/>
  <c r="X141" i="27"/>
  <c r="W141" i="27"/>
  <c r="V141" i="27"/>
  <c r="U141" i="27"/>
  <c r="T141" i="27"/>
  <c r="S141" i="27"/>
  <c r="R141" i="27"/>
  <c r="Q141" i="27"/>
  <c r="P141" i="27"/>
  <c r="O141" i="27"/>
  <c r="N141" i="27"/>
  <c r="M141" i="27"/>
  <c r="L141" i="27"/>
  <c r="K141" i="27"/>
  <c r="J141" i="27"/>
  <c r="I141" i="27"/>
  <c r="H141" i="27"/>
  <c r="G141" i="27"/>
  <c r="F141" i="27"/>
  <c r="E141" i="27"/>
  <c r="D141" i="27"/>
  <c r="C141" i="27"/>
  <c r="AW140" i="27"/>
  <c r="AV140" i="27"/>
  <c r="AU140" i="27"/>
  <c r="AT140" i="27"/>
  <c r="AS140" i="27"/>
  <c r="AR140" i="27"/>
  <c r="AQ140" i="27"/>
  <c r="AP140" i="27"/>
  <c r="AO140" i="27"/>
  <c r="AN140" i="27"/>
  <c r="AM140" i="27"/>
  <c r="AL140" i="27"/>
  <c r="AK140" i="27"/>
  <c r="AJ140" i="27"/>
  <c r="AI140" i="27"/>
  <c r="AH140" i="27"/>
  <c r="AG140" i="27"/>
  <c r="AF140" i="27"/>
  <c r="AE140" i="27"/>
  <c r="AD140" i="27"/>
  <c r="AC140" i="27"/>
  <c r="AB140" i="27"/>
  <c r="AA140" i="27"/>
  <c r="Z140" i="27"/>
  <c r="Y140" i="27"/>
  <c r="X140" i="27"/>
  <c r="W140" i="27"/>
  <c r="V140" i="27"/>
  <c r="U140" i="27"/>
  <c r="T140" i="27"/>
  <c r="S140" i="27"/>
  <c r="R140" i="27"/>
  <c r="Q140" i="27"/>
  <c r="P140" i="27"/>
  <c r="O140" i="27"/>
  <c r="N140" i="27"/>
  <c r="M140" i="27"/>
  <c r="L140" i="27"/>
  <c r="K140" i="27"/>
  <c r="J140" i="27"/>
  <c r="I140" i="27"/>
  <c r="H140" i="27"/>
  <c r="G140" i="27"/>
  <c r="F140" i="27"/>
  <c r="E140" i="27"/>
  <c r="D140" i="27"/>
  <c r="C140" i="27"/>
  <c r="AW139" i="27"/>
  <c r="AV139" i="27"/>
  <c r="AU139" i="27"/>
  <c r="AT139" i="27"/>
  <c r="AS139" i="27"/>
  <c r="AR139" i="27"/>
  <c r="AQ139" i="27"/>
  <c r="AP139" i="27"/>
  <c r="AO139" i="27"/>
  <c r="AN139" i="27"/>
  <c r="AM139" i="27"/>
  <c r="AL139" i="27"/>
  <c r="AK139" i="27"/>
  <c r="AJ139" i="27"/>
  <c r="AI139" i="27"/>
  <c r="AH139" i="27"/>
  <c r="AG139" i="27"/>
  <c r="AF139" i="27"/>
  <c r="AE139" i="27"/>
  <c r="AD139" i="27"/>
  <c r="AC139" i="27"/>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C139" i="27"/>
  <c r="AW138" i="27"/>
  <c r="AV138" i="27"/>
  <c r="AU138" i="27"/>
  <c r="AT138" i="27"/>
  <c r="AS138" i="27"/>
  <c r="AR138" i="27"/>
  <c r="AQ138" i="27"/>
  <c r="AP138" i="27"/>
  <c r="AO138" i="27"/>
  <c r="AN138" i="27"/>
  <c r="AM138" i="27"/>
  <c r="AL138" i="27"/>
  <c r="AK138"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C138" i="27"/>
  <c r="AW137" i="27"/>
  <c r="AV137" i="27"/>
  <c r="AU137" i="27"/>
  <c r="AT137" i="27"/>
  <c r="AS137" i="27"/>
  <c r="AR137" i="27"/>
  <c r="AQ137" i="27"/>
  <c r="AP137" i="27"/>
  <c r="AO137" i="27"/>
  <c r="AN137" i="27"/>
  <c r="AM137" i="27"/>
  <c r="AL137" i="27"/>
  <c r="AK137"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C137" i="27"/>
  <c r="AW136" i="27"/>
  <c r="AV136" i="27"/>
  <c r="AU136" i="27"/>
  <c r="AT136" i="27"/>
  <c r="AS136" i="27"/>
  <c r="AR136" i="27"/>
  <c r="AQ136" i="27"/>
  <c r="AP136" i="27"/>
  <c r="AO136" i="27"/>
  <c r="AN136" i="27"/>
  <c r="AM136" i="27"/>
  <c r="AL136" i="27"/>
  <c r="AK136" i="27"/>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D136" i="27"/>
  <c r="C136" i="27"/>
  <c r="AW135" i="27"/>
  <c r="AV135" i="27"/>
  <c r="AU135" i="27"/>
  <c r="AT135" i="27"/>
  <c r="AS135" i="27"/>
  <c r="AR135" i="27"/>
  <c r="AQ135" i="27"/>
  <c r="AP135" i="27"/>
  <c r="AO135" i="27"/>
  <c r="AN135" i="27"/>
  <c r="AM135" i="27"/>
  <c r="AL135" i="27"/>
  <c r="AK135" i="27"/>
  <c r="AJ135" i="27"/>
  <c r="AI135" i="27"/>
  <c r="AH135" i="27"/>
  <c r="AG135" i="27"/>
  <c r="AF135" i="27"/>
  <c r="AE135" i="27"/>
  <c r="AD135" i="27"/>
  <c r="AC135" i="27"/>
  <c r="AB135" i="27"/>
  <c r="AA135" i="27"/>
  <c r="Z135" i="27"/>
  <c r="Y135" i="27"/>
  <c r="X135" i="27"/>
  <c r="W135" i="27"/>
  <c r="V135" i="27"/>
  <c r="U135" i="27"/>
  <c r="T135" i="27"/>
  <c r="S135" i="27"/>
  <c r="R135" i="27"/>
  <c r="Q135" i="27"/>
  <c r="P135" i="27"/>
  <c r="O135" i="27"/>
  <c r="N135" i="27"/>
  <c r="M135" i="27"/>
  <c r="L135" i="27"/>
  <c r="K135" i="27"/>
  <c r="J135" i="27"/>
  <c r="I135" i="27"/>
  <c r="H135" i="27"/>
  <c r="G135" i="27"/>
  <c r="F135" i="27"/>
  <c r="E135" i="27"/>
  <c r="D135" i="27"/>
  <c r="C135" i="27"/>
  <c r="D135" i="24"/>
  <c r="E135" i="24"/>
  <c r="F135" i="24"/>
  <c r="G135" i="24"/>
  <c r="H135" i="24"/>
  <c r="I135" i="24"/>
  <c r="J135" i="24"/>
  <c r="K135" i="24"/>
  <c r="L135" i="24"/>
  <c r="M135" i="24"/>
  <c r="N135" i="24"/>
  <c r="O135" i="24"/>
  <c r="P135" i="24"/>
  <c r="Q135" i="24"/>
  <c r="R135" i="24"/>
  <c r="S135" i="24"/>
  <c r="T135" i="24"/>
  <c r="U135" i="24"/>
  <c r="V135" i="24"/>
  <c r="W135" i="24"/>
  <c r="X135" i="24"/>
  <c r="Y135" i="24"/>
  <c r="Z135" i="24"/>
  <c r="AA135" i="24"/>
  <c r="AB135" i="24"/>
  <c r="AC135" i="24"/>
  <c r="AD135" i="24"/>
  <c r="AE135" i="24"/>
  <c r="AF135" i="24"/>
  <c r="AG135" i="24"/>
  <c r="AH135" i="24"/>
  <c r="AI135" i="24"/>
  <c r="AJ135" i="24"/>
  <c r="AK135" i="24"/>
  <c r="AL135" i="24"/>
  <c r="AM135" i="24"/>
  <c r="AN135" i="24"/>
  <c r="AO135" i="24"/>
  <c r="AP135" i="24"/>
  <c r="AQ135" i="24"/>
  <c r="AR135" i="24"/>
  <c r="AS135" i="24"/>
  <c r="AS135" i="28" s="1"/>
  <c r="AT135" i="24"/>
  <c r="AU135" i="24"/>
  <c r="AV135" i="24"/>
  <c r="AW135" i="24"/>
  <c r="D136" i="24"/>
  <c r="E136" i="24"/>
  <c r="F136" i="24"/>
  <c r="G136" i="24"/>
  <c r="H136" i="24"/>
  <c r="I136" i="24"/>
  <c r="J136" i="24"/>
  <c r="K136" i="24"/>
  <c r="L136" i="24"/>
  <c r="M136" i="24"/>
  <c r="N136" i="24"/>
  <c r="O136" i="24"/>
  <c r="P136" i="24"/>
  <c r="Q136" i="24"/>
  <c r="R136" i="24"/>
  <c r="S136" i="24"/>
  <c r="T136" i="24"/>
  <c r="U136" i="24"/>
  <c r="V136" i="24"/>
  <c r="W136" i="24"/>
  <c r="X136" i="24"/>
  <c r="Y136" i="24"/>
  <c r="Z136" i="24"/>
  <c r="AA136" i="24"/>
  <c r="AB136" i="24"/>
  <c r="AC136" i="24"/>
  <c r="AD136" i="24"/>
  <c r="AE136" i="24"/>
  <c r="AF136" i="24"/>
  <c r="AG136" i="24"/>
  <c r="AH136" i="24"/>
  <c r="AI136" i="24"/>
  <c r="AJ136" i="24"/>
  <c r="AK136" i="24"/>
  <c r="AL136" i="24"/>
  <c r="AM136" i="24"/>
  <c r="AN136" i="24"/>
  <c r="AO136" i="24"/>
  <c r="AP136" i="24"/>
  <c r="AQ136" i="24"/>
  <c r="AR136" i="24"/>
  <c r="AS136" i="24"/>
  <c r="AT136" i="24"/>
  <c r="AU136" i="24"/>
  <c r="AV136" i="24"/>
  <c r="AW136" i="24"/>
  <c r="D137" i="24"/>
  <c r="E137" i="24"/>
  <c r="F137" i="24"/>
  <c r="F137" i="28" s="1"/>
  <c r="G137" i="24"/>
  <c r="H137" i="24"/>
  <c r="I137" i="24"/>
  <c r="J137" i="24"/>
  <c r="K137" i="24"/>
  <c r="L137" i="24"/>
  <c r="M137" i="24"/>
  <c r="N137" i="24"/>
  <c r="O137" i="24"/>
  <c r="P137" i="24"/>
  <c r="Q137" i="24"/>
  <c r="R137" i="24"/>
  <c r="R137" i="28" s="1"/>
  <c r="S137" i="24"/>
  <c r="T137" i="24"/>
  <c r="U137" i="24"/>
  <c r="V137" i="24"/>
  <c r="W137" i="24"/>
  <c r="X137" i="24"/>
  <c r="X137" i="28" s="1"/>
  <c r="Y137" i="24"/>
  <c r="Z137" i="24"/>
  <c r="AA137" i="24"/>
  <c r="AB137" i="24"/>
  <c r="AC137" i="24"/>
  <c r="AD137" i="24"/>
  <c r="AD137" i="28" s="1"/>
  <c r="AE137" i="24"/>
  <c r="AF137" i="24"/>
  <c r="AG137" i="24"/>
  <c r="AH137" i="24"/>
  <c r="AI137" i="24"/>
  <c r="AJ137" i="24"/>
  <c r="AJ137" i="28" s="1"/>
  <c r="AK137" i="24"/>
  <c r="AL137" i="24"/>
  <c r="AM137" i="24"/>
  <c r="AN137" i="24"/>
  <c r="AO137" i="24"/>
  <c r="AP137" i="24"/>
  <c r="AQ137" i="24"/>
  <c r="AR137" i="24"/>
  <c r="AS137" i="24"/>
  <c r="AT137" i="24"/>
  <c r="AU137" i="24"/>
  <c r="AV137" i="24"/>
  <c r="AV137" i="28" s="1"/>
  <c r="AW137" i="24"/>
  <c r="D138" i="24"/>
  <c r="E138" i="24"/>
  <c r="F138" i="24"/>
  <c r="G138" i="24"/>
  <c r="H138" i="24"/>
  <c r="I138" i="24"/>
  <c r="J138" i="24"/>
  <c r="K138" i="24"/>
  <c r="L138" i="24"/>
  <c r="M138" i="24"/>
  <c r="N138" i="24"/>
  <c r="O138" i="24"/>
  <c r="P138" i="24"/>
  <c r="Q138" i="24"/>
  <c r="R138" i="24"/>
  <c r="S138" i="24"/>
  <c r="T138" i="24"/>
  <c r="U138" i="24"/>
  <c r="V138" i="24"/>
  <c r="W138" i="24"/>
  <c r="X138" i="24"/>
  <c r="Y138" i="24"/>
  <c r="Z138" i="24"/>
  <c r="AA138" i="24"/>
  <c r="AB138" i="24"/>
  <c r="AC138" i="24"/>
  <c r="AD138" i="24"/>
  <c r="AE138" i="24"/>
  <c r="AF138" i="24"/>
  <c r="AG138" i="24"/>
  <c r="AH138" i="24"/>
  <c r="AI138" i="24"/>
  <c r="AJ138" i="24"/>
  <c r="AK138" i="24"/>
  <c r="AL138" i="24"/>
  <c r="AM138" i="24"/>
  <c r="AN138" i="24"/>
  <c r="AO138" i="24"/>
  <c r="AP138" i="24"/>
  <c r="AQ138" i="24"/>
  <c r="AR138" i="24"/>
  <c r="AS138" i="24"/>
  <c r="AT138" i="24"/>
  <c r="AU138" i="24"/>
  <c r="AV138" i="24"/>
  <c r="AW138" i="24"/>
  <c r="D139" i="24"/>
  <c r="E139" i="24"/>
  <c r="F139" i="24"/>
  <c r="G139" i="24"/>
  <c r="H139" i="24"/>
  <c r="I139" i="24"/>
  <c r="J139" i="24"/>
  <c r="K139" i="24"/>
  <c r="L139" i="24"/>
  <c r="M139" i="24"/>
  <c r="N139" i="24"/>
  <c r="O139" i="24"/>
  <c r="O139" i="28" s="1"/>
  <c r="P139" i="24"/>
  <c r="Q139" i="24"/>
  <c r="R139" i="24"/>
  <c r="S139" i="24"/>
  <c r="T139" i="24"/>
  <c r="U139" i="24"/>
  <c r="V139" i="24"/>
  <c r="W139" i="24"/>
  <c r="X139" i="24"/>
  <c r="Y139" i="24"/>
  <c r="Z139" i="24"/>
  <c r="AA139" i="24"/>
  <c r="AA139" i="28" s="1"/>
  <c r="AB139" i="24"/>
  <c r="AC139" i="24"/>
  <c r="AD139" i="24"/>
  <c r="AE139" i="24"/>
  <c r="AF139" i="24"/>
  <c r="AG139" i="24"/>
  <c r="AH139" i="24"/>
  <c r="AI139" i="24"/>
  <c r="AJ139" i="24"/>
  <c r="AK139" i="24"/>
  <c r="AL139" i="24"/>
  <c r="AM139" i="24"/>
  <c r="AM139" i="28" s="1"/>
  <c r="AN139" i="24"/>
  <c r="AO139" i="24"/>
  <c r="AP139" i="24"/>
  <c r="AQ139" i="24"/>
  <c r="AR139" i="24"/>
  <c r="AS139" i="24"/>
  <c r="AT139" i="24"/>
  <c r="AU139" i="24"/>
  <c r="AV139" i="24"/>
  <c r="AW139" i="24"/>
  <c r="D140" i="24"/>
  <c r="E140" i="24"/>
  <c r="F140" i="24"/>
  <c r="G140" i="24"/>
  <c r="H140" i="24"/>
  <c r="I140" i="24"/>
  <c r="J140" i="24"/>
  <c r="K140" i="24"/>
  <c r="L140" i="24"/>
  <c r="M140" i="24"/>
  <c r="N140" i="24"/>
  <c r="O140" i="24"/>
  <c r="P140" i="24"/>
  <c r="Q140" i="24"/>
  <c r="R140" i="24"/>
  <c r="S140" i="24"/>
  <c r="T140" i="24"/>
  <c r="U140" i="24"/>
  <c r="V140" i="24"/>
  <c r="W140" i="24"/>
  <c r="X140" i="24"/>
  <c r="Y140" i="24"/>
  <c r="Z140" i="24"/>
  <c r="AA140" i="24"/>
  <c r="AB140" i="24"/>
  <c r="AC140" i="24"/>
  <c r="AD140" i="24"/>
  <c r="AE140" i="24"/>
  <c r="AF140" i="24"/>
  <c r="AG140" i="24"/>
  <c r="AH140" i="24"/>
  <c r="AI140" i="24"/>
  <c r="AJ140" i="24"/>
  <c r="AK140" i="24"/>
  <c r="AL140" i="24"/>
  <c r="AM140" i="24"/>
  <c r="AN140" i="24"/>
  <c r="AO140" i="24"/>
  <c r="AP140" i="24"/>
  <c r="AQ140" i="24"/>
  <c r="AR140" i="24"/>
  <c r="AS140" i="24"/>
  <c r="AT140" i="24"/>
  <c r="AU140" i="24"/>
  <c r="AV140" i="24"/>
  <c r="AW140" i="24"/>
  <c r="D141" i="24"/>
  <c r="E141" i="24"/>
  <c r="F141" i="24"/>
  <c r="G141" i="24"/>
  <c r="H141" i="24"/>
  <c r="I141" i="24"/>
  <c r="J141" i="24"/>
  <c r="K141" i="24"/>
  <c r="L141" i="24"/>
  <c r="L141" i="28" s="1"/>
  <c r="M141" i="24"/>
  <c r="N141" i="24"/>
  <c r="O141" i="24"/>
  <c r="P141" i="24"/>
  <c r="Q141" i="24"/>
  <c r="R141" i="24"/>
  <c r="R141" i="28" s="1"/>
  <c r="S141" i="24"/>
  <c r="T141" i="24"/>
  <c r="U141" i="24"/>
  <c r="V141" i="24"/>
  <c r="W141" i="24"/>
  <c r="X141" i="24"/>
  <c r="X141" i="28" s="1"/>
  <c r="Y141" i="24"/>
  <c r="Z141" i="24"/>
  <c r="AA141" i="24"/>
  <c r="AB141" i="24"/>
  <c r="AC141" i="24"/>
  <c r="AD141" i="24"/>
  <c r="AD141" i="28" s="1"/>
  <c r="AE141" i="24"/>
  <c r="AF141" i="24"/>
  <c r="AG141" i="24"/>
  <c r="AH141" i="24"/>
  <c r="AI141" i="24"/>
  <c r="AJ141" i="24"/>
  <c r="AJ141" i="28" s="1"/>
  <c r="AK141" i="24"/>
  <c r="AL141" i="24"/>
  <c r="AM141" i="24"/>
  <c r="AN141" i="24"/>
  <c r="AO141" i="24"/>
  <c r="AP141" i="24"/>
  <c r="AP141" i="28" s="1"/>
  <c r="AQ141" i="24"/>
  <c r="AR141" i="24"/>
  <c r="AS141" i="24"/>
  <c r="AT141" i="24"/>
  <c r="AU141" i="24"/>
  <c r="AV141" i="24"/>
  <c r="AV141" i="28" s="1"/>
  <c r="AW141" i="24"/>
  <c r="D142" i="24"/>
  <c r="E142" i="24"/>
  <c r="F142" i="24"/>
  <c r="G142" i="24"/>
  <c r="H142" i="24"/>
  <c r="I142" i="24"/>
  <c r="J142" i="24"/>
  <c r="K142" i="24"/>
  <c r="L142" i="24"/>
  <c r="M142" i="24"/>
  <c r="N142" i="24"/>
  <c r="O142" i="24"/>
  <c r="P142" i="24"/>
  <c r="Q142" i="24"/>
  <c r="R142" i="24"/>
  <c r="S142" i="24"/>
  <c r="T142" i="24"/>
  <c r="U142" i="24"/>
  <c r="V142" i="24"/>
  <c r="W142" i="24"/>
  <c r="X142" i="24"/>
  <c r="Y142" i="24"/>
  <c r="Z142" i="24"/>
  <c r="AA142" i="24"/>
  <c r="AB142" i="24"/>
  <c r="AC142" i="24"/>
  <c r="AD142" i="24"/>
  <c r="AE142" i="24"/>
  <c r="AF142" i="24"/>
  <c r="AG142" i="24"/>
  <c r="AH142" i="24"/>
  <c r="AI142" i="24"/>
  <c r="AJ142" i="24"/>
  <c r="AK142" i="24"/>
  <c r="AL142" i="24"/>
  <c r="AM142" i="24"/>
  <c r="AN142" i="24"/>
  <c r="AO142" i="24"/>
  <c r="AP142" i="24"/>
  <c r="AQ142" i="24"/>
  <c r="AR142" i="24"/>
  <c r="AS142" i="24"/>
  <c r="AT142" i="24"/>
  <c r="AU142" i="24"/>
  <c r="AV142" i="24"/>
  <c r="AW142" i="24"/>
  <c r="D143" i="24"/>
  <c r="D143" i="28" s="1"/>
  <c r="E143" i="24"/>
  <c r="F143" i="24"/>
  <c r="G143" i="24"/>
  <c r="H143" i="24"/>
  <c r="I143" i="24"/>
  <c r="I143" i="28" s="1"/>
  <c r="J143" i="24"/>
  <c r="K143" i="24"/>
  <c r="L143" i="24"/>
  <c r="M143" i="24"/>
  <c r="N143" i="24"/>
  <c r="O143" i="24"/>
  <c r="O143" i="28" s="1"/>
  <c r="P143" i="24"/>
  <c r="P143" i="28" s="1"/>
  <c r="Q143" i="24"/>
  <c r="R143" i="24"/>
  <c r="S143" i="24"/>
  <c r="T143" i="24"/>
  <c r="U143" i="24"/>
  <c r="U143" i="28" s="1"/>
  <c r="V143" i="24"/>
  <c r="W143" i="24"/>
  <c r="X143" i="24"/>
  <c r="Y143" i="24"/>
  <c r="Z143" i="24"/>
  <c r="AA143" i="24"/>
  <c r="AA143" i="28" s="1"/>
  <c r="AB143" i="24"/>
  <c r="AB143" i="28" s="1"/>
  <c r="AC143" i="24"/>
  <c r="AD143" i="24"/>
  <c r="AE143" i="24"/>
  <c r="AF143" i="24"/>
  <c r="AG143" i="24"/>
  <c r="AH143" i="24"/>
  <c r="AI143" i="24"/>
  <c r="AJ143" i="24"/>
  <c r="AK143" i="24"/>
  <c r="AL143" i="24"/>
  <c r="AM143" i="24"/>
  <c r="AM143" i="28" s="1"/>
  <c r="AN143" i="24"/>
  <c r="AN143" i="28" s="1"/>
  <c r="AO143" i="24"/>
  <c r="AP143" i="24"/>
  <c r="AQ143" i="24"/>
  <c r="AR143" i="24"/>
  <c r="AS143" i="24"/>
  <c r="AS143" i="28" s="1"/>
  <c r="AT143" i="24"/>
  <c r="AU143" i="24"/>
  <c r="AV143" i="24"/>
  <c r="AW143" i="24"/>
  <c r="D144" i="24"/>
  <c r="E144" i="24"/>
  <c r="E144" i="28" s="1"/>
  <c r="F144" i="24"/>
  <c r="G144" i="24"/>
  <c r="H144" i="24"/>
  <c r="I144" i="24"/>
  <c r="J144" i="24"/>
  <c r="K144" i="24"/>
  <c r="L144" i="24"/>
  <c r="M144" i="24"/>
  <c r="N144" i="24"/>
  <c r="O144" i="24"/>
  <c r="P144" i="24"/>
  <c r="Q144" i="24"/>
  <c r="Q144" i="28" s="1"/>
  <c r="R144" i="24"/>
  <c r="S144" i="24"/>
  <c r="T144" i="24"/>
  <c r="U144" i="24"/>
  <c r="V144" i="24"/>
  <c r="W144" i="24"/>
  <c r="X144" i="24"/>
  <c r="Y144" i="24"/>
  <c r="Z144" i="24"/>
  <c r="AA144" i="24"/>
  <c r="AB144" i="24"/>
  <c r="AC144" i="24"/>
  <c r="AC144" i="28" s="1"/>
  <c r="AD144" i="24"/>
  <c r="AE144" i="24"/>
  <c r="AF144" i="24"/>
  <c r="AG144" i="24"/>
  <c r="AH144" i="24"/>
  <c r="AI144" i="24"/>
  <c r="AJ144" i="24"/>
  <c r="AK144" i="24"/>
  <c r="AL144" i="24"/>
  <c r="AM144" i="24"/>
  <c r="AN144" i="24"/>
  <c r="AO144" i="24"/>
  <c r="AO144" i="28" s="1"/>
  <c r="AP144" i="24"/>
  <c r="AQ144" i="24"/>
  <c r="AR144" i="24"/>
  <c r="AS144" i="24"/>
  <c r="AT144" i="24"/>
  <c r="AU144" i="24"/>
  <c r="AV144" i="24"/>
  <c r="AW144" i="24"/>
  <c r="D145" i="24"/>
  <c r="E145" i="24"/>
  <c r="F145" i="24"/>
  <c r="F145" i="28" s="1"/>
  <c r="G145" i="24"/>
  <c r="H145" i="24"/>
  <c r="I145" i="24"/>
  <c r="J145" i="24"/>
  <c r="K145" i="24"/>
  <c r="L145" i="24"/>
  <c r="M145" i="24"/>
  <c r="N145" i="24"/>
  <c r="O145" i="24"/>
  <c r="P145" i="24"/>
  <c r="Q145" i="24"/>
  <c r="R145" i="24"/>
  <c r="R145" i="28" s="1"/>
  <c r="S145" i="24"/>
  <c r="T145" i="24"/>
  <c r="U145" i="24"/>
  <c r="V145" i="24"/>
  <c r="W145" i="24"/>
  <c r="X145" i="24"/>
  <c r="Y145" i="24"/>
  <c r="Z145" i="24"/>
  <c r="AA145" i="24"/>
  <c r="AB145" i="24"/>
  <c r="AC145" i="24"/>
  <c r="AD145" i="24"/>
  <c r="AD145" i="28" s="1"/>
  <c r="AE145" i="24"/>
  <c r="AF145" i="24"/>
  <c r="AG145" i="24"/>
  <c r="AH145" i="24"/>
  <c r="AI145" i="24"/>
  <c r="AJ145" i="24"/>
  <c r="AK145" i="24"/>
  <c r="AL145" i="24"/>
  <c r="AM145" i="24"/>
  <c r="AN145" i="24"/>
  <c r="AO145" i="24"/>
  <c r="AP145" i="24"/>
  <c r="AP145" i="28" s="1"/>
  <c r="AQ145" i="24"/>
  <c r="AR145" i="24"/>
  <c r="AS145" i="24"/>
  <c r="AT145" i="24"/>
  <c r="AU145" i="24"/>
  <c r="AV145" i="24"/>
  <c r="AW145" i="24"/>
  <c r="D146" i="24"/>
  <c r="E146" i="24"/>
  <c r="F146" i="24"/>
  <c r="G146" i="24"/>
  <c r="H146" i="24"/>
  <c r="I146" i="24"/>
  <c r="J146" i="24"/>
  <c r="K146" i="24"/>
  <c r="L146" i="24"/>
  <c r="M146" i="24"/>
  <c r="N146" i="24"/>
  <c r="O146" i="24"/>
  <c r="P146" i="24"/>
  <c r="Q146" i="24"/>
  <c r="R146" i="24"/>
  <c r="S146" i="24"/>
  <c r="T146" i="24"/>
  <c r="U146" i="24"/>
  <c r="V146" i="24"/>
  <c r="W146" i="24"/>
  <c r="X146" i="24"/>
  <c r="Y146" i="24"/>
  <c r="Z146" i="24"/>
  <c r="AA146" i="24"/>
  <c r="AB146" i="24"/>
  <c r="AC146" i="24"/>
  <c r="AD146" i="24"/>
  <c r="AE146" i="24"/>
  <c r="AF146" i="24"/>
  <c r="AG146" i="24"/>
  <c r="AH146" i="24"/>
  <c r="AI146" i="24"/>
  <c r="AJ146" i="24"/>
  <c r="AK146" i="24"/>
  <c r="AL146" i="24"/>
  <c r="AM146" i="24"/>
  <c r="AN146" i="24"/>
  <c r="AO146" i="24"/>
  <c r="AP146" i="24"/>
  <c r="AQ146" i="24"/>
  <c r="AR146" i="24"/>
  <c r="AS146" i="24"/>
  <c r="AT146" i="24"/>
  <c r="AU146" i="24"/>
  <c r="AV146" i="24"/>
  <c r="AW146" i="24"/>
  <c r="D147" i="24"/>
  <c r="E147" i="24"/>
  <c r="F147" i="24"/>
  <c r="G147" i="24"/>
  <c r="H147" i="24"/>
  <c r="I147" i="24"/>
  <c r="I147" i="28" s="1"/>
  <c r="J147" i="24"/>
  <c r="K147" i="24"/>
  <c r="L147" i="24"/>
  <c r="M147" i="24"/>
  <c r="N147" i="24"/>
  <c r="O147" i="24"/>
  <c r="P147" i="24"/>
  <c r="Q147" i="24"/>
  <c r="R147" i="24"/>
  <c r="S147" i="24"/>
  <c r="T147" i="24"/>
  <c r="U147" i="24"/>
  <c r="U147" i="28" s="1"/>
  <c r="V147" i="24"/>
  <c r="W147" i="24"/>
  <c r="X147" i="24"/>
  <c r="Y147" i="24"/>
  <c r="Z147" i="24"/>
  <c r="AA147" i="24"/>
  <c r="AB147" i="24"/>
  <c r="AC147" i="24"/>
  <c r="AD147" i="24"/>
  <c r="AE147" i="24"/>
  <c r="AF147" i="24"/>
  <c r="AG147" i="24"/>
  <c r="AG147" i="28" s="1"/>
  <c r="AH147" i="24"/>
  <c r="AI147" i="24"/>
  <c r="AJ147" i="24"/>
  <c r="AK147" i="24"/>
  <c r="AL147" i="24"/>
  <c r="AM147" i="24"/>
  <c r="AN147" i="24"/>
  <c r="AO147" i="24"/>
  <c r="AP147" i="24"/>
  <c r="AQ147" i="24"/>
  <c r="AR147" i="24"/>
  <c r="AS147" i="24"/>
  <c r="AS147" i="28" s="1"/>
  <c r="AT147" i="24"/>
  <c r="AU147" i="24"/>
  <c r="AV147" i="24"/>
  <c r="AW147" i="24"/>
  <c r="C136" i="24"/>
  <c r="C137" i="24"/>
  <c r="C138" i="24"/>
  <c r="C139" i="24"/>
  <c r="C140" i="24"/>
  <c r="C141" i="24"/>
  <c r="C142" i="24"/>
  <c r="C143" i="24"/>
  <c r="C144" i="24"/>
  <c r="C145" i="24"/>
  <c r="C146" i="24"/>
  <c r="C147" i="24"/>
  <c r="C135" i="24"/>
  <c r="AW74" i="40"/>
  <c r="AV74" i="40"/>
  <c r="AU74" i="40"/>
  <c r="AT74" i="40"/>
  <c r="AS74" i="40"/>
  <c r="AR74" i="40"/>
  <c r="AQ74" i="40"/>
  <c r="AP74" i="40"/>
  <c r="AO74" i="40"/>
  <c r="AN74" i="40"/>
  <c r="AM74" i="40"/>
  <c r="AL74" i="40"/>
  <c r="AK74" i="40"/>
  <c r="AJ74" i="40"/>
  <c r="AI74" i="40"/>
  <c r="AH74" i="40"/>
  <c r="AG74" i="40"/>
  <c r="AF74" i="40"/>
  <c r="AE74" i="40"/>
  <c r="AD74" i="40"/>
  <c r="AC74" i="40"/>
  <c r="AB74" i="40"/>
  <c r="AA74" i="40"/>
  <c r="Z74" i="40"/>
  <c r="Y74" i="40"/>
  <c r="X74" i="40"/>
  <c r="W74" i="40"/>
  <c r="V74" i="40"/>
  <c r="U74" i="40"/>
  <c r="T74" i="40"/>
  <c r="S74" i="40"/>
  <c r="R74" i="40"/>
  <c r="Q74" i="40"/>
  <c r="P74" i="40"/>
  <c r="O74" i="40"/>
  <c r="N74" i="40"/>
  <c r="M74" i="40"/>
  <c r="L74" i="40"/>
  <c r="K74" i="40"/>
  <c r="J74" i="40"/>
  <c r="I74" i="40"/>
  <c r="H74" i="40"/>
  <c r="G74" i="40"/>
  <c r="F74" i="40"/>
  <c r="E74" i="40"/>
  <c r="D74" i="40"/>
  <c r="C74" i="40"/>
  <c r="AW73" i="40"/>
  <c r="AV73" i="40"/>
  <c r="AU73" i="40"/>
  <c r="AT73" i="40"/>
  <c r="AS73" i="40"/>
  <c r="AR73" i="40"/>
  <c r="AQ73" i="40"/>
  <c r="AP73" i="40"/>
  <c r="AO73" i="40"/>
  <c r="AN73" i="40"/>
  <c r="AM73" i="40"/>
  <c r="AL73" i="40"/>
  <c r="AK73" i="40"/>
  <c r="AJ73" i="40"/>
  <c r="AI73" i="40"/>
  <c r="AH73" i="40"/>
  <c r="AG73" i="40"/>
  <c r="AF73" i="40"/>
  <c r="AE73" i="40"/>
  <c r="AD73" i="40"/>
  <c r="AC73" i="40"/>
  <c r="AB73" i="40"/>
  <c r="AA73" i="40"/>
  <c r="Z73" i="40"/>
  <c r="Y73" i="40"/>
  <c r="X73" i="40"/>
  <c r="W73" i="40"/>
  <c r="V73" i="40"/>
  <c r="U73" i="40"/>
  <c r="T73" i="40"/>
  <c r="S73" i="40"/>
  <c r="R73" i="40"/>
  <c r="Q73" i="40"/>
  <c r="P73" i="40"/>
  <c r="O73" i="40"/>
  <c r="N73" i="40"/>
  <c r="M73" i="40"/>
  <c r="L73" i="40"/>
  <c r="K73" i="40"/>
  <c r="J73" i="40"/>
  <c r="I73" i="40"/>
  <c r="H73" i="40"/>
  <c r="G73" i="40"/>
  <c r="F73" i="40"/>
  <c r="E73" i="40"/>
  <c r="D73" i="40"/>
  <c r="C73" i="40"/>
  <c r="AW72" i="40"/>
  <c r="AV72" i="40"/>
  <c r="AU72" i="40"/>
  <c r="AT72" i="40"/>
  <c r="AS72" i="40"/>
  <c r="AR72" i="40"/>
  <c r="AQ72" i="40"/>
  <c r="AP72" i="40"/>
  <c r="AO72" i="40"/>
  <c r="AN72" i="40"/>
  <c r="AM72" i="40"/>
  <c r="AL72" i="40"/>
  <c r="AK72" i="40"/>
  <c r="AJ72" i="40"/>
  <c r="AI72" i="40"/>
  <c r="AH72" i="40"/>
  <c r="AG72" i="40"/>
  <c r="AF72" i="40"/>
  <c r="AE72" i="40"/>
  <c r="AD72" i="40"/>
  <c r="AC72" i="40"/>
  <c r="AB72" i="40"/>
  <c r="AA72" i="40"/>
  <c r="Z72" i="40"/>
  <c r="Y72" i="40"/>
  <c r="X72" i="40"/>
  <c r="W72" i="40"/>
  <c r="V72" i="40"/>
  <c r="U72" i="40"/>
  <c r="T72" i="40"/>
  <c r="S72" i="40"/>
  <c r="R72" i="40"/>
  <c r="Q72" i="40"/>
  <c r="P72" i="40"/>
  <c r="O72" i="40"/>
  <c r="N72" i="40"/>
  <c r="M72" i="40"/>
  <c r="L72" i="40"/>
  <c r="K72" i="40"/>
  <c r="J72" i="40"/>
  <c r="I72" i="40"/>
  <c r="H72" i="40"/>
  <c r="G72" i="40"/>
  <c r="F72" i="40"/>
  <c r="E72" i="40"/>
  <c r="D72" i="40"/>
  <c r="C72" i="40"/>
  <c r="D72" i="38"/>
  <c r="E72" i="38"/>
  <c r="F72" i="38"/>
  <c r="G72" i="38"/>
  <c r="H72" i="38"/>
  <c r="I72" i="38"/>
  <c r="J72" i="38"/>
  <c r="K72" i="38"/>
  <c r="L72" i="38"/>
  <c r="M72" i="38"/>
  <c r="N72" i="38"/>
  <c r="O72" i="38"/>
  <c r="P72" i="38"/>
  <c r="Q72" i="38"/>
  <c r="R72" i="38"/>
  <c r="S72" i="38"/>
  <c r="T72" i="38"/>
  <c r="U72" i="38"/>
  <c r="V72" i="38"/>
  <c r="W72" i="38"/>
  <c r="X72" i="38"/>
  <c r="Y72" i="38"/>
  <c r="Z72" i="38"/>
  <c r="AA72" i="38"/>
  <c r="AB72" i="38"/>
  <c r="AC72" i="38"/>
  <c r="AD72" i="38"/>
  <c r="AE72" i="38"/>
  <c r="AF72" i="38"/>
  <c r="AG72" i="38"/>
  <c r="AH72" i="38"/>
  <c r="AI72" i="38"/>
  <c r="AJ72" i="38"/>
  <c r="AK72" i="38"/>
  <c r="AL72" i="38"/>
  <c r="AM72" i="38"/>
  <c r="AN72" i="38"/>
  <c r="AO72" i="38"/>
  <c r="AP72" i="38"/>
  <c r="AQ72" i="38"/>
  <c r="AR72" i="38"/>
  <c r="AS72" i="38"/>
  <c r="AT72" i="38"/>
  <c r="AU72" i="38"/>
  <c r="AV72" i="38"/>
  <c r="AW72" i="38"/>
  <c r="D73" i="38"/>
  <c r="E73" i="38"/>
  <c r="F73" i="38"/>
  <c r="G73" i="38"/>
  <c r="H73" i="38"/>
  <c r="I73" i="38"/>
  <c r="J73" i="38"/>
  <c r="K73" i="38"/>
  <c r="L73" i="38"/>
  <c r="M73" i="38"/>
  <c r="N73" i="38"/>
  <c r="O73" i="38"/>
  <c r="P73" i="38"/>
  <c r="Q73" i="38"/>
  <c r="R73" i="38"/>
  <c r="S73" i="38"/>
  <c r="T73" i="38"/>
  <c r="U73" i="38"/>
  <c r="V73" i="38"/>
  <c r="W73" i="38"/>
  <c r="X73" i="38"/>
  <c r="Y73" i="38"/>
  <c r="Z73" i="38"/>
  <c r="AA73" i="38"/>
  <c r="AB73" i="38"/>
  <c r="AC73" i="38"/>
  <c r="AD73" i="38"/>
  <c r="AE73" i="38"/>
  <c r="AF73" i="38"/>
  <c r="AG73" i="38"/>
  <c r="AH73" i="38"/>
  <c r="AI73" i="38"/>
  <c r="AJ73" i="38"/>
  <c r="AK73" i="38"/>
  <c r="AL73" i="38"/>
  <c r="AM73" i="38"/>
  <c r="AN73" i="38"/>
  <c r="AO73" i="38"/>
  <c r="AP73" i="38"/>
  <c r="AQ73" i="38"/>
  <c r="AR73" i="38"/>
  <c r="AS73" i="38"/>
  <c r="AT73" i="38"/>
  <c r="AU73" i="38"/>
  <c r="AV73" i="38"/>
  <c r="AW73" i="38"/>
  <c r="D74" i="38"/>
  <c r="E74" i="38"/>
  <c r="F74" i="38"/>
  <c r="G74" i="38"/>
  <c r="H74" i="38"/>
  <c r="I74" i="38"/>
  <c r="J74" i="38"/>
  <c r="K74" i="38"/>
  <c r="L74" i="38"/>
  <c r="M74" i="38"/>
  <c r="N74" i="38"/>
  <c r="O74" i="38"/>
  <c r="P74" i="38"/>
  <c r="Q74" i="38"/>
  <c r="R74" i="38"/>
  <c r="S74" i="38"/>
  <c r="T74" i="38"/>
  <c r="U74" i="38"/>
  <c r="V74" i="38"/>
  <c r="W74" i="38"/>
  <c r="X74" i="38"/>
  <c r="Y74" i="38"/>
  <c r="Z74" i="38"/>
  <c r="AA74" i="38"/>
  <c r="AB74" i="38"/>
  <c r="AC74" i="38"/>
  <c r="AD74" i="38"/>
  <c r="AE74" i="38"/>
  <c r="AF74" i="38"/>
  <c r="AG74" i="38"/>
  <c r="AH74" i="38"/>
  <c r="AI74" i="38"/>
  <c r="AJ74" i="38"/>
  <c r="AK74" i="38"/>
  <c r="AL74" i="38"/>
  <c r="AM74" i="38"/>
  <c r="AN74" i="38"/>
  <c r="AO74" i="38"/>
  <c r="AP74" i="38"/>
  <c r="AQ74" i="38"/>
  <c r="AR74" i="38"/>
  <c r="AS74" i="38"/>
  <c r="AT74" i="38"/>
  <c r="AU74" i="38"/>
  <c r="AV74" i="38"/>
  <c r="AW74" i="38"/>
  <c r="C73" i="38"/>
  <c r="C74" i="38"/>
  <c r="C72" i="38"/>
  <c r="D52" i="38"/>
  <c r="E52" i="38"/>
  <c r="F52" i="38"/>
  <c r="G52" i="38"/>
  <c r="H52" i="38"/>
  <c r="I52" i="38"/>
  <c r="J52" i="38"/>
  <c r="K52" i="38"/>
  <c r="L52" i="38"/>
  <c r="M52" i="38"/>
  <c r="N52" i="38"/>
  <c r="O52" i="38"/>
  <c r="P52" i="38"/>
  <c r="Q52" i="38"/>
  <c r="R52" i="38"/>
  <c r="S52" i="38"/>
  <c r="T52" i="38"/>
  <c r="U52" i="38"/>
  <c r="V52" i="38"/>
  <c r="W52" i="38"/>
  <c r="X52" i="38"/>
  <c r="Y52" i="38"/>
  <c r="Z52" i="38"/>
  <c r="AA52" i="38"/>
  <c r="AB52" i="38"/>
  <c r="AC52" i="38"/>
  <c r="AD52" i="38"/>
  <c r="AE52" i="38"/>
  <c r="AF52" i="38"/>
  <c r="AG52" i="38"/>
  <c r="AH52" i="38"/>
  <c r="AI52" i="38"/>
  <c r="AJ52" i="38"/>
  <c r="AK52" i="38"/>
  <c r="AL52" i="38"/>
  <c r="AM52" i="38"/>
  <c r="AN52" i="38"/>
  <c r="AO52" i="38"/>
  <c r="AP52" i="38"/>
  <c r="AQ52" i="38"/>
  <c r="AR52" i="38"/>
  <c r="AS52" i="38"/>
  <c r="AT52" i="38"/>
  <c r="AU52" i="38"/>
  <c r="AV52" i="38"/>
  <c r="AW52" i="38"/>
  <c r="D53" i="38"/>
  <c r="E53" i="38"/>
  <c r="F53" i="38"/>
  <c r="G53" i="38"/>
  <c r="H53" i="38"/>
  <c r="I53" i="38"/>
  <c r="J53" i="38"/>
  <c r="K53" i="38"/>
  <c r="L53" i="38"/>
  <c r="M53" i="38"/>
  <c r="N53" i="38"/>
  <c r="O53" i="38"/>
  <c r="P53" i="38"/>
  <c r="Q53" i="38"/>
  <c r="R53" i="38"/>
  <c r="S53" i="38"/>
  <c r="T53" i="38"/>
  <c r="U53" i="38"/>
  <c r="V53" i="38"/>
  <c r="W53" i="38"/>
  <c r="X53" i="38"/>
  <c r="Y53" i="38"/>
  <c r="Z53" i="38"/>
  <c r="AA53" i="38"/>
  <c r="AB53" i="38"/>
  <c r="AC53" i="38"/>
  <c r="AD53" i="38"/>
  <c r="AE53" i="38"/>
  <c r="AF53" i="38"/>
  <c r="AG53" i="38"/>
  <c r="AH53" i="38"/>
  <c r="AI53" i="38"/>
  <c r="AJ53" i="38"/>
  <c r="AK53" i="38"/>
  <c r="AL53" i="38"/>
  <c r="AM53" i="38"/>
  <c r="AN53" i="38"/>
  <c r="AO53" i="38"/>
  <c r="AP53" i="38"/>
  <c r="AQ53" i="38"/>
  <c r="AR53" i="38"/>
  <c r="AS53" i="38"/>
  <c r="AT53" i="38"/>
  <c r="AU53" i="38"/>
  <c r="AV53" i="38"/>
  <c r="AW53" i="38"/>
  <c r="D54" i="38"/>
  <c r="E54" i="38"/>
  <c r="F54" i="38"/>
  <c r="F54" i="40" s="1"/>
  <c r="G54" i="38"/>
  <c r="H54" i="38"/>
  <c r="I54" i="38"/>
  <c r="J54" i="38"/>
  <c r="K54" i="38"/>
  <c r="L54" i="38"/>
  <c r="M54" i="38"/>
  <c r="N54" i="38"/>
  <c r="O54" i="38"/>
  <c r="P54" i="38"/>
  <c r="Q54" i="38"/>
  <c r="R54" i="38"/>
  <c r="R54" i="40" s="1"/>
  <c r="S54" i="38"/>
  <c r="T54" i="38"/>
  <c r="U54" i="38"/>
  <c r="V54" i="38"/>
  <c r="W54" i="38"/>
  <c r="X54" i="38"/>
  <c r="Y54" i="38"/>
  <c r="Z54" i="38"/>
  <c r="AA54" i="38"/>
  <c r="AB54" i="38"/>
  <c r="AC54" i="38"/>
  <c r="AD54" i="38"/>
  <c r="AD54" i="40" s="1"/>
  <c r="AE54" i="38"/>
  <c r="AF54" i="38"/>
  <c r="AG54" i="38"/>
  <c r="AH54" i="38"/>
  <c r="AI54" i="38"/>
  <c r="AJ54" i="38"/>
  <c r="AK54" i="38"/>
  <c r="AL54" i="38"/>
  <c r="AM54" i="38"/>
  <c r="AN54" i="38"/>
  <c r="AO54" i="38"/>
  <c r="AP54" i="38"/>
  <c r="AP54" i="40" s="1"/>
  <c r="AQ54" i="38"/>
  <c r="AR54" i="38"/>
  <c r="AS54" i="38"/>
  <c r="AT54" i="38"/>
  <c r="AU54" i="38"/>
  <c r="AV54" i="38"/>
  <c r="AW54" i="38"/>
  <c r="D55" i="38"/>
  <c r="E55" i="38"/>
  <c r="F55" i="38"/>
  <c r="G55" i="38"/>
  <c r="H55" i="38"/>
  <c r="I55" i="38"/>
  <c r="J55" i="38"/>
  <c r="K55" i="38"/>
  <c r="L55" i="38"/>
  <c r="M55" i="38"/>
  <c r="N55" i="38"/>
  <c r="O55" i="38"/>
  <c r="P55" i="38"/>
  <c r="Q55" i="38"/>
  <c r="R55" i="38"/>
  <c r="S55" i="38"/>
  <c r="T55" i="38"/>
  <c r="U55" i="38"/>
  <c r="V55" i="38"/>
  <c r="W55" i="38"/>
  <c r="X55" i="38"/>
  <c r="Y55" i="38"/>
  <c r="Z55" i="38"/>
  <c r="AA55" i="38"/>
  <c r="AB55" i="38"/>
  <c r="AC55" i="38"/>
  <c r="AD55" i="38"/>
  <c r="AE55" i="38"/>
  <c r="AF55" i="38"/>
  <c r="AG55" i="38"/>
  <c r="AH55" i="38"/>
  <c r="AI55" i="38"/>
  <c r="AJ55" i="38"/>
  <c r="AK55" i="38"/>
  <c r="AL55" i="38"/>
  <c r="AM55" i="38"/>
  <c r="AN55" i="38"/>
  <c r="AO55" i="38"/>
  <c r="AP55" i="38"/>
  <c r="AQ55" i="38"/>
  <c r="AR55" i="38"/>
  <c r="AS55" i="38"/>
  <c r="AT55" i="38"/>
  <c r="AU55" i="38"/>
  <c r="AV55" i="38"/>
  <c r="AW55" i="38"/>
  <c r="D56" i="38"/>
  <c r="E56" i="38"/>
  <c r="F56" i="38"/>
  <c r="G56" i="38"/>
  <c r="H56" i="38"/>
  <c r="I56" i="38"/>
  <c r="J56" i="38"/>
  <c r="K56" i="38"/>
  <c r="L56" i="38"/>
  <c r="M56" i="38"/>
  <c r="N56" i="38"/>
  <c r="O56" i="38"/>
  <c r="P56" i="38"/>
  <c r="Q56" i="38"/>
  <c r="R56" i="38"/>
  <c r="S56" i="38"/>
  <c r="T56" i="38"/>
  <c r="U56" i="38"/>
  <c r="V56" i="38"/>
  <c r="W56" i="38"/>
  <c r="X56" i="38"/>
  <c r="Y56" i="38"/>
  <c r="Z56" i="38"/>
  <c r="AA56" i="38"/>
  <c r="AB56" i="38"/>
  <c r="AC56" i="38"/>
  <c r="AD56" i="38"/>
  <c r="AE56" i="38"/>
  <c r="AF56" i="38"/>
  <c r="AG56" i="38"/>
  <c r="AH56" i="38"/>
  <c r="AI56" i="38"/>
  <c r="AJ56" i="38"/>
  <c r="AK56" i="38"/>
  <c r="AL56" i="38"/>
  <c r="AM56" i="38"/>
  <c r="AN56" i="38"/>
  <c r="AO56" i="38"/>
  <c r="AP56" i="38"/>
  <c r="AQ56" i="38"/>
  <c r="AR56" i="38"/>
  <c r="AS56" i="38"/>
  <c r="AT56" i="38"/>
  <c r="AU56" i="38"/>
  <c r="AV56" i="38"/>
  <c r="AW56" i="38"/>
  <c r="D57" i="38"/>
  <c r="E57" i="38"/>
  <c r="F57" i="38"/>
  <c r="G57" i="38"/>
  <c r="H57" i="38"/>
  <c r="I57" i="38"/>
  <c r="J57" i="38"/>
  <c r="K57" i="38"/>
  <c r="L57" i="38"/>
  <c r="M57" i="38"/>
  <c r="N57" i="38"/>
  <c r="O57" i="38"/>
  <c r="P57" i="38"/>
  <c r="Q57" i="38"/>
  <c r="R57" i="38"/>
  <c r="S57" i="38"/>
  <c r="T57" i="38"/>
  <c r="U57" i="38"/>
  <c r="V57" i="38"/>
  <c r="W57" i="38"/>
  <c r="X57" i="38"/>
  <c r="Y57" i="38"/>
  <c r="Z57" i="38"/>
  <c r="AA57" i="38"/>
  <c r="AB57" i="38"/>
  <c r="AC57" i="38"/>
  <c r="AD57" i="38"/>
  <c r="AE57" i="38"/>
  <c r="AF57" i="38"/>
  <c r="AG57" i="38"/>
  <c r="AH57" i="38"/>
  <c r="AI57" i="38"/>
  <c r="AJ57" i="38"/>
  <c r="AK57" i="38"/>
  <c r="AL57" i="38"/>
  <c r="AM57" i="38"/>
  <c r="AN57" i="38"/>
  <c r="AO57" i="38"/>
  <c r="AP57" i="38"/>
  <c r="AQ57" i="38"/>
  <c r="AR57" i="38"/>
  <c r="AS57" i="38"/>
  <c r="AT57" i="38"/>
  <c r="AU57" i="38"/>
  <c r="AV57" i="38"/>
  <c r="AW57" i="38"/>
  <c r="D58" i="38"/>
  <c r="E58" i="38"/>
  <c r="F58" i="38"/>
  <c r="G58" i="38"/>
  <c r="H58" i="38"/>
  <c r="I58" i="38"/>
  <c r="J58" i="38"/>
  <c r="K58" i="38"/>
  <c r="L58" i="38"/>
  <c r="M58" i="38"/>
  <c r="N58" i="38"/>
  <c r="O58" i="38"/>
  <c r="P58" i="38"/>
  <c r="Q58" i="38"/>
  <c r="R58" i="38"/>
  <c r="S58" i="38"/>
  <c r="T58" i="38"/>
  <c r="U58" i="38"/>
  <c r="V58" i="38"/>
  <c r="W58" i="38"/>
  <c r="X58" i="38"/>
  <c r="Y58" i="38"/>
  <c r="Z58" i="38"/>
  <c r="AA58" i="38"/>
  <c r="AB58" i="38"/>
  <c r="AC58" i="38"/>
  <c r="AD58" i="38"/>
  <c r="AE58" i="38"/>
  <c r="AF58" i="38"/>
  <c r="AG58" i="38"/>
  <c r="AH58" i="38"/>
  <c r="AI58" i="38"/>
  <c r="AJ58" i="38"/>
  <c r="AK58" i="38"/>
  <c r="AL58" i="38"/>
  <c r="AM58" i="38"/>
  <c r="AN58" i="38"/>
  <c r="AO58" i="38"/>
  <c r="AP58" i="38"/>
  <c r="AQ58" i="38"/>
  <c r="AR58" i="38"/>
  <c r="AS58" i="38"/>
  <c r="AT58" i="38"/>
  <c r="AU58" i="38"/>
  <c r="AV58" i="38"/>
  <c r="AW58" i="38"/>
  <c r="D59" i="38"/>
  <c r="E59" i="38"/>
  <c r="F59" i="38"/>
  <c r="G59" i="38"/>
  <c r="H59" i="38"/>
  <c r="I59" i="38"/>
  <c r="J59" i="38"/>
  <c r="K59" i="38"/>
  <c r="L59" i="38"/>
  <c r="M59" i="38"/>
  <c r="N59" i="38"/>
  <c r="O59" i="38"/>
  <c r="P59" i="38"/>
  <c r="Q59" i="38"/>
  <c r="R59" i="38"/>
  <c r="S59" i="38"/>
  <c r="T59" i="38"/>
  <c r="U59" i="38"/>
  <c r="V59" i="38"/>
  <c r="W59" i="38"/>
  <c r="X59" i="38"/>
  <c r="Y59" i="38"/>
  <c r="Z59" i="38"/>
  <c r="AA59" i="38"/>
  <c r="AB59" i="38"/>
  <c r="AC59" i="38"/>
  <c r="AD59" i="38"/>
  <c r="AE59" i="38"/>
  <c r="AF59" i="38"/>
  <c r="AG59" i="38"/>
  <c r="AH59" i="38"/>
  <c r="AI59" i="38"/>
  <c r="AJ59" i="38"/>
  <c r="AK59" i="38"/>
  <c r="AL59" i="38"/>
  <c r="AM59" i="38"/>
  <c r="AN59" i="38"/>
  <c r="AO59" i="38"/>
  <c r="AP59" i="38"/>
  <c r="AQ59" i="38"/>
  <c r="AR59" i="38"/>
  <c r="AS59" i="38"/>
  <c r="AT59" i="38"/>
  <c r="AU59" i="38"/>
  <c r="AV59" i="38"/>
  <c r="AW59" i="38"/>
  <c r="C58" i="38"/>
  <c r="C59" i="38"/>
  <c r="C57" i="38"/>
  <c r="C56" i="38"/>
  <c r="C53" i="38"/>
  <c r="C54" i="38"/>
  <c r="C55" i="38"/>
  <c r="C52" i="38"/>
  <c r="AW71" i="40"/>
  <c r="AV71" i="40"/>
  <c r="AU71" i="40"/>
  <c r="AT71" i="40"/>
  <c r="AS71" i="40"/>
  <c r="AR71" i="40"/>
  <c r="AQ71" i="40"/>
  <c r="AP71" i="40"/>
  <c r="AO71" i="40"/>
  <c r="AN71" i="40"/>
  <c r="AM71" i="40"/>
  <c r="AL71" i="40"/>
  <c r="AK71" i="40"/>
  <c r="AJ71" i="40"/>
  <c r="AI71" i="40"/>
  <c r="AH71" i="40"/>
  <c r="AG71" i="40"/>
  <c r="AF71" i="40"/>
  <c r="AE71" i="40"/>
  <c r="AD71" i="40"/>
  <c r="AC71" i="40"/>
  <c r="AB71" i="40"/>
  <c r="AA71" i="40"/>
  <c r="Z71" i="40"/>
  <c r="Y71" i="40"/>
  <c r="X71" i="40"/>
  <c r="W71" i="40"/>
  <c r="V71" i="40"/>
  <c r="U71" i="40"/>
  <c r="T71" i="40"/>
  <c r="S71" i="40"/>
  <c r="R71" i="40"/>
  <c r="Q71" i="40"/>
  <c r="P71" i="40"/>
  <c r="O71" i="40"/>
  <c r="N71" i="40"/>
  <c r="M71" i="40"/>
  <c r="L71" i="40"/>
  <c r="K71" i="40"/>
  <c r="J71" i="40"/>
  <c r="I71" i="40"/>
  <c r="H71" i="40"/>
  <c r="G71" i="40"/>
  <c r="F71" i="40"/>
  <c r="E71" i="40"/>
  <c r="D71" i="40"/>
  <c r="AW70" i="40"/>
  <c r="AV70" i="40"/>
  <c r="AU70" i="40"/>
  <c r="AT70" i="40"/>
  <c r="AS70" i="40"/>
  <c r="AR70" i="40"/>
  <c r="AQ70" i="40"/>
  <c r="AP70" i="40"/>
  <c r="AO70" i="40"/>
  <c r="AN70" i="40"/>
  <c r="AM70" i="40"/>
  <c r="AL70" i="40"/>
  <c r="AK70" i="40"/>
  <c r="AJ70" i="40"/>
  <c r="AI70" i="40"/>
  <c r="AH70" i="40"/>
  <c r="AG70" i="40"/>
  <c r="AF70" i="40"/>
  <c r="AE70" i="40"/>
  <c r="AD70" i="40"/>
  <c r="AC70" i="40"/>
  <c r="AB70" i="40"/>
  <c r="AA70" i="40"/>
  <c r="Z70" i="40"/>
  <c r="Y70" i="40"/>
  <c r="X70" i="40"/>
  <c r="W70" i="40"/>
  <c r="V70" i="40"/>
  <c r="U70" i="40"/>
  <c r="T70" i="40"/>
  <c r="S70" i="40"/>
  <c r="R70" i="40"/>
  <c r="Q70" i="40"/>
  <c r="P70" i="40"/>
  <c r="O70" i="40"/>
  <c r="N70" i="40"/>
  <c r="M70" i="40"/>
  <c r="L70" i="40"/>
  <c r="K70" i="40"/>
  <c r="J70" i="40"/>
  <c r="I70" i="40"/>
  <c r="H70" i="40"/>
  <c r="G70" i="40"/>
  <c r="F70" i="40"/>
  <c r="E70" i="40"/>
  <c r="D70" i="40"/>
  <c r="C70" i="40"/>
  <c r="AV69" i="40"/>
  <c r="AU69" i="40"/>
  <c r="AT69" i="40"/>
  <c r="AS69" i="40"/>
  <c r="AR69" i="40"/>
  <c r="AQ69" i="40"/>
  <c r="AP69" i="40"/>
  <c r="AO69" i="40"/>
  <c r="AN69" i="40"/>
  <c r="AM69" i="40"/>
  <c r="AL69" i="40"/>
  <c r="AJ69" i="40"/>
  <c r="AI69" i="40"/>
  <c r="AH69" i="40"/>
  <c r="AG69" i="40"/>
  <c r="AF69" i="40"/>
  <c r="AE69" i="40"/>
  <c r="AD69" i="40"/>
  <c r="AC69" i="40"/>
  <c r="AB69" i="40"/>
  <c r="AA69" i="40"/>
  <c r="Z69" i="40"/>
  <c r="X69" i="40"/>
  <c r="W69" i="40"/>
  <c r="V69" i="40"/>
  <c r="U69" i="40"/>
  <c r="T69" i="40"/>
  <c r="S69" i="40"/>
  <c r="R69" i="40"/>
  <c r="Q69" i="40"/>
  <c r="P69" i="40"/>
  <c r="O69" i="40"/>
  <c r="N69" i="40"/>
  <c r="L69" i="40"/>
  <c r="K69" i="40"/>
  <c r="J69" i="40"/>
  <c r="I69" i="40"/>
  <c r="H69" i="40"/>
  <c r="G69" i="40"/>
  <c r="F69" i="40"/>
  <c r="E69" i="40"/>
  <c r="D69" i="40"/>
  <c r="C69" i="40"/>
  <c r="AW68" i="40"/>
  <c r="AV68" i="40"/>
  <c r="AU68" i="40"/>
  <c r="AT68" i="40"/>
  <c r="AS68" i="40"/>
  <c r="AR68" i="40"/>
  <c r="AQ68" i="40"/>
  <c r="AP68" i="40"/>
  <c r="AO68" i="40"/>
  <c r="AN68" i="40"/>
  <c r="AM68" i="40"/>
  <c r="AL68" i="40"/>
  <c r="AK68" i="40"/>
  <c r="AJ68" i="40"/>
  <c r="AI68" i="40"/>
  <c r="AH68" i="40"/>
  <c r="AG68" i="40"/>
  <c r="AF68" i="40"/>
  <c r="AE68" i="40"/>
  <c r="AD68" i="40"/>
  <c r="AC68" i="40"/>
  <c r="AB68" i="40"/>
  <c r="AA68" i="40"/>
  <c r="Z68" i="40"/>
  <c r="Y68" i="40"/>
  <c r="X68" i="40"/>
  <c r="W68" i="40"/>
  <c r="V68" i="40"/>
  <c r="U68" i="40"/>
  <c r="T68" i="40"/>
  <c r="S68" i="40"/>
  <c r="R68" i="40"/>
  <c r="Q68" i="40"/>
  <c r="P68" i="40"/>
  <c r="O68" i="40"/>
  <c r="N68" i="40"/>
  <c r="M68" i="40"/>
  <c r="L68" i="40"/>
  <c r="K68" i="40"/>
  <c r="J68" i="40"/>
  <c r="I68" i="40"/>
  <c r="H68" i="40"/>
  <c r="G68" i="40"/>
  <c r="F68" i="40"/>
  <c r="E68" i="40"/>
  <c r="D68" i="40"/>
  <c r="C68" i="40"/>
  <c r="AW67" i="40"/>
  <c r="AV67" i="40"/>
  <c r="AU67" i="40"/>
  <c r="AT67" i="40"/>
  <c r="AS67" i="40"/>
  <c r="AR67" i="40"/>
  <c r="AQ67" i="40"/>
  <c r="AP67" i="40"/>
  <c r="AO67" i="40"/>
  <c r="AN67" i="40"/>
  <c r="AM67" i="40"/>
  <c r="AL67" i="40"/>
  <c r="AK67" i="40"/>
  <c r="AJ67" i="40"/>
  <c r="AI67" i="40"/>
  <c r="AH67" i="40"/>
  <c r="AG67" i="40"/>
  <c r="AF67" i="40"/>
  <c r="AE67" i="40"/>
  <c r="AD67" i="40"/>
  <c r="AC67" i="40"/>
  <c r="AB67" i="40"/>
  <c r="AA67" i="40"/>
  <c r="Z67" i="40"/>
  <c r="Y67" i="40"/>
  <c r="X67" i="40"/>
  <c r="W67" i="40"/>
  <c r="V67" i="40"/>
  <c r="U67" i="40"/>
  <c r="T67" i="40"/>
  <c r="S67" i="40"/>
  <c r="R67" i="40"/>
  <c r="Q67" i="40"/>
  <c r="P67" i="40"/>
  <c r="O67" i="40"/>
  <c r="N67" i="40"/>
  <c r="M67" i="40"/>
  <c r="L67" i="40"/>
  <c r="K67" i="40"/>
  <c r="J67" i="40"/>
  <c r="I67" i="40"/>
  <c r="H67" i="40"/>
  <c r="G67" i="40"/>
  <c r="F67" i="40"/>
  <c r="E67" i="40"/>
  <c r="D67" i="40"/>
  <c r="C67" i="40"/>
  <c r="AW66" i="40"/>
  <c r="AV66" i="40"/>
  <c r="AU66" i="40"/>
  <c r="AT66" i="40"/>
  <c r="AS66" i="40"/>
  <c r="AR66" i="40"/>
  <c r="AQ66" i="40"/>
  <c r="AP66" i="40"/>
  <c r="AO66" i="40"/>
  <c r="AN66" i="40"/>
  <c r="AM66" i="40"/>
  <c r="AL66" i="40"/>
  <c r="AK66" i="40"/>
  <c r="AJ66" i="40"/>
  <c r="AI66" i="40"/>
  <c r="AH66" i="40"/>
  <c r="AG66" i="40"/>
  <c r="AF66" i="40"/>
  <c r="AE66" i="40"/>
  <c r="AD66" i="40"/>
  <c r="AC66" i="40"/>
  <c r="AB66" i="40"/>
  <c r="AA66" i="40"/>
  <c r="Y66" i="40"/>
  <c r="X66" i="40"/>
  <c r="W66" i="40"/>
  <c r="V66" i="40"/>
  <c r="U66" i="40"/>
  <c r="T66" i="40"/>
  <c r="S66" i="40"/>
  <c r="R66" i="40"/>
  <c r="Q66" i="40"/>
  <c r="P66" i="40"/>
  <c r="O66" i="40"/>
  <c r="N66" i="40"/>
  <c r="M66" i="40"/>
  <c r="L66" i="40"/>
  <c r="K66" i="40"/>
  <c r="J66" i="40"/>
  <c r="I66" i="40"/>
  <c r="H66" i="40"/>
  <c r="G66" i="40"/>
  <c r="F66" i="40"/>
  <c r="E66" i="40"/>
  <c r="D66" i="40"/>
  <c r="C66" i="40"/>
  <c r="AP137" i="28" l="1"/>
  <c r="AG143" i="28"/>
  <c r="AV147" i="28"/>
  <c r="AJ147" i="28"/>
  <c r="X147" i="28"/>
  <c r="L147" i="28"/>
  <c r="L137" i="28"/>
  <c r="AA147" i="28"/>
  <c r="C140" i="28"/>
  <c r="AL139" i="28"/>
  <c r="Z139" i="28"/>
  <c r="N139" i="28"/>
  <c r="AR145" i="28"/>
  <c r="AF145" i="28"/>
  <c r="T145" i="28"/>
  <c r="H145" i="28"/>
  <c r="O63" i="38"/>
  <c r="Y63" i="38"/>
  <c r="M63" i="38"/>
  <c r="AU62" i="38"/>
  <c r="AI62" i="38"/>
  <c r="W62" i="38"/>
  <c r="K62" i="38"/>
  <c r="AS61" i="38"/>
  <c r="AG61" i="38"/>
  <c r="U61" i="38"/>
  <c r="I61" i="38"/>
  <c r="C63" i="38"/>
  <c r="AW62" i="38"/>
  <c r="W61" i="38"/>
  <c r="AW63" i="38"/>
  <c r="AM63" i="38"/>
  <c r="AA63" i="38"/>
  <c r="AK62" i="38"/>
  <c r="M62" i="38"/>
  <c r="AI61" i="38"/>
  <c r="K61" i="38"/>
  <c r="AK63" i="38"/>
  <c r="Y62" i="38"/>
  <c r="AU61" i="38"/>
  <c r="AV63" i="38"/>
  <c r="AJ63" i="38"/>
  <c r="X63" i="38"/>
  <c r="L63" i="38"/>
  <c r="AT62" i="38"/>
  <c r="AH62" i="38"/>
  <c r="V62" i="38"/>
  <c r="J62" i="38"/>
  <c r="AR61" i="38"/>
  <c r="AF61" i="38"/>
  <c r="T61" i="38"/>
  <c r="H61" i="38"/>
  <c r="AS63" i="38"/>
  <c r="AQ62" i="38"/>
  <c r="G62" i="38"/>
  <c r="Q61" i="38"/>
  <c r="U63" i="38"/>
  <c r="AE62" i="38"/>
  <c r="AO61" i="38"/>
  <c r="E61" i="38"/>
  <c r="AG63" i="38"/>
  <c r="I63" i="38"/>
  <c r="S62" i="38"/>
  <c r="AC61" i="38"/>
  <c r="C61" i="38"/>
  <c r="AN63" i="38"/>
  <c r="P63" i="38"/>
  <c r="D63" i="38"/>
  <c r="Z62" i="38"/>
  <c r="N62" i="38"/>
  <c r="AV61" i="38"/>
  <c r="AJ61" i="38"/>
  <c r="X61" i="38"/>
  <c r="L61" i="38"/>
  <c r="AB63" i="38"/>
  <c r="AL62" i="38"/>
  <c r="AL62" i="40" s="1"/>
  <c r="AN147" i="28"/>
  <c r="P147" i="28"/>
  <c r="AN135" i="28"/>
  <c r="D135" i="28"/>
  <c r="AB147" i="28"/>
  <c r="D147" i="28"/>
  <c r="AB135" i="28"/>
  <c r="P135" i="28"/>
  <c r="AO136" i="28"/>
  <c r="AC136" i="28"/>
  <c r="Q136" i="28"/>
  <c r="AU63" i="38"/>
  <c r="K63" i="38"/>
  <c r="U62" i="38"/>
  <c r="S61" i="38"/>
  <c r="AI63" i="38"/>
  <c r="W63" i="38"/>
  <c r="AS62" i="38"/>
  <c r="AG62" i="38"/>
  <c r="I62" i="38"/>
  <c r="AQ61" i="38"/>
  <c r="AE61" i="38"/>
  <c r="G61" i="38"/>
  <c r="AT63" i="38"/>
  <c r="AH63" i="38"/>
  <c r="V63" i="38"/>
  <c r="J63" i="38"/>
  <c r="AR62" i="38"/>
  <c r="AF62" i="38"/>
  <c r="T62" i="38"/>
  <c r="H62" i="38"/>
  <c r="AP61" i="38"/>
  <c r="AD61" i="38"/>
  <c r="R61" i="38"/>
  <c r="F61" i="38"/>
  <c r="G63" i="38"/>
  <c r="G63" i="40" s="1"/>
  <c r="AM61" i="38"/>
  <c r="E62" i="38"/>
  <c r="S63" i="38"/>
  <c r="AA61" i="38"/>
  <c r="AA61" i="40" s="1"/>
  <c r="AO62" i="38"/>
  <c r="O61" i="38"/>
  <c r="AE63" i="38"/>
  <c r="Q62" i="38"/>
  <c r="AQ63" i="38"/>
  <c r="AC62" i="38"/>
  <c r="C62" i="38"/>
  <c r="AL63" i="38"/>
  <c r="Z63" i="38"/>
  <c r="N63" i="38"/>
  <c r="AV58" i="40"/>
  <c r="AV62" i="38"/>
  <c r="AJ58" i="40"/>
  <c r="AJ62" i="38"/>
  <c r="X58" i="40"/>
  <c r="X62" i="38"/>
  <c r="L58" i="40"/>
  <c r="L62" i="38"/>
  <c r="AT61" i="38"/>
  <c r="AH61" i="38"/>
  <c r="V61" i="38"/>
  <c r="J61" i="38"/>
  <c r="AR63" i="38"/>
  <c r="AF63" i="38"/>
  <c r="T63" i="38"/>
  <c r="H63" i="38"/>
  <c r="AP62" i="38"/>
  <c r="AD62" i="38"/>
  <c r="AD62" i="40" s="1"/>
  <c r="R62" i="38"/>
  <c r="F62" i="38"/>
  <c r="AN61" i="38"/>
  <c r="AB61" i="38"/>
  <c r="P61" i="38"/>
  <c r="D61" i="38"/>
  <c r="AP63" i="38"/>
  <c r="AD63" i="38"/>
  <c r="R63" i="38"/>
  <c r="F63" i="38"/>
  <c r="AN62" i="38"/>
  <c r="AB62" i="38"/>
  <c r="P62" i="38"/>
  <c r="D62" i="38"/>
  <c r="AL61" i="38"/>
  <c r="Z61" i="38"/>
  <c r="N61" i="38"/>
  <c r="AO63" i="38"/>
  <c r="AC63" i="38"/>
  <c r="Q63" i="38"/>
  <c r="E63" i="38"/>
  <c r="AM62" i="38"/>
  <c r="AA62" i="38"/>
  <c r="O62" i="38"/>
  <c r="AW61" i="38"/>
  <c r="AK61" i="38"/>
  <c r="AK61" i="40" s="1"/>
  <c r="Y61" i="38"/>
  <c r="M61" i="38"/>
  <c r="AQ141" i="28"/>
  <c r="AE141" i="28"/>
  <c r="S141" i="28"/>
  <c r="G141" i="28"/>
  <c r="C138" i="28"/>
  <c r="AR143" i="28"/>
  <c r="AF143" i="28"/>
  <c r="T143" i="28"/>
  <c r="H143" i="28"/>
  <c r="AN141" i="28"/>
  <c r="AB141" i="28"/>
  <c r="P141" i="28"/>
  <c r="D141" i="28"/>
  <c r="AU145" i="28"/>
  <c r="AI145" i="28"/>
  <c r="W145" i="28"/>
  <c r="K145" i="28"/>
  <c r="AS144" i="28"/>
  <c r="AG144" i="28"/>
  <c r="U144" i="28"/>
  <c r="I144" i="28"/>
  <c r="AO142" i="28"/>
  <c r="AC142" i="28"/>
  <c r="E142" i="28"/>
  <c r="AV146" i="28"/>
  <c r="AJ146" i="28"/>
  <c r="X146" i="28"/>
  <c r="L146" i="28"/>
  <c r="AT145" i="28"/>
  <c r="AH145" i="28"/>
  <c r="V145" i="28"/>
  <c r="J145" i="28"/>
  <c r="AP143" i="28"/>
  <c r="AN144" i="28"/>
  <c r="AB144" i="28"/>
  <c r="P144" i="28"/>
  <c r="D144" i="28"/>
  <c r="C139" i="28"/>
  <c r="AO141" i="28"/>
  <c r="AC141" i="28"/>
  <c r="Q141" i="28"/>
  <c r="E141" i="28"/>
  <c r="AQ143" i="28"/>
  <c r="AE143" i="28"/>
  <c r="S143" i="28"/>
  <c r="G143" i="28"/>
  <c r="AR144" i="28"/>
  <c r="AF144" i="28"/>
  <c r="T144" i="28"/>
  <c r="H144" i="28"/>
  <c r="AT146" i="28"/>
  <c r="AH146" i="28"/>
  <c r="V146" i="28"/>
  <c r="J146" i="28"/>
  <c r="AL142" i="28"/>
  <c r="Z142" i="28"/>
  <c r="N142" i="28"/>
  <c r="AT144" i="28"/>
  <c r="AH144" i="28"/>
  <c r="V144" i="28"/>
  <c r="J144" i="28"/>
  <c r="AP142" i="28"/>
  <c r="AD142" i="28"/>
  <c r="R142" i="28"/>
  <c r="F142" i="28"/>
  <c r="AL140" i="28"/>
  <c r="Z140" i="28"/>
  <c r="N140" i="28"/>
  <c r="C137" i="28"/>
  <c r="AM141" i="28"/>
  <c r="AA141" i="28"/>
  <c r="O141" i="28"/>
  <c r="AW147" i="28"/>
  <c r="AK147" i="28"/>
  <c r="Y147" i="28"/>
  <c r="M147" i="28"/>
  <c r="AU146" i="28"/>
  <c r="AI146" i="28"/>
  <c r="W146" i="28"/>
  <c r="K146" i="28"/>
  <c r="AS145" i="28"/>
  <c r="AG145" i="28"/>
  <c r="U145" i="28"/>
  <c r="I145" i="28"/>
  <c r="AQ144" i="28"/>
  <c r="AE144" i="28"/>
  <c r="S144" i="28"/>
  <c r="G144" i="28"/>
  <c r="AO143" i="28"/>
  <c r="AC143" i="28"/>
  <c r="Q143" i="28"/>
  <c r="E143" i="28"/>
  <c r="AM142" i="28"/>
  <c r="AA142" i="28"/>
  <c r="O142" i="28"/>
  <c r="AW141" i="28"/>
  <c r="AK141" i="28"/>
  <c r="Y141" i="28"/>
  <c r="M141" i="28"/>
  <c r="AU140" i="28"/>
  <c r="AI140" i="28"/>
  <c r="W140" i="28"/>
  <c r="K140" i="28"/>
  <c r="AW135" i="28"/>
  <c r="AK135" i="28"/>
  <c r="AP144" i="28"/>
  <c r="AD144" i="28"/>
  <c r="R144" i="28"/>
  <c r="F144" i="28"/>
  <c r="Z136" i="28"/>
  <c r="N136" i="28"/>
  <c r="AP140" i="28"/>
  <c r="AD140" i="28"/>
  <c r="R140" i="28"/>
  <c r="F140" i="28"/>
  <c r="AL138" i="28"/>
  <c r="Z138" i="28"/>
  <c r="N138" i="28"/>
  <c r="C141" i="28"/>
  <c r="AR142" i="28"/>
  <c r="AF142" i="28"/>
  <c r="T142" i="28"/>
  <c r="H142" i="28"/>
  <c r="AN140" i="28"/>
  <c r="AB140" i="28"/>
  <c r="P140" i="28"/>
  <c r="D140" i="28"/>
  <c r="AV135" i="28"/>
  <c r="AJ135" i="28"/>
  <c r="AU147" i="28"/>
  <c r="AI147" i="28"/>
  <c r="W147" i="28"/>
  <c r="K147" i="28"/>
  <c r="AS146" i="28"/>
  <c r="AG146" i="28"/>
  <c r="U146" i="28"/>
  <c r="I146" i="28"/>
  <c r="AQ145" i="28"/>
  <c r="AE145" i="28"/>
  <c r="S145" i="28"/>
  <c r="G145" i="28"/>
  <c r="AM137" i="28"/>
  <c r="AA137" i="28"/>
  <c r="O137" i="28"/>
  <c r="AW136" i="28"/>
  <c r="AK136" i="28"/>
  <c r="Y136" i="28"/>
  <c r="C55" i="40"/>
  <c r="AP58" i="40"/>
  <c r="AD58" i="40"/>
  <c r="R58" i="40"/>
  <c r="F58" i="40"/>
  <c r="C144" i="28"/>
  <c r="AT147" i="28"/>
  <c r="AH147" i="28"/>
  <c r="V147" i="28"/>
  <c r="J147" i="28"/>
  <c r="AR146" i="28"/>
  <c r="AF146" i="28"/>
  <c r="T146" i="28"/>
  <c r="H146" i="28"/>
  <c r="AL143" i="28"/>
  <c r="Z143" i="28"/>
  <c r="N143" i="28"/>
  <c r="AN138" i="28"/>
  <c r="AB138" i="28"/>
  <c r="P138" i="28"/>
  <c r="AL137" i="28"/>
  <c r="Z137" i="28"/>
  <c r="AV136" i="28"/>
  <c r="AJ136" i="28"/>
  <c r="X136" i="28"/>
  <c r="L136" i="28"/>
  <c r="AT135" i="28"/>
  <c r="AH135" i="28"/>
  <c r="V135" i="28"/>
  <c r="J135" i="28"/>
  <c r="C54" i="40"/>
  <c r="AO139" i="28"/>
  <c r="AC139" i="28"/>
  <c r="Q139" i="28"/>
  <c r="E139" i="28"/>
  <c r="AM138" i="28"/>
  <c r="AA138" i="28"/>
  <c r="O138" i="28"/>
  <c r="AW137" i="28"/>
  <c r="AK137" i="28"/>
  <c r="Y137" i="28"/>
  <c r="M137" i="28"/>
  <c r="AU136" i="28"/>
  <c r="AI136" i="28"/>
  <c r="W136" i="28"/>
  <c r="AN139" i="28"/>
  <c r="AB139" i="28"/>
  <c r="P139" i="28"/>
  <c r="AO140" i="28"/>
  <c r="AC140" i="28"/>
  <c r="Q140" i="28"/>
  <c r="E140" i="28"/>
  <c r="AW138" i="28"/>
  <c r="AK138" i="28"/>
  <c r="Y138" i="28"/>
  <c r="M138" i="28"/>
  <c r="AQ142" i="28"/>
  <c r="AE142" i="28"/>
  <c r="S142" i="28"/>
  <c r="G142" i="28"/>
  <c r="AM140" i="28"/>
  <c r="AA140" i="28"/>
  <c r="C59" i="40"/>
  <c r="O59" i="40"/>
  <c r="AA59" i="40"/>
  <c r="AM59" i="40"/>
  <c r="AV139" i="28"/>
  <c r="AJ139" i="28"/>
  <c r="X139" i="28"/>
  <c r="L139" i="28"/>
  <c r="AT138" i="28"/>
  <c r="AH138" i="28"/>
  <c r="V138" i="28"/>
  <c r="J138" i="28"/>
  <c r="AR137" i="28"/>
  <c r="AF137" i="28"/>
  <c r="T137" i="28"/>
  <c r="H137" i="28"/>
  <c r="AW140" i="28"/>
  <c r="AK140" i="28"/>
  <c r="Y140" i="28"/>
  <c r="M140" i="28"/>
  <c r="AU139" i="28"/>
  <c r="AI139" i="28"/>
  <c r="W139" i="28"/>
  <c r="K139" i="28"/>
  <c r="AS138" i="28"/>
  <c r="AG138" i="28"/>
  <c r="U138" i="28"/>
  <c r="I138" i="28"/>
  <c r="AD143" i="28"/>
  <c r="R143" i="28"/>
  <c r="F143" i="28"/>
  <c r="AN142" i="28"/>
  <c r="AB142" i="28"/>
  <c r="P142" i="28"/>
  <c r="D142" i="28"/>
  <c r="AL141" i="28"/>
  <c r="Z141" i="28"/>
  <c r="N141" i="28"/>
  <c r="AV140" i="28"/>
  <c r="AJ140" i="28"/>
  <c r="X140" i="28"/>
  <c r="L140" i="28"/>
  <c r="AT139" i="28"/>
  <c r="AH139" i="28"/>
  <c r="V139" i="28"/>
  <c r="J139" i="28"/>
  <c r="C143" i="28"/>
  <c r="AQ146" i="28"/>
  <c r="AE146" i="28"/>
  <c r="S146" i="28"/>
  <c r="G146" i="28"/>
  <c r="AO145" i="28"/>
  <c r="AC145" i="28"/>
  <c r="Q145" i="28"/>
  <c r="E145" i="28"/>
  <c r="AM144" i="28"/>
  <c r="AA144" i="28"/>
  <c r="O144" i="28"/>
  <c r="C142" i="28"/>
  <c r="AR147" i="28"/>
  <c r="AF147" i="28"/>
  <c r="T147" i="28"/>
  <c r="H147" i="28"/>
  <c r="AP146" i="28"/>
  <c r="AD146" i="28"/>
  <c r="R146" i="28"/>
  <c r="F146" i="28"/>
  <c r="AQ147" i="28"/>
  <c r="AE147" i="28"/>
  <c r="S147" i="28"/>
  <c r="G147" i="28"/>
  <c r="AQ135" i="28"/>
  <c r="AE135" i="28"/>
  <c r="S135" i="28"/>
  <c r="AR136" i="28"/>
  <c r="AF136" i="28"/>
  <c r="T136" i="28"/>
  <c r="H136" i="28"/>
  <c r="AS137" i="28"/>
  <c r="AG137" i="28"/>
  <c r="U137" i="28"/>
  <c r="I137" i="28"/>
  <c r="X135" i="28"/>
  <c r="M136" i="28"/>
  <c r="Y135" i="28"/>
  <c r="L135" i="28"/>
  <c r="AP136" i="28"/>
  <c r="AD136" i="28"/>
  <c r="R136" i="28"/>
  <c r="F136" i="28"/>
  <c r="AQ137" i="28"/>
  <c r="AE137" i="28"/>
  <c r="S137" i="28"/>
  <c r="G137" i="28"/>
  <c r="AR138" i="28"/>
  <c r="AF138" i="28"/>
  <c r="T138" i="28"/>
  <c r="H138" i="28"/>
  <c r="AS52" i="40"/>
  <c r="AG52" i="40"/>
  <c r="U52" i="40"/>
  <c r="I52" i="40"/>
  <c r="AS139" i="28"/>
  <c r="AG139" i="28"/>
  <c r="U139" i="28"/>
  <c r="I139" i="28"/>
  <c r="AJ54" i="40"/>
  <c r="X54" i="40"/>
  <c r="L54" i="40"/>
  <c r="AQ53" i="40"/>
  <c r="AE53" i="40"/>
  <c r="S53" i="40"/>
  <c r="AR54" i="40"/>
  <c r="AF54" i="40"/>
  <c r="T54" i="40"/>
  <c r="H54" i="40"/>
  <c r="AP53" i="40"/>
  <c r="AD53" i="40"/>
  <c r="R53" i="40"/>
  <c r="F53" i="40"/>
  <c r="G135" i="28"/>
  <c r="M135" i="28"/>
  <c r="G53" i="40"/>
  <c r="H135" i="28"/>
  <c r="T135" i="28"/>
  <c r="AF135" i="28"/>
  <c r="AR135" i="28"/>
  <c r="K138" i="28"/>
  <c r="W138" i="28"/>
  <c r="AI138" i="28"/>
  <c r="AG135" i="28"/>
  <c r="J136" i="28"/>
  <c r="V136" i="28"/>
  <c r="AH136" i="28"/>
  <c r="K136" i="28"/>
  <c r="O140" i="28"/>
  <c r="Q142" i="28"/>
  <c r="N137" i="28"/>
  <c r="D139" i="28"/>
  <c r="F141" i="28"/>
  <c r="AL136" i="28"/>
  <c r="D138" i="28"/>
  <c r="N135" i="28"/>
  <c r="Z135" i="28"/>
  <c r="AL135" i="28"/>
  <c r="C136" i="28"/>
  <c r="D137" i="28"/>
  <c r="P137" i="28"/>
  <c r="AB137" i="28"/>
  <c r="AN137" i="28"/>
  <c r="F139" i="28"/>
  <c r="R139" i="28"/>
  <c r="AD139" i="28"/>
  <c r="AP139" i="28"/>
  <c r="G140" i="28"/>
  <c r="S140" i="28"/>
  <c r="AE140" i="28"/>
  <c r="AQ140" i="28"/>
  <c r="H141" i="28"/>
  <c r="T141" i="28"/>
  <c r="AF141" i="28"/>
  <c r="AR141" i="28"/>
  <c r="K144" i="28"/>
  <c r="W144" i="28"/>
  <c r="AI144" i="28"/>
  <c r="AU144" i="28"/>
  <c r="L145" i="28"/>
  <c r="AV145" i="28"/>
  <c r="M146" i="28"/>
  <c r="Y146" i="28"/>
  <c r="AK146" i="28"/>
  <c r="AW146" i="28"/>
  <c r="N147" i="28"/>
  <c r="Z147" i="28"/>
  <c r="AL147" i="28"/>
  <c r="C135" i="28"/>
  <c r="O135" i="28"/>
  <c r="D136" i="28"/>
  <c r="P136" i="28"/>
  <c r="AB136" i="28"/>
  <c r="AN136" i="28"/>
  <c r="F138" i="28"/>
  <c r="R138" i="28"/>
  <c r="AD138" i="28"/>
  <c r="AP138" i="28"/>
  <c r="H140" i="28"/>
  <c r="T140" i="28"/>
  <c r="AF140" i="28"/>
  <c r="AR140" i="28"/>
  <c r="I141" i="28"/>
  <c r="U141" i="28"/>
  <c r="AG141" i="28"/>
  <c r="AS141" i="28"/>
  <c r="J142" i="28"/>
  <c r="V142" i="28"/>
  <c r="AH142" i="28"/>
  <c r="AT142" i="28"/>
  <c r="M145" i="28"/>
  <c r="Y145" i="28"/>
  <c r="AK145" i="28"/>
  <c r="AW145" i="28"/>
  <c r="AL146" i="28"/>
  <c r="O147" i="28"/>
  <c r="AM147" i="28"/>
  <c r="E136" i="28"/>
  <c r="AM52" i="40"/>
  <c r="AA52" i="40"/>
  <c r="O52" i="40"/>
  <c r="Z146" i="28"/>
  <c r="N146" i="28"/>
  <c r="AJ145" i="28"/>
  <c r="X145" i="28"/>
  <c r="AM135" i="28"/>
  <c r="AA135" i="28"/>
  <c r="U135" i="28"/>
  <c r="I135" i="28"/>
  <c r="C53" i="40"/>
  <c r="O136" i="28"/>
  <c r="AA136" i="28"/>
  <c r="AM136" i="28"/>
  <c r="E138" i="28"/>
  <c r="Q138" i="28"/>
  <c r="AC138" i="28"/>
  <c r="AO138" i="28"/>
  <c r="I142" i="28"/>
  <c r="U142" i="28"/>
  <c r="AG142" i="28"/>
  <c r="AS142" i="28"/>
  <c r="J143" i="28"/>
  <c r="V143" i="28"/>
  <c r="AH143" i="28"/>
  <c r="AT143" i="28"/>
  <c r="Q137" i="28"/>
  <c r="AO137" i="28"/>
  <c r="S139" i="28"/>
  <c r="AE139" i="28"/>
  <c r="K143" i="28"/>
  <c r="W143" i="28"/>
  <c r="AI143" i="28"/>
  <c r="AU143" i="28"/>
  <c r="L144" i="28"/>
  <c r="X144" i="28"/>
  <c r="AJ144" i="28"/>
  <c r="AV144" i="28"/>
  <c r="C147" i="28"/>
  <c r="G138" i="28"/>
  <c r="S138" i="28"/>
  <c r="AE138" i="28"/>
  <c r="AQ138" i="28"/>
  <c r="H139" i="28"/>
  <c r="T139" i="28"/>
  <c r="AF139" i="28"/>
  <c r="AR139" i="28"/>
  <c r="I140" i="28"/>
  <c r="U140" i="28"/>
  <c r="AG140" i="28"/>
  <c r="AS140" i="28"/>
  <c r="J141" i="28"/>
  <c r="V141" i="28"/>
  <c r="AH141" i="28"/>
  <c r="AT141" i="28"/>
  <c r="K142" i="28"/>
  <c r="W142" i="28"/>
  <c r="AI142" i="28"/>
  <c r="AU142" i="28"/>
  <c r="L143" i="28"/>
  <c r="X143" i="28"/>
  <c r="AJ143" i="28"/>
  <c r="AV143" i="28"/>
  <c r="M144" i="28"/>
  <c r="Y144" i="28"/>
  <c r="AK144" i="28"/>
  <c r="AW144" i="28"/>
  <c r="N145" i="28"/>
  <c r="Z145" i="28"/>
  <c r="AL145" i="28"/>
  <c r="C146" i="28"/>
  <c r="O146" i="28"/>
  <c r="AA146" i="28"/>
  <c r="AM146" i="28"/>
  <c r="E137" i="28"/>
  <c r="AC137" i="28"/>
  <c r="G139" i="28"/>
  <c r="AQ139" i="28"/>
  <c r="E135" i="28"/>
  <c r="Q135" i="28"/>
  <c r="AC135" i="28"/>
  <c r="AO135" i="28"/>
  <c r="J140" i="28"/>
  <c r="V140" i="28"/>
  <c r="AH140" i="28"/>
  <c r="AT140" i="28"/>
  <c r="K141" i="28"/>
  <c r="W141" i="28"/>
  <c r="AI141" i="28"/>
  <c r="AU141" i="28"/>
  <c r="L142" i="28"/>
  <c r="X142" i="28"/>
  <c r="AJ142" i="28"/>
  <c r="AV142" i="28"/>
  <c r="M143" i="28"/>
  <c r="Y143" i="28"/>
  <c r="AK143" i="28"/>
  <c r="AW143" i="28"/>
  <c r="N144" i="28"/>
  <c r="Z144" i="28"/>
  <c r="AL144" i="28"/>
  <c r="C145" i="28"/>
  <c r="O145" i="28"/>
  <c r="AA145" i="28"/>
  <c r="AM145" i="28"/>
  <c r="D146" i="28"/>
  <c r="P146" i="28"/>
  <c r="AB146" i="28"/>
  <c r="AN146" i="28"/>
  <c r="E147" i="28"/>
  <c r="Q147" i="28"/>
  <c r="AC147" i="28"/>
  <c r="AO147" i="28"/>
  <c r="F135" i="28"/>
  <c r="R135" i="28"/>
  <c r="AD135" i="28"/>
  <c r="AP135" i="28"/>
  <c r="G136" i="28"/>
  <c r="S136" i="28"/>
  <c r="AE136" i="28"/>
  <c r="AQ136" i="28"/>
  <c r="M142" i="28"/>
  <c r="Y142" i="28"/>
  <c r="AK142" i="28"/>
  <c r="AW142" i="28"/>
  <c r="D145" i="28"/>
  <c r="P145" i="28"/>
  <c r="AB145" i="28"/>
  <c r="AN145" i="28"/>
  <c r="E146" i="28"/>
  <c r="Q146" i="28"/>
  <c r="AC146" i="28"/>
  <c r="AO146" i="28"/>
  <c r="F147" i="28"/>
  <c r="R147" i="28"/>
  <c r="AD147" i="28"/>
  <c r="AP147" i="28"/>
  <c r="M58" i="40"/>
  <c r="Y58" i="40"/>
  <c r="AK58" i="40"/>
  <c r="AW58" i="40"/>
  <c r="AU138" i="28"/>
  <c r="I136" i="28"/>
  <c r="U136" i="28"/>
  <c r="AG136" i="28"/>
  <c r="AS136" i="28"/>
  <c r="J137" i="28"/>
  <c r="V137" i="28"/>
  <c r="AH137" i="28"/>
  <c r="AT137" i="28"/>
  <c r="AT136" i="28"/>
  <c r="K137" i="28"/>
  <c r="W137" i="28"/>
  <c r="AI137" i="28"/>
  <c r="AU137" i="28"/>
  <c r="L138" i="28"/>
  <c r="X138" i="28"/>
  <c r="AJ138" i="28"/>
  <c r="AV138" i="28"/>
  <c r="M139" i="28"/>
  <c r="Y139" i="28"/>
  <c r="AK139" i="28"/>
  <c r="AW139" i="28"/>
  <c r="K135" i="28"/>
  <c r="W135" i="28"/>
  <c r="AI135" i="28"/>
  <c r="AU135" i="28"/>
  <c r="AM56" i="40"/>
  <c r="AA56" i="40"/>
  <c r="O56" i="40"/>
  <c r="J52" i="40"/>
  <c r="V52" i="40"/>
  <c r="AH52" i="40"/>
  <c r="AT52" i="40"/>
  <c r="C57" i="40"/>
  <c r="K52" i="40"/>
  <c r="W52" i="40"/>
  <c r="AI52" i="40"/>
  <c r="AU52" i="40"/>
  <c r="L53" i="40"/>
  <c r="X53" i="40"/>
  <c r="AJ53" i="40"/>
  <c r="AV53" i="40"/>
  <c r="M53" i="40"/>
  <c r="Y53" i="40"/>
  <c r="AK53" i="40"/>
  <c r="AW53" i="40"/>
  <c r="N54" i="40"/>
  <c r="Z54" i="40"/>
  <c r="AL54" i="40"/>
  <c r="M52" i="40"/>
  <c r="Y52" i="40"/>
  <c r="AK52" i="40"/>
  <c r="AW52" i="40"/>
  <c r="O54" i="40"/>
  <c r="AA54" i="40"/>
  <c r="AM54" i="40"/>
  <c r="D55" i="40"/>
  <c r="P55" i="40"/>
  <c r="AB55" i="40"/>
  <c r="AN55" i="40"/>
  <c r="O53" i="40"/>
  <c r="AA53" i="40"/>
  <c r="AM53" i="40"/>
  <c r="E55" i="40"/>
  <c r="Q55" i="40"/>
  <c r="AC55" i="40"/>
  <c r="AO55" i="40"/>
  <c r="F56" i="40"/>
  <c r="R56" i="40"/>
  <c r="AD56" i="40"/>
  <c r="AP56" i="40"/>
  <c r="E54" i="40"/>
  <c r="Q54" i="40"/>
  <c r="AC54" i="40"/>
  <c r="AO54" i="40"/>
  <c r="G56" i="40"/>
  <c r="S56" i="40"/>
  <c r="AE56" i="40"/>
  <c r="AQ56" i="40"/>
  <c r="T57" i="40"/>
  <c r="AF57" i="40"/>
  <c r="U62" i="40"/>
  <c r="G55" i="40"/>
  <c r="S55" i="40"/>
  <c r="AE55" i="40"/>
  <c r="AQ55" i="40"/>
  <c r="I57" i="40"/>
  <c r="U57" i="40"/>
  <c r="AG57" i="40"/>
  <c r="AS57" i="40"/>
  <c r="J58" i="40"/>
  <c r="V58" i="40"/>
  <c r="AH58" i="40"/>
  <c r="AT58" i="40"/>
  <c r="I56" i="40"/>
  <c r="U56" i="40"/>
  <c r="AG56" i="40"/>
  <c r="AS56" i="40"/>
  <c r="K58" i="40"/>
  <c r="W58" i="40"/>
  <c r="AI58" i="40"/>
  <c r="AU58" i="40"/>
  <c r="L59" i="40"/>
  <c r="X59" i="40"/>
  <c r="AJ59" i="40"/>
  <c r="AV59" i="40"/>
  <c r="AV54" i="40"/>
  <c r="AN52" i="40"/>
  <c r="AB52" i="40"/>
  <c r="P52" i="40"/>
  <c r="D52" i="40"/>
  <c r="AU59" i="40"/>
  <c r="AI59" i="40"/>
  <c r="W59" i="40"/>
  <c r="K59" i="40"/>
  <c r="AO52" i="40"/>
  <c r="AC52" i="40"/>
  <c r="Q52" i="40"/>
  <c r="E52" i="40"/>
  <c r="AV55" i="40"/>
  <c r="AJ55" i="40"/>
  <c r="X55" i="40"/>
  <c r="L55" i="40"/>
  <c r="AI54" i="40"/>
  <c r="AK56" i="40"/>
  <c r="AU54" i="40"/>
  <c r="Y56" i="40"/>
  <c r="AL57" i="40"/>
  <c r="Z57" i="40"/>
  <c r="N57" i="40"/>
  <c r="K54" i="40"/>
  <c r="M56" i="40"/>
  <c r="W54" i="40"/>
  <c r="AW56" i="40"/>
  <c r="AR56" i="40"/>
  <c r="AF56" i="40"/>
  <c r="T56" i="40"/>
  <c r="H56" i="40"/>
  <c r="AN53" i="40"/>
  <c r="AB53" i="40"/>
  <c r="P53" i="40"/>
  <c r="D53" i="40"/>
  <c r="AT57" i="40"/>
  <c r="AH57" i="40"/>
  <c r="V57" i="40"/>
  <c r="J57" i="40"/>
  <c r="AP55" i="40"/>
  <c r="AD55" i="40"/>
  <c r="R55" i="40"/>
  <c r="F55" i="40"/>
  <c r="AS58" i="40"/>
  <c r="AG58" i="40"/>
  <c r="U58" i="40"/>
  <c r="I58" i="40"/>
  <c r="AQ57" i="40"/>
  <c r="AE57" i="40"/>
  <c r="S57" i="40"/>
  <c r="AR57" i="40"/>
  <c r="C52" i="40"/>
  <c r="AS59" i="40"/>
  <c r="AG59" i="40"/>
  <c r="U59" i="40"/>
  <c r="I59" i="40"/>
  <c r="AT59" i="40"/>
  <c r="AH59" i="40"/>
  <c r="V59" i="40"/>
  <c r="J59" i="40"/>
  <c r="AT53" i="40"/>
  <c r="AH53" i="40"/>
  <c r="V53" i="40"/>
  <c r="J53" i="40"/>
  <c r="AR52" i="40"/>
  <c r="AF52" i="40"/>
  <c r="T52" i="40"/>
  <c r="H52" i="40"/>
  <c r="W57" i="40"/>
  <c r="AS53" i="40"/>
  <c r="AG53" i="40"/>
  <c r="U53" i="40"/>
  <c r="I53" i="40"/>
  <c r="AQ52" i="40"/>
  <c r="AE52" i="40"/>
  <c r="S52" i="40"/>
  <c r="G52" i="40"/>
  <c r="AR53" i="40"/>
  <c r="AF53" i="40"/>
  <c r="T53" i="40"/>
  <c r="H53" i="40"/>
  <c r="AU55" i="40"/>
  <c r="AI55" i="40"/>
  <c r="W55" i="40"/>
  <c r="K55" i="40"/>
  <c r="AS54" i="40"/>
  <c r="AG54" i="40"/>
  <c r="U54" i="40"/>
  <c r="I54" i="40"/>
  <c r="M59" i="40"/>
  <c r="AT55" i="40"/>
  <c r="AH55" i="40"/>
  <c r="J55" i="40"/>
  <c r="AO53" i="40"/>
  <c r="AC53" i="40"/>
  <c r="Q53" i="40"/>
  <c r="E53" i="40"/>
  <c r="V55" i="40"/>
  <c r="AL59" i="40"/>
  <c r="Z59" i="40"/>
  <c r="N59" i="40"/>
  <c r="AK55" i="40"/>
  <c r="AR59" i="40"/>
  <c r="AF59" i="40"/>
  <c r="T59" i="40"/>
  <c r="H59" i="40"/>
  <c r="AN57" i="40"/>
  <c r="AB57" i="40"/>
  <c r="P57" i="40"/>
  <c r="D57" i="40"/>
  <c r="AL56" i="40"/>
  <c r="Z56" i="40"/>
  <c r="N56" i="40"/>
  <c r="AT54" i="40"/>
  <c r="AH54" i="40"/>
  <c r="V54" i="40"/>
  <c r="J54" i="40"/>
  <c r="AP52" i="40"/>
  <c r="AD52" i="40"/>
  <c r="R52" i="40"/>
  <c r="F52" i="40"/>
  <c r="AP59" i="40"/>
  <c r="AD59" i="40"/>
  <c r="R59" i="40"/>
  <c r="F59" i="40"/>
  <c r="AN58" i="40"/>
  <c r="AB58" i="40"/>
  <c r="P58" i="40"/>
  <c r="D58" i="40"/>
  <c r="AV56" i="40"/>
  <c r="AJ56" i="40"/>
  <c r="X56" i="40"/>
  <c r="L56" i="40"/>
  <c r="K57" i="40"/>
  <c r="Y55" i="40"/>
  <c r="AO58" i="40"/>
  <c r="AM57" i="40"/>
  <c r="E58" i="40"/>
  <c r="H57" i="40"/>
  <c r="AC58" i="40"/>
  <c r="AA57" i="40"/>
  <c r="AK59" i="40"/>
  <c r="M55" i="40"/>
  <c r="Q58" i="40"/>
  <c r="O57" i="40"/>
  <c r="Y59" i="40"/>
  <c r="AW55" i="40"/>
  <c r="AW54" i="40"/>
  <c r="AK54" i="40"/>
  <c r="Y54" i="40"/>
  <c r="M54" i="40"/>
  <c r="AU53" i="40"/>
  <c r="AI53" i="40"/>
  <c r="W53" i="40"/>
  <c r="K53" i="40"/>
  <c r="C56" i="40"/>
  <c r="AU56" i="40"/>
  <c r="AI56" i="40"/>
  <c r="W56" i="40"/>
  <c r="K56" i="40"/>
  <c r="AS55" i="40"/>
  <c r="AG55" i="40"/>
  <c r="U55" i="40"/>
  <c r="I55" i="40"/>
  <c r="AQ54" i="40"/>
  <c r="AE54" i="40"/>
  <c r="S54" i="40"/>
  <c r="G54" i="40"/>
  <c r="AU57" i="40"/>
  <c r="AQ59" i="40"/>
  <c r="G59" i="40"/>
  <c r="AT56" i="40"/>
  <c r="AH56" i="40"/>
  <c r="V56" i="40"/>
  <c r="J56" i="40"/>
  <c r="AR55" i="40"/>
  <c r="AF55" i="40"/>
  <c r="T55" i="40"/>
  <c r="H55" i="40"/>
  <c r="AL52" i="40"/>
  <c r="Z52" i="40"/>
  <c r="N52" i="40"/>
  <c r="AW59" i="40"/>
  <c r="S59" i="40"/>
  <c r="AE59" i="40"/>
  <c r="C58" i="40"/>
  <c r="AN54" i="40"/>
  <c r="AB54" i="40"/>
  <c r="P54" i="40"/>
  <c r="D54" i="40"/>
  <c r="AL53" i="40"/>
  <c r="Z53" i="40"/>
  <c r="N53" i="40"/>
  <c r="AV52" i="40"/>
  <c r="AJ52" i="40"/>
  <c r="X52" i="40"/>
  <c r="L52" i="40"/>
  <c r="AI57" i="40"/>
  <c r="O63" i="40"/>
  <c r="G57" i="40"/>
  <c r="AO56" i="40"/>
  <c r="AC56" i="40"/>
  <c r="Q56" i="40"/>
  <c r="E56" i="40"/>
  <c r="AM55" i="40"/>
  <c r="AA55" i="40"/>
  <c r="O55" i="40"/>
  <c r="AR58" i="40"/>
  <c r="T58" i="40"/>
  <c r="H58" i="40"/>
  <c r="AP57" i="40"/>
  <c r="AD57" i="40"/>
  <c r="R57" i="40"/>
  <c r="F57" i="40"/>
  <c r="AN56" i="40"/>
  <c r="AB56" i="40"/>
  <c r="P56" i="40"/>
  <c r="D56" i="40"/>
  <c r="AL55" i="40"/>
  <c r="Z55" i="40"/>
  <c r="N55" i="40"/>
  <c r="AQ58" i="40"/>
  <c r="AE58" i="40"/>
  <c r="S58" i="40"/>
  <c r="G58" i="40"/>
  <c r="AO57" i="40"/>
  <c r="AC57" i="40"/>
  <c r="Q57" i="40"/>
  <c r="E57" i="40"/>
  <c r="U61" i="40"/>
  <c r="AO59" i="40"/>
  <c r="AC59" i="40"/>
  <c r="Q59" i="40"/>
  <c r="E59" i="40"/>
  <c r="AM58" i="40"/>
  <c r="AA58" i="40"/>
  <c r="O58" i="40"/>
  <c r="AW57" i="40"/>
  <c r="AK57" i="40"/>
  <c r="Y57" i="40"/>
  <c r="M57" i="40"/>
  <c r="AF58" i="40"/>
  <c r="W62" i="40"/>
  <c r="AN59" i="40"/>
  <c r="AB59" i="40"/>
  <c r="P59" i="40"/>
  <c r="D59" i="40"/>
  <c r="AL58" i="40"/>
  <c r="Z58" i="40"/>
  <c r="N58" i="40"/>
  <c r="AV57" i="40"/>
  <c r="AJ57" i="40"/>
  <c r="X57" i="40"/>
  <c r="L57" i="40"/>
  <c r="O61" i="40"/>
  <c r="AM61" i="40"/>
  <c r="Z66" i="40"/>
  <c r="C71" i="40"/>
  <c r="AW69" i="40"/>
  <c r="AK69" i="40"/>
  <c r="Y69" i="40"/>
  <c r="M69" i="40"/>
  <c r="AI60" i="38" l="1"/>
  <c r="AI60" i="40" s="1"/>
  <c r="O60" i="38"/>
  <c r="AD63" i="40"/>
  <c r="H61" i="40"/>
  <c r="AV61" i="40"/>
  <c r="J62" i="40"/>
  <c r="AH62" i="40"/>
  <c r="K60" i="38"/>
  <c r="K60" i="40" s="1"/>
  <c r="AB63" i="40"/>
  <c r="AO60" i="38"/>
  <c r="AG61" i="40"/>
  <c r="W60" i="38"/>
  <c r="C60" i="38"/>
  <c r="AV63" i="40"/>
  <c r="E60" i="38"/>
  <c r="L63" i="40"/>
  <c r="K61" i="40"/>
  <c r="P63" i="40"/>
  <c r="AT62" i="40"/>
  <c r="AW63" i="40"/>
  <c r="D63" i="40"/>
  <c r="S63" i="40"/>
  <c r="AC60" i="38"/>
  <c r="AM62" i="40"/>
  <c r="AF62" i="40"/>
  <c r="U63" i="40"/>
  <c r="AA62" i="40"/>
  <c r="AJ60" i="38"/>
  <c r="K62" i="40"/>
  <c r="AS62" i="40"/>
  <c r="AS61" i="40"/>
  <c r="AR61" i="40"/>
  <c r="M62" i="40"/>
  <c r="Y60" i="38"/>
  <c r="AJ63" i="40"/>
  <c r="AW61" i="40"/>
  <c r="AO63" i="40"/>
  <c r="T61" i="40"/>
  <c r="AF61" i="40"/>
  <c r="E63" i="40"/>
  <c r="AN63" i="40"/>
  <c r="F63" i="40"/>
  <c r="V63" i="40"/>
  <c r="N61" i="40"/>
  <c r="AS63" i="40"/>
  <c r="AQ63" i="40"/>
  <c r="J63" i="40"/>
  <c r="AC62" i="40"/>
  <c r="AM60" i="38"/>
  <c r="AI62" i="40"/>
  <c r="X60" i="38"/>
  <c r="V62" i="40"/>
  <c r="AK63" i="40"/>
  <c r="S61" i="40"/>
  <c r="X61" i="40"/>
  <c r="N62" i="40"/>
  <c r="AA60" i="38"/>
  <c r="S62" i="40"/>
  <c r="V61" i="40"/>
  <c r="M60" i="38"/>
  <c r="AI61" i="40"/>
  <c r="AO62" i="40"/>
  <c r="M61" i="40"/>
  <c r="O62" i="40"/>
  <c r="Q62" i="40"/>
  <c r="J61" i="40"/>
  <c r="AH63" i="40"/>
  <c r="AV62" i="40"/>
  <c r="Y63" i="40"/>
  <c r="S60" i="38"/>
  <c r="X63" i="40"/>
  <c r="AW62" i="40"/>
  <c r="C63" i="40"/>
  <c r="M63" i="40"/>
  <c r="E62" i="40"/>
  <c r="AC63" i="40"/>
  <c r="P60" i="38"/>
  <c r="AM63" i="40"/>
  <c r="AV60" i="38"/>
  <c r="AF63" i="40"/>
  <c r="AE63" i="40"/>
  <c r="Q63" i="40"/>
  <c r="AB60" i="38"/>
  <c r="Q60" i="38"/>
  <c r="AU62" i="40"/>
  <c r="L62" i="40"/>
  <c r="AA63" i="40"/>
  <c r="AK60" i="38"/>
  <c r="AW60" i="38"/>
  <c r="AJ61" i="40"/>
  <c r="AU61" i="40"/>
  <c r="H62" i="40"/>
  <c r="G62" i="40"/>
  <c r="L61" i="40"/>
  <c r="W61" i="40"/>
  <c r="Z60" i="38"/>
  <c r="AB62" i="40"/>
  <c r="Z63" i="40"/>
  <c r="N63" i="40"/>
  <c r="AR62" i="40"/>
  <c r="I63" i="40"/>
  <c r="AK62" i="40"/>
  <c r="H60" i="38"/>
  <c r="R63" i="40"/>
  <c r="AC61" i="40"/>
  <c r="AF60" i="38"/>
  <c r="AU60" i="38"/>
  <c r="Y62" i="40"/>
  <c r="R61" i="40"/>
  <c r="AP63" i="40"/>
  <c r="C61" i="40"/>
  <c r="AG63" i="40"/>
  <c r="X62" i="40"/>
  <c r="Z62" i="40"/>
  <c r="AB61" i="40"/>
  <c r="Y61" i="40"/>
  <c r="E61" i="40"/>
  <c r="D60" i="38"/>
  <c r="AT63" i="40"/>
  <c r="AU63" i="40"/>
  <c r="J60" i="38"/>
  <c r="L60" i="38"/>
  <c r="V60" i="38"/>
  <c r="P61" i="40"/>
  <c r="I60" i="38"/>
  <c r="AN60" i="38"/>
  <c r="H63" i="40"/>
  <c r="AN62" i="40"/>
  <c r="AD60" i="38"/>
  <c r="AP60" i="38"/>
  <c r="AG60" i="38"/>
  <c r="I62" i="40"/>
  <c r="AQ62" i="40"/>
  <c r="AP62" i="40"/>
  <c r="AT61" i="40"/>
  <c r="T60" i="38"/>
  <c r="AH61" i="40"/>
  <c r="T62" i="40"/>
  <c r="AL63" i="40"/>
  <c r="AR60" i="38"/>
  <c r="F60" i="38"/>
  <c r="AQ60" i="38"/>
  <c r="AQ61" i="40"/>
  <c r="T63" i="40"/>
  <c r="AL60" i="38"/>
  <c r="R60" i="38"/>
  <c r="AN61" i="40"/>
  <c r="AE62" i="40"/>
  <c r="P62" i="40"/>
  <c r="AS60" i="38"/>
  <c r="D61" i="40"/>
  <c r="R62" i="40"/>
  <c r="D62" i="40"/>
  <c r="AG62" i="40"/>
  <c r="AO61" i="40"/>
  <c r="AP61" i="40"/>
  <c r="AJ62" i="40"/>
  <c r="AD61" i="40"/>
  <c r="Q61" i="40"/>
  <c r="F62" i="40"/>
  <c r="AI63" i="40"/>
  <c r="U60" i="38"/>
  <c r="I61" i="40"/>
  <c r="G60" i="38"/>
  <c r="C62" i="40"/>
  <c r="F61" i="40"/>
  <c r="W63" i="40"/>
  <c r="AH60" i="38"/>
  <c r="AL61" i="40"/>
  <c r="O60" i="40"/>
  <c r="AR63" i="40"/>
  <c r="N60" i="38"/>
  <c r="AE60" i="38"/>
  <c r="K63" i="40"/>
  <c r="AT60" i="38"/>
  <c r="Z61" i="40"/>
  <c r="AE61" i="40"/>
  <c r="G61" i="40"/>
  <c r="D66" i="38"/>
  <c r="E66" i="38"/>
  <c r="F66" i="38"/>
  <c r="G66" i="38"/>
  <c r="H66" i="38"/>
  <c r="I66" i="38"/>
  <c r="J66" i="38"/>
  <c r="K66" i="38"/>
  <c r="L66" i="38"/>
  <c r="M66" i="38"/>
  <c r="N66" i="38"/>
  <c r="O66" i="38"/>
  <c r="P66" i="38"/>
  <c r="Q66" i="38"/>
  <c r="R66" i="38"/>
  <c r="S66" i="38"/>
  <c r="T66" i="38"/>
  <c r="U66" i="38"/>
  <c r="V66" i="38"/>
  <c r="W66" i="38"/>
  <c r="X66" i="38"/>
  <c r="Y66" i="38"/>
  <c r="Z66" i="38"/>
  <c r="AA66" i="38"/>
  <c r="AB66" i="38"/>
  <c r="AC66" i="38"/>
  <c r="AD66" i="38"/>
  <c r="AE66" i="38"/>
  <c r="AF66" i="38"/>
  <c r="AG66" i="38"/>
  <c r="AH66" i="38"/>
  <c r="AI66" i="38"/>
  <c r="AJ66" i="38"/>
  <c r="AK66" i="38"/>
  <c r="AL66" i="38"/>
  <c r="AM66" i="38"/>
  <c r="AN66" i="38"/>
  <c r="AO66" i="38"/>
  <c r="AP66" i="38"/>
  <c r="AQ66" i="38"/>
  <c r="AR66" i="38"/>
  <c r="AS66" i="38"/>
  <c r="AT66" i="38"/>
  <c r="AU66" i="38"/>
  <c r="AV66" i="38"/>
  <c r="AW66" i="38"/>
  <c r="D67" i="38"/>
  <c r="E67" i="38"/>
  <c r="F67" i="38"/>
  <c r="G67" i="38"/>
  <c r="H67" i="38"/>
  <c r="I67" i="38"/>
  <c r="J67" i="38"/>
  <c r="K67" i="38"/>
  <c r="L67" i="38"/>
  <c r="M67" i="38"/>
  <c r="N67" i="38"/>
  <c r="O67" i="38"/>
  <c r="P67" i="38"/>
  <c r="Q67" i="38"/>
  <c r="R67" i="38"/>
  <c r="S67" i="38"/>
  <c r="T67" i="38"/>
  <c r="U67" i="38"/>
  <c r="V67" i="38"/>
  <c r="W67" i="38"/>
  <c r="X67" i="38"/>
  <c r="Y67" i="38"/>
  <c r="Z67" i="38"/>
  <c r="AA67" i="38"/>
  <c r="AB67" i="38"/>
  <c r="AC67" i="38"/>
  <c r="AD67" i="38"/>
  <c r="AE67" i="38"/>
  <c r="AF67" i="38"/>
  <c r="AG67" i="38"/>
  <c r="AH67" i="38"/>
  <c r="AI67" i="38"/>
  <c r="AJ67" i="38"/>
  <c r="AK67" i="38"/>
  <c r="AL67" i="38"/>
  <c r="AM67" i="38"/>
  <c r="AN67" i="38"/>
  <c r="AO67" i="38"/>
  <c r="AP67" i="38"/>
  <c r="AQ67" i="38"/>
  <c r="AR67" i="38"/>
  <c r="AS67" i="38"/>
  <c r="AT67" i="38"/>
  <c r="AU67" i="38"/>
  <c r="AV67" i="38"/>
  <c r="AW67" i="38"/>
  <c r="D68" i="38"/>
  <c r="E68" i="38"/>
  <c r="F68" i="38"/>
  <c r="G68" i="38"/>
  <c r="H68" i="38"/>
  <c r="I68" i="38"/>
  <c r="J68" i="38"/>
  <c r="K68" i="38"/>
  <c r="L68" i="38"/>
  <c r="M68" i="38"/>
  <c r="N68" i="38"/>
  <c r="O68" i="38"/>
  <c r="P68" i="38"/>
  <c r="Q68" i="38"/>
  <c r="R68" i="38"/>
  <c r="S68" i="38"/>
  <c r="T68" i="38"/>
  <c r="U68" i="38"/>
  <c r="V68" i="38"/>
  <c r="W68" i="38"/>
  <c r="X68" i="38"/>
  <c r="Y68" i="38"/>
  <c r="Z68" i="38"/>
  <c r="AA68" i="38"/>
  <c r="AB68" i="38"/>
  <c r="AC68" i="38"/>
  <c r="AD68" i="38"/>
  <c r="AE68" i="38"/>
  <c r="AF68" i="38"/>
  <c r="AG68" i="38"/>
  <c r="AH68" i="38"/>
  <c r="AI68" i="38"/>
  <c r="AJ68" i="38"/>
  <c r="AK68" i="38"/>
  <c r="AL68" i="38"/>
  <c r="AM68" i="38"/>
  <c r="AN68" i="38"/>
  <c r="AO68" i="38"/>
  <c r="AP68" i="38"/>
  <c r="AQ68" i="38"/>
  <c r="AR68" i="38"/>
  <c r="AS68" i="38"/>
  <c r="AT68" i="38"/>
  <c r="AU68" i="38"/>
  <c r="AV68" i="38"/>
  <c r="AW68" i="38"/>
  <c r="D69" i="38"/>
  <c r="E69" i="38"/>
  <c r="F69" i="38"/>
  <c r="G69" i="38"/>
  <c r="H69" i="38"/>
  <c r="I69" i="38"/>
  <c r="J69" i="38"/>
  <c r="K69" i="38"/>
  <c r="L69" i="38"/>
  <c r="M69" i="38"/>
  <c r="N69" i="38"/>
  <c r="O69" i="38"/>
  <c r="P69" i="38"/>
  <c r="Q69" i="38"/>
  <c r="R69" i="38"/>
  <c r="S69" i="38"/>
  <c r="T69" i="38"/>
  <c r="U69" i="38"/>
  <c r="V69" i="38"/>
  <c r="W69" i="38"/>
  <c r="X69" i="38"/>
  <c r="Y69" i="38"/>
  <c r="Z69" i="38"/>
  <c r="AA69" i="38"/>
  <c r="AB69" i="38"/>
  <c r="AC69" i="38"/>
  <c r="AD69" i="38"/>
  <c r="AE69" i="38"/>
  <c r="AF69" i="38"/>
  <c r="AG69" i="38"/>
  <c r="AH69" i="38"/>
  <c r="AI69" i="38"/>
  <c r="AJ69" i="38"/>
  <c r="AK69" i="38"/>
  <c r="AL69" i="38"/>
  <c r="AM69" i="38"/>
  <c r="AN69" i="38"/>
  <c r="AO69" i="38"/>
  <c r="AP69" i="38"/>
  <c r="AQ69" i="38"/>
  <c r="AR69" i="38"/>
  <c r="AS69" i="38"/>
  <c r="AT69" i="38"/>
  <c r="AU69" i="38"/>
  <c r="AV69" i="38"/>
  <c r="AW69" i="38"/>
  <c r="D70" i="38"/>
  <c r="E70" i="38"/>
  <c r="F70" i="38"/>
  <c r="G70" i="38"/>
  <c r="H70" i="38"/>
  <c r="I70" i="38"/>
  <c r="J70" i="38"/>
  <c r="K70" i="38"/>
  <c r="L70" i="38"/>
  <c r="M70" i="38"/>
  <c r="N70" i="38"/>
  <c r="O70" i="38"/>
  <c r="P70" i="38"/>
  <c r="Q70" i="38"/>
  <c r="R70" i="38"/>
  <c r="S70" i="38"/>
  <c r="T70" i="38"/>
  <c r="U70" i="38"/>
  <c r="V70" i="38"/>
  <c r="W70" i="38"/>
  <c r="X70" i="38"/>
  <c r="Y70" i="38"/>
  <c r="Z70" i="38"/>
  <c r="AA70" i="38"/>
  <c r="AB70" i="38"/>
  <c r="AC70" i="38"/>
  <c r="AD70" i="38"/>
  <c r="AE70" i="38"/>
  <c r="AF70" i="38"/>
  <c r="AG70" i="38"/>
  <c r="AH70" i="38"/>
  <c r="AI70" i="38"/>
  <c r="AJ70" i="38"/>
  <c r="AK70" i="38"/>
  <c r="AL70" i="38"/>
  <c r="AM70" i="38"/>
  <c r="AN70" i="38"/>
  <c r="AO70" i="38"/>
  <c r="AP70" i="38"/>
  <c r="AQ70" i="38"/>
  <c r="AR70" i="38"/>
  <c r="AS70" i="38"/>
  <c r="AT70" i="38"/>
  <c r="AU70" i="38"/>
  <c r="AV70" i="38"/>
  <c r="AW70" i="38"/>
  <c r="D71" i="38"/>
  <c r="E71" i="38"/>
  <c r="F71" i="38"/>
  <c r="G71" i="38"/>
  <c r="H71" i="38"/>
  <c r="I71" i="38"/>
  <c r="J71" i="38"/>
  <c r="K71" i="38"/>
  <c r="L71" i="38"/>
  <c r="M71" i="38"/>
  <c r="N71" i="38"/>
  <c r="O71" i="38"/>
  <c r="P71" i="38"/>
  <c r="Q71" i="38"/>
  <c r="R71" i="38"/>
  <c r="S71" i="38"/>
  <c r="T71" i="38"/>
  <c r="U71" i="38"/>
  <c r="V71" i="38"/>
  <c r="W71" i="38"/>
  <c r="X71" i="38"/>
  <c r="Y71" i="38"/>
  <c r="Z71" i="38"/>
  <c r="AA71" i="38"/>
  <c r="AB71" i="38"/>
  <c r="AC71" i="38"/>
  <c r="AD71" i="38"/>
  <c r="AE71" i="38"/>
  <c r="AF71" i="38"/>
  <c r="AG71" i="38"/>
  <c r="AH71" i="38"/>
  <c r="AI71" i="38"/>
  <c r="AJ71" i="38"/>
  <c r="AK71" i="38"/>
  <c r="AL71" i="38"/>
  <c r="AM71" i="38"/>
  <c r="AN71" i="38"/>
  <c r="AO71" i="38"/>
  <c r="AP71" i="38"/>
  <c r="AQ71" i="38"/>
  <c r="AR71" i="38"/>
  <c r="AS71" i="38"/>
  <c r="AT71" i="38"/>
  <c r="AU71" i="38"/>
  <c r="AV71" i="38"/>
  <c r="AW71" i="38"/>
  <c r="C70" i="38"/>
  <c r="C71" i="38"/>
  <c r="C69" i="38"/>
  <c r="C67" i="38"/>
  <c r="C68" i="38"/>
  <c r="C66" i="38"/>
  <c r="M60" i="40" l="1"/>
  <c r="C60" i="40"/>
  <c r="AV60" i="40"/>
  <c r="E60" i="40"/>
  <c r="AN60" i="40"/>
  <c r="AJ60" i="40"/>
  <c r="X60" i="40"/>
  <c r="AO60" i="40"/>
  <c r="W60" i="40"/>
  <c r="AC60" i="40"/>
  <c r="AB60" i="40"/>
  <c r="AM60" i="40"/>
  <c r="P60" i="40"/>
  <c r="AR60" i="40"/>
  <c r="AW60" i="40"/>
  <c r="Y60" i="40"/>
  <c r="AA60" i="40"/>
  <c r="Z60" i="40"/>
  <c r="AF60" i="40"/>
  <c r="F60" i="40"/>
  <c r="I60" i="40"/>
  <c r="AT60" i="40"/>
  <c r="S60" i="40"/>
  <c r="AG60" i="40"/>
  <c r="AU60" i="40"/>
  <c r="Q60" i="40"/>
  <c r="L60" i="40"/>
  <c r="D60" i="40"/>
  <c r="J60" i="40"/>
  <c r="AK60" i="40"/>
  <c r="V60" i="40"/>
  <c r="T60" i="40"/>
  <c r="H60" i="40"/>
  <c r="N60" i="40"/>
  <c r="AQ60" i="40"/>
  <c r="AE60" i="40"/>
  <c r="AD60" i="40"/>
  <c r="AP60" i="40"/>
  <c r="AS60" i="40"/>
  <c r="AH60" i="40"/>
  <c r="R60" i="40"/>
  <c r="AL60" i="40"/>
  <c r="G60" i="40"/>
  <c r="U60" i="40"/>
  <c r="D44" i="38"/>
  <c r="D48" i="38" s="1"/>
  <c r="E44" i="38"/>
  <c r="E48" i="38" s="1"/>
  <c r="F44" i="38"/>
  <c r="F48" i="38" s="1"/>
  <c r="G44" i="38"/>
  <c r="G48" i="38" s="1"/>
  <c r="H44" i="38"/>
  <c r="H48" i="38" s="1"/>
  <c r="I44" i="38"/>
  <c r="I48" i="38" s="1"/>
  <c r="J44" i="38"/>
  <c r="J48" i="38" s="1"/>
  <c r="K44" i="38"/>
  <c r="K48" i="38" s="1"/>
  <c r="L44" i="38"/>
  <c r="L48" i="38" s="1"/>
  <c r="M44" i="38"/>
  <c r="M48" i="38" s="1"/>
  <c r="N44" i="38"/>
  <c r="N48" i="38" s="1"/>
  <c r="O44" i="38"/>
  <c r="O48" i="38" s="1"/>
  <c r="P44" i="38"/>
  <c r="P48" i="38" s="1"/>
  <c r="Q44" i="38"/>
  <c r="Q48" i="38" s="1"/>
  <c r="R44" i="38"/>
  <c r="R48" i="38" s="1"/>
  <c r="S44" i="38"/>
  <c r="S48" i="38" s="1"/>
  <c r="T44" i="38"/>
  <c r="T48" i="38" s="1"/>
  <c r="U44" i="38"/>
  <c r="U48" i="38" s="1"/>
  <c r="V44" i="38"/>
  <c r="V48" i="38" s="1"/>
  <c r="W44" i="38"/>
  <c r="W48" i="38" s="1"/>
  <c r="X44" i="38"/>
  <c r="X48" i="38" s="1"/>
  <c r="Y44" i="38"/>
  <c r="Y48" i="38" s="1"/>
  <c r="Z44" i="38"/>
  <c r="Z48" i="38" s="1"/>
  <c r="AA44" i="38"/>
  <c r="AA48" i="38" s="1"/>
  <c r="AB44" i="38"/>
  <c r="AB48" i="38" s="1"/>
  <c r="AC44" i="38"/>
  <c r="AC48" i="38" s="1"/>
  <c r="AD44" i="38"/>
  <c r="AD48" i="38" s="1"/>
  <c r="AE44" i="38"/>
  <c r="AE48" i="38" s="1"/>
  <c r="AF44" i="38"/>
  <c r="AF48" i="38" s="1"/>
  <c r="AG44" i="38"/>
  <c r="AG48" i="38" s="1"/>
  <c r="AH44" i="38"/>
  <c r="AH48" i="38" s="1"/>
  <c r="AI44" i="38"/>
  <c r="AI48" i="38" s="1"/>
  <c r="AJ44" i="38"/>
  <c r="AJ48" i="38" s="1"/>
  <c r="AK44" i="38"/>
  <c r="AK48" i="38" s="1"/>
  <c r="AL44" i="38"/>
  <c r="AL48" i="38" s="1"/>
  <c r="AM44" i="38"/>
  <c r="AM48" i="38" s="1"/>
  <c r="AN44" i="38"/>
  <c r="AN48" i="38" s="1"/>
  <c r="AO44" i="38"/>
  <c r="AO48" i="38" s="1"/>
  <c r="AP44" i="38"/>
  <c r="AP48" i="38" s="1"/>
  <c r="AQ44" i="38"/>
  <c r="AQ48" i="38" s="1"/>
  <c r="AR44" i="38"/>
  <c r="AR48" i="38" s="1"/>
  <c r="AS44" i="38"/>
  <c r="AS48" i="38" s="1"/>
  <c r="AT44" i="38"/>
  <c r="AT48" i="38" s="1"/>
  <c r="AU44" i="38"/>
  <c r="AU48" i="38" s="1"/>
  <c r="AV44" i="38"/>
  <c r="AV48" i="38" s="1"/>
  <c r="AW44" i="38"/>
  <c r="AW48" i="38" s="1"/>
  <c r="D45" i="38"/>
  <c r="D49" i="38" s="1"/>
  <c r="E45" i="38"/>
  <c r="E49" i="38" s="1"/>
  <c r="F45" i="38"/>
  <c r="F49" i="38" s="1"/>
  <c r="G45" i="38"/>
  <c r="G49" i="38" s="1"/>
  <c r="H45" i="38"/>
  <c r="H49" i="38" s="1"/>
  <c r="I45" i="38"/>
  <c r="I49" i="38" s="1"/>
  <c r="J45" i="38"/>
  <c r="J49" i="38" s="1"/>
  <c r="K45" i="38"/>
  <c r="K49" i="38" s="1"/>
  <c r="L45" i="38"/>
  <c r="L49" i="38" s="1"/>
  <c r="M45" i="38"/>
  <c r="M49" i="38" s="1"/>
  <c r="N45" i="38"/>
  <c r="N49" i="38" s="1"/>
  <c r="O45" i="38"/>
  <c r="O49" i="38" s="1"/>
  <c r="P45" i="38"/>
  <c r="P49" i="38" s="1"/>
  <c r="Q45" i="38"/>
  <c r="Q49" i="38" s="1"/>
  <c r="R45" i="38"/>
  <c r="R49" i="38" s="1"/>
  <c r="S45" i="38"/>
  <c r="S49" i="38" s="1"/>
  <c r="T45" i="38"/>
  <c r="T49" i="38" s="1"/>
  <c r="U45" i="38"/>
  <c r="U49" i="38" s="1"/>
  <c r="V45" i="38"/>
  <c r="V49" i="38" s="1"/>
  <c r="W45" i="38"/>
  <c r="W49" i="38" s="1"/>
  <c r="X45" i="38"/>
  <c r="X49" i="38" s="1"/>
  <c r="Y45" i="38"/>
  <c r="Y49" i="38" s="1"/>
  <c r="Z45" i="38"/>
  <c r="Z49" i="38" s="1"/>
  <c r="AA45" i="38"/>
  <c r="AA49" i="38" s="1"/>
  <c r="AB45" i="38"/>
  <c r="AB49" i="38" s="1"/>
  <c r="AC45" i="38"/>
  <c r="AC49" i="38" s="1"/>
  <c r="AD45" i="38"/>
  <c r="AD49" i="38" s="1"/>
  <c r="AE45" i="38"/>
  <c r="AE49" i="38" s="1"/>
  <c r="AF45" i="38"/>
  <c r="AF49" i="38" s="1"/>
  <c r="AG45" i="38"/>
  <c r="AG49" i="38" s="1"/>
  <c r="AH45" i="38"/>
  <c r="AH49" i="38" s="1"/>
  <c r="AI45" i="38"/>
  <c r="AI49" i="38" s="1"/>
  <c r="AJ45" i="38"/>
  <c r="AJ49" i="38" s="1"/>
  <c r="AK45" i="38"/>
  <c r="AK49" i="38" s="1"/>
  <c r="AL45" i="38"/>
  <c r="AL49" i="38" s="1"/>
  <c r="AM45" i="38"/>
  <c r="AM49" i="38" s="1"/>
  <c r="AN45" i="38"/>
  <c r="AN49" i="38" s="1"/>
  <c r="AO45" i="38"/>
  <c r="AO49" i="38" s="1"/>
  <c r="AP45" i="38"/>
  <c r="AP49" i="38" s="1"/>
  <c r="AQ45" i="38"/>
  <c r="AQ49" i="38" s="1"/>
  <c r="AR45" i="38"/>
  <c r="AR49" i="38" s="1"/>
  <c r="AS45" i="38"/>
  <c r="AS49" i="38" s="1"/>
  <c r="AT45" i="38"/>
  <c r="AT49" i="38" s="1"/>
  <c r="AU45" i="38"/>
  <c r="AU49" i="38" s="1"/>
  <c r="AV45" i="38"/>
  <c r="AV49" i="38" s="1"/>
  <c r="AW45" i="38"/>
  <c r="AW49" i="38" s="1"/>
  <c r="D46" i="38"/>
  <c r="D50" i="38" s="1"/>
  <c r="E46" i="38"/>
  <c r="E50" i="38" s="1"/>
  <c r="F46" i="38"/>
  <c r="F50" i="38" s="1"/>
  <c r="G46" i="38"/>
  <c r="G50" i="38" s="1"/>
  <c r="H46" i="38"/>
  <c r="H50" i="38" s="1"/>
  <c r="I46" i="38"/>
  <c r="I50" i="38" s="1"/>
  <c r="J46" i="38"/>
  <c r="J50" i="38" s="1"/>
  <c r="K46" i="38"/>
  <c r="K50" i="38" s="1"/>
  <c r="L46" i="38"/>
  <c r="L50" i="38" s="1"/>
  <c r="M46" i="38"/>
  <c r="M50" i="38" s="1"/>
  <c r="N46" i="38"/>
  <c r="N50" i="38" s="1"/>
  <c r="O46" i="38"/>
  <c r="O50" i="38" s="1"/>
  <c r="P46" i="38"/>
  <c r="P50" i="38" s="1"/>
  <c r="Q46" i="38"/>
  <c r="Q50" i="38" s="1"/>
  <c r="R46" i="38"/>
  <c r="R50" i="38" s="1"/>
  <c r="S46" i="38"/>
  <c r="S50" i="38" s="1"/>
  <c r="T46" i="38"/>
  <c r="T50" i="38" s="1"/>
  <c r="U46" i="38"/>
  <c r="U50" i="38" s="1"/>
  <c r="V46" i="38"/>
  <c r="V50" i="38" s="1"/>
  <c r="W46" i="38"/>
  <c r="W50" i="38" s="1"/>
  <c r="X46" i="38"/>
  <c r="X50" i="38" s="1"/>
  <c r="Y46" i="38"/>
  <c r="Y50" i="38" s="1"/>
  <c r="Z46" i="38"/>
  <c r="Z50" i="38" s="1"/>
  <c r="AA46" i="38"/>
  <c r="AA50" i="38" s="1"/>
  <c r="AB46" i="38"/>
  <c r="AB50" i="38" s="1"/>
  <c r="AC46" i="38"/>
  <c r="AC50" i="38" s="1"/>
  <c r="AD46" i="38"/>
  <c r="AD50" i="38" s="1"/>
  <c r="AE46" i="38"/>
  <c r="AE50" i="38" s="1"/>
  <c r="AF46" i="38"/>
  <c r="AF50" i="38" s="1"/>
  <c r="AG46" i="38"/>
  <c r="AG50" i="38" s="1"/>
  <c r="AH46" i="38"/>
  <c r="AH50" i="38" s="1"/>
  <c r="AI46" i="38"/>
  <c r="AI50" i="38" s="1"/>
  <c r="AJ46" i="38"/>
  <c r="AJ50" i="38" s="1"/>
  <c r="AK46" i="38"/>
  <c r="AK50" i="38" s="1"/>
  <c r="AL46" i="38"/>
  <c r="AL50" i="38" s="1"/>
  <c r="AM46" i="38"/>
  <c r="AM50" i="38" s="1"/>
  <c r="AN46" i="38"/>
  <c r="AN50" i="38" s="1"/>
  <c r="AO46" i="38"/>
  <c r="AO50" i="38" s="1"/>
  <c r="AP46" i="38"/>
  <c r="AP50" i="38" s="1"/>
  <c r="AQ46" i="38"/>
  <c r="AQ50" i="38" s="1"/>
  <c r="AR46" i="38"/>
  <c r="AR50" i="38" s="1"/>
  <c r="AS46" i="38"/>
  <c r="AS50" i="38" s="1"/>
  <c r="AT46" i="38"/>
  <c r="AT50" i="38" s="1"/>
  <c r="AU46" i="38"/>
  <c r="AU50" i="38" s="1"/>
  <c r="AV46" i="38"/>
  <c r="AV50" i="38" s="1"/>
  <c r="AW46" i="38"/>
  <c r="AW50" i="38" s="1"/>
  <c r="C45" i="38"/>
  <c r="C49" i="38" s="1"/>
  <c r="C46" i="38"/>
  <c r="C50" i="38" s="1"/>
  <c r="C44" i="38"/>
  <c r="C48" i="38" s="1"/>
  <c r="AQ46" i="40" l="1"/>
  <c r="AQ50" i="40"/>
  <c r="AO45" i="40"/>
  <c r="AB45" i="40"/>
  <c r="AB49" i="40"/>
  <c r="P45" i="40"/>
  <c r="P49" i="40"/>
  <c r="D45" i="40"/>
  <c r="D49" i="40"/>
  <c r="AL44" i="40"/>
  <c r="Z44" i="40"/>
  <c r="N44" i="40"/>
  <c r="AE46" i="40"/>
  <c r="AE50" i="40"/>
  <c r="E45" i="40"/>
  <c r="AN45" i="40"/>
  <c r="AN49" i="40"/>
  <c r="AO46" i="40"/>
  <c r="AO50" i="40"/>
  <c r="AM45" i="40"/>
  <c r="AM49" i="40"/>
  <c r="Y44" i="40"/>
  <c r="Y48" i="40"/>
  <c r="AL45" i="40"/>
  <c r="AL49" i="40"/>
  <c r="L44" i="40"/>
  <c r="L48" i="40"/>
  <c r="AW45" i="40"/>
  <c r="N46" i="40"/>
  <c r="N50" i="40"/>
  <c r="AT44" i="40"/>
  <c r="AT48" i="40"/>
  <c r="J48" i="40"/>
  <c r="J44" i="40"/>
  <c r="O44" i="40"/>
  <c r="R46" i="40"/>
  <c r="R50" i="40"/>
  <c r="AC46" i="40"/>
  <c r="AC50" i="40"/>
  <c r="O45" i="40"/>
  <c r="O49" i="40"/>
  <c r="M44" i="40"/>
  <c r="M48" i="40"/>
  <c r="AN46" i="40"/>
  <c r="AN50" i="40"/>
  <c r="D46" i="40"/>
  <c r="D50" i="40"/>
  <c r="N45" i="40"/>
  <c r="N49" i="40"/>
  <c r="AI44" i="40"/>
  <c r="AI48" i="40"/>
  <c r="C45" i="40"/>
  <c r="C49" i="40"/>
  <c r="AV45" i="40"/>
  <c r="AV49" i="40"/>
  <c r="M46" i="40"/>
  <c r="M50" i="40"/>
  <c r="AI45" i="40"/>
  <c r="AI49" i="40"/>
  <c r="W45" i="40"/>
  <c r="W49" i="40"/>
  <c r="K49" i="40"/>
  <c r="K45" i="40"/>
  <c r="AS44" i="40"/>
  <c r="AS48" i="40"/>
  <c r="AG44" i="40"/>
  <c r="AG48" i="40"/>
  <c r="U44" i="40"/>
  <c r="U48" i="40"/>
  <c r="I44" i="40"/>
  <c r="I48" i="40"/>
  <c r="G46" i="40"/>
  <c r="G50" i="40"/>
  <c r="AC45" i="40"/>
  <c r="AP46" i="40"/>
  <c r="AP50" i="40"/>
  <c r="AA45" i="40"/>
  <c r="AA49" i="40"/>
  <c r="C44" i="40"/>
  <c r="Z45" i="40"/>
  <c r="Z49" i="40"/>
  <c r="X44" i="40"/>
  <c r="X48" i="40"/>
  <c r="AA46" i="40"/>
  <c r="AA50" i="40"/>
  <c r="AU44" i="40"/>
  <c r="AU48" i="40"/>
  <c r="AL46" i="40"/>
  <c r="AL50" i="40"/>
  <c r="V44" i="40"/>
  <c r="V48" i="40"/>
  <c r="AJ46" i="40"/>
  <c r="AR44" i="40"/>
  <c r="AI46" i="40"/>
  <c r="AG45" i="40"/>
  <c r="I45" i="40"/>
  <c r="AQ44" i="40"/>
  <c r="AE44" i="40"/>
  <c r="S44" i="40"/>
  <c r="G44" i="40"/>
  <c r="AA44" i="40"/>
  <c r="F46" i="40"/>
  <c r="F50" i="40"/>
  <c r="E46" i="40"/>
  <c r="E50" i="40"/>
  <c r="AW44" i="40"/>
  <c r="AW48" i="40"/>
  <c r="AB46" i="40"/>
  <c r="AB50" i="40"/>
  <c r="AV44" i="40"/>
  <c r="AV48" i="40"/>
  <c r="C46" i="40"/>
  <c r="C50" i="40"/>
  <c r="O46" i="40"/>
  <c r="O50" i="40"/>
  <c r="Y45" i="40"/>
  <c r="K44" i="40"/>
  <c r="K48" i="40"/>
  <c r="X45" i="40"/>
  <c r="X49" i="40"/>
  <c r="AW46" i="40"/>
  <c r="AW50" i="40"/>
  <c r="AV46" i="40"/>
  <c r="AH45" i="40"/>
  <c r="H44" i="40"/>
  <c r="AU46" i="40"/>
  <c r="K46" i="40"/>
  <c r="AT50" i="40"/>
  <c r="AT46" i="40"/>
  <c r="J50" i="40"/>
  <c r="J46" i="40"/>
  <c r="T49" i="40"/>
  <c r="T45" i="40"/>
  <c r="H49" i="40"/>
  <c r="H45" i="40"/>
  <c r="AP44" i="40"/>
  <c r="AD44" i="40"/>
  <c r="R44" i="40"/>
  <c r="F44" i="40"/>
  <c r="S46" i="40"/>
  <c r="S50" i="40"/>
  <c r="Q45" i="40"/>
  <c r="AD46" i="40"/>
  <c r="AD50" i="40"/>
  <c r="Q46" i="40"/>
  <c r="Q50" i="40"/>
  <c r="AK44" i="40"/>
  <c r="AK48" i="40"/>
  <c r="P46" i="40"/>
  <c r="P50" i="40"/>
  <c r="AJ44" i="40"/>
  <c r="AJ48" i="40"/>
  <c r="AM46" i="40"/>
  <c r="AM50" i="40"/>
  <c r="AK45" i="40"/>
  <c r="M45" i="40"/>
  <c r="W44" i="40"/>
  <c r="W48" i="40"/>
  <c r="AJ45" i="40"/>
  <c r="AJ49" i="40"/>
  <c r="L45" i="40"/>
  <c r="L49" i="40"/>
  <c r="AK46" i="40"/>
  <c r="AK50" i="40"/>
  <c r="AU45" i="40"/>
  <c r="AU49" i="40"/>
  <c r="X46" i="40"/>
  <c r="AT45" i="40"/>
  <c r="J45" i="40"/>
  <c r="AF44" i="40"/>
  <c r="W46" i="40"/>
  <c r="U45" i="40"/>
  <c r="V50" i="40"/>
  <c r="V46" i="40"/>
  <c r="AF45" i="40"/>
  <c r="AF49" i="40"/>
  <c r="AS50" i="40"/>
  <c r="AS46" i="40"/>
  <c r="AG46" i="40"/>
  <c r="AG50" i="40"/>
  <c r="U50" i="40"/>
  <c r="U46" i="40"/>
  <c r="I50" i="40"/>
  <c r="I46" i="40"/>
  <c r="AQ45" i="40"/>
  <c r="AQ49" i="40"/>
  <c r="AE45" i="40"/>
  <c r="AE49" i="40"/>
  <c r="S45" i="40"/>
  <c r="S49" i="40"/>
  <c r="G45" i="40"/>
  <c r="G49" i="40"/>
  <c r="AO44" i="40"/>
  <c r="AO48" i="40"/>
  <c r="AC44" i="40"/>
  <c r="AC48" i="40"/>
  <c r="Q44" i="40"/>
  <c r="Q48" i="40"/>
  <c r="E44" i="40"/>
  <c r="E48" i="40"/>
  <c r="AM44" i="40"/>
  <c r="Z46" i="40"/>
  <c r="Z50" i="40"/>
  <c r="AH44" i="40"/>
  <c r="AH48" i="40"/>
  <c r="Y46" i="40"/>
  <c r="Y50" i="40"/>
  <c r="L46" i="40"/>
  <c r="V45" i="40"/>
  <c r="T44" i="40"/>
  <c r="AS45" i="40"/>
  <c r="AH46" i="40"/>
  <c r="AH50" i="40"/>
  <c r="AR45" i="40"/>
  <c r="AR49" i="40"/>
  <c r="AR46" i="40"/>
  <c r="AR50" i="40"/>
  <c r="AF46" i="40"/>
  <c r="AF50" i="40"/>
  <c r="T46" i="40"/>
  <c r="T50" i="40"/>
  <c r="H46" i="40"/>
  <c r="H50" i="40"/>
  <c r="AP45" i="40"/>
  <c r="AP49" i="40"/>
  <c r="AD45" i="40"/>
  <c r="AD49" i="40"/>
  <c r="R45" i="40"/>
  <c r="R49" i="40"/>
  <c r="F45" i="40"/>
  <c r="F49" i="40"/>
  <c r="AN44" i="40"/>
  <c r="AB44" i="40"/>
  <c r="P44" i="40"/>
  <c r="D44" i="40"/>
  <c r="D26" i="38"/>
  <c r="D26" i="40" s="1"/>
  <c r="E26" i="38"/>
  <c r="E26" i="40" s="1"/>
  <c r="F26" i="38"/>
  <c r="F26" i="40" s="1"/>
  <c r="G26" i="38"/>
  <c r="G26" i="40" s="1"/>
  <c r="H26" i="38"/>
  <c r="H26" i="40" s="1"/>
  <c r="I26" i="38"/>
  <c r="I26" i="40" s="1"/>
  <c r="J26" i="38"/>
  <c r="J26" i="40" s="1"/>
  <c r="K26" i="38"/>
  <c r="K26" i="40" s="1"/>
  <c r="L26" i="38"/>
  <c r="L26" i="40" s="1"/>
  <c r="M26" i="38"/>
  <c r="M26" i="40" s="1"/>
  <c r="N26" i="38"/>
  <c r="N26" i="40" s="1"/>
  <c r="O26" i="38"/>
  <c r="O26" i="40" s="1"/>
  <c r="P26" i="38"/>
  <c r="P26" i="40" s="1"/>
  <c r="Q26" i="38"/>
  <c r="Q26" i="40" s="1"/>
  <c r="R26" i="38"/>
  <c r="R26" i="40" s="1"/>
  <c r="S26" i="38"/>
  <c r="S26" i="40" s="1"/>
  <c r="T26" i="38"/>
  <c r="T26" i="40" s="1"/>
  <c r="U26" i="38"/>
  <c r="U26" i="40" s="1"/>
  <c r="V26" i="38"/>
  <c r="V26" i="40" s="1"/>
  <c r="W26" i="38"/>
  <c r="W26" i="40" s="1"/>
  <c r="X26" i="38"/>
  <c r="X26" i="40" s="1"/>
  <c r="Y26" i="38"/>
  <c r="Y26" i="40" s="1"/>
  <c r="Z26" i="38"/>
  <c r="Z26" i="40" s="1"/>
  <c r="AA26" i="38"/>
  <c r="AA26" i="40" s="1"/>
  <c r="AB26" i="38"/>
  <c r="AB26" i="40" s="1"/>
  <c r="AC26" i="38"/>
  <c r="AC26" i="40" s="1"/>
  <c r="AD26" i="38"/>
  <c r="AD26" i="40" s="1"/>
  <c r="AE26" i="38"/>
  <c r="AE26" i="40" s="1"/>
  <c r="AF26" i="38"/>
  <c r="AF26" i="40" s="1"/>
  <c r="AG26" i="38"/>
  <c r="AG26" i="40" s="1"/>
  <c r="AH26" i="38"/>
  <c r="AH26" i="40" s="1"/>
  <c r="AI26" i="38"/>
  <c r="AI26" i="40" s="1"/>
  <c r="AJ26" i="38"/>
  <c r="AJ26" i="40" s="1"/>
  <c r="AK26" i="38"/>
  <c r="AK26" i="40" s="1"/>
  <c r="AL26" i="38"/>
  <c r="AL26" i="40" s="1"/>
  <c r="AM26" i="38"/>
  <c r="AM26" i="40" s="1"/>
  <c r="AN26" i="38"/>
  <c r="AN26" i="40" s="1"/>
  <c r="AO26" i="38"/>
  <c r="AO26" i="40" s="1"/>
  <c r="AP26" i="38"/>
  <c r="AP26" i="40" s="1"/>
  <c r="AQ26" i="38"/>
  <c r="AQ26" i="40" s="1"/>
  <c r="AR26" i="38"/>
  <c r="AR26" i="40" s="1"/>
  <c r="AS26" i="38"/>
  <c r="AS26" i="40" s="1"/>
  <c r="AT26" i="38"/>
  <c r="AT26" i="40" s="1"/>
  <c r="AU26" i="38"/>
  <c r="AU26" i="40" s="1"/>
  <c r="AV26" i="38"/>
  <c r="AV26" i="40" s="1"/>
  <c r="AW26" i="38"/>
  <c r="AW26" i="40" s="1"/>
  <c r="D27" i="38"/>
  <c r="D27" i="40" s="1"/>
  <c r="E27" i="38"/>
  <c r="E27" i="40" s="1"/>
  <c r="F27" i="38"/>
  <c r="F27" i="40" s="1"/>
  <c r="G27" i="38"/>
  <c r="G27" i="40" s="1"/>
  <c r="H27" i="38"/>
  <c r="H27" i="40" s="1"/>
  <c r="I27" i="38"/>
  <c r="I27" i="40" s="1"/>
  <c r="J27" i="38"/>
  <c r="J27" i="40" s="1"/>
  <c r="K27" i="38"/>
  <c r="K27" i="40" s="1"/>
  <c r="L27" i="38"/>
  <c r="L27" i="40" s="1"/>
  <c r="M27" i="38"/>
  <c r="M27" i="40" s="1"/>
  <c r="N27" i="38"/>
  <c r="N27" i="40" s="1"/>
  <c r="O27" i="38"/>
  <c r="O27" i="40" s="1"/>
  <c r="P27" i="38"/>
  <c r="P27" i="40" s="1"/>
  <c r="Q27" i="38"/>
  <c r="Q27" i="40" s="1"/>
  <c r="R27" i="38"/>
  <c r="R27" i="40" s="1"/>
  <c r="S27" i="38"/>
  <c r="S27" i="40" s="1"/>
  <c r="T27" i="38"/>
  <c r="T27" i="40" s="1"/>
  <c r="U27" i="38"/>
  <c r="U27" i="40" s="1"/>
  <c r="V27" i="38"/>
  <c r="V27" i="40" s="1"/>
  <c r="W27" i="38"/>
  <c r="W27" i="40" s="1"/>
  <c r="X27" i="38"/>
  <c r="X27" i="40" s="1"/>
  <c r="Y27" i="38"/>
  <c r="Y27" i="40" s="1"/>
  <c r="Z27" i="38"/>
  <c r="Z27" i="40" s="1"/>
  <c r="AA27" i="38"/>
  <c r="AA27" i="40" s="1"/>
  <c r="AB27" i="38"/>
  <c r="AB27" i="40" s="1"/>
  <c r="AC27" i="38"/>
  <c r="AC27" i="40" s="1"/>
  <c r="AD27" i="38"/>
  <c r="AD27" i="40" s="1"/>
  <c r="AE27" i="38"/>
  <c r="AE27" i="40" s="1"/>
  <c r="AF27" i="38"/>
  <c r="AF27" i="40" s="1"/>
  <c r="AG27" i="38"/>
  <c r="AG27" i="40" s="1"/>
  <c r="AH27" i="38"/>
  <c r="AH27" i="40" s="1"/>
  <c r="AI27" i="38"/>
  <c r="AI27" i="40" s="1"/>
  <c r="AJ27" i="38"/>
  <c r="AJ27" i="40" s="1"/>
  <c r="AK27" i="38"/>
  <c r="AK27" i="40" s="1"/>
  <c r="AL27" i="38"/>
  <c r="AL27" i="40" s="1"/>
  <c r="AM27" i="38"/>
  <c r="AM27" i="40" s="1"/>
  <c r="AN27" i="38"/>
  <c r="AN27" i="40" s="1"/>
  <c r="AO27" i="38"/>
  <c r="AO27" i="40" s="1"/>
  <c r="AP27" i="38"/>
  <c r="AP27" i="40" s="1"/>
  <c r="AQ27" i="38"/>
  <c r="AQ27" i="40" s="1"/>
  <c r="AR27" i="38"/>
  <c r="AR27" i="40" s="1"/>
  <c r="AS27" i="38"/>
  <c r="AS27" i="40" s="1"/>
  <c r="AT27" i="38"/>
  <c r="AT27" i="40" s="1"/>
  <c r="AU27" i="38"/>
  <c r="AU27" i="40" s="1"/>
  <c r="AV27" i="38"/>
  <c r="AV27" i="40" s="1"/>
  <c r="AW27" i="38"/>
  <c r="AW27" i="40" s="1"/>
  <c r="D28" i="38"/>
  <c r="D28" i="40" s="1"/>
  <c r="E28" i="38"/>
  <c r="E28" i="40" s="1"/>
  <c r="F28" i="38"/>
  <c r="F28" i="40" s="1"/>
  <c r="G28" i="38"/>
  <c r="G28" i="40" s="1"/>
  <c r="H28" i="38"/>
  <c r="H28" i="40" s="1"/>
  <c r="I28" i="38"/>
  <c r="I28" i="40" s="1"/>
  <c r="J28" i="38"/>
  <c r="J28" i="40" s="1"/>
  <c r="K28" i="38"/>
  <c r="K28" i="40" s="1"/>
  <c r="L28" i="38"/>
  <c r="L28" i="40" s="1"/>
  <c r="M28" i="38"/>
  <c r="M28" i="40" s="1"/>
  <c r="N28" i="38"/>
  <c r="N28" i="40" s="1"/>
  <c r="O28" i="38"/>
  <c r="O28" i="40" s="1"/>
  <c r="P28" i="38"/>
  <c r="P28" i="40" s="1"/>
  <c r="Q28" i="38"/>
  <c r="Q28" i="40" s="1"/>
  <c r="R28" i="38"/>
  <c r="R28" i="40" s="1"/>
  <c r="S28" i="38"/>
  <c r="S28" i="40" s="1"/>
  <c r="T28" i="38"/>
  <c r="T28" i="40" s="1"/>
  <c r="U28" i="38"/>
  <c r="U28" i="40" s="1"/>
  <c r="V28" i="38"/>
  <c r="V28" i="40" s="1"/>
  <c r="W28" i="38"/>
  <c r="W28" i="40" s="1"/>
  <c r="X28" i="38"/>
  <c r="X28" i="40" s="1"/>
  <c r="Y28" i="38"/>
  <c r="Y28" i="40" s="1"/>
  <c r="Z28" i="38"/>
  <c r="Z28" i="40" s="1"/>
  <c r="AA28" i="38"/>
  <c r="AA28" i="40" s="1"/>
  <c r="AB28" i="38"/>
  <c r="AB28" i="40" s="1"/>
  <c r="AC28" i="38"/>
  <c r="AC28" i="40" s="1"/>
  <c r="AD28" i="38"/>
  <c r="AD28" i="40" s="1"/>
  <c r="AE28" i="38"/>
  <c r="AE28" i="40" s="1"/>
  <c r="AF28" i="38"/>
  <c r="AF28" i="40" s="1"/>
  <c r="AG28" i="38"/>
  <c r="AG28" i="40" s="1"/>
  <c r="AH28" i="38"/>
  <c r="AH28" i="40" s="1"/>
  <c r="AI28" i="38"/>
  <c r="AI28" i="40" s="1"/>
  <c r="AJ28" i="38"/>
  <c r="AJ28" i="40" s="1"/>
  <c r="AK28" i="38"/>
  <c r="AK28" i="40" s="1"/>
  <c r="AL28" i="38"/>
  <c r="AL28" i="40" s="1"/>
  <c r="AM28" i="38"/>
  <c r="AM28" i="40" s="1"/>
  <c r="AN28" i="38"/>
  <c r="AN28" i="40" s="1"/>
  <c r="AO28" i="38"/>
  <c r="AO28" i="40" s="1"/>
  <c r="AP28" i="38"/>
  <c r="AP28" i="40" s="1"/>
  <c r="AQ28" i="38"/>
  <c r="AQ28" i="40" s="1"/>
  <c r="AR28" i="38"/>
  <c r="AR28" i="40" s="1"/>
  <c r="AS28" i="38"/>
  <c r="AS28" i="40" s="1"/>
  <c r="AT28" i="38"/>
  <c r="AT28" i="40" s="1"/>
  <c r="AU28" i="38"/>
  <c r="AU28" i="40" s="1"/>
  <c r="AV28" i="38"/>
  <c r="AV28" i="40" s="1"/>
  <c r="AW28" i="38"/>
  <c r="AW28" i="40" s="1"/>
  <c r="D29" i="38"/>
  <c r="D29" i="40" s="1"/>
  <c r="E29" i="38"/>
  <c r="E29" i="40" s="1"/>
  <c r="F29" i="38"/>
  <c r="F29" i="40" s="1"/>
  <c r="G29" i="38"/>
  <c r="G29" i="40" s="1"/>
  <c r="H29" i="38"/>
  <c r="H29" i="40" s="1"/>
  <c r="I29" i="38"/>
  <c r="I29" i="40" s="1"/>
  <c r="J29" i="38"/>
  <c r="J29" i="40" s="1"/>
  <c r="K29" i="38"/>
  <c r="K29" i="40" s="1"/>
  <c r="L29" i="38"/>
  <c r="L29" i="40" s="1"/>
  <c r="M29" i="38"/>
  <c r="M29" i="40" s="1"/>
  <c r="N29" i="38"/>
  <c r="N29" i="40" s="1"/>
  <c r="O29" i="38"/>
  <c r="O29" i="40" s="1"/>
  <c r="P29" i="38"/>
  <c r="P29" i="40" s="1"/>
  <c r="Q29" i="38"/>
  <c r="Q29" i="40" s="1"/>
  <c r="R29" i="38"/>
  <c r="R29" i="40" s="1"/>
  <c r="S29" i="38"/>
  <c r="S29" i="40" s="1"/>
  <c r="T29" i="38"/>
  <c r="T29" i="40" s="1"/>
  <c r="U29" i="38"/>
  <c r="U29" i="40" s="1"/>
  <c r="V29" i="38"/>
  <c r="V29" i="40" s="1"/>
  <c r="W29" i="38"/>
  <c r="W29" i="40" s="1"/>
  <c r="X29" i="38"/>
  <c r="X29" i="40" s="1"/>
  <c r="Y29" i="38"/>
  <c r="Y29" i="40" s="1"/>
  <c r="Z29" i="38"/>
  <c r="Z29" i="40" s="1"/>
  <c r="AA29" i="38"/>
  <c r="AA29" i="40" s="1"/>
  <c r="AB29" i="38"/>
  <c r="AB29" i="40" s="1"/>
  <c r="AC29" i="38"/>
  <c r="AC29" i="40" s="1"/>
  <c r="AD29" i="38"/>
  <c r="AD29" i="40" s="1"/>
  <c r="AE29" i="38"/>
  <c r="AE29" i="40" s="1"/>
  <c r="AF29" i="38"/>
  <c r="AF29" i="40" s="1"/>
  <c r="AG29" i="38"/>
  <c r="AG29" i="40" s="1"/>
  <c r="AH29" i="38"/>
  <c r="AH29" i="40" s="1"/>
  <c r="AI29" i="38"/>
  <c r="AI29" i="40" s="1"/>
  <c r="AJ29" i="38"/>
  <c r="AJ29" i="40" s="1"/>
  <c r="AK29" i="38"/>
  <c r="AK29" i="40" s="1"/>
  <c r="AL29" i="38"/>
  <c r="AL29" i="40" s="1"/>
  <c r="AM29" i="38"/>
  <c r="AM29" i="40" s="1"/>
  <c r="AN29" i="38"/>
  <c r="AN29" i="40" s="1"/>
  <c r="AO29" i="38"/>
  <c r="AO29" i="40" s="1"/>
  <c r="AP29" i="38"/>
  <c r="AP29" i="40" s="1"/>
  <c r="AQ29" i="38"/>
  <c r="AQ29" i="40" s="1"/>
  <c r="AR29" i="38"/>
  <c r="AR29" i="40" s="1"/>
  <c r="AS29" i="38"/>
  <c r="AS29" i="40" s="1"/>
  <c r="AT29" i="38"/>
  <c r="AT29" i="40" s="1"/>
  <c r="AU29" i="38"/>
  <c r="AU29" i="40" s="1"/>
  <c r="AV29" i="38"/>
  <c r="AV29" i="40" s="1"/>
  <c r="AW29" i="38"/>
  <c r="AW29" i="40" s="1"/>
  <c r="D30" i="38"/>
  <c r="D30" i="40" s="1"/>
  <c r="E30" i="38"/>
  <c r="E30" i="40" s="1"/>
  <c r="F30" i="38"/>
  <c r="F30" i="40" s="1"/>
  <c r="G30" i="38"/>
  <c r="G30" i="40" s="1"/>
  <c r="H30" i="38"/>
  <c r="H30" i="40" s="1"/>
  <c r="I30" i="38"/>
  <c r="I30" i="40" s="1"/>
  <c r="J30" i="38"/>
  <c r="J30" i="40" s="1"/>
  <c r="K30" i="38"/>
  <c r="K30" i="40" s="1"/>
  <c r="L30" i="38"/>
  <c r="L30" i="40" s="1"/>
  <c r="M30" i="38"/>
  <c r="M30" i="40" s="1"/>
  <c r="N30" i="38"/>
  <c r="N30" i="40" s="1"/>
  <c r="O30" i="38"/>
  <c r="O30" i="40" s="1"/>
  <c r="P30" i="38"/>
  <c r="P30" i="40" s="1"/>
  <c r="Q30" i="38"/>
  <c r="Q30" i="40" s="1"/>
  <c r="R30" i="38"/>
  <c r="R30" i="40" s="1"/>
  <c r="S30" i="38"/>
  <c r="S30" i="40" s="1"/>
  <c r="T30" i="38"/>
  <c r="T30" i="40" s="1"/>
  <c r="U30" i="38"/>
  <c r="U30" i="40" s="1"/>
  <c r="V30" i="38"/>
  <c r="V30" i="40" s="1"/>
  <c r="W30" i="38"/>
  <c r="W30" i="40" s="1"/>
  <c r="X30" i="38"/>
  <c r="X30" i="40" s="1"/>
  <c r="Y30" i="38"/>
  <c r="Y30" i="40" s="1"/>
  <c r="Z30" i="38"/>
  <c r="Z30" i="40" s="1"/>
  <c r="AA30" i="38"/>
  <c r="AA30" i="40" s="1"/>
  <c r="AB30" i="38"/>
  <c r="AB30" i="40" s="1"/>
  <c r="AC30" i="38"/>
  <c r="AC30" i="40" s="1"/>
  <c r="AD30" i="38"/>
  <c r="AD30" i="40" s="1"/>
  <c r="AE30" i="38"/>
  <c r="AE30" i="40" s="1"/>
  <c r="AF30" i="38"/>
  <c r="AF30" i="40" s="1"/>
  <c r="AG30" i="38"/>
  <c r="AG30" i="40" s="1"/>
  <c r="AH30" i="38"/>
  <c r="AH30" i="40" s="1"/>
  <c r="AI30" i="38"/>
  <c r="AI30" i="40" s="1"/>
  <c r="AJ30" i="38"/>
  <c r="AJ30" i="40" s="1"/>
  <c r="AK30" i="38"/>
  <c r="AK30" i="40" s="1"/>
  <c r="AL30" i="38"/>
  <c r="AL30" i="40" s="1"/>
  <c r="AM30" i="38"/>
  <c r="AM30" i="40" s="1"/>
  <c r="AN30" i="38"/>
  <c r="AN30" i="40" s="1"/>
  <c r="AO30" i="38"/>
  <c r="AO30" i="40" s="1"/>
  <c r="AP30" i="38"/>
  <c r="AP30" i="40" s="1"/>
  <c r="AQ30" i="38"/>
  <c r="AQ30" i="40" s="1"/>
  <c r="AR30" i="38"/>
  <c r="AR30" i="40" s="1"/>
  <c r="AS30" i="38"/>
  <c r="AS30" i="40" s="1"/>
  <c r="AT30" i="38"/>
  <c r="AT30" i="40" s="1"/>
  <c r="AU30" i="38"/>
  <c r="AU30" i="40" s="1"/>
  <c r="AV30" i="38"/>
  <c r="AV30" i="40" s="1"/>
  <c r="AW30" i="38"/>
  <c r="AW30" i="40" s="1"/>
  <c r="D31" i="38"/>
  <c r="D35" i="38" s="1"/>
  <c r="E31" i="38"/>
  <c r="E35" i="38" s="1"/>
  <c r="F31" i="38"/>
  <c r="F35" i="38" s="1"/>
  <c r="G31" i="38"/>
  <c r="G35" i="38" s="1"/>
  <c r="H31" i="38"/>
  <c r="H35" i="38" s="1"/>
  <c r="I31" i="38"/>
  <c r="I35" i="38" s="1"/>
  <c r="J31" i="38"/>
  <c r="J35" i="38" s="1"/>
  <c r="K31" i="38"/>
  <c r="K35" i="38" s="1"/>
  <c r="L31" i="38"/>
  <c r="L35" i="38" s="1"/>
  <c r="M31" i="38"/>
  <c r="M35" i="38" s="1"/>
  <c r="N31" i="38"/>
  <c r="N35" i="38" s="1"/>
  <c r="O31" i="38"/>
  <c r="O35" i="38" s="1"/>
  <c r="P31" i="38"/>
  <c r="P35" i="38" s="1"/>
  <c r="Q31" i="38"/>
  <c r="Q35" i="38" s="1"/>
  <c r="R31" i="38"/>
  <c r="R35" i="38" s="1"/>
  <c r="S31" i="38"/>
  <c r="S35" i="38" s="1"/>
  <c r="T31" i="38"/>
  <c r="T35" i="38" s="1"/>
  <c r="U31" i="38"/>
  <c r="U35" i="38" s="1"/>
  <c r="V31" i="38"/>
  <c r="V35" i="38" s="1"/>
  <c r="W31" i="38"/>
  <c r="W35" i="38" s="1"/>
  <c r="X31" i="38"/>
  <c r="X35" i="38" s="1"/>
  <c r="Y31" i="38"/>
  <c r="Y35" i="38" s="1"/>
  <c r="Z31" i="38"/>
  <c r="Z35" i="38" s="1"/>
  <c r="AA31" i="38"/>
  <c r="AA35" i="38" s="1"/>
  <c r="AB31" i="38"/>
  <c r="AB35" i="38" s="1"/>
  <c r="AC31" i="38"/>
  <c r="AC35" i="38" s="1"/>
  <c r="AD31" i="38"/>
  <c r="AD35" i="38" s="1"/>
  <c r="AE31" i="38"/>
  <c r="AE35" i="38" s="1"/>
  <c r="AF31" i="38"/>
  <c r="AF35" i="38" s="1"/>
  <c r="AG31" i="38"/>
  <c r="AG35" i="38" s="1"/>
  <c r="AH31" i="38"/>
  <c r="AH35" i="38" s="1"/>
  <c r="AI31" i="38"/>
  <c r="AI35" i="38" s="1"/>
  <c r="AJ31" i="38"/>
  <c r="AJ35" i="38" s="1"/>
  <c r="AK31" i="38"/>
  <c r="AK35" i="38" s="1"/>
  <c r="AL31" i="38"/>
  <c r="AL35" i="38" s="1"/>
  <c r="AM31" i="38"/>
  <c r="AM35" i="38" s="1"/>
  <c r="AN31" i="38"/>
  <c r="AN35" i="38" s="1"/>
  <c r="AO31" i="38"/>
  <c r="AO35" i="38" s="1"/>
  <c r="AP31" i="38"/>
  <c r="AP35" i="38" s="1"/>
  <c r="AQ31" i="38"/>
  <c r="AQ35" i="38" s="1"/>
  <c r="AR31" i="38"/>
  <c r="AR35" i="38" s="1"/>
  <c r="AS31" i="38"/>
  <c r="AS35" i="38" s="1"/>
  <c r="AT31" i="38"/>
  <c r="AT35" i="38" s="1"/>
  <c r="AU31" i="38"/>
  <c r="AU35" i="38" s="1"/>
  <c r="AV31" i="38"/>
  <c r="AV35" i="38" s="1"/>
  <c r="AW31" i="38"/>
  <c r="D32" i="38"/>
  <c r="D36" i="38" s="1"/>
  <c r="E32" i="38"/>
  <c r="E36" i="38" s="1"/>
  <c r="F32" i="38"/>
  <c r="F36" i="38" s="1"/>
  <c r="G32" i="38"/>
  <c r="G36" i="38" s="1"/>
  <c r="H32" i="38"/>
  <c r="H36" i="38" s="1"/>
  <c r="I32" i="38"/>
  <c r="I36" i="38" s="1"/>
  <c r="J32" i="38"/>
  <c r="J36" i="38" s="1"/>
  <c r="K32" i="38"/>
  <c r="K36" i="38" s="1"/>
  <c r="L32" i="38"/>
  <c r="L36" i="38" s="1"/>
  <c r="M32" i="38"/>
  <c r="M36" i="38" s="1"/>
  <c r="N32" i="38"/>
  <c r="N36" i="38" s="1"/>
  <c r="O32" i="38"/>
  <c r="O36" i="38" s="1"/>
  <c r="P32" i="38"/>
  <c r="P36" i="38" s="1"/>
  <c r="Q32" i="38"/>
  <c r="Q36" i="38" s="1"/>
  <c r="R32" i="38"/>
  <c r="R36" i="38" s="1"/>
  <c r="S32" i="38"/>
  <c r="S36" i="38" s="1"/>
  <c r="T32" i="38"/>
  <c r="T36" i="38" s="1"/>
  <c r="U32" i="38"/>
  <c r="U36" i="38" s="1"/>
  <c r="V32" i="38"/>
  <c r="V36" i="38" s="1"/>
  <c r="W32" i="38"/>
  <c r="W36" i="38" s="1"/>
  <c r="X32" i="38"/>
  <c r="X36" i="38" s="1"/>
  <c r="Y32" i="38"/>
  <c r="Y36" i="38" s="1"/>
  <c r="Z32" i="38"/>
  <c r="Z36" i="38" s="1"/>
  <c r="AA32" i="38"/>
  <c r="AA36" i="38" s="1"/>
  <c r="AB32" i="38"/>
  <c r="AB36" i="38" s="1"/>
  <c r="AC32" i="38"/>
  <c r="AC36" i="38" s="1"/>
  <c r="AD32" i="38"/>
  <c r="AD36" i="38" s="1"/>
  <c r="AE32" i="38"/>
  <c r="AE36" i="38" s="1"/>
  <c r="AF32" i="38"/>
  <c r="AF36" i="38" s="1"/>
  <c r="AG32" i="38"/>
  <c r="AG36" i="38" s="1"/>
  <c r="AH32" i="38"/>
  <c r="AH36" i="38" s="1"/>
  <c r="AI32" i="38"/>
  <c r="AI36" i="38" s="1"/>
  <c r="AJ32" i="38"/>
  <c r="AJ36" i="38" s="1"/>
  <c r="AK32" i="38"/>
  <c r="AK36" i="38" s="1"/>
  <c r="AL32" i="38"/>
  <c r="AL36" i="38" s="1"/>
  <c r="AM32" i="38"/>
  <c r="AM36" i="38" s="1"/>
  <c r="AN32" i="38"/>
  <c r="AN36" i="38" s="1"/>
  <c r="AO32" i="38"/>
  <c r="AO36" i="38" s="1"/>
  <c r="AP32" i="38"/>
  <c r="AP36" i="38" s="1"/>
  <c r="AQ32" i="38"/>
  <c r="AQ36" i="38" s="1"/>
  <c r="AR32" i="38"/>
  <c r="AR36" i="38" s="1"/>
  <c r="AS32" i="38"/>
  <c r="AS36" i="38" s="1"/>
  <c r="AT32" i="38"/>
  <c r="AT36" i="38" s="1"/>
  <c r="AU32" i="38"/>
  <c r="AU36" i="38" s="1"/>
  <c r="AV32" i="38"/>
  <c r="AV36" i="38" s="1"/>
  <c r="AW32" i="38"/>
  <c r="AW36" i="38" s="1"/>
  <c r="D33" i="38"/>
  <c r="D37" i="38" s="1"/>
  <c r="E33" i="38"/>
  <c r="E37" i="38" s="1"/>
  <c r="F33" i="38"/>
  <c r="F37" i="38" s="1"/>
  <c r="G33" i="38"/>
  <c r="G37" i="38" s="1"/>
  <c r="H33" i="38"/>
  <c r="H37" i="38" s="1"/>
  <c r="I33" i="38"/>
  <c r="I37" i="38" s="1"/>
  <c r="J33" i="38"/>
  <c r="J37" i="38" s="1"/>
  <c r="K33" i="38"/>
  <c r="K37" i="38" s="1"/>
  <c r="L33" i="38"/>
  <c r="L37" i="38" s="1"/>
  <c r="M33" i="38"/>
  <c r="M37" i="38" s="1"/>
  <c r="N33" i="38"/>
  <c r="N37" i="38" s="1"/>
  <c r="O33" i="38"/>
  <c r="O37" i="38" s="1"/>
  <c r="P33" i="38"/>
  <c r="P37" i="38" s="1"/>
  <c r="Q33" i="38"/>
  <c r="Q37" i="38" s="1"/>
  <c r="R33" i="38"/>
  <c r="R37" i="38" s="1"/>
  <c r="S33" i="38"/>
  <c r="S37" i="38" s="1"/>
  <c r="T33" i="38"/>
  <c r="T37" i="38" s="1"/>
  <c r="U33" i="38"/>
  <c r="U37" i="38" s="1"/>
  <c r="V33" i="38"/>
  <c r="V37" i="38" s="1"/>
  <c r="W33" i="38"/>
  <c r="W37" i="38" s="1"/>
  <c r="X33" i="38"/>
  <c r="X37" i="38" s="1"/>
  <c r="Y33" i="38"/>
  <c r="Y37" i="38" s="1"/>
  <c r="Z33" i="38"/>
  <c r="Z37" i="38" s="1"/>
  <c r="AA33" i="38"/>
  <c r="AA37" i="38" s="1"/>
  <c r="AB33" i="38"/>
  <c r="AB37" i="38" s="1"/>
  <c r="AC33" i="38"/>
  <c r="AC37" i="38" s="1"/>
  <c r="AD33" i="38"/>
  <c r="AD37" i="38" s="1"/>
  <c r="AE33" i="38"/>
  <c r="AE37" i="38" s="1"/>
  <c r="AF33" i="38"/>
  <c r="AF37" i="38" s="1"/>
  <c r="AG33" i="38"/>
  <c r="AG37" i="38" s="1"/>
  <c r="AH33" i="38"/>
  <c r="AH37" i="38" s="1"/>
  <c r="AI33" i="38"/>
  <c r="AI37" i="38" s="1"/>
  <c r="AJ33" i="38"/>
  <c r="AJ37" i="38" s="1"/>
  <c r="AK33" i="38"/>
  <c r="AK37" i="38" s="1"/>
  <c r="AL33" i="38"/>
  <c r="AL37" i="38" s="1"/>
  <c r="AM33" i="38"/>
  <c r="AM37" i="38" s="1"/>
  <c r="AN33" i="38"/>
  <c r="AN37" i="38" s="1"/>
  <c r="AO33" i="38"/>
  <c r="AO37" i="38" s="1"/>
  <c r="AP33" i="38"/>
  <c r="AP37" i="38" s="1"/>
  <c r="AQ33" i="38"/>
  <c r="AQ37" i="38" s="1"/>
  <c r="AR33" i="38"/>
  <c r="AR37" i="38" s="1"/>
  <c r="AS33" i="38"/>
  <c r="AS37" i="38" s="1"/>
  <c r="AT33" i="38"/>
  <c r="AT37" i="38" s="1"/>
  <c r="AU33" i="38"/>
  <c r="AU37" i="38" s="1"/>
  <c r="AV33" i="38"/>
  <c r="AV37" i="38" s="1"/>
  <c r="AW33" i="38"/>
  <c r="AW37" i="38" s="1"/>
  <c r="D39" i="38"/>
  <c r="D39" i="40" s="1"/>
  <c r="E39" i="38"/>
  <c r="E39" i="40" s="1"/>
  <c r="F39" i="38"/>
  <c r="F39" i="40" s="1"/>
  <c r="G39" i="38"/>
  <c r="G39" i="40" s="1"/>
  <c r="H39" i="38"/>
  <c r="H39" i="40" s="1"/>
  <c r="I39" i="38"/>
  <c r="I39" i="40" s="1"/>
  <c r="J39" i="38"/>
  <c r="J39" i="40" s="1"/>
  <c r="K39" i="38"/>
  <c r="K39" i="40" s="1"/>
  <c r="L39" i="38"/>
  <c r="L39" i="40" s="1"/>
  <c r="M39" i="38"/>
  <c r="M39" i="40" s="1"/>
  <c r="N39" i="38"/>
  <c r="N39" i="40" s="1"/>
  <c r="O39" i="38"/>
  <c r="O39" i="40" s="1"/>
  <c r="P39" i="38"/>
  <c r="P39" i="40" s="1"/>
  <c r="Q39" i="38"/>
  <c r="Q39" i="40" s="1"/>
  <c r="R39" i="38"/>
  <c r="R39" i="40" s="1"/>
  <c r="S39" i="38"/>
  <c r="S39" i="40" s="1"/>
  <c r="T39" i="38"/>
  <c r="T39" i="40" s="1"/>
  <c r="U39" i="38"/>
  <c r="U39" i="40" s="1"/>
  <c r="V39" i="38"/>
  <c r="V39" i="40" s="1"/>
  <c r="W39" i="38"/>
  <c r="W39" i="40" s="1"/>
  <c r="X39" i="38"/>
  <c r="X39" i="40" s="1"/>
  <c r="Y39" i="38"/>
  <c r="Y39" i="40" s="1"/>
  <c r="Z39" i="38"/>
  <c r="Z39" i="40" s="1"/>
  <c r="AA39" i="38"/>
  <c r="AA39" i="40" s="1"/>
  <c r="AB39" i="38"/>
  <c r="AB39" i="40" s="1"/>
  <c r="AC39" i="38"/>
  <c r="AC39" i="40" s="1"/>
  <c r="AD39" i="38"/>
  <c r="AD39" i="40" s="1"/>
  <c r="AE39" i="38"/>
  <c r="AE39" i="40" s="1"/>
  <c r="AF39" i="38"/>
  <c r="AF39" i="40" s="1"/>
  <c r="AG39" i="38"/>
  <c r="AG39" i="40" s="1"/>
  <c r="AH39" i="38"/>
  <c r="AH39" i="40" s="1"/>
  <c r="AI39" i="38"/>
  <c r="AI39" i="40" s="1"/>
  <c r="AJ39" i="38"/>
  <c r="AJ39" i="40" s="1"/>
  <c r="AK39" i="38"/>
  <c r="AK39" i="40" s="1"/>
  <c r="AL39" i="38"/>
  <c r="AL39" i="40" s="1"/>
  <c r="AM39" i="38"/>
  <c r="AM39" i="40" s="1"/>
  <c r="AN39" i="38"/>
  <c r="AN39" i="40" s="1"/>
  <c r="AO39" i="38"/>
  <c r="AO39" i="40" s="1"/>
  <c r="AP39" i="38"/>
  <c r="AP39" i="40" s="1"/>
  <c r="AQ39" i="38"/>
  <c r="AQ39" i="40" s="1"/>
  <c r="AR39" i="38"/>
  <c r="AR39" i="40" s="1"/>
  <c r="AS39" i="38"/>
  <c r="AS39" i="40" s="1"/>
  <c r="AT39" i="38"/>
  <c r="AT39" i="40" s="1"/>
  <c r="AU39" i="38"/>
  <c r="AU39" i="40" s="1"/>
  <c r="AV39" i="38"/>
  <c r="AV39" i="40" s="1"/>
  <c r="AW39" i="38"/>
  <c r="AW39" i="40" s="1"/>
  <c r="D40" i="38"/>
  <c r="D40" i="40" s="1"/>
  <c r="E40" i="38"/>
  <c r="E40" i="40" s="1"/>
  <c r="F40" i="38"/>
  <c r="F40" i="40" s="1"/>
  <c r="G40" i="38"/>
  <c r="G40" i="40" s="1"/>
  <c r="H40" i="38"/>
  <c r="H40" i="40" s="1"/>
  <c r="I40" i="38"/>
  <c r="I40" i="40" s="1"/>
  <c r="J40" i="38"/>
  <c r="J40" i="40" s="1"/>
  <c r="K40" i="38"/>
  <c r="K40" i="40" s="1"/>
  <c r="L40" i="38"/>
  <c r="L40" i="40" s="1"/>
  <c r="M40" i="38"/>
  <c r="M40" i="40" s="1"/>
  <c r="N40" i="38"/>
  <c r="N40" i="40" s="1"/>
  <c r="O40" i="38"/>
  <c r="O40" i="40" s="1"/>
  <c r="P40" i="38"/>
  <c r="P40" i="40" s="1"/>
  <c r="Q40" i="38"/>
  <c r="Q40" i="40" s="1"/>
  <c r="R40" i="38"/>
  <c r="R40" i="40" s="1"/>
  <c r="S40" i="38"/>
  <c r="S40" i="40" s="1"/>
  <c r="T40" i="38"/>
  <c r="T40" i="40" s="1"/>
  <c r="U40" i="38"/>
  <c r="U40" i="40" s="1"/>
  <c r="V40" i="38"/>
  <c r="V40" i="40" s="1"/>
  <c r="W40" i="38"/>
  <c r="W40" i="40" s="1"/>
  <c r="X40" i="38"/>
  <c r="X40" i="40" s="1"/>
  <c r="Y40" i="38"/>
  <c r="Y40" i="40" s="1"/>
  <c r="Z40" i="38"/>
  <c r="Z40" i="40" s="1"/>
  <c r="AA40" i="38"/>
  <c r="AA40" i="40" s="1"/>
  <c r="AB40" i="38"/>
  <c r="AB40" i="40" s="1"/>
  <c r="AC40" i="38"/>
  <c r="AC40" i="40" s="1"/>
  <c r="AD40" i="38"/>
  <c r="AD40" i="40" s="1"/>
  <c r="AE40" i="38"/>
  <c r="AE40" i="40" s="1"/>
  <c r="AF40" i="38"/>
  <c r="AF40" i="40" s="1"/>
  <c r="AG40" i="38"/>
  <c r="AG40" i="40" s="1"/>
  <c r="AH40" i="38"/>
  <c r="AH40" i="40" s="1"/>
  <c r="AI40" i="38"/>
  <c r="AI40" i="40" s="1"/>
  <c r="AJ40" i="38"/>
  <c r="AJ40" i="40" s="1"/>
  <c r="AK40" i="38"/>
  <c r="AK40" i="40" s="1"/>
  <c r="AL40" i="38"/>
  <c r="AL40" i="40" s="1"/>
  <c r="AM40" i="38"/>
  <c r="AM40" i="40" s="1"/>
  <c r="AN40" i="38"/>
  <c r="AN40" i="40" s="1"/>
  <c r="AO40" i="38"/>
  <c r="AO40" i="40" s="1"/>
  <c r="AP40" i="38"/>
  <c r="AP40" i="40" s="1"/>
  <c r="AQ40" i="38"/>
  <c r="AQ40" i="40" s="1"/>
  <c r="AR40" i="38"/>
  <c r="AR40" i="40" s="1"/>
  <c r="AS40" i="38"/>
  <c r="AS40" i="40" s="1"/>
  <c r="AT40" i="38"/>
  <c r="AT40" i="40" s="1"/>
  <c r="AU40" i="38"/>
  <c r="AU40" i="40" s="1"/>
  <c r="AV40" i="38"/>
  <c r="AV40" i="40" s="1"/>
  <c r="AW40" i="38"/>
  <c r="AW40" i="40" s="1"/>
  <c r="D41" i="38"/>
  <c r="D41" i="40" s="1"/>
  <c r="E41" i="38"/>
  <c r="E41" i="40" s="1"/>
  <c r="F41" i="38"/>
  <c r="F41" i="40" s="1"/>
  <c r="G41" i="38"/>
  <c r="G41" i="40" s="1"/>
  <c r="H41" i="38"/>
  <c r="H41" i="40" s="1"/>
  <c r="I41" i="38"/>
  <c r="I41" i="40" s="1"/>
  <c r="J41" i="38"/>
  <c r="J41" i="40" s="1"/>
  <c r="K41" i="38"/>
  <c r="K41" i="40" s="1"/>
  <c r="L41" i="38"/>
  <c r="L41" i="40" s="1"/>
  <c r="M41" i="38"/>
  <c r="M41" i="40" s="1"/>
  <c r="N41" i="38"/>
  <c r="N41" i="40" s="1"/>
  <c r="O41" i="38"/>
  <c r="O41" i="40" s="1"/>
  <c r="P41" i="38"/>
  <c r="P41" i="40" s="1"/>
  <c r="Q41" i="38"/>
  <c r="Q41" i="40" s="1"/>
  <c r="R41" i="38"/>
  <c r="R41" i="40" s="1"/>
  <c r="S41" i="38"/>
  <c r="S41" i="40" s="1"/>
  <c r="T41" i="38"/>
  <c r="T41" i="40" s="1"/>
  <c r="U41" i="38"/>
  <c r="U41" i="40" s="1"/>
  <c r="V41" i="38"/>
  <c r="V41" i="40" s="1"/>
  <c r="W41" i="38"/>
  <c r="W41" i="40" s="1"/>
  <c r="X41" i="38"/>
  <c r="X41" i="40" s="1"/>
  <c r="Y41" i="38"/>
  <c r="Y41" i="40" s="1"/>
  <c r="Z41" i="38"/>
  <c r="Z41" i="40" s="1"/>
  <c r="AA41" i="38"/>
  <c r="AA41" i="40" s="1"/>
  <c r="AB41" i="38"/>
  <c r="AB41" i="40" s="1"/>
  <c r="AC41" i="38"/>
  <c r="AC41" i="40" s="1"/>
  <c r="AD41" i="38"/>
  <c r="AD41" i="40" s="1"/>
  <c r="AE41" i="38"/>
  <c r="AE41" i="40" s="1"/>
  <c r="AF41" i="38"/>
  <c r="AF41" i="40" s="1"/>
  <c r="AG41" i="38"/>
  <c r="AG41" i="40" s="1"/>
  <c r="AH41" i="38"/>
  <c r="AH41" i="40" s="1"/>
  <c r="AI41" i="38"/>
  <c r="AI41" i="40" s="1"/>
  <c r="AJ41" i="38"/>
  <c r="AJ41" i="40" s="1"/>
  <c r="AK41" i="38"/>
  <c r="AK41" i="40" s="1"/>
  <c r="AL41" i="38"/>
  <c r="AL41" i="40" s="1"/>
  <c r="AM41" i="38"/>
  <c r="AM41" i="40" s="1"/>
  <c r="AN41" i="38"/>
  <c r="AN41" i="40" s="1"/>
  <c r="AO41" i="38"/>
  <c r="AO41" i="40" s="1"/>
  <c r="AP41" i="38"/>
  <c r="AP41" i="40" s="1"/>
  <c r="AQ41" i="38"/>
  <c r="AQ41" i="40" s="1"/>
  <c r="AR41" i="38"/>
  <c r="AR41" i="40" s="1"/>
  <c r="AS41" i="38"/>
  <c r="AS41" i="40" s="1"/>
  <c r="AT41" i="38"/>
  <c r="AT41" i="40" s="1"/>
  <c r="AU41" i="38"/>
  <c r="AU41" i="40" s="1"/>
  <c r="AV41" i="38"/>
  <c r="AV41" i="40" s="1"/>
  <c r="AW41" i="38"/>
  <c r="AW41" i="40" s="1"/>
  <c r="D42" i="38"/>
  <c r="D42" i="40" s="1"/>
  <c r="E42" i="38"/>
  <c r="E42" i="40" s="1"/>
  <c r="F42" i="38"/>
  <c r="F42" i="40" s="1"/>
  <c r="G42" i="38"/>
  <c r="G42" i="40" s="1"/>
  <c r="H42" i="38"/>
  <c r="H42" i="40" s="1"/>
  <c r="I42" i="38"/>
  <c r="I42" i="40" s="1"/>
  <c r="J42" i="38"/>
  <c r="J42" i="40" s="1"/>
  <c r="K42" i="38"/>
  <c r="K42" i="40" s="1"/>
  <c r="L42" i="38"/>
  <c r="L42" i="40" s="1"/>
  <c r="M42" i="38"/>
  <c r="M42" i="40" s="1"/>
  <c r="N42" i="38"/>
  <c r="N42" i="40" s="1"/>
  <c r="O42" i="38"/>
  <c r="O42" i="40" s="1"/>
  <c r="P42" i="38"/>
  <c r="P42" i="40" s="1"/>
  <c r="Q42" i="38"/>
  <c r="Q42" i="40" s="1"/>
  <c r="R42" i="38"/>
  <c r="R42" i="40" s="1"/>
  <c r="S42" i="38"/>
  <c r="S42" i="40" s="1"/>
  <c r="T42" i="38"/>
  <c r="T42" i="40" s="1"/>
  <c r="U42" i="38"/>
  <c r="U42" i="40" s="1"/>
  <c r="V42" i="38"/>
  <c r="V42" i="40" s="1"/>
  <c r="W42" i="38"/>
  <c r="W42" i="40" s="1"/>
  <c r="X42" i="38"/>
  <c r="X42" i="40" s="1"/>
  <c r="Y42" i="38"/>
  <c r="Y42" i="40" s="1"/>
  <c r="Z42" i="38"/>
  <c r="Z42" i="40" s="1"/>
  <c r="AA42" i="38"/>
  <c r="AA42" i="40" s="1"/>
  <c r="AB42" i="38"/>
  <c r="AB42" i="40" s="1"/>
  <c r="AC42" i="38"/>
  <c r="AC42" i="40" s="1"/>
  <c r="AD42" i="38"/>
  <c r="AD42" i="40" s="1"/>
  <c r="AE42" i="38"/>
  <c r="AE42" i="40" s="1"/>
  <c r="AF42" i="38"/>
  <c r="AF42" i="40" s="1"/>
  <c r="AG42" i="38"/>
  <c r="AG42" i="40" s="1"/>
  <c r="AH42" i="38"/>
  <c r="AH42" i="40" s="1"/>
  <c r="AI42" i="38"/>
  <c r="AI42" i="40" s="1"/>
  <c r="AJ42" i="38"/>
  <c r="AJ42" i="40" s="1"/>
  <c r="AK42" i="38"/>
  <c r="AK42" i="40" s="1"/>
  <c r="AL42" i="38"/>
  <c r="AL42" i="40" s="1"/>
  <c r="AM42" i="38"/>
  <c r="AM42" i="40" s="1"/>
  <c r="AN42" i="38"/>
  <c r="AN42" i="40" s="1"/>
  <c r="AO42" i="38"/>
  <c r="AO42" i="40" s="1"/>
  <c r="AP42" i="38"/>
  <c r="AP42" i="40" s="1"/>
  <c r="AQ42" i="38"/>
  <c r="AQ42" i="40" s="1"/>
  <c r="AR42" i="38"/>
  <c r="AR42" i="40" s="1"/>
  <c r="AS42" i="38"/>
  <c r="AS42" i="40" s="1"/>
  <c r="AT42" i="38"/>
  <c r="AT42" i="40" s="1"/>
  <c r="AU42" i="38"/>
  <c r="AU42" i="40" s="1"/>
  <c r="AV42" i="38"/>
  <c r="AV42" i="40" s="1"/>
  <c r="AW42" i="38"/>
  <c r="AW42" i="40" s="1"/>
  <c r="D43" i="38"/>
  <c r="D43" i="40" s="1"/>
  <c r="E43" i="38"/>
  <c r="E43" i="40" s="1"/>
  <c r="F43" i="38"/>
  <c r="F43" i="40" s="1"/>
  <c r="G43" i="38"/>
  <c r="G43" i="40" s="1"/>
  <c r="H43" i="38"/>
  <c r="H43" i="40" s="1"/>
  <c r="I43" i="38"/>
  <c r="I43" i="40" s="1"/>
  <c r="J43" i="38"/>
  <c r="J43" i="40" s="1"/>
  <c r="K43" i="38"/>
  <c r="K43" i="40" s="1"/>
  <c r="L43" i="38"/>
  <c r="L43" i="40" s="1"/>
  <c r="M43" i="38"/>
  <c r="M43" i="40" s="1"/>
  <c r="N43" i="38"/>
  <c r="N43" i="40" s="1"/>
  <c r="O43" i="38"/>
  <c r="O43" i="40" s="1"/>
  <c r="P43" i="38"/>
  <c r="P43" i="40" s="1"/>
  <c r="Q43" i="38"/>
  <c r="Q43" i="40" s="1"/>
  <c r="R43" i="38"/>
  <c r="R43" i="40" s="1"/>
  <c r="S43" i="38"/>
  <c r="S43" i="40" s="1"/>
  <c r="T43" i="38"/>
  <c r="T43" i="40" s="1"/>
  <c r="U43" i="38"/>
  <c r="U43" i="40" s="1"/>
  <c r="V43" i="38"/>
  <c r="V43" i="40" s="1"/>
  <c r="W43" i="38"/>
  <c r="W43" i="40" s="1"/>
  <c r="X43" i="38"/>
  <c r="X43" i="40" s="1"/>
  <c r="Y43" i="38"/>
  <c r="Y43" i="40" s="1"/>
  <c r="Z43" i="38"/>
  <c r="Z43" i="40" s="1"/>
  <c r="AA43" i="38"/>
  <c r="AA43" i="40" s="1"/>
  <c r="AB43" i="38"/>
  <c r="AB43" i="40" s="1"/>
  <c r="AC43" i="38"/>
  <c r="AC43" i="40" s="1"/>
  <c r="AD43" i="38"/>
  <c r="AD43" i="40" s="1"/>
  <c r="AE43" i="38"/>
  <c r="AE43" i="40" s="1"/>
  <c r="AF43" i="38"/>
  <c r="AF43" i="40" s="1"/>
  <c r="AG43" i="38"/>
  <c r="AG43" i="40" s="1"/>
  <c r="AH43" i="38"/>
  <c r="AH43" i="40" s="1"/>
  <c r="AI43" i="38"/>
  <c r="AI43" i="40" s="1"/>
  <c r="AJ43" i="38"/>
  <c r="AJ43" i="40" s="1"/>
  <c r="AK43" i="38"/>
  <c r="AK43" i="40" s="1"/>
  <c r="AL43" i="38"/>
  <c r="AL43" i="40" s="1"/>
  <c r="AM43" i="38"/>
  <c r="AM43" i="40" s="1"/>
  <c r="AN43" i="38"/>
  <c r="AN43" i="40" s="1"/>
  <c r="AO43" i="38"/>
  <c r="AO43" i="40" s="1"/>
  <c r="AP43" i="38"/>
  <c r="AP43" i="40" s="1"/>
  <c r="AQ43" i="38"/>
  <c r="AQ43" i="40" s="1"/>
  <c r="AR43" i="38"/>
  <c r="AR43" i="40" s="1"/>
  <c r="AS43" i="38"/>
  <c r="AS43" i="40" s="1"/>
  <c r="AT43" i="38"/>
  <c r="AT43" i="40" s="1"/>
  <c r="AU43" i="38"/>
  <c r="AU43" i="40" s="1"/>
  <c r="AV43" i="38"/>
  <c r="AV43" i="40" s="1"/>
  <c r="AW43" i="38"/>
  <c r="AW43" i="40" s="1"/>
  <c r="C32" i="38"/>
  <c r="C36" i="38" s="1"/>
  <c r="C33" i="38"/>
  <c r="C37" i="38" s="1"/>
  <c r="C31" i="38"/>
  <c r="C35" i="38" s="1"/>
  <c r="C40" i="38"/>
  <c r="C40" i="40" s="1"/>
  <c r="C41" i="38"/>
  <c r="C41" i="40" s="1"/>
  <c r="C42" i="38"/>
  <c r="C42" i="40" s="1"/>
  <c r="C29" i="38"/>
  <c r="C29" i="40" s="1"/>
  <c r="C27" i="38"/>
  <c r="C27" i="40" s="1"/>
  <c r="C28" i="38"/>
  <c r="C28" i="40" s="1"/>
  <c r="AX35" i="38" l="1"/>
  <c r="AW35" i="38"/>
  <c r="AU37" i="40"/>
  <c r="AU33" i="40"/>
  <c r="AI33" i="40"/>
  <c r="AI37" i="40"/>
  <c r="W37" i="40"/>
  <c r="W33" i="40"/>
  <c r="K37" i="40"/>
  <c r="K33" i="40"/>
  <c r="AS32" i="40"/>
  <c r="AS36" i="40"/>
  <c r="AG32" i="40"/>
  <c r="AG36" i="40"/>
  <c r="U32" i="40"/>
  <c r="U36" i="40"/>
  <c r="I32" i="40"/>
  <c r="I36" i="40"/>
  <c r="AQ31" i="40"/>
  <c r="AE31" i="40"/>
  <c r="S31" i="40"/>
  <c r="G31" i="40"/>
  <c r="AN47" i="38"/>
  <c r="AN47" i="40" s="1"/>
  <c r="AN48" i="40"/>
  <c r="T47" i="38"/>
  <c r="T47" i="40" s="1"/>
  <c r="T48" i="40"/>
  <c r="AM47" i="38"/>
  <c r="AM47" i="40" s="1"/>
  <c r="AM48" i="40"/>
  <c r="J47" i="38"/>
  <c r="J47" i="40" s="1"/>
  <c r="J49" i="40"/>
  <c r="F48" i="40"/>
  <c r="F47" i="38"/>
  <c r="F47" i="40" s="1"/>
  <c r="AV47" i="38"/>
  <c r="AV47" i="40" s="1"/>
  <c r="AV50" i="40"/>
  <c r="AA48" i="40"/>
  <c r="AA47" i="38"/>
  <c r="AA47" i="40" s="1"/>
  <c r="AG47" i="38"/>
  <c r="AG47" i="40" s="1"/>
  <c r="AG49" i="40"/>
  <c r="AL47" i="38"/>
  <c r="AL47" i="40" s="1"/>
  <c r="AL48" i="40"/>
  <c r="AT33" i="40"/>
  <c r="AT37" i="40"/>
  <c r="AH33" i="40"/>
  <c r="AH37" i="40"/>
  <c r="V33" i="40"/>
  <c r="V37" i="40"/>
  <c r="J33" i="40"/>
  <c r="J37" i="40"/>
  <c r="AR32" i="40"/>
  <c r="AR36" i="40"/>
  <c r="AF36" i="40"/>
  <c r="AF32" i="40"/>
  <c r="T36" i="40"/>
  <c r="T32" i="40"/>
  <c r="H36" i="40"/>
  <c r="H32" i="40"/>
  <c r="AP31" i="40"/>
  <c r="AD31" i="40"/>
  <c r="R31" i="40"/>
  <c r="F31" i="40"/>
  <c r="AS33" i="40"/>
  <c r="AS37" i="40"/>
  <c r="U33" i="40"/>
  <c r="U37" i="40"/>
  <c r="AE32" i="40"/>
  <c r="AE36" i="40"/>
  <c r="AO31" i="40"/>
  <c r="AC31" i="40"/>
  <c r="E31" i="40"/>
  <c r="AI47" i="38"/>
  <c r="AI47" i="40" s="1"/>
  <c r="AI50" i="40"/>
  <c r="AC47" i="38"/>
  <c r="AC47" i="40" s="1"/>
  <c r="AC49" i="40"/>
  <c r="X47" i="38"/>
  <c r="X47" i="40" s="1"/>
  <c r="X50" i="40"/>
  <c r="M47" i="38"/>
  <c r="M47" i="40" s="1"/>
  <c r="M49" i="40"/>
  <c r="AD48" i="40"/>
  <c r="AD47" i="38"/>
  <c r="AD47" i="40" s="1"/>
  <c r="K47" i="38"/>
  <c r="K47" i="40" s="1"/>
  <c r="K50" i="40"/>
  <c r="S48" i="40"/>
  <c r="S47" i="38"/>
  <c r="S47" i="40" s="1"/>
  <c r="AR47" i="38"/>
  <c r="AR47" i="40" s="1"/>
  <c r="AR48" i="40"/>
  <c r="E47" i="38"/>
  <c r="E47" i="40" s="1"/>
  <c r="E49" i="40"/>
  <c r="AQ32" i="40"/>
  <c r="AQ36" i="40"/>
  <c r="P31" i="40"/>
  <c r="AQ33" i="40"/>
  <c r="AQ37" i="40"/>
  <c r="AE33" i="40"/>
  <c r="AE37" i="40"/>
  <c r="G33" i="40"/>
  <c r="G37" i="40"/>
  <c r="AO32" i="40"/>
  <c r="AO36" i="40"/>
  <c r="AC32" i="40"/>
  <c r="AC36" i="40"/>
  <c r="Q32" i="40"/>
  <c r="Q36" i="40"/>
  <c r="AM31" i="40"/>
  <c r="O31" i="40"/>
  <c r="AP33" i="40"/>
  <c r="AP37" i="40"/>
  <c r="AD33" i="40"/>
  <c r="AD37" i="40"/>
  <c r="R33" i="40"/>
  <c r="R37" i="40"/>
  <c r="F33" i="40"/>
  <c r="F37" i="40"/>
  <c r="AN32" i="40"/>
  <c r="AN36" i="40"/>
  <c r="AB32" i="40"/>
  <c r="AB36" i="40"/>
  <c r="P32" i="40"/>
  <c r="P36" i="40"/>
  <c r="D32" i="40"/>
  <c r="D36" i="40"/>
  <c r="AL31" i="40"/>
  <c r="Z31" i="40"/>
  <c r="N31" i="40"/>
  <c r="L47" i="38"/>
  <c r="L47" i="40" s="1"/>
  <c r="L50" i="40"/>
  <c r="C31" i="40"/>
  <c r="AO33" i="40"/>
  <c r="AO37" i="40"/>
  <c r="AC33" i="40"/>
  <c r="AC37" i="40"/>
  <c r="Q33" i="40"/>
  <c r="Q37" i="40"/>
  <c r="E33" i="40"/>
  <c r="E37" i="40"/>
  <c r="AM32" i="40"/>
  <c r="AM36" i="40"/>
  <c r="AA32" i="40"/>
  <c r="AA36" i="40"/>
  <c r="O32" i="40"/>
  <c r="O36" i="40"/>
  <c r="AW31" i="40"/>
  <c r="AK31" i="40"/>
  <c r="Y31" i="40"/>
  <c r="M31" i="40"/>
  <c r="D47" i="38"/>
  <c r="D47" i="40" s="1"/>
  <c r="D48" i="40"/>
  <c r="U47" i="38"/>
  <c r="U47" i="40" s="1"/>
  <c r="U49" i="40"/>
  <c r="AK47" i="38"/>
  <c r="AK47" i="40" s="1"/>
  <c r="AK49" i="40"/>
  <c r="AP48" i="40"/>
  <c r="AP47" i="38"/>
  <c r="AP47" i="40" s="1"/>
  <c r="AU47" i="38"/>
  <c r="AU47" i="40" s="1"/>
  <c r="AU50" i="40"/>
  <c r="AE48" i="40"/>
  <c r="AE47" i="38"/>
  <c r="AE47" i="40" s="1"/>
  <c r="AJ47" i="38"/>
  <c r="AJ47" i="40" s="1"/>
  <c r="AJ50" i="40"/>
  <c r="O48" i="40"/>
  <c r="O47" i="38"/>
  <c r="O47" i="40" s="1"/>
  <c r="G32" i="40"/>
  <c r="G36" i="40"/>
  <c r="C32" i="40"/>
  <c r="C36" i="40"/>
  <c r="AN33" i="40"/>
  <c r="AN37" i="40"/>
  <c r="AB33" i="40"/>
  <c r="AB37" i="40"/>
  <c r="P33" i="40"/>
  <c r="P37" i="40"/>
  <c r="D33" i="40"/>
  <c r="D37" i="40"/>
  <c r="AL32" i="40"/>
  <c r="AL36" i="40"/>
  <c r="Z32" i="40"/>
  <c r="Z36" i="40"/>
  <c r="N32" i="40"/>
  <c r="N36" i="40"/>
  <c r="AV31" i="40"/>
  <c r="AJ31" i="40"/>
  <c r="X31" i="40"/>
  <c r="L31" i="40"/>
  <c r="V47" i="38"/>
  <c r="V47" i="40" s="1"/>
  <c r="V49" i="40"/>
  <c r="R48" i="40"/>
  <c r="R47" i="38"/>
  <c r="R47" i="40" s="1"/>
  <c r="AM33" i="40"/>
  <c r="AM37" i="40"/>
  <c r="AA33" i="40"/>
  <c r="AA37" i="40"/>
  <c r="O33" i="40"/>
  <c r="O37" i="40"/>
  <c r="AW32" i="40"/>
  <c r="AW36" i="40"/>
  <c r="AK32" i="40"/>
  <c r="AK36" i="40"/>
  <c r="Y32" i="40"/>
  <c r="Y36" i="40"/>
  <c r="M32" i="40"/>
  <c r="M36" i="40"/>
  <c r="AU31" i="40"/>
  <c r="AI31" i="40"/>
  <c r="W31" i="40"/>
  <c r="K31" i="40"/>
  <c r="P47" i="38"/>
  <c r="P47" i="40" s="1"/>
  <c r="P48" i="40"/>
  <c r="W47" i="38"/>
  <c r="W47" i="40" s="1"/>
  <c r="W50" i="40"/>
  <c r="Q47" i="38"/>
  <c r="Q47" i="40" s="1"/>
  <c r="Q49" i="40"/>
  <c r="Y47" i="38"/>
  <c r="Y47" i="40" s="1"/>
  <c r="Y49" i="40"/>
  <c r="AQ48" i="40"/>
  <c r="AQ47" i="38"/>
  <c r="AQ47" i="40" s="1"/>
  <c r="C48" i="40"/>
  <c r="C47" i="38"/>
  <c r="C47" i="40" s="1"/>
  <c r="N47" i="38"/>
  <c r="N47" i="40" s="1"/>
  <c r="N48" i="40"/>
  <c r="AO47" i="38"/>
  <c r="AO47" i="40" s="1"/>
  <c r="AO49" i="40"/>
  <c r="AG33" i="40"/>
  <c r="AG37" i="40"/>
  <c r="I33" i="40"/>
  <c r="I37" i="40"/>
  <c r="S32" i="40"/>
  <c r="S36" i="40"/>
  <c r="Q31" i="40"/>
  <c r="AB31" i="40"/>
  <c r="H47" i="38"/>
  <c r="H47" i="40" s="1"/>
  <c r="H48" i="40"/>
  <c r="AT47" i="38"/>
  <c r="AT47" i="40" s="1"/>
  <c r="AT49" i="40"/>
  <c r="AW47" i="38"/>
  <c r="AW47" i="40" s="1"/>
  <c r="AW49" i="40"/>
  <c r="AR33" i="40"/>
  <c r="AR37" i="40"/>
  <c r="T33" i="40"/>
  <c r="T37" i="40"/>
  <c r="H33" i="40"/>
  <c r="H37" i="40"/>
  <c r="AP32" i="40"/>
  <c r="AP36" i="40"/>
  <c r="AD32" i="40"/>
  <c r="AD36" i="40"/>
  <c r="R32" i="40"/>
  <c r="R36" i="40"/>
  <c r="F32" i="40"/>
  <c r="F36" i="40"/>
  <c r="D31" i="40"/>
  <c r="E32" i="40"/>
  <c r="E36" i="40"/>
  <c r="J31" i="40"/>
  <c r="AW37" i="40"/>
  <c r="AW33" i="40"/>
  <c r="AK33" i="40"/>
  <c r="AK37" i="40"/>
  <c r="Y33" i="40"/>
  <c r="Y37" i="40"/>
  <c r="M33" i="40"/>
  <c r="M37" i="40"/>
  <c r="AU32" i="40"/>
  <c r="AU36" i="40"/>
  <c r="W32" i="40"/>
  <c r="W36" i="40"/>
  <c r="K32" i="40"/>
  <c r="K36" i="40"/>
  <c r="AS31" i="40"/>
  <c r="AG31" i="40"/>
  <c r="U31" i="40"/>
  <c r="I31" i="40"/>
  <c r="AB47" i="38"/>
  <c r="AB47" i="40" s="1"/>
  <c r="AB48" i="40"/>
  <c r="AS47" i="38"/>
  <c r="AS47" i="40" s="1"/>
  <c r="AS49" i="40"/>
  <c r="AF47" i="38"/>
  <c r="AF47" i="40" s="1"/>
  <c r="AF48" i="40"/>
  <c r="AH47" i="38"/>
  <c r="AH47" i="40" s="1"/>
  <c r="AH49" i="40"/>
  <c r="I47" i="38"/>
  <c r="I47" i="40" s="1"/>
  <c r="I49" i="40"/>
  <c r="Z47" i="38"/>
  <c r="Z47" i="40" s="1"/>
  <c r="Z48" i="40"/>
  <c r="AF33" i="40"/>
  <c r="AF37" i="40"/>
  <c r="AN31" i="40"/>
  <c r="G48" i="40"/>
  <c r="G47" i="38"/>
  <c r="G47" i="40" s="1"/>
  <c r="S33" i="40"/>
  <c r="S37" i="40"/>
  <c r="AA31" i="40"/>
  <c r="C33" i="40"/>
  <c r="C37" i="40"/>
  <c r="AL33" i="40"/>
  <c r="AL37" i="40"/>
  <c r="Z33" i="40"/>
  <c r="Z37" i="40"/>
  <c r="N33" i="40"/>
  <c r="N37" i="40"/>
  <c r="AV32" i="40"/>
  <c r="AV36" i="40"/>
  <c r="AJ32" i="40"/>
  <c r="AJ36" i="40"/>
  <c r="X32" i="40"/>
  <c r="X36" i="40"/>
  <c r="L32" i="40"/>
  <c r="L36" i="40"/>
  <c r="AT31" i="40"/>
  <c r="AH31" i="40"/>
  <c r="V31" i="40"/>
  <c r="AI32" i="40"/>
  <c r="AI36" i="40"/>
  <c r="AV33" i="40"/>
  <c r="AV37" i="40"/>
  <c r="AJ33" i="40"/>
  <c r="AJ37" i="40"/>
  <c r="X33" i="40"/>
  <c r="X37" i="40"/>
  <c r="L33" i="40"/>
  <c r="L37" i="40"/>
  <c r="AT36" i="40"/>
  <c r="AT32" i="40"/>
  <c r="AH32" i="40"/>
  <c r="AH36" i="40"/>
  <c r="V36" i="40"/>
  <c r="V32" i="40"/>
  <c r="J36" i="40"/>
  <c r="J32" i="40"/>
  <c r="AR31" i="40"/>
  <c r="AF31" i="40"/>
  <c r="T31" i="40"/>
  <c r="H31" i="40"/>
  <c r="C43" i="38"/>
  <c r="C43" i="40" s="1"/>
  <c r="C39" i="38"/>
  <c r="C39" i="40" s="1"/>
  <c r="C30" i="38"/>
  <c r="C30" i="40" s="1"/>
  <c r="C26" i="38"/>
  <c r="C26" i="40" s="1"/>
  <c r="D23" i="38"/>
  <c r="E23" i="38"/>
  <c r="F23" i="38"/>
  <c r="G23" i="38"/>
  <c r="H23" i="38"/>
  <c r="I23" i="38"/>
  <c r="J23" i="38"/>
  <c r="K23" i="38"/>
  <c r="L23" i="38"/>
  <c r="M23" i="38"/>
  <c r="N23" i="38"/>
  <c r="O23" i="38"/>
  <c r="P23" i="38"/>
  <c r="Q23" i="38"/>
  <c r="R23" i="38"/>
  <c r="S23" i="38"/>
  <c r="T23" i="38"/>
  <c r="C51" i="50" s="1"/>
  <c r="C52" i="50" s="1"/>
  <c r="U23" i="38"/>
  <c r="V23" i="38"/>
  <c r="W23" i="38"/>
  <c r="X23" i="38"/>
  <c r="Y23" i="38"/>
  <c r="Z23" i="38"/>
  <c r="AA23" i="38"/>
  <c r="AB23" i="38"/>
  <c r="AC23" i="38"/>
  <c r="D51" i="50" s="1"/>
  <c r="D52" i="50" s="1"/>
  <c r="AD23" i="38"/>
  <c r="AE23" i="38"/>
  <c r="AF23" i="38"/>
  <c r="AG23" i="38"/>
  <c r="AH23" i="38"/>
  <c r="AI23" i="38"/>
  <c r="AJ23" i="38"/>
  <c r="AK23" i="38"/>
  <c r="AL23" i="38"/>
  <c r="AM23" i="38"/>
  <c r="AN23" i="38"/>
  <c r="AO23" i="38"/>
  <c r="AP23" i="38"/>
  <c r="AQ23" i="38"/>
  <c r="AR23" i="38"/>
  <c r="AS23" i="38"/>
  <c r="AT23" i="38"/>
  <c r="AU23" i="38"/>
  <c r="AV23" i="38"/>
  <c r="AW23" i="38"/>
  <c r="C23" i="38"/>
  <c r="AW33" i="14"/>
  <c r="AI23" i="47" s="1"/>
  <c r="AV33" i="14"/>
  <c r="AH23" i="47" s="1"/>
  <c r="AU33" i="14"/>
  <c r="AG23" i="47" s="1"/>
  <c r="AT33" i="14"/>
  <c r="AF23" i="47" s="1"/>
  <c r="AS33" i="14"/>
  <c r="AE23" i="47" s="1"/>
  <c r="AR33" i="14"/>
  <c r="AD23" i="47" s="1"/>
  <c r="AQ33" i="14"/>
  <c r="AC23" i="47" s="1"/>
  <c r="AP33" i="14"/>
  <c r="AB23" i="47" s="1"/>
  <c r="AO33" i="14"/>
  <c r="AA23" i="47" s="1"/>
  <c r="AN33" i="14"/>
  <c r="Z23" i="47" s="1"/>
  <c r="AM33" i="14"/>
  <c r="Y23" i="47" s="1"/>
  <c r="AL33" i="14"/>
  <c r="X23" i="47" s="1"/>
  <c r="AK33" i="14"/>
  <c r="W23" i="47" s="1"/>
  <c r="AJ33" i="14"/>
  <c r="V23" i="47" s="1"/>
  <c r="AI33" i="14"/>
  <c r="U23" i="47" s="1"/>
  <c r="AH33" i="14"/>
  <c r="T23" i="47" s="1"/>
  <c r="AG33" i="14"/>
  <c r="S23" i="47" s="1"/>
  <c r="AF33" i="14"/>
  <c r="R23" i="47" s="1"/>
  <c r="AE33" i="14"/>
  <c r="Q23" i="47" s="1"/>
  <c r="AD33" i="14"/>
  <c r="P23" i="47" s="1"/>
  <c r="AC33" i="14"/>
  <c r="AB33" i="14"/>
  <c r="N23" i="47" s="1"/>
  <c r="AA33" i="14"/>
  <c r="M23" i="47" s="1"/>
  <c r="Z33" i="14"/>
  <c r="L23" i="47" s="1"/>
  <c r="Y33" i="14"/>
  <c r="K23" i="47" s="1"/>
  <c r="X33" i="14"/>
  <c r="J23" i="47" s="1"/>
  <c r="W33" i="14"/>
  <c r="I23" i="47" s="1"/>
  <c r="V33" i="14"/>
  <c r="H23" i="47" s="1"/>
  <c r="U33" i="14"/>
  <c r="G23" i="47" s="1"/>
  <c r="T33" i="14"/>
  <c r="S33" i="14"/>
  <c r="R33" i="14"/>
  <c r="Q33" i="14"/>
  <c r="P33" i="14"/>
  <c r="O33" i="14"/>
  <c r="N33" i="14"/>
  <c r="M33" i="14"/>
  <c r="L33" i="14"/>
  <c r="K33" i="14"/>
  <c r="J33" i="14"/>
  <c r="I33" i="14"/>
  <c r="H33" i="14"/>
  <c r="G33" i="14"/>
  <c r="F33" i="14"/>
  <c r="E33" i="14"/>
  <c r="D33" i="14"/>
  <c r="C33" i="14"/>
  <c r="AW32" i="14"/>
  <c r="AV32" i="14"/>
  <c r="AU32" i="14"/>
  <c r="AT32" i="14"/>
  <c r="AS32" i="14"/>
  <c r="AR32" i="14"/>
  <c r="AQ32" i="14"/>
  <c r="AP32" i="14"/>
  <c r="AO32" i="14"/>
  <c r="AN32" i="14"/>
  <c r="AM32" i="14"/>
  <c r="AL32" i="14"/>
  <c r="AK32" i="14"/>
  <c r="AJ32" i="14"/>
  <c r="AI32" i="14"/>
  <c r="AH32" i="14"/>
  <c r="AG32" i="14"/>
  <c r="AF32" i="14"/>
  <c r="AE32" i="14"/>
  <c r="AD32" i="14"/>
  <c r="AC32" i="14"/>
  <c r="AB32" i="14"/>
  <c r="AA32" i="14"/>
  <c r="Z32" i="14"/>
  <c r="Y32" i="14"/>
  <c r="X32" i="14"/>
  <c r="W32" i="14"/>
  <c r="V32" i="14"/>
  <c r="U32" i="14"/>
  <c r="T32" i="14"/>
  <c r="S32" i="14"/>
  <c r="R32" i="14"/>
  <c r="Q32" i="14"/>
  <c r="P32" i="14"/>
  <c r="O32" i="14"/>
  <c r="N32" i="14"/>
  <c r="M32" i="14"/>
  <c r="L32" i="14"/>
  <c r="K32" i="14"/>
  <c r="J32" i="14"/>
  <c r="I32" i="14"/>
  <c r="H32" i="14"/>
  <c r="G32" i="14"/>
  <c r="F32" i="14"/>
  <c r="E32" i="14"/>
  <c r="D32" i="14"/>
  <c r="C32" i="14"/>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I32" i="10"/>
  <c r="AJ32" i="10"/>
  <c r="AK32" i="10"/>
  <c r="AL32" i="10"/>
  <c r="AM32" i="10"/>
  <c r="AN32" i="10"/>
  <c r="AO32" i="10"/>
  <c r="AP32" i="10"/>
  <c r="AQ32" i="10"/>
  <c r="AR32" i="10"/>
  <c r="AS32" i="10"/>
  <c r="AT32" i="10"/>
  <c r="AU32" i="10"/>
  <c r="AV32" i="10"/>
  <c r="AW32" i="10"/>
  <c r="D33" i="10"/>
  <c r="E33" i="10"/>
  <c r="F33" i="10"/>
  <c r="G33" i="10"/>
  <c r="H33" i="10"/>
  <c r="I33" i="10"/>
  <c r="J33" i="10"/>
  <c r="K33" i="10"/>
  <c r="L33" i="10"/>
  <c r="M33" i="10"/>
  <c r="N33" i="10"/>
  <c r="O33" i="10"/>
  <c r="P33" i="10"/>
  <c r="Q33" i="10"/>
  <c r="R33" i="10"/>
  <c r="S33" i="10"/>
  <c r="T33" i="10"/>
  <c r="C83" i="50" s="1"/>
  <c r="C84" i="50" s="1"/>
  <c r="U33" i="10"/>
  <c r="V33" i="10"/>
  <c r="W33" i="10"/>
  <c r="X33" i="10"/>
  <c r="Y33" i="10"/>
  <c r="Z33" i="10"/>
  <c r="AA33" i="10"/>
  <c r="AB33" i="10"/>
  <c r="AC33" i="10"/>
  <c r="D83" i="50" s="1"/>
  <c r="D84" i="50" s="1"/>
  <c r="AD33" i="10"/>
  <c r="AE33" i="10"/>
  <c r="AF33" i="10"/>
  <c r="AG33" i="10"/>
  <c r="AH33" i="10"/>
  <c r="AI33" i="10"/>
  <c r="AJ33" i="10"/>
  <c r="AK33" i="10"/>
  <c r="AL33" i="10"/>
  <c r="AM33" i="10"/>
  <c r="AN33" i="10"/>
  <c r="AO33" i="10"/>
  <c r="AP33" i="10"/>
  <c r="AQ33" i="10"/>
  <c r="AR33" i="10"/>
  <c r="AS33" i="10"/>
  <c r="AT33" i="10"/>
  <c r="AU33" i="10"/>
  <c r="AV33" i="10"/>
  <c r="AW33" i="10"/>
  <c r="C33" i="10"/>
  <c r="C32" i="10"/>
  <c r="O23" i="47" l="1"/>
  <c r="D80" i="50"/>
  <c r="AA32" i="17"/>
  <c r="F23" i="47"/>
  <c r="C80" i="50"/>
  <c r="C81" i="50" s="1"/>
  <c r="O32" i="17"/>
  <c r="AM32" i="17"/>
  <c r="U23" i="40"/>
  <c r="AM23" i="40"/>
  <c r="AG23" i="40"/>
  <c r="O23" i="40"/>
  <c r="AI34" i="38"/>
  <c r="AI34" i="40" s="1"/>
  <c r="AI35" i="40"/>
  <c r="X34" i="38"/>
  <c r="X34" i="40" s="1"/>
  <c r="X35" i="40"/>
  <c r="AP35" i="40"/>
  <c r="AP34" i="38"/>
  <c r="AP34" i="40" s="1"/>
  <c r="AS34" i="38"/>
  <c r="AS34" i="40" s="1"/>
  <c r="AS35" i="40"/>
  <c r="G34" i="38"/>
  <c r="G34" i="40" s="1"/>
  <c r="G35" i="40"/>
  <c r="S34" i="38"/>
  <c r="S34" i="40" s="1"/>
  <c r="S35" i="40"/>
  <c r="AJ35" i="40"/>
  <c r="AJ34" i="38"/>
  <c r="AJ34" i="40" s="1"/>
  <c r="J34" i="38"/>
  <c r="J34" i="40" s="1"/>
  <c r="J35" i="40"/>
  <c r="AV35" i="40"/>
  <c r="AV34" i="38"/>
  <c r="AV34" i="40" s="1"/>
  <c r="M35" i="40"/>
  <c r="M34" i="38"/>
  <c r="M34" i="40" s="1"/>
  <c r="O35" i="40"/>
  <c r="O34" i="38"/>
  <c r="O34" i="40" s="1"/>
  <c r="AE34" i="38"/>
  <c r="AE34" i="40" s="1"/>
  <c r="AE35" i="40"/>
  <c r="AB35" i="40"/>
  <c r="AB34" i="38"/>
  <c r="AB34" i="40" s="1"/>
  <c r="Y34" i="38"/>
  <c r="Y34" i="40" s="1"/>
  <c r="Y35" i="40"/>
  <c r="N35" i="40"/>
  <c r="N34" i="38"/>
  <c r="N34" i="40" s="1"/>
  <c r="AM35" i="40"/>
  <c r="AM34" i="38"/>
  <c r="AM34" i="40" s="1"/>
  <c r="E35" i="40"/>
  <c r="E34" i="38"/>
  <c r="E34" i="40" s="1"/>
  <c r="F35" i="40"/>
  <c r="F34" i="38"/>
  <c r="F34" i="40" s="1"/>
  <c r="AQ34" i="38"/>
  <c r="AQ34" i="40" s="1"/>
  <c r="AQ35" i="40"/>
  <c r="AN35" i="40"/>
  <c r="AN34" i="38"/>
  <c r="AN34" i="40" s="1"/>
  <c r="AU34" i="38"/>
  <c r="AU34" i="40" s="1"/>
  <c r="AU35" i="40"/>
  <c r="C35" i="40"/>
  <c r="C34" i="38"/>
  <c r="C34" i="40" s="1"/>
  <c r="I35" i="40"/>
  <c r="I34" i="38"/>
  <c r="I34" i="40" s="1"/>
  <c r="AR34" i="38"/>
  <c r="AR34" i="40" s="1"/>
  <c r="AR35" i="40"/>
  <c r="AT34" i="38"/>
  <c r="AT34" i="40" s="1"/>
  <c r="AT35" i="40"/>
  <c r="H34" i="38"/>
  <c r="H34" i="40" s="1"/>
  <c r="H35" i="40"/>
  <c r="P35" i="40"/>
  <c r="P34" i="38"/>
  <c r="P34" i="40" s="1"/>
  <c r="AC35" i="40"/>
  <c r="AC34" i="38"/>
  <c r="AC34" i="40" s="1"/>
  <c r="AA35" i="40"/>
  <c r="AA34" i="38"/>
  <c r="AA34" i="40" s="1"/>
  <c r="AK35" i="40"/>
  <c r="AK34" i="38"/>
  <c r="AK34" i="40" s="1"/>
  <c r="Z35" i="40"/>
  <c r="Z34" i="38"/>
  <c r="Z34" i="40" s="1"/>
  <c r="U35" i="40"/>
  <c r="U34" i="38"/>
  <c r="U34" i="40" s="1"/>
  <c r="R35" i="40"/>
  <c r="R34" i="38"/>
  <c r="R34" i="40" s="1"/>
  <c r="D35" i="40"/>
  <c r="D34" i="38"/>
  <c r="D34" i="40" s="1"/>
  <c r="Q35" i="40"/>
  <c r="Q34" i="38"/>
  <c r="Q34" i="40" s="1"/>
  <c r="K34" i="38"/>
  <c r="K34" i="40" s="1"/>
  <c r="K35" i="40"/>
  <c r="T34" i="38"/>
  <c r="T34" i="40" s="1"/>
  <c r="T35" i="40"/>
  <c r="V34" i="38"/>
  <c r="V34" i="40" s="1"/>
  <c r="V35" i="40"/>
  <c r="AG34" i="38"/>
  <c r="AG34" i="40" s="1"/>
  <c r="AG35" i="40"/>
  <c r="W34" i="38"/>
  <c r="W34" i="40" s="1"/>
  <c r="W35" i="40"/>
  <c r="L35" i="40"/>
  <c r="L34" i="38"/>
  <c r="L34" i="40" s="1"/>
  <c r="AW34" i="38"/>
  <c r="AW34" i="40" s="1"/>
  <c r="AW35" i="40"/>
  <c r="AL35" i="40"/>
  <c r="AL34" i="38"/>
  <c r="AL34" i="40" s="1"/>
  <c r="AO35" i="40"/>
  <c r="AO34" i="38"/>
  <c r="AO34" i="40" s="1"/>
  <c r="AD35" i="40"/>
  <c r="AD34" i="38"/>
  <c r="AD34" i="40" s="1"/>
  <c r="AF34" i="38"/>
  <c r="AF34" i="40" s="1"/>
  <c r="AF35" i="40"/>
  <c r="AH34" i="38"/>
  <c r="AH34" i="40" s="1"/>
  <c r="AH35" i="40"/>
  <c r="AF33" i="17"/>
  <c r="AQ32" i="17"/>
  <c r="AE32" i="17"/>
  <c r="S32" i="17"/>
  <c r="G32" i="17"/>
  <c r="T33" i="17"/>
  <c r="H33" i="17"/>
  <c r="AR33" i="17"/>
  <c r="V23" i="40"/>
  <c r="G33" i="17"/>
  <c r="F32" i="17"/>
  <c r="AE33" i="17"/>
  <c r="AD32" i="17"/>
  <c r="AH32" i="17"/>
  <c r="AI33" i="17"/>
  <c r="W33" i="17"/>
  <c r="K33" i="17"/>
  <c r="AD33" i="17"/>
  <c r="R33" i="17"/>
  <c r="F33" i="17"/>
  <c r="AP33" i="17"/>
  <c r="Q32" i="17"/>
  <c r="AK32" i="17"/>
  <c r="AN32" i="17"/>
  <c r="AB32" i="17"/>
  <c r="P32" i="17"/>
  <c r="D32" i="17"/>
  <c r="AE23" i="40"/>
  <c r="AL23" i="40"/>
  <c r="S23" i="40"/>
  <c r="AQ23" i="40"/>
  <c r="F23" i="40"/>
  <c r="AP23" i="40"/>
  <c r="AD23" i="40"/>
  <c r="C23" i="40"/>
  <c r="E23" i="40"/>
  <c r="Q23" i="40"/>
  <c r="AC23" i="40"/>
  <c r="AO23" i="40"/>
  <c r="R23" i="40"/>
  <c r="Z23" i="40"/>
  <c r="AN33" i="17"/>
  <c r="D33" i="17"/>
  <c r="AL32" i="17"/>
  <c r="N32" i="17"/>
  <c r="C32" i="17"/>
  <c r="O33" i="17"/>
  <c r="M32" i="17"/>
  <c r="AL33" i="17"/>
  <c r="Z33" i="17"/>
  <c r="N33" i="17"/>
  <c r="AV32" i="17"/>
  <c r="AJ32" i="17"/>
  <c r="X32" i="17"/>
  <c r="L32" i="17"/>
  <c r="N23" i="40"/>
  <c r="AB33" i="17"/>
  <c r="P33" i="17"/>
  <c r="Z32" i="17"/>
  <c r="AW23" i="40"/>
  <c r="AK23" i="40"/>
  <c r="Y23" i="40"/>
  <c r="M23" i="40"/>
  <c r="AM33" i="17"/>
  <c r="AW33" i="17"/>
  <c r="Y33" i="17"/>
  <c r="AJ33" i="17"/>
  <c r="L33" i="17"/>
  <c r="G23" i="40"/>
  <c r="AU33" i="17"/>
  <c r="X33" i="17"/>
  <c r="AV33" i="17"/>
  <c r="Y32" i="17"/>
  <c r="C33" i="17"/>
  <c r="AA33" i="17"/>
  <c r="J23" i="40"/>
  <c r="AH23" i="40"/>
  <c r="AT23" i="40"/>
  <c r="AP32" i="17"/>
  <c r="S33" i="17"/>
  <c r="AQ33" i="17"/>
  <c r="AR32" i="17"/>
  <c r="I33" i="17"/>
  <c r="U33" i="17"/>
  <c r="AG33" i="17"/>
  <c r="AS33" i="17"/>
  <c r="AA23" i="40"/>
  <c r="J33" i="17"/>
  <c r="V33" i="17"/>
  <c r="AH33" i="17"/>
  <c r="AT33" i="17"/>
  <c r="D23" i="40"/>
  <c r="P23" i="40"/>
  <c r="AB23" i="40"/>
  <c r="AN23" i="40"/>
  <c r="AG32" i="17"/>
  <c r="U32" i="17"/>
  <c r="T32" i="17"/>
  <c r="AV23" i="40"/>
  <c r="AJ23" i="40"/>
  <c r="X23" i="40"/>
  <c r="L23" i="40"/>
  <c r="AO32" i="17"/>
  <c r="R32" i="17"/>
  <c r="AU23" i="40"/>
  <c r="AI23" i="40"/>
  <c r="W23" i="40"/>
  <c r="K23" i="40"/>
  <c r="AS32" i="17"/>
  <c r="AF32" i="17"/>
  <c r="J32" i="17"/>
  <c r="AR23" i="40"/>
  <c r="AF23" i="40"/>
  <c r="T23" i="40"/>
  <c r="H23" i="40"/>
  <c r="I32" i="17"/>
  <c r="AO33" i="17"/>
  <c r="Q33" i="17"/>
  <c r="H32" i="17"/>
  <c r="AC33" i="17"/>
  <c r="E33" i="17"/>
  <c r="AC32" i="17"/>
  <c r="K32" i="17"/>
  <c r="AW32" i="17"/>
  <c r="AS23" i="40"/>
  <c r="I23" i="40"/>
  <c r="AU32" i="17"/>
  <c r="AT32" i="17"/>
  <c r="V32" i="17"/>
  <c r="E32" i="17"/>
  <c r="AK33" i="17"/>
  <c r="M33" i="17"/>
  <c r="AI32" i="17"/>
  <c r="W32" i="17"/>
  <c r="D18" i="38"/>
  <c r="E18" i="38"/>
  <c r="F18" i="38"/>
  <c r="G18" i="38"/>
  <c r="H18" i="38"/>
  <c r="I18" i="38"/>
  <c r="I18" i="40" s="1"/>
  <c r="J18" i="38"/>
  <c r="K18" i="38"/>
  <c r="L18" i="38"/>
  <c r="M18" i="38"/>
  <c r="N18" i="38"/>
  <c r="O18" i="38"/>
  <c r="P18" i="38"/>
  <c r="Q18" i="38"/>
  <c r="R18" i="38"/>
  <c r="S18" i="38"/>
  <c r="T18" i="38"/>
  <c r="U18" i="38"/>
  <c r="U18" i="40" s="1"/>
  <c r="V18" i="38"/>
  <c r="W18" i="38"/>
  <c r="X18" i="38"/>
  <c r="Y18" i="38"/>
  <c r="Z18" i="38"/>
  <c r="AA18" i="38"/>
  <c r="AA18" i="40" s="1"/>
  <c r="AB18" i="38"/>
  <c r="AC18" i="38"/>
  <c r="AD18" i="38"/>
  <c r="AE18" i="38"/>
  <c r="AF18" i="38"/>
  <c r="AG18" i="38"/>
  <c r="AG18" i="40" s="1"/>
  <c r="AH18" i="38"/>
  <c r="AI18" i="38"/>
  <c r="AJ18" i="38"/>
  <c r="AK18" i="38"/>
  <c r="AL18" i="38"/>
  <c r="AM18" i="38"/>
  <c r="AM18" i="40" s="1"/>
  <c r="AN18" i="38"/>
  <c r="AO18" i="38"/>
  <c r="AP18" i="38"/>
  <c r="AQ18" i="38"/>
  <c r="AR18" i="38"/>
  <c r="AS18" i="38"/>
  <c r="AS18" i="40" s="1"/>
  <c r="AT18" i="38"/>
  <c r="AU18" i="38"/>
  <c r="AV18" i="38"/>
  <c r="AW18" i="38"/>
  <c r="D19" i="38"/>
  <c r="E19" i="38"/>
  <c r="F19" i="38"/>
  <c r="G19" i="38"/>
  <c r="H19" i="38"/>
  <c r="I19" i="38"/>
  <c r="J19" i="38"/>
  <c r="K19" i="38"/>
  <c r="L19" i="38"/>
  <c r="M19" i="38"/>
  <c r="N19" i="38"/>
  <c r="O19" i="38"/>
  <c r="P19" i="38"/>
  <c r="Q19" i="38"/>
  <c r="R19" i="38"/>
  <c r="S19" i="38"/>
  <c r="T19" i="38"/>
  <c r="U19" i="38"/>
  <c r="V19" i="38"/>
  <c r="W19" i="38"/>
  <c r="X19" i="38"/>
  <c r="Y19" i="38"/>
  <c r="Z19" i="38"/>
  <c r="AA19" i="38"/>
  <c r="AB19" i="38"/>
  <c r="AC19" i="38"/>
  <c r="AD19" i="38"/>
  <c r="AE19" i="38"/>
  <c r="AF19" i="38"/>
  <c r="AG19" i="38"/>
  <c r="AH19" i="38"/>
  <c r="AI19" i="38"/>
  <c r="AJ19" i="38"/>
  <c r="AK19" i="38"/>
  <c r="AL19" i="38"/>
  <c r="AM19" i="38"/>
  <c r="AN19" i="38"/>
  <c r="AO19" i="38"/>
  <c r="AP19" i="38"/>
  <c r="AQ19" i="38"/>
  <c r="AR19" i="38"/>
  <c r="AS19" i="38"/>
  <c r="AT19" i="38"/>
  <c r="AU19" i="38"/>
  <c r="AV19" i="38"/>
  <c r="AW19" i="38"/>
  <c r="D20" i="38"/>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AG20" i="38"/>
  <c r="AH20" i="38"/>
  <c r="AI20" i="38"/>
  <c r="AJ20" i="38"/>
  <c r="AK20" i="38"/>
  <c r="AL20" i="38"/>
  <c r="AM20" i="38"/>
  <c r="AN20" i="38"/>
  <c r="AO20" i="38"/>
  <c r="AP20" i="38"/>
  <c r="AQ20" i="38"/>
  <c r="AR20" i="38"/>
  <c r="AS20" i="38"/>
  <c r="AT20" i="38"/>
  <c r="AU20" i="38"/>
  <c r="AV20" i="38"/>
  <c r="AW20" i="38"/>
  <c r="C20" i="38"/>
  <c r="C19" i="38"/>
  <c r="C18" i="38"/>
  <c r="C4" i="49"/>
  <c r="D4" i="49"/>
  <c r="E4" i="49"/>
  <c r="F4" i="49"/>
  <c r="G4" i="49"/>
  <c r="H4" i="49"/>
  <c r="I4" i="49"/>
  <c r="J4" i="49"/>
  <c r="K4" i="49"/>
  <c r="L4" i="49"/>
  <c r="M4" i="49"/>
  <c r="N4" i="49"/>
  <c r="O4" i="49"/>
  <c r="P4" i="49"/>
  <c r="Q4" i="49"/>
  <c r="R4" i="49"/>
  <c r="S4" i="49"/>
  <c r="T4" i="49"/>
  <c r="U4" i="49"/>
  <c r="V4" i="49"/>
  <c r="W4" i="49"/>
  <c r="X4" i="49"/>
  <c r="Y4" i="49"/>
  <c r="Z4" i="49"/>
  <c r="AA4" i="49"/>
  <c r="AB4" i="49"/>
  <c r="AC4" i="49"/>
  <c r="AD4" i="49"/>
  <c r="AE4" i="49"/>
  <c r="AF4" i="49"/>
  <c r="AG4" i="49"/>
  <c r="AH4" i="49"/>
  <c r="AI4" i="49"/>
  <c r="AJ4" i="49"/>
  <c r="AK4" i="49"/>
  <c r="AL4" i="49"/>
  <c r="AM4" i="49"/>
  <c r="AN4" i="49"/>
  <c r="AO4" i="49"/>
  <c r="AP4" i="49"/>
  <c r="AQ4" i="49"/>
  <c r="AR4" i="49"/>
  <c r="AS4" i="49"/>
  <c r="AT4" i="49"/>
  <c r="AU4" i="49"/>
  <c r="AV4" i="49"/>
  <c r="AW4"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AF5" i="49"/>
  <c r="AG5" i="49"/>
  <c r="AH5" i="49"/>
  <c r="AI5" i="49"/>
  <c r="AJ5" i="49"/>
  <c r="AK5" i="49"/>
  <c r="AL5" i="49"/>
  <c r="AM5" i="49"/>
  <c r="AN5" i="49"/>
  <c r="AO5" i="49"/>
  <c r="AP5" i="49"/>
  <c r="AQ5" i="49"/>
  <c r="AR5" i="49"/>
  <c r="AS5" i="49"/>
  <c r="AT5" i="49"/>
  <c r="AU5" i="49"/>
  <c r="AV5" i="49"/>
  <c r="AW5" i="49"/>
  <c r="C6" i="49"/>
  <c r="D6" i="49"/>
  <c r="E6" i="49"/>
  <c r="F6" i="49"/>
  <c r="G6" i="49"/>
  <c r="H6" i="49"/>
  <c r="I6" i="49"/>
  <c r="J6" i="49"/>
  <c r="K6" i="49"/>
  <c r="L6" i="49"/>
  <c r="M6" i="49"/>
  <c r="N6" i="49"/>
  <c r="O6" i="49"/>
  <c r="P6" i="49"/>
  <c r="Q6" i="49"/>
  <c r="R6" i="49"/>
  <c r="S6" i="49"/>
  <c r="T6" i="49"/>
  <c r="U6" i="49"/>
  <c r="V6" i="49"/>
  <c r="W6" i="49"/>
  <c r="X6" i="49"/>
  <c r="Y6" i="49"/>
  <c r="Z6" i="49"/>
  <c r="AA6" i="49"/>
  <c r="AB6" i="49"/>
  <c r="AC6" i="49"/>
  <c r="AD6" i="49"/>
  <c r="AE6" i="49"/>
  <c r="AF6" i="49"/>
  <c r="AG6" i="49"/>
  <c r="AH6" i="49"/>
  <c r="AI6" i="49"/>
  <c r="AJ6" i="49"/>
  <c r="AK6" i="49"/>
  <c r="AL6" i="49"/>
  <c r="AM6" i="49"/>
  <c r="AN6" i="49"/>
  <c r="AO6" i="49"/>
  <c r="AP6" i="49"/>
  <c r="AQ6" i="49"/>
  <c r="AR6" i="49"/>
  <c r="AS6" i="49"/>
  <c r="AT6" i="49"/>
  <c r="AU6" i="49"/>
  <c r="AV6" i="49"/>
  <c r="AW6"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AF7" i="49"/>
  <c r="AG7" i="49"/>
  <c r="AH7" i="49"/>
  <c r="AI7" i="49"/>
  <c r="AJ7" i="49"/>
  <c r="AK7" i="49"/>
  <c r="AL7" i="49"/>
  <c r="AM7" i="49"/>
  <c r="AN7" i="49"/>
  <c r="AO7" i="49"/>
  <c r="AP7" i="49"/>
  <c r="AQ7" i="49"/>
  <c r="AR7" i="49"/>
  <c r="AS7" i="49"/>
  <c r="AT7" i="49"/>
  <c r="AU7" i="49"/>
  <c r="AV7" i="49"/>
  <c r="AW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AF8" i="49"/>
  <c r="AG8" i="49"/>
  <c r="AH8" i="49"/>
  <c r="AI8" i="49"/>
  <c r="AJ8" i="49"/>
  <c r="AK8" i="49"/>
  <c r="AL8" i="49"/>
  <c r="AM8" i="49"/>
  <c r="AN8" i="49"/>
  <c r="AO8" i="49"/>
  <c r="AP8" i="49"/>
  <c r="AQ8" i="49"/>
  <c r="AR8" i="49"/>
  <c r="AS8" i="49"/>
  <c r="AT8" i="49"/>
  <c r="AU8" i="49"/>
  <c r="AV8" i="49"/>
  <c r="AW8" i="49"/>
  <c r="C9" i="49"/>
  <c r="D9" i="49"/>
  <c r="E9" i="49"/>
  <c r="F9" i="49"/>
  <c r="G9" i="49"/>
  <c r="H9" i="49"/>
  <c r="I9" i="49"/>
  <c r="J9" i="49"/>
  <c r="K9" i="49"/>
  <c r="L9" i="49"/>
  <c r="M9" i="49"/>
  <c r="N9" i="49"/>
  <c r="O9" i="49"/>
  <c r="P9" i="49"/>
  <c r="Q9" i="49"/>
  <c r="R9" i="49"/>
  <c r="S9" i="49"/>
  <c r="T9" i="49"/>
  <c r="U9" i="49"/>
  <c r="V9" i="49"/>
  <c r="W9" i="49"/>
  <c r="X9" i="49"/>
  <c r="Y9" i="49"/>
  <c r="Z9" i="49"/>
  <c r="AA9" i="49"/>
  <c r="AB9" i="49"/>
  <c r="AC9" i="49"/>
  <c r="AD9" i="49"/>
  <c r="AE9" i="49"/>
  <c r="AF9" i="49"/>
  <c r="AG9" i="49"/>
  <c r="AH9" i="49"/>
  <c r="AI9" i="49"/>
  <c r="AJ9" i="49"/>
  <c r="AK9" i="49"/>
  <c r="AL9" i="49"/>
  <c r="AM9" i="49"/>
  <c r="AN9" i="49"/>
  <c r="AO9" i="49"/>
  <c r="AP9" i="49"/>
  <c r="AQ9" i="49"/>
  <c r="AR9" i="49"/>
  <c r="AS9" i="49"/>
  <c r="AT9" i="49"/>
  <c r="AU9" i="49"/>
  <c r="AV9" i="49"/>
  <c r="AW9" i="49"/>
  <c r="C10" i="49"/>
  <c r="D10" i="49"/>
  <c r="E10" i="49"/>
  <c r="F10" i="49"/>
  <c r="G10" i="49"/>
  <c r="H10" i="49"/>
  <c r="I10" i="49"/>
  <c r="J10" i="49"/>
  <c r="K10" i="49"/>
  <c r="L10" i="49"/>
  <c r="M10" i="49"/>
  <c r="N10" i="49"/>
  <c r="O10" i="49"/>
  <c r="P10" i="49"/>
  <c r="Q10" i="49"/>
  <c r="R10" i="49"/>
  <c r="S10" i="49"/>
  <c r="T10" i="49"/>
  <c r="U10" i="49"/>
  <c r="V10" i="49"/>
  <c r="W10" i="49"/>
  <c r="X10" i="49"/>
  <c r="Y10" i="49"/>
  <c r="Z10" i="49"/>
  <c r="AA10" i="49"/>
  <c r="AB10" i="49"/>
  <c r="AC10" i="49"/>
  <c r="AD10" i="49"/>
  <c r="AE10" i="49"/>
  <c r="AF10" i="49"/>
  <c r="AG10" i="49"/>
  <c r="AH10" i="49"/>
  <c r="AI10" i="49"/>
  <c r="AJ10" i="49"/>
  <c r="AK10" i="49"/>
  <c r="AL10" i="49"/>
  <c r="AM10" i="49"/>
  <c r="AN10" i="49"/>
  <c r="AO10" i="49"/>
  <c r="AP10" i="49"/>
  <c r="AQ10" i="49"/>
  <c r="AR10" i="49"/>
  <c r="AS10" i="49"/>
  <c r="AT10" i="49"/>
  <c r="AU10" i="49"/>
  <c r="AV10" i="49"/>
  <c r="AW10" i="49"/>
  <c r="C11" i="49"/>
  <c r="D11" i="49"/>
  <c r="E11" i="49"/>
  <c r="F11" i="49"/>
  <c r="G11" i="49"/>
  <c r="H11" i="49"/>
  <c r="I11" i="49"/>
  <c r="J11" i="49"/>
  <c r="K11" i="49"/>
  <c r="L11" i="49"/>
  <c r="M11" i="49"/>
  <c r="N11" i="49"/>
  <c r="O11" i="49"/>
  <c r="P11" i="49"/>
  <c r="Q11" i="49"/>
  <c r="R11" i="49"/>
  <c r="S11" i="49"/>
  <c r="T11" i="49"/>
  <c r="U11" i="49"/>
  <c r="V11" i="49"/>
  <c r="W11" i="49"/>
  <c r="X11" i="49"/>
  <c r="Y11" i="49"/>
  <c r="Z11" i="49"/>
  <c r="AA11" i="49"/>
  <c r="AB11" i="49"/>
  <c r="AC11" i="49"/>
  <c r="AD11" i="49"/>
  <c r="AE11" i="49"/>
  <c r="AF11" i="49"/>
  <c r="AG11" i="49"/>
  <c r="AH11" i="49"/>
  <c r="AI11" i="49"/>
  <c r="AJ11" i="49"/>
  <c r="AK11" i="49"/>
  <c r="AL11" i="49"/>
  <c r="AM11" i="49"/>
  <c r="AN11" i="49"/>
  <c r="AO11" i="49"/>
  <c r="AP11" i="49"/>
  <c r="AQ11" i="49"/>
  <c r="AR11" i="49"/>
  <c r="AS11" i="49"/>
  <c r="AT11" i="49"/>
  <c r="AU11" i="49"/>
  <c r="AV11" i="49"/>
  <c r="AW11" i="49"/>
  <c r="C12" i="49"/>
  <c r="D12" i="49"/>
  <c r="E12" i="49"/>
  <c r="F12" i="49"/>
  <c r="G12" i="49"/>
  <c r="H12" i="49"/>
  <c r="I12" i="49"/>
  <c r="J12" i="49"/>
  <c r="K12" i="49"/>
  <c r="L12" i="49"/>
  <c r="M12" i="49"/>
  <c r="N12" i="49"/>
  <c r="O12" i="49"/>
  <c r="P12" i="49"/>
  <c r="Q12" i="49"/>
  <c r="R12" i="49"/>
  <c r="S12" i="49"/>
  <c r="T12" i="49"/>
  <c r="U12" i="49"/>
  <c r="V12" i="49"/>
  <c r="W12" i="49"/>
  <c r="X12" i="49"/>
  <c r="Y12" i="49"/>
  <c r="Z12" i="49"/>
  <c r="AA12" i="49"/>
  <c r="AB12" i="49"/>
  <c r="AC12" i="49"/>
  <c r="AD12" i="49"/>
  <c r="AE12" i="49"/>
  <c r="AF12" i="49"/>
  <c r="AG12" i="49"/>
  <c r="AH12" i="49"/>
  <c r="AI12" i="49"/>
  <c r="AJ12" i="49"/>
  <c r="AK12" i="49"/>
  <c r="AL12" i="49"/>
  <c r="AM12" i="49"/>
  <c r="AN12" i="49"/>
  <c r="AO12" i="49"/>
  <c r="AP12" i="49"/>
  <c r="AQ12" i="49"/>
  <c r="AR12" i="49"/>
  <c r="AS12" i="49"/>
  <c r="AT12" i="49"/>
  <c r="AU12" i="49"/>
  <c r="AV12" i="49"/>
  <c r="AW12" i="49"/>
  <c r="C13" i="49"/>
  <c r="D13" i="49"/>
  <c r="E13" i="49"/>
  <c r="F13" i="49"/>
  <c r="G13" i="49"/>
  <c r="H13" i="49"/>
  <c r="I13" i="49"/>
  <c r="J13" i="49"/>
  <c r="K13" i="49"/>
  <c r="L13" i="49"/>
  <c r="M13" i="49"/>
  <c r="N13" i="49"/>
  <c r="O13" i="49"/>
  <c r="P13" i="49"/>
  <c r="Q13" i="49"/>
  <c r="R13" i="49"/>
  <c r="S13" i="49"/>
  <c r="T13" i="49"/>
  <c r="U13" i="49"/>
  <c r="V13" i="49"/>
  <c r="W13" i="49"/>
  <c r="X13" i="49"/>
  <c r="Y13" i="49"/>
  <c r="Z13" i="49"/>
  <c r="AA13" i="49"/>
  <c r="AB13" i="49"/>
  <c r="AC13" i="49"/>
  <c r="AD13" i="49"/>
  <c r="AE13" i="49"/>
  <c r="AF13" i="49"/>
  <c r="AG13" i="49"/>
  <c r="AH13" i="49"/>
  <c r="AI13" i="49"/>
  <c r="AJ13" i="49"/>
  <c r="AK13" i="49"/>
  <c r="AL13" i="49"/>
  <c r="AM13" i="49"/>
  <c r="AN13" i="49"/>
  <c r="AO13" i="49"/>
  <c r="AP13" i="49"/>
  <c r="AQ13" i="49"/>
  <c r="AR13" i="49"/>
  <c r="AS13" i="49"/>
  <c r="AT13" i="49"/>
  <c r="AU13" i="49"/>
  <c r="AV13" i="49"/>
  <c r="AW13" i="49"/>
  <c r="C14" i="49"/>
  <c r="D14" i="49"/>
  <c r="E14" i="49"/>
  <c r="F14" i="49"/>
  <c r="G14" i="49"/>
  <c r="H14" i="49"/>
  <c r="I14" i="49"/>
  <c r="J14" i="49"/>
  <c r="K14" i="49"/>
  <c r="L14" i="49"/>
  <c r="M14" i="49"/>
  <c r="N14" i="49"/>
  <c r="O14" i="49"/>
  <c r="P14" i="49"/>
  <c r="Q14" i="49"/>
  <c r="R14" i="49"/>
  <c r="S14" i="49"/>
  <c r="T14" i="49"/>
  <c r="U14" i="49"/>
  <c r="V14" i="49"/>
  <c r="W14" i="49"/>
  <c r="X14" i="49"/>
  <c r="Y14" i="49"/>
  <c r="Z14" i="49"/>
  <c r="AA14" i="49"/>
  <c r="AB14" i="49"/>
  <c r="AC14" i="49"/>
  <c r="AD14" i="49"/>
  <c r="AE14" i="49"/>
  <c r="AF14" i="49"/>
  <c r="AG14" i="49"/>
  <c r="AH14" i="49"/>
  <c r="AI14" i="49"/>
  <c r="AJ14" i="49"/>
  <c r="AK14" i="49"/>
  <c r="AL14" i="49"/>
  <c r="AM14" i="49"/>
  <c r="AN14" i="49"/>
  <c r="AO14" i="49"/>
  <c r="AP14" i="49"/>
  <c r="AQ14" i="49"/>
  <c r="AR14" i="49"/>
  <c r="AS14" i="49"/>
  <c r="AT14" i="49"/>
  <c r="AU14" i="49"/>
  <c r="AV14" i="49"/>
  <c r="AW14" i="49"/>
  <c r="C15" i="49"/>
  <c r="D15" i="49"/>
  <c r="E15" i="49"/>
  <c r="F15" i="49"/>
  <c r="G15" i="49"/>
  <c r="H15" i="49"/>
  <c r="I15" i="49"/>
  <c r="J15" i="49"/>
  <c r="K15" i="49"/>
  <c r="L15" i="49"/>
  <c r="M15" i="49"/>
  <c r="N15" i="49"/>
  <c r="O15" i="49"/>
  <c r="P15" i="49"/>
  <c r="Q15" i="49"/>
  <c r="R15" i="49"/>
  <c r="S15" i="49"/>
  <c r="T15" i="49"/>
  <c r="U15" i="49"/>
  <c r="V15" i="49"/>
  <c r="W15" i="49"/>
  <c r="X15" i="49"/>
  <c r="Y15" i="49"/>
  <c r="Z15" i="49"/>
  <c r="AA15" i="49"/>
  <c r="AB15" i="49"/>
  <c r="AC15" i="49"/>
  <c r="AD15" i="49"/>
  <c r="AE15" i="49"/>
  <c r="AF15" i="49"/>
  <c r="AG15" i="49"/>
  <c r="AH15" i="49"/>
  <c r="AI15" i="49"/>
  <c r="AJ15" i="49"/>
  <c r="AK15" i="49"/>
  <c r="AL15" i="49"/>
  <c r="AM15" i="49"/>
  <c r="AN15" i="49"/>
  <c r="AO15" i="49"/>
  <c r="AP15" i="49"/>
  <c r="AQ15" i="49"/>
  <c r="AR15" i="49"/>
  <c r="AS15" i="49"/>
  <c r="AT15" i="49"/>
  <c r="AU15" i="49"/>
  <c r="AV15" i="49"/>
  <c r="AW15" i="49"/>
  <c r="C16" i="49"/>
  <c r="D16" i="49"/>
  <c r="E16" i="49"/>
  <c r="F16" i="49"/>
  <c r="G16" i="49"/>
  <c r="H16" i="49"/>
  <c r="I16" i="49"/>
  <c r="J16" i="49"/>
  <c r="K16" i="49"/>
  <c r="L16" i="49"/>
  <c r="M16" i="49"/>
  <c r="N16" i="49"/>
  <c r="O16" i="49"/>
  <c r="P16" i="49"/>
  <c r="Q16" i="49"/>
  <c r="R16" i="49"/>
  <c r="S16" i="49"/>
  <c r="T16" i="49"/>
  <c r="U16" i="49"/>
  <c r="V16" i="49"/>
  <c r="W16" i="49"/>
  <c r="X16" i="49"/>
  <c r="Y16" i="49"/>
  <c r="Z16" i="49"/>
  <c r="AA16" i="49"/>
  <c r="AB16" i="49"/>
  <c r="AC16" i="49"/>
  <c r="AD16" i="49"/>
  <c r="AE16" i="49"/>
  <c r="AF16" i="49"/>
  <c r="AG16" i="49"/>
  <c r="AH16" i="49"/>
  <c r="AI16" i="49"/>
  <c r="AJ16" i="49"/>
  <c r="AK16" i="49"/>
  <c r="AL16" i="49"/>
  <c r="AM16" i="49"/>
  <c r="AN16" i="49"/>
  <c r="AO16" i="49"/>
  <c r="AP16" i="49"/>
  <c r="AQ16" i="49"/>
  <c r="AR16" i="49"/>
  <c r="AS16" i="49"/>
  <c r="AT16" i="49"/>
  <c r="AU16" i="49"/>
  <c r="AV16" i="49"/>
  <c r="AW16" i="49"/>
  <c r="C17" i="49"/>
  <c r="D17" i="49"/>
  <c r="E17" i="49"/>
  <c r="F17" i="49"/>
  <c r="G17" i="49"/>
  <c r="H17" i="49"/>
  <c r="I17" i="49"/>
  <c r="J17" i="49"/>
  <c r="K17" i="49"/>
  <c r="L17" i="49"/>
  <c r="M17" i="49"/>
  <c r="N17" i="49"/>
  <c r="O17" i="49"/>
  <c r="P17" i="49"/>
  <c r="Q17" i="49"/>
  <c r="R17" i="49"/>
  <c r="S17" i="49"/>
  <c r="T17" i="49"/>
  <c r="U17" i="49"/>
  <c r="V17" i="49"/>
  <c r="W17" i="49"/>
  <c r="X17" i="49"/>
  <c r="Y17" i="49"/>
  <c r="Z17" i="49"/>
  <c r="AA17" i="49"/>
  <c r="AB17" i="49"/>
  <c r="AC17" i="49"/>
  <c r="AD17" i="49"/>
  <c r="AE17" i="49"/>
  <c r="AF17" i="49"/>
  <c r="AG17" i="49"/>
  <c r="AH17" i="49"/>
  <c r="AI17" i="49"/>
  <c r="AJ17" i="49"/>
  <c r="AK17" i="49"/>
  <c r="AL17" i="49"/>
  <c r="AM17" i="49"/>
  <c r="AN17" i="49"/>
  <c r="AO17" i="49"/>
  <c r="AP17" i="49"/>
  <c r="AQ17" i="49"/>
  <c r="AR17" i="49"/>
  <c r="AS17" i="49"/>
  <c r="AT17" i="49"/>
  <c r="AU17" i="49"/>
  <c r="AV17" i="49"/>
  <c r="AW17" i="49"/>
  <c r="C18" i="49"/>
  <c r="D18" i="49"/>
  <c r="E18" i="49"/>
  <c r="F18" i="49"/>
  <c r="G18" i="49"/>
  <c r="H18" i="49"/>
  <c r="I18" i="49"/>
  <c r="J18" i="49"/>
  <c r="K18" i="49"/>
  <c r="L18" i="49"/>
  <c r="M18" i="49"/>
  <c r="N18" i="49"/>
  <c r="O18" i="49"/>
  <c r="P18" i="49"/>
  <c r="Q18" i="49"/>
  <c r="R18" i="49"/>
  <c r="S18" i="49"/>
  <c r="T18" i="49"/>
  <c r="U18" i="49"/>
  <c r="V18" i="49"/>
  <c r="W18" i="49"/>
  <c r="X18" i="49"/>
  <c r="Y18" i="49"/>
  <c r="Z18" i="49"/>
  <c r="AA18" i="49"/>
  <c r="AB18" i="49"/>
  <c r="AC18" i="49"/>
  <c r="AD18" i="49"/>
  <c r="AE18" i="49"/>
  <c r="AF18" i="49"/>
  <c r="AG18" i="49"/>
  <c r="AH18" i="49"/>
  <c r="AI18" i="49"/>
  <c r="AJ18" i="49"/>
  <c r="AK18" i="49"/>
  <c r="AL18" i="49"/>
  <c r="AM18" i="49"/>
  <c r="AN18" i="49"/>
  <c r="AO18" i="49"/>
  <c r="AP18" i="49"/>
  <c r="AQ18" i="49"/>
  <c r="AR18" i="49"/>
  <c r="AS18" i="49"/>
  <c r="AT18" i="49"/>
  <c r="AU18" i="49"/>
  <c r="AV18" i="49"/>
  <c r="AW18" i="49"/>
  <c r="C19" i="49"/>
  <c r="D19" i="49"/>
  <c r="E19" i="49"/>
  <c r="F19" i="49"/>
  <c r="G19" i="49"/>
  <c r="H19" i="49"/>
  <c r="I19" i="49"/>
  <c r="J19" i="49"/>
  <c r="K19" i="49"/>
  <c r="L19" i="49"/>
  <c r="M19" i="49"/>
  <c r="N19" i="49"/>
  <c r="O19" i="49"/>
  <c r="P19" i="49"/>
  <c r="Q19" i="49"/>
  <c r="R19" i="49"/>
  <c r="S19" i="49"/>
  <c r="T19" i="49"/>
  <c r="U19" i="49"/>
  <c r="V19" i="49"/>
  <c r="W19" i="49"/>
  <c r="X19" i="49"/>
  <c r="Y19" i="49"/>
  <c r="Z19" i="49"/>
  <c r="AA19" i="49"/>
  <c r="AB19" i="49"/>
  <c r="AC19" i="49"/>
  <c r="AD19" i="49"/>
  <c r="AE19" i="49"/>
  <c r="AF19" i="49"/>
  <c r="AG19" i="49"/>
  <c r="AH19" i="49"/>
  <c r="AI19" i="49"/>
  <c r="AJ19" i="49"/>
  <c r="AK19" i="49"/>
  <c r="AL19" i="49"/>
  <c r="AM19" i="49"/>
  <c r="AN19" i="49"/>
  <c r="AO19" i="49"/>
  <c r="AP19" i="49"/>
  <c r="AQ19" i="49"/>
  <c r="AR19" i="49"/>
  <c r="AS19" i="49"/>
  <c r="AT19" i="49"/>
  <c r="AU19" i="49"/>
  <c r="AV19" i="49"/>
  <c r="AW19" i="49"/>
  <c r="C20" i="49"/>
  <c r="D20" i="49"/>
  <c r="E20" i="49"/>
  <c r="F20" i="49"/>
  <c r="G20" i="49"/>
  <c r="H20" i="49"/>
  <c r="I20" i="49"/>
  <c r="J20" i="49"/>
  <c r="K20" i="49"/>
  <c r="L20" i="49"/>
  <c r="M20" i="49"/>
  <c r="N20" i="49"/>
  <c r="O20" i="49"/>
  <c r="P20" i="49"/>
  <c r="Q20" i="49"/>
  <c r="R20" i="49"/>
  <c r="S20" i="49"/>
  <c r="T20" i="49"/>
  <c r="U20" i="49"/>
  <c r="V20" i="49"/>
  <c r="W20" i="49"/>
  <c r="X20" i="49"/>
  <c r="Y20" i="49"/>
  <c r="Z20" i="49"/>
  <c r="AA20" i="49"/>
  <c r="AB20" i="49"/>
  <c r="AC20" i="49"/>
  <c r="AD20" i="49"/>
  <c r="AE20" i="49"/>
  <c r="AF20" i="49"/>
  <c r="AG20" i="49"/>
  <c r="AH20" i="49"/>
  <c r="AI20" i="49"/>
  <c r="AJ20" i="49"/>
  <c r="AK20" i="49"/>
  <c r="AL20" i="49"/>
  <c r="AM20" i="49"/>
  <c r="AN20" i="49"/>
  <c r="AO20" i="49"/>
  <c r="AP20" i="49"/>
  <c r="AQ20" i="49"/>
  <c r="AR20" i="49"/>
  <c r="AS20" i="49"/>
  <c r="AT20" i="49"/>
  <c r="AU20" i="49"/>
  <c r="AV20" i="49"/>
  <c r="AW20" i="49"/>
  <c r="C21" i="49"/>
  <c r="D21" i="49"/>
  <c r="E21" i="49"/>
  <c r="F21" i="49"/>
  <c r="G21" i="49"/>
  <c r="H21" i="49"/>
  <c r="I21" i="49"/>
  <c r="J21" i="49"/>
  <c r="K21" i="49"/>
  <c r="L21" i="49"/>
  <c r="M21" i="49"/>
  <c r="N21" i="49"/>
  <c r="O21" i="49"/>
  <c r="P21" i="49"/>
  <c r="Q21" i="49"/>
  <c r="R21" i="49"/>
  <c r="S21" i="49"/>
  <c r="T21" i="49"/>
  <c r="U21" i="49"/>
  <c r="V21" i="49"/>
  <c r="W21" i="49"/>
  <c r="X21" i="49"/>
  <c r="Y21" i="49"/>
  <c r="Z21" i="49"/>
  <c r="AA21" i="49"/>
  <c r="AB21" i="49"/>
  <c r="AC21" i="49"/>
  <c r="AD21" i="49"/>
  <c r="AE21" i="49"/>
  <c r="AF21" i="49"/>
  <c r="AG21" i="49"/>
  <c r="AH21" i="49"/>
  <c r="AI21" i="49"/>
  <c r="AJ21" i="49"/>
  <c r="AK21" i="49"/>
  <c r="AL21" i="49"/>
  <c r="AM21" i="49"/>
  <c r="AN21" i="49"/>
  <c r="AO21" i="49"/>
  <c r="AP21" i="49"/>
  <c r="AQ21" i="49"/>
  <c r="AR21" i="49"/>
  <c r="AS21" i="49"/>
  <c r="AT21" i="49"/>
  <c r="AU21" i="49"/>
  <c r="AV21" i="49"/>
  <c r="AW21" i="49"/>
  <c r="C22" i="49"/>
  <c r="D22" i="49"/>
  <c r="E22" i="49"/>
  <c r="F22" i="49"/>
  <c r="G22" i="49"/>
  <c r="H22" i="49"/>
  <c r="I22" i="49"/>
  <c r="J22" i="49"/>
  <c r="K22" i="49"/>
  <c r="L22" i="49"/>
  <c r="M22" i="49"/>
  <c r="N22" i="49"/>
  <c r="O22" i="49"/>
  <c r="P22" i="49"/>
  <c r="Q22" i="49"/>
  <c r="R22" i="49"/>
  <c r="S22" i="49"/>
  <c r="T22" i="49"/>
  <c r="U22" i="49"/>
  <c r="V22" i="49"/>
  <c r="W22" i="49"/>
  <c r="X22" i="49"/>
  <c r="Y22" i="49"/>
  <c r="Z22" i="49"/>
  <c r="AA22" i="49"/>
  <c r="AB22" i="49"/>
  <c r="AC22" i="49"/>
  <c r="AD22" i="49"/>
  <c r="AE22" i="49"/>
  <c r="AF22" i="49"/>
  <c r="AG22" i="49"/>
  <c r="AH22" i="49"/>
  <c r="AI22" i="49"/>
  <c r="AJ22" i="49"/>
  <c r="AK22" i="49"/>
  <c r="AL22" i="49"/>
  <c r="AM22" i="49"/>
  <c r="AN22" i="49"/>
  <c r="AO22" i="49"/>
  <c r="AP22" i="49"/>
  <c r="AQ22" i="49"/>
  <c r="AR22" i="49"/>
  <c r="AS22" i="49"/>
  <c r="AT22" i="49"/>
  <c r="AU22" i="49"/>
  <c r="AV22" i="49"/>
  <c r="AW22" i="49"/>
  <c r="C23" i="49"/>
  <c r="D23" i="49"/>
  <c r="E23" i="49"/>
  <c r="F23" i="49"/>
  <c r="G23" i="49"/>
  <c r="H23" i="49"/>
  <c r="I23" i="49"/>
  <c r="J23" i="49"/>
  <c r="K23" i="49"/>
  <c r="L23" i="49"/>
  <c r="M23" i="49"/>
  <c r="N23" i="49"/>
  <c r="O23" i="49"/>
  <c r="P23" i="49"/>
  <c r="Q23" i="49"/>
  <c r="R23" i="49"/>
  <c r="S23" i="49"/>
  <c r="T23" i="49"/>
  <c r="U23" i="49"/>
  <c r="V23" i="49"/>
  <c r="W23" i="49"/>
  <c r="X23" i="49"/>
  <c r="Y23" i="49"/>
  <c r="Z23" i="49"/>
  <c r="AA23" i="49"/>
  <c r="AB23" i="49"/>
  <c r="AC23" i="49"/>
  <c r="AD23" i="49"/>
  <c r="AE23" i="49"/>
  <c r="AF23" i="49"/>
  <c r="AG23" i="49"/>
  <c r="AH23" i="49"/>
  <c r="AI23" i="49"/>
  <c r="AJ23" i="49"/>
  <c r="AK23" i="49"/>
  <c r="AL23" i="49"/>
  <c r="AM23" i="49"/>
  <c r="AN23" i="49"/>
  <c r="AO23" i="49"/>
  <c r="AP23" i="49"/>
  <c r="AQ23" i="49"/>
  <c r="AR23" i="49"/>
  <c r="AS23" i="49"/>
  <c r="AT23" i="49"/>
  <c r="AU23" i="49"/>
  <c r="AV23" i="49"/>
  <c r="AW23" i="49"/>
  <c r="C24" i="49"/>
  <c r="D24" i="49"/>
  <c r="E24" i="49"/>
  <c r="F24" i="49"/>
  <c r="G24" i="49"/>
  <c r="H24" i="49"/>
  <c r="I24" i="49"/>
  <c r="J24" i="49"/>
  <c r="K24" i="49"/>
  <c r="L24" i="49"/>
  <c r="M24" i="49"/>
  <c r="N24" i="49"/>
  <c r="O24" i="49"/>
  <c r="P24" i="49"/>
  <c r="Q24" i="49"/>
  <c r="R24" i="49"/>
  <c r="S24" i="49"/>
  <c r="T24" i="49"/>
  <c r="U24" i="49"/>
  <c r="V24" i="49"/>
  <c r="W24" i="49"/>
  <c r="X24" i="49"/>
  <c r="Y24" i="49"/>
  <c r="Z24" i="49"/>
  <c r="AA24" i="49"/>
  <c r="AB24" i="49"/>
  <c r="AC24" i="49"/>
  <c r="AD24" i="49"/>
  <c r="AE24" i="49"/>
  <c r="AF24" i="49"/>
  <c r="AG24" i="49"/>
  <c r="AH24" i="49"/>
  <c r="AI24" i="49"/>
  <c r="AJ24" i="49"/>
  <c r="AK24" i="49"/>
  <c r="AL24" i="49"/>
  <c r="AM24" i="49"/>
  <c r="AN24" i="49"/>
  <c r="AO24" i="49"/>
  <c r="AP24" i="49"/>
  <c r="AQ24" i="49"/>
  <c r="AR24" i="49"/>
  <c r="AS24" i="49"/>
  <c r="AT24" i="49"/>
  <c r="AU24" i="49"/>
  <c r="AV24" i="49"/>
  <c r="AW24" i="49"/>
  <c r="C25" i="49"/>
  <c r="D25" i="49"/>
  <c r="E25" i="49"/>
  <c r="F25" i="49"/>
  <c r="G25" i="49"/>
  <c r="H25" i="49"/>
  <c r="I25" i="49"/>
  <c r="J25" i="49"/>
  <c r="K25" i="49"/>
  <c r="L25" i="49"/>
  <c r="M25" i="49"/>
  <c r="N25" i="49"/>
  <c r="O25" i="49"/>
  <c r="P25" i="49"/>
  <c r="Q25" i="49"/>
  <c r="R25" i="49"/>
  <c r="S25" i="49"/>
  <c r="T25" i="49"/>
  <c r="U25" i="49"/>
  <c r="V25" i="49"/>
  <c r="W25" i="49"/>
  <c r="X25" i="49"/>
  <c r="Y25" i="49"/>
  <c r="Z25" i="49"/>
  <c r="AA25" i="49"/>
  <c r="AB25" i="49"/>
  <c r="AC25" i="49"/>
  <c r="AD25" i="49"/>
  <c r="AE25" i="49"/>
  <c r="AF25" i="49"/>
  <c r="AG25" i="49"/>
  <c r="AH25" i="49"/>
  <c r="AI25" i="49"/>
  <c r="AJ25" i="49"/>
  <c r="AK25" i="49"/>
  <c r="AL25" i="49"/>
  <c r="AM25" i="49"/>
  <c r="AN25" i="49"/>
  <c r="AO25" i="49"/>
  <c r="AP25" i="49"/>
  <c r="AQ25" i="49"/>
  <c r="AR25" i="49"/>
  <c r="AS25" i="49"/>
  <c r="AT25" i="49"/>
  <c r="AU25" i="49"/>
  <c r="AV25" i="49"/>
  <c r="AW25" i="49"/>
  <c r="C26" i="49"/>
  <c r="D26" i="49"/>
  <c r="E26" i="49"/>
  <c r="F26" i="49"/>
  <c r="G26" i="49"/>
  <c r="H26" i="49"/>
  <c r="I26" i="49"/>
  <c r="J26" i="49"/>
  <c r="K26" i="49"/>
  <c r="L26" i="49"/>
  <c r="M26" i="49"/>
  <c r="N26" i="49"/>
  <c r="O26" i="49"/>
  <c r="P26" i="49"/>
  <c r="Q26" i="49"/>
  <c r="R26" i="49"/>
  <c r="S26" i="49"/>
  <c r="T26" i="49"/>
  <c r="U26" i="49"/>
  <c r="V26" i="49"/>
  <c r="W26" i="49"/>
  <c r="X26" i="49"/>
  <c r="Y26" i="49"/>
  <c r="Z26" i="49"/>
  <c r="AA26" i="49"/>
  <c r="AB26" i="49"/>
  <c r="AC26" i="49"/>
  <c r="AD26" i="49"/>
  <c r="AE26" i="49"/>
  <c r="AF26" i="49"/>
  <c r="AG26" i="49"/>
  <c r="AH26" i="49"/>
  <c r="AI26" i="49"/>
  <c r="AJ26" i="49"/>
  <c r="AK26" i="49"/>
  <c r="AL26" i="49"/>
  <c r="AM26" i="49"/>
  <c r="AN26" i="49"/>
  <c r="AO26" i="49"/>
  <c r="AP26" i="49"/>
  <c r="AQ26" i="49"/>
  <c r="AR26" i="49"/>
  <c r="AS26" i="49"/>
  <c r="AT26" i="49"/>
  <c r="AU26" i="49"/>
  <c r="AV26" i="49"/>
  <c r="AW26" i="49"/>
  <c r="C27" i="49"/>
  <c r="D27" i="49"/>
  <c r="E27" i="49"/>
  <c r="F27" i="49"/>
  <c r="G27" i="49"/>
  <c r="H27" i="49"/>
  <c r="I27" i="49"/>
  <c r="J27" i="49"/>
  <c r="K27" i="49"/>
  <c r="L27" i="49"/>
  <c r="M27" i="49"/>
  <c r="N27" i="49"/>
  <c r="O27" i="49"/>
  <c r="P27" i="49"/>
  <c r="Q27" i="49"/>
  <c r="R27" i="49"/>
  <c r="S27" i="49"/>
  <c r="T27" i="49"/>
  <c r="U27" i="49"/>
  <c r="V27" i="49"/>
  <c r="W27" i="49"/>
  <c r="X27" i="49"/>
  <c r="Y27" i="49"/>
  <c r="Z27" i="49"/>
  <c r="AA27" i="49"/>
  <c r="AB27" i="49"/>
  <c r="AC27" i="49"/>
  <c r="AD27" i="49"/>
  <c r="AE27" i="49"/>
  <c r="AF27" i="49"/>
  <c r="AG27" i="49"/>
  <c r="AH27" i="49"/>
  <c r="AI27" i="49"/>
  <c r="AJ27" i="49"/>
  <c r="AK27" i="49"/>
  <c r="AL27" i="49"/>
  <c r="AM27" i="49"/>
  <c r="AN27" i="49"/>
  <c r="AO27" i="49"/>
  <c r="AP27" i="49"/>
  <c r="AQ27" i="49"/>
  <c r="AR27" i="49"/>
  <c r="AS27" i="49"/>
  <c r="AT27" i="49"/>
  <c r="AU27" i="49"/>
  <c r="AV27" i="49"/>
  <c r="AW27" i="49"/>
  <c r="C28" i="49"/>
  <c r="D28" i="49"/>
  <c r="E28" i="49"/>
  <c r="F28" i="49"/>
  <c r="G28" i="49"/>
  <c r="H28" i="49"/>
  <c r="I28" i="49"/>
  <c r="J28" i="49"/>
  <c r="K28" i="49"/>
  <c r="L28" i="49"/>
  <c r="M28" i="49"/>
  <c r="N28" i="49"/>
  <c r="O28" i="49"/>
  <c r="P28" i="49"/>
  <c r="Q28" i="49"/>
  <c r="R28" i="49"/>
  <c r="S28" i="49"/>
  <c r="T28" i="49"/>
  <c r="U28" i="49"/>
  <c r="V28" i="49"/>
  <c r="W28" i="49"/>
  <c r="X28" i="49"/>
  <c r="Y28" i="49"/>
  <c r="Z28" i="49"/>
  <c r="AA28" i="49"/>
  <c r="AB28" i="49"/>
  <c r="AC28" i="49"/>
  <c r="AD28" i="49"/>
  <c r="AE28" i="49"/>
  <c r="AF28" i="49"/>
  <c r="AG28" i="49"/>
  <c r="AH28" i="49"/>
  <c r="AI28" i="49"/>
  <c r="AJ28" i="49"/>
  <c r="AK28" i="49"/>
  <c r="AL28" i="49"/>
  <c r="AM28" i="49"/>
  <c r="AN28" i="49"/>
  <c r="AO28" i="49"/>
  <c r="AP28" i="49"/>
  <c r="AQ28" i="49"/>
  <c r="AR28" i="49"/>
  <c r="AS28" i="49"/>
  <c r="AT28" i="49"/>
  <c r="AU28" i="49"/>
  <c r="AV28" i="49"/>
  <c r="AW28" i="49"/>
  <c r="C29" i="49"/>
  <c r="D29" i="49"/>
  <c r="E29" i="49"/>
  <c r="F29" i="49"/>
  <c r="G29" i="49"/>
  <c r="H29" i="49"/>
  <c r="I29" i="49"/>
  <c r="J29" i="49"/>
  <c r="K29" i="49"/>
  <c r="L29" i="49"/>
  <c r="M29" i="49"/>
  <c r="N29" i="49"/>
  <c r="O29" i="49"/>
  <c r="P29" i="49"/>
  <c r="Q29" i="49"/>
  <c r="R29" i="49"/>
  <c r="S29" i="49"/>
  <c r="T29" i="49"/>
  <c r="U29" i="49"/>
  <c r="V29" i="49"/>
  <c r="W29" i="49"/>
  <c r="X29" i="49"/>
  <c r="Y29" i="49"/>
  <c r="Z29" i="49"/>
  <c r="AA29" i="49"/>
  <c r="AB29" i="49"/>
  <c r="AC29" i="49"/>
  <c r="AD29" i="49"/>
  <c r="AE29" i="49"/>
  <c r="AF29" i="49"/>
  <c r="AG29" i="49"/>
  <c r="AH29" i="49"/>
  <c r="AI29" i="49"/>
  <c r="AJ29" i="49"/>
  <c r="AK29" i="49"/>
  <c r="AL29" i="49"/>
  <c r="AM29" i="49"/>
  <c r="AN29" i="49"/>
  <c r="AO29" i="49"/>
  <c r="AP29" i="49"/>
  <c r="AQ29" i="49"/>
  <c r="AR29" i="49"/>
  <c r="AS29" i="49"/>
  <c r="AT29" i="49"/>
  <c r="AU29" i="49"/>
  <c r="AV29" i="49"/>
  <c r="AW29" i="49"/>
  <c r="C30" i="49"/>
  <c r="D30" i="49"/>
  <c r="E30" i="49"/>
  <c r="F30" i="49"/>
  <c r="G30" i="49"/>
  <c r="H30" i="49"/>
  <c r="I30" i="49"/>
  <c r="J30" i="49"/>
  <c r="K30" i="49"/>
  <c r="L30" i="49"/>
  <c r="M30" i="49"/>
  <c r="N30" i="49"/>
  <c r="O30" i="49"/>
  <c r="P30" i="49"/>
  <c r="Q30" i="49"/>
  <c r="R30" i="49"/>
  <c r="S30" i="49"/>
  <c r="T30" i="49"/>
  <c r="U30" i="49"/>
  <c r="V30" i="49"/>
  <c r="W30" i="49"/>
  <c r="X30" i="49"/>
  <c r="Y30" i="49"/>
  <c r="Z30" i="49"/>
  <c r="AA30" i="49"/>
  <c r="AB30" i="49"/>
  <c r="AC30" i="49"/>
  <c r="AD30" i="49"/>
  <c r="AE30" i="49"/>
  <c r="AF30" i="49"/>
  <c r="AG30" i="49"/>
  <c r="AH30" i="49"/>
  <c r="AI30" i="49"/>
  <c r="AJ30" i="49"/>
  <c r="AK30" i="49"/>
  <c r="AL30" i="49"/>
  <c r="AM30" i="49"/>
  <c r="AN30" i="49"/>
  <c r="AO30" i="49"/>
  <c r="AP30" i="49"/>
  <c r="AQ30" i="49"/>
  <c r="AR30" i="49"/>
  <c r="AS30" i="49"/>
  <c r="AT30" i="49"/>
  <c r="AU30" i="49"/>
  <c r="AV30" i="49"/>
  <c r="AW30" i="49"/>
  <c r="C31" i="49"/>
  <c r="D31" i="49"/>
  <c r="E31" i="49"/>
  <c r="F31" i="49"/>
  <c r="G31" i="49"/>
  <c r="H31" i="49"/>
  <c r="I31" i="49"/>
  <c r="J31" i="49"/>
  <c r="K31" i="49"/>
  <c r="L31" i="49"/>
  <c r="M31" i="49"/>
  <c r="N31" i="49"/>
  <c r="O31" i="49"/>
  <c r="P31" i="49"/>
  <c r="Q31" i="49"/>
  <c r="R31" i="49"/>
  <c r="S31" i="49"/>
  <c r="T31" i="49"/>
  <c r="U31" i="49"/>
  <c r="V31" i="49"/>
  <c r="W31" i="49"/>
  <c r="X31" i="49"/>
  <c r="Y31" i="49"/>
  <c r="Z31" i="49"/>
  <c r="AA31" i="49"/>
  <c r="AB31" i="49"/>
  <c r="AC31" i="49"/>
  <c r="AD31" i="49"/>
  <c r="AE31" i="49"/>
  <c r="AF31" i="49"/>
  <c r="AG31" i="49"/>
  <c r="AH31" i="49"/>
  <c r="AI31" i="49"/>
  <c r="AJ31" i="49"/>
  <c r="AK31" i="49"/>
  <c r="AL31" i="49"/>
  <c r="AM31" i="49"/>
  <c r="AN31" i="49"/>
  <c r="AO31" i="49"/>
  <c r="AP31" i="49"/>
  <c r="AQ31" i="49"/>
  <c r="AR31" i="49"/>
  <c r="AS31" i="49"/>
  <c r="AT31" i="49"/>
  <c r="AU31" i="49"/>
  <c r="AV31" i="49"/>
  <c r="AW31" i="49"/>
  <c r="C32" i="49"/>
  <c r="D32" i="49"/>
  <c r="E32" i="49"/>
  <c r="F32" i="49"/>
  <c r="G32" i="49"/>
  <c r="H32" i="49"/>
  <c r="I32" i="49"/>
  <c r="J32" i="49"/>
  <c r="K32" i="49"/>
  <c r="L32" i="49"/>
  <c r="M32" i="49"/>
  <c r="N32" i="49"/>
  <c r="O32" i="49"/>
  <c r="P32" i="49"/>
  <c r="Q32" i="49"/>
  <c r="R32" i="49"/>
  <c r="S32" i="49"/>
  <c r="T32" i="49"/>
  <c r="U32" i="49"/>
  <c r="V32" i="49"/>
  <c r="W32" i="49"/>
  <c r="X32" i="49"/>
  <c r="Y32" i="49"/>
  <c r="Z32" i="49"/>
  <c r="AA32" i="49"/>
  <c r="AB32" i="49"/>
  <c r="AC32" i="49"/>
  <c r="AD32" i="49"/>
  <c r="AE32" i="49"/>
  <c r="AF32" i="49"/>
  <c r="AG32" i="49"/>
  <c r="AH32" i="49"/>
  <c r="AI32" i="49"/>
  <c r="AJ32" i="49"/>
  <c r="AK32" i="49"/>
  <c r="AL32" i="49"/>
  <c r="AM32" i="49"/>
  <c r="AN32" i="49"/>
  <c r="AO32" i="49"/>
  <c r="AP32" i="49"/>
  <c r="AQ32" i="49"/>
  <c r="AR32" i="49"/>
  <c r="AS32" i="49"/>
  <c r="AT32" i="49"/>
  <c r="AU32" i="49"/>
  <c r="AV32" i="49"/>
  <c r="AW32" i="49"/>
  <c r="C33" i="49"/>
  <c r="D33" i="49"/>
  <c r="E33" i="49"/>
  <c r="F33" i="49"/>
  <c r="G33" i="49"/>
  <c r="H33" i="49"/>
  <c r="I33" i="49"/>
  <c r="J33" i="49"/>
  <c r="K33" i="49"/>
  <c r="L33" i="49"/>
  <c r="M33" i="49"/>
  <c r="N33" i="49"/>
  <c r="O33" i="49"/>
  <c r="P33" i="49"/>
  <c r="Q33" i="49"/>
  <c r="R33" i="49"/>
  <c r="S33" i="49"/>
  <c r="T33" i="49"/>
  <c r="U33" i="49"/>
  <c r="V33" i="49"/>
  <c r="W33" i="49"/>
  <c r="X33" i="49"/>
  <c r="Y33" i="49"/>
  <c r="Z33" i="49"/>
  <c r="AA33" i="49"/>
  <c r="AB33" i="49"/>
  <c r="AC33" i="49"/>
  <c r="AD33" i="49"/>
  <c r="AE33" i="49"/>
  <c r="AF33" i="49"/>
  <c r="AG33" i="49"/>
  <c r="AH33" i="49"/>
  <c r="AI33" i="49"/>
  <c r="AJ33" i="49"/>
  <c r="AK33" i="49"/>
  <c r="AL33" i="49"/>
  <c r="AM33" i="49"/>
  <c r="AN33" i="49"/>
  <c r="AO33" i="49"/>
  <c r="AP33" i="49"/>
  <c r="AQ33" i="49"/>
  <c r="AR33" i="49"/>
  <c r="AS33" i="49"/>
  <c r="AT33" i="49"/>
  <c r="AU33" i="49"/>
  <c r="AV33" i="49"/>
  <c r="AW33" i="49"/>
  <c r="C34" i="49"/>
  <c r="D34" i="49"/>
  <c r="E34" i="49"/>
  <c r="F34" i="49"/>
  <c r="G34" i="49"/>
  <c r="H34" i="49"/>
  <c r="I34" i="49"/>
  <c r="J34" i="49"/>
  <c r="K34" i="49"/>
  <c r="L34" i="49"/>
  <c r="M34" i="49"/>
  <c r="N34" i="49"/>
  <c r="O34" i="49"/>
  <c r="P34" i="49"/>
  <c r="Q34" i="49"/>
  <c r="R34" i="49"/>
  <c r="S34" i="49"/>
  <c r="T34" i="49"/>
  <c r="U34" i="49"/>
  <c r="V34" i="49"/>
  <c r="W34" i="49"/>
  <c r="X34" i="49"/>
  <c r="Y34" i="49"/>
  <c r="Z34" i="49"/>
  <c r="AA34" i="49"/>
  <c r="AB34" i="49"/>
  <c r="AC34" i="49"/>
  <c r="AD34" i="49"/>
  <c r="AE34" i="49"/>
  <c r="AF34" i="49"/>
  <c r="AG34" i="49"/>
  <c r="AH34" i="49"/>
  <c r="AI34" i="49"/>
  <c r="AJ34" i="49"/>
  <c r="AK34" i="49"/>
  <c r="AL34" i="49"/>
  <c r="AM34" i="49"/>
  <c r="AN34" i="49"/>
  <c r="AO34" i="49"/>
  <c r="AP34" i="49"/>
  <c r="AQ34" i="49"/>
  <c r="AR34" i="49"/>
  <c r="AS34" i="49"/>
  <c r="AT34" i="49"/>
  <c r="AU34" i="49"/>
  <c r="AV34" i="49"/>
  <c r="AW34" i="49"/>
  <c r="C35" i="49"/>
  <c r="D35" i="49"/>
  <c r="E35" i="49"/>
  <c r="F35" i="49"/>
  <c r="G35" i="49"/>
  <c r="H35" i="49"/>
  <c r="I35" i="49"/>
  <c r="J35" i="49"/>
  <c r="K35" i="49"/>
  <c r="L35" i="49"/>
  <c r="M35" i="49"/>
  <c r="N35" i="49"/>
  <c r="O35" i="49"/>
  <c r="P35" i="49"/>
  <c r="Q35" i="49"/>
  <c r="R35" i="49"/>
  <c r="S35" i="49"/>
  <c r="T35" i="49"/>
  <c r="U35" i="49"/>
  <c r="V35" i="49"/>
  <c r="W35" i="49"/>
  <c r="X35" i="49"/>
  <c r="Y35" i="49"/>
  <c r="Z35" i="49"/>
  <c r="AA35" i="49"/>
  <c r="AB35" i="49"/>
  <c r="AC35" i="49"/>
  <c r="AD35" i="49"/>
  <c r="AE35" i="49"/>
  <c r="AF35" i="49"/>
  <c r="AG35" i="49"/>
  <c r="AH35" i="49"/>
  <c r="AI35" i="49"/>
  <c r="AJ35" i="49"/>
  <c r="AK35" i="49"/>
  <c r="AL35" i="49"/>
  <c r="AM35" i="49"/>
  <c r="AN35" i="49"/>
  <c r="AO35" i="49"/>
  <c r="AP35" i="49"/>
  <c r="AQ35" i="49"/>
  <c r="AR35" i="49"/>
  <c r="AS35" i="49"/>
  <c r="AT35" i="49"/>
  <c r="AU35" i="49"/>
  <c r="AV35" i="49"/>
  <c r="AW35" i="49"/>
  <c r="C36" i="49"/>
  <c r="D36" i="49"/>
  <c r="E36" i="49"/>
  <c r="F36" i="49"/>
  <c r="G36" i="49"/>
  <c r="H36" i="49"/>
  <c r="I36" i="49"/>
  <c r="J36" i="49"/>
  <c r="K36" i="49"/>
  <c r="L36" i="49"/>
  <c r="M36" i="49"/>
  <c r="N36" i="49"/>
  <c r="O36" i="49"/>
  <c r="P36" i="49"/>
  <c r="Q36" i="49"/>
  <c r="R36" i="49"/>
  <c r="S36" i="49"/>
  <c r="T36" i="49"/>
  <c r="U36" i="49"/>
  <c r="V36" i="49"/>
  <c r="W36" i="49"/>
  <c r="X36" i="49"/>
  <c r="Y36" i="49"/>
  <c r="Z36" i="49"/>
  <c r="AA36" i="49"/>
  <c r="AB36" i="49"/>
  <c r="AC36" i="49"/>
  <c r="AD36" i="49"/>
  <c r="AE36" i="49"/>
  <c r="AF36" i="49"/>
  <c r="AG36" i="49"/>
  <c r="AH36" i="49"/>
  <c r="AI36" i="49"/>
  <c r="AJ36" i="49"/>
  <c r="AK36" i="49"/>
  <c r="AL36" i="49"/>
  <c r="AM36" i="49"/>
  <c r="AN36" i="49"/>
  <c r="AO36" i="49"/>
  <c r="AP36" i="49"/>
  <c r="AQ36" i="49"/>
  <c r="AR36" i="49"/>
  <c r="AS36" i="49"/>
  <c r="AT36" i="49"/>
  <c r="AU36" i="49"/>
  <c r="AV36" i="49"/>
  <c r="AW36" i="49"/>
  <c r="C37" i="49"/>
  <c r="D37" i="49"/>
  <c r="E37" i="49"/>
  <c r="F37" i="49"/>
  <c r="G37" i="49"/>
  <c r="H37" i="49"/>
  <c r="I37" i="49"/>
  <c r="J37" i="49"/>
  <c r="K37" i="49"/>
  <c r="L37" i="49"/>
  <c r="M37" i="49"/>
  <c r="N37" i="49"/>
  <c r="O37" i="49"/>
  <c r="P37" i="49"/>
  <c r="Q37" i="49"/>
  <c r="R37" i="49"/>
  <c r="S37" i="49"/>
  <c r="T37" i="49"/>
  <c r="U37" i="49"/>
  <c r="V37" i="49"/>
  <c r="W37" i="49"/>
  <c r="X37" i="49"/>
  <c r="Y37" i="49"/>
  <c r="Z37" i="49"/>
  <c r="AA37" i="49"/>
  <c r="AB37" i="49"/>
  <c r="AC37" i="49"/>
  <c r="AD37" i="49"/>
  <c r="AE37" i="49"/>
  <c r="AF37" i="49"/>
  <c r="AG37" i="49"/>
  <c r="AH37" i="49"/>
  <c r="AI37" i="49"/>
  <c r="AJ37" i="49"/>
  <c r="AK37" i="49"/>
  <c r="AL37" i="49"/>
  <c r="AM37" i="49"/>
  <c r="AN37" i="49"/>
  <c r="AO37" i="49"/>
  <c r="AP37" i="49"/>
  <c r="AQ37" i="49"/>
  <c r="AR37" i="49"/>
  <c r="AS37" i="49"/>
  <c r="AT37" i="49"/>
  <c r="AU37" i="49"/>
  <c r="AV37" i="49"/>
  <c r="AW37" i="49"/>
  <c r="C38" i="49"/>
  <c r="D38" i="49"/>
  <c r="E38" i="49"/>
  <c r="F38" i="49"/>
  <c r="G38" i="49"/>
  <c r="H38" i="49"/>
  <c r="I38" i="49"/>
  <c r="J38" i="49"/>
  <c r="K38" i="49"/>
  <c r="L38" i="49"/>
  <c r="M38" i="49"/>
  <c r="N38" i="49"/>
  <c r="O38" i="49"/>
  <c r="P38" i="49"/>
  <c r="Q38" i="49"/>
  <c r="R38" i="49"/>
  <c r="S38" i="49"/>
  <c r="T38" i="49"/>
  <c r="U38" i="49"/>
  <c r="V38" i="49"/>
  <c r="W38" i="49"/>
  <c r="X38" i="49"/>
  <c r="Y38" i="49"/>
  <c r="Z38" i="49"/>
  <c r="AA38" i="49"/>
  <c r="AB38" i="49"/>
  <c r="AC38" i="49"/>
  <c r="AD38" i="49"/>
  <c r="AE38" i="49"/>
  <c r="AF38" i="49"/>
  <c r="AG38" i="49"/>
  <c r="AH38" i="49"/>
  <c r="AI38" i="49"/>
  <c r="AJ38" i="49"/>
  <c r="AK38" i="49"/>
  <c r="AL38" i="49"/>
  <c r="AM38" i="49"/>
  <c r="AN38" i="49"/>
  <c r="AO38" i="49"/>
  <c r="AP38" i="49"/>
  <c r="AQ38" i="49"/>
  <c r="AR38" i="49"/>
  <c r="AS38" i="49"/>
  <c r="AT38" i="49"/>
  <c r="AU38" i="49"/>
  <c r="AV38" i="49"/>
  <c r="AW38" i="49"/>
  <c r="C39" i="49"/>
  <c r="D39" i="49"/>
  <c r="E39" i="49"/>
  <c r="F39" i="49"/>
  <c r="G39" i="49"/>
  <c r="H39" i="49"/>
  <c r="I39" i="49"/>
  <c r="J39" i="49"/>
  <c r="K39" i="49"/>
  <c r="L39" i="49"/>
  <c r="M39" i="49"/>
  <c r="N39" i="49"/>
  <c r="O39" i="49"/>
  <c r="P39" i="49"/>
  <c r="Q39" i="49"/>
  <c r="R39" i="49"/>
  <c r="S39" i="49"/>
  <c r="T39" i="49"/>
  <c r="U39" i="49"/>
  <c r="V39" i="49"/>
  <c r="W39" i="49"/>
  <c r="X39" i="49"/>
  <c r="Y39" i="49"/>
  <c r="Z39" i="49"/>
  <c r="AA39" i="49"/>
  <c r="AB39" i="49"/>
  <c r="AC39" i="49"/>
  <c r="AD39" i="49"/>
  <c r="AE39" i="49"/>
  <c r="AF39" i="49"/>
  <c r="AG39" i="49"/>
  <c r="AH39" i="49"/>
  <c r="AI39" i="49"/>
  <c r="AJ39" i="49"/>
  <c r="AK39" i="49"/>
  <c r="AL39" i="49"/>
  <c r="AM39" i="49"/>
  <c r="AN39" i="49"/>
  <c r="AO39" i="49"/>
  <c r="AP39" i="49"/>
  <c r="AQ39" i="49"/>
  <c r="AR39" i="49"/>
  <c r="AS39" i="49"/>
  <c r="AT39" i="49"/>
  <c r="AU39" i="49"/>
  <c r="AV39" i="49"/>
  <c r="AW39" i="49"/>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AF3" i="49"/>
  <c r="AG3" i="49"/>
  <c r="AH3" i="49"/>
  <c r="AI3" i="49"/>
  <c r="AJ3" i="49"/>
  <c r="AK3" i="49"/>
  <c r="AL3" i="49"/>
  <c r="AM3" i="49"/>
  <c r="AN3" i="49"/>
  <c r="AO3" i="49"/>
  <c r="AP3" i="49"/>
  <c r="AQ3" i="49"/>
  <c r="AR3" i="49"/>
  <c r="AS3" i="49"/>
  <c r="AT3" i="49"/>
  <c r="AU3" i="49"/>
  <c r="AV3" i="49"/>
  <c r="AW3" i="49"/>
  <c r="C3" i="49"/>
  <c r="AP28" i="46"/>
  <c r="AP29" i="46"/>
  <c r="AP26" i="46"/>
  <c r="AP27" i="46"/>
  <c r="AP23" i="46"/>
  <c r="AP24" i="46"/>
  <c r="AP16" i="46"/>
  <c r="AP17" i="46"/>
  <c r="AP5" i="46"/>
  <c r="AP6" i="46"/>
  <c r="AP31" i="46"/>
  <c r="AP32" i="46"/>
  <c r="E80" i="50" l="1"/>
  <c r="E81" i="50" s="1"/>
  <c r="F80" i="50"/>
  <c r="F81" i="50" s="1"/>
  <c r="D81" i="50"/>
  <c r="AL23" i="47"/>
  <c r="W19" i="40"/>
  <c r="O18" i="40"/>
  <c r="G20" i="40"/>
  <c r="AU18" i="40"/>
  <c r="AI18" i="40"/>
  <c r="W18" i="40"/>
  <c r="K18" i="40"/>
  <c r="AC19" i="40"/>
  <c r="AW18" i="40"/>
  <c r="C19" i="40"/>
  <c r="AK18" i="40"/>
  <c r="Y18" i="40"/>
  <c r="M18" i="40"/>
  <c r="AM20" i="40"/>
  <c r="AA20" i="40"/>
  <c r="O20" i="40"/>
  <c r="AU20" i="40"/>
  <c r="K20" i="40"/>
  <c r="W20" i="40"/>
  <c r="AI20" i="40"/>
  <c r="N18" i="40"/>
  <c r="Z18" i="40"/>
  <c r="AL18" i="40"/>
  <c r="P19" i="40"/>
  <c r="D19" i="40"/>
  <c r="C20" i="40"/>
  <c r="AV19" i="40"/>
  <c r="AJ19" i="40"/>
  <c r="X19" i="40"/>
  <c r="L19" i="40"/>
  <c r="AW20" i="40"/>
  <c r="AK20" i="40"/>
  <c r="Y20" i="40"/>
  <c r="M20" i="40"/>
  <c r="V19" i="40"/>
  <c r="AH19" i="40"/>
  <c r="AT19" i="40"/>
  <c r="D20" i="40"/>
  <c r="AB20" i="40"/>
  <c r="AB19" i="40"/>
  <c r="AN19" i="40"/>
  <c r="Q20" i="40"/>
  <c r="AO20" i="40"/>
  <c r="G18" i="40"/>
  <c r="S18" i="40"/>
  <c r="AE18" i="40"/>
  <c r="AQ18" i="40"/>
  <c r="H18" i="40"/>
  <c r="T18" i="40"/>
  <c r="AF18" i="40"/>
  <c r="J19" i="40"/>
  <c r="AT20" i="40"/>
  <c r="AH20" i="40"/>
  <c r="V20" i="40"/>
  <c r="J20" i="40"/>
  <c r="AR19" i="40"/>
  <c r="AF19" i="40"/>
  <c r="T19" i="40"/>
  <c r="H19" i="40"/>
  <c r="AC20" i="40"/>
  <c r="E20" i="40"/>
  <c r="AM19" i="40"/>
  <c r="AA19" i="40"/>
  <c r="O19" i="40"/>
  <c r="C18" i="40"/>
  <c r="AN20" i="40"/>
  <c r="P20" i="40"/>
  <c r="AL19" i="40"/>
  <c r="Z19" i="40"/>
  <c r="N19" i="40"/>
  <c r="E19" i="40"/>
  <c r="Q19" i="40"/>
  <c r="AO19" i="40"/>
  <c r="F20" i="40"/>
  <c r="R20" i="40"/>
  <c r="AD20" i="40"/>
  <c r="AP20" i="40"/>
  <c r="F19" i="40"/>
  <c r="R19" i="40"/>
  <c r="AD19" i="40"/>
  <c r="AP19" i="40"/>
  <c r="S20" i="40"/>
  <c r="AE20" i="40"/>
  <c r="AQ20" i="40"/>
  <c r="F18" i="40"/>
  <c r="R18" i="40"/>
  <c r="AD18" i="40"/>
  <c r="AP18" i="40"/>
  <c r="AR18" i="40"/>
  <c r="K19" i="40"/>
  <c r="AI19" i="40"/>
  <c r="AU19" i="40"/>
  <c r="L20" i="40"/>
  <c r="X20" i="40"/>
  <c r="AJ20" i="40"/>
  <c r="AV20" i="40"/>
  <c r="AS19" i="40"/>
  <c r="AG19" i="40"/>
  <c r="U19" i="40"/>
  <c r="I19" i="40"/>
  <c r="AS20" i="40"/>
  <c r="AG20" i="40"/>
  <c r="U20" i="40"/>
  <c r="I20" i="40"/>
  <c r="AQ19" i="40"/>
  <c r="AE19" i="40"/>
  <c r="S19" i="40"/>
  <c r="G19" i="40"/>
  <c r="AO18" i="40"/>
  <c r="AC18" i="40"/>
  <c r="Q18" i="40"/>
  <c r="E18" i="40"/>
  <c r="AR20" i="40"/>
  <c r="AF20" i="40"/>
  <c r="T20" i="40"/>
  <c r="H20" i="40"/>
  <c r="AN18" i="40"/>
  <c r="AB18" i="40"/>
  <c r="P18" i="40"/>
  <c r="D18" i="40"/>
  <c r="AV18" i="40"/>
  <c r="AJ18" i="40"/>
  <c r="X18" i="40"/>
  <c r="L18" i="40"/>
  <c r="AW19" i="40"/>
  <c r="AK19" i="40"/>
  <c r="Y19" i="40"/>
  <c r="M19" i="40"/>
  <c r="AL20" i="40"/>
  <c r="Z20" i="40"/>
  <c r="N20" i="40"/>
  <c r="AT18" i="40"/>
  <c r="AH18" i="40"/>
  <c r="V18" i="40"/>
  <c r="J18" i="40"/>
  <c r="AO29" i="46"/>
  <c r="AO28" i="46"/>
  <c r="AO27" i="46"/>
  <c r="AO26" i="46"/>
  <c r="AO24" i="46"/>
  <c r="AO23" i="46"/>
  <c r="AO17" i="46"/>
  <c r="AO18" i="46"/>
  <c r="AO19" i="46"/>
  <c r="AO16" i="46"/>
  <c r="AO6" i="46"/>
  <c r="AO5" i="46"/>
  <c r="AL13" i="46"/>
  <c r="AM13" i="46"/>
  <c r="AL14" i="46"/>
  <c r="AM14" i="46"/>
  <c r="AO32" i="46"/>
  <c r="AO31" i="46"/>
  <c r="AI3" i="47" l="1"/>
  <c r="AH3" i="47"/>
  <c r="AG3" i="47"/>
  <c r="AF3" i="47"/>
  <c r="AE3" i="47"/>
  <c r="AD3" i="47"/>
  <c r="AC3" i="47"/>
  <c r="AB3" i="47"/>
  <c r="AA3" i="47"/>
  <c r="Z3" i="47"/>
  <c r="Y3" i="47"/>
  <c r="X3" i="47"/>
  <c r="W3" i="47"/>
  <c r="V3" i="47"/>
  <c r="U3" i="47"/>
  <c r="T3" i="47"/>
  <c r="S3" i="47"/>
  <c r="R3" i="47"/>
  <c r="Q3" i="47"/>
  <c r="P3" i="47"/>
  <c r="O3" i="47"/>
  <c r="N3" i="47"/>
  <c r="M3" i="47"/>
  <c r="L3" i="47"/>
  <c r="K3" i="47"/>
  <c r="J3" i="47"/>
  <c r="I3" i="47"/>
  <c r="H3" i="47"/>
  <c r="G3" i="47"/>
  <c r="F3" i="47"/>
  <c r="E3" i="47"/>
  <c r="D3" i="47"/>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D4" i="45" l="1"/>
  <c r="E4" i="45"/>
  <c r="F4" i="45"/>
  <c r="G4" i="45"/>
  <c r="H4" i="45"/>
  <c r="I4" i="45"/>
  <c r="J4" i="45"/>
  <c r="K4" i="45"/>
  <c r="L4" i="45"/>
  <c r="M4" i="45"/>
  <c r="N4" i="45"/>
  <c r="O4" i="45"/>
  <c r="P4" i="45"/>
  <c r="Q4" i="45"/>
  <c r="R4" i="45"/>
  <c r="S4" i="45"/>
  <c r="T4" i="45"/>
  <c r="U4" i="45"/>
  <c r="V4" i="45"/>
  <c r="W4" i="45"/>
  <c r="X4" i="45"/>
  <c r="Y4" i="45"/>
  <c r="Z4" i="45"/>
  <c r="AA4" i="45"/>
  <c r="AB4" i="45"/>
  <c r="AC4" i="45"/>
  <c r="AD4" i="45"/>
  <c r="AE4" i="45"/>
  <c r="AF4" i="45"/>
  <c r="AG4" i="45"/>
  <c r="AH4" i="45"/>
  <c r="AI4" i="45"/>
  <c r="C4" i="45"/>
  <c r="AW159" i="43" l="1"/>
  <c r="AV159" i="43"/>
  <c r="AU159" i="43"/>
  <c r="AT159" i="43"/>
  <c r="AS159" i="43"/>
  <c r="AR159" i="43"/>
  <c r="AQ159" i="43"/>
  <c r="AP159" i="43"/>
  <c r="AO159" i="43"/>
  <c r="AN159" i="43"/>
  <c r="AM159" i="43"/>
  <c r="AL159" i="43"/>
  <c r="AK159" i="43"/>
  <c r="AJ159" i="43"/>
  <c r="AI159" i="43"/>
  <c r="AH159" i="43"/>
  <c r="AG159" i="43"/>
  <c r="AF159" i="43"/>
  <c r="AE159" i="43"/>
  <c r="AD159" i="43"/>
  <c r="AC159" i="43"/>
  <c r="AB159" i="43"/>
  <c r="AA159" i="43"/>
  <c r="Z159" i="43"/>
  <c r="Y159" i="43"/>
  <c r="X159" i="43"/>
  <c r="W159" i="43"/>
  <c r="V159" i="43"/>
  <c r="U159" i="43"/>
  <c r="T159" i="43"/>
  <c r="S159" i="43"/>
  <c r="R159" i="43"/>
  <c r="Q159" i="43"/>
  <c r="P159" i="43"/>
  <c r="O159" i="43"/>
  <c r="N159" i="43"/>
  <c r="M159" i="43"/>
  <c r="L159" i="43"/>
  <c r="K159" i="43"/>
  <c r="J159" i="43"/>
  <c r="I159" i="43"/>
  <c r="H159" i="43"/>
  <c r="G159" i="43"/>
  <c r="F159" i="43"/>
  <c r="E159" i="43"/>
  <c r="D159" i="43"/>
  <c r="AW158" i="43"/>
  <c r="AV158" i="43"/>
  <c r="AU158" i="43"/>
  <c r="AT158" i="43"/>
  <c r="AS158" i="43"/>
  <c r="AR158" i="43"/>
  <c r="AQ158" i="43"/>
  <c r="AP158" i="43"/>
  <c r="AO158" i="43"/>
  <c r="AN158" i="43"/>
  <c r="AM158" i="43"/>
  <c r="AL158" i="43"/>
  <c r="AK158" i="43"/>
  <c r="AJ158" i="43"/>
  <c r="AI158" i="43"/>
  <c r="AH158" i="43"/>
  <c r="AG158" i="43"/>
  <c r="AF158" i="43"/>
  <c r="AE158" i="43"/>
  <c r="AD158" i="43"/>
  <c r="AC158" i="43"/>
  <c r="AB158" i="43"/>
  <c r="AA158" i="43"/>
  <c r="Z158" i="43"/>
  <c r="Y158" i="43"/>
  <c r="X158" i="43"/>
  <c r="W158" i="43"/>
  <c r="V158" i="43"/>
  <c r="U158" i="43"/>
  <c r="T158" i="43"/>
  <c r="S158" i="43"/>
  <c r="R158" i="43"/>
  <c r="Q158" i="43"/>
  <c r="P158" i="43"/>
  <c r="O158" i="43"/>
  <c r="N158" i="43"/>
  <c r="M158" i="43"/>
  <c r="L158" i="43"/>
  <c r="K158" i="43"/>
  <c r="J158" i="43"/>
  <c r="I158" i="43"/>
  <c r="H158" i="43"/>
  <c r="G158" i="43"/>
  <c r="F158" i="43"/>
  <c r="E158" i="43"/>
  <c r="D158" i="43"/>
  <c r="AW157" i="43"/>
  <c r="AV157" i="43"/>
  <c r="AU157" i="43"/>
  <c r="AT157" i="43"/>
  <c r="AS157" i="43"/>
  <c r="AR157" i="43"/>
  <c r="AQ157" i="43"/>
  <c r="AP157" i="43"/>
  <c r="AO157" i="43"/>
  <c r="AN157" i="43"/>
  <c r="AM157" i="43"/>
  <c r="AL157" i="43"/>
  <c r="AK157" i="43"/>
  <c r="AJ157" i="43"/>
  <c r="AI157" i="43"/>
  <c r="AH157" i="43"/>
  <c r="AG157" i="43"/>
  <c r="AF157" i="43"/>
  <c r="AE157" i="43"/>
  <c r="AD157" i="43"/>
  <c r="AC157" i="43"/>
  <c r="AB157" i="43"/>
  <c r="AA157" i="43"/>
  <c r="Z157" i="43"/>
  <c r="Y157" i="43"/>
  <c r="X157" i="43"/>
  <c r="W157" i="43"/>
  <c r="V157" i="43"/>
  <c r="U157" i="43"/>
  <c r="T157" i="43"/>
  <c r="S157" i="43"/>
  <c r="R157" i="43"/>
  <c r="Q157" i="43"/>
  <c r="P157" i="43"/>
  <c r="O157" i="43"/>
  <c r="N157" i="43"/>
  <c r="M157" i="43"/>
  <c r="L157" i="43"/>
  <c r="K157" i="43"/>
  <c r="J157" i="43"/>
  <c r="I157" i="43"/>
  <c r="H157" i="43"/>
  <c r="G157" i="43"/>
  <c r="F157" i="43"/>
  <c r="E157" i="43"/>
  <c r="D157" i="43"/>
  <c r="AW156" i="43"/>
  <c r="AV156" i="43"/>
  <c r="AU156" i="43"/>
  <c r="AT156" i="43"/>
  <c r="AS156" i="43"/>
  <c r="AR156" i="43"/>
  <c r="AQ156" i="43"/>
  <c r="AP156" i="43"/>
  <c r="AO156" i="43"/>
  <c r="AN156" i="43"/>
  <c r="AM156" i="43"/>
  <c r="AL156" i="43"/>
  <c r="AK156" i="43"/>
  <c r="AJ156" i="43"/>
  <c r="AI156" i="43"/>
  <c r="AH156" i="43"/>
  <c r="AG156" i="43"/>
  <c r="AF156" i="43"/>
  <c r="AE156" i="43"/>
  <c r="AD156" i="43"/>
  <c r="AC156" i="43"/>
  <c r="AB156" i="43"/>
  <c r="AA156" i="43"/>
  <c r="Z156" i="43"/>
  <c r="Y156" i="43"/>
  <c r="X156" i="43"/>
  <c r="W156" i="43"/>
  <c r="V156" i="43"/>
  <c r="U156" i="43"/>
  <c r="T156" i="43"/>
  <c r="S156" i="43"/>
  <c r="R156" i="43"/>
  <c r="Q156" i="43"/>
  <c r="P156" i="43"/>
  <c r="O156" i="43"/>
  <c r="N156" i="43"/>
  <c r="M156" i="43"/>
  <c r="L156" i="43"/>
  <c r="K156" i="43"/>
  <c r="J156" i="43"/>
  <c r="I156" i="43"/>
  <c r="H156" i="43"/>
  <c r="G156" i="43"/>
  <c r="F156" i="43"/>
  <c r="E156" i="43"/>
  <c r="D156" i="43"/>
  <c r="AW155" i="43"/>
  <c r="AV155" i="43"/>
  <c r="AU155" i="43"/>
  <c r="AT155" i="43"/>
  <c r="AS155" i="43"/>
  <c r="AR155" i="43"/>
  <c r="AQ155" i="43"/>
  <c r="AP155" i="43"/>
  <c r="AO155" i="43"/>
  <c r="AN155" i="43"/>
  <c r="AM155" i="43"/>
  <c r="AL155" i="43"/>
  <c r="AK155" i="43"/>
  <c r="AJ155" i="43"/>
  <c r="AI155" i="43"/>
  <c r="AH155" i="43"/>
  <c r="AG155" i="43"/>
  <c r="AF155" i="43"/>
  <c r="AE155" i="43"/>
  <c r="AD155" i="43"/>
  <c r="AC155" i="43"/>
  <c r="AB155" i="43"/>
  <c r="AA155" i="43"/>
  <c r="Z155" i="43"/>
  <c r="Y155" i="43"/>
  <c r="X155" i="43"/>
  <c r="W155" i="43"/>
  <c r="V155" i="43"/>
  <c r="U155" i="43"/>
  <c r="T155" i="43"/>
  <c r="S155" i="43"/>
  <c r="R155" i="43"/>
  <c r="Q155" i="43"/>
  <c r="P155" i="43"/>
  <c r="O155" i="43"/>
  <c r="N155" i="43"/>
  <c r="M155" i="43"/>
  <c r="L155" i="43"/>
  <c r="K155" i="43"/>
  <c r="J155" i="43"/>
  <c r="I155" i="43"/>
  <c r="H155" i="43"/>
  <c r="G155" i="43"/>
  <c r="F155" i="43"/>
  <c r="E155" i="43"/>
  <c r="D155" i="43"/>
  <c r="AW154" i="43"/>
  <c r="AV154" i="43"/>
  <c r="AU154" i="43"/>
  <c r="AT154" i="43"/>
  <c r="AS154" i="43"/>
  <c r="AR154" i="43"/>
  <c r="AQ154" i="43"/>
  <c r="AP154" i="43"/>
  <c r="AO154" i="43"/>
  <c r="AN154" i="43"/>
  <c r="AM154" i="43"/>
  <c r="AL154" i="43"/>
  <c r="AK154" i="43"/>
  <c r="AJ154" i="43"/>
  <c r="AI154" i="43"/>
  <c r="AH154" i="43"/>
  <c r="AG154" i="43"/>
  <c r="AF154" i="43"/>
  <c r="AE154" i="43"/>
  <c r="AD154" i="43"/>
  <c r="AC154" i="43"/>
  <c r="AB154" i="43"/>
  <c r="AA154" i="43"/>
  <c r="Z154" i="43"/>
  <c r="Y154" i="43"/>
  <c r="X154" i="43"/>
  <c r="W154" i="43"/>
  <c r="V154" i="43"/>
  <c r="U154" i="43"/>
  <c r="T154" i="43"/>
  <c r="S154" i="43"/>
  <c r="R154" i="43"/>
  <c r="Q154" i="43"/>
  <c r="P154" i="43"/>
  <c r="O154" i="43"/>
  <c r="N154" i="43"/>
  <c r="M154" i="43"/>
  <c r="L154" i="43"/>
  <c r="K154" i="43"/>
  <c r="J154" i="43"/>
  <c r="I154" i="43"/>
  <c r="H154" i="43"/>
  <c r="G154" i="43"/>
  <c r="F154" i="43"/>
  <c r="E154" i="43"/>
  <c r="D154" i="43"/>
  <c r="AW153" i="43"/>
  <c r="AV153" i="43"/>
  <c r="AU153" i="43"/>
  <c r="AT153" i="43"/>
  <c r="AS153" i="43"/>
  <c r="AR153" i="43"/>
  <c r="AQ153" i="43"/>
  <c r="AP153" i="43"/>
  <c r="AO153" i="43"/>
  <c r="AN153" i="43"/>
  <c r="AM153" i="43"/>
  <c r="AL153" i="43"/>
  <c r="AK153" i="43"/>
  <c r="AJ153" i="43"/>
  <c r="AI153" i="43"/>
  <c r="AH153" i="43"/>
  <c r="AG153" i="43"/>
  <c r="AF153" i="43"/>
  <c r="AE153" i="43"/>
  <c r="AD153" i="43"/>
  <c r="AC153" i="43"/>
  <c r="AB153" i="43"/>
  <c r="AA153" i="43"/>
  <c r="Z153" i="43"/>
  <c r="Y153" i="43"/>
  <c r="X153" i="43"/>
  <c r="W153" i="43"/>
  <c r="V153" i="43"/>
  <c r="U153" i="43"/>
  <c r="T153" i="43"/>
  <c r="S153" i="43"/>
  <c r="R153" i="43"/>
  <c r="Q153" i="43"/>
  <c r="P153" i="43"/>
  <c r="O153" i="43"/>
  <c r="N153" i="43"/>
  <c r="M153" i="43"/>
  <c r="L153" i="43"/>
  <c r="K153" i="43"/>
  <c r="J153" i="43"/>
  <c r="I153" i="43"/>
  <c r="H153" i="43"/>
  <c r="G153" i="43"/>
  <c r="F153" i="43"/>
  <c r="E153" i="43"/>
  <c r="D153" i="43"/>
  <c r="AW152" i="43"/>
  <c r="AV152" i="43"/>
  <c r="AU152" i="43"/>
  <c r="AT152" i="43"/>
  <c r="AS152" i="43"/>
  <c r="AR152" i="43"/>
  <c r="AQ152" i="43"/>
  <c r="AP152" i="43"/>
  <c r="AO152" i="43"/>
  <c r="AN152" i="43"/>
  <c r="AM152" i="43"/>
  <c r="AL152" i="43"/>
  <c r="AK152" i="43"/>
  <c r="AJ152" i="43"/>
  <c r="AI152" i="43"/>
  <c r="AH152" i="43"/>
  <c r="AG152" i="43"/>
  <c r="AF152" i="43"/>
  <c r="AE152" i="43"/>
  <c r="AD152" i="43"/>
  <c r="AC152" i="43"/>
  <c r="AB152" i="43"/>
  <c r="AA152" i="43"/>
  <c r="Z152" i="43"/>
  <c r="Y152" i="43"/>
  <c r="X152" i="43"/>
  <c r="W152" i="43"/>
  <c r="V152" i="43"/>
  <c r="U152" i="43"/>
  <c r="T152" i="43"/>
  <c r="S152" i="43"/>
  <c r="R152" i="43"/>
  <c r="Q152" i="43"/>
  <c r="P152" i="43"/>
  <c r="O152" i="43"/>
  <c r="N152" i="43"/>
  <c r="M152" i="43"/>
  <c r="L152" i="43"/>
  <c r="K152" i="43"/>
  <c r="J152" i="43"/>
  <c r="I152" i="43"/>
  <c r="H152" i="43"/>
  <c r="G152" i="43"/>
  <c r="F152" i="43"/>
  <c r="E152" i="43"/>
  <c r="D152" i="43"/>
  <c r="AW151" i="43"/>
  <c r="AV151" i="43"/>
  <c r="AU151" i="43"/>
  <c r="AT151" i="43"/>
  <c r="AS151" i="43"/>
  <c r="AR151" i="43"/>
  <c r="AQ151" i="43"/>
  <c r="AP151" i="43"/>
  <c r="AO151" i="43"/>
  <c r="AN151" i="43"/>
  <c r="AM151" i="43"/>
  <c r="AL151" i="43"/>
  <c r="AK151" i="43"/>
  <c r="AJ151" i="43"/>
  <c r="AI151" i="43"/>
  <c r="AH151" i="43"/>
  <c r="AG151" i="43"/>
  <c r="AF151" i="43"/>
  <c r="AE151" i="43"/>
  <c r="AD151" i="43"/>
  <c r="AC151" i="43"/>
  <c r="AB151" i="43"/>
  <c r="AA151" i="43"/>
  <c r="Z151" i="43"/>
  <c r="Y151" i="43"/>
  <c r="X151" i="43"/>
  <c r="W151" i="43"/>
  <c r="V151" i="43"/>
  <c r="U151" i="43"/>
  <c r="T151" i="43"/>
  <c r="S151" i="43"/>
  <c r="R151" i="43"/>
  <c r="Q151" i="43"/>
  <c r="P151" i="43"/>
  <c r="O151" i="43"/>
  <c r="N151" i="43"/>
  <c r="M151" i="43"/>
  <c r="L151" i="43"/>
  <c r="K151" i="43"/>
  <c r="J151" i="43"/>
  <c r="I151" i="43"/>
  <c r="H151" i="43"/>
  <c r="G151" i="43"/>
  <c r="F151" i="43"/>
  <c r="E151" i="43"/>
  <c r="D151" i="43"/>
  <c r="AW150" i="43"/>
  <c r="AV150" i="43"/>
  <c r="AU150" i="43"/>
  <c r="AT150" i="43"/>
  <c r="AS150" i="43"/>
  <c r="AR150" i="43"/>
  <c r="AQ150" i="43"/>
  <c r="AP150" i="43"/>
  <c r="AO150" i="43"/>
  <c r="AN150" i="43"/>
  <c r="AM150" i="43"/>
  <c r="AL150" i="43"/>
  <c r="AK150" i="43"/>
  <c r="AJ150" i="43"/>
  <c r="AI150" i="43"/>
  <c r="AH150" i="43"/>
  <c r="AG150" i="43"/>
  <c r="AF150" i="43"/>
  <c r="AE150" i="43"/>
  <c r="AD150" i="43"/>
  <c r="AC150" i="43"/>
  <c r="AB150" i="43"/>
  <c r="AA150" i="43"/>
  <c r="Z150" i="43"/>
  <c r="Y150" i="43"/>
  <c r="X150" i="43"/>
  <c r="W150" i="43"/>
  <c r="V150" i="43"/>
  <c r="U150" i="43"/>
  <c r="T150" i="43"/>
  <c r="S150" i="43"/>
  <c r="R150" i="43"/>
  <c r="Q150" i="43"/>
  <c r="P150" i="43"/>
  <c r="O150" i="43"/>
  <c r="N150" i="43"/>
  <c r="M150" i="43"/>
  <c r="L150" i="43"/>
  <c r="K150" i="43"/>
  <c r="J150" i="43"/>
  <c r="I150" i="43"/>
  <c r="H150" i="43"/>
  <c r="G150" i="43"/>
  <c r="F150" i="43"/>
  <c r="E150" i="43"/>
  <c r="D150" i="43"/>
  <c r="AW149" i="43"/>
  <c r="AV149" i="43"/>
  <c r="AU149" i="43"/>
  <c r="AT149" i="43"/>
  <c r="AS149" i="43"/>
  <c r="AR149" i="43"/>
  <c r="AQ149" i="43"/>
  <c r="AP149" i="43"/>
  <c r="AO149" i="43"/>
  <c r="AN149" i="43"/>
  <c r="AM149" i="43"/>
  <c r="AL149" i="43"/>
  <c r="AK149" i="43"/>
  <c r="AJ149" i="43"/>
  <c r="AI149" i="43"/>
  <c r="AH149" i="43"/>
  <c r="AG149" i="43"/>
  <c r="AF149" i="43"/>
  <c r="AE149" i="43"/>
  <c r="AD149" i="43"/>
  <c r="AC149" i="43"/>
  <c r="AB149" i="43"/>
  <c r="AA149" i="43"/>
  <c r="Z149" i="43"/>
  <c r="Y149" i="43"/>
  <c r="X149" i="43"/>
  <c r="W149" i="43"/>
  <c r="V149" i="43"/>
  <c r="U149" i="43"/>
  <c r="T149" i="43"/>
  <c r="S149" i="43"/>
  <c r="R149" i="43"/>
  <c r="Q149" i="43"/>
  <c r="P149" i="43"/>
  <c r="O149" i="43"/>
  <c r="N149" i="43"/>
  <c r="M149" i="43"/>
  <c r="L149" i="43"/>
  <c r="K149" i="43"/>
  <c r="J149" i="43"/>
  <c r="I149" i="43"/>
  <c r="H149" i="43"/>
  <c r="G149" i="43"/>
  <c r="F149" i="43"/>
  <c r="E149" i="43"/>
  <c r="D149" i="43"/>
  <c r="AW148" i="43"/>
  <c r="AV148" i="43"/>
  <c r="AU148" i="43"/>
  <c r="AT148" i="43"/>
  <c r="AS148" i="43"/>
  <c r="AR148" i="43"/>
  <c r="AQ148" i="43"/>
  <c r="AP148" i="43"/>
  <c r="AO148" i="43"/>
  <c r="AN148" i="43"/>
  <c r="AM148" i="43"/>
  <c r="AL148" i="43"/>
  <c r="AK148" i="43"/>
  <c r="AJ148" i="43"/>
  <c r="AI148" i="43"/>
  <c r="AH148" i="43"/>
  <c r="AG148" i="43"/>
  <c r="AF148" i="43"/>
  <c r="AE148" i="43"/>
  <c r="AD148" i="43"/>
  <c r="AC148" i="43"/>
  <c r="AB148" i="43"/>
  <c r="AA148" i="43"/>
  <c r="Z148" i="43"/>
  <c r="Y148" i="43"/>
  <c r="X148" i="43"/>
  <c r="W148" i="43"/>
  <c r="V148" i="43"/>
  <c r="U148" i="43"/>
  <c r="T148" i="43"/>
  <c r="S148" i="43"/>
  <c r="R148" i="43"/>
  <c r="Q148" i="43"/>
  <c r="P148" i="43"/>
  <c r="O148" i="43"/>
  <c r="N148" i="43"/>
  <c r="M148" i="43"/>
  <c r="L148" i="43"/>
  <c r="K148" i="43"/>
  <c r="J148" i="43"/>
  <c r="I148" i="43"/>
  <c r="H148" i="43"/>
  <c r="G148" i="43"/>
  <c r="F148" i="43"/>
  <c r="E148" i="43"/>
  <c r="D148" i="43"/>
  <c r="AW147" i="43"/>
  <c r="AV147" i="43"/>
  <c r="AU147" i="43"/>
  <c r="AT147" i="43"/>
  <c r="AS147" i="43"/>
  <c r="AR147" i="43"/>
  <c r="AQ147" i="43"/>
  <c r="AP147" i="43"/>
  <c r="AO147" i="43"/>
  <c r="AN147" i="43"/>
  <c r="AM147" i="43"/>
  <c r="AL147" i="43"/>
  <c r="AK147" i="43"/>
  <c r="AJ147" i="43"/>
  <c r="AI147" i="43"/>
  <c r="AH147" i="43"/>
  <c r="AG147" i="43"/>
  <c r="AF147" i="43"/>
  <c r="AE147" i="43"/>
  <c r="AD147" i="43"/>
  <c r="AC147" i="43"/>
  <c r="AB147" i="43"/>
  <c r="AA147" i="43"/>
  <c r="Z147" i="43"/>
  <c r="Y147" i="43"/>
  <c r="X147" i="43"/>
  <c r="W147" i="43"/>
  <c r="V147" i="43"/>
  <c r="U147" i="43"/>
  <c r="T147" i="43"/>
  <c r="S147" i="43"/>
  <c r="R147" i="43"/>
  <c r="Q147" i="43"/>
  <c r="P147" i="43"/>
  <c r="O147" i="43"/>
  <c r="N147" i="43"/>
  <c r="M147" i="43"/>
  <c r="L147" i="43"/>
  <c r="K147" i="43"/>
  <c r="J147" i="43"/>
  <c r="I147" i="43"/>
  <c r="H147" i="43"/>
  <c r="G147" i="43"/>
  <c r="F147" i="43"/>
  <c r="E147" i="43"/>
  <c r="D147" i="43"/>
  <c r="AW146" i="43"/>
  <c r="AV146" i="43"/>
  <c r="AU146" i="43"/>
  <c r="AT146" i="43"/>
  <c r="AS146" i="43"/>
  <c r="AR146" i="43"/>
  <c r="AQ146" i="43"/>
  <c r="AP146" i="43"/>
  <c r="AO146" i="43"/>
  <c r="AN146" i="43"/>
  <c r="AM146" i="43"/>
  <c r="AL146" i="43"/>
  <c r="AK146" i="43"/>
  <c r="AJ146" i="43"/>
  <c r="AI146" i="43"/>
  <c r="AH146" i="43"/>
  <c r="AG146" i="43"/>
  <c r="AF146" i="43"/>
  <c r="AE146" i="43"/>
  <c r="AD146" i="43"/>
  <c r="AC146" i="43"/>
  <c r="AB146" i="43"/>
  <c r="AA146" i="43"/>
  <c r="Z146" i="43"/>
  <c r="Y146" i="43"/>
  <c r="X146" i="43"/>
  <c r="W146" i="43"/>
  <c r="V146" i="43"/>
  <c r="U146" i="43"/>
  <c r="T146" i="43"/>
  <c r="S146" i="43"/>
  <c r="R146" i="43"/>
  <c r="Q146" i="43"/>
  <c r="P146" i="43"/>
  <c r="O146" i="43"/>
  <c r="N146" i="43"/>
  <c r="M146" i="43"/>
  <c r="L146" i="43"/>
  <c r="K146" i="43"/>
  <c r="J146" i="43"/>
  <c r="I146" i="43"/>
  <c r="H146" i="43"/>
  <c r="G146" i="43"/>
  <c r="F146" i="43"/>
  <c r="E146" i="43"/>
  <c r="D146" i="43"/>
  <c r="AW145" i="43"/>
  <c r="AV145" i="43"/>
  <c r="AU145" i="43"/>
  <c r="AT145" i="43"/>
  <c r="AS145" i="43"/>
  <c r="AR145" i="43"/>
  <c r="AQ145" i="43"/>
  <c r="AP145" i="43"/>
  <c r="AO145" i="43"/>
  <c r="AN145" i="43"/>
  <c r="AM145" i="43"/>
  <c r="AL145" i="43"/>
  <c r="AK145" i="43"/>
  <c r="AJ145" i="43"/>
  <c r="AI145" i="43"/>
  <c r="AH145" i="43"/>
  <c r="AG145" i="43"/>
  <c r="AF145" i="43"/>
  <c r="AE145" i="43"/>
  <c r="AD145" i="43"/>
  <c r="AC145" i="43"/>
  <c r="AB145" i="43"/>
  <c r="AA145" i="43"/>
  <c r="Z145" i="43"/>
  <c r="Y145" i="43"/>
  <c r="X145" i="43"/>
  <c r="W145" i="43"/>
  <c r="V145" i="43"/>
  <c r="U145" i="43"/>
  <c r="T145" i="43"/>
  <c r="S145" i="43"/>
  <c r="R145" i="43"/>
  <c r="Q145" i="43"/>
  <c r="P145" i="43"/>
  <c r="O145" i="43"/>
  <c r="N145" i="43"/>
  <c r="M145" i="43"/>
  <c r="L145" i="43"/>
  <c r="K145" i="43"/>
  <c r="J145" i="43"/>
  <c r="I145" i="43"/>
  <c r="H145" i="43"/>
  <c r="G145" i="43"/>
  <c r="F145" i="43"/>
  <c r="E145" i="43"/>
  <c r="D145" i="43"/>
  <c r="AW144" i="43"/>
  <c r="AV144" i="43"/>
  <c r="AU144" i="43"/>
  <c r="AT144" i="43"/>
  <c r="AS144" i="43"/>
  <c r="AR144" i="43"/>
  <c r="AQ144" i="43"/>
  <c r="AP144" i="43"/>
  <c r="AO144" i="43"/>
  <c r="AN144" i="43"/>
  <c r="AM144" i="43"/>
  <c r="AL144" i="43"/>
  <c r="AK144" i="43"/>
  <c r="AJ144" i="43"/>
  <c r="AI144" i="43"/>
  <c r="AH144" i="43"/>
  <c r="AG144" i="43"/>
  <c r="AF144" i="43"/>
  <c r="AE144" i="43"/>
  <c r="AD144" i="43"/>
  <c r="AC144" i="43"/>
  <c r="AB144" i="43"/>
  <c r="AA144" i="43"/>
  <c r="Z144" i="43"/>
  <c r="Y144" i="43"/>
  <c r="X144" i="43"/>
  <c r="W144" i="43"/>
  <c r="V144" i="43"/>
  <c r="U144" i="43"/>
  <c r="T144" i="43"/>
  <c r="S144" i="43"/>
  <c r="R144" i="43"/>
  <c r="Q144" i="43"/>
  <c r="P144" i="43"/>
  <c r="O144" i="43"/>
  <c r="N144" i="43"/>
  <c r="M144" i="43"/>
  <c r="L144" i="43"/>
  <c r="K144" i="43"/>
  <c r="J144" i="43"/>
  <c r="I144" i="43"/>
  <c r="H144" i="43"/>
  <c r="G144" i="43"/>
  <c r="F144" i="43"/>
  <c r="E144" i="43"/>
  <c r="D144" i="43"/>
  <c r="AW143" i="43"/>
  <c r="AV143" i="43"/>
  <c r="AU143" i="43"/>
  <c r="AT143" i="43"/>
  <c r="AS143" i="43"/>
  <c r="AR143" i="43"/>
  <c r="AQ143" i="43"/>
  <c r="AP143" i="43"/>
  <c r="AO143" i="43"/>
  <c r="AN143" i="43"/>
  <c r="AM143" i="43"/>
  <c r="AL143" i="43"/>
  <c r="AK143" i="43"/>
  <c r="AJ143" i="43"/>
  <c r="AI143" i="43"/>
  <c r="AH143" i="43"/>
  <c r="AG143" i="43"/>
  <c r="AF143" i="43"/>
  <c r="AE143" i="43"/>
  <c r="AD143" i="43"/>
  <c r="AC143" i="43"/>
  <c r="AB143" i="43"/>
  <c r="AA143" i="43"/>
  <c r="Z143" i="43"/>
  <c r="Y143" i="43"/>
  <c r="X143" i="43"/>
  <c r="W143" i="43"/>
  <c r="V143" i="43"/>
  <c r="U143" i="43"/>
  <c r="T143" i="43"/>
  <c r="S143" i="43"/>
  <c r="R143" i="43"/>
  <c r="Q143" i="43"/>
  <c r="P143" i="43"/>
  <c r="O143" i="43"/>
  <c r="N143" i="43"/>
  <c r="M143" i="43"/>
  <c r="L143" i="43"/>
  <c r="K143" i="43"/>
  <c r="J143" i="43"/>
  <c r="I143" i="43"/>
  <c r="H143" i="43"/>
  <c r="G143" i="43"/>
  <c r="F143" i="43"/>
  <c r="E143" i="43"/>
  <c r="D143" i="43"/>
  <c r="AW142" i="43"/>
  <c r="AV142" i="43"/>
  <c r="AU142" i="43"/>
  <c r="AT142" i="43"/>
  <c r="AS142" i="43"/>
  <c r="AR142" i="43"/>
  <c r="AQ142" i="43"/>
  <c r="AP142" i="43"/>
  <c r="AO142" i="43"/>
  <c r="AN142" i="43"/>
  <c r="AM142" i="43"/>
  <c r="AL142" i="43"/>
  <c r="AK142" i="43"/>
  <c r="AJ142" i="43"/>
  <c r="AI142" i="43"/>
  <c r="AH142" i="43"/>
  <c r="AG142" i="43"/>
  <c r="AF142" i="43"/>
  <c r="AE142" i="43"/>
  <c r="AD142" i="43"/>
  <c r="AC142" i="43"/>
  <c r="AB142" i="43"/>
  <c r="AA142" i="43"/>
  <c r="Z142" i="43"/>
  <c r="Y142" i="43"/>
  <c r="X142" i="43"/>
  <c r="W142" i="43"/>
  <c r="V142" i="43"/>
  <c r="U142" i="43"/>
  <c r="T142" i="43"/>
  <c r="S142" i="43"/>
  <c r="R142" i="43"/>
  <c r="Q142" i="43"/>
  <c r="P142" i="43"/>
  <c r="O142" i="43"/>
  <c r="N142" i="43"/>
  <c r="M142" i="43"/>
  <c r="L142" i="43"/>
  <c r="K142" i="43"/>
  <c r="J142" i="43"/>
  <c r="I142" i="43"/>
  <c r="H142" i="43"/>
  <c r="G142" i="43"/>
  <c r="F142" i="43"/>
  <c r="E142" i="43"/>
  <c r="D142" i="43"/>
  <c r="AW141" i="43"/>
  <c r="AV141" i="43"/>
  <c r="AU141" i="43"/>
  <c r="AT141" i="43"/>
  <c r="AS141" i="43"/>
  <c r="AR141" i="43"/>
  <c r="AQ141" i="43"/>
  <c r="AP141" i="43"/>
  <c r="AO141" i="43"/>
  <c r="AN141" i="43"/>
  <c r="AM141" i="43"/>
  <c r="AL141" i="43"/>
  <c r="AK141" i="43"/>
  <c r="AJ141" i="43"/>
  <c r="AI141" i="43"/>
  <c r="AH141" i="43"/>
  <c r="AG141" i="43"/>
  <c r="AF141" i="43"/>
  <c r="AE141" i="43"/>
  <c r="AD141" i="43"/>
  <c r="AC141" i="43"/>
  <c r="AB141" i="43"/>
  <c r="AA141" i="43"/>
  <c r="Z141" i="43"/>
  <c r="Y141" i="43"/>
  <c r="X141" i="43"/>
  <c r="W141" i="43"/>
  <c r="V141" i="43"/>
  <c r="U141" i="43"/>
  <c r="T141" i="43"/>
  <c r="S141" i="43"/>
  <c r="R141" i="43"/>
  <c r="Q141" i="43"/>
  <c r="P141" i="43"/>
  <c r="O141" i="43"/>
  <c r="N141" i="43"/>
  <c r="M141" i="43"/>
  <c r="L141" i="43"/>
  <c r="K141" i="43"/>
  <c r="J141" i="43"/>
  <c r="I141" i="43"/>
  <c r="H141" i="43"/>
  <c r="G141" i="43"/>
  <c r="F141" i="43"/>
  <c r="E141" i="43"/>
  <c r="D141" i="43"/>
  <c r="AW140" i="43"/>
  <c r="AV140" i="43"/>
  <c r="AU140" i="43"/>
  <c r="AT140" i="43"/>
  <c r="AS140" i="43"/>
  <c r="AR140" i="43"/>
  <c r="AQ140" i="43"/>
  <c r="AP140" i="43"/>
  <c r="AO140" i="43"/>
  <c r="AN140" i="43"/>
  <c r="AM140" i="43"/>
  <c r="AL140" i="43"/>
  <c r="AK140" i="43"/>
  <c r="AJ140" i="43"/>
  <c r="AI140" i="43"/>
  <c r="AH140" i="43"/>
  <c r="AG140" i="43"/>
  <c r="AF140" i="43"/>
  <c r="AE140" i="43"/>
  <c r="AD140" i="43"/>
  <c r="AC140" i="43"/>
  <c r="AB140" i="43"/>
  <c r="AA140" i="43"/>
  <c r="Z140" i="43"/>
  <c r="Y140" i="43"/>
  <c r="X140" i="43"/>
  <c r="W140" i="43"/>
  <c r="V140" i="43"/>
  <c r="U140" i="43"/>
  <c r="T140" i="43"/>
  <c r="S140" i="43"/>
  <c r="R140" i="43"/>
  <c r="Q140" i="43"/>
  <c r="P140" i="43"/>
  <c r="O140" i="43"/>
  <c r="N140" i="43"/>
  <c r="M140" i="43"/>
  <c r="L140" i="43"/>
  <c r="K140" i="43"/>
  <c r="J140" i="43"/>
  <c r="I140" i="43"/>
  <c r="H140" i="43"/>
  <c r="G140" i="43"/>
  <c r="F140" i="43"/>
  <c r="E140" i="43"/>
  <c r="D140" i="43"/>
  <c r="AW139" i="43"/>
  <c r="AV139" i="43"/>
  <c r="AU139" i="43"/>
  <c r="AT139" i="43"/>
  <c r="AS139" i="43"/>
  <c r="AR139" i="43"/>
  <c r="AQ139" i="43"/>
  <c r="AP139" i="43"/>
  <c r="AO139" i="43"/>
  <c r="AN139" i="43"/>
  <c r="AM139" i="43"/>
  <c r="AL139" i="43"/>
  <c r="AK139" i="43"/>
  <c r="AJ139" i="43"/>
  <c r="AI139" i="43"/>
  <c r="AH139" i="43"/>
  <c r="AG139" i="43"/>
  <c r="AF139" i="43"/>
  <c r="AE139" i="43"/>
  <c r="AD139" i="43"/>
  <c r="AC139" i="43"/>
  <c r="AB139" i="43"/>
  <c r="AA139" i="43"/>
  <c r="Z139" i="43"/>
  <c r="Y139" i="43"/>
  <c r="X139" i="43"/>
  <c r="W139" i="43"/>
  <c r="V139" i="43"/>
  <c r="U139" i="43"/>
  <c r="T139" i="43"/>
  <c r="S139" i="43"/>
  <c r="R139" i="43"/>
  <c r="Q139" i="43"/>
  <c r="P139" i="43"/>
  <c r="O139" i="43"/>
  <c r="N139" i="43"/>
  <c r="M139" i="43"/>
  <c r="L139" i="43"/>
  <c r="K139" i="43"/>
  <c r="J139" i="43"/>
  <c r="I139" i="43"/>
  <c r="H139" i="43"/>
  <c r="G139" i="43"/>
  <c r="F139" i="43"/>
  <c r="E139" i="43"/>
  <c r="D139" i="43"/>
  <c r="AW138" i="43"/>
  <c r="AV138" i="43"/>
  <c r="AU138" i="43"/>
  <c r="AT138" i="43"/>
  <c r="AS138" i="43"/>
  <c r="AR138" i="43"/>
  <c r="AQ138" i="43"/>
  <c r="AP138" i="43"/>
  <c r="AO138" i="43"/>
  <c r="AN138" i="43"/>
  <c r="AM138" i="43"/>
  <c r="AL138" i="43"/>
  <c r="AK138" i="43"/>
  <c r="AJ138" i="43"/>
  <c r="AI138" i="43"/>
  <c r="AH138" i="43"/>
  <c r="AG138" i="43"/>
  <c r="AF138" i="43"/>
  <c r="AE138" i="43"/>
  <c r="AD138" i="43"/>
  <c r="AC138" i="43"/>
  <c r="AB138" i="43"/>
  <c r="AA138" i="43"/>
  <c r="Z138" i="43"/>
  <c r="Y138" i="43"/>
  <c r="X138" i="43"/>
  <c r="W138" i="43"/>
  <c r="V138" i="43"/>
  <c r="U138" i="43"/>
  <c r="T138" i="43"/>
  <c r="S138" i="43"/>
  <c r="R138" i="43"/>
  <c r="Q138" i="43"/>
  <c r="P138" i="43"/>
  <c r="O138" i="43"/>
  <c r="N138" i="43"/>
  <c r="M138" i="43"/>
  <c r="L138" i="43"/>
  <c r="K138" i="43"/>
  <c r="J138" i="43"/>
  <c r="I138" i="43"/>
  <c r="H138" i="43"/>
  <c r="G138" i="43"/>
  <c r="F138" i="43"/>
  <c r="E138" i="43"/>
  <c r="D138" i="43"/>
  <c r="AW137" i="43"/>
  <c r="AV137" i="43"/>
  <c r="AU137" i="43"/>
  <c r="AT137" i="43"/>
  <c r="AS137" i="43"/>
  <c r="AR137" i="43"/>
  <c r="AQ137" i="43"/>
  <c r="AP137" i="43"/>
  <c r="AO137" i="43"/>
  <c r="AN137" i="43"/>
  <c r="AM137" i="43"/>
  <c r="AL137" i="43"/>
  <c r="AK137" i="43"/>
  <c r="AJ137" i="43"/>
  <c r="AI137" i="43"/>
  <c r="AH137" i="43"/>
  <c r="AG137" i="43"/>
  <c r="AF137" i="43"/>
  <c r="AE137" i="43"/>
  <c r="AD137" i="43"/>
  <c r="AC137" i="43"/>
  <c r="AB137" i="43"/>
  <c r="AA137" i="43"/>
  <c r="Z137" i="43"/>
  <c r="Y137" i="43"/>
  <c r="X137" i="43"/>
  <c r="W137" i="43"/>
  <c r="V137" i="43"/>
  <c r="U137" i="43"/>
  <c r="T137" i="43"/>
  <c r="S137" i="43"/>
  <c r="R137" i="43"/>
  <c r="Q137" i="43"/>
  <c r="P137" i="43"/>
  <c r="O137" i="43"/>
  <c r="N137" i="43"/>
  <c r="M137" i="43"/>
  <c r="L137" i="43"/>
  <c r="K137" i="43"/>
  <c r="J137" i="43"/>
  <c r="I137" i="43"/>
  <c r="H137" i="43"/>
  <c r="G137" i="43"/>
  <c r="F137" i="43"/>
  <c r="E137" i="43"/>
  <c r="D137" i="43"/>
  <c r="AW136" i="43"/>
  <c r="AV136" i="43"/>
  <c r="AU136" i="43"/>
  <c r="AT136" i="43"/>
  <c r="AS136" i="43"/>
  <c r="AR136" i="43"/>
  <c r="AQ136" i="43"/>
  <c r="AP136" i="43"/>
  <c r="AO136" i="43"/>
  <c r="AN136" i="43"/>
  <c r="AM136" i="43"/>
  <c r="AL136" i="43"/>
  <c r="AK136" i="43"/>
  <c r="AJ136" i="43"/>
  <c r="AI136" i="43"/>
  <c r="AH136" i="43"/>
  <c r="AG136" i="43"/>
  <c r="AF136" i="43"/>
  <c r="AE136" i="43"/>
  <c r="AD136" i="43"/>
  <c r="AC136" i="43"/>
  <c r="AB136" i="43"/>
  <c r="AA136" i="43"/>
  <c r="Z136" i="43"/>
  <c r="Y136" i="43"/>
  <c r="X136" i="43"/>
  <c r="W136" i="43"/>
  <c r="V136" i="43"/>
  <c r="U136" i="43"/>
  <c r="T136" i="43"/>
  <c r="S136" i="43"/>
  <c r="R136" i="43"/>
  <c r="Q136" i="43"/>
  <c r="P136" i="43"/>
  <c r="O136" i="43"/>
  <c r="N136" i="43"/>
  <c r="M136" i="43"/>
  <c r="L136" i="43"/>
  <c r="K136" i="43"/>
  <c r="J136" i="43"/>
  <c r="I136" i="43"/>
  <c r="H136" i="43"/>
  <c r="G136" i="43"/>
  <c r="F136" i="43"/>
  <c r="E136" i="43"/>
  <c r="D136" i="43"/>
  <c r="AW135" i="43"/>
  <c r="AV135" i="43"/>
  <c r="AU135" i="43"/>
  <c r="AT135" i="43"/>
  <c r="AS135" i="43"/>
  <c r="AR135" i="43"/>
  <c r="AQ135" i="43"/>
  <c r="AP135" i="43"/>
  <c r="AO135" i="43"/>
  <c r="AN135" i="43"/>
  <c r="AM135" i="43"/>
  <c r="AL135" i="43"/>
  <c r="AK135" i="43"/>
  <c r="AJ135" i="43"/>
  <c r="AI135" i="43"/>
  <c r="AH135" i="43"/>
  <c r="AG135" i="43"/>
  <c r="AF135" i="43"/>
  <c r="AE135" i="43"/>
  <c r="AD135" i="43"/>
  <c r="AC135" i="43"/>
  <c r="AB135" i="43"/>
  <c r="AA135" i="43"/>
  <c r="Z135" i="43"/>
  <c r="Y135" i="43"/>
  <c r="X135" i="43"/>
  <c r="W135" i="43"/>
  <c r="V135" i="43"/>
  <c r="U135" i="43"/>
  <c r="T135" i="43"/>
  <c r="S135" i="43"/>
  <c r="R135" i="43"/>
  <c r="Q135" i="43"/>
  <c r="P135" i="43"/>
  <c r="O135" i="43"/>
  <c r="N135" i="43"/>
  <c r="M135" i="43"/>
  <c r="L135" i="43"/>
  <c r="K135" i="43"/>
  <c r="J135" i="43"/>
  <c r="I135" i="43"/>
  <c r="H135" i="43"/>
  <c r="G135" i="43"/>
  <c r="F135" i="43"/>
  <c r="E135" i="43"/>
  <c r="D135" i="43"/>
  <c r="AW134" i="43"/>
  <c r="AV134" i="43"/>
  <c r="AU134" i="43"/>
  <c r="AT134" i="43"/>
  <c r="AS134" i="43"/>
  <c r="AR134" i="43"/>
  <c r="AQ134" i="43"/>
  <c r="AP134" i="43"/>
  <c r="AO134" i="43"/>
  <c r="AN134" i="43"/>
  <c r="AM134" i="43"/>
  <c r="AL134" i="43"/>
  <c r="AK134" i="43"/>
  <c r="AJ134" i="43"/>
  <c r="AI134" i="43"/>
  <c r="AH134" i="43"/>
  <c r="AG134" i="43"/>
  <c r="AF134" i="43"/>
  <c r="AE134" i="43"/>
  <c r="AD134" i="43"/>
  <c r="AC134" i="43"/>
  <c r="AB134" i="43"/>
  <c r="AA134" i="43"/>
  <c r="Z134" i="43"/>
  <c r="Y134" i="43"/>
  <c r="X134" i="43"/>
  <c r="W134" i="43"/>
  <c r="V134" i="43"/>
  <c r="U134" i="43"/>
  <c r="T134" i="43"/>
  <c r="S134" i="43"/>
  <c r="R134" i="43"/>
  <c r="Q134" i="43"/>
  <c r="P134" i="43"/>
  <c r="O134" i="43"/>
  <c r="N134" i="43"/>
  <c r="M134" i="43"/>
  <c r="L134" i="43"/>
  <c r="K134" i="43"/>
  <c r="J134" i="43"/>
  <c r="I134" i="43"/>
  <c r="H134" i="43"/>
  <c r="G134" i="43"/>
  <c r="F134" i="43"/>
  <c r="E134" i="43"/>
  <c r="D134" i="43"/>
  <c r="AW133" i="43"/>
  <c r="AV133" i="43"/>
  <c r="AU133" i="43"/>
  <c r="AT133" i="43"/>
  <c r="AS133" i="43"/>
  <c r="AR133" i="43"/>
  <c r="AQ133" i="43"/>
  <c r="AP133" i="43"/>
  <c r="AO133" i="43"/>
  <c r="AN133" i="43"/>
  <c r="AM133" i="43"/>
  <c r="AL133" i="43"/>
  <c r="AK133" i="43"/>
  <c r="AJ133" i="43"/>
  <c r="AI133" i="43"/>
  <c r="AH133" i="43"/>
  <c r="AG133" i="43"/>
  <c r="AF133" i="43"/>
  <c r="AE133" i="43"/>
  <c r="AD133" i="43"/>
  <c r="AC133" i="43"/>
  <c r="AB133" i="43"/>
  <c r="AA133" i="43"/>
  <c r="Z133" i="43"/>
  <c r="Y133" i="43"/>
  <c r="X133" i="43"/>
  <c r="W133" i="43"/>
  <c r="V133" i="43"/>
  <c r="U133" i="43"/>
  <c r="T133" i="43"/>
  <c r="S133" i="43"/>
  <c r="R133" i="43"/>
  <c r="Q133" i="43"/>
  <c r="P133" i="43"/>
  <c r="O133" i="43"/>
  <c r="N133" i="43"/>
  <c r="M133" i="43"/>
  <c r="L133" i="43"/>
  <c r="K133" i="43"/>
  <c r="J133" i="43"/>
  <c r="I133" i="43"/>
  <c r="H133" i="43"/>
  <c r="G133" i="43"/>
  <c r="F133" i="43"/>
  <c r="E133" i="43"/>
  <c r="D133" i="43"/>
  <c r="AW132" i="43"/>
  <c r="AV132" i="43"/>
  <c r="AU132" i="43"/>
  <c r="AT132" i="43"/>
  <c r="AS132" i="43"/>
  <c r="AR132" i="43"/>
  <c r="AQ132" i="43"/>
  <c r="AP132" i="43"/>
  <c r="AO132" i="43"/>
  <c r="AN132" i="43"/>
  <c r="AM132" i="43"/>
  <c r="AL132" i="43"/>
  <c r="AK132" i="43"/>
  <c r="AJ132" i="43"/>
  <c r="AI132" i="43"/>
  <c r="AH132" i="43"/>
  <c r="AG132" i="43"/>
  <c r="AF132" i="43"/>
  <c r="AE132" i="43"/>
  <c r="AD132" i="43"/>
  <c r="AC132" i="43"/>
  <c r="AB132" i="43"/>
  <c r="AA132" i="43"/>
  <c r="Z132" i="43"/>
  <c r="Y132" i="43"/>
  <c r="X132" i="43"/>
  <c r="W132" i="43"/>
  <c r="V132" i="43"/>
  <c r="U132" i="43"/>
  <c r="T132" i="43"/>
  <c r="S132" i="43"/>
  <c r="R132" i="43"/>
  <c r="Q132" i="43"/>
  <c r="P132" i="43"/>
  <c r="O132" i="43"/>
  <c r="N132" i="43"/>
  <c r="M132" i="43"/>
  <c r="L132" i="43"/>
  <c r="K132" i="43"/>
  <c r="J132" i="43"/>
  <c r="I132" i="43"/>
  <c r="H132" i="43"/>
  <c r="G132" i="43"/>
  <c r="F132" i="43"/>
  <c r="E132" i="43"/>
  <c r="D132" i="43"/>
  <c r="AW131" i="43"/>
  <c r="AV131" i="43"/>
  <c r="AU131" i="43"/>
  <c r="AT131" i="43"/>
  <c r="AS131" i="43"/>
  <c r="AR131" i="43"/>
  <c r="AQ131" i="43"/>
  <c r="AP131" i="43"/>
  <c r="AO131" i="43"/>
  <c r="AN131" i="43"/>
  <c r="AM131" i="43"/>
  <c r="AL131" i="43"/>
  <c r="AK131" i="43"/>
  <c r="AJ131" i="43"/>
  <c r="AI131" i="43"/>
  <c r="AH131" i="43"/>
  <c r="AG131" i="43"/>
  <c r="AF131" i="43"/>
  <c r="AE131" i="43"/>
  <c r="AD131" i="43"/>
  <c r="AC131" i="43"/>
  <c r="AB131" i="43"/>
  <c r="AA131" i="43"/>
  <c r="Z131" i="43"/>
  <c r="Y131" i="43"/>
  <c r="X131" i="43"/>
  <c r="W131" i="43"/>
  <c r="V131" i="43"/>
  <c r="U131" i="43"/>
  <c r="T131" i="43"/>
  <c r="S131" i="43"/>
  <c r="R131" i="43"/>
  <c r="Q131" i="43"/>
  <c r="P131" i="43"/>
  <c r="O131" i="43"/>
  <c r="N131" i="43"/>
  <c r="M131" i="43"/>
  <c r="L131" i="43"/>
  <c r="K131" i="43"/>
  <c r="J131" i="43"/>
  <c r="I131" i="43"/>
  <c r="H131" i="43"/>
  <c r="G131" i="43"/>
  <c r="F131" i="43"/>
  <c r="E131" i="43"/>
  <c r="D131" i="43"/>
  <c r="AW130" i="43"/>
  <c r="AV130" i="43"/>
  <c r="AU130" i="43"/>
  <c r="AT130" i="43"/>
  <c r="AS130" i="43"/>
  <c r="AR130" i="43"/>
  <c r="AQ130" i="43"/>
  <c r="AP130" i="43"/>
  <c r="AO130" i="43"/>
  <c r="AN130" i="43"/>
  <c r="AM130" i="43"/>
  <c r="AL130" i="43"/>
  <c r="AK130" i="43"/>
  <c r="AJ130" i="43"/>
  <c r="AI130" i="43"/>
  <c r="AH130" i="43"/>
  <c r="AG130" i="43"/>
  <c r="AF130" i="43"/>
  <c r="AE130" i="43"/>
  <c r="AD130" i="43"/>
  <c r="AC130" i="43"/>
  <c r="AB130" i="43"/>
  <c r="AA130" i="43"/>
  <c r="Z130" i="43"/>
  <c r="Y130" i="43"/>
  <c r="X130" i="43"/>
  <c r="W130" i="43"/>
  <c r="V130" i="43"/>
  <c r="U130" i="43"/>
  <c r="T130" i="43"/>
  <c r="S130" i="43"/>
  <c r="R130" i="43"/>
  <c r="Q130" i="43"/>
  <c r="P130" i="43"/>
  <c r="O130" i="43"/>
  <c r="N130" i="43"/>
  <c r="M130" i="43"/>
  <c r="L130" i="43"/>
  <c r="K130" i="43"/>
  <c r="J130" i="43"/>
  <c r="I130" i="43"/>
  <c r="H130" i="43"/>
  <c r="G130" i="43"/>
  <c r="F130" i="43"/>
  <c r="E130" i="43"/>
  <c r="D130" i="43"/>
  <c r="AW129" i="43"/>
  <c r="AV129" i="43"/>
  <c r="AU129" i="43"/>
  <c r="AT129" i="43"/>
  <c r="AS129" i="43"/>
  <c r="AR129" i="43"/>
  <c r="AQ129" i="43"/>
  <c r="AP129" i="43"/>
  <c r="AO129" i="43"/>
  <c r="AN129" i="43"/>
  <c r="AM129" i="43"/>
  <c r="AL129" i="43"/>
  <c r="AK129" i="43"/>
  <c r="AJ129" i="43"/>
  <c r="AI129" i="43"/>
  <c r="AH129" i="43"/>
  <c r="AG129" i="43"/>
  <c r="AF129" i="43"/>
  <c r="AE129" i="43"/>
  <c r="AD129" i="43"/>
  <c r="AC129" i="43"/>
  <c r="AB129" i="43"/>
  <c r="AA129" i="43"/>
  <c r="Z129" i="43"/>
  <c r="Y129" i="43"/>
  <c r="X129" i="43"/>
  <c r="W129" i="43"/>
  <c r="V129" i="43"/>
  <c r="U129" i="43"/>
  <c r="T129" i="43"/>
  <c r="S129" i="43"/>
  <c r="R129" i="43"/>
  <c r="Q129" i="43"/>
  <c r="P129" i="43"/>
  <c r="O129" i="43"/>
  <c r="N129" i="43"/>
  <c r="M129" i="43"/>
  <c r="L129" i="43"/>
  <c r="K129" i="43"/>
  <c r="J129" i="43"/>
  <c r="I129" i="43"/>
  <c r="H129" i="43"/>
  <c r="G129" i="43"/>
  <c r="F129" i="43"/>
  <c r="E129" i="43"/>
  <c r="D129" i="43"/>
  <c r="AW128" i="43"/>
  <c r="AV128" i="43"/>
  <c r="AU128" i="43"/>
  <c r="AT128" i="43"/>
  <c r="AS128" i="43"/>
  <c r="AR128" i="43"/>
  <c r="AQ128" i="43"/>
  <c r="AP128" i="43"/>
  <c r="AO128" i="43"/>
  <c r="AN128" i="43"/>
  <c r="AM128" i="43"/>
  <c r="AL128" i="43"/>
  <c r="AK128" i="43"/>
  <c r="AJ128" i="43"/>
  <c r="AI128" i="43"/>
  <c r="AH128" i="43"/>
  <c r="AG128" i="43"/>
  <c r="AF128" i="43"/>
  <c r="AE128" i="43"/>
  <c r="AD128" i="43"/>
  <c r="AC128" i="43"/>
  <c r="AB128" i="43"/>
  <c r="AA128" i="43"/>
  <c r="Z128" i="43"/>
  <c r="Y128" i="43"/>
  <c r="X128" i="43"/>
  <c r="W128" i="43"/>
  <c r="V128" i="43"/>
  <c r="U128" i="43"/>
  <c r="T128" i="43"/>
  <c r="S128" i="43"/>
  <c r="R128" i="43"/>
  <c r="Q128" i="43"/>
  <c r="P128" i="43"/>
  <c r="O128" i="43"/>
  <c r="N128" i="43"/>
  <c r="M128" i="43"/>
  <c r="L128" i="43"/>
  <c r="K128" i="43"/>
  <c r="J128" i="43"/>
  <c r="I128" i="43"/>
  <c r="H128" i="43"/>
  <c r="G128" i="43"/>
  <c r="F128" i="43"/>
  <c r="E128" i="43"/>
  <c r="D128" i="43"/>
  <c r="AW127" i="43"/>
  <c r="AV127" i="43"/>
  <c r="AU127" i="43"/>
  <c r="AT127" i="43"/>
  <c r="AS127" i="43"/>
  <c r="AR127" i="43"/>
  <c r="AQ127" i="43"/>
  <c r="AP127" i="43"/>
  <c r="AO127" i="43"/>
  <c r="AN127" i="43"/>
  <c r="AM127" i="43"/>
  <c r="AL127" i="43"/>
  <c r="AK127" i="43"/>
  <c r="AJ127" i="43"/>
  <c r="AI127" i="43"/>
  <c r="AH127" i="43"/>
  <c r="AG127" i="43"/>
  <c r="AF127" i="43"/>
  <c r="AE127" i="43"/>
  <c r="AD127" i="43"/>
  <c r="AC127" i="43"/>
  <c r="AB127" i="43"/>
  <c r="AA127" i="43"/>
  <c r="Z127" i="43"/>
  <c r="Y127" i="43"/>
  <c r="X127" i="43"/>
  <c r="W127" i="43"/>
  <c r="V127" i="43"/>
  <c r="U127" i="43"/>
  <c r="T127" i="43"/>
  <c r="S127" i="43"/>
  <c r="R127" i="43"/>
  <c r="Q127" i="43"/>
  <c r="P127" i="43"/>
  <c r="O127" i="43"/>
  <c r="N127" i="43"/>
  <c r="M127" i="43"/>
  <c r="L127" i="43"/>
  <c r="K127" i="43"/>
  <c r="J127" i="43"/>
  <c r="I127" i="43"/>
  <c r="H127" i="43"/>
  <c r="G127" i="43"/>
  <c r="F127" i="43"/>
  <c r="E127" i="43"/>
  <c r="D127" i="43"/>
  <c r="AW126" i="43"/>
  <c r="AV126" i="43"/>
  <c r="AU126" i="43"/>
  <c r="AT126" i="43"/>
  <c r="AS126" i="43"/>
  <c r="AR126" i="43"/>
  <c r="AQ126" i="43"/>
  <c r="AP126" i="43"/>
  <c r="AO126" i="43"/>
  <c r="AN126" i="43"/>
  <c r="AM126" i="43"/>
  <c r="AL126" i="43"/>
  <c r="AK126" i="43"/>
  <c r="AJ126" i="43"/>
  <c r="AI126" i="43"/>
  <c r="AH126" i="43"/>
  <c r="AG126" i="43"/>
  <c r="AF126" i="43"/>
  <c r="AE126" i="43"/>
  <c r="AD126" i="43"/>
  <c r="AC126" i="43"/>
  <c r="AB126" i="43"/>
  <c r="AA126" i="43"/>
  <c r="Z126" i="43"/>
  <c r="Y126" i="43"/>
  <c r="X126" i="43"/>
  <c r="W126" i="43"/>
  <c r="V126" i="43"/>
  <c r="U126" i="43"/>
  <c r="T126" i="43"/>
  <c r="S126" i="43"/>
  <c r="R126" i="43"/>
  <c r="Q126" i="43"/>
  <c r="P126" i="43"/>
  <c r="O126" i="43"/>
  <c r="N126" i="43"/>
  <c r="M126" i="43"/>
  <c r="L126" i="43"/>
  <c r="K126" i="43"/>
  <c r="J126" i="43"/>
  <c r="I126" i="43"/>
  <c r="H126" i="43"/>
  <c r="G126" i="43"/>
  <c r="F126" i="43"/>
  <c r="E126" i="43"/>
  <c r="D126" i="43"/>
  <c r="AW125" i="43"/>
  <c r="AV125" i="43"/>
  <c r="AU125" i="43"/>
  <c r="AT125" i="43"/>
  <c r="AS125" i="43"/>
  <c r="AR125" i="43"/>
  <c r="AQ125" i="43"/>
  <c r="AP125" i="43"/>
  <c r="AO125" i="43"/>
  <c r="AN125" i="43"/>
  <c r="AM125" i="43"/>
  <c r="AL125" i="43"/>
  <c r="AK125" i="43"/>
  <c r="AJ125" i="43"/>
  <c r="AI125" i="43"/>
  <c r="AH125" i="43"/>
  <c r="AG125" i="43"/>
  <c r="AF125" i="43"/>
  <c r="AE125" i="43"/>
  <c r="AD125" i="43"/>
  <c r="AC125" i="43"/>
  <c r="AB125" i="43"/>
  <c r="AA125" i="43"/>
  <c r="Z125" i="43"/>
  <c r="Y125" i="43"/>
  <c r="X125" i="43"/>
  <c r="W125" i="43"/>
  <c r="V125" i="43"/>
  <c r="U125" i="43"/>
  <c r="T125" i="43"/>
  <c r="S125" i="43"/>
  <c r="R125" i="43"/>
  <c r="Q125" i="43"/>
  <c r="P125" i="43"/>
  <c r="O125" i="43"/>
  <c r="N125" i="43"/>
  <c r="M125" i="43"/>
  <c r="L125" i="43"/>
  <c r="K125" i="43"/>
  <c r="J125" i="43"/>
  <c r="I125" i="43"/>
  <c r="H125" i="43"/>
  <c r="G125" i="43"/>
  <c r="F125" i="43"/>
  <c r="E125" i="43"/>
  <c r="D125" i="43"/>
  <c r="AW124" i="43"/>
  <c r="AV124" i="43"/>
  <c r="AU124" i="43"/>
  <c r="AT124" i="43"/>
  <c r="AS124" i="43"/>
  <c r="AR124" i="43"/>
  <c r="AQ124" i="43"/>
  <c r="AP124" i="43"/>
  <c r="AO124" i="43"/>
  <c r="AN124" i="43"/>
  <c r="AM124" i="43"/>
  <c r="AL124" i="43"/>
  <c r="AK124" i="43"/>
  <c r="AJ124" i="43"/>
  <c r="AI124" i="43"/>
  <c r="AH124" i="43"/>
  <c r="AG124" i="43"/>
  <c r="AF124" i="43"/>
  <c r="AE124" i="43"/>
  <c r="AD124" i="43"/>
  <c r="AC124" i="43"/>
  <c r="AB124" i="43"/>
  <c r="AA124" i="43"/>
  <c r="Z124" i="43"/>
  <c r="Y124" i="43"/>
  <c r="X124" i="43"/>
  <c r="W124" i="43"/>
  <c r="V124" i="43"/>
  <c r="U124" i="43"/>
  <c r="T124" i="43"/>
  <c r="S124" i="43"/>
  <c r="R124" i="43"/>
  <c r="Q124" i="43"/>
  <c r="P124" i="43"/>
  <c r="O124" i="43"/>
  <c r="N124" i="43"/>
  <c r="M124" i="43"/>
  <c r="L124" i="43"/>
  <c r="K124" i="43"/>
  <c r="J124" i="43"/>
  <c r="I124" i="43"/>
  <c r="H124" i="43"/>
  <c r="G124" i="43"/>
  <c r="F124" i="43"/>
  <c r="E124" i="43"/>
  <c r="D124" i="43"/>
  <c r="AW123" i="43"/>
  <c r="AV123" i="43"/>
  <c r="AU123" i="43"/>
  <c r="AT123" i="43"/>
  <c r="AS123" i="43"/>
  <c r="AR123" i="43"/>
  <c r="AQ123" i="43"/>
  <c r="AP123" i="43"/>
  <c r="AO123" i="43"/>
  <c r="AN123" i="43"/>
  <c r="AM123" i="43"/>
  <c r="AL123" i="43"/>
  <c r="AK123" i="43"/>
  <c r="AJ123" i="43"/>
  <c r="AI123" i="43"/>
  <c r="AH123" i="43"/>
  <c r="AG123" i="43"/>
  <c r="AF123" i="43"/>
  <c r="AE123" i="43"/>
  <c r="AD123" i="43"/>
  <c r="AC123" i="43"/>
  <c r="AB123" i="43"/>
  <c r="AA123" i="43"/>
  <c r="Z123" i="43"/>
  <c r="Y123" i="43"/>
  <c r="X123" i="43"/>
  <c r="W123" i="43"/>
  <c r="V123" i="43"/>
  <c r="U123" i="43"/>
  <c r="T123" i="43"/>
  <c r="S123" i="43"/>
  <c r="R123" i="43"/>
  <c r="Q123" i="43"/>
  <c r="P123" i="43"/>
  <c r="O123" i="43"/>
  <c r="N123" i="43"/>
  <c r="M123" i="43"/>
  <c r="L123" i="43"/>
  <c r="K123" i="43"/>
  <c r="J123" i="43"/>
  <c r="I123" i="43"/>
  <c r="H123" i="43"/>
  <c r="G123" i="43"/>
  <c r="F123" i="43"/>
  <c r="E123" i="43"/>
  <c r="D123" i="43"/>
  <c r="AW122" i="43"/>
  <c r="AV122" i="43"/>
  <c r="AU122" i="43"/>
  <c r="AT122" i="43"/>
  <c r="AS122" i="43"/>
  <c r="AR122" i="43"/>
  <c r="AQ122" i="43"/>
  <c r="AP122" i="43"/>
  <c r="AO122" i="43"/>
  <c r="AN122" i="43"/>
  <c r="AM122" i="43"/>
  <c r="AL122" i="43"/>
  <c r="AK122" i="43"/>
  <c r="AJ122" i="43"/>
  <c r="AI122" i="43"/>
  <c r="AH122" i="43"/>
  <c r="AG122" i="43"/>
  <c r="AF122" i="43"/>
  <c r="AE122" i="43"/>
  <c r="AD122" i="43"/>
  <c r="AC122" i="43"/>
  <c r="AB122" i="43"/>
  <c r="AA122" i="43"/>
  <c r="Z122" i="43"/>
  <c r="Y122" i="43"/>
  <c r="X122" i="43"/>
  <c r="W122" i="43"/>
  <c r="V122" i="43"/>
  <c r="U122" i="43"/>
  <c r="T122" i="43"/>
  <c r="S122" i="43"/>
  <c r="R122" i="43"/>
  <c r="Q122" i="43"/>
  <c r="P122" i="43"/>
  <c r="O122" i="43"/>
  <c r="N122" i="43"/>
  <c r="M122" i="43"/>
  <c r="L122" i="43"/>
  <c r="K122" i="43"/>
  <c r="J122" i="43"/>
  <c r="I122" i="43"/>
  <c r="H122" i="43"/>
  <c r="G122" i="43"/>
  <c r="F122" i="43"/>
  <c r="E122" i="43"/>
  <c r="D122" i="43"/>
  <c r="AW121" i="43"/>
  <c r="AV121" i="43"/>
  <c r="AU121" i="43"/>
  <c r="AT121" i="43"/>
  <c r="AS121" i="43"/>
  <c r="AR121" i="43"/>
  <c r="AQ121" i="43"/>
  <c r="AP121" i="43"/>
  <c r="AO121" i="43"/>
  <c r="AN121" i="43"/>
  <c r="AM121" i="43"/>
  <c r="AL121" i="43"/>
  <c r="AK121" i="43"/>
  <c r="AJ121" i="43"/>
  <c r="AI121" i="43"/>
  <c r="AH121" i="43"/>
  <c r="AG121" i="43"/>
  <c r="AF121" i="43"/>
  <c r="AE121" i="43"/>
  <c r="AD121" i="43"/>
  <c r="AC121" i="43"/>
  <c r="AB121" i="43"/>
  <c r="AA121" i="43"/>
  <c r="Z121" i="43"/>
  <c r="Y121" i="43"/>
  <c r="X121" i="43"/>
  <c r="W121" i="43"/>
  <c r="V121" i="43"/>
  <c r="U121" i="43"/>
  <c r="T121" i="43"/>
  <c r="S121" i="43"/>
  <c r="R121" i="43"/>
  <c r="Q121" i="43"/>
  <c r="P121" i="43"/>
  <c r="O121" i="43"/>
  <c r="N121" i="43"/>
  <c r="M121" i="43"/>
  <c r="L121" i="43"/>
  <c r="K121" i="43"/>
  <c r="J121" i="43"/>
  <c r="I121" i="43"/>
  <c r="H121" i="43"/>
  <c r="G121" i="43"/>
  <c r="F121" i="43"/>
  <c r="E121" i="43"/>
  <c r="D121" i="43"/>
  <c r="AW120" i="43"/>
  <c r="AV120" i="43"/>
  <c r="AU120" i="43"/>
  <c r="AT120" i="43"/>
  <c r="AS120" i="43"/>
  <c r="AR120" i="43"/>
  <c r="AQ120" i="43"/>
  <c r="AP120" i="43"/>
  <c r="AO120" i="43"/>
  <c r="AN120" i="43"/>
  <c r="AM120" i="43"/>
  <c r="AL120" i="43"/>
  <c r="AK120" i="43"/>
  <c r="AJ120" i="43"/>
  <c r="AI120" i="43"/>
  <c r="AH120" i="43"/>
  <c r="AG120" i="43"/>
  <c r="AF120" i="43"/>
  <c r="AE120" i="43"/>
  <c r="AD120" i="43"/>
  <c r="AC120" i="43"/>
  <c r="AB120" i="43"/>
  <c r="AA120" i="43"/>
  <c r="Z120" i="43"/>
  <c r="Y120" i="43"/>
  <c r="X120" i="43"/>
  <c r="W120" i="43"/>
  <c r="V120" i="43"/>
  <c r="U120" i="43"/>
  <c r="T120" i="43"/>
  <c r="S120" i="43"/>
  <c r="R120" i="43"/>
  <c r="Q120" i="43"/>
  <c r="P120" i="43"/>
  <c r="O120" i="43"/>
  <c r="N120" i="43"/>
  <c r="M120" i="43"/>
  <c r="L120" i="43"/>
  <c r="K120" i="43"/>
  <c r="J120" i="43"/>
  <c r="I120" i="43"/>
  <c r="H120" i="43"/>
  <c r="G120" i="43"/>
  <c r="F120" i="43"/>
  <c r="E120" i="43"/>
  <c r="D120" i="43"/>
  <c r="AW119" i="43"/>
  <c r="AV119" i="43"/>
  <c r="AU119" i="43"/>
  <c r="AT119" i="43"/>
  <c r="AS119" i="43"/>
  <c r="AR119" i="43"/>
  <c r="AQ119" i="43"/>
  <c r="AP119" i="43"/>
  <c r="AO119" i="43"/>
  <c r="AN119" i="43"/>
  <c r="AM119" i="43"/>
  <c r="AL119" i="43"/>
  <c r="AK119" i="43"/>
  <c r="AJ119" i="43"/>
  <c r="AI119" i="43"/>
  <c r="AH119" i="43"/>
  <c r="AG119" i="43"/>
  <c r="AF119" i="43"/>
  <c r="AE119" i="43"/>
  <c r="AD119" i="43"/>
  <c r="AC119" i="43"/>
  <c r="AB119" i="43"/>
  <c r="AA119" i="43"/>
  <c r="Z119" i="43"/>
  <c r="Y119" i="43"/>
  <c r="X119" i="43"/>
  <c r="W119" i="43"/>
  <c r="V119" i="43"/>
  <c r="U119" i="43"/>
  <c r="T119" i="43"/>
  <c r="S119" i="43"/>
  <c r="R119" i="43"/>
  <c r="Q119" i="43"/>
  <c r="P119" i="43"/>
  <c r="O119" i="43"/>
  <c r="N119" i="43"/>
  <c r="M119" i="43"/>
  <c r="L119" i="43"/>
  <c r="K119" i="43"/>
  <c r="J119" i="43"/>
  <c r="I119" i="43"/>
  <c r="H119" i="43"/>
  <c r="G119" i="43"/>
  <c r="F119" i="43"/>
  <c r="E119" i="43"/>
  <c r="D119" i="43"/>
  <c r="AW118" i="43"/>
  <c r="AV118" i="43"/>
  <c r="AU118" i="43"/>
  <c r="AT118" i="43"/>
  <c r="AS118" i="43"/>
  <c r="AR118" i="43"/>
  <c r="AQ118" i="43"/>
  <c r="AP118" i="43"/>
  <c r="AO118" i="43"/>
  <c r="AN118" i="43"/>
  <c r="AM118" i="43"/>
  <c r="AL118" i="43"/>
  <c r="AK118" i="43"/>
  <c r="AJ118" i="43"/>
  <c r="AI118" i="43"/>
  <c r="AH118" i="43"/>
  <c r="AG118" i="43"/>
  <c r="AF118" i="43"/>
  <c r="AE118" i="43"/>
  <c r="AD118" i="43"/>
  <c r="AC118" i="43"/>
  <c r="AB118" i="43"/>
  <c r="AA118" i="43"/>
  <c r="Z118" i="43"/>
  <c r="Y118" i="43"/>
  <c r="X118" i="43"/>
  <c r="W118" i="43"/>
  <c r="V118" i="43"/>
  <c r="U118" i="43"/>
  <c r="T118" i="43"/>
  <c r="S118" i="43"/>
  <c r="R118" i="43"/>
  <c r="Q118" i="43"/>
  <c r="P118" i="43"/>
  <c r="O118" i="43"/>
  <c r="N118" i="43"/>
  <c r="M118" i="43"/>
  <c r="L118" i="43"/>
  <c r="K118" i="43"/>
  <c r="J118" i="43"/>
  <c r="I118" i="43"/>
  <c r="H118" i="43"/>
  <c r="G118" i="43"/>
  <c r="F118" i="43"/>
  <c r="E118" i="43"/>
  <c r="D118" i="43"/>
  <c r="AW117" i="43"/>
  <c r="AV117" i="43"/>
  <c r="AU117" i="43"/>
  <c r="AT117" i="43"/>
  <c r="AS117" i="43"/>
  <c r="AR117" i="43"/>
  <c r="AQ117" i="43"/>
  <c r="AP117" i="43"/>
  <c r="AO117" i="43"/>
  <c r="AN117" i="43"/>
  <c r="AM117" i="43"/>
  <c r="AL117" i="43"/>
  <c r="AK117" i="43"/>
  <c r="AJ117" i="43"/>
  <c r="AI117" i="43"/>
  <c r="AH117" i="43"/>
  <c r="AG117" i="43"/>
  <c r="AF117" i="43"/>
  <c r="AE117" i="43"/>
  <c r="AD117" i="43"/>
  <c r="AC117" i="43"/>
  <c r="AB117" i="43"/>
  <c r="AA117" i="43"/>
  <c r="Z117" i="43"/>
  <c r="Y117" i="43"/>
  <c r="X117" i="43"/>
  <c r="W117" i="43"/>
  <c r="V117" i="43"/>
  <c r="U117" i="43"/>
  <c r="T117" i="43"/>
  <c r="S117" i="43"/>
  <c r="R117" i="43"/>
  <c r="Q117" i="43"/>
  <c r="P117" i="43"/>
  <c r="O117" i="43"/>
  <c r="N117" i="43"/>
  <c r="M117" i="43"/>
  <c r="L117" i="43"/>
  <c r="K117" i="43"/>
  <c r="J117" i="43"/>
  <c r="I117" i="43"/>
  <c r="H117" i="43"/>
  <c r="G117" i="43"/>
  <c r="F117" i="43"/>
  <c r="E117" i="43"/>
  <c r="D117" i="43"/>
  <c r="AW116" i="43"/>
  <c r="AV116" i="43"/>
  <c r="AU116" i="43"/>
  <c r="AT116" i="43"/>
  <c r="AS116" i="43"/>
  <c r="AR116" i="43"/>
  <c r="AQ116" i="43"/>
  <c r="AP116" i="43"/>
  <c r="AO116" i="43"/>
  <c r="AN116" i="43"/>
  <c r="AM116" i="43"/>
  <c r="AL116" i="43"/>
  <c r="AK116" i="43"/>
  <c r="AJ116" i="43"/>
  <c r="AI116" i="43"/>
  <c r="AH116" i="43"/>
  <c r="AG116" i="43"/>
  <c r="AF116" i="43"/>
  <c r="AE116" i="43"/>
  <c r="AD116" i="43"/>
  <c r="AC116" i="43"/>
  <c r="AB116" i="43"/>
  <c r="AA116" i="43"/>
  <c r="Z116" i="43"/>
  <c r="Y116" i="43"/>
  <c r="X116" i="43"/>
  <c r="W116" i="43"/>
  <c r="V116" i="43"/>
  <c r="U116" i="43"/>
  <c r="T116" i="43"/>
  <c r="S116" i="43"/>
  <c r="R116" i="43"/>
  <c r="Q116" i="43"/>
  <c r="P116" i="43"/>
  <c r="O116" i="43"/>
  <c r="N116" i="43"/>
  <c r="M116" i="43"/>
  <c r="L116" i="43"/>
  <c r="K116" i="43"/>
  <c r="J116" i="43"/>
  <c r="I116" i="43"/>
  <c r="H116" i="43"/>
  <c r="G116" i="43"/>
  <c r="F116" i="43"/>
  <c r="E116" i="43"/>
  <c r="D116" i="43"/>
  <c r="AW115" i="43"/>
  <c r="AV115" i="43"/>
  <c r="AU115" i="43"/>
  <c r="AT115" i="43"/>
  <c r="AS115" i="43"/>
  <c r="AR115" i="43"/>
  <c r="AQ115" i="43"/>
  <c r="AP115" i="43"/>
  <c r="AO115" i="43"/>
  <c r="AN115" i="43"/>
  <c r="AM115" i="43"/>
  <c r="AL115" i="43"/>
  <c r="AK115" i="43"/>
  <c r="AJ115" i="43"/>
  <c r="AI115" i="43"/>
  <c r="AH115" i="43"/>
  <c r="AG115" i="43"/>
  <c r="AF115" i="43"/>
  <c r="AE115" i="43"/>
  <c r="AD115" i="43"/>
  <c r="AC115" i="43"/>
  <c r="AB115" i="43"/>
  <c r="AA115" i="43"/>
  <c r="Z115" i="43"/>
  <c r="Y115" i="43"/>
  <c r="X115" i="43"/>
  <c r="W115" i="43"/>
  <c r="V115" i="43"/>
  <c r="U115" i="43"/>
  <c r="T115" i="43"/>
  <c r="S115" i="43"/>
  <c r="R115" i="43"/>
  <c r="Q115" i="43"/>
  <c r="P115" i="43"/>
  <c r="O115" i="43"/>
  <c r="N115" i="43"/>
  <c r="M115" i="43"/>
  <c r="L115" i="43"/>
  <c r="K115" i="43"/>
  <c r="J115" i="43"/>
  <c r="I115" i="43"/>
  <c r="H115" i="43"/>
  <c r="G115" i="43"/>
  <c r="F115" i="43"/>
  <c r="E115" i="43"/>
  <c r="D115" i="43"/>
  <c r="AW114" i="43"/>
  <c r="AV114" i="43"/>
  <c r="AU114" i="43"/>
  <c r="AT114" i="43"/>
  <c r="AS114" i="43"/>
  <c r="AR114" i="43"/>
  <c r="AQ114" i="43"/>
  <c r="AP114" i="43"/>
  <c r="AO114" i="43"/>
  <c r="AN114" i="43"/>
  <c r="AM114" i="43"/>
  <c r="AL114" i="43"/>
  <c r="AK114" i="43"/>
  <c r="AJ114" i="43"/>
  <c r="AI114" i="43"/>
  <c r="AH114" i="43"/>
  <c r="AG114" i="43"/>
  <c r="AF114" i="43"/>
  <c r="AE114" i="43"/>
  <c r="AD114" i="43"/>
  <c r="AC114" i="43"/>
  <c r="AB114" i="43"/>
  <c r="AA114" i="43"/>
  <c r="Z114" i="43"/>
  <c r="Y114" i="43"/>
  <c r="X114" i="43"/>
  <c r="W114" i="43"/>
  <c r="V114" i="43"/>
  <c r="U114" i="43"/>
  <c r="T114" i="43"/>
  <c r="S114" i="43"/>
  <c r="R114" i="43"/>
  <c r="Q114" i="43"/>
  <c r="P114" i="43"/>
  <c r="O114" i="43"/>
  <c r="N114" i="43"/>
  <c r="M114" i="43"/>
  <c r="L114" i="43"/>
  <c r="K114" i="43"/>
  <c r="J114" i="43"/>
  <c r="I114" i="43"/>
  <c r="H114" i="43"/>
  <c r="G114" i="43"/>
  <c r="F114" i="43"/>
  <c r="E114" i="43"/>
  <c r="D114" i="43"/>
  <c r="AW113" i="43"/>
  <c r="AV113" i="43"/>
  <c r="AU113" i="43"/>
  <c r="AT113" i="43"/>
  <c r="AS113" i="43"/>
  <c r="AR113" i="43"/>
  <c r="AQ113" i="43"/>
  <c r="AP113" i="43"/>
  <c r="AO113" i="43"/>
  <c r="AN113" i="43"/>
  <c r="AM113" i="43"/>
  <c r="AL113" i="43"/>
  <c r="AK113" i="43"/>
  <c r="AJ113" i="43"/>
  <c r="AI113" i="43"/>
  <c r="AH113" i="43"/>
  <c r="AG113" i="43"/>
  <c r="AF113" i="43"/>
  <c r="AE113" i="43"/>
  <c r="AD113" i="43"/>
  <c r="AC113" i="43"/>
  <c r="AB113" i="43"/>
  <c r="AA113" i="43"/>
  <c r="Z113" i="43"/>
  <c r="Y113" i="43"/>
  <c r="X113" i="43"/>
  <c r="W113" i="43"/>
  <c r="V113" i="43"/>
  <c r="U113" i="43"/>
  <c r="T113" i="43"/>
  <c r="S113" i="43"/>
  <c r="R113" i="43"/>
  <c r="Q113" i="43"/>
  <c r="P113" i="43"/>
  <c r="O113" i="43"/>
  <c r="N113" i="43"/>
  <c r="M113" i="43"/>
  <c r="L113" i="43"/>
  <c r="K113" i="43"/>
  <c r="J113" i="43"/>
  <c r="I113" i="43"/>
  <c r="H113" i="43"/>
  <c r="G113" i="43"/>
  <c r="F113" i="43"/>
  <c r="E113" i="43"/>
  <c r="D113" i="43"/>
  <c r="AW112" i="43"/>
  <c r="AV112" i="43"/>
  <c r="AU112" i="43"/>
  <c r="AT112" i="43"/>
  <c r="AS112" i="43"/>
  <c r="AR112" i="43"/>
  <c r="AQ112" i="43"/>
  <c r="AP112" i="43"/>
  <c r="AO112" i="43"/>
  <c r="AN112" i="43"/>
  <c r="AM112" i="43"/>
  <c r="AL112" i="43"/>
  <c r="AK112" i="43"/>
  <c r="AJ112" i="43"/>
  <c r="AI112" i="43"/>
  <c r="AH112" i="43"/>
  <c r="AG112" i="43"/>
  <c r="AF112" i="43"/>
  <c r="AE112" i="43"/>
  <c r="AD112" i="43"/>
  <c r="AC112" i="43"/>
  <c r="AB112" i="43"/>
  <c r="AA112" i="43"/>
  <c r="Z112" i="43"/>
  <c r="Y112" i="43"/>
  <c r="X112" i="43"/>
  <c r="W112" i="43"/>
  <c r="V112" i="43"/>
  <c r="U112" i="43"/>
  <c r="T112" i="43"/>
  <c r="S112" i="43"/>
  <c r="R112" i="43"/>
  <c r="Q112" i="43"/>
  <c r="P112" i="43"/>
  <c r="O112" i="43"/>
  <c r="N112" i="43"/>
  <c r="M112" i="43"/>
  <c r="L112" i="43"/>
  <c r="K112" i="43"/>
  <c r="J112" i="43"/>
  <c r="I112" i="43"/>
  <c r="H112" i="43"/>
  <c r="G112" i="43"/>
  <c r="F112" i="43"/>
  <c r="E112" i="43"/>
  <c r="D112" i="43"/>
  <c r="AW111" i="43"/>
  <c r="AV111" i="43"/>
  <c r="AU111" i="43"/>
  <c r="AT111" i="43"/>
  <c r="AS111" i="43"/>
  <c r="AR111" i="43"/>
  <c r="AQ111" i="43"/>
  <c r="AP111" i="43"/>
  <c r="AO111" i="43"/>
  <c r="AN111" i="43"/>
  <c r="AM111" i="43"/>
  <c r="AL111" i="43"/>
  <c r="AK111" i="43"/>
  <c r="AJ111" i="43"/>
  <c r="AI111" i="43"/>
  <c r="AH111" i="43"/>
  <c r="AG111" i="43"/>
  <c r="AF111" i="43"/>
  <c r="AE111" i="43"/>
  <c r="AD111" i="43"/>
  <c r="AC111" i="43"/>
  <c r="AB111" i="43"/>
  <c r="AA111" i="43"/>
  <c r="Z111" i="43"/>
  <c r="Y111" i="43"/>
  <c r="X111" i="43"/>
  <c r="W111" i="43"/>
  <c r="V111" i="43"/>
  <c r="U111" i="43"/>
  <c r="T111" i="43"/>
  <c r="S111" i="43"/>
  <c r="R111" i="43"/>
  <c r="Q111" i="43"/>
  <c r="P111" i="43"/>
  <c r="O111" i="43"/>
  <c r="N111" i="43"/>
  <c r="M111" i="43"/>
  <c r="L111" i="43"/>
  <c r="K111" i="43"/>
  <c r="J111" i="43"/>
  <c r="I111" i="43"/>
  <c r="H111" i="43"/>
  <c r="G111" i="43"/>
  <c r="F111" i="43"/>
  <c r="E111" i="43"/>
  <c r="D111" i="43"/>
  <c r="AW110" i="43"/>
  <c r="AV110" i="43"/>
  <c r="AU110" i="43"/>
  <c r="AT110" i="43"/>
  <c r="AS110" i="43"/>
  <c r="AR110" i="43"/>
  <c r="AQ110" i="43"/>
  <c r="AP110" i="43"/>
  <c r="AO110" i="43"/>
  <c r="AN110" i="43"/>
  <c r="AM110" i="43"/>
  <c r="AL110" i="43"/>
  <c r="AK110" i="43"/>
  <c r="AJ110" i="43"/>
  <c r="AI110" i="43"/>
  <c r="AH110" i="43"/>
  <c r="AG110" i="43"/>
  <c r="AF110" i="43"/>
  <c r="AE110" i="43"/>
  <c r="AD110" i="43"/>
  <c r="AC110" i="43"/>
  <c r="AB110" i="43"/>
  <c r="AA110" i="43"/>
  <c r="Z110" i="43"/>
  <c r="Y110" i="43"/>
  <c r="X110" i="43"/>
  <c r="W110" i="43"/>
  <c r="V110" i="43"/>
  <c r="U110" i="43"/>
  <c r="T110" i="43"/>
  <c r="S110" i="43"/>
  <c r="R110" i="43"/>
  <c r="Q110" i="43"/>
  <c r="P110" i="43"/>
  <c r="O110" i="43"/>
  <c r="N110" i="43"/>
  <c r="M110" i="43"/>
  <c r="L110" i="43"/>
  <c r="K110" i="43"/>
  <c r="J110" i="43"/>
  <c r="I110" i="43"/>
  <c r="H110" i="43"/>
  <c r="G110" i="43"/>
  <c r="F110" i="43"/>
  <c r="E110" i="43"/>
  <c r="D110" i="43"/>
  <c r="AW109" i="43"/>
  <c r="AV109" i="43"/>
  <c r="AU109" i="43"/>
  <c r="AT109" i="43"/>
  <c r="AS109" i="43"/>
  <c r="AR109" i="43"/>
  <c r="AQ109" i="43"/>
  <c r="AP109" i="43"/>
  <c r="AO109" i="43"/>
  <c r="AN109" i="43"/>
  <c r="AM109" i="43"/>
  <c r="AL109" i="43"/>
  <c r="AK109" i="43"/>
  <c r="AJ109" i="43"/>
  <c r="AI109" i="43"/>
  <c r="AH109" i="43"/>
  <c r="AG109" i="43"/>
  <c r="AF109" i="43"/>
  <c r="AE109" i="43"/>
  <c r="AD109" i="43"/>
  <c r="AC109" i="43"/>
  <c r="AB109" i="43"/>
  <c r="AA109" i="43"/>
  <c r="Z109" i="43"/>
  <c r="Y109" i="43"/>
  <c r="X109" i="43"/>
  <c r="W109" i="43"/>
  <c r="V109" i="43"/>
  <c r="U109" i="43"/>
  <c r="T109" i="43"/>
  <c r="S109" i="43"/>
  <c r="R109" i="43"/>
  <c r="Q109" i="43"/>
  <c r="P109" i="43"/>
  <c r="O109" i="43"/>
  <c r="N109" i="43"/>
  <c r="M109" i="43"/>
  <c r="L109" i="43"/>
  <c r="K109" i="43"/>
  <c r="J109" i="43"/>
  <c r="I109" i="43"/>
  <c r="H109" i="43"/>
  <c r="G109" i="43"/>
  <c r="F109" i="43"/>
  <c r="E109" i="43"/>
  <c r="D109" i="43"/>
  <c r="AW108" i="43"/>
  <c r="AV108" i="43"/>
  <c r="AU108" i="43"/>
  <c r="AT108" i="43"/>
  <c r="AS108" i="43"/>
  <c r="AR108" i="43"/>
  <c r="AQ108" i="43"/>
  <c r="AP108" i="43"/>
  <c r="AO108" i="43"/>
  <c r="AN108" i="43"/>
  <c r="AM108" i="43"/>
  <c r="AL108" i="43"/>
  <c r="AK108" i="43"/>
  <c r="AJ108" i="43"/>
  <c r="AI108" i="43"/>
  <c r="AH108" i="43"/>
  <c r="AG108" i="43"/>
  <c r="AF108" i="43"/>
  <c r="AE108" i="43"/>
  <c r="AD108" i="43"/>
  <c r="AC108" i="43"/>
  <c r="AB108" i="43"/>
  <c r="AA108" i="43"/>
  <c r="Z108" i="43"/>
  <c r="Y108" i="43"/>
  <c r="X108" i="43"/>
  <c r="W108" i="43"/>
  <c r="V108" i="43"/>
  <c r="U108" i="43"/>
  <c r="T108" i="43"/>
  <c r="S108" i="43"/>
  <c r="R108" i="43"/>
  <c r="Q108" i="43"/>
  <c r="P108" i="43"/>
  <c r="O108" i="43"/>
  <c r="N108" i="43"/>
  <c r="M108" i="43"/>
  <c r="L108" i="43"/>
  <c r="K108" i="43"/>
  <c r="J108" i="43"/>
  <c r="I108" i="43"/>
  <c r="H108" i="43"/>
  <c r="G108" i="43"/>
  <c r="F108" i="43"/>
  <c r="E108" i="43"/>
  <c r="D108" i="43"/>
  <c r="AW107" i="43"/>
  <c r="AV107" i="43"/>
  <c r="AU107" i="43"/>
  <c r="AT107" i="43"/>
  <c r="AS107" i="43"/>
  <c r="AR107" i="43"/>
  <c r="AQ107" i="43"/>
  <c r="AP107" i="43"/>
  <c r="AO107" i="43"/>
  <c r="AN107" i="43"/>
  <c r="AM107" i="43"/>
  <c r="AL107" i="43"/>
  <c r="AK107" i="43"/>
  <c r="AJ107" i="43"/>
  <c r="AI107" i="43"/>
  <c r="AH107" i="43"/>
  <c r="AG107" i="43"/>
  <c r="AF107" i="43"/>
  <c r="AE107" i="43"/>
  <c r="AD107" i="43"/>
  <c r="AC107" i="43"/>
  <c r="AB107" i="43"/>
  <c r="AA107" i="43"/>
  <c r="Z107" i="43"/>
  <c r="Y107" i="43"/>
  <c r="X107" i="43"/>
  <c r="W107" i="43"/>
  <c r="V107" i="43"/>
  <c r="U107" i="43"/>
  <c r="T107" i="43"/>
  <c r="S107" i="43"/>
  <c r="R107" i="43"/>
  <c r="Q107" i="43"/>
  <c r="P107" i="43"/>
  <c r="O107" i="43"/>
  <c r="N107" i="43"/>
  <c r="M107" i="43"/>
  <c r="L107" i="43"/>
  <c r="K107" i="43"/>
  <c r="J107" i="43"/>
  <c r="I107" i="43"/>
  <c r="H107" i="43"/>
  <c r="G107" i="43"/>
  <c r="F107" i="43"/>
  <c r="E107" i="43"/>
  <c r="D107" i="43"/>
  <c r="AW106" i="43"/>
  <c r="AV106" i="43"/>
  <c r="AU106" i="43"/>
  <c r="AT106" i="43"/>
  <c r="AS106" i="43"/>
  <c r="AR106" i="43"/>
  <c r="AQ106" i="43"/>
  <c r="AP106" i="43"/>
  <c r="AO106" i="43"/>
  <c r="AN106" i="43"/>
  <c r="AM106" i="43"/>
  <c r="AL106" i="43"/>
  <c r="AK106" i="43"/>
  <c r="AJ106" i="43"/>
  <c r="AI106" i="43"/>
  <c r="AH106" i="43"/>
  <c r="AG106" i="43"/>
  <c r="AF106" i="43"/>
  <c r="AE106" i="43"/>
  <c r="AD106" i="43"/>
  <c r="AC106" i="43"/>
  <c r="AB106" i="43"/>
  <c r="AA106" i="43"/>
  <c r="Z106" i="43"/>
  <c r="Y106" i="43"/>
  <c r="X106" i="43"/>
  <c r="W106" i="43"/>
  <c r="V106" i="43"/>
  <c r="U106" i="43"/>
  <c r="T106" i="43"/>
  <c r="S106" i="43"/>
  <c r="R106" i="43"/>
  <c r="Q106" i="43"/>
  <c r="P106" i="43"/>
  <c r="O106" i="43"/>
  <c r="N106" i="43"/>
  <c r="M106" i="43"/>
  <c r="L106" i="43"/>
  <c r="K106" i="43"/>
  <c r="J106" i="43"/>
  <c r="I106" i="43"/>
  <c r="H106" i="43"/>
  <c r="G106" i="43"/>
  <c r="F106" i="43"/>
  <c r="E106" i="43"/>
  <c r="D106" i="43"/>
  <c r="AW105" i="43"/>
  <c r="AV105" i="43"/>
  <c r="AU105" i="43"/>
  <c r="AT105" i="43"/>
  <c r="AS105" i="43"/>
  <c r="AR105" i="43"/>
  <c r="AQ105" i="43"/>
  <c r="AP105" i="43"/>
  <c r="AO105" i="43"/>
  <c r="AN105" i="43"/>
  <c r="AM105" i="43"/>
  <c r="AL105" i="43"/>
  <c r="AK105" i="43"/>
  <c r="AJ105" i="43"/>
  <c r="AI105" i="43"/>
  <c r="AH105" i="43"/>
  <c r="AG105" i="43"/>
  <c r="AF105" i="43"/>
  <c r="AE105" i="43"/>
  <c r="AD105" i="43"/>
  <c r="AC105" i="43"/>
  <c r="AB105" i="43"/>
  <c r="AA105" i="43"/>
  <c r="Z105" i="43"/>
  <c r="Y105" i="43"/>
  <c r="X105" i="43"/>
  <c r="W105" i="43"/>
  <c r="V105" i="43"/>
  <c r="U105" i="43"/>
  <c r="T105" i="43"/>
  <c r="S105" i="43"/>
  <c r="R105" i="43"/>
  <c r="Q105" i="43"/>
  <c r="P105" i="43"/>
  <c r="O105" i="43"/>
  <c r="N105" i="43"/>
  <c r="M105" i="43"/>
  <c r="L105" i="43"/>
  <c r="K105" i="43"/>
  <c r="J105" i="43"/>
  <c r="I105" i="43"/>
  <c r="H105" i="43"/>
  <c r="G105" i="43"/>
  <c r="F105" i="43"/>
  <c r="E105" i="43"/>
  <c r="D105" i="43"/>
  <c r="AW104" i="43"/>
  <c r="AV104" i="43"/>
  <c r="AU104" i="43"/>
  <c r="AT104" i="43"/>
  <c r="AS104" i="43"/>
  <c r="AR104" i="43"/>
  <c r="AQ104" i="43"/>
  <c r="AP104" i="43"/>
  <c r="AO104" i="43"/>
  <c r="AN104" i="43"/>
  <c r="AM104" i="43"/>
  <c r="AL104" i="43"/>
  <c r="AK104" i="43"/>
  <c r="AJ104" i="43"/>
  <c r="AI104" i="43"/>
  <c r="AH104" i="43"/>
  <c r="AG104" i="43"/>
  <c r="AF104" i="43"/>
  <c r="AE104" i="43"/>
  <c r="AD104" i="43"/>
  <c r="AC104" i="43"/>
  <c r="AB104" i="43"/>
  <c r="AA104" i="43"/>
  <c r="Z104" i="43"/>
  <c r="Y104" i="43"/>
  <c r="X104" i="43"/>
  <c r="W104" i="43"/>
  <c r="V104" i="43"/>
  <c r="U104" i="43"/>
  <c r="T104" i="43"/>
  <c r="S104" i="43"/>
  <c r="R104" i="43"/>
  <c r="Q104" i="43"/>
  <c r="P104" i="43"/>
  <c r="O104" i="43"/>
  <c r="N104" i="43"/>
  <c r="M104" i="43"/>
  <c r="L104" i="43"/>
  <c r="K104" i="43"/>
  <c r="J104" i="43"/>
  <c r="I104" i="43"/>
  <c r="H104" i="43"/>
  <c r="G104" i="43"/>
  <c r="F104" i="43"/>
  <c r="E104" i="43"/>
  <c r="D104" i="43"/>
  <c r="AW103" i="43"/>
  <c r="AV103" i="43"/>
  <c r="AU103" i="43"/>
  <c r="AT103" i="43"/>
  <c r="AS103" i="43"/>
  <c r="AR103" i="43"/>
  <c r="AQ103" i="43"/>
  <c r="AP103" i="43"/>
  <c r="AO103" i="43"/>
  <c r="AN103" i="43"/>
  <c r="AM103" i="43"/>
  <c r="AL103" i="43"/>
  <c r="AK103" i="43"/>
  <c r="AJ103" i="43"/>
  <c r="AI103" i="43"/>
  <c r="AH103" i="43"/>
  <c r="AG103" i="43"/>
  <c r="AF103" i="43"/>
  <c r="AE103" i="43"/>
  <c r="AD103" i="43"/>
  <c r="AC103" i="43"/>
  <c r="AB103" i="43"/>
  <c r="AA103" i="43"/>
  <c r="Z103" i="43"/>
  <c r="Y103" i="43"/>
  <c r="X103" i="43"/>
  <c r="W103" i="43"/>
  <c r="V103" i="43"/>
  <c r="U103" i="43"/>
  <c r="T103" i="43"/>
  <c r="S103" i="43"/>
  <c r="R103" i="43"/>
  <c r="Q103" i="43"/>
  <c r="P103" i="43"/>
  <c r="O103" i="43"/>
  <c r="N103" i="43"/>
  <c r="M103" i="43"/>
  <c r="L103" i="43"/>
  <c r="K103" i="43"/>
  <c r="J103" i="43"/>
  <c r="I103" i="43"/>
  <c r="H103" i="43"/>
  <c r="G103" i="43"/>
  <c r="F103" i="43"/>
  <c r="E103" i="43"/>
  <c r="D103" i="43"/>
  <c r="AW102" i="43"/>
  <c r="AV102" i="43"/>
  <c r="AU102" i="43"/>
  <c r="AT102" i="43"/>
  <c r="AS102" i="43"/>
  <c r="AR102" i="43"/>
  <c r="AQ102" i="43"/>
  <c r="AP102" i="43"/>
  <c r="AO102" i="43"/>
  <c r="AN102" i="43"/>
  <c r="AM102" i="43"/>
  <c r="AL102" i="43"/>
  <c r="AK102" i="43"/>
  <c r="AJ102" i="43"/>
  <c r="AI102" i="43"/>
  <c r="AH102" i="43"/>
  <c r="AG102" i="43"/>
  <c r="AF102" i="43"/>
  <c r="AE102" i="43"/>
  <c r="AD102" i="43"/>
  <c r="AC102" i="43"/>
  <c r="AB102" i="43"/>
  <c r="AA102" i="43"/>
  <c r="Z102" i="43"/>
  <c r="Y102" i="43"/>
  <c r="X102" i="43"/>
  <c r="W102" i="43"/>
  <c r="V102" i="43"/>
  <c r="U102" i="43"/>
  <c r="T102" i="43"/>
  <c r="S102" i="43"/>
  <c r="R102" i="43"/>
  <c r="Q102" i="43"/>
  <c r="P102" i="43"/>
  <c r="O102" i="43"/>
  <c r="N102" i="43"/>
  <c r="M102" i="43"/>
  <c r="L102" i="43"/>
  <c r="K102" i="43"/>
  <c r="J102" i="43"/>
  <c r="I102" i="43"/>
  <c r="H102" i="43"/>
  <c r="G102" i="43"/>
  <c r="F102" i="43"/>
  <c r="E102" i="43"/>
  <c r="D102" i="43"/>
  <c r="AW101" i="43"/>
  <c r="AV101" i="43"/>
  <c r="AU101" i="43"/>
  <c r="AT101" i="43"/>
  <c r="AS101" i="43"/>
  <c r="AR101" i="43"/>
  <c r="AQ101" i="43"/>
  <c r="AP101" i="43"/>
  <c r="AO101" i="43"/>
  <c r="AN101" i="43"/>
  <c r="AM101" i="43"/>
  <c r="AL101" i="43"/>
  <c r="AK101" i="43"/>
  <c r="AJ101" i="43"/>
  <c r="AI101" i="43"/>
  <c r="AH101" i="43"/>
  <c r="AG101" i="43"/>
  <c r="AF101" i="43"/>
  <c r="AE101" i="43"/>
  <c r="AD101" i="43"/>
  <c r="AC101" i="43"/>
  <c r="AB101" i="43"/>
  <c r="AA101" i="43"/>
  <c r="Z101" i="43"/>
  <c r="Y101" i="43"/>
  <c r="X101" i="43"/>
  <c r="W101" i="43"/>
  <c r="V101" i="43"/>
  <c r="U101" i="43"/>
  <c r="T101" i="43"/>
  <c r="S101" i="43"/>
  <c r="R101" i="43"/>
  <c r="Q101" i="43"/>
  <c r="P101" i="43"/>
  <c r="O101" i="43"/>
  <c r="N101" i="43"/>
  <c r="M101" i="43"/>
  <c r="L101" i="43"/>
  <c r="K101" i="43"/>
  <c r="J101" i="43"/>
  <c r="I101" i="43"/>
  <c r="H101" i="43"/>
  <c r="G101" i="43"/>
  <c r="F101" i="43"/>
  <c r="E101" i="43"/>
  <c r="D101" i="43"/>
  <c r="AW100" i="43"/>
  <c r="AV100" i="43"/>
  <c r="AU100" i="43"/>
  <c r="AT100" i="43"/>
  <c r="AS100" i="43"/>
  <c r="AR100" i="43"/>
  <c r="AQ100" i="43"/>
  <c r="AP100" i="43"/>
  <c r="AO100" i="43"/>
  <c r="AN100" i="43"/>
  <c r="AM100" i="43"/>
  <c r="AL100" i="43"/>
  <c r="AK100" i="43"/>
  <c r="AJ100" i="43"/>
  <c r="AI100" i="43"/>
  <c r="AH100" i="43"/>
  <c r="AG100" i="43"/>
  <c r="AF100" i="43"/>
  <c r="AE100" i="43"/>
  <c r="AD100" i="43"/>
  <c r="AC100" i="43"/>
  <c r="AB100" i="43"/>
  <c r="AA100" i="43"/>
  <c r="Z100" i="43"/>
  <c r="Y100" i="43"/>
  <c r="X100" i="43"/>
  <c r="W100" i="43"/>
  <c r="V100" i="43"/>
  <c r="U100" i="43"/>
  <c r="T100" i="43"/>
  <c r="S100" i="43"/>
  <c r="R100" i="43"/>
  <c r="Q100" i="43"/>
  <c r="P100" i="43"/>
  <c r="O100" i="43"/>
  <c r="N100" i="43"/>
  <c r="M100" i="43"/>
  <c r="L100" i="43"/>
  <c r="K100" i="43"/>
  <c r="J100" i="43"/>
  <c r="I100" i="43"/>
  <c r="H100" i="43"/>
  <c r="G100" i="43"/>
  <c r="F100" i="43"/>
  <c r="E100" i="43"/>
  <c r="D100" i="43"/>
  <c r="AW99" i="43"/>
  <c r="AV99" i="43"/>
  <c r="AU99" i="43"/>
  <c r="AT99" i="43"/>
  <c r="AS99" i="43"/>
  <c r="AR99" i="43"/>
  <c r="AQ99" i="43"/>
  <c r="AP99" i="43"/>
  <c r="AO99" i="43"/>
  <c r="AN99" i="43"/>
  <c r="AM99" i="43"/>
  <c r="AL99" i="43"/>
  <c r="AK99" i="43"/>
  <c r="AJ99" i="43"/>
  <c r="AI99" i="43"/>
  <c r="AH99" i="43"/>
  <c r="AG99" i="43"/>
  <c r="AF99" i="43"/>
  <c r="AE99" i="43"/>
  <c r="AD99" i="43"/>
  <c r="AC99" i="43"/>
  <c r="AB99" i="43"/>
  <c r="AA99" i="43"/>
  <c r="Z99" i="43"/>
  <c r="Y99" i="43"/>
  <c r="X99" i="43"/>
  <c r="W99" i="43"/>
  <c r="V99" i="43"/>
  <c r="U99" i="43"/>
  <c r="T99" i="43"/>
  <c r="S99" i="43"/>
  <c r="R99" i="43"/>
  <c r="Q99" i="43"/>
  <c r="P99" i="43"/>
  <c r="O99" i="43"/>
  <c r="N99" i="43"/>
  <c r="M99" i="43"/>
  <c r="L99" i="43"/>
  <c r="K99" i="43"/>
  <c r="J99" i="43"/>
  <c r="I99" i="43"/>
  <c r="H99" i="43"/>
  <c r="G99" i="43"/>
  <c r="F99" i="43"/>
  <c r="E99" i="43"/>
  <c r="D99" i="43"/>
  <c r="AW98" i="43"/>
  <c r="AV98" i="43"/>
  <c r="AU98" i="43"/>
  <c r="AT98" i="43"/>
  <c r="AS98" i="43"/>
  <c r="AR98" i="43"/>
  <c r="AQ98" i="43"/>
  <c r="AP98" i="43"/>
  <c r="AO98" i="43"/>
  <c r="AN98" i="43"/>
  <c r="AM98" i="43"/>
  <c r="AL98" i="43"/>
  <c r="AK98" i="43"/>
  <c r="AJ98" i="43"/>
  <c r="AI98" i="43"/>
  <c r="AH98" i="43"/>
  <c r="AG98" i="43"/>
  <c r="AF98" i="43"/>
  <c r="AE98" i="43"/>
  <c r="AD98" i="43"/>
  <c r="AC98" i="43"/>
  <c r="AB98" i="43"/>
  <c r="AA98" i="43"/>
  <c r="Z98" i="43"/>
  <c r="Y98" i="43"/>
  <c r="X98" i="43"/>
  <c r="W98" i="43"/>
  <c r="V98" i="43"/>
  <c r="U98" i="43"/>
  <c r="T98" i="43"/>
  <c r="S98" i="43"/>
  <c r="R98" i="43"/>
  <c r="Q98" i="43"/>
  <c r="P98" i="43"/>
  <c r="O98" i="43"/>
  <c r="N98" i="43"/>
  <c r="M98" i="43"/>
  <c r="L98" i="43"/>
  <c r="K98" i="43"/>
  <c r="J98" i="43"/>
  <c r="I98" i="43"/>
  <c r="H98" i="43"/>
  <c r="G98" i="43"/>
  <c r="F98" i="43"/>
  <c r="E98" i="43"/>
  <c r="D98" i="43"/>
  <c r="AW97" i="43"/>
  <c r="AV97" i="43"/>
  <c r="AU97" i="43"/>
  <c r="AT97" i="43"/>
  <c r="AS97" i="43"/>
  <c r="AR97" i="43"/>
  <c r="AQ97" i="43"/>
  <c r="AP97" i="43"/>
  <c r="AO97" i="43"/>
  <c r="AN97" i="43"/>
  <c r="AM97" i="43"/>
  <c r="AL97" i="43"/>
  <c r="AK97" i="43"/>
  <c r="AJ97" i="43"/>
  <c r="AI97" i="43"/>
  <c r="AH97" i="43"/>
  <c r="AG97" i="43"/>
  <c r="AF97" i="43"/>
  <c r="AE97" i="43"/>
  <c r="AD97" i="43"/>
  <c r="AC97" i="43"/>
  <c r="AB97" i="43"/>
  <c r="AA97" i="43"/>
  <c r="Z97" i="43"/>
  <c r="Y97" i="43"/>
  <c r="X97" i="43"/>
  <c r="W97" i="43"/>
  <c r="V97" i="43"/>
  <c r="U97" i="43"/>
  <c r="T97" i="43"/>
  <c r="S97" i="43"/>
  <c r="R97" i="43"/>
  <c r="Q97" i="43"/>
  <c r="P97" i="43"/>
  <c r="O97" i="43"/>
  <c r="N97" i="43"/>
  <c r="M97" i="43"/>
  <c r="L97" i="43"/>
  <c r="K97" i="43"/>
  <c r="J97" i="43"/>
  <c r="I97" i="43"/>
  <c r="H97" i="43"/>
  <c r="G97" i="43"/>
  <c r="F97" i="43"/>
  <c r="E97" i="43"/>
  <c r="D97" i="43"/>
  <c r="AW96" i="43"/>
  <c r="AV96" i="43"/>
  <c r="AU96" i="43"/>
  <c r="AT96" i="43"/>
  <c r="AS96" i="43"/>
  <c r="AR96" i="43"/>
  <c r="AQ96" i="43"/>
  <c r="AP96" i="43"/>
  <c r="AO96" i="43"/>
  <c r="AN96" i="43"/>
  <c r="AM96" i="43"/>
  <c r="AL96" i="43"/>
  <c r="AK96" i="43"/>
  <c r="AJ96" i="43"/>
  <c r="AI96" i="43"/>
  <c r="AH96" i="43"/>
  <c r="AG96" i="43"/>
  <c r="AF96" i="43"/>
  <c r="AE96" i="43"/>
  <c r="AD96" i="43"/>
  <c r="AC96" i="43"/>
  <c r="AB96" i="43"/>
  <c r="AA96" i="43"/>
  <c r="Z96" i="43"/>
  <c r="Y96" i="43"/>
  <c r="X96" i="43"/>
  <c r="W96" i="43"/>
  <c r="V96" i="43"/>
  <c r="U96" i="43"/>
  <c r="T96" i="43"/>
  <c r="S96" i="43"/>
  <c r="R96" i="43"/>
  <c r="Q96" i="43"/>
  <c r="P96" i="43"/>
  <c r="O96" i="43"/>
  <c r="N96" i="43"/>
  <c r="M96" i="43"/>
  <c r="L96" i="43"/>
  <c r="K96" i="43"/>
  <c r="J96" i="43"/>
  <c r="I96" i="43"/>
  <c r="H96" i="43"/>
  <c r="G96" i="43"/>
  <c r="F96" i="43"/>
  <c r="E96" i="43"/>
  <c r="D96" i="43"/>
  <c r="AW95" i="43"/>
  <c r="AV95" i="43"/>
  <c r="AU95" i="43"/>
  <c r="AT95" i="43"/>
  <c r="AS95" i="43"/>
  <c r="AR95" i="43"/>
  <c r="AQ95" i="43"/>
  <c r="AP95" i="43"/>
  <c r="AO95" i="43"/>
  <c r="AN95" i="43"/>
  <c r="AM95" i="43"/>
  <c r="AL95" i="43"/>
  <c r="AK95" i="43"/>
  <c r="AJ95" i="43"/>
  <c r="AI95" i="43"/>
  <c r="AH95" i="43"/>
  <c r="AG95" i="43"/>
  <c r="AF95" i="43"/>
  <c r="AE95" i="43"/>
  <c r="AD95" i="43"/>
  <c r="AC95" i="43"/>
  <c r="AB95" i="43"/>
  <c r="AA95" i="43"/>
  <c r="Z95" i="43"/>
  <c r="Y95" i="43"/>
  <c r="X95" i="43"/>
  <c r="W95" i="43"/>
  <c r="V95" i="43"/>
  <c r="U95" i="43"/>
  <c r="T95" i="43"/>
  <c r="S95" i="43"/>
  <c r="R95" i="43"/>
  <c r="Q95" i="43"/>
  <c r="P95" i="43"/>
  <c r="O95" i="43"/>
  <c r="N95" i="43"/>
  <c r="M95" i="43"/>
  <c r="L95" i="43"/>
  <c r="K95" i="43"/>
  <c r="J95" i="43"/>
  <c r="I95" i="43"/>
  <c r="H95" i="43"/>
  <c r="G95" i="43"/>
  <c r="F95" i="43"/>
  <c r="E95" i="43"/>
  <c r="D95" i="43"/>
  <c r="AW94" i="43"/>
  <c r="AV94" i="43"/>
  <c r="AU94" i="43"/>
  <c r="AT94" i="43"/>
  <c r="AS94" i="43"/>
  <c r="AR94" i="43"/>
  <c r="AQ94" i="43"/>
  <c r="AP94" i="43"/>
  <c r="AO94" i="43"/>
  <c r="AN94" i="43"/>
  <c r="AM94" i="43"/>
  <c r="AL94" i="43"/>
  <c r="AK94" i="43"/>
  <c r="AJ94" i="43"/>
  <c r="AI94" i="43"/>
  <c r="AH94" i="43"/>
  <c r="AG94" i="43"/>
  <c r="AF94" i="43"/>
  <c r="AE94" i="43"/>
  <c r="AD94" i="43"/>
  <c r="AC94" i="43"/>
  <c r="AB94" i="43"/>
  <c r="AA94" i="43"/>
  <c r="Z94" i="43"/>
  <c r="Y94" i="43"/>
  <c r="X94" i="43"/>
  <c r="W94" i="43"/>
  <c r="V94" i="43"/>
  <c r="U94" i="43"/>
  <c r="T94" i="43"/>
  <c r="S94" i="43"/>
  <c r="R94" i="43"/>
  <c r="Q94" i="43"/>
  <c r="P94" i="43"/>
  <c r="O94" i="43"/>
  <c r="N94" i="43"/>
  <c r="M94" i="43"/>
  <c r="L94" i="43"/>
  <c r="K94" i="43"/>
  <c r="J94" i="43"/>
  <c r="I94" i="43"/>
  <c r="H94" i="43"/>
  <c r="G94" i="43"/>
  <c r="F94" i="43"/>
  <c r="E94" i="43"/>
  <c r="D94" i="43"/>
  <c r="AW93" i="43"/>
  <c r="AV93" i="43"/>
  <c r="AU93" i="43"/>
  <c r="AT93" i="43"/>
  <c r="AS93" i="43"/>
  <c r="AR93" i="43"/>
  <c r="AQ93" i="43"/>
  <c r="AP93" i="43"/>
  <c r="AO93" i="43"/>
  <c r="AN93" i="43"/>
  <c r="AM93" i="43"/>
  <c r="AL93" i="43"/>
  <c r="AK93" i="43"/>
  <c r="AJ93" i="43"/>
  <c r="AI93" i="43"/>
  <c r="AH93" i="43"/>
  <c r="AG93" i="43"/>
  <c r="AF93" i="43"/>
  <c r="AE93" i="43"/>
  <c r="AD93" i="43"/>
  <c r="AC93" i="43"/>
  <c r="AB93" i="43"/>
  <c r="AA93" i="43"/>
  <c r="Z93" i="43"/>
  <c r="Y93" i="43"/>
  <c r="X93" i="43"/>
  <c r="W93" i="43"/>
  <c r="V93" i="43"/>
  <c r="U93" i="43"/>
  <c r="T93" i="43"/>
  <c r="S93" i="43"/>
  <c r="R93" i="43"/>
  <c r="Q93" i="43"/>
  <c r="P93" i="43"/>
  <c r="O93" i="43"/>
  <c r="N93" i="43"/>
  <c r="M93" i="43"/>
  <c r="L93" i="43"/>
  <c r="K93" i="43"/>
  <c r="J93" i="43"/>
  <c r="I93" i="43"/>
  <c r="H93" i="43"/>
  <c r="G93" i="43"/>
  <c r="F93" i="43"/>
  <c r="E93" i="43"/>
  <c r="D93" i="43"/>
  <c r="AW92" i="43"/>
  <c r="AV92" i="43"/>
  <c r="AU92" i="43"/>
  <c r="AT92" i="43"/>
  <c r="AS92" i="43"/>
  <c r="AR92" i="43"/>
  <c r="AQ92" i="43"/>
  <c r="AP92" i="43"/>
  <c r="AO92" i="43"/>
  <c r="AN92" i="43"/>
  <c r="AM92" i="43"/>
  <c r="AL92" i="43"/>
  <c r="AK92" i="43"/>
  <c r="AJ92" i="43"/>
  <c r="AI92" i="43"/>
  <c r="AH92" i="43"/>
  <c r="AG92" i="43"/>
  <c r="AF92" i="43"/>
  <c r="AE92" i="43"/>
  <c r="AD92" i="43"/>
  <c r="AC92" i="43"/>
  <c r="AB92" i="43"/>
  <c r="AA92" i="43"/>
  <c r="Z92" i="43"/>
  <c r="Y92" i="43"/>
  <c r="X92" i="43"/>
  <c r="W92" i="43"/>
  <c r="V92" i="43"/>
  <c r="U92" i="43"/>
  <c r="T92" i="43"/>
  <c r="S92" i="43"/>
  <c r="R92" i="43"/>
  <c r="Q92" i="43"/>
  <c r="P92" i="43"/>
  <c r="O92" i="43"/>
  <c r="N92" i="43"/>
  <c r="M92" i="43"/>
  <c r="L92" i="43"/>
  <c r="K92" i="43"/>
  <c r="J92" i="43"/>
  <c r="I92" i="43"/>
  <c r="H92" i="43"/>
  <c r="G92" i="43"/>
  <c r="F92" i="43"/>
  <c r="E92" i="43"/>
  <c r="D92" i="43"/>
  <c r="AW91" i="43"/>
  <c r="AV91" i="43"/>
  <c r="AU91" i="43"/>
  <c r="AT91" i="43"/>
  <c r="AS91" i="43"/>
  <c r="AR91" i="43"/>
  <c r="AQ91" i="43"/>
  <c r="AP91" i="43"/>
  <c r="AO91" i="43"/>
  <c r="AN91" i="43"/>
  <c r="AM91" i="43"/>
  <c r="AL91" i="43"/>
  <c r="AK91" i="43"/>
  <c r="AJ91" i="43"/>
  <c r="AI91" i="43"/>
  <c r="AH91" i="43"/>
  <c r="AG91" i="43"/>
  <c r="AF91" i="43"/>
  <c r="AE91" i="43"/>
  <c r="AD91" i="43"/>
  <c r="AC91" i="43"/>
  <c r="AB91" i="43"/>
  <c r="AA91" i="43"/>
  <c r="Z91" i="43"/>
  <c r="Y91" i="43"/>
  <c r="X91" i="43"/>
  <c r="W91" i="43"/>
  <c r="V91" i="43"/>
  <c r="U91" i="43"/>
  <c r="T91" i="43"/>
  <c r="S91" i="43"/>
  <c r="R91" i="43"/>
  <c r="Q91" i="43"/>
  <c r="P91" i="43"/>
  <c r="O91" i="43"/>
  <c r="N91" i="43"/>
  <c r="M91" i="43"/>
  <c r="L91" i="43"/>
  <c r="K91" i="43"/>
  <c r="J91" i="43"/>
  <c r="I91" i="43"/>
  <c r="H91" i="43"/>
  <c r="G91" i="43"/>
  <c r="F91" i="43"/>
  <c r="E91" i="43"/>
  <c r="D91" i="43"/>
  <c r="AW90" i="43"/>
  <c r="AV90" i="43"/>
  <c r="AU90" i="43"/>
  <c r="AT90" i="43"/>
  <c r="AS90" i="43"/>
  <c r="AR90" i="43"/>
  <c r="AQ90" i="43"/>
  <c r="AP90" i="43"/>
  <c r="AO90" i="43"/>
  <c r="AN90" i="43"/>
  <c r="AM90" i="43"/>
  <c r="AL90" i="43"/>
  <c r="AK90" i="43"/>
  <c r="AJ90" i="43"/>
  <c r="AI90" i="43"/>
  <c r="AH90" i="43"/>
  <c r="AG90" i="43"/>
  <c r="AF90" i="43"/>
  <c r="AE90" i="43"/>
  <c r="AD90" i="43"/>
  <c r="AC90" i="43"/>
  <c r="AB90" i="43"/>
  <c r="AA90" i="43"/>
  <c r="Z90" i="43"/>
  <c r="Y90" i="43"/>
  <c r="X90" i="43"/>
  <c r="W90" i="43"/>
  <c r="V90" i="43"/>
  <c r="U90" i="43"/>
  <c r="T90" i="43"/>
  <c r="S90" i="43"/>
  <c r="R90" i="43"/>
  <c r="Q90" i="43"/>
  <c r="P90" i="43"/>
  <c r="O90" i="43"/>
  <c r="N90" i="43"/>
  <c r="M90" i="43"/>
  <c r="L90" i="43"/>
  <c r="K90" i="43"/>
  <c r="J90" i="43"/>
  <c r="I90" i="43"/>
  <c r="H90" i="43"/>
  <c r="G90" i="43"/>
  <c r="F90" i="43"/>
  <c r="E90" i="43"/>
  <c r="D90" i="43"/>
  <c r="AW89" i="43"/>
  <c r="AV89" i="43"/>
  <c r="AU89" i="43"/>
  <c r="AT89" i="43"/>
  <c r="AS89" i="43"/>
  <c r="AR89" i="43"/>
  <c r="AQ89" i="43"/>
  <c r="AP89" i="43"/>
  <c r="AO89" i="43"/>
  <c r="AN89" i="43"/>
  <c r="AM89" i="43"/>
  <c r="AL89" i="43"/>
  <c r="AK89" i="43"/>
  <c r="AJ89" i="43"/>
  <c r="AI89" i="43"/>
  <c r="AH89" i="43"/>
  <c r="AG89" i="43"/>
  <c r="AF89" i="43"/>
  <c r="AE89" i="43"/>
  <c r="AD89" i="43"/>
  <c r="AC89" i="43"/>
  <c r="AB89" i="43"/>
  <c r="AA89" i="43"/>
  <c r="Z89" i="43"/>
  <c r="Y89" i="43"/>
  <c r="X89" i="43"/>
  <c r="W89" i="43"/>
  <c r="V89" i="43"/>
  <c r="U89" i="43"/>
  <c r="T89" i="43"/>
  <c r="S89" i="43"/>
  <c r="R89" i="43"/>
  <c r="Q89" i="43"/>
  <c r="P89" i="43"/>
  <c r="O89" i="43"/>
  <c r="N89" i="43"/>
  <c r="M89" i="43"/>
  <c r="L89" i="43"/>
  <c r="K89" i="43"/>
  <c r="J89" i="43"/>
  <c r="I89" i="43"/>
  <c r="H89" i="43"/>
  <c r="G89" i="43"/>
  <c r="F89" i="43"/>
  <c r="E89" i="43"/>
  <c r="D89" i="43"/>
  <c r="AW88" i="43"/>
  <c r="AV88" i="43"/>
  <c r="AU88" i="43"/>
  <c r="AT88" i="43"/>
  <c r="AS88" i="43"/>
  <c r="AR88" i="43"/>
  <c r="AQ88" i="43"/>
  <c r="AP88" i="43"/>
  <c r="AO88" i="43"/>
  <c r="AN88" i="43"/>
  <c r="AM88" i="43"/>
  <c r="AL88" i="43"/>
  <c r="AK88" i="43"/>
  <c r="AJ88" i="43"/>
  <c r="AI88" i="43"/>
  <c r="AH88" i="43"/>
  <c r="AG88" i="43"/>
  <c r="AF88" i="43"/>
  <c r="AE88" i="43"/>
  <c r="AD88" i="43"/>
  <c r="AC88" i="43"/>
  <c r="AB88" i="43"/>
  <c r="AA88" i="43"/>
  <c r="Z88" i="43"/>
  <c r="Y88" i="43"/>
  <c r="X88" i="43"/>
  <c r="W88" i="43"/>
  <c r="V88" i="43"/>
  <c r="U88" i="43"/>
  <c r="T88" i="43"/>
  <c r="S88" i="43"/>
  <c r="R88" i="43"/>
  <c r="Q88" i="43"/>
  <c r="P88" i="43"/>
  <c r="O88" i="43"/>
  <c r="N88" i="43"/>
  <c r="M88" i="43"/>
  <c r="L88" i="43"/>
  <c r="K88" i="43"/>
  <c r="J88" i="43"/>
  <c r="I88" i="43"/>
  <c r="H88" i="43"/>
  <c r="G88" i="43"/>
  <c r="F88" i="43"/>
  <c r="E88" i="43"/>
  <c r="D88" i="43"/>
  <c r="AW87" i="43"/>
  <c r="AV87" i="43"/>
  <c r="AU87" i="43"/>
  <c r="AT87" i="43"/>
  <c r="AS87" i="43"/>
  <c r="AR87" i="43"/>
  <c r="AQ87" i="43"/>
  <c r="AP87" i="43"/>
  <c r="AO87" i="43"/>
  <c r="AN87" i="43"/>
  <c r="AM87" i="43"/>
  <c r="AL87" i="43"/>
  <c r="AK87" i="43"/>
  <c r="AJ87" i="43"/>
  <c r="AI87" i="43"/>
  <c r="AH87" i="43"/>
  <c r="AG87" i="43"/>
  <c r="AF87" i="43"/>
  <c r="AE87" i="43"/>
  <c r="AD87" i="43"/>
  <c r="AC87" i="43"/>
  <c r="AB87" i="43"/>
  <c r="AA87" i="43"/>
  <c r="Z87" i="43"/>
  <c r="Y87" i="43"/>
  <c r="X87" i="43"/>
  <c r="W87" i="43"/>
  <c r="V87" i="43"/>
  <c r="U87" i="43"/>
  <c r="T87" i="43"/>
  <c r="S87" i="43"/>
  <c r="R87" i="43"/>
  <c r="Q87" i="43"/>
  <c r="P87" i="43"/>
  <c r="O87" i="43"/>
  <c r="N87" i="43"/>
  <c r="M87" i="43"/>
  <c r="L87" i="43"/>
  <c r="K87" i="43"/>
  <c r="J87" i="43"/>
  <c r="I87" i="43"/>
  <c r="H87" i="43"/>
  <c r="G87" i="43"/>
  <c r="F87" i="43"/>
  <c r="E87" i="43"/>
  <c r="D87" i="43"/>
  <c r="AW86" i="43"/>
  <c r="AV86" i="43"/>
  <c r="AU86" i="43"/>
  <c r="AT86" i="43"/>
  <c r="AS86" i="43"/>
  <c r="AR86" i="43"/>
  <c r="AQ86" i="43"/>
  <c r="AP86" i="43"/>
  <c r="AO86" i="43"/>
  <c r="AN86" i="43"/>
  <c r="AM86" i="43"/>
  <c r="AL86" i="43"/>
  <c r="AK86" i="43"/>
  <c r="AJ86" i="43"/>
  <c r="AI86" i="43"/>
  <c r="AH86" i="43"/>
  <c r="AG86" i="43"/>
  <c r="AF86" i="43"/>
  <c r="AE86" i="43"/>
  <c r="AD86" i="43"/>
  <c r="AC86" i="43"/>
  <c r="AB86" i="43"/>
  <c r="AA86" i="43"/>
  <c r="Z86" i="43"/>
  <c r="Y86" i="43"/>
  <c r="X86" i="43"/>
  <c r="W86" i="43"/>
  <c r="V86" i="43"/>
  <c r="U86" i="43"/>
  <c r="T86" i="43"/>
  <c r="S86" i="43"/>
  <c r="R86" i="43"/>
  <c r="Q86" i="43"/>
  <c r="P86" i="43"/>
  <c r="O86" i="43"/>
  <c r="N86" i="43"/>
  <c r="M86" i="43"/>
  <c r="L86" i="43"/>
  <c r="K86" i="43"/>
  <c r="J86" i="43"/>
  <c r="I86" i="43"/>
  <c r="H86" i="43"/>
  <c r="G86" i="43"/>
  <c r="F86" i="43"/>
  <c r="E86" i="43"/>
  <c r="D86" i="43"/>
  <c r="AW85" i="43"/>
  <c r="AV85" i="43"/>
  <c r="AU85" i="43"/>
  <c r="AT85" i="43"/>
  <c r="AS85" i="43"/>
  <c r="AR85" i="43"/>
  <c r="AQ85" i="43"/>
  <c r="AP85" i="43"/>
  <c r="AO85" i="43"/>
  <c r="AN85" i="43"/>
  <c r="AM85" i="43"/>
  <c r="AL85" i="43"/>
  <c r="AK85" i="43"/>
  <c r="AJ85" i="43"/>
  <c r="AI85" i="43"/>
  <c r="AH85" i="43"/>
  <c r="AG85" i="43"/>
  <c r="AF85" i="43"/>
  <c r="AE85" i="43"/>
  <c r="AD85" i="43"/>
  <c r="AC85" i="43"/>
  <c r="AB85" i="43"/>
  <c r="AA85" i="43"/>
  <c r="Z85" i="43"/>
  <c r="Y85" i="43"/>
  <c r="X85" i="43"/>
  <c r="W85" i="43"/>
  <c r="V85" i="43"/>
  <c r="U85" i="43"/>
  <c r="T85" i="43"/>
  <c r="S85" i="43"/>
  <c r="R85" i="43"/>
  <c r="Q85" i="43"/>
  <c r="P85" i="43"/>
  <c r="O85" i="43"/>
  <c r="N85" i="43"/>
  <c r="M85" i="43"/>
  <c r="L85" i="43"/>
  <c r="K85" i="43"/>
  <c r="J85" i="43"/>
  <c r="I85" i="43"/>
  <c r="H85" i="43"/>
  <c r="G85" i="43"/>
  <c r="F85" i="43"/>
  <c r="E85" i="43"/>
  <c r="D85" i="43"/>
  <c r="AW84" i="43"/>
  <c r="AV84" i="43"/>
  <c r="AU84" i="43"/>
  <c r="AT84" i="43"/>
  <c r="AS84" i="43"/>
  <c r="AR84" i="43"/>
  <c r="AQ84" i="43"/>
  <c r="AP84" i="43"/>
  <c r="AO84" i="43"/>
  <c r="AN84" i="43"/>
  <c r="AM84" i="43"/>
  <c r="AL84" i="43"/>
  <c r="AK84" i="43"/>
  <c r="AJ84" i="43"/>
  <c r="AI84" i="43"/>
  <c r="AH84" i="43"/>
  <c r="AG84" i="43"/>
  <c r="AF84" i="43"/>
  <c r="AE84" i="43"/>
  <c r="AD84" i="43"/>
  <c r="AC84" i="43"/>
  <c r="AB84" i="43"/>
  <c r="AA84" i="43"/>
  <c r="Z84" i="43"/>
  <c r="Y84" i="43"/>
  <c r="X84" i="43"/>
  <c r="W84" i="43"/>
  <c r="V84" i="43"/>
  <c r="U84" i="43"/>
  <c r="T84" i="43"/>
  <c r="S84" i="43"/>
  <c r="R84" i="43"/>
  <c r="Q84" i="43"/>
  <c r="P84" i="43"/>
  <c r="O84" i="43"/>
  <c r="N84" i="43"/>
  <c r="M84" i="43"/>
  <c r="L84" i="43"/>
  <c r="K84" i="43"/>
  <c r="J84" i="43"/>
  <c r="I84" i="43"/>
  <c r="H84" i="43"/>
  <c r="G84" i="43"/>
  <c r="F84" i="43"/>
  <c r="E84" i="43"/>
  <c r="D84" i="43"/>
  <c r="AW83" i="43"/>
  <c r="AV83" i="43"/>
  <c r="AU83" i="43"/>
  <c r="AT83" i="43"/>
  <c r="AS83" i="43"/>
  <c r="AR83" i="43"/>
  <c r="AQ83" i="43"/>
  <c r="AP83" i="43"/>
  <c r="AO83" i="43"/>
  <c r="AN83" i="43"/>
  <c r="AM83" i="43"/>
  <c r="AL83" i="43"/>
  <c r="AK83" i="43"/>
  <c r="AJ83" i="43"/>
  <c r="AI83" i="43"/>
  <c r="AH83" i="43"/>
  <c r="AG83" i="43"/>
  <c r="AF83" i="43"/>
  <c r="AE83" i="43"/>
  <c r="AD83" i="43"/>
  <c r="AC83" i="43"/>
  <c r="AB83" i="43"/>
  <c r="AA83" i="43"/>
  <c r="Z83" i="43"/>
  <c r="Y83" i="43"/>
  <c r="X83" i="43"/>
  <c r="W83" i="43"/>
  <c r="V83" i="43"/>
  <c r="U83" i="43"/>
  <c r="T83" i="43"/>
  <c r="S83" i="43"/>
  <c r="R83" i="43"/>
  <c r="Q83" i="43"/>
  <c r="P83" i="43"/>
  <c r="O83" i="43"/>
  <c r="N83" i="43"/>
  <c r="M83" i="43"/>
  <c r="L83" i="43"/>
  <c r="K83" i="43"/>
  <c r="J83" i="43"/>
  <c r="I83" i="43"/>
  <c r="H83" i="43"/>
  <c r="G83" i="43"/>
  <c r="F83" i="43"/>
  <c r="E83" i="43"/>
  <c r="D83" i="43"/>
  <c r="AW82" i="43"/>
  <c r="AV82" i="43"/>
  <c r="AU82" i="43"/>
  <c r="AT82" i="43"/>
  <c r="AS82" i="43"/>
  <c r="AR82" i="43"/>
  <c r="AQ82" i="43"/>
  <c r="AP82" i="43"/>
  <c r="AO82" i="43"/>
  <c r="AN82" i="43"/>
  <c r="AM82" i="43"/>
  <c r="AL82" i="43"/>
  <c r="AK82" i="43"/>
  <c r="AJ82" i="43"/>
  <c r="AI82" i="43"/>
  <c r="AH82" i="43"/>
  <c r="AG82" i="43"/>
  <c r="AF82" i="43"/>
  <c r="AE82" i="43"/>
  <c r="AD82" i="43"/>
  <c r="AC82" i="43"/>
  <c r="AB82" i="43"/>
  <c r="AA82" i="43"/>
  <c r="Z82" i="43"/>
  <c r="Y82" i="43"/>
  <c r="X82" i="43"/>
  <c r="W82" i="43"/>
  <c r="V82" i="43"/>
  <c r="U82" i="43"/>
  <c r="T82" i="43"/>
  <c r="S82" i="43"/>
  <c r="R82" i="43"/>
  <c r="Q82" i="43"/>
  <c r="P82" i="43"/>
  <c r="O82" i="43"/>
  <c r="N82" i="43"/>
  <c r="M82" i="43"/>
  <c r="L82" i="43"/>
  <c r="K82" i="43"/>
  <c r="J82" i="43"/>
  <c r="I82" i="43"/>
  <c r="H82" i="43"/>
  <c r="G82" i="43"/>
  <c r="F82" i="43"/>
  <c r="E82" i="43"/>
  <c r="D82" i="43"/>
  <c r="AW81" i="43"/>
  <c r="AV81" i="43"/>
  <c r="AU81" i="43"/>
  <c r="AT81" i="43"/>
  <c r="AS81" i="43"/>
  <c r="AR81" i="43"/>
  <c r="AQ81" i="43"/>
  <c r="AP81" i="43"/>
  <c r="AO81" i="43"/>
  <c r="AN81" i="43"/>
  <c r="AM81" i="43"/>
  <c r="AL81" i="43"/>
  <c r="AK81" i="43"/>
  <c r="AJ81" i="43"/>
  <c r="AI81" i="43"/>
  <c r="AH81" i="43"/>
  <c r="AG81" i="43"/>
  <c r="AF81" i="43"/>
  <c r="AE81" i="43"/>
  <c r="AD81" i="43"/>
  <c r="AC81" i="43"/>
  <c r="AB81" i="43"/>
  <c r="AA81" i="43"/>
  <c r="Z81" i="43"/>
  <c r="Y81" i="43"/>
  <c r="X81" i="43"/>
  <c r="W81" i="43"/>
  <c r="V81" i="43"/>
  <c r="U81" i="43"/>
  <c r="T81" i="43"/>
  <c r="S81" i="43"/>
  <c r="R81" i="43"/>
  <c r="Q81" i="43"/>
  <c r="P81" i="43"/>
  <c r="O81" i="43"/>
  <c r="N81" i="43"/>
  <c r="M81" i="43"/>
  <c r="L81" i="43"/>
  <c r="K81" i="43"/>
  <c r="J81" i="43"/>
  <c r="I81" i="43"/>
  <c r="H81" i="43"/>
  <c r="G81" i="43"/>
  <c r="F81" i="43"/>
  <c r="E81" i="43"/>
  <c r="D81" i="43"/>
  <c r="AW80" i="43"/>
  <c r="AV80" i="43"/>
  <c r="AU80" i="43"/>
  <c r="AT80" i="43"/>
  <c r="AS80" i="43"/>
  <c r="AR80" i="43"/>
  <c r="AQ80" i="43"/>
  <c r="AP80" i="43"/>
  <c r="AO80" i="43"/>
  <c r="AN80" i="43"/>
  <c r="AM80" i="43"/>
  <c r="AL80" i="43"/>
  <c r="AK80" i="43"/>
  <c r="AJ80" i="43"/>
  <c r="AI80" i="43"/>
  <c r="AH80" i="43"/>
  <c r="AG80" i="43"/>
  <c r="AF80" i="43"/>
  <c r="AE80" i="43"/>
  <c r="AD80" i="43"/>
  <c r="AC80" i="43"/>
  <c r="AB80" i="43"/>
  <c r="AA80" i="43"/>
  <c r="Z80" i="43"/>
  <c r="Y80" i="43"/>
  <c r="X80" i="43"/>
  <c r="W80" i="43"/>
  <c r="V80" i="43"/>
  <c r="U80" i="43"/>
  <c r="T80" i="43"/>
  <c r="S80" i="43"/>
  <c r="R80" i="43"/>
  <c r="Q80" i="43"/>
  <c r="P80" i="43"/>
  <c r="O80" i="43"/>
  <c r="N80" i="43"/>
  <c r="M80" i="43"/>
  <c r="L80" i="43"/>
  <c r="K80" i="43"/>
  <c r="J80" i="43"/>
  <c r="I80" i="43"/>
  <c r="H80" i="43"/>
  <c r="G80" i="43"/>
  <c r="F80" i="43"/>
  <c r="E80" i="43"/>
  <c r="D80" i="43"/>
  <c r="AW79" i="43"/>
  <c r="AV79" i="43"/>
  <c r="AU79" i="43"/>
  <c r="AT79" i="43"/>
  <c r="AS79" i="43"/>
  <c r="AR79" i="43"/>
  <c r="AQ79" i="43"/>
  <c r="AP79" i="43"/>
  <c r="AO79" i="43"/>
  <c r="AN79" i="43"/>
  <c r="AM79" i="43"/>
  <c r="AL79" i="43"/>
  <c r="AK79" i="43"/>
  <c r="AJ79" i="43"/>
  <c r="AI79" i="43"/>
  <c r="AH79" i="43"/>
  <c r="AG79" i="43"/>
  <c r="AF79" i="43"/>
  <c r="AE79" i="43"/>
  <c r="AD79" i="43"/>
  <c r="AC79" i="43"/>
  <c r="AB79" i="43"/>
  <c r="AA79" i="43"/>
  <c r="Z79" i="43"/>
  <c r="Y79" i="43"/>
  <c r="X79" i="43"/>
  <c r="W79" i="43"/>
  <c r="V79" i="43"/>
  <c r="U79" i="43"/>
  <c r="T79" i="43"/>
  <c r="S79" i="43"/>
  <c r="R79" i="43"/>
  <c r="Q79" i="43"/>
  <c r="P79" i="43"/>
  <c r="O79" i="43"/>
  <c r="N79" i="43"/>
  <c r="M79" i="43"/>
  <c r="L79" i="43"/>
  <c r="K79" i="43"/>
  <c r="J79" i="43"/>
  <c r="I79" i="43"/>
  <c r="H79" i="43"/>
  <c r="G79" i="43"/>
  <c r="F79" i="43"/>
  <c r="E79" i="43"/>
  <c r="D79" i="43"/>
  <c r="AW78" i="43"/>
  <c r="AV78" i="43"/>
  <c r="AU78" i="43"/>
  <c r="AT78" i="43"/>
  <c r="AS78" i="43"/>
  <c r="AR78" i="43"/>
  <c r="AQ78" i="43"/>
  <c r="AP78" i="43"/>
  <c r="AO78" i="43"/>
  <c r="AN78" i="43"/>
  <c r="AM78" i="43"/>
  <c r="AL78" i="43"/>
  <c r="AK78" i="43"/>
  <c r="AJ78" i="43"/>
  <c r="AI78" i="43"/>
  <c r="AH78" i="43"/>
  <c r="AG78" i="43"/>
  <c r="AF78" i="43"/>
  <c r="AE78" i="43"/>
  <c r="AD78" i="43"/>
  <c r="AC78" i="43"/>
  <c r="AB78" i="43"/>
  <c r="AA78" i="43"/>
  <c r="Z78" i="43"/>
  <c r="Y78" i="43"/>
  <c r="X78" i="43"/>
  <c r="W78" i="43"/>
  <c r="V78" i="43"/>
  <c r="U78" i="43"/>
  <c r="T78" i="43"/>
  <c r="S78" i="43"/>
  <c r="R78" i="43"/>
  <c r="Q78" i="43"/>
  <c r="P78" i="43"/>
  <c r="O78" i="43"/>
  <c r="N78" i="43"/>
  <c r="M78" i="43"/>
  <c r="L78" i="43"/>
  <c r="K78" i="43"/>
  <c r="J78" i="43"/>
  <c r="I78" i="43"/>
  <c r="H78" i="43"/>
  <c r="G78" i="43"/>
  <c r="F78" i="43"/>
  <c r="E78" i="43"/>
  <c r="D78" i="43"/>
  <c r="AW77" i="43"/>
  <c r="AV77" i="43"/>
  <c r="AU77" i="43"/>
  <c r="AT77" i="43"/>
  <c r="AS77" i="43"/>
  <c r="AR77" i="43"/>
  <c r="AQ77" i="43"/>
  <c r="AP77" i="43"/>
  <c r="AO77" i="43"/>
  <c r="AN77" i="43"/>
  <c r="AM77" i="43"/>
  <c r="AL77" i="43"/>
  <c r="AK77" i="43"/>
  <c r="AJ77" i="43"/>
  <c r="AI77" i="43"/>
  <c r="AH77" i="43"/>
  <c r="AG77" i="43"/>
  <c r="AF77" i="43"/>
  <c r="AE77" i="43"/>
  <c r="AD77" i="43"/>
  <c r="AC77" i="43"/>
  <c r="AB77" i="43"/>
  <c r="AA77" i="43"/>
  <c r="Z77" i="43"/>
  <c r="Y77" i="43"/>
  <c r="X77" i="43"/>
  <c r="W77" i="43"/>
  <c r="V77" i="43"/>
  <c r="U77" i="43"/>
  <c r="T77" i="43"/>
  <c r="S77" i="43"/>
  <c r="R77" i="43"/>
  <c r="Q77" i="43"/>
  <c r="P77" i="43"/>
  <c r="O77" i="43"/>
  <c r="N77" i="43"/>
  <c r="M77" i="43"/>
  <c r="L77" i="43"/>
  <c r="K77" i="43"/>
  <c r="J77" i="43"/>
  <c r="I77" i="43"/>
  <c r="H77" i="43"/>
  <c r="G77" i="43"/>
  <c r="F77" i="43"/>
  <c r="E77" i="43"/>
  <c r="D77" i="43"/>
  <c r="AW76" i="43"/>
  <c r="AV76" i="43"/>
  <c r="AU76" i="43"/>
  <c r="AT76" i="43"/>
  <c r="AS76" i="43"/>
  <c r="AR76" i="43"/>
  <c r="AQ76" i="43"/>
  <c r="AP76" i="43"/>
  <c r="AO76" i="43"/>
  <c r="AN76" i="43"/>
  <c r="AM76" i="43"/>
  <c r="AL76" i="43"/>
  <c r="AK76" i="43"/>
  <c r="AJ76" i="43"/>
  <c r="AI76" i="43"/>
  <c r="AH76" i="43"/>
  <c r="AG76" i="43"/>
  <c r="AF76" i="43"/>
  <c r="AE76" i="43"/>
  <c r="AD76" i="43"/>
  <c r="AC76" i="43"/>
  <c r="AB76" i="43"/>
  <c r="AA76" i="43"/>
  <c r="Z76" i="43"/>
  <c r="Y76" i="43"/>
  <c r="X76" i="43"/>
  <c r="W76" i="43"/>
  <c r="V76" i="43"/>
  <c r="U76" i="43"/>
  <c r="T76" i="43"/>
  <c r="S76" i="43"/>
  <c r="R76" i="43"/>
  <c r="Q76" i="43"/>
  <c r="P76" i="43"/>
  <c r="O76" i="43"/>
  <c r="N76" i="43"/>
  <c r="M76" i="43"/>
  <c r="L76" i="43"/>
  <c r="K76" i="43"/>
  <c r="J76" i="43"/>
  <c r="I76" i="43"/>
  <c r="H76" i="43"/>
  <c r="G76" i="43"/>
  <c r="F76" i="43"/>
  <c r="E76" i="43"/>
  <c r="D76" i="43"/>
  <c r="AW75" i="43"/>
  <c r="AV75" i="43"/>
  <c r="AU75" i="43"/>
  <c r="AT75" i="43"/>
  <c r="AS75" i="43"/>
  <c r="AR75" i="43"/>
  <c r="AQ75" i="43"/>
  <c r="AP75" i="43"/>
  <c r="AO75" i="43"/>
  <c r="AN75" i="43"/>
  <c r="AM75" i="43"/>
  <c r="AL75" i="43"/>
  <c r="AK75" i="43"/>
  <c r="AJ75" i="43"/>
  <c r="AI75" i="43"/>
  <c r="AH75" i="43"/>
  <c r="AG75" i="43"/>
  <c r="AF75" i="43"/>
  <c r="AE75" i="43"/>
  <c r="AD75" i="43"/>
  <c r="AC75" i="43"/>
  <c r="AB75" i="43"/>
  <c r="AA75" i="43"/>
  <c r="Z75" i="43"/>
  <c r="Y75" i="43"/>
  <c r="X75" i="43"/>
  <c r="W75" i="43"/>
  <c r="V75" i="43"/>
  <c r="U75" i="43"/>
  <c r="T75" i="43"/>
  <c r="S75" i="43"/>
  <c r="R75" i="43"/>
  <c r="Q75" i="43"/>
  <c r="P75" i="43"/>
  <c r="O75" i="43"/>
  <c r="N75" i="43"/>
  <c r="M75" i="43"/>
  <c r="L75" i="43"/>
  <c r="K75" i="43"/>
  <c r="J75" i="43"/>
  <c r="I75" i="43"/>
  <c r="H75" i="43"/>
  <c r="G75" i="43"/>
  <c r="F75" i="43"/>
  <c r="E75" i="43"/>
  <c r="D75" i="43"/>
  <c r="AW74" i="43"/>
  <c r="AV74" i="43"/>
  <c r="AU74" i="43"/>
  <c r="AT74" i="43"/>
  <c r="AS74" i="43"/>
  <c r="AR74" i="43"/>
  <c r="AQ74" i="43"/>
  <c r="AP74" i="43"/>
  <c r="AO74" i="43"/>
  <c r="AN74" i="43"/>
  <c r="AM74" i="43"/>
  <c r="AL74" i="43"/>
  <c r="AK74" i="43"/>
  <c r="AJ74" i="43"/>
  <c r="AI74" i="43"/>
  <c r="AH74" i="43"/>
  <c r="AG74" i="43"/>
  <c r="AF74" i="43"/>
  <c r="AE74" i="43"/>
  <c r="AD74" i="43"/>
  <c r="AC74" i="43"/>
  <c r="AB74" i="43"/>
  <c r="AA74" i="43"/>
  <c r="Z74" i="43"/>
  <c r="Y74" i="43"/>
  <c r="X74" i="43"/>
  <c r="W74" i="43"/>
  <c r="V74" i="43"/>
  <c r="U74" i="43"/>
  <c r="T74" i="43"/>
  <c r="S74" i="43"/>
  <c r="R74" i="43"/>
  <c r="Q74" i="43"/>
  <c r="P74" i="43"/>
  <c r="O74" i="43"/>
  <c r="N74" i="43"/>
  <c r="M74" i="43"/>
  <c r="L74" i="43"/>
  <c r="K74" i="43"/>
  <c r="J74" i="43"/>
  <c r="I74" i="43"/>
  <c r="H74" i="43"/>
  <c r="G74" i="43"/>
  <c r="F74" i="43"/>
  <c r="E74" i="43"/>
  <c r="D74" i="43"/>
  <c r="AW73" i="43"/>
  <c r="AV73" i="43"/>
  <c r="AU73" i="43"/>
  <c r="AT73" i="43"/>
  <c r="AS73" i="43"/>
  <c r="AR73" i="43"/>
  <c r="AQ73" i="43"/>
  <c r="AP73" i="43"/>
  <c r="AO73" i="43"/>
  <c r="AN73" i="43"/>
  <c r="AM73" i="43"/>
  <c r="AL73" i="43"/>
  <c r="AK73" i="43"/>
  <c r="AJ73" i="43"/>
  <c r="AI73" i="43"/>
  <c r="AH73" i="43"/>
  <c r="AG73" i="43"/>
  <c r="AF73" i="43"/>
  <c r="AE73" i="43"/>
  <c r="AD73" i="43"/>
  <c r="AC73" i="43"/>
  <c r="AB73" i="43"/>
  <c r="AA73" i="43"/>
  <c r="Z73" i="43"/>
  <c r="Y73" i="43"/>
  <c r="X73" i="43"/>
  <c r="W73" i="43"/>
  <c r="V73" i="43"/>
  <c r="U73" i="43"/>
  <c r="T73" i="43"/>
  <c r="S73" i="43"/>
  <c r="R73" i="43"/>
  <c r="Q73" i="43"/>
  <c r="P73" i="43"/>
  <c r="O73" i="43"/>
  <c r="N73" i="43"/>
  <c r="M73" i="43"/>
  <c r="L73" i="43"/>
  <c r="K73" i="43"/>
  <c r="J73" i="43"/>
  <c r="I73" i="43"/>
  <c r="H73" i="43"/>
  <c r="G73" i="43"/>
  <c r="F73" i="43"/>
  <c r="E73" i="43"/>
  <c r="D73" i="43"/>
  <c r="AW72" i="43"/>
  <c r="AV72" i="43"/>
  <c r="AU72" i="43"/>
  <c r="AT72" i="43"/>
  <c r="AS72" i="43"/>
  <c r="AR72" i="43"/>
  <c r="AQ72" i="43"/>
  <c r="AP72" i="43"/>
  <c r="AO72" i="43"/>
  <c r="AN72" i="43"/>
  <c r="AM72" i="43"/>
  <c r="AL72" i="43"/>
  <c r="AK72" i="43"/>
  <c r="AJ72" i="43"/>
  <c r="AI72" i="43"/>
  <c r="AH72" i="43"/>
  <c r="AG72" i="43"/>
  <c r="AF72" i="43"/>
  <c r="AE72" i="43"/>
  <c r="AD72" i="43"/>
  <c r="AC72" i="43"/>
  <c r="AB72" i="43"/>
  <c r="AA72" i="43"/>
  <c r="Z72" i="43"/>
  <c r="Y72" i="43"/>
  <c r="X72" i="43"/>
  <c r="W72" i="43"/>
  <c r="V72" i="43"/>
  <c r="U72" i="43"/>
  <c r="T72" i="43"/>
  <c r="S72" i="43"/>
  <c r="R72" i="43"/>
  <c r="Q72" i="43"/>
  <c r="P72" i="43"/>
  <c r="O72" i="43"/>
  <c r="N72" i="43"/>
  <c r="M72" i="43"/>
  <c r="L72" i="43"/>
  <c r="K72" i="43"/>
  <c r="J72" i="43"/>
  <c r="I72" i="43"/>
  <c r="H72" i="43"/>
  <c r="G72" i="43"/>
  <c r="F72" i="43"/>
  <c r="E72" i="43"/>
  <c r="D72" i="43"/>
  <c r="AW71" i="43"/>
  <c r="AV71" i="43"/>
  <c r="AU71" i="43"/>
  <c r="AT71" i="43"/>
  <c r="AS71" i="43"/>
  <c r="AR71" i="43"/>
  <c r="AQ71" i="43"/>
  <c r="AP71" i="43"/>
  <c r="AO71" i="43"/>
  <c r="AN71" i="43"/>
  <c r="AM71" i="43"/>
  <c r="AL71" i="43"/>
  <c r="AK71" i="43"/>
  <c r="AJ71" i="43"/>
  <c r="AI71" i="43"/>
  <c r="AH71" i="43"/>
  <c r="AG71" i="43"/>
  <c r="AF71" i="43"/>
  <c r="AE71" i="43"/>
  <c r="AD71" i="43"/>
  <c r="AC71" i="43"/>
  <c r="AB71" i="43"/>
  <c r="AA71" i="43"/>
  <c r="Z71" i="43"/>
  <c r="Y71" i="43"/>
  <c r="X71" i="43"/>
  <c r="W71" i="43"/>
  <c r="V71" i="43"/>
  <c r="U71" i="43"/>
  <c r="T71" i="43"/>
  <c r="S71" i="43"/>
  <c r="R71" i="43"/>
  <c r="Q71" i="43"/>
  <c r="P71" i="43"/>
  <c r="O71" i="43"/>
  <c r="N71" i="43"/>
  <c r="M71" i="43"/>
  <c r="L71" i="43"/>
  <c r="K71" i="43"/>
  <c r="J71" i="43"/>
  <c r="I71" i="43"/>
  <c r="H71" i="43"/>
  <c r="G71" i="43"/>
  <c r="F71" i="43"/>
  <c r="E71" i="43"/>
  <c r="D71" i="43"/>
  <c r="AW70" i="43"/>
  <c r="AV70" i="43"/>
  <c r="AU70" i="43"/>
  <c r="AT70" i="43"/>
  <c r="AS70" i="43"/>
  <c r="AR70" i="43"/>
  <c r="AQ70" i="43"/>
  <c r="AP70" i="43"/>
  <c r="AO70" i="43"/>
  <c r="AN70" i="43"/>
  <c r="AM70" i="43"/>
  <c r="AL70" i="43"/>
  <c r="AK70" i="43"/>
  <c r="AJ70" i="43"/>
  <c r="AI70" i="43"/>
  <c r="AH70" i="43"/>
  <c r="AG70" i="43"/>
  <c r="AF70" i="43"/>
  <c r="AE70" i="43"/>
  <c r="AD70" i="43"/>
  <c r="AC70" i="43"/>
  <c r="AB70" i="43"/>
  <c r="AA70" i="43"/>
  <c r="Z70" i="43"/>
  <c r="Y70" i="43"/>
  <c r="X70" i="43"/>
  <c r="W70" i="43"/>
  <c r="V70" i="43"/>
  <c r="U70" i="43"/>
  <c r="T70" i="43"/>
  <c r="S70" i="43"/>
  <c r="R70" i="43"/>
  <c r="Q70" i="43"/>
  <c r="P70" i="43"/>
  <c r="O70" i="43"/>
  <c r="N70" i="43"/>
  <c r="M70" i="43"/>
  <c r="L70" i="43"/>
  <c r="K70" i="43"/>
  <c r="J70" i="43"/>
  <c r="I70" i="43"/>
  <c r="H70" i="43"/>
  <c r="G70" i="43"/>
  <c r="F70" i="43"/>
  <c r="E70" i="43"/>
  <c r="D70" i="43"/>
  <c r="AW69" i="43"/>
  <c r="AV69" i="43"/>
  <c r="AU69" i="43"/>
  <c r="AT69" i="43"/>
  <c r="AS69" i="43"/>
  <c r="AR69" i="43"/>
  <c r="AQ69" i="43"/>
  <c r="AP69" i="43"/>
  <c r="AO69" i="43"/>
  <c r="AN69" i="43"/>
  <c r="AM69" i="43"/>
  <c r="AL69" i="43"/>
  <c r="AK69" i="43"/>
  <c r="AJ69" i="43"/>
  <c r="AI69" i="43"/>
  <c r="AH69" i="43"/>
  <c r="AG69" i="43"/>
  <c r="AF69" i="43"/>
  <c r="AE69" i="43"/>
  <c r="AD69" i="43"/>
  <c r="AC69" i="43"/>
  <c r="AB69" i="43"/>
  <c r="AA69" i="43"/>
  <c r="Z69" i="43"/>
  <c r="Y69" i="43"/>
  <c r="X69" i="43"/>
  <c r="W69" i="43"/>
  <c r="V69" i="43"/>
  <c r="U69" i="43"/>
  <c r="T69" i="43"/>
  <c r="S69" i="43"/>
  <c r="R69" i="43"/>
  <c r="Q69" i="43"/>
  <c r="P69" i="43"/>
  <c r="O69" i="43"/>
  <c r="N69" i="43"/>
  <c r="M69" i="43"/>
  <c r="L69" i="43"/>
  <c r="K69" i="43"/>
  <c r="J69" i="43"/>
  <c r="I69" i="43"/>
  <c r="H69" i="43"/>
  <c r="G69" i="43"/>
  <c r="F69" i="43"/>
  <c r="E69" i="43"/>
  <c r="D69" i="43"/>
  <c r="AW68" i="43"/>
  <c r="AV68" i="43"/>
  <c r="AU68" i="43"/>
  <c r="AT68" i="43"/>
  <c r="AS68" i="43"/>
  <c r="AR68" i="43"/>
  <c r="AQ68" i="43"/>
  <c r="AP68" i="43"/>
  <c r="AO68" i="43"/>
  <c r="AN68" i="43"/>
  <c r="AM68" i="43"/>
  <c r="AL68" i="43"/>
  <c r="AK68" i="43"/>
  <c r="AJ68" i="43"/>
  <c r="AI68" i="43"/>
  <c r="AH68" i="43"/>
  <c r="AG68" i="43"/>
  <c r="AF68" i="43"/>
  <c r="AE68" i="43"/>
  <c r="AD68" i="43"/>
  <c r="AC68" i="43"/>
  <c r="AB68" i="43"/>
  <c r="AA68" i="43"/>
  <c r="Z68" i="43"/>
  <c r="Y68" i="43"/>
  <c r="X68" i="43"/>
  <c r="W68" i="43"/>
  <c r="V68" i="43"/>
  <c r="U68" i="43"/>
  <c r="T68" i="43"/>
  <c r="S68" i="43"/>
  <c r="R68" i="43"/>
  <c r="Q68" i="43"/>
  <c r="P68" i="43"/>
  <c r="O68" i="43"/>
  <c r="N68" i="43"/>
  <c r="M68" i="43"/>
  <c r="L68" i="43"/>
  <c r="K68" i="43"/>
  <c r="J68" i="43"/>
  <c r="I68" i="43"/>
  <c r="H68" i="43"/>
  <c r="G68" i="43"/>
  <c r="F68" i="43"/>
  <c r="E68" i="43"/>
  <c r="D68" i="43"/>
  <c r="AW67" i="43"/>
  <c r="AV67" i="43"/>
  <c r="AU67" i="43"/>
  <c r="AT67" i="43"/>
  <c r="AS67" i="43"/>
  <c r="AR67" i="43"/>
  <c r="AQ67" i="43"/>
  <c r="AP67" i="43"/>
  <c r="AO67" i="43"/>
  <c r="AN67" i="43"/>
  <c r="AM67" i="43"/>
  <c r="AL67" i="43"/>
  <c r="AK67" i="43"/>
  <c r="AJ67" i="43"/>
  <c r="AI67" i="43"/>
  <c r="AH67" i="43"/>
  <c r="AG67" i="43"/>
  <c r="AF67" i="43"/>
  <c r="AE67" i="43"/>
  <c r="AD67" i="43"/>
  <c r="AC67" i="43"/>
  <c r="AB67" i="43"/>
  <c r="AA67" i="43"/>
  <c r="Z67" i="43"/>
  <c r="Y67" i="43"/>
  <c r="X67" i="43"/>
  <c r="W67" i="43"/>
  <c r="V67" i="43"/>
  <c r="U67" i="43"/>
  <c r="T67" i="43"/>
  <c r="S67" i="43"/>
  <c r="R67" i="43"/>
  <c r="Q67" i="43"/>
  <c r="P67" i="43"/>
  <c r="O67" i="43"/>
  <c r="N67" i="43"/>
  <c r="M67" i="43"/>
  <c r="L67" i="43"/>
  <c r="K67" i="43"/>
  <c r="J67" i="43"/>
  <c r="I67" i="43"/>
  <c r="H67" i="43"/>
  <c r="G67" i="43"/>
  <c r="F67" i="43"/>
  <c r="E67" i="43"/>
  <c r="D67" i="43"/>
  <c r="AW66" i="43"/>
  <c r="AV66" i="43"/>
  <c r="AU66" i="43"/>
  <c r="AT66" i="43"/>
  <c r="AS66" i="43"/>
  <c r="AR66" i="43"/>
  <c r="AQ66" i="43"/>
  <c r="AP66" i="43"/>
  <c r="AO66" i="43"/>
  <c r="AN66" i="43"/>
  <c r="AM66" i="43"/>
  <c r="AL66" i="43"/>
  <c r="AK66" i="43"/>
  <c r="AJ66" i="43"/>
  <c r="AI66" i="43"/>
  <c r="AH66" i="43"/>
  <c r="AG66" i="43"/>
  <c r="AF66" i="43"/>
  <c r="AE66" i="43"/>
  <c r="AD66" i="43"/>
  <c r="AC66" i="43"/>
  <c r="AB66" i="43"/>
  <c r="AA66" i="43"/>
  <c r="Z66" i="43"/>
  <c r="Y66" i="43"/>
  <c r="X66" i="43"/>
  <c r="W66" i="43"/>
  <c r="V66" i="43"/>
  <c r="U66" i="43"/>
  <c r="T66" i="43"/>
  <c r="S66" i="43"/>
  <c r="R66" i="43"/>
  <c r="Q66" i="43"/>
  <c r="P66" i="43"/>
  <c r="O66" i="43"/>
  <c r="N66" i="43"/>
  <c r="M66" i="43"/>
  <c r="L66" i="43"/>
  <c r="K66" i="43"/>
  <c r="J66" i="43"/>
  <c r="I66" i="43"/>
  <c r="H66" i="43"/>
  <c r="G66" i="43"/>
  <c r="F66" i="43"/>
  <c r="E66" i="43"/>
  <c r="D66" i="43"/>
  <c r="AW65" i="43"/>
  <c r="AV65" i="43"/>
  <c r="AU65" i="43"/>
  <c r="AT65" i="43"/>
  <c r="AS65" i="43"/>
  <c r="AR65" i="43"/>
  <c r="AQ65" i="43"/>
  <c r="AP65" i="43"/>
  <c r="AO65" i="43"/>
  <c r="AN65" i="43"/>
  <c r="AM65" i="43"/>
  <c r="AL65" i="43"/>
  <c r="AK65" i="43"/>
  <c r="AJ65" i="43"/>
  <c r="AI65" i="43"/>
  <c r="AH65" i="43"/>
  <c r="AG65" i="43"/>
  <c r="AF65" i="43"/>
  <c r="AE65" i="43"/>
  <c r="AD65" i="43"/>
  <c r="AC65" i="43"/>
  <c r="AB65" i="43"/>
  <c r="AA65" i="43"/>
  <c r="Z65" i="43"/>
  <c r="Y65" i="43"/>
  <c r="X65" i="43"/>
  <c r="W65" i="43"/>
  <c r="V65" i="43"/>
  <c r="U65" i="43"/>
  <c r="T65" i="43"/>
  <c r="S65" i="43"/>
  <c r="R65" i="43"/>
  <c r="Q65" i="43"/>
  <c r="P65" i="43"/>
  <c r="O65" i="43"/>
  <c r="N65" i="43"/>
  <c r="M65" i="43"/>
  <c r="L65" i="43"/>
  <c r="K65" i="43"/>
  <c r="J65" i="43"/>
  <c r="I65" i="43"/>
  <c r="H65" i="43"/>
  <c r="G65" i="43"/>
  <c r="F65" i="43"/>
  <c r="E65" i="43"/>
  <c r="D65" i="43"/>
  <c r="AW64" i="43"/>
  <c r="AV64" i="43"/>
  <c r="AU64" i="43"/>
  <c r="AT64" i="43"/>
  <c r="AS64" i="43"/>
  <c r="AR64" i="43"/>
  <c r="AQ64" i="43"/>
  <c r="AP64" i="43"/>
  <c r="AO64" i="43"/>
  <c r="AN64" i="43"/>
  <c r="AM64" i="43"/>
  <c r="AL64" i="43"/>
  <c r="AK64" i="43"/>
  <c r="AJ64" i="43"/>
  <c r="AI64" i="43"/>
  <c r="AH64" i="43"/>
  <c r="AG64" i="43"/>
  <c r="AF64" i="43"/>
  <c r="AE64" i="43"/>
  <c r="AD64" i="43"/>
  <c r="AC64" i="43"/>
  <c r="AB64" i="43"/>
  <c r="AA64" i="43"/>
  <c r="Z64" i="43"/>
  <c r="Y64" i="43"/>
  <c r="X64" i="43"/>
  <c r="W64" i="43"/>
  <c r="V64" i="43"/>
  <c r="U64" i="43"/>
  <c r="T64" i="43"/>
  <c r="S64" i="43"/>
  <c r="R64" i="43"/>
  <c r="Q64" i="43"/>
  <c r="P64" i="43"/>
  <c r="O64" i="43"/>
  <c r="N64" i="43"/>
  <c r="M64" i="43"/>
  <c r="L64" i="43"/>
  <c r="K64" i="43"/>
  <c r="J64" i="43"/>
  <c r="I64" i="43"/>
  <c r="H64" i="43"/>
  <c r="G64" i="43"/>
  <c r="F64" i="43"/>
  <c r="E64" i="43"/>
  <c r="D64" i="43"/>
  <c r="AW63" i="43"/>
  <c r="AV63" i="43"/>
  <c r="AU63" i="43"/>
  <c r="AT63" i="43"/>
  <c r="AS63" i="43"/>
  <c r="AR63" i="43"/>
  <c r="AQ63" i="43"/>
  <c r="AP63" i="43"/>
  <c r="AO63" i="43"/>
  <c r="AN63" i="43"/>
  <c r="AM63" i="43"/>
  <c r="AL63" i="43"/>
  <c r="AK63" i="43"/>
  <c r="AJ63" i="43"/>
  <c r="AI63" i="43"/>
  <c r="AH63" i="43"/>
  <c r="AG63" i="43"/>
  <c r="AF63" i="43"/>
  <c r="AE63" i="43"/>
  <c r="AD63" i="43"/>
  <c r="AC63" i="43"/>
  <c r="AB63" i="43"/>
  <c r="AA63" i="43"/>
  <c r="Z63" i="43"/>
  <c r="Y63" i="43"/>
  <c r="X63" i="43"/>
  <c r="W63" i="43"/>
  <c r="V63" i="43"/>
  <c r="U63" i="43"/>
  <c r="T63" i="43"/>
  <c r="S63" i="43"/>
  <c r="R63" i="43"/>
  <c r="Q63" i="43"/>
  <c r="P63" i="43"/>
  <c r="O63" i="43"/>
  <c r="N63" i="43"/>
  <c r="M63" i="43"/>
  <c r="L63" i="43"/>
  <c r="K63" i="43"/>
  <c r="J63" i="43"/>
  <c r="I63" i="43"/>
  <c r="H63" i="43"/>
  <c r="G63" i="43"/>
  <c r="F63" i="43"/>
  <c r="E63" i="43"/>
  <c r="D63" i="43"/>
  <c r="AW62" i="43"/>
  <c r="AV62" i="43"/>
  <c r="AU62" i="43"/>
  <c r="AT62" i="43"/>
  <c r="AS62" i="43"/>
  <c r="AR62" i="43"/>
  <c r="AQ62" i="43"/>
  <c r="AP62" i="43"/>
  <c r="AO62" i="43"/>
  <c r="AN62" i="43"/>
  <c r="AM62" i="43"/>
  <c r="AL62" i="43"/>
  <c r="AK62" i="43"/>
  <c r="AJ62" i="43"/>
  <c r="AI62" i="43"/>
  <c r="AH62" i="43"/>
  <c r="AG62" i="43"/>
  <c r="AF62" i="43"/>
  <c r="AE62" i="43"/>
  <c r="AD62" i="43"/>
  <c r="AC62" i="43"/>
  <c r="AB62" i="43"/>
  <c r="AA62" i="43"/>
  <c r="Z62" i="43"/>
  <c r="Y62" i="43"/>
  <c r="X62" i="43"/>
  <c r="W62" i="43"/>
  <c r="V62" i="43"/>
  <c r="U62" i="43"/>
  <c r="T62" i="43"/>
  <c r="S62" i="43"/>
  <c r="R62" i="43"/>
  <c r="Q62" i="43"/>
  <c r="P62" i="43"/>
  <c r="O62" i="43"/>
  <c r="N62" i="43"/>
  <c r="M62" i="43"/>
  <c r="L62" i="43"/>
  <c r="K62" i="43"/>
  <c r="J62" i="43"/>
  <c r="I62" i="43"/>
  <c r="H62" i="43"/>
  <c r="G62" i="43"/>
  <c r="F62" i="43"/>
  <c r="E62" i="43"/>
  <c r="D62" i="43"/>
  <c r="AW61" i="43"/>
  <c r="AV61" i="43"/>
  <c r="AU61" i="43"/>
  <c r="AT61" i="43"/>
  <c r="AS61" i="43"/>
  <c r="AR61" i="43"/>
  <c r="AQ61" i="43"/>
  <c r="AP61" i="43"/>
  <c r="AO61" i="43"/>
  <c r="AN61" i="43"/>
  <c r="AM61" i="43"/>
  <c r="AL61" i="43"/>
  <c r="AK61" i="43"/>
  <c r="AJ61" i="43"/>
  <c r="AI61" i="43"/>
  <c r="AH61" i="43"/>
  <c r="AG61" i="43"/>
  <c r="AF61" i="43"/>
  <c r="AE61" i="43"/>
  <c r="AD61" i="43"/>
  <c r="AC61" i="43"/>
  <c r="AB61" i="43"/>
  <c r="AA61" i="43"/>
  <c r="Z61" i="43"/>
  <c r="Y61" i="43"/>
  <c r="X61" i="43"/>
  <c r="W61" i="43"/>
  <c r="V61" i="43"/>
  <c r="U61" i="43"/>
  <c r="T61" i="43"/>
  <c r="S61" i="43"/>
  <c r="R61" i="43"/>
  <c r="Q61" i="43"/>
  <c r="P61" i="43"/>
  <c r="O61" i="43"/>
  <c r="N61" i="43"/>
  <c r="M61" i="43"/>
  <c r="L61" i="43"/>
  <c r="K61" i="43"/>
  <c r="J61" i="43"/>
  <c r="I61" i="43"/>
  <c r="H61" i="43"/>
  <c r="G61" i="43"/>
  <c r="F61" i="43"/>
  <c r="E61" i="43"/>
  <c r="D61" i="43"/>
  <c r="AW60" i="43"/>
  <c r="AV60" i="43"/>
  <c r="AU60" i="43"/>
  <c r="AT60" i="43"/>
  <c r="AS60" i="43"/>
  <c r="AR60" i="43"/>
  <c r="AQ60" i="43"/>
  <c r="AP60" i="43"/>
  <c r="AO60" i="43"/>
  <c r="AN60" i="43"/>
  <c r="AM60" i="43"/>
  <c r="AL60" i="43"/>
  <c r="AK60" i="43"/>
  <c r="AJ60" i="43"/>
  <c r="AI60" i="43"/>
  <c r="AH60" i="43"/>
  <c r="AG60" i="43"/>
  <c r="AF60" i="43"/>
  <c r="AE60" i="43"/>
  <c r="AD60" i="43"/>
  <c r="AC60" i="43"/>
  <c r="AB60" i="43"/>
  <c r="AA60" i="43"/>
  <c r="Z60" i="43"/>
  <c r="Y60" i="43"/>
  <c r="X60" i="43"/>
  <c r="W60" i="43"/>
  <c r="V60" i="43"/>
  <c r="U60" i="43"/>
  <c r="T60" i="43"/>
  <c r="S60" i="43"/>
  <c r="R60" i="43"/>
  <c r="Q60" i="43"/>
  <c r="P60" i="43"/>
  <c r="O60" i="43"/>
  <c r="N60" i="43"/>
  <c r="M60" i="43"/>
  <c r="L60" i="43"/>
  <c r="K60" i="43"/>
  <c r="J60" i="43"/>
  <c r="I60" i="43"/>
  <c r="H60" i="43"/>
  <c r="G60" i="43"/>
  <c r="F60" i="43"/>
  <c r="E60" i="43"/>
  <c r="D60" i="43"/>
  <c r="AW59" i="43"/>
  <c r="AV59" i="43"/>
  <c r="AU59" i="43"/>
  <c r="AT59" i="43"/>
  <c r="AS59" i="43"/>
  <c r="AR59" i="43"/>
  <c r="AQ59" i="43"/>
  <c r="AP59" i="43"/>
  <c r="AO59" i="43"/>
  <c r="AN59" i="43"/>
  <c r="AM59" i="43"/>
  <c r="AL59" i="43"/>
  <c r="AK59" i="43"/>
  <c r="AJ59" i="43"/>
  <c r="AI59" i="43"/>
  <c r="AH59" i="43"/>
  <c r="AG59" i="43"/>
  <c r="AF59" i="43"/>
  <c r="AE59" i="43"/>
  <c r="AD59" i="43"/>
  <c r="AC59" i="43"/>
  <c r="AB59" i="43"/>
  <c r="AA59" i="43"/>
  <c r="Z59" i="43"/>
  <c r="Y59" i="43"/>
  <c r="X59" i="43"/>
  <c r="W59" i="43"/>
  <c r="V59" i="43"/>
  <c r="U59" i="43"/>
  <c r="T59" i="43"/>
  <c r="S59" i="43"/>
  <c r="R59" i="43"/>
  <c r="Q59" i="43"/>
  <c r="P59" i="43"/>
  <c r="O59" i="43"/>
  <c r="N59" i="43"/>
  <c r="M59" i="43"/>
  <c r="L59" i="43"/>
  <c r="K59" i="43"/>
  <c r="J59" i="43"/>
  <c r="I59" i="43"/>
  <c r="H59" i="43"/>
  <c r="G59" i="43"/>
  <c r="F59" i="43"/>
  <c r="E59" i="43"/>
  <c r="D59" i="43"/>
  <c r="AW58" i="43"/>
  <c r="AV58" i="43"/>
  <c r="AU58" i="43"/>
  <c r="AT58" i="43"/>
  <c r="AS58" i="43"/>
  <c r="AR58" i="43"/>
  <c r="AQ58" i="43"/>
  <c r="AP58" i="43"/>
  <c r="AO58" i="43"/>
  <c r="AN58" i="43"/>
  <c r="AM58" i="43"/>
  <c r="AL58" i="43"/>
  <c r="AK58" i="43"/>
  <c r="AJ58" i="43"/>
  <c r="AI58" i="43"/>
  <c r="AH58" i="43"/>
  <c r="AG58" i="43"/>
  <c r="AF58" i="43"/>
  <c r="AE58" i="43"/>
  <c r="AD58" i="43"/>
  <c r="AC58" i="43"/>
  <c r="AB58" i="43"/>
  <c r="AA58" i="43"/>
  <c r="Z58" i="43"/>
  <c r="Y58" i="43"/>
  <c r="X58" i="43"/>
  <c r="W58" i="43"/>
  <c r="V58" i="43"/>
  <c r="U58" i="43"/>
  <c r="T58" i="43"/>
  <c r="S58" i="43"/>
  <c r="R58" i="43"/>
  <c r="Q58" i="43"/>
  <c r="P58" i="43"/>
  <c r="O58" i="43"/>
  <c r="N58" i="43"/>
  <c r="M58" i="43"/>
  <c r="L58" i="43"/>
  <c r="K58" i="43"/>
  <c r="J58" i="43"/>
  <c r="I58" i="43"/>
  <c r="H58" i="43"/>
  <c r="G58" i="43"/>
  <c r="F58" i="43"/>
  <c r="E58" i="43"/>
  <c r="D58" i="43"/>
  <c r="AW57" i="43"/>
  <c r="AV57" i="43"/>
  <c r="AU57" i="43"/>
  <c r="AT57" i="43"/>
  <c r="AS57" i="43"/>
  <c r="AR57" i="43"/>
  <c r="AQ57" i="43"/>
  <c r="AP57" i="43"/>
  <c r="AO57" i="43"/>
  <c r="AN57" i="43"/>
  <c r="AM57" i="43"/>
  <c r="AL57" i="43"/>
  <c r="AK57" i="43"/>
  <c r="AJ57" i="43"/>
  <c r="AI57" i="43"/>
  <c r="AH57" i="43"/>
  <c r="AG57" i="43"/>
  <c r="AF57" i="43"/>
  <c r="AE57" i="43"/>
  <c r="AD57" i="43"/>
  <c r="AC57" i="43"/>
  <c r="AB57" i="43"/>
  <c r="AA57" i="43"/>
  <c r="Z57" i="43"/>
  <c r="Y57" i="43"/>
  <c r="X57" i="43"/>
  <c r="W57" i="43"/>
  <c r="V57" i="43"/>
  <c r="U57" i="43"/>
  <c r="T57" i="43"/>
  <c r="S57" i="43"/>
  <c r="R57" i="43"/>
  <c r="Q57" i="43"/>
  <c r="P57" i="43"/>
  <c r="O57" i="43"/>
  <c r="N57" i="43"/>
  <c r="M57" i="43"/>
  <c r="L57" i="43"/>
  <c r="K57" i="43"/>
  <c r="J57" i="43"/>
  <c r="I57" i="43"/>
  <c r="H57" i="43"/>
  <c r="G57" i="43"/>
  <c r="F57" i="43"/>
  <c r="E57" i="43"/>
  <c r="D57" i="43"/>
  <c r="AW56" i="43"/>
  <c r="AV56" i="43"/>
  <c r="AU56" i="43"/>
  <c r="AT56" i="43"/>
  <c r="AS56" i="43"/>
  <c r="AR56" i="43"/>
  <c r="AQ56" i="43"/>
  <c r="AP56" i="43"/>
  <c r="AO56" i="43"/>
  <c r="AN56" i="43"/>
  <c r="AM56" i="43"/>
  <c r="AL56" i="43"/>
  <c r="AK56" i="43"/>
  <c r="AJ56" i="43"/>
  <c r="AI56" i="43"/>
  <c r="AH56" i="43"/>
  <c r="AG56" i="43"/>
  <c r="AF56" i="43"/>
  <c r="AE56" i="43"/>
  <c r="AD56" i="43"/>
  <c r="AC56" i="43"/>
  <c r="AB56" i="43"/>
  <c r="AA56" i="43"/>
  <c r="Z56" i="43"/>
  <c r="Y56" i="43"/>
  <c r="X56" i="43"/>
  <c r="W56" i="43"/>
  <c r="V56" i="43"/>
  <c r="U56" i="43"/>
  <c r="T56" i="43"/>
  <c r="S56" i="43"/>
  <c r="R56" i="43"/>
  <c r="Q56" i="43"/>
  <c r="P56" i="43"/>
  <c r="O56" i="43"/>
  <c r="N56" i="43"/>
  <c r="M56" i="43"/>
  <c r="L56" i="43"/>
  <c r="K56" i="43"/>
  <c r="J56" i="43"/>
  <c r="I56" i="43"/>
  <c r="H56" i="43"/>
  <c r="G56" i="43"/>
  <c r="F56" i="43"/>
  <c r="E56" i="43"/>
  <c r="D56" i="43"/>
  <c r="AW55" i="43"/>
  <c r="AV55" i="43"/>
  <c r="AU55" i="43"/>
  <c r="AT55" i="43"/>
  <c r="AS55" i="43"/>
  <c r="AR55" i="43"/>
  <c r="AQ55" i="43"/>
  <c r="AP55" i="43"/>
  <c r="AO55" i="43"/>
  <c r="AN55" i="43"/>
  <c r="AM55" i="43"/>
  <c r="AL55" i="43"/>
  <c r="AK55" i="43"/>
  <c r="AJ55" i="43"/>
  <c r="AI55" i="43"/>
  <c r="AH55" i="43"/>
  <c r="AG55" i="43"/>
  <c r="AF55" i="43"/>
  <c r="AE55" i="43"/>
  <c r="AD55" i="43"/>
  <c r="AC55" i="43"/>
  <c r="AB55" i="43"/>
  <c r="AA55" i="43"/>
  <c r="Z55" i="43"/>
  <c r="Y55" i="43"/>
  <c r="X55" i="43"/>
  <c r="W55" i="43"/>
  <c r="V55" i="43"/>
  <c r="U55" i="43"/>
  <c r="T55" i="43"/>
  <c r="S55" i="43"/>
  <c r="R55" i="43"/>
  <c r="Q55" i="43"/>
  <c r="P55" i="43"/>
  <c r="O55" i="43"/>
  <c r="N55" i="43"/>
  <c r="M55" i="43"/>
  <c r="L55" i="43"/>
  <c r="K55" i="43"/>
  <c r="J55" i="43"/>
  <c r="I55" i="43"/>
  <c r="H55" i="43"/>
  <c r="G55" i="43"/>
  <c r="F55" i="43"/>
  <c r="E55" i="43"/>
  <c r="D55" i="43"/>
  <c r="AW54" i="43"/>
  <c r="AV54" i="43"/>
  <c r="AU54" i="43"/>
  <c r="AT54" i="43"/>
  <c r="AS54" i="43"/>
  <c r="AR54" i="43"/>
  <c r="AQ54" i="43"/>
  <c r="AP54" i="43"/>
  <c r="AO54" i="43"/>
  <c r="AN54" i="43"/>
  <c r="AM54" i="43"/>
  <c r="AL54" i="43"/>
  <c r="AK54" i="43"/>
  <c r="AJ54" i="43"/>
  <c r="AI54" i="43"/>
  <c r="AH54" i="43"/>
  <c r="AG54" i="43"/>
  <c r="AF54" i="43"/>
  <c r="AE54" i="43"/>
  <c r="AD54" i="43"/>
  <c r="AC54" i="43"/>
  <c r="AB54" i="43"/>
  <c r="AA54" i="43"/>
  <c r="Z54" i="43"/>
  <c r="Y54" i="43"/>
  <c r="X54" i="43"/>
  <c r="W54" i="43"/>
  <c r="V54" i="43"/>
  <c r="U54" i="43"/>
  <c r="T54" i="43"/>
  <c r="S54" i="43"/>
  <c r="R54" i="43"/>
  <c r="Q54" i="43"/>
  <c r="P54" i="43"/>
  <c r="O54" i="43"/>
  <c r="N54" i="43"/>
  <c r="M54" i="43"/>
  <c r="L54" i="43"/>
  <c r="K54" i="43"/>
  <c r="J54" i="43"/>
  <c r="I54" i="43"/>
  <c r="H54" i="43"/>
  <c r="G54" i="43"/>
  <c r="F54" i="43"/>
  <c r="E54" i="43"/>
  <c r="D54" i="43"/>
  <c r="AW53" i="43"/>
  <c r="AV53" i="43"/>
  <c r="AU53" i="43"/>
  <c r="AT53" i="43"/>
  <c r="AS53" i="43"/>
  <c r="AR53" i="43"/>
  <c r="AQ53" i="43"/>
  <c r="AP53" i="43"/>
  <c r="AO53" i="43"/>
  <c r="AN53" i="43"/>
  <c r="AM53" i="43"/>
  <c r="AL53" i="43"/>
  <c r="AK53" i="43"/>
  <c r="AJ53" i="43"/>
  <c r="AI53" i="43"/>
  <c r="AH53" i="43"/>
  <c r="AG53" i="43"/>
  <c r="AF53" i="43"/>
  <c r="AE53" i="43"/>
  <c r="AD53" i="43"/>
  <c r="AC53" i="43"/>
  <c r="AB53" i="43"/>
  <c r="AA53" i="43"/>
  <c r="Z53" i="43"/>
  <c r="Y53" i="43"/>
  <c r="X53" i="43"/>
  <c r="W53" i="43"/>
  <c r="V53" i="43"/>
  <c r="U53" i="43"/>
  <c r="T53" i="43"/>
  <c r="S53" i="43"/>
  <c r="R53" i="43"/>
  <c r="Q53" i="43"/>
  <c r="P53" i="43"/>
  <c r="O53" i="43"/>
  <c r="N53" i="43"/>
  <c r="M53" i="43"/>
  <c r="L53" i="43"/>
  <c r="K53" i="43"/>
  <c r="J53" i="43"/>
  <c r="I53" i="43"/>
  <c r="H53" i="43"/>
  <c r="G53" i="43"/>
  <c r="F53" i="43"/>
  <c r="E53" i="43"/>
  <c r="D53" i="43"/>
  <c r="AW52" i="43"/>
  <c r="AV52" i="43"/>
  <c r="AU52" i="43"/>
  <c r="AT52" i="43"/>
  <c r="AS52" i="43"/>
  <c r="AR52" i="43"/>
  <c r="AQ52" i="43"/>
  <c r="AP52" i="43"/>
  <c r="AO52" i="43"/>
  <c r="AN52" i="43"/>
  <c r="AM52" i="43"/>
  <c r="AL52" i="43"/>
  <c r="AK52" i="43"/>
  <c r="AJ52" i="43"/>
  <c r="AI52" i="43"/>
  <c r="AH52" i="43"/>
  <c r="AG52" i="43"/>
  <c r="AF52" i="43"/>
  <c r="AE52" i="43"/>
  <c r="AD52" i="43"/>
  <c r="AC52" i="43"/>
  <c r="AB52" i="43"/>
  <c r="AA52" i="43"/>
  <c r="Z52" i="43"/>
  <c r="Y52" i="43"/>
  <c r="X52" i="43"/>
  <c r="W52" i="43"/>
  <c r="V52" i="43"/>
  <c r="U52" i="43"/>
  <c r="T52" i="43"/>
  <c r="S52" i="43"/>
  <c r="R52" i="43"/>
  <c r="Q52" i="43"/>
  <c r="P52" i="43"/>
  <c r="O52" i="43"/>
  <c r="N52" i="43"/>
  <c r="M52" i="43"/>
  <c r="L52" i="43"/>
  <c r="K52" i="43"/>
  <c r="J52" i="43"/>
  <c r="I52" i="43"/>
  <c r="H52" i="43"/>
  <c r="G52" i="43"/>
  <c r="F52" i="43"/>
  <c r="E52" i="43"/>
  <c r="D52" i="43"/>
  <c r="AW51" i="43"/>
  <c r="AV51" i="43"/>
  <c r="AU51" i="43"/>
  <c r="AT51" i="43"/>
  <c r="AS51" i="43"/>
  <c r="AR51" i="43"/>
  <c r="AQ51" i="43"/>
  <c r="AP51" i="43"/>
  <c r="AO51" i="43"/>
  <c r="AN51" i="43"/>
  <c r="AM51" i="43"/>
  <c r="AL51" i="43"/>
  <c r="AK51" i="43"/>
  <c r="AJ51" i="43"/>
  <c r="AI51" i="43"/>
  <c r="AH51" i="43"/>
  <c r="AG51" i="43"/>
  <c r="AF51" i="43"/>
  <c r="AE51" i="43"/>
  <c r="AD51" i="43"/>
  <c r="AC51" i="43"/>
  <c r="AB51" i="43"/>
  <c r="AA51" i="43"/>
  <c r="Z51" i="43"/>
  <c r="Y51" i="43"/>
  <c r="X51" i="43"/>
  <c r="W51" i="43"/>
  <c r="V51" i="43"/>
  <c r="U51" i="43"/>
  <c r="T51" i="43"/>
  <c r="S51" i="43"/>
  <c r="R51" i="43"/>
  <c r="Q51" i="43"/>
  <c r="P51" i="43"/>
  <c r="O51" i="43"/>
  <c r="N51" i="43"/>
  <c r="M51" i="43"/>
  <c r="L51" i="43"/>
  <c r="K51" i="43"/>
  <c r="J51" i="43"/>
  <c r="I51" i="43"/>
  <c r="H51" i="43"/>
  <c r="G51" i="43"/>
  <c r="F51" i="43"/>
  <c r="E51" i="43"/>
  <c r="D51" i="43"/>
  <c r="AW50" i="43"/>
  <c r="AV50" i="43"/>
  <c r="AU50" i="43"/>
  <c r="AT50" i="43"/>
  <c r="AS50" i="43"/>
  <c r="AR50" i="43"/>
  <c r="AQ50" i="43"/>
  <c r="AP50" i="43"/>
  <c r="AO50" i="43"/>
  <c r="AN50" i="43"/>
  <c r="AM50" i="43"/>
  <c r="AL50" i="43"/>
  <c r="AK50" i="43"/>
  <c r="AJ50" i="43"/>
  <c r="AI50" i="43"/>
  <c r="AH50" i="43"/>
  <c r="AG50" i="43"/>
  <c r="AF50" i="43"/>
  <c r="AE50" i="43"/>
  <c r="AD50" i="43"/>
  <c r="AC50" i="43"/>
  <c r="AB50" i="43"/>
  <c r="AA50" i="43"/>
  <c r="Z50" i="43"/>
  <c r="Y50" i="43"/>
  <c r="X50" i="43"/>
  <c r="W50" i="43"/>
  <c r="V50" i="43"/>
  <c r="U50" i="43"/>
  <c r="T50" i="43"/>
  <c r="S50" i="43"/>
  <c r="R50" i="43"/>
  <c r="Q50" i="43"/>
  <c r="P50" i="43"/>
  <c r="O50" i="43"/>
  <c r="N50" i="43"/>
  <c r="M50" i="43"/>
  <c r="L50" i="43"/>
  <c r="K50" i="43"/>
  <c r="J50" i="43"/>
  <c r="I50" i="43"/>
  <c r="H50" i="43"/>
  <c r="G50" i="43"/>
  <c r="F50" i="43"/>
  <c r="E50" i="43"/>
  <c r="D50" i="43"/>
  <c r="AW49" i="43"/>
  <c r="AV49" i="43"/>
  <c r="AU49" i="43"/>
  <c r="AT49" i="43"/>
  <c r="AS49" i="43"/>
  <c r="AR49" i="43"/>
  <c r="AQ49" i="43"/>
  <c r="AP49" i="43"/>
  <c r="AO49" i="43"/>
  <c r="AN49" i="43"/>
  <c r="AM49" i="43"/>
  <c r="AL49" i="43"/>
  <c r="AK49" i="43"/>
  <c r="AJ49" i="43"/>
  <c r="AI49" i="43"/>
  <c r="AH49" i="43"/>
  <c r="AG49" i="43"/>
  <c r="AF49" i="43"/>
  <c r="AE49" i="43"/>
  <c r="AD49" i="43"/>
  <c r="AC49" i="43"/>
  <c r="AB49" i="43"/>
  <c r="AA49" i="43"/>
  <c r="Z49" i="43"/>
  <c r="Y49" i="43"/>
  <c r="X49" i="43"/>
  <c r="W49" i="43"/>
  <c r="V49" i="43"/>
  <c r="U49" i="43"/>
  <c r="T49" i="43"/>
  <c r="S49" i="43"/>
  <c r="R49" i="43"/>
  <c r="Q49" i="43"/>
  <c r="P49" i="43"/>
  <c r="O49" i="43"/>
  <c r="N49" i="43"/>
  <c r="M49" i="43"/>
  <c r="L49" i="43"/>
  <c r="K49" i="43"/>
  <c r="J49" i="43"/>
  <c r="I49" i="43"/>
  <c r="H49" i="43"/>
  <c r="G49" i="43"/>
  <c r="F49" i="43"/>
  <c r="E49" i="43"/>
  <c r="D49" i="43"/>
  <c r="AW48" i="43"/>
  <c r="AV48" i="43"/>
  <c r="AU48" i="43"/>
  <c r="AT48" i="43"/>
  <c r="AS48" i="43"/>
  <c r="AR48" i="43"/>
  <c r="AQ48" i="43"/>
  <c r="AP48" i="43"/>
  <c r="AO48" i="43"/>
  <c r="AN48" i="43"/>
  <c r="AM48" i="43"/>
  <c r="AL48" i="43"/>
  <c r="AK48" i="43"/>
  <c r="AJ48" i="43"/>
  <c r="AI48" i="43"/>
  <c r="AH48" i="43"/>
  <c r="AG48" i="43"/>
  <c r="AF48" i="43"/>
  <c r="AE48" i="43"/>
  <c r="AD48" i="43"/>
  <c r="AC48" i="43"/>
  <c r="AB48" i="43"/>
  <c r="AA48" i="43"/>
  <c r="Z48" i="43"/>
  <c r="Y48" i="43"/>
  <c r="X48" i="43"/>
  <c r="W48" i="43"/>
  <c r="V48" i="43"/>
  <c r="U48" i="43"/>
  <c r="T48" i="43"/>
  <c r="S48" i="43"/>
  <c r="R48" i="43"/>
  <c r="Q48" i="43"/>
  <c r="P48" i="43"/>
  <c r="O48" i="43"/>
  <c r="N48" i="43"/>
  <c r="M48" i="43"/>
  <c r="L48" i="43"/>
  <c r="K48" i="43"/>
  <c r="J48" i="43"/>
  <c r="I48" i="43"/>
  <c r="H48" i="43"/>
  <c r="G48" i="43"/>
  <c r="F48" i="43"/>
  <c r="E48" i="43"/>
  <c r="D48" i="43"/>
  <c r="AW47" i="43"/>
  <c r="AV47" i="43"/>
  <c r="AU47" i="43"/>
  <c r="AT47" i="43"/>
  <c r="AS47" i="43"/>
  <c r="AR47" i="43"/>
  <c r="AQ47" i="43"/>
  <c r="AP47" i="43"/>
  <c r="AO47" i="43"/>
  <c r="AN47" i="43"/>
  <c r="AM47" i="43"/>
  <c r="AL47" i="43"/>
  <c r="AK47" i="43"/>
  <c r="AJ47" i="43"/>
  <c r="AI47" i="43"/>
  <c r="AH47" i="43"/>
  <c r="AG47" i="43"/>
  <c r="AF47" i="43"/>
  <c r="AE47" i="43"/>
  <c r="AD47" i="43"/>
  <c r="AC47" i="43"/>
  <c r="AB47" i="43"/>
  <c r="AA47" i="43"/>
  <c r="Z47" i="43"/>
  <c r="Y47" i="43"/>
  <c r="X47" i="43"/>
  <c r="W47" i="43"/>
  <c r="V47" i="43"/>
  <c r="U47" i="43"/>
  <c r="T47" i="43"/>
  <c r="S47" i="43"/>
  <c r="R47" i="43"/>
  <c r="Q47" i="43"/>
  <c r="P47" i="43"/>
  <c r="O47" i="43"/>
  <c r="N47" i="43"/>
  <c r="M47" i="43"/>
  <c r="L47" i="43"/>
  <c r="K47" i="43"/>
  <c r="J47" i="43"/>
  <c r="I47" i="43"/>
  <c r="H47" i="43"/>
  <c r="G47" i="43"/>
  <c r="F47" i="43"/>
  <c r="E47" i="43"/>
  <c r="D47" i="43"/>
  <c r="AW46" i="43"/>
  <c r="AV46" i="43"/>
  <c r="AU46" i="43"/>
  <c r="AT46" i="43"/>
  <c r="AS46" i="43"/>
  <c r="AR46" i="43"/>
  <c r="AQ46" i="43"/>
  <c r="AP46" i="43"/>
  <c r="AO46" i="43"/>
  <c r="AN46" i="43"/>
  <c r="AM46" i="43"/>
  <c r="AL46" i="43"/>
  <c r="AK46" i="43"/>
  <c r="AJ46" i="43"/>
  <c r="AI46" i="43"/>
  <c r="AH46" i="43"/>
  <c r="AG46" i="43"/>
  <c r="AF46" i="43"/>
  <c r="AE46" i="43"/>
  <c r="AD46" i="43"/>
  <c r="AC46" i="43"/>
  <c r="AB46" i="43"/>
  <c r="AA46" i="43"/>
  <c r="Z46" i="43"/>
  <c r="Y46" i="43"/>
  <c r="X46" i="43"/>
  <c r="W46" i="43"/>
  <c r="V46" i="43"/>
  <c r="U46" i="43"/>
  <c r="T46" i="43"/>
  <c r="S46" i="43"/>
  <c r="R46" i="43"/>
  <c r="Q46" i="43"/>
  <c r="P46" i="43"/>
  <c r="O46" i="43"/>
  <c r="N46" i="43"/>
  <c r="M46" i="43"/>
  <c r="L46" i="43"/>
  <c r="K46" i="43"/>
  <c r="J46" i="43"/>
  <c r="I46" i="43"/>
  <c r="H46" i="43"/>
  <c r="G46" i="43"/>
  <c r="F46" i="43"/>
  <c r="E46" i="43"/>
  <c r="D46" i="43"/>
  <c r="AW45" i="43"/>
  <c r="AV45" i="43"/>
  <c r="AU45" i="43"/>
  <c r="AT45" i="43"/>
  <c r="AS45" i="43"/>
  <c r="AR45" i="43"/>
  <c r="AQ45" i="43"/>
  <c r="AP45" i="43"/>
  <c r="AO45" i="43"/>
  <c r="AN45" i="43"/>
  <c r="AM45" i="43"/>
  <c r="AL45" i="43"/>
  <c r="AK45" i="43"/>
  <c r="AJ45" i="43"/>
  <c r="AI45" i="43"/>
  <c r="AH45" i="43"/>
  <c r="AG45" i="43"/>
  <c r="AF45" i="43"/>
  <c r="AE45" i="43"/>
  <c r="AD45" i="43"/>
  <c r="AC45" i="43"/>
  <c r="AB45" i="43"/>
  <c r="AA45" i="43"/>
  <c r="Z45" i="43"/>
  <c r="Y45" i="43"/>
  <c r="X45" i="43"/>
  <c r="W45" i="43"/>
  <c r="V45" i="43"/>
  <c r="U45" i="43"/>
  <c r="T45" i="43"/>
  <c r="S45" i="43"/>
  <c r="R45" i="43"/>
  <c r="Q45" i="43"/>
  <c r="P45" i="43"/>
  <c r="O45" i="43"/>
  <c r="N45" i="43"/>
  <c r="M45" i="43"/>
  <c r="L45" i="43"/>
  <c r="K45" i="43"/>
  <c r="J45" i="43"/>
  <c r="I45" i="43"/>
  <c r="H45" i="43"/>
  <c r="G45" i="43"/>
  <c r="F45" i="43"/>
  <c r="E45" i="43"/>
  <c r="D45" i="43"/>
  <c r="AW44" i="43"/>
  <c r="AV44" i="43"/>
  <c r="AU44" i="43"/>
  <c r="AT44" i="43"/>
  <c r="AS44" i="43"/>
  <c r="AR44" i="43"/>
  <c r="AQ44" i="43"/>
  <c r="AP44" i="43"/>
  <c r="AO44" i="43"/>
  <c r="AN44" i="43"/>
  <c r="AM44" i="43"/>
  <c r="AL44" i="43"/>
  <c r="AK44" i="43"/>
  <c r="AJ44" i="43"/>
  <c r="AI44" i="43"/>
  <c r="AH44" i="43"/>
  <c r="AG44" i="43"/>
  <c r="AF44" i="43"/>
  <c r="AE44" i="43"/>
  <c r="AD44" i="43"/>
  <c r="AC44" i="43"/>
  <c r="AB44" i="43"/>
  <c r="AA44" i="43"/>
  <c r="Z44" i="43"/>
  <c r="Y44" i="43"/>
  <c r="X44" i="43"/>
  <c r="W44" i="43"/>
  <c r="V44" i="43"/>
  <c r="U44" i="43"/>
  <c r="T44" i="43"/>
  <c r="S44" i="43"/>
  <c r="R44" i="43"/>
  <c r="Q44" i="43"/>
  <c r="P44" i="43"/>
  <c r="O44" i="43"/>
  <c r="N44" i="43"/>
  <c r="M44" i="43"/>
  <c r="L44" i="43"/>
  <c r="K44" i="43"/>
  <c r="J44" i="43"/>
  <c r="I44" i="43"/>
  <c r="H44" i="43"/>
  <c r="G44" i="43"/>
  <c r="F44" i="43"/>
  <c r="E44" i="43"/>
  <c r="D44" i="43"/>
  <c r="AW43" i="43"/>
  <c r="AV43" i="43"/>
  <c r="AU43" i="43"/>
  <c r="AT43" i="43"/>
  <c r="AS43" i="43"/>
  <c r="AR43" i="43"/>
  <c r="AQ43" i="43"/>
  <c r="AP43" i="43"/>
  <c r="AO43" i="43"/>
  <c r="AN43" i="43"/>
  <c r="AM43" i="43"/>
  <c r="AL43" i="43"/>
  <c r="AK43" i="43"/>
  <c r="AJ43" i="43"/>
  <c r="AI43" i="43"/>
  <c r="AH43" i="43"/>
  <c r="AG43" i="43"/>
  <c r="AF43" i="43"/>
  <c r="AE43" i="43"/>
  <c r="AD43" i="43"/>
  <c r="AC43" i="43"/>
  <c r="AB43" i="43"/>
  <c r="AA43" i="43"/>
  <c r="Z43" i="43"/>
  <c r="Y43" i="43"/>
  <c r="X43" i="43"/>
  <c r="W43" i="43"/>
  <c r="V43" i="43"/>
  <c r="U43" i="43"/>
  <c r="T43" i="43"/>
  <c r="S43" i="43"/>
  <c r="R43" i="43"/>
  <c r="Q43" i="43"/>
  <c r="P43" i="43"/>
  <c r="O43" i="43"/>
  <c r="N43" i="43"/>
  <c r="M43" i="43"/>
  <c r="L43" i="43"/>
  <c r="K43" i="43"/>
  <c r="J43" i="43"/>
  <c r="I43" i="43"/>
  <c r="H43" i="43"/>
  <c r="G43" i="43"/>
  <c r="F43" i="43"/>
  <c r="E43" i="43"/>
  <c r="D43" i="43"/>
  <c r="AW42" i="43"/>
  <c r="AV42" i="43"/>
  <c r="AU42" i="43"/>
  <c r="AT42" i="43"/>
  <c r="AS42" i="43"/>
  <c r="AR42" i="43"/>
  <c r="AQ42" i="43"/>
  <c r="AP42" i="43"/>
  <c r="AO42" i="43"/>
  <c r="AN42" i="43"/>
  <c r="AM42" i="43"/>
  <c r="AL42" i="43"/>
  <c r="AK42" i="43"/>
  <c r="AJ42" i="43"/>
  <c r="AI42" i="43"/>
  <c r="AH42" i="43"/>
  <c r="AG42" i="43"/>
  <c r="AF42" i="43"/>
  <c r="AE42" i="43"/>
  <c r="AD42" i="43"/>
  <c r="AC42" i="43"/>
  <c r="AB42" i="43"/>
  <c r="AA42" i="43"/>
  <c r="Z42" i="43"/>
  <c r="Y42" i="43"/>
  <c r="X42" i="43"/>
  <c r="W42" i="43"/>
  <c r="V42" i="43"/>
  <c r="U42" i="43"/>
  <c r="T42" i="43"/>
  <c r="S42" i="43"/>
  <c r="R42" i="43"/>
  <c r="Q42" i="43"/>
  <c r="P42" i="43"/>
  <c r="O42" i="43"/>
  <c r="N42" i="43"/>
  <c r="M42" i="43"/>
  <c r="L42" i="43"/>
  <c r="K42" i="43"/>
  <c r="J42" i="43"/>
  <c r="I42" i="43"/>
  <c r="H42" i="43"/>
  <c r="G42" i="43"/>
  <c r="F42" i="43"/>
  <c r="E42" i="43"/>
  <c r="D42" i="43"/>
  <c r="AW41" i="43"/>
  <c r="AV41" i="43"/>
  <c r="AU41" i="43"/>
  <c r="AT41" i="43"/>
  <c r="AS41" i="43"/>
  <c r="AR41" i="43"/>
  <c r="AQ41" i="43"/>
  <c r="AP41" i="43"/>
  <c r="AO41" i="43"/>
  <c r="AN41" i="43"/>
  <c r="AM41" i="43"/>
  <c r="AL41" i="43"/>
  <c r="AK41" i="43"/>
  <c r="AJ41" i="43"/>
  <c r="AI41" i="43"/>
  <c r="AH41" i="43"/>
  <c r="AG41" i="43"/>
  <c r="AF41" i="43"/>
  <c r="AE41" i="43"/>
  <c r="AD41" i="43"/>
  <c r="AC41" i="43"/>
  <c r="AB41" i="43"/>
  <c r="AA41" i="43"/>
  <c r="Z41" i="43"/>
  <c r="Y41" i="43"/>
  <c r="X41" i="43"/>
  <c r="W41" i="43"/>
  <c r="V41" i="43"/>
  <c r="U41" i="43"/>
  <c r="T41" i="43"/>
  <c r="S41" i="43"/>
  <c r="R41" i="43"/>
  <c r="Q41" i="43"/>
  <c r="P41" i="43"/>
  <c r="O41" i="43"/>
  <c r="N41" i="43"/>
  <c r="M41" i="43"/>
  <c r="L41" i="43"/>
  <c r="K41" i="43"/>
  <c r="J41" i="43"/>
  <c r="I41" i="43"/>
  <c r="H41" i="43"/>
  <c r="G41" i="43"/>
  <c r="F41" i="43"/>
  <c r="E41" i="43"/>
  <c r="D41" i="43"/>
  <c r="AW40" i="43"/>
  <c r="AV40" i="43"/>
  <c r="AU40" i="43"/>
  <c r="AT40" i="43"/>
  <c r="AS40" i="43"/>
  <c r="AR40" i="43"/>
  <c r="AQ40" i="43"/>
  <c r="AP40" i="43"/>
  <c r="AO40" i="43"/>
  <c r="AN40" i="43"/>
  <c r="AM40" i="43"/>
  <c r="AL40" i="43"/>
  <c r="AK40" i="43"/>
  <c r="AJ40" i="43"/>
  <c r="AI40" i="43"/>
  <c r="AH40" i="43"/>
  <c r="AG40" i="43"/>
  <c r="AF40" i="43"/>
  <c r="AE40" i="43"/>
  <c r="AD40" i="43"/>
  <c r="AC40" i="43"/>
  <c r="AB40" i="43"/>
  <c r="AA40" i="43"/>
  <c r="Z40" i="43"/>
  <c r="Y40" i="43"/>
  <c r="X40" i="43"/>
  <c r="W40" i="43"/>
  <c r="V40" i="43"/>
  <c r="U40" i="43"/>
  <c r="T40" i="43"/>
  <c r="S40" i="43"/>
  <c r="R40" i="43"/>
  <c r="Q40" i="43"/>
  <c r="P40" i="43"/>
  <c r="O40" i="43"/>
  <c r="N40" i="43"/>
  <c r="M40" i="43"/>
  <c r="L40" i="43"/>
  <c r="K40" i="43"/>
  <c r="J40" i="43"/>
  <c r="I40" i="43"/>
  <c r="H40" i="43"/>
  <c r="G40" i="43"/>
  <c r="F40" i="43"/>
  <c r="E40" i="43"/>
  <c r="D40" i="43"/>
  <c r="AW39" i="43"/>
  <c r="AV39" i="43"/>
  <c r="AU39" i="43"/>
  <c r="AT39" i="43"/>
  <c r="AS39" i="43"/>
  <c r="AR39" i="43"/>
  <c r="AQ39" i="43"/>
  <c r="AP39" i="43"/>
  <c r="AO39" i="43"/>
  <c r="AN39" i="43"/>
  <c r="AM39" i="43"/>
  <c r="AL39" i="43"/>
  <c r="AK39" i="43"/>
  <c r="AJ39" i="43"/>
  <c r="AI39" i="43"/>
  <c r="AH39" i="43"/>
  <c r="AG39" i="43"/>
  <c r="AF39" i="43"/>
  <c r="AE39" i="43"/>
  <c r="AD39" i="43"/>
  <c r="AC39" i="43"/>
  <c r="AB39" i="43"/>
  <c r="AA39" i="43"/>
  <c r="Z39" i="43"/>
  <c r="Y39" i="43"/>
  <c r="X39" i="43"/>
  <c r="W39" i="43"/>
  <c r="V39" i="43"/>
  <c r="U39" i="43"/>
  <c r="T39" i="43"/>
  <c r="S39" i="43"/>
  <c r="R39" i="43"/>
  <c r="Q39" i="43"/>
  <c r="P39" i="43"/>
  <c r="O39" i="43"/>
  <c r="N39" i="43"/>
  <c r="M39" i="43"/>
  <c r="L39" i="43"/>
  <c r="K39" i="43"/>
  <c r="J39" i="43"/>
  <c r="I39" i="43"/>
  <c r="H39" i="43"/>
  <c r="G39" i="43"/>
  <c r="F39" i="43"/>
  <c r="E39" i="43"/>
  <c r="D39" i="43"/>
  <c r="AW38" i="43"/>
  <c r="AV38" i="43"/>
  <c r="AU38" i="43"/>
  <c r="AT38" i="43"/>
  <c r="AS38" i="43"/>
  <c r="AR38" i="43"/>
  <c r="AQ38" i="43"/>
  <c r="AP38" i="43"/>
  <c r="AO38" i="43"/>
  <c r="AN38" i="43"/>
  <c r="AM38" i="43"/>
  <c r="AL38" i="43"/>
  <c r="AK38" i="43"/>
  <c r="AJ38" i="43"/>
  <c r="AI38" i="43"/>
  <c r="AH38" i="43"/>
  <c r="AG38" i="43"/>
  <c r="AF38" i="43"/>
  <c r="AE38" i="43"/>
  <c r="AD38" i="43"/>
  <c r="AC38" i="43"/>
  <c r="AB38" i="43"/>
  <c r="AA38" i="43"/>
  <c r="Z38" i="43"/>
  <c r="Y38" i="43"/>
  <c r="X38" i="43"/>
  <c r="W38" i="43"/>
  <c r="V38" i="43"/>
  <c r="U38" i="43"/>
  <c r="T38" i="43"/>
  <c r="S38" i="43"/>
  <c r="R38" i="43"/>
  <c r="Q38" i="43"/>
  <c r="P38" i="43"/>
  <c r="O38" i="43"/>
  <c r="N38" i="43"/>
  <c r="M38" i="43"/>
  <c r="L38" i="43"/>
  <c r="K38" i="43"/>
  <c r="J38" i="43"/>
  <c r="I38" i="43"/>
  <c r="H38" i="43"/>
  <c r="G38" i="43"/>
  <c r="F38" i="43"/>
  <c r="E38" i="43"/>
  <c r="D38" i="43"/>
  <c r="AW37" i="43"/>
  <c r="AV37" i="43"/>
  <c r="AU37" i="43"/>
  <c r="AT37" i="43"/>
  <c r="AS37" i="43"/>
  <c r="AR37" i="43"/>
  <c r="AQ37" i="43"/>
  <c r="AP37" i="43"/>
  <c r="AO37" i="43"/>
  <c r="AN37" i="43"/>
  <c r="AM37" i="43"/>
  <c r="AL37" i="43"/>
  <c r="AK37" i="43"/>
  <c r="AJ37" i="43"/>
  <c r="AI37" i="43"/>
  <c r="AH37" i="43"/>
  <c r="AG37" i="43"/>
  <c r="AF37" i="43"/>
  <c r="AE37" i="43"/>
  <c r="AD37" i="43"/>
  <c r="AC37" i="43"/>
  <c r="AB37" i="43"/>
  <c r="AA37" i="43"/>
  <c r="Z37" i="43"/>
  <c r="Y37" i="43"/>
  <c r="X37" i="43"/>
  <c r="W37" i="43"/>
  <c r="V37" i="43"/>
  <c r="U37" i="43"/>
  <c r="T37" i="43"/>
  <c r="S37" i="43"/>
  <c r="R37" i="43"/>
  <c r="Q37" i="43"/>
  <c r="P37" i="43"/>
  <c r="O37" i="43"/>
  <c r="N37" i="43"/>
  <c r="M37" i="43"/>
  <c r="L37" i="43"/>
  <c r="K37" i="43"/>
  <c r="J37" i="43"/>
  <c r="I37" i="43"/>
  <c r="H37" i="43"/>
  <c r="G37" i="43"/>
  <c r="F37" i="43"/>
  <c r="E37" i="43"/>
  <c r="D37" i="43"/>
  <c r="AW36" i="43"/>
  <c r="AV36" i="43"/>
  <c r="AU36" i="43"/>
  <c r="AT36" i="43"/>
  <c r="AS36" i="43"/>
  <c r="AR36" i="43"/>
  <c r="AQ36" i="43"/>
  <c r="AP36" i="43"/>
  <c r="AO36" i="43"/>
  <c r="AN36" i="43"/>
  <c r="AM36" i="43"/>
  <c r="AL36" i="43"/>
  <c r="AK36" i="43"/>
  <c r="AJ36" i="43"/>
  <c r="AI36" i="43"/>
  <c r="AH36" i="43"/>
  <c r="AG36" i="43"/>
  <c r="AF36" i="43"/>
  <c r="AE36" i="43"/>
  <c r="AD36" i="43"/>
  <c r="AC36" i="43"/>
  <c r="AB36" i="43"/>
  <c r="AA36" i="43"/>
  <c r="Z36" i="43"/>
  <c r="Y36" i="43"/>
  <c r="X36" i="43"/>
  <c r="W36" i="43"/>
  <c r="V36" i="43"/>
  <c r="U36" i="43"/>
  <c r="T36" i="43"/>
  <c r="S36" i="43"/>
  <c r="R36" i="43"/>
  <c r="Q36" i="43"/>
  <c r="P36" i="43"/>
  <c r="O36" i="43"/>
  <c r="N36" i="43"/>
  <c r="M36" i="43"/>
  <c r="L36" i="43"/>
  <c r="K36" i="43"/>
  <c r="J36" i="43"/>
  <c r="I36" i="43"/>
  <c r="H36" i="43"/>
  <c r="G36" i="43"/>
  <c r="F36" i="43"/>
  <c r="E36" i="43"/>
  <c r="D36" i="43"/>
  <c r="AW35" i="43"/>
  <c r="AV35" i="43"/>
  <c r="AU35" i="43"/>
  <c r="AT35" i="43"/>
  <c r="AS35" i="43"/>
  <c r="AR35" i="43"/>
  <c r="AQ35" i="43"/>
  <c r="AP35" i="43"/>
  <c r="AO35" i="43"/>
  <c r="AN35" i="43"/>
  <c r="AM35" i="43"/>
  <c r="AL35" i="43"/>
  <c r="AK35" i="43"/>
  <c r="AJ35" i="43"/>
  <c r="AI35" i="43"/>
  <c r="AH35" i="43"/>
  <c r="AG35" i="43"/>
  <c r="AF35" i="43"/>
  <c r="AE35" i="43"/>
  <c r="AD35" i="43"/>
  <c r="AC35" i="43"/>
  <c r="AB35" i="43"/>
  <c r="AA35" i="43"/>
  <c r="Z35" i="43"/>
  <c r="Y35" i="43"/>
  <c r="X35" i="43"/>
  <c r="W35" i="43"/>
  <c r="V35" i="43"/>
  <c r="U35" i="43"/>
  <c r="T35" i="43"/>
  <c r="S35" i="43"/>
  <c r="R35" i="43"/>
  <c r="Q35" i="43"/>
  <c r="P35" i="43"/>
  <c r="O35" i="43"/>
  <c r="N35" i="43"/>
  <c r="M35" i="43"/>
  <c r="L35" i="43"/>
  <c r="K35" i="43"/>
  <c r="J35" i="43"/>
  <c r="I35" i="43"/>
  <c r="H35" i="43"/>
  <c r="G35" i="43"/>
  <c r="F35" i="43"/>
  <c r="E35" i="43"/>
  <c r="D35" i="43"/>
  <c r="AW34" i="43"/>
  <c r="AV34" i="43"/>
  <c r="AU34" i="43"/>
  <c r="AT34" i="43"/>
  <c r="AS34" i="43"/>
  <c r="AR34" i="43"/>
  <c r="AQ34" i="43"/>
  <c r="AP34" i="43"/>
  <c r="AO34" i="43"/>
  <c r="AN34" i="43"/>
  <c r="AM34" i="43"/>
  <c r="AL34" i="43"/>
  <c r="AK34" i="43"/>
  <c r="AJ34" i="43"/>
  <c r="AI34" i="43"/>
  <c r="AH34" i="43"/>
  <c r="AG34" i="43"/>
  <c r="AF34" i="43"/>
  <c r="AE34" i="43"/>
  <c r="AD34" i="43"/>
  <c r="AC34" i="43"/>
  <c r="AB34" i="43"/>
  <c r="AA34" i="43"/>
  <c r="Z34" i="43"/>
  <c r="Y34" i="43"/>
  <c r="X34" i="43"/>
  <c r="W34" i="43"/>
  <c r="V34" i="43"/>
  <c r="U34" i="43"/>
  <c r="T34" i="43"/>
  <c r="S34" i="43"/>
  <c r="R34" i="43"/>
  <c r="Q34" i="43"/>
  <c r="P34" i="43"/>
  <c r="O34" i="43"/>
  <c r="N34" i="43"/>
  <c r="M34" i="43"/>
  <c r="L34" i="43"/>
  <c r="K34" i="43"/>
  <c r="J34" i="43"/>
  <c r="I34" i="43"/>
  <c r="H34" i="43"/>
  <c r="G34" i="43"/>
  <c r="F34" i="43"/>
  <c r="E34" i="43"/>
  <c r="D34" i="43"/>
  <c r="AW33" i="43"/>
  <c r="AV33" i="43"/>
  <c r="AU33" i="43"/>
  <c r="AT33" i="43"/>
  <c r="AS33" i="43"/>
  <c r="AR33" i="43"/>
  <c r="AQ33" i="43"/>
  <c r="AP33" i="43"/>
  <c r="AO33" i="43"/>
  <c r="AN33" i="43"/>
  <c r="AM33" i="43"/>
  <c r="AL33" i="43"/>
  <c r="AK33" i="43"/>
  <c r="AJ33" i="43"/>
  <c r="AI33" i="43"/>
  <c r="AH33" i="43"/>
  <c r="AG33" i="43"/>
  <c r="AF33" i="43"/>
  <c r="AE33" i="43"/>
  <c r="AD33" i="43"/>
  <c r="AC33" i="43"/>
  <c r="AB33" i="43"/>
  <c r="AA33" i="43"/>
  <c r="Z33" i="43"/>
  <c r="Y33" i="43"/>
  <c r="X33" i="43"/>
  <c r="W33" i="43"/>
  <c r="V33" i="43"/>
  <c r="U33" i="43"/>
  <c r="T33" i="43"/>
  <c r="S33" i="43"/>
  <c r="R33" i="43"/>
  <c r="Q33" i="43"/>
  <c r="P33" i="43"/>
  <c r="O33" i="43"/>
  <c r="N33" i="43"/>
  <c r="M33" i="43"/>
  <c r="L33" i="43"/>
  <c r="K33" i="43"/>
  <c r="J33" i="43"/>
  <c r="I33" i="43"/>
  <c r="H33" i="43"/>
  <c r="G33" i="43"/>
  <c r="F33" i="43"/>
  <c r="E33" i="43"/>
  <c r="D33" i="43"/>
  <c r="AW32" i="43"/>
  <c r="AV32" i="43"/>
  <c r="AU32" i="43"/>
  <c r="AT32" i="43"/>
  <c r="AS32" i="43"/>
  <c r="AR32" i="43"/>
  <c r="AQ32" i="43"/>
  <c r="AP32" i="43"/>
  <c r="AO32" i="43"/>
  <c r="AN32" i="43"/>
  <c r="AM32" i="43"/>
  <c r="AL32" i="43"/>
  <c r="AK32" i="43"/>
  <c r="AJ32" i="43"/>
  <c r="AI32" i="43"/>
  <c r="AH32" i="43"/>
  <c r="AG32" i="43"/>
  <c r="AF32" i="43"/>
  <c r="AE32" i="43"/>
  <c r="AD32" i="43"/>
  <c r="AC32" i="43"/>
  <c r="AB32" i="43"/>
  <c r="AA32" i="43"/>
  <c r="Z32" i="43"/>
  <c r="Y32" i="43"/>
  <c r="X32" i="43"/>
  <c r="W32" i="43"/>
  <c r="V32" i="43"/>
  <c r="U32" i="43"/>
  <c r="T32" i="43"/>
  <c r="S32" i="43"/>
  <c r="R32" i="43"/>
  <c r="Q32" i="43"/>
  <c r="P32" i="43"/>
  <c r="O32" i="43"/>
  <c r="N32" i="43"/>
  <c r="M32" i="43"/>
  <c r="L32" i="43"/>
  <c r="K32" i="43"/>
  <c r="J32" i="43"/>
  <c r="I32" i="43"/>
  <c r="H32" i="43"/>
  <c r="G32" i="43"/>
  <c r="F32" i="43"/>
  <c r="E32" i="43"/>
  <c r="D32" i="43"/>
  <c r="AW31" i="43"/>
  <c r="AV31" i="43"/>
  <c r="AU31" i="43"/>
  <c r="AT31" i="43"/>
  <c r="AS31" i="43"/>
  <c r="AR31" i="43"/>
  <c r="AQ31" i="43"/>
  <c r="AP31" i="43"/>
  <c r="AO31" i="43"/>
  <c r="AN31" i="43"/>
  <c r="AM31" i="43"/>
  <c r="AL31" i="43"/>
  <c r="AK31" i="43"/>
  <c r="AJ31" i="43"/>
  <c r="AI31" i="43"/>
  <c r="AH31" i="43"/>
  <c r="AG31" i="43"/>
  <c r="AF31" i="43"/>
  <c r="AE31" i="43"/>
  <c r="AD31" i="43"/>
  <c r="AC31" i="43"/>
  <c r="AB31" i="43"/>
  <c r="AA31" i="43"/>
  <c r="Z31" i="43"/>
  <c r="Y31" i="43"/>
  <c r="X31" i="43"/>
  <c r="W31" i="43"/>
  <c r="V31" i="43"/>
  <c r="U31" i="43"/>
  <c r="T31" i="43"/>
  <c r="S31" i="43"/>
  <c r="R31" i="43"/>
  <c r="Q31" i="43"/>
  <c r="P31" i="43"/>
  <c r="O31" i="43"/>
  <c r="N31" i="43"/>
  <c r="M31" i="43"/>
  <c r="L31" i="43"/>
  <c r="K31" i="43"/>
  <c r="J31" i="43"/>
  <c r="I31" i="43"/>
  <c r="H31" i="43"/>
  <c r="G31" i="43"/>
  <c r="F31" i="43"/>
  <c r="E31" i="43"/>
  <c r="D31" i="43"/>
  <c r="AW30" i="43"/>
  <c r="AV30" i="43"/>
  <c r="AU30" i="43"/>
  <c r="AT30" i="43"/>
  <c r="AS30" i="43"/>
  <c r="AR30" i="43"/>
  <c r="AQ30" i="43"/>
  <c r="AP30" i="43"/>
  <c r="AO30" i="43"/>
  <c r="AN30" i="43"/>
  <c r="AM30" i="43"/>
  <c r="AL30" i="43"/>
  <c r="AK30" i="43"/>
  <c r="AJ30" i="43"/>
  <c r="AI30" i="43"/>
  <c r="AH30" i="43"/>
  <c r="AG30" i="43"/>
  <c r="AF30" i="43"/>
  <c r="AE30" i="43"/>
  <c r="AD30" i="43"/>
  <c r="AC30" i="43"/>
  <c r="AB30" i="43"/>
  <c r="AA30" i="43"/>
  <c r="Z30" i="43"/>
  <c r="Y30" i="43"/>
  <c r="X30" i="43"/>
  <c r="W30" i="43"/>
  <c r="V30" i="43"/>
  <c r="U30" i="43"/>
  <c r="T30" i="43"/>
  <c r="S30" i="43"/>
  <c r="R30" i="43"/>
  <c r="Q30" i="43"/>
  <c r="P30" i="43"/>
  <c r="O30" i="43"/>
  <c r="N30" i="43"/>
  <c r="M30" i="43"/>
  <c r="L30" i="43"/>
  <c r="K30" i="43"/>
  <c r="J30" i="43"/>
  <c r="I30" i="43"/>
  <c r="H30" i="43"/>
  <c r="G30" i="43"/>
  <c r="F30" i="43"/>
  <c r="E30" i="43"/>
  <c r="D30" i="43"/>
  <c r="AW29" i="43"/>
  <c r="AV29" i="43"/>
  <c r="AU29" i="43"/>
  <c r="AT29" i="43"/>
  <c r="AS29" i="43"/>
  <c r="AR29" i="43"/>
  <c r="AQ29" i="43"/>
  <c r="AP29" i="43"/>
  <c r="AO29" i="43"/>
  <c r="AN29" i="43"/>
  <c r="AM29" i="43"/>
  <c r="AL29" i="43"/>
  <c r="AK29" i="43"/>
  <c r="AJ29" i="43"/>
  <c r="AI29" i="43"/>
  <c r="AH29" i="43"/>
  <c r="AG29" i="43"/>
  <c r="AF29" i="43"/>
  <c r="AE29" i="43"/>
  <c r="AD29" i="43"/>
  <c r="AC29" i="43"/>
  <c r="AB29" i="43"/>
  <c r="AA29" i="43"/>
  <c r="Z29" i="43"/>
  <c r="Y29" i="43"/>
  <c r="X29" i="43"/>
  <c r="W29" i="43"/>
  <c r="V29" i="43"/>
  <c r="U29" i="43"/>
  <c r="T29" i="43"/>
  <c r="S29" i="43"/>
  <c r="R29" i="43"/>
  <c r="Q29" i="43"/>
  <c r="P29" i="43"/>
  <c r="O29" i="43"/>
  <c r="N29" i="43"/>
  <c r="M29" i="43"/>
  <c r="L29" i="43"/>
  <c r="K29" i="43"/>
  <c r="J29" i="43"/>
  <c r="I29" i="43"/>
  <c r="H29" i="43"/>
  <c r="G29" i="43"/>
  <c r="F29" i="43"/>
  <c r="E29" i="43"/>
  <c r="D29" i="43"/>
  <c r="AW28" i="43"/>
  <c r="AV28" i="43"/>
  <c r="AU28" i="43"/>
  <c r="AT28" i="43"/>
  <c r="AS28" i="43"/>
  <c r="AR28" i="43"/>
  <c r="AQ28" i="43"/>
  <c r="AP28" i="43"/>
  <c r="AO28" i="43"/>
  <c r="AN28" i="43"/>
  <c r="AM28" i="43"/>
  <c r="AL28" i="43"/>
  <c r="AK28" i="43"/>
  <c r="AJ28" i="43"/>
  <c r="AI28" i="43"/>
  <c r="AH28" i="43"/>
  <c r="AG28" i="43"/>
  <c r="AF28" i="43"/>
  <c r="AE28" i="43"/>
  <c r="AD28" i="43"/>
  <c r="AC28" i="43"/>
  <c r="AB28" i="43"/>
  <c r="AA28" i="43"/>
  <c r="Z28" i="43"/>
  <c r="Y28" i="43"/>
  <c r="X28" i="43"/>
  <c r="W28" i="43"/>
  <c r="V28" i="43"/>
  <c r="U28" i="43"/>
  <c r="T28" i="43"/>
  <c r="S28" i="43"/>
  <c r="R28" i="43"/>
  <c r="Q28" i="43"/>
  <c r="P28" i="43"/>
  <c r="O28" i="43"/>
  <c r="N28" i="43"/>
  <c r="M28" i="43"/>
  <c r="L28" i="43"/>
  <c r="K28" i="43"/>
  <c r="J28" i="43"/>
  <c r="I28" i="43"/>
  <c r="H28" i="43"/>
  <c r="G28" i="43"/>
  <c r="F28" i="43"/>
  <c r="E28" i="43"/>
  <c r="D28" i="43"/>
  <c r="AW27" i="43"/>
  <c r="AV27" i="43"/>
  <c r="AU27" i="43"/>
  <c r="AT27" i="43"/>
  <c r="AS27" i="43"/>
  <c r="AR27" i="43"/>
  <c r="AQ27" i="43"/>
  <c r="AP27" i="43"/>
  <c r="AO27" i="43"/>
  <c r="AN27" i="43"/>
  <c r="AM27" i="43"/>
  <c r="AL27" i="43"/>
  <c r="AK27" i="43"/>
  <c r="AJ27" i="43"/>
  <c r="AI27" i="43"/>
  <c r="AH27" i="43"/>
  <c r="AG27" i="43"/>
  <c r="AF27" i="43"/>
  <c r="AE27" i="43"/>
  <c r="AD27" i="43"/>
  <c r="AC27" i="43"/>
  <c r="AB27" i="43"/>
  <c r="AA27" i="43"/>
  <c r="Z27" i="43"/>
  <c r="Y27" i="43"/>
  <c r="X27" i="43"/>
  <c r="W27" i="43"/>
  <c r="V27" i="43"/>
  <c r="U27" i="43"/>
  <c r="T27" i="43"/>
  <c r="S27" i="43"/>
  <c r="R27" i="43"/>
  <c r="Q27" i="43"/>
  <c r="P27" i="43"/>
  <c r="O27" i="43"/>
  <c r="N27" i="43"/>
  <c r="M27" i="43"/>
  <c r="L27" i="43"/>
  <c r="K27" i="43"/>
  <c r="J27" i="43"/>
  <c r="I27" i="43"/>
  <c r="H27" i="43"/>
  <c r="G27" i="43"/>
  <c r="F27" i="43"/>
  <c r="E27" i="43"/>
  <c r="D27" i="43"/>
  <c r="AW26" i="43"/>
  <c r="AV26" i="43"/>
  <c r="AU26" i="43"/>
  <c r="AT26" i="43"/>
  <c r="AS26" i="43"/>
  <c r="AR26" i="43"/>
  <c r="AQ26" i="43"/>
  <c r="AP26" i="43"/>
  <c r="AO26" i="43"/>
  <c r="AN26" i="43"/>
  <c r="AM26" i="43"/>
  <c r="AL26" i="43"/>
  <c r="AK26" i="43"/>
  <c r="AJ26" i="43"/>
  <c r="AI26" i="43"/>
  <c r="AH26" i="43"/>
  <c r="AG26" i="43"/>
  <c r="AF26" i="43"/>
  <c r="AE26" i="43"/>
  <c r="AD26" i="43"/>
  <c r="AC26" i="43"/>
  <c r="AB26" i="43"/>
  <c r="AA26" i="43"/>
  <c r="Z26" i="43"/>
  <c r="Y26" i="43"/>
  <c r="X26" i="43"/>
  <c r="W26" i="43"/>
  <c r="V26" i="43"/>
  <c r="U26" i="43"/>
  <c r="T26" i="43"/>
  <c r="S26" i="43"/>
  <c r="R26" i="43"/>
  <c r="Q26" i="43"/>
  <c r="P26" i="43"/>
  <c r="O26" i="43"/>
  <c r="N26" i="43"/>
  <c r="M26" i="43"/>
  <c r="L26" i="43"/>
  <c r="K26" i="43"/>
  <c r="J26" i="43"/>
  <c r="I26" i="43"/>
  <c r="H26" i="43"/>
  <c r="G26" i="43"/>
  <c r="F26" i="43"/>
  <c r="E26" i="43"/>
  <c r="D26" i="43"/>
  <c r="AW25" i="43"/>
  <c r="AV25" i="43"/>
  <c r="AU25" i="43"/>
  <c r="AT25" i="43"/>
  <c r="AS25" i="43"/>
  <c r="AR25" i="43"/>
  <c r="AQ25" i="43"/>
  <c r="AP25" i="43"/>
  <c r="AO25" i="43"/>
  <c r="AN25" i="43"/>
  <c r="AM25" i="43"/>
  <c r="AL25" i="43"/>
  <c r="AK25" i="43"/>
  <c r="AJ25" i="43"/>
  <c r="AI25" i="43"/>
  <c r="AH25" i="43"/>
  <c r="AG25" i="43"/>
  <c r="AF25" i="43"/>
  <c r="AE25" i="43"/>
  <c r="AD25" i="43"/>
  <c r="AC25" i="43"/>
  <c r="AB25" i="43"/>
  <c r="AA25" i="43"/>
  <c r="Z25" i="43"/>
  <c r="Y25" i="43"/>
  <c r="X25" i="43"/>
  <c r="W25" i="43"/>
  <c r="V25" i="43"/>
  <c r="U25" i="43"/>
  <c r="T25" i="43"/>
  <c r="S25" i="43"/>
  <c r="R25" i="43"/>
  <c r="Q25" i="43"/>
  <c r="P25" i="43"/>
  <c r="O25" i="43"/>
  <c r="N25" i="43"/>
  <c r="M25" i="43"/>
  <c r="L25" i="43"/>
  <c r="K25" i="43"/>
  <c r="J25" i="43"/>
  <c r="I25" i="43"/>
  <c r="H25" i="43"/>
  <c r="G25" i="43"/>
  <c r="F25" i="43"/>
  <c r="E25" i="43"/>
  <c r="D25" i="43"/>
  <c r="AW24" i="43"/>
  <c r="AV24" i="43"/>
  <c r="AU24" i="43"/>
  <c r="AT24" i="43"/>
  <c r="AS24" i="43"/>
  <c r="AR24" i="43"/>
  <c r="AQ24" i="43"/>
  <c r="AP24" i="43"/>
  <c r="AO24" i="43"/>
  <c r="AN24" i="43"/>
  <c r="AM24" i="43"/>
  <c r="AL24" i="43"/>
  <c r="AK24" i="43"/>
  <c r="AJ24" i="43"/>
  <c r="AI24" i="43"/>
  <c r="AH24" i="43"/>
  <c r="AG24" i="43"/>
  <c r="AF24" i="43"/>
  <c r="AE24" i="43"/>
  <c r="AD24" i="43"/>
  <c r="AC24" i="43"/>
  <c r="AB24" i="43"/>
  <c r="AA24" i="43"/>
  <c r="Z24" i="43"/>
  <c r="Y24" i="43"/>
  <c r="X24" i="43"/>
  <c r="W24" i="43"/>
  <c r="V24" i="43"/>
  <c r="U24" i="43"/>
  <c r="T24" i="43"/>
  <c r="S24" i="43"/>
  <c r="R24" i="43"/>
  <c r="Q24" i="43"/>
  <c r="P24" i="43"/>
  <c r="O24" i="43"/>
  <c r="N24" i="43"/>
  <c r="M24" i="43"/>
  <c r="L24" i="43"/>
  <c r="K24" i="43"/>
  <c r="J24" i="43"/>
  <c r="I24" i="43"/>
  <c r="H24" i="43"/>
  <c r="G24" i="43"/>
  <c r="F24" i="43"/>
  <c r="E24" i="43"/>
  <c r="D24" i="43"/>
  <c r="AW23" i="43"/>
  <c r="AV23" i="43"/>
  <c r="AU23" i="43"/>
  <c r="AT23" i="43"/>
  <c r="AS23" i="43"/>
  <c r="AR23" i="43"/>
  <c r="AQ23" i="43"/>
  <c r="AP23" i="43"/>
  <c r="AO23" i="43"/>
  <c r="AN23" i="43"/>
  <c r="AM23" i="43"/>
  <c r="AL23" i="43"/>
  <c r="AK23" i="43"/>
  <c r="AJ23" i="43"/>
  <c r="AI23" i="43"/>
  <c r="AH23" i="43"/>
  <c r="AG23" i="43"/>
  <c r="AF23" i="43"/>
  <c r="AE23" i="43"/>
  <c r="AD23" i="43"/>
  <c r="AC23" i="43"/>
  <c r="AB23" i="43"/>
  <c r="AA23" i="43"/>
  <c r="Z23" i="43"/>
  <c r="Y23" i="43"/>
  <c r="X23" i="43"/>
  <c r="W23" i="43"/>
  <c r="V23" i="43"/>
  <c r="U23" i="43"/>
  <c r="T23" i="43"/>
  <c r="S23" i="43"/>
  <c r="R23" i="43"/>
  <c r="Q23" i="43"/>
  <c r="P23" i="43"/>
  <c r="O23" i="43"/>
  <c r="N23" i="43"/>
  <c r="M23" i="43"/>
  <c r="L23" i="43"/>
  <c r="K23" i="43"/>
  <c r="J23" i="43"/>
  <c r="I23" i="43"/>
  <c r="H23" i="43"/>
  <c r="G23" i="43"/>
  <c r="F23" i="43"/>
  <c r="E23" i="43"/>
  <c r="D23" i="43"/>
  <c r="AW22" i="43"/>
  <c r="AV22" i="43"/>
  <c r="AU22" i="43"/>
  <c r="AT22" i="43"/>
  <c r="AS22" i="43"/>
  <c r="AR22" i="43"/>
  <c r="AQ22" i="43"/>
  <c r="AP22" i="43"/>
  <c r="AO22" i="43"/>
  <c r="AN22" i="43"/>
  <c r="AM22" i="43"/>
  <c r="AL22" i="43"/>
  <c r="AK22" i="43"/>
  <c r="AJ22" i="43"/>
  <c r="AI22" i="43"/>
  <c r="AH22" i="43"/>
  <c r="AG22" i="43"/>
  <c r="AF22" i="43"/>
  <c r="AE22" i="43"/>
  <c r="AD22" i="43"/>
  <c r="AC22" i="43"/>
  <c r="AB22" i="43"/>
  <c r="AA22" i="43"/>
  <c r="Z22" i="43"/>
  <c r="Y22" i="43"/>
  <c r="X22" i="43"/>
  <c r="W22" i="43"/>
  <c r="V22" i="43"/>
  <c r="U22" i="43"/>
  <c r="T22" i="43"/>
  <c r="S22" i="43"/>
  <c r="R22" i="43"/>
  <c r="Q22" i="43"/>
  <c r="P22" i="43"/>
  <c r="O22" i="43"/>
  <c r="N22" i="43"/>
  <c r="M22" i="43"/>
  <c r="L22" i="43"/>
  <c r="K22" i="43"/>
  <c r="J22" i="43"/>
  <c r="I22" i="43"/>
  <c r="H22" i="43"/>
  <c r="G22" i="43"/>
  <c r="F22" i="43"/>
  <c r="E22" i="43"/>
  <c r="D22" i="43"/>
  <c r="AW21" i="43"/>
  <c r="AV21" i="43"/>
  <c r="AU21" i="43"/>
  <c r="AT21" i="43"/>
  <c r="AS21" i="43"/>
  <c r="AR21" i="43"/>
  <c r="AQ21" i="43"/>
  <c r="AP21" i="43"/>
  <c r="AO21" i="43"/>
  <c r="AN21" i="43"/>
  <c r="AM21" i="43"/>
  <c r="AL21" i="43"/>
  <c r="AK21" i="43"/>
  <c r="AJ21" i="43"/>
  <c r="AI21" i="43"/>
  <c r="AH21" i="43"/>
  <c r="AG21" i="43"/>
  <c r="AF21" i="43"/>
  <c r="AE21" i="43"/>
  <c r="AD21" i="43"/>
  <c r="AC21" i="43"/>
  <c r="AB21" i="43"/>
  <c r="AA21" i="43"/>
  <c r="Z21" i="43"/>
  <c r="Y21" i="43"/>
  <c r="X21" i="43"/>
  <c r="W21" i="43"/>
  <c r="V21" i="43"/>
  <c r="U21" i="43"/>
  <c r="T21" i="43"/>
  <c r="S21" i="43"/>
  <c r="R21" i="43"/>
  <c r="Q21" i="43"/>
  <c r="P21" i="43"/>
  <c r="O21" i="43"/>
  <c r="N21" i="43"/>
  <c r="M21" i="43"/>
  <c r="L21" i="43"/>
  <c r="K21" i="43"/>
  <c r="J21" i="43"/>
  <c r="I21" i="43"/>
  <c r="H21" i="43"/>
  <c r="G21" i="43"/>
  <c r="F21" i="43"/>
  <c r="E21" i="43"/>
  <c r="D21" i="43"/>
  <c r="AW20" i="43"/>
  <c r="AV20" i="43"/>
  <c r="AU20" i="43"/>
  <c r="AT20" i="43"/>
  <c r="AS20" i="43"/>
  <c r="AR20" i="43"/>
  <c r="AQ20" i="43"/>
  <c r="AP20" i="43"/>
  <c r="AO20" i="43"/>
  <c r="AN20" i="43"/>
  <c r="AM20" i="43"/>
  <c r="AL20" i="43"/>
  <c r="AK20" i="43"/>
  <c r="AJ20" i="43"/>
  <c r="AI20" i="43"/>
  <c r="AH20" i="43"/>
  <c r="AG20" i="43"/>
  <c r="AF20" i="43"/>
  <c r="AE20" i="43"/>
  <c r="AD20" i="43"/>
  <c r="AC20" i="43"/>
  <c r="AB20" i="43"/>
  <c r="AA20" i="43"/>
  <c r="Z20" i="43"/>
  <c r="Y20" i="43"/>
  <c r="X20" i="43"/>
  <c r="W20" i="43"/>
  <c r="V20" i="43"/>
  <c r="U20" i="43"/>
  <c r="T20" i="43"/>
  <c r="S20" i="43"/>
  <c r="R20" i="43"/>
  <c r="Q20" i="43"/>
  <c r="P20" i="43"/>
  <c r="O20" i="43"/>
  <c r="N20" i="43"/>
  <c r="M20" i="43"/>
  <c r="L20" i="43"/>
  <c r="K20" i="43"/>
  <c r="J20" i="43"/>
  <c r="I20" i="43"/>
  <c r="H20" i="43"/>
  <c r="G20" i="43"/>
  <c r="F20" i="43"/>
  <c r="E20" i="43"/>
  <c r="D20" i="43"/>
  <c r="AW19" i="43"/>
  <c r="AV19" i="43"/>
  <c r="AU19" i="43"/>
  <c r="AT19" i="43"/>
  <c r="AS19" i="43"/>
  <c r="AR19" i="43"/>
  <c r="AQ19" i="43"/>
  <c r="AP19" i="43"/>
  <c r="AO19" i="43"/>
  <c r="AN19" i="43"/>
  <c r="AM19" i="43"/>
  <c r="AL19" i="43"/>
  <c r="AK19" i="43"/>
  <c r="AJ19" i="43"/>
  <c r="AI19" i="43"/>
  <c r="AH19" i="43"/>
  <c r="AG19" i="43"/>
  <c r="AF19" i="43"/>
  <c r="AE19" i="43"/>
  <c r="AD19" i="43"/>
  <c r="AC19" i="43"/>
  <c r="AB19" i="43"/>
  <c r="AA19" i="43"/>
  <c r="Z19" i="43"/>
  <c r="Y19" i="43"/>
  <c r="X19" i="43"/>
  <c r="W19" i="43"/>
  <c r="V19" i="43"/>
  <c r="U19" i="43"/>
  <c r="T19" i="43"/>
  <c r="S19" i="43"/>
  <c r="R19" i="43"/>
  <c r="Q19" i="43"/>
  <c r="P19" i="43"/>
  <c r="O19" i="43"/>
  <c r="N19" i="43"/>
  <c r="M19" i="43"/>
  <c r="L19" i="43"/>
  <c r="K19" i="43"/>
  <c r="J19" i="43"/>
  <c r="I19" i="43"/>
  <c r="H19" i="43"/>
  <c r="G19" i="43"/>
  <c r="F19" i="43"/>
  <c r="E19" i="43"/>
  <c r="D19" i="43"/>
  <c r="AW18" i="43"/>
  <c r="AV18" i="43"/>
  <c r="AU18" i="43"/>
  <c r="AT18" i="43"/>
  <c r="AS18" i="43"/>
  <c r="AR18" i="43"/>
  <c r="AQ18" i="43"/>
  <c r="AP18" i="43"/>
  <c r="AO18" i="43"/>
  <c r="AN18" i="43"/>
  <c r="AM18" i="43"/>
  <c r="AL18" i="43"/>
  <c r="AK18" i="43"/>
  <c r="AJ18" i="43"/>
  <c r="AI18" i="43"/>
  <c r="AH18" i="43"/>
  <c r="AG18" i="43"/>
  <c r="AF18" i="43"/>
  <c r="AE18" i="43"/>
  <c r="AD18" i="43"/>
  <c r="AC18" i="43"/>
  <c r="AB18" i="43"/>
  <c r="AA18" i="43"/>
  <c r="Z18" i="43"/>
  <c r="Y18" i="43"/>
  <c r="X18" i="43"/>
  <c r="W18" i="43"/>
  <c r="V18" i="43"/>
  <c r="U18" i="43"/>
  <c r="T18" i="43"/>
  <c r="S18" i="43"/>
  <c r="R18" i="43"/>
  <c r="Q18" i="43"/>
  <c r="P18" i="43"/>
  <c r="O18" i="43"/>
  <c r="N18" i="43"/>
  <c r="M18" i="43"/>
  <c r="L18" i="43"/>
  <c r="K18" i="43"/>
  <c r="J18" i="43"/>
  <c r="I18" i="43"/>
  <c r="H18" i="43"/>
  <c r="G18" i="43"/>
  <c r="F18" i="43"/>
  <c r="E18" i="43"/>
  <c r="D18" i="43"/>
  <c r="AW17" i="43"/>
  <c r="AV17" i="43"/>
  <c r="AU17" i="43"/>
  <c r="AT17" i="43"/>
  <c r="AS17" i="43"/>
  <c r="AR17" i="43"/>
  <c r="AQ17" i="43"/>
  <c r="AP17" i="43"/>
  <c r="AO17" i="43"/>
  <c r="AN17" i="43"/>
  <c r="AM17" i="43"/>
  <c r="AL17" i="43"/>
  <c r="AK17" i="43"/>
  <c r="AJ17" i="43"/>
  <c r="AI17" i="43"/>
  <c r="AH17" i="43"/>
  <c r="AG17" i="43"/>
  <c r="AF17" i="43"/>
  <c r="AE17" i="43"/>
  <c r="AD17" i="43"/>
  <c r="AC17" i="43"/>
  <c r="AB17" i="43"/>
  <c r="AA17" i="43"/>
  <c r="Z17" i="43"/>
  <c r="Y17" i="43"/>
  <c r="X17" i="43"/>
  <c r="W17" i="43"/>
  <c r="V17" i="43"/>
  <c r="U17" i="43"/>
  <c r="T17" i="43"/>
  <c r="S17" i="43"/>
  <c r="R17" i="43"/>
  <c r="Q17" i="43"/>
  <c r="P17" i="43"/>
  <c r="O17" i="43"/>
  <c r="N17" i="43"/>
  <c r="M17" i="43"/>
  <c r="L17" i="43"/>
  <c r="K17" i="43"/>
  <c r="J17" i="43"/>
  <c r="I17" i="43"/>
  <c r="H17" i="43"/>
  <c r="G17" i="43"/>
  <c r="F17" i="43"/>
  <c r="E17" i="43"/>
  <c r="D17" i="43"/>
  <c r="AW16" i="43"/>
  <c r="AV16" i="43"/>
  <c r="AU16" i="43"/>
  <c r="AT16" i="43"/>
  <c r="AS16" i="43"/>
  <c r="AR16" i="43"/>
  <c r="AQ16" i="43"/>
  <c r="AP16" i="43"/>
  <c r="AO16" i="43"/>
  <c r="AN16" i="43"/>
  <c r="AM16" i="43"/>
  <c r="AL16" i="43"/>
  <c r="AK16" i="43"/>
  <c r="AJ16" i="43"/>
  <c r="AI16" i="43"/>
  <c r="AH16" i="43"/>
  <c r="AG16" i="43"/>
  <c r="AF16" i="43"/>
  <c r="AE16" i="43"/>
  <c r="AD16" i="43"/>
  <c r="AC16" i="43"/>
  <c r="AB16" i="43"/>
  <c r="AA16" i="43"/>
  <c r="Z16" i="43"/>
  <c r="Y16" i="43"/>
  <c r="X16" i="43"/>
  <c r="W16" i="43"/>
  <c r="V16" i="43"/>
  <c r="U16" i="43"/>
  <c r="T16" i="43"/>
  <c r="S16" i="43"/>
  <c r="R16" i="43"/>
  <c r="Q16" i="43"/>
  <c r="P16" i="43"/>
  <c r="O16" i="43"/>
  <c r="N16" i="43"/>
  <c r="M16" i="43"/>
  <c r="L16" i="43"/>
  <c r="K16" i="43"/>
  <c r="J16" i="43"/>
  <c r="I16" i="43"/>
  <c r="H16" i="43"/>
  <c r="G16" i="43"/>
  <c r="F16" i="43"/>
  <c r="E16" i="43"/>
  <c r="D16" i="43"/>
  <c r="AW15" i="43"/>
  <c r="AV15" i="43"/>
  <c r="AU15" i="43"/>
  <c r="AT15" i="43"/>
  <c r="AS15" i="43"/>
  <c r="AR15" i="43"/>
  <c r="AQ15" i="43"/>
  <c r="AP15" i="43"/>
  <c r="AO15" i="43"/>
  <c r="AN15" i="43"/>
  <c r="AM15" i="43"/>
  <c r="AL15" i="43"/>
  <c r="AK15" i="43"/>
  <c r="AJ15" i="43"/>
  <c r="AI15" i="43"/>
  <c r="AH15" i="43"/>
  <c r="AG15" i="43"/>
  <c r="AF15" i="43"/>
  <c r="AE15" i="43"/>
  <c r="AD15" i="43"/>
  <c r="AC15" i="43"/>
  <c r="AB15" i="43"/>
  <c r="AA15" i="43"/>
  <c r="Z15" i="43"/>
  <c r="Y15" i="43"/>
  <c r="X15" i="43"/>
  <c r="W15" i="43"/>
  <c r="V15" i="43"/>
  <c r="U15" i="43"/>
  <c r="T15" i="43"/>
  <c r="S15" i="43"/>
  <c r="R15" i="43"/>
  <c r="Q15" i="43"/>
  <c r="P15" i="43"/>
  <c r="O15" i="43"/>
  <c r="N15" i="43"/>
  <c r="M15" i="43"/>
  <c r="L15" i="43"/>
  <c r="K15" i="43"/>
  <c r="J15" i="43"/>
  <c r="I15" i="43"/>
  <c r="H15" i="43"/>
  <c r="G15" i="43"/>
  <c r="F15" i="43"/>
  <c r="E15" i="43"/>
  <c r="D15" i="43"/>
  <c r="AW14" i="43"/>
  <c r="AV14" i="43"/>
  <c r="AU14" i="43"/>
  <c r="AT14" i="43"/>
  <c r="AS14" i="43"/>
  <c r="AR14" i="43"/>
  <c r="AQ14" i="43"/>
  <c r="AP14" i="43"/>
  <c r="AO14" i="43"/>
  <c r="AN14" i="43"/>
  <c r="AM14" i="43"/>
  <c r="AL14" i="43"/>
  <c r="AK14" i="43"/>
  <c r="AJ14" i="43"/>
  <c r="AI14" i="43"/>
  <c r="AH14" i="43"/>
  <c r="AG14" i="43"/>
  <c r="AF14" i="43"/>
  <c r="AE14" i="43"/>
  <c r="AD14" i="43"/>
  <c r="AC14" i="43"/>
  <c r="AB14" i="43"/>
  <c r="AA14" i="43"/>
  <c r="Z14" i="43"/>
  <c r="Y14" i="43"/>
  <c r="X14" i="43"/>
  <c r="W14" i="43"/>
  <c r="V14" i="43"/>
  <c r="U14" i="43"/>
  <c r="T14" i="43"/>
  <c r="S14" i="43"/>
  <c r="R14" i="43"/>
  <c r="Q14" i="43"/>
  <c r="P14" i="43"/>
  <c r="O14" i="43"/>
  <c r="N14" i="43"/>
  <c r="M14" i="43"/>
  <c r="L14" i="43"/>
  <c r="K14" i="43"/>
  <c r="J14" i="43"/>
  <c r="I14" i="43"/>
  <c r="H14" i="43"/>
  <c r="G14" i="43"/>
  <c r="F14" i="43"/>
  <c r="E14" i="43"/>
  <c r="D14" i="43"/>
  <c r="AW13" i="43"/>
  <c r="AV13" i="43"/>
  <c r="AU13" i="43"/>
  <c r="AT13" i="43"/>
  <c r="AS13" i="43"/>
  <c r="AR13" i="43"/>
  <c r="AQ13" i="43"/>
  <c r="AP13" i="43"/>
  <c r="AO13" i="43"/>
  <c r="AN13" i="43"/>
  <c r="AM13" i="43"/>
  <c r="AL13" i="43"/>
  <c r="AK13" i="43"/>
  <c r="AJ13" i="43"/>
  <c r="AI13" i="43"/>
  <c r="AH13" i="43"/>
  <c r="AG13" i="43"/>
  <c r="AF13" i="43"/>
  <c r="AE13" i="43"/>
  <c r="AD13" i="43"/>
  <c r="AC13" i="43"/>
  <c r="AB13" i="43"/>
  <c r="AA13" i="43"/>
  <c r="Z13" i="43"/>
  <c r="Y13" i="43"/>
  <c r="X13" i="43"/>
  <c r="W13" i="43"/>
  <c r="V13" i="43"/>
  <c r="U13" i="43"/>
  <c r="T13" i="43"/>
  <c r="S13" i="43"/>
  <c r="R13" i="43"/>
  <c r="Q13" i="43"/>
  <c r="P13" i="43"/>
  <c r="O13" i="43"/>
  <c r="N13" i="43"/>
  <c r="M13" i="43"/>
  <c r="L13" i="43"/>
  <c r="K13" i="43"/>
  <c r="J13" i="43"/>
  <c r="I13" i="43"/>
  <c r="H13" i="43"/>
  <c r="G13" i="43"/>
  <c r="F13" i="43"/>
  <c r="E13" i="43"/>
  <c r="D13" i="43"/>
  <c r="AW12" i="43"/>
  <c r="AV12" i="43"/>
  <c r="AU12" i="43"/>
  <c r="AT12" i="43"/>
  <c r="AS12" i="43"/>
  <c r="AR12" i="43"/>
  <c r="AQ12" i="43"/>
  <c r="AP12" i="43"/>
  <c r="AO12" i="43"/>
  <c r="AN12" i="43"/>
  <c r="AM12" i="43"/>
  <c r="AL12" i="43"/>
  <c r="AK12" i="43"/>
  <c r="AJ12" i="43"/>
  <c r="AI12" i="43"/>
  <c r="AH12" i="43"/>
  <c r="AG12" i="43"/>
  <c r="AF12" i="43"/>
  <c r="AE12" i="43"/>
  <c r="AD12" i="43"/>
  <c r="AC12" i="43"/>
  <c r="AB12" i="43"/>
  <c r="AA12" i="43"/>
  <c r="Z12" i="43"/>
  <c r="Y12" i="43"/>
  <c r="X12" i="43"/>
  <c r="W12" i="43"/>
  <c r="V12" i="43"/>
  <c r="U12" i="43"/>
  <c r="T12" i="43"/>
  <c r="S12" i="43"/>
  <c r="R12" i="43"/>
  <c r="Q12" i="43"/>
  <c r="P12" i="43"/>
  <c r="O12" i="43"/>
  <c r="N12" i="43"/>
  <c r="M12" i="43"/>
  <c r="L12" i="43"/>
  <c r="K12" i="43"/>
  <c r="J12" i="43"/>
  <c r="I12" i="43"/>
  <c r="H12" i="43"/>
  <c r="G12" i="43"/>
  <c r="F12" i="43"/>
  <c r="E12" i="43"/>
  <c r="D12" i="43"/>
  <c r="AW11" i="43"/>
  <c r="AV11" i="43"/>
  <c r="AU11" i="43"/>
  <c r="AT11" i="43"/>
  <c r="AS11" i="43"/>
  <c r="AR11" i="43"/>
  <c r="AQ11" i="43"/>
  <c r="AP11" i="43"/>
  <c r="AO11" i="43"/>
  <c r="AN11" i="43"/>
  <c r="AM11" i="43"/>
  <c r="AL11" i="43"/>
  <c r="AK11" i="43"/>
  <c r="AJ11" i="43"/>
  <c r="AI11" i="43"/>
  <c r="AH11" i="43"/>
  <c r="AG11" i="43"/>
  <c r="AF11" i="43"/>
  <c r="AE11" i="43"/>
  <c r="AD11" i="43"/>
  <c r="AC11" i="43"/>
  <c r="AB11" i="43"/>
  <c r="AA11" i="43"/>
  <c r="Z11" i="43"/>
  <c r="Y11" i="43"/>
  <c r="X11" i="43"/>
  <c r="W11" i="43"/>
  <c r="V11" i="43"/>
  <c r="U11" i="43"/>
  <c r="T11" i="43"/>
  <c r="S11" i="43"/>
  <c r="R11" i="43"/>
  <c r="Q11" i="43"/>
  <c r="P11" i="43"/>
  <c r="O11" i="43"/>
  <c r="N11" i="43"/>
  <c r="M11" i="43"/>
  <c r="L11" i="43"/>
  <c r="K11" i="43"/>
  <c r="J11" i="43"/>
  <c r="I11" i="43"/>
  <c r="H11" i="43"/>
  <c r="G11" i="43"/>
  <c r="F11" i="43"/>
  <c r="E11" i="43"/>
  <c r="D11" i="43"/>
  <c r="AW10" i="43"/>
  <c r="AV10" i="43"/>
  <c r="AU10" i="43"/>
  <c r="AT10" i="43"/>
  <c r="AS10" i="43"/>
  <c r="AR10" i="43"/>
  <c r="AQ10" i="43"/>
  <c r="AP10" i="43"/>
  <c r="AO10" i="43"/>
  <c r="AN10" i="43"/>
  <c r="AM10" i="43"/>
  <c r="AL10" i="43"/>
  <c r="AK10" i="43"/>
  <c r="AJ10" i="43"/>
  <c r="AI10" i="43"/>
  <c r="AH10" i="43"/>
  <c r="AG10" i="43"/>
  <c r="AF10" i="43"/>
  <c r="AE10" i="43"/>
  <c r="AD10" i="43"/>
  <c r="AC10" i="43"/>
  <c r="AB10" i="43"/>
  <c r="AA10" i="43"/>
  <c r="Z10" i="43"/>
  <c r="Y10" i="43"/>
  <c r="X10" i="43"/>
  <c r="W10" i="43"/>
  <c r="V10" i="43"/>
  <c r="U10" i="43"/>
  <c r="T10" i="43"/>
  <c r="S10" i="43"/>
  <c r="R10" i="43"/>
  <c r="Q10" i="43"/>
  <c r="P10" i="43"/>
  <c r="O10" i="43"/>
  <c r="N10" i="43"/>
  <c r="M10" i="43"/>
  <c r="L10" i="43"/>
  <c r="K10" i="43"/>
  <c r="J10" i="43"/>
  <c r="I10" i="43"/>
  <c r="H10" i="43"/>
  <c r="G10" i="43"/>
  <c r="F10" i="43"/>
  <c r="E10" i="43"/>
  <c r="D10" i="43"/>
  <c r="AW9" i="43"/>
  <c r="AV9" i="43"/>
  <c r="AU9" i="43"/>
  <c r="AT9" i="43"/>
  <c r="AS9" i="43"/>
  <c r="AR9" i="43"/>
  <c r="AQ9" i="43"/>
  <c r="AP9" i="43"/>
  <c r="AO9" i="43"/>
  <c r="AN9" i="43"/>
  <c r="AM9" i="43"/>
  <c r="AL9" i="43"/>
  <c r="AK9" i="43"/>
  <c r="AJ9" i="43"/>
  <c r="AI9" i="43"/>
  <c r="AH9" i="43"/>
  <c r="AG9" i="43"/>
  <c r="AF9" i="43"/>
  <c r="AE9" i="43"/>
  <c r="AD9" i="43"/>
  <c r="AC9" i="43"/>
  <c r="AB9" i="43"/>
  <c r="AA9" i="43"/>
  <c r="Z9" i="43"/>
  <c r="Y9" i="43"/>
  <c r="X9" i="43"/>
  <c r="W9" i="43"/>
  <c r="V9" i="43"/>
  <c r="U9" i="43"/>
  <c r="T9" i="43"/>
  <c r="S9" i="43"/>
  <c r="R9" i="43"/>
  <c r="Q9" i="43"/>
  <c r="P9" i="43"/>
  <c r="O9" i="43"/>
  <c r="N9" i="43"/>
  <c r="M9" i="43"/>
  <c r="L9" i="43"/>
  <c r="K9" i="43"/>
  <c r="J9" i="43"/>
  <c r="I9" i="43"/>
  <c r="H9" i="43"/>
  <c r="G9" i="43"/>
  <c r="F9" i="43"/>
  <c r="E9" i="43"/>
  <c r="D9" i="43"/>
  <c r="AW8" i="43"/>
  <c r="AV8" i="43"/>
  <c r="AU8" i="43"/>
  <c r="AT8" i="43"/>
  <c r="AS8" i="43"/>
  <c r="AR8" i="43"/>
  <c r="AQ8" i="43"/>
  <c r="AP8" i="43"/>
  <c r="AO8" i="43"/>
  <c r="AN8" i="43"/>
  <c r="AM8" i="43"/>
  <c r="AL8" i="43"/>
  <c r="AK8" i="43"/>
  <c r="AJ8" i="43"/>
  <c r="AI8" i="43"/>
  <c r="AH8" i="43"/>
  <c r="AG8" i="43"/>
  <c r="AF8" i="43"/>
  <c r="AE8" i="43"/>
  <c r="AD8" i="43"/>
  <c r="AC8" i="43"/>
  <c r="AB8" i="43"/>
  <c r="AA8" i="43"/>
  <c r="Z8" i="43"/>
  <c r="Y8" i="43"/>
  <c r="X8" i="43"/>
  <c r="W8" i="43"/>
  <c r="V8" i="43"/>
  <c r="U8" i="43"/>
  <c r="T8" i="43"/>
  <c r="S8" i="43"/>
  <c r="R8" i="43"/>
  <c r="Q8" i="43"/>
  <c r="P8" i="43"/>
  <c r="O8" i="43"/>
  <c r="N8" i="43"/>
  <c r="M8" i="43"/>
  <c r="L8" i="43"/>
  <c r="K8" i="43"/>
  <c r="J8" i="43"/>
  <c r="I8" i="43"/>
  <c r="H8" i="43"/>
  <c r="G8" i="43"/>
  <c r="F8" i="43"/>
  <c r="E8" i="43"/>
  <c r="D8" i="43"/>
  <c r="AW7" i="43"/>
  <c r="AV7" i="43"/>
  <c r="AU7" i="43"/>
  <c r="AT7" i="43"/>
  <c r="AS7" i="43"/>
  <c r="AR7" i="43"/>
  <c r="AQ7" i="43"/>
  <c r="AP7" i="43"/>
  <c r="AO7" i="43"/>
  <c r="AN7" i="43"/>
  <c r="AM7" i="43"/>
  <c r="AL7" i="43"/>
  <c r="AK7" i="43"/>
  <c r="AJ7" i="43"/>
  <c r="AI7" i="43"/>
  <c r="AH7" i="43"/>
  <c r="AG7" i="43"/>
  <c r="AF7" i="43"/>
  <c r="AE7" i="43"/>
  <c r="AD7" i="43"/>
  <c r="AC7" i="43"/>
  <c r="AB7" i="43"/>
  <c r="AA7" i="43"/>
  <c r="Z7" i="43"/>
  <c r="Y7" i="43"/>
  <c r="X7" i="43"/>
  <c r="W7" i="43"/>
  <c r="V7" i="43"/>
  <c r="U7" i="43"/>
  <c r="T7" i="43"/>
  <c r="S7" i="43"/>
  <c r="R7" i="43"/>
  <c r="Q7" i="43"/>
  <c r="P7" i="43"/>
  <c r="O7" i="43"/>
  <c r="N7" i="43"/>
  <c r="M7" i="43"/>
  <c r="L7" i="43"/>
  <c r="K7" i="43"/>
  <c r="J7" i="43"/>
  <c r="I7" i="43"/>
  <c r="H7" i="43"/>
  <c r="G7" i="43"/>
  <c r="F7" i="43"/>
  <c r="E7" i="43"/>
  <c r="D7" i="43"/>
  <c r="AW6" i="43"/>
  <c r="AV6" i="43"/>
  <c r="AU6" i="43"/>
  <c r="AT6" i="43"/>
  <c r="AS6" i="43"/>
  <c r="AR6" i="43"/>
  <c r="AQ6" i="43"/>
  <c r="AP6" i="43"/>
  <c r="AO6" i="43"/>
  <c r="AN6" i="43"/>
  <c r="AM6" i="43"/>
  <c r="AL6" i="43"/>
  <c r="AK6" i="43"/>
  <c r="AJ6" i="43"/>
  <c r="AI6" i="43"/>
  <c r="AH6" i="43"/>
  <c r="AG6" i="43"/>
  <c r="AF6" i="43"/>
  <c r="AE6" i="43"/>
  <c r="AD6" i="43"/>
  <c r="AC6" i="43"/>
  <c r="AB6" i="43"/>
  <c r="AA6" i="43"/>
  <c r="Z6" i="43"/>
  <c r="Y6" i="43"/>
  <c r="X6" i="43"/>
  <c r="W6" i="43"/>
  <c r="V6" i="43"/>
  <c r="U6" i="43"/>
  <c r="T6" i="43"/>
  <c r="S6" i="43"/>
  <c r="R6" i="43"/>
  <c r="Q6" i="43"/>
  <c r="P6" i="43"/>
  <c r="O6" i="43"/>
  <c r="N6" i="43"/>
  <c r="M6" i="43"/>
  <c r="L6" i="43"/>
  <c r="K6" i="43"/>
  <c r="J6" i="43"/>
  <c r="I6" i="43"/>
  <c r="H6" i="43"/>
  <c r="G6" i="43"/>
  <c r="F6" i="43"/>
  <c r="E6" i="43"/>
  <c r="D6" i="43"/>
  <c r="AW5" i="43"/>
  <c r="AV5" i="43"/>
  <c r="AU5" i="43"/>
  <c r="AT5" i="43"/>
  <c r="AS5" i="43"/>
  <c r="AR5" i="43"/>
  <c r="AQ5" i="43"/>
  <c r="AP5" i="43"/>
  <c r="AO5" i="43"/>
  <c r="AN5" i="43"/>
  <c r="AM5" i="43"/>
  <c r="AL5" i="43"/>
  <c r="AK5" i="43"/>
  <c r="AJ5" i="43"/>
  <c r="AI5" i="43"/>
  <c r="AH5" i="43"/>
  <c r="AG5" i="43"/>
  <c r="AF5" i="43"/>
  <c r="AE5" i="43"/>
  <c r="AD5" i="43"/>
  <c r="AC5" i="43"/>
  <c r="AB5" i="43"/>
  <c r="AA5" i="43"/>
  <c r="Z5" i="43"/>
  <c r="Y5" i="43"/>
  <c r="X5" i="43"/>
  <c r="W5" i="43"/>
  <c r="V5" i="43"/>
  <c r="U5" i="43"/>
  <c r="T5" i="43"/>
  <c r="S5" i="43"/>
  <c r="R5" i="43"/>
  <c r="Q5" i="43"/>
  <c r="P5" i="43"/>
  <c r="O5" i="43"/>
  <c r="N5" i="43"/>
  <c r="M5" i="43"/>
  <c r="L5" i="43"/>
  <c r="K5" i="43"/>
  <c r="J5" i="43"/>
  <c r="I5" i="43"/>
  <c r="H5" i="43"/>
  <c r="G5" i="43"/>
  <c r="F5" i="43"/>
  <c r="E5" i="43"/>
  <c r="D5" i="43"/>
  <c r="AW4" i="43"/>
  <c r="AV4" i="43"/>
  <c r="AU4" i="43"/>
  <c r="AT4" i="43"/>
  <c r="AS4" i="43"/>
  <c r="AR4" i="43"/>
  <c r="AQ4" i="43"/>
  <c r="AP4" i="43"/>
  <c r="AO4" i="43"/>
  <c r="AN4" i="43"/>
  <c r="AM4" i="43"/>
  <c r="AL4" i="43"/>
  <c r="AK4" i="43"/>
  <c r="AJ4" i="43"/>
  <c r="AI4" i="43"/>
  <c r="AH4" i="43"/>
  <c r="AG4" i="43"/>
  <c r="AF4" i="43"/>
  <c r="AE4" i="43"/>
  <c r="AD4" i="43"/>
  <c r="AC4" i="43"/>
  <c r="AB4" i="43"/>
  <c r="AA4" i="43"/>
  <c r="Z4" i="43"/>
  <c r="Y4" i="43"/>
  <c r="X4" i="43"/>
  <c r="W4" i="43"/>
  <c r="V4" i="43"/>
  <c r="U4" i="43"/>
  <c r="T4" i="43"/>
  <c r="S4" i="43"/>
  <c r="R4" i="43"/>
  <c r="Q4" i="43"/>
  <c r="P4" i="43"/>
  <c r="O4" i="43"/>
  <c r="N4" i="43"/>
  <c r="M4" i="43"/>
  <c r="L4" i="43"/>
  <c r="K4" i="43"/>
  <c r="J4" i="43"/>
  <c r="I4" i="43"/>
  <c r="H4" i="43"/>
  <c r="G4" i="43"/>
  <c r="F4" i="43"/>
  <c r="E4" i="43"/>
  <c r="D4" i="43"/>
  <c r="AW3" i="43"/>
  <c r="AV3" i="43"/>
  <c r="AU3" i="43"/>
  <c r="AT3" i="43"/>
  <c r="AS3" i="43"/>
  <c r="AR3" i="43"/>
  <c r="AQ3" i="43"/>
  <c r="AP3" i="43"/>
  <c r="AO3" i="43"/>
  <c r="AN3" i="43"/>
  <c r="AM3" i="43"/>
  <c r="AL3" i="43"/>
  <c r="AK3" i="43"/>
  <c r="AJ3" i="43"/>
  <c r="AI3" i="43"/>
  <c r="AH3" i="43"/>
  <c r="AG3" i="43"/>
  <c r="AF3" i="43"/>
  <c r="AE3" i="43"/>
  <c r="AD3" i="43"/>
  <c r="AC3" i="43"/>
  <c r="AB3" i="43"/>
  <c r="AA3" i="43"/>
  <c r="Z3" i="43"/>
  <c r="Y3" i="43"/>
  <c r="X3" i="43"/>
  <c r="W3" i="43"/>
  <c r="V3" i="43"/>
  <c r="U3" i="43"/>
  <c r="T3" i="43"/>
  <c r="S3" i="43"/>
  <c r="R3" i="43"/>
  <c r="Q3" i="43"/>
  <c r="P3" i="43"/>
  <c r="O3" i="43"/>
  <c r="N3" i="43"/>
  <c r="M3" i="43"/>
  <c r="L3" i="43"/>
  <c r="K3" i="43"/>
  <c r="J3" i="43"/>
  <c r="I3" i="43"/>
  <c r="H3" i="43"/>
  <c r="G3" i="43"/>
  <c r="F3" i="43"/>
  <c r="E3" i="43"/>
  <c r="D3" i="43"/>
  <c r="C159" i="43"/>
  <c r="C158" i="43"/>
  <c r="C157" i="43"/>
  <c r="C156" i="43"/>
  <c r="C155" i="43"/>
  <c r="C154" i="43"/>
  <c r="C153" i="43"/>
  <c r="C152" i="43"/>
  <c r="C151" i="43"/>
  <c r="C150" i="43"/>
  <c r="C149" i="43"/>
  <c r="C148" i="43"/>
  <c r="C147" i="43"/>
  <c r="C146" i="43"/>
  <c r="C145" i="43"/>
  <c r="C144" i="43"/>
  <c r="C143" i="43"/>
  <c r="C142" i="43"/>
  <c r="C141" i="43"/>
  <c r="C140" i="43"/>
  <c r="C139" i="43"/>
  <c r="C138" i="43"/>
  <c r="C137" i="43"/>
  <c r="C136" i="43"/>
  <c r="C135" i="43"/>
  <c r="C134" i="43"/>
  <c r="C133" i="43"/>
  <c r="C132" i="43"/>
  <c r="C131" i="43"/>
  <c r="C130" i="43"/>
  <c r="C129" i="43"/>
  <c r="C128" i="43"/>
  <c r="C127" i="43"/>
  <c r="C126" i="43"/>
  <c r="C125" i="43"/>
  <c r="C124" i="43"/>
  <c r="C123" i="43"/>
  <c r="C122" i="43"/>
  <c r="C121" i="43"/>
  <c r="C120" i="43"/>
  <c r="C119" i="43"/>
  <c r="C118" i="43"/>
  <c r="C117" i="43"/>
  <c r="C116" i="43"/>
  <c r="C115" i="43"/>
  <c r="C114" i="43"/>
  <c r="C113" i="43"/>
  <c r="C112" i="43"/>
  <c r="C111" i="43"/>
  <c r="C110" i="43"/>
  <c r="C109" i="43"/>
  <c r="C108" i="43"/>
  <c r="C107" i="43"/>
  <c r="C106" i="43"/>
  <c r="C105" i="43"/>
  <c r="C104" i="43"/>
  <c r="C103" i="43"/>
  <c r="C102" i="43"/>
  <c r="C101" i="43"/>
  <c r="C100" i="43"/>
  <c r="C99" i="43"/>
  <c r="C98" i="43"/>
  <c r="C97" i="43"/>
  <c r="C96" i="43"/>
  <c r="C95" i="43"/>
  <c r="C94" i="43"/>
  <c r="C93" i="43"/>
  <c r="C92" i="43"/>
  <c r="C91" i="43"/>
  <c r="C90" i="43"/>
  <c r="C89" i="43"/>
  <c r="C88" i="43"/>
  <c r="C87" i="43"/>
  <c r="C86" i="43"/>
  <c r="C85" i="43"/>
  <c r="C84" i="43"/>
  <c r="C83" i="43"/>
  <c r="C82" i="43"/>
  <c r="C81" i="43"/>
  <c r="C80" i="43"/>
  <c r="C79" i="43"/>
  <c r="C78" i="43"/>
  <c r="C77" i="43"/>
  <c r="C76" i="43"/>
  <c r="C75" i="43"/>
  <c r="C74" i="43"/>
  <c r="C73" i="43"/>
  <c r="C72" i="43"/>
  <c r="C71" i="43"/>
  <c r="C70" i="43"/>
  <c r="C69" i="43"/>
  <c r="C68" i="43"/>
  <c r="C67" i="43"/>
  <c r="C66" i="43"/>
  <c r="C65" i="43"/>
  <c r="C64" i="43"/>
  <c r="C63" i="43"/>
  <c r="C62" i="43"/>
  <c r="C61" i="43"/>
  <c r="C60" i="43"/>
  <c r="C59" i="43"/>
  <c r="C58" i="43"/>
  <c r="C57" i="43"/>
  <c r="C56" i="43"/>
  <c r="C55" i="43"/>
  <c r="C54" i="43"/>
  <c r="C53" i="43"/>
  <c r="C52" i="43"/>
  <c r="C51" i="43"/>
  <c r="C50" i="43"/>
  <c r="C49" i="43"/>
  <c r="C48" i="43"/>
  <c r="C47" i="43"/>
  <c r="C46" i="43"/>
  <c r="C45" i="43"/>
  <c r="C44" i="43"/>
  <c r="C43" i="43"/>
  <c r="C42" i="43"/>
  <c r="C41" i="43"/>
  <c r="C40" i="43"/>
  <c r="C39" i="43"/>
  <c r="C38" i="43"/>
  <c r="C37" i="43"/>
  <c r="C36" i="43"/>
  <c r="C35" i="43"/>
  <c r="C34" i="43"/>
  <c r="C33" i="43"/>
  <c r="C32" i="43"/>
  <c r="C31" i="43"/>
  <c r="C30" i="43"/>
  <c r="C29" i="43"/>
  <c r="C28" i="43"/>
  <c r="C27" i="43"/>
  <c r="C26" i="43"/>
  <c r="C25" i="43"/>
  <c r="C24" i="43"/>
  <c r="C23" i="43"/>
  <c r="C22" i="43"/>
  <c r="C21" i="43"/>
  <c r="C20" i="43"/>
  <c r="C19" i="43"/>
  <c r="C18" i="43"/>
  <c r="C17" i="43"/>
  <c r="C16" i="43"/>
  <c r="C15" i="43"/>
  <c r="C14" i="43"/>
  <c r="C13" i="43"/>
  <c r="C12" i="43"/>
  <c r="C11" i="43"/>
  <c r="C10" i="43"/>
  <c r="C9" i="43"/>
  <c r="C8" i="43"/>
  <c r="C7" i="43"/>
  <c r="C6" i="43"/>
  <c r="C5" i="43"/>
  <c r="C4" i="43"/>
  <c r="AW159" i="41"/>
  <c r="AV159" i="41"/>
  <c r="AV159" i="44" s="1"/>
  <c r="AU159" i="41"/>
  <c r="AT159" i="41"/>
  <c r="AS159" i="41"/>
  <c r="AS159" i="44" s="1"/>
  <c r="AR159" i="41"/>
  <c r="AR159" i="44" s="1"/>
  <c r="AQ159" i="41"/>
  <c r="AP159" i="41"/>
  <c r="AO159" i="41"/>
  <c r="AN159" i="41"/>
  <c r="AM159" i="41"/>
  <c r="AL159" i="41"/>
  <c r="AK159" i="41"/>
  <c r="AJ159" i="41"/>
  <c r="AJ159" i="44" s="1"/>
  <c r="AI159" i="41"/>
  <c r="AH159" i="41"/>
  <c r="AG159" i="41"/>
  <c r="AG159" i="44" s="1"/>
  <c r="AF159" i="41"/>
  <c r="AF159" i="44" s="1"/>
  <c r="AE159" i="41"/>
  <c r="AD159" i="41"/>
  <c r="AC159" i="41"/>
  <c r="AB159" i="41"/>
  <c r="AA159" i="41"/>
  <c r="Z159" i="41"/>
  <c r="Y159" i="41"/>
  <c r="X159" i="41"/>
  <c r="X159" i="44" s="1"/>
  <c r="W159" i="41"/>
  <c r="V159" i="41"/>
  <c r="U159" i="41"/>
  <c r="T159" i="41"/>
  <c r="T159" i="44" s="1"/>
  <c r="S159" i="41"/>
  <c r="R159" i="41"/>
  <c r="Q159" i="41"/>
  <c r="P159" i="41"/>
  <c r="O159" i="41"/>
  <c r="N159" i="41"/>
  <c r="M159" i="41"/>
  <c r="L159" i="41"/>
  <c r="L159" i="44" s="1"/>
  <c r="K159" i="41"/>
  <c r="J159" i="41"/>
  <c r="I159" i="41"/>
  <c r="I159" i="44" s="1"/>
  <c r="H159" i="41"/>
  <c r="H159" i="44" s="1"/>
  <c r="G159" i="41"/>
  <c r="F159" i="41"/>
  <c r="E159" i="41"/>
  <c r="D159" i="41"/>
  <c r="AW158" i="41"/>
  <c r="AV158" i="41"/>
  <c r="AU158" i="41"/>
  <c r="AT158" i="41"/>
  <c r="AT158" i="44" s="1"/>
  <c r="AS158" i="41"/>
  <c r="AR158" i="41"/>
  <c r="AQ158" i="41"/>
  <c r="AQ158" i="44" s="1"/>
  <c r="AP158" i="41"/>
  <c r="AP158" i="44" s="1"/>
  <c r="AO158" i="41"/>
  <c r="AN158" i="41"/>
  <c r="AM158" i="41"/>
  <c r="AL158" i="41"/>
  <c r="AK158" i="41"/>
  <c r="AJ158" i="41"/>
  <c r="AI158" i="41"/>
  <c r="AH158" i="41"/>
  <c r="AH158" i="44" s="1"/>
  <c r="AG158" i="41"/>
  <c r="AF158" i="41"/>
  <c r="AE158" i="41"/>
  <c r="AE158" i="44" s="1"/>
  <c r="AD158" i="41"/>
  <c r="AD158" i="44" s="1"/>
  <c r="AC158" i="41"/>
  <c r="AB158" i="41"/>
  <c r="AA158" i="41"/>
  <c r="Z158" i="41"/>
  <c r="Y158" i="41"/>
  <c r="X158" i="41"/>
  <c r="W158" i="41"/>
  <c r="V158" i="41"/>
  <c r="V158" i="44" s="1"/>
  <c r="U158" i="41"/>
  <c r="T158" i="41"/>
  <c r="S158" i="41"/>
  <c r="R158" i="41"/>
  <c r="R158" i="44" s="1"/>
  <c r="Q158" i="41"/>
  <c r="P158" i="41"/>
  <c r="O158" i="41"/>
  <c r="N158" i="41"/>
  <c r="M158" i="41"/>
  <c r="L158" i="41"/>
  <c r="K158" i="41"/>
  <c r="J158" i="41"/>
  <c r="J158" i="44" s="1"/>
  <c r="I158" i="41"/>
  <c r="H158" i="41"/>
  <c r="G158" i="41"/>
  <c r="G158" i="44" s="1"/>
  <c r="F158" i="41"/>
  <c r="F158" i="44" s="1"/>
  <c r="E158" i="41"/>
  <c r="D158" i="41"/>
  <c r="AW157" i="41"/>
  <c r="AV157" i="41"/>
  <c r="AU157" i="41"/>
  <c r="AT157" i="41"/>
  <c r="AS157" i="41"/>
  <c r="AS157" i="44" s="1"/>
  <c r="AR157" i="41"/>
  <c r="AR157" i="44" s="1"/>
  <c r="AQ157" i="41"/>
  <c r="AP157" i="41"/>
  <c r="AO157" i="41"/>
  <c r="AO157" i="44" s="1"/>
  <c r="AN157" i="41"/>
  <c r="AN157" i="44" s="1"/>
  <c r="AM157" i="41"/>
  <c r="AL157" i="41"/>
  <c r="AK157" i="41"/>
  <c r="AJ157" i="41"/>
  <c r="AI157" i="41"/>
  <c r="AH157" i="41"/>
  <c r="AG157" i="41"/>
  <c r="AG157" i="44" s="1"/>
  <c r="AF157" i="41"/>
  <c r="AF157" i="44" s="1"/>
  <c r="AE157" i="41"/>
  <c r="AD157" i="41"/>
  <c r="AC157" i="41"/>
  <c r="AB157" i="41"/>
  <c r="AB157" i="44" s="1"/>
  <c r="AA157" i="41"/>
  <c r="Z157" i="41"/>
  <c r="Y157" i="41"/>
  <c r="X157" i="41"/>
  <c r="W157" i="41"/>
  <c r="V157" i="41"/>
  <c r="U157" i="41"/>
  <c r="U157" i="44" s="1"/>
  <c r="T157" i="41"/>
  <c r="T157" i="44" s="1"/>
  <c r="S157" i="41"/>
  <c r="R157" i="41"/>
  <c r="Q157" i="41"/>
  <c r="Q157" i="44" s="1"/>
  <c r="P157" i="41"/>
  <c r="P157" i="44" s="1"/>
  <c r="O157" i="41"/>
  <c r="N157" i="41"/>
  <c r="M157" i="41"/>
  <c r="L157" i="41"/>
  <c r="K157" i="41"/>
  <c r="J157" i="41"/>
  <c r="I157" i="41"/>
  <c r="I157" i="44" s="1"/>
  <c r="H157" i="41"/>
  <c r="H157" i="44" s="1"/>
  <c r="G157" i="41"/>
  <c r="F157" i="41"/>
  <c r="E157" i="41"/>
  <c r="E157" i="44" s="1"/>
  <c r="D157" i="41"/>
  <c r="D157" i="44" s="1"/>
  <c r="AW156" i="41"/>
  <c r="AV156" i="41"/>
  <c r="AU156" i="41"/>
  <c r="AT156" i="41"/>
  <c r="AS156" i="41"/>
  <c r="AR156" i="41"/>
  <c r="AQ156" i="41"/>
  <c r="AP156" i="41"/>
  <c r="AP156" i="44" s="1"/>
  <c r="AO156" i="41"/>
  <c r="AN156" i="41"/>
  <c r="AM156" i="41"/>
  <c r="AL156" i="41"/>
  <c r="AL156" i="44" s="1"/>
  <c r="AK156" i="41"/>
  <c r="AJ156" i="41"/>
  <c r="AI156" i="41"/>
  <c r="AH156" i="41"/>
  <c r="AG156" i="41"/>
  <c r="AF156" i="41"/>
  <c r="AE156" i="41"/>
  <c r="AD156" i="41"/>
  <c r="AD156" i="44" s="1"/>
  <c r="AC156" i="41"/>
  <c r="AB156" i="41"/>
  <c r="AA156" i="41"/>
  <c r="AA156" i="44" s="1"/>
  <c r="Z156" i="41"/>
  <c r="Z156" i="44" s="1"/>
  <c r="Y156" i="41"/>
  <c r="X156" i="41"/>
  <c r="W156" i="41"/>
  <c r="V156" i="41"/>
  <c r="U156" i="41"/>
  <c r="T156" i="41"/>
  <c r="S156" i="41"/>
  <c r="R156" i="41"/>
  <c r="R156" i="44" s="1"/>
  <c r="Q156" i="41"/>
  <c r="P156" i="41"/>
  <c r="O156" i="41"/>
  <c r="O156" i="44" s="1"/>
  <c r="N156" i="41"/>
  <c r="N156" i="44" s="1"/>
  <c r="M156" i="41"/>
  <c r="L156" i="41"/>
  <c r="K156" i="41"/>
  <c r="J156" i="41"/>
  <c r="I156" i="41"/>
  <c r="H156" i="41"/>
  <c r="G156" i="41"/>
  <c r="F156" i="41"/>
  <c r="F156" i="44" s="1"/>
  <c r="E156" i="41"/>
  <c r="D156" i="41"/>
  <c r="AW155" i="41"/>
  <c r="AV155" i="41"/>
  <c r="AU155" i="41"/>
  <c r="AT155" i="41"/>
  <c r="AS155" i="41"/>
  <c r="AR155" i="41"/>
  <c r="AQ155" i="41"/>
  <c r="AP155" i="41"/>
  <c r="AO155" i="41"/>
  <c r="AO155" i="44" s="1"/>
  <c r="AN155" i="41"/>
  <c r="AN155" i="44" s="1"/>
  <c r="AM155" i="41"/>
  <c r="AL155" i="41"/>
  <c r="AK155" i="41"/>
  <c r="AK155" i="44" s="1"/>
  <c r="AJ155" i="41"/>
  <c r="AI155" i="41"/>
  <c r="AH155" i="41"/>
  <c r="AG155" i="41"/>
  <c r="AF155" i="41"/>
  <c r="AE155" i="41"/>
  <c r="AD155" i="41"/>
  <c r="AC155" i="41"/>
  <c r="AC155" i="44" s="1"/>
  <c r="AB155" i="41"/>
  <c r="AB155" i="44" s="1"/>
  <c r="AA155" i="41"/>
  <c r="Z155" i="41"/>
  <c r="Y155" i="41"/>
  <c r="Y155" i="44" s="1"/>
  <c r="X155" i="41"/>
  <c r="W155" i="41"/>
  <c r="V155" i="41"/>
  <c r="U155" i="41"/>
  <c r="T155" i="41"/>
  <c r="S155" i="41"/>
  <c r="R155" i="41"/>
  <c r="Q155" i="41"/>
  <c r="Q155" i="44" s="1"/>
  <c r="P155" i="41"/>
  <c r="P155" i="44" s="1"/>
  <c r="O155" i="41"/>
  <c r="N155" i="41"/>
  <c r="M155" i="41"/>
  <c r="M155" i="44" s="1"/>
  <c r="L155" i="41"/>
  <c r="K155" i="41"/>
  <c r="J155" i="41"/>
  <c r="I155" i="41"/>
  <c r="H155" i="41"/>
  <c r="G155" i="41"/>
  <c r="F155" i="41"/>
  <c r="E155" i="41"/>
  <c r="E155" i="44" s="1"/>
  <c r="D155" i="41"/>
  <c r="D155" i="44" s="1"/>
  <c r="AW154" i="41"/>
  <c r="AV154" i="41"/>
  <c r="AU154" i="41"/>
  <c r="AT154" i="41"/>
  <c r="AS154" i="41"/>
  <c r="AR154" i="41"/>
  <c r="AQ154" i="41"/>
  <c r="AP154" i="41"/>
  <c r="AO154" i="41"/>
  <c r="AN154" i="41"/>
  <c r="AM154" i="41"/>
  <c r="AM154" i="44" s="1"/>
  <c r="AL154" i="41"/>
  <c r="AL154" i="44" s="1"/>
  <c r="AK154" i="41"/>
  <c r="AJ154" i="41"/>
  <c r="AI154" i="41"/>
  <c r="AH154" i="41"/>
  <c r="AG154" i="41"/>
  <c r="AF154" i="41"/>
  <c r="AE154" i="41"/>
  <c r="AD154" i="41"/>
  <c r="AC154" i="41"/>
  <c r="AB154" i="41"/>
  <c r="AA154" i="41"/>
  <c r="AA154" i="44" s="1"/>
  <c r="Z154" i="41"/>
  <c r="Z154" i="44" s="1"/>
  <c r="Y154" i="41"/>
  <c r="X154" i="41"/>
  <c r="W154" i="41"/>
  <c r="V154" i="41"/>
  <c r="U154" i="41"/>
  <c r="T154" i="41"/>
  <c r="S154" i="41"/>
  <c r="R154" i="41"/>
  <c r="Q154" i="41"/>
  <c r="P154" i="41"/>
  <c r="O154" i="41"/>
  <c r="O154" i="44" s="1"/>
  <c r="N154" i="41"/>
  <c r="N154" i="44" s="1"/>
  <c r="M154" i="41"/>
  <c r="L154" i="41"/>
  <c r="K154" i="41"/>
  <c r="J154" i="41"/>
  <c r="I154" i="41"/>
  <c r="H154" i="41"/>
  <c r="G154" i="41"/>
  <c r="F154" i="41"/>
  <c r="E154" i="41"/>
  <c r="D154" i="41"/>
  <c r="AW153" i="41"/>
  <c r="AW153" i="44" s="1"/>
  <c r="AV153" i="41"/>
  <c r="AV153" i="44" s="1"/>
  <c r="AU153" i="41"/>
  <c r="AT153" i="41"/>
  <c r="AS153" i="41"/>
  <c r="AR153" i="41"/>
  <c r="AR153" i="44" s="1"/>
  <c r="AQ153" i="41"/>
  <c r="AP153" i="41"/>
  <c r="AO153" i="41"/>
  <c r="AN153" i="41"/>
  <c r="AM153" i="41"/>
  <c r="AL153" i="41"/>
  <c r="AK153" i="41"/>
  <c r="AK153" i="44" s="1"/>
  <c r="AJ153" i="41"/>
  <c r="AJ153" i="44" s="1"/>
  <c r="AI153" i="41"/>
  <c r="AH153" i="41"/>
  <c r="AG153" i="41"/>
  <c r="AF153" i="41"/>
  <c r="AF153" i="44" s="1"/>
  <c r="AE153" i="41"/>
  <c r="AD153" i="41"/>
  <c r="AC153" i="41"/>
  <c r="AB153" i="41"/>
  <c r="AA153" i="41"/>
  <c r="Z153" i="41"/>
  <c r="Y153" i="41"/>
  <c r="Y153" i="44" s="1"/>
  <c r="X153" i="41"/>
  <c r="X153" i="44" s="1"/>
  <c r="W153" i="41"/>
  <c r="V153" i="41"/>
  <c r="U153" i="41"/>
  <c r="T153" i="41"/>
  <c r="S153" i="41"/>
  <c r="R153" i="41"/>
  <c r="Q153" i="41"/>
  <c r="P153" i="41"/>
  <c r="O153" i="41"/>
  <c r="N153" i="41"/>
  <c r="M153" i="41"/>
  <c r="M153" i="44" s="1"/>
  <c r="L153" i="41"/>
  <c r="L153" i="44" s="1"/>
  <c r="K153" i="41"/>
  <c r="J153" i="41"/>
  <c r="I153" i="41"/>
  <c r="H153" i="41"/>
  <c r="H153" i="44" s="1"/>
  <c r="G153" i="41"/>
  <c r="F153" i="41"/>
  <c r="E153" i="41"/>
  <c r="D153" i="41"/>
  <c r="AW152" i="41"/>
  <c r="AV152" i="41"/>
  <c r="AU152" i="41"/>
  <c r="AU152" i="44" s="1"/>
  <c r="AT152" i="41"/>
  <c r="AT152" i="44" s="1"/>
  <c r="AS152" i="41"/>
  <c r="AR152" i="41"/>
  <c r="AQ152" i="41"/>
  <c r="AP152" i="41"/>
  <c r="AP152" i="44" s="1"/>
  <c r="AO152" i="41"/>
  <c r="AN152" i="41"/>
  <c r="AM152" i="41"/>
  <c r="AL152" i="41"/>
  <c r="AK152" i="41"/>
  <c r="AJ152" i="41"/>
  <c r="AI152" i="41"/>
  <c r="AI152" i="44" s="1"/>
  <c r="AH152" i="41"/>
  <c r="AH152" i="44" s="1"/>
  <c r="AG152" i="41"/>
  <c r="AF152" i="41"/>
  <c r="AE152" i="41"/>
  <c r="AE152" i="44" s="1"/>
  <c r="AD152" i="41"/>
  <c r="AD152" i="44" s="1"/>
  <c r="AC152" i="41"/>
  <c r="AB152" i="41"/>
  <c r="AA152" i="41"/>
  <c r="Z152" i="41"/>
  <c r="Y152" i="41"/>
  <c r="X152" i="41"/>
  <c r="W152" i="41"/>
  <c r="W152" i="44" s="1"/>
  <c r="V152" i="41"/>
  <c r="V152" i="44" s="1"/>
  <c r="U152" i="41"/>
  <c r="T152" i="41"/>
  <c r="S152" i="41"/>
  <c r="S152" i="44" s="1"/>
  <c r="R152" i="41"/>
  <c r="R152" i="44" s="1"/>
  <c r="Q152" i="41"/>
  <c r="P152" i="41"/>
  <c r="O152" i="41"/>
  <c r="N152" i="41"/>
  <c r="M152" i="41"/>
  <c r="L152" i="41"/>
  <c r="K152" i="41"/>
  <c r="K152" i="44" s="1"/>
  <c r="J152" i="41"/>
  <c r="J152" i="44" s="1"/>
  <c r="I152" i="41"/>
  <c r="H152" i="41"/>
  <c r="G152" i="41"/>
  <c r="G152" i="44" s="1"/>
  <c r="F152" i="41"/>
  <c r="F152" i="44" s="1"/>
  <c r="E152" i="41"/>
  <c r="D152" i="41"/>
  <c r="AW151" i="41"/>
  <c r="AV151" i="41"/>
  <c r="AU151" i="41"/>
  <c r="AT151" i="41"/>
  <c r="AS151" i="41"/>
  <c r="AS151" i="44" s="1"/>
  <c r="AR151" i="41"/>
  <c r="AR151" i="44" s="1"/>
  <c r="AQ151" i="41"/>
  <c r="AP151" i="41"/>
  <c r="AO151" i="41"/>
  <c r="AN151" i="41"/>
  <c r="AN151" i="44" s="1"/>
  <c r="AM151" i="41"/>
  <c r="AL151" i="41"/>
  <c r="AK151" i="41"/>
  <c r="AJ151" i="41"/>
  <c r="AI151" i="41"/>
  <c r="AH151" i="41"/>
  <c r="AG151" i="41"/>
  <c r="AG151" i="44" s="1"/>
  <c r="AF151" i="41"/>
  <c r="AF151" i="44" s="1"/>
  <c r="AE151" i="41"/>
  <c r="AD151" i="41"/>
  <c r="AC151" i="41"/>
  <c r="AB151" i="41"/>
  <c r="AB151" i="44" s="1"/>
  <c r="AA151" i="41"/>
  <c r="Z151" i="41"/>
  <c r="Y151" i="41"/>
  <c r="X151" i="41"/>
  <c r="W151" i="41"/>
  <c r="V151" i="41"/>
  <c r="U151" i="41"/>
  <c r="U151" i="44" s="1"/>
  <c r="T151" i="41"/>
  <c r="T151" i="44" s="1"/>
  <c r="S151" i="41"/>
  <c r="R151" i="41"/>
  <c r="Q151" i="41"/>
  <c r="P151" i="41"/>
  <c r="P151" i="44" s="1"/>
  <c r="O151" i="41"/>
  <c r="N151" i="41"/>
  <c r="M151" i="41"/>
  <c r="L151" i="41"/>
  <c r="K151" i="41"/>
  <c r="J151" i="41"/>
  <c r="I151" i="41"/>
  <c r="I151" i="44" s="1"/>
  <c r="H151" i="41"/>
  <c r="H151" i="44" s="1"/>
  <c r="G151" i="41"/>
  <c r="F151" i="41"/>
  <c r="E151" i="41"/>
  <c r="D151" i="41"/>
  <c r="D151" i="44" s="1"/>
  <c r="AW150" i="41"/>
  <c r="AV150" i="41"/>
  <c r="AU150" i="41"/>
  <c r="AT150" i="41"/>
  <c r="AS150" i="41"/>
  <c r="AR150" i="41"/>
  <c r="AQ150" i="41"/>
  <c r="AQ150" i="44" s="1"/>
  <c r="AP150" i="41"/>
  <c r="AP150" i="44" s="1"/>
  <c r="AO150" i="41"/>
  <c r="AN150" i="41"/>
  <c r="AM150" i="41"/>
  <c r="AL150" i="41"/>
  <c r="AL150" i="44" s="1"/>
  <c r="AK150" i="41"/>
  <c r="AJ150" i="41"/>
  <c r="AI150" i="41"/>
  <c r="AH150" i="41"/>
  <c r="AG150" i="41"/>
  <c r="AF150" i="41"/>
  <c r="AE150" i="41"/>
  <c r="AE150" i="44" s="1"/>
  <c r="AD150" i="41"/>
  <c r="AD150" i="44" s="1"/>
  <c r="AC150" i="41"/>
  <c r="AB150" i="41"/>
  <c r="AA150" i="41"/>
  <c r="Z150" i="41"/>
  <c r="Z150" i="44" s="1"/>
  <c r="Y150" i="41"/>
  <c r="X150" i="41"/>
  <c r="W150" i="41"/>
  <c r="V150" i="41"/>
  <c r="U150" i="41"/>
  <c r="T150" i="41"/>
  <c r="S150" i="41"/>
  <c r="S150" i="44" s="1"/>
  <c r="R150" i="41"/>
  <c r="R150" i="44" s="1"/>
  <c r="Q150" i="41"/>
  <c r="P150" i="41"/>
  <c r="O150" i="41"/>
  <c r="N150" i="41"/>
  <c r="N150" i="44" s="1"/>
  <c r="M150" i="41"/>
  <c r="L150" i="41"/>
  <c r="K150" i="41"/>
  <c r="J150" i="41"/>
  <c r="I150" i="41"/>
  <c r="H150" i="41"/>
  <c r="G150" i="41"/>
  <c r="G150" i="44" s="1"/>
  <c r="F150" i="41"/>
  <c r="F150" i="44" s="1"/>
  <c r="E150" i="41"/>
  <c r="D150" i="41"/>
  <c r="AW149" i="41"/>
  <c r="AV149" i="41"/>
  <c r="AV149" i="44" s="1"/>
  <c r="AU149" i="41"/>
  <c r="AT149" i="41"/>
  <c r="AS149" i="41"/>
  <c r="AR149" i="41"/>
  <c r="AQ149" i="41"/>
  <c r="AP149" i="41"/>
  <c r="AO149" i="41"/>
  <c r="AN149" i="41"/>
  <c r="AN149" i="44" s="1"/>
  <c r="AM149" i="41"/>
  <c r="AL149" i="41"/>
  <c r="AK149" i="41"/>
  <c r="AJ149" i="41"/>
  <c r="AJ149" i="44" s="1"/>
  <c r="AI149" i="41"/>
  <c r="AH149" i="41"/>
  <c r="AG149" i="41"/>
  <c r="AF149" i="41"/>
  <c r="AE149" i="41"/>
  <c r="AD149" i="41"/>
  <c r="AC149" i="41"/>
  <c r="AB149" i="41"/>
  <c r="AB149" i="44" s="1"/>
  <c r="AA149" i="41"/>
  <c r="Z149" i="41"/>
  <c r="Y149" i="41"/>
  <c r="X149" i="41"/>
  <c r="X149" i="44" s="1"/>
  <c r="W149" i="41"/>
  <c r="V149" i="41"/>
  <c r="U149" i="41"/>
  <c r="T149" i="41"/>
  <c r="S149" i="41"/>
  <c r="R149" i="41"/>
  <c r="Q149" i="41"/>
  <c r="P149" i="41"/>
  <c r="P149" i="44" s="1"/>
  <c r="O149" i="41"/>
  <c r="N149" i="41"/>
  <c r="M149" i="41"/>
  <c r="L149" i="41"/>
  <c r="L149" i="44" s="1"/>
  <c r="K149" i="41"/>
  <c r="J149" i="41"/>
  <c r="I149" i="41"/>
  <c r="H149" i="41"/>
  <c r="G149" i="41"/>
  <c r="F149" i="41"/>
  <c r="E149" i="41"/>
  <c r="D149" i="41"/>
  <c r="D149" i="44" s="1"/>
  <c r="AW148" i="41"/>
  <c r="AV148" i="41"/>
  <c r="AU148" i="41"/>
  <c r="AT148" i="41"/>
  <c r="AT148" i="44" s="1"/>
  <c r="AS148" i="41"/>
  <c r="AR148" i="41"/>
  <c r="AQ148" i="41"/>
  <c r="AP148" i="41"/>
  <c r="AO148" i="41"/>
  <c r="AN148" i="41"/>
  <c r="AM148" i="41"/>
  <c r="AM148" i="44" s="1"/>
  <c r="AL148" i="41"/>
  <c r="AL148" i="44" s="1"/>
  <c r="AK148" i="41"/>
  <c r="AJ148" i="41"/>
  <c r="AI148" i="41"/>
  <c r="AH148" i="41"/>
  <c r="AH148" i="44" s="1"/>
  <c r="AG148" i="41"/>
  <c r="AF148" i="41"/>
  <c r="AE148" i="41"/>
  <c r="AD148" i="41"/>
  <c r="AC148" i="41"/>
  <c r="AB148" i="41"/>
  <c r="AA148" i="41"/>
  <c r="AA148" i="44" s="1"/>
  <c r="Z148" i="41"/>
  <c r="Z148" i="44" s="1"/>
  <c r="Y148" i="41"/>
  <c r="X148" i="41"/>
  <c r="W148" i="41"/>
  <c r="W148" i="44" s="1"/>
  <c r="V148" i="41"/>
  <c r="V148" i="44" s="1"/>
  <c r="U148" i="41"/>
  <c r="T148" i="41"/>
  <c r="S148" i="41"/>
  <c r="R148" i="41"/>
  <c r="Q148" i="41"/>
  <c r="P148" i="41"/>
  <c r="O148" i="41"/>
  <c r="O148" i="44" s="1"/>
  <c r="N148" i="41"/>
  <c r="N148" i="44" s="1"/>
  <c r="M148" i="41"/>
  <c r="L148" i="41"/>
  <c r="K148" i="41"/>
  <c r="J148" i="41"/>
  <c r="J148" i="44" s="1"/>
  <c r="I148" i="41"/>
  <c r="H148" i="41"/>
  <c r="G148" i="41"/>
  <c r="F148" i="41"/>
  <c r="E148" i="41"/>
  <c r="D148" i="41"/>
  <c r="AW147" i="41"/>
  <c r="AV147" i="41"/>
  <c r="AV147" i="44" s="1"/>
  <c r="AU147" i="41"/>
  <c r="AT147" i="41"/>
  <c r="AS147" i="41"/>
  <c r="AR147" i="41"/>
  <c r="AR147" i="44" s="1"/>
  <c r="AQ147" i="41"/>
  <c r="AP147" i="41"/>
  <c r="AO147" i="41"/>
  <c r="AN147" i="41"/>
  <c r="AM147" i="41"/>
  <c r="AL147" i="41"/>
  <c r="AK147" i="41"/>
  <c r="AJ147" i="41"/>
  <c r="AJ147" i="44" s="1"/>
  <c r="AI147" i="41"/>
  <c r="AH147" i="41"/>
  <c r="AG147" i="41"/>
  <c r="AF147" i="41"/>
  <c r="AF147" i="44" s="1"/>
  <c r="AE147" i="41"/>
  <c r="AD147" i="41"/>
  <c r="AC147" i="41"/>
  <c r="AB147" i="41"/>
  <c r="AA147" i="41"/>
  <c r="Z147" i="41"/>
  <c r="Y147" i="41"/>
  <c r="X147" i="41"/>
  <c r="X147" i="44" s="1"/>
  <c r="W147" i="41"/>
  <c r="V147" i="41"/>
  <c r="U147" i="41"/>
  <c r="T147" i="41"/>
  <c r="T147" i="44" s="1"/>
  <c r="S147" i="41"/>
  <c r="R147" i="41"/>
  <c r="Q147" i="41"/>
  <c r="P147" i="41"/>
  <c r="O147" i="41"/>
  <c r="N147" i="41"/>
  <c r="M147" i="41"/>
  <c r="L147" i="41"/>
  <c r="L147" i="44" s="1"/>
  <c r="K147" i="41"/>
  <c r="J147" i="41"/>
  <c r="I147" i="41"/>
  <c r="I147" i="44" s="1"/>
  <c r="H147" i="41"/>
  <c r="H147" i="44" s="1"/>
  <c r="G147" i="41"/>
  <c r="F147" i="41"/>
  <c r="E147" i="41"/>
  <c r="D147" i="41"/>
  <c r="AW146" i="41"/>
  <c r="AV146" i="41"/>
  <c r="AU146" i="41"/>
  <c r="AT146" i="41"/>
  <c r="AT146" i="44" s="1"/>
  <c r="AS146" i="41"/>
  <c r="AR146" i="41"/>
  <c r="AQ146" i="41"/>
  <c r="AP146" i="41"/>
  <c r="AP146" i="44" s="1"/>
  <c r="AO146" i="41"/>
  <c r="AN146" i="41"/>
  <c r="AM146" i="41"/>
  <c r="AL146" i="41"/>
  <c r="AK146" i="41"/>
  <c r="AJ146" i="41"/>
  <c r="AI146" i="41"/>
  <c r="AH146" i="41"/>
  <c r="AH146" i="44" s="1"/>
  <c r="AG146" i="41"/>
  <c r="AF146" i="41"/>
  <c r="AE146" i="41"/>
  <c r="AD146" i="41"/>
  <c r="AD146" i="44" s="1"/>
  <c r="AC146" i="41"/>
  <c r="AB146" i="41"/>
  <c r="AA146" i="41"/>
  <c r="Z146" i="41"/>
  <c r="Y146" i="41"/>
  <c r="X146" i="41"/>
  <c r="W146" i="41"/>
  <c r="V146" i="41"/>
  <c r="V146" i="44" s="1"/>
  <c r="U146" i="41"/>
  <c r="T146" i="41"/>
  <c r="S146" i="41"/>
  <c r="R146" i="41"/>
  <c r="R146" i="44" s="1"/>
  <c r="Q146" i="41"/>
  <c r="P146" i="41"/>
  <c r="O146" i="41"/>
  <c r="N146" i="41"/>
  <c r="M146" i="41"/>
  <c r="L146" i="41"/>
  <c r="K146" i="41"/>
  <c r="J146" i="41"/>
  <c r="J146" i="44" s="1"/>
  <c r="I146" i="41"/>
  <c r="H146" i="41"/>
  <c r="G146" i="41"/>
  <c r="F146" i="41"/>
  <c r="F146" i="44" s="1"/>
  <c r="E146" i="41"/>
  <c r="D146" i="41"/>
  <c r="AW145" i="41"/>
  <c r="AV145" i="41"/>
  <c r="AU145" i="41"/>
  <c r="AT145" i="41"/>
  <c r="AS145" i="41"/>
  <c r="AS145" i="44" s="1"/>
  <c r="AR145" i="41"/>
  <c r="AR145" i="44" s="1"/>
  <c r="AQ145" i="41"/>
  <c r="AP145" i="41"/>
  <c r="AO145" i="41"/>
  <c r="AN145" i="41"/>
  <c r="AN145" i="44" s="1"/>
  <c r="AM145" i="41"/>
  <c r="AL145" i="41"/>
  <c r="AK145" i="41"/>
  <c r="AJ145" i="41"/>
  <c r="AI145" i="41"/>
  <c r="AH145" i="41"/>
  <c r="AG145" i="41"/>
  <c r="AG145" i="44" s="1"/>
  <c r="AF145" i="41"/>
  <c r="AF145" i="44" s="1"/>
  <c r="AE145" i="41"/>
  <c r="AD145" i="41"/>
  <c r="AC145" i="41"/>
  <c r="AB145" i="41"/>
  <c r="AB145" i="44" s="1"/>
  <c r="AA145" i="41"/>
  <c r="Z145" i="41"/>
  <c r="Y145" i="41"/>
  <c r="X145" i="41"/>
  <c r="W145" i="41"/>
  <c r="V145" i="41"/>
  <c r="U145" i="41"/>
  <c r="U145" i="44" s="1"/>
  <c r="T145" i="41"/>
  <c r="T145" i="44" s="1"/>
  <c r="S145" i="41"/>
  <c r="R145" i="41"/>
  <c r="Q145" i="41"/>
  <c r="P145" i="41"/>
  <c r="P145" i="44" s="1"/>
  <c r="O145" i="41"/>
  <c r="N145" i="41"/>
  <c r="M145" i="41"/>
  <c r="L145" i="41"/>
  <c r="K145" i="41"/>
  <c r="J145" i="41"/>
  <c r="I145" i="41"/>
  <c r="I145" i="44" s="1"/>
  <c r="H145" i="41"/>
  <c r="H145" i="44" s="1"/>
  <c r="G145" i="41"/>
  <c r="F145" i="41"/>
  <c r="E145" i="41"/>
  <c r="D145" i="41"/>
  <c r="D145" i="44" s="1"/>
  <c r="AW144" i="41"/>
  <c r="AV144" i="41"/>
  <c r="AU144" i="41"/>
  <c r="AT144" i="41"/>
  <c r="AS144" i="41"/>
  <c r="AR144" i="41"/>
  <c r="AQ144" i="41"/>
  <c r="AP144" i="41"/>
  <c r="AP144" i="44" s="1"/>
  <c r="AO144" i="41"/>
  <c r="AN144" i="41"/>
  <c r="AM144" i="41"/>
  <c r="AM144" i="44" s="1"/>
  <c r="AL144" i="41"/>
  <c r="AL144" i="44" s="1"/>
  <c r="AK144" i="41"/>
  <c r="AJ144" i="41"/>
  <c r="AI144" i="41"/>
  <c r="AH144" i="41"/>
  <c r="AG144" i="41"/>
  <c r="AF144" i="41"/>
  <c r="AE144" i="41"/>
  <c r="AD144" i="41"/>
  <c r="AD144" i="44" s="1"/>
  <c r="AC144" i="41"/>
  <c r="AB144" i="41"/>
  <c r="AA144" i="41"/>
  <c r="Z144" i="41"/>
  <c r="Z144" i="44" s="1"/>
  <c r="Y144" i="41"/>
  <c r="X144" i="41"/>
  <c r="W144" i="41"/>
  <c r="V144" i="41"/>
  <c r="U144" i="41"/>
  <c r="T144" i="41"/>
  <c r="S144" i="41"/>
  <c r="R144" i="41"/>
  <c r="R144" i="44" s="1"/>
  <c r="Q144" i="41"/>
  <c r="P144" i="41"/>
  <c r="O144" i="41"/>
  <c r="N144" i="41"/>
  <c r="N144" i="44" s="1"/>
  <c r="M144" i="41"/>
  <c r="L144" i="41"/>
  <c r="K144" i="41"/>
  <c r="J144" i="41"/>
  <c r="I144" i="41"/>
  <c r="H144" i="41"/>
  <c r="G144" i="41"/>
  <c r="F144" i="41"/>
  <c r="F144" i="44" s="1"/>
  <c r="E144" i="41"/>
  <c r="D144" i="41"/>
  <c r="AW143" i="41"/>
  <c r="AW143" i="44" s="1"/>
  <c r="AV143" i="41"/>
  <c r="AU143" i="41"/>
  <c r="AT143" i="41"/>
  <c r="AS143" i="41"/>
  <c r="AR143" i="41"/>
  <c r="AQ143" i="41"/>
  <c r="AP143" i="41"/>
  <c r="AO143" i="41"/>
  <c r="AO143" i="44" s="1"/>
  <c r="AN143" i="41"/>
  <c r="AN143" i="44" s="1"/>
  <c r="AM143" i="41"/>
  <c r="AL143" i="41"/>
  <c r="AK143" i="41"/>
  <c r="AJ143" i="41"/>
  <c r="AI143" i="41"/>
  <c r="AH143" i="41"/>
  <c r="AG143" i="41"/>
  <c r="AF143" i="41"/>
  <c r="AE143" i="41"/>
  <c r="AD143" i="41"/>
  <c r="AC143" i="41"/>
  <c r="AC143" i="44" s="1"/>
  <c r="AB143" i="41"/>
  <c r="AB143" i="44" s="1"/>
  <c r="AA143" i="41"/>
  <c r="Z143" i="41"/>
  <c r="Y143" i="41"/>
  <c r="X143" i="41"/>
  <c r="W143" i="41"/>
  <c r="V143" i="41"/>
  <c r="U143" i="41"/>
  <c r="T143" i="41"/>
  <c r="S143" i="41"/>
  <c r="R143" i="41"/>
  <c r="Q143" i="41"/>
  <c r="Q143" i="44" s="1"/>
  <c r="P143" i="41"/>
  <c r="P143" i="44" s="1"/>
  <c r="O143" i="41"/>
  <c r="N143" i="41"/>
  <c r="M143" i="41"/>
  <c r="L143" i="41"/>
  <c r="K143" i="41"/>
  <c r="J143" i="41"/>
  <c r="I143" i="41"/>
  <c r="H143" i="41"/>
  <c r="G143" i="41"/>
  <c r="F143" i="41"/>
  <c r="E143" i="41"/>
  <c r="E143" i="44" s="1"/>
  <c r="D143" i="41"/>
  <c r="D143" i="44" s="1"/>
  <c r="AW142" i="41"/>
  <c r="AV142" i="41"/>
  <c r="AU142" i="41"/>
  <c r="AT142" i="41"/>
  <c r="AS142" i="41"/>
  <c r="AR142" i="41"/>
  <c r="AQ142" i="41"/>
  <c r="AP142" i="41"/>
  <c r="AO142" i="41"/>
  <c r="AN142" i="41"/>
  <c r="AM142" i="41"/>
  <c r="AM142" i="44" s="1"/>
  <c r="AL142" i="41"/>
  <c r="AL142" i="44" s="1"/>
  <c r="AK142" i="41"/>
  <c r="AJ142" i="41"/>
  <c r="AI142" i="41"/>
  <c r="AH142" i="41"/>
  <c r="AG142" i="41"/>
  <c r="AF142" i="41"/>
  <c r="AE142" i="41"/>
  <c r="AD142" i="41"/>
  <c r="AC142" i="41"/>
  <c r="AB142" i="41"/>
  <c r="AA142" i="41"/>
  <c r="AA142" i="44" s="1"/>
  <c r="Z142" i="41"/>
  <c r="Z142" i="44" s="1"/>
  <c r="Y142" i="41"/>
  <c r="X142" i="41"/>
  <c r="W142" i="41"/>
  <c r="V142" i="41"/>
  <c r="U142" i="41"/>
  <c r="T142" i="41"/>
  <c r="S142" i="41"/>
  <c r="R142" i="41"/>
  <c r="Q142" i="41"/>
  <c r="P142" i="41"/>
  <c r="O142" i="41"/>
  <c r="O142" i="44" s="1"/>
  <c r="N142" i="41"/>
  <c r="N142" i="44" s="1"/>
  <c r="M142" i="41"/>
  <c r="L142" i="41"/>
  <c r="K142" i="41"/>
  <c r="J142" i="41"/>
  <c r="I142" i="41"/>
  <c r="H142" i="41"/>
  <c r="G142" i="41"/>
  <c r="F142" i="41"/>
  <c r="E142" i="41"/>
  <c r="D142" i="41"/>
  <c r="AW141" i="41"/>
  <c r="AW141" i="44" s="1"/>
  <c r="AV141" i="41"/>
  <c r="AV141" i="44" s="1"/>
  <c r="AU141" i="41"/>
  <c r="AT141" i="41"/>
  <c r="AS141" i="41"/>
  <c r="AR141" i="41"/>
  <c r="AR141" i="44" s="1"/>
  <c r="AQ141" i="41"/>
  <c r="AP141" i="41"/>
  <c r="AO141" i="41"/>
  <c r="AN141" i="41"/>
  <c r="AM141" i="41"/>
  <c r="AL141" i="41"/>
  <c r="AK141" i="41"/>
  <c r="AK141" i="44" s="1"/>
  <c r="AJ141" i="41"/>
  <c r="AJ141" i="44" s="1"/>
  <c r="AI141" i="41"/>
  <c r="AH141" i="41"/>
  <c r="AG141" i="41"/>
  <c r="AF141" i="41"/>
  <c r="AF141" i="44" s="1"/>
  <c r="AE141" i="41"/>
  <c r="AD141" i="41"/>
  <c r="AC141" i="41"/>
  <c r="AB141" i="41"/>
  <c r="AA141" i="41"/>
  <c r="Z141" i="41"/>
  <c r="Y141" i="41"/>
  <c r="Y141" i="44" s="1"/>
  <c r="X141" i="41"/>
  <c r="X141" i="44" s="1"/>
  <c r="W141" i="41"/>
  <c r="V141" i="41"/>
  <c r="U141" i="41"/>
  <c r="T141" i="41"/>
  <c r="T141" i="44" s="1"/>
  <c r="S141" i="41"/>
  <c r="R141" i="41"/>
  <c r="Q141" i="41"/>
  <c r="P141" i="41"/>
  <c r="O141" i="41"/>
  <c r="N141" i="41"/>
  <c r="M141" i="41"/>
  <c r="M141" i="44" s="1"/>
  <c r="L141" i="41"/>
  <c r="L141" i="44" s="1"/>
  <c r="K141" i="41"/>
  <c r="J141" i="41"/>
  <c r="I141" i="41"/>
  <c r="H141" i="41"/>
  <c r="H141" i="44" s="1"/>
  <c r="G141" i="41"/>
  <c r="F141" i="41"/>
  <c r="E141" i="41"/>
  <c r="D141" i="41"/>
  <c r="AW140" i="41"/>
  <c r="AV140" i="41"/>
  <c r="AU140" i="41"/>
  <c r="AU140" i="44" s="1"/>
  <c r="AT140" i="41"/>
  <c r="AT140" i="44" s="1"/>
  <c r="AS140" i="41"/>
  <c r="AR140" i="41"/>
  <c r="AQ140" i="41"/>
  <c r="AP140" i="41"/>
  <c r="AP140" i="44" s="1"/>
  <c r="AO140" i="41"/>
  <c r="AN140" i="41"/>
  <c r="AM140" i="41"/>
  <c r="AL140" i="41"/>
  <c r="AK140" i="41"/>
  <c r="AJ140" i="41"/>
  <c r="AI140" i="41"/>
  <c r="AI140" i="44" s="1"/>
  <c r="AH140" i="41"/>
  <c r="AH140" i="44" s="1"/>
  <c r="AG140" i="41"/>
  <c r="AF140" i="41"/>
  <c r="AE140" i="41"/>
  <c r="AD140" i="41"/>
  <c r="AD140" i="44" s="1"/>
  <c r="AC140" i="41"/>
  <c r="AB140" i="41"/>
  <c r="AA140" i="41"/>
  <c r="Z140" i="41"/>
  <c r="Y140" i="41"/>
  <c r="X140" i="41"/>
  <c r="W140" i="41"/>
  <c r="W140" i="44" s="1"/>
  <c r="V140" i="41"/>
  <c r="V140" i="44" s="1"/>
  <c r="U140" i="41"/>
  <c r="T140" i="41"/>
  <c r="S140" i="41"/>
  <c r="R140" i="41"/>
  <c r="R140" i="44" s="1"/>
  <c r="Q140" i="41"/>
  <c r="P140" i="41"/>
  <c r="O140" i="41"/>
  <c r="N140" i="41"/>
  <c r="M140" i="41"/>
  <c r="L140" i="41"/>
  <c r="K140" i="41"/>
  <c r="K140" i="44" s="1"/>
  <c r="J140" i="41"/>
  <c r="J140" i="44" s="1"/>
  <c r="I140" i="41"/>
  <c r="H140" i="41"/>
  <c r="G140" i="41"/>
  <c r="F140" i="41"/>
  <c r="F140" i="44" s="1"/>
  <c r="E140" i="41"/>
  <c r="D140" i="41"/>
  <c r="AW139" i="41"/>
  <c r="AV139" i="41"/>
  <c r="AU139" i="41"/>
  <c r="AT139" i="41"/>
  <c r="AS139" i="41"/>
  <c r="AS139" i="44" s="1"/>
  <c r="AR139" i="41"/>
  <c r="AR139" i="44" s="1"/>
  <c r="AQ139" i="41"/>
  <c r="AP139" i="41"/>
  <c r="AO139" i="41"/>
  <c r="AN139" i="41"/>
  <c r="AN139" i="44" s="1"/>
  <c r="AM139" i="41"/>
  <c r="AL139" i="41"/>
  <c r="AK139" i="41"/>
  <c r="AJ139" i="41"/>
  <c r="AI139" i="41"/>
  <c r="AH139" i="41"/>
  <c r="AG139" i="41"/>
  <c r="AG139" i="44" s="1"/>
  <c r="AF139" i="41"/>
  <c r="AF139" i="44" s="1"/>
  <c r="AE139" i="41"/>
  <c r="AD139" i="41"/>
  <c r="AC139" i="41"/>
  <c r="AB139" i="41"/>
  <c r="AB139" i="44" s="1"/>
  <c r="AA139" i="41"/>
  <c r="Z139" i="41"/>
  <c r="Y139" i="41"/>
  <c r="X139" i="41"/>
  <c r="W139" i="41"/>
  <c r="V139" i="41"/>
  <c r="U139" i="41"/>
  <c r="U139" i="44" s="1"/>
  <c r="T139" i="41"/>
  <c r="T139" i="44" s="1"/>
  <c r="S139" i="41"/>
  <c r="R139" i="41"/>
  <c r="Q139" i="41"/>
  <c r="P139" i="41"/>
  <c r="P139" i="44" s="1"/>
  <c r="O139" i="41"/>
  <c r="N139" i="41"/>
  <c r="M139" i="41"/>
  <c r="L139" i="41"/>
  <c r="K139" i="41"/>
  <c r="J139" i="41"/>
  <c r="I139" i="41"/>
  <c r="I139" i="44" s="1"/>
  <c r="H139" i="41"/>
  <c r="H139" i="44" s="1"/>
  <c r="G139" i="41"/>
  <c r="F139" i="41"/>
  <c r="E139" i="41"/>
  <c r="D139" i="41"/>
  <c r="D139" i="44" s="1"/>
  <c r="AW138" i="41"/>
  <c r="AV138" i="41"/>
  <c r="AU138" i="41"/>
  <c r="AT138" i="41"/>
  <c r="AS138" i="41"/>
  <c r="AR138" i="41"/>
  <c r="AQ138" i="41"/>
  <c r="AQ138" i="44" s="1"/>
  <c r="AP138" i="41"/>
  <c r="AP138" i="44" s="1"/>
  <c r="AO138" i="41"/>
  <c r="AN138" i="41"/>
  <c r="AM138" i="41"/>
  <c r="AL138" i="41"/>
  <c r="AL138" i="44" s="1"/>
  <c r="AK138" i="41"/>
  <c r="AJ138" i="41"/>
  <c r="AI138" i="41"/>
  <c r="AH138" i="41"/>
  <c r="AG138" i="41"/>
  <c r="AF138" i="41"/>
  <c r="AE138" i="41"/>
  <c r="AE138" i="44" s="1"/>
  <c r="AD138" i="41"/>
  <c r="AD138" i="44" s="1"/>
  <c r="AC138" i="41"/>
  <c r="AB138" i="41"/>
  <c r="AA138" i="41"/>
  <c r="Z138" i="41"/>
  <c r="Z138" i="44" s="1"/>
  <c r="Y138" i="41"/>
  <c r="X138" i="41"/>
  <c r="W138" i="41"/>
  <c r="V138" i="41"/>
  <c r="U138" i="41"/>
  <c r="T138" i="41"/>
  <c r="S138" i="41"/>
  <c r="S138" i="44" s="1"/>
  <c r="R138" i="41"/>
  <c r="R138" i="44" s="1"/>
  <c r="Q138" i="41"/>
  <c r="P138" i="41"/>
  <c r="O138" i="41"/>
  <c r="N138" i="41"/>
  <c r="N138" i="44" s="1"/>
  <c r="M138" i="41"/>
  <c r="L138" i="41"/>
  <c r="K138" i="41"/>
  <c r="J138" i="41"/>
  <c r="I138" i="41"/>
  <c r="H138" i="41"/>
  <c r="G138" i="41"/>
  <c r="G138" i="44" s="1"/>
  <c r="F138" i="41"/>
  <c r="F138" i="44" s="1"/>
  <c r="E138" i="41"/>
  <c r="D138" i="41"/>
  <c r="AW137" i="41"/>
  <c r="AV137" i="41"/>
  <c r="AV137" i="44" s="1"/>
  <c r="AU137" i="41"/>
  <c r="AT137" i="41"/>
  <c r="AS137" i="41"/>
  <c r="AR137" i="41"/>
  <c r="AQ137" i="41"/>
  <c r="AP137" i="41"/>
  <c r="AO137" i="41"/>
  <c r="AN137" i="41"/>
  <c r="AN137" i="44" s="1"/>
  <c r="AM137" i="41"/>
  <c r="AL137" i="41"/>
  <c r="AK137" i="41"/>
  <c r="AJ137" i="41"/>
  <c r="AJ137" i="44" s="1"/>
  <c r="AI137" i="41"/>
  <c r="AH137" i="41"/>
  <c r="AG137" i="41"/>
  <c r="AF137" i="41"/>
  <c r="AE137" i="41"/>
  <c r="AD137" i="41"/>
  <c r="AC137" i="41"/>
  <c r="AB137" i="41"/>
  <c r="AB137" i="44" s="1"/>
  <c r="AA137" i="41"/>
  <c r="Z137" i="41"/>
  <c r="Y137" i="41"/>
  <c r="X137" i="41"/>
  <c r="X137" i="44" s="1"/>
  <c r="W137" i="41"/>
  <c r="V137" i="41"/>
  <c r="U137" i="41"/>
  <c r="T137" i="41"/>
  <c r="S137" i="41"/>
  <c r="R137" i="41"/>
  <c r="Q137" i="41"/>
  <c r="P137" i="41"/>
  <c r="P137" i="44" s="1"/>
  <c r="O137" i="41"/>
  <c r="N137" i="41"/>
  <c r="M137" i="41"/>
  <c r="L137" i="41"/>
  <c r="L137" i="44" s="1"/>
  <c r="K137" i="41"/>
  <c r="J137" i="41"/>
  <c r="I137" i="41"/>
  <c r="H137" i="41"/>
  <c r="G137" i="41"/>
  <c r="F137" i="41"/>
  <c r="E137" i="41"/>
  <c r="D137" i="41"/>
  <c r="D137" i="44" s="1"/>
  <c r="AW136" i="41"/>
  <c r="AV136" i="41"/>
  <c r="AU136" i="41"/>
  <c r="AT136" i="41"/>
  <c r="AT136" i="44" s="1"/>
  <c r="AS136" i="41"/>
  <c r="AR136" i="41"/>
  <c r="AQ136" i="41"/>
  <c r="AP136" i="41"/>
  <c r="AO136" i="41"/>
  <c r="AN136" i="41"/>
  <c r="AM136" i="41"/>
  <c r="AM136" i="44" s="1"/>
  <c r="AL136" i="41"/>
  <c r="AL136" i="44" s="1"/>
  <c r="AK136" i="41"/>
  <c r="AJ136" i="41"/>
  <c r="AI136" i="41"/>
  <c r="AH136" i="41"/>
  <c r="AH136" i="44" s="1"/>
  <c r="AG136" i="41"/>
  <c r="AF136" i="41"/>
  <c r="AE136" i="41"/>
  <c r="AD136" i="41"/>
  <c r="AC136" i="41"/>
  <c r="AB136" i="41"/>
  <c r="AA136" i="41"/>
  <c r="AA136" i="44" s="1"/>
  <c r="Z136" i="41"/>
  <c r="Z136" i="44" s="1"/>
  <c r="Y136" i="41"/>
  <c r="X136" i="41"/>
  <c r="W136" i="41"/>
  <c r="V136" i="41"/>
  <c r="V136" i="44" s="1"/>
  <c r="U136" i="41"/>
  <c r="T136" i="41"/>
  <c r="S136" i="41"/>
  <c r="R136" i="41"/>
  <c r="Q136" i="41"/>
  <c r="P136" i="41"/>
  <c r="O136" i="41"/>
  <c r="O136" i="44" s="1"/>
  <c r="N136" i="41"/>
  <c r="N136" i="44" s="1"/>
  <c r="M136" i="41"/>
  <c r="L136" i="41"/>
  <c r="K136" i="41"/>
  <c r="J136" i="41"/>
  <c r="J136" i="44" s="1"/>
  <c r="I136" i="41"/>
  <c r="H136" i="41"/>
  <c r="G136" i="41"/>
  <c r="F136" i="41"/>
  <c r="E136" i="41"/>
  <c r="D136" i="41"/>
  <c r="AW135" i="41"/>
  <c r="AV135" i="41"/>
  <c r="AV135" i="44" s="1"/>
  <c r="AU135" i="41"/>
  <c r="AT135" i="41"/>
  <c r="AS135" i="41"/>
  <c r="AR135" i="41"/>
  <c r="AR135" i="44" s="1"/>
  <c r="AQ135" i="41"/>
  <c r="AP135" i="41"/>
  <c r="AO135" i="41"/>
  <c r="AN135" i="41"/>
  <c r="AM135" i="41"/>
  <c r="AL135" i="41"/>
  <c r="AK135" i="41"/>
  <c r="AJ135" i="41"/>
  <c r="AJ135" i="44" s="1"/>
  <c r="AI135" i="41"/>
  <c r="AH135" i="41"/>
  <c r="AG135" i="41"/>
  <c r="AF135" i="41"/>
  <c r="AF135" i="44" s="1"/>
  <c r="AE135" i="41"/>
  <c r="AD135" i="41"/>
  <c r="AC135" i="41"/>
  <c r="AB135" i="41"/>
  <c r="AA135" i="41"/>
  <c r="Z135" i="41"/>
  <c r="Y135" i="41"/>
  <c r="X135" i="41"/>
  <c r="X135" i="44" s="1"/>
  <c r="W135" i="41"/>
  <c r="V135" i="41"/>
  <c r="U135" i="41"/>
  <c r="T135" i="41"/>
  <c r="T135" i="44" s="1"/>
  <c r="S135" i="41"/>
  <c r="R135" i="41"/>
  <c r="Q135" i="41"/>
  <c r="P135" i="41"/>
  <c r="O135" i="41"/>
  <c r="N135" i="41"/>
  <c r="M135" i="41"/>
  <c r="L135" i="41"/>
  <c r="L135" i="44" s="1"/>
  <c r="K135" i="41"/>
  <c r="J135" i="41"/>
  <c r="I135" i="41"/>
  <c r="H135" i="41"/>
  <c r="H135" i="44" s="1"/>
  <c r="G135" i="41"/>
  <c r="F135" i="41"/>
  <c r="E135" i="41"/>
  <c r="D135" i="41"/>
  <c r="AW134" i="41"/>
  <c r="AV134" i="41"/>
  <c r="AU134" i="41"/>
  <c r="AT134" i="41"/>
  <c r="AT134" i="44" s="1"/>
  <c r="AS134" i="41"/>
  <c r="AR134" i="41"/>
  <c r="AQ134" i="41"/>
  <c r="AP134" i="41"/>
  <c r="AP134" i="44" s="1"/>
  <c r="AO134" i="41"/>
  <c r="AN134" i="41"/>
  <c r="AM134" i="41"/>
  <c r="AL134" i="41"/>
  <c r="AK134" i="41"/>
  <c r="AJ134" i="41"/>
  <c r="AI134" i="41"/>
  <c r="AH134" i="41"/>
  <c r="AH134" i="44" s="1"/>
  <c r="AG134" i="41"/>
  <c r="AF134" i="41"/>
  <c r="AE134" i="41"/>
  <c r="AD134" i="41"/>
  <c r="AD134" i="44" s="1"/>
  <c r="AC134" i="41"/>
  <c r="AB134" i="41"/>
  <c r="AA134" i="41"/>
  <c r="Z134" i="41"/>
  <c r="Y134" i="41"/>
  <c r="X134" i="41"/>
  <c r="W134" i="41"/>
  <c r="V134" i="41"/>
  <c r="V134" i="44" s="1"/>
  <c r="U134" i="41"/>
  <c r="T134" i="41"/>
  <c r="S134" i="41"/>
  <c r="R134" i="41"/>
  <c r="R134" i="44" s="1"/>
  <c r="Q134" i="41"/>
  <c r="P134" i="41"/>
  <c r="O134" i="41"/>
  <c r="N134" i="41"/>
  <c r="M134" i="41"/>
  <c r="L134" i="41"/>
  <c r="K134" i="41"/>
  <c r="J134" i="41"/>
  <c r="J134" i="44" s="1"/>
  <c r="I134" i="41"/>
  <c r="H134" i="41"/>
  <c r="G134" i="41"/>
  <c r="F134" i="41"/>
  <c r="F134" i="44" s="1"/>
  <c r="E134" i="41"/>
  <c r="D134" i="41"/>
  <c r="AW133" i="41"/>
  <c r="AV133" i="41"/>
  <c r="AU133" i="41"/>
  <c r="AT133" i="41"/>
  <c r="AS133" i="41"/>
  <c r="AS133" i="44" s="1"/>
  <c r="AR133" i="41"/>
  <c r="AR133" i="44" s="1"/>
  <c r="AQ133" i="41"/>
  <c r="AP133" i="41"/>
  <c r="AO133" i="41"/>
  <c r="AN133" i="41"/>
  <c r="AN133" i="44" s="1"/>
  <c r="AM133" i="41"/>
  <c r="AL133" i="41"/>
  <c r="AK133" i="41"/>
  <c r="AJ133" i="41"/>
  <c r="AI133" i="41"/>
  <c r="AH133" i="41"/>
  <c r="AG133" i="41"/>
  <c r="AG133" i="44" s="1"/>
  <c r="AF133" i="41"/>
  <c r="AF133" i="44" s="1"/>
  <c r="AE133" i="41"/>
  <c r="AD133" i="41"/>
  <c r="AC133" i="41"/>
  <c r="AB133" i="41"/>
  <c r="AB133" i="44" s="1"/>
  <c r="AA133" i="41"/>
  <c r="Z133" i="41"/>
  <c r="Y133" i="41"/>
  <c r="X133" i="41"/>
  <c r="W133" i="41"/>
  <c r="V133" i="41"/>
  <c r="U133" i="41"/>
  <c r="U133" i="44" s="1"/>
  <c r="T133" i="41"/>
  <c r="T133" i="44" s="1"/>
  <c r="S133" i="41"/>
  <c r="R133" i="41"/>
  <c r="Q133" i="41"/>
  <c r="P133" i="41"/>
  <c r="P133" i="44" s="1"/>
  <c r="O133" i="41"/>
  <c r="N133" i="41"/>
  <c r="M133" i="41"/>
  <c r="L133" i="41"/>
  <c r="K133" i="41"/>
  <c r="J133" i="41"/>
  <c r="I133" i="41"/>
  <c r="I133" i="44" s="1"/>
  <c r="H133" i="41"/>
  <c r="H133" i="44" s="1"/>
  <c r="G133" i="41"/>
  <c r="F133" i="41"/>
  <c r="E133" i="41"/>
  <c r="D133" i="41"/>
  <c r="D133" i="44" s="1"/>
  <c r="AW132" i="41"/>
  <c r="AV132" i="41"/>
  <c r="AU132" i="41"/>
  <c r="AT132" i="41"/>
  <c r="AS132" i="41"/>
  <c r="AR132" i="41"/>
  <c r="AQ132" i="41"/>
  <c r="AP132" i="41"/>
  <c r="AP132" i="44" s="1"/>
  <c r="AO132" i="41"/>
  <c r="AN132" i="41"/>
  <c r="AM132" i="41"/>
  <c r="AM132" i="44" s="1"/>
  <c r="AL132" i="41"/>
  <c r="AL132" i="44" s="1"/>
  <c r="AK132" i="41"/>
  <c r="AJ132" i="41"/>
  <c r="AI132" i="41"/>
  <c r="AH132" i="41"/>
  <c r="AG132" i="41"/>
  <c r="AF132" i="41"/>
  <c r="AE132" i="41"/>
  <c r="AD132" i="41"/>
  <c r="AD132" i="44" s="1"/>
  <c r="AC132" i="41"/>
  <c r="AB132" i="41"/>
  <c r="AA132" i="41"/>
  <c r="AA132" i="44" s="1"/>
  <c r="Z132" i="41"/>
  <c r="Z132" i="44" s="1"/>
  <c r="Y132" i="41"/>
  <c r="X132" i="41"/>
  <c r="W132" i="41"/>
  <c r="V132" i="41"/>
  <c r="U132" i="41"/>
  <c r="T132" i="41"/>
  <c r="S132" i="41"/>
  <c r="R132" i="41"/>
  <c r="R132" i="44" s="1"/>
  <c r="Q132" i="41"/>
  <c r="P132" i="41"/>
  <c r="O132" i="41"/>
  <c r="O132" i="44" s="1"/>
  <c r="N132" i="41"/>
  <c r="N132" i="44" s="1"/>
  <c r="M132" i="41"/>
  <c r="L132" i="41"/>
  <c r="K132" i="41"/>
  <c r="J132" i="41"/>
  <c r="I132" i="41"/>
  <c r="H132" i="41"/>
  <c r="G132" i="41"/>
  <c r="F132" i="41"/>
  <c r="F132" i="44" s="1"/>
  <c r="E132" i="41"/>
  <c r="D132" i="41"/>
  <c r="AW131" i="41"/>
  <c r="AW131" i="44" s="1"/>
  <c r="AV131" i="41"/>
  <c r="AU131" i="41"/>
  <c r="AT131" i="41"/>
  <c r="AS131" i="41"/>
  <c r="AR131" i="41"/>
  <c r="AQ131" i="41"/>
  <c r="AP131" i="41"/>
  <c r="AO131" i="41"/>
  <c r="AO131" i="44" s="1"/>
  <c r="AN131" i="41"/>
  <c r="AN131" i="44" s="1"/>
  <c r="AM131" i="41"/>
  <c r="AL131" i="41"/>
  <c r="AK131" i="41"/>
  <c r="AK131" i="44" s="1"/>
  <c r="AJ131" i="41"/>
  <c r="AI131" i="41"/>
  <c r="AH131" i="41"/>
  <c r="AG131" i="41"/>
  <c r="AF131" i="41"/>
  <c r="AE131" i="41"/>
  <c r="AD131" i="41"/>
  <c r="AC131" i="41"/>
  <c r="AC131" i="44" s="1"/>
  <c r="AB131" i="41"/>
  <c r="AB131" i="44" s="1"/>
  <c r="AA131" i="41"/>
  <c r="Z131" i="41"/>
  <c r="Y131" i="41"/>
  <c r="Y131" i="44" s="1"/>
  <c r="X131" i="41"/>
  <c r="W131" i="41"/>
  <c r="V131" i="41"/>
  <c r="U131" i="41"/>
  <c r="T131" i="41"/>
  <c r="S131" i="41"/>
  <c r="R131" i="41"/>
  <c r="Q131" i="41"/>
  <c r="Q131" i="44" s="1"/>
  <c r="P131" i="41"/>
  <c r="P131" i="44" s="1"/>
  <c r="O131" i="41"/>
  <c r="N131" i="41"/>
  <c r="M131" i="41"/>
  <c r="M131" i="44" s="1"/>
  <c r="L131" i="41"/>
  <c r="K131" i="41"/>
  <c r="J131" i="41"/>
  <c r="I131" i="41"/>
  <c r="H131" i="41"/>
  <c r="G131" i="41"/>
  <c r="F131" i="41"/>
  <c r="E131" i="41"/>
  <c r="E131" i="44" s="1"/>
  <c r="D131" i="41"/>
  <c r="D131" i="44" s="1"/>
  <c r="AW130" i="41"/>
  <c r="AV130" i="41"/>
  <c r="AU130" i="41"/>
  <c r="AT130" i="41"/>
  <c r="AS130" i="41"/>
  <c r="AR130" i="41"/>
  <c r="AQ130" i="41"/>
  <c r="AP130" i="41"/>
  <c r="AO130" i="41"/>
  <c r="AN130" i="41"/>
  <c r="AM130" i="41"/>
  <c r="AM130" i="44" s="1"/>
  <c r="AL130" i="41"/>
  <c r="AL130" i="44" s="1"/>
  <c r="AK130" i="41"/>
  <c r="AJ130" i="41"/>
  <c r="AI130" i="41"/>
  <c r="AH130" i="41"/>
  <c r="AG130" i="41"/>
  <c r="AF130" i="41"/>
  <c r="AE130" i="41"/>
  <c r="AD130" i="41"/>
  <c r="AC130" i="41"/>
  <c r="AB130" i="41"/>
  <c r="AA130" i="41"/>
  <c r="AA130" i="44" s="1"/>
  <c r="Z130" i="41"/>
  <c r="Z130" i="44" s="1"/>
  <c r="Y130" i="41"/>
  <c r="X130" i="41"/>
  <c r="W130" i="41"/>
  <c r="V130" i="41"/>
  <c r="U130" i="41"/>
  <c r="T130" i="41"/>
  <c r="S130" i="41"/>
  <c r="R130" i="41"/>
  <c r="Q130" i="41"/>
  <c r="P130" i="41"/>
  <c r="O130" i="41"/>
  <c r="O130" i="44" s="1"/>
  <c r="N130" i="41"/>
  <c r="N130" i="44" s="1"/>
  <c r="M130" i="41"/>
  <c r="L130" i="41"/>
  <c r="K130" i="41"/>
  <c r="J130" i="41"/>
  <c r="I130" i="41"/>
  <c r="H130" i="41"/>
  <c r="G130" i="41"/>
  <c r="F130" i="41"/>
  <c r="E130" i="41"/>
  <c r="D130" i="41"/>
  <c r="AW129" i="41"/>
  <c r="AW129" i="44" s="1"/>
  <c r="AV129" i="41"/>
  <c r="AV129" i="44" s="1"/>
  <c r="AU129" i="41"/>
  <c r="AT129" i="41"/>
  <c r="AS129" i="41"/>
  <c r="AR129" i="41"/>
  <c r="AR129" i="44" s="1"/>
  <c r="AQ129" i="41"/>
  <c r="AP129" i="41"/>
  <c r="AO129" i="41"/>
  <c r="AN129" i="41"/>
  <c r="AM129" i="41"/>
  <c r="AL129" i="41"/>
  <c r="AK129" i="41"/>
  <c r="AK129" i="44" s="1"/>
  <c r="AJ129" i="41"/>
  <c r="AJ129" i="44" s="1"/>
  <c r="AI129" i="41"/>
  <c r="AH129" i="41"/>
  <c r="AG129" i="41"/>
  <c r="AF129" i="41"/>
  <c r="AF129" i="44" s="1"/>
  <c r="AE129" i="41"/>
  <c r="AD129" i="41"/>
  <c r="AC129" i="41"/>
  <c r="AB129" i="41"/>
  <c r="AA129" i="41"/>
  <c r="Z129" i="41"/>
  <c r="Y129" i="41"/>
  <c r="Y129" i="44" s="1"/>
  <c r="X129" i="41"/>
  <c r="X129" i="44" s="1"/>
  <c r="W129" i="41"/>
  <c r="V129" i="41"/>
  <c r="U129" i="41"/>
  <c r="T129" i="41"/>
  <c r="T129" i="44" s="1"/>
  <c r="S129" i="41"/>
  <c r="R129" i="41"/>
  <c r="Q129" i="41"/>
  <c r="P129" i="41"/>
  <c r="O129" i="41"/>
  <c r="N129" i="41"/>
  <c r="M129" i="41"/>
  <c r="M129" i="44" s="1"/>
  <c r="L129" i="41"/>
  <c r="L129" i="44" s="1"/>
  <c r="K129" i="41"/>
  <c r="J129" i="41"/>
  <c r="I129" i="41"/>
  <c r="H129" i="41"/>
  <c r="H129" i="44" s="1"/>
  <c r="G129" i="41"/>
  <c r="F129" i="41"/>
  <c r="E129" i="41"/>
  <c r="D129" i="41"/>
  <c r="AW128" i="41"/>
  <c r="AV128" i="41"/>
  <c r="AU128" i="41"/>
  <c r="AU128" i="44" s="1"/>
  <c r="AT128" i="41"/>
  <c r="AT128" i="44" s="1"/>
  <c r="AS128" i="41"/>
  <c r="AR128" i="41"/>
  <c r="AQ128" i="41"/>
  <c r="AQ128" i="44" s="1"/>
  <c r="AP128" i="41"/>
  <c r="AP128" i="44" s="1"/>
  <c r="AO128" i="41"/>
  <c r="AN128" i="41"/>
  <c r="AM128" i="41"/>
  <c r="AL128" i="41"/>
  <c r="AK128" i="41"/>
  <c r="AJ128" i="41"/>
  <c r="AI128" i="41"/>
  <c r="AI128" i="44" s="1"/>
  <c r="AH128" i="41"/>
  <c r="AH128" i="44" s="1"/>
  <c r="AG128" i="41"/>
  <c r="AF128" i="41"/>
  <c r="AE128" i="41"/>
  <c r="AE128" i="44" s="1"/>
  <c r="AD128" i="41"/>
  <c r="AD128" i="44" s="1"/>
  <c r="AC128" i="41"/>
  <c r="AB128" i="41"/>
  <c r="AA128" i="41"/>
  <c r="Z128" i="41"/>
  <c r="Y128" i="41"/>
  <c r="X128" i="41"/>
  <c r="W128" i="41"/>
  <c r="W128" i="44" s="1"/>
  <c r="V128" i="41"/>
  <c r="V128" i="44" s="1"/>
  <c r="U128" i="41"/>
  <c r="T128" i="41"/>
  <c r="S128" i="41"/>
  <c r="S128" i="44" s="1"/>
  <c r="R128" i="41"/>
  <c r="R128" i="44" s="1"/>
  <c r="Q128" i="41"/>
  <c r="P128" i="41"/>
  <c r="O128" i="41"/>
  <c r="N128" i="41"/>
  <c r="M128" i="41"/>
  <c r="L128" i="41"/>
  <c r="K128" i="41"/>
  <c r="K128" i="44" s="1"/>
  <c r="J128" i="41"/>
  <c r="J128" i="44" s="1"/>
  <c r="I128" i="41"/>
  <c r="H128" i="41"/>
  <c r="G128" i="41"/>
  <c r="G128" i="44" s="1"/>
  <c r="F128" i="41"/>
  <c r="F128" i="44" s="1"/>
  <c r="E128" i="41"/>
  <c r="D128" i="41"/>
  <c r="AW127" i="41"/>
  <c r="AV127" i="41"/>
  <c r="AU127" i="41"/>
  <c r="AT127" i="41"/>
  <c r="AS127" i="41"/>
  <c r="AS127" i="44" s="1"/>
  <c r="AR127" i="41"/>
  <c r="AR127" i="44" s="1"/>
  <c r="AQ127" i="41"/>
  <c r="AP127" i="41"/>
  <c r="AO127" i="41"/>
  <c r="AN127" i="41"/>
  <c r="AN127" i="44" s="1"/>
  <c r="AM127" i="41"/>
  <c r="AL127" i="41"/>
  <c r="AK127" i="41"/>
  <c r="AJ127" i="41"/>
  <c r="AI127" i="41"/>
  <c r="AH127" i="41"/>
  <c r="AG127" i="41"/>
  <c r="AG127" i="44" s="1"/>
  <c r="AF127" i="41"/>
  <c r="AF127" i="44" s="1"/>
  <c r="AE127" i="41"/>
  <c r="AD127" i="41"/>
  <c r="AC127" i="41"/>
  <c r="AB127" i="41"/>
  <c r="AB127" i="44" s="1"/>
  <c r="AA127" i="41"/>
  <c r="Z127" i="41"/>
  <c r="Y127" i="41"/>
  <c r="X127" i="41"/>
  <c r="W127" i="41"/>
  <c r="V127" i="41"/>
  <c r="U127" i="41"/>
  <c r="U127" i="44" s="1"/>
  <c r="T127" i="41"/>
  <c r="T127" i="44" s="1"/>
  <c r="S127" i="41"/>
  <c r="R127" i="41"/>
  <c r="Q127" i="41"/>
  <c r="P127" i="41"/>
  <c r="P127" i="44" s="1"/>
  <c r="O127" i="41"/>
  <c r="N127" i="41"/>
  <c r="M127" i="41"/>
  <c r="L127" i="41"/>
  <c r="K127" i="41"/>
  <c r="J127" i="41"/>
  <c r="I127" i="41"/>
  <c r="I127" i="44" s="1"/>
  <c r="H127" i="41"/>
  <c r="H127" i="44" s="1"/>
  <c r="G127" i="41"/>
  <c r="F127" i="41"/>
  <c r="E127" i="41"/>
  <c r="D127" i="41"/>
  <c r="D127" i="44" s="1"/>
  <c r="AW126" i="41"/>
  <c r="AV126" i="41"/>
  <c r="AU126" i="41"/>
  <c r="AT126" i="41"/>
  <c r="AS126" i="41"/>
  <c r="AR126" i="41"/>
  <c r="AQ126" i="41"/>
  <c r="AQ126" i="44" s="1"/>
  <c r="AP126" i="41"/>
  <c r="AP126" i="44" s="1"/>
  <c r="AO126" i="41"/>
  <c r="AN126" i="41"/>
  <c r="AM126" i="41"/>
  <c r="AM126" i="44" s="1"/>
  <c r="AL126" i="41"/>
  <c r="AL126" i="44" s="1"/>
  <c r="AK126" i="41"/>
  <c r="AJ126" i="41"/>
  <c r="AI126" i="41"/>
  <c r="AH126" i="41"/>
  <c r="AG126" i="41"/>
  <c r="AF126" i="41"/>
  <c r="AE126" i="41"/>
  <c r="AE126" i="44" s="1"/>
  <c r="AD126" i="41"/>
  <c r="AD126" i="44" s="1"/>
  <c r="AC126" i="41"/>
  <c r="AB126" i="41"/>
  <c r="AA126" i="41"/>
  <c r="AA126" i="44" s="1"/>
  <c r="Z126" i="41"/>
  <c r="Z126" i="44" s="1"/>
  <c r="Y126" i="41"/>
  <c r="X126" i="41"/>
  <c r="W126" i="41"/>
  <c r="V126" i="41"/>
  <c r="U126" i="41"/>
  <c r="T126" i="41"/>
  <c r="S126" i="41"/>
  <c r="S126" i="44" s="1"/>
  <c r="R126" i="41"/>
  <c r="R126" i="44" s="1"/>
  <c r="Q126" i="41"/>
  <c r="P126" i="41"/>
  <c r="O126" i="41"/>
  <c r="O126" i="44" s="1"/>
  <c r="N126" i="41"/>
  <c r="N126" i="44" s="1"/>
  <c r="M126" i="41"/>
  <c r="L126" i="41"/>
  <c r="K126" i="41"/>
  <c r="J126" i="41"/>
  <c r="I126" i="41"/>
  <c r="H126" i="41"/>
  <c r="G126" i="41"/>
  <c r="G126" i="44" s="1"/>
  <c r="F126" i="41"/>
  <c r="F126" i="44" s="1"/>
  <c r="E126" i="41"/>
  <c r="D126" i="41"/>
  <c r="AW125" i="41"/>
  <c r="AW125" i="44" s="1"/>
  <c r="AV125" i="41"/>
  <c r="AV125" i="44" s="1"/>
  <c r="AU125" i="41"/>
  <c r="AT125" i="41"/>
  <c r="AS125" i="41"/>
  <c r="AR125" i="41"/>
  <c r="AQ125" i="41"/>
  <c r="AP125" i="41"/>
  <c r="AO125" i="41"/>
  <c r="AN125" i="41"/>
  <c r="AN125" i="44" s="1"/>
  <c r="AM125" i="41"/>
  <c r="AL125" i="41"/>
  <c r="AK125" i="41"/>
  <c r="AK125" i="44" s="1"/>
  <c r="AJ125" i="41"/>
  <c r="AJ125" i="44" s="1"/>
  <c r="AI125" i="41"/>
  <c r="AH125" i="41"/>
  <c r="AG125" i="41"/>
  <c r="AF125" i="41"/>
  <c r="AE125" i="41"/>
  <c r="AD125" i="41"/>
  <c r="AC125" i="41"/>
  <c r="AB125" i="41"/>
  <c r="AB125" i="44" s="1"/>
  <c r="AA125" i="41"/>
  <c r="Z125" i="41"/>
  <c r="Y125" i="41"/>
  <c r="Y125" i="44" s="1"/>
  <c r="X125" i="41"/>
  <c r="X125" i="44" s="1"/>
  <c r="W125" i="41"/>
  <c r="V125" i="41"/>
  <c r="U125" i="41"/>
  <c r="T125" i="41"/>
  <c r="S125" i="41"/>
  <c r="R125" i="41"/>
  <c r="Q125" i="41"/>
  <c r="P125" i="41"/>
  <c r="P125" i="44" s="1"/>
  <c r="O125" i="41"/>
  <c r="N125" i="41"/>
  <c r="M125" i="41"/>
  <c r="M125" i="44" s="1"/>
  <c r="L125" i="41"/>
  <c r="L125" i="44" s="1"/>
  <c r="K125" i="41"/>
  <c r="J125" i="41"/>
  <c r="I125" i="41"/>
  <c r="H125" i="41"/>
  <c r="G125" i="41"/>
  <c r="F125" i="41"/>
  <c r="E125" i="41"/>
  <c r="D125" i="41"/>
  <c r="D125" i="44" s="1"/>
  <c r="AW124" i="41"/>
  <c r="AV124" i="41"/>
  <c r="AU124" i="41"/>
  <c r="AU124" i="44" s="1"/>
  <c r="AT124" i="41"/>
  <c r="AT124" i="44" s="1"/>
  <c r="AS124" i="41"/>
  <c r="AR124" i="41"/>
  <c r="AQ124" i="41"/>
  <c r="AP124" i="41"/>
  <c r="AO124" i="41"/>
  <c r="AN124" i="41"/>
  <c r="AM124" i="41"/>
  <c r="AM124" i="44" s="1"/>
  <c r="AL124" i="41"/>
  <c r="AL124" i="44" s="1"/>
  <c r="AK124" i="41"/>
  <c r="AJ124" i="41"/>
  <c r="AI124" i="41"/>
  <c r="AI124" i="44" s="1"/>
  <c r="AH124" i="41"/>
  <c r="AH124" i="44" s="1"/>
  <c r="AG124" i="41"/>
  <c r="AF124" i="41"/>
  <c r="AE124" i="41"/>
  <c r="AD124" i="41"/>
  <c r="AC124" i="41"/>
  <c r="AB124" i="41"/>
  <c r="AA124" i="41"/>
  <c r="AA124" i="44" s="1"/>
  <c r="Z124" i="41"/>
  <c r="Z124" i="44" s="1"/>
  <c r="Y124" i="41"/>
  <c r="X124" i="41"/>
  <c r="W124" i="41"/>
  <c r="W124" i="44" s="1"/>
  <c r="V124" i="41"/>
  <c r="V124" i="44" s="1"/>
  <c r="U124" i="41"/>
  <c r="T124" i="41"/>
  <c r="S124" i="41"/>
  <c r="R124" i="41"/>
  <c r="Q124" i="41"/>
  <c r="P124" i="41"/>
  <c r="O124" i="41"/>
  <c r="O124" i="44" s="1"/>
  <c r="N124" i="41"/>
  <c r="N124" i="44" s="1"/>
  <c r="M124" i="41"/>
  <c r="L124" i="41"/>
  <c r="K124" i="41"/>
  <c r="K124" i="44" s="1"/>
  <c r="J124" i="41"/>
  <c r="J124" i="44" s="1"/>
  <c r="I124" i="41"/>
  <c r="H124" i="41"/>
  <c r="G124" i="41"/>
  <c r="F124" i="41"/>
  <c r="E124" i="41"/>
  <c r="D124" i="41"/>
  <c r="AW123" i="41"/>
  <c r="AV123" i="41"/>
  <c r="AV123" i="44" s="1"/>
  <c r="AU123" i="41"/>
  <c r="AT123" i="41"/>
  <c r="AS123" i="41"/>
  <c r="AS123" i="44" s="1"/>
  <c r="AR123" i="41"/>
  <c r="AR123" i="44" s="1"/>
  <c r="AQ123" i="41"/>
  <c r="AP123" i="41"/>
  <c r="AO123" i="41"/>
  <c r="AN123" i="41"/>
  <c r="AM123" i="41"/>
  <c r="AL123" i="41"/>
  <c r="AK123" i="41"/>
  <c r="AJ123" i="41"/>
  <c r="AJ123" i="44" s="1"/>
  <c r="AI123" i="41"/>
  <c r="AH123" i="41"/>
  <c r="AG123" i="41"/>
  <c r="AG123" i="44" s="1"/>
  <c r="AF123" i="41"/>
  <c r="AF123" i="44" s="1"/>
  <c r="AE123" i="41"/>
  <c r="AD123" i="41"/>
  <c r="AC123" i="41"/>
  <c r="AB123" i="41"/>
  <c r="AA123" i="41"/>
  <c r="Z123" i="41"/>
  <c r="Y123" i="41"/>
  <c r="X123" i="41"/>
  <c r="X123" i="44" s="1"/>
  <c r="W123" i="41"/>
  <c r="V123" i="41"/>
  <c r="U123" i="41"/>
  <c r="U123" i="44" s="1"/>
  <c r="T123" i="41"/>
  <c r="T123" i="44" s="1"/>
  <c r="S123" i="41"/>
  <c r="R123" i="41"/>
  <c r="Q123" i="41"/>
  <c r="P123" i="41"/>
  <c r="O123" i="41"/>
  <c r="N123" i="41"/>
  <c r="M123" i="41"/>
  <c r="L123" i="41"/>
  <c r="L123" i="44" s="1"/>
  <c r="K123" i="41"/>
  <c r="J123" i="41"/>
  <c r="I123" i="41"/>
  <c r="I123" i="44" s="1"/>
  <c r="H123" i="41"/>
  <c r="H123" i="44" s="1"/>
  <c r="G123" i="41"/>
  <c r="F123" i="41"/>
  <c r="E123" i="41"/>
  <c r="D123" i="41"/>
  <c r="AW122" i="41"/>
  <c r="AV122" i="41"/>
  <c r="AU122" i="41"/>
  <c r="AT122" i="41"/>
  <c r="AT122" i="44" s="1"/>
  <c r="AS122" i="41"/>
  <c r="AR122" i="41"/>
  <c r="AQ122" i="41"/>
  <c r="AQ122" i="44" s="1"/>
  <c r="AP122" i="41"/>
  <c r="AP122" i="44" s="1"/>
  <c r="AO122" i="41"/>
  <c r="AN122" i="41"/>
  <c r="AM122" i="41"/>
  <c r="AL122" i="41"/>
  <c r="AK122" i="41"/>
  <c r="AJ122" i="41"/>
  <c r="AI122" i="41"/>
  <c r="AH122" i="41"/>
  <c r="AH122" i="44" s="1"/>
  <c r="AG122" i="41"/>
  <c r="AF122" i="41"/>
  <c r="AE122" i="41"/>
  <c r="AE122" i="44" s="1"/>
  <c r="AD122" i="41"/>
  <c r="AD122" i="44" s="1"/>
  <c r="AC122" i="41"/>
  <c r="AB122" i="41"/>
  <c r="AA122" i="41"/>
  <c r="Z122" i="41"/>
  <c r="Y122" i="41"/>
  <c r="X122" i="41"/>
  <c r="W122" i="41"/>
  <c r="V122" i="41"/>
  <c r="V122" i="44" s="1"/>
  <c r="U122" i="41"/>
  <c r="T122" i="41"/>
  <c r="S122" i="41"/>
  <c r="S122" i="44" s="1"/>
  <c r="R122" i="41"/>
  <c r="R122" i="44" s="1"/>
  <c r="Q122" i="41"/>
  <c r="P122" i="41"/>
  <c r="O122" i="41"/>
  <c r="N122" i="41"/>
  <c r="M122" i="41"/>
  <c r="L122" i="41"/>
  <c r="K122" i="41"/>
  <c r="J122" i="41"/>
  <c r="J122" i="44" s="1"/>
  <c r="I122" i="41"/>
  <c r="H122" i="41"/>
  <c r="G122" i="41"/>
  <c r="G122" i="44" s="1"/>
  <c r="F122" i="41"/>
  <c r="F122" i="44" s="1"/>
  <c r="E122" i="41"/>
  <c r="D122" i="41"/>
  <c r="AW121" i="41"/>
  <c r="AV121" i="41"/>
  <c r="AU121" i="41"/>
  <c r="AT121" i="41"/>
  <c r="AS121" i="41"/>
  <c r="AS121" i="44" s="1"/>
  <c r="AD12" i="45" s="1"/>
  <c r="AR121" i="41"/>
  <c r="AR121" i="44" s="1"/>
  <c r="AC12" i="45" s="1"/>
  <c r="AQ121" i="41"/>
  <c r="AP121" i="41"/>
  <c r="AO121" i="41"/>
  <c r="AO121" i="44" s="1"/>
  <c r="Z12" i="45" s="1"/>
  <c r="AN121" i="41"/>
  <c r="AN121" i="44" s="1"/>
  <c r="Y12" i="45" s="1"/>
  <c r="AM121" i="41"/>
  <c r="AL121" i="41"/>
  <c r="AK121" i="41"/>
  <c r="AJ121" i="41"/>
  <c r="AI121" i="41"/>
  <c r="AH121" i="41"/>
  <c r="AG121" i="41"/>
  <c r="AG121" i="44" s="1"/>
  <c r="R12" i="45" s="1"/>
  <c r="AF121" i="41"/>
  <c r="AF121" i="44" s="1"/>
  <c r="Q12" i="45" s="1"/>
  <c r="AE121" i="41"/>
  <c r="AD121" i="41"/>
  <c r="AC121" i="41"/>
  <c r="AC121" i="44" s="1"/>
  <c r="N12" i="45" s="1"/>
  <c r="AB121" i="41"/>
  <c r="AB121" i="44" s="1"/>
  <c r="M12" i="45" s="1"/>
  <c r="AA121" i="41"/>
  <c r="Z121" i="41"/>
  <c r="Y121" i="41"/>
  <c r="X121" i="41"/>
  <c r="W121" i="41"/>
  <c r="V121" i="41"/>
  <c r="U121" i="41"/>
  <c r="U121" i="44" s="1"/>
  <c r="F12" i="45" s="1"/>
  <c r="T121" i="41"/>
  <c r="T121" i="44" s="1"/>
  <c r="E12" i="45" s="1"/>
  <c r="S121" i="41"/>
  <c r="R121" i="41"/>
  <c r="Q121" i="41"/>
  <c r="Q121" i="44" s="1"/>
  <c r="P121" i="41"/>
  <c r="P121" i="44" s="1"/>
  <c r="O121" i="41"/>
  <c r="N121" i="41"/>
  <c r="M121" i="41"/>
  <c r="L121" i="41"/>
  <c r="K121" i="41"/>
  <c r="J121" i="41"/>
  <c r="I121" i="41"/>
  <c r="I121" i="44" s="1"/>
  <c r="H121" i="41"/>
  <c r="H121" i="44" s="1"/>
  <c r="G121" i="41"/>
  <c r="F121" i="41"/>
  <c r="E121" i="41"/>
  <c r="E121" i="44" s="1"/>
  <c r="D121" i="41"/>
  <c r="D121" i="44" s="1"/>
  <c r="AW120" i="41"/>
  <c r="AV120" i="41"/>
  <c r="AU120" i="41"/>
  <c r="AT120" i="41"/>
  <c r="AS120" i="41"/>
  <c r="AR120" i="41"/>
  <c r="AQ120" i="41"/>
  <c r="AP120" i="41"/>
  <c r="AP120" i="44" s="1"/>
  <c r="AO120" i="41"/>
  <c r="AN120" i="41"/>
  <c r="AM120" i="41"/>
  <c r="AM120" i="44" s="1"/>
  <c r="AL120" i="41"/>
  <c r="AL120" i="44" s="1"/>
  <c r="AK120" i="41"/>
  <c r="AJ120" i="41"/>
  <c r="AI120" i="41"/>
  <c r="AH120" i="41"/>
  <c r="AG120" i="41"/>
  <c r="AF120" i="41"/>
  <c r="AE120" i="41"/>
  <c r="AD120" i="41"/>
  <c r="AD120" i="44" s="1"/>
  <c r="AC120" i="41"/>
  <c r="AB120" i="41"/>
  <c r="AA120" i="41"/>
  <c r="AA120" i="44" s="1"/>
  <c r="Z120" i="41"/>
  <c r="Z120" i="44" s="1"/>
  <c r="Y120" i="41"/>
  <c r="X120" i="41"/>
  <c r="W120" i="41"/>
  <c r="V120" i="41"/>
  <c r="U120" i="41"/>
  <c r="T120" i="41"/>
  <c r="S120" i="41"/>
  <c r="R120" i="41"/>
  <c r="R120" i="44" s="1"/>
  <c r="Q120" i="41"/>
  <c r="P120" i="41"/>
  <c r="O120" i="41"/>
  <c r="O120" i="44" s="1"/>
  <c r="N120" i="41"/>
  <c r="N120" i="44" s="1"/>
  <c r="M120" i="41"/>
  <c r="L120" i="41"/>
  <c r="K120" i="41"/>
  <c r="J120" i="41"/>
  <c r="I120" i="41"/>
  <c r="H120" i="41"/>
  <c r="G120" i="41"/>
  <c r="F120" i="41"/>
  <c r="F120" i="44" s="1"/>
  <c r="E120" i="41"/>
  <c r="D120" i="41"/>
  <c r="AW119" i="41"/>
  <c r="AW119" i="44" s="1"/>
  <c r="AV119" i="41"/>
  <c r="AU119" i="41"/>
  <c r="AT119" i="41"/>
  <c r="AS119" i="41"/>
  <c r="AR119" i="41"/>
  <c r="AQ119" i="41"/>
  <c r="AP119" i="41"/>
  <c r="AO119" i="41"/>
  <c r="AO119" i="44" s="1"/>
  <c r="AN119" i="41"/>
  <c r="AN119" i="44" s="1"/>
  <c r="AM119" i="41"/>
  <c r="AL119" i="41"/>
  <c r="AK119" i="41"/>
  <c r="AK119" i="44" s="1"/>
  <c r="AJ119" i="41"/>
  <c r="AI119" i="41"/>
  <c r="AH119" i="41"/>
  <c r="AG119" i="41"/>
  <c r="AF119" i="41"/>
  <c r="AE119" i="41"/>
  <c r="AD119" i="41"/>
  <c r="AC119" i="41"/>
  <c r="AC119" i="44" s="1"/>
  <c r="AB119" i="41"/>
  <c r="AB119" i="44" s="1"/>
  <c r="AA119" i="41"/>
  <c r="Z119" i="41"/>
  <c r="Y119" i="41"/>
  <c r="Y119" i="44" s="1"/>
  <c r="X119" i="41"/>
  <c r="W119" i="41"/>
  <c r="V119" i="41"/>
  <c r="U119" i="41"/>
  <c r="T119" i="41"/>
  <c r="S119" i="41"/>
  <c r="R119" i="41"/>
  <c r="Q119" i="41"/>
  <c r="Q119" i="44" s="1"/>
  <c r="P119" i="41"/>
  <c r="P119" i="44" s="1"/>
  <c r="O119" i="41"/>
  <c r="N119" i="41"/>
  <c r="M119" i="41"/>
  <c r="M119" i="44" s="1"/>
  <c r="L119" i="41"/>
  <c r="K119" i="41"/>
  <c r="J119" i="41"/>
  <c r="I119" i="41"/>
  <c r="H119" i="41"/>
  <c r="G119" i="41"/>
  <c r="F119" i="41"/>
  <c r="E119" i="41"/>
  <c r="E119" i="44" s="1"/>
  <c r="D119" i="41"/>
  <c r="D119" i="44" s="1"/>
  <c r="AW118" i="41"/>
  <c r="AV118" i="41"/>
  <c r="AU118" i="41"/>
  <c r="AT118" i="41"/>
  <c r="AS118" i="41"/>
  <c r="AR118" i="41"/>
  <c r="AQ118" i="41"/>
  <c r="AP118" i="41"/>
  <c r="AO118" i="41"/>
  <c r="AN118" i="41"/>
  <c r="AM118" i="41"/>
  <c r="AM118" i="44" s="1"/>
  <c r="AL118" i="41"/>
  <c r="AL118" i="44" s="1"/>
  <c r="AK118" i="41"/>
  <c r="AJ118" i="41"/>
  <c r="AI118" i="41"/>
  <c r="AH118" i="41"/>
  <c r="AG118" i="41"/>
  <c r="AF118" i="41"/>
  <c r="AE118" i="41"/>
  <c r="AD118" i="41"/>
  <c r="AC118" i="41"/>
  <c r="AB118" i="41"/>
  <c r="AA118" i="41"/>
  <c r="AA118" i="44" s="1"/>
  <c r="Z118" i="41"/>
  <c r="Z118" i="44" s="1"/>
  <c r="Y118" i="41"/>
  <c r="X118" i="41"/>
  <c r="W118" i="41"/>
  <c r="V118" i="41"/>
  <c r="U118" i="41"/>
  <c r="T118" i="41"/>
  <c r="S118" i="41"/>
  <c r="R118" i="41"/>
  <c r="Q118" i="41"/>
  <c r="P118" i="41"/>
  <c r="O118" i="41"/>
  <c r="O118" i="44" s="1"/>
  <c r="N118" i="41"/>
  <c r="N118" i="44" s="1"/>
  <c r="M118" i="41"/>
  <c r="L118" i="41"/>
  <c r="K118" i="41"/>
  <c r="J118" i="41"/>
  <c r="I118" i="41"/>
  <c r="H118" i="41"/>
  <c r="G118" i="41"/>
  <c r="F118" i="41"/>
  <c r="E118" i="41"/>
  <c r="D118" i="41"/>
  <c r="AW117" i="41"/>
  <c r="AW117" i="44" s="1"/>
  <c r="AV117" i="41"/>
  <c r="AV117" i="44" s="1"/>
  <c r="AU117" i="41"/>
  <c r="AT117" i="41"/>
  <c r="AS117" i="41"/>
  <c r="AR117" i="41"/>
  <c r="AR117" i="44" s="1"/>
  <c r="AQ117" i="41"/>
  <c r="AP117" i="41"/>
  <c r="AO117" i="41"/>
  <c r="AN117" i="41"/>
  <c r="AM117" i="41"/>
  <c r="AL117" i="41"/>
  <c r="AK117" i="41"/>
  <c r="AK117" i="44" s="1"/>
  <c r="AJ117" i="41"/>
  <c r="AJ117" i="44" s="1"/>
  <c r="AI117" i="41"/>
  <c r="AH117" i="41"/>
  <c r="AG117" i="41"/>
  <c r="AF117" i="41"/>
  <c r="AF117" i="44" s="1"/>
  <c r="AE117" i="41"/>
  <c r="AD117" i="41"/>
  <c r="AC117" i="41"/>
  <c r="AB117" i="41"/>
  <c r="AA117" i="41"/>
  <c r="Z117" i="41"/>
  <c r="Y117" i="41"/>
  <c r="Y117" i="44" s="1"/>
  <c r="X117" i="41"/>
  <c r="X117" i="44" s="1"/>
  <c r="W117" i="41"/>
  <c r="V117" i="41"/>
  <c r="U117" i="41"/>
  <c r="T117" i="41"/>
  <c r="T117" i="44" s="1"/>
  <c r="S117" i="41"/>
  <c r="R117" i="41"/>
  <c r="Q117" i="41"/>
  <c r="P117" i="41"/>
  <c r="O117" i="41"/>
  <c r="N117" i="41"/>
  <c r="M117" i="41"/>
  <c r="M117" i="44" s="1"/>
  <c r="L117" i="41"/>
  <c r="L117" i="44" s="1"/>
  <c r="K117" i="41"/>
  <c r="J117" i="41"/>
  <c r="I117" i="41"/>
  <c r="H117" i="41"/>
  <c r="H117" i="44" s="1"/>
  <c r="G117" i="41"/>
  <c r="F117" i="41"/>
  <c r="E117" i="41"/>
  <c r="D117" i="41"/>
  <c r="AW116" i="41"/>
  <c r="AV116" i="41"/>
  <c r="AU116" i="41"/>
  <c r="AU116" i="44" s="1"/>
  <c r="AT116" i="41"/>
  <c r="AT116" i="44" s="1"/>
  <c r="AS116" i="41"/>
  <c r="AR116" i="41"/>
  <c r="AQ116" i="41"/>
  <c r="AQ116" i="44" s="1"/>
  <c r="AP116" i="41"/>
  <c r="AP116" i="44" s="1"/>
  <c r="AO116" i="41"/>
  <c r="AN116" i="41"/>
  <c r="AM116" i="41"/>
  <c r="AL116" i="41"/>
  <c r="AK116" i="41"/>
  <c r="AJ116" i="41"/>
  <c r="AI116" i="41"/>
  <c r="AI116" i="44" s="1"/>
  <c r="AH116" i="41"/>
  <c r="AH116" i="44" s="1"/>
  <c r="AG116" i="41"/>
  <c r="AF116" i="41"/>
  <c r="AE116" i="41"/>
  <c r="AE116" i="44" s="1"/>
  <c r="AD116" i="41"/>
  <c r="AD116" i="44" s="1"/>
  <c r="AC116" i="41"/>
  <c r="AB116" i="41"/>
  <c r="AA116" i="41"/>
  <c r="Z116" i="41"/>
  <c r="Y116" i="41"/>
  <c r="X116" i="41"/>
  <c r="W116" i="41"/>
  <c r="W116" i="44" s="1"/>
  <c r="V116" i="41"/>
  <c r="V116" i="44" s="1"/>
  <c r="U116" i="41"/>
  <c r="T116" i="41"/>
  <c r="S116" i="41"/>
  <c r="S116" i="44" s="1"/>
  <c r="R116" i="41"/>
  <c r="R116" i="44" s="1"/>
  <c r="Q116" i="41"/>
  <c r="P116" i="41"/>
  <c r="O116" i="41"/>
  <c r="N116" i="41"/>
  <c r="M116" i="41"/>
  <c r="L116" i="41"/>
  <c r="K116" i="41"/>
  <c r="K116" i="44" s="1"/>
  <c r="J116" i="41"/>
  <c r="J116" i="44" s="1"/>
  <c r="I116" i="41"/>
  <c r="H116" i="41"/>
  <c r="G116" i="41"/>
  <c r="F116" i="41"/>
  <c r="F116" i="44" s="1"/>
  <c r="E116" i="41"/>
  <c r="D116" i="41"/>
  <c r="AW115" i="41"/>
  <c r="AV115" i="41"/>
  <c r="AU115" i="41"/>
  <c r="AT115" i="41"/>
  <c r="AS115" i="41"/>
  <c r="AS115" i="44" s="1"/>
  <c r="AR115" i="41"/>
  <c r="AR115" i="44" s="1"/>
  <c r="AQ115" i="41"/>
  <c r="AP115" i="41"/>
  <c r="AO115" i="41"/>
  <c r="AN115" i="41"/>
  <c r="AN115" i="44" s="1"/>
  <c r="AM115" i="41"/>
  <c r="AL115" i="41"/>
  <c r="AK115" i="41"/>
  <c r="AJ115" i="41"/>
  <c r="AI115" i="41"/>
  <c r="AH115" i="41"/>
  <c r="AG115" i="41"/>
  <c r="AG115" i="44" s="1"/>
  <c r="AF115" i="41"/>
  <c r="AF115" i="44" s="1"/>
  <c r="AE115" i="41"/>
  <c r="AD115" i="41"/>
  <c r="AC115" i="41"/>
  <c r="AB115" i="41"/>
  <c r="AB115" i="44" s="1"/>
  <c r="AA115" i="41"/>
  <c r="Z115" i="41"/>
  <c r="Y115" i="41"/>
  <c r="X115" i="41"/>
  <c r="W115" i="41"/>
  <c r="V115" i="41"/>
  <c r="U115" i="41"/>
  <c r="U115" i="44" s="1"/>
  <c r="T115" i="41"/>
  <c r="T115" i="44" s="1"/>
  <c r="S115" i="41"/>
  <c r="R115" i="41"/>
  <c r="Q115" i="41"/>
  <c r="P115" i="41"/>
  <c r="P115" i="44" s="1"/>
  <c r="O115" i="41"/>
  <c r="N115" i="41"/>
  <c r="M115" i="41"/>
  <c r="L115" i="41"/>
  <c r="K115" i="41"/>
  <c r="J115" i="41"/>
  <c r="I115" i="41"/>
  <c r="I115" i="44" s="1"/>
  <c r="H115" i="41"/>
  <c r="H115" i="44" s="1"/>
  <c r="G115" i="41"/>
  <c r="F115" i="41"/>
  <c r="E115" i="41"/>
  <c r="D115" i="41"/>
  <c r="D115" i="44" s="1"/>
  <c r="AW114" i="41"/>
  <c r="AV114" i="41"/>
  <c r="AU114" i="41"/>
  <c r="AT114" i="41"/>
  <c r="AS114" i="41"/>
  <c r="AR114" i="41"/>
  <c r="AQ114" i="41"/>
  <c r="AQ114" i="44" s="1"/>
  <c r="AP114" i="41"/>
  <c r="AP114" i="44" s="1"/>
  <c r="AO114" i="41"/>
  <c r="AN114" i="41"/>
  <c r="AM114" i="41"/>
  <c r="AL114" i="41"/>
  <c r="AL114" i="44" s="1"/>
  <c r="AK114" i="41"/>
  <c r="AJ114" i="41"/>
  <c r="AI114" i="41"/>
  <c r="AH114" i="41"/>
  <c r="AG114" i="41"/>
  <c r="AF114" i="41"/>
  <c r="AE114" i="41"/>
  <c r="AE114" i="44" s="1"/>
  <c r="AD114" i="41"/>
  <c r="AD114" i="44" s="1"/>
  <c r="AC114" i="41"/>
  <c r="AB114" i="41"/>
  <c r="AA114" i="41"/>
  <c r="Z114" i="41"/>
  <c r="Z114" i="44" s="1"/>
  <c r="Y114" i="41"/>
  <c r="X114" i="41"/>
  <c r="W114" i="41"/>
  <c r="V114" i="41"/>
  <c r="U114" i="41"/>
  <c r="T114" i="41"/>
  <c r="S114" i="41"/>
  <c r="S114" i="44" s="1"/>
  <c r="R114" i="41"/>
  <c r="R114" i="44" s="1"/>
  <c r="Q114" i="41"/>
  <c r="P114" i="41"/>
  <c r="O114" i="41"/>
  <c r="N114" i="41"/>
  <c r="N114" i="44" s="1"/>
  <c r="M114" i="41"/>
  <c r="L114" i="41"/>
  <c r="K114" i="41"/>
  <c r="J114" i="41"/>
  <c r="I114" i="41"/>
  <c r="H114" i="41"/>
  <c r="G114" i="41"/>
  <c r="G114" i="44" s="1"/>
  <c r="F114" i="41"/>
  <c r="F114" i="44" s="1"/>
  <c r="E114" i="41"/>
  <c r="D114" i="41"/>
  <c r="AW113" i="41"/>
  <c r="AV113" i="41"/>
  <c r="AV113" i="44" s="1"/>
  <c r="AU113" i="41"/>
  <c r="AT113" i="41"/>
  <c r="AS113" i="41"/>
  <c r="AR113" i="41"/>
  <c r="AQ113" i="41"/>
  <c r="AP113" i="41"/>
  <c r="AO113" i="41"/>
  <c r="AN113" i="41"/>
  <c r="AN113" i="44" s="1"/>
  <c r="AM113" i="41"/>
  <c r="AL113" i="41"/>
  <c r="AK113" i="41"/>
  <c r="AJ113" i="41"/>
  <c r="AJ113" i="44" s="1"/>
  <c r="AI113" i="41"/>
  <c r="AH113" i="41"/>
  <c r="AG113" i="41"/>
  <c r="AF113" i="41"/>
  <c r="AE113" i="41"/>
  <c r="AD113" i="41"/>
  <c r="AC113" i="41"/>
  <c r="AB113" i="41"/>
  <c r="AB113" i="44" s="1"/>
  <c r="AA113" i="41"/>
  <c r="Z113" i="41"/>
  <c r="Y113" i="41"/>
  <c r="X113" i="41"/>
  <c r="X113" i="44" s="1"/>
  <c r="W113" i="41"/>
  <c r="V113" i="41"/>
  <c r="U113" i="41"/>
  <c r="T113" i="41"/>
  <c r="S113" i="41"/>
  <c r="R113" i="41"/>
  <c r="Q113" i="41"/>
  <c r="P113" i="41"/>
  <c r="P113" i="44" s="1"/>
  <c r="O113" i="41"/>
  <c r="N113" i="41"/>
  <c r="M113" i="41"/>
  <c r="L113" i="41"/>
  <c r="L113" i="44" s="1"/>
  <c r="K113" i="41"/>
  <c r="J113" i="41"/>
  <c r="I113" i="41"/>
  <c r="H113" i="41"/>
  <c r="G113" i="41"/>
  <c r="F113" i="41"/>
  <c r="E113" i="41"/>
  <c r="D113" i="41"/>
  <c r="D113" i="44" s="1"/>
  <c r="AW112" i="41"/>
  <c r="AV112" i="41"/>
  <c r="AU112" i="41"/>
  <c r="AT112" i="41"/>
  <c r="AT112" i="44" s="1"/>
  <c r="AS112" i="41"/>
  <c r="AR112" i="41"/>
  <c r="AQ112" i="41"/>
  <c r="AP112" i="41"/>
  <c r="AO112" i="41"/>
  <c r="AN112" i="41"/>
  <c r="AM112" i="41"/>
  <c r="AM112" i="44" s="1"/>
  <c r="AL112" i="41"/>
  <c r="AL112" i="44" s="1"/>
  <c r="AK112" i="41"/>
  <c r="AJ112" i="41"/>
  <c r="AI112" i="41"/>
  <c r="AH112" i="41"/>
  <c r="AH112" i="44" s="1"/>
  <c r="AG112" i="41"/>
  <c r="AF112" i="41"/>
  <c r="AE112" i="41"/>
  <c r="AD112" i="41"/>
  <c r="AC112" i="41"/>
  <c r="AB112" i="41"/>
  <c r="AA112" i="41"/>
  <c r="AA112" i="44" s="1"/>
  <c r="Z112" i="41"/>
  <c r="Z112" i="44" s="1"/>
  <c r="Y112" i="41"/>
  <c r="X112" i="41"/>
  <c r="W112" i="41"/>
  <c r="V112" i="41"/>
  <c r="V112" i="44" s="1"/>
  <c r="U112" i="41"/>
  <c r="T112" i="41"/>
  <c r="S112" i="41"/>
  <c r="R112" i="41"/>
  <c r="Q112" i="41"/>
  <c r="P112" i="41"/>
  <c r="O112" i="41"/>
  <c r="O112" i="44" s="1"/>
  <c r="N112" i="41"/>
  <c r="N112" i="44" s="1"/>
  <c r="M112" i="41"/>
  <c r="L112" i="41"/>
  <c r="K112" i="41"/>
  <c r="J112" i="41"/>
  <c r="J112" i="44" s="1"/>
  <c r="I112" i="41"/>
  <c r="H112" i="41"/>
  <c r="G112" i="41"/>
  <c r="F112" i="41"/>
  <c r="E112" i="41"/>
  <c r="D112" i="41"/>
  <c r="AW111" i="41"/>
  <c r="AV111" i="41"/>
  <c r="AV111" i="44" s="1"/>
  <c r="AU111" i="41"/>
  <c r="AT111" i="41"/>
  <c r="AS111" i="41"/>
  <c r="AR111" i="41"/>
  <c r="AR111" i="44" s="1"/>
  <c r="AQ111" i="41"/>
  <c r="AP111" i="41"/>
  <c r="AO111" i="41"/>
  <c r="AN111" i="41"/>
  <c r="AM111" i="41"/>
  <c r="AL111" i="41"/>
  <c r="AK111" i="41"/>
  <c r="AJ111" i="41"/>
  <c r="AJ111" i="44" s="1"/>
  <c r="AI111" i="41"/>
  <c r="AH111" i="41"/>
  <c r="AG111" i="41"/>
  <c r="AF111" i="41"/>
  <c r="AF111" i="44" s="1"/>
  <c r="AE111" i="41"/>
  <c r="AD111" i="41"/>
  <c r="AC111" i="41"/>
  <c r="AB111" i="41"/>
  <c r="AA111" i="41"/>
  <c r="Z111" i="41"/>
  <c r="Y111" i="41"/>
  <c r="X111" i="41"/>
  <c r="X111" i="44" s="1"/>
  <c r="W111" i="41"/>
  <c r="V111" i="41"/>
  <c r="U111" i="41"/>
  <c r="T111" i="41"/>
  <c r="T111" i="44" s="1"/>
  <c r="S111" i="41"/>
  <c r="R111" i="41"/>
  <c r="Q111" i="41"/>
  <c r="P111" i="41"/>
  <c r="O111" i="41"/>
  <c r="N111" i="41"/>
  <c r="M111" i="41"/>
  <c r="L111" i="41"/>
  <c r="L111" i="44" s="1"/>
  <c r="K111" i="41"/>
  <c r="J111" i="41"/>
  <c r="I111" i="41"/>
  <c r="H111" i="41"/>
  <c r="H111" i="44" s="1"/>
  <c r="G111" i="41"/>
  <c r="F111" i="41"/>
  <c r="E111" i="41"/>
  <c r="D111" i="41"/>
  <c r="AW110" i="41"/>
  <c r="AV110" i="41"/>
  <c r="AU110" i="41"/>
  <c r="AT110" i="41"/>
  <c r="AT110" i="44" s="1"/>
  <c r="AS110" i="41"/>
  <c r="AR110" i="41"/>
  <c r="AQ110" i="41"/>
  <c r="AP110" i="41"/>
  <c r="AP110" i="44" s="1"/>
  <c r="AO110" i="41"/>
  <c r="AN110" i="41"/>
  <c r="AM110" i="41"/>
  <c r="AL110" i="41"/>
  <c r="AK110" i="41"/>
  <c r="AJ110" i="41"/>
  <c r="AI110" i="41"/>
  <c r="AH110" i="41"/>
  <c r="AH110" i="44" s="1"/>
  <c r="AG110" i="41"/>
  <c r="AF110" i="41"/>
  <c r="AE110" i="41"/>
  <c r="AD110" i="41"/>
  <c r="AD110" i="44" s="1"/>
  <c r="AC110" i="41"/>
  <c r="AB110" i="41"/>
  <c r="AA110" i="41"/>
  <c r="Z110" i="41"/>
  <c r="Y110" i="41"/>
  <c r="X110" i="41"/>
  <c r="W110" i="41"/>
  <c r="V110" i="41"/>
  <c r="V110" i="44" s="1"/>
  <c r="U110" i="41"/>
  <c r="T110" i="41"/>
  <c r="S110" i="41"/>
  <c r="R110" i="41"/>
  <c r="R110" i="44" s="1"/>
  <c r="Q110" i="41"/>
  <c r="P110" i="41"/>
  <c r="O110" i="41"/>
  <c r="N110" i="41"/>
  <c r="M110" i="41"/>
  <c r="L110" i="41"/>
  <c r="K110" i="41"/>
  <c r="J110" i="41"/>
  <c r="J110" i="44" s="1"/>
  <c r="I110" i="41"/>
  <c r="H110" i="41"/>
  <c r="G110" i="41"/>
  <c r="F110" i="41"/>
  <c r="F110" i="44" s="1"/>
  <c r="E110" i="41"/>
  <c r="D110" i="41"/>
  <c r="AW109" i="41"/>
  <c r="AV109" i="41"/>
  <c r="AU109" i="41"/>
  <c r="AT109" i="41"/>
  <c r="AS109" i="41"/>
  <c r="AS109" i="44" s="1"/>
  <c r="AR109" i="41"/>
  <c r="AR109" i="44" s="1"/>
  <c r="AQ109" i="41"/>
  <c r="AP109" i="41"/>
  <c r="AO109" i="41"/>
  <c r="AN109" i="41"/>
  <c r="AN109" i="44" s="1"/>
  <c r="AM109" i="41"/>
  <c r="AL109" i="41"/>
  <c r="AK109" i="41"/>
  <c r="AJ109" i="41"/>
  <c r="AI109" i="41"/>
  <c r="AH109" i="41"/>
  <c r="AG109" i="41"/>
  <c r="AG109" i="44" s="1"/>
  <c r="AF109" i="41"/>
  <c r="AF109" i="44" s="1"/>
  <c r="AE109" i="41"/>
  <c r="AD109" i="41"/>
  <c r="AC109" i="41"/>
  <c r="AB109" i="41"/>
  <c r="AB109" i="44" s="1"/>
  <c r="AA109" i="41"/>
  <c r="Z109" i="41"/>
  <c r="Y109" i="41"/>
  <c r="X109" i="41"/>
  <c r="W109" i="41"/>
  <c r="V109" i="41"/>
  <c r="U109" i="41"/>
  <c r="U109" i="44" s="1"/>
  <c r="T109" i="41"/>
  <c r="T109" i="44" s="1"/>
  <c r="S109" i="41"/>
  <c r="R109" i="41"/>
  <c r="Q109" i="41"/>
  <c r="P109" i="41"/>
  <c r="P109" i="44" s="1"/>
  <c r="O109" i="41"/>
  <c r="N109" i="41"/>
  <c r="M109" i="41"/>
  <c r="L109" i="41"/>
  <c r="K109" i="41"/>
  <c r="J109" i="41"/>
  <c r="I109" i="41"/>
  <c r="I109" i="44" s="1"/>
  <c r="H109" i="41"/>
  <c r="H109" i="44" s="1"/>
  <c r="G109" i="41"/>
  <c r="F109" i="41"/>
  <c r="E109" i="41"/>
  <c r="D109" i="41"/>
  <c r="D109" i="44" s="1"/>
  <c r="AW108" i="41"/>
  <c r="AV108" i="41"/>
  <c r="AU108" i="41"/>
  <c r="AT108" i="41"/>
  <c r="AS108" i="41"/>
  <c r="AR108" i="41"/>
  <c r="AQ108" i="41"/>
  <c r="AP108" i="41"/>
  <c r="AP108" i="44" s="1"/>
  <c r="AO108" i="41"/>
  <c r="AN108" i="41"/>
  <c r="AM108" i="41"/>
  <c r="AL108" i="41"/>
  <c r="AL108" i="44" s="1"/>
  <c r="AK108" i="41"/>
  <c r="AJ108" i="41"/>
  <c r="AI108" i="41"/>
  <c r="AH108" i="41"/>
  <c r="AG108" i="41"/>
  <c r="AF108" i="41"/>
  <c r="AE108" i="41"/>
  <c r="AD108" i="41"/>
  <c r="AD108" i="44" s="1"/>
  <c r="AC108" i="41"/>
  <c r="AB108" i="41"/>
  <c r="AA108" i="41"/>
  <c r="Z108" i="41"/>
  <c r="Z108" i="44" s="1"/>
  <c r="Y108" i="41"/>
  <c r="X108" i="41"/>
  <c r="W108" i="41"/>
  <c r="V108" i="41"/>
  <c r="U108" i="41"/>
  <c r="T108" i="41"/>
  <c r="S108" i="41"/>
  <c r="R108" i="41"/>
  <c r="R108" i="44" s="1"/>
  <c r="Q108" i="41"/>
  <c r="P108" i="41"/>
  <c r="O108" i="41"/>
  <c r="N108" i="41"/>
  <c r="N108" i="44" s="1"/>
  <c r="M108" i="41"/>
  <c r="L108" i="41"/>
  <c r="K108" i="41"/>
  <c r="J108" i="41"/>
  <c r="I108" i="41"/>
  <c r="H108" i="41"/>
  <c r="G108" i="41"/>
  <c r="F108" i="41"/>
  <c r="F108" i="44" s="1"/>
  <c r="E108" i="41"/>
  <c r="D108" i="41"/>
  <c r="AW107" i="41"/>
  <c r="AV107" i="41"/>
  <c r="AU107" i="41"/>
  <c r="AT107" i="41"/>
  <c r="AS107" i="41"/>
  <c r="AR107" i="41"/>
  <c r="AQ107" i="41"/>
  <c r="AP107" i="41"/>
  <c r="AO107" i="41"/>
  <c r="AO107" i="44" s="1"/>
  <c r="AN107" i="41"/>
  <c r="AN107" i="44" s="1"/>
  <c r="AM107" i="41"/>
  <c r="AL107" i="41"/>
  <c r="AK107" i="41"/>
  <c r="AJ107" i="41"/>
  <c r="AI107" i="41"/>
  <c r="AH107" i="41"/>
  <c r="AG107" i="41"/>
  <c r="AF107" i="41"/>
  <c r="AE107" i="41"/>
  <c r="AD107" i="41"/>
  <c r="AC107" i="41"/>
  <c r="AC107" i="44" s="1"/>
  <c r="AB107" i="41"/>
  <c r="AB107" i="44" s="1"/>
  <c r="AA107" i="41"/>
  <c r="Z107" i="41"/>
  <c r="Y107" i="41"/>
  <c r="X107" i="41"/>
  <c r="W107" i="41"/>
  <c r="V107" i="41"/>
  <c r="U107" i="41"/>
  <c r="T107" i="41"/>
  <c r="S107" i="41"/>
  <c r="R107" i="41"/>
  <c r="Q107" i="41"/>
  <c r="Q107" i="44" s="1"/>
  <c r="P107" i="41"/>
  <c r="P107" i="44" s="1"/>
  <c r="O107" i="41"/>
  <c r="N107" i="41"/>
  <c r="M107" i="41"/>
  <c r="L107" i="41"/>
  <c r="K107" i="41"/>
  <c r="J107" i="41"/>
  <c r="I107" i="41"/>
  <c r="H107" i="41"/>
  <c r="G107" i="41"/>
  <c r="F107" i="41"/>
  <c r="E107" i="41"/>
  <c r="E107" i="44" s="1"/>
  <c r="D107" i="41"/>
  <c r="D107" i="44" s="1"/>
  <c r="AW106" i="41"/>
  <c r="AV106" i="41"/>
  <c r="AU106" i="41"/>
  <c r="AT106" i="41"/>
  <c r="AS106" i="41"/>
  <c r="AR106" i="41"/>
  <c r="AQ106" i="41"/>
  <c r="AP106" i="41"/>
  <c r="AO106" i="41"/>
  <c r="AN106" i="41"/>
  <c r="AM106" i="41"/>
  <c r="AM106" i="44" s="1"/>
  <c r="AL106" i="41"/>
  <c r="AL106" i="44" s="1"/>
  <c r="AK106" i="41"/>
  <c r="AJ106" i="41"/>
  <c r="AI106" i="41"/>
  <c r="AH106" i="41"/>
  <c r="AG106" i="41"/>
  <c r="AF106" i="41"/>
  <c r="AE106" i="41"/>
  <c r="AD106" i="41"/>
  <c r="AC106" i="41"/>
  <c r="AB106" i="41"/>
  <c r="AA106" i="41"/>
  <c r="AA106" i="44" s="1"/>
  <c r="Z106" i="41"/>
  <c r="Z106" i="44" s="1"/>
  <c r="Y106" i="41"/>
  <c r="X106" i="41"/>
  <c r="W106" i="41"/>
  <c r="V106" i="41"/>
  <c r="U106" i="41"/>
  <c r="T106" i="41"/>
  <c r="S106" i="41"/>
  <c r="R106" i="41"/>
  <c r="Q106" i="41"/>
  <c r="P106" i="41"/>
  <c r="O106" i="41"/>
  <c r="O106" i="44" s="1"/>
  <c r="N106" i="41"/>
  <c r="N106" i="44" s="1"/>
  <c r="M106" i="41"/>
  <c r="L106" i="41"/>
  <c r="K106" i="41"/>
  <c r="J106" i="41"/>
  <c r="I106" i="41"/>
  <c r="H106" i="41"/>
  <c r="G106" i="41"/>
  <c r="F106" i="41"/>
  <c r="E106" i="41"/>
  <c r="D106" i="41"/>
  <c r="AW105" i="41"/>
  <c r="AW105" i="44" s="1"/>
  <c r="AV105" i="41"/>
  <c r="AV105" i="44" s="1"/>
  <c r="AU105" i="41"/>
  <c r="AT105" i="41"/>
  <c r="AS105" i="41"/>
  <c r="AR105" i="41"/>
  <c r="AR105" i="44" s="1"/>
  <c r="AQ105" i="41"/>
  <c r="AP105" i="41"/>
  <c r="AO105" i="41"/>
  <c r="AN105" i="41"/>
  <c r="AM105" i="41"/>
  <c r="AL105" i="41"/>
  <c r="AK105" i="41"/>
  <c r="AK105" i="44" s="1"/>
  <c r="AJ105" i="41"/>
  <c r="AJ105" i="44" s="1"/>
  <c r="AI105" i="41"/>
  <c r="AH105" i="41"/>
  <c r="AG105" i="41"/>
  <c r="AF105" i="41"/>
  <c r="AF105" i="44" s="1"/>
  <c r="AE105" i="41"/>
  <c r="AD105" i="41"/>
  <c r="AC105" i="41"/>
  <c r="AB105" i="41"/>
  <c r="AA105" i="41"/>
  <c r="Z105" i="41"/>
  <c r="Y105" i="41"/>
  <c r="Y105" i="44" s="1"/>
  <c r="X105" i="41"/>
  <c r="X105" i="44" s="1"/>
  <c r="W105" i="41"/>
  <c r="V105" i="41"/>
  <c r="U105" i="41"/>
  <c r="T105" i="41"/>
  <c r="T105" i="44" s="1"/>
  <c r="S105" i="41"/>
  <c r="R105" i="41"/>
  <c r="Q105" i="41"/>
  <c r="P105" i="41"/>
  <c r="O105" i="41"/>
  <c r="N105" i="41"/>
  <c r="M105" i="41"/>
  <c r="M105" i="44" s="1"/>
  <c r="L105" i="41"/>
  <c r="L105" i="44" s="1"/>
  <c r="K105" i="41"/>
  <c r="J105" i="41"/>
  <c r="I105" i="41"/>
  <c r="H105" i="41"/>
  <c r="H105" i="44" s="1"/>
  <c r="G105" i="41"/>
  <c r="F105" i="41"/>
  <c r="E105" i="41"/>
  <c r="D105" i="41"/>
  <c r="AW104" i="41"/>
  <c r="AV104" i="41"/>
  <c r="AU104" i="41"/>
  <c r="AU104" i="44" s="1"/>
  <c r="AT104" i="41"/>
  <c r="AT104" i="44" s="1"/>
  <c r="AS104" i="41"/>
  <c r="AR104" i="41"/>
  <c r="AQ104" i="41"/>
  <c r="AP104" i="41"/>
  <c r="AP104" i="44" s="1"/>
  <c r="AO104" i="41"/>
  <c r="AN104" i="41"/>
  <c r="AM104" i="41"/>
  <c r="AL104" i="41"/>
  <c r="AK104" i="41"/>
  <c r="AJ104" i="41"/>
  <c r="AI104" i="41"/>
  <c r="AI104" i="44" s="1"/>
  <c r="AH104" i="41"/>
  <c r="AH104" i="44" s="1"/>
  <c r="AG104" i="41"/>
  <c r="AF104" i="41"/>
  <c r="AE104" i="41"/>
  <c r="AD104" i="41"/>
  <c r="AD104" i="44" s="1"/>
  <c r="AC104" i="41"/>
  <c r="AB104" i="41"/>
  <c r="AA104" i="41"/>
  <c r="Z104" i="41"/>
  <c r="Y104" i="41"/>
  <c r="X104" i="41"/>
  <c r="W104" i="41"/>
  <c r="W104" i="44" s="1"/>
  <c r="V104" i="41"/>
  <c r="V104" i="44" s="1"/>
  <c r="U104" i="41"/>
  <c r="T104" i="41"/>
  <c r="S104" i="41"/>
  <c r="R104" i="41"/>
  <c r="R104" i="44" s="1"/>
  <c r="Q104" i="41"/>
  <c r="P104" i="41"/>
  <c r="O104" i="41"/>
  <c r="N104" i="41"/>
  <c r="M104" i="41"/>
  <c r="L104" i="41"/>
  <c r="K104" i="41"/>
  <c r="K104" i="44" s="1"/>
  <c r="J104" i="41"/>
  <c r="J104" i="44" s="1"/>
  <c r="I104" i="41"/>
  <c r="H104" i="41"/>
  <c r="G104" i="41"/>
  <c r="F104" i="41"/>
  <c r="F104" i="44" s="1"/>
  <c r="E104" i="41"/>
  <c r="D104" i="41"/>
  <c r="AW103" i="41"/>
  <c r="AV103" i="41"/>
  <c r="AU103" i="41"/>
  <c r="AT103" i="41"/>
  <c r="AS103" i="41"/>
  <c r="AS103" i="44" s="1"/>
  <c r="AR103" i="41"/>
  <c r="AR103" i="44" s="1"/>
  <c r="AQ103" i="41"/>
  <c r="AP103" i="41"/>
  <c r="AO103" i="41"/>
  <c r="AN103" i="41"/>
  <c r="AN103" i="44" s="1"/>
  <c r="AM103" i="41"/>
  <c r="AL103" i="41"/>
  <c r="AK103" i="41"/>
  <c r="AJ103" i="41"/>
  <c r="AI103" i="41"/>
  <c r="AH103" i="41"/>
  <c r="AG103" i="41"/>
  <c r="AG103" i="44" s="1"/>
  <c r="AF103" i="41"/>
  <c r="AF103" i="44" s="1"/>
  <c r="AE103" i="41"/>
  <c r="AD103" i="41"/>
  <c r="AD103" i="44" s="1"/>
  <c r="AC103" i="41"/>
  <c r="AB103" i="41"/>
  <c r="AB103" i="44" s="1"/>
  <c r="AA103" i="41"/>
  <c r="Z103" i="41"/>
  <c r="Y103" i="41"/>
  <c r="X103" i="41"/>
  <c r="W103" i="41"/>
  <c r="V103" i="41"/>
  <c r="U103" i="41"/>
  <c r="U103" i="44" s="1"/>
  <c r="T103" i="41"/>
  <c r="T103" i="44" s="1"/>
  <c r="S103" i="41"/>
  <c r="R103" i="41"/>
  <c r="Q103" i="41"/>
  <c r="P103" i="41"/>
  <c r="P103" i="44" s="1"/>
  <c r="O103" i="41"/>
  <c r="N103" i="41"/>
  <c r="M103" i="41"/>
  <c r="L103" i="41"/>
  <c r="K103" i="41"/>
  <c r="J103" i="41"/>
  <c r="I103" i="41"/>
  <c r="I103" i="44" s="1"/>
  <c r="H103" i="41"/>
  <c r="H103" i="44" s="1"/>
  <c r="G103" i="41"/>
  <c r="F103" i="41"/>
  <c r="E103" i="41"/>
  <c r="D103" i="41"/>
  <c r="D103" i="44" s="1"/>
  <c r="AW102" i="41"/>
  <c r="AV102" i="41"/>
  <c r="AU102" i="41"/>
  <c r="AT102" i="41"/>
  <c r="AS102" i="41"/>
  <c r="AR102" i="41"/>
  <c r="AQ102" i="41"/>
  <c r="AQ102" i="44" s="1"/>
  <c r="AP102" i="41"/>
  <c r="AP102" i="44" s="1"/>
  <c r="AO102" i="41"/>
  <c r="AN102" i="41"/>
  <c r="AM102" i="41"/>
  <c r="AL102" i="41"/>
  <c r="AL102" i="44" s="1"/>
  <c r="AK102" i="41"/>
  <c r="AJ102" i="41"/>
  <c r="AI102" i="41"/>
  <c r="AH102" i="41"/>
  <c r="AG102" i="41"/>
  <c r="AF102" i="41"/>
  <c r="AE102" i="41"/>
  <c r="AE102" i="44" s="1"/>
  <c r="AD102" i="41"/>
  <c r="AD102" i="44" s="1"/>
  <c r="AC102" i="41"/>
  <c r="AB102" i="41"/>
  <c r="AA102" i="41"/>
  <c r="Z102" i="41"/>
  <c r="Z102" i="44" s="1"/>
  <c r="Y102" i="41"/>
  <c r="X102" i="41"/>
  <c r="W102" i="41"/>
  <c r="V102" i="41"/>
  <c r="U102" i="41"/>
  <c r="T102" i="41"/>
  <c r="S102" i="41"/>
  <c r="S102" i="44" s="1"/>
  <c r="R102" i="41"/>
  <c r="R102" i="44" s="1"/>
  <c r="Q102" i="41"/>
  <c r="P102" i="41"/>
  <c r="O102" i="41"/>
  <c r="N102" i="41"/>
  <c r="N102" i="44" s="1"/>
  <c r="M102" i="41"/>
  <c r="L102" i="41"/>
  <c r="K102" i="41"/>
  <c r="J102" i="41"/>
  <c r="I102" i="41"/>
  <c r="H102" i="41"/>
  <c r="G102" i="41"/>
  <c r="G102" i="44" s="1"/>
  <c r="F102" i="41"/>
  <c r="F102" i="44" s="1"/>
  <c r="E102" i="41"/>
  <c r="D102" i="41"/>
  <c r="AW101" i="41"/>
  <c r="AV101" i="41"/>
  <c r="AV101" i="44" s="1"/>
  <c r="AG11" i="45" s="1"/>
  <c r="AU101" i="41"/>
  <c r="AT101" i="41"/>
  <c r="AS101" i="41"/>
  <c r="AR101" i="41"/>
  <c r="AQ101" i="41"/>
  <c r="AP101" i="41"/>
  <c r="AO101" i="41"/>
  <c r="AN101" i="41"/>
  <c r="AN101" i="44" s="1"/>
  <c r="Y11" i="45" s="1"/>
  <c r="AM101" i="41"/>
  <c r="AL101" i="41"/>
  <c r="AK101" i="41"/>
  <c r="AJ101" i="41"/>
  <c r="AJ101" i="44" s="1"/>
  <c r="U11" i="45" s="1"/>
  <c r="AI101" i="41"/>
  <c r="AH101" i="41"/>
  <c r="AG101" i="41"/>
  <c r="AF101" i="41"/>
  <c r="AE101" i="41"/>
  <c r="AD101" i="41"/>
  <c r="AC101" i="41"/>
  <c r="AB101" i="41"/>
  <c r="AB101" i="44" s="1"/>
  <c r="M11" i="45" s="1"/>
  <c r="AA101" i="41"/>
  <c r="Z101" i="41"/>
  <c r="Y101" i="41"/>
  <c r="X101" i="41"/>
  <c r="X101" i="44" s="1"/>
  <c r="I11" i="45" s="1"/>
  <c r="W101" i="41"/>
  <c r="V101" i="41"/>
  <c r="U101" i="41"/>
  <c r="T101" i="41"/>
  <c r="S101" i="41"/>
  <c r="R101" i="41"/>
  <c r="Q101" i="41"/>
  <c r="P101" i="41"/>
  <c r="P101" i="44" s="1"/>
  <c r="O101" i="41"/>
  <c r="N101" i="41"/>
  <c r="M101" i="41"/>
  <c r="L101" i="41"/>
  <c r="L101" i="44" s="1"/>
  <c r="K101" i="41"/>
  <c r="J101" i="41"/>
  <c r="I101" i="41"/>
  <c r="H101" i="41"/>
  <c r="G101" i="41"/>
  <c r="F101" i="41"/>
  <c r="E101" i="41"/>
  <c r="D101" i="41"/>
  <c r="D101" i="44" s="1"/>
  <c r="AW100" i="41"/>
  <c r="AV100" i="41"/>
  <c r="AU100" i="41"/>
  <c r="AT100" i="41"/>
  <c r="AT100" i="44" s="1"/>
  <c r="AS100" i="41"/>
  <c r="AR100" i="41"/>
  <c r="AQ100" i="41"/>
  <c r="AP100" i="41"/>
  <c r="AO100" i="41"/>
  <c r="AN100" i="41"/>
  <c r="AM100" i="41"/>
  <c r="AM100" i="44" s="1"/>
  <c r="AL100" i="41"/>
  <c r="AL100" i="44" s="1"/>
  <c r="AK100" i="41"/>
  <c r="AJ100" i="41"/>
  <c r="AI100" i="41"/>
  <c r="AH100" i="41"/>
  <c r="AH100" i="44" s="1"/>
  <c r="AG100" i="41"/>
  <c r="AF100" i="41"/>
  <c r="AE100" i="41"/>
  <c r="AD100" i="41"/>
  <c r="AC100" i="41"/>
  <c r="AB100" i="41"/>
  <c r="AA100" i="41"/>
  <c r="AA100" i="44" s="1"/>
  <c r="Z100" i="41"/>
  <c r="Y100" i="41"/>
  <c r="X100" i="41"/>
  <c r="W100" i="41"/>
  <c r="V100" i="41"/>
  <c r="V100" i="44" s="1"/>
  <c r="U100" i="41"/>
  <c r="T100" i="41"/>
  <c r="S100" i="41"/>
  <c r="R100" i="41"/>
  <c r="Q100" i="41"/>
  <c r="P100" i="41"/>
  <c r="O100" i="41"/>
  <c r="O100" i="44" s="1"/>
  <c r="N100" i="41"/>
  <c r="M100" i="41"/>
  <c r="L100" i="41"/>
  <c r="K100" i="41"/>
  <c r="J100" i="41"/>
  <c r="J100" i="44" s="1"/>
  <c r="I100" i="41"/>
  <c r="H100" i="41"/>
  <c r="G100" i="41"/>
  <c r="F100" i="41"/>
  <c r="E100" i="41"/>
  <c r="D100" i="41"/>
  <c r="AW99" i="41"/>
  <c r="AV99" i="41"/>
  <c r="AV99" i="44" s="1"/>
  <c r="AU99" i="41"/>
  <c r="AT99" i="41"/>
  <c r="AS99" i="41"/>
  <c r="AR99" i="41"/>
  <c r="AR99" i="44" s="1"/>
  <c r="AQ99" i="41"/>
  <c r="AP99" i="41"/>
  <c r="AO99" i="41"/>
  <c r="AN99" i="41"/>
  <c r="AM99" i="41"/>
  <c r="AL99" i="41"/>
  <c r="AK99" i="41"/>
  <c r="AJ99" i="41"/>
  <c r="AJ99" i="44" s="1"/>
  <c r="AI99" i="41"/>
  <c r="AH99" i="41"/>
  <c r="AG99" i="41"/>
  <c r="AF99" i="41"/>
  <c r="AF99" i="44" s="1"/>
  <c r="AE99" i="41"/>
  <c r="AD99" i="41"/>
  <c r="AC99" i="41"/>
  <c r="AB99" i="41"/>
  <c r="AA99" i="41"/>
  <c r="Z99" i="41"/>
  <c r="Y99" i="41"/>
  <c r="X99" i="41"/>
  <c r="X99" i="44" s="1"/>
  <c r="W99" i="41"/>
  <c r="V99" i="41"/>
  <c r="U99" i="41"/>
  <c r="T99" i="41"/>
  <c r="T99" i="44" s="1"/>
  <c r="S99" i="41"/>
  <c r="R99" i="41"/>
  <c r="Q99" i="41"/>
  <c r="P99" i="41"/>
  <c r="O99" i="41"/>
  <c r="N99" i="41"/>
  <c r="M99" i="41"/>
  <c r="L99" i="41"/>
  <c r="L99" i="44" s="1"/>
  <c r="K99" i="41"/>
  <c r="J99" i="41"/>
  <c r="I99" i="41"/>
  <c r="H99" i="41"/>
  <c r="H99" i="44" s="1"/>
  <c r="G99" i="41"/>
  <c r="F99" i="41"/>
  <c r="E99" i="41"/>
  <c r="D99" i="41"/>
  <c r="AW98" i="41"/>
  <c r="AV98" i="41"/>
  <c r="AU98" i="41"/>
  <c r="AT98" i="41"/>
  <c r="AT98" i="44" s="1"/>
  <c r="AS98" i="41"/>
  <c r="AR98" i="41"/>
  <c r="AQ98" i="41"/>
  <c r="AP98" i="41"/>
  <c r="AP98" i="44" s="1"/>
  <c r="AO98" i="41"/>
  <c r="AN98" i="41"/>
  <c r="AM98" i="41"/>
  <c r="AL98" i="41"/>
  <c r="AK98" i="41"/>
  <c r="AJ98" i="41"/>
  <c r="AI98" i="41"/>
  <c r="AH98" i="41"/>
  <c r="AH98" i="44" s="1"/>
  <c r="AG98" i="41"/>
  <c r="AF98" i="41"/>
  <c r="AE98" i="41"/>
  <c r="AD98" i="41"/>
  <c r="AD98" i="44" s="1"/>
  <c r="AC98" i="41"/>
  <c r="AB98" i="41"/>
  <c r="AA98" i="41"/>
  <c r="Z98" i="41"/>
  <c r="Y98" i="41"/>
  <c r="X98" i="41"/>
  <c r="W98" i="41"/>
  <c r="V98" i="41"/>
  <c r="V98" i="44" s="1"/>
  <c r="U98" i="41"/>
  <c r="T98" i="41"/>
  <c r="S98" i="41"/>
  <c r="R98" i="41"/>
  <c r="R98" i="44" s="1"/>
  <c r="Q98" i="41"/>
  <c r="P98" i="41"/>
  <c r="O98" i="41"/>
  <c r="N98" i="41"/>
  <c r="M98" i="41"/>
  <c r="L98" i="41"/>
  <c r="K98" i="41"/>
  <c r="J98" i="41"/>
  <c r="J98" i="44" s="1"/>
  <c r="I98" i="41"/>
  <c r="H98" i="41"/>
  <c r="G98" i="41"/>
  <c r="F98" i="41"/>
  <c r="F98" i="44" s="1"/>
  <c r="E98" i="41"/>
  <c r="D98" i="41"/>
  <c r="AW97" i="41"/>
  <c r="AV97" i="41"/>
  <c r="AU97" i="41"/>
  <c r="AT97" i="41"/>
  <c r="AS97" i="41"/>
  <c r="AS97" i="44" s="1"/>
  <c r="AR97" i="41"/>
  <c r="AR97" i="44" s="1"/>
  <c r="AQ97" i="41"/>
  <c r="AP97" i="41"/>
  <c r="AO97" i="41"/>
  <c r="AN97" i="41"/>
  <c r="AN97" i="44" s="1"/>
  <c r="AM97" i="41"/>
  <c r="AL97" i="41"/>
  <c r="AK97" i="41"/>
  <c r="AJ97" i="41"/>
  <c r="AI97" i="41"/>
  <c r="AH97" i="41"/>
  <c r="AG97" i="41"/>
  <c r="AG97" i="44" s="1"/>
  <c r="AF97" i="41"/>
  <c r="AF97" i="44" s="1"/>
  <c r="AE97" i="41"/>
  <c r="AD97" i="41"/>
  <c r="AC97" i="41"/>
  <c r="AB97" i="41"/>
  <c r="AB97" i="44" s="1"/>
  <c r="AA97" i="41"/>
  <c r="Z97" i="41"/>
  <c r="Y97" i="41"/>
  <c r="X97" i="41"/>
  <c r="W97" i="41"/>
  <c r="V97" i="41"/>
  <c r="U97" i="41"/>
  <c r="U97" i="44" s="1"/>
  <c r="T97" i="41"/>
  <c r="T97" i="44" s="1"/>
  <c r="S97" i="41"/>
  <c r="R97" i="41"/>
  <c r="Q97" i="41"/>
  <c r="P97" i="41"/>
  <c r="P97" i="44" s="1"/>
  <c r="O97" i="41"/>
  <c r="N97" i="41"/>
  <c r="M97" i="41"/>
  <c r="L97" i="41"/>
  <c r="K97" i="41"/>
  <c r="J97" i="41"/>
  <c r="I97" i="41"/>
  <c r="I97" i="44" s="1"/>
  <c r="H97" i="41"/>
  <c r="H97" i="44" s="1"/>
  <c r="G97" i="41"/>
  <c r="F97" i="41"/>
  <c r="E97" i="41"/>
  <c r="D97" i="41"/>
  <c r="D97" i="44" s="1"/>
  <c r="AW96" i="41"/>
  <c r="AV96" i="41"/>
  <c r="AU96" i="41"/>
  <c r="AT96" i="41"/>
  <c r="AS96" i="41"/>
  <c r="AR96" i="41"/>
  <c r="AQ96" i="41"/>
  <c r="AP96" i="41"/>
  <c r="AP96" i="44" s="1"/>
  <c r="AO96" i="41"/>
  <c r="AN96" i="41"/>
  <c r="AM96" i="41"/>
  <c r="AL96" i="41"/>
  <c r="AL96" i="44" s="1"/>
  <c r="AK96" i="41"/>
  <c r="AJ96" i="41"/>
  <c r="AI96" i="41"/>
  <c r="AH96" i="41"/>
  <c r="AG96" i="41"/>
  <c r="AF96" i="41"/>
  <c r="AE96" i="41"/>
  <c r="AD96" i="41"/>
  <c r="AD96" i="44" s="1"/>
  <c r="AC96" i="41"/>
  <c r="AB96" i="41"/>
  <c r="AA96" i="41"/>
  <c r="Z96" i="41"/>
  <c r="Z96" i="44" s="1"/>
  <c r="Y96" i="41"/>
  <c r="X96" i="41"/>
  <c r="W96" i="41"/>
  <c r="V96" i="41"/>
  <c r="U96" i="41"/>
  <c r="T96" i="41"/>
  <c r="S96" i="41"/>
  <c r="R96" i="41"/>
  <c r="R96" i="44" s="1"/>
  <c r="Q96" i="41"/>
  <c r="P96" i="41"/>
  <c r="O96" i="41"/>
  <c r="N96" i="41"/>
  <c r="N96" i="44" s="1"/>
  <c r="M96" i="41"/>
  <c r="L96" i="41"/>
  <c r="K96" i="41"/>
  <c r="J96" i="41"/>
  <c r="I96" i="41"/>
  <c r="H96" i="41"/>
  <c r="G96" i="41"/>
  <c r="F96" i="41"/>
  <c r="F96" i="44" s="1"/>
  <c r="E96" i="41"/>
  <c r="D96" i="41"/>
  <c r="AW95" i="41"/>
  <c r="AV95" i="41"/>
  <c r="AU95" i="41"/>
  <c r="AT95" i="41"/>
  <c r="AS95" i="41"/>
  <c r="AR95" i="41"/>
  <c r="AQ95" i="41"/>
  <c r="AP95" i="41"/>
  <c r="AO95" i="41"/>
  <c r="AO95" i="44" s="1"/>
  <c r="AN95" i="41"/>
  <c r="AN95" i="44" s="1"/>
  <c r="AM95" i="41"/>
  <c r="AL95" i="41"/>
  <c r="AK95" i="41"/>
  <c r="AJ95" i="41"/>
  <c r="AI95" i="41"/>
  <c r="AH95" i="41"/>
  <c r="AG95" i="41"/>
  <c r="AF95" i="41"/>
  <c r="AE95" i="41"/>
  <c r="AD95" i="41"/>
  <c r="AC95" i="41"/>
  <c r="AC95" i="44" s="1"/>
  <c r="AB95" i="41"/>
  <c r="AB95" i="44" s="1"/>
  <c r="AA95" i="41"/>
  <c r="Z95" i="41"/>
  <c r="Y95" i="41"/>
  <c r="X95" i="41"/>
  <c r="W95" i="41"/>
  <c r="V95" i="41"/>
  <c r="U95" i="41"/>
  <c r="T95" i="41"/>
  <c r="S95" i="41"/>
  <c r="R95" i="41"/>
  <c r="Q95" i="41"/>
  <c r="Q95" i="44" s="1"/>
  <c r="P95" i="41"/>
  <c r="P95" i="44" s="1"/>
  <c r="O95" i="41"/>
  <c r="N95" i="41"/>
  <c r="M95" i="41"/>
  <c r="L95" i="41"/>
  <c r="K95" i="41"/>
  <c r="J95" i="41"/>
  <c r="I95" i="41"/>
  <c r="H95" i="41"/>
  <c r="G95" i="41"/>
  <c r="F95" i="41"/>
  <c r="E95" i="41"/>
  <c r="E95" i="44" s="1"/>
  <c r="D95" i="41"/>
  <c r="D95" i="44" s="1"/>
  <c r="AW94" i="41"/>
  <c r="AV94" i="41"/>
  <c r="AU94" i="41"/>
  <c r="AT94" i="41"/>
  <c r="AS94" i="41"/>
  <c r="AR94" i="41"/>
  <c r="AQ94" i="41"/>
  <c r="AP94" i="41"/>
  <c r="AO94" i="41"/>
  <c r="AN94" i="41"/>
  <c r="AM94" i="41"/>
  <c r="AM94" i="44" s="1"/>
  <c r="AL94" i="41"/>
  <c r="AL94" i="44" s="1"/>
  <c r="AK94" i="41"/>
  <c r="AJ94" i="41"/>
  <c r="AI94" i="41"/>
  <c r="AH94" i="41"/>
  <c r="AG94" i="41"/>
  <c r="AF94" i="41"/>
  <c r="AE94" i="41"/>
  <c r="AD94" i="41"/>
  <c r="AC94" i="41"/>
  <c r="AB94" i="41"/>
  <c r="AA94" i="41"/>
  <c r="AA94" i="44" s="1"/>
  <c r="Z94" i="41"/>
  <c r="Z94" i="44" s="1"/>
  <c r="Y94" i="41"/>
  <c r="X94" i="41"/>
  <c r="W94" i="41"/>
  <c r="V94" i="41"/>
  <c r="U94" i="41"/>
  <c r="T94" i="41"/>
  <c r="S94" i="41"/>
  <c r="R94" i="41"/>
  <c r="Q94" i="41"/>
  <c r="P94" i="41"/>
  <c r="O94" i="41"/>
  <c r="O94" i="44" s="1"/>
  <c r="N94" i="41"/>
  <c r="N94" i="44" s="1"/>
  <c r="M94" i="41"/>
  <c r="L94" i="41"/>
  <c r="K94" i="41"/>
  <c r="J94" i="41"/>
  <c r="I94" i="41"/>
  <c r="H94" i="41"/>
  <c r="G94" i="41"/>
  <c r="F94" i="41"/>
  <c r="E94" i="41"/>
  <c r="D94" i="41"/>
  <c r="AW93" i="41"/>
  <c r="AW93" i="44" s="1"/>
  <c r="AV93" i="41"/>
  <c r="AV93" i="44" s="1"/>
  <c r="AU93" i="41"/>
  <c r="AT93" i="41"/>
  <c r="AS93" i="41"/>
  <c r="AR93" i="41"/>
  <c r="AR93" i="44" s="1"/>
  <c r="AQ93" i="41"/>
  <c r="AP93" i="41"/>
  <c r="AO93" i="41"/>
  <c r="AN93" i="41"/>
  <c r="AM93" i="41"/>
  <c r="AL93" i="41"/>
  <c r="AK93" i="41"/>
  <c r="AK93" i="44" s="1"/>
  <c r="AJ93" i="41"/>
  <c r="AJ93" i="44" s="1"/>
  <c r="AI93" i="41"/>
  <c r="AH93" i="41"/>
  <c r="AG93" i="41"/>
  <c r="AF93" i="41"/>
  <c r="AF93" i="44" s="1"/>
  <c r="AE93" i="41"/>
  <c r="AD93" i="41"/>
  <c r="AC93" i="41"/>
  <c r="AB93" i="41"/>
  <c r="AA93" i="41"/>
  <c r="Z93" i="41"/>
  <c r="Y93" i="41"/>
  <c r="Y93" i="44" s="1"/>
  <c r="X93" i="41"/>
  <c r="X93" i="44" s="1"/>
  <c r="W93" i="41"/>
  <c r="V93" i="41"/>
  <c r="U93" i="41"/>
  <c r="T93" i="41"/>
  <c r="T93" i="44" s="1"/>
  <c r="S93" i="41"/>
  <c r="R93" i="41"/>
  <c r="Q93" i="41"/>
  <c r="P93" i="41"/>
  <c r="O93" i="41"/>
  <c r="N93" i="41"/>
  <c r="M93" i="41"/>
  <c r="M93" i="44" s="1"/>
  <c r="L93" i="41"/>
  <c r="L93" i="44" s="1"/>
  <c r="K93" i="41"/>
  <c r="J93" i="41"/>
  <c r="I93" i="41"/>
  <c r="H93" i="41"/>
  <c r="H93" i="44" s="1"/>
  <c r="G93" i="41"/>
  <c r="F93" i="41"/>
  <c r="E93" i="41"/>
  <c r="D93" i="41"/>
  <c r="AW92" i="41"/>
  <c r="AV92" i="41"/>
  <c r="AU92" i="41"/>
  <c r="AU92" i="44" s="1"/>
  <c r="AT92" i="41"/>
  <c r="AT92" i="44" s="1"/>
  <c r="AS92" i="41"/>
  <c r="AR92" i="41"/>
  <c r="AR92" i="44" s="1"/>
  <c r="AQ92" i="41"/>
  <c r="AP92" i="41"/>
  <c r="AP92" i="44" s="1"/>
  <c r="AO92" i="41"/>
  <c r="AN92" i="41"/>
  <c r="AM92" i="41"/>
  <c r="AL92" i="41"/>
  <c r="AK92" i="41"/>
  <c r="AJ92" i="41"/>
  <c r="AI92" i="41"/>
  <c r="AI92" i="44" s="1"/>
  <c r="AH92" i="41"/>
  <c r="AH92" i="44" s="1"/>
  <c r="AG92" i="41"/>
  <c r="AF92" i="41"/>
  <c r="AF92" i="44" s="1"/>
  <c r="AE92" i="41"/>
  <c r="AD92" i="41"/>
  <c r="AD92" i="44" s="1"/>
  <c r="AC92" i="41"/>
  <c r="AB92" i="41"/>
  <c r="AA92" i="41"/>
  <c r="Z92" i="41"/>
  <c r="Y92" i="41"/>
  <c r="X92" i="41"/>
  <c r="W92" i="41"/>
  <c r="W92" i="44" s="1"/>
  <c r="V92" i="41"/>
  <c r="V92" i="44" s="1"/>
  <c r="U92" i="41"/>
  <c r="T92" i="41"/>
  <c r="S92" i="41"/>
  <c r="R92" i="41"/>
  <c r="R92" i="44" s="1"/>
  <c r="Q92" i="41"/>
  <c r="P92" i="41"/>
  <c r="O92" i="41"/>
  <c r="N92" i="41"/>
  <c r="M92" i="41"/>
  <c r="L92" i="41"/>
  <c r="K92" i="41"/>
  <c r="K92" i="44" s="1"/>
  <c r="J92" i="41"/>
  <c r="J92" i="44" s="1"/>
  <c r="I92" i="41"/>
  <c r="H92" i="41"/>
  <c r="G92" i="41"/>
  <c r="F92" i="41"/>
  <c r="F92" i="44" s="1"/>
  <c r="E92" i="41"/>
  <c r="D92" i="41"/>
  <c r="AW91" i="41"/>
  <c r="AV91" i="41"/>
  <c r="AU91" i="41"/>
  <c r="AT91" i="41"/>
  <c r="AS91" i="41"/>
  <c r="AS91" i="44" s="1"/>
  <c r="AR91" i="41"/>
  <c r="AR91" i="44" s="1"/>
  <c r="AQ91" i="41"/>
  <c r="AP91" i="41"/>
  <c r="AP91" i="44" s="1"/>
  <c r="AO91" i="41"/>
  <c r="AN91" i="41"/>
  <c r="AN91" i="44" s="1"/>
  <c r="AM91" i="41"/>
  <c r="AL91" i="41"/>
  <c r="AK91" i="41"/>
  <c r="AJ91" i="41"/>
  <c r="AI91" i="41"/>
  <c r="AH91" i="41"/>
  <c r="AG91" i="41"/>
  <c r="AG91" i="44" s="1"/>
  <c r="AF91" i="41"/>
  <c r="AF91" i="44" s="1"/>
  <c r="AE91" i="41"/>
  <c r="AD91" i="41"/>
  <c r="AC91" i="41"/>
  <c r="AC91" i="44" s="1"/>
  <c r="AB91" i="41"/>
  <c r="AB91" i="44" s="1"/>
  <c r="AA91" i="41"/>
  <c r="Z91" i="41"/>
  <c r="Y91" i="41"/>
  <c r="X91" i="41"/>
  <c r="W91" i="41"/>
  <c r="V91" i="41"/>
  <c r="U91" i="41"/>
  <c r="U91" i="44" s="1"/>
  <c r="T91" i="41"/>
  <c r="T91" i="44" s="1"/>
  <c r="S91" i="41"/>
  <c r="R91" i="41"/>
  <c r="Q91" i="41"/>
  <c r="Q91" i="44" s="1"/>
  <c r="P91" i="41"/>
  <c r="P91" i="44" s="1"/>
  <c r="O91" i="41"/>
  <c r="N91" i="41"/>
  <c r="M91" i="41"/>
  <c r="L91" i="41"/>
  <c r="K91" i="41"/>
  <c r="J91" i="41"/>
  <c r="I91" i="41"/>
  <c r="I91" i="44" s="1"/>
  <c r="H91" i="41"/>
  <c r="H91" i="44" s="1"/>
  <c r="G91" i="41"/>
  <c r="F91" i="41"/>
  <c r="E91" i="41"/>
  <c r="E91" i="44" s="1"/>
  <c r="D91" i="41"/>
  <c r="D91" i="44" s="1"/>
  <c r="AW90" i="41"/>
  <c r="AV90" i="41"/>
  <c r="AU90" i="41"/>
  <c r="AT90" i="41"/>
  <c r="AS90" i="41"/>
  <c r="AR90" i="41"/>
  <c r="AQ90" i="41"/>
  <c r="AQ90" i="44" s="1"/>
  <c r="AP90" i="41"/>
  <c r="AP90" i="44" s="1"/>
  <c r="AO90" i="41"/>
  <c r="AO90" i="44" s="1"/>
  <c r="AN90" i="41"/>
  <c r="AM90" i="41"/>
  <c r="AM90" i="44" s="1"/>
  <c r="AL90" i="41"/>
  <c r="AL90" i="44" s="1"/>
  <c r="AK90" i="41"/>
  <c r="AJ90" i="41"/>
  <c r="AI90" i="41"/>
  <c r="AH90" i="41"/>
  <c r="AG90" i="41"/>
  <c r="AF90" i="41"/>
  <c r="AE90" i="41"/>
  <c r="AE90" i="44" s="1"/>
  <c r="AD90" i="41"/>
  <c r="AD90" i="44" s="1"/>
  <c r="AC90" i="41"/>
  <c r="AB90" i="41"/>
  <c r="AA90" i="41"/>
  <c r="AA90" i="44" s="1"/>
  <c r="Z90" i="41"/>
  <c r="Z90" i="44" s="1"/>
  <c r="Y90" i="41"/>
  <c r="X90" i="41"/>
  <c r="W90" i="41"/>
  <c r="V90" i="41"/>
  <c r="U90" i="41"/>
  <c r="T90" i="41"/>
  <c r="S90" i="41"/>
  <c r="S90" i="44" s="1"/>
  <c r="R90" i="41"/>
  <c r="R90" i="44" s="1"/>
  <c r="Q90" i="41"/>
  <c r="Q90" i="44" s="1"/>
  <c r="P90" i="41"/>
  <c r="O90" i="41"/>
  <c r="O90" i="44" s="1"/>
  <c r="N90" i="41"/>
  <c r="N90" i="44" s="1"/>
  <c r="M90" i="41"/>
  <c r="L90" i="41"/>
  <c r="K90" i="41"/>
  <c r="J90" i="41"/>
  <c r="I90" i="41"/>
  <c r="H90" i="41"/>
  <c r="G90" i="41"/>
  <c r="G90" i="44" s="1"/>
  <c r="F90" i="41"/>
  <c r="F90" i="44" s="1"/>
  <c r="E90" i="41"/>
  <c r="D90" i="41"/>
  <c r="AW89" i="41"/>
  <c r="AW89" i="44" s="1"/>
  <c r="AV89" i="41"/>
  <c r="AV89" i="44" s="1"/>
  <c r="AU89" i="41"/>
  <c r="AT89" i="41"/>
  <c r="AS89" i="41"/>
  <c r="AR89" i="41"/>
  <c r="AQ89" i="41"/>
  <c r="AP89" i="41"/>
  <c r="AO89" i="41"/>
  <c r="AN89" i="41"/>
  <c r="AN89" i="44" s="1"/>
  <c r="AM89" i="41"/>
  <c r="AL89" i="41"/>
  <c r="AK89" i="41"/>
  <c r="AK89" i="44" s="1"/>
  <c r="AJ89" i="41"/>
  <c r="AJ89" i="44" s="1"/>
  <c r="AI89" i="41"/>
  <c r="AH89" i="41"/>
  <c r="AG89" i="41"/>
  <c r="AF89" i="41"/>
  <c r="AE89" i="41"/>
  <c r="AD89" i="41"/>
  <c r="AC89" i="41"/>
  <c r="AB89" i="41"/>
  <c r="AB89" i="44" s="1"/>
  <c r="AA89" i="41"/>
  <c r="Z89" i="41"/>
  <c r="Y89" i="41"/>
  <c r="Y89" i="44" s="1"/>
  <c r="X89" i="41"/>
  <c r="X89" i="44" s="1"/>
  <c r="W89" i="41"/>
  <c r="V89" i="41"/>
  <c r="U89" i="41"/>
  <c r="T89" i="41"/>
  <c r="S89" i="41"/>
  <c r="R89" i="41"/>
  <c r="Q89" i="41"/>
  <c r="P89" i="41"/>
  <c r="P89" i="44" s="1"/>
  <c r="O89" i="41"/>
  <c r="N89" i="41"/>
  <c r="M89" i="41"/>
  <c r="M89" i="44" s="1"/>
  <c r="L89" i="41"/>
  <c r="L89" i="44" s="1"/>
  <c r="K89" i="41"/>
  <c r="J89" i="41"/>
  <c r="I89" i="41"/>
  <c r="H89" i="41"/>
  <c r="G89" i="41"/>
  <c r="F89" i="41"/>
  <c r="E89" i="41"/>
  <c r="D89" i="41"/>
  <c r="D89" i="44" s="1"/>
  <c r="AW88" i="41"/>
  <c r="AV88" i="41"/>
  <c r="AU88" i="41"/>
  <c r="AU88" i="44" s="1"/>
  <c r="AT88" i="41"/>
  <c r="AT88" i="44" s="1"/>
  <c r="AS88" i="41"/>
  <c r="AR88" i="41"/>
  <c r="AQ88" i="41"/>
  <c r="AP88" i="41"/>
  <c r="AO88" i="41"/>
  <c r="AN88" i="41"/>
  <c r="AM88" i="41"/>
  <c r="AM88" i="44" s="1"/>
  <c r="AL88" i="41"/>
  <c r="AK88" i="41"/>
  <c r="AJ88" i="41"/>
  <c r="AI88" i="41"/>
  <c r="AI88" i="44" s="1"/>
  <c r="AH88" i="41"/>
  <c r="AH88" i="44" s="1"/>
  <c r="AG88" i="41"/>
  <c r="AF88" i="41"/>
  <c r="AE88" i="41"/>
  <c r="AD88" i="41"/>
  <c r="AC88" i="41"/>
  <c r="AB88" i="41"/>
  <c r="AA88" i="41"/>
  <c r="AA88" i="44" s="1"/>
  <c r="Z88" i="41"/>
  <c r="Y88" i="41"/>
  <c r="X88" i="41"/>
  <c r="W88" i="41"/>
  <c r="W88" i="44" s="1"/>
  <c r="V88" i="41"/>
  <c r="V88" i="44" s="1"/>
  <c r="U88" i="41"/>
  <c r="T88" i="41"/>
  <c r="S88" i="41"/>
  <c r="R88" i="41"/>
  <c r="Q88" i="41"/>
  <c r="P88" i="41"/>
  <c r="O88" i="41"/>
  <c r="O88" i="44" s="1"/>
  <c r="N88" i="41"/>
  <c r="M88" i="41"/>
  <c r="L88" i="41"/>
  <c r="K88" i="41"/>
  <c r="K88" i="44" s="1"/>
  <c r="J88" i="41"/>
  <c r="J88" i="44" s="1"/>
  <c r="I88" i="41"/>
  <c r="H88" i="41"/>
  <c r="G88" i="41"/>
  <c r="F88" i="41"/>
  <c r="E88" i="41"/>
  <c r="D88" i="41"/>
  <c r="AW87" i="41"/>
  <c r="AV87" i="41"/>
  <c r="AV87" i="44" s="1"/>
  <c r="AU87" i="41"/>
  <c r="AT87" i="41"/>
  <c r="AS87" i="41"/>
  <c r="AS87" i="44" s="1"/>
  <c r="AR87" i="41"/>
  <c r="AR87" i="44" s="1"/>
  <c r="AQ87" i="41"/>
  <c r="AP87" i="41"/>
  <c r="AO87" i="41"/>
  <c r="AN87" i="41"/>
  <c r="AM87" i="41"/>
  <c r="AL87" i="41"/>
  <c r="AK87" i="41"/>
  <c r="AJ87" i="41"/>
  <c r="AJ87" i="44" s="1"/>
  <c r="AI87" i="41"/>
  <c r="AH87" i="41"/>
  <c r="AG87" i="41"/>
  <c r="AG87" i="44" s="1"/>
  <c r="AF87" i="41"/>
  <c r="AF87" i="44" s="1"/>
  <c r="AE87" i="41"/>
  <c r="AD87" i="41"/>
  <c r="AC87" i="41"/>
  <c r="AB87" i="41"/>
  <c r="AA87" i="41"/>
  <c r="Z87" i="41"/>
  <c r="Y87" i="41"/>
  <c r="X87" i="41"/>
  <c r="X87" i="44" s="1"/>
  <c r="W87" i="41"/>
  <c r="V87" i="41"/>
  <c r="U87" i="41"/>
  <c r="U87" i="44" s="1"/>
  <c r="T87" i="41"/>
  <c r="T87" i="44" s="1"/>
  <c r="S87" i="41"/>
  <c r="R87" i="41"/>
  <c r="Q87" i="41"/>
  <c r="P87" i="41"/>
  <c r="O87" i="41"/>
  <c r="N87" i="41"/>
  <c r="M87" i="41"/>
  <c r="L87" i="41"/>
  <c r="L87" i="44" s="1"/>
  <c r="K87" i="41"/>
  <c r="J87" i="41"/>
  <c r="I87" i="41"/>
  <c r="I87" i="44" s="1"/>
  <c r="H87" i="41"/>
  <c r="H87" i="44" s="1"/>
  <c r="G87" i="41"/>
  <c r="F87" i="41"/>
  <c r="E87" i="41"/>
  <c r="D87" i="41"/>
  <c r="AW86" i="41"/>
  <c r="AV86" i="41"/>
  <c r="AU86" i="41"/>
  <c r="AT86" i="41"/>
  <c r="AT86" i="44" s="1"/>
  <c r="AS86" i="41"/>
  <c r="AR86" i="41"/>
  <c r="AQ86" i="41"/>
  <c r="AQ86" i="44" s="1"/>
  <c r="AP86" i="41"/>
  <c r="AP86" i="44" s="1"/>
  <c r="AO86" i="41"/>
  <c r="AN86" i="41"/>
  <c r="AM86" i="41"/>
  <c r="AL86" i="41"/>
  <c r="AK86" i="41"/>
  <c r="AJ86" i="41"/>
  <c r="AI86" i="41"/>
  <c r="AH86" i="41"/>
  <c r="AH86" i="44" s="1"/>
  <c r="AG86" i="41"/>
  <c r="AF86" i="41"/>
  <c r="AE86" i="41"/>
  <c r="AE86" i="44" s="1"/>
  <c r="AD86" i="41"/>
  <c r="AD86" i="44" s="1"/>
  <c r="AC86" i="41"/>
  <c r="AB86" i="41"/>
  <c r="AA86" i="41"/>
  <c r="Z86" i="41"/>
  <c r="Y86" i="41"/>
  <c r="X86" i="41"/>
  <c r="W86" i="41"/>
  <c r="V86" i="41"/>
  <c r="V86" i="44" s="1"/>
  <c r="U86" i="41"/>
  <c r="T86" i="41"/>
  <c r="S86" i="41"/>
  <c r="S86" i="44" s="1"/>
  <c r="R86" i="41"/>
  <c r="R86" i="44" s="1"/>
  <c r="Q86" i="41"/>
  <c r="P86" i="41"/>
  <c r="O86" i="41"/>
  <c r="N86" i="41"/>
  <c r="M86" i="41"/>
  <c r="L86" i="41"/>
  <c r="K86" i="41"/>
  <c r="J86" i="41"/>
  <c r="J86" i="44" s="1"/>
  <c r="I86" i="41"/>
  <c r="H86" i="41"/>
  <c r="G86" i="41"/>
  <c r="G86" i="44" s="1"/>
  <c r="F86" i="41"/>
  <c r="F86" i="44" s="1"/>
  <c r="E86" i="41"/>
  <c r="D86" i="41"/>
  <c r="AW85" i="41"/>
  <c r="AV85" i="41"/>
  <c r="AU85" i="41"/>
  <c r="AT85" i="41"/>
  <c r="AS85" i="41"/>
  <c r="AS85" i="44" s="1"/>
  <c r="AR85" i="41"/>
  <c r="AR85" i="44" s="1"/>
  <c r="AQ85" i="41"/>
  <c r="AP85" i="41"/>
  <c r="AO85" i="41"/>
  <c r="AO85" i="44" s="1"/>
  <c r="AN85" i="41"/>
  <c r="AN85" i="44" s="1"/>
  <c r="AM85" i="41"/>
  <c r="AL85" i="41"/>
  <c r="AK85" i="41"/>
  <c r="AJ85" i="41"/>
  <c r="AI85" i="41"/>
  <c r="AH85" i="41"/>
  <c r="AG85" i="41"/>
  <c r="AG85" i="44" s="1"/>
  <c r="AF85" i="41"/>
  <c r="AF85" i="44" s="1"/>
  <c r="AE85" i="41"/>
  <c r="AD85" i="41"/>
  <c r="AC85" i="41"/>
  <c r="AC85" i="44" s="1"/>
  <c r="AB85" i="41"/>
  <c r="AB85" i="44" s="1"/>
  <c r="AA85" i="41"/>
  <c r="Z85" i="41"/>
  <c r="Y85" i="41"/>
  <c r="X85" i="41"/>
  <c r="W85" i="41"/>
  <c r="V85" i="41"/>
  <c r="U85" i="41"/>
  <c r="U85" i="44" s="1"/>
  <c r="T85" i="41"/>
  <c r="T85" i="44" s="1"/>
  <c r="S85" i="41"/>
  <c r="R85" i="41"/>
  <c r="Q85" i="41"/>
  <c r="Q85" i="44" s="1"/>
  <c r="P85" i="41"/>
  <c r="P85" i="44" s="1"/>
  <c r="O85" i="41"/>
  <c r="N85" i="41"/>
  <c r="M85" i="41"/>
  <c r="L85" i="41"/>
  <c r="K85" i="41"/>
  <c r="J85" i="41"/>
  <c r="I85" i="41"/>
  <c r="I85" i="44" s="1"/>
  <c r="H85" i="41"/>
  <c r="H85" i="44" s="1"/>
  <c r="G85" i="41"/>
  <c r="F85" i="41"/>
  <c r="E85" i="41"/>
  <c r="E85" i="44" s="1"/>
  <c r="D85" i="41"/>
  <c r="D85" i="44" s="1"/>
  <c r="AW84" i="41"/>
  <c r="AV84" i="41"/>
  <c r="AU84" i="41"/>
  <c r="AT84" i="41"/>
  <c r="AS84" i="41"/>
  <c r="AR84" i="41"/>
  <c r="AQ84" i="41"/>
  <c r="AP84" i="41"/>
  <c r="AP84" i="44" s="1"/>
  <c r="AO84" i="41"/>
  <c r="AN84" i="41"/>
  <c r="AM84" i="41"/>
  <c r="AM84" i="44" s="1"/>
  <c r="AL84" i="41"/>
  <c r="AL84" i="44" s="1"/>
  <c r="AK84" i="41"/>
  <c r="AJ84" i="41"/>
  <c r="AI84" i="41"/>
  <c r="AH84" i="41"/>
  <c r="AG84" i="41"/>
  <c r="AF84" i="41"/>
  <c r="AE84" i="41"/>
  <c r="AD84" i="41"/>
  <c r="AD84" i="44" s="1"/>
  <c r="AC84" i="41"/>
  <c r="AB84" i="41"/>
  <c r="AA84" i="41"/>
  <c r="AA84" i="44" s="1"/>
  <c r="Z84" i="41"/>
  <c r="Z84" i="44" s="1"/>
  <c r="Y84" i="41"/>
  <c r="X84" i="41"/>
  <c r="W84" i="41"/>
  <c r="V84" i="41"/>
  <c r="U84" i="41"/>
  <c r="T84" i="41"/>
  <c r="S84" i="41"/>
  <c r="R84" i="41"/>
  <c r="R84" i="44" s="1"/>
  <c r="Q84" i="41"/>
  <c r="P84" i="41"/>
  <c r="O84" i="41"/>
  <c r="O84" i="44" s="1"/>
  <c r="N84" i="41"/>
  <c r="N84" i="44" s="1"/>
  <c r="M84" i="41"/>
  <c r="L84" i="41"/>
  <c r="K84" i="41"/>
  <c r="J84" i="41"/>
  <c r="I84" i="41"/>
  <c r="H84" i="41"/>
  <c r="G84" i="41"/>
  <c r="F84" i="41"/>
  <c r="F84" i="44" s="1"/>
  <c r="E84" i="41"/>
  <c r="D84" i="41"/>
  <c r="AW83" i="41"/>
  <c r="AW83" i="44" s="1"/>
  <c r="AV83" i="41"/>
  <c r="AU83" i="41"/>
  <c r="AT83" i="41"/>
  <c r="AS83" i="41"/>
  <c r="AR83" i="41"/>
  <c r="AQ83" i="41"/>
  <c r="AP83" i="41"/>
  <c r="AO83" i="41"/>
  <c r="AO83" i="44" s="1"/>
  <c r="AN83" i="41"/>
  <c r="AN83" i="44" s="1"/>
  <c r="AM83" i="41"/>
  <c r="AL83" i="41"/>
  <c r="AK83" i="41"/>
  <c r="AJ83" i="41"/>
  <c r="AI83" i="41"/>
  <c r="AH83" i="41"/>
  <c r="AG83" i="41"/>
  <c r="AF83" i="41"/>
  <c r="AE83" i="41"/>
  <c r="AD83" i="41"/>
  <c r="AC83" i="41"/>
  <c r="AC83" i="44" s="1"/>
  <c r="AB83" i="41"/>
  <c r="AB83" i="44" s="1"/>
  <c r="AA83" i="41"/>
  <c r="Z83" i="41"/>
  <c r="Y83" i="41"/>
  <c r="Y83" i="44" s="1"/>
  <c r="X83" i="41"/>
  <c r="W83" i="41"/>
  <c r="V83" i="41"/>
  <c r="U83" i="41"/>
  <c r="T83" i="41"/>
  <c r="S83" i="41"/>
  <c r="R83" i="41"/>
  <c r="Q83" i="41"/>
  <c r="Q83" i="44" s="1"/>
  <c r="P83" i="41"/>
  <c r="P83" i="44" s="1"/>
  <c r="O83" i="41"/>
  <c r="N83" i="41"/>
  <c r="M83" i="41"/>
  <c r="M83" i="44" s="1"/>
  <c r="L83" i="41"/>
  <c r="K83" i="41"/>
  <c r="J83" i="41"/>
  <c r="I83" i="41"/>
  <c r="H83" i="41"/>
  <c r="G83" i="41"/>
  <c r="F83" i="41"/>
  <c r="E83" i="41"/>
  <c r="E83" i="44" s="1"/>
  <c r="D83" i="41"/>
  <c r="D83" i="44" s="1"/>
  <c r="AW82" i="41"/>
  <c r="AV82" i="41"/>
  <c r="AU82" i="41"/>
  <c r="AT82" i="41"/>
  <c r="AS82" i="41"/>
  <c r="AR82" i="41"/>
  <c r="AQ82" i="41"/>
  <c r="AP82" i="41"/>
  <c r="AO82" i="41"/>
  <c r="AN82" i="41"/>
  <c r="AM82" i="41"/>
  <c r="AM82" i="44" s="1"/>
  <c r="AL82" i="41"/>
  <c r="AL82" i="44" s="1"/>
  <c r="AK82" i="41"/>
  <c r="AJ82" i="41"/>
  <c r="AI82" i="41"/>
  <c r="AH82" i="41"/>
  <c r="AG82" i="41"/>
  <c r="AF82" i="41"/>
  <c r="AE82" i="41"/>
  <c r="AD82" i="41"/>
  <c r="AC82" i="41"/>
  <c r="AB82" i="41"/>
  <c r="AA82" i="41"/>
  <c r="AA82" i="44" s="1"/>
  <c r="Z82" i="41"/>
  <c r="Z82" i="44" s="1"/>
  <c r="Y82" i="41"/>
  <c r="X82" i="41"/>
  <c r="W82" i="41"/>
  <c r="V82" i="41"/>
  <c r="U82" i="41"/>
  <c r="T82" i="41"/>
  <c r="S82" i="41"/>
  <c r="R82" i="41"/>
  <c r="Q82" i="41"/>
  <c r="P82" i="41"/>
  <c r="O82" i="41"/>
  <c r="O82" i="44" s="1"/>
  <c r="N82" i="41"/>
  <c r="N82" i="44" s="1"/>
  <c r="M82" i="41"/>
  <c r="M82" i="44" s="1"/>
  <c r="L82" i="41"/>
  <c r="K82" i="41"/>
  <c r="J82" i="41"/>
  <c r="I82" i="41"/>
  <c r="H82" i="41"/>
  <c r="G82" i="41"/>
  <c r="F82" i="41"/>
  <c r="E82" i="41"/>
  <c r="D82" i="41"/>
  <c r="AW81" i="41"/>
  <c r="AW81" i="44" s="1"/>
  <c r="AH10" i="45" s="1"/>
  <c r="AV81" i="41"/>
  <c r="AV81" i="44" s="1"/>
  <c r="AG10" i="45" s="1"/>
  <c r="AU81" i="41"/>
  <c r="AT81" i="41"/>
  <c r="AS81" i="41"/>
  <c r="AR81" i="41"/>
  <c r="AR81" i="44" s="1"/>
  <c r="AC10" i="45" s="1"/>
  <c r="AQ81" i="41"/>
  <c r="AP81" i="41"/>
  <c r="AO81" i="41"/>
  <c r="AN81" i="41"/>
  <c r="AM81" i="41"/>
  <c r="AL81" i="41"/>
  <c r="AK81" i="41"/>
  <c r="AK81" i="44" s="1"/>
  <c r="V10" i="45" s="1"/>
  <c r="AJ81" i="41"/>
  <c r="AJ81" i="44" s="1"/>
  <c r="U10" i="45" s="1"/>
  <c r="AI81" i="41"/>
  <c r="AH81" i="41"/>
  <c r="AG81" i="41"/>
  <c r="AF81" i="41"/>
  <c r="AF81" i="44" s="1"/>
  <c r="Q10" i="45" s="1"/>
  <c r="AE81" i="41"/>
  <c r="AD81" i="41"/>
  <c r="AC81" i="41"/>
  <c r="AB81" i="41"/>
  <c r="AA81" i="41"/>
  <c r="Z81" i="41"/>
  <c r="Y81" i="41"/>
  <c r="Y81" i="44" s="1"/>
  <c r="J10" i="45" s="1"/>
  <c r="X81" i="41"/>
  <c r="X81" i="44" s="1"/>
  <c r="I10" i="45" s="1"/>
  <c r="W81" i="41"/>
  <c r="V81" i="41"/>
  <c r="U81" i="41"/>
  <c r="T81" i="41"/>
  <c r="T81" i="44" s="1"/>
  <c r="E10" i="45" s="1"/>
  <c r="S81" i="41"/>
  <c r="R81" i="41"/>
  <c r="Q81" i="41"/>
  <c r="P81" i="41"/>
  <c r="O81" i="41"/>
  <c r="N81" i="41"/>
  <c r="M81" i="41"/>
  <c r="M81" i="44" s="1"/>
  <c r="L81" i="41"/>
  <c r="L81" i="44" s="1"/>
  <c r="K81" i="41"/>
  <c r="J81" i="41"/>
  <c r="I81" i="41"/>
  <c r="H81" i="41"/>
  <c r="H81" i="44" s="1"/>
  <c r="G81" i="41"/>
  <c r="F81" i="41"/>
  <c r="E81" i="41"/>
  <c r="D81" i="41"/>
  <c r="AW80" i="41"/>
  <c r="AV80" i="41"/>
  <c r="AU80" i="41"/>
  <c r="AU80" i="44" s="1"/>
  <c r="AT80" i="41"/>
  <c r="AT80" i="44" s="1"/>
  <c r="AS80" i="41"/>
  <c r="AR80" i="41"/>
  <c r="AQ80" i="41"/>
  <c r="AQ80" i="44" s="1"/>
  <c r="AP80" i="41"/>
  <c r="AP80" i="44" s="1"/>
  <c r="AO80" i="41"/>
  <c r="AN80" i="41"/>
  <c r="AM80" i="41"/>
  <c r="AL80" i="41"/>
  <c r="AK80" i="41"/>
  <c r="AJ80" i="41"/>
  <c r="AI80" i="41"/>
  <c r="AI80" i="44" s="1"/>
  <c r="AH80" i="41"/>
  <c r="AH80" i="44" s="1"/>
  <c r="AG80" i="41"/>
  <c r="AF80" i="41"/>
  <c r="AF80" i="44" s="1"/>
  <c r="AE80" i="41"/>
  <c r="AE80" i="44" s="1"/>
  <c r="AD80" i="41"/>
  <c r="AD80" i="44" s="1"/>
  <c r="AC80" i="41"/>
  <c r="AB80" i="41"/>
  <c r="AA80" i="41"/>
  <c r="Z80" i="41"/>
  <c r="Y80" i="41"/>
  <c r="X80" i="41"/>
  <c r="W80" i="41"/>
  <c r="W80" i="44" s="1"/>
  <c r="V80" i="41"/>
  <c r="V80" i="44" s="1"/>
  <c r="U80" i="41"/>
  <c r="U80" i="44" s="1"/>
  <c r="T80" i="41"/>
  <c r="T80" i="44" s="1"/>
  <c r="S80" i="41"/>
  <c r="S80" i="44" s="1"/>
  <c r="R80" i="41"/>
  <c r="R80" i="44" s="1"/>
  <c r="Q80" i="41"/>
  <c r="P80" i="41"/>
  <c r="O80" i="41"/>
  <c r="N80" i="41"/>
  <c r="M80" i="41"/>
  <c r="L80" i="41"/>
  <c r="K80" i="41"/>
  <c r="K80" i="44" s="1"/>
  <c r="J80" i="41"/>
  <c r="J80" i="44" s="1"/>
  <c r="I80" i="41"/>
  <c r="H80" i="41"/>
  <c r="H80" i="44" s="1"/>
  <c r="G80" i="41"/>
  <c r="G80" i="44" s="1"/>
  <c r="F80" i="41"/>
  <c r="F80" i="44" s="1"/>
  <c r="E80" i="41"/>
  <c r="D80" i="41"/>
  <c r="AW79" i="41"/>
  <c r="AV79" i="41"/>
  <c r="AU79" i="41"/>
  <c r="AT79" i="41"/>
  <c r="AS79" i="41"/>
  <c r="AS79" i="44" s="1"/>
  <c r="AR79" i="41"/>
  <c r="AR79" i="44" s="1"/>
  <c r="AQ79" i="41"/>
  <c r="AP79" i="41"/>
  <c r="AO79" i="41"/>
  <c r="AO79" i="44" s="1"/>
  <c r="AN79" i="41"/>
  <c r="AN79" i="44" s="1"/>
  <c r="AM79" i="41"/>
  <c r="AL79" i="41"/>
  <c r="AK79" i="41"/>
  <c r="AJ79" i="41"/>
  <c r="AI79" i="41"/>
  <c r="AH79" i="41"/>
  <c r="AG79" i="41"/>
  <c r="AG79" i="44" s="1"/>
  <c r="AF79" i="41"/>
  <c r="AF79" i="44" s="1"/>
  <c r="AE79" i="41"/>
  <c r="AE79" i="44" s="1"/>
  <c r="AD79" i="41"/>
  <c r="AD79" i="44" s="1"/>
  <c r="AC79" i="41"/>
  <c r="AC79" i="44" s="1"/>
  <c r="AB79" i="41"/>
  <c r="AB79" i="44" s="1"/>
  <c r="AA79" i="41"/>
  <c r="Z79" i="41"/>
  <c r="Y79" i="41"/>
  <c r="X79" i="41"/>
  <c r="W79" i="41"/>
  <c r="V79" i="41"/>
  <c r="U79" i="41"/>
  <c r="U79" i="44" s="1"/>
  <c r="T79" i="41"/>
  <c r="T79" i="44" s="1"/>
  <c r="S79" i="41"/>
  <c r="R79" i="41"/>
  <c r="R79" i="44" s="1"/>
  <c r="Q79" i="41"/>
  <c r="Q79" i="44" s="1"/>
  <c r="P79" i="41"/>
  <c r="P79" i="44" s="1"/>
  <c r="O79" i="41"/>
  <c r="N79" i="41"/>
  <c r="M79" i="41"/>
  <c r="L79" i="41"/>
  <c r="K79" i="41"/>
  <c r="J79" i="41"/>
  <c r="I79" i="41"/>
  <c r="H79" i="41"/>
  <c r="H79" i="44" s="1"/>
  <c r="G79" i="41"/>
  <c r="F79" i="41"/>
  <c r="E79" i="41"/>
  <c r="E79" i="44" s="1"/>
  <c r="D79" i="41"/>
  <c r="D79" i="44" s="1"/>
  <c r="AW78" i="41"/>
  <c r="AV78" i="41"/>
  <c r="AU78" i="41"/>
  <c r="AT78" i="41"/>
  <c r="AS78" i="41"/>
  <c r="AR78" i="41"/>
  <c r="AQ78" i="41"/>
  <c r="AP78" i="41"/>
  <c r="AP78" i="44" s="1"/>
  <c r="AO78" i="41"/>
  <c r="AN78" i="41"/>
  <c r="AM78" i="41"/>
  <c r="AM78" i="44" s="1"/>
  <c r="AL78" i="41"/>
  <c r="AL78" i="44" s="1"/>
  <c r="AK78" i="41"/>
  <c r="AJ78" i="41"/>
  <c r="AI78" i="41"/>
  <c r="AH78" i="41"/>
  <c r="AG78" i="41"/>
  <c r="AF78" i="41"/>
  <c r="AE78" i="41"/>
  <c r="AD78" i="41"/>
  <c r="AD78" i="44" s="1"/>
  <c r="AC78" i="41"/>
  <c r="AB78" i="41"/>
  <c r="AB78" i="44" s="1"/>
  <c r="AA78" i="41"/>
  <c r="AA78" i="44" s="1"/>
  <c r="Z78" i="41"/>
  <c r="Z78" i="44" s="1"/>
  <c r="Y78" i="41"/>
  <c r="X78" i="41"/>
  <c r="W78" i="41"/>
  <c r="V78" i="41"/>
  <c r="U78" i="41"/>
  <c r="T78" i="41"/>
  <c r="S78" i="41"/>
  <c r="R78" i="41"/>
  <c r="R78" i="44" s="1"/>
  <c r="Q78" i="41"/>
  <c r="P78" i="41"/>
  <c r="O78" i="41"/>
  <c r="O78" i="44" s="1"/>
  <c r="N78" i="41"/>
  <c r="N78" i="44" s="1"/>
  <c r="M78" i="41"/>
  <c r="L78" i="41"/>
  <c r="K78" i="41"/>
  <c r="J78" i="41"/>
  <c r="I78" i="41"/>
  <c r="H78" i="41"/>
  <c r="G78" i="41"/>
  <c r="F78" i="41"/>
  <c r="F78" i="44" s="1"/>
  <c r="E78" i="41"/>
  <c r="D78" i="41"/>
  <c r="AW77" i="41"/>
  <c r="AW77" i="44" s="1"/>
  <c r="AV77" i="41"/>
  <c r="AV77" i="44" s="1"/>
  <c r="AU77" i="41"/>
  <c r="AT77" i="41"/>
  <c r="AS77" i="41"/>
  <c r="AR77" i="41"/>
  <c r="AQ77" i="41"/>
  <c r="AP77" i="41"/>
  <c r="AO77" i="41"/>
  <c r="AN77" i="41"/>
  <c r="AN77" i="44" s="1"/>
  <c r="AM77" i="41"/>
  <c r="AL77" i="41"/>
  <c r="AK77" i="41"/>
  <c r="AK77" i="44" s="1"/>
  <c r="AJ77" i="41"/>
  <c r="AJ77" i="44" s="1"/>
  <c r="AI77" i="41"/>
  <c r="AH77" i="41"/>
  <c r="AG77" i="41"/>
  <c r="AF77" i="41"/>
  <c r="AE77" i="41"/>
  <c r="AD77" i="41"/>
  <c r="AC77" i="41"/>
  <c r="AB77" i="41"/>
  <c r="AB77" i="44" s="1"/>
  <c r="AA77" i="41"/>
  <c r="Z77" i="41"/>
  <c r="Z77" i="44" s="1"/>
  <c r="Y77" i="41"/>
  <c r="Y77" i="44" s="1"/>
  <c r="X77" i="41"/>
  <c r="X77" i="44" s="1"/>
  <c r="W77" i="41"/>
  <c r="V77" i="41"/>
  <c r="U77" i="41"/>
  <c r="T77" i="41"/>
  <c r="S77" i="41"/>
  <c r="R77" i="41"/>
  <c r="Q77" i="41"/>
  <c r="P77" i="41"/>
  <c r="P77" i="44" s="1"/>
  <c r="O77" i="41"/>
  <c r="N77" i="41"/>
  <c r="M77" i="41"/>
  <c r="M77" i="44" s="1"/>
  <c r="L77" i="41"/>
  <c r="L77" i="44" s="1"/>
  <c r="K77" i="41"/>
  <c r="J77" i="41"/>
  <c r="I77" i="41"/>
  <c r="H77" i="41"/>
  <c r="G77" i="41"/>
  <c r="F77" i="41"/>
  <c r="E77" i="41"/>
  <c r="D77" i="41"/>
  <c r="D77" i="44" s="1"/>
  <c r="AW76" i="41"/>
  <c r="AV76" i="41"/>
  <c r="AU76" i="41"/>
  <c r="AU76" i="44" s="1"/>
  <c r="AT76" i="41"/>
  <c r="AT76" i="44" s="1"/>
  <c r="AS76" i="41"/>
  <c r="AR76" i="41"/>
  <c r="AQ76" i="41"/>
  <c r="AP76" i="41"/>
  <c r="AO76" i="41"/>
  <c r="AN76" i="41"/>
  <c r="AM76" i="41"/>
  <c r="AL76" i="41"/>
  <c r="AK76" i="41"/>
  <c r="AJ76" i="41"/>
  <c r="AI76" i="41"/>
  <c r="AI76" i="44" s="1"/>
  <c r="AH76" i="41"/>
  <c r="AH76" i="44" s="1"/>
  <c r="AG76" i="41"/>
  <c r="AF76" i="41"/>
  <c r="AE76" i="41"/>
  <c r="AD76" i="41"/>
  <c r="AC76" i="41"/>
  <c r="AB76" i="41"/>
  <c r="AA76" i="41"/>
  <c r="Z76" i="41"/>
  <c r="Y76" i="41"/>
  <c r="X76" i="41"/>
  <c r="W76" i="41"/>
  <c r="W76" i="44" s="1"/>
  <c r="V76" i="41"/>
  <c r="V76" i="44" s="1"/>
  <c r="U76" i="41"/>
  <c r="T76" i="41"/>
  <c r="S76" i="41"/>
  <c r="R76" i="41"/>
  <c r="Q76" i="41"/>
  <c r="P76" i="41"/>
  <c r="O76" i="41"/>
  <c r="N76" i="41"/>
  <c r="M76" i="41"/>
  <c r="L76" i="41"/>
  <c r="K76" i="41"/>
  <c r="K76" i="44" s="1"/>
  <c r="J76" i="41"/>
  <c r="J76" i="44" s="1"/>
  <c r="I76" i="41"/>
  <c r="H76" i="41"/>
  <c r="G76" i="41"/>
  <c r="F76" i="41"/>
  <c r="E76" i="41"/>
  <c r="D76" i="41"/>
  <c r="AW75" i="41"/>
  <c r="AV75" i="41"/>
  <c r="AV75" i="44" s="1"/>
  <c r="AU75" i="41"/>
  <c r="AT75" i="41"/>
  <c r="AT75" i="44" s="1"/>
  <c r="AS75" i="41"/>
  <c r="AS75" i="44" s="1"/>
  <c r="AR75" i="41"/>
  <c r="AR75" i="44" s="1"/>
  <c r="AQ75" i="41"/>
  <c r="AP75" i="41"/>
  <c r="AO75" i="41"/>
  <c r="AN75" i="41"/>
  <c r="AM75" i="41"/>
  <c r="AL75" i="41"/>
  <c r="AK75" i="41"/>
  <c r="AJ75" i="41"/>
  <c r="AJ75" i="44" s="1"/>
  <c r="AI75" i="41"/>
  <c r="AH75" i="41"/>
  <c r="AH75" i="44" s="1"/>
  <c r="AG75" i="41"/>
  <c r="AG75" i="44" s="1"/>
  <c r="AF75" i="41"/>
  <c r="AF75" i="44" s="1"/>
  <c r="AE75" i="41"/>
  <c r="AD75" i="41"/>
  <c r="AC75" i="41"/>
  <c r="AB75" i="41"/>
  <c r="AA75" i="41"/>
  <c r="Z75" i="41"/>
  <c r="Y75" i="41"/>
  <c r="X75" i="41"/>
  <c r="X75" i="44" s="1"/>
  <c r="W75" i="41"/>
  <c r="V75" i="41"/>
  <c r="U75" i="41"/>
  <c r="U75" i="44" s="1"/>
  <c r="T75" i="41"/>
  <c r="T75" i="44" s="1"/>
  <c r="S75" i="41"/>
  <c r="R75" i="41"/>
  <c r="Q75" i="41"/>
  <c r="P75" i="41"/>
  <c r="O75" i="41"/>
  <c r="N75" i="41"/>
  <c r="M75" i="41"/>
  <c r="L75" i="41"/>
  <c r="L75" i="44" s="1"/>
  <c r="K75" i="41"/>
  <c r="J75" i="41"/>
  <c r="I75" i="41"/>
  <c r="I75" i="44" s="1"/>
  <c r="H75" i="41"/>
  <c r="H75" i="44" s="1"/>
  <c r="G75" i="41"/>
  <c r="F75" i="41"/>
  <c r="E75" i="41"/>
  <c r="D75" i="41"/>
  <c r="AW74" i="41"/>
  <c r="AV74" i="41"/>
  <c r="AU74" i="41"/>
  <c r="AT74" i="41"/>
  <c r="AT74" i="44" s="1"/>
  <c r="AS74" i="41"/>
  <c r="AR74" i="41"/>
  <c r="AQ74" i="41"/>
  <c r="AQ74" i="44" s="1"/>
  <c r="AP74" i="41"/>
  <c r="AP74" i="44" s="1"/>
  <c r="AO74" i="41"/>
  <c r="AN74" i="41"/>
  <c r="AM74" i="41"/>
  <c r="AL74" i="41"/>
  <c r="AK74" i="41"/>
  <c r="AJ74" i="41"/>
  <c r="AI74" i="41"/>
  <c r="AH74" i="41"/>
  <c r="AH74" i="44" s="1"/>
  <c r="AG74" i="41"/>
  <c r="AF74" i="41"/>
  <c r="AE74" i="41"/>
  <c r="AE74" i="44" s="1"/>
  <c r="AD74" i="41"/>
  <c r="AD74" i="44" s="1"/>
  <c r="AC74" i="41"/>
  <c r="AB74" i="41"/>
  <c r="AA74" i="41"/>
  <c r="Z74" i="41"/>
  <c r="Y74" i="41"/>
  <c r="X74" i="41"/>
  <c r="W74" i="41"/>
  <c r="V74" i="41"/>
  <c r="V74" i="44" s="1"/>
  <c r="U74" i="41"/>
  <c r="T74" i="41"/>
  <c r="S74" i="41"/>
  <c r="S74" i="44" s="1"/>
  <c r="R74" i="41"/>
  <c r="R74" i="44" s="1"/>
  <c r="Q74" i="41"/>
  <c r="P74" i="41"/>
  <c r="O74" i="41"/>
  <c r="N74" i="41"/>
  <c r="M74" i="41"/>
  <c r="L74" i="41"/>
  <c r="K74" i="41"/>
  <c r="J74" i="41"/>
  <c r="J74" i="44" s="1"/>
  <c r="I74" i="41"/>
  <c r="H74" i="41"/>
  <c r="G74" i="41"/>
  <c r="G74" i="44" s="1"/>
  <c r="F74" i="41"/>
  <c r="F74" i="44" s="1"/>
  <c r="E74" i="41"/>
  <c r="D74" i="41"/>
  <c r="AW73" i="41"/>
  <c r="AV73" i="41"/>
  <c r="AU73" i="41"/>
  <c r="AT73" i="41"/>
  <c r="AS73" i="41"/>
  <c r="AR73" i="41"/>
  <c r="AR73" i="44" s="1"/>
  <c r="AQ73" i="41"/>
  <c r="AP73" i="41"/>
  <c r="AP73" i="44" s="1"/>
  <c r="AO73" i="41"/>
  <c r="AO73" i="44" s="1"/>
  <c r="AN73" i="41"/>
  <c r="AN73" i="44" s="1"/>
  <c r="AM73" i="41"/>
  <c r="AL73" i="41"/>
  <c r="AK73" i="41"/>
  <c r="AJ73" i="41"/>
  <c r="AI73" i="41"/>
  <c r="AH73" i="41"/>
  <c r="AG73" i="41"/>
  <c r="AF73" i="41"/>
  <c r="AF73" i="44" s="1"/>
  <c r="AE73" i="41"/>
  <c r="AD73" i="41"/>
  <c r="AD73" i="44" s="1"/>
  <c r="AC73" i="41"/>
  <c r="AC73" i="44" s="1"/>
  <c r="AB73" i="41"/>
  <c r="AB73" i="44" s="1"/>
  <c r="AA73" i="41"/>
  <c r="Z73" i="41"/>
  <c r="Y73" i="41"/>
  <c r="X73" i="41"/>
  <c r="W73" i="41"/>
  <c r="V73" i="41"/>
  <c r="U73" i="41"/>
  <c r="T73" i="41"/>
  <c r="T73" i="44" s="1"/>
  <c r="S73" i="41"/>
  <c r="R73" i="41"/>
  <c r="Q73" i="41"/>
  <c r="Q73" i="44" s="1"/>
  <c r="P73" i="41"/>
  <c r="P73" i="44" s="1"/>
  <c r="O73" i="41"/>
  <c r="N73" i="41"/>
  <c r="M73" i="41"/>
  <c r="L73" i="41"/>
  <c r="K73" i="41"/>
  <c r="J73" i="41"/>
  <c r="I73" i="41"/>
  <c r="H73" i="41"/>
  <c r="H73" i="44" s="1"/>
  <c r="G73" i="41"/>
  <c r="F73" i="41"/>
  <c r="F73" i="44" s="1"/>
  <c r="E73" i="41"/>
  <c r="E73" i="44" s="1"/>
  <c r="D73" i="41"/>
  <c r="D73" i="44" s="1"/>
  <c r="AW72" i="41"/>
  <c r="AV72" i="41"/>
  <c r="AU72" i="41"/>
  <c r="AT72" i="41"/>
  <c r="AS72" i="41"/>
  <c r="AR72" i="41"/>
  <c r="AQ72" i="41"/>
  <c r="AP72" i="41"/>
  <c r="AP72" i="44" s="1"/>
  <c r="AO72" i="41"/>
  <c r="AN72" i="41"/>
  <c r="AM72" i="41"/>
  <c r="AM72" i="44" s="1"/>
  <c r="AL72" i="41"/>
  <c r="AL72" i="44" s="1"/>
  <c r="AK72" i="41"/>
  <c r="AJ72" i="41"/>
  <c r="AI72" i="41"/>
  <c r="AH72" i="41"/>
  <c r="AG72" i="41"/>
  <c r="AF72" i="41"/>
  <c r="AE72" i="41"/>
  <c r="AD72" i="41"/>
  <c r="AD72" i="44" s="1"/>
  <c r="AC72" i="41"/>
  <c r="AB72" i="41"/>
  <c r="AA72" i="41"/>
  <c r="AA72" i="44" s="1"/>
  <c r="Z72" i="41"/>
  <c r="Z72" i="44" s="1"/>
  <c r="Y72" i="41"/>
  <c r="X72" i="41"/>
  <c r="W72" i="41"/>
  <c r="V72" i="41"/>
  <c r="U72" i="41"/>
  <c r="T72" i="41"/>
  <c r="S72" i="41"/>
  <c r="R72" i="41"/>
  <c r="R72" i="44" s="1"/>
  <c r="Q72" i="41"/>
  <c r="P72" i="41"/>
  <c r="P72" i="44" s="1"/>
  <c r="O72" i="41"/>
  <c r="O72" i="44" s="1"/>
  <c r="N72" i="41"/>
  <c r="N72" i="44" s="1"/>
  <c r="M72" i="41"/>
  <c r="L72" i="41"/>
  <c r="K72" i="41"/>
  <c r="J72" i="41"/>
  <c r="I72" i="41"/>
  <c r="H72" i="41"/>
  <c r="G72" i="41"/>
  <c r="F72" i="41"/>
  <c r="F72" i="44" s="1"/>
  <c r="E72" i="41"/>
  <c r="D72" i="41"/>
  <c r="D72" i="44" s="1"/>
  <c r="AW71" i="41"/>
  <c r="AW71" i="44" s="1"/>
  <c r="AV71" i="41"/>
  <c r="AU71" i="41"/>
  <c r="AT71" i="41"/>
  <c r="AS71" i="41"/>
  <c r="AR71" i="41"/>
  <c r="AQ71" i="41"/>
  <c r="AP71" i="41"/>
  <c r="AO71" i="41"/>
  <c r="AN71" i="41"/>
  <c r="AN71" i="44" s="1"/>
  <c r="AM71" i="41"/>
  <c r="AL71" i="41"/>
  <c r="AL71" i="44" s="1"/>
  <c r="AK71" i="41"/>
  <c r="AK71" i="44" s="1"/>
  <c r="AJ71" i="41"/>
  <c r="AI71" i="41"/>
  <c r="AH71" i="41"/>
  <c r="AG71" i="41"/>
  <c r="AF71" i="41"/>
  <c r="AE71" i="41"/>
  <c r="AD71" i="41"/>
  <c r="AC71" i="41"/>
  <c r="AB71" i="41"/>
  <c r="AB71" i="44" s="1"/>
  <c r="AA71" i="41"/>
  <c r="Z71" i="41"/>
  <c r="Y71" i="41"/>
  <c r="Y71" i="44" s="1"/>
  <c r="X71" i="41"/>
  <c r="W71" i="41"/>
  <c r="V71" i="41"/>
  <c r="U71" i="41"/>
  <c r="T71" i="41"/>
  <c r="S71" i="41"/>
  <c r="R71" i="41"/>
  <c r="Q71" i="41"/>
  <c r="P71" i="41"/>
  <c r="P71" i="44" s="1"/>
  <c r="O71" i="41"/>
  <c r="N71" i="41"/>
  <c r="M71" i="41"/>
  <c r="M71" i="44" s="1"/>
  <c r="L71" i="41"/>
  <c r="K71" i="41"/>
  <c r="J71" i="41"/>
  <c r="I71" i="41"/>
  <c r="H71" i="41"/>
  <c r="G71" i="41"/>
  <c r="F71" i="41"/>
  <c r="E71" i="41"/>
  <c r="D71" i="41"/>
  <c r="D71" i="44" s="1"/>
  <c r="AW70" i="41"/>
  <c r="AV70" i="41"/>
  <c r="AU70" i="41"/>
  <c r="AT70" i="41"/>
  <c r="AS70" i="41"/>
  <c r="AR70" i="41"/>
  <c r="AQ70" i="41"/>
  <c r="AP70" i="41"/>
  <c r="AO70" i="41"/>
  <c r="AN70" i="41"/>
  <c r="AM70" i="41"/>
  <c r="AL70" i="41"/>
  <c r="AL70" i="44" s="1"/>
  <c r="AK70" i="41"/>
  <c r="AJ70" i="41"/>
  <c r="AI70" i="41"/>
  <c r="AH70" i="41"/>
  <c r="AG70" i="41"/>
  <c r="AF70" i="41"/>
  <c r="AE70" i="41"/>
  <c r="AD70" i="41"/>
  <c r="AC70" i="41"/>
  <c r="AB70" i="41"/>
  <c r="AA70" i="41"/>
  <c r="Z70" i="41"/>
  <c r="Z70" i="44" s="1"/>
  <c r="Y70" i="41"/>
  <c r="Y70" i="44" s="1"/>
  <c r="X70" i="41"/>
  <c r="W70" i="41"/>
  <c r="V70" i="41"/>
  <c r="U70" i="41"/>
  <c r="T70" i="41"/>
  <c r="S70" i="41"/>
  <c r="R70" i="41"/>
  <c r="Q70" i="41"/>
  <c r="P70" i="41"/>
  <c r="O70" i="41"/>
  <c r="N70" i="41"/>
  <c r="N70" i="44" s="1"/>
  <c r="M70" i="41"/>
  <c r="L70" i="41"/>
  <c r="L70" i="44" s="1"/>
  <c r="K70" i="41"/>
  <c r="J70" i="41"/>
  <c r="I70" i="41"/>
  <c r="H70" i="41"/>
  <c r="G70" i="41"/>
  <c r="F70" i="41"/>
  <c r="E70" i="41"/>
  <c r="D70" i="41"/>
  <c r="AW69" i="41"/>
  <c r="AV69" i="41"/>
  <c r="AV69" i="44" s="1"/>
  <c r="AU69" i="41"/>
  <c r="AT69" i="41"/>
  <c r="AT69" i="44" s="1"/>
  <c r="AS69" i="41"/>
  <c r="AR69" i="41"/>
  <c r="AR69" i="44" s="1"/>
  <c r="AQ69" i="41"/>
  <c r="AP69" i="41"/>
  <c r="AO69" i="41"/>
  <c r="AN69" i="41"/>
  <c r="AM69" i="41"/>
  <c r="AL69" i="41"/>
  <c r="AK69" i="41"/>
  <c r="AJ69" i="41"/>
  <c r="AJ69" i="44" s="1"/>
  <c r="AI69" i="41"/>
  <c r="AH69" i="41"/>
  <c r="AG69" i="41"/>
  <c r="AF69" i="41"/>
  <c r="AF69" i="44" s="1"/>
  <c r="AE69" i="41"/>
  <c r="AD69" i="41"/>
  <c r="AC69" i="41"/>
  <c r="AB69" i="41"/>
  <c r="AA69" i="41"/>
  <c r="Z69" i="41"/>
  <c r="Y69" i="41"/>
  <c r="X69" i="41"/>
  <c r="X69" i="44" s="1"/>
  <c r="W69" i="41"/>
  <c r="V69" i="41"/>
  <c r="U69" i="41"/>
  <c r="T69" i="41"/>
  <c r="T69" i="44" s="1"/>
  <c r="S69" i="41"/>
  <c r="R69" i="41"/>
  <c r="Q69" i="41"/>
  <c r="P69" i="41"/>
  <c r="O69" i="41"/>
  <c r="N69" i="41"/>
  <c r="M69" i="41"/>
  <c r="L69" i="41"/>
  <c r="L69" i="44" s="1"/>
  <c r="K69" i="41"/>
  <c r="J69" i="41"/>
  <c r="I69" i="41"/>
  <c r="H69" i="41"/>
  <c r="H69" i="44" s="1"/>
  <c r="G69" i="41"/>
  <c r="F69" i="41"/>
  <c r="E69" i="41"/>
  <c r="D69" i="41"/>
  <c r="AW68" i="41"/>
  <c r="AV68" i="41"/>
  <c r="AU68" i="41"/>
  <c r="AT68" i="41"/>
  <c r="AT68" i="44" s="1"/>
  <c r="AS68" i="41"/>
  <c r="AS68" i="44" s="1"/>
  <c r="AR68" i="41"/>
  <c r="AR68" i="44" s="1"/>
  <c r="AQ68" i="41"/>
  <c r="AQ68" i="44" s="1"/>
  <c r="AP68" i="41"/>
  <c r="AP68" i="44" s="1"/>
  <c r="AO68" i="41"/>
  <c r="AN68" i="41"/>
  <c r="AM68" i="41"/>
  <c r="AL68" i="41"/>
  <c r="AK68" i="41"/>
  <c r="AJ68" i="41"/>
  <c r="AI68" i="41"/>
  <c r="AH68" i="41"/>
  <c r="AH68" i="44" s="1"/>
  <c r="AG68" i="41"/>
  <c r="AF68" i="41"/>
  <c r="AF68" i="44" s="1"/>
  <c r="AE68" i="41"/>
  <c r="AE68" i="44" s="1"/>
  <c r="AD68" i="41"/>
  <c r="AD68" i="44" s="1"/>
  <c r="AC68" i="41"/>
  <c r="AB68" i="41"/>
  <c r="AA68" i="41"/>
  <c r="Z68" i="41"/>
  <c r="Y68" i="41"/>
  <c r="X68" i="41"/>
  <c r="W68" i="41"/>
  <c r="V68" i="41"/>
  <c r="V68" i="44" s="1"/>
  <c r="U68" i="41"/>
  <c r="T68" i="41"/>
  <c r="T68" i="44" s="1"/>
  <c r="S68" i="41"/>
  <c r="S68" i="44" s="1"/>
  <c r="R68" i="41"/>
  <c r="R68" i="44" s="1"/>
  <c r="Q68" i="41"/>
  <c r="P68" i="41"/>
  <c r="O68" i="41"/>
  <c r="N68" i="41"/>
  <c r="M68" i="41"/>
  <c r="L68" i="41"/>
  <c r="K68" i="41"/>
  <c r="J68" i="41"/>
  <c r="J68" i="44" s="1"/>
  <c r="I68" i="41"/>
  <c r="H68" i="41"/>
  <c r="H68" i="44" s="1"/>
  <c r="G68" i="41"/>
  <c r="G68" i="44" s="1"/>
  <c r="F68" i="41"/>
  <c r="F68" i="44" s="1"/>
  <c r="E68" i="41"/>
  <c r="D68" i="41"/>
  <c r="AW67" i="41"/>
  <c r="AV67" i="41"/>
  <c r="AU67" i="41"/>
  <c r="AT67" i="41"/>
  <c r="AS67" i="41"/>
  <c r="AR67" i="41"/>
  <c r="AR67" i="44" s="1"/>
  <c r="AQ67" i="41"/>
  <c r="AP67" i="41"/>
  <c r="AO67" i="41"/>
  <c r="AO67" i="44" s="1"/>
  <c r="AN67" i="41"/>
  <c r="AN67" i="44" s="1"/>
  <c r="AM67" i="41"/>
  <c r="AL67" i="41"/>
  <c r="AK67" i="41"/>
  <c r="AJ67" i="41"/>
  <c r="AI67" i="41"/>
  <c r="AH67" i="41"/>
  <c r="AG67" i="41"/>
  <c r="AF67" i="41"/>
  <c r="AF67" i="44" s="1"/>
  <c r="AE67" i="41"/>
  <c r="AD67" i="41"/>
  <c r="AD67" i="44" s="1"/>
  <c r="AC67" i="41"/>
  <c r="AC67" i="44" s="1"/>
  <c r="AB67" i="41"/>
  <c r="AB67" i="44" s="1"/>
  <c r="AA67" i="41"/>
  <c r="Z67" i="41"/>
  <c r="Y67" i="41"/>
  <c r="X67" i="41"/>
  <c r="W67" i="41"/>
  <c r="V67" i="41"/>
  <c r="U67" i="41"/>
  <c r="T67" i="41"/>
  <c r="T67" i="44" s="1"/>
  <c r="S67" i="41"/>
  <c r="S67" i="44" s="1"/>
  <c r="R67" i="41"/>
  <c r="Q67" i="41"/>
  <c r="Q67" i="44" s="1"/>
  <c r="P67" i="41"/>
  <c r="P67" i="44" s="1"/>
  <c r="O67" i="41"/>
  <c r="N67" i="41"/>
  <c r="M67" i="41"/>
  <c r="L67" i="41"/>
  <c r="K67" i="41"/>
  <c r="J67" i="41"/>
  <c r="I67" i="41"/>
  <c r="H67" i="41"/>
  <c r="H67" i="44" s="1"/>
  <c r="G67" i="41"/>
  <c r="F67" i="41"/>
  <c r="E67" i="41"/>
  <c r="E67" i="44" s="1"/>
  <c r="D67" i="41"/>
  <c r="D67" i="44" s="1"/>
  <c r="AW66" i="41"/>
  <c r="AV66" i="41"/>
  <c r="AU66" i="41"/>
  <c r="AT66" i="41"/>
  <c r="AS66" i="41"/>
  <c r="AR66" i="41"/>
  <c r="AQ66" i="41"/>
  <c r="AP66" i="41"/>
  <c r="AP66" i="44" s="1"/>
  <c r="AO66" i="41"/>
  <c r="AN66" i="41"/>
  <c r="AN66" i="44" s="1"/>
  <c r="AM66" i="41"/>
  <c r="AM66" i="44" s="1"/>
  <c r="AL66" i="41"/>
  <c r="AL66" i="44" s="1"/>
  <c r="AK66" i="41"/>
  <c r="AJ66" i="41"/>
  <c r="AI66" i="41"/>
  <c r="AH66" i="41"/>
  <c r="AG66" i="41"/>
  <c r="AF66" i="41"/>
  <c r="AE66" i="41"/>
  <c r="AD66" i="41"/>
  <c r="AD66" i="44" s="1"/>
  <c r="AC66" i="41"/>
  <c r="AB66" i="41"/>
  <c r="AB66" i="44" s="1"/>
  <c r="AA66" i="41"/>
  <c r="AA66" i="44" s="1"/>
  <c r="Z66" i="41"/>
  <c r="Z66" i="44" s="1"/>
  <c r="Y66" i="41"/>
  <c r="X66" i="41"/>
  <c r="W66" i="41"/>
  <c r="V66" i="41"/>
  <c r="U66" i="41"/>
  <c r="T66" i="41"/>
  <c r="S66" i="41"/>
  <c r="R66" i="41"/>
  <c r="R66" i="44" s="1"/>
  <c r="Q66" i="41"/>
  <c r="Q66" i="44" s="1"/>
  <c r="P66" i="41"/>
  <c r="P66" i="44" s="1"/>
  <c r="O66" i="41"/>
  <c r="O66" i="44" s="1"/>
  <c r="N66" i="41"/>
  <c r="N66" i="44" s="1"/>
  <c r="M66" i="41"/>
  <c r="L66" i="41"/>
  <c r="K66" i="41"/>
  <c r="J66" i="41"/>
  <c r="I66" i="41"/>
  <c r="H66" i="41"/>
  <c r="G66" i="41"/>
  <c r="F66" i="41"/>
  <c r="F66" i="44" s="1"/>
  <c r="E66" i="41"/>
  <c r="E66" i="44" s="1"/>
  <c r="D66" i="41"/>
  <c r="AW65" i="41"/>
  <c r="AW65" i="44" s="1"/>
  <c r="AV65" i="41"/>
  <c r="AU65" i="41"/>
  <c r="AT65" i="41"/>
  <c r="AS65" i="41"/>
  <c r="AR65" i="41"/>
  <c r="AQ65" i="41"/>
  <c r="AP65" i="41"/>
  <c r="AO65" i="41"/>
  <c r="AN65" i="41"/>
  <c r="AN65" i="44" s="1"/>
  <c r="AM65" i="41"/>
  <c r="AL65" i="41"/>
  <c r="AL65" i="44" s="1"/>
  <c r="AK65" i="41"/>
  <c r="AK65" i="44" s="1"/>
  <c r="AJ65" i="41"/>
  <c r="AJ65" i="44" s="1"/>
  <c r="AI65" i="41"/>
  <c r="AH65" i="41"/>
  <c r="AG65" i="41"/>
  <c r="AF65" i="41"/>
  <c r="AE65" i="41"/>
  <c r="AD65" i="41"/>
  <c r="AC65" i="41"/>
  <c r="AB65" i="41"/>
  <c r="AB65" i="44" s="1"/>
  <c r="AA65" i="41"/>
  <c r="Z65" i="41"/>
  <c r="Z65" i="44" s="1"/>
  <c r="Y65" i="41"/>
  <c r="Y65" i="44" s="1"/>
  <c r="X65" i="41"/>
  <c r="X65" i="44" s="1"/>
  <c r="W65" i="41"/>
  <c r="V65" i="41"/>
  <c r="U65" i="41"/>
  <c r="T65" i="41"/>
  <c r="S65" i="41"/>
  <c r="R65" i="41"/>
  <c r="Q65" i="41"/>
  <c r="P65" i="41"/>
  <c r="P65" i="44" s="1"/>
  <c r="O65" i="41"/>
  <c r="N65" i="41"/>
  <c r="N65" i="44" s="1"/>
  <c r="M65" i="41"/>
  <c r="M65" i="44" s="1"/>
  <c r="L65" i="41"/>
  <c r="L65" i="44" s="1"/>
  <c r="K65" i="41"/>
  <c r="J65" i="41"/>
  <c r="I65" i="41"/>
  <c r="H65" i="41"/>
  <c r="G65" i="41"/>
  <c r="F65" i="41"/>
  <c r="E65" i="41"/>
  <c r="D65" i="41"/>
  <c r="D65" i="44" s="1"/>
  <c r="AW64" i="41"/>
  <c r="AV64" i="41"/>
  <c r="AU64" i="41"/>
  <c r="AU64" i="44" s="1"/>
  <c r="AT64" i="41"/>
  <c r="AT64" i="44" s="1"/>
  <c r="AS64" i="41"/>
  <c r="AR64" i="41"/>
  <c r="AQ64" i="41"/>
  <c r="AP64" i="41"/>
  <c r="AO64" i="41"/>
  <c r="AN64" i="41"/>
  <c r="AM64" i="41"/>
  <c r="AL64" i="41"/>
  <c r="AK64" i="41"/>
  <c r="AJ64" i="41"/>
  <c r="AI64" i="41"/>
  <c r="AI64" i="44" s="1"/>
  <c r="AH64" i="41"/>
  <c r="AH64" i="44" s="1"/>
  <c r="AG64" i="41"/>
  <c r="AF64" i="41"/>
  <c r="AE64" i="41"/>
  <c r="AD64" i="41"/>
  <c r="AC64" i="41"/>
  <c r="AB64" i="41"/>
  <c r="AA64" i="41"/>
  <c r="Z64" i="41"/>
  <c r="Y64" i="41"/>
  <c r="X64" i="41"/>
  <c r="X64" i="44" s="1"/>
  <c r="W64" i="41"/>
  <c r="W64" i="44" s="1"/>
  <c r="V64" i="41"/>
  <c r="V64" i="44" s="1"/>
  <c r="U64" i="41"/>
  <c r="T64" i="41"/>
  <c r="S64" i="41"/>
  <c r="R64" i="41"/>
  <c r="Q64" i="41"/>
  <c r="P64" i="41"/>
  <c r="O64" i="41"/>
  <c r="N64" i="41"/>
  <c r="M64" i="41"/>
  <c r="L64" i="41"/>
  <c r="K64" i="41"/>
  <c r="K64" i="44" s="1"/>
  <c r="J64" i="41"/>
  <c r="J64" i="44" s="1"/>
  <c r="I64" i="41"/>
  <c r="H64" i="41"/>
  <c r="G64" i="41"/>
  <c r="F64" i="41"/>
  <c r="E64" i="41"/>
  <c r="D64" i="41"/>
  <c r="AW63" i="41"/>
  <c r="AV63" i="41"/>
  <c r="AU63" i="41"/>
  <c r="AT63" i="41"/>
  <c r="AT63" i="44" s="1"/>
  <c r="AS63" i="41"/>
  <c r="AS63" i="44" s="1"/>
  <c r="AR63" i="41"/>
  <c r="AR63" i="44" s="1"/>
  <c r="AQ63" i="41"/>
  <c r="AP63" i="41"/>
  <c r="AO63" i="41"/>
  <c r="AN63" i="41"/>
  <c r="AM63" i="41"/>
  <c r="AL63" i="41"/>
  <c r="AK63" i="41"/>
  <c r="AJ63" i="41"/>
  <c r="AI63" i="41"/>
  <c r="AH63" i="41"/>
  <c r="AH63" i="44" s="1"/>
  <c r="AG63" i="41"/>
  <c r="AG63" i="44" s="1"/>
  <c r="AF63" i="41"/>
  <c r="AF63" i="44" s="1"/>
  <c r="AE63" i="41"/>
  <c r="AD63" i="41"/>
  <c r="AC63" i="41"/>
  <c r="AB63" i="41"/>
  <c r="AA63" i="41"/>
  <c r="Z63" i="41"/>
  <c r="Y63" i="41"/>
  <c r="X63" i="41"/>
  <c r="W63" i="41"/>
  <c r="W63" i="44" s="1"/>
  <c r="V63" i="41"/>
  <c r="U63" i="41"/>
  <c r="U63" i="44" s="1"/>
  <c r="T63" i="41"/>
  <c r="T63" i="44" s="1"/>
  <c r="S63" i="41"/>
  <c r="R63" i="41"/>
  <c r="Q63" i="41"/>
  <c r="P63" i="41"/>
  <c r="O63" i="41"/>
  <c r="N63" i="41"/>
  <c r="M63" i="41"/>
  <c r="L63" i="41"/>
  <c r="K63" i="41"/>
  <c r="J63" i="41"/>
  <c r="I63" i="41"/>
  <c r="I63" i="44" s="1"/>
  <c r="H63" i="41"/>
  <c r="H63" i="44" s="1"/>
  <c r="G63" i="41"/>
  <c r="F63" i="41"/>
  <c r="E63" i="41"/>
  <c r="D63" i="41"/>
  <c r="AW62" i="41"/>
  <c r="AV62" i="41"/>
  <c r="AU62" i="41"/>
  <c r="AT62" i="41"/>
  <c r="AT62" i="44" s="1"/>
  <c r="AS62" i="41"/>
  <c r="AR62" i="41"/>
  <c r="AR62" i="44" s="1"/>
  <c r="AQ62" i="41"/>
  <c r="AQ62" i="44" s="1"/>
  <c r="AP62" i="41"/>
  <c r="AP62" i="44" s="1"/>
  <c r="AO62" i="41"/>
  <c r="AN62" i="41"/>
  <c r="AM62" i="41"/>
  <c r="AL62" i="41"/>
  <c r="AK62" i="41"/>
  <c r="AJ62" i="41"/>
  <c r="AI62" i="41"/>
  <c r="AH62" i="41"/>
  <c r="AH62" i="44" s="1"/>
  <c r="AG62" i="41"/>
  <c r="AF62" i="41"/>
  <c r="AF62" i="44" s="1"/>
  <c r="AE62" i="41"/>
  <c r="AE62" i="44" s="1"/>
  <c r="AD62" i="41"/>
  <c r="AD62" i="44" s="1"/>
  <c r="AC62" i="41"/>
  <c r="AB62" i="41"/>
  <c r="AA62" i="41"/>
  <c r="Z62" i="41"/>
  <c r="Y62" i="41"/>
  <c r="X62" i="41"/>
  <c r="W62" i="41"/>
  <c r="V62" i="41"/>
  <c r="V62" i="44" s="1"/>
  <c r="U62" i="41"/>
  <c r="T62" i="41"/>
  <c r="S62" i="41"/>
  <c r="S62" i="44" s="1"/>
  <c r="R62" i="41"/>
  <c r="R62" i="44" s="1"/>
  <c r="Q62" i="41"/>
  <c r="P62" i="41"/>
  <c r="O62" i="41"/>
  <c r="N62" i="41"/>
  <c r="M62" i="41"/>
  <c r="L62" i="41"/>
  <c r="K62" i="41"/>
  <c r="J62" i="41"/>
  <c r="J62" i="44" s="1"/>
  <c r="I62" i="41"/>
  <c r="H62" i="41"/>
  <c r="G62" i="41"/>
  <c r="G62" i="44" s="1"/>
  <c r="F62" i="41"/>
  <c r="F62" i="44" s="1"/>
  <c r="E62" i="41"/>
  <c r="D62" i="41"/>
  <c r="AW61" i="41"/>
  <c r="AV61" i="41"/>
  <c r="AU61" i="41"/>
  <c r="AT61" i="41"/>
  <c r="AS61" i="41"/>
  <c r="AR61" i="41"/>
  <c r="AQ61" i="41"/>
  <c r="AP61" i="41"/>
  <c r="AP61" i="44" s="1"/>
  <c r="AA7" i="45" s="1"/>
  <c r="AO61" i="41"/>
  <c r="AO61" i="44" s="1"/>
  <c r="Z7" i="45" s="1"/>
  <c r="AN61" i="41"/>
  <c r="AN61" i="44" s="1"/>
  <c r="Y7" i="45" s="1"/>
  <c r="AM61" i="41"/>
  <c r="AL61" i="41"/>
  <c r="AK61" i="41"/>
  <c r="AJ61" i="41"/>
  <c r="AI61" i="41"/>
  <c r="AH61" i="41"/>
  <c r="AG61" i="41"/>
  <c r="AF61" i="41"/>
  <c r="AE61" i="41"/>
  <c r="AD61" i="41"/>
  <c r="AD61" i="44" s="1"/>
  <c r="O7" i="45" s="1"/>
  <c r="AC61" i="41"/>
  <c r="AC61" i="44" s="1"/>
  <c r="N7" i="45" s="1"/>
  <c r="AB61" i="41"/>
  <c r="AB61" i="44" s="1"/>
  <c r="M7" i="45" s="1"/>
  <c r="AA61" i="41"/>
  <c r="Z61" i="41"/>
  <c r="Y61" i="41"/>
  <c r="X61" i="41"/>
  <c r="W61" i="41"/>
  <c r="V61" i="41"/>
  <c r="U61" i="41"/>
  <c r="T61" i="41"/>
  <c r="S61" i="41"/>
  <c r="R61" i="41"/>
  <c r="R61" i="44" s="1"/>
  <c r="C7" i="45" s="1"/>
  <c r="Q61" i="41"/>
  <c r="Q61" i="44" s="1"/>
  <c r="P61" i="41"/>
  <c r="O61" i="41"/>
  <c r="N61" i="41"/>
  <c r="M61" i="41"/>
  <c r="L61" i="41"/>
  <c r="K61" i="41"/>
  <c r="J61" i="41"/>
  <c r="I61" i="41"/>
  <c r="H61" i="41"/>
  <c r="G61" i="41"/>
  <c r="F61" i="41"/>
  <c r="F61" i="44" s="1"/>
  <c r="E61" i="41"/>
  <c r="E61" i="44" s="1"/>
  <c r="D61" i="41"/>
  <c r="AW60" i="41"/>
  <c r="AV60" i="41"/>
  <c r="AU60" i="41"/>
  <c r="AT60" i="41"/>
  <c r="AS60" i="41"/>
  <c r="AR60" i="41"/>
  <c r="AQ60" i="41"/>
  <c r="AP60" i="41"/>
  <c r="AP60" i="44" s="1"/>
  <c r="AO60" i="41"/>
  <c r="AN60" i="41"/>
  <c r="AN60" i="44" s="1"/>
  <c r="AM60" i="41"/>
  <c r="AM60" i="44" s="1"/>
  <c r="AL60" i="41"/>
  <c r="AK60" i="41"/>
  <c r="AJ60" i="41"/>
  <c r="AI60" i="41"/>
  <c r="AH60" i="41"/>
  <c r="AG60" i="41"/>
  <c r="AF60" i="41"/>
  <c r="AE60" i="41"/>
  <c r="AD60" i="41"/>
  <c r="AD60" i="44" s="1"/>
  <c r="AC60" i="41"/>
  <c r="AB60" i="41"/>
  <c r="AA60" i="41"/>
  <c r="AA60" i="44" s="1"/>
  <c r="Z60" i="41"/>
  <c r="Y60" i="41"/>
  <c r="X60" i="41"/>
  <c r="W60" i="41"/>
  <c r="V60" i="41"/>
  <c r="U60" i="41"/>
  <c r="T60" i="41"/>
  <c r="S60" i="41"/>
  <c r="R60" i="41"/>
  <c r="R60" i="44" s="1"/>
  <c r="Q60" i="41"/>
  <c r="P60" i="41"/>
  <c r="P60" i="44" s="1"/>
  <c r="O60" i="41"/>
  <c r="O60" i="44" s="1"/>
  <c r="N60" i="41"/>
  <c r="M60" i="41"/>
  <c r="L60" i="41"/>
  <c r="K60" i="41"/>
  <c r="J60" i="41"/>
  <c r="I60" i="41"/>
  <c r="H60" i="41"/>
  <c r="G60" i="41"/>
  <c r="F60" i="41"/>
  <c r="F60" i="44" s="1"/>
  <c r="E60" i="41"/>
  <c r="E60" i="44" s="1"/>
  <c r="D60" i="41"/>
  <c r="D60" i="44" s="1"/>
  <c r="AW59" i="41"/>
  <c r="AW59" i="44" s="1"/>
  <c r="AV59" i="41"/>
  <c r="AU59" i="41"/>
  <c r="AT59" i="41"/>
  <c r="AS59" i="41"/>
  <c r="AR59" i="41"/>
  <c r="AQ59" i="41"/>
  <c r="AP59" i="41"/>
  <c r="AO59" i="41"/>
  <c r="AN59" i="41"/>
  <c r="AN59" i="44" s="1"/>
  <c r="AM59" i="41"/>
  <c r="AL59" i="41"/>
  <c r="AL59" i="44" s="1"/>
  <c r="AK59" i="41"/>
  <c r="AK59" i="44" s="1"/>
  <c r="AJ59" i="41"/>
  <c r="AI59" i="41"/>
  <c r="AH59" i="41"/>
  <c r="AG59" i="41"/>
  <c r="AF59" i="41"/>
  <c r="AE59" i="41"/>
  <c r="AD59" i="41"/>
  <c r="AC59" i="41"/>
  <c r="AB59" i="41"/>
  <c r="AB59" i="44" s="1"/>
  <c r="AA59" i="41"/>
  <c r="Z59" i="41"/>
  <c r="Z59" i="44" s="1"/>
  <c r="Y59" i="41"/>
  <c r="Y59" i="44" s="1"/>
  <c r="X59" i="41"/>
  <c r="W59" i="41"/>
  <c r="V59" i="41"/>
  <c r="U59" i="41"/>
  <c r="T59" i="41"/>
  <c r="S59" i="41"/>
  <c r="R59" i="41"/>
  <c r="Q59" i="41"/>
  <c r="P59" i="41"/>
  <c r="P59" i="44" s="1"/>
  <c r="O59" i="41"/>
  <c r="N59" i="41"/>
  <c r="N59" i="44" s="1"/>
  <c r="M59" i="41"/>
  <c r="M59" i="44" s="1"/>
  <c r="L59" i="41"/>
  <c r="K59" i="41"/>
  <c r="J59" i="41"/>
  <c r="I59" i="41"/>
  <c r="H59" i="41"/>
  <c r="G59" i="41"/>
  <c r="F59" i="41"/>
  <c r="E59" i="41"/>
  <c r="D59" i="41"/>
  <c r="D59" i="44" s="1"/>
  <c r="AW58" i="41"/>
  <c r="AV58" i="41"/>
  <c r="AV58" i="44" s="1"/>
  <c r="AU58" i="41"/>
  <c r="AT58" i="41"/>
  <c r="AS58" i="41"/>
  <c r="AR58" i="41"/>
  <c r="AQ58" i="41"/>
  <c r="AP58" i="41"/>
  <c r="AO58" i="41"/>
  <c r="AN58" i="41"/>
  <c r="AM58" i="41"/>
  <c r="AL58" i="41"/>
  <c r="AL58" i="44" s="1"/>
  <c r="AK58" i="41"/>
  <c r="AJ58" i="41"/>
  <c r="AI58" i="41"/>
  <c r="AH58" i="41"/>
  <c r="AG58" i="41"/>
  <c r="AF58" i="41"/>
  <c r="AE58" i="41"/>
  <c r="AD58" i="41"/>
  <c r="AC58" i="41"/>
  <c r="AB58" i="41"/>
  <c r="AA58" i="41"/>
  <c r="Z58" i="41"/>
  <c r="Z58" i="44" s="1"/>
  <c r="Y58" i="41"/>
  <c r="X58" i="41"/>
  <c r="X58" i="44" s="1"/>
  <c r="W58" i="41"/>
  <c r="V58" i="41"/>
  <c r="U58" i="41"/>
  <c r="T58" i="41"/>
  <c r="S58" i="41"/>
  <c r="R58" i="41"/>
  <c r="Q58" i="41"/>
  <c r="P58" i="41"/>
  <c r="O58" i="41"/>
  <c r="N58" i="41"/>
  <c r="N58" i="44" s="1"/>
  <c r="M58" i="41"/>
  <c r="L58" i="41"/>
  <c r="L58" i="44" s="1"/>
  <c r="K58" i="41"/>
  <c r="J58" i="41"/>
  <c r="I58" i="41"/>
  <c r="H58" i="41"/>
  <c r="G58" i="41"/>
  <c r="F58" i="41"/>
  <c r="E58" i="41"/>
  <c r="D58" i="41"/>
  <c r="AW57" i="41"/>
  <c r="AV57" i="41"/>
  <c r="AV57" i="44" s="1"/>
  <c r="AU57" i="41"/>
  <c r="AT57" i="41"/>
  <c r="AS57" i="41"/>
  <c r="AR57" i="41"/>
  <c r="AQ57" i="41"/>
  <c r="AP57" i="41"/>
  <c r="AO57" i="41"/>
  <c r="AN57" i="41"/>
  <c r="AM57" i="41"/>
  <c r="AL57" i="41"/>
  <c r="AK57" i="41"/>
  <c r="AJ57" i="41"/>
  <c r="AJ57" i="44" s="1"/>
  <c r="AI57" i="41"/>
  <c r="AH57" i="41"/>
  <c r="AH57" i="44" s="1"/>
  <c r="AG57" i="41"/>
  <c r="AF57" i="41"/>
  <c r="AE57" i="41"/>
  <c r="AD57" i="41"/>
  <c r="AC57" i="41"/>
  <c r="AB57" i="41"/>
  <c r="AA57" i="41"/>
  <c r="Z57" i="41"/>
  <c r="Y57" i="41"/>
  <c r="X57" i="41"/>
  <c r="X57" i="44" s="1"/>
  <c r="W57" i="41"/>
  <c r="V57" i="41"/>
  <c r="V57" i="44" s="1"/>
  <c r="U57" i="41"/>
  <c r="T57" i="41"/>
  <c r="S57" i="41"/>
  <c r="R57" i="41"/>
  <c r="Q57" i="41"/>
  <c r="P57" i="41"/>
  <c r="O57" i="41"/>
  <c r="N57" i="41"/>
  <c r="M57" i="41"/>
  <c r="L57" i="41"/>
  <c r="L57" i="44" s="1"/>
  <c r="K57" i="41"/>
  <c r="J57" i="41"/>
  <c r="J57" i="44" s="1"/>
  <c r="I57" i="41"/>
  <c r="H57" i="41"/>
  <c r="G57" i="41"/>
  <c r="F57" i="41"/>
  <c r="E57" i="41"/>
  <c r="D57" i="41"/>
  <c r="AW56" i="41"/>
  <c r="AV56" i="41"/>
  <c r="AU56" i="41"/>
  <c r="AT56" i="41"/>
  <c r="AT56" i="44" s="1"/>
  <c r="AS56" i="41"/>
  <c r="AR56" i="41"/>
  <c r="AR56" i="44" s="1"/>
  <c r="AQ56" i="41"/>
  <c r="AQ56" i="44" s="1"/>
  <c r="AP56" i="41"/>
  <c r="AO56" i="41"/>
  <c r="AN56" i="41"/>
  <c r="AM56" i="41"/>
  <c r="AL56" i="41"/>
  <c r="AK56" i="41"/>
  <c r="AJ56" i="41"/>
  <c r="AI56" i="41"/>
  <c r="AH56" i="41"/>
  <c r="AH56" i="44" s="1"/>
  <c r="AG56" i="41"/>
  <c r="AF56" i="41"/>
  <c r="AF56" i="44" s="1"/>
  <c r="AE56" i="41"/>
  <c r="AE56" i="44" s="1"/>
  <c r="AD56" i="41"/>
  <c r="AC56" i="41"/>
  <c r="AB56" i="41"/>
  <c r="AA56" i="41"/>
  <c r="Z56" i="41"/>
  <c r="Y56" i="41"/>
  <c r="X56" i="41"/>
  <c r="W56" i="41"/>
  <c r="V56" i="41"/>
  <c r="V56" i="44" s="1"/>
  <c r="U56" i="41"/>
  <c r="T56" i="41"/>
  <c r="T56" i="44" s="1"/>
  <c r="S56" i="41"/>
  <c r="S56" i="44" s="1"/>
  <c r="R56" i="41"/>
  <c r="Q56" i="41"/>
  <c r="P56" i="41"/>
  <c r="O56" i="41"/>
  <c r="N56" i="41"/>
  <c r="M56" i="41"/>
  <c r="L56" i="41"/>
  <c r="K56" i="41"/>
  <c r="J56" i="41"/>
  <c r="J56" i="44" s="1"/>
  <c r="I56" i="41"/>
  <c r="H56" i="41"/>
  <c r="H56" i="44" s="1"/>
  <c r="G56" i="41"/>
  <c r="G56" i="44" s="1"/>
  <c r="F56" i="41"/>
  <c r="E56" i="41"/>
  <c r="D56" i="41"/>
  <c r="AW55" i="41"/>
  <c r="AV55" i="41"/>
  <c r="AU55" i="41"/>
  <c r="AT55" i="41"/>
  <c r="AS55" i="41"/>
  <c r="AR55" i="41"/>
  <c r="AR55" i="44" s="1"/>
  <c r="AQ55" i="41"/>
  <c r="AP55" i="41"/>
  <c r="AP55" i="44" s="1"/>
  <c r="AO55" i="41"/>
  <c r="AO55" i="44" s="1"/>
  <c r="AN55" i="41"/>
  <c r="AM55" i="41"/>
  <c r="AL55" i="41"/>
  <c r="AK55" i="41"/>
  <c r="AJ55" i="41"/>
  <c r="AI55" i="41"/>
  <c r="AH55" i="41"/>
  <c r="AG55" i="41"/>
  <c r="AF55" i="41"/>
  <c r="AF55" i="44" s="1"/>
  <c r="AE55" i="41"/>
  <c r="AE55" i="44" s="1"/>
  <c r="AD55" i="41"/>
  <c r="AC55" i="41"/>
  <c r="AB55" i="41"/>
  <c r="AA55" i="41"/>
  <c r="Z55" i="41"/>
  <c r="Y55" i="41"/>
  <c r="X55" i="41"/>
  <c r="W55" i="41"/>
  <c r="V55" i="41"/>
  <c r="U55" i="41"/>
  <c r="T55" i="41"/>
  <c r="T55" i="44" s="1"/>
  <c r="S55" i="41"/>
  <c r="R55" i="41"/>
  <c r="R55" i="44" s="1"/>
  <c r="Q55" i="41"/>
  <c r="Q55" i="44" s="1"/>
  <c r="P55" i="41"/>
  <c r="O55" i="41"/>
  <c r="N55" i="41"/>
  <c r="M55" i="41"/>
  <c r="L55" i="41"/>
  <c r="K55" i="41"/>
  <c r="J55" i="41"/>
  <c r="I55" i="41"/>
  <c r="H55" i="41"/>
  <c r="H55" i="44" s="1"/>
  <c r="G55" i="41"/>
  <c r="F55" i="41"/>
  <c r="F55" i="44" s="1"/>
  <c r="E55" i="41"/>
  <c r="E55" i="44" s="1"/>
  <c r="D55" i="41"/>
  <c r="AW54" i="41"/>
  <c r="AV54" i="41"/>
  <c r="AU54" i="41"/>
  <c r="AT54" i="41"/>
  <c r="AS54" i="41"/>
  <c r="AR54" i="41"/>
  <c r="AQ54" i="41"/>
  <c r="AP54" i="41"/>
  <c r="AP54" i="44" s="1"/>
  <c r="AO54" i="41"/>
  <c r="AN54" i="41"/>
  <c r="AN54" i="44" s="1"/>
  <c r="AM54" i="41"/>
  <c r="AM54" i="44" s="1"/>
  <c r="AL54" i="41"/>
  <c r="AK54" i="41"/>
  <c r="AJ54" i="41"/>
  <c r="AI54" i="41"/>
  <c r="AH54" i="41"/>
  <c r="AG54" i="41"/>
  <c r="AF54" i="41"/>
  <c r="AE54" i="41"/>
  <c r="AD54" i="41"/>
  <c r="AD54" i="44" s="1"/>
  <c r="AC54" i="41"/>
  <c r="AC54" i="44" s="1"/>
  <c r="AB54" i="41"/>
  <c r="AB54" i="44" s="1"/>
  <c r="AA54" i="41"/>
  <c r="AA54" i="44" s="1"/>
  <c r="Z54" i="41"/>
  <c r="Y54" i="41"/>
  <c r="X54" i="41"/>
  <c r="W54" i="41"/>
  <c r="V54" i="41"/>
  <c r="U54" i="41"/>
  <c r="T54" i="41"/>
  <c r="S54" i="41"/>
  <c r="R54" i="41"/>
  <c r="R54" i="44" s="1"/>
  <c r="Q54" i="41"/>
  <c r="Q54" i="44" s="1"/>
  <c r="P54" i="41"/>
  <c r="P54" i="44" s="1"/>
  <c r="O54" i="41"/>
  <c r="O54" i="44" s="1"/>
  <c r="N54" i="41"/>
  <c r="M54" i="41"/>
  <c r="L54" i="41"/>
  <c r="K54" i="41"/>
  <c r="J54" i="41"/>
  <c r="I54" i="41"/>
  <c r="H54" i="41"/>
  <c r="G54" i="41"/>
  <c r="F54" i="41"/>
  <c r="F54" i="44" s="1"/>
  <c r="E54" i="41"/>
  <c r="D54" i="41"/>
  <c r="D54" i="44" s="1"/>
  <c r="AW53" i="41"/>
  <c r="AW53" i="44" s="1"/>
  <c r="AV53" i="41"/>
  <c r="AU53" i="41"/>
  <c r="AT53" i="41"/>
  <c r="AS53" i="41"/>
  <c r="AR53" i="41"/>
  <c r="AQ53" i="41"/>
  <c r="AP53" i="41"/>
  <c r="AO53" i="41"/>
  <c r="AN53" i="41"/>
  <c r="AN53" i="44" s="1"/>
  <c r="AM53" i="41"/>
  <c r="AM53" i="44" s="1"/>
  <c r="AL53" i="41"/>
  <c r="AL53" i="44" s="1"/>
  <c r="AK53" i="41"/>
  <c r="AK53" i="44" s="1"/>
  <c r="AJ53" i="41"/>
  <c r="AI53" i="41"/>
  <c r="AH53" i="41"/>
  <c r="AG53" i="41"/>
  <c r="AF53" i="41"/>
  <c r="AE53" i="41"/>
  <c r="AD53" i="41"/>
  <c r="AC53" i="41"/>
  <c r="AB53" i="41"/>
  <c r="AB53" i="44" s="1"/>
  <c r="AA53" i="41"/>
  <c r="Z53" i="41"/>
  <c r="Z53" i="44" s="1"/>
  <c r="Y53" i="41"/>
  <c r="Y53" i="44" s="1"/>
  <c r="X53" i="41"/>
  <c r="W53" i="41"/>
  <c r="V53" i="41"/>
  <c r="U53" i="41"/>
  <c r="T53" i="41"/>
  <c r="S53" i="41"/>
  <c r="R53" i="41"/>
  <c r="Q53" i="41"/>
  <c r="P53" i="41"/>
  <c r="P53" i="44" s="1"/>
  <c r="O53" i="41"/>
  <c r="N53" i="41"/>
  <c r="N53" i="44" s="1"/>
  <c r="M53" i="41"/>
  <c r="M53" i="44" s="1"/>
  <c r="L53" i="41"/>
  <c r="K53" i="41"/>
  <c r="J53" i="41"/>
  <c r="I53" i="41"/>
  <c r="H53" i="41"/>
  <c r="G53" i="41"/>
  <c r="F53" i="41"/>
  <c r="E53" i="41"/>
  <c r="D53" i="41"/>
  <c r="D53" i="44" s="1"/>
  <c r="AW52" i="41"/>
  <c r="AV52" i="41"/>
  <c r="AV52" i="44" s="1"/>
  <c r="AU52" i="41"/>
  <c r="AU52" i="44" s="1"/>
  <c r="AT52" i="41"/>
  <c r="AS52" i="41"/>
  <c r="AR52" i="41"/>
  <c r="AQ52" i="41"/>
  <c r="AP52" i="41"/>
  <c r="AO52" i="41"/>
  <c r="AN52" i="41"/>
  <c r="AM52" i="41"/>
  <c r="AL52" i="41"/>
  <c r="AK52" i="41"/>
  <c r="AJ52" i="41"/>
  <c r="AJ52" i="44" s="1"/>
  <c r="AI52" i="41"/>
  <c r="AI52" i="44" s="1"/>
  <c r="AH52" i="41"/>
  <c r="AG52" i="41"/>
  <c r="AF52" i="41"/>
  <c r="AE52" i="41"/>
  <c r="AD52" i="41"/>
  <c r="AC52" i="41"/>
  <c r="AB52" i="41"/>
  <c r="AA52" i="41"/>
  <c r="Z52" i="41"/>
  <c r="Y52" i="41"/>
  <c r="X52" i="41"/>
  <c r="X52" i="44" s="1"/>
  <c r="W52" i="41"/>
  <c r="W52" i="44" s="1"/>
  <c r="V52" i="41"/>
  <c r="U52" i="41"/>
  <c r="T52" i="41"/>
  <c r="S52" i="41"/>
  <c r="R52" i="41"/>
  <c r="Q52" i="41"/>
  <c r="P52" i="41"/>
  <c r="O52" i="41"/>
  <c r="N52" i="41"/>
  <c r="M52" i="41"/>
  <c r="L52" i="41"/>
  <c r="L52" i="44" s="1"/>
  <c r="K52" i="41"/>
  <c r="K52" i="44" s="1"/>
  <c r="J52" i="41"/>
  <c r="I52" i="41"/>
  <c r="H52" i="41"/>
  <c r="G52" i="41"/>
  <c r="F52" i="41"/>
  <c r="E52" i="41"/>
  <c r="D52" i="41"/>
  <c r="AW51" i="41"/>
  <c r="AV51" i="41"/>
  <c r="AU51" i="41"/>
  <c r="AT51" i="41"/>
  <c r="AT51" i="44" s="1"/>
  <c r="AS51" i="41"/>
  <c r="AS51" i="44" s="1"/>
  <c r="AR51" i="41"/>
  <c r="AQ51" i="41"/>
  <c r="AP51" i="41"/>
  <c r="AO51" i="41"/>
  <c r="AN51" i="41"/>
  <c r="AM51" i="41"/>
  <c r="AL51" i="41"/>
  <c r="AK51" i="41"/>
  <c r="AJ51" i="41"/>
  <c r="AI51" i="41"/>
  <c r="AH51" i="41"/>
  <c r="AH51" i="44" s="1"/>
  <c r="AG51" i="41"/>
  <c r="AG51" i="44" s="1"/>
  <c r="AF51" i="41"/>
  <c r="AE51" i="41"/>
  <c r="AD51" i="41"/>
  <c r="AC51" i="41"/>
  <c r="AB51" i="41"/>
  <c r="AA51" i="41"/>
  <c r="Z51" i="41"/>
  <c r="Y51" i="41"/>
  <c r="X51" i="41"/>
  <c r="W51" i="41"/>
  <c r="V51" i="41"/>
  <c r="V51" i="44" s="1"/>
  <c r="U51" i="41"/>
  <c r="U51" i="44" s="1"/>
  <c r="T51" i="41"/>
  <c r="S51" i="41"/>
  <c r="R51" i="41"/>
  <c r="Q51" i="41"/>
  <c r="P51" i="41"/>
  <c r="O51" i="41"/>
  <c r="N51" i="41"/>
  <c r="M51" i="41"/>
  <c r="L51" i="41"/>
  <c r="K51" i="41"/>
  <c r="J51" i="41"/>
  <c r="J51" i="44" s="1"/>
  <c r="I51" i="41"/>
  <c r="I51" i="44" s="1"/>
  <c r="H51" i="41"/>
  <c r="G51" i="41"/>
  <c r="F51" i="41"/>
  <c r="E51" i="41"/>
  <c r="D51" i="41"/>
  <c r="AW50" i="41"/>
  <c r="AV50" i="41"/>
  <c r="AU50" i="41"/>
  <c r="AT50" i="41"/>
  <c r="AT50" i="44" s="1"/>
  <c r="AS50" i="41"/>
  <c r="AR50" i="41"/>
  <c r="AR50" i="44" s="1"/>
  <c r="AQ50" i="41"/>
  <c r="AQ50" i="44" s="1"/>
  <c r="AP50" i="41"/>
  <c r="AO50" i="41"/>
  <c r="AN50" i="41"/>
  <c r="AM50" i="41"/>
  <c r="AL50" i="41"/>
  <c r="AK50" i="41"/>
  <c r="AJ50" i="41"/>
  <c r="AI50" i="41"/>
  <c r="AH50" i="41"/>
  <c r="AH50" i="44" s="1"/>
  <c r="AG50" i="41"/>
  <c r="AF50" i="41"/>
  <c r="AF50" i="44" s="1"/>
  <c r="AE50" i="41"/>
  <c r="AE50" i="44" s="1"/>
  <c r="AD50" i="41"/>
  <c r="AC50" i="41"/>
  <c r="AB50" i="41"/>
  <c r="AA50" i="41"/>
  <c r="Z50" i="41"/>
  <c r="Y50" i="41"/>
  <c r="X50" i="41"/>
  <c r="W50" i="41"/>
  <c r="W50" i="44" s="1"/>
  <c r="V50" i="41"/>
  <c r="V50" i="44" s="1"/>
  <c r="U50" i="41"/>
  <c r="T50" i="41"/>
  <c r="T50" i="44" s="1"/>
  <c r="S50" i="41"/>
  <c r="S50" i="44" s="1"/>
  <c r="R50" i="41"/>
  <c r="Q50" i="41"/>
  <c r="P50" i="41"/>
  <c r="O50" i="41"/>
  <c r="N50" i="41"/>
  <c r="M50" i="41"/>
  <c r="L50" i="41"/>
  <c r="K50" i="41"/>
  <c r="K50" i="44" s="1"/>
  <c r="J50" i="41"/>
  <c r="J50" i="44" s="1"/>
  <c r="I50" i="41"/>
  <c r="H50" i="41"/>
  <c r="H50" i="44" s="1"/>
  <c r="G50" i="41"/>
  <c r="G50" i="44" s="1"/>
  <c r="F50" i="41"/>
  <c r="E50" i="41"/>
  <c r="D50" i="41"/>
  <c r="AW49" i="41"/>
  <c r="AV49" i="41"/>
  <c r="AU49" i="41"/>
  <c r="AT49" i="41"/>
  <c r="AS49" i="41"/>
  <c r="AS49" i="44" s="1"/>
  <c r="AR49" i="41"/>
  <c r="AQ49" i="41"/>
  <c r="AP49" i="41"/>
  <c r="AO49" i="41"/>
  <c r="AO49" i="44" s="1"/>
  <c r="AN49" i="41"/>
  <c r="AM49" i="41"/>
  <c r="AL49" i="41"/>
  <c r="AK49" i="41"/>
  <c r="AJ49" i="41"/>
  <c r="AI49" i="41"/>
  <c r="AH49" i="41"/>
  <c r="AG49" i="41"/>
  <c r="AG49" i="44" s="1"/>
  <c r="AF49" i="41"/>
  <c r="AE49" i="41"/>
  <c r="AE49" i="44" s="1"/>
  <c r="AD49" i="41"/>
  <c r="AC49" i="41"/>
  <c r="AC49" i="44" s="1"/>
  <c r="AB49" i="41"/>
  <c r="AA49" i="41"/>
  <c r="Z49" i="41"/>
  <c r="Y49" i="41"/>
  <c r="X49" i="41"/>
  <c r="W49" i="41"/>
  <c r="V49" i="41"/>
  <c r="U49" i="41"/>
  <c r="U49" i="44" s="1"/>
  <c r="T49" i="41"/>
  <c r="S49" i="41"/>
  <c r="R49" i="41"/>
  <c r="Q49" i="41"/>
  <c r="Q49" i="44" s="1"/>
  <c r="P49" i="41"/>
  <c r="O49" i="41"/>
  <c r="N49" i="41"/>
  <c r="M49" i="41"/>
  <c r="L49" i="41"/>
  <c r="K49" i="41"/>
  <c r="J49" i="41"/>
  <c r="I49" i="41"/>
  <c r="I49" i="44" s="1"/>
  <c r="H49" i="41"/>
  <c r="G49" i="41"/>
  <c r="F49" i="41"/>
  <c r="E49" i="41"/>
  <c r="E49" i="44" s="1"/>
  <c r="D49" i="41"/>
  <c r="AW48" i="41"/>
  <c r="AV48" i="41"/>
  <c r="AU48" i="41"/>
  <c r="AT48" i="41"/>
  <c r="AS48" i="41"/>
  <c r="AR48" i="41"/>
  <c r="AQ48" i="41"/>
  <c r="AQ48" i="44" s="1"/>
  <c r="AP48" i="41"/>
  <c r="AP48" i="44" s="1"/>
  <c r="AO48" i="41"/>
  <c r="AN48" i="41"/>
  <c r="AM48" i="41"/>
  <c r="AM48" i="44" s="1"/>
  <c r="AL48" i="41"/>
  <c r="AK48" i="41"/>
  <c r="AJ48" i="41"/>
  <c r="AI48" i="41"/>
  <c r="AH48" i="41"/>
  <c r="AG48" i="41"/>
  <c r="AF48" i="41"/>
  <c r="AE48" i="41"/>
  <c r="AE48" i="44" s="1"/>
  <c r="AD48" i="41"/>
  <c r="AD48" i="44" s="1"/>
  <c r="AC48" i="41"/>
  <c r="AB48" i="41"/>
  <c r="AA48" i="41"/>
  <c r="Z48" i="41"/>
  <c r="Y48" i="41"/>
  <c r="X48" i="41"/>
  <c r="W48" i="41"/>
  <c r="V48" i="41"/>
  <c r="U48" i="41"/>
  <c r="T48" i="41"/>
  <c r="S48" i="41"/>
  <c r="S48" i="44" s="1"/>
  <c r="R48" i="41"/>
  <c r="R48" i="44" s="1"/>
  <c r="Q48" i="41"/>
  <c r="P48" i="41"/>
  <c r="O48" i="41"/>
  <c r="O48" i="44" s="1"/>
  <c r="N48" i="41"/>
  <c r="M48" i="41"/>
  <c r="L48" i="41"/>
  <c r="K48" i="41"/>
  <c r="J48" i="41"/>
  <c r="I48" i="41"/>
  <c r="H48" i="41"/>
  <c r="G48" i="41"/>
  <c r="G48" i="44" s="1"/>
  <c r="F48" i="41"/>
  <c r="F48" i="44" s="1"/>
  <c r="E48" i="41"/>
  <c r="D48" i="41"/>
  <c r="AW47" i="41"/>
  <c r="AW47" i="44" s="1"/>
  <c r="AV47" i="41"/>
  <c r="AU47" i="41"/>
  <c r="AT47" i="41"/>
  <c r="AS47" i="41"/>
  <c r="AR47" i="41"/>
  <c r="AQ47" i="41"/>
  <c r="AP47" i="41"/>
  <c r="AO47" i="41"/>
  <c r="AO47" i="44" s="1"/>
  <c r="AN47" i="41"/>
  <c r="AN47" i="44" s="1"/>
  <c r="AM47" i="41"/>
  <c r="AL47" i="41"/>
  <c r="AK47" i="41"/>
  <c r="AK47" i="44" s="1"/>
  <c r="AJ47" i="41"/>
  <c r="AI47" i="41"/>
  <c r="AH47" i="41"/>
  <c r="AG47" i="41"/>
  <c r="AF47" i="41"/>
  <c r="AE47" i="41"/>
  <c r="AD47" i="41"/>
  <c r="AC47" i="41"/>
  <c r="AC47" i="44" s="1"/>
  <c r="AB47" i="41"/>
  <c r="AB47" i="44" s="1"/>
  <c r="AA47" i="41"/>
  <c r="Z47" i="41"/>
  <c r="Y47" i="41"/>
  <c r="Y47" i="44" s="1"/>
  <c r="X47" i="41"/>
  <c r="W47" i="41"/>
  <c r="V47" i="41"/>
  <c r="U47" i="41"/>
  <c r="T47" i="41"/>
  <c r="S47" i="41"/>
  <c r="R47" i="41"/>
  <c r="Q47" i="41"/>
  <c r="Q47" i="44" s="1"/>
  <c r="P47" i="41"/>
  <c r="P47" i="44" s="1"/>
  <c r="O47" i="41"/>
  <c r="O47" i="44" s="1"/>
  <c r="N47" i="41"/>
  <c r="M47" i="41"/>
  <c r="M47" i="44" s="1"/>
  <c r="L47" i="41"/>
  <c r="K47" i="41"/>
  <c r="J47" i="41"/>
  <c r="I47" i="41"/>
  <c r="H47" i="41"/>
  <c r="G47" i="41"/>
  <c r="F47" i="41"/>
  <c r="E47" i="41"/>
  <c r="E47" i="44" s="1"/>
  <c r="D47" i="41"/>
  <c r="D47" i="44" s="1"/>
  <c r="AW46" i="41"/>
  <c r="AV46" i="41"/>
  <c r="AU46" i="41"/>
  <c r="AT46" i="41"/>
  <c r="AS46" i="41"/>
  <c r="AR46" i="41"/>
  <c r="AQ46" i="41"/>
  <c r="AP46" i="41"/>
  <c r="AO46" i="41"/>
  <c r="AN46" i="41"/>
  <c r="AM46" i="41"/>
  <c r="AM46" i="44" s="1"/>
  <c r="AL46" i="41"/>
  <c r="AL46" i="44" s="1"/>
  <c r="AK46" i="41"/>
  <c r="AJ46" i="41"/>
  <c r="AI46" i="41"/>
  <c r="AH46" i="41"/>
  <c r="AG46" i="41"/>
  <c r="AF46" i="41"/>
  <c r="AE46" i="41"/>
  <c r="AD46" i="41"/>
  <c r="AC46" i="41"/>
  <c r="AB46" i="41"/>
  <c r="AA46" i="41"/>
  <c r="AA46" i="44" s="1"/>
  <c r="Z46" i="41"/>
  <c r="Z46" i="44" s="1"/>
  <c r="Y46" i="41"/>
  <c r="X46" i="41"/>
  <c r="W46" i="41"/>
  <c r="V46" i="41"/>
  <c r="U46" i="41"/>
  <c r="T46" i="41"/>
  <c r="S46" i="41"/>
  <c r="R46" i="41"/>
  <c r="Q46" i="41"/>
  <c r="P46" i="41"/>
  <c r="O46" i="41"/>
  <c r="O46" i="44" s="1"/>
  <c r="N46" i="41"/>
  <c r="N46" i="44" s="1"/>
  <c r="M46" i="41"/>
  <c r="L46" i="41"/>
  <c r="K46" i="41"/>
  <c r="J46" i="41"/>
  <c r="I46" i="41"/>
  <c r="H46" i="41"/>
  <c r="G46" i="41"/>
  <c r="F46" i="41"/>
  <c r="E46" i="41"/>
  <c r="D46" i="41"/>
  <c r="AW45" i="41"/>
  <c r="AW45" i="44" s="1"/>
  <c r="AV45" i="41"/>
  <c r="AV45" i="44" s="1"/>
  <c r="AU45" i="41"/>
  <c r="AT45" i="41"/>
  <c r="AS45" i="41"/>
  <c r="AR45" i="41"/>
  <c r="AQ45" i="41"/>
  <c r="AP45" i="41"/>
  <c r="AO45" i="41"/>
  <c r="AN45" i="41"/>
  <c r="AM45" i="41"/>
  <c r="AL45" i="41"/>
  <c r="AK45" i="41"/>
  <c r="AK45" i="44" s="1"/>
  <c r="AJ45" i="41"/>
  <c r="AJ45" i="44" s="1"/>
  <c r="AI45" i="41"/>
  <c r="AH45" i="41"/>
  <c r="AG45" i="41"/>
  <c r="AF45" i="41"/>
  <c r="AE45" i="41"/>
  <c r="AD45" i="41"/>
  <c r="AC45" i="41"/>
  <c r="AB45" i="41"/>
  <c r="AA45" i="41"/>
  <c r="Z45" i="41"/>
  <c r="Y45" i="41"/>
  <c r="Y45" i="44" s="1"/>
  <c r="X45" i="41"/>
  <c r="X45" i="44" s="1"/>
  <c r="W45" i="41"/>
  <c r="V45" i="41"/>
  <c r="U45" i="41"/>
  <c r="T45" i="41"/>
  <c r="S45" i="41"/>
  <c r="R45" i="41"/>
  <c r="Q45" i="41"/>
  <c r="P45" i="41"/>
  <c r="O45" i="41"/>
  <c r="N45" i="41"/>
  <c r="M45" i="41"/>
  <c r="M45" i="44" s="1"/>
  <c r="L45" i="41"/>
  <c r="L45" i="44" s="1"/>
  <c r="K45" i="41"/>
  <c r="J45" i="41"/>
  <c r="I45" i="41"/>
  <c r="H45" i="41"/>
  <c r="G45" i="41"/>
  <c r="F45" i="41"/>
  <c r="E45" i="41"/>
  <c r="D45" i="41"/>
  <c r="AW44" i="41"/>
  <c r="AV44" i="41"/>
  <c r="AU44" i="41"/>
  <c r="AU44" i="44" s="1"/>
  <c r="AT44" i="41"/>
  <c r="AT44" i="44" s="1"/>
  <c r="AS44" i="41"/>
  <c r="AR44" i="41"/>
  <c r="AQ44" i="41"/>
  <c r="AQ44" i="44" s="1"/>
  <c r="AP44" i="41"/>
  <c r="AO44" i="41"/>
  <c r="AN44" i="41"/>
  <c r="AM44" i="41"/>
  <c r="AL44" i="41"/>
  <c r="AK44" i="41"/>
  <c r="AJ44" i="41"/>
  <c r="AI44" i="41"/>
  <c r="AI44" i="44" s="1"/>
  <c r="AH44" i="41"/>
  <c r="AH44" i="44" s="1"/>
  <c r="AG44" i="41"/>
  <c r="AF44" i="41"/>
  <c r="AE44" i="41"/>
  <c r="AE44" i="44" s="1"/>
  <c r="AD44" i="41"/>
  <c r="AC44" i="41"/>
  <c r="AB44" i="41"/>
  <c r="AA44" i="41"/>
  <c r="Z44" i="41"/>
  <c r="Y44" i="41"/>
  <c r="X44" i="41"/>
  <c r="W44" i="41"/>
  <c r="W44" i="44" s="1"/>
  <c r="V44" i="41"/>
  <c r="V44" i="44" s="1"/>
  <c r="U44" i="41"/>
  <c r="T44" i="41"/>
  <c r="S44" i="41"/>
  <c r="S44" i="44" s="1"/>
  <c r="R44" i="41"/>
  <c r="Q44" i="41"/>
  <c r="P44" i="41"/>
  <c r="O44" i="41"/>
  <c r="N44" i="41"/>
  <c r="M44" i="41"/>
  <c r="L44" i="41"/>
  <c r="K44" i="41"/>
  <c r="K44" i="44" s="1"/>
  <c r="J44" i="41"/>
  <c r="J44" i="44" s="1"/>
  <c r="I44" i="41"/>
  <c r="H44" i="41"/>
  <c r="G44" i="41"/>
  <c r="G44" i="44" s="1"/>
  <c r="F44" i="41"/>
  <c r="E44" i="41"/>
  <c r="D44" i="41"/>
  <c r="AW43" i="41"/>
  <c r="AV43" i="41"/>
  <c r="AU43" i="41"/>
  <c r="AT43" i="41"/>
  <c r="AS43" i="41"/>
  <c r="AS43" i="44" s="1"/>
  <c r="AR43" i="41"/>
  <c r="AR43" i="44" s="1"/>
  <c r="AQ43" i="41"/>
  <c r="AQ43" i="44" s="1"/>
  <c r="AP43" i="41"/>
  <c r="AO43" i="41"/>
  <c r="AO43" i="44" s="1"/>
  <c r="AN43" i="41"/>
  <c r="AM43" i="41"/>
  <c r="AL43" i="41"/>
  <c r="AK43" i="41"/>
  <c r="AJ43" i="41"/>
  <c r="AI43" i="41"/>
  <c r="AH43" i="41"/>
  <c r="AG43" i="41"/>
  <c r="AG43" i="44" s="1"/>
  <c r="AF43" i="41"/>
  <c r="AF43" i="44" s="1"/>
  <c r="AE43" i="41"/>
  <c r="AD43" i="41"/>
  <c r="AC43" i="41"/>
  <c r="AB43" i="41"/>
  <c r="AA43" i="41"/>
  <c r="Z43" i="41"/>
  <c r="Y43" i="41"/>
  <c r="X43" i="41"/>
  <c r="W43" i="41"/>
  <c r="V43" i="41"/>
  <c r="U43" i="41"/>
  <c r="U43" i="44" s="1"/>
  <c r="T43" i="41"/>
  <c r="T43" i="44" s="1"/>
  <c r="S43" i="41"/>
  <c r="R43" i="41"/>
  <c r="Q43" i="41"/>
  <c r="Q43" i="44" s="1"/>
  <c r="P43" i="41"/>
  <c r="O43" i="41"/>
  <c r="N43" i="41"/>
  <c r="M43" i="41"/>
  <c r="L43" i="41"/>
  <c r="K43" i="41"/>
  <c r="J43" i="41"/>
  <c r="I43" i="41"/>
  <c r="I43" i="44" s="1"/>
  <c r="H43" i="41"/>
  <c r="H43" i="44" s="1"/>
  <c r="G43" i="41"/>
  <c r="F43" i="41"/>
  <c r="E43" i="41"/>
  <c r="E43" i="44" s="1"/>
  <c r="D43" i="41"/>
  <c r="AW42" i="41"/>
  <c r="AV42" i="41"/>
  <c r="AU42" i="41"/>
  <c r="AT42" i="41"/>
  <c r="AS42" i="41"/>
  <c r="AR42" i="41"/>
  <c r="AQ42" i="41"/>
  <c r="AQ42" i="44" s="1"/>
  <c r="AP42" i="41"/>
  <c r="AP42" i="44" s="1"/>
  <c r="AO42" i="41"/>
  <c r="AN42" i="41"/>
  <c r="AM42" i="41"/>
  <c r="AM42" i="44" s="1"/>
  <c r="AL42" i="41"/>
  <c r="AK42" i="41"/>
  <c r="AJ42" i="41"/>
  <c r="AI42" i="41"/>
  <c r="AH42" i="41"/>
  <c r="AG42" i="41"/>
  <c r="AF42" i="41"/>
  <c r="AE42" i="41"/>
  <c r="AD42" i="41"/>
  <c r="AD42" i="44" s="1"/>
  <c r="AC42" i="41"/>
  <c r="AB42" i="41"/>
  <c r="AA42" i="41"/>
  <c r="AA42" i="44" s="1"/>
  <c r="Z42" i="41"/>
  <c r="Y42" i="41"/>
  <c r="X42" i="41"/>
  <c r="W42" i="41"/>
  <c r="V42" i="41"/>
  <c r="U42" i="41"/>
  <c r="T42" i="41"/>
  <c r="S42" i="41"/>
  <c r="R42" i="41"/>
  <c r="R42" i="44" s="1"/>
  <c r="Q42" i="41"/>
  <c r="P42" i="41"/>
  <c r="O42" i="41"/>
  <c r="O42" i="44" s="1"/>
  <c r="N42" i="41"/>
  <c r="M42" i="41"/>
  <c r="L42" i="41"/>
  <c r="K42" i="41"/>
  <c r="J42" i="41"/>
  <c r="I42" i="41"/>
  <c r="H42" i="41"/>
  <c r="G42" i="41"/>
  <c r="F42" i="41"/>
  <c r="F42" i="44" s="1"/>
  <c r="E42" i="41"/>
  <c r="D42" i="41"/>
  <c r="AW41" i="41"/>
  <c r="AW41" i="44" s="1"/>
  <c r="AV41" i="41"/>
  <c r="AU41" i="41"/>
  <c r="AT41" i="41"/>
  <c r="AS41" i="41"/>
  <c r="AR41" i="41"/>
  <c r="AQ41" i="41"/>
  <c r="AP41" i="41"/>
  <c r="AO41" i="41"/>
  <c r="AN41" i="41"/>
  <c r="AN41" i="44" s="1"/>
  <c r="AM41" i="41"/>
  <c r="AL41" i="41"/>
  <c r="AK41" i="41"/>
  <c r="AK41" i="44" s="1"/>
  <c r="AJ41" i="41"/>
  <c r="AI41" i="41"/>
  <c r="AH41" i="41"/>
  <c r="AG41" i="41"/>
  <c r="AF41" i="41"/>
  <c r="AE41" i="41"/>
  <c r="AD41" i="41"/>
  <c r="AC41" i="41"/>
  <c r="AB41" i="41"/>
  <c r="AB41" i="44" s="1"/>
  <c r="AA41" i="41"/>
  <c r="Z41" i="41"/>
  <c r="Y41" i="41"/>
  <c r="Y41" i="44" s="1"/>
  <c r="X41" i="41"/>
  <c r="W41" i="41"/>
  <c r="V41" i="41"/>
  <c r="U41" i="41"/>
  <c r="T41" i="41"/>
  <c r="S41" i="41"/>
  <c r="R41" i="41"/>
  <c r="Q41" i="41"/>
  <c r="P41" i="41"/>
  <c r="P41" i="44" s="1"/>
  <c r="O41" i="41"/>
  <c r="N41" i="41"/>
  <c r="M41" i="41"/>
  <c r="M41" i="44" s="1"/>
  <c r="L41" i="41"/>
  <c r="K41" i="41"/>
  <c r="J41" i="41"/>
  <c r="I41" i="41"/>
  <c r="H41" i="41"/>
  <c r="G41" i="41"/>
  <c r="F41" i="41"/>
  <c r="E41" i="41"/>
  <c r="D41" i="41"/>
  <c r="D41" i="44" s="1"/>
  <c r="AW40" i="41"/>
  <c r="AV40" i="41"/>
  <c r="AU40" i="41"/>
  <c r="AU40" i="44" s="1"/>
  <c r="AT40" i="41"/>
  <c r="AS40" i="41"/>
  <c r="AR40" i="41"/>
  <c r="AQ40" i="41"/>
  <c r="AP40" i="41"/>
  <c r="AO40" i="41"/>
  <c r="AN40" i="41"/>
  <c r="AM40" i="41"/>
  <c r="AL40" i="41"/>
  <c r="AK40" i="41"/>
  <c r="AJ40" i="41"/>
  <c r="AI40" i="41"/>
  <c r="AI40" i="44" s="1"/>
  <c r="AH40" i="41"/>
  <c r="AG40" i="41"/>
  <c r="AF40" i="41"/>
  <c r="AE40" i="41"/>
  <c r="AD40" i="41"/>
  <c r="AC40" i="41"/>
  <c r="AB40" i="41"/>
  <c r="AA40" i="41"/>
  <c r="Z40" i="41"/>
  <c r="Y40" i="41"/>
  <c r="X40" i="41"/>
  <c r="W40" i="41"/>
  <c r="W40" i="44" s="1"/>
  <c r="V40" i="41"/>
  <c r="U40" i="41"/>
  <c r="T40" i="41"/>
  <c r="S40" i="41"/>
  <c r="R40" i="41"/>
  <c r="Q40" i="41"/>
  <c r="P40" i="41"/>
  <c r="O40" i="41"/>
  <c r="N40" i="41"/>
  <c r="M40" i="41"/>
  <c r="L40" i="41"/>
  <c r="K40" i="41"/>
  <c r="K40" i="44" s="1"/>
  <c r="J40" i="41"/>
  <c r="I40" i="41"/>
  <c r="H40" i="41"/>
  <c r="G40" i="41"/>
  <c r="F40" i="41"/>
  <c r="E40" i="41"/>
  <c r="D40" i="41"/>
  <c r="AW39" i="41"/>
  <c r="AV39" i="41"/>
  <c r="AU39" i="41"/>
  <c r="AT39" i="41"/>
  <c r="AS39" i="41"/>
  <c r="AS39" i="44" s="1"/>
  <c r="AR39" i="41"/>
  <c r="AQ39" i="41"/>
  <c r="AP39" i="41"/>
  <c r="AO39" i="41"/>
  <c r="AN39" i="41"/>
  <c r="AM39" i="41"/>
  <c r="AL39" i="41"/>
  <c r="AK39" i="41"/>
  <c r="AJ39" i="41"/>
  <c r="AI39" i="41"/>
  <c r="AH39" i="41"/>
  <c r="AG39" i="41"/>
  <c r="AG39" i="44" s="1"/>
  <c r="AF39" i="41"/>
  <c r="AE39" i="41"/>
  <c r="AD39" i="41"/>
  <c r="AC39" i="41"/>
  <c r="AB39" i="41"/>
  <c r="AA39" i="41"/>
  <c r="Z39" i="41"/>
  <c r="Y39" i="41"/>
  <c r="X39" i="41"/>
  <c r="W39" i="41"/>
  <c r="V39" i="41"/>
  <c r="U39" i="41"/>
  <c r="U39" i="44" s="1"/>
  <c r="T39" i="41"/>
  <c r="S39" i="41"/>
  <c r="R39" i="41"/>
  <c r="Q39" i="41"/>
  <c r="P39" i="41"/>
  <c r="O39" i="41"/>
  <c r="N39" i="41"/>
  <c r="M39" i="41"/>
  <c r="L39" i="41"/>
  <c r="K39" i="41"/>
  <c r="J39" i="41"/>
  <c r="I39" i="41"/>
  <c r="I39" i="44" s="1"/>
  <c r="H39" i="41"/>
  <c r="G39" i="41"/>
  <c r="F39" i="41"/>
  <c r="E39" i="41"/>
  <c r="D39" i="41"/>
  <c r="AW38" i="41"/>
  <c r="AV38" i="41"/>
  <c r="AU38" i="41"/>
  <c r="AT38" i="41"/>
  <c r="AT38" i="44" s="1"/>
  <c r="AS38" i="41"/>
  <c r="AR38" i="41"/>
  <c r="AQ38" i="41"/>
  <c r="AQ38" i="44" s="1"/>
  <c r="AP38" i="41"/>
  <c r="AO38" i="41"/>
  <c r="AN38" i="41"/>
  <c r="AM38" i="41"/>
  <c r="AL38" i="41"/>
  <c r="AK38" i="41"/>
  <c r="AJ38" i="41"/>
  <c r="AI38" i="41"/>
  <c r="AH38" i="41"/>
  <c r="AH38" i="44" s="1"/>
  <c r="AG38" i="41"/>
  <c r="AF38" i="41"/>
  <c r="AE38" i="41"/>
  <c r="AE38" i="44" s="1"/>
  <c r="AD38" i="41"/>
  <c r="AC38" i="41"/>
  <c r="AB38" i="41"/>
  <c r="AA38" i="41"/>
  <c r="Z38" i="41"/>
  <c r="Y38" i="41"/>
  <c r="X38" i="41"/>
  <c r="W38" i="41"/>
  <c r="V38" i="41"/>
  <c r="V38" i="44" s="1"/>
  <c r="U38" i="41"/>
  <c r="T38" i="41"/>
  <c r="S38" i="41"/>
  <c r="S38" i="44" s="1"/>
  <c r="R38" i="41"/>
  <c r="Q38" i="41"/>
  <c r="P38" i="41"/>
  <c r="O38" i="41"/>
  <c r="N38" i="41"/>
  <c r="M38" i="41"/>
  <c r="L38" i="41"/>
  <c r="K38" i="41"/>
  <c r="J38" i="41"/>
  <c r="J38" i="44" s="1"/>
  <c r="I38" i="41"/>
  <c r="H38" i="41"/>
  <c r="G38" i="41"/>
  <c r="G38" i="44" s="1"/>
  <c r="F38" i="41"/>
  <c r="E38" i="41"/>
  <c r="D38" i="41"/>
  <c r="AW37" i="41"/>
  <c r="AV37" i="41"/>
  <c r="AU37" i="41"/>
  <c r="AT37" i="41"/>
  <c r="AS37" i="41"/>
  <c r="AR37" i="41"/>
  <c r="AQ37" i="41"/>
  <c r="AP37" i="41"/>
  <c r="AO37" i="41"/>
  <c r="AO37" i="44" s="1"/>
  <c r="AN37" i="41"/>
  <c r="AM37" i="41"/>
  <c r="AL37" i="41"/>
  <c r="AK37" i="41"/>
  <c r="AJ37" i="41"/>
  <c r="AI37" i="41"/>
  <c r="AH37" i="41"/>
  <c r="AG37" i="41"/>
  <c r="AF37" i="41"/>
  <c r="AE37" i="41"/>
  <c r="AD37" i="41"/>
  <c r="AC37" i="41"/>
  <c r="AC37" i="44" s="1"/>
  <c r="AB37" i="41"/>
  <c r="AA37" i="41"/>
  <c r="Z37" i="41"/>
  <c r="Y37" i="41"/>
  <c r="X37" i="41"/>
  <c r="W37" i="41"/>
  <c r="V37" i="41"/>
  <c r="U37" i="41"/>
  <c r="T37" i="41"/>
  <c r="S37" i="41"/>
  <c r="R37" i="41"/>
  <c r="Q37" i="41"/>
  <c r="Q37" i="44" s="1"/>
  <c r="P37" i="41"/>
  <c r="O37" i="41"/>
  <c r="N37" i="41"/>
  <c r="M37" i="41"/>
  <c r="L37" i="41"/>
  <c r="K37" i="41"/>
  <c r="J37" i="41"/>
  <c r="I37" i="41"/>
  <c r="H37" i="41"/>
  <c r="G37" i="41"/>
  <c r="F37" i="41"/>
  <c r="E37" i="41"/>
  <c r="E37" i="44" s="1"/>
  <c r="D37" i="41"/>
  <c r="AW36" i="41"/>
  <c r="AV36" i="41"/>
  <c r="AU36" i="41"/>
  <c r="AT36" i="41"/>
  <c r="AS36" i="41"/>
  <c r="AR36" i="41"/>
  <c r="AQ36" i="41"/>
  <c r="AP36" i="41"/>
  <c r="AP36" i="44" s="1"/>
  <c r="AO36" i="41"/>
  <c r="AN36" i="41"/>
  <c r="AM36" i="41"/>
  <c r="AM36" i="44" s="1"/>
  <c r="AL36" i="41"/>
  <c r="AK36" i="41"/>
  <c r="AJ36" i="41"/>
  <c r="AI36" i="41"/>
  <c r="AH36" i="41"/>
  <c r="AG36" i="41"/>
  <c r="AF36" i="41"/>
  <c r="AE36" i="41"/>
  <c r="AD36" i="41"/>
  <c r="AD36" i="44" s="1"/>
  <c r="AC36" i="41"/>
  <c r="AB36" i="41"/>
  <c r="AA36" i="41"/>
  <c r="AA36" i="44" s="1"/>
  <c r="Z36" i="41"/>
  <c r="Y36" i="41"/>
  <c r="X36" i="41"/>
  <c r="W36" i="41"/>
  <c r="V36" i="41"/>
  <c r="U36" i="41"/>
  <c r="T36" i="41"/>
  <c r="S36" i="41"/>
  <c r="R36" i="41"/>
  <c r="R36" i="44" s="1"/>
  <c r="Q36" i="41"/>
  <c r="P36" i="41"/>
  <c r="O36" i="41"/>
  <c r="O36" i="44" s="1"/>
  <c r="N36" i="41"/>
  <c r="M36" i="41"/>
  <c r="L36" i="41"/>
  <c r="K36" i="41"/>
  <c r="J36" i="41"/>
  <c r="I36" i="41"/>
  <c r="H36" i="41"/>
  <c r="G36" i="41"/>
  <c r="F36" i="41"/>
  <c r="F36" i="44" s="1"/>
  <c r="E36" i="41"/>
  <c r="D36" i="41"/>
  <c r="AW35" i="41"/>
  <c r="AW35" i="44" s="1"/>
  <c r="AV35" i="41"/>
  <c r="AU35" i="41"/>
  <c r="AT35" i="41"/>
  <c r="AS35" i="41"/>
  <c r="AR35" i="41"/>
  <c r="AQ35" i="41"/>
  <c r="AP35" i="41"/>
  <c r="AO35" i="41"/>
  <c r="AN35" i="41"/>
  <c r="AN35" i="44" s="1"/>
  <c r="AM35" i="41"/>
  <c r="AL35" i="41"/>
  <c r="AK35" i="41"/>
  <c r="AK35" i="44" s="1"/>
  <c r="AJ35" i="41"/>
  <c r="AI35" i="41"/>
  <c r="AH35" i="41"/>
  <c r="AG35" i="41"/>
  <c r="AF35" i="41"/>
  <c r="AE35" i="41"/>
  <c r="AD35" i="41"/>
  <c r="AC35" i="41"/>
  <c r="AB35" i="41"/>
  <c r="AB35" i="44" s="1"/>
  <c r="AA35" i="41"/>
  <c r="Z35" i="41"/>
  <c r="Y35" i="41"/>
  <c r="Y35" i="44" s="1"/>
  <c r="X35" i="41"/>
  <c r="W35" i="41"/>
  <c r="V35" i="41"/>
  <c r="U35" i="41"/>
  <c r="T35" i="41"/>
  <c r="S35" i="41"/>
  <c r="R35" i="41"/>
  <c r="Q35" i="41"/>
  <c r="P35" i="41"/>
  <c r="P35" i="44" s="1"/>
  <c r="O35" i="41"/>
  <c r="N35" i="41"/>
  <c r="M35" i="41"/>
  <c r="M35" i="44" s="1"/>
  <c r="L35" i="41"/>
  <c r="K35" i="41"/>
  <c r="J35" i="41"/>
  <c r="I35" i="41"/>
  <c r="H35" i="41"/>
  <c r="G35" i="41"/>
  <c r="F35" i="41"/>
  <c r="E35" i="41"/>
  <c r="D35" i="41"/>
  <c r="D35" i="44" s="1"/>
  <c r="AW34" i="41"/>
  <c r="AV34" i="41"/>
  <c r="AU34" i="41"/>
  <c r="AT34" i="41"/>
  <c r="AS34" i="41"/>
  <c r="AR34" i="41"/>
  <c r="AQ34" i="41"/>
  <c r="AP34" i="41"/>
  <c r="AO34" i="41"/>
  <c r="AN34" i="41"/>
  <c r="AM34" i="41"/>
  <c r="AL34" i="41"/>
  <c r="AL34" i="44" s="1"/>
  <c r="AK34" i="41"/>
  <c r="AJ34" i="41"/>
  <c r="AI34" i="41"/>
  <c r="AH34" i="41"/>
  <c r="AG34" i="41"/>
  <c r="AF34" i="41"/>
  <c r="AE34" i="41"/>
  <c r="AD34" i="41"/>
  <c r="AC34" i="41"/>
  <c r="AB34" i="41"/>
  <c r="AA34" i="41"/>
  <c r="Z34" i="41"/>
  <c r="Z34" i="44" s="1"/>
  <c r="Y34" i="41"/>
  <c r="X34" i="41"/>
  <c r="W34" i="41"/>
  <c r="V34" i="41"/>
  <c r="U34" i="41"/>
  <c r="T34" i="41"/>
  <c r="S34" i="41"/>
  <c r="R34" i="41"/>
  <c r="Q34" i="41"/>
  <c r="P34" i="41"/>
  <c r="O34" i="41"/>
  <c r="N34" i="41"/>
  <c r="N34" i="44" s="1"/>
  <c r="M34" i="41"/>
  <c r="L34" i="41"/>
  <c r="K34" i="41"/>
  <c r="J34" i="41"/>
  <c r="I34" i="41"/>
  <c r="H34" i="41"/>
  <c r="G34" i="41"/>
  <c r="F34" i="41"/>
  <c r="E34" i="41"/>
  <c r="D34" i="41"/>
  <c r="AW33" i="41"/>
  <c r="AV33" i="41"/>
  <c r="AV33" i="44" s="1"/>
  <c r="AU33" i="41"/>
  <c r="AT33" i="41"/>
  <c r="AS33" i="41"/>
  <c r="AR33" i="41"/>
  <c r="AQ33" i="41"/>
  <c r="AP33" i="41"/>
  <c r="AO33" i="41"/>
  <c r="AN33" i="41"/>
  <c r="AM33" i="41"/>
  <c r="AL33" i="41"/>
  <c r="AK33" i="41"/>
  <c r="AJ33" i="41"/>
  <c r="AJ33" i="44" s="1"/>
  <c r="AI33" i="41"/>
  <c r="AH33" i="41"/>
  <c r="AG33" i="41"/>
  <c r="AF33" i="41"/>
  <c r="AE33" i="41"/>
  <c r="AD33" i="41"/>
  <c r="AC33" i="41"/>
  <c r="AB33" i="41"/>
  <c r="AA33" i="41"/>
  <c r="Z33" i="41"/>
  <c r="Y33" i="41"/>
  <c r="X33" i="41"/>
  <c r="X33" i="44" s="1"/>
  <c r="W33" i="41"/>
  <c r="V33" i="41"/>
  <c r="U33" i="41"/>
  <c r="T33" i="41"/>
  <c r="S33" i="41"/>
  <c r="R33" i="41"/>
  <c r="Q33" i="41"/>
  <c r="P33" i="41"/>
  <c r="O33" i="41"/>
  <c r="N33" i="41"/>
  <c r="M33" i="41"/>
  <c r="L33" i="41"/>
  <c r="L33" i="44" s="1"/>
  <c r="K33" i="41"/>
  <c r="J33" i="41"/>
  <c r="I33" i="41"/>
  <c r="H33" i="41"/>
  <c r="G33" i="41"/>
  <c r="F33" i="41"/>
  <c r="E33" i="41"/>
  <c r="D33" i="41"/>
  <c r="AW32" i="41"/>
  <c r="AV32" i="41"/>
  <c r="AU32" i="41"/>
  <c r="AT32" i="41"/>
  <c r="AT32" i="44" s="1"/>
  <c r="AS32" i="41"/>
  <c r="AR32" i="41"/>
  <c r="AQ32" i="41"/>
  <c r="AQ32" i="44" s="1"/>
  <c r="AP32" i="41"/>
  <c r="AO32" i="41"/>
  <c r="AN32" i="41"/>
  <c r="AM32" i="41"/>
  <c r="AL32" i="41"/>
  <c r="AK32" i="41"/>
  <c r="AJ32" i="41"/>
  <c r="AI32" i="41"/>
  <c r="AH32" i="41"/>
  <c r="AH32" i="44" s="1"/>
  <c r="AG32" i="41"/>
  <c r="AF32" i="41"/>
  <c r="AE32" i="41"/>
  <c r="AE32" i="44" s="1"/>
  <c r="AD32" i="41"/>
  <c r="AC32" i="41"/>
  <c r="AB32" i="41"/>
  <c r="AA32" i="41"/>
  <c r="Z32" i="41"/>
  <c r="Y32" i="41"/>
  <c r="X32" i="41"/>
  <c r="W32" i="41"/>
  <c r="V32" i="41"/>
  <c r="V32" i="44" s="1"/>
  <c r="U32" i="41"/>
  <c r="T32" i="41"/>
  <c r="S32" i="41"/>
  <c r="S32" i="44" s="1"/>
  <c r="R32" i="41"/>
  <c r="Q32" i="41"/>
  <c r="P32" i="41"/>
  <c r="O32" i="41"/>
  <c r="N32" i="41"/>
  <c r="M32" i="41"/>
  <c r="L32" i="41"/>
  <c r="K32" i="41"/>
  <c r="J32" i="41"/>
  <c r="J32" i="44" s="1"/>
  <c r="I32" i="41"/>
  <c r="H32" i="41"/>
  <c r="G32" i="41"/>
  <c r="G32" i="44" s="1"/>
  <c r="F32" i="41"/>
  <c r="E32" i="41"/>
  <c r="D32" i="41"/>
  <c r="AW31" i="41"/>
  <c r="AV31" i="41"/>
  <c r="AU31" i="41"/>
  <c r="AT31" i="41"/>
  <c r="AS31" i="41"/>
  <c r="AR31" i="41"/>
  <c r="AR31" i="44" s="1"/>
  <c r="AQ31" i="41"/>
  <c r="AP31" i="41"/>
  <c r="AO31" i="41"/>
  <c r="AN31" i="41"/>
  <c r="AM31" i="41"/>
  <c r="AL31" i="41"/>
  <c r="AK31" i="41"/>
  <c r="AJ31" i="41"/>
  <c r="AI31" i="41"/>
  <c r="AH31" i="41"/>
  <c r="AG31" i="41"/>
  <c r="AF31" i="41"/>
  <c r="AF31" i="44" s="1"/>
  <c r="AE31" i="41"/>
  <c r="AD31" i="41"/>
  <c r="AC31" i="41"/>
  <c r="AB31" i="41"/>
  <c r="AA31" i="41"/>
  <c r="Z31" i="41"/>
  <c r="Y31" i="41"/>
  <c r="X31" i="41"/>
  <c r="W31" i="41"/>
  <c r="V31" i="41"/>
  <c r="U31" i="41"/>
  <c r="T31" i="41"/>
  <c r="T31" i="44" s="1"/>
  <c r="S31" i="41"/>
  <c r="R31" i="41"/>
  <c r="Q31" i="41"/>
  <c r="P31" i="41"/>
  <c r="O31" i="41"/>
  <c r="N31" i="41"/>
  <c r="M31" i="41"/>
  <c r="L31" i="41"/>
  <c r="K31" i="41"/>
  <c r="J31" i="41"/>
  <c r="I31" i="41"/>
  <c r="H31" i="41"/>
  <c r="H31" i="44" s="1"/>
  <c r="G31" i="41"/>
  <c r="F31" i="41"/>
  <c r="E31" i="41"/>
  <c r="D31" i="41"/>
  <c r="D31" i="44" s="1"/>
  <c r="AW30" i="41"/>
  <c r="AV30" i="41"/>
  <c r="AU30" i="41"/>
  <c r="AT30" i="41"/>
  <c r="AS30" i="41"/>
  <c r="AR30" i="41"/>
  <c r="AQ30" i="41"/>
  <c r="AP30" i="41"/>
  <c r="AP30" i="44" s="1"/>
  <c r="AO30" i="41"/>
  <c r="AN30" i="41"/>
  <c r="AM30" i="41"/>
  <c r="AM30" i="44" s="1"/>
  <c r="AL30" i="41"/>
  <c r="AL30" i="44" s="1"/>
  <c r="AK30" i="41"/>
  <c r="AJ30" i="41"/>
  <c r="AI30" i="41"/>
  <c r="AH30" i="41"/>
  <c r="AG30" i="41"/>
  <c r="AF30" i="41"/>
  <c r="AE30" i="41"/>
  <c r="AD30" i="41"/>
  <c r="AD30" i="44" s="1"/>
  <c r="AC30" i="41"/>
  <c r="AB30" i="41"/>
  <c r="AA30" i="41"/>
  <c r="AA30" i="44" s="1"/>
  <c r="Z30" i="41"/>
  <c r="Z30" i="44" s="1"/>
  <c r="Y30" i="41"/>
  <c r="X30" i="41"/>
  <c r="W30" i="41"/>
  <c r="V30" i="41"/>
  <c r="U30" i="41"/>
  <c r="T30" i="41"/>
  <c r="S30" i="41"/>
  <c r="R30" i="41"/>
  <c r="R30" i="44" s="1"/>
  <c r="Q30" i="41"/>
  <c r="P30" i="41"/>
  <c r="O30" i="41"/>
  <c r="O30" i="44" s="1"/>
  <c r="N30" i="41"/>
  <c r="N30" i="44" s="1"/>
  <c r="M30" i="41"/>
  <c r="L30" i="41"/>
  <c r="K30" i="41"/>
  <c r="J30" i="41"/>
  <c r="I30" i="41"/>
  <c r="H30" i="41"/>
  <c r="G30" i="41"/>
  <c r="F30" i="41"/>
  <c r="F30" i="44" s="1"/>
  <c r="E30" i="41"/>
  <c r="D30" i="41"/>
  <c r="AW29" i="41"/>
  <c r="AV29" i="41"/>
  <c r="AV29" i="44" s="1"/>
  <c r="AU29" i="41"/>
  <c r="AT29" i="41"/>
  <c r="AS29" i="41"/>
  <c r="AR29" i="41"/>
  <c r="AQ29" i="41"/>
  <c r="AP29" i="41"/>
  <c r="AO29" i="41"/>
  <c r="AN29" i="41"/>
  <c r="AN29" i="44" s="1"/>
  <c r="AM29" i="41"/>
  <c r="AL29" i="41"/>
  <c r="AK29" i="41"/>
  <c r="AK29" i="44" s="1"/>
  <c r="AJ29" i="41"/>
  <c r="AJ29" i="44" s="1"/>
  <c r="AI29" i="41"/>
  <c r="AH29" i="41"/>
  <c r="AG29" i="41"/>
  <c r="AF29" i="41"/>
  <c r="AE29" i="41"/>
  <c r="AD29" i="41"/>
  <c r="AC29" i="41"/>
  <c r="AB29" i="41"/>
  <c r="AB29" i="44" s="1"/>
  <c r="AA29" i="41"/>
  <c r="Z29" i="41"/>
  <c r="Y29" i="41"/>
  <c r="Y29" i="44" s="1"/>
  <c r="X29" i="41"/>
  <c r="X29" i="44" s="1"/>
  <c r="W29" i="41"/>
  <c r="V29" i="41"/>
  <c r="U29" i="41"/>
  <c r="T29" i="41"/>
  <c r="S29" i="41"/>
  <c r="R29" i="41"/>
  <c r="Q29" i="41"/>
  <c r="P29" i="41"/>
  <c r="P29" i="44" s="1"/>
  <c r="O29" i="41"/>
  <c r="N29" i="41"/>
  <c r="M29" i="41"/>
  <c r="M29" i="44" s="1"/>
  <c r="L29" i="41"/>
  <c r="L29" i="44" s="1"/>
  <c r="K29" i="41"/>
  <c r="J29" i="41"/>
  <c r="I29" i="41"/>
  <c r="H29" i="41"/>
  <c r="G29" i="41"/>
  <c r="F29" i="41"/>
  <c r="E29" i="41"/>
  <c r="D29" i="41"/>
  <c r="D29" i="44" s="1"/>
  <c r="AW28" i="41"/>
  <c r="AV28" i="41"/>
  <c r="AU28" i="41"/>
  <c r="AU28" i="44" s="1"/>
  <c r="AT28" i="41"/>
  <c r="AT28" i="44" s="1"/>
  <c r="AS28" i="41"/>
  <c r="AR28" i="41"/>
  <c r="AQ28" i="41"/>
  <c r="AP28" i="41"/>
  <c r="AO28" i="41"/>
  <c r="AN28" i="41"/>
  <c r="AM28" i="41"/>
  <c r="AL28" i="41"/>
  <c r="AK28" i="41"/>
  <c r="AJ28" i="41"/>
  <c r="AI28" i="41"/>
  <c r="AI28" i="44" s="1"/>
  <c r="AH28" i="41"/>
  <c r="AH28" i="44" s="1"/>
  <c r="AG28" i="41"/>
  <c r="AF28" i="41"/>
  <c r="AE28" i="41"/>
  <c r="AD28" i="41"/>
  <c r="AC28" i="41"/>
  <c r="AB28" i="41"/>
  <c r="AA28" i="41"/>
  <c r="Z28" i="41"/>
  <c r="Y28" i="41"/>
  <c r="X28" i="41"/>
  <c r="W28" i="41"/>
  <c r="W28" i="44" s="1"/>
  <c r="V28" i="41"/>
  <c r="V28" i="44" s="1"/>
  <c r="U28" i="41"/>
  <c r="T28" i="41"/>
  <c r="S28" i="41"/>
  <c r="R28" i="41"/>
  <c r="Q28" i="41"/>
  <c r="P28" i="41"/>
  <c r="O28" i="41"/>
  <c r="N28" i="41"/>
  <c r="M28" i="41"/>
  <c r="L28" i="41"/>
  <c r="K28" i="41"/>
  <c r="K28" i="44" s="1"/>
  <c r="J28" i="41"/>
  <c r="J28" i="44" s="1"/>
  <c r="I28" i="41"/>
  <c r="H28" i="41"/>
  <c r="G28" i="41"/>
  <c r="F28" i="41"/>
  <c r="E28" i="41"/>
  <c r="D28" i="41"/>
  <c r="AW27" i="41"/>
  <c r="AV27" i="41"/>
  <c r="AU27" i="41"/>
  <c r="AT27" i="41"/>
  <c r="AS27" i="41"/>
  <c r="AS27" i="44" s="1"/>
  <c r="AR27" i="41"/>
  <c r="AR27" i="44" s="1"/>
  <c r="AQ27" i="41"/>
  <c r="AP27" i="41"/>
  <c r="AO27" i="41"/>
  <c r="AN27" i="41"/>
  <c r="AM27" i="41"/>
  <c r="AL27" i="41"/>
  <c r="AK27" i="41"/>
  <c r="AJ27" i="41"/>
  <c r="AI27" i="41"/>
  <c r="AH27" i="41"/>
  <c r="AG27" i="41"/>
  <c r="AG27" i="44" s="1"/>
  <c r="AF27" i="41"/>
  <c r="AF27" i="44" s="1"/>
  <c r="AE27" i="41"/>
  <c r="AD27" i="41"/>
  <c r="AC27" i="41"/>
  <c r="AB27" i="41"/>
  <c r="AA27" i="41"/>
  <c r="Z27" i="41"/>
  <c r="Y27" i="41"/>
  <c r="X27" i="41"/>
  <c r="W27" i="41"/>
  <c r="V27" i="41"/>
  <c r="U27" i="41"/>
  <c r="T27" i="41"/>
  <c r="T27" i="44" s="1"/>
  <c r="S27" i="41"/>
  <c r="R27" i="41"/>
  <c r="Q27" i="41"/>
  <c r="P27" i="41"/>
  <c r="O27" i="41"/>
  <c r="N27" i="41"/>
  <c r="M27" i="41"/>
  <c r="L27" i="41"/>
  <c r="K27" i="41"/>
  <c r="J27" i="41"/>
  <c r="I27" i="41"/>
  <c r="I27" i="44" s="1"/>
  <c r="H27" i="41"/>
  <c r="H27" i="44" s="1"/>
  <c r="G27" i="41"/>
  <c r="F27" i="41"/>
  <c r="E27" i="41"/>
  <c r="D27" i="41"/>
  <c r="AW26" i="41"/>
  <c r="AV26" i="41"/>
  <c r="AU26" i="41"/>
  <c r="AT26" i="41"/>
  <c r="AT26" i="44" s="1"/>
  <c r="AS26" i="41"/>
  <c r="AR26" i="41"/>
  <c r="AQ26" i="41"/>
  <c r="AQ26" i="44" s="1"/>
  <c r="AP26" i="41"/>
  <c r="AP26" i="44" s="1"/>
  <c r="AO26" i="41"/>
  <c r="AN26" i="41"/>
  <c r="AM26" i="41"/>
  <c r="AL26" i="41"/>
  <c r="AK26" i="41"/>
  <c r="AJ26" i="41"/>
  <c r="AI26" i="41"/>
  <c r="AH26" i="41"/>
  <c r="AH26" i="44" s="1"/>
  <c r="AG26" i="41"/>
  <c r="AF26" i="41"/>
  <c r="AE26" i="41"/>
  <c r="AE26" i="44" s="1"/>
  <c r="AD26" i="41"/>
  <c r="AD26" i="44" s="1"/>
  <c r="AC26" i="41"/>
  <c r="AB26" i="41"/>
  <c r="AA26" i="41"/>
  <c r="Z26" i="41"/>
  <c r="Y26" i="41"/>
  <c r="X26" i="41"/>
  <c r="W26" i="41"/>
  <c r="V26" i="41"/>
  <c r="V26" i="44" s="1"/>
  <c r="U26" i="41"/>
  <c r="T26" i="41"/>
  <c r="S26" i="41"/>
  <c r="S26" i="44" s="1"/>
  <c r="R26" i="41"/>
  <c r="R26" i="44" s="1"/>
  <c r="Q26" i="41"/>
  <c r="P26" i="41"/>
  <c r="O26" i="41"/>
  <c r="N26" i="41"/>
  <c r="M26" i="41"/>
  <c r="L26" i="41"/>
  <c r="K26" i="41"/>
  <c r="J26" i="41"/>
  <c r="J26" i="44" s="1"/>
  <c r="I26" i="41"/>
  <c r="H26" i="41"/>
  <c r="G26" i="41"/>
  <c r="G26" i="44" s="1"/>
  <c r="F26" i="41"/>
  <c r="F26" i="44" s="1"/>
  <c r="E26" i="41"/>
  <c r="D26" i="41"/>
  <c r="AW25" i="41"/>
  <c r="AV25" i="41"/>
  <c r="AU25" i="41"/>
  <c r="AT25" i="41"/>
  <c r="AS25" i="41"/>
  <c r="AR25" i="41"/>
  <c r="AQ25" i="41"/>
  <c r="AP25" i="41"/>
  <c r="AO25" i="41"/>
  <c r="AO25" i="44" s="1"/>
  <c r="AN25" i="41"/>
  <c r="AN25" i="44" s="1"/>
  <c r="AM25" i="41"/>
  <c r="AL25" i="41"/>
  <c r="AK25" i="41"/>
  <c r="AJ25" i="41"/>
  <c r="AI25" i="41"/>
  <c r="AH25" i="41"/>
  <c r="AG25" i="41"/>
  <c r="AF25" i="41"/>
  <c r="AE25" i="41"/>
  <c r="AD25" i="41"/>
  <c r="AC25" i="41"/>
  <c r="AC25" i="44" s="1"/>
  <c r="AB25" i="41"/>
  <c r="AB25" i="44" s="1"/>
  <c r="AA25" i="41"/>
  <c r="Z25" i="41"/>
  <c r="Y25" i="41"/>
  <c r="X25" i="41"/>
  <c r="W25" i="41"/>
  <c r="V25" i="41"/>
  <c r="U25" i="41"/>
  <c r="T25" i="41"/>
  <c r="S25" i="41"/>
  <c r="R25" i="41"/>
  <c r="Q25" i="41"/>
  <c r="Q25" i="44" s="1"/>
  <c r="P25" i="41"/>
  <c r="P25" i="44" s="1"/>
  <c r="O25" i="41"/>
  <c r="N25" i="41"/>
  <c r="M25" i="41"/>
  <c r="L25" i="41"/>
  <c r="K25" i="41"/>
  <c r="J25" i="41"/>
  <c r="I25" i="41"/>
  <c r="H25" i="41"/>
  <c r="G25" i="41"/>
  <c r="F25" i="41"/>
  <c r="E25" i="41"/>
  <c r="E25" i="44" s="1"/>
  <c r="D25" i="41"/>
  <c r="D25" i="44" s="1"/>
  <c r="AW24" i="41"/>
  <c r="AV24" i="41"/>
  <c r="AU24" i="41"/>
  <c r="AT24" i="41"/>
  <c r="AS24" i="41"/>
  <c r="AR24" i="41"/>
  <c r="AQ24" i="41"/>
  <c r="AP24" i="41"/>
  <c r="AP24" i="44" s="1"/>
  <c r="AO24" i="41"/>
  <c r="AN24" i="41"/>
  <c r="AM24" i="41"/>
  <c r="AM24" i="44" s="1"/>
  <c r="AL24" i="41"/>
  <c r="AL24" i="44" s="1"/>
  <c r="AK24" i="41"/>
  <c r="AJ24" i="41"/>
  <c r="AI24" i="41"/>
  <c r="AH24" i="41"/>
  <c r="AG24" i="41"/>
  <c r="AF24" i="41"/>
  <c r="AE24" i="41"/>
  <c r="AD24" i="41"/>
  <c r="AD24" i="44" s="1"/>
  <c r="AC24" i="41"/>
  <c r="AB24" i="41"/>
  <c r="AA24" i="41"/>
  <c r="AA24" i="44" s="1"/>
  <c r="Z24" i="41"/>
  <c r="Z24" i="44" s="1"/>
  <c r="Y24" i="41"/>
  <c r="X24" i="41"/>
  <c r="W24" i="41"/>
  <c r="V24" i="41"/>
  <c r="U24" i="41"/>
  <c r="T24" i="41"/>
  <c r="S24" i="41"/>
  <c r="R24" i="41"/>
  <c r="R24" i="44" s="1"/>
  <c r="Q24" i="41"/>
  <c r="P24" i="41"/>
  <c r="O24" i="41"/>
  <c r="O24" i="44" s="1"/>
  <c r="N24" i="41"/>
  <c r="N24" i="44" s="1"/>
  <c r="M24" i="41"/>
  <c r="L24" i="41"/>
  <c r="K24" i="41"/>
  <c r="J24" i="41"/>
  <c r="I24" i="41"/>
  <c r="H24" i="41"/>
  <c r="G24" i="41"/>
  <c r="F24" i="41"/>
  <c r="F24" i="44" s="1"/>
  <c r="E24" i="41"/>
  <c r="D24" i="41"/>
  <c r="AW23" i="41"/>
  <c r="AW23" i="44" s="1"/>
  <c r="AV23" i="41"/>
  <c r="AU23" i="41"/>
  <c r="AT23" i="41"/>
  <c r="AS23" i="41"/>
  <c r="AR23" i="41"/>
  <c r="AQ23" i="41"/>
  <c r="AP23" i="41"/>
  <c r="AO23" i="41"/>
  <c r="AN23" i="41"/>
  <c r="AN23" i="44" s="1"/>
  <c r="AM23" i="41"/>
  <c r="AL23" i="41"/>
  <c r="AK23" i="41"/>
  <c r="AK23" i="44" s="1"/>
  <c r="AJ23" i="41"/>
  <c r="AI23" i="41"/>
  <c r="AH23" i="41"/>
  <c r="AG23" i="41"/>
  <c r="AF23" i="41"/>
  <c r="AE23" i="41"/>
  <c r="AD23" i="41"/>
  <c r="AC23" i="41"/>
  <c r="AB23" i="41"/>
  <c r="AB23" i="44" s="1"/>
  <c r="AA23" i="41"/>
  <c r="Z23" i="41"/>
  <c r="Y23" i="41"/>
  <c r="Y23" i="44" s="1"/>
  <c r="X23" i="41"/>
  <c r="W23" i="41"/>
  <c r="V23" i="41"/>
  <c r="U23" i="41"/>
  <c r="T23" i="41"/>
  <c r="S23" i="41"/>
  <c r="R23" i="41"/>
  <c r="Q23" i="41"/>
  <c r="P23" i="41"/>
  <c r="P23" i="44" s="1"/>
  <c r="O23" i="41"/>
  <c r="N23" i="41"/>
  <c r="M23" i="41"/>
  <c r="M23" i="44" s="1"/>
  <c r="L23" i="41"/>
  <c r="K23" i="41"/>
  <c r="J23" i="41"/>
  <c r="I23" i="41"/>
  <c r="H23" i="41"/>
  <c r="G23" i="41"/>
  <c r="F23" i="41"/>
  <c r="E23" i="41"/>
  <c r="D23" i="41"/>
  <c r="D23" i="44" s="1"/>
  <c r="AW22" i="41"/>
  <c r="AV22" i="41"/>
  <c r="AU22" i="41"/>
  <c r="AT22" i="41"/>
  <c r="AS22" i="41"/>
  <c r="AR22" i="41"/>
  <c r="AQ22" i="41"/>
  <c r="AP22" i="41"/>
  <c r="AO22" i="41"/>
  <c r="AN22" i="41"/>
  <c r="AM22" i="41"/>
  <c r="AL22" i="41"/>
  <c r="AL22" i="44" s="1"/>
  <c r="W6" i="45" s="1"/>
  <c r="AK22" i="41"/>
  <c r="AJ22" i="41"/>
  <c r="AI22" i="41"/>
  <c r="AH22" i="41"/>
  <c r="AG22" i="41"/>
  <c r="AF22" i="41"/>
  <c r="AE22" i="41"/>
  <c r="AD22" i="41"/>
  <c r="AC22" i="41"/>
  <c r="AB22" i="41"/>
  <c r="AA22" i="41"/>
  <c r="Z22" i="41"/>
  <c r="Z22" i="44" s="1"/>
  <c r="K6" i="45" s="1"/>
  <c r="Y22" i="41"/>
  <c r="X22" i="41"/>
  <c r="W22" i="41"/>
  <c r="V22" i="41"/>
  <c r="U22" i="41"/>
  <c r="T22" i="41"/>
  <c r="S22" i="41"/>
  <c r="R22" i="41"/>
  <c r="Q22" i="41"/>
  <c r="P22" i="41"/>
  <c r="O22" i="41"/>
  <c r="N22" i="41"/>
  <c r="N22" i="44" s="1"/>
  <c r="M22" i="41"/>
  <c r="L22" i="41"/>
  <c r="K22" i="41"/>
  <c r="J22" i="41"/>
  <c r="I22" i="41"/>
  <c r="H22" i="41"/>
  <c r="G22" i="41"/>
  <c r="F22" i="41"/>
  <c r="E22" i="41"/>
  <c r="D22" i="41"/>
  <c r="AW21" i="41"/>
  <c r="AV21" i="41"/>
  <c r="AV21" i="44" s="1"/>
  <c r="AU21" i="41"/>
  <c r="AT21" i="41"/>
  <c r="AS21" i="41"/>
  <c r="AR21" i="41"/>
  <c r="AQ21" i="41"/>
  <c r="AP21" i="41"/>
  <c r="AO21" i="41"/>
  <c r="AN21" i="41"/>
  <c r="AM21" i="41"/>
  <c r="AL21" i="41"/>
  <c r="AK21" i="41"/>
  <c r="AJ21" i="41"/>
  <c r="AJ21" i="44" s="1"/>
  <c r="AI21" i="41"/>
  <c r="AH21" i="41"/>
  <c r="AG21" i="41"/>
  <c r="AF21" i="41"/>
  <c r="AE21" i="41"/>
  <c r="AD21" i="41"/>
  <c r="AC21" i="41"/>
  <c r="AB21" i="41"/>
  <c r="AA21" i="41"/>
  <c r="Z21" i="41"/>
  <c r="Y21" i="41"/>
  <c r="X21" i="41"/>
  <c r="X21" i="44" s="1"/>
  <c r="W21" i="41"/>
  <c r="V21" i="41"/>
  <c r="U21" i="41"/>
  <c r="T21" i="41"/>
  <c r="S21" i="41"/>
  <c r="R21" i="41"/>
  <c r="Q21" i="41"/>
  <c r="P21" i="41"/>
  <c r="O21" i="41"/>
  <c r="N21" i="41"/>
  <c r="M21" i="41"/>
  <c r="L21" i="41"/>
  <c r="L21" i="44" s="1"/>
  <c r="K21" i="41"/>
  <c r="J21" i="41"/>
  <c r="I21" i="41"/>
  <c r="H21" i="41"/>
  <c r="G21" i="41"/>
  <c r="F21" i="41"/>
  <c r="E21" i="41"/>
  <c r="D21" i="41"/>
  <c r="AW20" i="41"/>
  <c r="AV20" i="41"/>
  <c r="AU20" i="41"/>
  <c r="AT20" i="41"/>
  <c r="AT20" i="44" s="1"/>
  <c r="AS20" i="41"/>
  <c r="AR20" i="41"/>
  <c r="AQ20" i="41"/>
  <c r="AP20" i="41"/>
  <c r="AO20" i="41"/>
  <c r="AN20" i="41"/>
  <c r="AM20" i="41"/>
  <c r="AL20" i="41"/>
  <c r="AK20" i="41"/>
  <c r="AJ20" i="41"/>
  <c r="AI20" i="41"/>
  <c r="AH20" i="41"/>
  <c r="AH20" i="44" s="1"/>
  <c r="AG20" i="41"/>
  <c r="AF20" i="41"/>
  <c r="AE20" i="41"/>
  <c r="AD20" i="41"/>
  <c r="AC20" i="41"/>
  <c r="AB20" i="41"/>
  <c r="AA20" i="41"/>
  <c r="Z20" i="41"/>
  <c r="Y20" i="41"/>
  <c r="X20" i="41"/>
  <c r="W20" i="41"/>
  <c r="V20" i="41"/>
  <c r="V20" i="44" s="1"/>
  <c r="U20" i="41"/>
  <c r="T20" i="41"/>
  <c r="S20" i="41"/>
  <c r="R20" i="41"/>
  <c r="Q20" i="41"/>
  <c r="P20" i="41"/>
  <c r="O20" i="41"/>
  <c r="N20" i="41"/>
  <c r="M20" i="41"/>
  <c r="L20" i="41"/>
  <c r="K20" i="41"/>
  <c r="J20" i="41"/>
  <c r="J20" i="44" s="1"/>
  <c r="I20" i="41"/>
  <c r="H20" i="41"/>
  <c r="G20" i="41"/>
  <c r="F20" i="41"/>
  <c r="E20" i="41"/>
  <c r="D20" i="41"/>
  <c r="AW19" i="41"/>
  <c r="AV19" i="41"/>
  <c r="AU19" i="41"/>
  <c r="AT19" i="41"/>
  <c r="AS19" i="41"/>
  <c r="AR19" i="41"/>
  <c r="AR19" i="44" s="1"/>
  <c r="AQ19" i="41"/>
  <c r="AP19" i="41"/>
  <c r="AO19" i="41"/>
  <c r="AN19" i="41"/>
  <c r="AN19" i="44" s="1"/>
  <c r="AM19" i="41"/>
  <c r="AL19" i="41"/>
  <c r="AK19" i="41"/>
  <c r="AJ19" i="41"/>
  <c r="AI19" i="41"/>
  <c r="AH19" i="41"/>
  <c r="AG19" i="41"/>
  <c r="AF19" i="41"/>
  <c r="AF19" i="44" s="1"/>
  <c r="AE19" i="41"/>
  <c r="AD19" i="41"/>
  <c r="AC19" i="41"/>
  <c r="AB19" i="41"/>
  <c r="AB19" i="44" s="1"/>
  <c r="AA19" i="41"/>
  <c r="Z19" i="41"/>
  <c r="Y19" i="41"/>
  <c r="X19" i="41"/>
  <c r="W19" i="41"/>
  <c r="V19" i="41"/>
  <c r="U19" i="41"/>
  <c r="T19" i="41"/>
  <c r="T19" i="44" s="1"/>
  <c r="S19" i="41"/>
  <c r="R19" i="41"/>
  <c r="Q19" i="41"/>
  <c r="P19" i="41"/>
  <c r="P19" i="44" s="1"/>
  <c r="O19" i="41"/>
  <c r="N19" i="41"/>
  <c r="M19" i="41"/>
  <c r="L19" i="41"/>
  <c r="K19" i="41"/>
  <c r="J19" i="41"/>
  <c r="I19" i="41"/>
  <c r="H19" i="41"/>
  <c r="H19" i="44" s="1"/>
  <c r="G19" i="41"/>
  <c r="F19" i="41"/>
  <c r="E19" i="41"/>
  <c r="D19" i="41"/>
  <c r="D19" i="44" s="1"/>
  <c r="AW18" i="41"/>
  <c r="AV18" i="41"/>
  <c r="AU18" i="41"/>
  <c r="AT18" i="41"/>
  <c r="AS18" i="41"/>
  <c r="AR18" i="41"/>
  <c r="AQ18" i="41"/>
  <c r="AP18" i="41"/>
  <c r="AP18" i="44" s="1"/>
  <c r="AO18" i="41"/>
  <c r="AN18" i="41"/>
  <c r="AM18" i="41"/>
  <c r="AM18" i="44" s="1"/>
  <c r="AL18" i="41"/>
  <c r="AL18" i="44" s="1"/>
  <c r="AK18" i="41"/>
  <c r="AJ18" i="41"/>
  <c r="AI18" i="41"/>
  <c r="AH18" i="41"/>
  <c r="AG18" i="41"/>
  <c r="AF18" i="41"/>
  <c r="AE18" i="41"/>
  <c r="AD18" i="41"/>
  <c r="AD18" i="44" s="1"/>
  <c r="AC18" i="41"/>
  <c r="AB18" i="41"/>
  <c r="AA18" i="41"/>
  <c r="AA18" i="44" s="1"/>
  <c r="Z18" i="41"/>
  <c r="Z18" i="44" s="1"/>
  <c r="Y18" i="41"/>
  <c r="X18" i="41"/>
  <c r="W18" i="41"/>
  <c r="V18" i="41"/>
  <c r="U18" i="41"/>
  <c r="T18" i="41"/>
  <c r="S18" i="41"/>
  <c r="R18" i="41"/>
  <c r="R18" i="44" s="1"/>
  <c r="Q18" i="41"/>
  <c r="P18" i="41"/>
  <c r="O18" i="41"/>
  <c r="N18" i="41"/>
  <c r="N18" i="44" s="1"/>
  <c r="M18" i="41"/>
  <c r="L18" i="41"/>
  <c r="K18" i="41"/>
  <c r="J18" i="41"/>
  <c r="I18" i="41"/>
  <c r="H18" i="41"/>
  <c r="G18" i="41"/>
  <c r="F18" i="41"/>
  <c r="F18" i="44" s="1"/>
  <c r="E18" i="41"/>
  <c r="D18" i="41"/>
  <c r="AW17" i="41"/>
  <c r="AW17" i="44" s="1"/>
  <c r="AV17" i="41"/>
  <c r="AV17" i="44" s="1"/>
  <c r="AU17" i="41"/>
  <c r="AT17" i="41"/>
  <c r="AS17" i="41"/>
  <c r="AR17" i="41"/>
  <c r="AQ17" i="41"/>
  <c r="AP17" i="41"/>
  <c r="AO17" i="41"/>
  <c r="AN17" i="41"/>
  <c r="AM17" i="41"/>
  <c r="AL17" i="41"/>
  <c r="AK17" i="41"/>
  <c r="AK17" i="44" s="1"/>
  <c r="AJ17" i="41"/>
  <c r="AJ17" i="44" s="1"/>
  <c r="AI17" i="41"/>
  <c r="AH17" i="41"/>
  <c r="AG17" i="41"/>
  <c r="AF17" i="41"/>
  <c r="AE17" i="41"/>
  <c r="AD17" i="41"/>
  <c r="AC17" i="41"/>
  <c r="AB17" i="41"/>
  <c r="AA17" i="41"/>
  <c r="Z17" i="41"/>
  <c r="Y17" i="41"/>
  <c r="Y17" i="44" s="1"/>
  <c r="X17" i="41"/>
  <c r="X17" i="44" s="1"/>
  <c r="W17" i="41"/>
  <c r="V17" i="41"/>
  <c r="U17" i="41"/>
  <c r="T17" i="41"/>
  <c r="S17" i="41"/>
  <c r="R17" i="41"/>
  <c r="Q17" i="41"/>
  <c r="P17" i="41"/>
  <c r="O17" i="41"/>
  <c r="N17" i="41"/>
  <c r="M17" i="41"/>
  <c r="L17" i="41"/>
  <c r="L17" i="44" s="1"/>
  <c r="K17" i="41"/>
  <c r="J17" i="41"/>
  <c r="I17" i="41"/>
  <c r="H17" i="41"/>
  <c r="G17" i="41"/>
  <c r="F17" i="41"/>
  <c r="E17" i="41"/>
  <c r="D17" i="41"/>
  <c r="AW16" i="41"/>
  <c r="AV16" i="41"/>
  <c r="AU16" i="41"/>
  <c r="AU16" i="44" s="1"/>
  <c r="AT16" i="41"/>
  <c r="AT16" i="44" s="1"/>
  <c r="AS16" i="41"/>
  <c r="AR16" i="41"/>
  <c r="AQ16" i="41"/>
  <c r="AP16" i="41"/>
  <c r="AO16" i="41"/>
  <c r="AN16" i="41"/>
  <c r="AM16" i="41"/>
  <c r="AL16" i="41"/>
  <c r="AK16" i="41"/>
  <c r="AJ16" i="41"/>
  <c r="AI16" i="41"/>
  <c r="AI16" i="44" s="1"/>
  <c r="AH16" i="41"/>
  <c r="AH16" i="44" s="1"/>
  <c r="AG16" i="41"/>
  <c r="AF16" i="41"/>
  <c r="AE16" i="41"/>
  <c r="AD16" i="41"/>
  <c r="AC16" i="41"/>
  <c r="AB16" i="41"/>
  <c r="AA16" i="41"/>
  <c r="Z16" i="41"/>
  <c r="Y16" i="41"/>
  <c r="X16" i="41"/>
  <c r="W16" i="41"/>
  <c r="W16" i="44" s="1"/>
  <c r="V16" i="41"/>
  <c r="V16" i="44" s="1"/>
  <c r="U16" i="41"/>
  <c r="T16" i="41"/>
  <c r="S16" i="41"/>
  <c r="R16" i="41"/>
  <c r="Q16" i="41"/>
  <c r="P16" i="41"/>
  <c r="O16" i="41"/>
  <c r="N16" i="41"/>
  <c r="M16" i="41"/>
  <c r="L16" i="41"/>
  <c r="K16" i="41"/>
  <c r="J16" i="41"/>
  <c r="J16" i="44" s="1"/>
  <c r="I16" i="41"/>
  <c r="H16" i="41"/>
  <c r="G16" i="41"/>
  <c r="F16" i="41"/>
  <c r="E16" i="41"/>
  <c r="D16" i="41"/>
  <c r="AW15" i="41"/>
  <c r="AV15" i="41"/>
  <c r="AU15" i="41"/>
  <c r="AT15" i="41"/>
  <c r="AS15" i="41"/>
  <c r="AS15" i="44" s="1"/>
  <c r="AR15" i="41"/>
  <c r="AR15" i="44" s="1"/>
  <c r="AQ15" i="41"/>
  <c r="AP15" i="41"/>
  <c r="AO15" i="41"/>
  <c r="AN15" i="41"/>
  <c r="AM15" i="41"/>
  <c r="AL15" i="41"/>
  <c r="AK15" i="41"/>
  <c r="AJ15" i="41"/>
  <c r="AI15" i="41"/>
  <c r="AH15" i="41"/>
  <c r="AG15" i="41"/>
  <c r="AG15" i="44" s="1"/>
  <c r="AF15" i="41"/>
  <c r="AF15" i="44" s="1"/>
  <c r="AE15" i="41"/>
  <c r="AD15" i="41"/>
  <c r="AC15" i="41"/>
  <c r="AB15" i="41"/>
  <c r="AA15" i="41"/>
  <c r="Z15" i="41"/>
  <c r="Y15" i="41"/>
  <c r="X15" i="41"/>
  <c r="W15" i="41"/>
  <c r="V15" i="41"/>
  <c r="U15" i="41"/>
  <c r="U15" i="44" s="1"/>
  <c r="T15" i="41"/>
  <c r="T15" i="44" s="1"/>
  <c r="S15" i="41"/>
  <c r="R15" i="41"/>
  <c r="Q15" i="41"/>
  <c r="P15" i="41"/>
  <c r="O15" i="41"/>
  <c r="N15" i="41"/>
  <c r="M15" i="41"/>
  <c r="L15" i="41"/>
  <c r="K15" i="41"/>
  <c r="J15" i="41"/>
  <c r="I15" i="41"/>
  <c r="I15" i="44" s="1"/>
  <c r="H15" i="41"/>
  <c r="H15" i="44" s="1"/>
  <c r="G15" i="41"/>
  <c r="F15" i="41"/>
  <c r="E15" i="41"/>
  <c r="D15" i="41"/>
  <c r="AW14" i="41"/>
  <c r="AV14" i="41"/>
  <c r="AU14" i="41"/>
  <c r="AT14" i="41"/>
  <c r="AT14" i="44" s="1"/>
  <c r="AS14" i="41"/>
  <c r="AR14" i="41"/>
  <c r="AQ14" i="41"/>
  <c r="AQ14" i="44" s="1"/>
  <c r="AP14" i="41"/>
  <c r="AP14" i="44" s="1"/>
  <c r="AO14" i="41"/>
  <c r="AN14" i="41"/>
  <c r="AM14" i="41"/>
  <c r="AL14" i="41"/>
  <c r="AK14" i="41"/>
  <c r="AJ14" i="41"/>
  <c r="AI14" i="41"/>
  <c r="AH14" i="41"/>
  <c r="AH14" i="44" s="1"/>
  <c r="AG14" i="41"/>
  <c r="AF14" i="41"/>
  <c r="AE14" i="41"/>
  <c r="AE14" i="44" s="1"/>
  <c r="AD14" i="41"/>
  <c r="AD14" i="44" s="1"/>
  <c r="AC14" i="41"/>
  <c r="AB14" i="41"/>
  <c r="AA14" i="41"/>
  <c r="Z14" i="41"/>
  <c r="Y14" i="41"/>
  <c r="X14" i="41"/>
  <c r="W14" i="41"/>
  <c r="V14" i="41"/>
  <c r="V14" i="44" s="1"/>
  <c r="U14" i="41"/>
  <c r="T14" i="41"/>
  <c r="S14" i="41"/>
  <c r="S14" i="44" s="1"/>
  <c r="R14" i="41"/>
  <c r="R14" i="44" s="1"/>
  <c r="Q14" i="41"/>
  <c r="P14" i="41"/>
  <c r="O14" i="41"/>
  <c r="N14" i="41"/>
  <c r="M14" i="41"/>
  <c r="L14" i="41"/>
  <c r="K14" i="41"/>
  <c r="J14" i="41"/>
  <c r="J14" i="44" s="1"/>
  <c r="I14" i="41"/>
  <c r="H14" i="41"/>
  <c r="G14" i="41"/>
  <c r="G14" i="44" s="1"/>
  <c r="F14" i="41"/>
  <c r="F14" i="44" s="1"/>
  <c r="E14" i="41"/>
  <c r="D14" i="41"/>
  <c r="AW13" i="41"/>
  <c r="AV13" i="41"/>
  <c r="AU13" i="41"/>
  <c r="AT13" i="41"/>
  <c r="AS13" i="41"/>
  <c r="AR13" i="41"/>
  <c r="AQ13" i="41"/>
  <c r="AP13" i="41"/>
  <c r="AO13" i="41"/>
  <c r="AO13" i="44" s="1"/>
  <c r="AN13" i="41"/>
  <c r="AN13" i="44" s="1"/>
  <c r="AM13" i="41"/>
  <c r="AL13" i="41"/>
  <c r="AK13" i="41"/>
  <c r="AJ13" i="41"/>
  <c r="AI13" i="41"/>
  <c r="AH13" i="41"/>
  <c r="AG13" i="41"/>
  <c r="AF13" i="41"/>
  <c r="AE13" i="41"/>
  <c r="AD13" i="41"/>
  <c r="AC13" i="41"/>
  <c r="AC13" i="44" s="1"/>
  <c r="AB13" i="41"/>
  <c r="AB13" i="44" s="1"/>
  <c r="AA13" i="41"/>
  <c r="Z13" i="41"/>
  <c r="Y13" i="41"/>
  <c r="X13" i="41"/>
  <c r="W13" i="41"/>
  <c r="V13" i="41"/>
  <c r="U13" i="41"/>
  <c r="T13" i="41"/>
  <c r="S13" i="41"/>
  <c r="R13" i="41"/>
  <c r="Q13" i="41"/>
  <c r="P13" i="41"/>
  <c r="P13" i="44" s="1"/>
  <c r="O13" i="41"/>
  <c r="N13" i="41"/>
  <c r="M13" i="41"/>
  <c r="L13" i="41"/>
  <c r="K13" i="41"/>
  <c r="J13" i="41"/>
  <c r="I13" i="41"/>
  <c r="H13" i="41"/>
  <c r="G13" i="41"/>
  <c r="F13" i="41"/>
  <c r="E13" i="41"/>
  <c r="D13" i="41"/>
  <c r="AW12" i="41"/>
  <c r="AV12" i="41"/>
  <c r="AU12" i="41"/>
  <c r="AT12" i="41"/>
  <c r="AS12" i="41"/>
  <c r="AR12" i="41"/>
  <c r="AQ12" i="41"/>
  <c r="AP12" i="41"/>
  <c r="AP12" i="44" s="1"/>
  <c r="AO12" i="41"/>
  <c r="AN12" i="41"/>
  <c r="AM12" i="41"/>
  <c r="AM12" i="44" s="1"/>
  <c r="AL12" i="41"/>
  <c r="AK12" i="41"/>
  <c r="AJ12" i="41"/>
  <c r="AI12" i="41"/>
  <c r="AH12" i="41"/>
  <c r="AG12" i="41"/>
  <c r="AF12" i="41"/>
  <c r="AE12" i="41"/>
  <c r="AD12" i="41"/>
  <c r="AD12" i="44" s="1"/>
  <c r="AC12" i="41"/>
  <c r="AB12" i="41"/>
  <c r="AA12" i="41"/>
  <c r="AA12" i="44" s="1"/>
  <c r="Z12" i="41"/>
  <c r="Z12" i="44" s="1"/>
  <c r="Y12" i="41"/>
  <c r="X12" i="41"/>
  <c r="W12" i="41"/>
  <c r="V12" i="41"/>
  <c r="U12" i="41"/>
  <c r="T12" i="41"/>
  <c r="S12" i="41"/>
  <c r="R12" i="41"/>
  <c r="R12" i="44" s="1"/>
  <c r="Q12" i="41"/>
  <c r="P12" i="41"/>
  <c r="O12" i="41"/>
  <c r="O12" i="44" s="1"/>
  <c r="N12" i="41"/>
  <c r="N12" i="44" s="1"/>
  <c r="M12" i="41"/>
  <c r="L12" i="41"/>
  <c r="K12" i="41"/>
  <c r="J12" i="41"/>
  <c r="I12" i="41"/>
  <c r="H12" i="41"/>
  <c r="G12" i="41"/>
  <c r="F12" i="41"/>
  <c r="F12" i="44" s="1"/>
  <c r="E12" i="41"/>
  <c r="D12" i="41"/>
  <c r="AW11" i="41"/>
  <c r="AW11" i="44" s="1"/>
  <c r="AV11" i="41"/>
  <c r="AU11" i="41"/>
  <c r="AT11" i="41"/>
  <c r="AS11" i="41"/>
  <c r="AR11" i="41"/>
  <c r="AQ11" i="41"/>
  <c r="AP11" i="41"/>
  <c r="AO11" i="41"/>
  <c r="AN11" i="41"/>
  <c r="AN11" i="44" s="1"/>
  <c r="AM11" i="41"/>
  <c r="AL11" i="41"/>
  <c r="AK11" i="41"/>
  <c r="AK11" i="44" s="1"/>
  <c r="AJ11" i="41"/>
  <c r="AI11" i="41"/>
  <c r="AH11" i="41"/>
  <c r="AG11" i="41"/>
  <c r="AF11" i="41"/>
  <c r="AE11" i="41"/>
  <c r="AD11" i="41"/>
  <c r="AC11" i="41"/>
  <c r="AB11" i="41"/>
  <c r="AB11" i="44" s="1"/>
  <c r="AA11" i="41"/>
  <c r="Z11" i="41"/>
  <c r="Y11" i="41"/>
  <c r="Y11" i="44" s="1"/>
  <c r="X11" i="41"/>
  <c r="W11" i="41"/>
  <c r="V11" i="41"/>
  <c r="U11" i="41"/>
  <c r="T11" i="41"/>
  <c r="S11" i="41"/>
  <c r="R11" i="41"/>
  <c r="Q11" i="41"/>
  <c r="P11" i="41"/>
  <c r="P11" i="44" s="1"/>
  <c r="O11" i="41"/>
  <c r="N11" i="41"/>
  <c r="M11" i="41"/>
  <c r="M11" i="44" s="1"/>
  <c r="L11" i="41"/>
  <c r="K11" i="41"/>
  <c r="J11" i="41"/>
  <c r="I11" i="41"/>
  <c r="H11" i="41"/>
  <c r="G11" i="41"/>
  <c r="F11" i="41"/>
  <c r="E11" i="41"/>
  <c r="D11" i="41"/>
  <c r="D11" i="44" s="1"/>
  <c r="AW10" i="41"/>
  <c r="AV10" i="41"/>
  <c r="AU10" i="41"/>
  <c r="AT10" i="41"/>
  <c r="AS10" i="41"/>
  <c r="AR10" i="41"/>
  <c r="AQ10" i="41"/>
  <c r="AP10" i="41"/>
  <c r="AO10" i="41"/>
  <c r="AN10" i="41"/>
  <c r="AM10" i="41"/>
  <c r="AL10" i="41"/>
  <c r="AL10" i="44" s="1"/>
  <c r="AK10" i="41"/>
  <c r="AJ10" i="41"/>
  <c r="AI10" i="41"/>
  <c r="AH10" i="41"/>
  <c r="AG10" i="41"/>
  <c r="AF10" i="41"/>
  <c r="AE10" i="41"/>
  <c r="AD10" i="41"/>
  <c r="AC10" i="41"/>
  <c r="AB10" i="41"/>
  <c r="AA10" i="41"/>
  <c r="Z10" i="41"/>
  <c r="Z10" i="44" s="1"/>
  <c r="Y10" i="41"/>
  <c r="X10" i="41"/>
  <c r="W10" i="41"/>
  <c r="V10" i="41"/>
  <c r="U10" i="41"/>
  <c r="T10" i="41"/>
  <c r="S10" i="41"/>
  <c r="R10" i="41"/>
  <c r="Q10" i="41"/>
  <c r="P10" i="41"/>
  <c r="O10" i="41"/>
  <c r="N10" i="41"/>
  <c r="N10" i="44" s="1"/>
  <c r="M10" i="41"/>
  <c r="L10" i="41"/>
  <c r="K10" i="41"/>
  <c r="J10" i="41"/>
  <c r="I10" i="41"/>
  <c r="H10" i="41"/>
  <c r="G10" i="41"/>
  <c r="F10" i="41"/>
  <c r="E10" i="41"/>
  <c r="D10" i="41"/>
  <c r="AW9" i="41"/>
  <c r="AV9" i="41"/>
  <c r="AV9" i="44" s="1"/>
  <c r="AU9" i="41"/>
  <c r="AT9" i="41"/>
  <c r="AS9" i="41"/>
  <c r="AR9" i="41"/>
  <c r="AQ9" i="41"/>
  <c r="AP9" i="41"/>
  <c r="AO9" i="41"/>
  <c r="AN9" i="41"/>
  <c r="AM9" i="41"/>
  <c r="AL9" i="41"/>
  <c r="AK9" i="41"/>
  <c r="AJ9" i="41"/>
  <c r="AJ9" i="44" s="1"/>
  <c r="AI9" i="41"/>
  <c r="AH9" i="41"/>
  <c r="AG9" i="41"/>
  <c r="AF9" i="41"/>
  <c r="AE9" i="41"/>
  <c r="AD9" i="41"/>
  <c r="AC9" i="41"/>
  <c r="AB9" i="41"/>
  <c r="AA9" i="41"/>
  <c r="Z9" i="41"/>
  <c r="Y9" i="41"/>
  <c r="X9" i="41"/>
  <c r="X9" i="44" s="1"/>
  <c r="W9" i="41"/>
  <c r="V9" i="41"/>
  <c r="U9" i="41"/>
  <c r="T9" i="41"/>
  <c r="S9" i="41"/>
  <c r="R9" i="41"/>
  <c r="Q9" i="41"/>
  <c r="P9" i="41"/>
  <c r="O9" i="41"/>
  <c r="N9" i="41"/>
  <c r="M9" i="41"/>
  <c r="L9" i="41"/>
  <c r="L9" i="44" s="1"/>
  <c r="K9" i="41"/>
  <c r="J9" i="41"/>
  <c r="I9" i="41"/>
  <c r="H9" i="41"/>
  <c r="G9" i="41"/>
  <c r="F9" i="41"/>
  <c r="E9" i="41"/>
  <c r="D9" i="41"/>
  <c r="AW8" i="41"/>
  <c r="AV8" i="41"/>
  <c r="AU8" i="41"/>
  <c r="AT8" i="41"/>
  <c r="AT8" i="44" s="1"/>
  <c r="AS8" i="41"/>
  <c r="AR8" i="41"/>
  <c r="AQ8" i="41"/>
  <c r="AP8" i="41"/>
  <c r="AO8" i="41"/>
  <c r="AN8" i="41"/>
  <c r="AM8" i="41"/>
  <c r="AL8" i="41"/>
  <c r="AK8" i="41"/>
  <c r="AJ8" i="41"/>
  <c r="AI8" i="41"/>
  <c r="AH8" i="41"/>
  <c r="AH8" i="44" s="1"/>
  <c r="AG8" i="41"/>
  <c r="AF8" i="41"/>
  <c r="AE8" i="41"/>
  <c r="AD8" i="41"/>
  <c r="AC8" i="41"/>
  <c r="AB8" i="41"/>
  <c r="AA8" i="41"/>
  <c r="Z8" i="41"/>
  <c r="Y8" i="41"/>
  <c r="X8" i="41"/>
  <c r="W8" i="41"/>
  <c r="V8" i="41"/>
  <c r="V8" i="44" s="1"/>
  <c r="U8" i="41"/>
  <c r="T8" i="41"/>
  <c r="S8" i="41"/>
  <c r="R8" i="41"/>
  <c r="Q8" i="41"/>
  <c r="P8" i="41"/>
  <c r="O8" i="41"/>
  <c r="N8" i="41"/>
  <c r="M8" i="41"/>
  <c r="L8" i="41"/>
  <c r="K8" i="41"/>
  <c r="J8" i="41"/>
  <c r="J8" i="44" s="1"/>
  <c r="I8" i="41"/>
  <c r="H8" i="41"/>
  <c r="G8" i="41"/>
  <c r="F8" i="41"/>
  <c r="E8" i="41"/>
  <c r="D8" i="41"/>
  <c r="AW7" i="41"/>
  <c r="AV7" i="41"/>
  <c r="AU7" i="41"/>
  <c r="AT7" i="41"/>
  <c r="AS7" i="41"/>
  <c r="AR7" i="41"/>
  <c r="AR7" i="44" s="1"/>
  <c r="AQ7" i="41"/>
  <c r="AP7" i="41"/>
  <c r="AO7" i="41"/>
  <c r="AN7" i="41"/>
  <c r="AN7" i="44" s="1"/>
  <c r="AM7" i="41"/>
  <c r="AL7" i="41"/>
  <c r="AK7" i="41"/>
  <c r="AJ7" i="41"/>
  <c r="AI7" i="41"/>
  <c r="AH7" i="41"/>
  <c r="AG7" i="41"/>
  <c r="AF7" i="41"/>
  <c r="AF7" i="44" s="1"/>
  <c r="AE7" i="41"/>
  <c r="AD7" i="41"/>
  <c r="AC7" i="41"/>
  <c r="AB7" i="41"/>
  <c r="AB7" i="44" s="1"/>
  <c r="AA7" i="41"/>
  <c r="Z7" i="41"/>
  <c r="Y7" i="41"/>
  <c r="X7" i="41"/>
  <c r="W7" i="41"/>
  <c r="V7" i="41"/>
  <c r="U7" i="41"/>
  <c r="T7" i="41"/>
  <c r="T7" i="44" s="1"/>
  <c r="S7" i="41"/>
  <c r="R7" i="41"/>
  <c r="Q7" i="41"/>
  <c r="P7" i="41"/>
  <c r="O7" i="41"/>
  <c r="N7" i="41"/>
  <c r="M7" i="41"/>
  <c r="L7" i="41"/>
  <c r="K7" i="41"/>
  <c r="J7" i="41"/>
  <c r="I7" i="41"/>
  <c r="H7" i="41"/>
  <c r="H7" i="44" s="1"/>
  <c r="G7" i="41"/>
  <c r="F7" i="41"/>
  <c r="E7" i="41"/>
  <c r="D7" i="41"/>
  <c r="D7" i="44" s="1"/>
  <c r="AW6" i="41"/>
  <c r="AV6" i="41"/>
  <c r="AU6" i="41"/>
  <c r="AT6" i="41"/>
  <c r="AS6" i="41"/>
  <c r="AR6" i="41"/>
  <c r="AQ6" i="41"/>
  <c r="AP6" i="41"/>
  <c r="AP6" i="44" s="1"/>
  <c r="AO6" i="41"/>
  <c r="AN6" i="41"/>
  <c r="AM6" i="41"/>
  <c r="AL6" i="41"/>
  <c r="AK6" i="41"/>
  <c r="AJ6" i="41"/>
  <c r="AI6" i="41"/>
  <c r="AH6" i="41"/>
  <c r="AG6" i="41"/>
  <c r="AF6" i="41"/>
  <c r="AE6" i="41"/>
  <c r="AD6" i="41"/>
  <c r="AD6" i="44" s="1"/>
  <c r="AC6" i="41"/>
  <c r="AB6" i="41"/>
  <c r="AA6" i="41"/>
  <c r="AA6" i="44" s="1"/>
  <c r="Z6" i="41"/>
  <c r="Y6" i="41"/>
  <c r="X6" i="41"/>
  <c r="W6" i="41"/>
  <c r="V6" i="41"/>
  <c r="U6" i="41"/>
  <c r="T6" i="41"/>
  <c r="S6" i="41"/>
  <c r="R6" i="41"/>
  <c r="R6" i="44" s="1"/>
  <c r="Q6" i="41"/>
  <c r="P6" i="41"/>
  <c r="O6" i="41"/>
  <c r="O6" i="44" s="1"/>
  <c r="N6" i="41"/>
  <c r="N6" i="44" s="1"/>
  <c r="M6" i="41"/>
  <c r="L6" i="41"/>
  <c r="K6" i="41"/>
  <c r="J6" i="41"/>
  <c r="I6" i="41"/>
  <c r="H6" i="41"/>
  <c r="G6" i="41"/>
  <c r="F6" i="41"/>
  <c r="F6" i="44" s="1"/>
  <c r="E6" i="41"/>
  <c r="D6" i="41"/>
  <c r="AW5" i="41"/>
  <c r="AW5" i="44" s="1"/>
  <c r="AV5" i="41"/>
  <c r="AV5" i="44" s="1"/>
  <c r="AU5" i="41"/>
  <c r="AT5" i="41"/>
  <c r="AS5" i="41"/>
  <c r="AR5" i="41"/>
  <c r="AQ5" i="41"/>
  <c r="AP5" i="41"/>
  <c r="AO5" i="41"/>
  <c r="AN5" i="41"/>
  <c r="AM5" i="41"/>
  <c r="AL5" i="41"/>
  <c r="AK5" i="41"/>
  <c r="AK5" i="44" s="1"/>
  <c r="AJ5" i="41"/>
  <c r="AJ5" i="44" s="1"/>
  <c r="AI5" i="41"/>
  <c r="AH5" i="41"/>
  <c r="AG5" i="41"/>
  <c r="AF5" i="41"/>
  <c r="AE5" i="41"/>
  <c r="AD5" i="41"/>
  <c r="AC5" i="41"/>
  <c r="AB5" i="41"/>
  <c r="AA5" i="41"/>
  <c r="Z5" i="41"/>
  <c r="Y5" i="41"/>
  <c r="Y5" i="44" s="1"/>
  <c r="X5" i="41"/>
  <c r="X5" i="44" s="1"/>
  <c r="W5" i="41"/>
  <c r="V5" i="41"/>
  <c r="U5" i="41"/>
  <c r="T5" i="41"/>
  <c r="S5" i="41"/>
  <c r="R5" i="41"/>
  <c r="Q5" i="41"/>
  <c r="P5" i="41"/>
  <c r="O5" i="41"/>
  <c r="N5" i="41"/>
  <c r="M5" i="41"/>
  <c r="M5" i="44" s="1"/>
  <c r="L5" i="41"/>
  <c r="L5" i="44" s="1"/>
  <c r="K5" i="41"/>
  <c r="J5" i="41"/>
  <c r="I5" i="41"/>
  <c r="H5" i="41"/>
  <c r="G5" i="41"/>
  <c r="F5" i="41"/>
  <c r="E5" i="41"/>
  <c r="D5" i="41"/>
  <c r="AW4" i="41"/>
  <c r="AV4" i="41"/>
  <c r="AU4" i="41"/>
  <c r="AU4" i="44" s="1"/>
  <c r="AT4" i="41"/>
  <c r="AT4" i="44" s="1"/>
  <c r="AS4" i="41"/>
  <c r="AR4" i="41"/>
  <c r="AQ4" i="41"/>
  <c r="AP4" i="41"/>
  <c r="AO4" i="41"/>
  <c r="AN4" i="41"/>
  <c r="AM4" i="41"/>
  <c r="AL4" i="41"/>
  <c r="AK4" i="41"/>
  <c r="AJ4" i="41"/>
  <c r="AI4" i="41"/>
  <c r="AI4" i="44" s="1"/>
  <c r="AH4" i="41"/>
  <c r="AH4" i="44" s="1"/>
  <c r="AG4" i="41"/>
  <c r="AF4" i="41"/>
  <c r="AE4" i="41"/>
  <c r="AD4" i="41"/>
  <c r="AC4" i="41"/>
  <c r="AB4" i="41"/>
  <c r="AA4" i="41"/>
  <c r="Z4" i="41"/>
  <c r="Y4" i="41"/>
  <c r="X4" i="41"/>
  <c r="W4" i="41"/>
  <c r="W4" i="44" s="1"/>
  <c r="V4" i="41"/>
  <c r="V4" i="44" s="1"/>
  <c r="U4" i="41"/>
  <c r="T4" i="41"/>
  <c r="S4" i="41"/>
  <c r="R4" i="41"/>
  <c r="Q4" i="41"/>
  <c r="P4" i="41"/>
  <c r="O4" i="41"/>
  <c r="N4" i="41"/>
  <c r="M4" i="41"/>
  <c r="L4" i="41"/>
  <c r="K4" i="41"/>
  <c r="K4" i="44" s="1"/>
  <c r="J4" i="41"/>
  <c r="J4" i="44" s="1"/>
  <c r="I4" i="41"/>
  <c r="H4" i="41"/>
  <c r="G4" i="41"/>
  <c r="F4" i="41"/>
  <c r="E4" i="41"/>
  <c r="D4" i="41"/>
  <c r="AW3" i="41"/>
  <c r="AV3" i="41"/>
  <c r="AU3" i="41"/>
  <c r="AT3" i="41"/>
  <c r="AS3" i="41"/>
  <c r="AR3" i="41"/>
  <c r="AR3" i="44" s="1"/>
  <c r="AC5" i="45" s="1"/>
  <c r="AQ3" i="41"/>
  <c r="AP3" i="41"/>
  <c r="AO3" i="41"/>
  <c r="AN3" i="41"/>
  <c r="AM3" i="41"/>
  <c r="AL3" i="41"/>
  <c r="AK3" i="41"/>
  <c r="AJ3" i="41"/>
  <c r="AI3" i="41"/>
  <c r="AH3" i="41"/>
  <c r="AG3" i="41"/>
  <c r="AF3" i="41"/>
  <c r="AF3" i="44" s="1"/>
  <c r="Q5" i="45" s="1"/>
  <c r="AE3" i="41"/>
  <c r="AD3" i="41"/>
  <c r="AC3" i="41"/>
  <c r="AB3" i="41"/>
  <c r="AA3" i="41"/>
  <c r="Z3" i="41"/>
  <c r="Y3" i="41"/>
  <c r="X3" i="41"/>
  <c r="W3" i="41"/>
  <c r="V3" i="41"/>
  <c r="U3" i="41"/>
  <c r="U3" i="44" s="1"/>
  <c r="F5" i="45" s="1"/>
  <c r="T3" i="41"/>
  <c r="T3" i="44" s="1"/>
  <c r="E5" i="45" s="1"/>
  <c r="S3" i="41"/>
  <c r="R3" i="41"/>
  <c r="Q3" i="41"/>
  <c r="P3" i="41"/>
  <c r="O3" i="41"/>
  <c r="N3" i="41"/>
  <c r="M3" i="41"/>
  <c r="L3" i="41"/>
  <c r="K3" i="41"/>
  <c r="J3" i="41"/>
  <c r="I3" i="41"/>
  <c r="I3" i="44" s="1"/>
  <c r="H3" i="41"/>
  <c r="H3" i="44" s="1"/>
  <c r="G3" i="41"/>
  <c r="F3" i="41"/>
  <c r="E3" i="41"/>
  <c r="D3" i="41"/>
  <c r="C159" i="41"/>
  <c r="C158" i="41"/>
  <c r="C157" i="41"/>
  <c r="C156" i="41"/>
  <c r="C155" i="41"/>
  <c r="C154" i="41"/>
  <c r="C153" i="41"/>
  <c r="C152" i="41"/>
  <c r="C151" i="41"/>
  <c r="C150" i="41"/>
  <c r="C149" i="41"/>
  <c r="C148" i="41"/>
  <c r="C147" i="41"/>
  <c r="C146" i="41"/>
  <c r="C145" i="41"/>
  <c r="C144" i="41"/>
  <c r="C143" i="41"/>
  <c r="C142" i="41"/>
  <c r="C141" i="41"/>
  <c r="C140" i="41"/>
  <c r="C139" i="41"/>
  <c r="C138" i="41"/>
  <c r="C137" i="41"/>
  <c r="C136" i="41"/>
  <c r="C135" i="41"/>
  <c r="C134" i="41"/>
  <c r="C133" i="41"/>
  <c r="C132" i="41"/>
  <c r="C131" i="41"/>
  <c r="C130" i="41"/>
  <c r="C129" i="41"/>
  <c r="C128" i="41"/>
  <c r="C127" i="41"/>
  <c r="C126" i="41"/>
  <c r="C125" i="41"/>
  <c r="C124" i="41"/>
  <c r="C123" i="41"/>
  <c r="C122" i="41"/>
  <c r="C121" i="41"/>
  <c r="C120" i="41"/>
  <c r="C119" i="41"/>
  <c r="C118" i="41"/>
  <c r="C117" i="41"/>
  <c r="C116" i="41"/>
  <c r="C115" i="41"/>
  <c r="C114" i="41"/>
  <c r="C113" i="41"/>
  <c r="C112" i="41"/>
  <c r="C111" i="41"/>
  <c r="C110" i="41"/>
  <c r="C109" i="41"/>
  <c r="C108" i="41"/>
  <c r="C107" i="41"/>
  <c r="C106" i="41"/>
  <c r="C105" i="41"/>
  <c r="C104" i="41"/>
  <c r="C103" i="41"/>
  <c r="C102" i="41"/>
  <c r="C101" i="41"/>
  <c r="C100" i="41"/>
  <c r="C99" i="41"/>
  <c r="C98" i="41"/>
  <c r="C97" i="41"/>
  <c r="C96" i="41"/>
  <c r="C95" i="41"/>
  <c r="C94" i="41"/>
  <c r="C93" i="41"/>
  <c r="C92" i="41"/>
  <c r="C91" i="41"/>
  <c r="C90" i="41"/>
  <c r="C89" i="41"/>
  <c r="C88" i="41"/>
  <c r="C87" i="41"/>
  <c r="C86" i="41"/>
  <c r="C85" i="41"/>
  <c r="C84" i="41"/>
  <c r="C83" i="41"/>
  <c r="C82" i="41"/>
  <c r="C81" i="41"/>
  <c r="C80" i="41"/>
  <c r="C79" i="41"/>
  <c r="C78" i="41"/>
  <c r="C77" i="41"/>
  <c r="C76" i="41"/>
  <c r="C75" i="41"/>
  <c r="C74" i="41"/>
  <c r="C73" i="41"/>
  <c r="C72" i="41"/>
  <c r="C71" i="41"/>
  <c r="C70" i="41"/>
  <c r="C69" i="41"/>
  <c r="C68" i="41"/>
  <c r="C67" i="41"/>
  <c r="C66" i="41"/>
  <c r="C65" i="41"/>
  <c r="C64" i="41"/>
  <c r="C63" i="41"/>
  <c r="C62" i="41"/>
  <c r="C61" i="41"/>
  <c r="C60" i="41"/>
  <c r="C59" i="41"/>
  <c r="C58" i="41"/>
  <c r="C57" i="41"/>
  <c r="C56" i="41"/>
  <c r="C55" i="41"/>
  <c r="C54" i="41"/>
  <c r="C53" i="41"/>
  <c r="C52" i="41"/>
  <c r="C51" i="41"/>
  <c r="C50" i="41"/>
  <c r="C49" i="41"/>
  <c r="C48" i="41"/>
  <c r="C47" i="41"/>
  <c r="C46" i="41"/>
  <c r="C45" i="41"/>
  <c r="C44" i="41"/>
  <c r="C43" i="41"/>
  <c r="C42" i="41"/>
  <c r="C41" i="41"/>
  <c r="C40" i="41"/>
  <c r="C39" i="41"/>
  <c r="C38" i="41"/>
  <c r="C37" i="41"/>
  <c r="C36" i="41"/>
  <c r="C35" i="41"/>
  <c r="C34" i="41"/>
  <c r="C33" i="41"/>
  <c r="C32" i="41"/>
  <c r="C31" i="41"/>
  <c r="C30" i="41"/>
  <c r="C29" i="41"/>
  <c r="C28" i="41"/>
  <c r="C27" i="41"/>
  <c r="C26" i="41"/>
  <c r="C25" i="41"/>
  <c r="C24" i="41"/>
  <c r="C23" i="41"/>
  <c r="C22" i="41"/>
  <c r="C21" i="41"/>
  <c r="C20" i="41"/>
  <c r="C19" i="41"/>
  <c r="C18" i="41"/>
  <c r="C17" i="41"/>
  <c r="C16" i="41"/>
  <c r="C15" i="41"/>
  <c r="C14" i="41"/>
  <c r="C13" i="41"/>
  <c r="C12" i="41"/>
  <c r="C11" i="41"/>
  <c r="C10" i="41"/>
  <c r="C9" i="41"/>
  <c r="C8" i="41"/>
  <c r="C7" i="41"/>
  <c r="C6" i="41"/>
  <c r="C5" i="41"/>
  <c r="C4" i="41"/>
  <c r="AS154" i="44"/>
  <c r="T153" i="44"/>
  <c r="AR152" i="44"/>
  <c r="AQ152" i="44"/>
  <c r="AF152" i="44"/>
  <c r="T152" i="44"/>
  <c r="H152" i="44"/>
  <c r="AQ151" i="44"/>
  <c r="AP151" i="44"/>
  <c r="AD151" i="44"/>
  <c r="S151" i="44"/>
  <c r="R151" i="44"/>
  <c r="G151" i="44"/>
  <c r="F151" i="44"/>
  <c r="AO150" i="44"/>
  <c r="AC150" i="44"/>
  <c r="AA150" i="44"/>
  <c r="Q150" i="44"/>
  <c r="E150" i="44"/>
  <c r="AL149" i="44"/>
  <c r="Z149" i="44"/>
  <c r="N149" i="44"/>
  <c r="AR140" i="44"/>
  <c r="AF140" i="44"/>
  <c r="T140" i="44"/>
  <c r="AQ139" i="44"/>
  <c r="AP139" i="44"/>
  <c r="AE139" i="44"/>
  <c r="AD139" i="44"/>
  <c r="S139" i="44"/>
  <c r="R139" i="44"/>
  <c r="G139" i="44"/>
  <c r="F139" i="44"/>
  <c r="AO138" i="44"/>
  <c r="AC138" i="44"/>
  <c r="Q138" i="44"/>
  <c r="E138" i="44"/>
  <c r="AL137" i="44"/>
  <c r="Z137" i="44"/>
  <c r="N137" i="44"/>
  <c r="AR128" i="44"/>
  <c r="AF128" i="44"/>
  <c r="T128" i="44"/>
  <c r="H128" i="44"/>
  <c r="AQ127" i="44"/>
  <c r="AP127" i="44"/>
  <c r="AE127" i="44"/>
  <c r="AD127" i="44"/>
  <c r="S127" i="44"/>
  <c r="R127" i="44"/>
  <c r="F127" i="44"/>
  <c r="AO126" i="44"/>
  <c r="AC126" i="44"/>
  <c r="E126" i="44"/>
  <c r="AL125" i="44"/>
  <c r="Z125" i="44"/>
  <c r="N125" i="44"/>
  <c r="AR116" i="44"/>
  <c r="AF116" i="44"/>
  <c r="T116" i="44"/>
  <c r="H116" i="44"/>
  <c r="AQ115" i="44"/>
  <c r="AP115" i="44"/>
  <c r="AE115" i="44"/>
  <c r="AD115" i="44"/>
  <c r="S115" i="44"/>
  <c r="R115" i="44"/>
  <c r="G115" i="44"/>
  <c r="F115" i="44"/>
  <c r="AO114" i="44"/>
  <c r="AC114" i="44"/>
  <c r="Q114" i="44"/>
  <c r="E114" i="44"/>
  <c r="Z113" i="44"/>
  <c r="N113" i="44"/>
  <c r="AR104" i="44"/>
  <c r="AF104" i="44"/>
  <c r="T104" i="44"/>
  <c r="H104" i="44"/>
  <c r="AQ103" i="44"/>
  <c r="AP103" i="44"/>
  <c r="AE103" i="44"/>
  <c r="S103" i="44"/>
  <c r="R103" i="44"/>
  <c r="G103" i="44"/>
  <c r="F103" i="44"/>
  <c r="AO102" i="44"/>
  <c r="AC102" i="44"/>
  <c r="Q102" i="44"/>
  <c r="E102" i="44"/>
  <c r="AL101" i="44"/>
  <c r="W11" i="45" s="1"/>
  <c r="Z101" i="44"/>
  <c r="K11" i="45" s="1"/>
  <c r="N101" i="44"/>
  <c r="T92" i="44"/>
  <c r="H92" i="44"/>
  <c r="AQ91" i="44"/>
  <c r="AE91" i="44"/>
  <c r="AD91" i="44"/>
  <c r="S91" i="44"/>
  <c r="R91" i="44"/>
  <c r="G91" i="44"/>
  <c r="F91" i="44"/>
  <c r="E90" i="44"/>
  <c r="AL89" i="44"/>
  <c r="Z89" i="44"/>
  <c r="N89" i="44"/>
  <c r="AR80" i="44"/>
  <c r="AQ79" i="44"/>
  <c r="AP79" i="44"/>
  <c r="S79" i="44"/>
  <c r="G79" i="44"/>
  <c r="F79" i="44"/>
  <c r="AO78" i="44"/>
  <c r="Q78" i="44"/>
  <c r="AL77" i="44"/>
  <c r="N77" i="44"/>
  <c r="AQ67" i="44"/>
  <c r="AP67" i="44"/>
  <c r="AE67" i="44"/>
  <c r="R67" i="44"/>
  <c r="G67" i="44"/>
  <c r="F67" i="44"/>
  <c r="AC66" i="44"/>
  <c r="C3" i="43"/>
  <c r="AT159" i="44"/>
  <c r="AH159" i="44"/>
  <c r="V159" i="44"/>
  <c r="U159" i="44"/>
  <c r="J159" i="44"/>
  <c r="AR158" i="44"/>
  <c r="AF158" i="44"/>
  <c r="T158" i="44"/>
  <c r="S158" i="44"/>
  <c r="H158" i="44"/>
  <c r="AQ157" i="44"/>
  <c r="AP157" i="44"/>
  <c r="AE157" i="44"/>
  <c r="AD157" i="44"/>
  <c r="AC157" i="44"/>
  <c r="S157" i="44"/>
  <c r="R157" i="44"/>
  <c r="G157" i="44"/>
  <c r="F157" i="44"/>
  <c r="AO156" i="44"/>
  <c r="AN156" i="44"/>
  <c r="AM156" i="44"/>
  <c r="AC156" i="44"/>
  <c r="AB156" i="44"/>
  <c r="Q156" i="44"/>
  <c r="P156" i="44"/>
  <c r="E156" i="44"/>
  <c r="D156" i="44"/>
  <c r="AW155" i="44"/>
  <c r="AM155" i="44"/>
  <c r="AL155" i="44"/>
  <c r="AA155" i="44"/>
  <c r="Z155" i="44"/>
  <c r="O155" i="44"/>
  <c r="N155" i="44"/>
  <c r="AW154" i="44"/>
  <c r="AV154" i="44"/>
  <c r="AK154" i="44"/>
  <c r="AJ154" i="44"/>
  <c r="Y154" i="44"/>
  <c r="X154" i="44"/>
  <c r="M154" i="44"/>
  <c r="L154" i="44"/>
  <c r="AU153" i="44"/>
  <c r="AT153" i="44"/>
  <c r="AI153" i="44"/>
  <c r="AH153" i="44"/>
  <c r="W153" i="44"/>
  <c r="V153" i="44"/>
  <c r="K153" i="44"/>
  <c r="J153" i="44"/>
  <c r="AS152" i="44"/>
  <c r="AG152" i="44"/>
  <c r="U152" i="44"/>
  <c r="I152" i="44"/>
  <c r="AE151" i="44"/>
  <c r="AN150" i="44"/>
  <c r="AB150" i="44"/>
  <c r="P150" i="44"/>
  <c r="D150" i="44"/>
  <c r="Y149" i="44"/>
  <c r="W149" i="44"/>
  <c r="M149" i="44"/>
  <c r="AV148" i="44"/>
  <c r="AJ148" i="44"/>
  <c r="X148" i="44"/>
  <c r="L148" i="44"/>
  <c r="K148" i="44"/>
  <c r="AT147" i="44"/>
  <c r="AH147" i="44"/>
  <c r="V147" i="44"/>
  <c r="U147" i="44"/>
  <c r="J147" i="44"/>
  <c r="AR146" i="44"/>
  <c r="AF146" i="44"/>
  <c r="T146" i="44"/>
  <c r="S146" i="44"/>
  <c r="H146" i="44"/>
  <c r="AQ145" i="44"/>
  <c r="AP145" i="44"/>
  <c r="AE145" i="44"/>
  <c r="AD145" i="44"/>
  <c r="AC145" i="44"/>
  <c r="S145" i="44"/>
  <c r="R145" i="44"/>
  <c r="G145" i="44"/>
  <c r="F145" i="44"/>
  <c r="AO144" i="44"/>
  <c r="AN144" i="44"/>
  <c r="AC144" i="44"/>
  <c r="AB144" i="44"/>
  <c r="Q144" i="44"/>
  <c r="P144" i="44"/>
  <c r="E144" i="44"/>
  <c r="D144" i="44"/>
  <c r="AM143" i="44"/>
  <c r="AL143" i="44"/>
  <c r="AK143" i="44"/>
  <c r="AA143" i="44"/>
  <c r="Z143" i="44"/>
  <c r="O143" i="44"/>
  <c r="N143" i="44"/>
  <c r="AW142" i="44"/>
  <c r="AV142" i="44"/>
  <c r="AK142" i="44"/>
  <c r="AJ142" i="44"/>
  <c r="Y142" i="44"/>
  <c r="X142" i="44"/>
  <c r="M142" i="44"/>
  <c r="L142" i="44"/>
  <c r="AU141" i="44"/>
  <c r="AT141" i="44"/>
  <c r="AI141" i="44"/>
  <c r="AH141" i="44"/>
  <c r="W141" i="44"/>
  <c r="V141" i="44"/>
  <c r="K141" i="44"/>
  <c r="J141" i="44"/>
  <c r="AS140" i="44"/>
  <c r="AG140" i="44"/>
  <c r="U140" i="44"/>
  <c r="I140" i="44"/>
  <c r="H140" i="44"/>
  <c r="AN138" i="44"/>
  <c r="AB138" i="44"/>
  <c r="P138" i="44"/>
  <c r="D138" i="44"/>
  <c r="AV136" i="44"/>
  <c r="AJ136" i="44"/>
  <c r="X136" i="44"/>
  <c r="L136" i="44"/>
  <c r="AT135" i="44"/>
  <c r="AH135" i="44"/>
  <c r="V135" i="44"/>
  <c r="J135" i="44"/>
  <c r="AR134" i="44"/>
  <c r="AF134" i="44"/>
  <c r="T134" i="44"/>
  <c r="H134" i="44"/>
  <c r="AQ133" i="44"/>
  <c r="AP133" i="44"/>
  <c r="AE133" i="44"/>
  <c r="AD133" i="44"/>
  <c r="AC133" i="44"/>
  <c r="S133" i="44"/>
  <c r="R133" i="44"/>
  <c r="G133" i="44"/>
  <c r="F133" i="44"/>
  <c r="AO132" i="44"/>
  <c r="AN132" i="44"/>
  <c r="AC132" i="44"/>
  <c r="AB132" i="44"/>
  <c r="Q132" i="44"/>
  <c r="P132" i="44"/>
  <c r="E132" i="44"/>
  <c r="D132" i="44"/>
  <c r="AM131" i="44"/>
  <c r="AL131" i="44"/>
  <c r="AA131" i="44"/>
  <c r="Z131" i="44"/>
  <c r="O131" i="44"/>
  <c r="N131" i="44"/>
  <c r="AW130" i="44"/>
  <c r="AV130" i="44"/>
  <c r="AK130" i="44"/>
  <c r="AJ130" i="44"/>
  <c r="Y130" i="44"/>
  <c r="X130" i="44"/>
  <c r="M130" i="44"/>
  <c r="L130" i="44"/>
  <c r="AU129" i="44"/>
  <c r="AT129" i="44"/>
  <c r="AI129" i="44"/>
  <c r="AH129" i="44"/>
  <c r="W129" i="44"/>
  <c r="V129" i="44"/>
  <c r="K129" i="44"/>
  <c r="J129" i="44"/>
  <c r="AS128" i="44"/>
  <c r="AG128" i="44"/>
  <c r="U128" i="44"/>
  <c r="I128" i="44"/>
  <c r="G127" i="44"/>
  <c r="AN126" i="44"/>
  <c r="AB126" i="44"/>
  <c r="Q126" i="44"/>
  <c r="P126" i="44"/>
  <c r="D126" i="44"/>
  <c r="AV124" i="44"/>
  <c r="AJ124" i="44"/>
  <c r="X124" i="44"/>
  <c r="L124" i="44"/>
  <c r="AT123" i="44"/>
  <c r="AH123" i="44"/>
  <c r="V123" i="44"/>
  <c r="J123" i="44"/>
  <c r="AR122" i="44"/>
  <c r="AF122" i="44"/>
  <c r="T122" i="44"/>
  <c r="H122" i="44"/>
  <c r="AQ121" i="44"/>
  <c r="AB12" i="45" s="1"/>
  <c r="AP121" i="44"/>
  <c r="AA12" i="45" s="1"/>
  <c r="AE121" i="44"/>
  <c r="P12" i="45" s="1"/>
  <c r="AD121" i="44"/>
  <c r="O12" i="45" s="1"/>
  <c r="S121" i="44"/>
  <c r="D12" i="45" s="1"/>
  <c r="R121" i="44"/>
  <c r="C12" i="45" s="1"/>
  <c r="G121" i="44"/>
  <c r="F121" i="44"/>
  <c r="AO120" i="44"/>
  <c r="AN120" i="44"/>
  <c r="AC120" i="44"/>
  <c r="AB120" i="44"/>
  <c r="Q120" i="44"/>
  <c r="P120" i="44"/>
  <c r="E120" i="44"/>
  <c r="D120" i="44"/>
  <c r="AM119" i="44"/>
  <c r="AL119" i="44"/>
  <c r="AA119" i="44"/>
  <c r="Z119" i="44"/>
  <c r="O119" i="44"/>
  <c r="N119" i="44"/>
  <c r="AW118" i="44"/>
  <c r="AV118" i="44"/>
  <c r="AK118" i="44"/>
  <c r="AJ118" i="44"/>
  <c r="Y118" i="44"/>
  <c r="X118" i="44"/>
  <c r="M118" i="44"/>
  <c r="L118" i="44"/>
  <c r="AU117" i="44"/>
  <c r="AT117" i="44"/>
  <c r="AQ117" i="44"/>
  <c r="AI117" i="44"/>
  <c r="AH117" i="44"/>
  <c r="W117" i="44"/>
  <c r="V117" i="44"/>
  <c r="K117" i="44"/>
  <c r="J117" i="44"/>
  <c r="AS116" i="44"/>
  <c r="AG116" i="44"/>
  <c r="U116" i="44"/>
  <c r="I116" i="44"/>
  <c r="AN114" i="44"/>
  <c r="AB114" i="44"/>
  <c r="P114" i="44"/>
  <c r="D114" i="44"/>
  <c r="AL113" i="44"/>
  <c r="AV112" i="44"/>
  <c r="AJ112" i="44"/>
  <c r="X112" i="44"/>
  <c r="L112" i="44"/>
  <c r="AT111" i="44"/>
  <c r="AH111" i="44"/>
  <c r="V111" i="44"/>
  <c r="K111" i="44"/>
  <c r="J111" i="44"/>
  <c r="AR110" i="44"/>
  <c r="AF110" i="44"/>
  <c r="T110" i="44"/>
  <c r="H110" i="44"/>
  <c r="AQ109" i="44"/>
  <c r="AP109" i="44"/>
  <c r="AE109" i="44"/>
  <c r="AD109" i="44"/>
  <c r="S109" i="44"/>
  <c r="R109" i="44"/>
  <c r="G109" i="44"/>
  <c r="F109" i="44"/>
  <c r="AO108" i="44"/>
  <c r="AN108" i="44"/>
  <c r="AC108" i="44"/>
  <c r="AB108" i="44"/>
  <c r="Q108" i="44"/>
  <c r="P108" i="44"/>
  <c r="E108" i="44"/>
  <c r="D108" i="44"/>
  <c r="AM107" i="44"/>
  <c r="AL107" i="44"/>
  <c r="AA107" i="44"/>
  <c r="Z107" i="44"/>
  <c r="O107" i="44"/>
  <c r="N107" i="44"/>
  <c r="AW106" i="44"/>
  <c r="AV106" i="44"/>
  <c r="AK106" i="44"/>
  <c r="AJ106" i="44"/>
  <c r="Y106" i="44"/>
  <c r="X106" i="44"/>
  <c r="M106" i="44"/>
  <c r="L106" i="44"/>
  <c r="AU105" i="44"/>
  <c r="AT105" i="44"/>
  <c r="AI105" i="44"/>
  <c r="AH105" i="44"/>
  <c r="W105" i="44"/>
  <c r="V105" i="44"/>
  <c r="K105" i="44"/>
  <c r="J105" i="44"/>
  <c r="AS104" i="44"/>
  <c r="AG104" i="44"/>
  <c r="U104" i="44"/>
  <c r="I104" i="44"/>
  <c r="AN102" i="44"/>
  <c r="AB102" i="44"/>
  <c r="P102" i="44"/>
  <c r="D102" i="44"/>
  <c r="AV100" i="44"/>
  <c r="AJ100" i="44"/>
  <c r="X100" i="44"/>
  <c r="L100" i="44"/>
  <c r="AU99" i="44"/>
  <c r="AT99" i="44"/>
  <c r="AI99" i="44"/>
  <c r="AH99" i="44"/>
  <c r="W99" i="44"/>
  <c r="V99" i="44"/>
  <c r="K99" i="44"/>
  <c r="J99" i="44"/>
  <c r="AR98" i="44"/>
  <c r="AF98" i="44"/>
  <c r="T98" i="44"/>
  <c r="H98" i="44"/>
  <c r="AQ97" i="44"/>
  <c r="AP97" i="44"/>
  <c r="AE97" i="44"/>
  <c r="AD97" i="44"/>
  <c r="S97" i="44"/>
  <c r="R97" i="44"/>
  <c r="G97" i="44"/>
  <c r="F97" i="44"/>
  <c r="AO96" i="44"/>
  <c r="AN96" i="44"/>
  <c r="AC96" i="44"/>
  <c r="AB96" i="44"/>
  <c r="Q96" i="44"/>
  <c r="P96" i="44"/>
  <c r="E96" i="44"/>
  <c r="D96" i="44"/>
  <c r="AM95" i="44"/>
  <c r="AL95" i="44"/>
  <c r="AA95" i="44"/>
  <c r="Z95" i="44"/>
  <c r="O95" i="44"/>
  <c r="N95" i="44"/>
  <c r="AW94" i="44"/>
  <c r="AV94" i="44"/>
  <c r="AK94" i="44"/>
  <c r="AJ94" i="44"/>
  <c r="Y94" i="44"/>
  <c r="X94" i="44"/>
  <c r="M94" i="44"/>
  <c r="L94" i="44"/>
  <c r="AU93" i="44"/>
  <c r="AT93" i="44"/>
  <c r="AI93" i="44"/>
  <c r="AH93" i="44"/>
  <c r="W93" i="44"/>
  <c r="V93" i="44"/>
  <c r="K93" i="44"/>
  <c r="J93" i="44"/>
  <c r="AS92" i="44"/>
  <c r="AG92" i="44"/>
  <c r="U92" i="44"/>
  <c r="I92" i="44"/>
  <c r="AN90" i="44"/>
  <c r="AB90" i="44"/>
  <c r="P90" i="44"/>
  <c r="D90" i="44"/>
  <c r="AV88" i="44"/>
  <c r="AJ88" i="44"/>
  <c r="X88" i="44"/>
  <c r="L88" i="44"/>
  <c r="AU87" i="44"/>
  <c r="AT87" i="44"/>
  <c r="AI87" i="44"/>
  <c r="AH87" i="44"/>
  <c r="W87" i="44"/>
  <c r="V87" i="44"/>
  <c r="K87" i="44"/>
  <c r="J87" i="44"/>
  <c r="AR86" i="44"/>
  <c r="AF86" i="44"/>
  <c r="T86" i="44"/>
  <c r="H86" i="44"/>
  <c r="AQ85" i="44"/>
  <c r="AP85" i="44"/>
  <c r="AE85" i="44"/>
  <c r="AD85" i="44"/>
  <c r="S85" i="44"/>
  <c r="R85" i="44"/>
  <c r="G85" i="44"/>
  <c r="F85" i="44"/>
  <c r="AO84" i="44"/>
  <c r="AN84" i="44"/>
  <c r="AC84" i="44"/>
  <c r="AB84" i="44"/>
  <c r="Q84" i="44"/>
  <c r="P84" i="44"/>
  <c r="E84" i="44"/>
  <c r="D84" i="44"/>
  <c r="AM83" i="44"/>
  <c r="AA83" i="44"/>
  <c r="Z83" i="44"/>
  <c r="O83" i="44"/>
  <c r="N83" i="44"/>
  <c r="AW82" i="44"/>
  <c r="AV82" i="44"/>
  <c r="AK82" i="44"/>
  <c r="AJ82" i="44"/>
  <c r="Y82" i="44"/>
  <c r="X82" i="44"/>
  <c r="L82" i="44"/>
  <c r="AU81" i="44"/>
  <c r="AF10" i="45" s="1"/>
  <c r="AT81" i="44"/>
  <c r="AE10" i="45" s="1"/>
  <c r="AI81" i="44"/>
  <c r="T10" i="45" s="1"/>
  <c r="AH81" i="44"/>
  <c r="S10" i="45" s="1"/>
  <c r="W81" i="44"/>
  <c r="H10" i="45" s="1"/>
  <c r="V81" i="44"/>
  <c r="G10" i="45" s="1"/>
  <c r="K81" i="44"/>
  <c r="J81" i="44"/>
  <c r="AS80" i="44"/>
  <c r="AG80" i="44"/>
  <c r="I80" i="44"/>
  <c r="AN78" i="44"/>
  <c r="AC78" i="44"/>
  <c r="P78" i="44"/>
  <c r="D78" i="44"/>
  <c r="AV76" i="44"/>
  <c r="AJ76" i="44"/>
  <c r="X76" i="44"/>
  <c r="L76" i="44"/>
  <c r="AU75" i="44"/>
  <c r="AI75" i="44"/>
  <c r="W75" i="44"/>
  <c r="V75" i="44"/>
  <c r="K75" i="44"/>
  <c r="J75" i="44"/>
  <c r="AR74" i="44"/>
  <c r="AF74" i="44"/>
  <c r="T74" i="44"/>
  <c r="H74" i="44"/>
  <c r="AQ73" i="44"/>
  <c r="AE73" i="44"/>
  <c r="S73" i="44"/>
  <c r="R73" i="44"/>
  <c r="G73" i="44"/>
  <c r="AO72" i="44"/>
  <c r="AN72" i="44"/>
  <c r="AC72" i="44"/>
  <c r="AB72" i="44"/>
  <c r="Q72" i="44"/>
  <c r="E72" i="44"/>
  <c r="AM71" i="44"/>
  <c r="AA71" i="44"/>
  <c r="Z71" i="44"/>
  <c r="O71" i="44"/>
  <c r="N71" i="44"/>
  <c r="AW70" i="44"/>
  <c r="AK70" i="44"/>
  <c r="AJ70" i="44"/>
  <c r="X70" i="44"/>
  <c r="M70" i="44"/>
  <c r="AU69" i="44"/>
  <c r="AI69" i="44"/>
  <c r="AH69" i="44"/>
  <c r="W69" i="44"/>
  <c r="V69" i="44"/>
  <c r="K69" i="44"/>
  <c r="J69" i="44"/>
  <c r="AG68" i="44"/>
  <c r="U68" i="44"/>
  <c r="I68" i="44"/>
  <c r="AV64" i="44"/>
  <c r="AJ64" i="44"/>
  <c r="L64" i="44"/>
  <c r="AU63" i="44"/>
  <c r="AI63" i="44"/>
  <c r="V63" i="44"/>
  <c r="K63" i="44"/>
  <c r="J63" i="44"/>
  <c r="G63" i="44"/>
  <c r="T62" i="44"/>
  <c r="H62" i="44"/>
  <c r="AQ61" i="44"/>
  <c r="AB7" i="45" s="1"/>
  <c r="AE61" i="44"/>
  <c r="P7" i="45" s="1"/>
  <c r="S61" i="44"/>
  <c r="D7" i="45" s="1"/>
  <c r="G61" i="44"/>
  <c r="AO60" i="44"/>
  <c r="AC60" i="44"/>
  <c r="AB60" i="44"/>
  <c r="Q60" i="44"/>
  <c r="AM59" i="44"/>
  <c r="AA59" i="44"/>
  <c r="O59" i="44"/>
  <c r="AW58" i="44"/>
  <c r="AK58" i="44"/>
  <c r="AJ58" i="44"/>
  <c r="Y58" i="44"/>
  <c r="M58" i="44"/>
  <c r="AU57" i="44"/>
  <c r="AT57" i="44"/>
  <c r="AI57" i="44"/>
  <c r="W57" i="44"/>
  <c r="K57" i="44"/>
  <c r="AS56" i="44"/>
  <c r="AG56" i="44"/>
  <c r="U56" i="44"/>
  <c r="I56" i="44"/>
  <c r="AQ55" i="44"/>
  <c r="G55" i="44"/>
  <c r="O53" i="44"/>
  <c r="AK52" i="44"/>
  <c r="M52" i="44"/>
  <c r="AU51" i="44"/>
  <c r="AI51" i="44"/>
  <c r="K51" i="44"/>
  <c r="AS50" i="44"/>
  <c r="AG50" i="44"/>
  <c r="U50" i="44"/>
  <c r="I50" i="44"/>
  <c r="S49" i="44"/>
  <c r="AW46" i="44"/>
  <c r="Y46" i="44"/>
  <c r="M46" i="44"/>
  <c r="AU45" i="44"/>
  <c r="I44" i="44"/>
  <c r="S43" i="44"/>
  <c r="W39" i="44"/>
  <c r="K39" i="44"/>
  <c r="C3" i="41"/>
  <c r="AI12" i="47"/>
  <c r="AH12" i="47"/>
  <c r="AG12" i="47"/>
  <c r="AF12" i="47"/>
  <c r="AE12" i="47"/>
  <c r="AD12" i="47"/>
  <c r="AC12" i="47"/>
  <c r="AB12" i="47"/>
  <c r="AA12" i="47"/>
  <c r="Z12" i="47"/>
  <c r="Y12" i="47"/>
  <c r="X12" i="47"/>
  <c r="W12" i="47"/>
  <c r="V12" i="47"/>
  <c r="U12" i="47"/>
  <c r="T12" i="47"/>
  <c r="S12" i="47"/>
  <c r="R12" i="47"/>
  <c r="Q12" i="47"/>
  <c r="P12" i="47"/>
  <c r="O12" i="47"/>
  <c r="N12" i="47"/>
  <c r="M12" i="47"/>
  <c r="L12" i="47"/>
  <c r="K12" i="47"/>
  <c r="J12" i="47"/>
  <c r="I12" i="47"/>
  <c r="H12" i="47"/>
  <c r="G12" i="47"/>
  <c r="F12" i="47"/>
  <c r="E12" i="47"/>
  <c r="D12" i="47"/>
  <c r="S4" i="38"/>
  <c r="T4" i="38"/>
  <c r="U4" i="38"/>
  <c r="V4" i="38"/>
  <c r="W4" i="38"/>
  <c r="X4" i="38"/>
  <c r="Y4" i="38"/>
  <c r="Z4" i="38"/>
  <c r="AA4" i="38"/>
  <c r="AB4" i="38"/>
  <c r="AC4" i="38"/>
  <c r="AD4" i="38"/>
  <c r="AE4" i="38"/>
  <c r="AF4" i="38"/>
  <c r="AG4" i="38"/>
  <c r="AH4" i="38"/>
  <c r="AI4" i="38"/>
  <c r="AJ4" i="38"/>
  <c r="AK4" i="38"/>
  <c r="AL4" i="38"/>
  <c r="AM4" i="38"/>
  <c r="AN4" i="38"/>
  <c r="AO4" i="38"/>
  <c r="AP4" i="38"/>
  <c r="AQ4" i="38"/>
  <c r="AR4" i="38"/>
  <c r="AS4" i="38"/>
  <c r="AT4" i="38"/>
  <c r="AU4" i="38"/>
  <c r="AV4" i="38"/>
  <c r="AW4" i="38"/>
  <c r="S5" i="38"/>
  <c r="T5" i="38"/>
  <c r="U5" i="38"/>
  <c r="V5" i="38"/>
  <c r="W5" i="38"/>
  <c r="X5" i="38"/>
  <c r="Y5" i="38"/>
  <c r="Z5" i="38"/>
  <c r="AA5" i="38"/>
  <c r="AB5" i="38"/>
  <c r="AC5" i="38"/>
  <c r="AD5" i="38"/>
  <c r="AE5" i="38"/>
  <c r="AF5" i="38"/>
  <c r="AG5" i="38"/>
  <c r="AH5" i="38"/>
  <c r="AI5" i="38"/>
  <c r="AJ5" i="38"/>
  <c r="AK5" i="38"/>
  <c r="AL5" i="38"/>
  <c r="AM5" i="38"/>
  <c r="AN5" i="38"/>
  <c r="AO5" i="38"/>
  <c r="AP5" i="38"/>
  <c r="AQ5" i="38"/>
  <c r="AR5" i="38"/>
  <c r="AS5" i="38"/>
  <c r="AT5" i="38"/>
  <c r="AU5" i="38"/>
  <c r="AV5" i="38"/>
  <c r="AW5" i="38"/>
  <c r="S6" i="38"/>
  <c r="T6" i="38"/>
  <c r="U6" i="38"/>
  <c r="V6" i="38"/>
  <c r="W6" i="38"/>
  <c r="X6" i="38"/>
  <c r="Y6" i="38"/>
  <c r="Z6" i="38"/>
  <c r="AA6" i="38"/>
  <c r="AB6" i="38"/>
  <c r="AC6" i="38"/>
  <c r="AD6" i="38"/>
  <c r="AE6" i="38"/>
  <c r="AF6" i="38"/>
  <c r="AG6" i="38"/>
  <c r="AH6" i="38"/>
  <c r="AI6" i="38"/>
  <c r="AJ6" i="38"/>
  <c r="AK6" i="38"/>
  <c r="AL6" i="38"/>
  <c r="AM6" i="38"/>
  <c r="AN6" i="38"/>
  <c r="AO6" i="38"/>
  <c r="AP6" i="38"/>
  <c r="AQ6" i="38"/>
  <c r="AR6" i="38"/>
  <c r="AS6" i="38"/>
  <c r="AT6" i="38"/>
  <c r="AU6" i="38"/>
  <c r="AV6" i="38"/>
  <c r="AW6" i="38"/>
  <c r="R6" i="38"/>
  <c r="R5" i="38"/>
  <c r="R4"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AG9" i="38"/>
  <c r="AH9" i="38"/>
  <c r="AI9" i="38"/>
  <c r="AJ9" i="38"/>
  <c r="AK9" i="38"/>
  <c r="AL9" i="38"/>
  <c r="AM9" i="38"/>
  <c r="AN9" i="38"/>
  <c r="AO9" i="38"/>
  <c r="AP9" i="38"/>
  <c r="AQ9" i="38"/>
  <c r="AR9" i="38"/>
  <c r="AS9" i="38"/>
  <c r="AT9" i="38"/>
  <c r="AU9" i="38"/>
  <c r="AV9" i="38"/>
  <c r="AW9" i="38"/>
  <c r="C9" i="38"/>
  <c r="D3" i="38"/>
  <c r="D6" i="38" s="1"/>
  <c r="E3" i="38"/>
  <c r="E6" i="38" s="1"/>
  <c r="F3" i="38"/>
  <c r="F6" i="38" s="1"/>
  <c r="G3" i="38"/>
  <c r="G6" i="38" s="1"/>
  <c r="H3" i="38"/>
  <c r="H4" i="38" s="1"/>
  <c r="I3" i="38"/>
  <c r="I13" i="38" s="1"/>
  <c r="J3" i="38"/>
  <c r="J13" i="38" s="1"/>
  <c r="K3" i="38"/>
  <c r="L3" i="38"/>
  <c r="L13" i="38" s="1"/>
  <c r="M3" i="38"/>
  <c r="M4" i="38" s="1"/>
  <c r="N3" i="38"/>
  <c r="N5" i="38" s="1"/>
  <c r="O3" i="38"/>
  <c r="O6" i="38" s="1"/>
  <c r="P3" i="38"/>
  <c r="P6" i="38" s="1"/>
  <c r="Q3" i="38"/>
  <c r="Q6" i="38" s="1"/>
  <c r="R3" i="38"/>
  <c r="S3" i="38"/>
  <c r="S13" i="38" s="1"/>
  <c r="T3" i="38"/>
  <c r="T13" i="38" s="1"/>
  <c r="U3" i="38"/>
  <c r="U13" i="38" s="1"/>
  <c r="V3" i="38"/>
  <c r="V13" i="38" s="1"/>
  <c r="W3" i="38"/>
  <c r="X3" i="38"/>
  <c r="X13" i="38" s="1"/>
  <c r="Y3" i="38"/>
  <c r="Z3" i="38"/>
  <c r="AA3" i="38"/>
  <c r="AA13" i="38" s="1"/>
  <c r="AB3" i="38"/>
  <c r="AB13" i="38" s="1"/>
  <c r="AC3" i="38"/>
  <c r="AD3" i="38"/>
  <c r="AE3" i="38"/>
  <c r="AE13" i="38" s="1"/>
  <c r="AF3" i="38"/>
  <c r="AF13" i="38" s="1"/>
  <c r="AG3" i="38"/>
  <c r="AG13" i="38" s="1"/>
  <c r="AH3" i="38"/>
  <c r="AH13" i="38" s="1"/>
  <c r="AI3" i="38"/>
  <c r="AJ3" i="38"/>
  <c r="AJ13" i="38" s="1"/>
  <c r="AK3" i="38"/>
  <c r="AL3" i="38"/>
  <c r="AL13" i="38" s="1"/>
  <c r="AM3" i="38"/>
  <c r="AM13" i="38" s="1"/>
  <c r="AN3" i="38"/>
  <c r="AN13" i="38" s="1"/>
  <c r="AO3" i="38"/>
  <c r="AP3" i="38"/>
  <c r="AQ3" i="38"/>
  <c r="AQ13" i="38" s="1"/>
  <c r="AR3" i="38"/>
  <c r="AR13" i="38" s="1"/>
  <c r="AS3" i="38"/>
  <c r="AS13" i="38" s="1"/>
  <c r="AT3" i="38"/>
  <c r="AT13" i="38" s="1"/>
  <c r="AU3" i="38"/>
  <c r="AV3" i="38"/>
  <c r="AV13" i="38" s="1"/>
  <c r="AW3"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AG7" i="38"/>
  <c r="AH7" i="38"/>
  <c r="AI7" i="38"/>
  <c r="AJ7" i="38"/>
  <c r="AK7" i="38"/>
  <c r="AL7" i="38"/>
  <c r="AM7" i="38"/>
  <c r="AN7" i="38"/>
  <c r="AO7" i="38"/>
  <c r="AP7" i="38"/>
  <c r="AQ7" i="38"/>
  <c r="AR7" i="38"/>
  <c r="AS7" i="38"/>
  <c r="AT7" i="38"/>
  <c r="AU7" i="38"/>
  <c r="AV7" i="38"/>
  <c r="AW7" i="38"/>
  <c r="C7" i="38"/>
  <c r="C3" i="38"/>
  <c r="C4" i="38" s="1"/>
  <c r="BO1" i="37"/>
  <c r="BN1" i="37"/>
  <c r="BM1" i="37"/>
  <c r="BL1" i="37"/>
  <c r="BK1" i="37"/>
  <c r="BJ1" i="37"/>
  <c r="BI1" i="37"/>
  <c r="BH1" i="37"/>
  <c r="BG1" i="37"/>
  <c r="BF1" i="37"/>
  <c r="BE1" i="37"/>
  <c r="BD1" i="37"/>
  <c r="BC1" i="37"/>
  <c r="BB1" i="37"/>
  <c r="BA1" i="37"/>
  <c r="AZ1" i="37"/>
  <c r="AY1" i="37"/>
  <c r="AX1" i="37"/>
  <c r="AW1" i="37"/>
  <c r="AV1" i="37"/>
  <c r="AU1" i="37"/>
  <c r="AT1" i="37"/>
  <c r="AS1" i="37"/>
  <c r="AR1" i="37"/>
  <c r="AQ1" i="37"/>
  <c r="AP1" i="37"/>
  <c r="AO1" i="37"/>
  <c r="AN1" i="37"/>
  <c r="AM1" i="37"/>
  <c r="AL1" i="37"/>
  <c r="AK1" i="37"/>
  <c r="AJ1" i="37"/>
  <c r="AG1" i="37"/>
  <c r="AF1" i="37"/>
  <c r="AE1" i="37"/>
  <c r="AD1" i="37"/>
  <c r="AC1" i="37"/>
  <c r="AB1" i="37"/>
  <c r="AA1" i="37"/>
  <c r="Z1" i="37"/>
  <c r="Y1" i="37"/>
  <c r="X1" i="37"/>
  <c r="W1" i="37"/>
  <c r="V1" i="37"/>
  <c r="U1" i="37"/>
  <c r="T1" i="37"/>
  <c r="S1" i="37"/>
  <c r="R1" i="37"/>
  <c r="Q1" i="37"/>
  <c r="P1" i="37"/>
  <c r="O1" i="37"/>
  <c r="N1" i="37"/>
  <c r="M1" i="37"/>
  <c r="L1" i="37"/>
  <c r="K1" i="37"/>
  <c r="J1" i="37"/>
  <c r="I1" i="37"/>
  <c r="H1" i="37"/>
  <c r="G1" i="37"/>
  <c r="F1" i="37"/>
  <c r="E1" i="37"/>
  <c r="D1" i="37"/>
  <c r="C1" i="37"/>
  <c r="B1" i="37"/>
  <c r="G6" i="44" l="1"/>
  <c r="AE6" i="44"/>
  <c r="U7" i="44"/>
  <c r="W8" i="44"/>
  <c r="AU8" i="44"/>
  <c r="AK9" i="44"/>
  <c r="O10" i="44"/>
  <c r="AM10" i="44"/>
  <c r="AC11" i="44"/>
  <c r="G12" i="44"/>
  <c r="AE12" i="44"/>
  <c r="U13" i="44"/>
  <c r="AS13" i="44"/>
  <c r="W14" i="44"/>
  <c r="AI14" i="44"/>
  <c r="G18" i="44"/>
  <c r="S18" i="44"/>
  <c r="AE18" i="44"/>
  <c r="AQ18" i="44"/>
  <c r="I19" i="44"/>
  <c r="AG19" i="44"/>
  <c r="K20" i="44"/>
  <c r="AI20" i="44"/>
  <c r="AU20" i="44"/>
  <c r="Y21" i="44"/>
  <c r="AK21" i="44"/>
  <c r="AW21" i="44"/>
  <c r="O22" i="44"/>
  <c r="AA22" i="44"/>
  <c r="L6" i="45" s="1"/>
  <c r="AM22" i="44"/>
  <c r="X6" i="45" s="1"/>
  <c r="E23" i="44"/>
  <c r="Q23" i="44"/>
  <c r="AC23" i="44"/>
  <c r="AO23" i="44"/>
  <c r="G24" i="44"/>
  <c r="AE24" i="44"/>
  <c r="AQ24" i="44"/>
  <c r="I25" i="44"/>
  <c r="U25" i="44"/>
  <c r="AG25" i="44"/>
  <c r="AS25" i="44"/>
  <c r="K26" i="44"/>
  <c r="W26" i="44"/>
  <c r="AI26" i="44"/>
  <c r="AU26" i="44"/>
  <c r="G30" i="44"/>
  <c r="S30" i="44"/>
  <c r="AE30" i="44"/>
  <c r="AQ30" i="44"/>
  <c r="I31" i="44"/>
  <c r="U31" i="44"/>
  <c r="AS31" i="44"/>
  <c r="K32" i="44"/>
  <c r="W32" i="44"/>
  <c r="AI32" i="44"/>
  <c r="AU32" i="44"/>
  <c r="M33" i="44"/>
  <c r="Y33" i="44"/>
  <c r="AK33" i="44"/>
  <c r="AW33" i="44"/>
  <c r="O34" i="44"/>
  <c r="AA34" i="44"/>
  <c r="AM34" i="44"/>
  <c r="E35" i="44"/>
  <c r="Q35" i="44"/>
  <c r="AC35" i="44"/>
  <c r="AO35" i="44"/>
  <c r="G36" i="44"/>
  <c r="S36" i="44"/>
  <c r="AE36" i="44"/>
  <c r="AQ36" i="44"/>
  <c r="I37" i="44"/>
  <c r="U37" i="44"/>
  <c r="AG37" i="44"/>
  <c r="AS37" i="44"/>
  <c r="K38" i="44"/>
  <c r="W38" i="44"/>
  <c r="AI38" i="44"/>
  <c r="AU38" i="44"/>
  <c r="O40" i="44"/>
  <c r="AA40" i="44"/>
  <c r="AE42" i="44"/>
  <c r="G42" i="44"/>
  <c r="AQ6" i="44"/>
  <c r="AS7" i="44"/>
  <c r="M9" i="44"/>
  <c r="AA10" i="44"/>
  <c r="I13" i="44"/>
  <c r="U19" i="44"/>
  <c r="S42" i="44"/>
  <c r="S6" i="44"/>
  <c r="I7" i="44"/>
  <c r="AG7" i="44"/>
  <c r="AI8" i="44"/>
  <c r="Y9" i="44"/>
  <c r="AW9" i="44"/>
  <c r="E11" i="44"/>
  <c r="AO11" i="44"/>
  <c r="S12" i="44"/>
  <c r="AQ12" i="44"/>
  <c r="AG13" i="44"/>
  <c r="K14" i="44"/>
  <c r="AU14" i="44"/>
  <c r="W20" i="44"/>
  <c r="AM40" i="44"/>
  <c r="J3" i="44"/>
  <c r="V3" i="44"/>
  <c r="G5" i="45" s="1"/>
  <c r="AH3" i="44"/>
  <c r="S5" i="45" s="1"/>
  <c r="X4" i="44"/>
  <c r="AJ4" i="44"/>
  <c r="AV4" i="44"/>
  <c r="Z5" i="44"/>
  <c r="AL5" i="44"/>
  <c r="D6" i="44"/>
  <c r="P6" i="44"/>
  <c r="AB6" i="44"/>
  <c r="AN6" i="44"/>
  <c r="F7" i="44"/>
  <c r="AI39" i="44"/>
  <c r="AL12" i="47"/>
  <c r="R7" i="44"/>
  <c r="AD7" i="44"/>
  <c r="AP7" i="44"/>
  <c r="H8" i="44"/>
  <c r="AF8" i="44"/>
  <c r="J9" i="44"/>
  <c r="V9" i="44"/>
  <c r="AH9" i="44"/>
  <c r="AT9" i="44"/>
  <c r="AJ10" i="44"/>
  <c r="AV10" i="44"/>
  <c r="N11" i="44"/>
  <c r="Z11" i="44"/>
  <c r="AL11" i="44"/>
  <c r="D12" i="44"/>
  <c r="P12" i="44"/>
  <c r="AB12" i="44"/>
  <c r="AN12" i="44"/>
  <c r="F13" i="44"/>
  <c r="R13" i="44"/>
  <c r="AD13" i="44"/>
  <c r="AP13" i="44"/>
  <c r="H14" i="44"/>
  <c r="T14" i="44"/>
  <c r="AF14" i="44"/>
  <c r="AR14" i="44"/>
  <c r="V15" i="44"/>
  <c r="AH15" i="44"/>
  <c r="AT15" i="44"/>
  <c r="X16" i="44"/>
  <c r="AJ16" i="44"/>
  <c r="AV16" i="44"/>
  <c r="N17" i="44"/>
  <c r="Z17" i="44"/>
  <c r="D18" i="44"/>
  <c r="P18" i="44"/>
  <c r="AB18" i="44"/>
  <c r="AN18" i="44"/>
  <c r="F19" i="44"/>
  <c r="R19" i="44"/>
  <c r="AP19" i="44"/>
  <c r="T20" i="44"/>
  <c r="AF20" i="44"/>
  <c r="AR20" i="44"/>
  <c r="J21" i="44"/>
  <c r="V21" i="44"/>
  <c r="AT21" i="44"/>
  <c r="L22" i="44"/>
  <c r="X22" i="44"/>
  <c r="I6" i="45" s="1"/>
  <c r="AJ22" i="44"/>
  <c r="U6" i="45" s="1"/>
  <c r="AV22" i="44"/>
  <c r="AG6" i="45" s="1"/>
  <c r="N23" i="44"/>
  <c r="Z23" i="44"/>
  <c r="AL23" i="44"/>
  <c r="D24" i="44"/>
  <c r="P24" i="44"/>
  <c r="AB24" i="44"/>
  <c r="AN24" i="44"/>
  <c r="F25" i="44"/>
  <c r="R25" i="44"/>
  <c r="AD25" i="44"/>
  <c r="H26" i="44"/>
  <c r="T26" i="44"/>
  <c r="AF26" i="44"/>
  <c r="AR26" i="44"/>
  <c r="J27" i="44"/>
  <c r="V27" i="44"/>
  <c r="AH27" i="44"/>
  <c r="AT27" i="44"/>
  <c r="L28" i="44"/>
  <c r="X28" i="44"/>
  <c r="AJ28" i="44"/>
  <c r="AV28" i="44"/>
  <c r="N29" i="44"/>
  <c r="Z29" i="44"/>
  <c r="AL29" i="44"/>
  <c r="P30" i="44"/>
  <c r="AB30" i="44"/>
  <c r="F31" i="44"/>
  <c r="R31" i="44"/>
  <c r="AD31" i="44"/>
  <c r="AP31" i="44"/>
  <c r="H32" i="44"/>
  <c r="T32" i="44"/>
  <c r="AF32" i="44"/>
  <c r="AR32" i="44"/>
  <c r="J33" i="44"/>
  <c r="V33" i="44"/>
  <c r="AH33" i="44"/>
  <c r="AT33" i="44"/>
  <c r="X34" i="44"/>
  <c r="AJ34" i="44"/>
  <c r="AV34" i="44"/>
  <c r="Z35" i="44"/>
  <c r="AL35" i="44"/>
  <c r="D36" i="44"/>
  <c r="P36" i="44"/>
  <c r="AB36" i="44"/>
  <c r="AN36" i="44"/>
  <c r="F37" i="44"/>
  <c r="R37" i="44"/>
  <c r="AD37" i="44"/>
  <c r="AP37" i="44"/>
  <c r="H38" i="44"/>
  <c r="T38" i="44"/>
  <c r="AF38" i="44"/>
  <c r="AR38" i="44"/>
  <c r="J39" i="44"/>
  <c r="V39" i="44"/>
  <c r="AH39" i="44"/>
  <c r="AT39" i="44"/>
  <c r="L40" i="44"/>
  <c r="X40" i="44"/>
  <c r="AJ40" i="44"/>
  <c r="AV40" i="44"/>
  <c r="N41" i="44"/>
  <c r="Z41" i="44"/>
  <c r="AL41" i="44"/>
  <c r="P42" i="44"/>
  <c r="AB42" i="44"/>
  <c r="AN42" i="44"/>
  <c r="F43" i="44"/>
  <c r="R43" i="44"/>
  <c r="AD43" i="44"/>
  <c r="H44" i="44"/>
  <c r="T44" i="44"/>
  <c r="AF44" i="44"/>
  <c r="AR44" i="44"/>
  <c r="J45" i="44"/>
  <c r="V45" i="44"/>
  <c r="AH45" i="44"/>
  <c r="AT45" i="44"/>
  <c r="L46" i="44"/>
  <c r="X46" i="44"/>
  <c r="AJ46" i="44"/>
  <c r="AV46" i="44"/>
  <c r="N47" i="44"/>
  <c r="Z47" i="44"/>
  <c r="AL47" i="44"/>
  <c r="D48" i="44"/>
  <c r="P48" i="44"/>
  <c r="AB48" i="44"/>
  <c r="AN48" i="44"/>
  <c r="F49" i="44"/>
  <c r="R49" i="44"/>
  <c r="AD49" i="44"/>
  <c r="AP49" i="44"/>
  <c r="Q36" i="44"/>
  <c r="AC36" i="44"/>
  <c r="AS38" i="44"/>
  <c r="AU39" i="44"/>
  <c r="U44" i="44"/>
  <c r="AG44" i="44"/>
  <c r="AS44" i="44"/>
  <c r="K45" i="44"/>
  <c r="W45" i="44"/>
  <c r="AI45" i="44"/>
  <c r="AK46" i="44"/>
  <c r="AA47" i="44"/>
  <c r="AM47" i="44"/>
  <c r="E48" i="44"/>
  <c r="Q48" i="44"/>
  <c r="AO48" i="44"/>
  <c r="G49" i="44"/>
  <c r="K3" i="44"/>
  <c r="W3" i="44"/>
  <c r="H5" i="45" s="1"/>
  <c r="AI3" i="44"/>
  <c r="T5" i="45" s="1"/>
  <c r="AU3" i="44"/>
  <c r="AF5" i="45" s="1"/>
  <c r="E6" i="44"/>
  <c r="AO6" i="44"/>
  <c r="AQ7" i="44"/>
  <c r="I8" i="44"/>
  <c r="U8" i="44"/>
  <c r="AG8" i="44"/>
  <c r="AS8" i="44"/>
  <c r="K9" i="44"/>
  <c r="W9" i="44"/>
  <c r="AI9" i="44"/>
  <c r="AU9" i="44"/>
  <c r="M10" i="44"/>
  <c r="AW10" i="44"/>
  <c r="O11" i="44"/>
  <c r="AA11" i="44"/>
  <c r="AM11" i="44"/>
  <c r="AE43" i="44"/>
  <c r="Y52" i="44"/>
  <c r="AW52" i="44"/>
  <c r="E12" i="44"/>
  <c r="Q12" i="44"/>
  <c r="AC12" i="44"/>
  <c r="AO12" i="44"/>
  <c r="G13" i="44"/>
  <c r="S13" i="44"/>
  <c r="AE13" i="44"/>
  <c r="AQ13" i="44"/>
  <c r="I14" i="44"/>
  <c r="U14" i="44"/>
  <c r="AG14" i="44"/>
  <c r="AS14" i="44"/>
  <c r="W15" i="44"/>
  <c r="AI15" i="44"/>
  <c r="AU15" i="44"/>
  <c r="Y16" i="44"/>
  <c r="AK16" i="44"/>
  <c r="AO18" i="44"/>
  <c r="G19" i="44"/>
  <c r="S19" i="44"/>
  <c r="I20" i="44"/>
  <c r="U20" i="44"/>
  <c r="AG20" i="44"/>
  <c r="AS20" i="44"/>
  <c r="K21" i="44"/>
  <c r="W21" i="44"/>
  <c r="AI21" i="44"/>
  <c r="AU21" i="44"/>
  <c r="M22" i="44"/>
  <c r="Y22" i="44"/>
  <c r="J6" i="45" s="1"/>
  <c r="AK22" i="44"/>
  <c r="V6" i="45" s="1"/>
  <c r="O23" i="44"/>
  <c r="AA23" i="44"/>
  <c r="AM23" i="44"/>
  <c r="E24" i="44"/>
  <c r="Q24" i="44"/>
  <c r="AC24" i="44"/>
  <c r="AO24" i="44"/>
  <c r="S25" i="44"/>
  <c r="AE25" i="44"/>
  <c r="I26" i="44"/>
  <c r="U26" i="44"/>
  <c r="AG26" i="44"/>
  <c r="AS26" i="44"/>
  <c r="K27" i="44"/>
  <c r="W27" i="44"/>
  <c r="AI27" i="44"/>
  <c r="AU27" i="44"/>
  <c r="M28" i="44"/>
  <c r="Q30" i="44"/>
  <c r="AC30" i="44"/>
  <c r="S31" i="44"/>
  <c r="AE31" i="44"/>
  <c r="AQ31" i="44"/>
  <c r="I32" i="44"/>
  <c r="U32" i="44"/>
  <c r="AG32" i="44"/>
  <c r="AS32" i="44"/>
  <c r="K33" i="44"/>
  <c r="W33" i="44"/>
  <c r="AI33" i="44"/>
  <c r="AU33" i="44"/>
  <c r="M34" i="44"/>
  <c r="Y34" i="44"/>
  <c r="AK34" i="44"/>
  <c r="AW34" i="44"/>
  <c r="AA35" i="44"/>
  <c r="AM35" i="44"/>
  <c r="E36" i="44"/>
  <c r="AO36" i="44"/>
  <c r="G37" i="44"/>
  <c r="S37" i="44"/>
  <c r="AE37" i="44"/>
  <c r="AQ37" i="44"/>
  <c r="I38" i="44"/>
  <c r="U38" i="44"/>
  <c r="M40" i="44"/>
  <c r="AK40" i="44"/>
  <c r="AW40" i="44"/>
  <c r="E42" i="44"/>
  <c r="AC42" i="44"/>
  <c r="G43" i="44"/>
  <c r="AQ49" i="44"/>
  <c r="W51" i="44"/>
  <c r="AA53" i="44"/>
  <c r="AQ19" i="44"/>
  <c r="AH9" i="40"/>
  <c r="U88" i="44"/>
  <c r="Q98" i="44"/>
  <c r="W125" i="44"/>
  <c r="AE135" i="44"/>
  <c r="AC146" i="44"/>
  <c r="G147" i="44"/>
  <c r="AE159" i="44"/>
  <c r="Q42" i="44"/>
  <c r="P31" i="44"/>
  <c r="AB31" i="44"/>
  <c r="AN31" i="44"/>
  <c r="H33" i="44"/>
  <c r="T33" i="44"/>
  <c r="AF33" i="44"/>
  <c r="AR33" i="44"/>
  <c r="N36" i="44"/>
  <c r="Z36" i="44"/>
  <c r="AL36" i="44"/>
  <c r="D37" i="44"/>
  <c r="P37" i="44"/>
  <c r="AB37" i="44"/>
  <c r="AN37" i="44"/>
  <c r="F38" i="44"/>
  <c r="R38" i="44"/>
  <c r="AD38" i="44"/>
  <c r="AP38" i="44"/>
  <c r="H39" i="44"/>
  <c r="T39" i="44"/>
  <c r="AF39" i="44"/>
  <c r="AR39" i="44"/>
  <c r="J40" i="44"/>
  <c r="V40" i="44"/>
  <c r="AH40" i="44"/>
  <c r="AT40" i="44"/>
  <c r="L41" i="44"/>
  <c r="X41" i="44"/>
  <c r="AJ41" i="44"/>
  <c r="AV41" i="44"/>
  <c r="N42" i="44"/>
  <c r="Z42" i="44"/>
  <c r="AL42" i="44"/>
  <c r="D43" i="44"/>
  <c r="P43" i="44"/>
  <c r="AN43" i="44"/>
  <c r="F44" i="44"/>
  <c r="R44" i="44"/>
  <c r="AD44" i="44"/>
  <c r="AP44" i="44"/>
  <c r="H45" i="44"/>
  <c r="T45" i="44"/>
  <c r="AF45" i="44"/>
  <c r="AR45" i="44"/>
  <c r="N48" i="44"/>
  <c r="Z48" i="44"/>
  <c r="AL48" i="44"/>
  <c r="D49" i="44"/>
  <c r="P49" i="44"/>
  <c r="AB49" i="44"/>
  <c r="AN49" i="44"/>
  <c r="F50" i="44"/>
  <c r="R50" i="44"/>
  <c r="AD50" i="44"/>
  <c r="AP50" i="44"/>
  <c r="H51" i="44"/>
  <c r="T51" i="44"/>
  <c r="AF51" i="44"/>
  <c r="AR51" i="44"/>
  <c r="J52" i="44"/>
  <c r="AH52" i="44"/>
  <c r="AT52" i="44"/>
  <c r="L53" i="44"/>
  <c r="X53" i="44"/>
  <c r="AJ53" i="44"/>
  <c r="AV53" i="44"/>
  <c r="N54" i="44"/>
  <c r="Z54" i="44"/>
  <c r="AL54" i="44"/>
  <c r="D55" i="44"/>
  <c r="P55" i="44"/>
  <c r="AN55" i="44"/>
  <c r="F56" i="44"/>
  <c r="R56" i="44"/>
  <c r="AD56" i="44"/>
  <c r="AP56" i="44"/>
  <c r="H57" i="44"/>
  <c r="T57" i="44"/>
  <c r="AF57" i="44"/>
  <c r="AR57" i="44"/>
  <c r="N60" i="44"/>
  <c r="Z60" i="44"/>
  <c r="AL60" i="44"/>
  <c r="D61" i="44"/>
  <c r="P61" i="44"/>
  <c r="AI5" i="44"/>
  <c r="J9" i="40"/>
  <c r="AO91" i="44"/>
  <c r="G92" i="44"/>
  <c r="S92" i="44"/>
  <c r="AE92" i="44"/>
  <c r="AQ92" i="44"/>
  <c r="M95" i="44"/>
  <c r="Y95" i="44"/>
  <c r="AK95" i="44"/>
  <c r="AW95" i="44"/>
  <c r="O96" i="44"/>
  <c r="AA96" i="44"/>
  <c r="AM96" i="44"/>
  <c r="E97" i="44"/>
  <c r="Q97" i="44"/>
  <c r="AC97" i="44"/>
  <c r="AO97" i="44"/>
  <c r="G98" i="44"/>
  <c r="S98" i="44"/>
  <c r="AE98" i="44"/>
  <c r="AQ98" i="44"/>
  <c r="I99" i="44"/>
  <c r="U99" i="44"/>
  <c r="AG99" i="44"/>
  <c r="AS99" i="44"/>
  <c r="K100" i="44"/>
  <c r="W100" i="44"/>
  <c r="AI100" i="44"/>
  <c r="AU100" i="44"/>
  <c r="M101" i="44"/>
  <c r="Y101" i="44"/>
  <c r="J11" i="45" s="1"/>
  <c r="AK101" i="44"/>
  <c r="V11" i="45" s="1"/>
  <c r="AW101" i="44"/>
  <c r="AH11" i="45" s="1"/>
  <c r="O102" i="44"/>
  <c r="AA102" i="44"/>
  <c r="AM102" i="44"/>
  <c r="E103" i="44"/>
  <c r="Q103" i="44"/>
  <c r="AC103" i="44"/>
  <c r="AO103" i="44"/>
  <c r="G104" i="44"/>
  <c r="S104" i="44"/>
  <c r="AE104" i="44"/>
  <c r="AQ104" i="44"/>
  <c r="M107" i="44"/>
  <c r="Y107" i="44"/>
  <c r="AK107" i="44"/>
  <c r="AW107" i="44"/>
  <c r="O108" i="44"/>
  <c r="AA108" i="44"/>
  <c r="AM108" i="44"/>
  <c r="E109" i="44"/>
  <c r="Q109" i="44"/>
  <c r="AC109" i="44"/>
  <c r="AO109" i="44"/>
  <c r="G110" i="44"/>
  <c r="S110" i="44"/>
  <c r="AE110" i="44"/>
  <c r="AQ110" i="44"/>
  <c r="I111" i="44"/>
  <c r="U111" i="44"/>
  <c r="AG111" i="44"/>
  <c r="AS111" i="44"/>
  <c r="K112" i="44"/>
  <c r="W112" i="44"/>
  <c r="AI112" i="44"/>
  <c r="AU112" i="44"/>
  <c r="M113" i="44"/>
  <c r="Y113" i="44"/>
  <c r="AK113" i="44"/>
  <c r="AW113" i="44"/>
  <c r="O114" i="44"/>
  <c r="AA114" i="44"/>
  <c r="AM114" i="44"/>
  <c r="G116" i="44"/>
  <c r="E133" i="44"/>
  <c r="Q133" i="44"/>
  <c r="AO133" i="44"/>
  <c r="G134" i="44"/>
  <c r="S134" i="44"/>
  <c r="AE134" i="44"/>
  <c r="AQ134" i="44"/>
  <c r="I135" i="44"/>
  <c r="U135" i="44"/>
  <c r="AG135" i="44"/>
  <c r="AS135" i="44"/>
  <c r="K136" i="44"/>
  <c r="W136" i="44"/>
  <c r="AI136" i="44"/>
  <c r="AU136" i="44"/>
  <c r="M137" i="44"/>
  <c r="Y137" i="44"/>
  <c r="AK137" i="44"/>
  <c r="AW137" i="44"/>
  <c r="O138" i="44"/>
  <c r="AA138" i="44"/>
  <c r="AM138" i="44"/>
  <c r="G140" i="44"/>
  <c r="S140" i="44"/>
  <c r="AE140" i="44"/>
  <c r="AQ140" i="44"/>
  <c r="M143" i="44"/>
  <c r="Y143" i="44"/>
  <c r="O144" i="44"/>
  <c r="AA144" i="44"/>
  <c r="E145" i="44"/>
  <c r="Q145" i="44"/>
  <c r="AO145" i="44"/>
  <c r="G146" i="44"/>
  <c r="AE146" i="44"/>
  <c r="AQ146" i="44"/>
  <c r="AG147" i="44"/>
  <c r="AS147" i="44"/>
  <c r="AI148" i="44"/>
  <c r="AU148" i="44"/>
  <c r="AK149" i="44"/>
  <c r="AW149" i="44"/>
  <c r="O150" i="44"/>
  <c r="AM150" i="44"/>
  <c r="V9" i="40"/>
  <c r="AD159" i="44"/>
  <c r="AB92" i="44"/>
  <c r="T136" i="44"/>
  <c r="AS28" i="44"/>
  <c r="AQ111" i="44"/>
  <c r="AC128" i="44"/>
  <c r="T8" i="44"/>
  <c r="Y40" i="44"/>
  <c r="S55" i="44"/>
  <c r="AL17" i="44"/>
  <c r="Q6" i="44"/>
  <c r="S17" i="44"/>
  <c r="AE53" i="44"/>
  <c r="AS54" i="44"/>
  <c r="M56" i="44"/>
  <c r="K67" i="44"/>
  <c r="AG78" i="44"/>
  <c r="S83" i="44"/>
  <c r="AQ83" i="44"/>
  <c r="Y86" i="44"/>
  <c r="O105" i="44"/>
  <c r="AE113" i="44"/>
  <c r="O117" i="44"/>
  <c r="S125" i="44"/>
  <c r="I126" i="44"/>
  <c r="AU127" i="44"/>
  <c r="AQ149" i="44"/>
  <c r="AI151" i="44"/>
  <c r="AK4" i="44"/>
  <c r="E18" i="44"/>
  <c r="Y28" i="44"/>
  <c r="AK28" i="44"/>
  <c r="E30" i="44"/>
  <c r="G31" i="44"/>
  <c r="AO42" i="44"/>
  <c r="AO54" i="44"/>
  <c r="AO66" i="44"/>
  <c r="E78" i="44"/>
  <c r="AC90" i="44"/>
  <c r="AP3" i="44"/>
  <c r="AA5" i="45" s="1"/>
  <c r="AH5" i="44"/>
  <c r="AP159" i="44"/>
  <c r="AU7" i="44"/>
  <c r="AW4" i="44"/>
  <c r="AC6" i="44"/>
  <c r="AW16" i="44"/>
  <c r="Q18" i="44"/>
  <c r="AW28" i="44"/>
  <c r="E34" i="44"/>
  <c r="AE41" i="44"/>
  <c r="AK44" i="44"/>
  <c r="U54" i="44"/>
  <c r="W55" i="44"/>
  <c r="AK56" i="44"/>
  <c r="U66" i="44"/>
  <c r="AI67" i="44"/>
  <c r="AQ71" i="44"/>
  <c r="I78" i="44"/>
  <c r="W79" i="44"/>
  <c r="AQ101" i="44"/>
  <c r="AB11" i="45" s="1"/>
  <c r="AM117" i="44"/>
  <c r="Y128" i="44"/>
  <c r="M21" i="44"/>
  <c r="T42" i="44"/>
  <c r="X50" i="44"/>
  <c r="AD59" i="44"/>
  <c r="H60" i="44"/>
  <c r="P70" i="44"/>
  <c r="AT73" i="44"/>
  <c r="V79" i="44"/>
  <c r="T90" i="44"/>
  <c r="J91" i="44"/>
  <c r="AL93" i="44"/>
  <c r="P94" i="44"/>
  <c r="F95" i="44"/>
  <c r="AF102" i="44"/>
  <c r="D106" i="44"/>
  <c r="AB106" i="44"/>
  <c r="T114" i="44"/>
  <c r="AJ116" i="44"/>
  <c r="N117" i="44"/>
  <c r="F119" i="44"/>
  <c r="J121" i="44"/>
  <c r="V121" i="44"/>
  <c r="G12" i="45" s="1"/>
  <c r="H126" i="44"/>
  <c r="AR132" i="44"/>
  <c r="J139" i="44"/>
  <c r="AT139" i="44"/>
  <c r="H144" i="44"/>
  <c r="AF144" i="44"/>
  <c r="AQ3" i="44"/>
  <c r="AB5" i="45" s="1"/>
  <c r="E8" i="44"/>
  <c r="O25" i="44"/>
  <c r="AM25" i="44"/>
  <c r="AW30" i="44"/>
  <c r="AM31" i="44"/>
  <c r="AC38" i="44"/>
  <c r="I52" i="44"/>
  <c r="AS52" i="44"/>
  <c r="AW54" i="44"/>
  <c r="AI65" i="44"/>
  <c r="S69" i="44"/>
  <c r="G75" i="44"/>
  <c r="AG76" i="44"/>
  <c r="AA85" i="44"/>
  <c r="U100" i="44"/>
  <c r="AS106" i="44"/>
  <c r="E116" i="44"/>
  <c r="S117" i="44"/>
  <c r="G129" i="44"/>
  <c r="AG130" i="44"/>
  <c r="AS130" i="44"/>
  <c r="O133" i="44"/>
  <c r="E134" i="44"/>
  <c r="AC158" i="44"/>
  <c r="G159" i="44"/>
  <c r="AQ159" i="44"/>
  <c r="AR5" i="40"/>
  <c r="AF5" i="40"/>
  <c r="T5" i="40"/>
  <c r="P7" i="44"/>
  <c r="AQ5" i="40"/>
  <c r="AE5" i="40"/>
  <c r="S5" i="40"/>
  <c r="AN4" i="40"/>
  <c r="AB4" i="40"/>
  <c r="AI50" i="44"/>
  <c r="AU50" i="44"/>
  <c r="M51" i="44"/>
  <c r="Y51" i="44"/>
  <c r="AK51" i="44"/>
  <c r="AW51" i="44"/>
  <c r="O52" i="44"/>
  <c r="AA52" i="44"/>
  <c r="AM52" i="44"/>
  <c r="G54" i="44"/>
  <c r="S54" i="44"/>
  <c r="AE54" i="44"/>
  <c r="AQ54" i="44"/>
  <c r="I55" i="44"/>
  <c r="U55" i="44"/>
  <c r="AG55" i="44"/>
  <c r="AS55" i="44"/>
  <c r="K56" i="44"/>
  <c r="W56" i="44"/>
  <c r="AI56" i="44"/>
  <c r="AU56" i="44"/>
  <c r="M57" i="44"/>
  <c r="Y57" i="44"/>
  <c r="AK57" i="44"/>
  <c r="AW57" i="44"/>
  <c r="O58" i="44"/>
  <c r="AA58" i="44"/>
  <c r="AM58" i="44"/>
  <c r="E59" i="44"/>
  <c r="Q59" i="44"/>
  <c r="AC59" i="44"/>
  <c r="AO59" i="44"/>
  <c r="G60" i="44"/>
  <c r="S60" i="44"/>
  <c r="AE60" i="44"/>
  <c r="AQ60" i="44"/>
  <c r="I61" i="44"/>
  <c r="U61" i="44"/>
  <c r="F7" i="45" s="1"/>
  <c r="AG61" i="44"/>
  <c r="R7" i="45" s="1"/>
  <c r="AS61" i="44"/>
  <c r="AD7" i="45" s="1"/>
  <c r="K62" i="44"/>
  <c r="W62" i="44"/>
  <c r="AI62" i="44"/>
  <c r="AU62" i="44"/>
  <c r="M63" i="44"/>
  <c r="Y63" i="44"/>
  <c r="AK63" i="44"/>
  <c r="O64" i="44"/>
  <c r="AA64" i="44"/>
  <c r="AM64" i="44"/>
  <c r="G66" i="44"/>
  <c r="S66" i="44"/>
  <c r="AE66" i="44"/>
  <c r="AQ66" i="44"/>
  <c r="I67" i="44"/>
  <c r="U67" i="44"/>
  <c r="AG67" i="44"/>
  <c r="AS67" i="44"/>
  <c r="K68" i="44"/>
  <c r="W68" i="44"/>
  <c r="AI68" i="44"/>
  <c r="AU68" i="44"/>
  <c r="M69" i="44"/>
  <c r="Y69" i="44"/>
  <c r="AK69" i="44"/>
  <c r="AW69" i="44"/>
  <c r="O70" i="44"/>
  <c r="AA70" i="44"/>
  <c r="AM70" i="44"/>
  <c r="E71" i="44"/>
  <c r="Q71" i="44"/>
  <c r="AC71" i="44"/>
  <c r="AO71" i="44"/>
  <c r="I73" i="44"/>
  <c r="U73" i="44"/>
  <c r="AG73" i="44"/>
  <c r="AS73" i="44"/>
  <c r="O76" i="44"/>
  <c r="AA76" i="44"/>
  <c r="AM76" i="44"/>
  <c r="G78" i="44"/>
  <c r="S78" i="44"/>
  <c r="AE78" i="44"/>
  <c r="AQ78" i="44"/>
  <c r="I79" i="44"/>
  <c r="X152" i="44"/>
  <c r="AV152" i="44"/>
  <c r="Z153" i="44"/>
  <c r="D154" i="44"/>
  <c r="AB154" i="44"/>
  <c r="AD4" i="40"/>
  <c r="AW38" i="44"/>
  <c r="AW62" i="44"/>
  <c r="AM8" i="44"/>
  <c r="AU9" i="40"/>
  <c r="AI9" i="40"/>
  <c r="W9" i="40"/>
  <c r="K9" i="40"/>
  <c r="AV11" i="40"/>
  <c r="AH11" i="46" s="1"/>
  <c r="AJ11" i="40"/>
  <c r="V11" i="46" s="1"/>
  <c r="X11" i="40"/>
  <c r="J11" i="46" s="1"/>
  <c r="L11" i="40"/>
  <c r="K7" i="40"/>
  <c r="C16" i="44"/>
  <c r="C28" i="44"/>
  <c r="C40" i="44"/>
  <c r="C52" i="44"/>
  <c r="C64" i="44"/>
  <c r="C76" i="44"/>
  <c r="C88" i="44"/>
  <c r="C100" i="44"/>
  <c r="C112" i="44"/>
  <c r="C124" i="44"/>
  <c r="C136" i="44"/>
  <c r="C148" i="44"/>
  <c r="AS6" i="40"/>
  <c r="AU7" i="40"/>
  <c r="AI7" i="40"/>
  <c r="W7" i="40"/>
  <c r="AT7" i="40"/>
  <c r="AH7" i="40"/>
  <c r="V7" i="40"/>
  <c r="J7" i="40"/>
  <c r="AQ106" i="44"/>
  <c r="AC159" i="44"/>
  <c r="AO159" i="44"/>
  <c r="AG6" i="40"/>
  <c r="R5" i="40"/>
  <c r="U6" i="40"/>
  <c r="AF6" i="44"/>
  <c r="V7" i="44"/>
  <c r="L8" i="44"/>
  <c r="N9" i="44"/>
  <c r="AL9" i="44"/>
  <c r="AB10" i="44"/>
  <c r="R11" i="44"/>
  <c r="AF12" i="44"/>
  <c r="AT13" i="44"/>
  <c r="T18" i="44"/>
  <c r="J19" i="44"/>
  <c r="AT19" i="44"/>
  <c r="AV20" i="44"/>
  <c r="AL21" i="44"/>
  <c r="AB22" i="44"/>
  <c r="M6" i="45" s="1"/>
  <c r="AD23" i="44"/>
  <c r="T24" i="44"/>
  <c r="J25" i="44"/>
  <c r="AF30" i="44"/>
  <c r="J31" i="44"/>
  <c r="AT31" i="44"/>
  <c r="X32" i="44"/>
  <c r="N33" i="44"/>
  <c r="D34" i="44"/>
  <c r="AB34" i="44"/>
  <c r="F35" i="44"/>
  <c r="AP35" i="44"/>
  <c r="J37" i="44"/>
  <c r="AT37" i="44"/>
  <c r="AL39" i="44"/>
  <c r="AR42" i="44"/>
  <c r="AH43" i="44"/>
  <c r="X44" i="44"/>
  <c r="Z45" i="44"/>
  <c r="D46" i="44"/>
  <c r="AN46" i="44"/>
  <c r="AD47" i="44"/>
  <c r="AF48" i="44"/>
  <c r="V49" i="44"/>
  <c r="L50" i="44"/>
  <c r="N51" i="44"/>
  <c r="H54" i="44"/>
  <c r="AR54" i="44"/>
  <c r="AH55" i="44"/>
  <c r="X56" i="44"/>
  <c r="N57" i="44"/>
  <c r="D58" i="44"/>
  <c r="AN58" i="44"/>
  <c r="AP59" i="44"/>
  <c r="AR60" i="44"/>
  <c r="AH61" i="44"/>
  <c r="S7" i="45" s="1"/>
  <c r="X62" i="44"/>
  <c r="N63" i="44"/>
  <c r="H66" i="44"/>
  <c r="AR66" i="44"/>
  <c r="AH67" i="44"/>
  <c r="X68" i="44"/>
  <c r="N69" i="44"/>
  <c r="D70" i="44"/>
  <c r="AB70" i="44"/>
  <c r="X80" i="44"/>
  <c r="AB82" i="44"/>
  <c r="H6" i="44"/>
  <c r="AR6" i="44"/>
  <c r="AH7" i="44"/>
  <c r="AJ8" i="44"/>
  <c r="Z9" i="44"/>
  <c r="P10" i="44"/>
  <c r="AN10" i="44"/>
  <c r="AP11" i="44"/>
  <c r="T12" i="44"/>
  <c r="V13" i="44"/>
  <c r="AF18" i="44"/>
  <c r="V19" i="44"/>
  <c r="L20" i="44"/>
  <c r="AJ20" i="44"/>
  <c r="Z21" i="44"/>
  <c r="P22" i="44"/>
  <c r="F23" i="44"/>
  <c r="H24" i="44"/>
  <c r="AR24" i="44"/>
  <c r="T30" i="44"/>
  <c r="V31" i="44"/>
  <c r="L32" i="44"/>
  <c r="AJ32" i="44"/>
  <c r="Z33" i="44"/>
  <c r="P34" i="44"/>
  <c r="R35" i="44"/>
  <c r="H36" i="44"/>
  <c r="AR36" i="44"/>
  <c r="AH37" i="44"/>
  <c r="Z39" i="44"/>
  <c r="AF42" i="44"/>
  <c r="V43" i="44"/>
  <c r="L44" i="44"/>
  <c r="N45" i="44"/>
  <c r="P46" i="44"/>
  <c r="F47" i="44"/>
  <c r="AP47" i="44"/>
  <c r="T48" i="44"/>
  <c r="J49" i="44"/>
  <c r="AT49" i="44"/>
  <c r="AV50" i="44"/>
  <c r="Z51" i="44"/>
  <c r="AF54" i="44"/>
  <c r="V55" i="44"/>
  <c r="L56" i="44"/>
  <c r="AV56" i="44"/>
  <c r="AL57" i="44"/>
  <c r="AB58" i="44"/>
  <c r="R59" i="44"/>
  <c r="T60" i="44"/>
  <c r="J61" i="44"/>
  <c r="AT61" i="44"/>
  <c r="AE7" i="45" s="1"/>
  <c r="AJ62" i="44"/>
  <c r="Z63" i="44"/>
  <c r="AF66" i="44"/>
  <c r="V67" i="44"/>
  <c r="L68" i="44"/>
  <c r="AV68" i="44"/>
  <c r="AL69" i="44"/>
  <c r="R71" i="44"/>
  <c r="D82" i="44"/>
  <c r="AI11" i="40"/>
  <c r="U11" i="46" s="1"/>
  <c r="K11" i="40"/>
  <c r="T6" i="44"/>
  <c r="J7" i="44"/>
  <c r="AT7" i="44"/>
  <c r="AV8" i="44"/>
  <c r="D10" i="44"/>
  <c r="F11" i="44"/>
  <c r="H12" i="44"/>
  <c r="AR12" i="44"/>
  <c r="H18" i="44"/>
  <c r="AR18" i="44"/>
  <c r="AH19" i="44"/>
  <c r="X20" i="44"/>
  <c r="N21" i="44"/>
  <c r="D22" i="44"/>
  <c r="AN22" i="44"/>
  <c r="Y6" i="45" s="1"/>
  <c r="AP23" i="44"/>
  <c r="AF24" i="44"/>
  <c r="H30" i="44"/>
  <c r="AR30" i="44"/>
  <c r="AH31" i="44"/>
  <c r="AV32" i="44"/>
  <c r="AL33" i="44"/>
  <c r="AN34" i="44"/>
  <c r="AD35" i="44"/>
  <c r="AF36" i="44"/>
  <c r="V37" i="44"/>
  <c r="N39" i="44"/>
  <c r="H42" i="44"/>
  <c r="J43" i="44"/>
  <c r="AT43" i="44"/>
  <c r="AJ44" i="44"/>
  <c r="AV44" i="44"/>
  <c r="AL45" i="44"/>
  <c r="AB46" i="44"/>
  <c r="R47" i="44"/>
  <c r="H48" i="44"/>
  <c r="AR48" i="44"/>
  <c r="AH49" i="44"/>
  <c r="AJ50" i="44"/>
  <c r="AL51" i="44"/>
  <c r="T54" i="44"/>
  <c r="J55" i="44"/>
  <c r="AT55" i="44"/>
  <c r="AJ56" i="44"/>
  <c r="Z57" i="44"/>
  <c r="P58" i="44"/>
  <c r="F59" i="44"/>
  <c r="AF60" i="44"/>
  <c r="V61" i="44"/>
  <c r="G7" i="45" s="1"/>
  <c r="L62" i="44"/>
  <c r="AV62" i="44"/>
  <c r="AL63" i="44"/>
  <c r="T66" i="44"/>
  <c r="J67" i="44"/>
  <c r="AT67" i="44"/>
  <c r="AJ68" i="44"/>
  <c r="Z69" i="44"/>
  <c r="AN70" i="44"/>
  <c r="L80" i="44"/>
  <c r="Z81" i="44"/>
  <c r="K10" i="45" s="1"/>
  <c r="AU11" i="40"/>
  <c r="AG11" i="46" s="1"/>
  <c r="W11" i="40"/>
  <c r="I11" i="46" s="1"/>
  <c r="N81" i="44"/>
  <c r="AV80" i="44"/>
  <c r="AJ80" i="44"/>
  <c r="AP71" i="44"/>
  <c r="T72" i="44"/>
  <c r="AR72" i="44"/>
  <c r="V73" i="44"/>
  <c r="AH73" i="44"/>
  <c r="L74" i="44"/>
  <c r="AJ74" i="44"/>
  <c r="AV74" i="44"/>
  <c r="N75" i="44"/>
  <c r="Z75" i="44"/>
  <c r="AL75" i="44"/>
  <c r="H78" i="44"/>
  <c r="T78" i="44"/>
  <c r="AF78" i="44"/>
  <c r="AR78" i="44"/>
  <c r="J79" i="44"/>
  <c r="AH79" i="44"/>
  <c r="AT79" i="44"/>
  <c r="P82" i="44"/>
  <c r="G5" i="44"/>
  <c r="S5" i="44"/>
  <c r="AQ5" i="44"/>
  <c r="I6" i="44"/>
  <c r="U6" i="44"/>
  <c r="AG6" i="44"/>
  <c r="AS6" i="44"/>
  <c r="K7" i="44"/>
  <c r="W7" i="44"/>
  <c r="AI7" i="44"/>
  <c r="M8" i="44"/>
  <c r="AW8" i="44"/>
  <c r="O9" i="44"/>
  <c r="AA9" i="44"/>
  <c r="AM9" i="44"/>
  <c r="G11" i="44"/>
  <c r="S11" i="44"/>
  <c r="AE11" i="44"/>
  <c r="I12" i="44"/>
  <c r="U12" i="44"/>
  <c r="AG12" i="44"/>
  <c r="AS12" i="44"/>
  <c r="G17" i="44"/>
  <c r="AE17" i="44"/>
  <c r="I18" i="44"/>
  <c r="U18" i="44"/>
  <c r="AG18" i="44"/>
  <c r="AS18" i="44"/>
  <c r="K19" i="44"/>
  <c r="W19" i="44"/>
  <c r="AI19" i="44"/>
  <c r="M20" i="44"/>
  <c r="Y20" i="44"/>
  <c r="AK20" i="44"/>
  <c r="AW20" i="44"/>
  <c r="O21" i="44"/>
  <c r="AA21" i="44"/>
  <c r="AM21" i="44"/>
  <c r="AC22" i="44"/>
  <c r="N6" i="45" s="1"/>
  <c r="G23" i="44"/>
  <c r="S23" i="44"/>
  <c r="AE23" i="44"/>
  <c r="AQ23" i="44"/>
  <c r="I24" i="44"/>
  <c r="U24" i="44"/>
  <c r="AG24" i="44"/>
  <c r="AS24" i="44"/>
  <c r="G29" i="44"/>
  <c r="S29" i="44"/>
  <c r="AE29" i="44"/>
  <c r="AQ29" i="44"/>
  <c r="I30" i="44"/>
  <c r="AG30" i="44"/>
  <c r="AS30" i="44"/>
  <c r="K31" i="44"/>
  <c r="W31" i="44"/>
  <c r="AI31" i="44"/>
  <c r="AU31" i="44"/>
  <c r="M32" i="44"/>
  <c r="Y32" i="44"/>
  <c r="AK32" i="44"/>
  <c r="AW32" i="44"/>
  <c r="O33" i="44"/>
  <c r="AA33" i="44"/>
  <c r="AM33" i="44"/>
  <c r="Q34" i="44"/>
  <c r="AC34" i="44"/>
  <c r="AO34" i="44"/>
  <c r="G35" i="44"/>
  <c r="S35" i="44"/>
  <c r="AE35" i="44"/>
  <c r="AQ35" i="44"/>
  <c r="I36" i="44"/>
  <c r="AG36" i="44"/>
  <c r="AS36" i="44"/>
  <c r="M38" i="44"/>
  <c r="Y38" i="44"/>
  <c r="AK38" i="44"/>
  <c r="G41" i="44"/>
  <c r="S41" i="44"/>
  <c r="AQ41" i="44"/>
  <c r="I42" i="44"/>
  <c r="U42" i="44"/>
  <c r="AG42" i="44"/>
  <c r="AS42" i="44"/>
  <c r="K43" i="44"/>
  <c r="W43" i="44"/>
  <c r="AI43" i="44"/>
  <c r="AU43" i="44"/>
  <c r="M44" i="44"/>
  <c r="Y44" i="44"/>
  <c r="AW44" i="44"/>
  <c r="O45" i="44"/>
  <c r="AA45" i="44"/>
  <c r="AM45" i="44"/>
  <c r="Q46" i="44"/>
  <c r="AC46" i="44"/>
  <c r="G47" i="44"/>
  <c r="S47" i="44"/>
  <c r="AE47" i="44"/>
  <c r="AQ47" i="44"/>
  <c r="M50" i="44"/>
  <c r="Y50" i="44"/>
  <c r="AK50" i="44"/>
  <c r="AW50" i="44"/>
  <c r="G53" i="44"/>
  <c r="S53" i="44"/>
  <c r="I54" i="44"/>
  <c r="AG54" i="44"/>
  <c r="K55" i="44"/>
  <c r="AI55" i="44"/>
  <c r="AU55" i="44"/>
  <c r="Y56" i="44"/>
  <c r="AW56" i="44"/>
  <c r="AA57" i="44"/>
  <c r="AM57" i="44"/>
  <c r="G59" i="44"/>
  <c r="S59" i="44"/>
  <c r="AE59" i="44"/>
  <c r="AQ59" i="44"/>
  <c r="M62" i="44"/>
  <c r="Y62" i="44"/>
  <c r="AK62" i="44"/>
  <c r="G65" i="44"/>
  <c r="S65" i="44"/>
  <c r="AE65" i="44"/>
  <c r="AQ65" i="44"/>
  <c r="I66" i="44"/>
  <c r="AG66" i="44"/>
  <c r="AS66" i="44"/>
  <c r="W67" i="44"/>
  <c r="AU67" i="44"/>
  <c r="M68" i="44"/>
  <c r="Y68" i="44"/>
  <c r="AK68" i="44"/>
  <c r="AW68" i="44"/>
  <c r="O69" i="44"/>
  <c r="AA69" i="44"/>
  <c r="AM69" i="44"/>
  <c r="G71" i="44"/>
  <c r="S71" i="44"/>
  <c r="AE71" i="44"/>
  <c r="M74" i="44"/>
  <c r="Y74" i="44"/>
  <c r="AK74" i="44"/>
  <c r="AW74" i="44"/>
  <c r="G77" i="44"/>
  <c r="S77" i="44"/>
  <c r="AE77" i="44"/>
  <c r="F71" i="44"/>
  <c r="AD71" i="44"/>
  <c r="H72" i="44"/>
  <c r="AF72" i="44"/>
  <c r="J73" i="44"/>
  <c r="X74" i="44"/>
  <c r="AL81" i="44"/>
  <c r="W10" i="45" s="1"/>
  <c r="AR6" i="40"/>
  <c r="AF6" i="40"/>
  <c r="AQ4" i="40"/>
  <c r="AS7" i="40"/>
  <c r="AC4" i="40"/>
  <c r="AS5" i="40"/>
  <c r="AG5" i="40"/>
  <c r="U5" i="40"/>
  <c r="AV9" i="40"/>
  <c r="AN82" i="44"/>
  <c r="F83" i="44"/>
  <c r="R83" i="44"/>
  <c r="AD83" i="44"/>
  <c r="AP83" i="44"/>
  <c r="H84" i="44"/>
  <c r="T84" i="44"/>
  <c r="AF84" i="44"/>
  <c r="AR84" i="44"/>
  <c r="J85" i="44"/>
  <c r="V85" i="44"/>
  <c r="AH85" i="44"/>
  <c r="AT85" i="44"/>
  <c r="L86" i="44"/>
  <c r="X86" i="44"/>
  <c r="AJ86" i="44"/>
  <c r="AV86" i="44"/>
  <c r="N87" i="44"/>
  <c r="Z87" i="44"/>
  <c r="AL87" i="44"/>
  <c r="H90" i="44"/>
  <c r="AF90" i="44"/>
  <c r="AR90" i="44"/>
  <c r="V91" i="44"/>
  <c r="AH91" i="44"/>
  <c r="AT91" i="44"/>
  <c r="L92" i="44"/>
  <c r="X92" i="44"/>
  <c r="AJ92" i="44"/>
  <c r="AV92" i="44"/>
  <c r="N93" i="44"/>
  <c r="Z93" i="44"/>
  <c r="D94" i="44"/>
  <c r="AB94" i="44"/>
  <c r="AN94" i="44"/>
  <c r="R95" i="44"/>
  <c r="AD95" i="44"/>
  <c r="AP95" i="44"/>
  <c r="H96" i="44"/>
  <c r="T96" i="44"/>
  <c r="AF96" i="44"/>
  <c r="AR96" i="44"/>
  <c r="J97" i="44"/>
  <c r="V97" i="44"/>
  <c r="AH97" i="44"/>
  <c r="AT97" i="44"/>
  <c r="H102" i="44"/>
  <c r="T102" i="44"/>
  <c r="AR102" i="44"/>
  <c r="J103" i="44"/>
  <c r="V103" i="44"/>
  <c r="AH103" i="44"/>
  <c r="AT103" i="44"/>
  <c r="L104" i="44"/>
  <c r="X104" i="44"/>
  <c r="AJ104" i="44"/>
  <c r="AV104" i="44"/>
  <c r="N105" i="44"/>
  <c r="Z105" i="44"/>
  <c r="AL105" i="44"/>
  <c r="P106" i="44"/>
  <c r="AN106" i="44"/>
  <c r="F107" i="44"/>
  <c r="R107" i="44"/>
  <c r="AD107" i="44"/>
  <c r="AP107" i="44"/>
  <c r="H108" i="44"/>
  <c r="T108" i="44"/>
  <c r="AF108" i="44"/>
  <c r="AR108" i="44"/>
  <c r="J109" i="44"/>
  <c r="V109" i="44"/>
  <c r="AH109" i="44"/>
  <c r="AT109" i="44"/>
  <c r="H114" i="44"/>
  <c r="AF114" i="44"/>
  <c r="AR114" i="44"/>
  <c r="J115" i="44"/>
  <c r="V115" i="44"/>
  <c r="AH115" i="44"/>
  <c r="AT115" i="44"/>
  <c r="L116" i="44"/>
  <c r="X116" i="44"/>
  <c r="AV116" i="44"/>
  <c r="Z117" i="44"/>
  <c r="AQ77" i="44"/>
  <c r="U78" i="44"/>
  <c r="AS78" i="44"/>
  <c r="K79" i="44"/>
  <c r="AI79" i="44"/>
  <c r="AU79" i="44"/>
  <c r="M80" i="44"/>
  <c r="Y80" i="44"/>
  <c r="AK80" i="44"/>
  <c r="AW80" i="44"/>
  <c r="O81" i="44"/>
  <c r="AA81" i="44"/>
  <c r="L10" i="45" s="1"/>
  <c r="AM81" i="44"/>
  <c r="X10" i="45" s="1"/>
  <c r="G83" i="44"/>
  <c r="AE83" i="44"/>
  <c r="M86" i="44"/>
  <c r="AK86" i="44"/>
  <c r="AW86" i="44"/>
  <c r="G89" i="44"/>
  <c r="S89" i="44"/>
  <c r="AE89" i="44"/>
  <c r="AQ89" i="44"/>
  <c r="I90" i="44"/>
  <c r="U90" i="44"/>
  <c r="AG90" i="44"/>
  <c r="AS90" i="44"/>
  <c r="K91" i="44"/>
  <c r="W91" i="44"/>
  <c r="AI91" i="44"/>
  <c r="AU91" i="44"/>
  <c r="M92" i="44"/>
  <c r="Y92" i="44"/>
  <c r="AK92" i="44"/>
  <c r="AW92" i="44"/>
  <c r="O93" i="44"/>
  <c r="AA93" i="44"/>
  <c r="AM93" i="44"/>
  <c r="G95" i="44"/>
  <c r="S95" i="44"/>
  <c r="AE95" i="44"/>
  <c r="AQ95" i="44"/>
  <c r="M98" i="44"/>
  <c r="Y98" i="44"/>
  <c r="AK98" i="44"/>
  <c r="AW98" i="44"/>
  <c r="G101" i="44"/>
  <c r="S101" i="44"/>
  <c r="D11" i="45" s="1"/>
  <c r="AE101" i="44"/>
  <c r="P11" i="45" s="1"/>
  <c r="I102" i="44"/>
  <c r="U102" i="44"/>
  <c r="AG102" i="44"/>
  <c r="AS102" i="44"/>
  <c r="K103" i="44"/>
  <c r="W103" i="44"/>
  <c r="AI103" i="44"/>
  <c r="AU103" i="44"/>
  <c r="M104" i="44"/>
  <c r="Y104" i="44"/>
  <c r="AK104" i="44"/>
  <c r="AW104" i="44"/>
  <c r="AA105" i="44"/>
  <c r="AM105" i="44"/>
  <c r="G107" i="44"/>
  <c r="S107" i="44"/>
  <c r="AE107" i="44"/>
  <c r="AQ107" i="44"/>
  <c r="M110" i="44"/>
  <c r="Y110" i="44"/>
  <c r="AK110" i="44"/>
  <c r="AW110" i="44"/>
  <c r="G113" i="44"/>
  <c r="S113" i="44"/>
  <c r="AQ113" i="44"/>
  <c r="I114" i="44"/>
  <c r="U114" i="44"/>
  <c r="AG114" i="44"/>
  <c r="AS114" i="44"/>
  <c r="K115" i="44"/>
  <c r="W115" i="44"/>
  <c r="AI115" i="44"/>
  <c r="AU115" i="44"/>
  <c r="M116" i="44"/>
  <c r="Y116" i="44"/>
  <c r="AK116" i="44"/>
  <c r="AL117" i="44"/>
  <c r="D118" i="44"/>
  <c r="P118" i="44"/>
  <c r="AB118" i="44"/>
  <c r="AN118" i="44"/>
  <c r="R119" i="44"/>
  <c r="AD119" i="44"/>
  <c r="AP119" i="44"/>
  <c r="H120" i="44"/>
  <c r="T120" i="44"/>
  <c r="AF120" i="44"/>
  <c r="AR120" i="44"/>
  <c r="AH121" i="44"/>
  <c r="S12" i="45" s="1"/>
  <c r="AT121" i="44"/>
  <c r="AE12" i="45" s="1"/>
  <c r="T126" i="44"/>
  <c r="AF126" i="44"/>
  <c r="AR126" i="44"/>
  <c r="J127" i="44"/>
  <c r="V127" i="44"/>
  <c r="AH127" i="44"/>
  <c r="AT127" i="44"/>
  <c r="L128" i="44"/>
  <c r="X128" i="44"/>
  <c r="AJ128" i="44"/>
  <c r="AV128" i="44"/>
  <c r="N129" i="44"/>
  <c r="Z129" i="44"/>
  <c r="AL129" i="44"/>
  <c r="D130" i="44"/>
  <c r="P130" i="44"/>
  <c r="AB130" i="44"/>
  <c r="AN130" i="44"/>
  <c r="F131" i="44"/>
  <c r="R131" i="44"/>
  <c r="AD131" i="44"/>
  <c r="AP131" i="44"/>
  <c r="H132" i="44"/>
  <c r="T132" i="44"/>
  <c r="AF132" i="44"/>
  <c r="J133" i="44"/>
  <c r="V133" i="44"/>
  <c r="AH133" i="44"/>
  <c r="AT133" i="44"/>
  <c r="H138" i="44"/>
  <c r="T138" i="44"/>
  <c r="AF138" i="44"/>
  <c r="AR138" i="44"/>
  <c r="V139" i="44"/>
  <c r="AH139" i="44"/>
  <c r="L140" i="44"/>
  <c r="X140" i="44"/>
  <c r="AJ140" i="44"/>
  <c r="AV140" i="44"/>
  <c r="N141" i="44"/>
  <c r="Z141" i="44"/>
  <c r="AL141" i="44"/>
  <c r="D142" i="44"/>
  <c r="P142" i="44"/>
  <c r="AB142" i="44"/>
  <c r="AN142" i="44"/>
  <c r="T144" i="44"/>
  <c r="AR144" i="44"/>
  <c r="H150" i="44"/>
  <c r="T150" i="44"/>
  <c r="AF150" i="44"/>
  <c r="AR150" i="44"/>
  <c r="J151" i="44"/>
  <c r="V151" i="44"/>
  <c r="AH151" i="44"/>
  <c r="AT151" i="44"/>
  <c r="L152" i="44"/>
  <c r="AJ152" i="44"/>
  <c r="N153" i="44"/>
  <c r="AL153" i="44"/>
  <c r="P154" i="44"/>
  <c r="AN154" i="44"/>
  <c r="H156" i="44"/>
  <c r="T156" i="44"/>
  <c r="AF156" i="44"/>
  <c r="AR156" i="44"/>
  <c r="AW116" i="44"/>
  <c r="AA117" i="44"/>
  <c r="G119" i="44"/>
  <c r="S119" i="44"/>
  <c r="AE119" i="44"/>
  <c r="AQ119" i="44"/>
  <c r="M122" i="44"/>
  <c r="Y122" i="44"/>
  <c r="AK122" i="44"/>
  <c r="AW122" i="44"/>
  <c r="G125" i="44"/>
  <c r="AE125" i="44"/>
  <c r="AQ125" i="44"/>
  <c r="U126" i="44"/>
  <c r="AG126" i="44"/>
  <c r="AS126" i="44"/>
  <c r="K127" i="44"/>
  <c r="W127" i="44"/>
  <c r="AI127" i="44"/>
  <c r="M128" i="44"/>
  <c r="AK128" i="44"/>
  <c r="AW128" i="44"/>
  <c r="O129" i="44"/>
  <c r="AA129" i="44"/>
  <c r="AM129" i="44"/>
  <c r="G131" i="44"/>
  <c r="S131" i="44"/>
  <c r="AE131" i="44"/>
  <c r="AQ131" i="44"/>
  <c r="M134" i="44"/>
  <c r="Y134" i="44"/>
  <c r="AK134" i="44"/>
  <c r="AW134" i="44"/>
  <c r="G137" i="44"/>
  <c r="S137" i="44"/>
  <c r="AE137" i="44"/>
  <c r="AQ137" i="44"/>
  <c r="I138" i="44"/>
  <c r="U138" i="44"/>
  <c r="AG138" i="44"/>
  <c r="AS138" i="44"/>
  <c r="K139" i="44"/>
  <c r="W139" i="44"/>
  <c r="AI139" i="44"/>
  <c r="AU139" i="44"/>
  <c r="M140" i="44"/>
  <c r="Y140" i="44"/>
  <c r="AK140" i="44"/>
  <c r="AW140" i="44"/>
  <c r="O141" i="44"/>
  <c r="AA141" i="44"/>
  <c r="AM141" i="44"/>
  <c r="G143" i="44"/>
  <c r="S143" i="44"/>
  <c r="AE143" i="44"/>
  <c r="AQ143" i="44"/>
  <c r="M146" i="44"/>
  <c r="Y146" i="44"/>
  <c r="AK146" i="44"/>
  <c r="AW146" i="44"/>
  <c r="G149" i="44"/>
  <c r="S149" i="44"/>
  <c r="AE149" i="44"/>
  <c r="I150" i="44"/>
  <c r="U150" i="44"/>
  <c r="AG150" i="44"/>
  <c r="AS150" i="44"/>
  <c r="K151" i="44"/>
  <c r="W151" i="44"/>
  <c r="AU151" i="44"/>
  <c r="M152" i="44"/>
  <c r="Y152" i="44"/>
  <c r="AK152" i="44"/>
  <c r="AW152" i="44"/>
  <c r="O153" i="44"/>
  <c r="AA153" i="44"/>
  <c r="AM153" i="44"/>
  <c r="G155" i="44"/>
  <c r="S155" i="44"/>
  <c r="AE155" i="44"/>
  <c r="AQ155" i="44"/>
  <c r="M158" i="44"/>
  <c r="Y158" i="44"/>
  <c r="AK158" i="44"/>
  <c r="AW158" i="44"/>
  <c r="D7" i="40"/>
  <c r="C7" i="44"/>
  <c r="C19" i="44"/>
  <c r="C31" i="44"/>
  <c r="C43" i="44"/>
  <c r="C55" i="44"/>
  <c r="C67" i="44"/>
  <c r="C79" i="44"/>
  <c r="C91" i="44"/>
  <c r="C103" i="44"/>
  <c r="C115" i="44"/>
  <c r="C127" i="44"/>
  <c r="C139" i="44"/>
  <c r="C151" i="44"/>
  <c r="G3" i="44"/>
  <c r="S3" i="44"/>
  <c r="D5" i="45" s="1"/>
  <c r="AE3" i="44"/>
  <c r="P5" i="45" s="1"/>
  <c r="I4" i="44"/>
  <c r="U4" i="44"/>
  <c r="AG4" i="44"/>
  <c r="AS4" i="44"/>
  <c r="K5" i="44"/>
  <c r="W5" i="44"/>
  <c r="AU5" i="44"/>
  <c r="AK6" i="44"/>
  <c r="AW6" i="44"/>
  <c r="O7" i="44"/>
  <c r="AA7" i="44"/>
  <c r="AM7" i="44"/>
  <c r="Q8" i="44"/>
  <c r="AC8" i="44"/>
  <c r="AO8" i="44"/>
  <c r="O13" i="44"/>
  <c r="AA13" i="44"/>
  <c r="AM13" i="44"/>
  <c r="E14" i="44"/>
  <c r="Q14" i="44"/>
  <c r="AC14" i="44"/>
  <c r="G15" i="44"/>
  <c r="S15" i="44"/>
  <c r="AE15" i="44"/>
  <c r="AQ15" i="44"/>
  <c r="I16" i="44"/>
  <c r="U16" i="44"/>
  <c r="AG16" i="44"/>
  <c r="AS16" i="44"/>
  <c r="W17" i="44"/>
  <c r="AI17" i="44"/>
  <c r="AU17" i="44"/>
  <c r="M18" i="44"/>
  <c r="Y18" i="44"/>
  <c r="AK18" i="44"/>
  <c r="AW18" i="44"/>
  <c r="O19" i="44"/>
  <c r="AA19" i="44"/>
  <c r="AM19" i="44"/>
  <c r="E20" i="44"/>
  <c r="Q20" i="44"/>
  <c r="AC20" i="44"/>
  <c r="AO20" i="44"/>
  <c r="AA25" i="44"/>
  <c r="E26" i="44"/>
  <c r="Q26" i="44"/>
  <c r="AC26" i="44"/>
  <c r="AO26" i="44"/>
  <c r="G27" i="44"/>
  <c r="AE27" i="44"/>
  <c r="AQ27" i="44"/>
  <c r="U28" i="44"/>
  <c r="AG28" i="44"/>
  <c r="K29" i="44"/>
  <c r="W29" i="44"/>
  <c r="AI29" i="44"/>
  <c r="AU29" i="44"/>
  <c r="M30" i="44"/>
  <c r="Y30" i="44"/>
  <c r="AK30" i="44"/>
  <c r="AA31" i="44"/>
  <c r="E32" i="44"/>
  <c r="Q32" i="44"/>
  <c r="AC32" i="44"/>
  <c r="AO32" i="44"/>
  <c r="I34" i="44"/>
  <c r="U34" i="44"/>
  <c r="AG34" i="44"/>
  <c r="AS34" i="44"/>
  <c r="O37" i="44"/>
  <c r="AM37" i="44"/>
  <c r="E38" i="44"/>
  <c r="Q38" i="44"/>
  <c r="AO38" i="44"/>
  <c r="G39" i="44"/>
  <c r="S39" i="44"/>
  <c r="AE39" i="44"/>
  <c r="AQ39" i="44"/>
  <c r="I40" i="44"/>
  <c r="U40" i="44"/>
  <c r="AG40" i="44"/>
  <c r="AS40" i="44"/>
  <c r="K41" i="44"/>
  <c r="W41" i="44"/>
  <c r="AI41" i="44"/>
  <c r="AU41" i="44"/>
  <c r="M42" i="44"/>
  <c r="Y42" i="44"/>
  <c r="AK42" i="44"/>
  <c r="AW42" i="44"/>
  <c r="O43" i="44"/>
  <c r="AA43" i="44"/>
  <c r="AM43" i="44"/>
  <c r="E44" i="44"/>
  <c r="Q44" i="44"/>
  <c r="AC44" i="44"/>
  <c r="G45" i="44"/>
  <c r="S45" i="44"/>
  <c r="AE45" i="44"/>
  <c r="AQ45" i="44"/>
  <c r="I46" i="44"/>
  <c r="U46" i="44"/>
  <c r="AG46" i="44"/>
  <c r="AS46" i="44"/>
  <c r="O49" i="44"/>
  <c r="AA49" i="44"/>
  <c r="AM49" i="44"/>
  <c r="E50" i="44"/>
  <c r="Q50" i="44"/>
  <c r="AC50" i="44"/>
  <c r="AO50" i="44"/>
  <c r="G51" i="44"/>
  <c r="S51" i="44"/>
  <c r="AE51" i="44"/>
  <c r="AQ51" i="44"/>
  <c r="AG52" i="44"/>
  <c r="K53" i="44"/>
  <c r="W53" i="44"/>
  <c r="AI53" i="44"/>
  <c r="AU53" i="44"/>
  <c r="M54" i="44"/>
  <c r="Y54" i="44"/>
  <c r="AK54" i="44"/>
  <c r="O55" i="44"/>
  <c r="AA55" i="44"/>
  <c r="AM55" i="44"/>
  <c r="E56" i="44"/>
  <c r="Q56" i="44"/>
  <c r="AC56" i="44"/>
  <c r="AO56" i="44"/>
  <c r="G57" i="44"/>
  <c r="S57" i="44"/>
  <c r="AE57" i="44"/>
  <c r="AQ57" i="44"/>
  <c r="I58" i="44"/>
  <c r="U58" i="44"/>
  <c r="AG58" i="44"/>
  <c r="AS58" i="44"/>
  <c r="O61" i="44"/>
  <c r="AA61" i="44"/>
  <c r="L7" i="45" s="1"/>
  <c r="AM61" i="44"/>
  <c r="X7" i="45" s="1"/>
  <c r="E62" i="44"/>
  <c r="Q62" i="44"/>
  <c r="AC62" i="44"/>
  <c r="AO62" i="44"/>
  <c r="S63" i="44"/>
  <c r="AE63" i="44"/>
  <c r="AQ63" i="44"/>
  <c r="I64" i="44"/>
  <c r="U64" i="44"/>
  <c r="AG64" i="44"/>
  <c r="AS64" i="44"/>
  <c r="K65" i="44"/>
  <c r="W65" i="44"/>
  <c r="AU65" i="44"/>
  <c r="M66" i="44"/>
  <c r="Y66" i="44"/>
  <c r="AK66" i="44"/>
  <c r="AW66" i="44"/>
  <c r="O67" i="44"/>
  <c r="AA67" i="44"/>
  <c r="AM67" i="44"/>
  <c r="E68" i="44"/>
  <c r="Q68" i="44"/>
  <c r="AC68" i="44"/>
  <c r="AO68" i="44"/>
  <c r="G69" i="44"/>
  <c r="AE69" i="44"/>
  <c r="C6" i="44"/>
  <c r="C18" i="44"/>
  <c r="C30" i="44"/>
  <c r="C42" i="44"/>
  <c r="C54" i="44"/>
  <c r="C66" i="44"/>
  <c r="C78" i="44"/>
  <c r="C90" i="44"/>
  <c r="C102" i="44"/>
  <c r="C114" i="44"/>
  <c r="C126" i="44"/>
  <c r="C138" i="44"/>
  <c r="C150" i="44"/>
  <c r="R3" i="44"/>
  <c r="C5" i="45" s="1"/>
  <c r="AD3" i="44"/>
  <c r="O5" i="45" s="1"/>
  <c r="H4" i="44"/>
  <c r="T4" i="44"/>
  <c r="AF4" i="44"/>
  <c r="AR4" i="44"/>
  <c r="J5" i="44"/>
  <c r="V5" i="44"/>
  <c r="X6" i="44"/>
  <c r="AJ6" i="44"/>
  <c r="AV6" i="44"/>
  <c r="D8" i="44"/>
  <c r="P8" i="44"/>
  <c r="AB8" i="44"/>
  <c r="AN8" i="44"/>
  <c r="D14" i="44"/>
  <c r="P14" i="44"/>
  <c r="AB14" i="44"/>
  <c r="AQ69" i="44"/>
  <c r="I70" i="44"/>
  <c r="U70" i="44"/>
  <c r="AG70" i="44"/>
  <c r="AS70" i="44"/>
  <c r="O73" i="44"/>
  <c r="AA73" i="44"/>
  <c r="AM73" i="44"/>
  <c r="E74" i="44"/>
  <c r="Q74" i="44"/>
  <c r="AC74" i="44"/>
  <c r="AO74" i="44"/>
  <c r="S75" i="44"/>
  <c r="AE75" i="44"/>
  <c r="AQ75" i="44"/>
  <c r="I76" i="44"/>
  <c r="U76" i="44"/>
  <c r="AS76" i="44"/>
  <c r="K77" i="44"/>
  <c r="W77" i="44"/>
  <c r="AI77" i="44"/>
  <c r="AU77" i="44"/>
  <c r="M78" i="44"/>
  <c r="Y78" i="44"/>
  <c r="AK78" i="44"/>
  <c r="AW78" i="44"/>
  <c r="O79" i="44"/>
  <c r="AA79" i="44"/>
  <c r="AM79" i="44"/>
  <c r="E80" i="44"/>
  <c r="Q80" i="44"/>
  <c r="AC80" i="44"/>
  <c r="AO80" i="44"/>
  <c r="G81" i="44"/>
  <c r="S81" i="44"/>
  <c r="D10" i="45" s="1"/>
  <c r="AE81" i="44"/>
  <c r="P10" i="45" s="1"/>
  <c r="AQ81" i="44"/>
  <c r="AB10" i="45" s="1"/>
  <c r="I82" i="44"/>
  <c r="U82" i="44"/>
  <c r="AG82" i="44"/>
  <c r="AS82" i="44"/>
  <c r="O85" i="44"/>
  <c r="AM85" i="44"/>
  <c r="E86" i="44"/>
  <c r="Q86" i="44"/>
  <c r="AC86" i="44"/>
  <c r="AO86" i="44"/>
  <c r="G87" i="44"/>
  <c r="S87" i="44"/>
  <c r="AE87" i="44"/>
  <c r="AQ87" i="44"/>
  <c r="I88" i="44"/>
  <c r="AG88" i="44"/>
  <c r="AS88" i="44"/>
  <c r="K89" i="44"/>
  <c r="W89" i="44"/>
  <c r="AI89" i="44"/>
  <c r="AU89" i="44"/>
  <c r="M90" i="44"/>
  <c r="Y90" i="44"/>
  <c r="AK90" i="44"/>
  <c r="AW90" i="44"/>
  <c r="O91" i="44"/>
  <c r="AA91" i="44"/>
  <c r="AM91" i="44"/>
  <c r="E92" i="44"/>
  <c r="Q92" i="44"/>
  <c r="AC92" i="44"/>
  <c r="AO92" i="44"/>
  <c r="G93" i="44"/>
  <c r="S93" i="44"/>
  <c r="AE93" i="44"/>
  <c r="AQ93" i="44"/>
  <c r="I94" i="44"/>
  <c r="U94" i="44"/>
  <c r="AG94" i="44"/>
  <c r="AS94" i="44"/>
  <c r="O97" i="44"/>
  <c r="AA97" i="44"/>
  <c r="AM97" i="44"/>
  <c r="E98" i="44"/>
  <c r="AC98" i="44"/>
  <c r="AO98" i="44"/>
  <c r="G99" i="44"/>
  <c r="S99" i="44"/>
  <c r="C17" i="44"/>
  <c r="AN14" i="44"/>
  <c r="F15" i="44"/>
  <c r="R15" i="44"/>
  <c r="AD15" i="44"/>
  <c r="AP15" i="44"/>
  <c r="H16" i="44"/>
  <c r="T16" i="44"/>
  <c r="AF16" i="44"/>
  <c r="AR16" i="44"/>
  <c r="J17" i="44"/>
  <c r="V17" i="44"/>
  <c r="AH17" i="44"/>
  <c r="AT17" i="44"/>
  <c r="X18" i="44"/>
  <c r="AJ18" i="44"/>
  <c r="AV18" i="44"/>
  <c r="D20" i="44"/>
  <c r="AB20" i="44"/>
  <c r="AN20" i="44"/>
  <c r="D26" i="44"/>
  <c r="P26" i="44"/>
  <c r="AB26" i="44"/>
  <c r="AN26" i="44"/>
  <c r="F27" i="44"/>
  <c r="R27" i="44"/>
  <c r="AD27" i="44"/>
  <c r="AP27" i="44"/>
  <c r="T28" i="44"/>
  <c r="AF28" i="44"/>
  <c r="AR28" i="44"/>
  <c r="J29" i="44"/>
  <c r="V29" i="44"/>
  <c r="AH29" i="44"/>
  <c r="AT29" i="44"/>
  <c r="L30" i="44"/>
  <c r="X30" i="44"/>
  <c r="AJ30" i="44"/>
  <c r="AV30" i="44"/>
  <c r="D32" i="44"/>
  <c r="P32" i="44"/>
  <c r="AB32" i="44"/>
  <c r="AN32" i="44"/>
  <c r="J35" i="44"/>
  <c r="V35" i="44"/>
  <c r="AH35" i="44"/>
  <c r="AT35" i="44"/>
  <c r="D38" i="44"/>
  <c r="P38" i="44"/>
  <c r="AB38" i="44"/>
  <c r="AN38" i="44"/>
  <c r="F39" i="44"/>
  <c r="R39" i="44"/>
  <c r="AD39" i="44"/>
  <c r="AP39" i="44"/>
  <c r="H40" i="44"/>
  <c r="T40" i="44"/>
  <c r="AF40" i="44"/>
  <c r="AR40" i="44"/>
  <c r="J41" i="44"/>
  <c r="V41" i="44"/>
  <c r="AH41" i="44"/>
  <c r="AT41" i="44"/>
  <c r="L42" i="44"/>
  <c r="X42" i="44"/>
  <c r="AJ42" i="44"/>
  <c r="AV42" i="44"/>
  <c r="D44" i="44"/>
  <c r="P44" i="44"/>
  <c r="AB44" i="44"/>
  <c r="J47" i="44"/>
  <c r="V47" i="44"/>
  <c r="AH47" i="44"/>
  <c r="AT47" i="44"/>
  <c r="D50" i="44"/>
  <c r="P50" i="44"/>
  <c r="AB50" i="44"/>
  <c r="AN50" i="44"/>
  <c r="F51" i="44"/>
  <c r="R51" i="44"/>
  <c r="AD51" i="44"/>
  <c r="AP51" i="44"/>
  <c r="H52" i="44"/>
  <c r="T52" i="44"/>
  <c r="AF52" i="44"/>
  <c r="AR52" i="44"/>
  <c r="J53" i="44"/>
  <c r="V53" i="44"/>
  <c r="AH53" i="44"/>
  <c r="AT53" i="44"/>
  <c r="L54" i="44"/>
  <c r="X54" i="44"/>
  <c r="AJ54" i="44"/>
  <c r="AV54" i="44"/>
  <c r="D56" i="44"/>
  <c r="P56" i="44"/>
  <c r="AB56" i="44"/>
  <c r="AN56" i="44"/>
  <c r="J59" i="44"/>
  <c r="V59" i="44"/>
  <c r="AH59" i="44"/>
  <c r="AT59" i="44"/>
  <c r="D62" i="44"/>
  <c r="P62" i="44"/>
  <c r="AB62" i="44"/>
  <c r="AN62" i="44"/>
  <c r="F63" i="44"/>
  <c r="R63" i="44"/>
  <c r="AD63" i="44"/>
  <c r="AP63" i="44"/>
  <c r="H64" i="44"/>
  <c r="T64" i="44"/>
  <c r="AF64" i="44"/>
  <c r="AR64" i="44"/>
  <c r="J65" i="44"/>
  <c r="V65" i="44"/>
  <c r="AH65" i="44"/>
  <c r="AT65" i="44"/>
  <c r="L66" i="44"/>
  <c r="X66" i="44"/>
  <c r="AJ66" i="44"/>
  <c r="AV66" i="44"/>
  <c r="D68" i="44"/>
  <c r="P68" i="44"/>
  <c r="AB68" i="44"/>
  <c r="AN68" i="44"/>
  <c r="J71" i="44"/>
  <c r="V71" i="44"/>
  <c r="AH71" i="44"/>
  <c r="AT71" i="44"/>
  <c r="D74" i="44"/>
  <c r="P74" i="44"/>
  <c r="AB74" i="44"/>
  <c r="AN74" i="44"/>
  <c r="F75" i="44"/>
  <c r="R75" i="44"/>
  <c r="AD75" i="44"/>
  <c r="AP75" i="44"/>
  <c r="T76" i="44"/>
  <c r="AF76" i="44"/>
  <c r="AR76" i="44"/>
  <c r="J77" i="44"/>
  <c r="V77" i="44"/>
  <c r="AH77" i="44"/>
  <c r="AT77" i="44"/>
  <c r="L78" i="44"/>
  <c r="X78" i="44"/>
  <c r="AJ78" i="44"/>
  <c r="AV78" i="44"/>
  <c r="D80" i="44"/>
  <c r="P80" i="44"/>
  <c r="AB80" i="44"/>
  <c r="AN80" i="44"/>
  <c r="J83" i="44"/>
  <c r="V83" i="44"/>
  <c r="AH83" i="44"/>
  <c r="AT83" i="44"/>
  <c r="D86" i="44"/>
  <c r="P86" i="44"/>
  <c r="AB86" i="44"/>
  <c r="AN86" i="44"/>
  <c r="F87" i="44"/>
  <c r="R87" i="44"/>
  <c r="AD87" i="44"/>
  <c r="AP87" i="44"/>
  <c r="H88" i="44"/>
  <c r="T88" i="44"/>
  <c r="AF88" i="44"/>
  <c r="AR88" i="44"/>
  <c r="J89" i="44"/>
  <c r="V89" i="44"/>
  <c r="AE99" i="44"/>
  <c r="AQ99" i="44"/>
  <c r="I100" i="44"/>
  <c r="AG100" i="44"/>
  <c r="AS100" i="44"/>
  <c r="K101" i="44"/>
  <c r="W101" i="44"/>
  <c r="H11" i="45" s="1"/>
  <c r="AI101" i="44"/>
  <c r="T11" i="45" s="1"/>
  <c r="AU101" i="44"/>
  <c r="AF11" i="45" s="1"/>
  <c r="M102" i="44"/>
  <c r="Y102" i="44"/>
  <c r="AK102" i="44"/>
  <c r="AW102" i="44"/>
  <c r="O103" i="44"/>
  <c r="AA103" i="44"/>
  <c r="AM103" i="44"/>
  <c r="E104" i="44"/>
  <c r="Q104" i="44"/>
  <c r="AC104" i="44"/>
  <c r="AO104" i="44"/>
  <c r="G105" i="44"/>
  <c r="S105" i="44"/>
  <c r="AE105" i="44"/>
  <c r="AQ105" i="44"/>
  <c r="I106" i="44"/>
  <c r="U106" i="44"/>
  <c r="AG106" i="44"/>
  <c r="O109" i="44"/>
  <c r="AA109" i="44"/>
  <c r="AM109" i="44"/>
  <c r="E110" i="44"/>
  <c r="Q110" i="44"/>
  <c r="AC110" i="44"/>
  <c r="AO110" i="44"/>
  <c r="G111" i="44"/>
  <c r="S111" i="44"/>
  <c r="AE111" i="44"/>
  <c r="I112" i="44"/>
  <c r="U112" i="44"/>
  <c r="AG112" i="44"/>
  <c r="C89" i="44"/>
  <c r="AH89" i="44"/>
  <c r="AT89" i="44"/>
  <c r="L90" i="44"/>
  <c r="X90" i="44"/>
  <c r="AJ90" i="44"/>
  <c r="AV90" i="44"/>
  <c r="D92" i="44"/>
  <c r="P92" i="44"/>
  <c r="AN92" i="44"/>
  <c r="J95" i="44"/>
  <c r="V95" i="44"/>
  <c r="AH95" i="44"/>
  <c r="AT95" i="44"/>
  <c r="D98" i="44"/>
  <c r="P98" i="44"/>
  <c r="AB98" i="44"/>
  <c r="AN98" i="44"/>
  <c r="F99" i="44"/>
  <c r="R99" i="44"/>
  <c r="AD99" i="44"/>
  <c r="AP99" i="44"/>
  <c r="H100" i="44"/>
  <c r="T100" i="44"/>
  <c r="AF100" i="44"/>
  <c r="AR100" i="44"/>
  <c r="J101" i="44"/>
  <c r="V101" i="44"/>
  <c r="G11" i="45" s="1"/>
  <c r="AH101" i="44"/>
  <c r="S11" i="45" s="1"/>
  <c r="AT101" i="44"/>
  <c r="AE11" i="45" s="1"/>
  <c r="L102" i="44"/>
  <c r="X102" i="44"/>
  <c r="AJ102" i="44"/>
  <c r="AV102" i="44"/>
  <c r="D104" i="44"/>
  <c r="P104" i="44"/>
  <c r="AB104" i="44"/>
  <c r="AN104" i="44"/>
  <c r="J107" i="44"/>
  <c r="V107" i="44"/>
  <c r="AH107" i="44"/>
  <c r="AT107" i="44"/>
  <c r="D110" i="44"/>
  <c r="P110" i="44"/>
  <c r="AB110" i="44"/>
  <c r="AN110" i="44"/>
  <c r="F111" i="44"/>
  <c r="R111" i="44"/>
  <c r="AD111" i="44"/>
  <c r="AP111" i="44"/>
  <c r="H112" i="44"/>
  <c r="T112" i="44"/>
  <c r="AF112" i="44"/>
  <c r="AR112" i="44"/>
  <c r="J113" i="44"/>
  <c r="V113" i="44"/>
  <c r="AH113" i="44"/>
  <c r="AT113" i="44"/>
  <c r="L114" i="44"/>
  <c r="X114" i="44"/>
  <c r="AJ114" i="44"/>
  <c r="AV114" i="44"/>
  <c r="D116" i="44"/>
  <c r="P116" i="44"/>
  <c r="AB116" i="44"/>
  <c r="AN116" i="44"/>
  <c r="J119" i="44"/>
  <c r="V119" i="44"/>
  <c r="AH119" i="44"/>
  <c r="AT119" i="44"/>
  <c r="N121" i="44"/>
  <c r="Z121" i="44"/>
  <c r="K12" i="45" s="1"/>
  <c r="AL121" i="44"/>
  <c r="W12" i="45" s="1"/>
  <c r="D122" i="44"/>
  <c r="P122" i="44"/>
  <c r="AB122" i="44"/>
  <c r="AN122" i="44"/>
  <c r="F123" i="44"/>
  <c r="R123" i="44"/>
  <c r="AD123" i="44"/>
  <c r="AP123" i="44"/>
  <c r="H124" i="44"/>
  <c r="T124" i="44"/>
  <c r="AF124" i="44"/>
  <c r="AR124" i="44"/>
  <c r="J125" i="44"/>
  <c r="AS112" i="44"/>
  <c r="K113" i="44"/>
  <c r="W113" i="44"/>
  <c r="AI113" i="44"/>
  <c r="AU113" i="44"/>
  <c r="M114" i="44"/>
  <c r="Y114" i="44"/>
  <c r="AK114" i="44"/>
  <c r="AW114" i="44"/>
  <c r="O115" i="44"/>
  <c r="AA115" i="44"/>
  <c r="AM115" i="44"/>
  <c r="Q116" i="44"/>
  <c r="AC116" i="44"/>
  <c r="AO116" i="44"/>
  <c r="G117" i="44"/>
  <c r="AE117" i="44"/>
  <c r="I118" i="44"/>
  <c r="V11" i="40"/>
  <c r="H11" i="46" s="1"/>
  <c r="J11" i="40"/>
  <c r="AR9" i="40"/>
  <c r="AF9" i="40"/>
  <c r="T9" i="40"/>
  <c r="H9" i="40"/>
  <c r="I11" i="40"/>
  <c r="T6" i="40"/>
  <c r="AS11" i="40"/>
  <c r="AE11" i="46" s="1"/>
  <c r="AG7" i="40"/>
  <c r="U7" i="40"/>
  <c r="I7" i="40"/>
  <c r="E13" i="38"/>
  <c r="AT11" i="40"/>
  <c r="AF11" i="46" s="1"/>
  <c r="AE4" i="40"/>
  <c r="S4" i="40"/>
  <c r="AH11" i="40"/>
  <c r="T11" i="46" s="1"/>
  <c r="AG11" i="40"/>
  <c r="S11" i="46" s="1"/>
  <c r="AO6" i="40"/>
  <c r="AC6" i="40"/>
  <c r="R4" i="40"/>
  <c r="AP4" i="40"/>
  <c r="U11" i="40"/>
  <c r="G11" i="46" s="1"/>
  <c r="C4" i="44"/>
  <c r="C5" i="44"/>
  <c r="C29" i="44"/>
  <c r="C41" i="44"/>
  <c r="C53" i="44"/>
  <c r="C65" i="44"/>
  <c r="C77" i="44"/>
  <c r="C101" i="44"/>
  <c r="C113" i="44"/>
  <c r="C125" i="44"/>
  <c r="C137" i="44"/>
  <c r="C149" i="44"/>
  <c r="AC3" i="44"/>
  <c r="N5" i="45" s="1"/>
  <c r="G4" i="44"/>
  <c r="U5" i="44"/>
  <c r="W6" i="44"/>
  <c r="AI6" i="44"/>
  <c r="AK7" i="44"/>
  <c r="G10" i="44"/>
  <c r="AE10" i="44"/>
  <c r="Q15" i="44"/>
  <c r="AE16" i="44"/>
  <c r="AS17" i="44"/>
  <c r="K18" i="44"/>
  <c r="M19" i="44"/>
  <c r="AW19" i="44"/>
  <c r="E21" i="44"/>
  <c r="AQ22" i="44"/>
  <c r="AB6" i="45" s="1"/>
  <c r="Q27" i="44"/>
  <c r="AO27" i="44"/>
  <c r="S28" i="44"/>
  <c r="I29" i="44"/>
  <c r="U29" i="44"/>
  <c r="W30" i="44"/>
  <c r="AI30" i="44"/>
  <c r="AU30" i="44"/>
  <c r="AW31" i="44"/>
  <c r="O32" i="44"/>
  <c r="AA32" i="44"/>
  <c r="AM32" i="44"/>
  <c r="AC33" i="44"/>
  <c r="S34" i="44"/>
  <c r="AI36" i="44"/>
  <c r="E39" i="44"/>
  <c r="AO39" i="44"/>
  <c r="AE40" i="44"/>
  <c r="AG41" i="44"/>
  <c r="E45" i="44"/>
  <c r="G46" i="44"/>
  <c r="AQ46" i="44"/>
  <c r="W48" i="44"/>
  <c r="E51" i="44"/>
  <c r="G52" i="44"/>
  <c r="AG53" i="44"/>
  <c r="AS53" i="44"/>
  <c r="K54" i="44"/>
  <c r="W54" i="44"/>
  <c r="AI54" i="44"/>
  <c r="AU54" i="44"/>
  <c r="M55" i="44"/>
  <c r="AC57" i="44"/>
  <c r="AS59" i="44"/>
  <c r="AI60" i="44"/>
  <c r="E63" i="44"/>
  <c r="AE64" i="44"/>
  <c r="AA68" i="44"/>
  <c r="V125" i="44"/>
  <c r="AH125" i="44"/>
  <c r="AT125" i="44"/>
  <c r="L126" i="44"/>
  <c r="X126" i="44"/>
  <c r="AJ126" i="44"/>
  <c r="AV126" i="44"/>
  <c r="J131" i="44"/>
  <c r="V131" i="44"/>
  <c r="AH131" i="44"/>
  <c r="AT131" i="44"/>
  <c r="D134" i="44"/>
  <c r="P134" i="44"/>
  <c r="AB134" i="44"/>
  <c r="AN134" i="44"/>
  <c r="U118" i="44"/>
  <c r="AG118" i="44"/>
  <c r="AS118" i="44"/>
  <c r="O121" i="44"/>
  <c r="AA121" i="44"/>
  <c r="L12" i="45" s="1"/>
  <c r="AM121" i="44"/>
  <c r="X12" i="45" s="1"/>
  <c r="E122" i="44"/>
  <c r="Q122" i="44"/>
  <c r="AC122" i="44"/>
  <c r="AO122" i="44"/>
  <c r="G123" i="44"/>
  <c r="S123" i="44"/>
  <c r="AE123" i="44"/>
  <c r="AQ123" i="44"/>
  <c r="I124" i="44"/>
  <c r="U124" i="44"/>
  <c r="AG124" i="44"/>
  <c r="AS124" i="44"/>
  <c r="K125" i="44"/>
  <c r="AI125" i="44"/>
  <c r="AU125" i="44"/>
  <c r="M126" i="44"/>
  <c r="Y126" i="44"/>
  <c r="AK126" i="44"/>
  <c r="AW126" i="44"/>
  <c r="O127" i="44"/>
  <c r="AA127" i="44"/>
  <c r="AM127" i="44"/>
  <c r="E128" i="44"/>
  <c r="Q128" i="44"/>
  <c r="AO128" i="44"/>
  <c r="S129" i="44"/>
  <c r="AE129" i="44"/>
  <c r="AQ129" i="44"/>
  <c r="I130" i="44"/>
  <c r="U130" i="44"/>
  <c r="AA133" i="44"/>
  <c r="AM133" i="44"/>
  <c r="Q134" i="44"/>
  <c r="AC134" i="44"/>
  <c r="C8" i="44"/>
  <c r="C20" i="44"/>
  <c r="C32" i="44"/>
  <c r="C44" i="44"/>
  <c r="C56" i="44"/>
  <c r="C68" i="44"/>
  <c r="C80" i="44"/>
  <c r="C92" i="44"/>
  <c r="C104" i="44"/>
  <c r="C116" i="44"/>
  <c r="C128" i="44"/>
  <c r="C140" i="44"/>
  <c r="C152" i="44"/>
  <c r="C9" i="44"/>
  <c r="C21" i="44"/>
  <c r="C33" i="44"/>
  <c r="C45" i="44"/>
  <c r="C57" i="44"/>
  <c r="C69" i="44"/>
  <c r="C81" i="44"/>
  <c r="C93" i="44"/>
  <c r="C105" i="44"/>
  <c r="C117" i="44"/>
  <c r="C129" i="44"/>
  <c r="C141" i="44"/>
  <c r="C153" i="44"/>
  <c r="C10" i="44"/>
  <c r="C22" i="44"/>
  <c r="C34" i="44"/>
  <c r="C46" i="44"/>
  <c r="C58" i="44"/>
  <c r="C70" i="44"/>
  <c r="C82" i="44"/>
  <c r="C94" i="44"/>
  <c r="C106" i="44"/>
  <c r="C118" i="44"/>
  <c r="C130" i="44"/>
  <c r="C142" i="44"/>
  <c r="C154" i="44"/>
  <c r="C11" i="44"/>
  <c r="C23" i="44"/>
  <c r="C35" i="44"/>
  <c r="C47" i="44"/>
  <c r="C59" i="44"/>
  <c r="C71" i="44"/>
  <c r="C83" i="44"/>
  <c r="C95" i="44"/>
  <c r="C107" i="44"/>
  <c r="C119" i="44"/>
  <c r="C131" i="44"/>
  <c r="C143" i="44"/>
  <c r="C155" i="44"/>
  <c r="C12" i="44"/>
  <c r="C24" i="44"/>
  <c r="C36" i="44"/>
  <c r="C48" i="44"/>
  <c r="C60" i="44"/>
  <c r="C72" i="44"/>
  <c r="C84" i="44"/>
  <c r="C96" i="44"/>
  <c r="C108" i="44"/>
  <c r="C120" i="44"/>
  <c r="C132" i="44"/>
  <c r="C144" i="44"/>
  <c r="C156" i="44"/>
  <c r="C13" i="44"/>
  <c r="C25" i="44"/>
  <c r="C37" i="44"/>
  <c r="C49" i="44"/>
  <c r="C61" i="44"/>
  <c r="C73" i="44"/>
  <c r="C85" i="44"/>
  <c r="C97" i="44"/>
  <c r="C109" i="44"/>
  <c r="C121" i="44"/>
  <c r="C133" i="44"/>
  <c r="C145" i="44"/>
  <c r="C157" i="44"/>
  <c r="C14" i="44"/>
  <c r="C26" i="44"/>
  <c r="C38" i="44"/>
  <c r="C50" i="44"/>
  <c r="C62" i="44"/>
  <c r="C74" i="44"/>
  <c r="C86" i="44"/>
  <c r="C98" i="44"/>
  <c r="C110" i="44"/>
  <c r="C122" i="44"/>
  <c r="C134" i="44"/>
  <c r="C146" i="44"/>
  <c r="C158" i="44"/>
  <c r="C15" i="44"/>
  <c r="C27" i="44"/>
  <c r="C39" i="44"/>
  <c r="C51" i="44"/>
  <c r="C63" i="44"/>
  <c r="C75" i="44"/>
  <c r="C87" i="44"/>
  <c r="C99" i="44"/>
  <c r="C111" i="44"/>
  <c r="C123" i="44"/>
  <c r="C135" i="44"/>
  <c r="C147" i="44"/>
  <c r="C159" i="44"/>
  <c r="AJ7" i="44"/>
  <c r="F10" i="44"/>
  <c r="AD16" i="44"/>
  <c r="J18" i="44"/>
  <c r="R28" i="44"/>
  <c r="H29" i="44"/>
  <c r="AV31" i="44"/>
  <c r="AD40" i="44"/>
  <c r="X43" i="44"/>
  <c r="AF53" i="44"/>
  <c r="L85" i="44"/>
  <c r="AJ91" i="44"/>
  <c r="T101" i="44"/>
  <c r="E11" i="45" s="1"/>
  <c r="AV151" i="44"/>
  <c r="AM68" i="44"/>
  <c r="AO69" i="44"/>
  <c r="I71" i="44"/>
  <c r="E75" i="44"/>
  <c r="AO75" i="44"/>
  <c r="Q81" i="44"/>
  <c r="U83" i="44"/>
  <c r="AI84" i="44"/>
  <c r="E87" i="44"/>
  <c r="U89" i="44"/>
  <c r="AS89" i="44"/>
  <c r="K90" i="44"/>
  <c r="W90" i="44"/>
  <c r="AW91" i="44"/>
  <c r="O92" i="44"/>
  <c r="AA92" i="44"/>
  <c r="AM92" i="44"/>
  <c r="E93" i="44"/>
  <c r="AQ94" i="44"/>
  <c r="Q105" i="44"/>
  <c r="AC117" i="44"/>
  <c r="E123" i="44"/>
  <c r="AI132" i="44"/>
  <c r="AU144" i="44"/>
  <c r="AW151" i="44"/>
  <c r="W156" i="44"/>
  <c r="AU156" i="44"/>
  <c r="E159" i="44"/>
  <c r="F135" i="44"/>
  <c r="R135" i="44"/>
  <c r="AD135" i="44"/>
  <c r="AP135" i="44"/>
  <c r="H136" i="44"/>
  <c r="AF136" i="44"/>
  <c r="AR136" i="44"/>
  <c r="J137" i="44"/>
  <c r="V137" i="44"/>
  <c r="AH137" i="44"/>
  <c r="AT137" i="44"/>
  <c r="L138" i="44"/>
  <c r="X138" i="44"/>
  <c r="AJ138" i="44"/>
  <c r="AV138" i="44"/>
  <c r="J143" i="44"/>
  <c r="V143" i="44"/>
  <c r="AH143" i="44"/>
  <c r="AT143" i="44"/>
  <c r="D146" i="44"/>
  <c r="P146" i="44"/>
  <c r="AB146" i="44"/>
  <c r="AN146" i="44"/>
  <c r="F147" i="44"/>
  <c r="R147" i="44"/>
  <c r="AD147" i="44"/>
  <c r="AP147" i="44"/>
  <c r="H148" i="44"/>
  <c r="T148" i="44"/>
  <c r="AF148" i="44"/>
  <c r="AR148" i="44"/>
  <c r="J149" i="44"/>
  <c r="V149" i="44"/>
  <c r="AH149" i="44"/>
  <c r="AT149" i="44"/>
  <c r="L150" i="44"/>
  <c r="X150" i="44"/>
  <c r="AJ150" i="44"/>
  <c r="AV150" i="44"/>
  <c r="J155" i="44"/>
  <c r="V155" i="44"/>
  <c r="AH155" i="44"/>
  <c r="AT155" i="44"/>
  <c r="D158" i="44"/>
  <c r="P158" i="44"/>
  <c r="AB158" i="44"/>
  <c r="AN158" i="44"/>
  <c r="F159" i="44"/>
  <c r="R159" i="44"/>
  <c r="AO134" i="44"/>
  <c r="G135" i="44"/>
  <c r="S135" i="44"/>
  <c r="AQ135" i="44"/>
  <c r="I136" i="44"/>
  <c r="U136" i="44"/>
  <c r="AG136" i="44"/>
  <c r="AS136" i="44"/>
  <c r="K137" i="44"/>
  <c r="W137" i="44"/>
  <c r="AI137" i="44"/>
  <c r="AU137" i="44"/>
  <c r="M138" i="44"/>
  <c r="Y138" i="44"/>
  <c r="AK138" i="44"/>
  <c r="AW138" i="44"/>
  <c r="O139" i="44"/>
  <c r="AA139" i="44"/>
  <c r="AM139" i="44"/>
  <c r="E140" i="44"/>
  <c r="Q140" i="44"/>
  <c r="AC140" i="44"/>
  <c r="AO140" i="44"/>
  <c r="G141" i="44"/>
  <c r="S141" i="44"/>
  <c r="AE141" i="44"/>
  <c r="AQ141" i="44"/>
  <c r="I142" i="44"/>
  <c r="U142" i="44"/>
  <c r="AG142" i="44"/>
  <c r="AS142" i="44"/>
  <c r="O145" i="44"/>
  <c r="AA145" i="44"/>
  <c r="AM145" i="44"/>
  <c r="E146" i="44"/>
  <c r="Q146" i="44"/>
  <c r="AO146" i="44"/>
  <c r="S147" i="44"/>
  <c r="AE147" i="44"/>
  <c r="AQ147" i="44"/>
  <c r="I148" i="44"/>
  <c r="U148" i="44"/>
  <c r="AG148" i="44"/>
  <c r="AS148" i="44"/>
  <c r="K149" i="44"/>
  <c r="AI149" i="44"/>
  <c r="AU149" i="44"/>
  <c r="M150" i="44"/>
  <c r="Y150" i="44"/>
  <c r="AK150" i="44"/>
  <c r="AW150" i="44"/>
  <c r="O151" i="44"/>
  <c r="AA151" i="44"/>
  <c r="AM151" i="44"/>
  <c r="E152" i="44"/>
  <c r="Q152" i="44"/>
  <c r="AC152" i="44"/>
  <c r="AO152" i="44"/>
  <c r="G153" i="44"/>
  <c r="S153" i="44"/>
  <c r="AE153" i="44"/>
  <c r="AQ153" i="44"/>
  <c r="I154" i="44"/>
  <c r="U154" i="44"/>
  <c r="AG154" i="44"/>
  <c r="O157" i="44"/>
  <c r="AA157" i="44"/>
  <c r="AM157" i="44"/>
  <c r="E158" i="44"/>
  <c r="Q158" i="44"/>
  <c r="AO158" i="44"/>
  <c r="S159" i="44"/>
  <c r="N5" i="44"/>
  <c r="AR8" i="44"/>
  <c r="H20" i="44"/>
  <c r="AP43" i="44"/>
  <c r="AD55" i="44"/>
  <c r="G7" i="44"/>
  <c r="M16" i="44"/>
  <c r="AC18" i="44"/>
  <c r="E54" i="44"/>
  <c r="AD4" i="44"/>
  <c r="AT6" i="44"/>
  <c r="H17" i="44"/>
  <c r="Z20" i="44"/>
  <c r="T29" i="44"/>
  <c r="Z32" i="44"/>
  <c r="AR41" i="44"/>
  <c r="AV43" i="44"/>
  <c r="AR53" i="44"/>
  <c r="N56" i="44"/>
  <c r="H65" i="44"/>
  <c r="X67" i="44"/>
  <c r="AF77" i="44"/>
  <c r="AL80" i="44"/>
  <c r="R88" i="44"/>
  <c r="L91" i="44"/>
  <c r="AD94" i="44"/>
  <c r="V102" i="44"/>
  <c r="N104" i="44"/>
  <c r="J114" i="44"/>
  <c r="AV115" i="44"/>
  <c r="F124" i="44"/>
  <c r="AH126" i="44"/>
  <c r="Z128" i="44"/>
  <c r="AF137" i="44"/>
  <c r="AV139" i="44"/>
  <c r="AP148" i="44"/>
  <c r="V150" i="44"/>
  <c r="AJ151" i="44"/>
  <c r="AJ157" i="44"/>
  <c r="F4" i="44"/>
  <c r="AH6" i="44"/>
  <c r="AP16" i="44"/>
  <c r="X19" i="44"/>
  <c r="AH30" i="44"/>
  <c r="AD34" i="44"/>
  <c r="T41" i="44"/>
  <c r="N44" i="44"/>
  <c r="F52" i="44"/>
  <c r="AJ55" i="44"/>
  <c r="AP64" i="44"/>
  <c r="L67" i="44"/>
  <c r="F76" i="44"/>
  <c r="J78" i="44"/>
  <c r="N80" i="44"/>
  <c r="AP82" i="44"/>
  <c r="AP88" i="44"/>
  <c r="AH90" i="44"/>
  <c r="AL92" i="44"/>
  <c r="AD100" i="44"/>
  <c r="AH102" i="44"/>
  <c r="AL104" i="44"/>
  <c r="AR113" i="44"/>
  <c r="X115" i="44"/>
  <c r="F118" i="44"/>
  <c r="AF125" i="44"/>
  <c r="AV127" i="44"/>
  <c r="AD130" i="44"/>
  <c r="H137" i="44"/>
  <c r="AT138" i="44"/>
  <c r="AL140" i="44"/>
  <c r="F148" i="44"/>
  <c r="AF149" i="44"/>
  <c r="AH150" i="44"/>
  <c r="Z152" i="44"/>
  <c r="T5" i="44"/>
  <c r="L7" i="44"/>
  <c r="R10" i="44"/>
  <c r="AJ19" i="44"/>
  <c r="AR29" i="44"/>
  <c r="AJ31" i="44"/>
  <c r="R40" i="44"/>
  <c r="V42" i="44"/>
  <c r="Z44" i="44"/>
  <c r="T53" i="44"/>
  <c r="X55" i="44"/>
  <c r="R58" i="44"/>
  <c r="AD64" i="44"/>
  <c r="V66" i="44"/>
  <c r="Z68" i="44"/>
  <c r="AP70" i="44"/>
  <c r="AD76" i="44"/>
  <c r="V78" i="44"/>
  <c r="AV79" i="44"/>
  <c r="F88" i="44"/>
  <c r="J90" i="44"/>
  <c r="AV91" i="44"/>
  <c r="F100" i="44"/>
  <c r="AR101" i="44"/>
  <c r="AC11" i="45" s="1"/>
  <c r="AJ103" i="44"/>
  <c r="AD106" i="44"/>
  <c r="H113" i="44"/>
  <c r="AT114" i="44"/>
  <c r="AL116" i="44"/>
  <c r="R124" i="44"/>
  <c r="V126" i="44"/>
  <c r="N128" i="44"/>
  <c r="AP130" i="44"/>
  <c r="T137" i="44"/>
  <c r="L139" i="44"/>
  <c r="T149" i="44"/>
  <c r="X151" i="44"/>
  <c r="H5" i="44"/>
  <c r="X7" i="44"/>
  <c r="AD10" i="44"/>
  <c r="R16" i="44"/>
  <c r="AH18" i="44"/>
  <c r="AL20" i="44"/>
  <c r="F28" i="44"/>
  <c r="X31" i="44"/>
  <c r="F34" i="44"/>
  <c r="AT42" i="44"/>
  <c r="AD46" i="44"/>
  <c r="J54" i="44"/>
  <c r="Z56" i="44"/>
  <c r="T65" i="44"/>
  <c r="AV67" i="44"/>
  <c r="H77" i="44"/>
  <c r="X79" i="44"/>
  <c r="AD82" i="44"/>
  <c r="H89" i="44"/>
  <c r="X91" i="44"/>
  <c r="F94" i="44"/>
  <c r="AF101" i="44"/>
  <c r="Q11" i="45" s="1"/>
  <c r="L103" i="44"/>
  <c r="F106" i="44"/>
  <c r="AD112" i="44"/>
  <c r="V114" i="44"/>
  <c r="N116" i="44"/>
  <c r="AP118" i="44"/>
  <c r="AR125" i="44"/>
  <c r="X127" i="44"/>
  <c r="AD136" i="44"/>
  <c r="J138" i="44"/>
  <c r="X139" i="44"/>
  <c r="R148" i="44"/>
  <c r="H149" i="44"/>
  <c r="J150" i="44"/>
  <c r="L151" i="44"/>
  <c r="AV157" i="44"/>
  <c r="AF5" i="44"/>
  <c r="AV7" i="44"/>
  <c r="AF17" i="44"/>
  <c r="AV19" i="44"/>
  <c r="AP22" i="44"/>
  <c r="AA6" i="45" s="1"/>
  <c r="AT30" i="44"/>
  <c r="F40" i="44"/>
  <c r="J42" i="44"/>
  <c r="AD52" i="44"/>
  <c r="L55" i="44"/>
  <c r="AP58" i="44"/>
  <c r="F64" i="44"/>
  <c r="AH66" i="44"/>
  <c r="AD70" i="44"/>
  <c r="AT78" i="44"/>
  <c r="AP124" i="44"/>
  <c r="AP4" i="44"/>
  <c r="V6" i="44"/>
  <c r="T17" i="44"/>
  <c r="L19" i="44"/>
  <c r="F22" i="44"/>
  <c r="J30" i="44"/>
  <c r="AL32" i="44"/>
  <c r="AF41" i="44"/>
  <c r="AJ43" i="44"/>
  <c r="R46" i="44"/>
  <c r="R52" i="44"/>
  <c r="V54" i="44"/>
  <c r="AV55" i="44"/>
  <c r="AD58" i="44"/>
  <c r="R64" i="44"/>
  <c r="J66" i="44"/>
  <c r="N68" i="44"/>
  <c r="R70" i="44"/>
  <c r="R76" i="44"/>
  <c r="AR77" i="44"/>
  <c r="AJ79" i="44"/>
  <c r="R82" i="44"/>
  <c r="AD88" i="44"/>
  <c r="AR89" i="44"/>
  <c r="N92" i="44"/>
  <c r="AP94" i="44"/>
  <c r="R100" i="44"/>
  <c r="J102" i="44"/>
  <c r="AV103" i="44"/>
  <c r="AP106" i="44"/>
  <c r="F112" i="44"/>
  <c r="T113" i="44"/>
  <c r="L115" i="44"/>
  <c r="R118" i="44"/>
  <c r="AD124" i="44"/>
  <c r="J126" i="44"/>
  <c r="AJ127" i="44"/>
  <c r="R130" i="44"/>
  <c r="F136" i="44"/>
  <c r="AR137" i="44"/>
  <c r="Z140" i="44"/>
  <c r="AT150" i="44"/>
  <c r="AR5" i="44"/>
  <c r="N8" i="44"/>
  <c r="F16" i="44"/>
  <c r="AT18" i="44"/>
  <c r="AD22" i="44"/>
  <c r="O6" i="45" s="1"/>
  <c r="AD28" i="44"/>
  <c r="L31" i="44"/>
  <c r="R34" i="44"/>
  <c r="AP40" i="44"/>
  <c r="L43" i="44"/>
  <c r="AP46" i="44"/>
  <c r="AP52" i="44"/>
  <c r="AT54" i="44"/>
  <c r="F58" i="44"/>
  <c r="AF65" i="44"/>
  <c r="AT66" i="44"/>
  <c r="AL68" i="44"/>
  <c r="AP76" i="44"/>
  <c r="AH78" i="44"/>
  <c r="Z80" i="44"/>
  <c r="AF89" i="44"/>
  <c r="AT90" i="44"/>
  <c r="Z92" i="44"/>
  <c r="AP100" i="44"/>
  <c r="X103" i="44"/>
  <c r="R106" i="44"/>
  <c r="R112" i="44"/>
  <c r="AF113" i="44"/>
  <c r="AJ115" i="44"/>
  <c r="AD118" i="44"/>
  <c r="T125" i="44"/>
  <c r="L127" i="44"/>
  <c r="F130" i="44"/>
  <c r="R136" i="44"/>
  <c r="V138" i="44"/>
  <c r="N140" i="44"/>
  <c r="AD148" i="44"/>
  <c r="N152" i="44"/>
  <c r="R4" i="44"/>
  <c r="J6" i="44"/>
  <c r="Z8" i="44"/>
  <c r="AP10" i="44"/>
  <c r="V18" i="44"/>
  <c r="N20" i="44"/>
  <c r="AF29" i="44"/>
  <c r="N32" i="44"/>
  <c r="AP34" i="44"/>
  <c r="H41" i="44"/>
  <c r="AH42" i="44"/>
  <c r="AL44" i="44"/>
  <c r="H53" i="44"/>
  <c r="AH54" i="44"/>
  <c r="AL56" i="44"/>
  <c r="AR65" i="44"/>
  <c r="AJ67" i="44"/>
  <c r="F70" i="44"/>
  <c r="T77" i="44"/>
  <c r="L79" i="44"/>
  <c r="F82" i="44"/>
  <c r="T89" i="44"/>
  <c r="V90" i="44"/>
  <c r="R94" i="44"/>
  <c r="H101" i="44"/>
  <c r="AT102" i="44"/>
  <c r="Z104" i="44"/>
  <c r="AP112" i="44"/>
  <c r="AH114" i="44"/>
  <c r="Z116" i="44"/>
  <c r="H125" i="44"/>
  <c r="AT126" i="44"/>
  <c r="AL128" i="44"/>
  <c r="AP136" i="44"/>
  <c r="AH138" i="44"/>
  <c r="AJ139" i="44"/>
  <c r="AR149" i="44"/>
  <c r="AL152" i="44"/>
  <c r="K6" i="44"/>
  <c r="AW7" i="44"/>
  <c r="AO15" i="44"/>
  <c r="AG17" i="44"/>
  <c r="AK19" i="44"/>
  <c r="AE28" i="44"/>
  <c r="M31" i="44"/>
  <c r="U41" i="44"/>
  <c r="AU42" i="44"/>
  <c r="O44" i="44"/>
  <c r="AO45" i="44"/>
  <c r="AE52" i="44"/>
  <c r="AK55" i="44"/>
  <c r="AO57" i="44"/>
  <c r="AO63" i="44"/>
  <c r="U65" i="44"/>
  <c r="AU66" i="44"/>
  <c r="U71" i="44"/>
  <c r="AG77" i="44"/>
  <c r="M79" i="44"/>
  <c r="E81" i="44"/>
  <c r="Q87" i="44"/>
  <c r="AQ88" i="44"/>
  <c r="AK91" i="44"/>
  <c r="U95" i="44"/>
  <c r="G100" i="44"/>
  <c r="U101" i="44"/>
  <c r="F11" i="45" s="1"/>
  <c r="AU102" i="44"/>
  <c r="O104" i="44"/>
  <c r="AC105" i="44"/>
  <c r="E111" i="44"/>
  <c r="S112" i="44"/>
  <c r="K114" i="44"/>
  <c r="AK115" i="44"/>
  <c r="AE124" i="44"/>
  <c r="K126" i="44"/>
  <c r="AW127" i="44"/>
  <c r="AO135" i="44"/>
  <c r="U137" i="44"/>
  <c r="AI138" i="44"/>
  <c r="AQ148" i="44"/>
  <c r="AI150" i="44"/>
  <c r="AE4" i="44"/>
  <c r="AA8" i="44"/>
  <c r="G16" i="44"/>
  <c r="AI18" i="44"/>
  <c r="AG29" i="44"/>
  <c r="AO33" i="44"/>
  <c r="AQ40" i="44"/>
  <c r="AW43" i="44"/>
  <c r="AS47" i="44"/>
  <c r="AC51" i="44"/>
  <c r="U53" i="44"/>
  <c r="AM56" i="44"/>
  <c r="AC63" i="44"/>
  <c r="AS65" i="44"/>
  <c r="O68" i="44"/>
  <c r="AG71" i="44"/>
  <c r="AE76" i="44"/>
  <c r="AI78" i="44"/>
  <c r="AM80" i="44"/>
  <c r="AC87" i="44"/>
  <c r="AG89" i="44"/>
  <c r="Y91" i="44"/>
  <c r="Q99" i="44"/>
  <c r="AG101" i="44"/>
  <c r="R11" i="45" s="1"/>
  <c r="AW103" i="44"/>
  <c r="I107" i="44"/>
  <c r="AQ112" i="44"/>
  <c r="AI114" i="44"/>
  <c r="Q123" i="44"/>
  <c r="U125" i="44"/>
  <c r="AK127" i="44"/>
  <c r="AC135" i="44"/>
  <c r="AG137" i="44"/>
  <c r="Y139" i="44"/>
  <c r="AC147" i="44"/>
  <c r="AG149" i="44"/>
  <c r="Y151" i="44"/>
  <c r="AQ4" i="44"/>
  <c r="Y7" i="44"/>
  <c r="AC9" i="44"/>
  <c r="S16" i="44"/>
  <c r="AM20" i="44"/>
  <c r="G28" i="44"/>
  <c r="AS29" i="44"/>
  <c r="S40" i="44"/>
  <c r="AI42" i="44"/>
  <c r="AM44" i="44"/>
  <c r="S52" i="44"/>
  <c r="Y55" i="44"/>
  <c r="Q57" i="44"/>
  <c r="I65" i="44"/>
  <c r="M67" i="44"/>
  <c r="AC69" i="44"/>
  <c r="I77" i="44"/>
  <c r="AU78" i="44"/>
  <c r="O80" i="44"/>
  <c r="I89" i="44"/>
  <c r="I95" i="44"/>
  <c r="AO99" i="44"/>
  <c r="K102" i="44"/>
  <c r="AM104" i="44"/>
  <c r="AS107" i="44"/>
  <c r="AE112" i="44"/>
  <c r="W114" i="44"/>
  <c r="E117" i="44"/>
  <c r="AC123" i="44"/>
  <c r="I125" i="44"/>
  <c r="M127" i="44"/>
  <c r="E135" i="44"/>
  <c r="I137" i="44"/>
  <c r="AW139" i="44"/>
  <c r="Q147" i="44"/>
  <c r="I149" i="44"/>
  <c r="W150" i="44"/>
  <c r="AO3" i="44"/>
  <c r="Z5" i="45" s="1"/>
  <c r="AS5" i="44"/>
  <c r="O8" i="44"/>
  <c r="AC15" i="44"/>
  <c r="U17" i="44"/>
  <c r="Y19" i="44"/>
  <c r="K30" i="44"/>
  <c r="Q33" i="44"/>
  <c r="AC39" i="44"/>
  <c r="W42" i="44"/>
  <c r="AA44" i="44"/>
  <c r="U47" i="44"/>
  <c r="AO51" i="44"/>
  <c r="O56" i="44"/>
  <c r="I59" i="44"/>
  <c r="AQ64" i="44"/>
  <c r="AI66" i="44"/>
  <c r="Q69" i="44"/>
  <c r="S76" i="44"/>
  <c r="K78" i="44"/>
  <c r="AA80" i="44"/>
  <c r="AG83" i="44"/>
  <c r="AE88" i="44"/>
  <c r="AG95" i="44"/>
  <c r="S100" i="44"/>
  <c r="AS101" i="44"/>
  <c r="AD11" i="45" s="1"/>
  <c r="Y103" i="44"/>
  <c r="AO105" i="44"/>
  <c r="G112" i="44"/>
  <c r="AS113" i="44"/>
  <c r="AW115" i="44"/>
  <c r="S124" i="44"/>
  <c r="W126" i="44"/>
  <c r="AQ136" i="44"/>
  <c r="AU138" i="44"/>
  <c r="AE148" i="44"/>
  <c r="AU150" i="44"/>
  <c r="S4" i="44"/>
  <c r="AU6" i="44"/>
  <c r="E9" i="44"/>
  <c r="E15" i="44"/>
  <c r="AU18" i="44"/>
  <c r="AO21" i="44"/>
  <c r="Y31" i="44"/>
  <c r="G40" i="44"/>
  <c r="AS41" i="44"/>
  <c r="Y43" i="44"/>
  <c r="AC45" i="44"/>
  <c r="AQ52" i="44"/>
  <c r="AW55" i="44"/>
  <c r="AG59" i="44"/>
  <c r="S64" i="44"/>
  <c r="W66" i="44"/>
  <c r="AK67" i="44"/>
  <c r="AC75" i="44"/>
  <c r="U77" i="44"/>
  <c r="AK79" i="44"/>
  <c r="I83" i="44"/>
  <c r="G88" i="44"/>
  <c r="AU90" i="44"/>
  <c r="AC93" i="44"/>
  <c r="AE100" i="44"/>
  <c r="W102" i="44"/>
  <c r="AA104" i="44"/>
  <c r="U107" i="44"/>
  <c r="AC111" i="44"/>
  <c r="U113" i="44"/>
  <c r="M115" i="44"/>
  <c r="AQ124" i="44"/>
  <c r="AI126" i="44"/>
  <c r="AE136" i="44"/>
  <c r="W138" i="44"/>
  <c r="G148" i="44"/>
  <c r="AK151" i="44"/>
  <c r="E3" i="44"/>
  <c r="I5" i="44"/>
  <c r="M7" i="44"/>
  <c r="Q9" i="44"/>
  <c r="W18" i="44"/>
  <c r="AA20" i="44"/>
  <c r="E27" i="44"/>
  <c r="E33" i="44"/>
  <c r="I41" i="44"/>
  <c r="M43" i="44"/>
  <c r="Q45" i="44"/>
  <c r="AG47" i="44"/>
  <c r="Q51" i="44"/>
  <c r="AA56" i="44"/>
  <c r="Q63" i="44"/>
  <c r="K66" i="44"/>
  <c r="Y67" i="44"/>
  <c r="E69" i="44"/>
  <c r="Q75" i="44"/>
  <c r="AS77" i="44"/>
  <c r="Y79" i="44"/>
  <c r="AC81" i="44"/>
  <c r="N10" i="45" s="1"/>
  <c r="AS83" i="44"/>
  <c r="AO87" i="44"/>
  <c r="AI90" i="44"/>
  <c r="Q93" i="44"/>
  <c r="AS95" i="44"/>
  <c r="AC99" i="44"/>
  <c r="I101" i="44"/>
  <c r="AI102" i="44"/>
  <c r="AK103" i="44"/>
  <c r="AG107" i="44"/>
  <c r="AO111" i="44"/>
  <c r="AG113" i="44"/>
  <c r="Y115" i="44"/>
  <c r="AO117" i="44"/>
  <c r="G124" i="44"/>
  <c r="AS125" i="44"/>
  <c r="Y127" i="44"/>
  <c r="Q135" i="44"/>
  <c r="S136" i="44"/>
  <c r="K138" i="44"/>
  <c r="AK139" i="44"/>
  <c r="E147" i="44"/>
  <c r="S148" i="44"/>
  <c r="AS149" i="44"/>
  <c r="M151" i="44"/>
  <c r="Q3" i="44"/>
  <c r="AG5" i="44"/>
  <c r="AO9" i="44"/>
  <c r="I17" i="44"/>
  <c r="AC21" i="44"/>
  <c r="AK31" i="44"/>
  <c r="Q39" i="44"/>
  <c r="K42" i="44"/>
  <c r="AK43" i="44"/>
  <c r="I47" i="44"/>
  <c r="I53" i="44"/>
  <c r="E57" i="44"/>
  <c r="U59" i="44"/>
  <c r="G64" i="44"/>
  <c r="AG65" i="44"/>
  <c r="AW67" i="44"/>
  <c r="AS71" i="44"/>
  <c r="AQ76" i="44"/>
  <c r="W78" i="44"/>
  <c r="AW79" i="44"/>
  <c r="AO81" i="44"/>
  <c r="Z10" i="45" s="1"/>
  <c r="S88" i="44"/>
  <c r="M91" i="44"/>
  <c r="AO93" i="44"/>
  <c r="E99" i="44"/>
  <c r="AQ100" i="44"/>
  <c r="M103" i="44"/>
  <c r="E105" i="44"/>
  <c r="Q111" i="44"/>
  <c r="I113" i="44"/>
  <c r="AU114" i="44"/>
  <c r="Q117" i="44"/>
  <c r="AO123" i="44"/>
  <c r="AG125" i="44"/>
  <c r="AU126" i="44"/>
  <c r="G136" i="44"/>
  <c r="AS137" i="44"/>
  <c r="M139" i="44"/>
  <c r="AO147" i="44"/>
  <c r="U149" i="44"/>
  <c r="K150" i="44"/>
  <c r="Q159" i="44"/>
  <c r="AC27" i="44"/>
  <c r="AJ37" i="44"/>
  <c r="L49" i="44"/>
  <c r="AJ49" i="44"/>
  <c r="X61" i="44"/>
  <c r="I7" i="45" s="1"/>
  <c r="X73" i="44"/>
  <c r="AV85" i="44"/>
  <c r="AJ97" i="44"/>
  <c r="AJ109" i="44"/>
  <c r="X121" i="44"/>
  <c r="I12" i="45" s="1"/>
  <c r="X133" i="44"/>
  <c r="L145" i="44"/>
  <c r="AV145" i="44"/>
  <c r="X157" i="44"/>
  <c r="J13" i="44"/>
  <c r="AH13" i="44"/>
  <c r="V25" i="44"/>
  <c r="AH25" i="44"/>
  <c r="AT25" i="44"/>
  <c r="L37" i="44"/>
  <c r="AV37" i="44"/>
  <c r="AV49" i="44"/>
  <c r="AV61" i="44"/>
  <c r="AG7" i="45" s="1"/>
  <c r="L73" i="44"/>
  <c r="AV73" i="44"/>
  <c r="X85" i="44"/>
  <c r="L97" i="44"/>
  <c r="AV97" i="44"/>
  <c r="AV109" i="44"/>
  <c r="L121" i="44"/>
  <c r="AJ121" i="44"/>
  <c r="U12" i="45" s="1"/>
  <c r="L133" i="44"/>
  <c r="AJ133" i="44"/>
  <c r="AJ145" i="44"/>
  <c r="L157" i="44"/>
  <c r="AE22" i="44"/>
  <c r="P6" i="45" s="1"/>
  <c r="G34" i="44"/>
  <c r="AU36" i="44"/>
  <c r="S46" i="44"/>
  <c r="K48" i="44"/>
  <c r="AE58" i="44"/>
  <c r="AU60" i="44"/>
  <c r="G70" i="44"/>
  <c r="AQ70" i="44"/>
  <c r="W72" i="44"/>
  <c r="S82" i="44"/>
  <c r="K84" i="44"/>
  <c r="G94" i="44"/>
  <c r="W96" i="44"/>
  <c r="S106" i="44"/>
  <c r="W108" i="44"/>
  <c r="W120" i="44"/>
  <c r="M121" i="44"/>
  <c r="AK121" i="44"/>
  <c r="V12" i="45" s="1"/>
  <c r="AU132" i="44"/>
  <c r="AI144" i="44"/>
  <c r="K156" i="44"/>
  <c r="X37" i="44"/>
  <c r="X49" i="44"/>
  <c r="L61" i="44"/>
  <c r="AJ61" i="44"/>
  <c r="U7" i="45" s="1"/>
  <c r="AJ73" i="44"/>
  <c r="AJ85" i="44"/>
  <c r="X97" i="44"/>
  <c r="L109" i="44"/>
  <c r="X109" i="44"/>
  <c r="AV121" i="44"/>
  <c r="AG12" i="45" s="1"/>
  <c r="AV133" i="44"/>
  <c r="X145" i="44"/>
  <c r="S10" i="44"/>
  <c r="G22" i="44"/>
  <c r="AE34" i="44"/>
  <c r="W36" i="44"/>
  <c r="AU48" i="44"/>
  <c r="G58" i="44"/>
  <c r="AQ58" i="44"/>
  <c r="K60" i="44"/>
  <c r="AE70" i="44"/>
  <c r="K72" i="44"/>
  <c r="AU72" i="44"/>
  <c r="AE82" i="44"/>
  <c r="AU84" i="44"/>
  <c r="S94" i="44"/>
  <c r="AI96" i="44"/>
  <c r="G106" i="44"/>
  <c r="AU108" i="44"/>
  <c r="AI120" i="44"/>
  <c r="AW121" i="44"/>
  <c r="AH12" i="45" s="1"/>
  <c r="W132" i="44"/>
  <c r="K144" i="44"/>
  <c r="AQ10" i="44"/>
  <c r="S22" i="44"/>
  <c r="D6" i="45" s="1"/>
  <c r="AQ34" i="44"/>
  <c r="K36" i="44"/>
  <c r="AE46" i="44"/>
  <c r="AI48" i="44"/>
  <c r="S58" i="44"/>
  <c r="W60" i="44"/>
  <c r="S70" i="44"/>
  <c r="AI72" i="44"/>
  <c r="G82" i="44"/>
  <c r="AQ82" i="44"/>
  <c r="W84" i="44"/>
  <c r="AE94" i="44"/>
  <c r="K96" i="44"/>
  <c r="AU96" i="44"/>
  <c r="AE106" i="44"/>
  <c r="K108" i="44"/>
  <c r="AI108" i="44"/>
  <c r="K120" i="44"/>
  <c r="AU120" i="44"/>
  <c r="Y121" i="44"/>
  <c r="J12" i="45" s="1"/>
  <c r="K132" i="44"/>
  <c r="W144" i="44"/>
  <c r="AI156" i="44"/>
  <c r="AJ7" i="40"/>
  <c r="AB5" i="44"/>
  <c r="AN17" i="44"/>
  <c r="M3" i="44"/>
  <c r="Y3" i="44"/>
  <c r="J5" i="45" s="1"/>
  <c r="AK3" i="44"/>
  <c r="V5" i="45" s="1"/>
  <c r="AW3" i="44"/>
  <c r="AH5" i="45" s="1"/>
  <c r="O4" i="44"/>
  <c r="AA4" i="44"/>
  <c r="AM4" i="44"/>
  <c r="Q5" i="44"/>
  <c r="AC5" i="44"/>
  <c r="AO5" i="44"/>
  <c r="M15" i="44"/>
  <c r="AK15" i="44"/>
  <c r="AW15" i="44"/>
  <c r="O16" i="44"/>
  <c r="AA16" i="44"/>
  <c r="AM16" i="44"/>
  <c r="E17" i="44"/>
  <c r="Q17" i="44"/>
  <c r="AC17" i="44"/>
  <c r="AO17" i="44"/>
  <c r="M27" i="44"/>
  <c r="Y27" i="44"/>
  <c r="AK27" i="44"/>
  <c r="AW27" i="44"/>
  <c r="O28" i="44"/>
  <c r="AA28" i="44"/>
  <c r="AM28" i="44"/>
  <c r="E29" i="44"/>
  <c r="Q29" i="44"/>
  <c r="AC29" i="44"/>
  <c r="AO29" i="44"/>
  <c r="M39" i="44"/>
  <c r="Y39" i="44"/>
  <c r="AK39" i="44"/>
  <c r="AW39" i="44"/>
  <c r="E41" i="44"/>
  <c r="Q41" i="44"/>
  <c r="AC41" i="44"/>
  <c r="AO41" i="44"/>
  <c r="E53" i="44"/>
  <c r="Q53" i="44"/>
  <c r="AC53" i="44"/>
  <c r="AO53" i="44"/>
  <c r="E65" i="44"/>
  <c r="Q65" i="44"/>
  <c r="AC65" i="44"/>
  <c r="AO65" i="44"/>
  <c r="E77" i="44"/>
  <c r="Q77" i="44"/>
  <c r="AC77" i="44"/>
  <c r="AO77" i="44"/>
  <c r="E89" i="44"/>
  <c r="Q89" i="44"/>
  <c r="AC89" i="44"/>
  <c r="AO89" i="44"/>
  <c r="E101" i="44"/>
  <c r="Q101" i="44"/>
  <c r="AC101" i="44"/>
  <c r="N11" i="45" s="1"/>
  <c r="AO101" i="44"/>
  <c r="Z11" i="45" s="1"/>
  <c r="E113" i="44"/>
  <c r="Q113" i="44"/>
  <c r="AC113" i="44"/>
  <c r="AO113" i="44"/>
  <c r="E125" i="44"/>
  <c r="Q125" i="44"/>
  <c r="AC125" i="44"/>
  <c r="AO125" i="44"/>
  <c r="E137" i="44"/>
  <c r="Q137" i="44"/>
  <c r="AC137" i="44"/>
  <c r="AO137" i="44"/>
  <c r="E149" i="44"/>
  <c r="Q149" i="44"/>
  <c r="AC149" i="44"/>
  <c r="AO149" i="44"/>
  <c r="AS4" i="40"/>
  <c r="AG4" i="40"/>
  <c r="U4" i="40"/>
  <c r="C3" i="44"/>
  <c r="N3" i="44"/>
  <c r="Z3" i="44"/>
  <c r="K5" i="45" s="1"/>
  <c r="AL3" i="44"/>
  <c r="W5" i="45" s="1"/>
  <c r="D4" i="44"/>
  <c r="P4" i="44"/>
  <c r="AB4" i="44"/>
  <c r="AN4" i="44"/>
  <c r="F5" i="44"/>
  <c r="AD5" i="44"/>
  <c r="AP5" i="44"/>
  <c r="L14" i="44"/>
  <c r="AJ14" i="44"/>
  <c r="AV14" i="44"/>
  <c r="N15" i="44"/>
  <c r="Z15" i="44"/>
  <c r="AL15" i="44"/>
  <c r="D16" i="44"/>
  <c r="P16" i="44"/>
  <c r="AB16" i="44"/>
  <c r="AN16" i="44"/>
  <c r="F17" i="44"/>
  <c r="R17" i="44"/>
  <c r="AD17" i="44"/>
  <c r="AP17" i="44"/>
  <c r="L26" i="44"/>
  <c r="X26" i="44"/>
  <c r="AJ26" i="44"/>
  <c r="N27" i="44"/>
  <c r="Z27" i="44"/>
  <c r="AL27" i="44"/>
  <c r="D28" i="44"/>
  <c r="P28" i="44"/>
  <c r="AB28" i="44"/>
  <c r="AN28" i="44"/>
  <c r="F29" i="44"/>
  <c r="R29" i="44"/>
  <c r="AD29" i="44"/>
  <c r="AP29" i="44"/>
  <c r="L38" i="44"/>
  <c r="X38" i="44"/>
  <c r="AJ38" i="44"/>
  <c r="AV38" i="44"/>
  <c r="D40" i="44"/>
  <c r="P40" i="44"/>
  <c r="AB40" i="44"/>
  <c r="AN40" i="44"/>
  <c r="F41" i="44"/>
  <c r="R41" i="44"/>
  <c r="AD41" i="44"/>
  <c r="AP41" i="44"/>
  <c r="D52" i="44"/>
  <c r="P52" i="44"/>
  <c r="AB52" i="44"/>
  <c r="AN52" i="44"/>
  <c r="F53" i="44"/>
  <c r="R53" i="44"/>
  <c r="AD53" i="44"/>
  <c r="D64" i="44"/>
  <c r="P64" i="44"/>
  <c r="AB64" i="44"/>
  <c r="AN64" i="44"/>
  <c r="F65" i="44"/>
  <c r="R65" i="44"/>
  <c r="AD65" i="44"/>
  <c r="AP65" i="44"/>
  <c r="D76" i="44"/>
  <c r="P76" i="44"/>
  <c r="AB76" i="44"/>
  <c r="AN76" i="44"/>
  <c r="F77" i="44"/>
  <c r="R77" i="44"/>
  <c r="AD77" i="44"/>
  <c r="AP77" i="44"/>
  <c r="AP6" i="40"/>
  <c r="AD6" i="40"/>
  <c r="AW5" i="40"/>
  <c r="AK5" i="40"/>
  <c r="Y5" i="40"/>
  <c r="AR4" i="40"/>
  <c r="AF4" i="40"/>
  <c r="T4" i="40"/>
  <c r="O3" i="44"/>
  <c r="AA3" i="44"/>
  <c r="L5" i="45" s="1"/>
  <c r="AM3" i="44"/>
  <c r="X5" i="45" s="1"/>
  <c r="E4" i="44"/>
  <c r="Q4" i="44"/>
  <c r="AC4" i="44"/>
  <c r="AO4" i="44"/>
  <c r="M14" i="44"/>
  <c r="AK14" i="44"/>
  <c r="AW14" i="44"/>
  <c r="O15" i="44"/>
  <c r="AA15" i="44"/>
  <c r="AM15" i="44"/>
  <c r="E16" i="44"/>
  <c r="Q16" i="44"/>
  <c r="AC16" i="44"/>
  <c r="AO16" i="44"/>
  <c r="K25" i="44"/>
  <c r="AI25" i="44"/>
  <c r="AU25" i="44"/>
  <c r="AA5" i="44"/>
  <c r="AJ5" i="40"/>
  <c r="X5" i="40"/>
  <c r="D3" i="44"/>
  <c r="P3" i="44"/>
  <c r="AB3" i="44"/>
  <c r="M5" i="45" s="1"/>
  <c r="AN3" i="44"/>
  <c r="Y5" i="45" s="1"/>
  <c r="J12" i="44"/>
  <c r="L13" i="44"/>
  <c r="X13" i="44"/>
  <c r="AJ13" i="44"/>
  <c r="AV13" i="44"/>
  <c r="N14" i="44"/>
  <c r="Z14" i="44"/>
  <c r="AL14" i="44"/>
  <c r="D15" i="44"/>
  <c r="P15" i="44"/>
  <c r="AB15" i="44"/>
  <c r="L25" i="44"/>
  <c r="AJ25" i="44"/>
  <c r="AV25" i="44"/>
  <c r="Z26" i="44"/>
  <c r="AL26" i="44"/>
  <c r="D27" i="44"/>
  <c r="P27" i="44"/>
  <c r="AB27" i="44"/>
  <c r="AN27" i="44"/>
  <c r="N38" i="44"/>
  <c r="Z38" i="44"/>
  <c r="AL38" i="44"/>
  <c r="D39" i="44"/>
  <c r="P39" i="44"/>
  <c r="AB39" i="44"/>
  <c r="AN39" i="44"/>
  <c r="N50" i="44"/>
  <c r="Z50" i="44"/>
  <c r="AL50" i="44"/>
  <c r="D51" i="44"/>
  <c r="P51" i="44"/>
  <c r="AB51" i="44"/>
  <c r="AN51" i="44"/>
  <c r="N62" i="44"/>
  <c r="Z62" i="44"/>
  <c r="AL62" i="44"/>
  <c r="D63" i="44"/>
  <c r="P63" i="44"/>
  <c r="AB63" i="44"/>
  <c r="AN63" i="44"/>
  <c r="N74" i="44"/>
  <c r="Z74" i="44"/>
  <c r="AL74" i="44"/>
  <c r="D75" i="44"/>
  <c r="P75" i="44"/>
  <c r="AB75" i="44"/>
  <c r="AN75" i="44"/>
  <c r="N86" i="44"/>
  <c r="Z86" i="44"/>
  <c r="AL86" i="44"/>
  <c r="D87" i="44"/>
  <c r="P87" i="44"/>
  <c r="AB87" i="44"/>
  <c r="AN87" i="44"/>
  <c r="N98" i="44"/>
  <c r="Z98" i="44"/>
  <c r="AL98" i="44"/>
  <c r="D99" i="44"/>
  <c r="P99" i="44"/>
  <c r="AB99" i="44"/>
  <c r="AN99" i="44"/>
  <c r="O5" i="44"/>
  <c r="AA29" i="44"/>
  <c r="O41" i="44"/>
  <c r="X7" i="40"/>
  <c r="AN5" i="44"/>
  <c r="D17" i="44"/>
  <c r="H4" i="40"/>
  <c r="I11" i="44"/>
  <c r="U11" i="44"/>
  <c r="AG11" i="44"/>
  <c r="AS11" i="44"/>
  <c r="K12" i="44"/>
  <c r="W12" i="44"/>
  <c r="AI12" i="44"/>
  <c r="AU12" i="44"/>
  <c r="M13" i="44"/>
  <c r="Y13" i="44"/>
  <c r="AK13" i="44"/>
  <c r="AW13" i="44"/>
  <c r="O14" i="44"/>
  <c r="AA14" i="44"/>
  <c r="I23" i="44"/>
  <c r="U23" i="44"/>
  <c r="AG23" i="44"/>
  <c r="AS23" i="44"/>
  <c r="K24" i="44"/>
  <c r="W24" i="44"/>
  <c r="AU24" i="44"/>
  <c r="M25" i="44"/>
  <c r="Y25" i="44"/>
  <c r="AK25" i="44"/>
  <c r="AM5" i="44"/>
  <c r="AM17" i="44"/>
  <c r="AM41" i="44"/>
  <c r="AV7" i="40"/>
  <c r="D5" i="44"/>
  <c r="AB17" i="44"/>
  <c r="AP7" i="40"/>
  <c r="AD7" i="40"/>
  <c r="R7" i="40"/>
  <c r="F7" i="40"/>
  <c r="AN11" i="40"/>
  <c r="Z11" i="46" s="1"/>
  <c r="P11" i="40"/>
  <c r="D11" i="40"/>
  <c r="AL9" i="40"/>
  <c r="Z9" i="40"/>
  <c r="AM6" i="40"/>
  <c r="AA6" i="40"/>
  <c r="AT5" i="40"/>
  <c r="AH5" i="40"/>
  <c r="V5" i="40"/>
  <c r="J11" i="44"/>
  <c r="V11" i="44"/>
  <c r="AH11" i="44"/>
  <c r="AT11" i="44"/>
  <c r="AJ12" i="44"/>
  <c r="AV12" i="44"/>
  <c r="N13" i="44"/>
  <c r="Z13" i="44"/>
  <c r="AL13" i="44"/>
  <c r="J23" i="44"/>
  <c r="V23" i="44"/>
  <c r="AH23" i="44"/>
  <c r="AT23" i="44"/>
  <c r="L24" i="44"/>
  <c r="X24" i="44"/>
  <c r="AV24" i="44"/>
  <c r="N25" i="44"/>
  <c r="Z25" i="44"/>
  <c r="AL25" i="44"/>
  <c r="L36" i="44"/>
  <c r="X36" i="44"/>
  <c r="AJ36" i="44"/>
  <c r="AV36" i="44"/>
  <c r="N37" i="44"/>
  <c r="AL37" i="44"/>
  <c r="L48" i="44"/>
  <c r="X48" i="44"/>
  <c r="AJ48" i="44"/>
  <c r="AV48" i="44"/>
  <c r="N49" i="44"/>
  <c r="Z49" i="44"/>
  <c r="AL49" i="44"/>
  <c r="L60" i="44"/>
  <c r="X60" i="44"/>
  <c r="AJ60" i="44"/>
  <c r="AV60" i="44"/>
  <c r="N61" i="44"/>
  <c r="Z61" i="44"/>
  <c r="K7" i="45" s="1"/>
  <c r="AL61" i="44"/>
  <c r="W7" i="45" s="1"/>
  <c r="L72" i="44"/>
  <c r="X72" i="44"/>
  <c r="AM29" i="44"/>
  <c r="AA41" i="44"/>
  <c r="L7" i="40"/>
  <c r="P5" i="44"/>
  <c r="P17" i="44"/>
  <c r="O6" i="40"/>
  <c r="AM11" i="40"/>
  <c r="Y11" i="46" s="1"/>
  <c r="O11" i="40"/>
  <c r="AW9" i="40"/>
  <c r="AK9" i="40"/>
  <c r="M9" i="40"/>
  <c r="G9" i="44"/>
  <c r="O17" i="44"/>
  <c r="AN7" i="40"/>
  <c r="AB7" i="40"/>
  <c r="P7" i="40"/>
  <c r="D42" i="44"/>
  <c r="Z4" i="40"/>
  <c r="D88" i="44"/>
  <c r="M26" i="44"/>
  <c r="Y26" i="44"/>
  <c r="AK26" i="44"/>
  <c r="O27" i="44"/>
  <c r="AA27" i="44"/>
  <c r="AM27" i="44"/>
  <c r="E28" i="44"/>
  <c r="Q28" i="44"/>
  <c r="AC28" i="44"/>
  <c r="AO28" i="44"/>
  <c r="K37" i="44"/>
  <c r="W37" i="44"/>
  <c r="AI37" i="44"/>
  <c r="AU37" i="44"/>
  <c r="O39" i="44"/>
  <c r="AA39" i="44"/>
  <c r="AM39" i="44"/>
  <c r="E40" i="44"/>
  <c r="Q40" i="44"/>
  <c r="AC40" i="44"/>
  <c r="AO40" i="44"/>
  <c r="O51" i="44"/>
  <c r="AA51" i="44"/>
  <c r="AM51" i="44"/>
  <c r="E52" i="44"/>
  <c r="Q52" i="44"/>
  <c r="AC52" i="44"/>
  <c r="AO52" i="44"/>
  <c r="O63" i="44"/>
  <c r="AA63" i="44"/>
  <c r="AM63" i="44"/>
  <c r="E64" i="44"/>
  <c r="Q64" i="44"/>
  <c r="AC64" i="44"/>
  <c r="AO64" i="44"/>
  <c r="O75" i="44"/>
  <c r="AA75" i="44"/>
  <c r="AM75" i="44"/>
  <c r="E76" i="44"/>
  <c r="Q76" i="44"/>
  <c r="AC76" i="44"/>
  <c r="AO76" i="44"/>
  <c r="O87" i="44"/>
  <c r="AA87" i="44"/>
  <c r="AM87" i="44"/>
  <c r="E88" i="44"/>
  <c r="Q88" i="44"/>
  <c r="AC88" i="44"/>
  <c r="AO88" i="44"/>
  <c r="O99" i="44"/>
  <c r="AA99" i="44"/>
  <c r="AM99" i="44"/>
  <c r="E100" i="44"/>
  <c r="Q100" i="44"/>
  <c r="AC100" i="44"/>
  <c r="AO100" i="44"/>
  <c r="O111" i="44"/>
  <c r="AA111" i="44"/>
  <c r="AM111" i="44"/>
  <c r="E112" i="44"/>
  <c r="Q112" i="44"/>
  <c r="AC112" i="44"/>
  <c r="AO112" i="44"/>
  <c r="O123" i="44"/>
  <c r="AA123" i="44"/>
  <c r="AM123" i="44"/>
  <c r="E124" i="44"/>
  <c r="Q124" i="44"/>
  <c r="AC124" i="44"/>
  <c r="AO124" i="44"/>
  <c r="O135" i="44"/>
  <c r="AA135" i="44"/>
  <c r="AM135" i="44"/>
  <c r="E136" i="44"/>
  <c r="Q136" i="44"/>
  <c r="AC136" i="44"/>
  <c r="AO136" i="44"/>
  <c r="O147" i="44"/>
  <c r="AA147" i="44"/>
  <c r="AM147" i="44"/>
  <c r="E148" i="44"/>
  <c r="Q148" i="44"/>
  <c r="AC148" i="44"/>
  <c r="AO148" i="44"/>
  <c r="O159" i="44"/>
  <c r="N110" i="44"/>
  <c r="Z110" i="44"/>
  <c r="AL110" i="44"/>
  <c r="D111" i="44"/>
  <c r="P111" i="44"/>
  <c r="AB111" i="44"/>
  <c r="AN111" i="44"/>
  <c r="N122" i="44"/>
  <c r="Z122" i="44"/>
  <c r="AL122" i="44"/>
  <c r="D123" i="44"/>
  <c r="P123" i="44"/>
  <c r="AB123" i="44"/>
  <c r="AN123" i="44"/>
  <c r="N134" i="44"/>
  <c r="Z134" i="44"/>
  <c r="AL134" i="44"/>
  <c r="D135" i="44"/>
  <c r="P135" i="44"/>
  <c r="AB135" i="44"/>
  <c r="AN135" i="44"/>
  <c r="N146" i="44"/>
  <c r="Z146" i="44"/>
  <c r="AL146" i="44"/>
  <c r="D147" i="44"/>
  <c r="P147" i="44"/>
  <c r="AB147" i="44"/>
  <c r="AN147" i="44"/>
  <c r="N158" i="44"/>
  <c r="Z158" i="44"/>
  <c r="AL158" i="44"/>
  <c r="D159" i="44"/>
  <c r="P159" i="44"/>
  <c r="AB159" i="44"/>
  <c r="AN159" i="44"/>
  <c r="AW25" i="44"/>
  <c r="O26" i="44"/>
  <c r="AA26" i="44"/>
  <c r="AM26" i="44"/>
  <c r="I35" i="44"/>
  <c r="U35" i="44"/>
  <c r="AG35" i="44"/>
  <c r="AS35" i="44"/>
  <c r="M37" i="44"/>
  <c r="Y37" i="44"/>
  <c r="AK37" i="44"/>
  <c r="AW37" i="44"/>
  <c r="O38" i="44"/>
  <c r="AA38" i="44"/>
  <c r="AM38" i="44"/>
  <c r="M49" i="44"/>
  <c r="Y49" i="44"/>
  <c r="AK49" i="44"/>
  <c r="AW49" i="44"/>
  <c r="O50" i="44"/>
  <c r="AA50" i="44"/>
  <c r="AM50" i="44"/>
  <c r="M61" i="44"/>
  <c r="Y61" i="44"/>
  <c r="J7" i="45" s="1"/>
  <c r="AK61" i="44"/>
  <c r="V7" i="45" s="1"/>
  <c r="AW61" i="44"/>
  <c r="AH7" i="45" s="1"/>
  <c r="O62" i="44"/>
  <c r="AA62" i="44"/>
  <c r="AM62" i="44"/>
  <c r="M73" i="44"/>
  <c r="Y73" i="44"/>
  <c r="AK73" i="44"/>
  <c r="AW73" i="44"/>
  <c r="O74" i="44"/>
  <c r="AA74" i="44"/>
  <c r="AM74" i="44"/>
  <c r="AJ72" i="44"/>
  <c r="AV72" i="44"/>
  <c r="N73" i="44"/>
  <c r="Z73" i="44"/>
  <c r="AL73" i="44"/>
  <c r="L84" i="44"/>
  <c r="X84" i="44"/>
  <c r="AJ84" i="44"/>
  <c r="AV84" i="44"/>
  <c r="N85" i="44"/>
  <c r="Z85" i="44"/>
  <c r="AL85" i="44"/>
  <c r="L96" i="44"/>
  <c r="X96" i="44"/>
  <c r="AJ96" i="44"/>
  <c r="AV96" i="44"/>
  <c r="N97" i="44"/>
  <c r="Z97" i="44"/>
  <c r="AL97" i="44"/>
  <c r="L108" i="44"/>
  <c r="X108" i="44"/>
  <c r="AJ108" i="44"/>
  <c r="AV108" i="44"/>
  <c r="N109" i="44"/>
  <c r="Z109" i="44"/>
  <c r="AL109" i="44"/>
  <c r="L120" i="44"/>
  <c r="X120" i="44"/>
  <c r="AJ120" i="44"/>
  <c r="AV120" i="44"/>
  <c r="AQ9" i="44"/>
  <c r="I10" i="44"/>
  <c r="U10" i="44"/>
  <c r="AG10" i="44"/>
  <c r="AS10" i="44"/>
  <c r="K11" i="44"/>
  <c r="W11" i="44"/>
  <c r="AI11" i="44"/>
  <c r="AU11" i="44"/>
  <c r="M12" i="44"/>
  <c r="AW12" i="44"/>
  <c r="G21" i="44"/>
  <c r="S21" i="44"/>
  <c r="AQ21" i="44"/>
  <c r="I22" i="44"/>
  <c r="U22" i="44"/>
  <c r="F6" i="45" s="1"/>
  <c r="AS22" i="44"/>
  <c r="AD6" i="45" s="1"/>
  <c r="K23" i="44"/>
  <c r="W23" i="44"/>
  <c r="AU23" i="44"/>
  <c r="M24" i="44"/>
  <c r="Y24" i="44"/>
  <c r="AK24" i="44"/>
  <c r="AW24" i="44"/>
  <c r="S33" i="44"/>
  <c r="AQ33" i="44"/>
  <c r="K35" i="44"/>
  <c r="W35" i="44"/>
  <c r="AI35" i="44"/>
  <c r="AU35" i="44"/>
  <c r="M36" i="44"/>
  <c r="Y36" i="44"/>
  <c r="AK36" i="44"/>
  <c r="AW36" i="44"/>
  <c r="K47" i="44"/>
  <c r="W47" i="44"/>
  <c r="AI47" i="44"/>
  <c r="AU47" i="44"/>
  <c r="M48" i="44"/>
  <c r="Y48" i="44"/>
  <c r="AK48" i="44"/>
  <c r="AW48" i="44"/>
  <c r="K59" i="44"/>
  <c r="W59" i="44"/>
  <c r="AI59" i="44"/>
  <c r="AU59" i="44"/>
  <c r="M60" i="44"/>
  <c r="Y60" i="44"/>
  <c r="AK60" i="44"/>
  <c r="AW60" i="44"/>
  <c r="K71" i="44"/>
  <c r="W71" i="44"/>
  <c r="AI71" i="44"/>
  <c r="AU71" i="44"/>
  <c r="M72" i="44"/>
  <c r="Y72" i="44"/>
  <c r="AK72" i="44"/>
  <c r="AW72" i="44"/>
  <c r="K83" i="44"/>
  <c r="F8" i="44"/>
  <c r="R8" i="44"/>
  <c r="AD8" i="44"/>
  <c r="AP8" i="44"/>
  <c r="H9" i="44"/>
  <c r="T9" i="44"/>
  <c r="AF9" i="44"/>
  <c r="AR9" i="44"/>
  <c r="J10" i="44"/>
  <c r="V10" i="44"/>
  <c r="AH10" i="44"/>
  <c r="AT10" i="44"/>
  <c r="L11" i="44"/>
  <c r="X11" i="44"/>
  <c r="AJ11" i="44"/>
  <c r="AV11" i="44"/>
  <c r="F20" i="44"/>
  <c r="R20" i="44"/>
  <c r="AD20" i="44"/>
  <c r="AP20" i="44"/>
  <c r="H21" i="44"/>
  <c r="T21" i="44"/>
  <c r="AF21" i="44"/>
  <c r="AR21" i="44"/>
  <c r="J22" i="44"/>
  <c r="V22" i="44"/>
  <c r="G6" i="45" s="1"/>
  <c r="AH22" i="44"/>
  <c r="S6" i="45" s="1"/>
  <c r="AT22" i="44"/>
  <c r="AE6" i="45" s="1"/>
  <c r="L23" i="44"/>
  <c r="X23" i="44"/>
  <c r="AJ23" i="44"/>
  <c r="AV23" i="44"/>
  <c r="F32" i="44"/>
  <c r="R32" i="44"/>
  <c r="AD32" i="44"/>
  <c r="AP32" i="44"/>
  <c r="J34" i="44"/>
  <c r="V34" i="44"/>
  <c r="AH34" i="44"/>
  <c r="AT34" i="44"/>
  <c r="L35" i="44"/>
  <c r="X35" i="44"/>
  <c r="AJ35" i="44"/>
  <c r="AV35" i="44"/>
  <c r="J46" i="44"/>
  <c r="V46" i="44"/>
  <c r="AH46" i="44"/>
  <c r="AT46" i="44"/>
  <c r="L47" i="44"/>
  <c r="X47" i="44"/>
  <c r="AJ47" i="44"/>
  <c r="AV47" i="44"/>
  <c r="Q7" i="44"/>
  <c r="AC7" i="44"/>
  <c r="AO7" i="44"/>
  <c r="G8" i="44"/>
  <c r="S8" i="44"/>
  <c r="AE8" i="44"/>
  <c r="AQ8" i="44"/>
  <c r="I9" i="44"/>
  <c r="U9" i="44"/>
  <c r="AG9" i="44"/>
  <c r="W10" i="44"/>
  <c r="AI10" i="44"/>
  <c r="AU10" i="44"/>
  <c r="E19" i="44"/>
  <c r="Q19" i="44"/>
  <c r="AC19" i="44"/>
  <c r="AO19" i="44"/>
  <c r="G20" i="44"/>
  <c r="S20" i="44"/>
  <c r="AQ20" i="44"/>
  <c r="I21" i="44"/>
  <c r="U21" i="44"/>
  <c r="AG21" i="44"/>
  <c r="AS21" i="44"/>
  <c r="K22" i="44"/>
  <c r="W22" i="44"/>
  <c r="H6" i="45" s="1"/>
  <c r="AI22" i="44"/>
  <c r="T6" i="45" s="1"/>
  <c r="AU22" i="44"/>
  <c r="AF6" i="45" s="1"/>
  <c r="E31" i="44"/>
  <c r="Q31" i="44"/>
  <c r="AC31" i="44"/>
  <c r="AO31" i="44"/>
  <c r="U33" i="44"/>
  <c r="AG33" i="44"/>
  <c r="AS33" i="44"/>
  <c r="K34" i="44"/>
  <c r="W34" i="44"/>
  <c r="AI34" i="44"/>
  <c r="AU34" i="44"/>
  <c r="I45" i="44"/>
  <c r="U45" i="44"/>
  <c r="AG45" i="44"/>
  <c r="AS45" i="44"/>
  <c r="K46" i="44"/>
  <c r="W46" i="44"/>
  <c r="AI46" i="44"/>
  <c r="AU46" i="44"/>
  <c r="I57" i="44"/>
  <c r="U57" i="44"/>
  <c r="M85" i="44"/>
  <c r="Y85" i="44"/>
  <c r="AK85" i="44"/>
  <c r="AW85" i="44"/>
  <c r="O86" i="44"/>
  <c r="AA86" i="44"/>
  <c r="AM86" i="44"/>
  <c r="M97" i="44"/>
  <c r="Y97" i="44"/>
  <c r="AK97" i="44"/>
  <c r="AW97" i="44"/>
  <c r="O98" i="44"/>
  <c r="AA98" i="44"/>
  <c r="AM98" i="44"/>
  <c r="M109" i="44"/>
  <c r="Y109" i="44"/>
  <c r="AK109" i="44"/>
  <c r="AW109" i="44"/>
  <c r="O110" i="44"/>
  <c r="AA110" i="44"/>
  <c r="AM110" i="44"/>
  <c r="O122" i="44"/>
  <c r="AA122" i="44"/>
  <c r="AM122" i="44"/>
  <c r="M133" i="44"/>
  <c r="Y133" i="44"/>
  <c r="AK133" i="44"/>
  <c r="AW133" i="44"/>
  <c r="O134" i="44"/>
  <c r="AA134" i="44"/>
  <c r="AM134" i="44"/>
  <c r="M145" i="44"/>
  <c r="Y145" i="44"/>
  <c r="AK145" i="44"/>
  <c r="AW145" i="44"/>
  <c r="O146" i="44"/>
  <c r="AA146" i="44"/>
  <c r="AM146" i="44"/>
  <c r="M157" i="44"/>
  <c r="Y157" i="44"/>
  <c r="AK157" i="44"/>
  <c r="AW157" i="44"/>
  <c r="O158" i="44"/>
  <c r="L132" i="44"/>
  <c r="X132" i="44"/>
  <c r="AJ132" i="44"/>
  <c r="AV132" i="44"/>
  <c r="N133" i="44"/>
  <c r="Z133" i="44"/>
  <c r="AL133" i="44"/>
  <c r="L144" i="44"/>
  <c r="X144" i="44"/>
  <c r="AJ144" i="44"/>
  <c r="AV144" i="44"/>
  <c r="N145" i="44"/>
  <c r="Z145" i="44"/>
  <c r="AL145" i="44"/>
  <c r="L156" i="44"/>
  <c r="X156" i="44"/>
  <c r="AJ156" i="44"/>
  <c r="AV156" i="44"/>
  <c r="N157" i="44"/>
  <c r="Z157" i="44"/>
  <c r="AL157" i="44"/>
  <c r="W83" i="44"/>
  <c r="AI83" i="44"/>
  <c r="AU83" i="44"/>
  <c r="M84" i="44"/>
  <c r="Y84" i="44"/>
  <c r="AK84" i="44"/>
  <c r="AW84" i="44"/>
  <c r="K95" i="44"/>
  <c r="W95" i="44"/>
  <c r="AI95" i="44"/>
  <c r="AU95" i="44"/>
  <c r="M96" i="44"/>
  <c r="Y96" i="44"/>
  <c r="AK96" i="44"/>
  <c r="AW96" i="44"/>
  <c r="K107" i="44"/>
  <c r="W107" i="44"/>
  <c r="AI107" i="44"/>
  <c r="AU107" i="44"/>
  <c r="M108" i="44"/>
  <c r="Y108" i="44"/>
  <c r="AK108" i="44"/>
  <c r="AW108" i="44"/>
  <c r="K119" i="44"/>
  <c r="W119" i="44"/>
  <c r="AI119" i="44"/>
  <c r="AU119" i="44"/>
  <c r="M120" i="44"/>
  <c r="Y120" i="44"/>
  <c r="AK120" i="44"/>
  <c r="AW120" i="44"/>
  <c r="K131" i="44"/>
  <c r="W131" i="44"/>
  <c r="AI131" i="44"/>
  <c r="AU131" i="44"/>
  <c r="M132" i="44"/>
  <c r="Y132" i="44"/>
  <c r="AK132" i="44"/>
  <c r="AW132" i="44"/>
  <c r="K143" i="44"/>
  <c r="W143" i="44"/>
  <c r="AI143" i="44"/>
  <c r="AU143" i="44"/>
  <c r="M144" i="44"/>
  <c r="Y144" i="44"/>
  <c r="AK144" i="44"/>
  <c r="AW144" i="44"/>
  <c r="K155" i="44"/>
  <c r="W155" i="44"/>
  <c r="AI155" i="44"/>
  <c r="AU155" i="44"/>
  <c r="M156" i="44"/>
  <c r="Y156" i="44"/>
  <c r="AK156" i="44"/>
  <c r="AW156" i="44"/>
  <c r="J58" i="44"/>
  <c r="V58" i="44"/>
  <c r="AH58" i="44"/>
  <c r="AT58" i="44"/>
  <c r="L59" i="44"/>
  <c r="X59" i="44"/>
  <c r="AJ59" i="44"/>
  <c r="AV59" i="44"/>
  <c r="J70" i="44"/>
  <c r="V70" i="44"/>
  <c r="AH70" i="44"/>
  <c r="AT70" i="44"/>
  <c r="L71" i="44"/>
  <c r="X71" i="44"/>
  <c r="AJ71" i="44"/>
  <c r="AV71" i="44"/>
  <c r="J82" i="44"/>
  <c r="V82" i="44"/>
  <c r="AH82" i="44"/>
  <c r="AT82" i="44"/>
  <c r="L83" i="44"/>
  <c r="X83" i="44"/>
  <c r="AJ83" i="44"/>
  <c r="AV83" i="44"/>
  <c r="J94" i="44"/>
  <c r="V94" i="44"/>
  <c r="AH94" i="44"/>
  <c r="AT94" i="44"/>
  <c r="L95" i="44"/>
  <c r="X95" i="44"/>
  <c r="AJ95" i="44"/>
  <c r="AV95" i="44"/>
  <c r="J106" i="44"/>
  <c r="V106" i="44"/>
  <c r="AH106" i="44"/>
  <c r="AT106" i="44"/>
  <c r="L107" i="44"/>
  <c r="X107" i="44"/>
  <c r="AJ107" i="44"/>
  <c r="AV107" i="44"/>
  <c r="J118" i="44"/>
  <c r="V118" i="44"/>
  <c r="AH118" i="44"/>
  <c r="AT118" i="44"/>
  <c r="L119" i="44"/>
  <c r="X119" i="44"/>
  <c r="AJ119" i="44"/>
  <c r="AV119" i="44"/>
  <c r="J130" i="44"/>
  <c r="V130" i="44"/>
  <c r="AH130" i="44"/>
  <c r="AT130" i="44"/>
  <c r="L131" i="44"/>
  <c r="X131" i="44"/>
  <c r="AJ131" i="44"/>
  <c r="AV131" i="44"/>
  <c r="J142" i="44"/>
  <c r="V142" i="44"/>
  <c r="AH142" i="44"/>
  <c r="AT142" i="44"/>
  <c r="L143" i="44"/>
  <c r="X143" i="44"/>
  <c r="AJ143" i="44"/>
  <c r="AV143" i="44"/>
  <c r="J154" i="44"/>
  <c r="V154" i="44"/>
  <c r="AH154" i="44"/>
  <c r="AT154" i="44"/>
  <c r="L155" i="44"/>
  <c r="X155" i="44"/>
  <c r="AJ155" i="44"/>
  <c r="AV155" i="44"/>
  <c r="AG57" i="44"/>
  <c r="AS57" i="44"/>
  <c r="K58" i="44"/>
  <c r="W58" i="44"/>
  <c r="AI58" i="44"/>
  <c r="AU58" i="44"/>
  <c r="I69" i="44"/>
  <c r="U69" i="44"/>
  <c r="AG69" i="44"/>
  <c r="AS69" i="44"/>
  <c r="K70" i="44"/>
  <c r="W70" i="44"/>
  <c r="AI70" i="44"/>
  <c r="I81" i="44"/>
  <c r="U81" i="44"/>
  <c r="F10" i="45" s="1"/>
  <c r="AG81" i="44"/>
  <c r="R10" i="45" s="1"/>
  <c r="AS81" i="44"/>
  <c r="AD10" i="45" s="1"/>
  <c r="K82" i="44"/>
  <c r="W82" i="44"/>
  <c r="AI82" i="44"/>
  <c r="AU82" i="44"/>
  <c r="I93" i="44"/>
  <c r="U93" i="44"/>
  <c r="AG93" i="44"/>
  <c r="AS93" i="44"/>
  <c r="K94" i="44"/>
  <c r="W94" i="44"/>
  <c r="AI94" i="44"/>
  <c r="AU94" i="44"/>
  <c r="I105" i="44"/>
  <c r="U105" i="44"/>
  <c r="AG105" i="44"/>
  <c r="AS105" i="44"/>
  <c r="K106" i="44"/>
  <c r="W106" i="44"/>
  <c r="AI106" i="44"/>
  <c r="AU106" i="44"/>
  <c r="E115" i="44"/>
  <c r="Q115" i="44"/>
  <c r="AC115" i="44"/>
  <c r="AO115" i="44"/>
  <c r="I117" i="44"/>
  <c r="U117" i="44"/>
  <c r="AG117" i="44"/>
  <c r="AS117" i="44"/>
  <c r="K118" i="44"/>
  <c r="W118" i="44"/>
  <c r="AI118" i="44"/>
  <c r="AU118" i="44"/>
  <c r="E127" i="44"/>
  <c r="Q127" i="44"/>
  <c r="AC127" i="44"/>
  <c r="AO127" i="44"/>
  <c r="I129" i="44"/>
  <c r="U129" i="44"/>
  <c r="AG129" i="44"/>
  <c r="AS129" i="44"/>
  <c r="K130" i="44"/>
  <c r="W130" i="44"/>
  <c r="AI130" i="44"/>
  <c r="AU130" i="44"/>
  <c r="E139" i="44"/>
  <c r="Q139" i="44"/>
  <c r="AC139" i="44"/>
  <c r="AO139" i="44"/>
  <c r="I141" i="44"/>
  <c r="U141" i="44"/>
  <c r="AG141" i="44"/>
  <c r="AS141" i="44"/>
  <c r="K142" i="44"/>
  <c r="W142" i="44"/>
  <c r="AI142" i="44"/>
  <c r="AU142" i="44"/>
  <c r="E151" i="44"/>
  <c r="Q151" i="44"/>
  <c r="AC151" i="44"/>
  <c r="AO151" i="44"/>
  <c r="I153" i="44"/>
  <c r="U153" i="44"/>
  <c r="AG153" i="44"/>
  <c r="AS153" i="44"/>
  <c r="K154" i="44"/>
  <c r="W154" i="44"/>
  <c r="AI154" i="44"/>
  <c r="AU154" i="44"/>
  <c r="P88" i="44"/>
  <c r="AB88" i="44"/>
  <c r="AN88" i="44"/>
  <c r="F89" i="44"/>
  <c r="R89" i="44"/>
  <c r="AD89" i="44"/>
  <c r="AP89" i="44"/>
  <c r="L98" i="44"/>
  <c r="X98" i="44"/>
  <c r="AJ98" i="44"/>
  <c r="AV98" i="44"/>
  <c r="N99" i="44"/>
  <c r="Z99" i="44"/>
  <c r="AL99" i="44"/>
  <c r="D100" i="44"/>
  <c r="P100" i="44"/>
  <c r="AB100" i="44"/>
  <c r="AN100" i="44"/>
  <c r="F101" i="44"/>
  <c r="R101" i="44"/>
  <c r="C11" i="45" s="1"/>
  <c r="AD101" i="44"/>
  <c r="O11" i="45" s="1"/>
  <c r="AP101" i="44"/>
  <c r="AA11" i="45" s="1"/>
  <c r="L110" i="44"/>
  <c r="X110" i="44"/>
  <c r="AJ110" i="44"/>
  <c r="AV110" i="44"/>
  <c r="N111" i="44"/>
  <c r="Z111" i="44"/>
  <c r="AL111" i="44"/>
  <c r="D112" i="44"/>
  <c r="P112" i="44"/>
  <c r="AB112" i="44"/>
  <c r="AN112" i="44"/>
  <c r="F113" i="44"/>
  <c r="R113" i="44"/>
  <c r="AD113" i="44"/>
  <c r="AP113" i="44"/>
  <c r="L122" i="44"/>
  <c r="X122" i="44"/>
  <c r="AJ122" i="44"/>
  <c r="AV122" i="44"/>
  <c r="N123" i="44"/>
  <c r="Z123" i="44"/>
  <c r="AL123" i="44"/>
  <c r="D124" i="44"/>
  <c r="P124" i="44"/>
  <c r="AB124" i="44"/>
  <c r="AN124" i="44"/>
  <c r="F125" i="44"/>
  <c r="R125" i="44"/>
  <c r="AD125" i="44"/>
  <c r="AP125" i="44"/>
  <c r="L134" i="44"/>
  <c r="X134" i="44"/>
  <c r="AJ134" i="44"/>
  <c r="AV134" i="44"/>
  <c r="N135" i="44"/>
  <c r="Z135" i="44"/>
  <c r="AL135" i="44"/>
  <c r="D136" i="44"/>
  <c r="P136" i="44"/>
  <c r="AB136" i="44"/>
  <c r="AN136" i="44"/>
  <c r="F137" i="44"/>
  <c r="R137" i="44"/>
  <c r="AD137" i="44"/>
  <c r="AP137" i="44"/>
  <c r="N147" i="44"/>
  <c r="Z147" i="44"/>
  <c r="AL147" i="44"/>
  <c r="D148" i="44"/>
  <c r="P148" i="44"/>
  <c r="AB148" i="44"/>
  <c r="AN148" i="44"/>
  <c r="F149" i="44"/>
  <c r="R149" i="44"/>
  <c r="AD149" i="44"/>
  <c r="AP149" i="44"/>
  <c r="N159" i="44"/>
  <c r="Z159" i="44"/>
  <c r="AL159" i="44"/>
  <c r="AA159" i="44"/>
  <c r="AM159" i="44"/>
  <c r="AA158" i="44"/>
  <c r="AM158" i="44"/>
  <c r="Y14" i="44"/>
  <c r="AD19" i="44"/>
  <c r="AE20" i="44"/>
  <c r="AG22" i="44"/>
  <c r="R6" i="45" s="1"/>
  <c r="AI24" i="44"/>
  <c r="X25" i="44"/>
  <c r="AW26" i="44"/>
  <c r="AO30" i="44"/>
  <c r="E5" i="44"/>
  <c r="S7" i="44"/>
  <c r="AE7" i="44"/>
  <c r="AS9" i="44"/>
  <c r="L12" i="44"/>
  <c r="X12" i="44"/>
  <c r="AE19" i="44"/>
  <c r="AI23" i="44"/>
  <c r="AJ24" i="44"/>
  <c r="N26" i="44"/>
  <c r="I33" i="44"/>
  <c r="R5" i="44"/>
  <c r="K10" i="44"/>
  <c r="Y12" i="44"/>
  <c r="AK12" i="44"/>
  <c r="AM14" i="44"/>
  <c r="AN15" i="44"/>
  <c r="AH21" i="44"/>
  <c r="Z37" i="44"/>
  <c r="AP53" i="44"/>
  <c r="AU70" i="44"/>
  <c r="AE5" i="44"/>
  <c r="L10" i="44"/>
  <c r="X10" i="44"/>
  <c r="AL12" i="44"/>
  <c r="AQ17" i="44"/>
  <c r="AS19" i="44"/>
  <c r="AP28" i="44"/>
  <c r="AG31" i="44"/>
  <c r="L34" i="44"/>
  <c r="AA37" i="44"/>
  <c r="AQ53" i="44"/>
  <c r="AV70" i="44"/>
  <c r="AK83" i="44"/>
  <c r="R6" i="40"/>
  <c r="F3" i="44"/>
  <c r="K8" i="44"/>
  <c r="Y10" i="44"/>
  <c r="AK10" i="44"/>
  <c r="D13" i="44"/>
  <c r="AO14" i="44"/>
  <c r="AQ16" i="44"/>
  <c r="AR17" i="44"/>
  <c r="AW22" i="44"/>
  <c r="AH6" i="45" s="1"/>
  <c r="AQ28" i="44"/>
  <c r="U30" i="44"/>
  <c r="N35" i="44"/>
  <c r="AA48" i="44"/>
  <c r="G76" i="44"/>
  <c r="AL83" i="44"/>
  <c r="X8" i="44"/>
  <c r="E13" i="44"/>
  <c r="Q13" i="44"/>
  <c r="AU19" i="44"/>
  <c r="S27" i="44"/>
  <c r="H28" i="44"/>
  <c r="V30" i="44"/>
  <c r="O35" i="44"/>
  <c r="H76" i="44"/>
  <c r="AT5" i="44"/>
  <c r="Y8" i="44"/>
  <c r="AK8" i="44"/>
  <c r="AP25" i="44"/>
  <c r="I28" i="44"/>
  <c r="AC48" i="44"/>
  <c r="U52" i="44"/>
  <c r="AG3" i="44"/>
  <c r="R5" i="45" s="1"/>
  <c r="AS3" i="44"/>
  <c r="AD5" i="45" s="1"/>
  <c r="L6" i="44"/>
  <c r="AL8" i="44"/>
  <c r="Q11" i="44"/>
  <c r="K17" i="44"/>
  <c r="L18" i="44"/>
  <c r="G25" i="44"/>
  <c r="AQ25" i="44"/>
  <c r="U27" i="44"/>
  <c r="V52" i="44"/>
  <c r="O57" i="44"/>
  <c r="AT3" i="44"/>
  <c r="AE5" i="45" s="1"/>
  <c r="M6" i="44"/>
  <c r="Y6" i="44"/>
  <c r="D9" i="44"/>
  <c r="AD11" i="44"/>
  <c r="J15" i="44"/>
  <c r="K16" i="44"/>
  <c r="N19" i="44"/>
  <c r="O20" i="44"/>
  <c r="P21" i="44"/>
  <c r="Q22" i="44"/>
  <c r="R23" i="44"/>
  <c r="S24" i="44"/>
  <c r="N31" i="44"/>
  <c r="AG38" i="44"/>
  <c r="E46" i="44"/>
  <c r="P57" i="44"/>
  <c r="AV65" i="44"/>
  <c r="F13" i="38"/>
  <c r="L4" i="44"/>
  <c r="Z6" i="44"/>
  <c r="AL6" i="44"/>
  <c r="AQ11" i="44"/>
  <c r="K15" i="44"/>
  <c r="L16" i="44"/>
  <c r="M17" i="44"/>
  <c r="P20" i="44"/>
  <c r="Q21" i="44"/>
  <c r="R22" i="44"/>
  <c r="C6" i="45" s="1"/>
  <c r="AW29" i="44"/>
  <c r="O31" i="44"/>
  <c r="T36" i="44"/>
  <c r="AN44" i="44"/>
  <c r="F46" i="44"/>
  <c r="N9" i="40"/>
  <c r="AA11" i="40"/>
  <c r="M11" i="46" s="1"/>
  <c r="M4" i="44"/>
  <c r="Y4" i="44"/>
  <c r="AM6" i="44"/>
  <c r="F9" i="44"/>
  <c r="R9" i="44"/>
  <c r="AR11" i="44"/>
  <c r="O18" i="44"/>
  <c r="T23" i="44"/>
  <c r="U36" i="44"/>
  <c r="AB43" i="44"/>
  <c r="AO44" i="44"/>
  <c r="AB55" i="44"/>
  <c r="AV5" i="40"/>
  <c r="Y6" i="40"/>
  <c r="AW6" i="40"/>
  <c r="C9" i="40"/>
  <c r="AB11" i="40"/>
  <c r="N11" i="46" s="1"/>
  <c r="E7" i="44"/>
  <c r="S9" i="44"/>
  <c r="AE9" i="44"/>
  <c r="X14" i="44"/>
  <c r="Y15" i="44"/>
  <c r="AA17" i="44"/>
  <c r="AE21" i="44"/>
  <c r="AF22" i="44"/>
  <c r="Q6" i="45" s="1"/>
  <c r="W25" i="44"/>
  <c r="AV26" i="44"/>
  <c r="O29" i="44"/>
  <c r="D30" i="44"/>
  <c r="AN30" i="44"/>
  <c r="G33" i="44"/>
  <c r="AE33" i="44"/>
  <c r="AC43" i="44"/>
  <c r="AC55" i="44"/>
  <c r="D66" i="44"/>
  <c r="AQ7" i="40"/>
  <c r="AE7" i="40"/>
  <c r="S7" i="40"/>
  <c r="G7" i="40"/>
  <c r="AI5" i="40"/>
  <c r="W5" i="40"/>
  <c r="L3" i="44"/>
  <c r="X3" i="44"/>
  <c r="I5" i="45" s="1"/>
  <c r="AJ3" i="44"/>
  <c r="U5" i="45" s="1"/>
  <c r="AV3" i="44"/>
  <c r="AG5" i="45" s="1"/>
  <c r="N4" i="44"/>
  <c r="Z4" i="44"/>
  <c r="AL4" i="44"/>
  <c r="H13" i="44"/>
  <c r="T13" i="44"/>
  <c r="AF13" i="44"/>
  <c r="AR13" i="44"/>
  <c r="L15" i="44"/>
  <c r="X15" i="44"/>
  <c r="AJ15" i="44"/>
  <c r="AV15" i="44"/>
  <c r="N16" i="44"/>
  <c r="Z16" i="44"/>
  <c r="AL16" i="44"/>
  <c r="H25" i="44"/>
  <c r="T25" i="44"/>
  <c r="AF25" i="44"/>
  <c r="AR25" i="44"/>
  <c r="L27" i="44"/>
  <c r="X27" i="44"/>
  <c r="AJ27" i="44"/>
  <c r="AV27" i="44"/>
  <c r="N28" i="44"/>
  <c r="Z28" i="44"/>
  <c r="AL28" i="44"/>
  <c r="H37" i="44"/>
  <c r="T37" i="44"/>
  <c r="AF37" i="44"/>
  <c r="AR37" i="44"/>
  <c r="L39" i="44"/>
  <c r="X39" i="44"/>
  <c r="AJ39" i="44"/>
  <c r="AV39" i="44"/>
  <c r="N40" i="44"/>
  <c r="Z40" i="44"/>
  <c r="AL40" i="44"/>
  <c r="H49" i="44"/>
  <c r="T49" i="44"/>
  <c r="AF49" i="44"/>
  <c r="AR49" i="44"/>
  <c r="L51" i="44"/>
  <c r="X51" i="44"/>
  <c r="AJ51" i="44"/>
  <c r="AV51" i="44"/>
  <c r="N52" i="44"/>
  <c r="Z52" i="44"/>
  <c r="AL52" i="44"/>
  <c r="H61" i="44"/>
  <c r="T61" i="44"/>
  <c r="E7" i="45" s="1"/>
  <c r="AF61" i="44"/>
  <c r="Q7" i="45" s="1"/>
  <c r="AR61" i="44"/>
  <c r="AC7" i="45" s="1"/>
  <c r="L63" i="44"/>
  <c r="X63" i="44"/>
  <c r="AJ63" i="44"/>
  <c r="AV63" i="44"/>
  <c r="N64" i="44"/>
  <c r="Z64" i="44"/>
  <c r="AL64" i="44"/>
  <c r="N76" i="44"/>
  <c r="Z76" i="44"/>
  <c r="AL76" i="44"/>
  <c r="N88" i="44"/>
  <c r="Z88" i="44"/>
  <c r="AL88" i="44"/>
  <c r="N100" i="44"/>
  <c r="Z100" i="44"/>
  <c r="AO7" i="40"/>
  <c r="AC7" i="40"/>
  <c r="Q7" i="40"/>
  <c r="E7" i="40"/>
  <c r="AL6" i="40"/>
  <c r="Z6" i="40"/>
  <c r="E10" i="44"/>
  <c r="Q10" i="44"/>
  <c r="AC10" i="44"/>
  <c r="AO10" i="44"/>
  <c r="K13" i="44"/>
  <c r="W13" i="44"/>
  <c r="AI13" i="44"/>
  <c r="AU13" i="44"/>
  <c r="E22" i="44"/>
  <c r="AO22" i="44"/>
  <c r="Z6" i="45" s="1"/>
  <c r="Z3" i="40"/>
  <c r="AL11" i="40"/>
  <c r="X11" i="46" s="1"/>
  <c r="N11" i="40"/>
  <c r="X9" i="40"/>
  <c r="AA4" i="40"/>
  <c r="AK3" i="40"/>
  <c r="M4" i="40"/>
  <c r="AW11" i="40"/>
  <c r="AI11" i="46" s="1"/>
  <c r="AM11" i="46" s="1"/>
  <c r="AK11" i="40"/>
  <c r="W11" i="46" s="1"/>
  <c r="Y11" i="40"/>
  <c r="K11" i="46" s="1"/>
  <c r="M11" i="40"/>
  <c r="AV6" i="40"/>
  <c r="AJ6" i="40"/>
  <c r="X6" i="40"/>
  <c r="O3" i="40"/>
  <c r="P9" i="44"/>
  <c r="AB9" i="44"/>
  <c r="AN9" i="44"/>
  <c r="H11" i="44"/>
  <c r="T11" i="44"/>
  <c r="AF11" i="44"/>
  <c r="V12" i="44"/>
  <c r="AH12" i="44"/>
  <c r="AT12" i="44"/>
  <c r="D21" i="44"/>
  <c r="AB21" i="44"/>
  <c r="AN21" i="44"/>
  <c r="H23" i="44"/>
  <c r="AF23" i="44"/>
  <c r="AR23" i="44"/>
  <c r="J24" i="44"/>
  <c r="V24" i="44"/>
  <c r="AH24" i="44"/>
  <c r="AT24" i="44"/>
  <c r="D33" i="44"/>
  <c r="P33" i="44"/>
  <c r="AB33" i="44"/>
  <c r="AN33" i="44"/>
  <c r="H35" i="44"/>
  <c r="T35" i="44"/>
  <c r="AF35" i="44"/>
  <c r="AR35" i="44"/>
  <c r="J36" i="44"/>
  <c r="V36" i="44"/>
  <c r="AH36" i="44"/>
  <c r="AT36" i="44"/>
  <c r="D45" i="44"/>
  <c r="P45" i="44"/>
  <c r="AB45" i="44"/>
  <c r="AN45" i="44"/>
  <c r="H47" i="44"/>
  <c r="T47" i="44"/>
  <c r="AF47" i="44"/>
  <c r="AR47" i="44"/>
  <c r="J48" i="44"/>
  <c r="V48" i="44"/>
  <c r="AH48" i="44"/>
  <c r="AT48" i="44"/>
  <c r="D57" i="44"/>
  <c r="AB57" i="44"/>
  <c r="AL13" i="40"/>
  <c r="Y3" i="40"/>
  <c r="AU6" i="40"/>
  <c r="AI6" i="40"/>
  <c r="W6" i="40"/>
  <c r="C11" i="40"/>
  <c r="Z11" i="40"/>
  <c r="L11" i="46" s="1"/>
  <c r="AJ9" i="40"/>
  <c r="L9" i="40"/>
  <c r="AM4" i="40"/>
  <c r="AW3" i="40"/>
  <c r="AW7" i="40"/>
  <c r="AK7" i="40"/>
  <c r="Y7" i="40"/>
  <c r="M7" i="40"/>
  <c r="AU3" i="40"/>
  <c r="AI3" i="40"/>
  <c r="W3" i="40"/>
  <c r="K3" i="40"/>
  <c r="N7" i="44"/>
  <c r="Z7" i="44"/>
  <c r="AL7" i="44"/>
  <c r="AD9" i="44"/>
  <c r="AP9" i="44"/>
  <c r="H10" i="44"/>
  <c r="T10" i="44"/>
  <c r="AF10" i="44"/>
  <c r="AR10" i="44"/>
  <c r="Z19" i="44"/>
  <c r="AL19" i="44"/>
  <c r="F21" i="44"/>
  <c r="R21" i="44"/>
  <c r="AD21" i="44"/>
  <c r="AP21" i="44"/>
  <c r="H22" i="44"/>
  <c r="T22" i="44"/>
  <c r="E6" i="45" s="1"/>
  <c r="AR22" i="44"/>
  <c r="AC6" i="45" s="1"/>
  <c r="Z31" i="44"/>
  <c r="AL31" i="44"/>
  <c r="F33" i="44"/>
  <c r="R33" i="44"/>
  <c r="AD33" i="44"/>
  <c r="AP33" i="44"/>
  <c r="H34" i="44"/>
  <c r="T34" i="44"/>
  <c r="AF34" i="44"/>
  <c r="AR34" i="44"/>
  <c r="AQ9" i="40"/>
  <c r="AE9" i="40"/>
  <c r="AR11" i="40"/>
  <c r="AD11" i="46" s="1"/>
  <c r="AF11" i="40"/>
  <c r="R11" i="46" s="1"/>
  <c r="T11" i="40"/>
  <c r="F11" i="46" s="1"/>
  <c r="H11" i="40"/>
  <c r="AL5" i="40"/>
  <c r="Z5" i="40"/>
  <c r="AO46" i="44"/>
  <c r="I48" i="44"/>
  <c r="U48" i="44"/>
  <c r="AG48" i="44"/>
  <c r="AS48" i="44"/>
  <c r="K49" i="44"/>
  <c r="W49" i="44"/>
  <c r="AI49" i="44"/>
  <c r="AU49" i="44"/>
  <c r="E58" i="44"/>
  <c r="Q58" i="44"/>
  <c r="AC58" i="44"/>
  <c r="AO58" i="44"/>
  <c r="I60" i="44"/>
  <c r="U60" i="44"/>
  <c r="AG60" i="44"/>
  <c r="AS60" i="44"/>
  <c r="K61" i="44"/>
  <c r="W61" i="44"/>
  <c r="H7" i="45" s="1"/>
  <c r="AI61" i="44"/>
  <c r="T7" i="45" s="1"/>
  <c r="AU61" i="44"/>
  <c r="AF7" i="45" s="1"/>
  <c r="E70" i="44"/>
  <c r="Q70" i="44"/>
  <c r="AC70" i="44"/>
  <c r="AO70" i="44"/>
  <c r="I72" i="44"/>
  <c r="U72" i="44"/>
  <c r="AG72" i="44"/>
  <c r="AS72" i="44"/>
  <c r="K73" i="44"/>
  <c r="W73" i="44"/>
  <c r="AI73" i="44"/>
  <c r="AU73" i="44"/>
  <c r="E82" i="44"/>
  <c r="Q82" i="44"/>
  <c r="AC82" i="44"/>
  <c r="AO82" i="44"/>
  <c r="I84" i="44"/>
  <c r="U84" i="44"/>
  <c r="AG84" i="44"/>
  <c r="AS84" i="44"/>
  <c r="K85" i="44"/>
  <c r="W85" i="44"/>
  <c r="AI85" i="44"/>
  <c r="AU85" i="44"/>
  <c r="E94" i="44"/>
  <c r="Q94" i="44"/>
  <c r="AC94" i="44"/>
  <c r="AO94" i="44"/>
  <c r="I96" i="44"/>
  <c r="U96" i="44"/>
  <c r="AG96" i="44"/>
  <c r="AS96" i="44"/>
  <c r="K97" i="44"/>
  <c r="W97" i="44"/>
  <c r="AI97" i="44"/>
  <c r="AU97" i="44"/>
  <c r="E106" i="44"/>
  <c r="Q106" i="44"/>
  <c r="AC106" i="44"/>
  <c r="AO106" i="44"/>
  <c r="I108" i="44"/>
  <c r="U108" i="44"/>
  <c r="AG108" i="44"/>
  <c r="AS108" i="44"/>
  <c r="K109" i="44"/>
  <c r="W109" i="44"/>
  <c r="AI109" i="44"/>
  <c r="AU109" i="44"/>
  <c r="E118" i="44"/>
  <c r="Q118" i="44"/>
  <c r="AC118" i="44"/>
  <c r="AO118" i="44"/>
  <c r="I120" i="44"/>
  <c r="U120" i="44"/>
  <c r="AG120" i="44"/>
  <c r="AS120" i="44"/>
  <c r="N43" i="44"/>
  <c r="Z43" i="44"/>
  <c r="AL43" i="44"/>
  <c r="F45" i="44"/>
  <c r="R45" i="44"/>
  <c r="AD45" i="44"/>
  <c r="AP45" i="44"/>
  <c r="H46" i="44"/>
  <c r="T46" i="44"/>
  <c r="AF46" i="44"/>
  <c r="AR46" i="44"/>
  <c r="N55" i="44"/>
  <c r="Z55" i="44"/>
  <c r="AL55" i="44"/>
  <c r="I62" i="44"/>
  <c r="U62" i="44"/>
  <c r="AG62" i="44"/>
  <c r="AS62" i="44"/>
  <c r="M64" i="44"/>
  <c r="Y64" i="44"/>
  <c r="AK64" i="44"/>
  <c r="AW64" i="44"/>
  <c r="O65" i="44"/>
  <c r="AA65" i="44"/>
  <c r="AM65" i="44"/>
  <c r="I74" i="44"/>
  <c r="U74" i="44"/>
  <c r="AG74" i="44"/>
  <c r="AS74" i="44"/>
  <c r="M76" i="44"/>
  <c r="Y76" i="44"/>
  <c r="AK76" i="44"/>
  <c r="AW76" i="44"/>
  <c r="O77" i="44"/>
  <c r="AA77" i="44"/>
  <c r="AM77" i="44"/>
  <c r="I86" i="44"/>
  <c r="U86" i="44"/>
  <c r="AG86" i="44"/>
  <c r="AS86" i="44"/>
  <c r="M88" i="44"/>
  <c r="Y88" i="44"/>
  <c r="AK88" i="44"/>
  <c r="AW88" i="44"/>
  <c r="O89" i="44"/>
  <c r="AA89" i="44"/>
  <c r="AM89" i="44"/>
  <c r="I98" i="44"/>
  <c r="U98" i="44"/>
  <c r="AG98" i="44"/>
  <c r="AS98" i="44"/>
  <c r="M100" i="44"/>
  <c r="Y100" i="44"/>
  <c r="AK100" i="44"/>
  <c r="AW100" i="44"/>
  <c r="O101" i="44"/>
  <c r="AA101" i="44"/>
  <c r="L11" i="45" s="1"/>
  <c r="AM101" i="44"/>
  <c r="X11" i="45" s="1"/>
  <c r="I110" i="44"/>
  <c r="U110" i="44"/>
  <c r="AG110" i="44"/>
  <c r="AS110" i="44"/>
  <c r="AW63" i="44"/>
  <c r="G72" i="44"/>
  <c r="S72" i="44"/>
  <c r="AE72" i="44"/>
  <c r="AQ72" i="44"/>
  <c r="K74" i="44"/>
  <c r="W74" i="44"/>
  <c r="AI74" i="44"/>
  <c r="AU74" i="44"/>
  <c r="M75" i="44"/>
  <c r="Y75" i="44"/>
  <c r="AK75" i="44"/>
  <c r="AW75" i="44"/>
  <c r="G84" i="44"/>
  <c r="S84" i="44"/>
  <c r="AE84" i="44"/>
  <c r="AQ84" i="44"/>
  <c r="K86" i="44"/>
  <c r="W86" i="44"/>
  <c r="AI86" i="44"/>
  <c r="AU86" i="44"/>
  <c r="M87" i="44"/>
  <c r="Y87" i="44"/>
  <c r="AK87" i="44"/>
  <c r="AW87" i="44"/>
  <c r="G96" i="44"/>
  <c r="S96" i="44"/>
  <c r="AE96" i="44"/>
  <c r="AQ96" i="44"/>
  <c r="K98" i="44"/>
  <c r="W98" i="44"/>
  <c r="AI98" i="44"/>
  <c r="AU98" i="44"/>
  <c r="M99" i="44"/>
  <c r="Y99" i="44"/>
  <c r="AK99" i="44"/>
  <c r="AW99" i="44"/>
  <c r="G108" i="44"/>
  <c r="S108" i="44"/>
  <c r="AE108" i="44"/>
  <c r="AQ108" i="44"/>
  <c r="K110" i="44"/>
  <c r="W110" i="44"/>
  <c r="AI110" i="44"/>
  <c r="AU110" i="44"/>
  <c r="M111" i="44"/>
  <c r="Y111" i="44"/>
  <c r="AK111" i="44"/>
  <c r="AW111" i="44"/>
  <c r="G120" i="44"/>
  <c r="S120" i="44"/>
  <c r="AE120" i="44"/>
  <c r="AQ120" i="44"/>
  <c r="K122" i="44"/>
  <c r="W122" i="44"/>
  <c r="AI122" i="44"/>
  <c r="AU122" i="44"/>
  <c r="M123" i="44"/>
  <c r="Y123" i="44"/>
  <c r="AK123" i="44"/>
  <c r="AW123" i="44"/>
  <c r="G132" i="44"/>
  <c r="S132" i="44"/>
  <c r="AE132" i="44"/>
  <c r="AQ132" i="44"/>
  <c r="K134" i="44"/>
  <c r="W134" i="44"/>
  <c r="AI134" i="44"/>
  <c r="AU134" i="44"/>
  <c r="M135" i="44"/>
  <c r="Y135" i="44"/>
  <c r="AK135" i="44"/>
  <c r="AW135" i="44"/>
  <c r="G144" i="44"/>
  <c r="S144" i="44"/>
  <c r="AE144" i="44"/>
  <c r="AQ144" i="44"/>
  <c r="K146" i="44"/>
  <c r="W146" i="44"/>
  <c r="AI146" i="44"/>
  <c r="AU146" i="44"/>
  <c r="M147" i="44"/>
  <c r="Y147" i="44"/>
  <c r="AK147" i="44"/>
  <c r="AW147" i="44"/>
  <c r="G156" i="44"/>
  <c r="S156" i="44"/>
  <c r="AE156" i="44"/>
  <c r="AQ156" i="44"/>
  <c r="K158" i="44"/>
  <c r="W158" i="44"/>
  <c r="AI158" i="44"/>
  <c r="AU158" i="44"/>
  <c r="M159" i="44"/>
  <c r="Y159" i="44"/>
  <c r="AK159" i="44"/>
  <c r="AW159" i="44"/>
  <c r="F143" i="44"/>
  <c r="R143" i="44"/>
  <c r="AD143" i="44"/>
  <c r="AP143" i="44"/>
  <c r="J145" i="44"/>
  <c r="V145" i="44"/>
  <c r="AH145" i="44"/>
  <c r="AT145" i="44"/>
  <c r="L146" i="44"/>
  <c r="X146" i="44"/>
  <c r="AJ146" i="44"/>
  <c r="AV146" i="44"/>
  <c r="F155" i="44"/>
  <c r="R155" i="44"/>
  <c r="AD155" i="44"/>
  <c r="AP155" i="44"/>
  <c r="J157" i="44"/>
  <c r="V157" i="44"/>
  <c r="AH157" i="44"/>
  <c r="AT157" i="44"/>
  <c r="L158" i="44"/>
  <c r="X158" i="44"/>
  <c r="AJ158" i="44"/>
  <c r="AV158" i="44"/>
  <c r="K121" i="44"/>
  <c r="W121" i="44"/>
  <c r="H12" i="45" s="1"/>
  <c r="AI121" i="44"/>
  <c r="T12" i="45" s="1"/>
  <c r="AU121" i="44"/>
  <c r="AF12" i="45" s="1"/>
  <c r="E130" i="44"/>
  <c r="Q130" i="44"/>
  <c r="AC130" i="44"/>
  <c r="AO130" i="44"/>
  <c r="I132" i="44"/>
  <c r="U132" i="44"/>
  <c r="AG132" i="44"/>
  <c r="AS132" i="44"/>
  <c r="K133" i="44"/>
  <c r="W133" i="44"/>
  <c r="AI133" i="44"/>
  <c r="AU133" i="44"/>
  <c r="E142" i="44"/>
  <c r="Q142" i="44"/>
  <c r="AC142" i="44"/>
  <c r="AO142" i="44"/>
  <c r="I144" i="44"/>
  <c r="U144" i="44"/>
  <c r="AG144" i="44"/>
  <c r="AS144" i="44"/>
  <c r="K145" i="44"/>
  <c r="W145" i="44"/>
  <c r="AI145" i="44"/>
  <c r="AU145" i="44"/>
  <c r="E154" i="44"/>
  <c r="Q154" i="44"/>
  <c r="AC154" i="44"/>
  <c r="AO154" i="44"/>
  <c r="I156" i="44"/>
  <c r="U156" i="44"/>
  <c r="AG156" i="44"/>
  <c r="AS156" i="44"/>
  <c r="K157" i="44"/>
  <c r="W157" i="44"/>
  <c r="AI157" i="44"/>
  <c r="AU157" i="44"/>
  <c r="AN57" i="44"/>
  <c r="H59" i="44"/>
  <c r="T59" i="44"/>
  <c r="AF59" i="44"/>
  <c r="AR59" i="44"/>
  <c r="J60" i="44"/>
  <c r="V60" i="44"/>
  <c r="AH60" i="44"/>
  <c r="AT60" i="44"/>
  <c r="D69" i="44"/>
  <c r="P69" i="44"/>
  <c r="AB69" i="44"/>
  <c r="AN69" i="44"/>
  <c r="H71" i="44"/>
  <c r="T71" i="44"/>
  <c r="AF71" i="44"/>
  <c r="AR71" i="44"/>
  <c r="J72" i="44"/>
  <c r="V72" i="44"/>
  <c r="AH72" i="44"/>
  <c r="AT72" i="44"/>
  <c r="D81" i="44"/>
  <c r="P81" i="44"/>
  <c r="AB81" i="44"/>
  <c r="M10" i="45" s="1"/>
  <c r="AN81" i="44"/>
  <c r="Y10" i="45" s="1"/>
  <c r="H83" i="44"/>
  <c r="T83" i="44"/>
  <c r="AF83" i="44"/>
  <c r="AR83" i="44"/>
  <c r="J84" i="44"/>
  <c r="V84" i="44"/>
  <c r="AH84" i="44"/>
  <c r="AT84" i="44"/>
  <c r="D93" i="44"/>
  <c r="P93" i="44"/>
  <c r="AB93" i="44"/>
  <c r="AN93" i="44"/>
  <c r="H95" i="44"/>
  <c r="T95" i="44"/>
  <c r="AF95" i="44"/>
  <c r="AR95" i="44"/>
  <c r="J96" i="44"/>
  <c r="V96" i="44"/>
  <c r="AH96" i="44"/>
  <c r="AT96" i="44"/>
  <c r="D105" i="44"/>
  <c r="P105" i="44"/>
  <c r="AB105" i="44"/>
  <c r="AN105" i="44"/>
  <c r="H107" i="44"/>
  <c r="T107" i="44"/>
  <c r="AF107" i="44"/>
  <c r="AR107" i="44"/>
  <c r="J108" i="44"/>
  <c r="V108" i="44"/>
  <c r="AH108" i="44"/>
  <c r="AT108" i="44"/>
  <c r="D117" i="44"/>
  <c r="P117" i="44"/>
  <c r="AB117" i="44"/>
  <c r="AN117" i="44"/>
  <c r="H119" i="44"/>
  <c r="T119" i="44"/>
  <c r="AF119" i="44"/>
  <c r="AR119" i="44"/>
  <c r="J120" i="44"/>
  <c r="V120" i="44"/>
  <c r="AH120" i="44"/>
  <c r="AT120" i="44"/>
  <c r="D129" i="44"/>
  <c r="P129" i="44"/>
  <c r="AB129" i="44"/>
  <c r="AN129" i="44"/>
  <c r="H131" i="44"/>
  <c r="T131" i="44"/>
  <c r="AF131" i="44"/>
  <c r="AR131" i="44"/>
  <c r="J132" i="44"/>
  <c r="V132" i="44"/>
  <c r="AH132" i="44"/>
  <c r="AT132" i="44"/>
  <c r="O116" i="44"/>
  <c r="AA116" i="44"/>
  <c r="AM116" i="44"/>
  <c r="G118" i="44"/>
  <c r="S118" i="44"/>
  <c r="AE118" i="44"/>
  <c r="AQ118" i="44"/>
  <c r="I119" i="44"/>
  <c r="U119" i="44"/>
  <c r="AG119" i="44"/>
  <c r="AS119" i="44"/>
  <c r="F57" i="44"/>
  <c r="R57" i="44"/>
  <c r="AD57" i="44"/>
  <c r="AP57" i="44"/>
  <c r="H58" i="44"/>
  <c r="T58" i="44"/>
  <c r="AF58" i="44"/>
  <c r="AR58" i="44"/>
  <c r="N67" i="44"/>
  <c r="Z67" i="44"/>
  <c r="AL67" i="44"/>
  <c r="F69" i="44"/>
  <c r="R69" i="44"/>
  <c r="AD69" i="44"/>
  <c r="AP69" i="44"/>
  <c r="H70" i="44"/>
  <c r="T70" i="44"/>
  <c r="AF70" i="44"/>
  <c r="AR70" i="44"/>
  <c r="N79" i="44"/>
  <c r="Z79" i="44"/>
  <c r="AL79" i="44"/>
  <c r="F81" i="44"/>
  <c r="R81" i="44"/>
  <c r="C10" i="45" s="1"/>
  <c r="AD81" i="44"/>
  <c r="O10" i="45" s="1"/>
  <c r="AP81" i="44"/>
  <c r="AA10" i="45" s="1"/>
  <c r="H82" i="44"/>
  <c r="T82" i="44"/>
  <c r="AF82" i="44"/>
  <c r="AR82" i="44"/>
  <c r="N91" i="44"/>
  <c r="Z91" i="44"/>
  <c r="AL91" i="44"/>
  <c r="F93" i="44"/>
  <c r="R93" i="44"/>
  <c r="AD93" i="44"/>
  <c r="AP93" i="44"/>
  <c r="H94" i="44"/>
  <c r="T94" i="44"/>
  <c r="AF94" i="44"/>
  <c r="AR94" i="44"/>
  <c r="N103" i="44"/>
  <c r="Z103" i="44"/>
  <c r="AL103" i="44"/>
  <c r="F105" i="44"/>
  <c r="R105" i="44"/>
  <c r="AD105" i="44"/>
  <c r="AP105" i="44"/>
  <c r="H106" i="44"/>
  <c r="T106" i="44"/>
  <c r="AF106" i="44"/>
  <c r="AR106" i="44"/>
  <c r="N115" i="44"/>
  <c r="Z115" i="44"/>
  <c r="AL115" i="44"/>
  <c r="F117" i="44"/>
  <c r="R117" i="44"/>
  <c r="AD117" i="44"/>
  <c r="AP117" i="44"/>
  <c r="H118" i="44"/>
  <c r="T118" i="44"/>
  <c r="AF118" i="44"/>
  <c r="AR118" i="44"/>
  <c r="N127" i="44"/>
  <c r="Z127" i="44"/>
  <c r="AL127" i="44"/>
  <c r="W111" i="44"/>
  <c r="AI111" i="44"/>
  <c r="AU111" i="44"/>
  <c r="M112" i="44"/>
  <c r="Y112" i="44"/>
  <c r="AK112" i="44"/>
  <c r="AW112" i="44"/>
  <c r="O113" i="44"/>
  <c r="AA113" i="44"/>
  <c r="AM113" i="44"/>
  <c r="I122" i="44"/>
  <c r="U122" i="44"/>
  <c r="AG122" i="44"/>
  <c r="AS122" i="44"/>
  <c r="K123" i="44"/>
  <c r="W123" i="44"/>
  <c r="AI123" i="44"/>
  <c r="AU123" i="44"/>
  <c r="M124" i="44"/>
  <c r="Y124" i="44"/>
  <c r="AK124" i="44"/>
  <c r="AW124" i="44"/>
  <c r="O125" i="44"/>
  <c r="AA125" i="44"/>
  <c r="AM125" i="44"/>
  <c r="I134" i="44"/>
  <c r="U134" i="44"/>
  <c r="AG134" i="44"/>
  <c r="AS134" i="44"/>
  <c r="K135" i="44"/>
  <c r="W135" i="44"/>
  <c r="AI135" i="44"/>
  <c r="AU135" i="44"/>
  <c r="M136" i="44"/>
  <c r="Y136" i="44"/>
  <c r="AK136" i="44"/>
  <c r="AW136" i="44"/>
  <c r="O137" i="44"/>
  <c r="AA137" i="44"/>
  <c r="AM137" i="44"/>
  <c r="I146" i="44"/>
  <c r="U146" i="44"/>
  <c r="AG146" i="44"/>
  <c r="AS146" i="44"/>
  <c r="K147" i="44"/>
  <c r="W147" i="44"/>
  <c r="AI147" i="44"/>
  <c r="AU147" i="44"/>
  <c r="M148" i="44"/>
  <c r="Y148" i="44"/>
  <c r="AK148" i="44"/>
  <c r="AW148" i="44"/>
  <c r="O149" i="44"/>
  <c r="AA149" i="44"/>
  <c r="AM149" i="44"/>
  <c r="I158" i="44"/>
  <c r="U158" i="44"/>
  <c r="AG158" i="44"/>
  <c r="AS158" i="44"/>
  <c r="K159" i="44"/>
  <c r="W159" i="44"/>
  <c r="AI159" i="44"/>
  <c r="AU159" i="44"/>
  <c r="D141" i="44"/>
  <c r="P141" i="44"/>
  <c r="AB141" i="44"/>
  <c r="AN141" i="44"/>
  <c r="F142" i="44"/>
  <c r="R142" i="44"/>
  <c r="AD142" i="44"/>
  <c r="AP142" i="44"/>
  <c r="H143" i="44"/>
  <c r="T143" i="44"/>
  <c r="AF143" i="44"/>
  <c r="AR143" i="44"/>
  <c r="J144" i="44"/>
  <c r="V144" i="44"/>
  <c r="AH144" i="44"/>
  <c r="AT144" i="44"/>
  <c r="D153" i="44"/>
  <c r="P153" i="44"/>
  <c r="AB153" i="44"/>
  <c r="AN153" i="44"/>
  <c r="F154" i="44"/>
  <c r="R154" i="44"/>
  <c r="AD154" i="44"/>
  <c r="AP154" i="44"/>
  <c r="H155" i="44"/>
  <c r="T155" i="44"/>
  <c r="AF155" i="44"/>
  <c r="AR155" i="44"/>
  <c r="J156" i="44"/>
  <c r="V156" i="44"/>
  <c r="AH156" i="44"/>
  <c r="AT156" i="44"/>
  <c r="O128" i="44"/>
  <c r="AA128" i="44"/>
  <c r="AM128" i="44"/>
  <c r="E129" i="44"/>
  <c r="Q129" i="44"/>
  <c r="AC129" i="44"/>
  <c r="AO129" i="44"/>
  <c r="G130" i="44"/>
  <c r="S130" i="44"/>
  <c r="AE130" i="44"/>
  <c r="AQ130" i="44"/>
  <c r="I131" i="44"/>
  <c r="U131" i="44"/>
  <c r="AG131" i="44"/>
  <c r="AS131" i="44"/>
  <c r="O140" i="44"/>
  <c r="AA140" i="44"/>
  <c r="AM140" i="44"/>
  <c r="E141" i="44"/>
  <c r="Q141" i="44"/>
  <c r="AC141" i="44"/>
  <c r="AO141" i="44"/>
  <c r="G142" i="44"/>
  <c r="S142" i="44"/>
  <c r="AE142" i="44"/>
  <c r="AQ142" i="44"/>
  <c r="I143" i="44"/>
  <c r="U143" i="44"/>
  <c r="AG143" i="44"/>
  <c r="AS143" i="44"/>
  <c r="O152" i="44"/>
  <c r="AA152" i="44"/>
  <c r="AM152" i="44"/>
  <c r="E153" i="44"/>
  <c r="Q153" i="44"/>
  <c r="AC153" i="44"/>
  <c r="AO153" i="44"/>
  <c r="G154" i="44"/>
  <c r="S154" i="44"/>
  <c r="AE154" i="44"/>
  <c r="AQ154" i="44"/>
  <c r="I155" i="44"/>
  <c r="U155" i="44"/>
  <c r="AG155" i="44"/>
  <c r="AS155" i="44"/>
  <c r="D128" i="44"/>
  <c r="P128" i="44"/>
  <c r="AB128" i="44"/>
  <c r="AN128" i="44"/>
  <c r="F129" i="44"/>
  <c r="R129" i="44"/>
  <c r="AD129" i="44"/>
  <c r="AP129" i="44"/>
  <c r="H130" i="44"/>
  <c r="T130" i="44"/>
  <c r="AF130" i="44"/>
  <c r="AR130" i="44"/>
  <c r="N139" i="44"/>
  <c r="Z139" i="44"/>
  <c r="AL139" i="44"/>
  <c r="D140" i="44"/>
  <c r="P140" i="44"/>
  <c r="AB140" i="44"/>
  <c r="AN140" i="44"/>
  <c r="F141" i="44"/>
  <c r="R141" i="44"/>
  <c r="AD141" i="44"/>
  <c r="AP141" i="44"/>
  <c r="H142" i="44"/>
  <c r="T142" i="44"/>
  <c r="AF142" i="44"/>
  <c r="AR142" i="44"/>
  <c r="N151" i="44"/>
  <c r="Z151" i="44"/>
  <c r="AL151" i="44"/>
  <c r="D152" i="44"/>
  <c r="P152" i="44"/>
  <c r="AB152" i="44"/>
  <c r="AN152" i="44"/>
  <c r="F153" i="44"/>
  <c r="R153" i="44"/>
  <c r="AD153" i="44"/>
  <c r="AP153" i="44"/>
  <c r="H154" i="44"/>
  <c r="T154" i="44"/>
  <c r="AF154" i="44"/>
  <c r="AR154" i="44"/>
  <c r="AT9" i="40"/>
  <c r="AT4" i="40"/>
  <c r="AU5" i="40"/>
  <c r="Y9" i="40"/>
  <c r="C13" i="38"/>
  <c r="L3" i="40"/>
  <c r="M13" i="38"/>
  <c r="O7" i="40"/>
  <c r="AA7" i="40"/>
  <c r="AL4" i="40"/>
  <c r="AN3" i="40"/>
  <c r="AE11" i="40"/>
  <c r="Q11" i="46" s="1"/>
  <c r="AO4" i="40"/>
  <c r="AB13" i="40"/>
  <c r="P3" i="40"/>
  <c r="AM13" i="40"/>
  <c r="AA13" i="40"/>
  <c r="C7" i="40"/>
  <c r="Z7" i="40"/>
  <c r="AV13" i="40"/>
  <c r="X13" i="40"/>
  <c r="AP5" i="40"/>
  <c r="AD5" i="40"/>
  <c r="AW4" i="40"/>
  <c r="Y4" i="40"/>
  <c r="P6" i="40"/>
  <c r="AN13" i="40"/>
  <c r="AL7" i="40"/>
  <c r="N7" i="40"/>
  <c r="AJ13" i="40"/>
  <c r="AK4" i="40"/>
  <c r="AS9" i="40"/>
  <c r="AG9" i="40"/>
  <c r="U9" i="40"/>
  <c r="I9" i="40"/>
  <c r="AT6" i="40"/>
  <c r="AH6" i="40"/>
  <c r="V6" i="40"/>
  <c r="AO5" i="40"/>
  <c r="AC5" i="40"/>
  <c r="AV4" i="40"/>
  <c r="AJ4" i="40"/>
  <c r="X4" i="40"/>
  <c r="AN5" i="40"/>
  <c r="AU4" i="40"/>
  <c r="AS13" i="40"/>
  <c r="AG13" i="40"/>
  <c r="U13" i="40"/>
  <c r="I13" i="40"/>
  <c r="S9" i="40"/>
  <c r="G9" i="40"/>
  <c r="AM5" i="40"/>
  <c r="AA5" i="40"/>
  <c r="AH4" i="40"/>
  <c r="V4" i="40"/>
  <c r="AH13" i="40"/>
  <c r="W4" i="40"/>
  <c r="AR13" i="40"/>
  <c r="AF13" i="40"/>
  <c r="T13" i="40"/>
  <c r="AP9" i="40"/>
  <c r="AD9" i="40"/>
  <c r="R9" i="40"/>
  <c r="F9" i="40"/>
  <c r="AQ6" i="40"/>
  <c r="AE6" i="40"/>
  <c r="S6" i="40"/>
  <c r="AK6" i="40"/>
  <c r="AT13" i="40"/>
  <c r="AQ13" i="40"/>
  <c r="AE13" i="40"/>
  <c r="S13" i="40"/>
  <c r="G6" i="40"/>
  <c r="AQ11" i="40"/>
  <c r="AC11" i="46" s="1"/>
  <c r="S11" i="40"/>
  <c r="E11" i="46" s="1"/>
  <c r="G11" i="40"/>
  <c r="AO9" i="40"/>
  <c r="AC9" i="40"/>
  <c r="Q9" i="40"/>
  <c r="E9" i="40"/>
  <c r="V13" i="40"/>
  <c r="AB5" i="40"/>
  <c r="AR7" i="40"/>
  <c r="AF7" i="40"/>
  <c r="T7" i="40"/>
  <c r="H7" i="40"/>
  <c r="AP3" i="40"/>
  <c r="AD3" i="40"/>
  <c r="R3" i="40"/>
  <c r="AP11" i="40"/>
  <c r="AB11" i="46" s="1"/>
  <c r="AD11" i="40"/>
  <c r="P11" i="46" s="1"/>
  <c r="R11" i="40"/>
  <c r="D11" i="46" s="1"/>
  <c r="F11" i="40"/>
  <c r="AN9" i="40"/>
  <c r="AB9" i="40"/>
  <c r="P9" i="40"/>
  <c r="D9" i="40"/>
  <c r="C4" i="40"/>
  <c r="D6" i="40"/>
  <c r="AM7" i="40"/>
  <c r="J13" i="40"/>
  <c r="AI4" i="40"/>
  <c r="AO3" i="40"/>
  <c r="AC3" i="40"/>
  <c r="AO11" i="40"/>
  <c r="AA11" i="46" s="1"/>
  <c r="AC11" i="40"/>
  <c r="O11" i="46" s="1"/>
  <c r="AL11" i="46" s="1"/>
  <c r="Q11" i="40"/>
  <c r="E11" i="40"/>
  <c r="AM9" i="40"/>
  <c r="AA9" i="40"/>
  <c r="O9" i="40"/>
  <c r="AN6" i="40"/>
  <c r="AB6" i="40"/>
  <c r="L13" i="40"/>
  <c r="AW13" i="38"/>
  <c r="AW13" i="40" s="1"/>
  <c r="AM3" i="40"/>
  <c r="H3" i="40"/>
  <c r="AP13" i="38"/>
  <c r="AP13" i="40" s="1"/>
  <c r="AJ3" i="40"/>
  <c r="G3" i="40"/>
  <c r="AO13" i="38"/>
  <c r="AO13" i="40" s="1"/>
  <c r="AF3" i="40"/>
  <c r="D3" i="40"/>
  <c r="AK13" i="38"/>
  <c r="AK13" i="40" s="1"/>
  <c r="AE3" i="40"/>
  <c r="AD13" i="38"/>
  <c r="AD13" i="40" s="1"/>
  <c r="AB3" i="40"/>
  <c r="AR3" i="40"/>
  <c r="AC13" i="38"/>
  <c r="AC13" i="40" s="1"/>
  <c r="AA3" i="40"/>
  <c r="Y13" i="38"/>
  <c r="Y13" i="40" s="1"/>
  <c r="X3" i="40"/>
  <c r="R13" i="38"/>
  <c r="R13" i="40" s="1"/>
  <c r="T3" i="40"/>
  <c r="AQ3" i="40"/>
  <c r="Q13" i="38"/>
  <c r="AV3" i="40"/>
  <c r="S3" i="40"/>
  <c r="H13" i="38"/>
  <c r="AT3" i="40"/>
  <c r="AH3" i="40"/>
  <c r="V3" i="40"/>
  <c r="J3" i="40"/>
  <c r="G13" i="38"/>
  <c r="AS3" i="40"/>
  <c r="AG3" i="40"/>
  <c r="U3" i="40"/>
  <c r="I3" i="40"/>
  <c r="P13" i="38"/>
  <c r="P13" i="40" s="1"/>
  <c r="D13" i="38"/>
  <c r="F3" i="40"/>
  <c r="O13" i="38"/>
  <c r="Q3" i="40"/>
  <c r="E3" i="40"/>
  <c r="Z13" i="38"/>
  <c r="Z13" i="40" s="1"/>
  <c r="AL3" i="40"/>
  <c r="N3" i="40"/>
  <c r="N13" i="38"/>
  <c r="AU13" i="38"/>
  <c r="AU13" i="40" s="1"/>
  <c r="AI13" i="38"/>
  <c r="AI13" i="40" s="1"/>
  <c r="W13" i="38"/>
  <c r="W13" i="40" s="1"/>
  <c r="K13" i="38"/>
  <c r="M3" i="40"/>
  <c r="N5" i="40"/>
  <c r="Q6" i="40"/>
  <c r="E6" i="40"/>
  <c r="F6" i="40"/>
  <c r="K5" i="38"/>
  <c r="K4" i="38"/>
  <c r="K4" i="40" s="1"/>
  <c r="I4" i="38"/>
  <c r="J4" i="38"/>
  <c r="G4" i="38"/>
  <c r="I6" i="38"/>
  <c r="I6" i="40" s="1"/>
  <c r="H6" i="38"/>
  <c r="H6" i="40" s="1"/>
  <c r="H5" i="38"/>
  <c r="J5" i="38"/>
  <c r="C3" i="40"/>
  <c r="I5" i="38"/>
  <c r="G5" i="38"/>
  <c r="C6" i="38"/>
  <c r="C6" i="40" s="1"/>
  <c r="C5" i="38"/>
  <c r="L6" i="38"/>
  <c r="M6" i="38"/>
  <c r="K6" i="38"/>
  <c r="K6" i="40" s="1"/>
  <c r="J6" i="38"/>
  <c r="M5" i="38"/>
  <c r="L5" i="38"/>
  <c r="L4" i="38"/>
  <c r="L4" i="40" s="1"/>
  <c r="N6" i="38"/>
  <c r="F4" i="38"/>
  <c r="Q4" i="38"/>
  <c r="Q4" i="40" s="1"/>
  <c r="E4" i="38"/>
  <c r="E4" i="40" s="1"/>
  <c r="F5" i="38"/>
  <c r="F5" i="40" s="1"/>
  <c r="P4" i="38"/>
  <c r="D4" i="38"/>
  <c r="D4" i="40" s="1"/>
  <c r="Q5" i="38"/>
  <c r="E5" i="38"/>
  <c r="O4" i="38"/>
  <c r="P5" i="38"/>
  <c r="O5" i="38"/>
  <c r="D5" i="38"/>
  <c r="N4" i="38"/>
  <c r="N4" i="40" s="1"/>
  <c r="AK1" i="36"/>
  <c r="AL1" i="36"/>
  <c r="AM1" i="36"/>
  <c r="AN1" i="36"/>
  <c r="AO1" i="36"/>
  <c r="AP1" i="36"/>
  <c r="AQ1" i="36"/>
  <c r="AR1" i="36"/>
  <c r="AS1" i="36"/>
  <c r="AT1" i="36"/>
  <c r="AU1" i="36"/>
  <c r="AV1" i="36"/>
  <c r="AW1" i="36"/>
  <c r="AX1" i="36"/>
  <c r="AY1" i="36"/>
  <c r="AZ1" i="36"/>
  <c r="BA1" i="36"/>
  <c r="BB1" i="36"/>
  <c r="BC1" i="36"/>
  <c r="BD1" i="36"/>
  <c r="BE1" i="36"/>
  <c r="BF1" i="36"/>
  <c r="BG1" i="36"/>
  <c r="BH1" i="36"/>
  <c r="BI1" i="36"/>
  <c r="BJ1" i="36"/>
  <c r="BK1" i="36"/>
  <c r="BL1" i="36"/>
  <c r="BM1" i="36"/>
  <c r="BN1" i="36"/>
  <c r="BO1" i="36"/>
  <c r="AJ1" i="36"/>
  <c r="C1" i="36"/>
  <c r="D1" i="36"/>
  <c r="E1" i="36"/>
  <c r="F1" i="36"/>
  <c r="G1" i="36"/>
  <c r="H1" i="36"/>
  <c r="I1" i="36"/>
  <c r="J1" i="36"/>
  <c r="K1" i="36"/>
  <c r="L1" i="36"/>
  <c r="M1" i="36"/>
  <c r="N1" i="36"/>
  <c r="O1" i="36"/>
  <c r="P1" i="36"/>
  <c r="Q1" i="36"/>
  <c r="R1" i="36"/>
  <c r="S1" i="36"/>
  <c r="T1" i="36"/>
  <c r="U1" i="36"/>
  <c r="V1" i="36"/>
  <c r="W1" i="36"/>
  <c r="X1" i="36"/>
  <c r="Y1" i="36"/>
  <c r="Z1" i="36"/>
  <c r="AA1" i="36"/>
  <c r="AB1" i="36"/>
  <c r="AC1" i="36"/>
  <c r="AD1" i="36"/>
  <c r="AE1" i="36"/>
  <c r="AF1" i="36"/>
  <c r="AG1" i="36"/>
  <c r="B1" i="36"/>
  <c r="C1" i="34"/>
  <c r="D1" i="34"/>
  <c r="E1" i="34"/>
  <c r="F1" i="34"/>
  <c r="G1" i="34"/>
  <c r="H1" i="34"/>
  <c r="I1" i="34"/>
  <c r="J1" i="34"/>
  <c r="K1" i="34"/>
  <c r="L1" i="34"/>
  <c r="M1" i="34"/>
  <c r="N1" i="34"/>
  <c r="O1" i="34"/>
  <c r="P1" i="34"/>
  <c r="Q1" i="34"/>
  <c r="R1" i="34"/>
  <c r="S1" i="34"/>
  <c r="T1" i="34"/>
  <c r="U1" i="34"/>
  <c r="V1" i="34"/>
  <c r="W1" i="34"/>
  <c r="X1" i="34"/>
  <c r="Y1" i="34"/>
  <c r="Z1" i="34"/>
  <c r="AA1" i="34"/>
  <c r="AB1" i="34"/>
  <c r="AC1" i="34"/>
  <c r="AD1" i="34"/>
  <c r="AE1" i="34"/>
  <c r="AF1" i="34"/>
  <c r="AG1" i="34"/>
  <c r="B1" i="34"/>
  <c r="B1" i="31"/>
  <c r="C1" i="31"/>
  <c r="D1" i="31"/>
  <c r="E1" i="31"/>
  <c r="AG1" i="31"/>
  <c r="N1" i="31"/>
  <c r="O1" i="31"/>
  <c r="P1" i="31"/>
  <c r="Q1" i="31"/>
  <c r="R1" i="31"/>
  <c r="S1" i="31"/>
  <c r="T1" i="31"/>
  <c r="U1" i="31"/>
  <c r="V1" i="31"/>
  <c r="W1" i="31"/>
  <c r="X1" i="31"/>
  <c r="Y1" i="31"/>
  <c r="Z1" i="31"/>
  <c r="AA1" i="31"/>
  <c r="AB1" i="31"/>
  <c r="AC1" i="31"/>
  <c r="AD1" i="31"/>
  <c r="AE1" i="31"/>
  <c r="AF1" i="31"/>
  <c r="M1" i="31"/>
  <c r="G1" i="31"/>
  <c r="H1" i="31"/>
  <c r="I1" i="31"/>
  <c r="J1" i="31"/>
  <c r="K1" i="31"/>
  <c r="L1" i="31"/>
  <c r="F1" i="31"/>
  <c r="E87" i="42"/>
  <c r="N152" i="42"/>
  <c r="E133" i="42"/>
  <c r="E71" i="42"/>
  <c r="N73" i="42"/>
  <c r="N12" i="42"/>
  <c r="N124" i="42"/>
  <c r="N67" i="42"/>
  <c r="E28" i="42"/>
  <c r="N27" i="42"/>
  <c r="N118" i="42"/>
  <c r="E49" i="42"/>
  <c r="E6" i="42"/>
  <c r="N8" i="42"/>
  <c r="N64" i="42"/>
  <c r="N104" i="42"/>
  <c r="N20" i="42"/>
  <c r="E104" i="42"/>
  <c r="E67" i="42"/>
  <c r="N80" i="42"/>
  <c r="E37" i="42"/>
  <c r="N52" i="42"/>
  <c r="N158" i="42"/>
  <c r="N79" i="42"/>
  <c r="E80" i="42"/>
  <c r="E79" i="42"/>
  <c r="E124" i="42"/>
  <c r="E123" i="42"/>
  <c r="E51" i="42"/>
  <c r="E99" i="42"/>
  <c r="E39" i="42"/>
  <c r="N121" i="42"/>
  <c r="E8" i="42"/>
  <c r="N59" i="42"/>
  <c r="E56" i="42"/>
  <c r="E18" i="42"/>
  <c r="N29" i="42"/>
  <c r="E153" i="42"/>
  <c r="N105" i="42"/>
  <c r="E95" i="42"/>
  <c r="N111" i="42"/>
  <c r="N34" i="42"/>
  <c r="N136" i="42"/>
  <c r="N41" i="42"/>
  <c r="E14" i="42"/>
  <c r="E143" i="42"/>
  <c r="N46" i="42"/>
  <c r="N47" i="42"/>
  <c r="E122" i="42"/>
  <c r="N92" i="42"/>
  <c r="N45" i="42"/>
  <c r="N133" i="42"/>
  <c r="E40" i="42"/>
  <c r="N142" i="42"/>
  <c r="E150" i="42"/>
  <c r="E65" i="42"/>
  <c r="E32" i="42"/>
  <c r="E94" i="42"/>
  <c r="N6" i="42"/>
  <c r="E115" i="42"/>
  <c r="N139" i="42"/>
  <c r="E120" i="42"/>
  <c r="N22" i="42"/>
  <c r="N126" i="42"/>
  <c r="E142" i="42"/>
  <c r="N70" i="42"/>
  <c r="E4" i="42"/>
  <c r="N69" i="42"/>
  <c r="N112" i="42"/>
  <c r="N32" i="42"/>
  <c r="N119" i="42"/>
  <c r="E53" i="42"/>
  <c r="E52" i="42"/>
  <c r="N9" i="42"/>
  <c r="N75" i="42"/>
  <c r="E117" i="42"/>
  <c r="E107" i="42"/>
  <c r="E146" i="42"/>
  <c r="N56" i="42"/>
  <c r="N89" i="42"/>
  <c r="E75" i="42"/>
  <c r="N48" i="42"/>
  <c r="N55" i="42"/>
  <c r="E152" i="42"/>
  <c r="N72" i="42"/>
  <c r="N98" i="42"/>
  <c r="E44" i="42"/>
  <c r="E131" i="42"/>
  <c r="N90" i="42"/>
  <c r="E137" i="42"/>
  <c r="N30" i="42"/>
  <c r="N159" i="42"/>
  <c r="E70" i="42"/>
  <c r="N94" i="42"/>
  <c r="N101" i="42"/>
  <c r="E125" i="42"/>
  <c r="N25" i="42"/>
  <c r="E118" i="42"/>
  <c r="E30" i="42"/>
  <c r="E55" i="42"/>
  <c r="E35" i="42"/>
  <c r="N153" i="42"/>
  <c r="N147" i="42"/>
  <c r="E15" i="42"/>
  <c r="E97" i="42"/>
  <c r="E47" i="42"/>
  <c r="E108" i="42"/>
  <c r="N33" i="42"/>
  <c r="N155" i="42"/>
  <c r="N100" i="42"/>
  <c r="E42" i="42"/>
  <c r="N138" i="42"/>
  <c r="N110" i="42"/>
  <c r="E68" i="42"/>
  <c r="N4" i="42"/>
  <c r="N93" i="42"/>
  <c r="E19" i="42"/>
  <c r="N103" i="42"/>
  <c r="N131" i="42"/>
  <c r="E38" i="42"/>
  <c r="N107" i="42"/>
  <c r="E130" i="42"/>
  <c r="N5" i="42"/>
  <c r="E156" i="42"/>
  <c r="E73" i="42"/>
  <c r="E149" i="42"/>
  <c r="E91" i="42"/>
  <c r="N97" i="42"/>
  <c r="N78" i="42"/>
  <c r="N109" i="42"/>
  <c r="E114" i="42"/>
  <c r="E72" i="42"/>
  <c r="N38" i="42"/>
  <c r="E139" i="42"/>
  <c r="N54" i="42"/>
  <c r="E17" i="42"/>
  <c r="N134" i="42"/>
  <c r="E48" i="42"/>
  <c r="N14" i="42"/>
  <c r="E69" i="42"/>
  <c r="E60" i="42"/>
  <c r="N57" i="42"/>
  <c r="N127" i="42"/>
  <c r="E145" i="42"/>
  <c r="E13" i="42"/>
  <c r="E121" i="42"/>
  <c r="N7" i="42"/>
  <c r="N43" i="42"/>
  <c r="E62" i="42"/>
  <c r="N11" i="42"/>
  <c r="E140" i="42"/>
  <c r="N39" i="42"/>
  <c r="E54" i="42"/>
  <c r="E101" i="42"/>
  <c r="E26" i="42"/>
  <c r="E151" i="42"/>
  <c r="N148" i="42"/>
  <c r="E129" i="42"/>
  <c r="N24" i="42"/>
  <c r="E116" i="42"/>
  <c r="E64" i="42"/>
  <c r="N40" i="42"/>
  <c r="N87" i="42"/>
  <c r="N84" i="42"/>
  <c r="E29" i="42"/>
  <c r="N135" i="42"/>
  <c r="E84" i="42"/>
  <c r="E105" i="42"/>
  <c r="N15" i="42"/>
  <c r="N77" i="42"/>
  <c r="N145" i="42"/>
  <c r="N50" i="42"/>
  <c r="E135" i="42"/>
  <c r="E34" i="42"/>
  <c r="E86" i="42"/>
  <c r="E109" i="42"/>
  <c r="E43" i="42"/>
  <c r="N44" i="42"/>
  <c r="N130" i="42"/>
  <c r="E112" i="42"/>
  <c r="N88" i="42"/>
  <c r="E63" i="42"/>
  <c r="N117" i="42"/>
  <c r="N125" i="42"/>
  <c r="N115" i="42"/>
  <c r="E3" i="42"/>
  <c r="N65" i="42"/>
  <c r="N91" i="42"/>
  <c r="E33" i="42"/>
  <c r="N106" i="42"/>
  <c r="E27" i="42"/>
  <c r="E21" i="42"/>
  <c r="N146" i="42"/>
  <c r="N95" i="42"/>
  <c r="E158" i="42"/>
  <c r="E136" i="42"/>
  <c r="E126" i="42"/>
  <c r="E46" i="42"/>
  <c r="E85" i="42"/>
  <c r="E83" i="42"/>
  <c r="N61" i="42"/>
  <c r="N68" i="42"/>
  <c r="E128" i="42"/>
  <c r="N116" i="42"/>
  <c r="N108" i="42"/>
  <c r="E111" i="42"/>
  <c r="N122" i="42"/>
  <c r="N13" i="42"/>
  <c r="N128" i="42"/>
  <c r="N160" i="42"/>
  <c r="E36" i="42"/>
  <c r="E88" i="42"/>
  <c r="E147" i="42"/>
  <c r="N37" i="42"/>
  <c r="E81" i="42"/>
  <c r="N51" i="42"/>
  <c r="N17" i="42"/>
  <c r="E24" i="42"/>
  <c r="N35" i="42"/>
  <c r="E89" i="42"/>
  <c r="E141" i="42"/>
  <c r="E45" i="42"/>
  <c r="E113" i="42"/>
  <c r="N74" i="42"/>
  <c r="N82" i="42"/>
  <c r="E22" i="42"/>
  <c r="N144" i="42"/>
  <c r="E127" i="42"/>
  <c r="N26" i="42"/>
  <c r="E16" i="42"/>
  <c r="E58" i="42"/>
  <c r="E77" i="42"/>
  <c r="N31" i="42"/>
  <c r="E41" i="42"/>
  <c r="N23" i="42"/>
  <c r="E144" i="42"/>
  <c r="N58" i="42"/>
  <c r="E9" i="42"/>
  <c r="E20" i="42"/>
  <c r="E155" i="42"/>
  <c r="E160" i="42"/>
  <c r="E119" i="42"/>
  <c r="E134" i="42"/>
  <c r="N132" i="42"/>
  <c r="E82" i="42"/>
  <c r="N151" i="42"/>
  <c r="E25" i="42"/>
  <c r="E74" i="42"/>
  <c r="N62" i="42"/>
  <c r="E90" i="42"/>
  <c r="E31" i="42"/>
  <c r="N154" i="42"/>
  <c r="E103" i="42"/>
  <c r="N53" i="42"/>
  <c r="N137" i="42"/>
  <c r="N16" i="42"/>
  <c r="N21" i="42"/>
  <c r="E154" i="42"/>
  <c r="E50" i="42"/>
  <c r="E106" i="42"/>
  <c r="N99" i="42"/>
  <c r="N86" i="42"/>
  <c r="E98" i="42"/>
  <c r="N157" i="42"/>
  <c r="N141" i="42"/>
  <c r="N129" i="42"/>
  <c r="E110" i="42"/>
  <c r="N3" i="42"/>
  <c r="E92" i="42"/>
  <c r="N76" i="42"/>
  <c r="N150" i="42"/>
  <c r="E96" i="42"/>
  <c r="E12" i="42"/>
  <c r="N102" i="42"/>
  <c r="N149" i="42"/>
  <c r="N36" i="42"/>
  <c r="E78" i="42"/>
  <c r="N140" i="42"/>
  <c r="N19" i="42"/>
  <c r="N83" i="42"/>
  <c r="N96" i="42"/>
  <c r="E11" i="42"/>
  <c r="E76" i="42"/>
  <c r="N85" i="42"/>
  <c r="N156" i="42"/>
  <c r="N71" i="42"/>
  <c r="E148" i="42"/>
  <c r="N63" i="42"/>
  <c r="E59" i="42"/>
  <c r="E159" i="42"/>
  <c r="E100" i="42"/>
  <c r="E132" i="42"/>
  <c r="N18" i="42"/>
  <c r="N123" i="42"/>
  <c r="E102" i="42"/>
  <c r="E5" i="42"/>
  <c r="E138" i="42"/>
  <c r="N81" i="42"/>
  <c r="N28" i="42"/>
  <c r="E57" i="42"/>
  <c r="N42" i="42"/>
  <c r="N66" i="42"/>
  <c r="N120" i="42"/>
  <c r="N60" i="42"/>
  <c r="E7" i="42"/>
  <c r="N113" i="42"/>
  <c r="E157" i="42"/>
  <c r="N10" i="42"/>
  <c r="N143" i="42"/>
  <c r="N49" i="42"/>
  <c r="E66" i="42"/>
  <c r="E23" i="42"/>
  <c r="N114" i="42"/>
  <c r="E61" i="42"/>
  <c r="E93" i="42"/>
  <c r="E10" i="42"/>
  <c r="F4" i="40" l="1"/>
  <c r="K13" i="40"/>
  <c r="O4" i="40"/>
  <c r="E13" i="40"/>
  <c r="O13" i="40"/>
  <c r="C13" i="40"/>
  <c r="I4" i="40"/>
  <c r="L6" i="40"/>
  <c r="K5" i="40"/>
  <c r="M13" i="40"/>
  <c r="N13" i="40"/>
  <c r="J6" i="40"/>
  <c r="G4" i="40"/>
  <c r="D13" i="40"/>
  <c r="F13" i="40"/>
  <c r="G5" i="40"/>
  <c r="O5" i="40"/>
  <c r="J5" i="40"/>
  <c r="I5" i="40"/>
  <c r="H13" i="40"/>
  <c r="N6" i="40"/>
  <c r="C5" i="40"/>
  <c r="G13" i="40"/>
  <c r="M5" i="40"/>
  <c r="Q5" i="40"/>
  <c r="M6" i="40"/>
  <c r="J4" i="40"/>
  <c r="P4" i="40"/>
  <c r="Q13" i="40"/>
  <c r="P5" i="40"/>
  <c r="L5" i="40"/>
  <c r="E5" i="40"/>
  <c r="D5" i="40"/>
  <c r="H5" i="40"/>
  <c r="D4" i="13"/>
  <c r="E4" i="13"/>
  <c r="F4" i="13"/>
  <c r="G4" i="13"/>
  <c r="H4" i="13"/>
  <c r="I4" i="13"/>
  <c r="J4" i="13"/>
  <c r="K4" i="13"/>
  <c r="L4" i="13"/>
  <c r="M4" i="13"/>
  <c r="N4" i="13"/>
  <c r="O4" i="13"/>
  <c r="P4" i="13"/>
  <c r="Q4" i="13"/>
  <c r="R4" i="13"/>
  <c r="S4" i="13"/>
  <c r="T4" i="13"/>
  <c r="U4" i="13"/>
  <c r="V4" i="13"/>
  <c r="W4" i="13"/>
  <c r="X4" i="13"/>
  <c r="Y4" i="13"/>
  <c r="Z4" i="13"/>
  <c r="AA4" i="13"/>
  <c r="AB4" i="13"/>
  <c r="AC4" i="13"/>
  <c r="AD4" i="13"/>
  <c r="AE4" i="13"/>
  <c r="AF4" i="13"/>
  <c r="AG4" i="13"/>
  <c r="AH4" i="13"/>
  <c r="AI4" i="13"/>
  <c r="AJ4" i="13"/>
  <c r="AK4" i="13"/>
  <c r="AL4" i="13"/>
  <c r="AM4" i="13"/>
  <c r="AN4" i="13"/>
  <c r="AO4" i="13"/>
  <c r="AP4" i="13"/>
  <c r="AQ4" i="13"/>
  <c r="AR4" i="13"/>
  <c r="AS4" i="13"/>
  <c r="AT4" i="13"/>
  <c r="AU4" i="13"/>
  <c r="AV4" i="13"/>
  <c r="AW4" i="13"/>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AG5" i="13"/>
  <c r="AH5" i="13"/>
  <c r="AI5" i="13"/>
  <c r="AJ5" i="13"/>
  <c r="AK5" i="13"/>
  <c r="AL5" i="13"/>
  <c r="AM5" i="13"/>
  <c r="AN5" i="13"/>
  <c r="AO5" i="13"/>
  <c r="AP5" i="13"/>
  <c r="AQ5" i="13"/>
  <c r="AR5" i="13"/>
  <c r="AS5" i="13"/>
  <c r="AT5" i="13"/>
  <c r="AU5" i="13"/>
  <c r="AV5" i="13"/>
  <c r="AW5" i="13"/>
  <c r="D6" i="13"/>
  <c r="E6" i="13"/>
  <c r="F6" i="13"/>
  <c r="G6" i="13"/>
  <c r="H6" i="13"/>
  <c r="I6" i="13"/>
  <c r="J6" i="13"/>
  <c r="K6" i="13"/>
  <c r="L6" i="13"/>
  <c r="M6" i="13"/>
  <c r="N6" i="13"/>
  <c r="O6" i="13"/>
  <c r="P6" i="13"/>
  <c r="Q6" i="13"/>
  <c r="R6" i="13"/>
  <c r="S6" i="13"/>
  <c r="T6" i="13"/>
  <c r="U6" i="13"/>
  <c r="V6" i="13"/>
  <c r="W6" i="13"/>
  <c r="X6" i="13"/>
  <c r="Y6" i="13"/>
  <c r="Z6" i="13"/>
  <c r="AA6" i="13"/>
  <c r="AB6" i="13"/>
  <c r="AC6" i="13"/>
  <c r="AD6" i="13"/>
  <c r="AE6" i="13"/>
  <c r="AF6" i="13"/>
  <c r="AG6" i="13"/>
  <c r="AH6" i="13"/>
  <c r="AI6" i="13"/>
  <c r="AJ6" i="13"/>
  <c r="AK6" i="13"/>
  <c r="AL6" i="13"/>
  <c r="AM6" i="13"/>
  <c r="AN6" i="13"/>
  <c r="AO6" i="13"/>
  <c r="AP6" i="13"/>
  <c r="AQ6" i="13"/>
  <c r="AR6" i="13"/>
  <c r="AS6" i="13"/>
  <c r="AT6" i="13"/>
  <c r="AU6" i="13"/>
  <c r="AV6" i="13"/>
  <c r="AW6" i="13"/>
  <c r="D7" i="13"/>
  <c r="E7" i="13"/>
  <c r="F7" i="13"/>
  <c r="G7" i="13"/>
  <c r="H7" i="13"/>
  <c r="I7" i="13"/>
  <c r="J7" i="13"/>
  <c r="K7" i="13"/>
  <c r="L7" i="13"/>
  <c r="M7" i="13"/>
  <c r="N7" i="13"/>
  <c r="O7" i="13"/>
  <c r="P7" i="13"/>
  <c r="Q7" i="13"/>
  <c r="R7" i="13"/>
  <c r="S7" i="13"/>
  <c r="T7" i="13"/>
  <c r="U7" i="13"/>
  <c r="V7" i="13"/>
  <c r="W7" i="13"/>
  <c r="X7" i="13"/>
  <c r="Y7" i="13"/>
  <c r="Z7" i="13"/>
  <c r="AA7" i="13"/>
  <c r="AB7" i="13"/>
  <c r="AC7" i="13"/>
  <c r="AD7" i="13"/>
  <c r="AE7" i="13"/>
  <c r="AF7" i="13"/>
  <c r="AG7" i="13"/>
  <c r="AH7" i="13"/>
  <c r="AI7" i="13"/>
  <c r="AJ7" i="13"/>
  <c r="AK7" i="13"/>
  <c r="AL7" i="13"/>
  <c r="AM7" i="13"/>
  <c r="AN7" i="13"/>
  <c r="AO7" i="13"/>
  <c r="AP7" i="13"/>
  <c r="AQ7" i="13"/>
  <c r="AR7" i="13"/>
  <c r="AS7" i="13"/>
  <c r="AT7" i="13"/>
  <c r="AU7" i="13"/>
  <c r="AV7" i="13"/>
  <c r="AW7" i="13"/>
  <c r="C5" i="13"/>
  <c r="C6" i="13"/>
  <c r="C7" i="13"/>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AI4" i="11"/>
  <c r="AJ4" i="11"/>
  <c r="AK4" i="11"/>
  <c r="AL4" i="11"/>
  <c r="AM4" i="11"/>
  <c r="AN4" i="11"/>
  <c r="AO4" i="11"/>
  <c r="AP4" i="11"/>
  <c r="AQ4" i="11"/>
  <c r="AR4" i="11"/>
  <c r="AS4" i="11"/>
  <c r="AT4" i="11"/>
  <c r="AU4" i="11"/>
  <c r="AV4" i="11"/>
  <c r="AW4"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AJ5" i="11"/>
  <c r="AK5" i="11"/>
  <c r="AL5" i="11"/>
  <c r="AM5" i="11"/>
  <c r="AN5" i="11"/>
  <c r="AO5" i="11"/>
  <c r="AP5" i="11"/>
  <c r="AQ5" i="11"/>
  <c r="AR5" i="11"/>
  <c r="AS5" i="11"/>
  <c r="AT5" i="11"/>
  <c r="AU5" i="11"/>
  <c r="AV5" i="11"/>
  <c r="AW5"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I6" i="11"/>
  <c r="AJ6" i="11"/>
  <c r="AK6" i="11"/>
  <c r="AL6" i="11"/>
  <c r="AM6" i="11"/>
  <c r="AN6" i="11"/>
  <c r="AO6" i="11"/>
  <c r="AP6" i="11"/>
  <c r="AQ6" i="11"/>
  <c r="AR6" i="11"/>
  <c r="AS6" i="11"/>
  <c r="AT6" i="11"/>
  <c r="AU6" i="11"/>
  <c r="AV6" i="11"/>
  <c r="AW6"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I7" i="11"/>
  <c r="AJ7" i="11"/>
  <c r="AK7" i="11"/>
  <c r="AL7" i="11"/>
  <c r="AM7" i="11"/>
  <c r="AN7" i="11"/>
  <c r="AO7" i="11"/>
  <c r="AP7" i="11"/>
  <c r="AQ7" i="11"/>
  <c r="AR7" i="11"/>
  <c r="AS7" i="11"/>
  <c r="AT7" i="11"/>
  <c r="AU7" i="11"/>
  <c r="AV7" i="11"/>
  <c r="AW7" i="11"/>
  <c r="C5" i="11"/>
  <c r="C6" i="11"/>
  <c r="C7" i="11"/>
  <c r="R155" i="26"/>
  <c r="Q155" i="26"/>
  <c r="P155" i="26"/>
  <c r="O155" i="26"/>
  <c r="N155" i="26"/>
  <c r="M155" i="26"/>
  <c r="L155" i="26"/>
  <c r="K155" i="26"/>
  <c r="J155" i="26"/>
  <c r="I155" i="26"/>
  <c r="H155" i="26"/>
  <c r="G155" i="26"/>
  <c r="F155" i="26"/>
  <c r="E155" i="26"/>
  <c r="D155" i="26"/>
  <c r="AX171" i="25"/>
  <c r="AW171" i="25"/>
  <c r="AV171" i="25"/>
  <c r="AU171" i="25"/>
  <c r="AT171" i="25"/>
  <c r="AS171" i="25"/>
  <c r="AR171" i="25"/>
  <c r="AQ171" i="25"/>
  <c r="AP171" i="25"/>
  <c r="AO171" i="25"/>
  <c r="AN171" i="25"/>
  <c r="AM171" i="25"/>
  <c r="AL171" i="25"/>
  <c r="AK171" i="25"/>
  <c r="AJ171" i="25"/>
  <c r="AI171" i="25"/>
  <c r="AH171" i="25"/>
  <c r="AG171" i="25"/>
  <c r="AF171" i="25"/>
  <c r="AE171" i="25"/>
  <c r="AD171" i="25"/>
  <c r="AC171" i="25"/>
  <c r="AB171" i="25"/>
  <c r="AA171" i="25"/>
  <c r="Z171" i="25"/>
  <c r="Y171" i="25"/>
  <c r="X171" i="25"/>
  <c r="W171" i="25"/>
  <c r="V171" i="25"/>
  <c r="U171" i="25"/>
  <c r="T171" i="25"/>
  <c r="S171" i="25"/>
  <c r="R171" i="25"/>
  <c r="Q171" i="25"/>
  <c r="P171" i="25"/>
  <c r="O171" i="25"/>
  <c r="N171" i="25"/>
  <c r="M171" i="25"/>
  <c r="L171" i="25"/>
  <c r="K171" i="25"/>
  <c r="J171" i="25"/>
  <c r="I171" i="25"/>
  <c r="H171" i="25"/>
  <c r="G171" i="25"/>
  <c r="F171" i="25"/>
  <c r="E171" i="25"/>
  <c r="D171" i="25"/>
  <c r="AX170" i="25"/>
  <c r="AW170" i="25"/>
  <c r="AV170" i="25"/>
  <c r="AU170" i="25"/>
  <c r="AT170" i="25"/>
  <c r="AS170" i="25"/>
  <c r="AR170" i="25"/>
  <c r="AQ170" i="25"/>
  <c r="AP170" i="25"/>
  <c r="AO170" i="25"/>
  <c r="AN170" i="25"/>
  <c r="AM170" i="25"/>
  <c r="AL170" i="25"/>
  <c r="AK170" i="25"/>
  <c r="AJ170" i="25"/>
  <c r="AI170" i="25"/>
  <c r="AH170" i="25"/>
  <c r="AG170" i="25"/>
  <c r="AF170" i="25"/>
  <c r="AE170" i="25"/>
  <c r="AD170" i="25"/>
  <c r="AC170" i="25"/>
  <c r="AB170" i="25"/>
  <c r="AA170" i="25"/>
  <c r="Z170" i="25"/>
  <c r="Y170" i="25"/>
  <c r="X170" i="25"/>
  <c r="W170" i="25"/>
  <c r="V170" i="25"/>
  <c r="U170" i="25"/>
  <c r="T170" i="25"/>
  <c r="S170" i="25"/>
  <c r="R170" i="25"/>
  <c r="Q170" i="25"/>
  <c r="P170" i="25"/>
  <c r="O170" i="25"/>
  <c r="N170" i="25"/>
  <c r="M170" i="25"/>
  <c r="L170" i="25"/>
  <c r="K170" i="25"/>
  <c r="J170" i="25"/>
  <c r="I170" i="25"/>
  <c r="H170" i="25"/>
  <c r="G170" i="25"/>
  <c r="F170" i="25"/>
  <c r="E170" i="25"/>
  <c r="D170" i="25"/>
  <c r="AX169" i="25"/>
  <c r="AW169" i="25"/>
  <c r="AV169" i="25"/>
  <c r="AU169" i="25"/>
  <c r="AT169" i="25"/>
  <c r="AS169" i="25"/>
  <c r="AR169" i="25"/>
  <c r="AQ169" i="25"/>
  <c r="AP169" i="25"/>
  <c r="AO169" i="25"/>
  <c r="AN169" i="25"/>
  <c r="AM169" i="25"/>
  <c r="AL169" i="25"/>
  <c r="AK169" i="25"/>
  <c r="AJ169" i="25"/>
  <c r="AI169" i="25"/>
  <c r="AH169" i="25"/>
  <c r="AG169" i="25"/>
  <c r="AF169" i="25"/>
  <c r="AE169" i="25"/>
  <c r="AD169" i="25"/>
  <c r="AC169" i="25"/>
  <c r="AB169" i="25"/>
  <c r="AA169" i="25"/>
  <c r="Z169" i="25"/>
  <c r="Y169" i="25"/>
  <c r="X169" i="25"/>
  <c r="W169" i="25"/>
  <c r="V169" i="25"/>
  <c r="U169" i="25"/>
  <c r="T169" i="25"/>
  <c r="S169" i="25"/>
  <c r="R169" i="25"/>
  <c r="Q169" i="25"/>
  <c r="P169" i="25"/>
  <c r="O169" i="25"/>
  <c r="N169" i="25"/>
  <c r="M169" i="25"/>
  <c r="L169" i="25"/>
  <c r="K169" i="25"/>
  <c r="J169" i="25"/>
  <c r="I169" i="25"/>
  <c r="H169" i="25"/>
  <c r="G169" i="25"/>
  <c r="F169" i="25"/>
  <c r="E169" i="25"/>
  <c r="D169" i="25"/>
  <c r="AX168" i="25"/>
  <c r="AW168" i="25"/>
  <c r="AV168" i="25"/>
  <c r="AU168" i="25"/>
  <c r="AT168" i="25"/>
  <c r="AS168" i="25"/>
  <c r="AR168" i="25"/>
  <c r="AQ168" i="25"/>
  <c r="AP168" i="25"/>
  <c r="AO168" i="25"/>
  <c r="AN168" i="25"/>
  <c r="AM168" i="25"/>
  <c r="AL168" i="25"/>
  <c r="AK168" i="25"/>
  <c r="AJ168" i="25"/>
  <c r="AI168" i="25"/>
  <c r="AH168" i="25"/>
  <c r="AG168" i="25"/>
  <c r="AF168" i="25"/>
  <c r="AE168" i="25"/>
  <c r="AD168" i="25"/>
  <c r="AC168" i="25"/>
  <c r="AB168" i="25"/>
  <c r="AA168" i="25"/>
  <c r="Z168" i="25"/>
  <c r="Y168" i="25"/>
  <c r="X168" i="25"/>
  <c r="W168" i="25"/>
  <c r="V168" i="25"/>
  <c r="U168" i="25"/>
  <c r="T168" i="25"/>
  <c r="S168" i="25"/>
  <c r="R168" i="25"/>
  <c r="Q168" i="25"/>
  <c r="P168" i="25"/>
  <c r="O168" i="25"/>
  <c r="N168" i="25"/>
  <c r="M168" i="25"/>
  <c r="L168" i="25"/>
  <c r="K168" i="25"/>
  <c r="J168" i="25"/>
  <c r="I168" i="25"/>
  <c r="H168" i="25"/>
  <c r="G168" i="25"/>
  <c r="F168" i="25"/>
  <c r="E168" i="25"/>
  <c r="D168" i="25"/>
  <c r="AX167" i="25"/>
  <c r="AW167" i="25"/>
  <c r="AV167" i="25"/>
  <c r="AU167" i="25"/>
  <c r="AT167" i="25"/>
  <c r="AS167" i="25"/>
  <c r="AR167" i="25"/>
  <c r="AQ167" i="25"/>
  <c r="AP167" i="25"/>
  <c r="AO167" i="25"/>
  <c r="AN167" i="25"/>
  <c r="AM167" i="25"/>
  <c r="AL167" i="25"/>
  <c r="AK167" i="25"/>
  <c r="AJ167" i="25"/>
  <c r="AI167" i="25"/>
  <c r="AH167" i="25"/>
  <c r="AG167" i="25"/>
  <c r="AF167" i="25"/>
  <c r="AE167" i="25"/>
  <c r="AD167" i="25"/>
  <c r="AC167" i="25"/>
  <c r="AB167" i="25"/>
  <c r="AA167" i="25"/>
  <c r="Z167" i="25"/>
  <c r="Y167" i="25"/>
  <c r="X167" i="25"/>
  <c r="W167" i="25"/>
  <c r="V167" i="25"/>
  <c r="U167" i="25"/>
  <c r="T167" i="25"/>
  <c r="S167" i="25"/>
  <c r="R167" i="25"/>
  <c r="Q167" i="25"/>
  <c r="P167" i="25"/>
  <c r="O167" i="25"/>
  <c r="N167" i="25"/>
  <c r="M167" i="25"/>
  <c r="L167" i="25"/>
  <c r="K167" i="25"/>
  <c r="J167" i="25"/>
  <c r="I167" i="25"/>
  <c r="H167" i="25"/>
  <c r="G167" i="25"/>
  <c r="F167" i="25"/>
  <c r="E167" i="25"/>
  <c r="D167" i="25"/>
  <c r="AX166" i="25"/>
  <c r="AW166" i="25"/>
  <c r="AV166" i="25"/>
  <c r="AU166" i="25"/>
  <c r="AT166" i="25"/>
  <c r="AS166" i="25"/>
  <c r="AR166" i="25"/>
  <c r="AQ166" i="25"/>
  <c r="AP166" i="25"/>
  <c r="AO166" i="25"/>
  <c r="AN166" i="25"/>
  <c r="AM166" i="25"/>
  <c r="AL166" i="25"/>
  <c r="AK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X165" i="25"/>
  <c r="AW165" i="25"/>
  <c r="AV165" i="25"/>
  <c r="AU165" i="25"/>
  <c r="AT165" i="25"/>
  <c r="AS165" i="25"/>
  <c r="AR165" i="25"/>
  <c r="AQ165" i="25"/>
  <c r="AP165" i="25"/>
  <c r="AO165" i="25"/>
  <c r="AN165" i="25"/>
  <c r="AM165" i="25"/>
  <c r="AL165" i="25"/>
  <c r="AK165" i="25"/>
  <c r="AJ165" i="25"/>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AX164" i="25"/>
  <c r="AW164" i="25"/>
  <c r="AV164" i="25"/>
  <c r="AU164" i="25"/>
  <c r="AT164" i="25"/>
  <c r="AS164" i="25"/>
  <c r="AR164" i="25"/>
  <c r="AQ164" i="25"/>
  <c r="AP164" i="25"/>
  <c r="AO164" i="25"/>
  <c r="AN164" i="25"/>
  <c r="AM164" i="25"/>
  <c r="AL164" i="25"/>
  <c r="AK164"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AX163" i="25"/>
  <c r="AW163" i="25"/>
  <c r="AV163" i="25"/>
  <c r="AU163" i="25"/>
  <c r="AT163" i="25"/>
  <c r="AS163" i="25"/>
  <c r="AR163" i="25"/>
  <c r="AQ163" i="25"/>
  <c r="AP163" i="25"/>
  <c r="AO163" i="25"/>
  <c r="AN163" i="25"/>
  <c r="AM163" i="25"/>
  <c r="AL163" i="25"/>
  <c r="AK163" i="25"/>
  <c r="AJ163" i="25"/>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AX162" i="25"/>
  <c r="AW162" i="25"/>
  <c r="AV162" i="25"/>
  <c r="AU162" i="25"/>
  <c r="AT162" i="25"/>
  <c r="AS162" i="25"/>
  <c r="AR162" i="25"/>
  <c r="AQ162" i="25"/>
  <c r="AP162" i="25"/>
  <c r="AO162" i="25"/>
  <c r="AN162" i="25"/>
  <c r="AM162" i="25"/>
  <c r="AL162" i="25"/>
  <c r="AK162" i="25"/>
  <c r="AJ162" i="25"/>
  <c r="AI162" i="25"/>
  <c r="AH162" i="25"/>
  <c r="AG162" i="25"/>
  <c r="AF162" i="25"/>
  <c r="AE162" i="25"/>
  <c r="AD162" i="25"/>
  <c r="AC162" i="25"/>
  <c r="AB162" i="25"/>
  <c r="AA162" i="25"/>
  <c r="Z162" i="25"/>
  <c r="Y162" i="25"/>
  <c r="X162" i="25"/>
  <c r="W162" i="25"/>
  <c r="V162" i="25"/>
  <c r="U162" i="25"/>
  <c r="T162" i="25"/>
  <c r="S162" i="25"/>
  <c r="R162" i="25"/>
  <c r="Q162" i="25"/>
  <c r="P162" i="25"/>
  <c r="O162" i="25"/>
  <c r="N162" i="25"/>
  <c r="M162" i="25"/>
  <c r="L162" i="25"/>
  <c r="K162" i="25"/>
  <c r="J162" i="25"/>
  <c r="I162" i="25"/>
  <c r="H162" i="25"/>
  <c r="G162" i="25"/>
  <c r="F162" i="25"/>
  <c r="E162" i="25"/>
  <c r="D162" i="25"/>
  <c r="AX161" i="25"/>
  <c r="AW161" i="25"/>
  <c r="AV161" i="25"/>
  <c r="AU161" i="25"/>
  <c r="AT161" i="25"/>
  <c r="AS161" i="25"/>
  <c r="AR161" i="25"/>
  <c r="AQ161" i="25"/>
  <c r="AP161" i="25"/>
  <c r="AO161" i="25"/>
  <c r="AN161" i="25"/>
  <c r="AM161" i="25"/>
  <c r="AL161" i="25"/>
  <c r="AK161" i="25"/>
  <c r="AJ161" i="25"/>
  <c r="AI161" i="25"/>
  <c r="AH161" i="25"/>
  <c r="AG161" i="25"/>
  <c r="AF161" i="25"/>
  <c r="AE161" i="25"/>
  <c r="AD161" i="25"/>
  <c r="AC161" i="25"/>
  <c r="AB161" i="25"/>
  <c r="AA161" i="25"/>
  <c r="Z161" i="25"/>
  <c r="Y161" i="25"/>
  <c r="X161" i="25"/>
  <c r="W161" i="25"/>
  <c r="V161" i="25"/>
  <c r="U161" i="25"/>
  <c r="T161" i="25"/>
  <c r="S161" i="25"/>
  <c r="R161" i="25"/>
  <c r="Q161" i="25"/>
  <c r="P161" i="25"/>
  <c r="O161" i="25"/>
  <c r="N161" i="25"/>
  <c r="M161" i="25"/>
  <c r="L161" i="25"/>
  <c r="K161" i="25"/>
  <c r="J161" i="25"/>
  <c r="I161" i="25"/>
  <c r="H161" i="25"/>
  <c r="G161" i="25"/>
  <c r="F161" i="25"/>
  <c r="E161" i="25"/>
  <c r="D161" i="25"/>
  <c r="AX160" i="25"/>
  <c r="AW160" i="25"/>
  <c r="AV160" i="25"/>
  <c r="AU160" i="25"/>
  <c r="AT160" i="25"/>
  <c r="AS160" i="25"/>
  <c r="AR160" i="25"/>
  <c r="AQ160" i="25"/>
  <c r="AP160" i="25"/>
  <c r="AO160" i="25"/>
  <c r="AN160" i="25"/>
  <c r="AM160" i="25"/>
  <c r="AL160" i="25"/>
  <c r="AK160" i="25"/>
  <c r="AJ160" i="25"/>
  <c r="AI160" i="25"/>
  <c r="AH160" i="25"/>
  <c r="AG160" i="25"/>
  <c r="AF160" i="25"/>
  <c r="AE160" i="25"/>
  <c r="AD160" i="25"/>
  <c r="AC160" i="25"/>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D160" i="25"/>
  <c r="AX159" i="25"/>
  <c r="AW159" i="25"/>
  <c r="AV159" i="25"/>
  <c r="AU159" i="25"/>
  <c r="AT159" i="25"/>
  <c r="AS159" i="25"/>
  <c r="AR159" i="25"/>
  <c r="AQ159" i="25"/>
  <c r="AP159" i="25"/>
  <c r="AO159" i="25"/>
  <c r="AN159" i="25"/>
  <c r="AM159" i="25"/>
  <c r="AL159" i="25"/>
  <c r="AK159" i="25"/>
  <c r="AJ159" i="25"/>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K159" i="25"/>
  <c r="J159" i="25"/>
  <c r="I159" i="25"/>
  <c r="H159" i="25"/>
  <c r="G159" i="25"/>
  <c r="F159" i="25"/>
  <c r="E159" i="25"/>
  <c r="D159" i="25"/>
  <c r="AX158" i="25"/>
  <c r="AW158" i="25"/>
  <c r="AV158" i="25"/>
  <c r="AU158" i="25"/>
  <c r="AT158" i="25"/>
  <c r="AS158" i="25"/>
  <c r="AR158" i="25"/>
  <c r="AQ158" i="25"/>
  <c r="AP158" i="25"/>
  <c r="AO158" i="25"/>
  <c r="AN158" i="25"/>
  <c r="AM158" i="25"/>
  <c r="AL158" i="25"/>
  <c r="AK158"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N158" i="25"/>
  <c r="M158" i="25"/>
  <c r="L158" i="25"/>
  <c r="K158" i="25"/>
  <c r="J158" i="25"/>
  <c r="I158" i="25"/>
  <c r="H158" i="25"/>
  <c r="G158" i="25"/>
  <c r="F158" i="25"/>
  <c r="E158" i="25"/>
  <c r="D158" i="25"/>
  <c r="AX157" i="25"/>
  <c r="AW157" i="25"/>
  <c r="AV157" i="25"/>
  <c r="AU157" i="25"/>
  <c r="AT157" i="25"/>
  <c r="AS157" i="25"/>
  <c r="AR157" i="25"/>
  <c r="AQ157" i="25"/>
  <c r="AP157" i="25"/>
  <c r="AO157" i="25"/>
  <c r="AN157" i="25"/>
  <c r="AM157" i="25"/>
  <c r="AL157" i="25"/>
  <c r="AK157" i="25"/>
  <c r="AJ157" i="25"/>
  <c r="AI157" i="25"/>
  <c r="AH157" i="25"/>
  <c r="AG157" i="25"/>
  <c r="AF157" i="25"/>
  <c r="AE157" i="25"/>
  <c r="AD157" i="25"/>
  <c r="AC157" i="25"/>
  <c r="AB157" i="25"/>
  <c r="AA157" i="25"/>
  <c r="Z157" i="25"/>
  <c r="Y157" i="25"/>
  <c r="X157" i="25"/>
  <c r="W157" i="25"/>
  <c r="V157" i="25"/>
  <c r="U157" i="25"/>
  <c r="T157" i="25"/>
  <c r="S157" i="25"/>
  <c r="R157" i="25"/>
  <c r="Q157" i="25"/>
  <c r="P157" i="25"/>
  <c r="O157" i="25"/>
  <c r="N157" i="25"/>
  <c r="M157" i="25"/>
  <c r="L157" i="25"/>
  <c r="K157" i="25"/>
  <c r="J157" i="25"/>
  <c r="I157" i="25"/>
  <c r="H157" i="25"/>
  <c r="G157" i="25"/>
  <c r="F157" i="25"/>
  <c r="E157" i="25"/>
  <c r="D157" i="25"/>
  <c r="AX156" i="25"/>
  <c r="AW156" i="25"/>
  <c r="AV156" i="25"/>
  <c r="AU156" i="25"/>
  <c r="AT156" i="25"/>
  <c r="AS156" i="25"/>
  <c r="AR156" i="25"/>
  <c r="AQ156" i="25"/>
  <c r="AP156" i="25"/>
  <c r="AO156" i="25"/>
  <c r="AN156" i="25"/>
  <c r="AM156" i="25"/>
  <c r="AL156" i="25"/>
  <c r="AK156" i="25"/>
  <c r="AJ156" i="25"/>
  <c r="AI156" i="25"/>
  <c r="AH156" i="25"/>
  <c r="AG156" i="25"/>
  <c r="AF156" i="25"/>
  <c r="AE156" i="25"/>
  <c r="AD156" i="25"/>
  <c r="AC156" i="25"/>
  <c r="AB156" i="25"/>
  <c r="AA156" i="25"/>
  <c r="Z156" i="25"/>
  <c r="Y156" i="25"/>
  <c r="X156" i="25"/>
  <c r="W156" i="25"/>
  <c r="V156" i="25"/>
  <c r="U156" i="25"/>
  <c r="T156" i="25"/>
  <c r="S156" i="25"/>
  <c r="R156" i="25"/>
  <c r="Q156" i="25"/>
  <c r="P156" i="25"/>
  <c r="O156" i="25"/>
  <c r="N156" i="25"/>
  <c r="M156" i="25"/>
  <c r="L156" i="25"/>
  <c r="K156" i="25"/>
  <c r="J156" i="25"/>
  <c r="I156" i="25"/>
  <c r="H156" i="25"/>
  <c r="G156" i="25"/>
  <c r="F156" i="25"/>
  <c r="E156" i="25"/>
  <c r="D156" i="25"/>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H157" i="21"/>
  <c r="AH157" i="26" s="1"/>
  <c r="AI157" i="21"/>
  <c r="AJ157" i="21"/>
  <c r="AK157" i="21"/>
  <c r="AL157" i="21"/>
  <c r="AM157" i="21"/>
  <c r="AN157" i="21"/>
  <c r="AN157" i="26" s="1"/>
  <c r="AO157" i="21"/>
  <c r="AP157" i="21"/>
  <c r="AQ157" i="21"/>
  <c r="AR157" i="21"/>
  <c r="AS157" i="21"/>
  <c r="AT157" i="21"/>
  <c r="AU157" i="21"/>
  <c r="AV157" i="21"/>
  <c r="AW157" i="21"/>
  <c r="AX157" i="21"/>
  <c r="D158" i="21"/>
  <c r="E158" i="21"/>
  <c r="E158" i="26" s="1"/>
  <c r="F158" i="21"/>
  <c r="G158" i="21"/>
  <c r="H158" i="21"/>
  <c r="I158" i="21"/>
  <c r="J158" i="21"/>
  <c r="K158" i="21"/>
  <c r="K158" i="26" s="1"/>
  <c r="L158" i="21"/>
  <c r="M158" i="21"/>
  <c r="N158" i="21"/>
  <c r="O158" i="21"/>
  <c r="P158" i="21"/>
  <c r="Q158" i="21"/>
  <c r="R158" i="21"/>
  <c r="S158" i="21"/>
  <c r="T158" i="21"/>
  <c r="U158" i="21"/>
  <c r="V158" i="21"/>
  <c r="W158" i="21"/>
  <c r="W158" i="26" s="1"/>
  <c r="X158" i="21"/>
  <c r="Y158" i="21"/>
  <c r="Z158" i="21"/>
  <c r="AA158" i="21"/>
  <c r="AB158" i="21"/>
  <c r="AC158" i="21"/>
  <c r="AC158" i="26" s="1"/>
  <c r="AD158" i="21"/>
  <c r="AE158" i="21"/>
  <c r="AF158" i="21"/>
  <c r="AG158" i="21"/>
  <c r="AH158" i="21"/>
  <c r="AI158" i="21"/>
  <c r="AI158" i="26" s="1"/>
  <c r="AJ158" i="21"/>
  <c r="AK158" i="21"/>
  <c r="AL158" i="21"/>
  <c r="AM158" i="21"/>
  <c r="AN158" i="21"/>
  <c r="AO158" i="21"/>
  <c r="AP158" i="21"/>
  <c r="AQ158" i="21"/>
  <c r="AR158" i="21"/>
  <c r="AS158" i="21"/>
  <c r="AT158" i="21"/>
  <c r="AU158" i="21"/>
  <c r="AU158" i="26" s="1"/>
  <c r="AV158" i="21"/>
  <c r="AW158" i="21"/>
  <c r="AX158" i="21"/>
  <c r="D159" i="21"/>
  <c r="E159" i="21"/>
  <c r="F159" i="21"/>
  <c r="G159" i="21"/>
  <c r="H159" i="21"/>
  <c r="I159" i="21"/>
  <c r="J159" i="21"/>
  <c r="K159" i="21"/>
  <c r="L159" i="21"/>
  <c r="L159" i="26" s="1"/>
  <c r="M159" i="21"/>
  <c r="N159" i="21"/>
  <c r="O159" i="21"/>
  <c r="P159" i="21"/>
  <c r="Q159" i="21"/>
  <c r="R159" i="21"/>
  <c r="S159" i="21"/>
  <c r="T159" i="21"/>
  <c r="U159" i="21"/>
  <c r="V159" i="21"/>
  <c r="W159" i="21"/>
  <c r="X159" i="21"/>
  <c r="X159" i="26" s="1"/>
  <c r="Y159" i="21"/>
  <c r="Z159" i="21"/>
  <c r="AA159" i="21"/>
  <c r="AB159" i="21"/>
  <c r="AC159" i="21"/>
  <c r="AD159" i="21"/>
  <c r="AD159" i="26" s="1"/>
  <c r="AE159" i="21"/>
  <c r="AF159" i="21"/>
  <c r="AG159" i="21"/>
  <c r="AH159" i="21"/>
  <c r="AI159" i="21"/>
  <c r="AJ159" i="21"/>
  <c r="AK159" i="21"/>
  <c r="AL159" i="21"/>
  <c r="AM159" i="21"/>
  <c r="AN159" i="21"/>
  <c r="AO159" i="21"/>
  <c r="AP159" i="21"/>
  <c r="AP159" i="26" s="1"/>
  <c r="AQ159" i="21"/>
  <c r="AR159" i="21"/>
  <c r="AS159" i="21"/>
  <c r="AT159" i="21"/>
  <c r="AU159" i="21"/>
  <c r="AV159" i="21"/>
  <c r="AV159" i="26" s="1"/>
  <c r="AW159" i="21"/>
  <c r="AX159" i="21"/>
  <c r="D160" i="21"/>
  <c r="E160" i="21"/>
  <c r="F160" i="21"/>
  <c r="G160" i="21"/>
  <c r="H160" i="21"/>
  <c r="I160" i="21"/>
  <c r="J160" i="21"/>
  <c r="K160" i="21"/>
  <c r="L160" i="21"/>
  <c r="M160" i="21"/>
  <c r="M160" i="26" s="1"/>
  <c r="N160" i="21"/>
  <c r="O160" i="21"/>
  <c r="P160" i="21"/>
  <c r="Q160" i="21"/>
  <c r="R160" i="21"/>
  <c r="S160" i="21"/>
  <c r="T160" i="21"/>
  <c r="U160" i="21"/>
  <c r="V160" i="21"/>
  <c r="W160" i="21"/>
  <c r="X160" i="21"/>
  <c r="Y160" i="21"/>
  <c r="Y160" i="26" s="1"/>
  <c r="Z160" i="21"/>
  <c r="AA160" i="21"/>
  <c r="AB160" i="21"/>
  <c r="AC160" i="21"/>
  <c r="AD160" i="21"/>
  <c r="AE160" i="21"/>
  <c r="AE160" i="26" s="1"/>
  <c r="AF160" i="21"/>
  <c r="AG160" i="21"/>
  <c r="AH160" i="21"/>
  <c r="AI160" i="21"/>
  <c r="AJ160" i="21"/>
  <c r="AK160" i="21"/>
  <c r="AK160" i="26" s="1"/>
  <c r="AL160" i="21"/>
  <c r="AM160" i="21"/>
  <c r="AN160" i="21"/>
  <c r="AO160" i="21"/>
  <c r="AP160" i="21"/>
  <c r="AQ160" i="21"/>
  <c r="AQ160" i="26" s="1"/>
  <c r="AR160" i="21"/>
  <c r="AS160" i="21"/>
  <c r="AT160" i="21"/>
  <c r="AU160" i="21"/>
  <c r="AV160" i="21"/>
  <c r="AW160" i="21"/>
  <c r="AW160" i="26" s="1"/>
  <c r="AX160" i="21"/>
  <c r="D161" i="21"/>
  <c r="E161" i="21"/>
  <c r="F161" i="21"/>
  <c r="G161" i="21"/>
  <c r="H161" i="21"/>
  <c r="H161" i="26" s="1"/>
  <c r="I161" i="21"/>
  <c r="J161" i="21"/>
  <c r="K161" i="21"/>
  <c r="L161" i="21"/>
  <c r="M161" i="21"/>
  <c r="N161" i="21"/>
  <c r="N161" i="26" s="1"/>
  <c r="O161" i="21"/>
  <c r="P161" i="21"/>
  <c r="Q161" i="21"/>
  <c r="R161" i="21"/>
  <c r="S161" i="21"/>
  <c r="T161" i="21"/>
  <c r="T161" i="26" s="1"/>
  <c r="U161" i="21"/>
  <c r="V161" i="21"/>
  <c r="W161" i="21"/>
  <c r="X161" i="21"/>
  <c r="Y161" i="21"/>
  <c r="Z161" i="21"/>
  <c r="Z161" i="26" s="1"/>
  <c r="AA161" i="21"/>
  <c r="AB161" i="21"/>
  <c r="AC161" i="21"/>
  <c r="AD161" i="21"/>
  <c r="AE161" i="21"/>
  <c r="AF161" i="21"/>
  <c r="AF161" i="26" s="1"/>
  <c r="AG161" i="21"/>
  <c r="AH161" i="21"/>
  <c r="AI161" i="21"/>
  <c r="AJ161" i="21"/>
  <c r="AK161" i="21"/>
  <c r="AL161" i="21"/>
  <c r="AL161" i="26" s="1"/>
  <c r="AM161" i="21"/>
  <c r="AN161" i="21"/>
  <c r="AO161" i="21"/>
  <c r="AP161" i="21"/>
  <c r="AQ161" i="21"/>
  <c r="AR161" i="21"/>
  <c r="AS161" i="21"/>
  <c r="AT161" i="21"/>
  <c r="AU161" i="21"/>
  <c r="AV161" i="21"/>
  <c r="AW161" i="21"/>
  <c r="AX161" i="21"/>
  <c r="AX161" i="26" s="1"/>
  <c r="D162" i="21"/>
  <c r="E162" i="21"/>
  <c r="F162" i="21"/>
  <c r="G162" i="21"/>
  <c r="H162" i="21"/>
  <c r="I162" i="21"/>
  <c r="I162" i="26" s="1"/>
  <c r="J162" i="21"/>
  <c r="K162" i="21"/>
  <c r="L162" i="21"/>
  <c r="M162" i="21"/>
  <c r="N162" i="21"/>
  <c r="O162" i="21"/>
  <c r="O162" i="26" s="1"/>
  <c r="P162" i="21"/>
  <c r="Q162" i="21"/>
  <c r="R162" i="21"/>
  <c r="S162" i="21"/>
  <c r="T162" i="21"/>
  <c r="U162" i="21"/>
  <c r="U162" i="26" s="1"/>
  <c r="V162" i="21"/>
  <c r="W162" i="21"/>
  <c r="X162" i="21"/>
  <c r="Y162" i="21"/>
  <c r="Z162" i="21"/>
  <c r="AA162" i="21"/>
  <c r="AA162" i="26" s="1"/>
  <c r="AB162" i="21"/>
  <c r="AC162" i="21"/>
  <c r="AD162" i="21"/>
  <c r="AE162" i="21"/>
  <c r="AF162" i="21"/>
  <c r="AG162" i="21"/>
  <c r="AH162" i="21"/>
  <c r="AI162" i="21"/>
  <c r="AJ162" i="21"/>
  <c r="AK162" i="21"/>
  <c r="AL162" i="21"/>
  <c r="AM162" i="21"/>
  <c r="AM162" i="26" s="1"/>
  <c r="AN162" i="21"/>
  <c r="AO162" i="21"/>
  <c r="AP162" i="21"/>
  <c r="AQ162" i="21"/>
  <c r="AR162" i="21"/>
  <c r="AS162" i="21"/>
  <c r="AT162" i="21"/>
  <c r="AU162" i="21"/>
  <c r="AV162" i="21"/>
  <c r="AW162" i="21"/>
  <c r="AX162" i="21"/>
  <c r="D163" i="21"/>
  <c r="D163" i="26" s="1"/>
  <c r="E163" i="21"/>
  <c r="F163" i="21"/>
  <c r="G163" i="21"/>
  <c r="H163" i="21"/>
  <c r="I163" i="21"/>
  <c r="J163" i="21"/>
  <c r="J163" i="26" s="1"/>
  <c r="K163" i="21"/>
  <c r="L163" i="21"/>
  <c r="M163" i="21"/>
  <c r="N163" i="21"/>
  <c r="O163" i="21"/>
  <c r="P163" i="21"/>
  <c r="P163" i="26" s="1"/>
  <c r="Q163" i="21"/>
  <c r="R163" i="21"/>
  <c r="S163" i="21"/>
  <c r="T163" i="21"/>
  <c r="U163" i="21"/>
  <c r="V163" i="21"/>
  <c r="W163" i="21"/>
  <c r="X163" i="21"/>
  <c r="Y163" i="21"/>
  <c r="Z163" i="21"/>
  <c r="AA163" i="21"/>
  <c r="AB163" i="21"/>
  <c r="AB163" i="26" s="1"/>
  <c r="AC163" i="21"/>
  <c r="AD163" i="21"/>
  <c r="AE163" i="21"/>
  <c r="AF163" i="21"/>
  <c r="AG163" i="21"/>
  <c r="AH163" i="21"/>
  <c r="AH163" i="26" s="1"/>
  <c r="AI163" i="21"/>
  <c r="AJ163" i="21"/>
  <c r="AK163" i="21"/>
  <c r="AL163" i="21"/>
  <c r="AM163" i="21"/>
  <c r="AN163" i="21"/>
  <c r="AN163" i="26" s="1"/>
  <c r="AO163" i="21"/>
  <c r="AP163" i="21"/>
  <c r="AQ163" i="21"/>
  <c r="AR163" i="21"/>
  <c r="AS163" i="21"/>
  <c r="AT163" i="21"/>
  <c r="AU163" i="21"/>
  <c r="AV163" i="21"/>
  <c r="AW163" i="21"/>
  <c r="AX163" i="21"/>
  <c r="D164" i="21"/>
  <c r="E164" i="21"/>
  <c r="E164" i="26" s="1"/>
  <c r="F164" i="21"/>
  <c r="G164" i="21"/>
  <c r="H164" i="21"/>
  <c r="I164" i="21"/>
  <c r="J164" i="21"/>
  <c r="K164" i="21"/>
  <c r="L164" i="21"/>
  <c r="M164" i="21"/>
  <c r="N164" i="21"/>
  <c r="O164" i="21"/>
  <c r="P164" i="21"/>
  <c r="Q164" i="21"/>
  <c r="Q164" i="26" s="1"/>
  <c r="R164" i="21"/>
  <c r="S164" i="21"/>
  <c r="T164" i="21"/>
  <c r="U164" i="21"/>
  <c r="V164" i="21"/>
  <c r="W164" i="21"/>
  <c r="X164" i="21"/>
  <c r="Y164" i="21"/>
  <c r="Z164" i="21"/>
  <c r="AA164" i="21"/>
  <c r="AB164" i="21"/>
  <c r="AC164" i="21"/>
  <c r="AC164" i="26" s="1"/>
  <c r="AD164" i="21"/>
  <c r="AE164" i="21"/>
  <c r="AF164" i="21"/>
  <c r="AG164" i="21"/>
  <c r="AH164" i="21"/>
  <c r="AI164" i="21"/>
  <c r="AI164" i="26" s="1"/>
  <c r="AJ164" i="21"/>
  <c r="AK164" i="21"/>
  <c r="AL164" i="21"/>
  <c r="AM164" i="21"/>
  <c r="AN164" i="21"/>
  <c r="AO164" i="21"/>
  <c r="AO164" i="26" s="1"/>
  <c r="AP164" i="21"/>
  <c r="AQ164" i="21"/>
  <c r="AR164" i="21"/>
  <c r="AS164" i="21"/>
  <c r="AT164" i="21"/>
  <c r="AU164" i="21"/>
  <c r="AV164" i="21"/>
  <c r="AW164" i="21"/>
  <c r="AX164" i="21"/>
  <c r="D165" i="21"/>
  <c r="E165" i="21"/>
  <c r="F165" i="21"/>
  <c r="F165" i="26" s="1"/>
  <c r="G165" i="21"/>
  <c r="H165" i="21"/>
  <c r="I165" i="21"/>
  <c r="J165" i="21"/>
  <c r="K165" i="21"/>
  <c r="L165" i="21"/>
  <c r="L165" i="26" s="1"/>
  <c r="M165" i="21"/>
  <c r="N165" i="21"/>
  <c r="O165" i="21"/>
  <c r="P165" i="21"/>
  <c r="Q165" i="21"/>
  <c r="R165" i="21"/>
  <c r="R165" i="26" s="1"/>
  <c r="S165" i="21"/>
  <c r="T165" i="21"/>
  <c r="U165" i="21"/>
  <c r="V165" i="21"/>
  <c r="W165" i="21"/>
  <c r="X165" i="21"/>
  <c r="X165" i="26" s="1"/>
  <c r="Y165" i="21"/>
  <c r="Z165" i="21"/>
  <c r="AA165" i="21"/>
  <c r="AB165" i="21"/>
  <c r="AC165" i="21"/>
  <c r="AD165" i="21"/>
  <c r="AD165" i="26" s="1"/>
  <c r="AE165" i="21"/>
  <c r="AF165" i="21"/>
  <c r="AG165" i="21"/>
  <c r="AH165" i="21"/>
  <c r="AI165" i="21"/>
  <c r="AJ165" i="21"/>
  <c r="AJ165" i="26" s="1"/>
  <c r="AK165" i="21"/>
  <c r="AL165" i="21"/>
  <c r="AM165" i="21"/>
  <c r="AN165" i="21"/>
  <c r="AO165" i="21"/>
  <c r="AP165" i="21"/>
  <c r="AP165" i="26" s="1"/>
  <c r="AQ165" i="21"/>
  <c r="AR165" i="21"/>
  <c r="AS165" i="21"/>
  <c r="AT165" i="21"/>
  <c r="AU165" i="21"/>
  <c r="AV165" i="21"/>
  <c r="AW165" i="21"/>
  <c r="AX165" i="21"/>
  <c r="D166" i="21"/>
  <c r="E166" i="21"/>
  <c r="F166" i="21"/>
  <c r="G166" i="21"/>
  <c r="G166" i="26" s="1"/>
  <c r="H166" i="21"/>
  <c r="I166" i="21"/>
  <c r="J166" i="21"/>
  <c r="K166" i="21"/>
  <c r="L166" i="21"/>
  <c r="M166" i="21"/>
  <c r="M166" i="26" s="1"/>
  <c r="N166" i="21"/>
  <c r="O166" i="21"/>
  <c r="P166" i="21"/>
  <c r="Q166" i="21"/>
  <c r="R166" i="21"/>
  <c r="S166" i="21"/>
  <c r="S166" i="26" s="1"/>
  <c r="T166" i="21"/>
  <c r="U166" i="21"/>
  <c r="V166" i="21"/>
  <c r="W166" i="21"/>
  <c r="X166" i="21"/>
  <c r="Y166" i="21"/>
  <c r="Y166" i="26" s="1"/>
  <c r="Z166" i="21"/>
  <c r="AA166" i="21"/>
  <c r="AB166" i="21"/>
  <c r="AC166" i="21"/>
  <c r="AD166" i="21"/>
  <c r="AE166" i="21"/>
  <c r="AE166" i="26" s="1"/>
  <c r="AF166" i="21"/>
  <c r="AG166" i="21"/>
  <c r="AH166" i="21"/>
  <c r="AI166" i="21"/>
  <c r="AJ166" i="21"/>
  <c r="AK166" i="21"/>
  <c r="AK166" i="26" s="1"/>
  <c r="AL166" i="21"/>
  <c r="AM166" i="21"/>
  <c r="AN166" i="21"/>
  <c r="AO166" i="21"/>
  <c r="AP166" i="21"/>
  <c r="AQ166" i="21"/>
  <c r="AQ166" i="26" s="1"/>
  <c r="AR166" i="21"/>
  <c r="AS166" i="21"/>
  <c r="AT166" i="21"/>
  <c r="AU166" i="21"/>
  <c r="AV166" i="21"/>
  <c r="AW166" i="21"/>
  <c r="AW166" i="26" s="1"/>
  <c r="AX166" i="21"/>
  <c r="D167" i="21"/>
  <c r="E167" i="21"/>
  <c r="F167" i="21"/>
  <c r="G167" i="21"/>
  <c r="H167" i="21"/>
  <c r="H167" i="26" s="1"/>
  <c r="I167" i="21"/>
  <c r="J167" i="21"/>
  <c r="K167" i="21"/>
  <c r="L167" i="21"/>
  <c r="M167" i="21"/>
  <c r="N167" i="21"/>
  <c r="N167" i="26" s="1"/>
  <c r="O167" i="21"/>
  <c r="P167" i="21"/>
  <c r="Q167" i="21"/>
  <c r="R167" i="21"/>
  <c r="S167" i="21"/>
  <c r="T167" i="21"/>
  <c r="U167" i="21"/>
  <c r="V167" i="21"/>
  <c r="W167" i="21"/>
  <c r="X167" i="21"/>
  <c r="Y167" i="21"/>
  <c r="Z167" i="21"/>
  <c r="Z167" i="26" s="1"/>
  <c r="AA167" i="21"/>
  <c r="AB167" i="21"/>
  <c r="AC167" i="21"/>
  <c r="AD167" i="21"/>
  <c r="AE167" i="21"/>
  <c r="AF167" i="21"/>
  <c r="AF167" i="26" s="1"/>
  <c r="AG167" i="21"/>
  <c r="AH167" i="21"/>
  <c r="AI167" i="21"/>
  <c r="AJ167" i="21"/>
  <c r="AK167" i="21"/>
  <c r="AL167" i="21"/>
  <c r="AL167" i="26" s="1"/>
  <c r="AM167" i="21"/>
  <c r="AN167" i="21"/>
  <c r="AO167" i="21"/>
  <c r="AP167" i="21"/>
  <c r="AQ167" i="21"/>
  <c r="AR167" i="21"/>
  <c r="AR167" i="26" s="1"/>
  <c r="AS167" i="21"/>
  <c r="AT167" i="21"/>
  <c r="AU167" i="21"/>
  <c r="AV167" i="21"/>
  <c r="AW167" i="21"/>
  <c r="AX167" i="21"/>
  <c r="AX167" i="26" s="1"/>
  <c r="D168" i="21"/>
  <c r="E168" i="21"/>
  <c r="F168" i="21"/>
  <c r="G168" i="21"/>
  <c r="H168" i="21"/>
  <c r="I168" i="21"/>
  <c r="I168" i="26" s="1"/>
  <c r="J168" i="21"/>
  <c r="K168" i="21"/>
  <c r="L168" i="21"/>
  <c r="M168" i="21"/>
  <c r="N168" i="21"/>
  <c r="O168" i="21"/>
  <c r="O168" i="26" s="1"/>
  <c r="P168" i="21"/>
  <c r="Q168" i="21"/>
  <c r="R168" i="21"/>
  <c r="S168" i="21"/>
  <c r="T168" i="21"/>
  <c r="U168" i="21"/>
  <c r="U168" i="26" s="1"/>
  <c r="V168" i="21"/>
  <c r="W168" i="21"/>
  <c r="X168" i="21"/>
  <c r="Y168" i="21"/>
  <c r="Z168" i="21"/>
  <c r="AA168" i="21"/>
  <c r="AA168" i="26" s="1"/>
  <c r="AB168" i="21"/>
  <c r="AC168" i="21"/>
  <c r="AD168" i="21"/>
  <c r="AE168" i="21"/>
  <c r="AF168" i="21"/>
  <c r="AG168" i="21"/>
  <c r="AG168" i="26" s="1"/>
  <c r="AH168" i="21"/>
  <c r="AI168" i="21"/>
  <c r="AJ168" i="21"/>
  <c r="AK168" i="21"/>
  <c r="AL168" i="21"/>
  <c r="AM168" i="21"/>
  <c r="AM168" i="26" s="1"/>
  <c r="AN168" i="21"/>
  <c r="AO168" i="21"/>
  <c r="AP168" i="21"/>
  <c r="AQ168" i="21"/>
  <c r="AR168" i="21"/>
  <c r="AS168" i="21"/>
  <c r="AS168" i="26" s="1"/>
  <c r="AT168" i="21"/>
  <c r="AU168" i="21"/>
  <c r="AV168" i="21"/>
  <c r="AW168" i="21"/>
  <c r="AX168" i="21"/>
  <c r="D169" i="21"/>
  <c r="D169" i="26" s="1"/>
  <c r="E169" i="21"/>
  <c r="F169" i="21"/>
  <c r="G169" i="21"/>
  <c r="H169" i="21"/>
  <c r="I169" i="21"/>
  <c r="J169" i="21"/>
  <c r="J169" i="26" s="1"/>
  <c r="K169" i="21"/>
  <c r="L169" i="21"/>
  <c r="M169" i="21"/>
  <c r="N169" i="21"/>
  <c r="O169" i="21"/>
  <c r="P169" i="21"/>
  <c r="P169" i="26" s="1"/>
  <c r="Q169" i="21"/>
  <c r="R169" i="21"/>
  <c r="S169" i="21"/>
  <c r="T169" i="21"/>
  <c r="U169" i="21"/>
  <c r="V169" i="21"/>
  <c r="V169" i="26" s="1"/>
  <c r="W169" i="21"/>
  <c r="X169" i="21"/>
  <c r="Y169" i="21"/>
  <c r="Z169" i="21"/>
  <c r="AA169" i="21"/>
  <c r="AB169" i="21"/>
  <c r="AB169" i="26" s="1"/>
  <c r="AC169" i="21"/>
  <c r="AD169" i="21"/>
  <c r="AE169" i="21"/>
  <c r="AF169" i="21"/>
  <c r="AG169" i="21"/>
  <c r="AH169" i="21"/>
  <c r="AH169" i="26" s="1"/>
  <c r="AI169" i="21"/>
  <c r="AJ169" i="21"/>
  <c r="AK169" i="21"/>
  <c r="AL169" i="21"/>
  <c r="AM169" i="21"/>
  <c r="AN169" i="21"/>
  <c r="AN169" i="26" s="1"/>
  <c r="AO169" i="21"/>
  <c r="AP169" i="21"/>
  <c r="AQ169" i="21"/>
  <c r="AR169" i="21"/>
  <c r="AS169" i="21"/>
  <c r="AT169" i="21"/>
  <c r="AT169" i="26" s="1"/>
  <c r="AU169" i="21"/>
  <c r="AV169" i="21"/>
  <c r="AW169" i="21"/>
  <c r="AX169" i="21"/>
  <c r="D170" i="21"/>
  <c r="E170" i="21"/>
  <c r="E170" i="26" s="1"/>
  <c r="F170" i="21"/>
  <c r="G170" i="21"/>
  <c r="H170" i="21"/>
  <c r="I170" i="21"/>
  <c r="J170" i="21"/>
  <c r="K170" i="21"/>
  <c r="K170" i="26" s="1"/>
  <c r="L170" i="21"/>
  <c r="M170" i="21"/>
  <c r="N170" i="21"/>
  <c r="O170" i="21"/>
  <c r="P170" i="21"/>
  <c r="Q170" i="21"/>
  <c r="Q170" i="26" s="1"/>
  <c r="R170" i="21"/>
  <c r="S170" i="21"/>
  <c r="T170" i="21"/>
  <c r="U170" i="21"/>
  <c r="V170" i="21"/>
  <c r="W170" i="21"/>
  <c r="W170" i="26" s="1"/>
  <c r="X170" i="21"/>
  <c r="Y170" i="21"/>
  <c r="Z170" i="21"/>
  <c r="AA170" i="21"/>
  <c r="AB170" i="21"/>
  <c r="AC170" i="21"/>
  <c r="AC170" i="26" s="1"/>
  <c r="AD170" i="21"/>
  <c r="AE170" i="21"/>
  <c r="AF170" i="21"/>
  <c r="AG170" i="21"/>
  <c r="AH170" i="21"/>
  <c r="AI170" i="21"/>
  <c r="AI170" i="26" s="1"/>
  <c r="AJ170" i="21"/>
  <c r="AK170" i="21"/>
  <c r="AL170" i="21"/>
  <c r="AM170" i="21"/>
  <c r="AN170" i="21"/>
  <c r="AO170" i="21"/>
  <c r="AP170" i="21"/>
  <c r="AQ170" i="21"/>
  <c r="AR170" i="21"/>
  <c r="AS170" i="21"/>
  <c r="AT170" i="21"/>
  <c r="AU170" i="21"/>
  <c r="AU170" i="26" s="1"/>
  <c r="AV170" i="21"/>
  <c r="AW170" i="21"/>
  <c r="AX170" i="21"/>
  <c r="D171" i="21"/>
  <c r="E171" i="21"/>
  <c r="F171" i="21"/>
  <c r="F171" i="26" s="1"/>
  <c r="G171" i="21"/>
  <c r="H171" i="21"/>
  <c r="I171" i="21"/>
  <c r="J171" i="21"/>
  <c r="K171" i="21"/>
  <c r="L171" i="21"/>
  <c r="L171" i="26" s="1"/>
  <c r="M171" i="21"/>
  <c r="N171" i="21"/>
  <c r="O171" i="21"/>
  <c r="P171" i="21"/>
  <c r="Q171" i="21"/>
  <c r="R171" i="21"/>
  <c r="S171" i="21"/>
  <c r="T171" i="21"/>
  <c r="U171" i="21"/>
  <c r="V171" i="21"/>
  <c r="W171" i="21"/>
  <c r="X171" i="21"/>
  <c r="X171" i="26" s="1"/>
  <c r="Y171" i="21"/>
  <c r="Z171" i="21"/>
  <c r="AA171" i="21"/>
  <c r="AB171" i="21"/>
  <c r="AC171" i="21"/>
  <c r="AD171" i="21"/>
  <c r="AD171" i="26" s="1"/>
  <c r="AE171" i="21"/>
  <c r="AF171" i="21"/>
  <c r="AG171" i="21"/>
  <c r="AH171" i="21"/>
  <c r="AI171" i="21"/>
  <c r="AJ171" i="21"/>
  <c r="AJ171" i="26" s="1"/>
  <c r="AK171" i="21"/>
  <c r="AL171" i="21"/>
  <c r="AM171" i="21"/>
  <c r="AN171" i="21"/>
  <c r="AO171" i="21"/>
  <c r="AP171" i="21"/>
  <c r="AP171" i="26" s="1"/>
  <c r="AQ171" i="21"/>
  <c r="AR171" i="21"/>
  <c r="AS171" i="21"/>
  <c r="AT171" i="21"/>
  <c r="AU171" i="21"/>
  <c r="AV171" i="21"/>
  <c r="AV171" i="26" s="1"/>
  <c r="AW171" i="21"/>
  <c r="AX171"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H156" i="21"/>
  <c r="AI156" i="21"/>
  <c r="AJ156" i="21"/>
  <c r="AK156" i="21"/>
  <c r="AL156" i="21"/>
  <c r="AM156" i="21"/>
  <c r="AN156" i="21"/>
  <c r="AO156" i="21"/>
  <c r="AP156" i="21"/>
  <c r="AQ156" i="21"/>
  <c r="AR156" i="21"/>
  <c r="AS156" i="21"/>
  <c r="AT156" i="21"/>
  <c r="AU156" i="21"/>
  <c r="AV156" i="21"/>
  <c r="AW156" i="21"/>
  <c r="AX156" i="21"/>
  <c r="D156" i="21"/>
  <c r="T167" i="26" l="1"/>
  <c r="S160" i="26"/>
  <c r="AV165" i="26"/>
  <c r="AU164" i="26"/>
  <c r="AT163" i="26"/>
  <c r="AS162" i="26"/>
  <c r="K164" i="26"/>
  <c r="AG162" i="26"/>
  <c r="V163" i="26"/>
  <c r="AT157" i="26"/>
  <c r="R171" i="26"/>
  <c r="AO158" i="26"/>
  <c r="AR161" i="26"/>
  <c r="F159" i="26"/>
  <c r="W164" i="26"/>
  <c r="Q158" i="26"/>
  <c r="G160" i="26"/>
  <c r="R159" i="26"/>
  <c r="P157" i="26"/>
  <c r="AO170" i="26"/>
  <c r="AB157" i="26"/>
  <c r="AP156" i="26"/>
  <c r="AD156" i="26"/>
  <c r="R156" i="26"/>
  <c r="F156" i="26"/>
  <c r="AJ159" i="26"/>
  <c r="D157" i="26"/>
  <c r="J157" i="26"/>
  <c r="AN171" i="26"/>
  <c r="V157" i="26"/>
  <c r="AQ171" i="26"/>
  <c r="AE171" i="26"/>
  <c r="S171" i="26"/>
  <c r="AW156" i="26"/>
  <c r="AK156" i="26"/>
  <c r="Y156" i="26"/>
  <c r="M156" i="26"/>
  <c r="Q171" i="26"/>
  <c r="E171" i="26"/>
  <c r="AB170" i="26"/>
  <c r="AW171" i="26"/>
  <c r="AK171" i="26"/>
  <c r="Y171" i="26"/>
  <c r="M171" i="26"/>
  <c r="AV170" i="26"/>
  <c r="AJ170" i="26"/>
  <c r="X170" i="26"/>
  <c r="L170" i="26"/>
  <c r="AU169" i="26"/>
  <c r="AI169" i="26"/>
  <c r="W169" i="26"/>
  <c r="AX156" i="26"/>
  <c r="AL156" i="26"/>
  <c r="Z156" i="26"/>
  <c r="N156" i="26"/>
  <c r="AM169" i="26"/>
  <c r="AA169" i="26"/>
  <c r="Y167" i="26"/>
  <c r="AJ166" i="26"/>
  <c r="X166" i="26"/>
  <c r="AU165" i="26"/>
  <c r="K165" i="26"/>
  <c r="AT164" i="26"/>
  <c r="AV156" i="26"/>
  <c r="X156" i="26"/>
  <c r="L156" i="26"/>
  <c r="AR162" i="26"/>
  <c r="H162" i="26"/>
  <c r="AQ161" i="26"/>
  <c r="S161" i="26"/>
  <c r="AD160" i="26"/>
  <c r="R160" i="26"/>
  <c r="AI171" i="26"/>
  <c r="AG169" i="26"/>
  <c r="AE167" i="26"/>
  <c r="AC165" i="26"/>
  <c r="Y161" i="26"/>
  <c r="AR156" i="26"/>
  <c r="AF156" i="26"/>
  <c r="AB171" i="26"/>
  <c r="P171" i="26"/>
  <c r="D171" i="26"/>
  <c r="AM170" i="26"/>
  <c r="AA170" i="26"/>
  <c r="O170" i="26"/>
  <c r="AX169" i="26"/>
  <c r="AL169" i="26"/>
  <c r="Z169" i="26"/>
  <c r="N169" i="26"/>
  <c r="AW168" i="26"/>
  <c r="AK168" i="26"/>
  <c r="Y168" i="26"/>
  <c r="M168" i="26"/>
  <c r="AV167" i="26"/>
  <c r="AJ167" i="26"/>
  <c r="X167" i="26"/>
  <c r="L167" i="26"/>
  <c r="AU166" i="26"/>
  <c r="AI166" i="26"/>
  <c r="W166" i="26"/>
  <c r="K166" i="26"/>
  <c r="AT165" i="26"/>
  <c r="AH165" i="26"/>
  <c r="V165" i="26"/>
  <c r="J165" i="26"/>
  <c r="AS164" i="26"/>
  <c r="AG164" i="26"/>
  <c r="U164" i="26"/>
  <c r="I164" i="26"/>
  <c r="AR163" i="26"/>
  <c r="AF163" i="26"/>
  <c r="T163" i="26"/>
  <c r="H163" i="26"/>
  <c r="AQ162" i="26"/>
  <c r="AE162" i="26"/>
  <c r="S162" i="26"/>
  <c r="G162" i="26"/>
  <c r="AP161" i="26"/>
  <c r="AD161" i="26"/>
  <c r="R161" i="26"/>
  <c r="F161" i="26"/>
  <c r="AO160" i="26"/>
  <c r="AC160" i="26"/>
  <c r="Q160" i="26"/>
  <c r="E160" i="26"/>
  <c r="AN159" i="26"/>
  <c r="AB159" i="26"/>
  <c r="P159" i="26"/>
  <c r="D159" i="26"/>
  <c r="AM158" i="26"/>
  <c r="AA158" i="26"/>
  <c r="O158" i="26"/>
  <c r="AX157" i="26"/>
  <c r="AL157" i="26"/>
  <c r="Z157" i="26"/>
  <c r="N157" i="26"/>
  <c r="Z170" i="26"/>
  <c r="W167" i="26"/>
  <c r="AS165" i="26"/>
  <c r="AP162" i="26"/>
  <c r="AM159" i="26"/>
  <c r="W171" i="26"/>
  <c r="U169" i="26"/>
  <c r="S167" i="26"/>
  <c r="Q165" i="26"/>
  <c r="P164" i="26"/>
  <c r="AL162" i="26"/>
  <c r="AK161" i="26"/>
  <c r="AV160" i="26"/>
  <c r="X160" i="26"/>
  <c r="L160" i="26"/>
  <c r="AU159" i="26"/>
  <c r="W159" i="26"/>
  <c r="AH158" i="26"/>
  <c r="V158" i="26"/>
  <c r="J158" i="26"/>
  <c r="AG157" i="26"/>
  <c r="U157" i="26"/>
  <c r="I157" i="26"/>
  <c r="K171" i="26"/>
  <c r="I169" i="26"/>
  <c r="G167" i="26"/>
  <c r="E165" i="26"/>
  <c r="D164" i="26"/>
  <c r="Z162" i="26"/>
  <c r="K159" i="26"/>
  <c r="V170" i="26"/>
  <c r="AF168" i="26"/>
  <c r="AD166" i="26"/>
  <c r="AB164" i="26"/>
  <c r="AX162" i="26"/>
  <c r="AT158" i="26"/>
  <c r="J170" i="26"/>
  <c r="AQ167" i="26"/>
  <c r="AO165" i="26"/>
  <c r="AA163" i="26"/>
  <c r="AI159" i="26"/>
  <c r="AU171" i="26"/>
  <c r="AS169" i="26"/>
  <c r="T168" i="26"/>
  <c r="AP166" i="26"/>
  <c r="AN164" i="26"/>
  <c r="AM163" i="26"/>
  <c r="O163" i="26"/>
  <c r="N162" i="26"/>
  <c r="AJ160" i="26"/>
  <c r="AS157" i="26"/>
  <c r="AT170" i="26"/>
  <c r="AR168" i="26"/>
  <c r="R166" i="26"/>
  <c r="M161" i="26"/>
  <c r="H156" i="26"/>
  <c r="AH170" i="26"/>
  <c r="H168" i="26"/>
  <c r="F166" i="26"/>
  <c r="AW161" i="26"/>
  <c r="T156" i="26"/>
  <c r="M157" i="26"/>
  <c r="Y157" i="26"/>
  <c r="AK157" i="26"/>
  <c r="AW157" i="26"/>
  <c r="Z158" i="26"/>
  <c r="AL158" i="26"/>
  <c r="AX158" i="26"/>
  <c r="O159" i="26"/>
  <c r="AA159" i="26"/>
  <c r="D160" i="26"/>
  <c r="P160" i="26"/>
  <c r="AB160" i="26"/>
  <c r="E161" i="26"/>
  <c r="AN160" i="26"/>
  <c r="AM157" i="26"/>
  <c r="D158" i="26"/>
  <c r="AB158" i="26"/>
  <c r="AN158" i="26"/>
  <c r="E159" i="26"/>
  <c r="Q159" i="26"/>
  <c r="AO159" i="26"/>
  <c r="U163" i="26"/>
  <c r="V164" i="26"/>
  <c r="AW167" i="26"/>
  <c r="N168" i="26"/>
  <c r="AC161" i="26"/>
  <c r="AO161" i="26"/>
  <c r="F162" i="26"/>
  <c r="R162" i="26"/>
  <c r="AD162" i="26"/>
  <c r="G163" i="26"/>
  <c r="S163" i="26"/>
  <c r="AE163" i="26"/>
  <c r="AQ163" i="26"/>
  <c r="H164" i="26"/>
  <c r="T164" i="26"/>
  <c r="AV168" i="26"/>
  <c r="AS156" i="26"/>
  <c r="AG156" i="26"/>
  <c r="U156" i="26"/>
  <c r="I156" i="26"/>
  <c r="AC159" i="26"/>
  <c r="F160" i="26"/>
  <c r="AP160" i="26"/>
  <c r="G161" i="26"/>
  <c r="AG163" i="26"/>
  <c r="AX168" i="26"/>
  <c r="P158" i="26"/>
  <c r="AA157" i="26"/>
  <c r="O157" i="26"/>
  <c r="Q161" i="26"/>
  <c r="N158" i="26"/>
  <c r="K169" i="26"/>
  <c r="AT168" i="26"/>
  <c r="AH168" i="26"/>
  <c r="V168" i="26"/>
  <c r="J168" i="26"/>
  <c r="AS167" i="26"/>
  <c r="AG167" i="26"/>
  <c r="U167" i="26"/>
  <c r="I167" i="26"/>
  <c r="AR166" i="26"/>
  <c r="AF166" i="26"/>
  <c r="T166" i="26"/>
  <c r="H166" i="26"/>
  <c r="AQ165" i="26"/>
  <c r="AE165" i="26"/>
  <c r="S165" i="26"/>
  <c r="G165" i="26"/>
  <c r="AP164" i="26"/>
  <c r="AD164" i="26"/>
  <c r="R164" i="26"/>
  <c r="F164" i="26"/>
  <c r="AO163" i="26"/>
  <c r="AC163" i="26"/>
  <c r="Q163" i="26"/>
  <c r="E163" i="26"/>
  <c r="AN162" i="26"/>
  <c r="AB162" i="26"/>
  <c r="P162" i="26"/>
  <c r="D162" i="26"/>
  <c r="AM161" i="26"/>
  <c r="AA161" i="26"/>
  <c r="O161" i="26"/>
  <c r="AX160" i="26"/>
  <c r="AL160" i="26"/>
  <c r="Z160" i="26"/>
  <c r="N160" i="26"/>
  <c r="AW159" i="26"/>
  <c r="AK159" i="26"/>
  <c r="Y159" i="26"/>
  <c r="M159" i="26"/>
  <c r="AV158" i="26"/>
  <c r="AJ158" i="26"/>
  <c r="X158" i="26"/>
  <c r="L158" i="26"/>
  <c r="AU157" i="26"/>
  <c r="AI157" i="26"/>
  <c r="W157" i="26"/>
  <c r="K157" i="26"/>
  <c r="AC156" i="26"/>
  <c r="Q156" i="26"/>
  <c r="AJ156" i="26"/>
  <c r="AT171" i="26"/>
  <c r="AH171" i="26"/>
  <c r="V171" i="26"/>
  <c r="J171" i="26"/>
  <c r="AS170" i="26"/>
  <c r="AG170" i="26"/>
  <c r="U170" i="26"/>
  <c r="I170" i="26"/>
  <c r="AR169" i="26"/>
  <c r="AF169" i="26"/>
  <c r="T169" i="26"/>
  <c r="H169" i="26"/>
  <c r="AQ168" i="26"/>
  <c r="AE168" i="26"/>
  <c r="S168" i="26"/>
  <c r="G168" i="26"/>
  <c r="AP167" i="26"/>
  <c r="AD167" i="26"/>
  <c r="R167" i="26"/>
  <c r="F167" i="26"/>
  <c r="AO166" i="26"/>
  <c r="AC166" i="26"/>
  <c r="Q166" i="26"/>
  <c r="E166" i="26"/>
  <c r="AN165" i="26"/>
  <c r="AB165" i="26"/>
  <c r="P165" i="26"/>
  <c r="D165" i="26"/>
  <c r="AM164" i="26"/>
  <c r="AA164" i="26"/>
  <c r="O164" i="26"/>
  <c r="AX163" i="26"/>
  <c r="AL163" i="26"/>
  <c r="Z163" i="26"/>
  <c r="N163" i="26"/>
  <c r="AW162" i="26"/>
  <c r="AK162" i="26"/>
  <c r="Y162" i="26"/>
  <c r="M162" i="26"/>
  <c r="AV161" i="26"/>
  <c r="AJ161" i="26"/>
  <c r="X161" i="26"/>
  <c r="L161" i="26"/>
  <c r="AU160" i="26"/>
  <c r="AI160" i="26"/>
  <c r="W160" i="26"/>
  <c r="K160" i="26"/>
  <c r="AT159" i="26"/>
  <c r="AH159" i="26"/>
  <c r="V159" i="26"/>
  <c r="J159" i="26"/>
  <c r="AS158" i="26"/>
  <c r="AG158" i="26"/>
  <c r="U158" i="26"/>
  <c r="I158" i="26"/>
  <c r="AR157" i="26"/>
  <c r="AF157" i="26"/>
  <c r="T157" i="26"/>
  <c r="H157" i="26"/>
  <c r="AO156" i="26"/>
  <c r="AA165" i="26"/>
  <c r="AS171" i="26"/>
  <c r="AR170" i="26"/>
  <c r="AQ169" i="26"/>
  <c r="AP168" i="26"/>
  <c r="AO167" i="26"/>
  <c r="AN166" i="26"/>
  <c r="AM165" i="26"/>
  <c r="Z164" i="26"/>
  <c r="Y163" i="26"/>
  <c r="X162" i="26"/>
  <c r="AI161" i="26"/>
  <c r="AT160" i="26"/>
  <c r="AH160" i="26"/>
  <c r="AS159" i="26"/>
  <c r="I159" i="26"/>
  <c r="T158" i="26"/>
  <c r="S157" i="26"/>
  <c r="AH156" i="26"/>
  <c r="J156" i="26"/>
  <c r="AR171" i="26"/>
  <c r="AF171" i="26"/>
  <c r="AG171" i="26"/>
  <c r="AF170" i="26"/>
  <c r="AE169" i="26"/>
  <c r="AD168" i="26"/>
  <c r="AC167" i="26"/>
  <c r="AB166" i="26"/>
  <c r="O165" i="26"/>
  <c r="N164" i="26"/>
  <c r="M163" i="26"/>
  <c r="L162" i="26"/>
  <c r="K161" i="26"/>
  <c r="U159" i="26"/>
  <c r="AT156" i="26"/>
  <c r="V156" i="26"/>
  <c r="U171" i="26"/>
  <c r="T170" i="26"/>
  <c r="S169" i="26"/>
  <c r="R168" i="26"/>
  <c r="Q167" i="26"/>
  <c r="P166" i="26"/>
  <c r="AX164" i="26"/>
  <c r="AW163" i="26"/>
  <c r="AJ162" i="26"/>
  <c r="J160" i="26"/>
  <c r="I171" i="26"/>
  <c r="H170" i="26"/>
  <c r="G169" i="26"/>
  <c r="F168" i="26"/>
  <c r="E167" i="26"/>
  <c r="D166" i="26"/>
  <c r="AL164" i="26"/>
  <c r="AK163" i="26"/>
  <c r="AV162" i="26"/>
  <c r="AU161" i="26"/>
  <c r="W161" i="26"/>
  <c r="V160" i="26"/>
  <c r="AG159" i="26"/>
  <c r="AR158" i="26"/>
  <c r="AF158" i="26"/>
  <c r="H158" i="26"/>
  <c r="AQ157" i="26"/>
  <c r="AE157" i="26"/>
  <c r="G157" i="26"/>
  <c r="AQ156" i="26"/>
  <c r="AE156" i="26"/>
  <c r="S156" i="26"/>
  <c r="G156" i="26"/>
  <c r="AF164" i="26"/>
  <c r="AR164" i="26"/>
  <c r="I165" i="26"/>
  <c r="U165" i="26"/>
  <c r="AG165" i="26"/>
  <c r="J166" i="26"/>
  <c r="V166" i="26"/>
  <c r="AH166" i="26"/>
  <c r="AT166" i="26"/>
  <c r="K167" i="26"/>
  <c r="AI167" i="26"/>
  <c r="AU167" i="26"/>
  <c r="L168" i="26"/>
  <c r="X168" i="26"/>
  <c r="AJ168" i="26"/>
  <c r="M169" i="26"/>
  <c r="Y169" i="26"/>
  <c r="AK169" i="26"/>
  <c r="AW169" i="26"/>
  <c r="N170" i="26"/>
  <c r="AL170" i="26"/>
  <c r="AX170" i="26"/>
  <c r="O171" i="26"/>
  <c r="AA171" i="26"/>
  <c r="AM171" i="26"/>
  <c r="AE161" i="26"/>
  <c r="T162" i="26"/>
  <c r="AF162" i="26"/>
  <c r="I163" i="26"/>
  <c r="AS163" i="26"/>
  <c r="J164" i="26"/>
  <c r="AH164" i="26"/>
  <c r="W165" i="26"/>
  <c r="AI165" i="26"/>
  <c r="L166" i="26"/>
  <c r="AV166" i="26"/>
  <c r="M167" i="26"/>
  <c r="AK167" i="26"/>
  <c r="Z168" i="26"/>
  <c r="AL168" i="26"/>
  <c r="O169" i="26"/>
  <c r="D170" i="26"/>
  <c r="P170" i="26"/>
  <c r="AN170" i="26"/>
  <c r="AC171" i="26"/>
  <c r="AO171" i="26"/>
  <c r="T171" i="26"/>
  <c r="H171" i="26"/>
  <c r="AQ170" i="26"/>
  <c r="AE170" i="26"/>
  <c r="S170" i="26"/>
  <c r="G170" i="26"/>
  <c r="AP169" i="26"/>
  <c r="AD169" i="26"/>
  <c r="R169" i="26"/>
  <c r="F169" i="26"/>
  <c r="AO168" i="26"/>
  <c r="AC168" i="26"/>
  <c r="Q168" i="26"/>
  <c r="E168" i="26"/>
  <c r="AN167" i="26"/>
  <c r="AB167" i="26"/>
  <c r="P167" i="26"/>
  <c r="D167" i="26"/>
  <c r="AM166" i="26"/>
  <c r="AA166" i="26"/>
  <c r="O166" i="26"/>
  <c r="AX165" i="26"/>
  <c r="AL165" i="26"/>
  <c r="Z165" i="26"/>
  <c r="N165" i="26"/>
  <c r="AW164" i="26"/>
  <c r="AK164" i="26"/>
  <c r="Y164" i="26"/>
  <c r="M164" i="26"/>
  <c r="AV163" i="26"/>
  <c r="AJ163" i="26"/>
  <c r="X163" i="26"/>
  <c r="L163" i="26"/>
  <c r="AU162" i="26"/>
  <c r="AI162" i="26"/>
  <c r="W162" i="26"/>
  <c r="K162" i="26"/>
  <c r="AT161" i="26"/>
  <c r="AH161" i="26"/>
  <c r="V161" i="26"/>
  <c r="J161" i="26"/>
  <c r="AS160" i="26"/>
  <c r="AG160" i="26"/>
  <c r="U160" i="26"/>
  <c r="I160" i="26"/>
  <c r="AR159" i="26"/>
  <c r="AF159" i="26"/>
  <c r="T159" i="26"/>
  <c r="H159" i="26"/>
  <c r="AQ158" i="26"/>
  <c r="AE158" i="26"/>
  <c r="S158" i="26"/>
  <c r="G158" i="26"/>
  <c r="AP157" i="26"/>
  <c r="AD157" i="26"/>
  <c r="R157" i="26"/>
  <c r="F157" i="26"/>
  <c r="K156" i="26"/>
  <c r="G171" i="26"/>
  <c r="AP170" i="26"/>
  <c r="AD170" i="26"/>
  <c r="R170" i="26"/>
  <c r="F170" i="26"/>
  <c r="AO169" i="26"/>
  <c r="AC169" i="26"/>
  <c r="Q169" i="26"/>
  <c r="E169" i="26"/>
  <c r="AN168" i="26"/>
  <c r="AB168" i="26"/>
  <c r="P168" i="26"/>
  <c r="D168" i="26"/>
  <c r="AM167" i="26"/>
  <c r="AA167" i="26"/>
  <c r="O167" i="26"/>
  <c r="AX166" i="26"/>
  <c r="AL166" i="26"/>
  <c r="Z166" i="26"/>
  <c r="N166" i="26"/>
  <c r="AW165" i="26"/>
  <c r="AK165" i="26"/>
  <c r="Y165" i="26"/>
  <c r="M165" i="26"/>
  <c r="AV164" i="26"/>
  <c r="AJ164" i="26"/>
  <c r="X164" i="26"/>
  <c r="L164" i="26"/>
  <c r="AU163" i="26"/>
  <c r="AI163" i="26"/>
  <c r="W163" i="26"/>
  <c r="K163" i="26"/>
  <c r="AT162" i="26"/>
  <c r="AH162" i="26"/>
  <c r="V162" i="26"/>
  <c r="J162" i="26"/>
  <c r="AS161" i="26"/>
  <c r="AG161" i="26"/>
  <c r="U161" i="26"/>
  <c r="I161" i="26"/>
  <c r="AR160" i="26"/>
  <c r="AF160" i="26"/>
  <c r="T160" i="26"/>
  <c r="H160" i="26"/>
  <c r="AQ159" i="26"/>
  <c r="AE159" i="26"/>
  <c r="S159" i="26"/>
  <c r="G159" i="26"/>
  <c r="AP158" i="26"/>
  <c r="AD158" i="26"/>
  <c r="R158" i="26"/>
  <c r="F158" i="26"/>
  <c r="AO157" i="26"/>
  <c r="AC157" i="26"/>
  <c r="Q157" i="26"/>
  <c r="E157" i="26"/>
  <c r="AI156" i="26"/>
  <c r="E156" i="26"/>
  <c r="AU156" i="26"/>
  <c r="AB156" i="26"/>
  <c r="AX171" i="26"/>
  <c r="Z171" i="26"/>
  <c r="AW170" i="26"/>
  <c r="Y170" i="26"/>
  <c r="AV169" i="26"/>
  <c r="AJ169" i="26"/>
  <c r="L169" i="26"/>
  <c r="AU168" i="26"/>
  <c r="AI168" i="26"/>
  <c r="W168" i="26"/>
  <c r="K168" i="26"/>
  <c r="AT167" i="26"/>
  <c r="AH167" i="26"/>
  <c r="V167" i="26"/>
  <c r="J167" i="26"/>
  <c r="AS166" i="26"/>
  <c r="AG166" i="26"/>
  <c r="U166" i="26"/>
  <c r="I166" i="26"/>
  <c r="AR165" i="26"/>
  <c r="AF165" i="26"/>
  <c r="T165" i="26"/>
  <c r="H165" i="26"/>
  <c r="AQ164" i="26"/>
  <c r="AE164" i="26"/>
  <c r="S164" i="26"/>
  <c r="G164" i="26"/>
  <c r="AP163" i="26"/>
  <c r="AD163" i="26"/>
  <c r="R163" i="26"/>
  <c r="F163" i="26"/>
  <c r="AO162" i="26"/>
  <c r="AC162" i="26"/>
  <c r="Q162" i="26"/>
  <c r="E162" i="26"/>
  <c r="AN161" i="26"/>
  <c r="AB161" i="26"/>
  <c r="P161" i="26"/>
  <c r="D161" i="26"/>
  <c r="AM160" i="26"/>
  <c r="AA160" i="26"/>
  <c r="O160" i="26"/>
  <c r="AX159" i="26"/>
  <c r="AL159" i="26"/>
  <c r="Z159" i="26"/>
  <c r="N159" i="26"/>
  <c r="AW158" i="26"/>
  <c r="AK158" i="26"/>
  <c r="Y158" i="26"/>
  <c r="M158" i="26"/>
  <c r="AV157" i="26"/>
  <c r="AJ157" i="26"/>
  <c r="X157" i="26"/>
  <c r="L157" i="26"/>
  <c r="AN156" i="26"/>
  <c r="P156" i="26"/>
  <c r="AL171" i="26"/>
  <c r="N171" i="26"/>
  <c r="AK170" i="26"/>
  <c r="M170" i="26"/>
  <c r="X169" i="26"/>
  <c r="D156" i="26"/>
  <c r="AM156" i="26"/>
  <c r="AA156" i="26"/>
  <c r="O156" i="26"/>
  <c r="W156" i="26"/>
  <c r="AW27" i="27"/>
  <c r="AV27" i="27"/>
  <c r="AU27" i="27"/>
  <c r="AT27" i="27"/>
  <c r="AS27" i="27"/>
  <c r="AR27" i="27"/>
  <c r="AQ27" i="27"/>
  <c r="AP27" i="27"/>
  <c r="AO27" i="27"/>
  <c r="AN27" i="27"/>
  <c r="AM27" i="27"/>
  <c r="AL27" i="27"/>
  <c r="AK27" i="27"/>
  <c r="AJ27" i="27"/>
  <c r="AI27" i="27"/>
  <c r="AH27" i="27"/>
  <c r="AG27" i="27"/>
  <c r="AF27" i="27"/>
  <c r="AE27" i="27"/>
  <c r="AD27" i="27"/>
  <c r="AC27" i="27"/>
  <c r="AB27" i="27"/>
  <c r="AA27" i="27"/>
  <c r="Z27" i="27"/>
  <c r="Y27" i="27"/>
  <c r="X27" i="27"/>
  <c r="W27" i="27"/>
  <c r="V27" i="27"/>
  <c r="U27" i="27"/>
  <c r="T27" i="27"/>
  <c r="S27" i="27"/>
  <c r="R27" i="27"/>
  <c r="Q27" i="27"/>
  <c r="P27" i="27"/>
  <c r="O27" i="27"/>
  <c r="N27" i="27"/>
  <c r="M27" i="27"/>
  <c r="L27" i="27"/>
  <c r="K27" i="27"/>
  <c r="J27" i="27"/>
  <c r="I27" i="27"/>
  <c r="H27" i="27"/>
  <c r="G27" i="27"/>
  <c r="F27" i="27"/>
  <c r="E27" i="27"/>
  <c r="D27" i="27"/>
  <c r="C27" i="27"/>
  <c r="AW26" i="27"/>
  <c r="AV26" i="27"/>
  <c r="AU26" i="27"/>
  <c r="AT26" i="27"/>
  <c r="AS26" i="27"/>
  <c r="AR26" i="27"/>
  <c r="AQ26" i="27"/>
  <c r="AP26" i="27"/>
  <c r="AO26" i="27"/>
  <c r="AN26" i="27"/>
  <c r="AM26" i="27"/>
  <c r="AL26" i="27"/>
  <c r="AK26" i="27"/>
  <c r="AJ26" i="27"/>
  <c r="AI26" i="27"/>
  <c r="AH26" i="27"/>
  <c r="AG26" i="27"/>
  <c r="AF26" i="27"/>
  <c r="AE26" i="27"/>
  <c r="AD26" i="27"/>
  <c r="AC26" i="27"/>
  <c r="AB26" i="27"/>
  <c r="AA26" i="27"/>
  <c r="Z26" i="27"/>
  <c r="Y26" i="27"/>
  <c r="X26" i="27"/>
  <c r="W26" i="27"/>
  <c r="V26" i="27"/>
  <c r="U26" i="27"/>
  <c r="T26" i="27"/>
  <c r="S26" i="27"/>
  <c r="R26" i="27"/>
  <c r="Q26" i="27"/>
  <c r="P26" i="27"/>
  <c r="O26" i="27"/>
  <c r="N26" i="27"/>
  <c r="M26" i="27"/>
  <c r="L26" i="27"/>
  <c r="K26" i="27"/>
  <c r="J26" i="27"/>
  <c r="I26" i="27"/>
  <c r="H26" i="27"/>
  <c r="G26" i="27"/>
  <c r="F26" i="27"/>
  <c r="E26" i="27"/>
  <c r="D26" i="27"/>
  <c r="C26" i="27"/>
  <c r="AW25" i="27"/>
  <c r="AV25" i="27"/>
  <c r="AU25" i="27"/>
  <c r="AT25" i="27"/>
  <c r="AS25" i="27"/>
  <c r="AR25" i="27"/>
  <c r="AQ25" i="27"/>
  <c r="AP25" i="27"/>
  <c r="AO25" i="27"/>
  <c r="AN25" i="27"/>
  <c r="AM25" i="27"/>
  <c r="AL25" i="27"/>
  <c r="AK25" i="27"/>
  <c r="AJ25" i="27"/>
  <c r="AI25" i="27"/>
  <c r="AH25" i="27"/>
  <c r="AG25" i="27"/>
  <c r="AF25" i="27"/>
  <c r="AE25" i="27"/>
  <c r="AD25" i="27"/>
  <c r="AC25" i="27"/>
  <c r="AB25" i="27"/>
  <c r="AA25" i="27"/>
  <c r="Z25" i="27"/>
  <c r="Y25" i="27"/>
  <c r="X25" i="27"/>
  <c r="W25" i="27"/>
  <c r="V25" i="27"/>
  <c r="U25" i="27"/>
  <c r="T25" i="27"/>
  <c r="S25" i="27"/>
  <c r="R25" i="27"/>
  <c r="Q25" i="27"/>
  <c r="P25" i="27"/>
  <c r="O25" i="27"/>
  <c r="N25" i="27"/>
  <c r="M25" i="27"/>
  <c r="L25" i="27"/>
  <c r="K25" i="27"/>
  <c r="J25" i="27"/>
  <c r="I25" i="27"/>
  <c r="H25" i="27"/>
  <c r="G25" i="27"/>
  <c r="F25" i="27"/>
  <c r="E25" i="27"/>
  <c r="D25" i="27"/>
  <c r="C25" i="27"/>
  <c r="AW24" i="27"/>
  <c r="AV24" i="27"/>
  <c r="AU24" i="27"/>
  <c r="AT24" i="27"/>
  <c r="AS24" i="27"/>
  <c r="AR24" i="27"/>
  <c r="AQ24" i="27"/>
  <c r="AP24" i="27"/>
  <c r="AO24" i="27"/>
  <c r="AN24" i="27"/>
  <c r="AM24" i="27"/>
  <c r="AL24" i="27"/>
  <c r="AK24" i="27"/>
  <c r="AJ24" i="27"/>
  <c r="AI24" i="27"/>
  <c r="AH24" i="27"/>
  <c r="AG24" i="27"/>
  <c r="AF24" i="27"/>
  <c r="AE24" i="27"/>
  <c r="AD24" i="27"/>
  <c r="AC24" i="27"/>
  <c r="AB24" i="27"/>
  <c r="AA24" i="27"/>
  <c r="Z24" i="27"/>
  <c r="Y24" i="27"/>
  <c r="X24" i="27"/>
  <c r="W24" i="27"/>
  <c r="V24" i="27"/>
  <c r="U24" i="27"/>
  <c r="T24" i="27"/>
  <c r="S24" i="27"/>
  <c r="R24" i="27"/>
  <c r="Q24" i="27"/>
  <c r="P24" i="27"/>
  <c r="O24" i="27"/>
  <c r="N24" i="27"/>
  <c r="M24" i="27"/>
  <c r="L24" i="27"/>
  <c r="K24" i="27"/>
  <c r="J24" i="27"/>
  <c r="I24" i="27"/>
  <c r="H24" i="27"/>
  <c r="G24" i="27"/>
  <c r="F24" i="27"/>
  <c r="E24" i="27"/>
  <c r="D24" i="27"/>
  <c r="C24" i="27"/>
  <c r="AW23" i="27"/>
  <c r="AV23" i="27"/>
  <c r="AU23" i="27"/>
  <c r="AT23" i="27"/>
  <c r="AS23" i="27"/>
  <c r="AR23" i="27"/>
  <c r="AQ23" i="27"/>
  <c r="AP23" i="27"/>
  <c r="AO23" i="27"/>
  <c r="AN23" i="27"/>
  <c r="AM23" i="27"/>
  <c r="AL23" i="27"/>
  <c r="AK23" i="27"/>
  <c r="AJ23" i="27"/>
  <c r="AI23" i="27"/>
  <c r="AH23" i="27"/>
  <c r="AG23" i="27"/>
  <c r="AF23" i="27"/>
  <c r="AE23" i="27"/>
  <c r="AD23" i="27"/>
  <c r="AC23" i="27"/>
  <c r="AB23" i="27"/>
  <c r="AA23" i="27"/>
  <c r="Z23" i="27"/>
  <c r="Y23" i="27"/>
  <c r="X23" i="27"/>
  <c r="W23" i="27"/>
  <c r="V23" i="27"/>
  <c r="U23" i="27"/>
  <c r="T23" i="27"/>
  <c r="S23" i="27"/>
  <c r="R23" i="27"/>
  <c r="Q23" i="27"/>
  <c r="P23" i="27"/>
  <c r="O23" i="27"/>
  <c r="N23" i="27"/>
  <c r="M23" i="27"/>
  <c r="L23" i="27"/>
  <c r="K23" i="27"/>
  <c r="J23" i="27"/>
  <c r="I23" i="27"/>
  <c r="H23" i="27"/>
  <c r="G23" i="27"/>
  <c r="F23" i="27"/>
  <c r="E23" i="27"/>
  <c r="D23" i="27"/>
  <c r="C23" i="27"/>
  <c r="AW22" i="27"/>
  <c r="AV22" i="27"/>
  <c r="AU22" i="27"/>
  <c r="AT22" i="27"/>
  <c r="AS22" i="27"/>
  <c r="AR22" i="27"/>
  <c r="AQ22" i="27"/>
  <c r="AP22" i="27"/>
  <c r="AO22" i="27"/>
  <c r="AN22" i="27"/>
  <c r="AM22" i="27"/>
  <c r="AL22" i="27"/>
  <c r="AK22" i="27"/>
  <c r="AJ22" i="27"/>
  <c r="AI22" i="27"/>
  <c r="AH22" i="27"/>
  <c r="AG22" i="27"/>
  <c r="AF22" i="27"/>
  <c r="AE22" i="27"/>
  <c r="AD22" i="27"/>
  <c r="AC22" i="27"/>
  <c r="AB22" i="27"/>
  <c r="AA22" i="27"/>
  <c r="Z22" i="27"/>
  <c r="Y22" i="27"/>
  <c r="X22" i="27"/>
  <c r="W22" i="27"/>
  <c r="V22" i="27"/>
  <c r="U22" i="27"/>
  <c r="T22" i="27"/>
  <c r="S22" i="27"/>
  <c r="R22" i="27"/>
  <c r="Q22" i="27"/>
  <c r="P22" i="27"/>
  <c r="O22" i="27"/>
  <c r="N22" i="27"/>
  <c r="M22" i="27"/>
  <c r="L22" i="27"/>
  <c r="K22" i="27"/>
  <c r="J22" i="27"/>
  <c r="I22" i="27"/>
  <c r="H22" i="27"/>
  <c r="G22" i="27"/>
  <c r="F22" i="27"/>
  <c r="E22" i="27"/>
  <c r="D22" i="27"/>
  <c r="C22" i="27"/>
  <c r="AW21" i="27"/>
  <c r="AV21" i="27"/>
  <c r="AU21" i="27"/>
  <c r="AT21" i="27"/>
  <c r="AS21" i="27"/>
  <c r="AR21" i="27"/>
  <c r="AQ21" i="27"/>
  <c r="AP21" i="27"/>
  <c r="AO21" i="27"/>
  <c r="AN21" i="27"/>
  <c r="AM21" i="27"/>
  <c r="AL21" i="27"/>
  <c r="AK21" i="27"/>
  <c r="AJ21" i="27"/>
  <c r="AI21" i="27"/>
  <c r="AH21" i="27"/>
  <c r="AG21" i="27"/>
  <c r="AF21" i="27"/>
  <c r="AE21" i="27"/>
  <c r="AD21" i="27"/>
  <c r="AC21" i="27"/>
  <c r="AB21" i="27"/>
  <c r="AA21" i="27"/>
  <c r="Z21" i="27"/>
  <c r="Y21" i="27"/>
  <c r="X21" i="27"/>
  <c r="W21" i="27"/>
  <c r="V21" i="27"/>
  <c r="U21" i="27"/>
  <c r="T21" i="27"/>
  <c r="S21" i="27"/>
  <c r="R21" i="27"/>
  <c r="Q21" i="27"/>
  <c r="P21" i="27"/>
  <c r="O21" i="27"/>
  <c r="N21" i="27"/>
  <c r="M21" i="27"/>
  <c r="L21" i="27"/>
  <c r="K21" i="27"/>
  <c r="J21" i="27"/>
  <c r="I21" i="27"/>
  <c r="H21" i="27"/>
  <c r="G21" i="27"/>
  <c r="F21" i="27"/>
  <c r="E21" i="27"/>
  <c r="D21" i="27"/>
  <c r="C21" i="27"/>
  <c r="AW20" i="27"/>
  <c r="AV20" i="27"/>
  <c r="AU20" i="27"/>
  <c r="AT20" i="27"/>
  <c r="AS20" i="27"/>
  <c r="AR20" i="27"/>
  <c r="AQ20" i="27"/>
  <c r="AP20" i="27"/>
  <c r="AO20" i="27"/>
  <c r="AN20" i="27"/>
  <c r="AM20" i="27"/>
  <c r="AL20" i="27"/>
  <c r="AK20" i="27"/>
  <c r="AJ20" i="27"/>
  <c r="AI20" i="27"/>
  <c r="AH20" i="27"/>
  <c r="AG20" i="27"/>
  <c r="AF20" i="27"/>
  <c r="AE20" i="27"/>
  <c r="AD20" i="27"/>
  <c r="AC20" i="27"/>
  <c r="AB20" i="27"/>
  <c r="AA20" i="27"/>
  <c r="Z20" i="27"/>
  <c r="Y20" i="27"/>
  <c r="X20" i="27"/>
  <c r="W20" i="27"/>
  <c r="V20" i="27"/>
  <c r="U20" i="27"/>
  <c r="T20" i="27"/>
  <c r="S20" i="27"/>
  <c r="R20" i="27"/>
  <c r="Q20" i="27"/>
  <c r="P20" i="27"/>
  <c r="O20" i="27"/>
  <c r="N20" i="27"/>
  <c r="M20" i="27"/>
  <c r="L20" i="27"/>
  <c r="K20" i="27"/>
  <c r="J20" i="27"/>
  <c r="I20" i="27"/>
  <c r="H20" i="27"/>
  <c r="G20" i="27"/>
  <c r="F20" i="27"/>
  <c r="E20" i="27"/>
  <c r="D20" i="27"/>
  <c r="C20" i="27"/>
  <c r="AW19" i="27"/>
  <c r="AV19" i="27"/>
  <c r="AU19" i="27"/>
  <c r="AT19" i="27"/>
  <c r="AS19" i="27"/>
  <c r="AR19" i="27"/>
  <c r="AQ19" i="27"/>
  <c r="AP19" i="27"/>
  <c r="AO19" i="27"/>
  <c r="AN19" i="27"/>
  <c r="AM19" i="27"/>
  <c r="AL19" i="27"/>
  <c r="AK19" i="27"/>
  <c r="AJ19" i="27"/>
  <c r="AI19" i="27"/>
  <c r="AH19" i="27"/>
  <c r="AG19" i="27"/>
  <c r="AF19" i="27"/>
  <c r="AE19" i="27"/>
  <c r="AD19" i="27"/>
  <c r="AC19" i="27"/>
  <c r="AB19" i="27"/>
  <c r="AA19" i="27"/>
  <c r="Z19" i="27"/>
  <c r="Y19" i="27"/>
  <c r="X19" i="27"/>
  <c r="W19" i="27"/>
  <c r="V19" i="27"/>
  <c r="U19" i="27"/>
  <c r="T19" i="27"/>
  <c r="S19" i="27"/>
  <c r="R19" i="27"/>
  <c r="Q19" i="27"/>
  <c r="P19" i="27"/>
  <c r="O19" i="27"/>
  <c r="N19" i="27"/>
  <c r="M19" i="27"/>
  <c r="L19" i="27"/>
  <c r="K19" i="27"/>
  <c r="J19" i="27"/>
  <c r="I19" i="27"/>
  <c r="H19" i="27"/>
  <c r="G19" i="27"/>
  <c r="F19" i="27"/>
  <c r="E19" i="27"/>
  <c r="D19" i="27"/>
  <c r="C19" i="27"/>
  <c r="AW18" i="27"/>
  <c r="AV18" i="27"/>
  <c r="AU18" i="27"/>
  <c r="AT18" i="27"/>
  <c r="AS18" i="27"/>
  <c r="AR18" i="27"/>
  <c r="AQ18" i="27"/>
  <c r="AP18" i="27"/>
  <c r="AO18" i="27"/>
  <c r="AN18" i="27"/>
  <c r="AM18" i="27"/>
  <c r="AL18" i="27"/>
  <c r="AK18" i="27"/>
  <c r="AJ18" i="27"/>
  <c r="AI18" i="27"/>
  <c r="AH18" i="27"/>
  <c r="AG18" i="27"/>
  <c r="AF18" i="27"/>
  <c r="AE18" i="27"/>
  <c r="AD18" i="27"/>
  <c r="AC18" i="27"/>
  <c r="AB18" i="27"/>
  <c r="AA18" i="27"/>
  <c r="Z18" i="27"/>
  <c r="Y18" i="27"/>
  <c r="X18" i="27"/>
  <c r="W18" i="27"/>
  <c r="V18" i="27"/>
  <c r="U18" i="27"/>
  <c r="T18" i="27"/>
  <c r="S18" i="27"/>
  <c r="R18" i="27"/>
  <c r="Q18" i="27"/>
  <c r="P18" i="27"/>
  <c r="O18" i="27"/>
  <c r="N18" i="27"/>
  <c r="M18" i="27"/>
  <c r="L18" i="27"/>
  <c r="K18" i="27"/>
  <c r="J18" i="27"/>
  <c r="I18" i="27"/>
  <c r="H18" i="27"/>
  <c r="G18" i="27"/>
  <c r="F18" i="27"/>
  <c r="E18" i="27"/>
  <c r="D18" i="27"/>
  <c r="C18" i="27"/>
  <c r="AW17" i="27"/>
  <c r="AV17" i="27"/>
  <c r="AU17" i="27"/>
  <c r="AT17" i="27"/>
  <c r="AS17" i="27"/>
  <c r="AR17" i="27"/>
  <c r="AQ17" i="27"/>
  <c r="AP17" i="27"/>
  <c r="AO17" i="27"/>
  <c r="AN17" i="27"/>
  <c r="AM17" i="27"/>
  <c r="AL17" i="27"/>
  <c r="AK17" i="27"/>
  <c r="AJ17" i="27"/>
  <c r="AI17" i="27"/>
  <c r="AH17" i="27"/>
  <c r="AG17" i="27"/>
  <c r="AF17" i="27"/>
  <c r="AE17" i="27"/>
  <c r="AD17" i="27"/>
  <c r="AC17" i="27"/>
  <c r="AB17" i="27"/>
  <c r="AA17" i="27"/>
  <c r="Z17" i="27"/>
  <c r="Y17" i="27"/>
  <c r="X17" i="27"/>
  <c r="W17" i="27"/>
  <c r="V17" i="27"/>
  <c r="U17" i="27"/>
  <c r="T17" i="27"/>
  <c r="S17" i="27"/>
  <c r="R17" i="27"/>
  <c r="Q17" i="27"/>
  <c r="P17" i="27"/>
  <c r="O17" i="27"/>
  <c r="N17" i="27"/>
  <c r="M17" i="27"/>
  <c r="L17" i="27"/>
  <c r="K17" i="27"/>
  <c r="J17" i="27"/>
  <c r="I17" i="27"/>
  <c r="H17" i="27"/>
  <c r="G17" i="27"/>
  <c r="F17" i="27"/>
  <c r="E17" i="27"/>
  <c r="D17" i="27"/>
  <c r="C17" i="27"/>
  <c r="AW16" i="27"/>
  <c r="AV16" i="27"/>
  <c r="AU16" i="27"/>
  <c r="AT16" i="27"/>
  <c r="AS16" i="27"/>
  <c r="AR16" i="27"/>
  <c r="AQ16" i="27"/>
  <c r="AP16" i="27"/>
  <c r="AO16" i="27"/>
  <c r="AN16" i="27"/>
  <c r="AM16" i="27"/>
  <c r="AL16" i="27"/>
  <c r="AK16" i="27"/>
  <c r="AJ16" i="27"/>
  <c r="AI16" i="27"/>
  <c r="AH16" i="27"/>
  <c r="AG16" i="27"/>
  <c r="AF16" i="27"/>
  <c r="AE16" i="27"/>
  <c r="AD16" i="27"/>
  <c r="AC16" i="27"/>
  <c r="AB16" i="27"/>
  <c r="AA16" i="27"/>
  <c r="Z16" i="27"/>
  <c r="Y16" i="27"/>
  <c r="X16" i="27"/>
  <c r="W16" i="27"/>
  <c r="V16" i="27"/>
  <c r="U16" i="27"/>
  <c r="T16" i="27"/>
  <c r="S16" i="27"/>
  <c r="R16" i="27"/>
  <c r="Q16" i="27"/>
  <c r="P16" i="27"/>
  <c r="O16" i="27"/>
  <c r="N16" i="27"/>
  <c r="M16" i="27"/>
  <c r="L16" i="27"/>
  <c r="K16" i="27"/>
  <c r="J16" i="27"/>
  <c r="I16" i="27"/>
  <c r="H16" i="27"/>
  <c r="G16" i="27"/>
  <c r="F16" i="27"/>
  <c r="E16" i="27"/>
  <c r="D16" i="27"/>
  <c r="C16" i="27"/>
  <c r="AW15" i="27"/>
  <c r="AV15" i="27"/>
  <c r="AU15" i="27"/>
  <c r="AT15" i="27"/>
  <c r="AS15" i="27"/>
  <c r="AR15" i="27"/>
  <c r="AQ15" i="27"/>
  <c r="AP15" i="27"/>
  <c r="AO15" i="27"/>
  <c r="AN15" i="27"/>
  <c r="AM15" i="27"/>
  <c r="AL15" i="27"/>
  <c r="AK15" i="27"/>
  <c r="AJ15" i="27"/>
  <c r="AI15" i="27"/>
  <c r="AH15" i="27"/>
  <c r="AG15" i="27"/>
  <c r="AF15" i="27"/>
  <c r="AE15" i="27"/>
  <c r="AD15" i="27"/>
  <c r="AC15" i="27"/>
  <c r="AB15" i="27"/>
  <c r="AA15" i="27"/>
  <c r="Z15" i="27"/>
  <c r="Y15" i="27"/>
  <c r="X15" i="27"/>
  <c r="W15" i="27"/>
  <c r="V15" i="27"/>
  <c r="U15" i="27"/>
  <c r="T15" i="27"/>
  <c r="S15" i="27"/>
  <c r="R15" i="27"/>
  <c r="Q15" i="27"/>
  <c r="P15" i="27"/>
  <c r="O15" i="27"/>
  <c r="N15" i="27"/>
  <c r="M15" i="27"/>
  <c r="L15" i="27"/>
  <c r="K15" i="27"/>
  <c r="J15" i="27"/>
  <c r="I15" i="27"/>
  <c r="H15" i="27"/>
  <c r="G15" i="27"/>
  <c r="F15" i="27"/>
  <c r="E15" i="27"/>
  <c r="D15" i="27"/>
  <c r="C15" i="27"/>
  <c r="C16" i="24"/>
  <c r="D16" i="24"/>
  <c r="E16" i="24"/>
  <c r="F16" i="24"/>
  <c r="G16" i="24"/>
  <c r="H16" i="24"/>
  <c r="I16" i="24"/>
  <c r="J16" i="24"/>
  <c r="K16" i="24"/>
  <c r="L16" i="24"/>
  <c r="M16" i="24"/>
  <c r="N16" i="24"/>
  <c r="O16" i="24"/>
  <c r="P16" i="24"/>
  <c r="Q16" i="24"/>
  <c r="R16" i="24"/>
  <c r="S16" i="24"/>
  <c r="T16" i="24"/>
  <c r="U16" i="24"/>
  <c r="V16" i="24"/>
  <c r="W16" i="24"/>
  <c r="X16" i="24"/>
  <c r="Y16" i="24"/>
  <c r="Z16" i="24"/>
  <c r="AA16" i="24"/>
  <c r="AB16" i="24"/>
  <c r="AC16" i="24"/>
  <c r="AD16" i="24"/>
  <c r="AE16" i="24"/>
  <c r="AF16" i="24"/>
  <c r="AG16" i="24"/>
  <c r="AH16" i="24"/>
  <c r="AI16" i="24"/>
  <c r="AJ16" i="24"/>
  <c r="AK16" i="24"/>
  <c r="AL16" i="24"/>
  <c r="AM16" i="24"/>
  <c r="AN16" i="24"/>
  <c r="AO16" i="24"/>
  <c r="AP16" i="24"/>
  <c r="AQ16" i="24"/>
  <c r="AR16" i="24"/>
  <c r="AS16" i="24"/>
  <c r="AT16" i="24"/>
  <c r="AU16" i="24"/>
  <c r="AV16" i="24"/>
  <c r="AW16" i="24"/>
  <c r="C17" i="24"/>
  <c r="D17" i="24"/>
  <c r="E17" i="24"/>
  <c r="F17" i="24"/>
  <c r="G17" i="24"/>
  <c r="H17" i="24"/>
  <c r="I17" i="24"/>
  <c r="J17" i="24"/>
  <c r="K17" i="24"/>
  <c r="L17" i="24"/>
  <c r="M17" i="24"/>
  <c r="N17" i="24"/>
  <c r="O17" i="24"/>
  <c r="P17" i="24"/>
  <c r="Q17" i="24"/>
  <c r="R17" i="24"/>
  <c r="S17" i="24"/>
  <c r="T17" i="24"/>
  <c r="U17" i="24"/>
  <c r="V17" i="24"/>
  <c r="W17" i="24"/>
  <c r="X17" i="24"/>
  <c r="Y17" i="24"/>
  <c r="Z17" i="24"/>
  <c r="AA17" i="24"/>
  <c r="AB17" i="24"/>
  <c r="AC17" i="24"/>
  <c r="AD17" i="24"/>
  <c r="AE17" i="24"/>
  <c r="AF17" i="24"/>
  <c r="AG17" i="24"/>
  <c r="AH17" i="24"/>
  <c r="AI17" i="24"/>
  <c r="AJ17" i="24"/>
  <c r="AK17" i="24"/>
  <c r="AL17" i="24"/>
  <c r="AM17" i="24"/>
  <c r="AN17" i="24"/>
  <c r="AO17" i="24"/>
  <c r="AP17" i="24"/>
  <c r="AQ17" i="24"/>
  <c r="AR17" i="24"/>
  <c r="AS17" i="24"/>
  <c r="AT17" i="24"/>
  <c r="AU17" i="24"/>
  <c r="AV17" i="24"/>
  <c r="AW17" i="24"/>
  <c r="C18" i="24"/>
  <c r="D18" i="24"/>
  <c r="E18" i="24"/>
  <c r="F18" i="24"/>
  <c r="G18" i="24"/>
  <c r="H18" i="24"/>
  <c r="I18" i="24"/>
  <c r="J18" i="24"/>
  <c r="K18" i="24"/>
  <c r="L18" i="24"/>
  <c r="M18" i="24"/>
  <c r="N18" i="24"/>
  <c r="O18" i="24"/>
  <c r="P18" i="24"/>
  <c r="Q18" i="24"/>
  <c r="R18" i="24"/>
  <c r="S18" i="24"/>
  <c r="T18" i="24"/>
  <c r="U18" i="24"/>
  <c r="V18" i="24"/>
  <c r="W18" i="24"/>
  <c r="X18" i="24"/>
  <c r="Y18" i="24"/>
  <c r="Z18" i="24"/>
  <c r="AA18" i="24"/>
  <c r="AB18" i="24"/>
  <c r="AC18" i="24"/>
  <c r="AD18" i="24"/>
  <c r="AE18" i="24"/>
  <c r="AF18" i="24"/>
  <c r="AG18" i="24"/>
  <c r="AH18" i="24"/>
  <c r="AI18" i="24"/>
  <c r="AJ18" i="24"/>
  <c r="AK18" i="24"/>
  <c r="AL18" i="24"/>
  <c r="AM18" i="24"/>
  <c r="AN18" i="24"/>
  <c r="AO18" i="24"/>
  <c r="AP18" i="24"/>
  <c r="AQ18" i="24"/>
  <c r="AR18" i="24"/>
  <c r="AS18" i="24"/>
  <c r="AT18" i="24"/>
  <c r="AU18" i="24"/>
  <c r="AV18" i="24"/>
  <c r="AW18" i="24"/>
  <c r="C19" i="24"/>
  <c r="D19" i="24"/>
  <c r="E19" i="24"/>
  <c r="F19" i="24"/>
  <c r="G19" i="24"/>
  <c r="H19" i="24"/>
  <c r="I19" i="24"/>
  <c r="J19" i="24"/>
  <c r="K19" i="24"/>
  <c r="L19" i="24"/>
  <c r="M19" i="24"/>
  <c r="N19" i="24"/>
  <c r="O19" i="24"/>
  <c r="P19" i="24"/>
  <c r="Q19" i="24"/>
  <c r="R19" i="24"/>
  <c r="S19" i="24"/>
  <c r="T19" i="24"/>
  <c r="U19" i="24"/>
  <c r="V19" i="24"/>
  <c r="W19" i="24"/>
  <c r="X19" i="24"/>
  <c r="Y19" i="24"/>
  <c r="Z19" i="24"/>
  <c r="AA19" i="24"/>
  <c r="AB19" i="24"/>
  <c r="AC19" i="24"/>
  <c r="AD19" i="24"/>
  <c r="AE19" i="24"/>
  <c r="AF19" i="24"/>
  <c r="AG19" i="24"/>
  <c r="AH19" i="24"/>
  <c r="AI19" i="24"/>
  <c r="AJ19" i="24"/>
  <c r="AK19" i="24"/>
  <c r="AL19" i="24"/>
  <c r="AM19" i="24"/>
  <c r="AN19" i="24"/>
  <c r="AO19" i="24"/>
  <c r="AP19" i="24"/>
  <c r="AQ19" i="24"/>
  <c r="AR19" i="24"/>
  <c r="AS19" i="24"/>
  <c r="AT19" i="24"/>
  <c r="AU19" i="24"/>
  <c r="AV19" i="24"/>
  <c r="AW19" i="24"/>
  <c r="C20" i="24"/>
  <c r="D20" i="24"/>
  <c r="E20" i="24"/>
  <c r="F20" i="24"/>
  <c r="G20" i="24"/>
  <c r="H20" i="24"/>
  <c r="I20" i="24"/>
  <c r="J20" i="24"/>
  <c r="K20" i="24"/>
  <c r="L20" i="24"/>
  <c r="M20" i="24"/>
  <c r="N20" i="24"/>
  <c r="O20" i="24"/>
  <c r="P20" i="24"/>
  <c r="Q20" i="24"/>
  <c r="R20" i="24"/>
  <c r="S20" i="24"/>
  <c r="T20" i="24"/>
  <c r="U20" i="24"/>
  <c r="V20" i="24"/>
  <c r="W20" i="24"/>
  <c r="X20" i="24"/>
  <c r="Y20" i="24"/>
  <c r="Z20" i="24"/>
  <c r="AA20" i="24"/>
  <c r="AB20" i="24"/>
  <c r="AC20" i="24"/>
  <c r="AD20" i="24"/>
  <c r="AE20" i="24"/>
  <c r="AF20" i="24"/>
  <c r="AG20" i="24"/>
  <c r="AH20" i="24"/>
  <c r="AI20" i="24"/>
  <c r="AJ20" i="24"/>
  <c r="AK20" i="24"/>
  <c r="AL20" i="24"/>
  <c r="AM20" i="24"/>
  <c r="AN20" i="24"/>
  <c r="AO20" i="24"/>
  <c r="AP20" i="24"/>
  <c r="AQ20" i="24"/>
  <c r="AR20" i="24"/>
  <c r="AS20" i="24"/>
  <c r="AT20" i="24"/>
  <c r="AU20" i="24"/>
  <c r="AV20" i="24"/>
  <c r="AW20" i="24"/>
  <c r="C21" i="24"/>
  <c r="D21" i="24"/>
  <c r="E21" i="24"/>
  <c r="F21" i="24"/>
  <c r="G21" i="24"/>
  <c r="H21" i="24"/>
  <c r="I21" i="24"/>
  <c r="J21" i="24"/>
  <c r="K21" i="24"/>
  <c r="L21" i="24"/>
  <c r="M21" i="24"/>
  <c r="N21" i="24"/>
  <c r="O21" i="24"/>
  <c r="P21" i="24"/>
  <c r="Q21" i="24"/>
  <c r="R21" i="24"/>
  <c r="S21" i="24"/>
  <c r="T21" i="24"/>
  <c r="U21" i="24"/>
  <c r="V21" i="24"/>
  <c r="W21" i="24"/>
  <c r="X21" i="24"/>
  <c r="Y21" i="24"/>
  <c r="Z21" i="24"/>
  <c r="AA21" i="24"/>
  <c r="AB21" i="24"/>
  <c r="AC21" i="24"/>
  <c r="AD21" i="24"/>
  <c r="AE21" i="24"/>
  <c r="AF21" i="24"/>
  <c r="AG21" i="24"/>
  <c r="AH21" i="24"/>
  <c r="AI21" i="24"/>
  <c r="AJ21" i="24"/>
  <c r="AK21" i="24"/>
  <c r="AL21" i="24"/>
  <c r="AM21" i="24"/>
  <c r="AN21" i="24"/>
  <c r="AO21" i="24"/>
  <c r="AP21" i="24"/>
  <c r="AQ21" i="24"/>
  <c r="AR21" i="24"/>
  <c r="AS21" i="24"/>
  <c r="AT21" i="24"/>
  <c r="AU21" i="24"/>
  <c r="AV21" i="24"/>
  <c r="AW21" i="24"/>
  <c r="C22" i="24"/>
  <c r="D22" i="24"/>
  <c r="E22" i="24"/>
  <c r="F22" i="24"/>
  <c r="G22" i="24"/>
  <c r="H22" i="24"/>
  <c r="I22" i="24"/>
  <c r="J22" i="24"/>
  <c r="K22" i="24"/>
  <c r="L22" i="24"/>
  <c r="M22" i="24"/>
  <c r="N22" i="24"/>
  <c r="O22" i="24"/>
  <c r="P22" i="24"/>
  <c r="Q22" i="24"/>
  <c r="R22" i="24"/>
  <c r="S22" i="24"/>
  <c r="T22" i="24"/>
  <c r="U22" i="24"/>
  <c r="V22" i="24"/>
  <c r="W22" i="24"/>
  <c r="X22" i="24"/>
  <c r="Y22" i="24"/>
  <c r="Z22" i="24"/>
  <c r="AA22" i="24"/>
  <c r="AB22" i="24"/>
  <c r="AC22" i="24"/>
  <c r="AD22" i="24"/>
  <c r="AE22" i="24"/>
  <c r="AF22" i="24"/>
  <c r="AG22" i="24"/>
  <c r="AH22" i="24"/>
  <c r="AI22" i="24"/>
  <c r="AJ22" i="24"/>
  <c r="AK22" i="24"/>
  <c r="AL22" i="24"/>
  <c r="AM22" i="24"/>
  <c r="AN22" i="24"/>
  <c r="AO22" i="24"/>
  <c r="AP22" i="24"/>
  <c r="AQ22" i="24"/>
  <c r="AR22" i="24"/>
  <c r="AS22" i="24"/>
  <c r="AT22" i="24"/>
  <c r="AU22" i="24"/>
  <c r="AV22" i="24"/>
  <c r="AW22" i="24"/>
  <c r="C23" i="24"/>
  <c r="D23" i="24"/>
  <c r="E23" i="24"/>
  <c r="F23" i="24"/>
  <c r="G23" i="24"/>
  <c r="H23" i="24"/>
  <c r="I23" i="24"/>
  <c r="J23" i="24"/>
  <c r="K23" i="24"/>
  <c r="L23" i="24"/>
  <c r="M23" i="24"/>
  <c r="N23" i="24"/>
  <c r="O23" i="24"/>
  <c r="P23" i="24"/>
  <c r="Q23" i="24"/>
  <c r="R23" i="24"/>
  <c r="S23" i="24"/>
  <c r="T23" i="24"/>
  <c r="U23" i="24"/>
  <c r="V23" i="24"/>
  <c r="W23" i="24"/>
  <c r="X23" i="24"/>
  <c r="Y23" i="24"/>
  <c r="Z23" i="24"/>
  <c r="AA23" i="24"/>
  <c r="AB23" i="24"/>
  <c r="AC23" i="24"/>
  <c r="AD23" i="24"/>
  <c r="AE23" i="24"/>
  <c r="AF23" i="24"/>
  <c r="AG23" i="24"/>
  <c r="AH23" i="24"/>
  <c r="AI23" i="24"/>
  <c r="AJ23" i="24"/>
  <c r="AK23" i="24"/>
  <c r="AL23" i="24"/>
  <c r="AM23" i="24"/>
  <c r="AN23" i="24"/>
  <c r="AO23" i="24"/>
  <c r="AP23" i="24"/>
  <c r="AQ23" i="24"/>
  <c r="AR23" i="24"/>
  <c r="AS23" i="24"/>
  <c r="AT23" i="24"/>
  <c r="AU23" i="24"/>
  <c r="AV23" i="24"/>
  <c r="AW23" i="24"/>
  <c r="C24" i="24"/>
  <c r="D24" i="24"/>
  <c r="E24" i="24"/>
  <c r="F24" i="24"/>
  <c r="G24" i="24"/>
  <c r="H24" i="24"/>
  <c r="I24" i="24"/>
  <c r="J24" i="24"/>
  <c r="K24" i="24"/>
  <c r="L24" i="24"/>
  <c r="M24" i="24"/>
  <c r="N24" i="24"/>
  <c r="O24" i="24"/>
  <c r="P24" i="24"/>
  <c r="Q24" i="24"/>
  <c r="R24" i="24"/>
  <c r="S24" i="24"/>
  <c r="T24" i="24"/>
  <c r="U24" i="24"/>
  <c r="V24" i="24"/>
  <c r="W24" i="24"/>
  <c r="X24" i="24"/>
  <c r="Y24" i="24"/>
  <c r="Z24" i="24"/>
  <c r="AA24" i="24"/>
  <c r="AB24" i="24"/>
  <c r="AC24" i="24"/>
  <c r="AD24" i="24"/>
  <c r="AE24" i="24"/>
  <c r="AF24" i="24"/>
  <c r="AG24" i="24"/>
  <c r="AH24" i="24"/>
  <c r="AI24" i="24"/>
  <c r="AJ24" i="24"/>
  <c r="AK24" i="24"/>
  <c r="AL24" i="24"/>
  <c r="AM24" i="24"/>
  <c r="AN24" i="24"/>
  <c r="AO24" i="24"/>
  <c r="AP24" i="24"/>
  <c r="AQ24" i="24"/>
  <c r="AR24" i="24"/>
  <c r="AS24" i="24"/>
  <c r="AT24" i="24"/>
  <c r="AU24" i="24"/>
  <c r="AV24" i="24"/>
  <c r="AW24" i="24"/>
  <c r="C25" i="24"/>
  <c r="D25" i="24"/>
  <c r="E25" i="24"/>
  <c r="F25" i="24"/>
  <c r="G25" i="24"/>
  <c r="H25" i="24"/>
  <c r="I25" i="24"/>
  <c r="J25" i="24"/>
  <c r="K25" i="24"/>
  <c r="L25" i="24"/>
  <c r="M25" i="24"/>
  <c r="N25" i="24"/>
  <c r="O25" i="24"/>
  <c r="P25" i="24"/>
  <c r="Q25" i="24"/>
  <c r="R25" i="24"/>
  <c r="S25" i="24"/>
  <c r="T25" i="24"/>
  <c r="U25" i="24"/>
  <c r="V25" i="24"/>
  <c r="W25" i="24"/>
  <c r="X25" i="24"/>
  <c r="Y25" i="24"/>
  <c r="Z25" i="24"/>
  <c r="AA25" i="24"/>
  <c r="AB25" i="24"/>
  <c r="AC25" i="24"/>
  <c r="AD25" i="24"/>
  <c r="AE25" i="24"/>
  <c r="AF25" i="24"/>
  <c r="AG25" i="24"/>
  <c r="AH25" i="24"/>
  <c r="AI25" i="24"/>
  <c r="AJ25" i="24"/>
  <c r="AK25" i="24"/>
  <c r="AL25" i="24"/>
  <c r="AM25" i="24"/>
  <c r="AN25" i="24"/>
  <c r="AO25" i="24"/>
  <c r="AP25" i="24"/>
  <c r="AQ25" i="24"/>
  <c r="AR25" i="24"/>
  <c r="AS25" i="24"/>
  <c r="AT25" i="24"/>
  <c r="AU25" i="24"/>
  <c r="AV25" i="24"/>
  <c r="AW25" i="24"/>
  <c r="C26" i="24"/>
  <c r="D26" i="24"/>
  <c r="E26" i="24"/>
  <c r="F26" i="24"/>
  <c r="G26" i="24"/>
  <c r="H26" i="24"/>
  <c r="I26" i="24"/>
  <c r="J26" i="24"/>
  <c r="K26" i="24"/>
  <c r="L26" i="24"/>
  <c r="M26" i="24"/>
  <c r="N26" i="24"/>
  <c r="O26" i="24"/>
  <c r="P26" i="24"/>
  <c r="Q26" i="24"/>
  <c r="R26" i="24"/>
  <c r="S26" i="24"/>
  <c r="T26" i="24"/>
  <c r="U26" i="24"/>
  <c r="V26" i="24"/>
  <c r="W26" i="24"/>
  <c r="X26" i="24"/>
  <c r="Y26" i="24"/>
  <c r="Z26" i="24"/>
  <c r="AA26" i="24"/>
  <c r="AB26" i="24"/>
  <c r="AC26" i="24"/>
  <c r="AD26" i="24"/>
  <c r="AE26" i="24"/>
  <c r="AF26" i="24"/>
  <c r="AG26" i="24"/>
  <c r="AH26" i="24"/>
  <c r="AI26" i="24"/>
  <c r="AJ26" i="24"/>
  <c r="AK26" i="24"/>
  <c r="AL26" i="24"/>
  <c r="AM26" i="24"/>
  <c r="AN26" i="24"/>
  <c r="AO26" i="24"/>
  <c r="AP26" i="24"/>
  <c r="AQ26" i="24"/>
  <c r="AR26" i="24"/>
  <c r="AS26" i="24"/>
  <c r="AT26" i="24"/>
  <c r="AU26" i="24"/>
  <c r="AV26" i="24"/>
  <c r="AW26" i="24"/>
  <c r="C27" i="24"/>
  <c r="D27" i="24"/>
  <c r="E27" i="24"/>
  <c r="F27" i="24"/>
  <c r="G27" i="24"/>
  <c r="H27" i="24"/>
  <c r="I27" i="24"/>
  <c r="J27" i="24"/>
  <c r="K27" i="24"/>
  <c r="L27" i="24"/>
  <c r="M27" i="24"/>
  <c r="N27" i="24"/>
  <c r="O27" i="24"/>
  <c r="P27" i="24"/>
  <c r="Q27" i="24"/>
  <c r="R27" i="24"/>
  <c r="S27" i="24"/>
  <c r="T27" i="24"/>
  <c r="U27" i="24"/>
  <c r="V27" i="24"/>
  <c r="W27" i="24"/>
  <c r="X27" i="24"/>
  <c r="Y27" i="24"/>
  <c r="Z27" i="24"/>
  <c r="AA27" i="24"/>
  <c r="AB27" i="24"/>
  <c r="AC27" i="24"/>
  <c r="AD27" i="24"/>
  <c r="AE27" i="24"/>
  <c r="AF27" i="24"/>
  <c r="AG27" i="24"/>
  <c r="AH27" i="24"/>
  <c r="AI27" i="24"/>
  <c r="AJ27" i="24"/>
  <c r="AK27" i="24"/>
  <c r="AL27" i="24"/>
  <c r="AM27" i="24"/>
  <c r="AN27" i="24"/>
  <c r="AO27" i="24"/>
  <c r="AP27" i="24"/>
  <c r="AQ27" i="24"/>
  <c r="AR27" i="24"/>
  <c r="AS27" i="24"/>
  <c r="AT27" i="24"/>
  <c r="AU27" i="24"/>
  <c r="AV27" i="24"/>
  <c r="AW27" i="24"/>
  <c r="D15" i="24"/>
  <c r="E15" i="24"/>
  <c r="F15" i="24"/>
  <c r="G15" i="24"/>
  <c r="H15" i="24"/>
  <c r="I15" i="24"/>
  <c r="J15" i="24"/>
  <c r="K15" i="24"/>
  <c r="L15" i="24"/>
  <c r="M15" i="24"/>
  <c r="N15" i="24"/>
  <c r="O15" i="24"/>
  <c r="P15" i="24"/>
  <c r="Q15" i="24"/>
  <c r="R15" i="24"/>
  <c r="S15" i="24"/>
  <c r="T15" i="24"/>
  <c r="U15" i="24"/>
  <c r="V15" i="24"/>
  <c r="W15" i="24"/>
  <c r="X15" i="24"/>
  <c r="Y15" i="24"/>
  <c r="Z15" i="24"/>
  <c r="AA15" i="24"/>
  <c r="AB15" i="24"/>
  <c r="AC15" i="24"/>
  <c r="AD15" i="24"/>
  <c r="AE15" i="24"/>
  <c r="AF15" i="24"/>
  <c r="AG15" i="24"/>
  <c r="AH15" i="24"/>
  <c r="AI15" i="24"/>
  <c r="AJ15" i="24"/>
  <c r="AK15" i="24"/>
  <c r="AL15" i="24"/>
  <c r="AM15" i="24"/>
  <c r="AN15" i="24"/>
  <c r="AO15" i="24"/>
  <c r="AP15" i="24"/>
  <c r="AQ15" i="24"/>
  <c r="AR15" i="24"/>
  <c r="AS15" i="24"/>
  <c r="AT15" i="24"/>
  <c r="AU15" i="24"/>
  <c r="AV15" i="24"/>
  <c r="AW15" i="24"/>
  <c r="C15" i="24"/>
  <c r="R38" i="26"/>
  <c r="Q38" i="26"/>
  <c r="P38" i="26"/>
  <c r="O38" i="26"/>
  <c r="N38" i="26"/>
  <c r="M38" i="26"/>
  <c r="L38" i="26"/>
  <c r="K38" i="26"/>
  <c r="J38" i="26"/>
  <c r="I38" i="26"/>
  <c r="H38" i="26"/>
  <c r="G38" i="26"/>
  <c r="F38" i="26"/>
  <c r="E38" i="26"/>
  <c r="D38" i="26"/>
  <c r="R37" i="26"/>
  <c r="Q37" i="26"/>
  <c r="P37" i="26"/>
  <c r="O37" i="26"/>
  <c r="N37" i="26"/>
  <c r="M37" i="26"/>
  <c r="L37" i="26"/>
  <c r="K37" i="26"/>
  <c r="J37" i="26"/>
  <c r="I37" i="26"/>
  <c r="H37" i="26"/>
  <c r="G37" i="26"/>
  <c r="F37" i="26"/>
  <c r="E37" i="26"/>
  <c r="D37" i="26"/>
  <c r="R36" i="26"/>
  <c r="Q36" i="26"/>
  <c r="P36" i="26"/>
  <c r="O36" i="26"/>
  <c r="N36" i="26"/>
  <c r="M36" i="26"/>
  <c r="L36" i="26"/>
  <c r="K36" i="26"/>
  <c r="J36" i="26"/>
  <c r="I36" i="26"/>
  <c r="H36" i="26"/>
  <c r="G36" i="26"/>
  <c r="F36" i="26"/>
  <c r="E36" i="26"/>
  <c r="D36" i="26"/>
  <c r="R35" i="26"/>
  <c r="Q35" i="26"/>
  <c r="P35" i="26"/>
  <c r="O35" i="26"/>
  <c r="N35" i="26"/>
  <c r="M35" i="26"/>
  <c r="L35" i="26"/>
  <c r="K35" i="26"/>
  <c r="J35" i="26"/>
  <c r="I35" i="26"/>
  <c r="H35" i="26"/>
  <c r="G35" i="26"/>
  <c r="F35" i="26"/>
  <c r="E35" i="26"/>
  <c r="D35" i="26"/>
  <c r="R34" i="26"/>
  <c r="Q34" i="26"/>
  <c r="P34" i="26"/>
  <c r="O34" i="26"/>
  <c r="N34" i="26"/>
  <c r="M34" i="26"/>
  <c r="L34" i="26"/>
  <c r="K34" i="26"/>
  <c r="J34" i="26"/>
  <c r="I34" i="26"/>
  <c r="H34" i="26"/>
  <c r="G34" i="26"/>
  <c r="F34" i="26"/>
  <c r="E34" i="26"/>
  <c r="D34" i="26"/>
  <c r="R33" i="26"/>
  <c r="Q33" i="26"/>
  <c r="P33" i="26"/>
  <c r="O33" i="26"/>
  <c r="N33" i="26"/>
  <c r="M33" i="26"/>
  <c r="L33" i="26"/>
  <c r="K33" i="26"/>
  <c r="J33" i="26"/>
  <c r="I33" i="26"/>
  <c r="H33" i="26"/>
  <c r="G33" i="26"/>
  <c r="F33" i="26"/>
  <c r="E33" i="26"/>
  <c r="D33" i="26"/>
  <c r="R32" i="26"/>
  <c r="Q32" i="26"/>
  <c r="P32" i="26"/>
  <c r="O32" i="26"/>
  <c r="N32" i="26"/>
  <c r="M32" i="26"/>
  <c r="L32" i="26"/>
  <c r="K32" i="26"/>
  <c r="J32" i="26"/>
  <c r="I32" i="26"/>
  <c r="H32" i="26"/>
  <c r="G32" i="26"/>
  <c r="F32" i="26"/>
  <c r="E32" i="26"/>
  <c r="D32" i="26"/>
  <c r="R31" i="26"/>
  <c r="Q31" i="26"/>
  <c r="P31" i="26"/>
  <c r="O31" i="26"/>
  <c r="N31" i="26"/>
  <c r="M31" i="26"/>
  <c r="L31" i="26"/>
  <c r="K31" i="26"/>
  <c r="J31" i="26"/>
  <c r="I31" i="26"/>
  <c r="H31" i="26"/>
  <c r="G31" i="26"/>
  <c r="F31" i="26"/>
  <c r="E31" i="26"/>
  <c r="D31" i="26"/>
  <c r="R30" i="26"/>
  <c r="Q30" i="26"/>
  <c r="P30" i="26"/>
  <c r="O30" i="26"/>
  <c r="N30" i="26"/>
  <c r="M30" i="26"/>
  <c r="L30" i="26"/>
  <c r="K30" i="26"/>
  <c r="J30" i="26"/>
  <c r="I30" i="26"/>
  <c r="H30" i="26"/>
  <c r="G30" i="26"/>
  <c r="F30" i="26"/>
  <c r="E30" i="26"/>
  <c r="D30" i="26"/>
  <c r="R29" i="26"/>
  <c r="Q29" i="26"/>
  <c r="P29" i="26"/>
  <c r="O29" i="26"/>
  <c r="N29" i="26"/>
  <c r="M29" i="26"/>
  <c r="L29" i="26"/>
  <c r="K29" i="26"/>
  <c r="J29" i="26"/>
  <c r="I29" i="26"/>
  <c r="H29" i="26"/>
  <c r="G29" i="26"/>
  <c r="F29" i="26"/>
  <c r="E29" i="26"/>
  <c r="D29" i="26"/>
  <c r="R28" i="26"/>
  <c r="Q28" i="26"/>
  <c r="P28" i="26"/>
  <c r="O28" i="26"/>
  <c r="N28" i="26"/>
  <c r="M28" i="26"/>
  <c r="L28" i="26"/>
  <c r="K28" i="26"/>
  <c r="J28" i="26"/>
  <c r="I28" i="26"/>
  <c r="H28" i="26"/>
  <c r="G28" i="26"/>
  <c r="F28" i="26"/>
  <c r="E28" i="26"/>
  <c r="D28" i="26"/>
  <c r="R27" i="26"/>
  <c r="Q27" i="26"/>
  <c r="P27" i="26"/>
  <c r="O27" i="26"/>
  <c r="N27" i="26"/>
  <c r="M27" i="26"/>
  <c r="L27" i="26"/>
  <c r="K27" i="26"/>
  <c r="J27" i="26"/>
  <c r="I27" i="26"/>
  <c r="H27" i="26"/>
  <c r="G27" i="26"/>
  <c r="F27" i="26"/>
  <c r="E27" i="26"/>
  <c r="D27" i="26"/>
  <c r="R26" i="26"/>
  <c r="Q26" i="26"/>
  <c r="P26" i="26"/>
  <c r="O26" i="26"/>
  <c r="N26" i="26"/>
  <c r="M26" i="26"/>
  <c r="L26" i="26"/>
  <c r="K26" i="26"/>
  <c r="J26" i="26"/>
  <c r="I26" i="26"/>
  <c r="H26" i="26"/>
  <c r="G26" i="26"/>
  <c r="F26" i="26"/>
  <c r="E26" i="26"/>
  <c r="D26" i="26"/>
  <c r="R25" i="26"/>
  <c r="Q25" i="26"/>
  <c r="P25" i="26"/>
  <c r="O25" i="26"/>
  <c r="N25" i="26"/>
  <c r="M25" i="26"/>
  <c r="L25" i="26"/>
  <c r="K25" i="26"/>
  <c r="J25" i="26"/>
  <c r="I25" i="26"/>
  <c r="H25" i="26"/>
  <c r="G25" i="26"/>
  <c r="F25" i="26"/>
  <c r="E25" i="26"/>
  <c r="D25" i="26"/>
  <c r="R24" i="26"/>
  <c r="Q24" i="26"/>
  <c r="P24" i="26"/>
  <c r="O24" i="26"/>
  <c r="N24" i="26"/>
  <c r="M24" i="26"/>
  <c r="L24" i="26"/>
  <c r="K24" i="26"/>
  <c r="J24" i="26"/>
  <c r="I24" i="26"/>
  <c r="H24" i="26"/>
  <c r="G24" i="26"/>
  <c r="F24" i="26"/>
  <c r="E24" i="26"/>
  <c r="D24" i="26"/>
  <c r="R23" i="26"/>
  <c r="Q23" i="26"/>
  <c r="P23" i="26"/>
  <c r="O23" i="26"/>
  <c r="N23" i="26"/>
  <c r="M23" i="26"/>
  <c r="L23" i="26"/>
  <c r="K23" i="26"/>
  <c r="J23" i="26"/>
  <c r="I23" i="26"/>
  <c r="H23" i="26"/>
  <c r="G23" i="26"/>
  <c r="F23" i="26"/>
  <c r="E23" i="26"/>
  <c r="D23" i="26"/>
  <c r="R22" i="26"/>
  <c r="Q22" i="26"/>
  <c r="P22" i="26"/>
  <c r="O22" i="26"/>
  <c r="N22" i="26"/>
  <c r="M22" i="26"/>
  <c r="L22" i="26"/>
  <c r="K22" i="26"/>
  <c r="J22" i="26"/>
  <c r="I22" i="26"/>
  <c r="H22" i="26"/>
  <c r="G22" i="26"/>
  <c r="F22" i="26"/>
  <c r="E22" i="26"/>
  <c r="D22" i="26"/>
  <c r="AX38" i="25"/>
  <c r="AW38" i="25"/>
  <c r="AV38" i="25"/>
  <c r="AU38" i="25"/>
  <c r="AT38" i="25"/>
  <c r="AS38" i="25"/>
  <c r="AR38" i="25"/>
  <c r="AQ38" i="25"/>
  <c r="AP38" i="25"/>
  <c r="AO38" i="25"/>
  <c r="AN38" i="25"/>
  <c r="AM38" i="25"/>
  <c r="AL38" i="25"/>
  <c r="AK38" i="25"/>
  <c r="AJ38" i="25"/>
  <c r="AI38" i="25"/>
  <c r="AH38" i="25"/>
  <c r="AG38" i="25"/>
  <c r="AF38" i="25"/>
  <c r="AE38" i="25"/>
  <c r="AD38" i="25"/>
  <c r="AC38" i="25"/>
  <c r="AB38" i="25"/>
  <c r="AA38" i="25"/>
  <c r="Z38" i="25"/>
  <c r="Y38" i="25"/>
  <c r="X38" i="25"/>
  <c r="W38" i="25"/>
  <c r="V38" i="25"/>
  <c r="U38" i="25"/>
  <c r="T38" i="25"/>
  <c r="S38" i="25"/>
  <c r="R38" i="25"/>
  <c r="Q38" i="25"/>
  <c r="P38" i="25"/>
  <c r="O38" i="25"/>
  <c r="N38" i="25"/>
  <c r="M38" i="25"/>
  <c r="L38" i="25"/>
  <c r="K38" i="25"/>
  <c r="J38" i="25"/>
  <c r="I38" i="25"/>
  <c r="H38" i="25"/>
  <c r="G38" i="25"/>
  <c r="F38" i="25"/>
  <c r="E38" i="25"/>
  <c r="D38" i="25"/>
  <c r="AX37" i="25"/>
  <c r="AW37" i="25"/>
  <c r="AV37" i="25"/>
  <c r="AU37" i="25"/>
  <c r="AT37" i="25"/>
  <c r="AS37" i="25"/>
  <c r="AR37" i="25"/>
  <c r="AQ37" i="25"/>
  <c r="AP37" i="25"/>
  <c r="AO37" i="25"/>
  <c r="AN37" i="25"/>
  <c r="AM37" i="25"/>
  <c r="AL37" i="25"/>
  <c r="AK37" i="25"/>
  <c r="AJ37" i="25"/>
  <c r="AI37" i="25"/>
  <c r="AH37" i="25"/>
  <c r="AG37" i="25"/>
  <c r="AF37" i="25"/>
  <c r="AE37" i="25"/>
  <c r="AD37" i="25"/>
  <c r="AC37" i="25"/>
  <c r="AB37" i="25"/>
  <c r="AA37" i="25"/>
  <c r="Z37" i="25"/>
  <c r="Y37" i="25"/>
  <c r="X37" i="25"/>
  <c r="W37" i="25"/>
  <c r="V37" i="25"/>
  <c r="U37" i="25"/>
  <c r="T37" i="25"/>
  <c r="S37" i="25"/>
  <c r="R37" i="25"/>
  <c r="Q37" i="25"/>
  <c r="P37" i="25"/>
  <c r="O37" i="25"/>
  <c r="N37" i="25"/>
  <c r="M37" i="25"/>
  <c r="L37" i="25"/>
  <c r="K37" i="25"/>
  <c r="J37" i="25"/>
  <c r="I37" i="25"/>
  <c r="H37" i="25"/>
  <c r="G37" i="25"/>
  <c r="F37" i="25"/>
  <c r="E37" i="25"/>
  <c r="D37" i="25"/>
  <c r="AX36" i="25"/>
  <c r="AW36" i="25"/>
  <c r="AV36" i="25"/>
  <c r="AU36" i="25"/>
  <c r="AT36" i="25"/>
  <c r="AS36" i="25"/>
  <c r="AR36" i="25"/>
  <c r="AQ36" i="25"/>
  <c r="AP36" i="25"/>
  <c r="AO36" i="25"/>
  <c r="AN36" i="25"/>
  <c r="AM36" i="25"/>
  <c r="AL36" i="25"/>
  <c r="AK36" i="25"/>
  <c r="AJ36" i="25"/>
  <c r="AI36" i="25"/>
  <c r="AH36" i="25"/>
  <c r="AG36" i="25"/>
  <c r="AF36" i="25"/>
  <c r="AE36" i="25"/>
  <c r="AD36" i="25"/>
  <c r="AC36" i="25"/>
  <c r="AB36" i="25"/>
  <c r="AA36" i="25"/>
  <c r="Z36" i="25"/>
  <c r="Y36" i="25"/>
  <c r="X36" i="25"/>
  <c r="W36" i="25"/>
  <c r="V36" i="25"/>
  <c r="U36" i="25"/>
  <c r="T36" i="25"/>
  <c r="S36" i="25"/>
  <c r="R36" i="25"/>
  <c r="Q36" i="25"/>
  <c r="P36" i="25"/>
  <c r="O36" i="25"/>
  <c r="N36" i="25"/>
  <c r="M36" i="25"/>
  <c r="L36" i="25"/>
  <c r="K36" i="25"/>
  <c r="J36" i="25"/>
  <c r="I36" i="25"/>
  <c r="H36" i="25"/>
  <c r="G36" i="25"/>
  <c r="F36" i="25"/>
  <c r="E36" i="25"/>
  <c r="D36" i="25"/>
  <c r="AX35" i="25"/>
  <c r="AW35" i="25"/>
  <c r="AV35" i="25"/>
  <c r="AU35" i="25"/>
  <c r="AT35" i="25"/>
  <c r="AS35" i="25"/>
  <c r="AR35" i="25"/>
  <c r="AQ35" i="25"/>
  <c r="AP35" i="25"/>
  <c r="AO35" i="25"/>
  <c r="AN35" i="25"/>
  <c r="AM35" i="25"/>
  <c r="AL35" i="25"/>
  <c r="AK35" i="25"/>
  <c r="AJ35" i="25"/>
  <c r="AI35" i="25"/>
  <c r="AH35" i="25"/>
  <c r="AG35" i="25"/>
  <c r="AF35" i="25"/>
  <c r="AE35" i="25"/>
  <c r="AD35" i="25"/>
  <c r="AC35" i="25"/>
  <c r="AB35" i="25"/>
  <c r="AA35" i="25"/>
  <c r="Z35" i="25"/>
  <c r="Y35" i="25"/>
  <c r="X35" i="25"/>
  <c r="W35" i="25"/>
  <c r="V35" i="25"/>
  <c r="U35" i="25"/>
  <c r="T35" i="25"/>
  <c r="S35" i="25"/>
  <c r="R35" i="25"/>
  <c r="Q35" i="25"/>
  <c r="P35" i="25"/>
  <c r="O35" i="25"/>
  <c r="N35" i="25"/>
  <c r="M35" i="25"/>
  <c r="L35" i="25"/>
  <c r="K35" i="25"/>
  <c r="J35" i="25"/>
  <c r="I35" i="25"/>
  <c r="H35" i="25"/>
  <c r="G35" i="25"/>
  <c r="F35" i="25"/>
  <c r="E35" i="25"/>
  <c r="D35" i="25"/>
  <c r="AX34" i="25"/>
  <c r="AW34" i="25"/>
  <c r="AV34" i="25"/>
  <c r="AU34" i="25"/>
  <c r="AT34" i="25"/>
  <c r="AS34" i="25"/>
  <c r="AR34" i="25"/>
  <c r="AQ34" i="25"/>
  <c r="AP34" i="25"/>
  <c r="AO34" i="25"/>
  <c r="AN34" i="25"/>
  <c r="AM34" i="25"/>
  <c r="AL34" i="25"/>
  <c r="AK34" i="25"/>
  <c r="AJ34" i="25"/>
  <c r="AI34" i="25"/>
  <c r="AH34" i="25"/>
  <c r="AG34" i="25"/>
  <c r="AF34" i="25"/>
  <c r="AE34" i="25"/>
  <c r="AD34" i="25"/>
  <c r="AC34" i="25"/>
  <c r="AB34" i="25"/>
  <c r="AA34" i="25"/>
  <c r="Z34" i="25"/>
  <c r="Y34" i="25"/>
  <c r="X34" i="25"/>
  <c r="W34" i="25"/>
  <c r="V34" i="25"/>
  <c r="U34" i="25"/>
  <c r="T34" i="25"/>
  <c r="S34" i="25"/>
  <c r="R34" i="25"/>
  <c r="Q34" i="25"/>
  <c r="P34" i="25"/>
  <c r="O34" i="25"/>
  <c r="N34" i="25"/>
  <c r="M34" i="25"/>
  <c r="L34" i="25"/>
  <c r="K34" i="25"/>
  <c r="J34" i="25"/>
  <c r="I34" i="25"/>
  <c r="H34" i="25"/>
  <c r="G34" i="25"/>
  <c r="F34" i="25"/>
  <c r="E34" i="25"/>
  <c r="D34" i="25"/>
  <c r="AX33" i="25"/>
  <c r="AW33" i="25"/>
  <c r="AV33" i="25"/>
  <c r="AU33" i="25"/>
  <c r="AT33" i="25"/>
  <c r="AS33" i="25"/>
  <c r="AR33" i="25"/>
  <c r="AQ33" i="25"/>
  <c r="AP33" i="25"/>
  <c r="AO33" i="25"/>
  <c r="AN33" i="25"/>
  <c r="AM33" i="25"/>
  <c r="AL33" i="25"/>
  <c r="AK33" i="25"/>
  <c r="AJ33" i="25"/>
  <c r="AI33" i="25"/>
  <c r="AH33" i="25"/>
  <c r="AG33" i="25"/>
  <c r="AF33" i="25"/>
  <c r="AE33" i="25"/>
  <c r="AD33" i="25"/>
  <c r="AC33" i="25"/>
  <c r="AB33" i="25"/>
  <c r="AA33" i="25"/>
  <c r="Z33" i="25"/>
  <c r="Y33" i="25"/>
  <c r="X33" i="25"/>
  <c r="W33" i="25"/>
  <c r="V33" i="25"/>
  <c r="U33" i="25"/>
  <c r="T33" i="25"/>
  <c r="S33" i="25"/>
  <c r="R33" i="25"/>
  <c r="Q33" i="25"/>
  <c r="P33" i="25"/>
  <c r="O33" i="25"/>
  <c r="N33" i="25"/>
  <c r="M33" i="25"/>
  <c r="L33" i="25"/>
  <c r="K33" i="25"/>
  <c r="J33" i="25"/>
  <c r="I33" i="25"/>
  <c r="H33" i="25"/>
  <c r="G33" i="25"/>
  <c r="F33" i="25"/>
  <c r="E33" i="25"/>
  <c r="D33" i="25"/>
  <c r="AX32" i="25"/>
  <c r="AW32" i="25"/>
  <c r="AV32" i="25"/>
  <c r="AU32" i="25"/>
  <c r="AT32" i="25"/>
  <c r="AS32" i="25"/>
  <c r="AR32" i="25"/>
  <c r="AQ32" i="25"/>
  <c r="AP32" i="25"/>
  <c r="AO32" i="25"/>
  <c r="AN32" i="25"/>
  <c r="AM32" i="25"/>
  <c r="AL32" i="25"/>
  <c r="AK32" i="25"/>
  <c r="AJ32" i="25"/>
  <c r="AI32" i="25"/>
  <c r="AH32" i="25"/>
  <c r="AG32" i="25"/>
  <c r="AF32" i="25"/>
  <c r="AE32" i="25"/>
  <c r="AD32" i="25"/>
  <c r="AC32" i="25"/>
  <c r="AB32" i="25"/>
  <c r="AA32" i="25"/>
  <c r="Z32" i="25"/>
  <c r="Y32" i="25"/>
  <c r="X32" i="25"/>
  <c r="W32" i="25"/>
  <c r="V32" i="25"/>
  <c r="U32" i="25"/>
  <c r="T32" i="25"/>
  <c r="S32" i="25"/>
  <c r="R32" i="25"/>
  <c r="Q32" i="25"/>
  <c r="P32" i="25"/>
  <c r="O32" i="25"/>
  <c r="N32" i="25"/>
  <c r="M32" i="25"/>
  <c r="L32" i="25"/>
  <c r="K32" i="25"/>
  <c r="J32" i="25"/>
  <c r="I32" i="25"/>
  <c r="H32" i="25"/>
  <c r="G32" i="25"/>
  <c r="F32" i="25"/>
  <c r="E32" i="25"/>
  <c r="D32" i="25"/>
  <c r="AX31" i="25"/>
  <c r="AW31" i="25"/>
  <c r="AV31" i="25"/>
  <c r="AU31" i="25"/>
  <c r="AT31" i="25"/>
  <c r="AS31" i="25"/>
  <c r="AR31" i="25"/>
  <c r="AQ31" i="25"/>
  <c r="AP31" i="25"/>
  <c r="AO31" i="25"/>
  <c r="AN31" i="25"/>
  <c r="AM31" i="25"/>
  <c r="AL31" i="25"/>
  <c r="AK31" i="25"/>
  <c r="AJ31" i="25"/>
  <c r="AI31" i="25"/>
  <c r="AH31" i="25"/>
  <c r="AG31" i="25"/>
  <c r="AF31" i="25"/>
  <c r="AE31" i="25"/>
  <c r="AD31" i="25"/>
  <c r="AC31" i="25"/>
  <c r="AB31" i="25"/>
  <c r="AA31" i="25"/>
  <c r="Z31" i="25"/>
  <c r="Y31" i="25"/>
  <c r="X31" i="25"/>
  <c r="W31" i="25"/>
  <c r="V31" i="25"/>
  <c r="U31" i="25"/>
  <c r="T31" i="25"/>
  <c r="S31" i="25"/>
  <c r="R31" i="25"/>
  <c r="Q31" i="25"/>
  <c r="P31" i="25"/>
  <c r="O31" i="25"/>
  <c r="N31" i="25"/>
  <c r="M31" i="25"/>
  <c r="L31" i="25"/>
  <c r="K31" i="25"/>
  <c r="J31" i="25"/>
  <c r="I31" i="25"/>
  <c r="H31" i="25"/>
  <c r="G31" i="25"/>
  <c r="F31" i="25"/>
  <c r="E31" i="25"/>
  <c r="D31" i="25"/>
  <c r="AX30" i="25"/>
  <c r="AW30" i="25"/>
  <c r="AV30" i="25"/>
  <c r="AU30" i="25"/>
  <c r="AT30" i="25"/>
  <c r="AS30" i="25"/>
  <c r="AR30" i="25"/>
  <c r="AQ30" i="25"/>
  <c r="AP30" i="25"/>
  <c r="AO30" i="25"/>
  <c r="AN30" i="25"/>
  <c r="AM30" i="25"/>
  <c r="AL30" i="25"/>
  <c r="AK30" i="25"/>
  <c r="AJ30" i="25"/>
  <c r="AI30" i="25"/>
  <c r="AH30" i="25"/>
  <c r="AG30" i="25"/>
  <c r="AF30" i="25"/>
  <c r="AE30" i="25"/>
  <c r="AD30" i="25"/>
  <c r="AC30" i="25"/>
  <c r="AB30" i="25"/>
  <c r="AA30" i="25"/>
  <c r="Z30" i="25"/>
  <c r="Y30" i="25"/>
  <c r="X30" i="25"/>
  <c r="W30" i="25"/>
  <c r="V30" i="25"/>
  <c r="U30" i="25"/>
  <c r="T30" i="25"/>
  <c r="S30" i="25"/>
  <c r="R30" i="25"/>
  <c r="Q30" i="25"/>
  <c r="P30" i="25"/>
  <c r="O30" i="25"/>
  <c r="N30" i="25"/>
  <c r="M30" i="25"/>
  <c r="L30" i="25"/>
  <c r="K30" i="25"/>
  <c r="J30" i="25"/>
  <c r="I30" i="25"/>
  <c r="H30" i="25"/>
  <c r="G30" i="25"/>
  <c r="F30" i="25"/>
  <c r="E30" i="25"/>
  <c r="D30" i="25"/>
  <c r="AX29" i="25"/>
  <c r="AW29" i="25"/>
  <c r="AV29" i="25"/>
  <c r="AU29" i="25"/>
  <c r="AT29" i="25"/>
  <c r="AS29" i="25"/>
  <c r="AR29" i="25"/>
  <c r="AQ29" i="25"/>
  <c r="AP29" i="25"/>
  <c r="AO29" i="25"/>
  <c r="AN29" i="25"/>
  <c r="AM29" i="25"/>
  <c r="AL29" i="25"/>
  <c r="AK29" i="25"/>
  <c r="AJ29" i="25"/>
  <c r="AI29" i="25"/>
  <c r="AH29" i="25"/>
  <c r="AG29" i="25"/>
  <c r="AF29" i="25"/>
  <c r="AE29" i="25"/>
  <c r="AD29" i="25"/>
  <c r="AC29" i="25"/>
  <c r="AB29" i="25"/>
  <c r="AA29" i="25"/>
  <c r="Z29" i="25"/>
  <c r="Y29" i="25"/>
  <c r="X29" i="25"/>
  <c r="W29" i="25"/>
  <c r="V29" i="25"/>
  <c r="U29" i="25"/>
  <c r="T29" i="25"/>
  <c r="S29" i="25"/>
  <c r="R29" i="25"/>
  <c r="Q29" i="25"/>
  <c r="P29" i="25"/>
  <c r="O29" i="25"/>
  <c r="N29" i="25"/>
  <c r="M29" i="25"/>
  <c r="L29" i="25"/>
  <c r="K29" i="25"/>
  <c r="J29" i="25"/>
  <c r="I29" i="25"/>
  <c r="H29" i="25"/>
  <c r="G29" i="25"/>
  <c r="F29" i="25"/>
  <c r="E29" i="25"/>
  <c r="D29" i="25"/>
  <c r="AX28" i="25"/>
  <c r="AW28" i="25"/>
  <c r="AV28" i="25"/>
  <c r="AU28" i="25"/>
  <c r="AT28" i="25"/>
  <c r="AS28" i="25"/>
  <c r="AR28" i="25"/>
  <c r="AQ28" i="25"/>
  <c r="AP28" i="25"/>
  <c r="AO28" i="25"/>
  <c r="AN28" i="25"/>
  <c r="AM28" i="25"/>
  <c r="AL28" i="25"/>
  <c r="AK28" i="25"/>
  <c r="AJ28" i="25"/>
  <c r="AI28" i="25"/>
  <c r="AH28" i="25"/>
  <c r="AG28" i="25"/>
  <c r="AF28" i="25"/>
  <c r="AE28" i="25"/>
  <c r="AD28" i="25"/>
  <c r="AC28" i="25"/>
  <c r="AB28" i="25"/>
  <c r="AA28" i="25"/>
  <c r="Z28" i="25"/>
  <c r="Y28" i="25"/>
  <c r="X28" i="25"/>
  <c r="W28" i="25"/>
  <c r="V28" i="25"/>
  <c r="U28" i="25"/>
  <c r="T28" i="25"/>
  <c r="S28" i="25"/>
  <c r="R28" i="25"/>
  <c r="Q28" i="25"/>
  <c r="P28" i="25"/>
  <c r="O28" i="25"/>
  <c r="N28" i="25"/>
  <c r="M28" i="25"/>
  <c r="L28" i="25"/>
  <c r="K28" i="25"/>
  <c r="J28" i="25"/>
  <c r="I28" i="25"/>
  <c r="H28" i="25"/>
  <c r="G28" i="25"/>
  <c r="F28" i="25"/>
  <c r="E28" i="25"/>
  <c r="D28" i="25"/>
  <c r="AX27" i="25"/>
  <c r="AW27" i="25"/>
  <c r="AV27" i="25"/>
  <c r="AU27" i="25"/>
  <c r="AT27" i="25"/>
  <c r="AS27" i="25"/>
  <c r="AR27" i="25"/>
  <c r="AQ27" i="25"/>
  <c r="AP27" i="25"/>
  <c r="AO27" i="25"/>
  <c r="AN27" i="25"/>
  <c r="AM27" i="25"/>
  <c r="AL27" i="25"/>
  <c r="AK27" i="25"/>
  <c r="AJ27" i="25"/>
  <c r="AI27" i="25"/>
  <c r="AH27" i="25"/>
  <c r="AG27" i="25"/>
  <c r="AF27" i="25"/>
  <c r="AE27" i="25"/>
  <c r="AD27" i="25"/>
  <c r="AC27" i="25"/>
  <c r="AB27" i="25"/>
  <c r="AA27" i="25"/>
  <c r="Z27" i="25"/>
  <c r="Y27" i="25"/>
  <c r="X27" i="25"/>
  <c r="W27" i="25"/>
  <c r="V27" i="25"/>
  <c r="U27" i="25"/>
  <c r="T27" i="25"/>
  <c r="S27" i="25"/>
  <c r="R27" i="25"/>
  <c r="Q27" i="25"/>
  <c r="P27" i="25"/>
  <c r="O27" i="25"/>
  <c r="N27" i="25"/>
  <c r="M27" i="25"/>
  <c r="L27" i="25"/>
  <c r="K27" i="25"/>
  <c r="J27" i="25"/>
  <c r="I27" i="25"/>
  <c r="H27" i="25"/>
  <c r="G27" i="25"/>
  <c r="F27" i="25"/>
  <c r="E27" i="25"/>
  <c r="D27" i="25"/>
  <c r="AX26" i="25"/>
  <c r="AW26" i="25"/>
  <c r="AV26" i="25"/>
  <c r="AU26" i="25"/>
  <c r="AT26" i="25"/>
  <c r="AS26" i="25"/>
  <c r="AR26" i="25"/>
  <c r="AQ26" i="25"/>
  <c r="AP26" i="25"/>
  <c r="AO26" i="25"/>
  <c r="AN26" i="25"/>
  <c r="AM26" i="25"/>
  <c r="AL26" i="25"/>
  <c r="AK26" i="25"/>
  <c r="AJ26" i="25"/>
  <c r="AI26" i="25"/>
  <c r="AH26" i="25"/>
  <c r="AG26" i="25"/>
  <c r="AF26" i="25"/>
  <c r="AE26" i="25"/>
  <c r="AD26" i="25"/>
  <c r="AC26" i="25"/>
  <c r="AB26" i="25"/>
  <c r="AA26" i="25"/>
  <c r="Z26" i="25"/>
  <c r="Y26" i="25"/>
  <c r="X26" i="25"/>
  <c r="W26" i="25"/>
  <c r="V26" i="25"/>
  <c r="U26" i="25"/>
  <c r="T26" i="25"/>
  <c r="S26" i="25"/>
  <c r="R26" i="25"/>
  <c r="Q26" i="25"/>
  <c r="P26" i="25"/>
  <c r="O26" i="25"/>
  <c r="N26" i="25"/>
  <c r="M26" i="25"/>
  <c r="L26" i="25"/>
  <c r="K26" i="25"/>
  <c r="J26" i="25"/>
  <c r="I26" i="25"/>
  <c r="H26" i="25"/>
  <c r="G26" i="25"/>
  <c r="F26" i="25"/>
  <c r="E26" i="25"/>
  <c r="D26" i="25"/>
  <c r="AX25" i="25"/>
  <c r="AW25" i="25"/>
  <c r="AV25" i="25"/>
  <c r="AU25" i="25"/>
  <c r="AT25" i="25"/>
  <c r="AS25" i="25"/>
  <c r="AR25" i="25"/>
  <c r="AQ25" i="25"/>
  <c r="AP25" i="25"/>
  <c r="AO25" i="25"/>
  <c r="AN25" i="25"/>
  <c r="AM25" i="25"/>
  <c r="AL25" i="25"/>
  <c r="AK25" i="25"/>
  <c r="AJ25" i="25"/>
  <c r="AI25" i="25"/>
  <c r="AH25" i="25"/>
  <c r="AG25" i="25"/>
  <c r="AF25" i="25"/>
  <c r="AE25" i="25"/>
  <c r="AD25" i="25"/>
  <c r="AC25" i="25"/>
  <c r="AB25" i="25"/>
  <c r="AA25" i="25"/>
  <c r="Z25" i="25"/>
  <c r="Y25" i="25"/>
  <c r="X25" i="25"/>
  <c r="W25" i="25"/>
  <c r="V25" i="25"/>
  <c r="U25" i="25"/>
  <c r="T25" i="25"/>
  <c r="S25" i="25"/>
  <c r="R25" i="25"/>
  <c r="Q25" i="25"/>
  <c r="P25" i="25"/>
  <c r="O25" i="25"/>
  <c r="N25" i="25"/>
  <c r="M25" i="25"/>
  <c r="L25" i="25"/>
  <c r="K25" i="25"/>
  <c r="J25" i="25"/>
  <c r="I25" i="25"/>
  <c r="H25" i="25"/>
  <c r="G25" i="25"/>
  <c r="F25" i="25"/>
  <c r="E25" i="25"/>
  <c r="D25" i="25"/>
  <c r="AX24" i="25"/>
  <c r="AW24" i="25"/>
  <c r="AV24" i="25"/>
  <c r="AU24" i="25"/>
  <c r="AT24" i="25"/>
  <c r="AS24" i="25"/>
  <c r="AR24" i="25"/>
  <c r="AQ24" i="25"/>
  <c r="AP24" i="25"/>
  <c r="AO24" i="25"/>
  <c r="AN24" i="25"/>
  <c r="AM24" i="25"/>
  <c r="AL24" i="25"/>
  <c r="AK24" i="25"/>
  <c r="AJ24" i="25"/>
  <c r="AI24" i="25"/>
  <c r="AH24" i="25"/>
  <c r="AG24" i="25"/>
  <c r="AF24" i="25"/>
  <c r="AE24" i="25"/>
  <c r="AD24" i="25"/>
  <c r="AC24" i="25"/>
  <c r="AB24" i="25"/>
  <c r="AA24" i="25"/>
  <c r="Z24" i="25"/>
  <c r="Y24" i="25"/>
  <c r="X24" i="25"/>
  <c r="W24" i="25"/>
  <c r="V24" i="25"/>
  <c r="U24" i="25"/>
  <c r="T24" i="25"/>
  <c r="S24" i="25"/>
  <c r="R24" i="25"/>
  <c r="Q24" i="25"/>
  <c r="P24" i="25"/>
  <c r="O24" i="25"/>
  <c r="N24" i="25"/>
  <c r="M24" i="25"/>
  <c r="L24" i="25"/>
  <c r="K24" i="25"/>
  <c r="J24" i="25"/>
  <c r="I24" i="25"/>
  <c r="H24" i="25"/>
  <c r="G24" i="25"/>
  <c r="F24" i="25"/>
  <c r="E24" i="25"/>
  <c r="D24" i="25"/>
  <c r="AX23" i="25"/>
  <c r="AW23" i="25"/>
  <c r="AV23" i="25"/>
  <c r="AU23" i="25"/>
  <c r="AT23" i="25"/>
  <c r="AS23" i="25"/>
  <c r="AR23" i="25"/>
  <c r="AQ23" i="25"/>
  <c r="AP23" i="25"/>
  <c r="AO23" i="25"/>
  <c r="AN23" i="25"/>
  <c r="AM23" i="25"/>
  <c r="AL23" i="25"/>
  <c r="AK23" i="25"/>
  <c r="AJ23" i="25"/>
  <c r="AI23" i="25"/>
  <c r="AH23" i="25"/>
  <c r="AG23" i="25"/>
  <c r="AF23" i="25"/>
  <c r="AE23" i="25"/>
  <c r="AD23" i="25"/>
  <c r="AC23" i="25"/>
  <c r="AB23" i="25"/>
  <c r="AA23" i="25"/>
  <c r="Z23" i="25"/>
  <c r="Y23" i="25"/>
  <c r="X23" i="25"/>
  <c r="W23" i="25"/>
  <c r="V23" i="25"/>
  <c r="U23" i="25"/>
  <c r="T23" i="25"/>
  <c r="S23" i="25"/>
  <c r="R23" i="25"/>
  <c r="Q23" i="25"/>
  <c r="P23" i="25"/>
  <c r="O23" i="25"/>
  <c r="N23" i="25"/>
  <c r="M23" i="25"/>
  <c r="L23" i="25"/>
  <c r="K23" i="25"/>
  <c r="J23" i="25"/>
  <c r="I23" i="25"/>
  <c r="H23" i="25"/>
  <c r="G23" i="25"/>
  <c r="F23" i="25"/>
  <c r="E23" i="25"/>
  <c r="D23" i="25"/>
  <c r="AX22" i="25"/>
  <c r="AW22" i="25"/>
  <c r="AV22" i="25"/>
  <c r="AU22" i="25"/>
  <c r="AT22" i="25"/>
  <c r="AS22" i="25"/>
  <c r="AR22" i="25"/>
  <c r="AQ22" i="25"/>
  <c r="AP22" i="25"/>
  <c r="AO22" i="25"/>
  <c r="AN22" i="25"/>
  <c r="AM22" i="25"/>
  <c r="AL22" i="25"/>
  <c r="AK22" i="25"/>
  <c r="AJ22" i="25"/>
  <c r="AI22" i="25"/>
  <c r="AH22" i="25"/>
  <c r="AG22" i="25"/>
  <c r="AF22" i="25"/>
  <c r="AE22" i="25"/>
  <c r="AD22" i="25"/>
  <c r="AC22" i="25"/>
  <c r="AB22" i="25"/>
  <c r="AA22" i="25"/>
  <c r="Z22" i="25"/>
  <c r="Y22" i="25"/>
  <c r="X22" i="25"/>
  <c r="W22" i="25"/>
  <c r="V22" i="25"/>
  <c r="U22" i="25"/>
  <c r="T22" i="25"/>
  <c r="S22" i="25"/>
  <c r="R22" i="25"/>
  <c r="Q22" i="25"/>
  <c r="P22" i="25"/>
  <c r="O22" i="25"/>
  <c r="N22" i="25"/>
  <c r="M22" i="25"/>
  <c r="L22" i="25"/>
  <c r="K22" i="25"/>
  <c r="J22" i="25"/>
  <c r="I22" i="25"/>
  <c r="H22" i="25"/>
  <c r="G22" i="25"/>
  <c r="F22" i="25"/>
  <c r="E22" i="25"/>
  <c r="D22" i="25"/>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H23" i="21"/>
  <c r="AI23" i="21"/>
  <c r="AJ23" i="21"/>
  <c r="AK23" i="21"/>
  <c r="AL23" i="21"/>
  <c r="AM23" i="21"/>
  <c r="AN23" i="21"/>
  <c r="AO23" i="21"/>
  <c r="AP23" i="21"/>
  <c r="AQ23" i="21"/>
  <c r="AR23" i="21"/>
  <c r="AS23" i="21"/>
  <c r="AT23" i="21"/>
  <c r="AU23" i="21"/>
  <c r="AV23" i="21"/>
  <c r="AW23" i="21"/>
  <c r="AX23"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H24" i="21"/>
  <c r="AI24" i="21"/>
  <c r="AJ24" i="21"/>
  <c r="AK24" i="21"/>
  <c r="AL24" i="21"/>
  <c r="AM24" i="21"/>
  <c r="AN24" i="21"/>
  <c r="AO24" i="21"/>
  <c r="AP24" i="21"/>
  <c r="AQ24" i="21"/>
  <c r="AR24" i="21"/>
  <c r="AS24" i="21"/>
  <c r="AT24" i="21"/>
  <c r="AU24" i="21"/>
  <c r="AV24" i="21"/>
  <c r="AW24" i="21"/>
  <c r="AX24"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H25" i="21"/>
  <c r="AI25" i="21"/>
  <c r="AJ25" i="21"/>
  <c r="AK25" i="21"/>
  <c r="AL25" i="21"/>
  <c r="AM25" i="21"/>
  <c r="AN25" i="21"/>
  <c r="AO25" i="21"/>
  <c r="AP25" i="21"/>
  <c r="AQ25" i="21"/>
  <c r="AR25" i="21"/>
  <c r="AS25" i="21"/>
  <c r="AT25" i="21"/>
  <c r="AU25" i="21"/>
  <c r="AV25" i="21"/>
  <c r="AW25" i="21"/>
  <c r="AX25"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H26" i="21"/>
  <c r="AI26" i="21"/>
  <c r="AJ26" i="21"/>
  <c r="AK26" i="21"/>
  <c r="AL26" i="21"/>
  <c r="AM26" i="21"/>
  <c r="AN26" i="21"/>
  <c r="AO26" i="21"/>
  <c r="AP26" i="21"/>
  <c r="AQ26" i="21"/>
  <c r="AR26" i="21"/>
  <c r="AS26" i="21"/>
  <c r="AT26" i="21"/>
  <c r="AU26" i="21"/>
  <c r="AV26" i="21"/>
  <c r="AW26" i="21"/>
  <c r="AX26"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H27" i="21"/>
  <c r="AI27" i="21"/>
  <c r="AJ27" i="21"/>
  <c r="AK27" i="21"/>
  <c r="AL27" i="21"/>
  <c r="AM27" i="21"/>
  <c r="AN27" i="21"/>
  <c r="AO27" i="21"/>
  <c r="AP27" i="21"/>
  <c r="AQ27" i="21"/>
  <c r="AR27" i="21"/>
  <c r="AS27" i="21"/>
  <c r="AT27" i="21"/>
  <c r="AU27" i="21"/>
  <c r="AV27" i="21"/>
  <c r="AW27" i="21"/>
  <c r="AX27"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H28" i="21"/>
  <c r="AI28" i="21"/>
  <c r="AJ28" i="21"/>
  <c r="AK28" i="21"/>
  <c r="AL28" i="21"/>
  <c r="AM28" i="21"/>
  <c r="AN28" i="21"/>
  <c r="AO28" i="21"/>
  <c r="AP28" i="21"/>
  <c r="AQ28" i="21"/>
  <c r="AR28" i="21"/>
  <c r="AS28" i="21"/>
  <c r="AT28" i="21"/>
  <c r="AU28" i="21"/>
  <c r="AV28" i="21"/>
  <c r="AW28" i="21"/>
  <c r="AX28"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H29" i="21"/>
  <c r="AI29" i="21"/>
  <c r="AJ29" i="21"/>
  <c r="AK29" i="21"/>
  <c r="AL29" i="21"/>
  <c r="AM29" i="21"/>
  <c r="AN29" i="21"/>
  <c r="AO29" i="21"/>
  <c r="AP29" i="21"/>
  <c r="AQ29" i="21"/>
  <c r="AR29" i="21"/>
  <c r="AS29" i="21"/>
  <c r="AT29" i="21"/>
  <c r="AU29" i="21"/>
  <c r="AV29" i="21"/>
  <c r="AW29" i="21"/>
  <c r="AX29"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H30" i="21"/>
  <c r="AI30" i="21"/>
  <c r="AJ30" i="21"/>
  <c r="AK30" i="21"/>
  <c r="AL30" i="21"/>
  <c r="AM30" i="21"/>
  <c r="AN30" i="21"/>
  <c r="AO30" i="21"/>
  <c r="AP30" i="21"/>
  <c r="AQ30" i="21"/>
  <c r="AR30" i="21"/>
  <c r="AS30" i="21"/>
  <c r="AT30" i="21"/>
  <c r="AU30" i="21"/>
  <c r="AV30" i="21"/>
  <c r="AW30" i="21"/>
  <c r="AX30"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H31" i="21"/>
  <c r="AI31" i="21"/>
  <c r="AJ31" i="21"/>
  <c r="AK31" i="21"/>
  <c r="AL31" i="21"/>
  <c r="AM31" i="21"/>
  <c r="AN31" i="21"/>
  <c r="AO31" i="21"/>
  <c r="AP31" i="21"/>
  <c r="AQ31" i="21"/>
  <c r="AR31" i="21"/>
  <c r="AS31" i="21"/>
  <c r="AT31" i="21"/>
  <c r="AU31" i="21"/>
  <c r="AV31" i="21"/>
  <c r="AW31" i="21"/>
  <c r="AX31"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H32" i="21"/>
  <c r="AI32" i="21"/>
  <c r="AJ32" i="21"/>
  <c r="AK32" i="21"/>
  <c r="AL32" i="21"/>
  <c r="AM32" i="21"/>
  <c r="AN32" i="21"/>
  <c r="AO32" i="21"/>
  <c r="AP32" i="21"/>
  <c r="AQ32" i="21"/>
  <c r="AR32" i="21"/>
  <c r="AS32" i="21"/>
  <c r="AT32" i="21"/>
  <c r="AU32" i="21"/>
  <c r="AV32" i="21"/>
  <c r="AW32" i="21"/>
  <c r="AX32"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H33" i="21"/>
  <c r="AI33" i="21"/>
  <c r="AJ33" i="21"/>
  <c r="AK33" i="21"/>
  <c r="AL33" i="21"/>
  <c r="AM33" i="21"/>
  <c r="AN33" i="21"/>
  <c r="AO33" i="21"/>
  <c r="AP33" i="21"/>
  <c r="AQ33" i="21"/>
  <c r="AR33" i="21"/>
  <c r="AS33" i="21"/>
  <c r="AT33" i="21"/>
  <c r="AU33" i="21"/>
  <c r="AV33" i="21"/>
  <c r="AW33" i="21"/>
  <c r="AX33"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H34" i="21"/>
  <c r="AI34" i="21"/>
  <c r="AJ34" i="21"/>
  <c r="AK34" i="21"/>
  <c r="AL34" i="21"/>
  <c r="AM34" i="21"/>
  <c r="AN34" i="21"/>
  <c r="AO34" i="21"/>
  <c r="AP34" i="21"/>
  <c r="AQ34" i="21"/>
  <c r="AR34" i="21"/>
  <c r="AS34" i="21"/>
  <c r="AT34" i="21"/>
  <c r="AU34" i="21"/>
  <c r="AV34" i="21"/>
  <c r="AW34" i="21"/>
  <c r="AX34"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H35" i="21"/>
  <c r="AI35" i="21"/>
  <c r="AJ35" i="21"/>
  <c r="AK35" i="21"/>
  <c r="AL35" i="21"/>
  <c r="AM35" i="21"/>
  <c r="AN35" i="21"/>
  <c r="AO35" i="21"/>
  <c r="AP35" i="21"/>
  <c r="AQ35" i="21"/>
  <c r="AR35" i="21"/>
  <c r="AS35" i="21"/>
  <c r="AT35" i="21"/>
  <c r="AU35" i="21"/>
  <c r="AV35" i="21"/>
  <c r="AW35" i="21"/>
  <c r="AX35"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H36" i="21"/>
  <c r="AI36" i="21"/>
  <c r="AJ36" i="21"/>
  <c r="AK36" i="21"/>
  <c r="AL36" i="21"/>
  <c r="AM36" i="21"/>
  <c r="AN36" i="21"/>
  <c r="AO36" i="21"/>
  <c r="AP36" i="21"/>
  <c r="AQ36" i="21"/>
  <c r="AR36" i="21"/>
  <c r="AS36" i="21"/>
  <c r="AT36" i="21"/>
  <c r="AU36" i="21"/>
  <c r="AV36" i="21"/>
  <c r="AW36" i="21"/>
  <c r="AX36"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H37" i="21"/>
  <c r="AI37" i="21"/>
  <c r="AJ37" i="21"/>
  <c r="AK37" i="21"/>
  <c r="AL37" i="21"/>
  <c r="AM37" i="21"/>
  <c r="AN37" i="21"/>
  <c r="AO37" i="21"/>
  <c r="AP37" i="21"/>
  <c r="AQ37" i="21"/>
  <c r="AR37" i="21"/>
  <c r="AS37" i="21"/>
  <c r="AT37" i="21"/>
  <c r="AU37" i="21"/>
  <c r="AV37" i="21"/>
  <c r="AW37" i="21"/>
  <c r="AX37" i="21"/>
  <c r="D38" i="21"/>
  <c r="E38" i="21"/>
  <c r="F38" i="21"/>
  <c r="G38" i="21"/>
  <c r="H38" i="21"/>
  <c r="I38" i="21"/>
  <c r="J38" i="21"/>
  <c r="K38" i="21"/>
  <c r="L38" i="21"/>
  <c r="M38" i="21"/>
  <c r="N38" i="21"/>
  <c r="O38" i="21"/>
  <c r="P38" i="21"/>
  <c r="Q38" i="21"/>
  <c r="R38" i="21"/>
  <c r="S38" i="21"/>
  <c r="T38" i="21"/>
  <c r="U38" i="21"/>
  <c r="V38" i="21"/>
  <c r="W38" i="21"/>
  <c r="X38" i="21"/>
  <c r="Y38" i="21"/>
  <c r="Y38" i="26" s="1"/>
  <c r="Z38" i="21"/>
  <c r="AA38" i="21"/>
  <c r="AB38" i="21"/>
  <c r="AC38" i="21"/>
  <c r="AD38" i="21"/>
  <c r="AE38" i="21"/>
  <c r="AF38" i="21"/>
  <c r="AG38" i="21"/>
  <c r="AH38" i="21"/>
  <c r="AI38" i="21"/>
  <c r="AJ38" i="21"/>
  <c r="AK38" i="21"/>
  <c r="AL38" i="21"/>
  <c r="AM38" i="21"/>
  <c r="AN38" i="21"/>
  <c r="AO38" i="21"/>
  <c r="AP38" i="21"/>
  <c r="AQ38" i="21"/>
  <c r="AR38" i="21"/>
  <c r="AS38" i="21"/>
  <c r="AT38" i="21"/>
  <c r="AU38" i="21"/>
  <c r="AV38" i="21"/>
  <c r="AW38" i="21"/>
  <c r="AW38" i="26" s="1"/>
  <c r="AX38"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H22" i="21"/>
  <c r="AI22" i="21"/>
  <c r="AJ22" i="21"/>
  <c r="AK22" i="21"/>
  <c r="AL22" i="21"/>
  <c r="AM22" i="21"/>
  <c r="AN22" i="21"/>
  <c r="AO22" i="21"/>
  <c r="AP22" i="21"/>
  <c r="AQ22" i="21"/>
  <c r="AR22" i="21"/>
  <c r="AS22" i="21"/>
  <c r="AT22" i="21"/>
  <c r="AU22" i="21"/>
  <c r="AV22" i="21"/>
  <c r="AW22" i="21"/>
  <c r="AX22" i="21"/>
  <c r="D22" i="21"/>
  <c r="AX35" i="26" l="1"/>
  <c r="O25" i="28"/>
  <c r="L22" i="28"/>
  <c r="I19" i="28"/>
  <c r="F16" i="28"/>
  <c r="AH37" i="26"/>
  <c r="Y22" i="26"/>
  <c r="AK22" i="26"/>
  <c r="AW22" i="26"/>
  <c r="W23" i="26"/>
  <c r="AI23" i="26"/>
  <c r="AU23" i="26"/>
  <c r="Z23" i="26"/>
  <c r="AL23" i="26"/>
  <c r="AX23" i="26"/>
  <c r="AA24" i="26"/>
  <c r="AM24" i="26"/>
  <c r="AB25" i="26"/>
  <c r="AN25" i="26"/>
  <c r="AC26" i="26"/>
  <c r="AO26" i="26"/>
  <c r="AU4" i="24"/>
  <c r="AL4" i="24"/>
  <c r="Z4" i="24"/>
  <c r="N4" i="24"/>
  <c r="AG37" i="26"/>
  <c r="U37" i="26"/>
  <c r="Y31" i="26"/>
  <c r="AW4" i="24"/>
  <c r="AK4" i="24"/>
  <c r="Y4" i="24"/>
  <c r="M4" i="24"/>
  <c r="AT4" i="24"/>
  <c r="AH4" i="24"/>
  <c r="AI4" i="24"/>
  <c r="W4" i="24"/>
  <c r="K4" i="24"/>
  <c r="V4" i="24"/>
  <c r="J4" i="24"/>
  <c r="G15" i="28"/>
  <c r="S15" i="28"/>
  <c r="AE15" i="28"/>
  <c r="AQ15" i="28"/>
  <c r="I17" i="28"/>
  <c r="U17" i="28"/>
  <c r="AG17" i="28"/>
  <c r="AS17" i="28"/>
  <c r="J18" i="28"/>
  <c r="V18" i="28"/>
  <c r="AH18" i="28"/>
  <c r="AT18" i="28"/>
  <c r="K19" i="28"/>
  <c r="W19" i="28"/>
  <c r="AI19" i="28"/>
  <c r="AU19" i="28"/>
  <c r="L20" i="28"/>
  <c r="X20" i="28"/>
  <c r="AJ20" i="28"/>
  <c r="AV20" i="28"/>
  <c r="M21" i="28"/>
  <c r="Y21" i="28"/>
  <c r="AK21" i="28"/>
  <c r="AW21" i="28"/>
  <c r="N22" i="28"/>
  <c r="Z22" i="28"/>
  <c r="AL22" i="28"/>
  <c r="C23" i="28"/>
  <c r="O23" i="28"/>
  <c r="AA23" i="28"/>
  <c r="AM23" i="28"/>
  <c r="D24" i="28"/>
  <c r="P24" i="28"/>
  <c r="AB24" i="28"/>
  <c r="AN24" i="28"/>
  <c r="E25" i="28"/>
  <c r="Q25" i="28"/>
  <c r="AC25" i="28"/>
  <c r="AO25" i="28"/>
  <c r="F26" i="28"/>
  <c r="R26" i="28"/>
  <c r="AD26" i="28"/>
  <c r="AP26" i="28"/>
  <c r="G27" i="28"/>
  <c r="S27" i="28"/>
  <c r="AE27" i="28"/>
  <c r="AQ27" i="28"/>
  <c r="H15" i="28"/>
  <c r="T15" i="28"/>
  <c r="AF15" i="28"/>
  <c r="AR15" i="28"/>
  <c r="J17" i="28"/>
  <c r="V17" i="28"/>
  <c r="AH17" i="28"/>
  <c r="AT17" i="28"/>
  <c r="K18" i="28"/>
  <c r="W18" i="28"/>
  <c r="AI18" i="28"/>
  <c r="AU18" i="28"/>
  <c r="L19" i="28"/>
  <c r="X19" i="28"/>
  <c r="AJ19" i="28"/>
  <c r="AV19" i="28"/>
  <c r="M20" i="28"/>
  <c r="Y20" i="28"/>
  <c r="AK20" i="28"/>
  <c r="AW20" i="28"/>
  <c r="N21" i="28"/>
  <c r="Z21" i="28"/>
  <c r="AL21" i="28"/>
  <c r="C22" i="28"/>
  <c r="O22" i="28"/>
  <c r="AA22" i="28"/>
  <c r="AM22" i="28"/>
  <c r="D23" i="28"/>
  <c r="P23" i="28"/>
  <c r="AB23" i="28"/>
  <c r="AN23" i="28"/>
  <c r="E24" i="28"/>
  <c r="Q24" i="28"/>
  <c r="AC24" i="28"/>
  <c r="AO24" i="28"/>
  <c r="F25" i="28"/>
  <c r="R25" i="28"/>
  <c r="AD25" i="28"/>
  <c r="AP25" i="28"/>
  <c r="G26" i="28"/>
  <c r="S26" i="28"/>
  <c r="AE26" i="28"/>
  <c r="AQ26" i="28"/>
  <c r="H27" i="28"/>
  <c r="T27" i="28"/>
  <c r="AF27" i="28"/>
  <c r="AR27" i="28"/>
  <c r="U22" i="26"/>
  <c r="AG22" i="26"/>
  <c r="AS22" i="26"/>
  <c r="AP4" i="24"/>
  <c r="AD4" i="24"/>
  <c r="R4" i="24"/>
  <c r="V22" i="26"/>
  <c r="AH22" i="26"/>
  <c r="AT22" i="26"/>
  <c r="X24" i="26"/>
  <c r="AJ24" i="26"/>
  <c r="AV24" i="26"/>
  <c r="Y25" i="26"/>
  <c r="AK25" i="26"/>
  <c r="AW25" i="26"/>
  <c r="Z26" i="26"/>
  <c r="AL26" i="26"/>
  <c r="AX26" i="26"/>
  <c r="AA27" i="26"/>
  <c r="AO4" i="24"/>
  <c r="AC4" i="24"/>
  <c r="Q4" i="24"/>
  <c r="E4" i="24"/>
  <c r="X23" i="26"/>
  <c r="AJ23" i="26"/>
  <c r="AV23" i="26"/>
  <c r="Y24" i="26"/>
  <c r="AK24" i="26"/>
  <c r="AW24" i="26"/>
  <c r="Z25" i="26"/>
  <c r="AL25" i="26"/>
  <c r="AX25" i="26"/>
  <c r="AA26" i="26"/>
  <c r="AM26" i="26"/>
  <c r="AN4" i="24"/>
  <c r="AB4" i="24"/>
  <c r="P4" i="24"/>
  <c r="D4" i="24"/>
  <c r="Y23" i="26"/>
  <c r="AK23" i="26"/>
  <c r="AW23" i="26"/>
  <c r="Z24" i="26"/>
  <c r="AL24" i="26"/>
  <c r="AX24" i="26"/>
  <c r="AA25" i="26"/>
  <c r="AM25" i="26"/>
  <c r="AB26" i="26"/>
  <c r="AN26" i="26"/>
  <c r="AC27" i="26"/>
  <c r="AO27" i="26"/>
  <c r="AD28" i="26"/>
  <c r="AP28" i="26"/>
  <c r="S29" i="26"/>
  <c r="AM4" i="24"/>
  <c r="AA4" i="24"/>
  <c r="O4" i="24"/>
  <c r="V37" i="26"/>
  <c r="AK26" i="26"/>
  <c r="W22" i="26"/>
  <c r="AI22" i="26"/>
  <c r="AU22" i="26"/>
  <c r="AB27" i="26"/>
  <c r="X25" i="26"/>
  <c r="X22" i="26"/>
  <c r="AJ22" i="26"/>
  <c r="AV22" i="26"/>
  <c r="AE29" i="26"/>
  <c r="AQ29" i="26"/>
  <c r="T30" i="26"/>
  <c r="AF30" i="26"/>
  <c r="AR30" i="26"/>
  <c r="U31" i="26"/>
  <c r="AG31" i="26"/>
  <c r="AS31" i="26"/>
  <c r="V32" i="26"/>
  <c r="AH32" i="26"/>
  <c r="AT32" i="26"/>
  <c r="W33" i="26"/>
  <c r="AI33" i="26"/>
  <c r="AU33" i="26"/>
  <c r="X34" i="26"/>
  <c r="AJ34" i="26"/>
  <c r="AV34" i="26"/>
  <c r="Y35" i="26"/>
  <c r="AK35" i="26"/>
  <c r="AW35" i="26"/>
  <c r="Z36" i="26"/>
  <c r="AL36" i="26"/>
  <c r="AX36" i="26"/>
  <c r="AA37" i="26"/>
  <c r="AM37" i="26"/>
  <c r="AB38" i="26"/>
  <c r="AN38" i="26"/>
  <c r="C4" i="24"/>
  <c r="AJ25" i="26"/>
  <c r="AD27" i="26"/>
  <c r="AP27" i="26"/>
  <c r="S28" i="26"/>
  <c r="AE28" i="26"/>
  <c r="AQ28" i="26"/>
  <c r="T29" i="26"/>
  <c r="AF29" i="26"/>
  <c r="AR29" i="26"/>
  <c r="U30" i="26"/>
  <c r="AG30" i="26"/>
  <c r="AS30" i="26"/>
  <c r="V31" i="26"/>
  <c r="AH31" i="26"/>
  <c r="AT31" i="26"/>
  <c r="W32" i="26"/>
  <c r="AI32" i="26"/>
  <c r="AU32" i="26"/>
  <c r="X33" i="26"/>
  <c r="AJ33" i="26"/>
  <c r="AV33" i="26"/>
  <c r="Y34" i="26"/>
  <c r="AK34" i="26"/>
  <c r="AW34" i="26"/>
  <c r="Z35" i="26"/>
  <c r="AL35" i="26"/>
  <c r="AA36" i="26"/>
  <c r="AM36" i="26"/>
  <c r="AB37" i="26"/>
  <c r="AN37" i="26"/>
  <c r="AC38" i="26"/>
  <c r="AO38" i="26"/>
  <c r="AV25" i="26"/>
  <c r="Z22" i="26"/>
  <c r="AL22" i="26"/>
  <c r="AX22" i="26"/>
  <c r="AA23" i="26"/>
  <c r="AM23" i="26"/>
  <c r="AB24" i="26"/>
  <c r="AN24" i="26"/>
  <c r="AC25" i="26"/>
  <c r="AO25" i="26"/>
  <c r="AD26" i="26"/>
  <c r="AP26" i="26"/>
  <c r="S27" i="26"/>
  <c r="AE27" i="26"/>
  <c r="AH23" i="26"/>
  <c r="Y26" i="26"/>
  <c r="AA22" i="26"/>
  <c r="AM22" i="26"/>
  <c r="AB23" i="26"/>
  <c r="AN23" i="26"/>
  <c r="AC24" i="26"/>
  <c r="AO24" i="26"/>
  <c r="AD25" i="26"/>
  <c r="AP25" i="26"/>
  <c r="S26" i="26"/>
  <c r="AE26" i="26"/>
  <c r="AQ26" i="26"/>
  <c r="T27" i="26"/>
  <c r="AF27" i="26"/>
  <c r="AV4" i="24"/>
  <c r="AJ4" i="24"/>
  <c r="X4" i="24"/>
  <c r="L4" i="24"/>
  <c r="W24" i="26"/>
  <c r="Z27" i="26"/>
  <c r="AB22" i="26"/>
  <c r="AN22" i="26"/>
  <c r="AC23" i="26"/>
  <c r="AO23" i="26"/>
  <c r="AD24" i="26"/>
  <c r="AP24" i="26"/>
  <c r="S25" i="26"/>
  <c r="AE25" i="26"/>
  <c r="AQ25" i="26"/>
  <c r="T26" i="26"/>
  <c r="AF26" i="26"/>
  <c r="AR26" i="26"/>
  <c r="U27" i="26"/>
  <c r="AG27" i="26"/>
  <c r="AT23" i="26"/>
  <c r="AW26" i="26"/>
  <c r="AC22" i="26"/>
  <c r="AO22" i="26"/>
  <c r="AD23" i="26"/>
  <c r="AP23" i="26"/>
  <c r="S24" i="26"/>
  <c r="AE24" i="26"/>
  <c r="AQ24" i="26"/>
  <c r="T25" i="26"/>
  <c r="AF25" i="26"/>
  <c r="AR25" i="26"/>
  <c r="U26" i="26"/>
  <c r="AG26" i="26"/>
  <c r="AS26" i="26"/>
  <c r="V27" i="26"/>
  <c r="AH27" i="26"/>
  <c r="AT27" i="26"/>
  <c r="V23" i="26"/>
  <c r="AU24" i="26"/>
  <c r="AD22" i="26"/>
  <c r="AP22" i="26"/>
  <c r="S23" i="26"/>
  <c r="AE23" i="26"/>
  <c r="AQ23" i="26"/>
  <c r="T24" i="26"/>
  <c r="AF24" i="26"/>
  <c r="AR24" i="26"/>
  <c r="U25" i="26"/>
  <c r="AG25" i="26"/>
  <c r="AS25" i="26"/>
  <c r="V26" i="26"/>
  <c r="AH26" i="26"/>
  <c r="AT26" i="26"/>
  <c r="W27" i="26"/>
  <c r="AI27" i="26"/>
  <c r="AS4" i="24"/>
  <c r="AG4" i="24"/>
  <c r="U4" i="24"/>
  <c r="I4" i="24"/>
  <c r="AL27" i="26"/>
  <c r="S22" i="26"/>
  <c r="AE22" i="26"/>
  <c r="AQ22" i="26"/>
  <c r="T23" i="26"/>
  <c r="AF23" i="26"/>
  <c r="AR23" i="26"/>
  <c r="U24" i="26"/>
  <c r="AG24" i="26"/>
  <c r="AS24" i="26"/>
  <c r="V25" i="26"/>
  <c r="AH25" i="26"/>
  <c r="AT25" i="26"/>
  <c r="W26" i="26"/>
  <c r="AI26" i="26"/>
  <c r="AU26" i="26"/>
  <c r="X27" i="26"/>
  <c r="AR4" i="24"/>
  <c r="AF4" i="24"/>
  <c r="T4" i="24"/>
  <c r="H4" i="24"/>
  <c r="AI24" i="26"/>
  <c r="T22" i="26"/>
  <c r="AF22" i="26"/>
  <c r="AR22" i="26"/>
  <c r="U23" i="26"/>
  <c r="AG23" i="26"/>
  <c r="AS23" i="26"/>
  <c r="V24" i="26"/>
  <c r="AH24" i="26"/>
  <c r="AT24" i="26"/>
  <c r="W25" i="26"/>
  <c r="AI25" i="26"/>
  <c r="AU25" i="26"/>
  <c r="X26" i="26"/>
  <c r="AJ26" i="26"/>
  <c r="AV26" i="26"/>
  <c r="Y27" i="26"/>
  <c r="AK27" i="26"/>
  <c r="AQ4" i="24"/>
  <c r="AE4" i="24"/>
  <c r="S4" i="24"/>
  <c r="G4" i="24"/>
  <c r="AQ27" i="26"/>
  <c r="T28" i="26"/>
  <c r="AF28" i="26"/>
  <c r="AR28" i="26"/>
  <c r="U29" i="26"/>
  <c r="AG29" i="26"/>
  <c r="AS29" i="26"/>
  <c r="V30" i="26"/>
  <c r="AH30" i="26"/>
  <c r="AT30" i="26"/>
  <c r="W31" i="26"/>
  <c r="AI31" i="26"/>
  <c r="AU31" i="26"/>
  <c r="X32" i="26"/>
  <c r="AJ32" i="26"/>
  <c r="AV32" i="26"/>
  <c r="Y33" i="26"/>
  <c r="AK33" i="26"/>
  <c r="AW33" i="26"/>
  <c r="Z34" i="26"/>
  <c r="AL34" i="26"/>
  <c r="AX34" i="26"/>
  <c r="AA35" i="26"/>
  <c r="AM35" i="26"/>
  <c r="AB36" i="26"/>
  <c r="AN36" i="26"/>
  <c r="AC37" i="26"/>
  <c r="AO37" i="26"/>
  <c r="AD38" i="26"/>
  <c r="AP38" i="26"/>
  <c r="I15" i="28"/>
  <c r="U15" i="28"/>
  <c r="AG15" i="28"/>
  <c r="AS15" i="28"/>
  <c r="K17" i="28"/>
  <c r="W17" i="28"/>
  <c r="AI17" i="28"/>
  <c r="AU17" i="28"/>
  <c r="L18" i="28"/>
  <c r="X18" i="28"/>
  <c r="AJ18" i="28"/>
  <c r="AV18" i="28"/>
  <c r="M19" i="28"/>
  <c r="Y19" i="28"/>
  <c r="AK19" i="28"/>
  <c r="AW19" i="28"/>
  <c r="N20" i="28"/>
  <c r="Z20" i="28"/>
  <c r="AL20" i="28"/>
  <c r="C21" i="28"/>
  <c r="O21" i="28"/>
  <c r="AA21" i="28"/>
  <c r="AM21" i="28"/>
  <c r="D22" i="28"/>
  <c r="P22" i="28"/>
  <c r="AB22" i="28"/>
  <c r="AN22" i="28"/>
  <c r="E23" i="28"/>
  <c r="Q23" i="28"/>
  <c r="AC23" i="28"/>
  <c r="AO23" i="28"/>
  <c r="F24" i="28"/>
  <c r="R24" i="28"/>
  <c r="AD24" i="28"/>
  <c r="AP24" i="28"/>
  <c r="G25" i="28"/>
  <c r="S25" i="28"/>
  <c r="AE25" i="28"/>
  <c r="AQ25" i="28"/>
  <c r="H26" i="28"/>
  <c r="T26" i="28"/>
  <c r="AF26" i="28"/>
  <c r="AR26" i="28"/>
  <c r="I27" i="28"/>
  <c r="U27" i="28"/>
  <c r="AG27" i="28"/>
  <c r="AS27" i="28"/>
  <c r="AR27" i="26"/>
  <c r="U28" i="26"/>
  <c r="AG28" i="26"/>
  <c r="AS28" i="26"/>
  <c r="V29" i="26"/>
  <c r="AH29" i="26"/>
  <c r="AT29" i="26"/>
  <c r="W30" i="26"/>
  <c r="AI30" i="26"/>
  <c r="AU30" i="26"/>
  <c r="X31" i="26"/>
  <c r="AJ31" i="26"/>
  <c r="AV31" i="26"/>
  <c r="Y32" i="26"/>
  <c r="AK32" i="26"/>
  <c r="AW32" i="26"/>
  <c r="Z33" i="26"/>
  <c r="AL33" i="26"/>
  <c r="AX33" i="26"/>
  <c r="AA34" i="26"/>
  <c r="AM34" i="26"/>
  <c r="AB35" i="26"/>
  <c r="AN35" i="26"/>
  <c r="AC36" i="26"/>
  <c r="AO36" i="26"/>
  <c r="AD37" i="26"/>
  <c r="AP37" i="26"/>
  <c r="S38" i="26"/>
  <c r="AE38" i="26"/>
  <c r="AQ38" i="26"/>
  <c r="J15" i="28"/>
  <c r="V15" i="28"/>
  <c r="AH15" i="28"/>
  <c r="AT15" i="28"/>
  <c r="L17" i="28"/>
  <c r="X17" i="28"/>
  <c r="AJ17" i="28"/>
  <c r="AV17" i="28"/>
  <c r="M18" i="28"/>
  <c r="Y18" i="28"/>
  <c r="AK18" i="28"/>
  <c r="AW18" i="28"/>
  <c r="N19" i="28"/>
  <c r="Z19" i="28"/>
  <c r="AL19" i="28"/>
  <c r="C20" i="28"/>
  <c r="O20" i="28"/>
  <c r="AA20" i="28"/>
  <c r="AM20" i="28"/>
  <c r="D21" i="28"/>
  <c r="P21" i="28"/>
  <c r="AB21" i="28"/>
  <c r="AN21" i="28"/>
  <c r="E22" i="28"/>
  <c r="Q22" i="28"/>
  <c r="AC22" i="28"/>
  <c r="AO22" i="28"/>
  <c r="F23" i="28"/>
  <c r="R23" i="28"/>
  <c r="AD23" i="28"/>
  <c r="AP23" i="28"/>
  <c r="G24" i="28"/>
  <c r="S24" i="28"/>
  <c r="AE24" i="28"/>
  <c r="AQ24" i="28"/>
  <c r="H25" i="28"/>
  <c r="T25" i="28"/>
  <c r="AF25" i="28"/>
  <c r="AR25" i="28"/>
  <c r="I26" i="28"/>
  <c r="U26" i="28"/>
  <c r="AG26" i="28"/>
  <c r="AS26" i="28"/>
  <c r="J27" i="28"/>
  <c r="V27" i="28"/>
  <c r="AH27" i="28"/>
  <c r="AT27" i="28"/>
  <c r="AS27" i="26"/>
  <c r="V28" i="26"/>
  <c r="AH28" i="26"/>
  <c r="AT28" i="26"/>
  <c r="W29" i="26"/>
  <c r="AI29" i="26"/>
  <c r="AU29" i="26"/>
  <c r="X30" i="26"/>
  <c r="AJ30" i="26"/>
  <c r="AV30" i="26"/>
  <c r="AK31" i="26"/>
  <c r="AW31" i="26"/>
  <c r="Z32" i="26"/>
  <c r="AL32" i="26"/>
  <c r="AX32" i="26"/>
  <c r="AA33" i="26"/>
  <c r="AM33" i="26"/>
  <c r="AB34" i="26"/>
  <c r="AN34" i="26"/>
  <c r="AC35" i="26"/>
  <c r="AO35" i="26"/>
  <c r="AD36" i="26"/>
  <c r="AP36" i="26"/>
  <c r="S37" i="26"/>
  <c r="AE37" i="26"/>
  <c r="AQ37" i="26"/>
  <c r="T38" i="26"/>
  <c r="AF38" i="26"/>
  <c r="AR38" i="26"/>
  <c r="K15" i="28"/>
  <c r="W15" i="28"/>
  <c r="AI15" i="28"/>
  <c r="AU15" i="28"/>
  <c r="M17" i="28"/>
  <c r="Y17" i="28"/>
  <c r="AK17" i="28"/>
  <c r="AW17" i="28"/>
  <c r="N18" i="28"/>
  <c r="Z18" i="28"/>
  <c r="AL18" i="28"/>
  <c r="C19" i="28"/>
  <c r="O19" i="28"/>
  <c r="AA19" i="28"/>
  <c r="AM19" i="28"/>
  <c r="D20" i="28"/>
  <c r="P20" i="28"/>
  <c r="AB20" i="28"/>
  <c r="AN20" i="28"/>
  <c r="E21" i="28"/>
  <c r="Q21" i="28"/>
  <c r="AC21" i="28"/>
  <c r="AO21" i="28"/>
  <c r="F22" i="28"/>
  <c r="R22" i="28"/>
  <c r="AD22" i="28"/>
  <c r="AP22" i="28"/>
  <c r="G23" i="28"/>
  <c r="S23" i="28"/>
  <c r="AE23" i="28"/>
  <c r="AQ23" i="28"/>
  <c r="H24" i="28"/>
  <c r="T24" i="28"/>
  <c r="AF24" i="28"/>
  <c r="AR24" i="28"/>
  <c r="I25" i="28"/>
  <c r="U25" i="28"/>
  <c r="AG25" i="28"/>
  <c r="AS25" i="28"/>
  <c r="J26" i="28"/>
  <c r="V26" i="28"/>
  <c r="AH26" i="28"/>
  <c r="AT26" i="28"/>
  <c r="K27" i="28"/>
  <c r="W27" i="28"/>
  <c r="AI27" i="28"/>
  <c r="AU27" i="28"/>
  <c r="W28" i="26"/>
  <c r="AI28" i="26"/>
  <c r="AU28" i="26"/>
  <c r="X29" i="26"/>
  <c r="AJ29" i="26"/>
  <c r="AV29" i="26"/>
  <c r="Y30" i="26"/>
  <c r="AK30" i="26"/>
  <c r="AW30" i="26"/>
  <c r="Z31" i="26"/>
  <c r="AL31" i="26"/>
  <c r="AX31" i="26"/>
  <c r="AA32" i="26"/>
  <c r="AM32" i="26"/>
  <c r="AB33" i="26"/>
  <c r="AN33" i="26"/>
  <c r="AC34" i="26"/>
  <c r="AO34" i="26"/>
  <c r="AD35" i="26"/>
  <c r="AP35" i="26"/>
  <c r="S36" i="26"/>
  <c r="AE36" i="26"/>
  <c r="AQ36" i="26"/>
  <c r="T37" i="26"/>
  <c r="AF37" i="26"/>
  <c r="AR37" i="26"/>
  <c r="U38" i="26"/>
  <c r="AG38" i="26"/>
  <c r="AS38" i="26"/>
  <c r="F4" i="24"/>
  <c r="L15" i="28"/>
  <c r="X15" i="28"/>
  <c r="AJ15" i="28"/>
  <c r="AV15" i="28"/>
  <c r="M16" i="28"/>
  <c r="Y16" i="28"/>
  <c r="AK16" i="28"/>
  <c r="AW16" i="28"/>
  <c r="N17" i="28"/>
  <c r="Z17" i="28"/>
  <c r="AL17" i="28"/>
  <c r="C18" i="28"/>
  <c r="O18" i="28"/>
  <c r="AA18" i="28"/>
  <c r="AM18" i="28"/>
  <c r="D19" i="28"/>
  <c r="P19" i="28"/>
  <c r="AB19" i="28"/>
  <c r="AN19" i="28"/>
  <c r="E20" i="28"/>
  <c r="Q20" i="28"/>
  <c r="AC20" i="28"/>
  <c r="AO20" i="28"/>
  <c r="F21" i="28"/>
  <c r="R21" i="28"/>
  <c r="AD21" i="28"/>
  <c r="AP21" i="28"/>
  <c r="G22" i="28"/>
  <c r="S22" i="28"/>
  <c r="AE22" i="28"/>
  <c r="AQ22" i="28"/>
  <c r="H23" i="28"/>
  <c r="T23" i="28"/>
  <c r="AF23" i="28"/>
  <c r="AR23" i="28"/>
  <c r="I24" i="28"/>
  <c r="U24" i="28"/>
  <c r="AG24" i="28"/>
  <c r="AS24" i="28"/>
  <c r="J25" i="28"/>
  <c r="V25" i="28"/>
  <c r="AH25" i="28"/>
  <c r="AT25" i="28"/>
  <c r="K26" i="28"/>
  <c r="W26" i="28"/>
  <c r="AI26" i="28"/>
  <c r="AU26" i="28"/>
  <c r="L27" i="28"/>
  <c r="X27" i="28"/>
  <c r="AJ27" i="28"/>
  <c r="AV27" i="28"/>
  <c r="AU27" i="26"/>
  <c r="X28" i="26"/>
  <c r="AJ28" i="26"/>
  <c r="AV28" i="26"/>
  <c r="Y29" i="26"/>
  <c r="AK29" i="26"/>
  <c r="AW29" i="26"/>
  <c r="Z30" i="26"/>
  <c r="AL30" i="26"/>
  <c r="AX30" i="26"/>
  <c r="AA31" i="26"/>
  <c r="AM31" i="26"/>
  <c r="AB32" i="26"/>
  <c r="AN32" i="26"/>
  <c r="AC33" i="26"/>
  <c r="AO33" i="26"/>
  <c r="AD34" i="26"/>
  <c r="AP34" i="26"/>
  <c r="S35" i="26"/>
  <c r="AE35" i="26"/>
  <c r="AQ35" i="26"/>
  <c r="T36" i="26"/>
  <c r="AF36" i="26"/>
  <c r="AR36" i="26"/>
  <c r="AS37" i="26"/>
  <c r="V38" i="26"/>
  <c r="AH38" i="26"/>
  <c r="AT38" i="26"/>
  <c r="M15" i="28"/>
  <c r="Y15" i="28"/>
  <c r="AK15" i="28"/>
  <c r="AW15" i="28"/>
  <c r="N16" i="28"/>
  <c r="Z16" i="28"/>
  <c r="AL16" i="28"/>
  <c r="C17" i="28"/>
  <c r="O17" i="28"/>
  <c r="AA17" i="28"/>
  <c r="AM17" i="28"/>
  <c r="D18" i="28"/>
  <c r="P18" i="28"/>
  <c r="AB18" i="28"/>
  <c r="AN18" i="28"/>
  <c r="E19" i="28"/>
  <c r="Q19" i="28"/>
  <c r="AC19" i="28"/>
  <c r="AO19" i="28"/>
  <c r="F20" i="28"/>
  <c r="R20" i="28"/>
  <c r="AD20" i="28"/>
  <c r="AP20" i="28"/>
  <c r="G21" i="28"/>
  <c r="S21" i="28"/>
  <c r="AE21" i="28"/>
  <c r="AQ21" i="28"/>
  <c r="H22" i="28"/>
  <c r="T22" i="28"/>
  <c r="AF22" i="28"/>
  <c r="AR22" i="28"/>
  <c r="I23" i="28"/>
  <c r="U23" i="28"/>
  <c r="AG23" i="28"/>
  <c r="AS23" i="28"/>
  <c r="J24" i="28"/>
  <c r="V24" i="28"/>
  <c r="AH24" i="28"/>
  <c r="AT24" i="28"/>
  <c r="K25" i="28"/>
  <c r="W25" i="28"/>
  <c r="AI25" i="28"/>
  <c r="AU25" i="28"/>
  <c r="L26" i="28"/>
  <c r="X26" i="28"/>
  <c r="AJ26" i="28"/>
  <c r="AV26" i="28"/>
  <c r="M27" i="28"/>
  <c r="Y27" i="28"/>
  <c r="AK27" i="28"/>
  <c r="AW27" i="28"/>
  <c r="AJ27" i="26"/>
  <c r="AV27" i="26"/>
  <c r="Y28" i="26"/>
  <c r="AK28" i="26"/>
  <c r="AW28" i="26"/>
  <c r="Z29" i="26"/>
  <c r="AL29" i="26"/>
  <c r="AX29" i="26"/>
  <c r="AA30" i="26"/>
  <c r="AM30" i="26"/>
  <c r="AB31" i="26"/>
  <c r="AN31" i="26"/>
  <c r="AC32" i="26"/>
  <c r="AO32" i="26"/>
  <c r="AD33" i="26"/>
  <c r="AP33" i="26"/>
  <c r="S34" i="26"/>
  <c r="AE34" i="26"/>
  <c r="AQ34" i="26"/>
  <c r="T35" i="26"/>
  <c r="AF35" i="26"/>
  <c r="AR35" i="26"/>
  <c r="U36" i="26"/>
  <c r="AG36" i="26"/>
  <c r="AS36" i="26"/>
  <c r="AT37" i="26"/>
  <c r="W38" i="26"/>
  <c r="AI38" i="26"/>
  <c r="AU38" i="26"/>
  <c r="N15" i="28"/>
  <c r="Z15" i="28"/>
  <c r="AL15" i="28"/>
  <c r="C16" i="28"/>
  <c r="O16" i="28"/>
  <c r="AA16" i="28"/>
  <c r="AM16" i="28"/>
  <c r="D17" i="28"/>
  <c r="P17" i="28"/>
  <c r="AB17" i="28"/>
  <c r="AN17" i="28"/>
  <c r="E18" i="28"/>
  <c r="Q18" i="28"/>
  <c r="AC18" i="28"/>
  <c r="AO18" i="28"/>
  <c r="F19" i="28"/>
  <c r="R19" i="28"/>
  <c r="AD19" i="28"/>
  <c r="AP19" i="28"/>
  <c r="G20" i="28"/>
  <c r="S20" i="28"/>
  <c r="AE20" i="28"/>
  <c r="AQ20" i="28"/>
  <c r="H21" i="28"/>
  <c r="T21" i="28"/>
  <c r="AF21" i="28"/>
  <c r="AR21" i="28"/>
  <c r="I22" i="28"/>
  <c r="U22" i="28"/>
  <c r="AG22" i="28"/>
  <c r="AS22" i="28"/>
  <c r="J23" i="28"/>
  <c r="V23" i="28"/>
  <c r="AH23" i="28"/>
  <c r="AT23" i="28"/>
  <c r="K24" i="28"/>
  <c r="W24" i="28"/>
  <c r="AI24" i="28"/>
  <c r="AU24" i="28"/>
  <c r="L25" i="28"/>
  <c r="X25" i="28"/>
  <c r="AJ25" i="28"/>
  <c r="AV25" i="28"/>
  <c r="M26" i="28"/>
  <c r="Y26" i="28"/>
  <c r="AK26" i="28"/>
  <c r="AW26" i="28"/>
  <c r="N27" i="28"/>
  <c r="Z27" i="28"/>
  <c r="AL27" i="28"/>
  <c r="AW27" i="26"/>
  <c r="Z28" i="26"/>
  <c r="AL28" i="26"/>
  <c r="AX28" i="26"/>
  <c r="AA29" i="26"/>
  <c r="AM29" i="26"/>
  <c r="AB30" i="26"/>
  <c r="AN30" i="26"/>
  <c r="AC31" i="26"/>
  <c r="AO31" i="26"/>
  <c r="AD32" i="26"/>
  <c r="AP32" i="26"/>
  <c r="S33" i="26"/>
  <c r="AE33" i="26"/>
  <c r="AQ33" i="26"/>
  <c r="T34" i="26"/>
  <c r="AF34" i="26"/>
  <c r="AR34" i="26"/>
  <c r="U35" i="26"/>
  <c r="AG35" i="26"/>
  <c r="AS35" i="26"/>
  <c r="V36" i="26"/>
  <c r="AH36" i="26"/>
  <c r="AT36" i="26"/>
  <c r="W37" i="26"/>
  <c r="AI37" i="26"/>
  <c r="AU37" i="26"/>
  <c r="X38" i="26"/>
  <c r="AJ38" i="26"/>
  <c r="AV38" i="26"/>
  <c r="C15" i="28"/>
  <c r="O15" i="28"/>
  <c r="AA15" i="28"/>
  <c r="AM15" i="28"/>
  <c r="E17" i="28"/>
  <c r="Q17" i="28"/>
  <c r="AC17" i="28"/>
  <c r="AO17" i="28"/>
  <c r="F18" i="28"/>
  <c r="R18" i="28"/>
  <c r="AD18" i="28"/>
  <c r="AP18" i="28"/>
  <c r="G19" i="28"/>
  <c r="S19" i="28"/>
  <c r="AE19" i="28"/>
  <c r="AQ19" i="28"/>
  <c r="H20" i="28"/>
  <c r="T20" i="28"/>
  <c r="AF20" i="28"/>
  <c r="AR20" i="28"/>
  <c r="I21" i="28"/>
  <c r="U21" i="28"/>
  <c r="AG21" i="28"/>
  <c r="AS21" i="28"/>
  <c r="J22" i="28"/>
  <c r="V22" i="28"/>
  <c r="AH22" i="28"/>
  <c r="AT22" i="28"/>
  <c r="K23" i="28"/>
  <c r="W23" i="28"/>
  <c r="AI23" i="28"/>
  <c r="AU23" i="28"/>
  <c r="L24" i="28"/>
  <c r="X24" i="28"/>
  <c r="AJ24" i="28"/>
  <c r="AV24" i="28"/>
  <c r="M25" i="28"/>
  <c r="Y25" i="28"/>
  <c r="AK25" i="28"/>
  <c r="AW25" i="28"/>
  <c r="N26" i="28"/>
  <c r="Z26" i="28"/>
  <c r="AL26" i="28"/>
  <c r="C27" i="28"/>
  <c r="O27" i="28"/>
  <c r="AA27" i="28"/>
  <c r="AM27" i="28"/>
  <c r="AX27" i="26"/>
  <c r="AA28" i="26"/>
  <c r="AM28" i="26"/>
  <c r="AB29" i="26"/>
  <c r="AN29" i="26"/>
  <c r="AC30" i="26"/>
  <c r="AO30" i="26"/>
  <c r="AD31" i="26"/>
  <c r="AP31" i="26"/>
  <c r="S32" i="26"/>
  <c r="AE32" i="26"/>
  <c r="AQ32" i="26"/>
  <c r="T33" i="26"/>
  <c r="AF33" i="26"/>
  <c r="AR33" i="26"/>
  <c r="U34" i="26"/>
  <c r="AG34" i="26"/>
  <c r="AS34" i="26"/>
  <c r="V35" i="26"/>
  <c r="AH35" i="26"/>
  <c r="AT35" i="26"/>
  <c r="W36" i="26"/>
  <c r="AI36" i="26"/>
  <c r="AU36" i="26"/>
  <c r="X37" i="26"/>
  <c r="AJ37" i="26"/>
  <c r="AV37" i="26"/>
  <c r="AK38" i="26"/>
  <c r="D15" i="28"/>
  <c r="P15" i="28"/>
  <c r="AB15" i="28"/>
  <c r="AN15" i="28"/>
  <c r="F17" i="28"/>
  <c r="R17" i="28"/>
  <c r="AD17" i="28"/>
  <c r="AP17" i="28"/>
  <c r="G18" i="28"/>
  <c r="S18" i="28"/>
  <c r="AE18" i="28"/>
  <c r="AQ18" i="28"/>
  <c r="H19" i="28"/>
  <c r="T19" i="28"/>
  <c r="AF19" i="28"/>
  <c r="AR19" i="28"/>
  <c r="I20" i="28"/>
  <c r="U20" i="28"/>
  <c r="AG20" i="28"/>
  <c r="AS20" i="28"/>
  <c r="J21" i="28"/>
  <c r="V21" i="28"/>
  <c r="AH21" i="28"/>
  <c r="AT21" i="28"/>
  <c r="K22" i="28"/>
  <c r="W22" i="28"/>
  <c r="AI22" i="28"/>
  <c r="AU22" i="28"/>
  <c r="L23" i="28"/>
  <c r="X23" i="28"/>
  <c r="AJ23" i="28"/>
  <c r="AV23" i="28"/>
  <c r="M24" i="28"/>
  <c r="Y24" i="28"/>
  <c r="AK24" i="28"/>
  <c r="AW24" i="28"/>
  <c r="N25" i="28"/>
  <c r="Z25" i="28"/>
  <c r="AL25" i="28"/>
  <c r="C26" i="28"/>
  <c r="O26" i="28"/>
  <c r="AA26" i="28"/>
  <c r="AM26" i="28"/>
  <c r="D27" i="28"/>
  <c r="P27" i="28"/>
  <c r="AB27" i="28"/>
  <c r="AN27" i="28"/>
  <c r="AM27" i="26"/>
  <c r="AB28" i="26"/>
  <c r="AN28" i="26"/>
  <c r="AC29" i="26"/>
  <c r="AO29" i="26"/>
  <c r="AD30" i="26"/>
  <c r="AP30" i="26"/>
  <c r="S31" i="26"/>
  <c r="AE31" i="26"/>
  <c r="AQ31" i="26"/>
  <c r="T32" i="26"/>
  <c r="AF32" i="26"/>
  <c r="AR32" i="26"/>
  <c r="U33" i="26"/>
  <c r="AG33" i="26"/>
  <c r="AS33" i="26"/>
  <c r="V34" i="26"/>
  <c r="AH34" i="26"/>
  <c r="AT34" i="26"/>
  <c r="W35" i="26"/>
  <c r="AI35" i="26"/>
  <c r="AU35" i="26"/>
  <c r="X36" i="26"/>
  <c r="AJ36" i="26"/>
  <c r="AV36" i="26"/>
  <c r="Y37" i="26"/>
  <c r="AK37" i="26"/>
  <c r="AW37" i="26"/>
  <c r="Z38" i="26"/>
  <c r="AL38" i="26"/>
  <c r="AX38" i="26"/>
  <c r="E15" i="28"/>
  <c r="Q15" i="28"/>
  <c r="AC15" i="28"/>
  <c r="AO15" i="28"/>
  <c r="R16" i="28"/>
  <c r="AD16" i="28"/>
  <c r="AP16" i="28"/>
  <c r="G17" i="28"/>
  <c r="S17" i="28"/>
  <c r="AE17" i="28"/>
  <c r="AQ17" i="28"/>
  <c r="H18" i="28"/>
  <c r="T18" i="28"/>
  <c r="AF18" i="28"/>
  <c r="AR18" i="28"/>
  <c r="U19" i="28"/>
  <c r="AG19" i="28"/>
  <c r="AS19" i="28"/>
  <c r="J20" i="28"/>
  <c r="V20" i="28"/>
  <c r="AH20" i="28"/>
  <c r="AT20" i="28"/>
  <c r="K21" i="28"/>
  <c r="W21" i="28"/>
  <c r="AI21" i="28"/>
  <c r="AU21" i="28"/>
  <c r="X22" i="28"/>
  <c r="AJ22" i="28"/>
  <c r="AV22" i="28"/>
  <c r="M23" i="28"/>
  <c r="Y23" i="28"/>
  <c r="AK23" i="28"/>
  <c r="AW23" i="28"/>
  <c r="N24" i="28"/>
  <c r="Z24" i="28"/>
  <c r="AL24" i="28"/>
  <c r="C25" i="28"/>
  <c r="AA25" i="28"/>
  <c r="AM25" i="28"/>
  <c r="D26" i="28"/>
  <c r="P26" i="28"/>
  <c r="AB26" i="28"/>
  <c r="AN26" i="28"/>
  <c r="E27" i="28"/>
  <c r="Q27" i="28"/>
  <c r="AC27" i="28"/>
  <c r="AO27" i="28"/>
  <c r="AN27" i="26"/>
  <c r="AC28" i="26"/>
  <c r="AO28" i="26"/>
  <c r="AD29" i="26"/>
  <c r="AP29" i="26"/>
  <c r="S30" i="26"/>
  <c r="AE30" i="26"/>
  <c r="AQ30" i="26"/>
  <c r="T31" i="26"/>
  <c r="AF31" i="26"/>
  <c r="AR31" i="26"/>
  <c r="U32" i="26"/>
  <c r="AG32" i="26"/>
  <c r="AS32" i="26"/>
  <c r="V33" i="26"/>
  <c r="AH33" i="26"/>
  <c r="AT33" i="26"/>
  <c r="W34" i="26"/>
  <c r="AI34" i="26"/>
  <c r="AU34" i="26"/>
  <c r="X35" i="26"/>
  <c r="AJ35" i="26"/>
  <c r="AV35" i="26"/>
  <c r="Y36" i="26"/>
  <c r="AK36" i="26"/>
  <c r="AW36" i="26"/>
  <c r="Z37" i="26"/>
  <c r="AL37" i="26"/>
  <c r="AX37" i="26"/>
  <c r="AA38" i="26"/>
  <c r="AM38" i="26"/>
  <c r="F15" i="28"/>
  <c r="R15" i="28"/>
  <c r="AD15" i="28"/>
  <c r="AP15" i="28"/>
  <c r="H17" i="28"/>
  <c r="T17" i="28"/>
  <c r="AF17" i="28"/>
  <c r="AR17" i="28"/>
  <c r="I18" i="28"/>
  <c r="U18" i="28"/>
  <c r="AG18" i="28"/>
  <c r="AS18" i="28"/>
  <c r="J19" i="28"/>
  <c r="V19" i="28"/>
  <c r="AH19" i="28"/>
  <c r="AT19" i="28"/>
  <c r="K20" i="28"/>
  <c r="W20" i="28"/>
  <c r="AI20" i="28"/>
  <c r="AU20" i="28"/>
  <c r="L21" i="28"/>
  <c r="X21" i="28"/>
  <c r="AJ21" i="28"/>
  <c r="AV21" i="28"/>
  <c r="M22" i="28"/>
  <c r="Y22" i="28"/>
  <c r="AK22" i="28"/>
  <c r="AW22" i="28"/>
  <c r="N23" i="28"/>
  <c r="Z23" i="28"/>
  <c r="AL23" i="28"/>
  <c r="C24" i="28"/>
  <c r="O24" i="28"/>
  <c r="AA24" i="28"/>
  <c r="AM24" i="28"/>
  <c r="D25" i="28"/>
  <c r="P25" i="28"/>
  <c r="AB25" i="28"/>
  <c r="AN25" i="28"/>
  <c r="E26" i="28"/>
  <c r="Q26" i="28"/>
  <c r="AC26" i="28"/>
  <c r="AO26" i="28"/>
  <c r="F27" i="28"/>
  <c r="R27" i="28"/>
  <c r="AD27" i="28"/>
  <c r="AP27" i="28"/>
  <c r="D4" i="27"/>
  <c r="P4" i="27"/>
  <c r="AB4" i="27"/>
  <c r="AN4" i="27"/>
  <c r="O4" i="27"/>
  <c r="E4" i="27"/>
  <c r="Q4" i="27"/>
  <c r="Q4" i="28" s="1"/>
  <c r="AC4" i="27"/>
  <c r="AO4" i="27"/>
  <c r="AA4" i="27"/>
  <c r="C4" i="27"/>
  <c r="F4" i="27"/>
  <c r="R4" i="27"/>
  <c r="AD4" i="27"/>
  <c r="AP4" i="27"/>
  <c r="AM4" i="27"/>
  <c r="G4" i="27"/>
  <c r="S4" i="27"/>
  <c r="AE4" i="27"/>
  <c r="AQ4" i="27"/>
  <c r="H4" i="27"/>
  <c r="T4" i="27"/>
  <c r="AF4" i="27"/>
  <c r="AR4" i="27"/>
  <c r="I4" i="27"/>
  <c r="U4" i="27"/>
  <c r="AG4" i="27"/>
  <c r="AS4" i="27"/>
  <c r="J4" i="27"/>
  <c r="V4" i="27"/>
  <c r="AH4" i="27"/>
  <c r="AT4" i="27"/>
  <c r="K4" i="27"/>
  <c r="K4" i="28" s="1"/>
  <c r="W4" i="27"/>
  <c r="AI4" i="27"/>
  <c r="AU4" i="27"/>
  <c r="L4" i="27"/>
  <c r="X4" i="27"/>
  <c r="AJ4" i="27"/>
  <c r="AV4" i="27"/>
  <c r="M4" i="27"/>
  <c r="Y4" i="27"/>
  <c r="AK4" i="27"/>
  <c r="AW4" i="27"/>
  <c r="D16" i="28"/>
  <c r="P16" i="28"/>
  <c r="AB16" i="28"/>
  <c r="AN16" i="28"/>
  <c r="N4" i="27"/>
  <c r="Z4" i="27"/>
  <c r="AL4" i="27"/>
  <c r="E16" i="28"/>
  <c r="Q16" i="28"/>
  <c r="AC16" i="28"/>
  <c r="AO16" i="28"/>
  <c r="G16" i="28"/>
  <c r="S16" i="28"/>
  <c r="AE16" i="28"/>
  <c r="AQ16" i="28"/>
  <c r="H16" i="28"/>
  <c r="T16" i="28"/>
  <c r="AF16" i="28"/>
  <c r="AR16" i="28"/>
  <c r="I16" i="28"/>
  <c r="U16" i="28"/>
  <c r="AG16" i="28"/>
  <c r="AS16" i="28"/>
  <c r="J16" i="28"/>
  <c r="V16" i="28"/>
  <c r="AH16" i="28"/>
  <c r="AT16" i="28"/>
  <c r="K16" i="28"/>
  <c r="W16" i="28"/>
  <c r="AI16" i="28"/>
  <c r="AU16" i="28"/>
  <c r="L16" i="28"/>
  <c r="X16" i="28"/>
  <c r="AJ16" i="28"/>
  <c r="AV16" i="28"/>
  <c r="C31" i="27"/>
  <c r="D31" i="27"/>
  <c r="E31" i="27"/>
  <c r="F31" i="27"/>
  <c r="G31" i="27"/>
  <c r="H31" i="27"/>
  <c r="I31" i="27"/>
  <c r="J31" i="27"/>
  <c r="K31" i="27"/>
  <c r="L31" i="27"/>
  <c r="M31" i="27"/>
  <c r="N31" i="27"/>
  <c r="O31" i="27"/>
  <c r="P31" i="27"/>
  <c r="Q31" i="27"/>
  <c r="R31" i="27"/>
  <c r="S31" i="27"/>
  <c r="T31" i="27"/>
  <c r="U31" i="27"/>
  <c r="V31" i="27"/>
  <c r="W31" i="27"/>
  <c r="X31" i="27"/>
  <c r="Y31" i="27"/>
  <c r="Z31" i="27"/>
  <c r="AA31" i="27"/>
  <c r="AB31" i="27"/>
  <c r="AC31" i="27"/>
  <c r="AD31" i="27"/>
  <c r="AE31" i="27"/>
  <c r="AF31" i="27"/>
  <c r="AG31" i="27"/>
  <c r="AH31" i="27"/>
  <c r="AI31" i="27"/>
  <c r="AJ31" i="27"/>
  <c r="AK31" i="27"/>
  <c r="AL31" i="27"/>
  <c r="AM31" i="27"/>
  <c r="AN31" i="27"/>
  <c r="AO31" i="27"/>
  <c r="AP31" i="27"/>
  <c r="AQ31" i="27"/>
  <c r="AR31" i="27"/>
  <c r="AS31" i="27"/>
  <c r="AT31" i="27"/>
  <c r="AU31" i="27"/>
  <c r="AV31" i="27"/>
  <c r="AW31" i="27"/>
  <c r="C32" i="27"/>
  <c r="D32" i="27"/>
  <c r="E32" i="27"/>
  <c r="F32" i="27"/>
  <c r="G32" i="27"/>
  <c r="H32" i="27"/>
  <c r="I32" i="27"/>
  <c r="J32" i="27"/>
  <c r="K32" i="27"/>
  <c r="L32" i="27"/>
  <c r="M32" i="27"/>
  <c r="N32" i="27"/>
  <c r="O32" i="27"/>
  <c r="P32" i="27"/>
  <c r="Q32" i="27"/>
  <c r="R32" i="27"/>
  <c r="S32" i="27"/>
  <c r="T32" i="27"/>
  <c r="U32" i="27"/>
  <c r="V32" i="27"/>
  <c r="W32" i="27"/>
  <c r="X32" i="27"/>
  <c r="Y32" i="27"/>
  <c r="Z32" i="27"/>
  <c r="AA32" i="27"/>
  <c r="AB32" i="27"/>
  <c r="AC32" i="27"/>
  <c r="AD32" i="27"/>
  <c r="AE32" i="27"/>
  <c r="AF32" i="27"/>
  <c r="AG32" i="27"/>
  <c r="AH32" i="27"/>
  <c r="AI32" i="27"/>
  <c r="AJ32" i="27"/>
  <c r="AK32" i="27"/>
  <c r="AL32" i="27"/>
  <c r="AM32" i="27"/>
  <c r="AN32" i="27"/>
  <c r="AO32" i="27"/>
  <c r="AP32" i="27"/>
  <c r="AQ32" i="27"/>
  <c r="AR32" i="27"/>
  <c r="AS32" i="27"/>
  <c r="AT32" i="27"/>
  <c r="AU32" i="27"/>
  <c r="AV32" i="27"/>
  <c r="AW32" i="27"/>
  <c r="C33" i="27"/>
  <c r="D33" i="27"/>
  <c r="E33" i="27"/>
  <c r="F33" i="27"/>
  <c r="G33" i="27"/>
  <c r="H33" i="27"/>
  <c r="I33" i="27"/>
  <c r="J33" i="27"/>
  <c r="K33" i="27"/>
  <c r="L33" i="27"/>
  <c r="M33" i="27"/>
  <c r="N33" i="27"/>
  <c r="O33" i="27"/>
  <c r="P33" i="27"/>
  <c r="Q33" i="27"/>
  <c r="R33" i="27"/>
  <c r="S33" i="27"/>
  <c r="T33" i="27"/>
  <c r="U33" i="27"/>
  <c r="V33" i="27"/>
  <c r="W33" i="27"/>
  <c r="X33" i="27"/>
  <c r="Y33" i="27"/>
  <c r="Z33" i="27"/>
  <c r="AA33" i="27"/>
  <c r="AB33" i="27"/>
  <c r="AC33" i="27"/>
  <c r="AD33" i="27"/>
  <c r="AE33" i="27"/>
  <c r="AF33" i="27"/>
  <c r="AG33" i="27"/>
  <c r="AH33" i="27"/>
  <c r="AI33" i="27"/>
  <c r="AJ33" i="27"/>
  <c r="AK33" i="27"/>
  <c r="AL33" i="27"/>
  <c r="AM33" i="27"/>
  <c r="AN33" i="27"/>
  <c r="AO33" i="27"/>
  <c r="AP33" i="27"/>
  <c r="AQ33" i="27"/>
  <c r="AR33" i="27"/>
  <c r="AS33" i="27"/>
  <c r="AT33" i="27"/>
  <c r="AU33" i="27"/>
  <c r="AV33" i="27"/>
  <c r="AW33" i="27"/>
  <c r="C34" i="27"/>
  <c r="D34" i="27"/>
  <c r="E34" i="27"/>
  <c r="F34" i="27"/>
  <c r="G34" i="27"/>
  <c r="H34" i="27"/>
  <c r="I34" i="27"/>
  <c r="J34" i="27"/>
  <c r="K34" i="27"/>
  <c r="L34" i="27"/>
  <c r="M34" i="27"/>
  <c r="N34" i="27"/>
  <c r="O34" i="27"/>
  <c r="P34" i="27"/>
  <c r="Q34" i="27"/>
  <c r="R34" i="27"/>
  <c r="S34" i="27"/>
  <c r="T34" i="27"/>
  <c r="U34" i="27"/>
  <c r="V34" i="27"/>
  <c r="W34" i="27"/>
  <c r="X34" i="27"/>
  <c r="Y34" i="27"/>
  <c r="Z34" i="27"/>
  <c r="AA34" i="27"/>
  <c r="AB34" i="27"/>
  <c r="AC34" i="27"/>
  <c r="AD34" i="27"/>
  <c r="AE34" i="27"/>
  <c r="AF34" i="27"/>
  <c r="AG34" i="27"/>
  <c r="AH34" i="27"/>
  <c r="AI34" i="27"/>
  <c r="AJ34" i="27"/>
  <c r="AK34" i="27"/>
  <c r="AL34" i="27"/>
  <c r="AM34" i="27"/>
  <c r="AN34" i="27"/>
  <c r="AO34" i="27"/>
  <c r="AP34" i="27"/>
  <c r="AQ34" i="27"/>
  <c r="AR34" i="27"/>
  <c r="AS34" i="27"/>
  <c r="AT34" i="27"/>
  <c r="AU34" i="27"/>
  <c r="AV34" i="27"/>
  <c r="AW34" i="27"/>
  <c r="C35" i="27"/>
  <c r="D35" i="27"/>
  <c r="E35" i="27"/>
  <c r="F35" i="27"/>
  <c r="G35" i="27"/>
  <c r="H35" i="27"/>
  <c r="I35" i="27"/>
  <c r="J35" i="27"/>
  <c r="K35" i="27"/>
  <c r="L35" i="27"/>
  <c r="M35" i="27"/>
  <c r="N35" i="27"/>
  <c r="O35" i="27"/>
  <c r="P35" i="27"/>
  <c r="Q35" i="27"/>
  <c r="R35" i="27"/>
  <c r="S35" i="27"/>
  <c r="T35" i="27"/>
  <c r="U35" i="27"/>
  <c r="V35" i="27"/>
  <c r="W35" i="27"/>
  <c r="X35" i="27"/>
  <c r="Y35" i="27"/>
  <c r="Z35" i="27"/>
  <c r="AA35" i="27"/>
  <c r="AB35" i="27"/>
  <c r="AC35" i="27"/>
  <c r="AD35" i="27"/>
  <c r="AE35" i="27"/>
  <c r="AF35" i="27"/>
  <c r="AG35" i="27"/>
  <c r="AH35" i="27"/>
  <c r="AI35" i="27"/>
  <c r="AJ35" i="27"/>
  <c r="AK35" i="27"/>
  <c r="AL35" i="27"/>
  <c r="AM35" i="27"/>
  <c r="AN35" i="27"/>
  <c r="AO35" i="27"/>
  <c r="AP35" i="27"/>
  <c r="AQ35" i="27"/>
  <c r="AR35" i="27"/>
  <c r="AS35" i="27"/>
  <c r="AT35" i="27"/>
  <c r="AU35" i="27"/>
  <c r="AV35" i="27"/>
  <c r="AW35" i="27"/>
  <c r="C36" i="27"/>
  <c r="D36" i="27"/>
  <c r="E36" i="27"/>
  <c r="F36" i="27"/>
  <c r="G36" i="27"/>
  <c r="H36" i="27"/>
  <c r="I36" i="27"/>
  <c r="J36" i="27"/>
  <c r="K36" i="27"/>
  <c r="L36" i="27"/>
  <c r="M36" i="27"/>
  <c r="N36" i="27"/>
  <c r="O36" i="27"/>
  <c r="P36" i="27"/>
  <c r="Q36" i="27"/>
  <c r="R36" i="27"/>
  <c r="S36" i="27"/>
  <c r="T36" i="27"/>
  <c r="U36" i="27"/>
  <c r="V36" i="27"/>
  <c r="W36" i="27"/>
  <c r="X36" i="27"/>
  <c r="Y36" i="27"/>
  <c r="Z36" i="27"/>
  <c r="AA36" i="27"/>
  <c r="AB36" i="27"/>
  <c r="AC36" i="27"/>
  <c r="AD36" i="27"/>
  <c r="AE36" i="27"/>
  <c r="AF36" i="27"/>
  <c r="AG36" i="27"/>
  <c r="AH36" i="27"/>
  <c r="AI36" i="27"/>
  <c r="AJ36" i="27"/>
  <c r="AK36" i="27"/>
  <c r="AL36" i="27"/>
  <c r="AM36" i="27"/>
  <c r="AN36" i="27"/>
  <c r="AO36" i="27"/>
  <c r="AP36" i="27"/>
  <c r="AQ36" i="27"/>
  <c r="AR36" i="27"/>
  <c r="AS36" i="27"/>
  <c r="AT36" i="27"/>
  <c r="AU36" i="27"/>
  <c r="AV36" i="27"/>
  <c r="AW36" i="27"/>
  <c r="C37" i="27"/>
  <c r="D37" i="27"/>
  <c r="E37" i="27"/>
  <c r="F37" i="27"/>
  <c r="G37" i="27"/>
  <c r="H37" i="27"/>
  <c r="I37" i="27"/>
  <c r="J37" i="27"/>
  <c r="K37" i="27"/>
  <c r="L37" i="27"/>
  <c r="M37" i="27"/>
  <c r="N37" i="27"/>
  <c r="O37" i="27"/>
  <c r="P37" i="27"/>
  <c r="Q37" i="27"/>
  <c r="R37" i="27"/>
  <c r="S37" i="27"/>
  <c r="T37" i="27"/>
  <c r="U37" i="27"/>
  <c r="V37" i="27"/>
  <c r="W37" i="27"/>
  <c r="X37" i="27"/>
  <c r="Y37" i="27"/>
  <c r="Z37" i="27"/>
  <c r="AA37" i="27"/>
  <c r="AB37" i="27"/>
  <c r="AC37" i="27"/>
  <c r="AD37" i="27"/>
  <c r="AE37" i="27"/>
  <c r="AF37" i="27"/>
  <c r="AG37" i="27"/>
  <c r="AH37" i="27"/>
  <c r="AI37" i="27"/>
  <c r="AJ37" i="27"/>
  <c r="AK37" i="27"/>
  <c r="AL37" i="27"/>
  <c r="AM37" i="27"/>
  <c r="AN37" i="27"/>
  <c r="AO37" i="27"/>
  <c r="AP37" i="27"/>
  <c r="AQ37" i="27"/>
  <c r="AR37" i="27"/>
  <c r="AS37" i="27"/>
  <c r="AT37" i="27"/>
  <c r="AU37" i="27"/>
  <c r="AV37" i="27"/>
  <c r="AW37" i="27"/>
  <c r="C38" i="27"/>
  <c r="D38" i="27"/>
  <c r="E38" i="27"/>
  <c r="F38" i="27"/>
  <c r="G38" i="27"/>
  <c r="H38" i="27"/>
  <c r="I38" i="27"/>
  <c r="J38" i="27"/>
  <c r="K38" i="27"/>
  <c r="L38" i="27"/>
  <c r="M38" i="27"/>
  <c r="N38" i="27"/>
  <c r="O38" i="27"/>
  <c r="P38" i="27"/>
  <c r="Q38" i="27"/>
  <c r="R38" i="27"/>
  <c r="S38" i="27"/>
  <c r="T38" i="27"/>
  <c r="U38" i="27"/>
  <c r="V38" i="27"/>
  <c r="W38" i="27"/>
  <c r="X38" i="27"/>
  <c r="Y38" i="27"/>
  <c r="Z38" i="27"/>
  <c r="AA38" i="27"/>
  <c r="AB38" i="27"/>
  <c r="AC38" i="27"/>
  <c r="AD38" i="27"/>
  <c r="AE38" i="27"/>
  <c r="AF38" i="27"/>
  <c r="AG38" i="27"/>
  <c r="AH38" i="27"/>
  <c r="AI38" i="27"/>
  <c r="AJ38" i="27"/>
  <c r="AK38" i="27"/>
  <c r="AL38" i="27"/>
  <c r="AM38" i="27"/>
  <c r="AN38" i="27"/>
  <c r="AO38" i="27"/>
  <c r="AP38" i="27"/>
  <c r="AQ38" i="27"/>
  <c r="AR38" i="27"/>
  <c r="AS38" i="27"/>
  <c r="AT38" i="27"/>
  <c r="AU38" i="27"/>
  <c r="AV38" i="27"/>
  <c r="AW38" i="27"/>
  <c r="C39" i="27"/>
  <c r="D39" i="27"/>
  <c r="E39" i="27"/>
  <c r="F39" i="27"/>
  <c r="G39" i="27"/>
  <c r="H39" i="27"/>
  <c r="I39" i="27"/>
  <c r="J39" i="27"/>
  <c r="K39" i="27"/>
  <c r="L39" i="27"/>
  <c r="M39" i="27"/>
  <c r="N39" i="27"/>
  <c r="O39" i="27"/>
  <c r="P39" i="27"/>
  <c r="Q39" i="27"/>
  <c r="R39" i="27"/>
  <c r="S39" i="27"/>
  <c r="T39" i="27"/>
  <c r="U39" i="27"/>
  <c r="V39" i="27"/>
  <c r="W39" i="27"/>
  <c r="X39" i="27"/>
  <c r="Y39" i="27"/>
  <c r="Z39" i="27"/>
  <c r="AA39" i="27"/>
  <c r="AB39" i="27"/>
  <c r="AC39" i="27"/>
  <c r="AD39" i="27"/>
  <c r="AE39" i="27"/>
  <c r="AF39" i="27"/>
  <c r="AG39" i="27"/>
  <c r="AH39" i="27"/>
  <c r="AI39" i="27"/>
  <c r="AJ39" i="27"/>
  <c r="AK39" i="27"/>
  <c r="AL39" i="27"/>
  <c r="AM39" i="27"/>
  <c r="AN39" i="27"/>
  <c r="AO39" i="27"/>
  <c r="AP39" i="27"/>
  <c r="AQ39" i="27"/>
  <c r="AR39" i="27"/>
  <c r="AS39" i="27"/>
  <c r="AT39" i="27"/>
  <c r="AU39" i="27"/>
  <c r="AV39" i="27"/>
  <c r="AW39" i="27"/>
  <c r="C40" i="27"/>
  <c r="D40" i="27"/>
  <c r="E40" i="27"/>
  <c r="F40" i="27"/>
  <c r="G40" i="27"/>
  <c r="H40" i="27"/>
  <c r="I40" i="27"/>
  <c r="J40" i="27"/>
  <c r="K40" i="27"/>
  <c r="L40" i="27"/>
  <c r="M40" i="27"/>
  <c r="N40" i="27"/>
  <c r="O40" i="27"/>
  <c r="P40" i="27"/>
  <c r="Q40" i="27"/>
  <c r="R40" i="27"/>
  <c r="S40" i="27"/>
  <c r="T40" i="27"/>
  <c r="U40" i="27"/>
  <c r="V40" i="27"/>
  <c r="W40" i="27"/>
  <c r="X40" i="27"/>
  <c r="Y40" i="27"/>
  <c r="Z40" i="27"/>
  <c r="AA40" i="27"/>
  <c r="AB40" i="27"/>
  <c r="AC40" i="27"/>
  <c r="AD40" i="27"/>
  <c r="AE40" i="27"/>
  <c r="AF40" i="27"/>
  <c r="AG40" i="27"/>
  <c r="AH40" i="27"/>
  <c r="AI40" i="27"/>
  <c r="AJ40" i="27"/>
  <c r="AK40" i="27"/>
  <c r="AL40" i="27"/>
  <c r="AM40" i="27"/>
  <c r="AN40" i="27"/>
  <c r="AO40" i="27"/>
  <c r="AP40" i="27"/>
  <c r="AQ40" i="27"/>
  <c r="AR40" i="27"/>
  <c r="AS40" i="27"/>
  <c r="AT40" i="27"/>
  <c r="AU40" i="27"/>
  <c r="AV40" i="27"/>
  <c r="AW40" i="27"/>
  <c r="C41" i="27"/>
  <c r="D41" i="27"/>
  <c r="E41" i="27"/>
  <c r="F41" i="27"/>
  <c r="G41" i="27"/>
  <c r="H41" i="27"/>
  <c r="I41" i="27"/>
  <c r="J41" i="27"/>
  <c r="K41" i="27"/>
  <c r="L41" i="27"/>
  <c r="M41" i="27"/>
  <c r="N41" i="27"/>
  <c r="O41" i="27"/>
  <c r="P41" i="27"/>
  <c r="Q41" i="27"/>
  <c r="R41" i="27"/>
  <c r="S41" i="27"/>
  <c r="T41" i="27"/>
  <c r="U41" i="27"/>
  <c r="V41" i="27"/>
  <c r="W41" i="27"/>
  <c r="X41" i="27"/>
  <c r="Y41" i="27"/>
  <c r="Z41" i="27"/>
  <c r="AA41" i="27"/>
  <c r="AB41" i="27"/>
  <c r="AC41" i="27"/>
  <c r="AD41" i="27"/>
  <c r="AE41" i="27"/>
  <c r="AF41" i="27"/>
  <c r="AG41" i="27"/>
  <c r="AH41" i="27"/>
  <c r="AI41" i="27"/>
  <c r="AJ41" i="27"/>
  <c r="AK41" i="27"/>
  <c r="AL41" i="27"/>
  <c r="AM41" i="27"/>
  <c r="AN41" i="27"/>
  <c r="AO41" i="27"/>
  <c r="AP41" i="27"/>
  <c r="AQ41" i="27"/>
  <c r="AR41" i="27"/>
  <c r="AS41" i="27"/>
  <c r="AT41" i="27"/>
  <c r="AU41" i="27"/>
  <c r="AV41" i="27"/>
  <c r="AW41" i="27"/>
  <c r="C42" i="27"/>
  <c r="D42" i="27"/>
  <c r="E42" i="27"/>
  <c r="F42" i="27"/>
  <c r="G42" i="27"/>
  <c r="H42" i="27"/>
  <c r="I42" i="27"/>
  <c r="J42" i="27"/>
  <c r="K42" i="27"/>
  <c r="L42" i="27"/>
  <c r="M42" i="27"/>
  <c r="N42" i="27"/>
  <c r="O42" i="27"/>
  <c r="P42" i="27"/>
  <c r="Q42" i="27"/>
  <c r="R42" i="27"/>
  <c r="S42" i="27"/>
  <c r="T42" i="27"/>
  <c r="U42" i="27"/>
  <c r="V42" i="27"/>
  <c r="W42" i="27"/>
  <c r="X42" i="27"/>
  <c r="Y42" i="27"/>
  <c r="Z42" i="27"/>
  <c r="AA42" i="27"/>
  <c r="AB42" i="27"/>
  <c r="AC42" i="27"/>
  <c r="AD42" i="27"/>
  <c r="AE42" i="27"/>
  <c r="AF42" i="27"/>
  <c r="AG42" i="27"/>
  <c r="AH42" i="27"/>
  <c r="AI42" i="27"/>
  <c r="AJ42" i="27"/>
  <c r="AK42" i="27"/>
  <c r="AL42" i="27"/>
  <c r="AM42" i="27"/>
  <c r="AN42" i="27"/>
  <c r="AO42" i="27"/>
  <c r="AP42" i="27"/>
  <c r="AQ42" i="27"/>
  <c r="AR42" i="27"/>
  <c r="AS42" i="27"/>
  <c r="AT42" i="27"/>
  <c r="AU42" i="27"/>
  <c r="AV42" i="27"/>
  <c r="AW42" i="27"/>
  <c r="D30" i="27"/>
  <c r="E30" i="27"/>
  <c r="F30" i="27"/>
  <c r="G30" i="27"/>
  <c r="H30" i="27"/>
  <c r="I30" i="27"/>
  <c r="J30" i="27"/>
  <c r="K30" i="27"/>
  <c r="L30" i="27"/>
  <c r="M30" i="27"/>
  <c r="N30" i="27"/>
  <c r="O30" i="27"/>
  <c r="P30" i="27"/>
  <c r="Q30" i="27"/>
  <c r="R30" i="27"/>
  <c r="S30" i="27"/>
  <c r="T30" i="27"/>
  <c r="C132" i="50" s="1"/>
  <c r="C133" i="50" s="1"/>
  <c r="U30" i="27"/>
  <c r="V30" i="27"/>
  <c r="W30" i="27"/>
  <c r="X30" i="27"/>
  <c r="Y30" i="27"/>
  <c r="Z30" i="27"/>
  <c r="AA30" i="27"/>
  <c r="AB30" i="27"/>
  <c r="AC30" i="27"/>
  <c r="D132" i="50" s="1"/>
  <c r="AD30" i="27"/>
  <c r="AE30" i="27"/>
  <c r="AF30" i="27"/>
  <c r="AG30" i="27"/>
  <c r="AH30" i="27"/>
  <c r="AI30" i="27"/>
  <c r="AJ30" i="27"/>
  <c r="AK30" i="27"/>
  <c r="AL30" i="27"/>
  <c r="AM30" i="27"/>
  <c r="AN30" i="27"/>
  <c r="AO30" i="27"/>
  <c r="AP30" i="27"/>
  <c r="AQ30" i="27"/>
  <c r="AR30" i="27"/>
  <c r="AS30" i="27"/>
  <c r="AT30" i="27"/>
  <c r="AU30" i="27"/>
  <c r="AV30" i="27"/>
  <c r="AW30" i="27"/>
  <c r="C30" i="27"/>
  <c r="C31" i="24"/>
  <c r="D31" i="24"/>
  <c r="E31" i="24"/>
  <c r="F31" i="24"/>
  <c r="G31" i="24"/>
  <c r="H31" i="24"/>
  <c r="I31" i="24"/>
  <c r="J31" i="24"/>
  <c r="K31" i="24"/>
  <c r="L31" i="24"/>
  <c r="M31" i="24"/>
  <c r="N31" i="24"/>
  <c r="O31" i="24"/>
  <c r="P31" i="24"/>
  <c r="Q31" i="24"/>
  <c r="R31" i="24"/>
  <c r="S31" i="24"/>
  <c r="T31" i="24"/>
  <c r="U31" i="24"/>
  <c r="V31" i="24"/>
  <c r="W31" i="24"/>
  <c r="X31" i="24"/>
  <c r="Y31" i="24"/>
  <c r="Z31" i="24"/>
  <c r="AA31" i="24"/>
  <c r="AB31" i="24"/>
  <c r="AC31" i="24"/>
  <c r="AD31" i="24"/>
  <c r="AE31" i="24"/>
  <c r="AF31" i="24"/>
  <c r="AG31" i="24"/>
  <c r="AH31" i="24"/>
  <c r="AI31" i="24"/>
  <c r="AJ31" i="24"/>
  <c r="AK31" i="24"/>
  <c r="AL31" i="24"/>
  <c r="AM31" i="24"/>
  <c r="AN31" i="24"/>
  <c r="AO31" i="24"/>
  <c r="AP31" i="24"/>
  <c r="AQ31" i="24"/>
  <c r="AR31" i="24"/>
  <c r="AS31" i="24"/>
  <c r="AT31" i="24"/>
  <c r="AU31" i="24"/>
  <c r="AV31" i="24"/>
  <c r="AW31" i="24"/>
  <c r="C32" i="24"/>
  <c r="D32" i="24"/>
  <c r="E32" i="24"/>
  <c r="F32" i="24"/>
  <c r="G32" i="24"/>
  <c r="H32" i="24"/>
  <c r="I32" i="24"/>
  <c r="J32" i="24"/>
  <c r="K32" i="24"/>
  <c r="L32" i="24"/>
  <c r="M32" i="24"/>
  <c r="N32" i="24"/>
  <c r="O32" i="24"/>
  <c r="P32" i="24"/>
  <c r="Q32" i="24"/>
  <c r="R32" i="24"/>
  <c r="S32" i="24"/>
  <c r="T32" i="24"/>
  <c r="U32" i="24"/>
  <c r="V32" i="24"/>
  <c r="W32" i="24"/>
  <c r="X32" i="24"/>
  <c r="Y32" i="24"/>
  <c r="Z32" i="24"/>
  <c r="AA32" i="24"/>
  <c r="AB32" i="24"/>
  <c r="AC32" i="24"/>
  <c r="AD32" i="24"/>
  <c r="AE32" i="24"/>
  <c r="AF32" i="24"/>
  <c r="AG32" i="24"/>
  <c r="AH32" i="24"/>
  <c r="AI32" i="24"/>
  <c r="AJ32" i="24"/>
  <c r="AK32" i="24"/>
  <c r="AL32" i="24"/>
  <c r="AM32" i="24"/>
  <c r="AN32" i="24"/>
  <c r="AO32" i="24"/>
  <c r="AP32" i="24"/>
  <c r="AQ32" i="24"/>
  <c r="AR32" i="24"/>
  <c r="AS32" i="24"/>
  <c r="AT32" i="24"/>
  <c r="AU32" i="24"/>
  <c r="AV32" i="24"/>
  <c r="AW32" i="24"/>
  <c r="C33" i="24"/>
  <c r="D33" i="24"/>
  <c r="E33" i="24"/>
  <c r="F33" i="24"/>
  <c r="G33" i="24"/>
  <c r="H33" i="24"/>
  <c r="I33" i="24"/>
  <c r="J33" i="24"/>
  <c r="K33" i="24"/>
  <c r="L33" i="24"/>
  <c r="M33" i="24"/>
  <c r="N33" i="24"/>
  <c r="O33" i="24"/>
  <c r="P33" i="24"/>
  <c r="Q33" i="24"/>
  <c r="R33" i="24"/>
  <c r="S33" i="24"/>
  <c r="T33" i="24"/>
  <c r="U33" i="24"/>
  <c r="V33" i="24"/>
  <c r="W33" i="24"/>
  <c r="X33" i="24"/>
  <c r="Y33" i="24"/>
  <c r="Z33" i="24"/>
  <c r="AA33" i="24"/>
  <c r="AB33" i="24"/>
  <c r="AC33" i="24"/>
  <c r="AD33" i="24"/>
  <c r="AE33" i="24"/>
  <c r="AF33" i="24"/>
  <c r="AG33" i="24"/>
  <c r="AH33" i="24"/>
  <c r="AI33" i="24"/>
  <c r="AJ33" i="24"/>
  <c r="AK33" i="24"/>
  <c r="AL33" i="24"/>
  <c r="AM33" i="24"/>
  <c r="AN33" i="24"/>
  <c r="AO33" i="24"/>
  <c r="AP33" i="24"/>
  <c r="AQ33" i="24"/>
  <c r="AR33" i="24"/>
  <c r="AS33" i="24"/>
  <c r="AT33" i="24"/>
  <c r="AU33" i="24"/>
  <c r="AV33" i="24"/>
  <c r="AW33" i="24"/>
  <c r="C34" i="24"/>
  <c r="D34" i="24"/>
  <c r="E34" i="24"/>
  <c r="F34" i="24"/>
  <c r="G34" i="24"/>
  <c r="H34" i="24"/>
  <c r="I34" i="24"/>
  <c r="J34" i="24"/>
  <c r="K34" i="24"/>
  <c r="L34" i="24"/>
  <c r="M34" i="24"/>
  <c r="N34" i="24"/>
  <c r="O34" i="24"/>
  <c r="P34" i="24"/>
  <c r="Q34" i="24"/>
  <c r="R34" i="24"/>
  <c r="S34" i="24"/>
  <c r="T34" i="24"/>
  <c r="U34" i="24"/>
  <c r="V34" i="24"/>
  <c r="W34" i="24"/>
  <c r="X34" i="24"/>
  <c r="Y34" i="24"/>
  <c r="Z34" i="24"/>
  <c r="AA34" i="24"/>
  <c r="AB34" i="24"/>
  <c r="AC34" i="24"/>
  <c r="AD34" i="24"/>
  <c r="AE34" i="24"/>
  <c r="AF34" i="24"/>
  <c r="AG34" i="24"/>
  <c r="AH34" i="24"/>
  <c r="AI34" i="24"/>
  <c r="AJ34" i="24"/>
  <c r="AK34" i="24"/>
  <c r="AL34" i="24"/>
  <c r="AM34" i="24"/>
  <c r="AN34" i="24"/>
  <c r="AO34" i="24"/>
  <c r="AP34" i="24"/>
  <c r="AQ34" i="24"/>
  <c r="AR34" i="24"/>
  <c r="AS34" i="24"/>
  <c r="AT34" i="24"/>
  <c r="AU34" i="24"/>
  <c r="AV34" i="24"/>
  <c r="AW34" i="24"/>
  <c r="C35" i="24"/>
  <c r="D35" i="24"/>
  <c r="E35" i="24"/>
  <c r="F35" i="24"/>
  <c r="G35" i="24"/>
  <c r="H35" i="24"/>
  <c r="I35" i="24"/>
  <c r="J35" i="24"/>
  <c r="K35" i="24"/>
  <c r="L35" i="24"/>
  <c r="M35" i="24"/>
  <c r="N35" i="24"/>
  <c r="O35" i="24"/>
  <c r="P35" i="24"/>
  <c r="Q35" i="24"/>
  <c r="R35" i="24"/>
  <c r="S35" i="24"/>
  <c r="T35" i="24"/>
  <c r="U35" i="24"/>
  <c r="V35" i="24"/>
  <c r="W35" i="24"/>
  <c r="X35" i="24"/>
  <c r="Y35" i="24"/>
  <c r="Z35" i="24"/>
  <c r="AA35" i="24"/>
  <c r="AB35" i="24"/>
  <c r="AC35" i="24"/>
  <c r="AD35" i="24"/>
  <c r="AE35" i="24"/>
  <c r="AF35" i="24"/>
  <c r="AG35" i="24"/>
  <c r="AH35" i="24"/>
  <c r="AI35" i="24"/>
  <c r="AJ35" i="24"/>
  <c r="AK35" i="24"/>
  <c r="AL35" i="24"/>
  <c r="AM35" i="24"/>
  <c r="AN35" i="24"/>
  <c r="AO35" i="24"/>
  <c r="AP35" i="24"/>
  <c r="AQ35" i="24"/>
  <c r="AR35" i="24"/>
  <c r="AS35" i="24"/>
  <c r="AT35" i="24"/>
  <c r="AU35" i="24"/>
  <c r="AV35" i="24"/>
  <c r="AW35" i="24"/>
  <c r="C36" i="24"/>
  <c r="D36" i="24"/>
  <c r="E36" i="24"/>
  <c r="F36" i="24"/>
  <c r="G36" i="24"/>
  <c r="H36" i="24"/>
  <c r="I36" i="24"/>
  <c r="J36" i="24"/>
  <c r="K36" i="24"/>
  <c r="L36" i="24"/>
  <c r="M36" i="24"/>
  <c r="N36" i="24"/>
  <c r="O36" i="24"/>
  <c r="P36" i="24"/>
  <c r="Q36" i="24"/>
  <c r="R36" i="24"/>
  <c r="S36" i="24"/>
  <c r="T36" i="24"/>
  <c r="U36" i="24"/>
  <c r="V36" i="24"/>
  <c r="W36" i="24"/>
  <c r="X36" i="24"/>
  <c r="Y36" i="24"/>
  <c r="Z36" i="24"/>
  <c r="AA36" i="24"/>
  <c r="AB36" i="24"/>
  <c r="AC36" i="24"/>
  <c r="AD36" i="24"/>
  <c r="AE36" i="24"/>
  <c r="AF36" i="24"/>
  <c r="AG36" i="24"/>
  <c r="AH36" i="24"/>
  <c r="AI36" i="24"/>
  <c r="AJ36" i="24"/>
  <c r="AK36" i="24"/>
  <c r="AL36" i="24"/>
  <c r="AM36" i="24"/>
  <c r="AN36" i="24"/>
  <c r="AO36" i="24"/>
  <c r="AP36" i="24"/>
  <c r="AQ36" i="24"/>
  <c r="AR36" i="24"/>
  <c r="AS36" i="24"/>
  <c r="AT36" i="24"/>
  <c r="AU36" i="24"/>
  <c r="AV36" i="24"/>
  <c r="AW36" i="24"/>
  <c r="C37" i="24"/>
  <c r="D37" i="24"/>
  <c r="E37" i="24"/>
  <c r="F37" i="24"/>
  <c r="G37" i="24"/>
  <c r="H37" i="24"/>
  <c r="I37" i="24"/>
  <c r="J37" i="24"/>
  <c r="K37" i="24"/>
  <c r="L37" i="24"/>
  <c r="M37" i="24"/>
  <c r="N37" i="24"/>
  <c r="O37" i="24"/>
  <c r="P37" i="24"/>
  <c r="Q37" i="24"/>
  <c r="R37" i="24"/>
  <c r="S37" i="24"/>
  <c r="T37" i="24"/>
  <c r="U37" i="24"/>
  <c r="V37" i="24"/>
  <c r="W37" i="24"/>
  <c r="X37" i="24"/>
  <c r="Y37" i="24"/>
  <c r="Z37" i="24"/>
  <c r="AA37" i="24"/>
  <c r="AB37" i="24"/>
  <c r="AC37" i="24"/>
  <c r="AD37" i="24"/>
  <c r="AE37" i="24"/>
  <c r="AF37" i="24"/>
  <c r="AG37" i="24"/>
  <c r="AH37" i="24"/>
  <c r="AI37" i="24"/>
  <c r="AJ37" i="24"/>
  <c r="AK37" i="24"/>
  <c r="AL37" i="24"/>
  <c r="AM37" i="24"/>
  <c r="AN37" i="24"/>
  <c r="AO37" i="24"/>
  <c r="AP37" i="24"/>
  <c r="AQ37" i="24"/>
  <c r="AR37" i="24"/>
  <c r="AS37" i="24"/>
  <c r="AT37" i="24"/>
  <c r="AU37" i="24"/>
  <c r="AV37" i="24"/>
  <c r="AW37" i="24"/>
  <c r="C38" i="24"/>
  <c r="D38" i="24"/>
  <c r="E38" i="24"/>
  <c r="F38" i="24"/>
  <c r="G38" i="24"/>
  <c r="H38" i="24"/>
  <c r="I38" i="24"/>
  <c r="J38" i="24"/>
  <c r="K38" i="24"/>
  <c r="L38" i="24"/>
  <c r="M38" i="24"/>
  <c r="N38" i="24"/>
  <c r="O38" i="24"/>
  <c r="P38" i="24"/>
  <c r="Q38" i="24"/>
  <c r="R38" i="24"/>
  <c r="S38" i="24"/>
  <c r="T38" i="24"/>
  <c r="U38" i="24"/>
  <c r="V38" i="24"/>
  <c r="W38" i="24"/>
  <c r="X38" i="24"/>
  <c r="Y38" i="24"/>
  <c r="Z38" i="24"/>
  <c r="AA38" i="24"/>
  <c r="AB38" i="24"/>
  <c r="AC38" i="24"/>
  <c r="AD38" i="24"/>
  <c r="AE38" i="24"/>
  <c r="AF38" i="24"/>
  <c r="AG38" i="24"/>
  <c r="AH38" i="24"/>
  <c r="AI38" i="24"/>
  <c r="AJ38" i="24"/>
  <c r="AK38" i="24"/>
  <c r="AL38" i="24"/>
  <c r="AM38" i="24"/>
  <c r="AN38" i="24"/>
  <c r="AO38" i="24"/>
  <c r="AP38" i="24"/>
  <c r="AQ38" i="24"/>
  <c r="AR38" i="24"/>
  <c r="AS38" i="24"/>
  <c r="AT38" i="24"/>
  <c r="AU38" i="24"/>
  <c r="AV38" i="24"/>
  <c r="AW38" i="24"/>
  <c r="C39" i="24"/>
  <c r="D39" i="24"/>
  <c r="E39" i="24"/>
  <c r="F39" i="24"/>
  <c r="G39" i="24"/>
  <c r="H39" i="24"/>
  <c r="I39" i="24"/>
  <c r="J39" i="24"/>
  <c r="K39" i="24"/>
  <c r="L39" i="24"/>
  <c r="M39" i="24"/>
  <c r="N39" i="24"/>
  <c r="O39" i="24"/>
  <c r="P39" i="24"/>
  <c r="Q39" i="24"/>
  <c r="R39" i="24"/>
  <c r="S39" i="24"/>
  <c r="T39" i="24"/>
  <c r="U39" i="24"/>
  <c r="V39" i="24"/>
  <c r="W39" i="24"/>
  <c r="X39" i="24"/>
  <c r="Y39" i="24"/>
  <c r="Z39" i="24"/>
  <c r="AA39" i="24"/>
  <c r="AB39" i="24"/>
  <c r="AC39" i="24"/>
  <c r="AD39" i="24"/>
  <c r="AE39" i="24"/>
  <c r="AF39" i="24"/>
  <c r="AG39" i="24"/>
  <c r="AH39" i="24"/>
  <c r="AI39" i="24"/>
  <c r="AJ39" i="24"/>
  <c r="AK39" i="24"/>
  <c r="AL39" i="24"/>
  <c r="AM39" i="24"/>
  <c r="AN39" i="24"/>
  <c r="AO39" i="24"/>
  <c r="AP39" i="24"/>
  <c r="AQ39" i="24"/>
  <c r="AR39" i="24"/>
  <c r="AS39" i="24"/>
  <c r="AT39" i="24"/>
  <c r="AU39" i="24"/>
  <c r="AV39" i="24"/>
  <c r="AW39" i="24"/>
  <c r="C40" i="24"/>
  <c r="D40" i="24"/>
  <c r="E40" i="24"/>
  <c r="F40" i="24"/>
  <c r="G40" i="24"/>
  <c r="H40" i="24"/>
  <c r="I40" i="24"/>
  <c r="J40" i="24"/>
  <c r="K40" i="24"/>
  <c r="L40" i="24"/>
  <c r="M40" i="24"/>
  <c r="N40" i="24"/>
  <c r="O40" i="24"/>
  <c r="P40" i="24"/>
  <c r="Q40" i="24"/>
  <c r="R40" i="24"/>
  <c r="S40" i="24"/>
  <c r="T40" i="24"/>
  <c r="U40" i="24"/>
  <c r="V40" i="24"/>
  <c r="W40" i="24"/>
  <c r="X40" i="24"/>
  <c r="Y40" i="24"/>
  <c r="Z40" i="24"/>
  <c r="AA40" i="24"/>
  <c r="AB40" i="24"/>
  <c r="AC40" i="24"/>
  <c r="AD40" i="24"/>
  <c r="AE40" i="24"/>
  <c r="AF40" i="24"/>
  <c r="AG40" i="24"/>
  <c r="AH40" i="24"/>
  <c r="AI40" i="24"/>
  <c r="AJ40" i="24"/>
  <c r="AK40" i="24"/>
  <c r="AL40" i="24"/>
  <c r="AM40" i="24"/>
  <c r="AN40" i="24"/>
  <c r="AO40" i="24"/>
  <c r="AP40" i="24"/>
  <c r="AQ40" i="24"/>
  <c r="AR40" i="24"/>
  <c r="AS40" i="24"/>
  <c r="AT40" i="24"/>
  <c r="AU40" i="24"/>
  <c r="AV40" i="24"/>
  <c r="AW40" i="24"/>
  <c r="C41" i="24"/>
  <c r="D41" i="24"/>
  <c r="E41" i="24"/>
  <c r="F41" i="24"/>
  <c r="G41" i="24"/>
  <c r="H41" i="24"/>
  <c r="I41" i="24"/>
  <c r="J41" i="24"/>
  <c r="K41" i="24"/>
  <c r="L41" i="24"/>
  <c r="M41" i="24"/>
  <c r="N41" i="24"/>
  <c r="O41" i="24"/>
  <c r="P41" i="24"/>
  <c r="Q41" i="24"/>
  <c r="R41" i="24"/>
  <c r="S41" i="24"/>
  <c r="T41" i="24"/>
  <c r="U41" i="24"/>
  <c r="V41" i="24"/>
  <c r="W41" i="24"/>
  <c r="X41" i="24"/>
  <c r="Y41" i="24"/>
  <c r="Z41" i="24"/>
  <c r="AA41" i="24"/>
  <c r="AB41" i="24"/>
  <c r="AC41" i="24"/>
  <c r="AD41" i="24"/>
  <c r="AE41" i="24"/>
  <c r="AF41" i="24"/>
  <c r="AG41" i="24"/>
  <c r="AH41" i="24"/>
  <c r="AI41" i="24"/>
  <c r="AJ41" i="24"/>
  <c r="AK41" i="24"/>
  <c r="AL41" i="24"/>
  <c r="AM41" i="24"/>
  <c r="AN41" i="24"/>
  <c r="AO41" i="24"/>
  <c r="AP41" i="24"/>
  <c r="AQ41" i="24"/>
  <c r="AR41" i="24"/>
  <c r="AS41" i="24"/>
  <c r="AT41" i="24"/>
  <c r="AU41" i="24"/>
  <c r="AV41" i="24"/>
  <c r="AW41" i="24"/>
  <c r="C42" i="24"/>
  <c r="D42" i="24"/>
  <c r="E42" i="24"/>
  <c r="F42" i="24"/>
  <c r="G42" i="24"/>
  <c r="H42" i="24"/>
  <c r="I42" i="24"/>
  <c r="J42" i="24"/>
  <c r="K42" i="24"/>
  <c r="L42" i="24"/>
  <c r="M42" i="24"/>
  <c r="N42" i="24"/>
  <c r="O42" i="24"/>
  <c r="P42" i="24"/>
  <c r="Q42" i="24"/>
  <c r="R42" i="24"/>
  <c r="S42" i="24"/>
  <c r="T42" i="24"/>
  <c r="U42" i="24"/>
  <c r="V42" i="24"/>
  <c r="W42" i="24"/>
  <c r="X42" i="24"/>
  <c r="Y42" i="24"/>
  <c r="Z42" i="24"/>
  <c r="AA42" i="24"/>
  <c r="AB42" i="24"/>
  <c r="AC42" i="24"/>
  <c r="AD42" i="24"/>
  <c r="AE42" i="24"/>
  <c r="AF42" i="24"/>
  <c r="AG42" i="24"/>
  <c r="AH42" i="24"/>
  <c r="AI42" i="24"/>
  <c r="AJ42" i="24"/>
  <c r="AK42" i="24"/>
  <c r="AL42" i="24"/>
  <c r="AM42" i="24"/>
  <c r="AN42" i="24"/>
  <c r="AO42" i="24"/>
  <c r="AP42" i="24"/>
  <c r="AQ42" i="24"/>
  <c r="AR42" i="24"/>
  <c r="AS42" i="24"/>
  <c r="AT42" i="24"/>
  <c r="AU42" i="24"/>
  <c r="AV42" i="24"/>
  <c r="AW42" i="24"/>
  <c r="D30" i="24"/>
  <c r="E30" i="24"/>
  <c r="F30" i="24"/>
  <c r="G30" i="24"/>
  <c r="H30" i="24"/>
  <c r="I30" i="24"/>
  <c r="J30" i="24"/>
  <c r="K30" i="24"/>
  <c r="L30" i="24"/>
  <c r="M30" i="24"/>
  <c r="N30" i="24"/>
  <c r="O30" i="24"/>
  <c r="P30" i="24"/>
  <c r="Q30" i="24"/>
  <c r="R30" i="24"/>
  <c r="B2" i="37" s="1"/>
  <c r="S30" i="24"/>
  <c r="C2" i="37" s="1"/>
  <c r="T30" i="24"/>
  <c r="D2" i="37" s="1"/>
  <c r="U30" i="24"/>
  <c r="E2" i="37" s="1"/>
  <c r="V30" i="24"/>
  <c r="F2" i="37" s="1"/>
  <c r="W30" i="24"/>
  <c r="G2" i="37" s="1"/>
  <c r="X30" i="24"/>
  <c r="H2" i="37" s="1"/>
  <c r="Y30" i="24"/>
  <c r="I2" i="37" s="1"/>
  <c r="Z30" i="24"/>
  <c r="J2" i="37" s="1"/>
  <c r="AA30" i="24"/>
  <c r="K2" i="37" s="1"/>
  <c r="AB30" i="24"/>
  <c r="L2" i="37" s="1"/>
  <c r="AC30" i="24"/>
  <c r="M2" i="37" s="1"/>
  <c r="AD30" i="24"/>
  <c r="N2" i="37" s="1"/>
  <c r="AE30" i="24"/>
  <c r="O2" i="37" s="1"/>
  <c r="AF30" i="24"/>
  <c r="P2" i="37" s="1"/>
  <c r="AG30" i="24"/>
  <c r="Q2" i="37" s="1"/>
  <c r="AH30" i="24"/>
  <c r="R2" i="37" s="1"/>
  <c r="AI30" i="24"/>
  <c r="S2" i="37" s="1"/>
  <c r="AJ30" i="24"/>
  <c r="T2" i="37" s="1"/>
  <c r="AK30" i="24"/>
  <c r="U2" i="37" s="1"/>
  <c r="AL30" i="24"/>
  <c r="V2" i="37" s="1"/>
  <c r="AM30" i="24"/>
  <c r="W2" i="37" s="1"/>
  <c r="AN30" i="24"/>
  <c r="X2" i="37" s="1"/>
  <c r="AO30" i="24"/>
  <c r="Y2" i="37" s="1"/>
  <c r="AP30" i="24"/>
  <c r="Z2" i="37" s="1"/>
  <c r="AQ30" i="24"/>
  <c r="AA2" i="37" s="1"/>
  <c r="AR30" i="24"/>
  <c r="AB2" i="37" s="1"/>
  <c r="AS30" i="24"/>
  <c r="AC2" i="37" s="1"/>
  <c r="AT30" i="24"/>
  <c r="AD2" i="37" s="1"/>
  <c r="AU30" i="24"/>
  <c r="AE2" i="37" s="1"/>
  <c r="AV30" i="24"/>
  <c r="AF2" i="37" s="1"/>
  <c r="AW30" i="24"/>
  <c r="AG2" i="37" s="1"/>
  <c r="C30" i="24"/>
  <c r="AW43" i="27" l="1"/>
  <c r="AK43" i="27"/>
  <c r="Y43" i="27"/>
  <c r="M43" i="27"/>
  <c r="AN43" i="24"/>
  <c r="AB43" i="24"/>
  <c r="D43" i="24"/>
  <c r="P43" i="24"/>
  <c r="AM43" i="27"/>
  <c r="AA43" i="27"/>
  <c r="O43" i="27"/>
  <c r="C43" i="27"/>
  <c r="AL43" i="27"/>
  <c r="Z43" i="27"/>
  <c r="N43" i="27"/>
  <c r="V43" i="27"/>
  <c r="AV43" i="27"/>
  <c r="X43" i="27"/>
  <c r="L43" i="27"/>
  <c r="AU43" i="27"/>
  <c r="AI43" i="27"/>
  <c r="W43" i="27"/>
  <c r="K43" i="27"/>
  <c r="AT43" i="27"/>
  <c r="AH43" i="27"/>
  <c r="J43" i="27"/>
  <c r="AS43" i="27"/>
  <c r="AG43" i="27"/>
  <c r="U43" i="27"/>
  <c r="I43" i="27"/>
  <c r="AR43" i="27"/>
  <c r="AF43" i="27"/>
  <c r="T43" i="27"/>
  <c r="C126" i="50" s="1"/>
  <c r="C127" i="50" s="1"/>
  <c r="H43" i="27"/>
  <c r="AQ43" i="27"/>
  <c r="AE43" i="27"/>
  <c r="S43" i="27"/>
  <c r="G43" i="27"/>
  <c r="AP43" i="27"/>
  <c r="AD43" i="27"/>
  <c r="R43" i="27"/>
  <c r="F43" i="27"/>
  <c r="AO43" i="27"/>
  <c r="AC43" i="27"/>
  <c r="D126" i="50" s="1"/>
  <c r="E43" i="27"/>
  <c r="AJ43" i="27"/>
  <c r="Q43" i="27"/>
  <c r="D133" i="50"/>
  <c r="F132" i="50"/>
  <c r="F133" i="50" s="1"/>
  <c r="AN43" i="27"/>
  <c r="AB43" i="27"/>
  <c r="P43" i="27"/>
  <c r="D43" i="27"/>
  <c r="AM43" i="24"/>
  <c r="AA43" i="24"/>
  <c r="O43" i="24"/>
  <c r="C43" i="24"/>
  <c r="N43" i="24"/>
  <c r="AW43" i="24"/>
  <c r="AK43" i="24"/>
  <c r="Y43" i="24"/>
  <c r="M43" i="24"/>
  <c r="AL43" i="24"/>
  <c r="AV43" i="24"/>
  <c r="AJ43" i="24"/>
  <c r="X43" i="24"/>
  <c r="L43" i="24"/>
  <c r="K43" i="24"/>
  <c r="V43" i="24"/>
  <c r="Z43" i="24"/>
  <c r="AS43" i="24"/>
  <c r="AG43" i="24"/>
  <c r="U43" i="24"/>
  <c r="I43" i="24"/>
  <c r="AI43" i="24"/>
  <c r="AH43" i="24"/>
  <c r="H43" i="24"/>
  <c r="AQ43" i="24"/>
  <c r="AE43" i="24"/>
  <c r="S43" i="24"/>
  <c r="G43" i="24"/>
  <c r="AT43" i="24"/>
  <c r="T43" i="24"/>
  <c r="R43" i="24"/>
  <c r="AU43" i="24"/>
  <c r="W43" i="24"/>
  <c r="J43" i="24"/>
  <c r="AR43" i="24"/>
  <c r="AF43" i="24"/>
  <c r="AP43" i="24"/>
  <c r="AD43" i="24"/>
  <c r="F43" i="24"/>
  <c r="AO43" i="24"/>
  <c r="AC43" i="24"/>
  <c r="Q43" i="24"/>
  <c r="E43" i="24"/>
  <c r="AD4" i="28"/>
  <c r="Y30" i="47"/>
  <c r="Y31" i="47" s="1"/>
  <c r="M30" i="47"/>
  <c r="M31" i="47" s="1"/>
  <c r="L3" i="37"/>
  <c r="L4" i="37" s="1"/>
  <c r="N33" i="47"/>
  <c r="N35" i="47" s="1"/>
  <c r="W30" i="47"/>
  <c r="W31" i="47" s="1"/>
  <c r="K30" i="47"/>
  <c r="K31" i="47" s="1"/>
  <c r="AG3" i="37"/>
  <c r="AG4" i="37" s="1"/>
  <c r="AI33" i="47"/>
  <c r="AI35" i="47" s="1"/>
  <c r="AH30" i="47"/>
  <c r="AH31" i="47" s="1"/>
  <c r="V30" i="47"/>
  <c r="V31" i="47" s="1"/>
  <c r="J30" i="47"/>
  <c r="J31" i="47" s="1"/>
  <c r="J3" i="37"/>
  <c r="J4" i="37" s="1"/>
  <c r="L33" i="47"/>
  <c r="L35" i="47" s="1"/>
  <c r="I3" i="37"/>
  <c r="I4" i="37" s="1"/>
  <c r="K33" i="47"/>
  <c r="K35" i="47" s="1"/>
  <c r="H3" i="37"/>
  <c r="H4" i="37" s="1"/>
  <c r="J33" i="47"/>
  <c r="J35" i="47" s="1"/>
  <c r="AG30" i="47"/>
  <c r="AG31" i="47" s="1"/>
  <c r="U30" i="47"/>
  <c r="U31" i="47" s="1"/>
  <c r="I30" i="47"/>
  <c r="I31" i="47" s="1"/>
  <c r="X3" i="37"/>
  <c r="X4" i="37" s="1"/>
  <c r="Z33" i="47"/>
  <c r="Z35" i="47" s="1"/>
  <c r="L30" i="47"/>
  <c r="L31" i="47" s="1"/>
  <c r="V3" i="37"/>
  <c r="V4" i="37" s="1"/>
  <c r="X33" i="47"/>
  <c r="X35" i="47" s="1"/>
  <c r="AI30" i="47"/>
  <c r="AI31" i="47" s="1"/>
  <c r="AF3" i="37"/>
  <c r="AF4" i="37" s="1"/>
  <c r="AH33" i="47"/>
  <c r="AH35" i="47" s="1"/>
  <c r="AE3" i="37"/>
  <c r="AE4" i="37" s="1"/>
  <c r="AG33" i="47"/>
  <c r="AG35" i="47" s="1"/>
  <c r="S3" i="37"/>
  <c r="S4" i="37" s="1"/>
  <c r="U33" i="47"/>
  <c r="U35" i="47" s="1"/>
  <c r="G3" i="37"/>
  <c r="G4" i="37" s="1"/>
  <c r="I33" i="47"/>
  <c r="I35" i="47" s="1"/>
  <c r="AF30" i="47"/>
  <c r="AF31" i="47" s="1"/>
  <c r="T30" i="47"/>
  <c r="T31" i="47" s="1"/>
  <c r="H30" i="47"/>
  <c r="H31" i="47" s="1"/>
  <c r="K3" i="37"/>
  <c r="K4" i="37" s="1"/>
  <c r="M33" i="47"/>
  <c r="M35" i="47" s="1"/>
  <c r="X30" i="47"/>
  <c r="X31" i="47" s="1"/>
  <c r="U3" i="37"/>
  <c r="U4" i="37" s="1"/>
  <c r="W33" i="47"/>
  <c r="W35" i="47" s="1"/>
  <c r="T3" i="37"/>
  <c r="T4" i="37" s="1"/>
  <c r="V33" i="47"/>
  <c r="V35" i="47" s="1"/>
  <c r="AD3" i="37"/>
  <c r="AD4" i="37" s="1"/>
  <c r="AF33" i="47"/>
  <c r="AF35" i="47" s="1"/>
  <c r="R3" i="37"/>
  <c r="R4" i="37" s="1"/>
  <c r="T33" i="47"/>
  <c r="T35" i="47" s="1"/>
  <c r="F3" i="37"/>
  <c r="F4" i="37" s="1"/>
  <c r="H33" i="47"/>
  <c r="H35" i="47" s="1"/>
  <c r="AE30" i="47"/>
  <c r="AE31" i="47" s="1"/>
  <c r="S30" i="47"/>
  <c r="S31" i="47" s="1"/>
  <c r="G30" i="47"/>
  <c r="G31" i="47" s="1"/>
  <c r="W3" i="37"/>
  <c r="W4" i="37" s="1"/>
  <c r="Y33" i="47"/>
  <c r="Y35" i="47" s="1"/>
  <c r="AD30" i="47"/>
  <c r="AD31" i="47" s="1"/>
  <c r="R30" i="47"/>
  <c r="R31" i="47" s="1"/>
  <c r="F30" i="47"/>
  <c r="F31" i="47" s="1"/>
  <c r="E3" i="37"/>
  <c r="E4" i="37" s="1"/>
  <c r="G33" i="47"/>
  <c r="G35" i="47" s="1"/>
  <c r="AB3" i="37"/>
  <c r="AB4" i="37" s="1"/>
  <c r="AD33" i="47"/>
  <c r="AD35" i="47" s="1"/>
  <c r="P3" i="37"/>
  <c r="P4" i="37" s="1"/>
  <c r="R33" i="47"/>
  <c r="R35" i="47" s="1"/>
  <c r="D3" i="37"/>
  <c r="D4" i="37" s="1"/>
  <c r="F33" i="47"/>
  <c r="F35" i="47" s="1"/>
  <c r="AC30" i="47"/>
  <c r="AC31" i="47" s="1"/>
  <c r="Q30" i="47"/>
  <c r="Q31" i="47" s="1"/>
  <c r="E30" i="47"/>
  <c r="E31" i="47" s="1"/>
  <c r="AC3" i="37"/>
  <c r="AC4" i="37" s="1"/>
  <c r="AE33" i="47"/>
  <c r="AE35" i="47" s="1"/>
  <c r="AA3" i="37"/>
  <c r="AA4" i="37" s="1"/>
  <c r="AC33" i="47"/>
  <c r="AC35" i="47" s="1"/>
  <c r="O3" i="37"/>
  <c r="O4" i="37" s="1"/>
  <c r="Q33" i="47"/>
  <c r="Q35" i="47" s="1"/>
  <c r="C3" i="37"/>
  <c r="C4" i="37" s="1"/>
  <c r="E33" i="47"/>
  <c r="E35" i="47" s="1"/>
  <c r="AB30" i="47"/>
  <c r="AB31" i="47" s="1"/>
  <c r="P30" i="47"/>
  <c r="P31" i="47" s="1"/>
  <c r="D30" i="47"/>
  <c r="D31" i="47" s="1"/>
  <c r="Q3" i="37"/>
  <c r="Q4" i="37" s="1"/>
  <c r="S33" i="47"/>
  <c r="S35" i="47" s="1"/>
  <c r="Z3" i="37"/>
  <c r="Z4" i="37" s="1"/>
  <c r="AB33" i="47"/>
  <c r="AB35" i="47" s="1"/>
  <c r="N3" i="37"/>
  <c r="N4" i="37" s="1"/>
  <c r="P33" i="47"/>
  <c r="P35" i="47" s="1"/>
  <c r="B3" i="37"/>
  <c r="B4" i="37" s="1"/>
  <c r="D33" i="47"/>
  <c r="D35" i="47" s="1"/>
  <c r="AA30" i="47"/>
  <c r="AA31" i="47" s="1"/>
  <c r="O30" i="47"/>
  <c r="Y3" i="37"/>
  <c r="Y4" i="37" s="1"/>
  <c r="AA33" i="47"/>
  <c r="AA35" i="47" s="1"/>
  <c r="M3" i="37"/>
  <c r="M4" i="37" s="1"/>
  <c r="O33" i="47"/>
  <c r="Z30" i="47"/>
  <c r="Z31" i="47" s="1"/>
  <c r="N30" i="47"/>
  <c r="N31" i="47" s="1"/>
  <c r="S4" i="28"/>
  <c r="O4" i="28"/>
  <c r="AM4" i="28"/>
  <c r="M4" i="28"/>
  <c r="G4" i="28"/>
  <c r="AK4" i="28"/>
  <c r="AH4" i="28"/>
  <c r="AL4" i="28"/>
  <c r="AA2" i="36"/>
  <c r="O2" i="36"/>
  <c r="C2" i="36"/>
  <c r="AI4" i="28"/>
  <c r="C4" i="28"/>
  <c r="Z2" i="36"/>
  <c r="N2" i="36"/>
  <c r="B2" i="36"/>
  <c r="W4" i="28"/>
  <c r="AE4" i="28"/>
  <c r="Y3" i="36"/>
  <c r="B3" i="36"/>
  <c r="M3" i="36"/>
  <c r="N3" i="36"/>
  <c r="Z3" i="36"/>
  <c r="AU4" i="28"/>
  <c r="AW4" i="28"/>
  <c r="AC4" i="28"/>
  <c r="AP4" i="28"/>
  <c r="U4" i="28"/>
  <c r="M2" i="36"/>
  <c r="X2" i="36"/>
  <c r="E2" i="36"/>
  <c r="AB3" i="36"/>
  <c r="P3" i="36"/>
  <c r="D3" i="36"/>
  <c r="Y2" i="36"/>
  <c r="AC2" i="36"/>
  <c r="Q2" i="36"/>
  <c r="AB2" i="36"/>
  <c r="P2" i="36"/>
  <c r="D2" i="36"/>
  <c r="AA3" i="36"/>
  <c r="O3" i="36"/>
  <c r="C3" i="36"/>
  <c r="F4" i="28"/>
  <c r="K2" i="36"/>
  <c r="V3" i="36"/>
  <c r="J3" i="36"/>
  <c r="L3" i="36"/>
  <c r="K3" i="36"/>
  <c r="W2" i="36"/>
  <c r="V2" i="36"/>
  <c r="J2" i="36"/>
  <c r="AG3" i="36"/>
  <c r="U3" i="36"/>
  <c r="I3" i="36"/>
  <c r="V4" i="28"/>
  <c r="E4" i="28"/>
  <c r="AG2" i="36"/>
  <c r="U2" i="36"/>
  <c r="I2" i="36"/>
  <c r="AF3" i="36"/>
  <c r="T3" i="36"/>
  <c r="H3" i="36"/>
  <c r="J4" i="28"/>
  <c r="AF2" i="36"/>
  <c r="T2" i="36"/>
  <c r="H2" i="36"/>
  <c r="AE3" i="36"/>
  <c r="S3" i="36"/>
  <c r="G3" i="36"/>
  <c r="AN4" i="28"/>
  <c r="L2" i="36"/>
  <c r="AE2" i="36"/>
  <c r="S2" i="36"/>
  <c r="G2" i="36"/>
  <c r="AD3" i="36"/>
  <c r="R3" i="36"/>
  <c r="F3" i="36"/>
  <c r="AJ4" i="28"/>
  <c r="AB4" i="28"/>
  <c r="X3" i="36"/>
  <c r="W3" i="36"/>
  <c r="AD2" i="36"/>
  <c r="R2" i="36"/>
  <c r="F2" i="36"/>
  <c r="AC3" i="36"/>
  <c r="Q3" i="36"/>
  <c r="E3" i="36"/>
  <c r="Z4" i="28"/>
  <c r="P4" i="28"/>
  <c r="N4" i="28"/>
  <c r="I4" i="28"/>
  <c r="R4" i="28"/>
  <c r="AR4" i="28"/>
  <c r="AF4" i="28"/>
  <c r="T4" i="28"/>
  <c r="AA4" i="28"/>
  <c r="AO4" i="28"/>
  <c r="AT4" i="28"/>
  <c r="Y4" i="28"/>
  <c r="AQ4" i="28"/>
  <c r="AV4" i="28"/>
  <c r="X4" i="28"/>
  <c r="L4" i="28"/>
  <c r="D4" i="28"/>
  <c r="AS4" i="28"/>
  <c r="AG4" i="28"/>
  <c r="H4" i="28"/>
  <c r="AV5" i="27"/>
  <c r="AJ5" i="27"/>
  <c r="X5" i="27"/>
  <c r="L5" i="27"/>
  <c r="K5" i="27"/>
  <c r="AT5" i="27"/>
  <c r="AH5" i="27"/>
  <c r="V5" i="27"/>
  <c r="J5" i="27"/>
  <c r="W5" i="27"/>
  <c r="AU5" i="27"/>
  <c r="AI5" i="27"/>
  <c r="AS5" i="27"/>
  <c r="AG5" i="27"/>
  <c r="U5" i="27"/>
  <c r="I5" i="27"/>
  <c r="AR5" i="27"/>
  <c r="AF5" i="27"/>
  <c r="T5" i="27"/>
  <c r="H5" i="27"/>
  <c r="AQ5" i="27"/>
  <c r="AE5" i="27"/>
  <c r="S5" i="27"/>
  <c r="G5" i="27"/>
  <c r="AP5" i="27"/>
  <c r="AD5" i="27"/>
  <c r="R5" i="27"/>
  <c r="F5" i="27"/>
  <c r="AO5" i="27"/>
  <c r="AC5" i="27"/>
  <c r="Q5" i="27"/>
  <c r="E5" i="27"/>
  <c r="AN5" i="27"/>
  <c r="AB5" i="27"/>
  <c r="P5" i="27"/>
  <c r="D5" i="27"/>
  <c r="AM5" i="27"/>
  <c r="AA5" i="27"/>
  <c r="O5" i="27"/>
  <c r="C5" i="27"/>
  <c r="AL5" i="27"/>
  <c r="Z5" i="27"/>
  <c r="N5" i="27"/>
  <c r="AW5" i="27"/>
  <c r="AK5" i="27"/>
  <c r="Y5" i="27"/>
  <c r="M5" i="27"/>
  <c r="AU5" i="24"/>
  <c r="AI5" i="24"/>
  <c r="W5" i="24"/>
  <c r="K5" i="24"/>
  <c r="AS5" i="24"/>
  <c r="AG5" i="24"/>
  <c r="U5" i="24"/>
  <c r="I5" i="24"/>
  <c r="AQ5" i="24"/>
  <c r="AE5" i="24"/>
  <c r="S5" i="24"/>
  <c r="G5" i="24"/>
  <c r="AO5" i="24"/>
  <c r="AC5" i="24"/>
  <c r="Q5" i="24"/>
  <c r="C5" i="24"/>
  <c r="AT5" i="24"/>
  <c r="AH5" i="24"/>
  <c r="V5" i="24"/>
  <c r="J5" i="24"/>
  <c r="AR5" i="24"/>
  <c r="T5" i="24"/>
  <c r="H5" i="24"/>
  <c r="AF5" i="24"/>
  <c r="AP5" i="24"/>
  <c r="AD5" i="24"/>
  <c r="R5" i="24"/>
  <c r="F5" i="24"/>
  <c r="E5" i="24"/>
  <c r="AN5" i="24"/>
  <c r="AB5" i="24"/>
  <c r="P5" i="24"/>
  <c r="D5" i="24"/>
  <c r="AA5" i="24"/>
  <c r="O5" i="24"/>
  <c r="AL5" i="24"/>
  <c r="Z5" i="24"/>
  <c r="N5" i="24"/>
  <c r="AW5" i="24"/>
  <c r="AK5" i="24"/>
  <c r="Y5" i="24"/>
  <c r="M5" i="24"/>
  <c r="AM5" i="24"/>
  <c r="AV5" i="24"/>
  <c r="AJ5" i="24"/>
  <c r="X5" i="24"/>
  <c r="L5" i="24"/>
  <c r="AW177" i="27"/>
  <c r="AV177" i="27"/>
  <c r="AU177" i="27"/>
  <c r="AT177" i="27"/>
  <c r="AS177" i="27"/>
  <c r="AR177" i="27"/>
  <c r="AQ177" i="27"/>
  <c r="AP177" i="27"/>
  <c r="AO177" i="27"/>
  <c r="AN177" i="27"/>
  <c r="AM177" i="27"/>
  <c r="AL177" i="27"/>
  <c r="AK177" i="27"/>
  <c r="AJ177" i="27"/>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K177" i="27"/>
  <c r="J177" i="27"/>
  <c r="I177" i="27"/>
  <c r="H177" i="27"/>
  <c r="G177" i="27"/>
  <c r="F177" i="27"/>
  <c r="E177" i="27"/>
  <c r="D177" i="27"/>
  <c r="C177" i="27"/>
  <c r="AW176" i="27"/>
  <c r="AV176" i="27"/>
  <c r="AU176" i="27"/>
  <c r="AT176" i="27"/>
  <c r="AS176" i="27"/>
  <c r="AR176" i="27"/>
  <c r="AQ176" i="27"/>
  <c r="AP176" i="27"/>
  <c r="AO176" i="27"/>
  <c r="AN176" i="27"/>
  <c r="AM176" i="27"/>
  <c r="AL176" i="27"/>
  <c r="AK176" i="27"/>
  <c r="AJ176" i="27"/>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C176" i="27"/>
  <c r="AW175" i="27"/>
  <c r="AV175" i="27"/>
  <c r="AU175" i="27"/>
  <c r="AT175" i="27"/>
  <c r="AS175" i="27"/>
  <c r="AR175" i="27"/>
  <c r="AQ175" i="27"/>
  <c r="AP175" i="27"/>
  <c r="AO175" i="27"/>
  <c r="AN175" i="27"/>
  <c r="AM175" i="27"/>
  <c r="AL175" i="27"/>
  <c r="AK175" i="27"/>
  <c r="AJ175" i="27"/>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C175" i="27"/>
  <c r="AW174" i="27"/>
  <c r="AV174" i="27"/>
  <c r="AU174" i="27"/>
  <c r="AT174" i="27"/>
  <c r="AS174" i="27"/>
  <c r="AR174" i="27"/>
  <c r="AQ174" i="27"/>
  <c r="AP174" i="27"/>
  <c r="AO174" i="27"/>
  <c r="AN174" i="27"/>
  <c r="AM174" i="27"/>
  <c r="AL174" i="27"/>
  <c r="AK174" i="27"/>
  <c r="AJ174" i="27"/>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C174" i="27"/>
  <c r="AW173" i="27"/>
  <c r="AV173" i="27"/>
  <c r="AU173" i="27"/>
  <c r="AT173" i="27"/>
  <c r="AS173" i="27"/>
  <c r="AR173" i="27"/>
  <c r="AQ173" i="27"/>
  <c r="AP173" i="27"/>
  <c r="AO173" i="27"/>
  <c r="AN173" i="27"/>
  <c r="AM173" i="27"/>
  <c r="AL173" i="27"/>
  <c r="AK173" i="27"/>
  <c r="AJ173" i="27"/>
  <c r="AI173" i="27"/>
  <c r="AH173" i="27"/>
  <c r="AG173" i="27"/>
  <c r="AF173" i="27"/>
  <c r="AE173" i="27"/>
  <c r="AD173" i="27"/>
  <c r="AC173" i="27"/>
  <c r="AB173" i="27"/>
  <c r="AA173" i="27"/>
  <c r="Z173" i="27"/>
  <c r="Y173" i="27"/>
  <c r="X173" i="27"/>
  <c r="W173" i="27"/>
  <c r="V173" i="27"/>
  <c r="U173" i="27"/>
  <c r="T173" i="27"/>
  <c r="S173" i="27"/>
  <c r="R173" i="27"/>
  <c r="Q173" i="27"/>
  <c r="P173" i="27"/>
  <c r="O173" i="27"/>
  <c r="N173" i="27"/>
  <c r="M173" i="27"/>
  <c r="L173" i="27"/>
  <c r="K173" i="27"/>
  <c r="J173" i="27"/>
  <c r="I173" i="27"/>
  <c r="H173" i="27"/>
  <c r="G173" i="27"/>
  <c r="F173" i="27"/>
  <c r="E173" i="27"/>
  <c r="D173" i="27"/>
  <c r="C173" i="27"/>
  <c r="AW172" i="27"/>
  <c r="AV172" i="27"/>
  <c r="AU172" i="27"/>
  <c r="AT172" i="27"/>
  <c r="AS172" i="27"/>
  <c r="AR172" i="27"/>
  <c r="AQ172" i="27"/>
  <c r="AP172" i="27"/>
  <c r="AO172" i="27"/>
  <c r="AN172" i="27"/>
  <c r="AM172" i="27"/>
  <c r="AL172" i="27"/>
  <c r="AK172" i="27"/>
  <c r="AJ172" i="27"/>
  <c r="AI172" i="27"/>
  <c r="AH172" i="27"/>
  <c r="AG172" i="27"/>
  <c r="AF172" i="27"/>
  <c r="AE172" i="27"/>
  <c r="AD172" i="27"/>
  <c r="AC172" i="27"/>
  <c r="AB172" i="27"/>
  <c r="AA172" i="27"/>
  <c r="Z172" i="27"/>
  <c r="Y172" i="27"/>
  <c r="X172" i="27"/>
  <c r="W172" i="27"/>
  <c r="V172" i="27"/>
  <c r="U172" i="27"/>
  <c r="T172" i="27"/>
  <c r="S172" i="27"/>
  <c r="R172" i="27"/>
  <c r="Q172" i="27"/>
  <c r="P172" i="27"/>
  <c r="O172" i="27"/>
  <c r="N172" i="27"/>
  <c r="M172" i="27"/>
  <c r="L172" i="27"/>
  <c r="K172" i="27"/>
  <c r="J172" i="27"/>
  <c r="I172" i="27"/>
  <c r="H172" i="27"/>
  <c r="G172" i="27"/>
  <c r="F172" i="27"/>
  <c r="E172" i="27"/>
  <c r="D172" i="27"/>
  <c r="C172" i="27"/>
  <c r="AW171" i="27"/>
  <c r="AV171" i="27"/>
  <c r="AU171" i="27"/>
  <c r="AT171" i="27"/>
  <c r="AS171" i="27"/>
  <c r="AR171" i="27"/>
  <c r="AQ171" i="27"/>
  <c r="AP171" i="27"/>
  <c r="AO171" i="27"/>
  <c r="AN171" i="27"/>
  <c r="AM171" i="27"/>
  <c r="AL171" i="27"/>
  <c r="AK171" i="27"/>
  <c r="AJ171" i="27"/>
  <c r="AI171" i="27"/>
  <c r="AH171" i="27"/>
  <c r="AG171" i="27"/>
  <c r="AF171" i="27"/>
  <c r="AE171" i="27"/>
  <c r="AD171" i="27"/>
  <c r="AC171" i="27"/>
  <c r="AB171" i="27"/>
  <c r="AA171" i="27"/>
  <c r="Z171" i="27"/>
  <c r="Y171" i="27"/>
  <c r="X171" i="27"/>
  <c r="W171" i="27"/>
  <c r="V171" i="27"/>
  <c r="U171" i="27"/>
  <c r="T171" i="27"/>
  <c r="S171" i="27"/>
  <c r="R171" i="27"/>
  <c r="Q171" i="27"/>
  <c r="P171" i="27"/>
  <c r="O171" i="27"/>
  <c r="N171" i="27"/>
  <c r="M171" i="27"/>
  <c r="L171" i="27"/>
  <c r="K171" i="27"/>
  <c r="J171" i="27"/>
  <c r="I171" i="27"/>
  <c r="H171" i="27"/>
  <c r="G171" i="27"/>
  <c r="F171" i="27"/>
  <c r="E171" i="27"/>
  <c r="D171" i="27"/>
  <c r="C171" i="27"/>
  <c r="AW170" i="27"/>
  <c r="AV170" i="27"/>
  <c r="AU170" i="27"/>
  <c r="AT170" i="27"/>
  <c r="AS170" i="27"/>
  <c r="AR170" i="27"/>
  <c r="AQ170" i="27"/>
  <c r="AP170" i="27"/>
  <c r="AO170" i="27"/>
  <c r="AN170" i="27"/>
  <c r="AM170" i="27"/>
  <c r="AL170" i="27"/>
  <c r="AK170" i="27"/>
  <c r="AJ170" i="27"/>
  <c r="AI170" i="27"/>
  <c r="AH170" i="27"/>
  <c r="AG170" i="27"/>
  <c r="AF170" i="27"/>
  <c r="AE170" i="27"/>
  <c r="AD170" i="27"/>
  <c r="AC170" i="27"/>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C170" i="27"/>
  <c r="AW169" i="27"/>
  <c r="AV169" i="27"/>
  <c r="AU169" i="27"/>
  <c r="AT169" i="27"/>
  <c r="AS169" i="27"/>
  <c r="AR169" i="27"/>
  <c r="AQ169" i="27"/>
  <c r="AP169" i="27"/>
  <c r="AO169" i="27"/>
  <c r="AN169" i="27"/>
  <c r="AM169" i="27"/>
  <c r="AL169" i="27"/>
  <c r="AK169" i="27"/>
  <c r="AJ169" i="27"/>
  <c r="AI169" i="27"/>
  <c r="AH169" i="27"/>
  <c r="AG169" i="27"/>
  <c r="AF169" i="27"/>
  <c r="AE169" i="27"/>
  <c r="AD169" i="27"/>
  <c r="AC169" i="27"/>
  <c r="AB169" i="27"/>
  <c r="AA169" i="27"/>
  <c r="Z169" i="27"/>
  <c r="Y169" i="27"/>
  <c r="X169" i="27"/>
  <c r="W169" i="27"/>
  <c r="V169" i="27"/>
  <c r="U169" i="27"/>
  <c r="T169" i="27"/>
  <c r="S169" i="27"/>
  <c r="R169" i="27"/>
  <c r="Q169" i="27"/>
  <c r="P169" i="27"/>
  <c r="O169" i="27"/>
  <c r="N169" i="27"/>
  <c r="M169" i="27"/>
  <c r="L169" i="27"/>
  <c r="K169" i="27"/>
  <c r="J169" i="27"/>
  <c r="I169" i="27"/>
  <c r="H169" i="27"/>
  <c r="G169" i="27"/>
  <c r="F169" i="27"/>
  <c r="E169" i="27"/>
  <c r="D169" i="27"/>
  <c r="C169" i="27"/>
  <c r="AW168" i="27"/>
  <c r="AV168" i="27"/>
  <c r="AU168" i="27"/>
  <c r="AT168" i="27"/>
  <c r="AS168" i="27"/>
  <c r="AR168" i="27"/>
  <c r="AQ168" i="27"/>
  <c r="AP168" i="27"/>
  <c r="AO168" i="27"/>
  <c r="AN168" i="27"/>
  <c r="AM168" i="27"/>
  <c r="AL168" i="27"/>
  <c r="AK168" i="27"/>
  <c r="AJ168" i="27"/>
  <c r="AI168" i="27"/>
  <c r="AH168" i="27"/>
  <c r="AG168" i="27"/>
  <c r="AF168" i="27"/>
  <c r="AE168" i="27"/>
  <c r="AD168" i="27"/>
  <c r="AC168" i="27"/>
  <c r="AB168" i="27"/>
  <c r="AA168" i="27"/>
  <c r="Z168" i="27"/>
  <c r="Y168" i="27"/>
  <c r="X168" i="27"/>
  <c r="W168" i="27"/>
  <c r="V168" i="27"/>
  <c r="U168" i="27"/>
  <c r="T168" i="27"/>
  <c r="S168" i="27"/>
  <c r="R168" i="27"/>
  <c r="Q168" i="27"/>
  <c r="P168" i="27"/>
  <c r="O168" i="27"/>
  <c r="N168" i="27"/>
  <c r="M168" i="27"/>
  <c r="L168" i="27"/>
  <c r="K168" i="27"/>
  <c r="J168" i="27"/>
  <c r="I168" i="27"/>
  <c r="H168" i="27"/>
  <c r="G168" i="27"/>
  <c r="F168" i="27"/>
  <c r="E168" i="27"/>
  <c r="D168" i="27"/>
  <c r="C168" i="27"/>
  <c r="AW167" i="27"/>
  <c r="AV167" i="27"/>
  <c r="AU167" i="27"/>
  <c r="AT167" i="27"/>
  <c r="AS167" i="27"/>
  <c r="AR167" i="27"/>
  <c r="AQ167" i="27"/>
  <c r="AP167" i="27"/>
  <c r="AO167" i="27"/>
  <c r="AN167" i="27"/>
  <c r="AM167" i="27"/>
  <c r="AL167" i="27"/>
  <c r="AK167" i="27"/>
  <c r="AJ167" i="27"/>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C167" i="27"/>
  <c r="AW166" i="27"/>
  <c r="AV166" i="27"/>
  <c r="AU166" i="27"/>
  <c r="AT166" i="27"/>
  <c r="AS166" i="27"/>
  <c r="AR166" i="27"/>
  <c r="AQ166" i="27"/>
  <c r="AP166" i="27"/>
  <c r="AO166" i="27"/>
  <c r="AN166" i="27"/>
  <c r="AM166" i="27"/>
  <c r="AL166" i="27"/>
  <c r="AK166" i="27"/>
  <c r="AJ166" i="27"/>
  <c r="AI166" i="27"/>
  <c r="AH166" i="27"/>
  <c r="AG166"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C166" i="27"/>
  <c r="AW165" i="27"/>
  <c r="AV165" i="27"/>
  <c r="AU165" i="27"/>
  <c r="AT165" i="27"/>
  <c r="AS165" i="27"/>
  <c r="AR165" i="27"/>
  <c r="AQ165" i="27"/>
  <c r="AP165" i="27"/>
  <c r="AO165" i="27"/>
  <c r="AN165" i="27"/>
  <c r="AM165" i="27"/>
  <c r="AL165" i="27"/>
  <c r="AK165" i="27"/>
  <c r="AJ165" i="27"/>
  <c r="AI165" i="27"/>
  <c r="AH165" i="27"/>
  <c r="AG165" i="27"/>
  <c r="AF165" i="27"/>
  <c r="AE165" i="27"/>
  <c r="AD165" i="27"/>
  <c r="AC165" i="27"/>
  <c r="AB165" i="27"/>
  <c r="AA165" i="27"/>
  <c r="Z165" i="27"/>
  <c r="Y165" i="27"/>
  <c r="X165" i="27"/>
  <c r="W165" i="27"/>
  <c r="V165" i="27"/>
  <c r="U165" i="27"/>
  <c r="T165" i="27"/>
  <c r="S165" i="27"/>
  <c r="R165" i="27"/>
  <c r="Q165" i="27"/>
  <c r="P165" i="27"/>
  <c r="O165" i="27"/>
  <c r="N165" i="27"/>
  <c r="M165" i="27"/>
  <c r="L165" i="27"/>
  <c r="K165" i="27"/>
  <c r="J165" i="27"/>
  <c r="I165" i="27"/>
  <c r="H165" i="27"/>
  <c r="G165" i="27"/>
  <c r="F165" i="27"/>
  <c r="E165" i="27"/>
  <c r="D165" i="27"/>
  <c r="C165" i="27"/>
  <c r="AW162" i="27"/>
  <c r="AV162" i="27"/>
  <c r="AU162" i="27"/>
  <c r="AT162" i="27"/>
  <c r="AS162" i="27"/>
  <c r="AR162" i="27"/>
  <c r="AQ162" i="27"/>
  <c r="AP162" i="27"/>
  <c r="AO162" i="27"/>
  <c r="AN162" i="27"/>
  <c r="AM162" i="27"/>
  <c r="AL162" i="27"/>
  <c r="AK162" i="27"/>
  <c r="AJ162" i="27"/>
  <c r="AI162" i="27"/>
  <c r="AH162" i="27"/>
  <c r="AG162" i="27"/>
  <c r="AF162" i="27"/>
  <c r="AE162" i="27"/>
  <c r="AD162" i="27"/>
  <c r="AC162" i="27"/>
  <c r="AB162" i="27"/>
  <c r="AA162" i="27"/>
  <c r="Z162" i="27"/>
  <c r="Y162" i="27"/>
  <c r="X162" i="27"/>
  <c r="W162" i="27"/>
  <c r="V162" i="27"/>
  <c r="U162" i="27"/>
  <c r="T162" i="27"/>
  <c r="S162" i="27"/>
  <c r="R162" i="27"/>
  <c r="Q162" i="27"/>
  <c r="P162" i="27"/>
  <c r="O162" i="27"/>
  <c r="N162" i="27"/>
  <c r="M162" i="27"/>
  <c r="L162" i="27"/>
  <c r="K162" i="27"/>
  <c r="J162" i="27"/>
  <c r="I162" i="27"/>
  <c r="H162" i="27"/>
  <c r="G162" i="27"/>
  <c r="F162" i="27"/>
  <c r="E162" i="27"/>
  <c r="D162" i="27"/>
  <c r="C162" i="27"/>
  <c r="AW161" i="27"/>
  <c r="AV161" i="27"/>
  <c r="AU161" i="27"/>
  <c r="AT161" i="27"/>
  <c r="AS161" i="27"/>
  <c r="AR161" i="27"/>
  <c r="AQ161" i="27"/>
  <c r="AP161" i="27"/>
  <c r="AO161" i="27"/>
  <c r="AN161" i="27"/>
  <c r="AM161" i="27"/>
  <c r="AL161" i="27"/>
  <c r="AK161" i="27"/>
  <c r="AJ161" i="27"/>
  <c r="AI161" i="27"/>
  <c r="AH161" i="27"/>
  <c r="AG161" i="27"/>
  <c r="AF161" i="27"/>
  <c r="AE161" i="27"/>
  <c r="AD161" i="27"/>
  <c r="AC161" i="27"/>
  <c r="AB161" i="27"/>
  <c r="AA161" i="27"/>
  <c r="Z161" i="27"/>
  <c r="Y161" i="27"/>
  <c r="X161" i="27"/>
  <c r="W161" i="27"/>
  <c r="V161" i="27"/>
  <c r="U161" i="27"/>
  <c r="T161" i="27"/>
  <c r="S161" i="27"/>
  <c r="R161" i="27"/>
  <c r="Q161" i="27"/>
  <c r="P161" i="27"/>
  <c r="O161" i="27"/>
  <c r="N161" i="27"/>
  <c r="M161" i="27"/>
  <c r="L161" i="27"/>
  <c r="K161" i="27"/>
  <c r="J161" i="27"/>
  <c r="I161" i="27"/>
  <c r="H161" i="27"/>
  <c r="G161" i="27"/>
  <c r="F161" i="27"/>
  <c r="E161" i="27"/>
  <c r="D161" i="27"/>
  <c r="C161" i="27"/>
  <c r="AW160" i="27"/>
  <c r="AV160" i="27"/>
  <c r="AU160" i="27"/>
  <c r="AT160" i="27"/>
  <c r="AS160" i="27"/>
  <c r="AR160" i="27"/>
  <c r="AQ160" i="27"/>
  <c r="AP160" i="27"/>
  <c r="AO160" i="27"/>
  <c r="AN160" i="27"/>
  <c r="AM160" i="27"/>
  <c r="AL160" i="27"/>
  <c r="AK160" i="27"/>
  <c r="AJ160" i="27"/>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D160" i="27"/>
  <c r="C160" i="27"/>
  <c r="AW159" i="27"/>
  <c r="AV159" i="27"/>
  <c r="AU159" i="27"/>
  <c r="AT159" i="27"/>
  <c r="AS159" i="27"/>
  <c r="AR159" i="27"/>
  <c r="AQ159" i="27"/>
  <c r="AP159" i="27"/>
  <c r="AO159" i="27"/>
  <c r="AN159" i="27"/>
  <c r="AM159" i="27"/>
  <c r="AL159" i="27"/>
  <c r="AK159" i="27"/>
  <c r="AJ159" i="27"/>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C159" i="27"/>
  <c r="AW158" i="27"/>
  <c r="AV158" i="27"/>
  <c r="AU158" i="27"/>
  <c r="AT158" i="27"/>
  <c r="AS158" i="27"/>
  <c r="AR158" i="27"/>
  <c r="AQ158" i="27"/>
  <c r="AP158" i="27"/>
  <c r="AO158" i="27"/>
  <c r="AN158" i="27"/>
  <c r="AM158" i="27"/>
  <c r="AL158" i="27"/>
  <c r="AK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C158" i="27"/>
  <c r="AW157" i="27"/>
  <c r="AV157" i="27"/>
  <c r="AU157" i="27"/>
  <c r="AT157" i="27"/>
  <c r="AS157" i="27"/>
  <c r="AR157" i="27"/>
  <c r="AQ157" i="27"/>
  <c r="AP157" i="27"/>
  <c r="AO157" i="27"/>
  <c r="AN157" i="27"/>
  <c r="AM157" i="27"/>
  <c r="AL157" i="27"/>
  <c r="AK157" i="27"/>
  <c r="AJ157" i="27"/>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G157" i="27"/>
  <c r="F157" i="27"/>
  <c r="E157" i="27"/>
  <c r="D157" i="27"/>
  <c r="C157" i="27"/>
  <c r="AW156" i="27"/>
  <c r="AV156" i="27"/>
  <c r="AU156" i="27"/>
  <c r="AT156" i="27"/>
  <c r="AS156" i="27"/>
  <c r="AR156" i="27"/>
  <c r="AQ156" i="27"/>
  <c r="AP156" i="27"/>
  <c r="AO156" i="27"/>
  <c r="AN156" i="27"/>
  <c r="AM156" i="27"/>
  <c r="AL156" i="27"/>
  <c r="AK156" i="27"/>
  <c r="AJ156" i="27"/>
  <c r="AI156" i="27"/>
  <c r="AH156" i="27"/>
  <c r="AG156" i="27"/>
  <c r="AF156" i="27"/>
  <c r="AE156" i="27"/>
  <c r="AD156" i="27"/>
  <c r="AC156" i="27"/>
  <c r="AB156" i="27"/>
  <c r="AA156" i="27"/>
  <c r="Z156" i="27"/>
  <c r="Y156" i="27"/>
  <c r="X156" i="27"/>
  <c r="W156" i="27"/>
  <c r="V156" i="27"/>
  <c r="U156" i="27"/>
  <c r="T156" i="27"/>
  <c r="S156" i="27"/>
  <c r="R156" i="27"/>
  <c r="Q156" i="27"/>
  <c r="P156" i="27"/>
  <c r="O156" i="27"/>
  <c r="N156" i="27"/>
  <c r="M156" i="27"/>
  <c r="L156" i="27"/>
  <c r="K156" i="27"/>
  <c r="J156" i="27"/>
  <c r="I156" i="27"/>
  <c r="H156" i="27"/>
  <c r="G156" i="27"/>
  <c r="F156" i="27"/>
  <c r="E156" i="27"/>
  <c r="D156" i="27"/>
  <c r="C156" i="27"/>
  <c r="AW155" i="27"/>
  <c r="AV155" i="27"/>
  <c r="AU155" i="27"/>
  <c r="AT155" i="27"/>
  <c r="AS155" i="27"/>
  <c r="AR155" i="27"/>
  <c r="AQ155" i="27"/>
  <c r="AP155" i="27"/>
  <c r="AO155" i="27"/>
  <c r="AN155" i="27"/>
  <c r="AM155" i="27"/>
  <c r="AL155" i="27"/>
  <c r="AK155" i="27"/>
  <c r="AJ155" i="27"/>
  <c r="AI155" i="27"/>
  <c r="AH155" i="27"/>
  <c r="AG155" i="27"/>
  <c r="AF155" i="27"/>
  <c r="AE155" i="27"/>
  <c r="AD155" i="27"/>
  <c r="AC155" i="27"/>
  <c r="AB155" i="27"/>
  <c r="AA155" i="27"/>
  <c r="Z155" i="27"/>
  <c r="Y155" i="27"/>
  <c r="X155" i="27"/>
  <c r="W155" i="27"/>
  <c r="V155" i="27"/>
  <c r="U155" i="27"/>
  <c r="T155" i="27"/>
  <c r="S155" i="27"/>
  <c r="R155" i="27"/>
  <c r="Q155" i="27"/>
  <c r="P155" i="27"/>
  <c r="O155" i="27"/>
  <c r="N155" i="27"/>
  <c r="M155" i="27"/>
  <c r="L155" i="27"/>
  <c r="K155" i="27"/>
  <c r="J155" i="27"/>
  <c r="I155" i="27"/>
  <c r="H155" i="27"/>
  <c r="G155" i="27"/>
  <c r="F155" i="27"/>
  <c r="E155" i="27"/>
  <c r="D155" i="27"/>
  <c r="C155" i="27"/>
  <c r="AW154" i="27"/>
  <c r="AV154" i="27"/>
  <c r="AU154" i="27"/>
  <c r="AT154" i="27"/>
  <c r="AS154" i="27"/>
  <c r="AR154" i="27"/>
  <c r="AQ154" i="27"/>
  <c r="AP154" i="27"/>
  <c r="AO154" i="27"/>
  <c r="AN154" i="27"/>
  <c r="AM154" i="27"/>
  <c r="AL154" i="27"/>
  <c r="AK154" i="27"/>
  <c r="AJ154" i="27"/>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C154" i="27"/>
  <c r="AW153" i="27"/>
  <c r="AV153" i="27"/>
  <c r="AU153" i="27"/>
  <c r="AT153" i="27"/>
  <c r="AS153" i="27"/>
  <c r="AR153" i="27"/>
  <c r="AQ153" i="27"/>
  <c r="AP153" i="27"/>
  <c r="AO153" i="27"/>
  <c r="AN153" i="27"/>
  <c r="AM153" i="27"/>
  <c r="AL153" i="27"/>
  <c r="AK153" i="27"/>
  <c r="AJ153" i="27"/>
  <c r="AI153" i="27"/>
  <c r="AH153" i="27"/>
  <c r="AG153" i="27"/>
  <c r="AF153" i="27"/>
  <c r="AE153" i="27"/>
  <c r="AD153" i="27"/>
  <c r="AC153" i="27"/>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C153" i="27"/>
  <c r="AW152" i="27"/>
  <c r="AV152" i="27"/>
  <c r="AU152" i="27"/>
  <c r="AT152" i="27"/>
  <c r="AS152" i="27"/>
  <c r="AR152" i="27"/>
  <c r="AQ152" i="27"/>
  <c r="AP152" i="27"/>
  <c r="AO152" i="27"/>
  <c r="AN152" i="27"/>
  <c r="AM152" i="27"/>
  <c r="AL152" i="27"/>
  <c r="AK152" i="27"/>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C152" i="27"/>
  <c r="AW151" i="27"/>
  <c r="AV151" i="27"/>
  <c r="AU151" i="27"/>
  <c r="AT151" i="27"/>
  <c r="AS151" i="27"/>
  <c r="AR151" i="27"/>
  <c r="AQ151" i="27"/>
  <c r="AP151" i="27"/>
  <c r="AO151" i="27"/>
  <c r="AN151" i="27"/>
  <c r="AM151" i="27"/>
  <c r="AL151" i="27"/>
  <c r="AK151" i="27"/>
  <c r="AJ151" i="27"/>
  <c r="AI151" i="27"/>
  <c r="AH151" i="27"/>
  <c r="AG151" i="27"/>
  <c r="AF151" i="27"/>
  <c r="AE151" i="27"/>
  <c r="AD151" i="27"/>
  <c r="AC151" i="27"/>
  <c r="AB151" i="27"/>
  <c r="AA151" i="27"/>
  <c r="Z151" i="27"/>
  <c r="Y151" i="27"/>
  <c r="X151" i="27"/>
  <c r="W151" i="27"/>
  <c r="V151" i="27"/>
  <c r="U151" i="27"/>
  <c r="T151" i="27"/>
  <c r="S151" i="27"/>
  <c r="R151" i="27"/>
  <c r="Q151" i="27"/>
  <c r="P151" i="27"/>
  <c r="O151" i="27"/>
  <c r="N151" i="27"/>
  <c r="M151" i="27"/>
  <c r="L151" i="27"/>
  <c r="K151" i="27"/>
  <c r="J151" i="27"/>
  <c r="I151" i="27"/>
  <c r="H151" i="27"/>
  <c r="G151" i="27"/>
  <c r="F151" i="27"/>
  <c r="E151" i="27"/>
  <c r="D151" i="27"/>
  <c r="C151" i="27"/>
  <c r="AW150" i="27"/>
  <c r="AV150" i="27"/>
  <c r="AU150" i="27"/>
  <c r="AT150" i="27"/>
  <c r="AS150" i="27"/>
  <c r="AR150" i="27"/>
  <c r="AQ150" i="27"/>
  <c r="AP150" i="27"/>
  <c r="AO150" i="27"/>
  <c r="AN150" i="27"/>
  <c r="AM150" i="27"/>
  <c r="AL150" i="27"/>
  <c r="AK150" i="27"/>
  <c r="AJ150" i="27"/>
  <c r="AI150" i="27"/>
  <c r="AH150" i="27"/>
  <c r="AG150" i="27"/>
  <c r="AF150" i="27"/>
  <c r="AE150" i="27"/>
  <c r="AD150" i="27"/>
  <c r="AC150" i="27"/>
  <c r="AB150" i="27"/>
  <c r="AA150" i="27"/>
  <c r="Z150" i="27"/>
  <c r="Y150" i="27"/>
  <c r="X150" i="27"/>
  <c r="W150" i="27"/>
  <c r="V150" i="27"/>
  <c r="U150" i="27"/>
  <c r="T150" i="27"/>
  <c r="S150" i="27"/>
  <c r="R150" i="27"/>
  <c r="Q150" i="27"/>
  <c r="P150" i="27"/>
  <c r="O150" i="27"/>
  <c r="N150" i="27"/>
  <c r="M150" i="27"/>
  <c r="L150" i="27"/>
  <c r="K150" i="27"/>
  <c r="J150" i="27"/>
  <c r="I150" i="27"/>
  <c r="H150" i="27"/>
  <c r="G150" i="27"/>
  <c r="F150" i="27"/>
  <c r="E150" i="27"/>
  <c r="D150" i="27"/>
  <c r="C150" i="27"/>
  <c r="AW132" i="27"/>
  <c r="AV132" i="27"/>
  <c r="AU132" i="27"/>
  <c r="AT132" i="27"/>
  <c r="AS132" i="27"/>
  <c r="AR132" i="27"/>
  <c r="AQ132" i="27"/>
  <c r="AP132" i="27"/>
  <c r="AO132" i="27"/>
  <c r="AN132" i="27"/>
  <c r="AM132" i="27"/>
  <c r="AL132" i="27"/>
  <c r="AK132" i="27"/>
  <c r="AJ132" i="27"/>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C132" i="27"/>
  <c r="AW131" i="27"/>
  <c r="AV131" i="27"/>
  <c r="AU131" i="27"/>
  <c r="AT131" i="27"/>
  <c r="AS131" i="27"/>
  <c r="AR131" i="27"/>
  <c r="AQ131" i="27"/>
  <c r="AP131" i="27"/>
  <c r="AO131" i="27"/>
  <c r="AN131" i="27"/>
  <c r="AM131" i="27"/>
  <c r="AL131" i="27"/>
  <c r="AK131" i="27"/>
  <c r="AJ131" i="27"/>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C131" i="27"/>
  <c r="AW130" i="27"/>
  <c r="AV130" i="27"/>
  <c r="AU130" i="27"/>
  <c r="AT130" i="27"/>
  <c r="AS130" i="27"/>
  <c r="AR130" i="27"/>
  <c r="AQ130" i="27"/>
  <c r="AP130" i="27"/>
  <c r="AO130" i="27"/>
  <c r="AN130" i="27"/>
  <c r="AM130" i="27"/>
  <c r="AL130" i="27"/>
  <c r="AK130" i="27"/>
  <c r="AJ130" i="27"/>
  <c r="AI130" i="27"/>
  <c r="AH130" i="27"/>
  <c r="AG130" i="27"/>
  <c r="AF130" i="27"/>
  <c r="AE130" i="27"/>
  <c r="AD130" i="27"/>
  <c r="AC130" i="27"/>
  <c r="AB130" i="27"/>
  <c r="AA130" i="27"/>
  <c r="Z130" i="27"/>
  <c r="Y130" i="27"/>
  <c r="X130" i="27"/>
  <c r="W130" i="27"/>
  <c r="V130" i="27"/>
  <c r="U130" i="27"/>
  <c r="T130" i="27"/>
  <c r="S130" i="27"/>
  <c r="R130" i="27"/>
  <c r="Q130" i="27"/>
  <c r="P130" i="27"/>
  <c r="O130" i="27"/>
  <c r="N130" i="27"/>
  <c r="M130" i="27"/>
  <c r="L130" i="27"/>
  <c r="K130" i="27"/>
  <c r="J130" i="27"/>
  <c r="I130" i="27"/>
  <c r="H130" i="27"/>
  <c r="G130" i="27"/>
  <c r="F130" i="27"/>
  <c r="E130" i="27"/>
  <c r="D130" i="27"/>
  <c r="C130" i="27"/>
  <c r="AW129" i="27"/>
  <c r="AV129" i="27"/>
  <c r="AU129" i="27"/>
  <c r="AT129" i="27"/>
  <c r="AS129" i="27"/>
  <c r="AR129" i="27"/>
  <c r="AQ129" i="27"/>
  <c r="AP129" i="27"/>
  <c r="AO129" i="27"/>
  <c r="AN129" i="27"/>
  <c r="AM129" i="27"/>
  <c r="AL129" i="27"/>
  <c r="AK129" i="27"/>
  <c r="AJ129" i="27"/>
  <c r="AI129" i="27"/>
  <c r="AH129" i="27"/>
  <c r="AG129" i="27"/>
  <c r="AF129" i="27"/>
  <c r="AE129" i="27"/>
  <c r="AD129" i="27"/>
  <c r="AC129" i="27"/>
  <c r="AB129" i="27"/>
  <c r="AA129" i="27"/>
  <c r="Z129" i="27"/>
  <c r="Y129" i="27"/>
  <c r="X129" i="27"/>
  <c r="W129" i="27"/>
  <c r="V129" i="27"/>
  <c r="U129" i="27"/>
  <c r="T129" i="27"/>
  <c r="S129" i="27"/>
  <c r="R129" i="27"/>
  <c r="Q129" i="27"/>
  <c r="P129" i="27"/>
  <c r="O129" i="27"/>
  <c r="N129" i="27"/>
  <c r="M129" i="27"/>
  <c r="L129" i="27"/>
  <c r="K129" i="27"/>
  <c r="J129" i="27"/>
  <c r="I129" i="27"/>
  <c r="H129" i="27"/>
  <c r="G129" i="27"/>
  <c r="F129" i="27"/>
  <c r="E129" i="27"/>
  <c r="D129" i="27"/>
  <c r="C129" i="27"/>
  <c r="AW128" i="27"/>
  <c r="AV128" i="27"/>
  <c r="AU128" i="27"/>
  <c r="AT128" i="27"/>
  <c r="AS128" i="27"/>
  <c r="AR128" i="27"/>
  <c r="AQ128" i="27"/>
  <c r="AP128" i="27"/>
  <c r="AO128" i="27"/>
  <c r="AN128" i="27"/>
  <c r="AM128" i="27"/>
  <c r="AL128" i="27"/>
  <c r="AK128"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C128" i="27"/>
  <c r="AW127" i="27"/>
  <c r="AV127" i="27"/>
  <c r="AU127" i="27"/>
  <c r="AT127" i="27"/>
  <c r="AS127" i="27"/>
  <c r="AR127" i="27"/>
  <c r="AQ127" i="27"/>
  <c r="AP127" i="27"/>
  <c r="AO127" i="27"/>
  <c r="AN127" i="27"/>
  <c r="AM127" i="27"/>
  <c r="AL127" i="27"/>
  <c r="AK127" i="27"/>
  <c r="AJ127" i="27"/>
  <c r="AI127" i="27"/>
  <c r="AH127" i="27"/>
  <c r="AG127" i="27"/>
  <c r="AF127" i="27"/>
  <c r="AE127" i="27"/>
  <c r="AD127" i="27"/>
  <c r="AC127" i="27"/>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D127" i="27"/>
  <c r="C127" i="27"/>
  <c r="AW126" i="27"/>
  <c r="AV126" i="27"/>
  <c r="AU126" i="27"/>
  <c r="AT126" i="27"/>
  <c r="AS126" i="27"/>
  <c r="AR126" i="27"/>
  <c r="AQ126" i="27"/>
  <c r="AP126" i="27"/>
  <c r="AO126" i="27"/>
  <c r="AN126" i="27"/>
  <c r="AM126" i="27"/>
  <c r="AL126" i="27"/>
  <c r="AK126" i="27"/>
  <c r="AJ126" i="27"/>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C126" i="27"/>
  <c r="AW125" i="27"/>
  <c r="AV125" i="27"/>
  <c r="AU125" i="27"/>
  <c r="AT125" i="27"/>
  <c r="AS125" i="27"/>
  <c r="AR125" i="27"/>
  <c r="AQ125" i="27"/>
  <c r="AP125" i="27"/>
  <c r="AO125" i="27"/>
  <c r="AN125" i="27"/>
  <c r="AM125" i="27"/>
  <c r="AL125" i="27"/>
  <c r="AK125" i="27"/>
  <c r="AJ125" i="27"/>
  <c r="AI125" i="27"/>
  <c r="AH125" i="27"/>
  <c r="AG125" i="27"/>
  <c r="AF125" i="27"/>
  <c r="AE125" i="27"/>
  <c r="AD125" i="27"/>
  <c r="AC125" i="27"/>
  <c r="AB125" i="27"/>
  <c r="AA125" i="27"/>
  <c r="Z125" i="27"/>
  <c r="Y125" i="27"/>
  <c r="X125" i="27"/>
  <c r="W125" i="27"/>
  <c r="V125" i="27"/>
  <c r="U125" i="27"/>
  <c r="T125" i="27"/>
  <c r="S125" i="27"/>
  <c r="R125" i="27"/>
  <c r="Q125" i="27"/>
  <c r="P125" i="27"/>
  <c r="O125" i="27"/>
  <c r="N125" i="27"/>
  <c r="M125" i="27"/>
  <c r="L125" i="27"/>
  <c r="K125" i="27"/>
  <c r="J125" i="27"/>
  <c r="I125" i="27"/>
  <c r="H125" i="27"/>
  <c r="G125" i="27"/>
  <c r="F125" i="27"/>
  <c r="E125" i="27"/>
  <c r="D125" i="27"/>
  <c r="C125" i="27"/>
  <c r="AW124" i="27"/>
  <c r="AV124" i="27"/>
  <c r="AU124" i="27"/>
  <c r="AT124" i="27"/>
  <c r="AS124" i="27"/>
  <c r="AR124" i="27"/>
  <c r="AQ124" i="27"/>
  <c r="AP124" i="27"/>
  <c r="AO124" i="27"/>
  <c r="AN124" i="27"/>
  <c r="AM124" i="27"/>
  <c r="AL124" i="27"/>
  <c r="AK124" i="27"/>
  <c r="AJ124" i="27"/>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C124" i="27"/>
  <c r="AW123" i="27"/>
  <c r="AV123" i="27"/>
  <c r="AU123" i="27"/>
  <c r="AT123" i="27"/>
  <c r="AS123" i="27"/>
  <c r="AR123" i="27"/>
  <c r="AQ123" i="27"/>
  <c r="AP123" i="27"/>
  <c r="AO123" i="27"/>
  <c r="AN123" i="27"/>
  <c r="AM123" i="27"/>
  <c r="AL123" i="27"/>
  <c r="AK123" i="27"/>
  <c r="AJ123" i="27"/>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C123" i="27"/>
  <c r="AW122" i="27"/>
  <c r="AV122" i="27"/>
  <c r="AU122" i="27"/>
  <c r="AT122" i="27"/>
  <c r="AS122" i="27"/>
  <c r="AR122" i="27"/>
  <c r="AQ122" i="27"/>
  <c r="AP122" i="27"/>
  <c r="AO122" i="27"/>
  <c r="AN122" i="27"/>
  <c r="AM122" i="27"/>
  <c r="AL122" i="27"/>
  <c r="AK122" i="27"/>
  <c r="AJ122" i="27"/>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L122" i="27"/>
  <c r="K122" i="27"/>
  <c r="J122" i="27"/>
  <c r="I122" i="27"/>
  <c r="H122" i="27"/>
  <c r="G122" i="27"/>
  <c r="F122" i="27"/>
  <c r="E122" i="27"/>
  <c r="D122" i="27"/>
  <c r="C122" i="27"/>
  <c r="AW121" i="27"/>
  <c r="AV121" i="27"/>
  <c r="AU121" i="27"/>
  <c r="AT121" i="27"/>
  <c r="AS121" i="27"/>
  <c r="AR121" i="27"/>
  <c r="AQ121" i="27"/>
  <c r="AP121" i="27"/>
  <c r="AO121" i="27"/>
  <c r="AN121" i="27"/>
  <c r="AM121" i="27"/>
  <c r="AL121" i="27"/>
  <c r="AK121" i="27"/>
  <c r="AJ121" i="27"/>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C121" i="27"/>
  <c r="AW120" i="27"/>
  <c r="AV120" i="27"/>
  <c r="AU120" i="27"/>
  <c r="AT120" i="27"/>
  <c r="AS120" i="27"/>
  <c r="AR120" i="27"/>
  <c r="AQ120" i="27"/>
  <c r="AP120" i="27"/>
  <c r="AO120" i="27"/>
  <c r="AN120" i="27"/>
  <c r="AM120" i="27"/>
  <c r="AL120" i="27"/>
  <c r="AK120" i="27"/>
  <c r="AJ120" i="27"/>
  <c r="AI120" i="27"/>
  <c r="AH120" i="27"/>
  <c r="AG120" i="27"/>
  <c r="AF120" i="27"/>
  <c r="AE120" i="27"/>
  <c r="AD120" i="27"/>
  <c r="AC120" i="27"/>
  <c r="AB120" i="27"/>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C120" i="27"/>
  <c r="AW117" i="27"/>
  <c r="AV117" i="27"/>
  <c r="AU117" i="27"/>
  <c r="AT117" i="27"/>
  <c r="AS117" i="27"/>
  <c r="AR117" i="27"/>
  <c r="AQ117" i="27"/>
  <c r="AP117" i="27"/>
  <c r="AO117" i="27"/>
  <c r="AN117" i="27"/>
  <c r="AM117" i="27"/>
  <c r="AL117" i="27"/>
  <c r="AK117" i="27"/>
  <c r="AJ117" i="27"/>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C117" i="27"/>
  <c r="AW116" i="27"/>
  <c r="AV116" i="27"/>
  <c r="AU116" i="27"/>
  <c r="AT116" i="27"/>
  <c r="AS116" i="27"/>
  <c r="AR116" i="27"/>
  <c r="AQ116" i="27"/>
  <c r="AP116" i="27"/>
  <c r="AO116" i="27"/>
  <c r="AN116" i="27"/>
  <c r="AM116" i="27"/>
  <c r="AL116" i="27"/>
  <c r="AK116" i="27"/>
  <c r="AJ116" i="27"/>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C116" i="27"/>
  <c r="AW115" i="27"/>
  <c r="AV115" i="27"/>
  <c r="AU115" i="27"/>
  <c r="AT115" i="27"/>
  <c r="AS115" i="27"/>
  <c r="AR115" i="27"/>
  <c r="AQ115" i="27"/>
  <c r="AP115" i="27"/>
  <c r="AO115" i="27"/>
  <c r="AN115" i="27"/>
  <c r="AM115" i="27"/>
  <c r="AL115" i="27"/>
  <c r="AK115" i="27"/>
  <c r="AJ115" i="27"/>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C115" i="27"/>
  <c r="AW114" i="27"/>
  <c r="AV114" i="27"/>
  <c r="AU114" i="27"/>
  <c r="AT114" i="27"/>
  <c r="AS114" i="27"/>
  <c r="AR114" i="27"/>
  <c r="AQ114" i="27"/>
  <c r="AP114" i="27"/>
  <c r="AO114" i="27"/>
  <c r="AN114" i="27"/>
  <c r="AM114" i="27"/>
  <c r="AL114" i="27"/>
  <c r="AK114" i="27"/>
  <c r="AJ114" i="27"/>
  <c r="AI114" i="27"/>
  <c r="AH114" i="27"/>
  <c r="AG114" i="27"/>
  <c r="AF114" i="27"/>
  <c r="AE114" i="27"/>
  <c r="AD114" i="27"/>
  <c r="AC114" i="27"/>
  <c r="AB114" i="27"/>
  <c r="AA114" i="27"/>
  <c r="Z114" i="27"/>
  <c r="Y114" i="27"/>
  <c r="X114" i="27"/>
  <c r="W114" i="27"/>
  <c r="V114" i="27"/>
  <c r="U114" i="27"/>
  <c r="T114" i="27"/>
  <c r="S114" i="27"/>
  <c r="R114" i="27"/>
  <c r="Q114" i="27"/>
  <c r="P114" i="27"/>
  <c r="O114" i="27"/>
  <c r="N114" i="27"/>
  <c r="M114" i="27"/>
  <c r="L114" i="27"/>
  <c r="K114" i="27"/>
  <c r="J114" i="27"/>
  <c r="I114" i="27"/>
  <c r="H114" i="27"/>
  <c r="G114" i="27"/>
  <c r="F114" i="27"/>
  <c r="E114" i="27"/>
  <c r="D114" i="27"/>
  <c r="C114" i="27"/>
  <c r="AW113" i="27"/>
  <c r="AV113" i="27"/>
  <c r="AU113" i="27"/>
  <c r="AT113" i="27"/>
  <c r="AS113" i="27"/>
  <c r="AR113" i="27"/>
  <c r="AQ113" i="27"/>
  <c r="AP113" i="27"/>
  <c r="AO113" i="27"/>
  <c r="AN113" i="27"/>
  <c r="AM113" i="27"/>
  <c r="AL113" i="27"/>
  <c r="AK113" i="27"/>
  <c r="AJ113" i="27"/>
  <c r="AI113" i="27"/>
  <c r="AH113" i="27"/>
  <c r="AG113" i="27"/>
  <c r="AF113" i="27"/>
  <c r="AE113" i="27"/>
  <c r="AD113" i="27"/>
  <c r="AC113" i="27"/>
  <c r="AB113" i="27"/>
  <c r="AA113" i="27"/>
  <c r="Z113" i="27"/>
  <c r="Y113" i="27"/>
  <c r="X113" i="27"/>
  <c r="W113" i="27"/>
  <c r="V113" i="27"/>
  <c r="U113" i="27"/>
  <c r="T113" i="27"/>
  <c r="S113" i="27"/>
  <c r="R113" i="27"/>
  <c r="Q113" i="27"/>
  <c r="P113" i="27"/>
  <c r="O113" i="27"/>
  <c r="N113" i="27"/>
  <c r="M113" i="27"/>
  <c r="L113" i="27"/>
  <c r="K113" i="27"/>
  <c r="J113" i="27"/>
  <c r="I113" i="27"/>
  <c r="H113" i="27"/>
  <c r="G113" i="27"/>
  <c r="F113" i="27"/>
  <c r="E113" i="27"/>
  <c r="D113" i="27"/>
  <c r="C113" i="27"/>
  <c r="AW112" i="27"/>
  <c r="AV112" i="27"/>
  <c r="AU112" i="27"/>
  <c r="AT112" i="27"/>
  <c r="AS112" i="27"/>
  <c r="AR112" i="27"/>
  <c r="AQ112" i="27"/>
  <c r="AP112" i="27"/>
  <c r="AO112" i="27"/>
  <c r="AN112" i="27"/>
  <c r="AM112" i="27"/>
  <c r="AL112" i="27"/>
  <c r="AK112" i="27"/>
  <c r="AJ112" i="27"/>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W111" i="27"/>
  <c r="AV111" i="27"/>
  <c r="AU111" i="27"/>
  <c r="AT111" i="27"/>
  <c r="AS111" i="27"/>
  <c r="AR111" i="27"/>
  <c r="AQ111" i="27"/>
  <c r="AP111" i="27"/>
  <c r="AO111" i="27"/>
  <c r="AN111" i="27"/>
  <c r="AM111" i="27"/>
  <c r="AL111" i="27"/>
  <c r="AK111" i="27"/>
  <c r="AJ111" i="27"/>
  <c r="AI111" i="27"/>
  <c r="AH111" i="27"/>
  <c r="AG111" i="27"/>
  <c r="AF111" i="27"/>
  <c r="AE111" i="27"/>
  <c r="AD111" i="27"/>
  <c r="AC111" i="27"/>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D111" i="27"/>
  <c r="C111" i="27"/>
  <c r="AW110" i="27"/>
  <c r="AV110" i="27"/>
  <c r="AU110" i="27"/>
  <c r="AT110" i="27"/>
  <c r="AS110" i="27"/>
  <c r="AR110" i="27"/>
  <c r="AQ110" i="27"/>
  <c r="AP110" i="27"/>
  <c r="AO110" i="27"/>
  <c r="AN110" i="27"/>
  <c r="AM110" i="27"/>
  <c r="AL110" i="27"/>
  <c r="AK110" i="27"/>
  <c r="AJ110" i="27"/>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C110" i="27"/>
  <c r="AW109" i="27"/>
  <c r="AV109" i="27"/>
  <c r="AU109" i="27"/>
  <c r="AT109" i="27"/>
  <c r="AS109" i="27"/>
  <c r="AR109" i="27"/>
  <c r="AQ109" i="27"/>
  <c r="AP109" i="27"/>
  <c r="AO109" i="27"/>
  <c r="AN109" i="27"/>
  <c r="AM109" i="27"/>
  <c r="AL109" i="27"/>
  <c r="AK109" i="27"/>
  <c r="AJ109" i="27"/>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C109" i="27"/>
  <c r="AW108" i="27"/>
  <c r="AV108" i="27"/>
  <c r="AU108" i="27"/>
  <c r="AT108" i="27"/>
  <c r="AS108" i="27"/>
  <c r="AR108" i="27"/>
  <c r="AQ108" i="27"/>
  <c r="AP108" i="27"/>
  <c r="AO108" i="27"/>
  <c r="AN108" i="27"/>
  <c r="AM108" i="27"/>
  <c r="AL108" i="27"/>
  <c r="AK108" i="27"/>
  <c r="AJ108" i="27"/>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C108" i="27"/>
  <c r="AW107" i="27"/>
  <c r="AV107" i="27"/>
  <c r="AU107" i="27"/>
  <c r="AT107" i="27"/>
  <c r="AS107" i="27"/>
  <c r="AR107" i="27"/>
  <c r="AQ107" i="27"/>
  <c r="AP107" i="27"/>
  <c r="AO107" i="27"/>
  <c r="AN107" i="27"/>
  <c r="AM107" i="27"/>
  <c r="AL107" i="27"/>
  <c r="AK107" i="27"/>
  <c r="AJ107" i="27"/>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C107" i="27"/>
  <c r="AW106" i="27"/>
  <c r="AV106" i="27"/>
  <c r="AU106" i="27"/>
  <c r="AT106" i="27"/>
  <c r="AS106" i="27"/>
  <c r="AR106" i="27"/>
  <c r="AQ106" i="27"/>
  <c r="AP106" i="27"/>
  <c r="AO106" i="27"/>
  <c r="AN106" i="27"/>
  <c r="AM106" i="27"/>
  <c r="AL106" i="27"/>
  <c r="AK106" i="27"/>
  <c r="AJ106" i="27"/>
  <c r="AI106" i="27"/>
  <c r="AH106" i="27"/>
  <c r="AG106" i="27"/>
  <c r="AF106" i="27"/>
  <c r="AE106" i="27"/>
  <c r="AD106" i="27"/>
  <c r="AC106" i="27"/>
  <c r="AB106" i="27"/>
  <c r="AA106" i="27"/>
  <c r="Z106" i="27"/>
  <c r="Y106" i="27"/>
  <c r="X106" i="27"/>
  <c r="W106" i="27"/>
  <c r="V106" i="27"/>
  <c r="U106" i="27"/>
  <c r="T106" i="27"/>
  <c r="S106" i="27"/>
  <c r="R106" i="27"/>
  <c r="Q106" i="27"/>
  <c r="P106" i="27"/>
  <c r="O106" i="27"/>
  <c r="N106" i="27"/>
  <c r="M106" i="27"/>
  <c r="L106" i="27"/>
  <c r="K106" i="27"/>
  <c r="J106" i="27"/>
  <c r="I106" i="27"/>
  <c r="H106" i="27"/>
  <c r="G106" i="27"/>
  <c r="F106" i="27"/>
  <c r="E106" i="27"/>
  <c r="D106" i="27"/>
  <c r="C106" i="27"/>
  <c r="AW105" i="27"/>
  <c r="AV105" i="27"/>
  <c r="AU105" i="27"/>
  <c r="AT105" i="27"/>
  <c r="AS105" i="27"/>
  <c r="AR105" i="27"/>
  <c r="AQ105" i="27"/>
  <c r="AP105" i="27"/>
  <c r="AO105" i="27"/>
  <c r="AN105" i="27"/>
  <c r="AM105" i="27"/>
  <c r="AL105" i="27"/>
  <c r="AK105" i="27"/>
  <c r="AJ105" i="27"/>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C105" i="27"/>
  <c r="AW102" i="27"/>
  <c r="AV102" i="27"/>
  <c r="AU102" i="27"/>
  <c r="AT102" i="27"/>
  <c r="AS102" i="27"/>
  <c r="AR102" i="27"/>
  <c r="AQ102" i="27"/>
  <c r="AP102" i="27"/>
  <c r="AO102" i="27"/>
  <c r="AN102" i="27"/>
  <c r="AM102" i="27"/>
  <c r="AL102" i="27"/>
  <c r="AK102"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K102" i="27"/>
  <c r="J102" i="27"/>
  <c r="I102" i="27"/>
  <c r="H102" i="27"/>
  <c r="G102" i="27"/>
  <c r="F102" i="27"/>
  <c r="E102" i="27"/>
  <c r="D102" i="27"/>
  <c r="C102" i="27"/>
  <c r="AW101" i="27"/>
  <c r="AV101" i="27"/>
  <c r="AU101" i="27"/>
  <c r="AT101" i="27"/>
  <c r="AS101" i="27"/>
  <c r="AR101" i="27"/>
  <c r="AQ101" i="27"/>
  <c r="AP101" i="27"/>
  <c r="AO101" i="27"/>
  <c r="AN101" i="27"/>
  <c r="AM101" i="27"/>
  <c r="AL101" i="27"/>
  <c r="AK101" i="27"/>
  <c r="AJ101" i="27"/>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C101" i="27"/>
  <c r="AW100" i="27"/>
  <c r="AV100" i="27"/>
  <c r="AU100" i="27"/>
  <c r="AT100" i="27"/>
  <c r="AS100" i="27"/>
  <c r="AR100" i="27"/>
  <c r="AQ100" i="27"/>
  <c r="AP100" i="27"/>
  <c r="AO100" i="27"/>
  <c r="AN100" i="27"/>
  <c r="AM100" i="27"/>
  <c r="AL100" i="27"/>
  <c r="AK100" i="27"/>
  <c r="AJ100" i="27"/>
  <c r="AI100" i="27"/>
  <c r="AH100" i="27"/>
  <c r="AG100" i="27"/>
  <c r="AF100" i="27"/>
  <c r="AE100" i="27"/>
  <c r="AD100" i="27"/>
  <c r="AC100" i="27"/>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C100" i="27"/>
  <c r="AW99" i="27"/>
  <c r="AV99" i="27"/>
  <c r="AU99" i="27"/>
  <c r="AT99" i="27"/>
  <c r="AS99" i="27"/>
  <c r="AR99" i="27"/>
  <c r="AQ99" i="27"/>
  <c r="AP99" i="27"/>
  <c r="AO99" i="27"/>
  <c r="AN99" i="27"/>
  <c r="AM99" i="27"/>
  <c r="AL99" i="27"/>
  <c r="AK99" i="27"/>
  <c r="AJ99" i="27"/>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C99" i="27"/>
  <c r="AW98" i="27"/>
  <c r="AV98" i="27"/>
  <c r="AU98" i="27"/>
  <c r="AT98" i="27"/>
  <c r="AS98" i="27"/>
  <c r="AR98" i="27"/>
  <c r="AQ98" i="27"/>
  <c r="AP98" i="27"/>
  <c r="AO98" i="27"/>
  <c r="AN98" i="27"/>
  <c r="AM98" i="27"/>
  <c r="AL98" i="27"/>
  <c r="AK98" i="27"/>
  <c r="AJ98" i="27"/>
  <c r="AI98" i="27"/>
  <c r="AH98" i="27"/>
  <c r="AG98" i="27"/>
  <c r="AF98" i="27"/>
  <c r="AE98" i="27"/>
  <c r="AD98" i="27"/>
  <c r="AC98" i="27"/>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C98" i="27"/>
  <c r="AW97" i="27"/>
  <c r="AV97" i="27"/>
  <c r="AU97" i="27"/>
  <c r="AT97" i="27"/>
  <c r="AS97" i="27"/>
  <c r="AR97" i="27"/>
  <c r="AQ97" i="27"/>
  <c r="AP97" i="27"/>
  <c r="AO97" i="27"/>
  <c r="AN97" i="27"/>
  <c r="AM97" i="27"/>
  <c r="AL97" i="27"/>
  <c r="AK97" i="27"/>
  <c r="AJ97" i="27"/>
  <c r="AI97" i="27"/>
  <c r="AH97" i="27"/>
  <c r="AG97" i="27"/>
  <c r="AF97" i="27"/>
  <c r="AE97" i="27"/>
  <c r="AD97" i="27"/>
  <c r="AC97" i="27"/>
  <c r="AB97" i="27"/>
  <c r="AA97" i="27"/>
  <c r="Z97" i="27"/>
  <c r="Y97" i="27"/>
  <c r="X97" i="27"/>
  <c r="W97" i="27"/>
  <c r="V97" i="27"/>
  <c r="U97" i="27"/>
  <c r="T97" i="27"/>
  <c r="S97" i="27"/>
  <c r="R97" i="27"/>
  <c r="Q97" i="27"/>
  <c r="P97" i="27"/>
  <c r="O97" i="27"/>
  <c r="N97" i="27"/>
  <c r="M97" i="27"/>
  <c r="L97" i="27"/>
  <c r="K97" i="27"/>
  <c r="J97" i="27"/>
  <c r="I97" i="27"/>
  <c r="H97" i="27"/>
  <c r="G97" i="27"/>
  <c r="F97" i="27"/>
  <c r="E97" i="27"/>
  <c r="D97" i="27"/>
  <c r="C97" i="27"/>
  <c r="AW96" i="27"/>
  <c r="AV96" i="27"/>
  <c r="AU96" i="27"/>
  <c r="AT96" i="27"/>
  <c r="AS96" i="27"/>
  <c r="AR96" i="27"/>
  <c r="AQ96" i="27"/>
  <c r="AP96" i="27"/>
  <c r="AO96" i="27"/>
  <c r="AN96" i="27"/>
  <c r="AM96" i="27"/>
  <c r="AL96" i="27"/>
  <c r="AK96" i="27"/>
  <c r="AJ96" i="27"/>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C96" i="27"/>
  <c r="AW95" i="27"/>
  <c r="AV95" i="27"/>
  <c r="AU95" i="27"/>
  <c r="AT95" i="27"/>
  <c r="AS95" i="27"/>
  <c r="AR95" i="27"/>
  <c r="AQ95" i="27"/>
  <c r="AP95" i="27"/>
  <c r="AO95" i="27"/>
  <c r="AN95" i="27"/>
  <c r="AM95" i="27"/>
  <c r="AL95" i="27"/>
  <c r="AK95" i="27"/>
  <c r="AJ95" i="27"/>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C95" i="27"/>
  <c r="AW94" i="27"/>
  <c r="AV94" i="27"/>
  <c r="AU94" i="27"/>
  <c r="AT94" i="27"/>
  <c r="AS94" i="27"/>
  <c r="AR94" i="27"/>
  <c r="AQ94" i="27"/>
  <c r="AP94" i="27"/>
  <c r="AO94" i="27"/>
  <c r="AN94" i="27"/>
  <c r="AM94" i="27"/>
  <c r="AL94" i="27"/>
  <c r="AK94" i="27"/>
  <c r="AJ94" i="27"/>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C94" i="27"/>
  <c r="AW93" i="27"/>
  <c r="AV93" i="27"/>
  <c r="AU93" i="27"/>
  <c r="AT93" i="27"/>
  <c r="AS93" i="27"/>
  <c r="AR93" i="27"/>
  <c r="AQ93" i="27"/>
  <c r="AP93" i="27"/>
  <c r="AO93" i="27"/>
  <c r="AN93" i="27"/>
  <c r="AM93" i="27"/>
  <c r="AL93" i="27"/>
  <c r="AK93" i="27"/>
  <c r="AJ93" i="27"/>
  <c r="AI93" i="27"/>
  <c r="AH93" i="27"/>
  <c r="AG93" i="27"/>
  <c r="AF93" i="27"/>
  <c r="AE93" i="27"/>
  <c r="AD93" i="27"/>
  <c r="AC93" i="27"/>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C93" i="27"/>
  <c r="AW92" i="27"/>
  <c r="AV92" i="27"/>
  <c r="AU92" i="27"/>
  <c r="AT92" i="27"/>
  <c r="AS92" i="27"/>
  <c r="AR92" i="27"/>
  <c r="AQ92" i="27"/>
  <c r="AP92" i="27"/>
  <c r="AO92" i="27"/>
  <c r="AN92" i="27"/>
  <c r="AM92" i="27"/>
  <c r="AL92" i="27"/>
  <c r="AK92" i="27"/>
  <c r="AJ92" i="27"/>
  <c r="AI92" i="27"/>
  <c r="AH92" i="27"/>
  <c r="AG92" i="27"/>
  <c r="AF92" i="27"/>
  <c r="AE92" i="27"/>
  <c r="AD92" i="27"/>
  <c r="AC92" i="27"/>
  <c r="AB92" i="27"/>
  <c r="AA92" i="27"/>
  <c r="Z92" i="27"/>
  <c r="Y92" i="27"/>
  <c r="X92" i="27"/>
  <c r="W92" i="27"/>
  <c r="V92" i="27"/>
  <c r="U92" i="27"/>
  <c r="T92" i="27"/>
  <c r="S92" i="27"/>
  <c r="R92" i="27"/>
  <c r="Q92" i="27"/>
  <c r="P92" i="27"/>
  <c r="O92" i="27"/>
  <c r="N92" i="27"/>
  <c r="M92" i="27"/>
  <c r="L92" i="27"/>
  <c r="K92" i="27"/>
  <c r="J92" i="27"/>
  <c r="I92" i="27"/>
  <c r="H92" i="27"/>
  <c r="G92" i="27"/>
  <c r="F92" i="27"/>
  <c r="E92" i="27"/>
  <c r="D92" i="27"/>
  <c r="C92" i="27"/>
  <c r="AW91" i="27"/>
  <c r="AV91" i="27"/>
  <c r="AU91" i="27"/>
  <c r="AT91" i="27"/>
  <c r="AS91" i="27"/>
  <c r="AR91" i="27"/>
  <c r="AQ91" i="27"/>
  <c r="AP91" i="27"/>
  <c r="AO91" i="27"/>
  <c r="AN91" i="27"/>
  <c r="AM91" i="27"/>
  <c r="AL91" i="27"/>
  <c r="AK91" i="27"/>
  <c r="AJ91" i="27"/>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C91" i="27"/>
  <c r="AW90" i="27"/>
  <c r="AV90" i="27"/>
  <c r="AU90" i="27"/>
  <c r="AT90" i="27"/>
  <c r="AS90" i="27"/>
  <c r="AR90" i="27"/>
  <c r="AQ90" i="27"/>
  <c r="AP90" i="27"/>
  <c r="AO90" i="27"/>
  <c r="AN90" i="27"/>
  <c r="AM90" i="27"/>
  <c r="AL90" i="27"/>
  <c r="AK90" i="27"/>
  <c r="AJ90" i="27"/>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C90" i="27"/>
  <c r="AW87" i="27"/>
  <c r="AV87" i="27"/>
  <c r="AU87" i="27"/>
  <c r="AT87" i="27"/>
  <c r="AS87" i="27"/>
  <c r="AR87" i="27"/>
  <c r="AQ87" i="27"/>
  <c r="AP87" i="27"/>
  <c r="AO87" i="27"/>
  <c r="AN87" i="27"/>
  <c r="AM87" i="27"/>
  <c r="AL87" i="27"/>
  <c r="AK87" i="27"/>
  <c r="AJ87" i="27"/>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C87" i="27"/>
  <c r="AW86" i="27"/>
  <c r="AV86" i="27"/>
  <c r="AU86" i="27"/>
  <c r="AT86" i="27"/>
  <c r="AS86" i="27"/>
  <c r="AR86" i="27"/>
  <c r="AQ86" i="27"/>
  <c r="AP86" i="27"/>
  <c r="AO86" i="27"/>
  <c r="AN86" i="27"/>
  <c r="AM86" i="27"/>
  <c r="AL86" i="27"/>
  <c r="AK86"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C86" i="27"/>
  <c r="AW85" i="27"/>
  <c r="AV85" i="27"/>
  <c r="AU85" i="27"/>
  <c r="AT85" i="27"/>
  <c r="AS85" i="27"/>
  <c r="AR85" i="27"/>
  <c r="AQ85" i="27"/>
  <c r="AP85" i="27"/>
  <c r="AO85" i="27"/>
  <c r="AN85" i="27"/>
  <c r="AM85" i="27"/>
  <c r="AL85" i="27"/>
  <c r="AK85" i="27"/>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C85" i="27"/>
  <c r="AW84" i="27"/>
  <c r="AV84" i="27"/>
  <c r="AU84" i="27"/>
  <c r="AT84" i="27"/>
  <c r="AS84" i="27"/>
  <c r="AR84" i="27"/>
  <c r="AQ84" i="27"/>
  <c r="AP84" i="27"/>
  <c r="AO84" i="27"/>
  <c r="AN84" i="27"/>
  <c r="AM84" i="27"/>
  <c r="AL84" i="27"/>
  <c r="AK84"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C84" i="27"/>
  <c r="AW83" i="27"/>
  <c r="AV83" i="27"/>
  <c r="AU83" i="27"/>
  <c r="AT83" i="27"/>
  <c r="AS83" i="27"/>
  <c r="AR83" i="27"/>
  <c r="AQ83" i="27"/>
  <c r="AP83" i="27"/>
  <c r="AO83" i="27"/>
  <c r="AN83" i="27"/>
  <c r="AM83" i="27"/>
  <c r="AL83" i="27"/>
  <c r="AK83"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C83" i="27"/>
  <c r="AW82" i="27"/>
  <c r="AV82" i="27"/>
  <c r="AU82" i="27"/>
  <c r="AT82" i="27"/>
  <c r="AS82" i="27"/>
  <c r="AR82" i="27"/>
  <c r="AQ82" i="27"/>
  <c r="AP82" i="27"/>
  <c r="AO82" i="27"/>
  <c r="AN82" i="27"/>
  <c r="AM82" i="27"/>
  <c r="AL82" i="27"/>
  <c r="AK82"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K82" i="27"/>
  <c r="J82" i="27"/>
  <c r="I82" i="27"/>
  <c r="H82" i="27"/>
  <c r="G82" i="27"/>
  <c r="F82" i="27"/>
  <c r="E82" i="27"/>
  <c r="D82" i="27"/>
  <c r="C82" i="27"/>
  <c r="AW81" i="27"/>
  <c r="AV81" i="27"/>
  <c r="AU81" i="27"/>
  <c r="AT81" i="27"/>
  <c r="AS81" i="27"/>
  <c r="AR81" i="27"/>
  <c r="AQ81" i="27"/>
  <c r="AP81" i="27"/>
  <c r="AO81" i="27"/>
  <c r="AN81" i="27"/>
  <c r="AM81" i="27"/>
  <c r="AL81" i="27"/>
  <c r="AK81" i="27"/>
  <c r="AJ81" i="27"/>
  <c r="AI81" i="27"/>
  <c r="AH81" i="27"/>
  <c r="AG81" i="27"/>
  <c r="AF81" i="27"/>
  <c r="AE81" i="27"/>
  <c r="AD81" i="27"/>
  <c r="AC81" i="27"/>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C81" i="27"/>
  <c r="AW80" i="27"/>
  <c r="AV80" i="27"/>
  <c r="AU80" i="27"/>
  <c r="AT80" i="27"/>
  <c r="AS80" i="27"/>
  <c r="AR80" i="27"/>
  <c r="AQ80" i="27"/>
  <c r="AP80" i="27"/>
  <c r="AO80" i="27"/>
  <c r="AN80" i="27"/>
  <c r="AM80" i="27"/>
  <c r="AL80" i="27"/>
  <c r="AK80" i="27"/>
  <c r="AJ80" i="27"/>
  <c r="AI80" i="27"/>
  <c r="AH80" i="27"/>
  <c r="AG80" i="27"/>
  <c r="AF80" i="27"/>
  <c r="AE80" i="27"/>
  <c r="AD80" i="27"/>
  <c r="AC80" i="27"/>
  <c r="AB80" i="27"/>
  <c r="AA80" i="27"/>
  <c r="Z80" i="27"/>
  <c r="Y80" i="27"/>
  <c r="X80" i="27"/>
  <c r="W80" i="27"/>
  <c r="V80" i="27"/>
  <c r="U80" i="27"/>
  <c r="T80" i="27"/>
  <c r="S80" i="27"/>
  <c r="R80" i="27"/>
  <c r="Q80" i="27"/>
  <c r="P80" i="27"/>
  <c r="O80" i="27"/>
  <c r="N80" i="27"/>
  <c r="M80" i="27"/>
  <c r="L80" i="27"/>
  <c r="K80" i="27"/>
  <c r="J80" i="27"/>
  <c r="I80" i="27"/>
  <c r="H80" i="27"/>
  <c r="G80" i="27"/>
  <c r="F80" i="27"/>
  <c r="E80" i="27"/>
  <c r="D80" i="27"/>
  <c r="C80" i="27"/>
  <c r="AW79" i="27"/>
  <c r="AV79" i="27"/>
  <c r="AU79" i="27"/>
  <c r="AT79" i="27"/>
  <c r="AS79" i="27"/>
  <c r="AR79" i="27"/>
  <c r="AQ79" i="27"/>
  <c r="AP79" i="27"/>
  <c r="AO79" i="27"/>
  <c r="AN79" i="27"/>
  <c r="AM79" i="27"/>
  <c r="AL79" i="27"/>
  <c r="AK79"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K79" i="27"/>
  <c r="J79" i="27"/>
  <c r="I79" i="27"/>
  <c r="H79" i="27"/>
  <c r="G79" i="27"/>
  <c r="F79" i="27"/>
  <c r="E79" i="27"/>
  <c r="D79" i="27"/>
  <c r="C79" i="27"/>
  <c r="AW78" i="27"/>
  <c r="AV78" i="27"/>
  <c r="AU78" i="27"/>
  <c r="AT78" i="27"/>
  <c r="AS78" i="27"/>
  <c r="AR78" i="27"/>
  <c r="AQ78" i="27"/>
  <c r="AP78" i="27"/>
  <c r="AO78" i="27"/>
  <c r="AN78" i="27"/>
  <c r="AM78" i="27"/>
  <c r="AL78" i="27"/>
  <c r="AK78"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C78" i="27"/>
  <c r="AW77" i="27"/>
  <c r="AV77" i="27"/>
  <c r="AU77" i="27"/>
  <c r="AT77" i="27"/>
  <c r="AS77" i="27"/>
  <c r="AR77" i="27"/>
  <c r="AQ77" i="27"/>
  <c r="AP77" i="27"/>
  <c r="AO77" i="27"/>
  <c r="AN77" i="27"/>
  <c r="AM77" i="27"/>
  <c r="AL77" i="27"/>
  <c r="AK77"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C77" i="27"/>
  <c r="AW76" i="27"/>
  <c r="AV76" i="27"/>
  <c r="AU76" i="27"/>
  <c r="AT76" i="27"/>
  <c r="AS76" i="27"/>
  <c r="AR76" i="27"/>
  <c r="AQ76" i="27"/>
  <c r="AP76" i="27"/>
  <c r="AO76" i="27"/>
  <c r="AN76" i="27"/>
  <c r="AM76" i="27"/>
  <c r="AL76" i="27"/>
  <c r="AK76"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C76" i="27"/>
  <c r="AW75" i="27"/>
  <c r="AV75" i="27"/>
  <c r="AU75" i="27"/>
  <c r="AT75" i="27"/>
  <c r="AS75" i="27"/>
  <c r="AR75" i="27"/>
  <c r="AQ75" i="27"/>
  <c r="AP75" i="27"/>
  <c r="AO75" i="27"/>
  <c r="AN75" i="27"/>
  <c r="AM75" i="27"/>
  <c r="AL75" i="27"/>
  <c r="AK75"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C75" i="27"/>
  <c r="AW72" i="27"/>
  <c r="AV72" i="27"/>
  <c r="AU72" i="27"/>
  <c r="AT72" i="27"/>
  <c r="AS72" i="27"/>
  <c r="AR72" i="27"/>
  <c r="AQ72" i="27"/>
  <c r="AP72" i="27"/>
  <c r="AO72" i="27"/>
  <c r="AN72" i="27"/>
  <c r="AM72" i="27"/>
  <c r="AL72" i="27"/>
  <c r="AK72"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C72" i="27"/>
  <c r="AW71" i="27"/>
  <c r="AV71" i="27"/>
  <c r="AU71" i="27"/>
  <c r="AT71" i="27"/>
  <c r="AS71" i="27"/>
  <c r="AR71" i="27"/>
  <c r="AQ71" i="27"/>
  <c r="AP71" i="27"/>
  <c r="AO71" i="27"/>
  <c r="AN71" i="27"/>
  <c r="AM71" i="27"/>
  <c r="AL71" i="27"/>
  <c r="AK71"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C71" i="27"/>
  <c r="AW70" i="27"/>
  <c r="AV70" i="27"/>
  <c r="AU70" i="27"/>
  <c r="AT70" i="27"/>
  <c r="AS70" i="27"/>
  <c r="AR70" i="27"/>
  <c r="AQ70" i="27"/>
  <c r="AP70" i="27"/>
  <c r="AO70" i="27"/>
  <c r="AN70" i="27"/>
  <c r="AM70" i="27"/>
  <c r="AL70" i="27"/>
  <c r="AK70" i="27"/>
  <c r="AJ70" i="27"/>
  <c r="AI70" i="27"/>
  <c r="AH70" i="27"/>
  <c r="AG70" i="27"/>
  <c r="AF70" i="27"/>
  <c r="AE70" i="27"/>
  <c r="AD70" i="27"/>
  <c r="AC70" i="27"/>
  <c r="AB70" i="27"/>
  <c r="AA70" i="27"/>
  <c r="Z70" i="27"/>
  <c r="Y70" i="27"/>
  <c r="X70" i="27"/>
  <c r="W70" i="27"/>
  <c r="V70" i="27"/>
  <c r="U70" i="27"/>
  <c r="T70" i="27"/>
  <c r="S70" i="27"/>
  <c r="R70" i="27"/>
  <c r="Q70" i="27"/>
  <c r="P70" i="27"/>
  <c r="O70" i="27"/>
  <c r="N70" i="27"/>
  <c r="M70" i="27"/>
  <c r="L70" i="27"/>
  <c r="K70" i="27"/>
  <c r="J70" i="27"/>
  <c r="I70" i="27"/>
  <c r="H70" i="27"/>
  <c r="G70" i="27"/>
  <c r="F70" i="27"/>
  <c r="E70" i="27"/>
  <c r="D70" i="27"/>
  <c r="C70" i="27"/>
  <c r="AW69" i="27"/>
  <c r="AV69" i="27"/>
  <c r="AU69" i="27"/>
  <c r="AT69" i="27"/>
  <c r="AS69" i="27"/>
  <c r="AR69" i="27"/>
  <c r="AQ69" i="27"/>
  <c r="AP69" i="27"/>
  <c r="AO69" i="27"/>
  <c r="AN69" i="27"/>
  <c r="AM69" i="27"/>
  <c r="AL69" i="27"/>
  <c r="AK69" i="27"/>
  <c r="AJ69" i="27"/>
  <c r="AI69" i="27"/>
  <c r="AH69" i="27"/>
  <c r="AG69" i="27"/>
  <c r="AF69" i="27"/>
  <c r="AE69" i="27"/>
  <c r="AD69" i="27"/>
  <c r="AC69" i="27"/>
  <c r="AB69" i="27"/>
  <c r="AA69" i="27"/>
  <c r="Z69" i="27"/>
  <c r="Y69" i="27"/>
  <c r="X69" i="27"/>
  <c r="W69" i="27"/>
  <c r="V69" i="27"/>
  <c r="U69" i="27"/>
  <c r="T69" i="27"/>
  <c r="S69" i="27"/>
  <c r="R69" i="27"/>
  <c r="Q69" i="27"/>
  <c r="P69" i="27"/>
  <c r="O69" i="27"/>
  <c r="N69" i="27"/>
  <c r="M69" i="27"/>
  <c r="L69" i="27"/>
  <c r="K69" i="27"/>
  <c r="J69" i="27"/>
  <c r="I69" i="27"/>
  <c r="H69" i="27"/>
  <c r="G69" i="27"/>
  <c r="F69" i="27"/>
  <c r="E69" i="27"/>
  <c r="D69" i="27"/>
  <c r="C69" i="27"/>
  <c r="AW68" i="27"/>
  <c r="AV68" i="27"/>
  <c r="AU68" i="27"/>
  <c r="AT68" i="27"/>
  <c r="AS68" i="27"/>
  <c r="AR68" i="27"/>
  <c r="AQ68" i="27"/>
  <c r="AP68" i="27"/>
  <c r="AO68" i="27"/>
  <c r="AN68" i="27"/>
  <c r="AM68" i="27"/>
  <c r="AL68" i="27"/>
  <c r="AK68" i="27"/>
  <c r="AJ68" i="27"/>
  <c r="AI68" i="27"/>
  <c r="AH68" i="27"/>
  <c r="AG68" i="27"/>
  <c r="AF68" i="27"/>
  <c r="AE68" i="27"/>
  <c r="AD68" i="27"/>
  <c r="AC68" i="27"/>
  <c r="AB68" i="27"/>
  <c r="AA68" i="27"/>
  <c r="Z68" i="27"/>
  <c r="Y68" i="27"/>
  <c r="X68" i="27"/>
  <c r="W68" i="27"/>
  <c r="V68" i="27"/>
  <c r="U68" i="27"/>
  <c r="T68" i="27"/>
  <c r="S68" i="27"/>
  <c r="R68" i="27"/>
  <c r="Q68" i="27"/>
  <c r="P68" i="27"/>
  <c r="O68" i="27"/>
  <c r="N68" i="27"/>
  <c r="M68" i="27"/>
  <c r="L68" i="27"/>
  <c r="K68" i="27"/>
  <c r="J68" i="27"/>
  <c r="I68" i="27"/>
  <c r="H68" i="27"/>
  <c r="G68" i="27"/>
  <c r="F68" i="27"/>
  <c r="E68" i="27"/>
  <c r="D68" i="27"/>
  <c r="C68" i="27"/>
  <c r="AW67" i="27"/>
  <c r="AV67" i="27"/>
  <c r="AU67" i="27"/>
  <c r="AT67" i="27"/>
  <c r="AS67" i="27"/>
  <c r="AR67" i="27"/>
  <c r="AQ67" i="27"/>
  <c r="AP67" i="27"/>
  <c r="AO67" i="27"/>
  <c r="AN67" i="27"/>
  <c r="AM67" i="27"/>
  <c r="AL67" i="27"/>
  <c r="AK67" i="27"/>
  <c r="AJ67" i="27"/>
  <c r="AI67" i="27"/>
  <c r="AH67" i="27"/>
  <c r="AG67" i="27"/>
  <c r="AF67" i="27"/>
  <c r="AE67" i="27"/>
  <c r="AD67" i="27"/>
  <c r="AC67" i="27"/>
  <c r="AB67" i="27"/>
  <c r="AA67" i="27"/>
  <c r="Z67" i="27"/>
  <c r="Y67" i="27"/>
  <c r="X67" i="27"/>
  <c r="W67" i="27"/>
  <c r="V67" i="27"/>
  <c r="U67" i="27"/>
  <c r="T67" i="27"/>
  <c r="S67" i="27"/>
  <c r="R67" i="27"/>
  <c r="Q67" i="27"/>
  <c r="P67" i="27"/>
  <c r="O67" i="27"/>
  <c r="N67" i="27"/>
  <c r="M67" i="27"/>
  <c r="L67" i="27"/>
  <c r="K67" i="27"/>
  <c r="J67" i="27"/>
  <c r="I67" i="27"/>
  <c r="H67" i="27"/>
  <c r="G67" i="27"/>
  <c r="F67" i="27"/>
  <c r="E67" i="27"/>
  <c r="D67" i="27"/>
  <c r="C67" i="27"/>
  <c r="AW66" i="27"/>
  <c r="AV66" i="27"/>
  <c r="AU66" i="27"/>
  <c r="AT66" i="27"/>
  <c r="AS66" i="27"/>
  <c r="AR66" i="27"/>
  <c r="AQ66" i="27"/>
  <c r="AP66" i="27"/>
  <c r="AO66" i="27"/>
  <c r="AN66" i="27"/>
  <c r="AM66" i="27"/>
  <c r="AL66" i="27"/>
  <c r="AK66" i="27"/>
  <c r="AJ66" i="27"/>
  <c r="AI66" i="27"/>
  <c r="AH66" i="27"/>
  <c r="AG66" i="27"/>
  <c r="AF66" i="27"/>
  <c r="AE66" i="27"/>
  <c r="AD66" i="27"/>
  <c r="AC66" i="27"/>
  <c r="AB66" i="27"/>
  <c r="AA66" i="27"/>
  <c r="Z66" i="27"/>
  <c r="Y66" i="27"/>
  <c r="X66" i="27"/>
  <c r="W66" i="27"/>
  <c r="V66" i="27"/>
  <c r="U66" i="27"/>
  <c r="T66" i="27"/>
  <c r="S66" i="27"/>
  <c r="R66" i="27"/>
  <c r="Q66" i="27"/>
  <c r="P66" i="27"/>
  <c r="O66" i="27"/>
  <c r="N66" i="27"/>
  <c r="M66" i="27"/>
  <c r="L66" i="27"/>
  <c r="K66" i="27"/>
  <c r="J66" i="27"/>
  <c r="I66" i="27"/>
  <c r="H66" i="27"/>
  <c r="G66" i="27"/>
  <c r="F66" i="27"/>
  <c r="E66" i="27"/>
  <c r="D66" i="27"/>
  <c r="C66" i="27"/>
  <c r="AW65" i="27"/>
  <c r="AV65" i="27"/>
  <c r="AU65" i="27"/>
  <c r="AT65" i="27"/>
  <c r="AS65" i="27"/>
  <c r="AR65" i="27"/>
  <c r="AQ65" i="27"/>
  <c r="AP65" i="27"/>
  <c r="AO65" i="27"/>
  <c r="AN65" i="27"/>
  <c r="AM65" i="27"/>
  <c r="AL65" i="27"/>
  <c r="AK65" i="27"/>
  <c r="AJ65" i="27"/>
  <c r="AI65" i="27"/>
  <c r="AH65" i="27"/>
  <c r="AG65" i="27"/>
  <c r="AF65" i="27"/>
  <c r="AE65" i="27"/>
  <c r="AD65" i="27"/>
  <c r="AC65" i="27"/>
  <c r="AB65" i="27"/>
  <c r="AA65" i="27"/>
  <c r="Z65" i="27"/>
  <c r="Y65" i="27"/>
  <c r="X65" i="27"/>
  <c r="W65" i="27"/>
  <c r="V65" i="27"/>
  <c r="U65" i="27"/>
  <c r="T65" i="27"/>
  <c r="S65" i="27"/>
  <c r="R65" i="27"/>
  <c r="Q65" i="27"/>
  <c r="P65" i="27"/>
  <c r="O65" i="27"/>
  <c r="N65" i="27"/>
  <c r="M65" i="27"/>
  <c r="L65" i="27"/>
  <c r="K65" i="27"/>
  <c r="J65" i="27"/>
  <c r="I65" i="27"/>
  <c r="H65" i="27"/>
  <c r="G65" i="27"/>
  <c r="F65" i="27"/>
  <c r="E65" i="27"/>
  <c r="D65" i="27"/>
  <c r="C65" i="27"/>
  <c r="AW64" i="27"/>
  <c r="AV64" i="27"/>
  <c r="AU64" i="27"/>
  <c r="AT64" i="27"/>
  <c r="AS64" i="27"/>
  <c r="AR64" i="27"/>
  <c r="AQ64" i="27"/>
  <c r="AP64" i="27"/>
  <c r="AO64" i="27"/>
  <c r="AN64" i="27"/>
  <c r="AM64" i="27"/>
  <c r="AL64" i="27"/>
  <c r="AK64" i="27"/>
  <c r="AJ64" i="27"/>
  <c r="AI64" i="27"/>
  <c r="AH64" i="27"/>
  <c r="AG64" i="27"/>
  <c r="AF64" i="27"/>
  <c r="AE64" i="27"/>
  <c r="AD64" i="27"/>
  <c r="AC64" i="27"/>
  <c r="AB64" i="27"/>
  <c r="AA64" i="27"/>
  <c r="Z64" i="27"/>
  <c r="Y64" i="27"/>
  <c r="X64" i="27"/>
  <c r="W64" i="27"/>
  <c r="V64" i="27"/>
  <c r="U64" i="27"/>
  <c r="T64" i="27"/>
  <c r="S64" i="27"/>
  <c r="R64" i="27"/>
  <c r="Q64" i="27"/>
  <c r="P64" i="27"/>
  <c r="O64" i="27"/>
  <c r="N64" i="27"/>
  <c r="M64" i="27"/>
  <c r="L64" i="27"/>
  <c r="K64" i="27"/>
  <c r="J64" i="27"/>
  <c r="I64" i="27"/>
  <c r="H64" i="27"/>
  <c r="G64" i="27"/>
  <c r="F64" i="27"/>
  <c r="E64" i="27"/>
  <c r="D64" i="27"/>
  <c r="C64" i="27"/>
  <c r="AW63" i="27"/>
  <c r="AV63" i="27"/>
  <c r="AU63" i="27"/>
  <c r="AT63" i="27"/>
  <c r="AS63" i="27"/>
  <c r="AR63" i="27"/>
  <c r="AQ63" i="27"/>
  <c r="AP63" i="27"/>
  <c r="AO63" i="27"/>
  <c r="AN63" i="27"/>
  <c r="AM63" i="27"/>
  <c r="AL63" i="27"/>
  <c r="AK63" i="27"/>
  <c r="AJ63" i="27"/>
  <c r="AI63" i="27"/>
  <c r="AH63" i="27"/>
  <c r="AG63" i="27"/>
  <c r="AF63" i="27"/>
  <c r="AE63" i="27"/>
  <c r="AD63" i="27"/>
  <c r="AC63" i="27"/>
  <c r="AB63" i="27"/>
  <c r="AA63" i="27"/>
  <c r="Z63" i="27"/>
  <c r="Y63" i="27"/>
  <c r="X63" i="27"/>
  <c r="W63" i="27"/>
  <c r="V63" i="27"/>
  <c r="U63" i="27"/>
  <c r="T63" i="27"/>
  <c r="S63" i="27"/>
  <c r="R63" i="27"/>
  <c r="Q63" i="27"/>
  <c r="P63" i="27"/>
  <c r="O63" i="27"/>
  <c r="N63" i="27"/>
  <c r="M63" i="27"/>
  <c r="L63" i="27"/>
  <c r="K63" i="27"/>
  <c r="J63" i="27"/>
  <c r="I63" i="27"/>
  <c r="H63" i="27"/>
  <c r="G63" i="27"/>
  <c r="F63" i="27"/>
  <c r="E63" i="27"/>
  <c r="D63" i="27"/>
  <c r="C63" i="27"/>
  <c r="AW62" i="27"/>
  <c r="AV62" i="27"/>
  <c r="AU62" i="27"/>
  <c r="AT62" i="27"/>
  <c r="AS62" i="27"/>
  <c r="AR62" i="27"/>
  <c r="AQ62" i="27"/>
  <c r="AP62" i="27"/>
  <c r="AO62" i="27"/>
  <c r="AN62" i="27"/>
  <c r="AM62" i="27"/>
  <c r="AL62" i="27"/>
  <c r="AK62" i="27"/>
  <c r="AJ62" i="27"/>
  <c r="AI62" i="27"/>
  <c r="AH62" i="27"/>
  <c r="AG62" i="27"/>
  <c r="AF62" i="27"/>
  <c r="AE62" i="27"/>
  <c r="AD62" i="27"/>
  <c r="AC62" i="27"/>
  <c r="AB62" i="27"/>
  <c r="AA62" i="27"/>
  <c r="Z62" i="27"/>
  <c r="Y62" i="27"/>
  <c r="X62" i="27"/>
  <c r="W62" i="27"/>
  <c r="V62" i="27"/>
  <c r="U62" i="27"/>
  <c r="T62" i="27"/>
  <c r="S62" i="27"/>
  <c r="R62" i="27"/>
  <c r="Q62" i="27"/>
  <c r="P62" i="27"/>
  <c r="O62" i="27"/>
  <c r="N62" i="27"/>
  <c r="M62" i="27"/>
  <c r="L62" i="27"/>
  <c r="K62" i="27"/>
  <c r="J62" i="27"/>
  <c r="I62" i="27"/>
  <c r="H62" i="27"/>
  <c r="G62" i="27"/>
  <c r="F62" i="27"/>
  <c r="E62" i="27"/>
  <c r="D62" i="27"/>
  <c r="C62" i="27"/>
  <c r="AW61" i="27"/>
  <c r="AV61" i="27"/>
  <c r="AU61" i="27"/>
  <c r="AT61" i="27"/>
  <c r="AS61" i="27"/>
  <c r="AR61" i="27"/>
  <c r="AQ61" i="27"/>
  <c r="AP61" i="27"/>
  <c r="AO61" i="27"/>
  <c r="AN61" i="27"/>
  <c r="AM61" i="27"/>
  <c r="AL61" i="27"/>
  <c r="AK61" i="27"/>
  <c r="AJ61" i="27"/>
  <c r="AI61" i="27"/>
  <c r="AH61" i="27"/>
  <c r="AG61" i="27"/>
  <c r="AF61" i="27"/>
  <c r="AE61" i="27"/>
  <c r="AD61" i="27"/>
  <c r="AC61" i="27"/>
  <c r="AB61" i="27"/>
  <c r="AA61" i="27"/>
  <c r="Z61" i="27"/>
  <c r="Y61" i="27"/>
  <c r="X61" i="27"/>
  <c r="W61" i="27"/>
  <c r="V61" i="27"/>
  <c r="U61" i="27"/>
  <c r="T61" i="27"/>
  <c r="S61" i="27"/>
  <c r="R61" i="27"/>
  <c r="Q61" i="27"/>
  <c r="P61" i="27"/>
  <c r="O61" i="27"/>
  <c r="N61" i="27"/>
  <c r="M61" i="27"/>
  <c r="L61" i="27"/>
  <c r="K61" i="27"/>
  <c r="J61" i="27"/>
  <c r="I61" i="27"/>
  <c r="H61" i="27"/>
  <c r="G61" i="27"/>
  <c r="F61" i="27"/>
  <c r="E61" i="27"/>
  <c r="D61" i="27"/>
  <c r="C61" i="27"/>
  <c r="AW60" i="27"/>
  <c r="AV60" i="27"/>
  <c r="AU60" i="27"/>
  <c r="AT60" i="27"/>
  <c r="AS60" i="27"/>
  <c r="AR60" i="27"/>
  <c r="AQ60" i="27"/>
  <c r="AP60" i="27"/>
  <c r="AO60" i="27"/>
  <c r="AN60" i="27"/>
  <c r="AM60" i="27"/>
  <c r="AL60" i="27"/>
  <c r="AK60" i="27"/>
  <c r="AJ60" i="27"/>
  <c r="AI60" i="27"/>
  <c r="AH60" i="27"/>
  <c r="AG60" i="27"/>
  <c r="AF60" i="27"/>
  <c r="AE60" i="27"/>
  <c r="AD60" i="27"/>
  <c r="AC60" i="27"/>
  <c r="AB60" i="27"/>
  <c r="AA60" i="27"/>
  <c r="Z60" i="27"/>
  <c r="Y60" i="27"/>
  <c r="X60" i="27"/>
  <c r="W60" i="27"/>
  <c r="V60" i="27"/>
  <c r="U60" i="27"/>
  <c r="T60" i="27"/>
  <c r="S60" i="27"/>
  <c r="R60" i="27"/>
  <c r="Q60" i="27"/>
  <c r="P60" i="27"/>
  <c r="O60" i="27"/>
  <c r="N60" i="27"/>
  <c r="M60" i="27"/>
  <c r="L60" i="27"/>
  <c r="K60" i="27"/>
  <c r="J60" i="27"/>
  <c r="I60" i="27"/>
  <c r="H60" i="27"/>
  <c r="G60" i="27"/>
  <c r="F60" i="27"/>
  <c r="E60" i="27"/>
  <c r="D60" i="27"/>
  <c r="C60" i="27"/>
  <c r="AW57" i="27"/>
  <c r="AV57" i="27"/>
  <c r="AU57" i="27"/>
  <c r="AT57" i="27"/>
  <c r="AS57" i="27"/>
  <c r="AR57" i="27"/>
  <c r="AQ57" i="27"/>
  <c r="AP57" i="27"/>
  <c r="AO57" i="27"/>
  <c r="AN57" i="27"/>
  <c r="AM57" i="27"/>
  <c r="AL57" i="27"/>
  <c r="AK57" i="27"/>
  <c r="AJ57" i="27"/>
  <c r="AI57" i="27"/>
  <c r="AH57" i="27"/>
  <c r="AG57" i="27"/>
  <c r="AF57" i="27"/>
  <c r="AE57" i="27"/>
  <c r="AD57" i="27"/>
  <c r="AC57" i="27"/>
  <c r="AB57" i="27"/>
  <c r="AA57" i="27"/>
  <c r="Z57" i="27"/>
  <c r="Y57" i="27"/>
  <c r="X57" i="27"/>
  <c r="W57" i="27"/>
  <c r="V57" i="27"/>
  <c r="U57" i="27"/>
  <c r="T57" i="27"/>
  <c r="S57" i="27"/>
  <c r="R57" i="27"/>
  <c r="Q57" i="27"/>
  <c r="P57" i="27"/>
  <c r="O57" i="27"/>
  <c r="N57" i="27"/>
  <c r="M57" i="27"/>
  <c r="L57" i="27"/>
  <c r="K57" i="27"/>
  <c r="J57" i="27"/>
  <c r="I57" i="27"/>
  <c r="H57" i="27"/>
  <c r="G57" i="27"/>
  <c r="F57" i="27"/>
  <c r="E57" i="27"/>
  <c r="D57" i="27"/>
  <c r="C57" i="27"/>
  <c r="AW56" i="27"/>
  <c r="AV56" i="27"/>
  <c r="AU56" i="27"/>
  <c r="AT56" i="27"/>
  <c r="AS56" i="27"/>
  <c r="AR56" i="27"/>
  <c r="AQ56" i="27"/>
  <c r="AP56" i="27"/>
  <c r="AO56" i="27"/>
  <c r="AN56" i="27"/>
  <c r="AM56" i="27"/>
  <c r="AL56" i="27"/>
  <c r="AK56" i="27"/>
  <c r="AJ56" i="27"/>
  <c r="AI56" i="27"/>
  <c r="AH56" i="27"/>
  <c r="AG56" i="27"/>
  <c r="AF56" i="27"/>
  <c r="AE56" i="27"/>
  <c r="AD56" i="27"/>
  <c r="AC56" i="27"/>
  <c r="AB56" i="27"/>
  <c r="AA56" i="27"/>
  <c r="Z56" i="27"/>
  <c r="Y56" i="27"/>
  <c r="X56" i="27"/>
  <c r="W56" i="27"/>
  <c r="V56" i="27"/>
  <c r="U56" i="27"/>
  <c r="T56" i="27"/>
  <c r="S56" i="27"/>
  <c r="R56" i="27"/>
  <c r="Q56" i="27"/>
  <c r="P56" i="27"/>
  <c r="O56" i="27"/>
  <c r="N56" i="27"/>
  <c r="M56" i="27"/>
  <c r="L56" i="27"/>
  <c r="K56" i="27"/>
  <c r="J56" i="27"/>
  <c r="I56" i="27"/>
  <c r="H56" i="27"/>
  <c r="G56" i="27"/>
  <c r="F56" i="27"/>
  <c r="E56" i="27"/>
  <c r="D56" i="27"/>
  <c r="C56" i="27"/>
  <c r="AW55" i="27"/>
  <c r="AV55" i="27"/>
  <c r="AU55" i="27"/>
  <c r="AT55" i="27"/>
  <c r="AS55" i="27"/>
  <c r="AR55" i="27"/>
  <c r="AQ55" i="27"/>
  <c r="AP55" i="27"/>
  <c r="AO55" i="27"/>
  <c r="AN55" i="27"/>
  <c r="AM55" i="27"/>
  <c r="AL55" i="27"/>
  <c r="AK55" i="27"/>
  <c r="AJ55" i="27"/>
  <c r="AI55" i="27"/>
  <c r="AH55" i="27"/>
  <c r="AG55" i="27"/>
  <c r="AF55" i="27"/>
  <c r="AE55" i="27"/>
  <c r="AD55" i="27"/>
  <c r="AC55" i="27"/>
  <c r="AB55" i="27"/>
  <c r="AA55" i="27"/>
  <c r="Z55" i="27"/>
  <c r="Y55" i="27"/>
  <c r="X55" i="27"/>
  <c r="W55" i="27"/>
  <c r="V55" i="27"/>
  <c r="U55" i="27"/>
  <c r="T55" i="27"/>
  <c r="S55" i="27"/>
  <c r="R55" i="27"/>
  <c r="Q55" i="27"/>
  <c r="P55" i="27"/>
  <c r="O55" i="27"/>
  <c r="N55" i="27"/>
  <c r="M55" i="27"/>
  <c r="L55" i="27"/>
  <c r="K55" i="27"/>
  <c r="J55" i="27"/>
  <c r="I55" i="27"/>
  <c r="H55" i="27"/>
  <c r="G55" i="27"/>
  <c r="F55" i="27"/>
  <c r="E55" i="27"/>
  <c r="D55" i="27"/>
  <c r="C55" i="27"/>
  <c r="AW54" i="27"/>
  <c r="AV54" i="27"/>
  <c r="AU54" i="27"/>
  <c r="AT54" i="27"/>
  <c r="AS54" i="27"/>
  <c r="AR54" i="27"/>
  <c r="AQ54" i="27"/>
  <c r="AP54" i="27"/>
  <c r="AO54" i="27"/>
  <c r="AN54" i="27"/>
  <c r="AM54" i="27"/>
  <c r="AL54" i="27"/>
  <c r="AK54" i="27"/>
  <c r="AJ54" i="27"/>
  <c r="AI54" i="27"/>
  <c r="AH54" i="27"/>
  <c r="AG54" i="27"/>
  <c r="AF54" i="27"/>
  <c r="AE54" i="27"/>
  <c r="AD54" i="27"/>
  <c r="AC54" i="27"/>
  <c r="AB54" i="27"/>
  <c r="AA54" i="27"/>
  <c r="Z54" i="27"/>
  <c r="Y54" i="27"/>
  <c r="X54" i="27"/>
  <c r="W54" i="27"/>
  <c r="V54" i="27"/>
  <c r="U54" i="27"/>
  <c r="T54" i="27"/>
  <c r="S54" i="27"/>
  <c r="R54" i="27"/>
  <c r="Q54" i="27"/>
  <c r="P54" i="27"/>
  <c r="O54" i="27"/>
  <c r="N54" i="27"/>
  <c r="M54" i="27"/>
  <c r="L54" i="27"/>
  <c r="K54" i="27"/>
  <c r="J54" i="27"/>
  <c r="I54" i="27"/>
  <c r="H54" i="27"/>
  <c r="G54" i="27"/>
  <c r="F54" i="27"/>
  <c r="E54" i="27"/>
  <c r="D54" i="27"/>
  <c r="C54" i="27"/>
  <c r="AW53" i="27"/>
  <c r="AV53" i="27"/>
  <c r="AU53" i="27"/>
  <c r="AT53" i="27"/>
  <c r="AS53" i="27"/>
  <c r="AR53" i="27"/>
  <c r="AQ53" i="27"/>
  <c r="AP53" i="27"/>
  <c r="AO53" i="27"/>
  <c r="AN53" i="27"/>
  <c r="AM53" i="27"/>
  <c r="AL53" i="27"/>
  <c r="AK53" i="27"/>
  <c r="AJ53" i="27"/>
  <c r="AI53" i="27"/>
  <c r="AH53" i="27"/>
  <c r="AG53" i="27"/>
  <c r="AF53" i="27"/>
  <c r="AE53" i="27"/>
  <c r="AD53" i="27"/>
  <c r="AC53" i="27"/>
  <c r="AB53" i="27"/>
  <c r="AA53" i="27"/>
  <c r="Z53" i="27"/>
  <c r="Y53" i="27"/>
  <c r="X53" i="27"/>
  <c r="W53" i="27"/>
  <c r="V53" i="27"/>
  <c r="U53" i="27"/>
  <c r="T53" i="27"/>
  <c r="S53" i="27"/>
  <c r="R53" i="27"/>
  <c r="Q53" i="27"/>
  <c r="P53" i="27"/>
  <c r="O53" i="27"/>
  <c r="N53" i="27"/>
  <c r="M53" i="27"/>
  <c r="L53" i="27"/>
  <c r="K53" i="27"/>
  <c r="J53" i="27"/>
  <c r="I53" i="27"/>
  <c r="H53" i="27"/>
  <c r="G53" i="27"/>
  <c r="F53" i="27"/>
  <c r="E53" i="27"/>
  <c r="D53" i="27"/>
  <c r="C53" i="27"/>
  <c r="AW52" i="27"/>
  <c r="AV52" i="27"/>
  <c r="AU52" i="27"/>
  <c r="AT52" i="27"/>
  <c r="AS52" i="27"/>
  <c r="AR52" i="27"/>
  <c r="AQ52" i="27"/>
  <c r="AP52" i="27"/>
  <c r="AO52" i="27"/>
  <c r="AN52" i="27"/>
  <c r="AM52" i="27"/>
  <c r="AL52" i="27"/>
  <c r="AK52" i="27"/>
  <c r="AJ52" i="27"/>
  <c r="AI52" i="27"/>
  <c r="AH52" i="27"/>
  <c r="AG52" i="27"/>
  <c r="AF52" i="27"/>
  <c r="AE52" i="27"/>
  <c r="AD52" i="27"/>
  <c r="AC52" i="27"/>
  <c r="AB52" i="27"/>
  <c r="AA52" i="27"/>
  <c r="Z52" i="27"/>
  <c r="Y52" i="27"/>
  <c r="X52" i="27"/>
  <c r="W52" i="27"/>
  <c r="V52" i="27"/>
  <c r="U52" i="27"/>
  <c r="T52" i="27"/>
  <c r="S52" i="27"/>
  <c r="R52" i="27"/>
  <c r="Q52" i="27"/>
  <c r="P52" i="27"/>
  <c r="O52" i="27"/>
  <c r="N52" i="27"/>
  <c r="M52" i="27"/>
  <c r="L52" i="27"/>
  <c r="K52" i="27"/>
  <c r="J52" i="27"/>
  <c r="I52" i="27"/>
  <c r="H52" i="27"/>
  <c r="G52" i="27"/>
  <c r="F52" i="27"/>
  <c r="E52" i="27"/>
  <c r="D52" i="27"/>
  <c r="C52" i="27"/>
  <c r="AW51" i="27"/>
  <c r="AV51" i="27"/>
  <c r="AU51" i="27"/>
  <c r="AT51" i="27"/>
  <c r="AS51" i="27"/>
  <c r="AR51" i="27"/>
  <c r="AQ51" i="27"/>
  <c r="AP51" i="27"/>
  <c r="AO51" i="27"/>
  <c r="AN51" i="27"/>
  <c r="AM51" i="27"/>
  <c r="AL51" i="27"/>
  <c r="AK51" i="27"/>
  <c r="AJ51" i="27"/>
  <c r="AI51" i="27"/>
  <c r="AH51" i="27"/>
  <c r="AG51" i="27"/>
  <c r="AF51" i="27"/>
  <c r="AE51" i="27"/>
  <c r="AD51" i="27"/>
  <c r="AC51" i="27"/>
  <c r="AB51" i="27"/>
  <c r="AA51" i="27"/>
  <c r="Z51" i="27"/>
  <c r="Y51" i="27"/>
  <c r="X51" i="27"/>
  <c r="W51" i="27"/>
  <c r="V51" i="27"/>
  <c r="U51" i="27"/>
  <c r="T51" i="27"/>
  <c r="S51" i="27"/>
  <c r="R51" i="27"/>
  <c r="Q51" i="27"/>
  <c r="P51" i="27"/>
  <c r="O51" i="27"/>
  <c r="N51" i="27"/>
  <c r="M51" i="27"/>
  <c r="L51" i="27"/>
  <c r="K51" i="27"/>
  <c r="J51" i="27"/>
  <c r="I51" i="27"/>
  <c r="H51" i="27"/>
  <c r="G51" i="27"/>
  <c r="F51" i="27"/>
  <c r="E51" i="27"/>
  <c r="D51" i="27"/>
  <c r="C51" i="27"/>
  <c r="AW50" i="27"/>
  <c r="AV50" i="27"/>
  <c r="AU50" i="27"/>
  <c r="AT50" i="27"/>
  <c r="AS50" i="27"/>
  <c r="AR50" i="27"/>
  <c r="AQ50" i="27"/>
  <c r="AP50" i="27"/>
  <c r="AO50" i="27"/>
  <c r="AN50" i="27"/>
  <c r="AM50" i="27"/>
  <c r="AL50" i="27"/>
  <c r="AK50" i="27"/>
  <c r="AJ50" i="27"/>
  <c r="AI50" i="27"/>
  <c r="AH50" i="27"/>
  <c r="AG50" i="27"/>
  <c r="AF50" i="27"/>
  <c r="AE50" i="27"/>
  <c r="AD50" i="27"/>
  <c r="AC50" i="27"/>
  <c r="AB50" i="27"/>
  <c r="AA50" i="27"/>
  <c r="Z50" i="27"/>
  <c r="Y50" i="27"/>
  <c r="X50" i="27"/>
  <c r="W50" i="27"/>
  <c r="V50" i="27"/>
  <c r="U50" i="27"/>
  <c r="T50" i="27"/>
  <c r="S50" i="27"/>
  <c r="R50" i="27"/>
  <c r="Q50" i="27"/>
  <c r="P50" i="27"/>
  <c r="O50" i="27"/>
  <c r="N50" i="27"/>
  <c r="M50" i="27"/>
  <c r="L50" i="27"/>
  <c r="K50" i="27"/>
  <c r="J50" i="27"/>
  <c r="I50" i="27"/>
  <c r="H50" i="27"/>
  <c r="G50" i="27"/>
  <c r="F50" i="27"/>
  <c r="E50" i="27"/>
  <c r="D50" i="27"/>
  <c r="C50" i="27"/>
  <c r="AW49" i="27"/>
  <c r="AV49" i="27"/>
  <c r="AU49" i="27"/>
  <c r="AT49" i="27"/>
  <c r="AS49" i="27"/>
  <c r="AR49" i="27"/>
  <c r="AQ49" i="27"/>
  <c r="AP49" i="27"/>
  <c r="AO49" i="27"/>
  <c r="AN49" i="27"/>
  <c r="AM49" i="27"/>
  <c r="AL49" i="27"/>
  <c r="AK49" i="27"/>
  <c r="AJ49" i="27"/>
  <c r="AI49" i="27"/>
  <c r="AH49" i="27"/>
  <c r="AG49" i="27"/>
  <c r="AF49" i="27"/>
  <c r="AE49" i="27"/>
  <c r="AD49" i="27"/>
  <c r="AC49" i="27"/>
  <c r="AB49" i="27"/>
  <c r="AA49" i="27"/>
  <c r="Z49" i="27"/>
  <c r="Y49" i="27"/>
  <c r="X49" i="27"/>
  <c r="W49" i="27"/>
  <c r="V49" i="27"/>
  <c r="U49" i="27"/>
  <c r="T49" i="27"/>
  <c r="S49" i="27"/>
  <c r="R49" i="27"/>
  <c r="Q49" i="27"/>
  <c r="P49" i="27"/>
  <c r="O49" i="27"/>
  <c r="N49" i="27"/>
  <c r="M49" i="27"/>
  <c r="L49" i="27"/>
  <c r="K49" i="27"/>
  <c r="J49" i="27"/>
  <c r="I49" i="27"/>
  <c r="H49" i="27"/>
  <c r="G49" i="27"/>
  <c r="F49" i="27"/>
  <c r="E49" i="27"/>
  <c r="D49" i="27"/>
  <c r="C49" i="27"/>
  <c r="AW48" i="27"/>
  <c r="AV48" i="27"/>
  <c r="AU48" i="27"/>
  <c r="AT48" i="27"/>
  <c r="AS48" i="27"/>
  <c r="AR48" i="27"/>
  <c r="AQ48" i="27"/>
  <c r="AP48" i="27"/>
  <c r="AO48" i="27"/>
  <c r="AN48" i="27"/>
  <c r="AM48" i="27"/>
  <c r="AL48" i="27"/>
  <c r="AK48" i="27"/>
  <c r="AJ48" i="27"/>
  <c r="AI48" i="27"/>
  <c r="AH48" i="27"/>
  <c r="AG48" i="27"/>
  <c r="AF48" i="27"/>
  <c r="AE48" i="27"/>
  <c r="AD48" i="27"/>
  <c r="AC48" i="27"/>
  <c r="AB48" i="27"/>
  <c r="AA48" i="27"/>
  <c r="Z48" i="27"/>
  <c r="Y48" i="27"/>
  <c r="X48" i="27"/>
  <c r="W48" i="27"/>
  <c r="V48" i="27"/>
  <c r="U48" i="27"/>
  <c r="T48" i="27"/>
  <c r="S48" i="27"/>
  <c r="R48" i="27"/>
  <c r="Q48" i="27"/>
  <c r="P48" i="27"/>
  <c r="O48" i="27"/>
  <c r="N48" i="27"/>
  <c r="M48" i="27"/>
  <c r="L48" i="27"/>
  <c r="K48" i="27"/>
  <c r="J48" i="27"/>
  <c r="I48" i="27"/>
  <c r="H48" i="27"/>
  <c r="G48" i="27"/>
  <c r="F48" i="27"/>
  <c r="E48" i="27"/>
  <c r="D48" i="27"/>
  <c r="C48" i="27"/>
  <c r="AW47" i="27"/>
  <c r="AV47" i="27"/>
  <c r="AU47" i="27"/>
  <c r="AT47" i="27"/>
  <c r="AS47" i="27"/>
  <c r="AR47" i="27"/>
  <c r="AQ47" i="27"/>
  <c r="AP47" i="27"/>
  <c r="AO47" i="27"/>
  <c r="AN47" i="27"/>
  <c r="AM47" i="27"/>
  <c r="AL47" i="27"/>
  <c r="AK47" i="27"/>
  <c r="AJ47" i="27"/>
  <c r="AI47" i="27"/>
  <c r="AH47" i="27"/>
  <c r="AG47" i="27"/>
  <c r="AF47" i="27"/>
  <c r="AE47" i="27"/>
  <c r="AD47" i="27"/>
  <c r="AC47" i="27"/>
  <c r="AB47" i="27"/>
  <c r="AA47" i="27"/>
  <c r="Z47" i="27"/>
  <c r="Y47" i="27"/>
  <c r="X47" i="27"/>
  <c r="W47" i="27"/>
  <c r="V47" i="27"/>
  <c r="U47" i="27"/>
  <c r="T47" i="27"/>
  <c r="S47" i="27"/>
  <c r="R47" i="27"/>
  <c r="Q47" i="27"/>
  <c r="P47" i="27"/>
  <c r="O47" i="27"/>
  <c r="N47" i="27"/>
  <c r="M47" i="27"/>
  <c r="L47" i="27"/>
  <c r="K47" i="27"/>
  <c r="J47" i="27"/>
  <c r="I47" i="27"/>
  <c r="H47" i="27"/>
  <c r="G47" i="27"/>
  <c r="F47" i="27"/>
  <c r="E47" i="27"/>
  <c r="D47" i="27"/>
  <c r="C47" i="27"/>
  <c r="AW46" i="27"/>
  <c r="AV46" i="27"/>
  <c r="AU46" i="27"/>
  <c r="AT46" i="27"/>
  <c r="AS46" i="27"/>
  <c r="AR46" i="27"/>
  <c r="AQ46" i="27"/>
  <c r="AP46" i="27"/>
  <c r="AO46" i="27"/>
  <c r="AN46" i="27"/>
  <c r="AM46" i="27"/>
  <c r="AL46" i="27"/>
  <c r="AK46" i="27"/>
  <c r="AJ46" i="27"/>
  <c r="AI46" i="27"/>
  <c r="AH46" i="27"/>
  <c r="AG46" i="27"/>
  <c r="AF46" i="27"/>
  <c r="AE46" i="27"/>
  <c r="AD46" i="27"/>
  <c r="AC46" i="27"/>
  <c r="AB46" i="27"/>
  <c r="AA46" i="27"/>
  <c r="Z46" i="27"/>
  <c r="Y46" i="27"/>
  <c r="X46" i="27"/>
  <c r="W46" i="27"/>
  <c r="V46" i="27"/>
  <c r="U46" i="27"/>
  <c r="T46" i="27"/>
  <c r="S46" i="27"/>
  <c r="R46" i="27"/>
  <c r="Q46" i="27"/>
  <c r="P46" i="27"/>
  <c r="O46" i="27"/>
  <c r="N46" i="27"/>
  <c r="M46" i="27"/>
  <c r="L46" i="27"/>
  <c r="K46" i="27"/>
  <c r="J46" i="27"/>
  <c r="I46" i="27"/>
  <c r="H46" i="27"/>
  <c r="G46" i="27"/>
  <c r="F46" i="27"/>
  <c r="E46" i="27"/>
  <c r="D46" i="27"/>
  <c r="C46" i="27"/>
  <c r="AW45" i="27"/>
  <c r="AV45" i="27"/>
  <c r="AU45" i="27"/>
  <c r="AT45" i="27"/>
  <c r="AS45" i="27"/>
  <c r="AR45" i="27"/>
  <c r="AQ45" i="27"/>
  <c r="AP45" i="27"/>
  <c r="AO45" i="27"/>
  <c r="AN45" i="27"/>
  <c r="AM45" i="27"/>
  <c r="AL45" i="27"/>
  <c r="AK45" i="27"/>
  <c r="AJ45" i="27"/>
  <c r="AI45" i="27"/>
  <c r="AH45" i="27"/>
  <c r="AG45" i="27"/>
  <c r="AF45" i="27"/>
  <c r="AE45" i="27"/>
  <c r="AD45" i="27"/>
  <c r="AC45" i="27"/>
  <c r="AB45" i="27"/>
  <c r="AA45" i="27"/>
  <c r="Z45" i="27"/>
  <c r="Y45" i="27"/>
  <c r="X45" i="27"/>
  <c r="W45" i="27"/>
  <c r="V45" i="27"/>
  <c r="U45" i="27"/>
  <c r="T45" i="27"/>
  <c r="S45" i="27"/>
  <c r="R45" i="27"/>
  <c r="Q45" i="27"/>
  <c r="P45" i="27"/>
  <c r="O45" i="27"/>
  <c r="N45" i="27"/>
  <c r="M45" i="27"/>
  <c r="L45" i="27"/>
  <c r="K45" i="27"/>
  <c r="J45" i="27"/>
  <c r="I45" i="27"/>
  <c r="H45" i="27"/>
  <c r="G45" i="27"/>
  <c r="F45" i="27"/>
  <c r="E45" i="27"/>
  <c r="D45" i="27"/>
  <c r="C45" i="27"/>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AI5" i="26"/>
  <c r="AJ5" i="26"/>
  <c r="AK5" i="26"/>
  <c r="AL5" i="26"/>
  <c r="AM5" i="26"/>
  <c r="AN5" i="26"/>
  <c r="AO5" i="26"/>
  <c r="AP5" i="26"/>
  <c r="AQ5" i="26"/>
  <c r="AR5" i="26"/>
  <c r="AS5" i="26"/>
  <c r="AT5" i="26"/>
  <c r="AU5" i="26"/>
  <c r="AV5" i="26"/>
  <c r="AW5" i="26"/>
  <c r="AX5" i="26"/>
  <c r="D6" i="26"/>
  <c r="E6" i="26"/>
  <c r="F6" i="26"/>
  <c r="G6" i="26"/>
  <c r="H6" i="26"/>
  <c r="I6" i="26"/>
  <c r="J6" i="26"/>
  <c r="K6" i="26"/>
  <c r="L6" i="26"/>
  <c r="M6" i="26"/>
  <c r="N6" i="26"/>
  <c r="O6" i="26"/>
  <c r="P6" i="26"/>
  <c r="Q6" i="26"/>
  <c r="R6" i="26"/>
  <c r="S6" i="26"/>
  <c r="T6" i="26"/>
  <c r="U6" i="26"/>
  <c r="V6" i="26"/>
  <c r="W6" i="26"/>
  <c r="X6" i="26"/>
  <c r="Y6" i="26"/>
  <c r="Z6" i="26"/>
  <c r="AA6" i="26"/>
  <c r="AB6" i="26"/>
  <c r="AC6" i="26"/>
  <c r="AD6" i="26"/>
  <c r="AE6" i="26"/>
  <c r="AF6" i="26"/>
  <c r="AG6" i="26"/>
  <c r="AH6" i="26"/>
  <c r="AI6" i="26"/>
  <c r="AJ6" i="26"/>
  <c r="AK6" i="26"/>
  <c r="AL6" i="26"/>
  <c r="AM6" i="26"/>
  <c r="AN6" i="26"/>
  <c r="AO6" i="26"/>
  <c r="AP6" i="26"/>
  <c r="AQ6" i="26"/>
  <c r="AR6" i="26"/>
  <c r="AS6" i="26"/>
  <c r="AT6" i="26"/>
  <c r="AU6" i="26"/>
  <c r="AV6" i="26"/>
  <c r="AW6" i="26"/>
  <c r="AX6" i="26"/>
  <c r="D7" i="26"/>
  <c r="E7" i="26"/>
  <c r="F7" i="26"/>
  <c r="G7" i="26"/>
  <c r="H7" i="26"/>
  <c r="I7" i="26"/>
  <c r="J7" i="26"/>
  <c r="K7" i="26"/>
  <c r="L7" i="26"/>
  <c r="M7" i="26"/>
  <c r="N7" i="26"/>
  <c r="O7" i="26"/>
  <c r="P7" i="26"/>
  <c r="Q7" i="26"/>
  <c r="R7" i="26"/>
  <c r="S7" i="26"/>
  <c r="T7" i="26"/>
  <c r="U7" i="26"/>
  <c r="V7" i="26"/>
  <c r="W7" i="26"/>
  <c r="X7" i="26"/>
  <c r="Y7" i="26"/>
  <c r="Z7" i="26"/>
  <c r="AA7" i="26"/>
  <c r="AB7" i="26"/>
  <c r="AC7" i="26"/>
  <c r="AD7" i="26"/>
  <c r="AE7" i="26"/>
  <c r="AF7" i="26"/>
  <c r="AG7" i="26"/>
  <c r="AH7" i="26"/>
  <c r="AI7" i="26"/>
  <c r="AJ7" i="26"/>
  <c r="AK7" i="26"/>
  <c r="AL7" i="26"/>
  <c r="AM7" i="26"/>
  <c r="AN7" i="26"/>
  <c r="AO7" i="26"/>
  <c r="AP7" i="26"/>
  <c r="AQ7" i="26"/>
  <c r="AR7" i="26"/>
  <c r="AS7" i="26"/>
  <c r="AT7" i="26"/>
  <c r="AU7" i="26"/>
  <c r="AV7" i="26"/>
  <c r="AW7" i="26"/>
  <c r="AX7" i="26"/>
  <c r="D8" i="26"/>
  <c r="E8" i="26"/>
  <c r="F8" i="26"/>
  <c r="G8" i="26"/>
  <c r="H8" i="26"/>
  <c r="I8" i="26"/>
  <c r="J8" i="26"/>
  <c r="K8" i="26"/>
  <c r="L8" i="26"/>
  <c r="M8" i="26"/>
  <c r="N8" i="26"/>
  <c r="O8" i="26"/>
  <c r="P8" i="26"/>
  <c r="Q8" i="26"/>
  <c r="R8" i="26"/>
  <c r="S8" i="26"/>
  <c r="T8" i="26"/>
  <c r="U8" i="26"/>
  <c r="V8" i="26"/>
  <c r="W8" i="26"/>
  <c r="X8" i="26"/>
  <c r="Y8" i="26"/>
  <c r="Z8" i="26"/>
  <c r="AA8" i="26"/>
  <c r="AB8" i="26"/>
  <c r="AC8" i="26"/>
  <c r="AD8" i="26"/>
  <c r="AE8" i="26"/>
  <c r="AF8" i="26"/>
  <c r="AG8" i="26"/>
  <c r="AH8" i="26"/>
  <c r="AI8" i="26"/>
  <c r="AJ8" i="26"/>
  <c r="AK8" i="26"/>
  <c r="AL8" i="26"/>
  <c r="AM8" i="26"/>
  <c r="AN8" i="26"/>
  <c r="AO8" i="26"/>
  <c r="AP8" i="26"/>
  <c r="AQ8" i="26"/>
  <c r="AR8" i="26"/>
  <c r="AS8" i="26"/>
  <c r="AT8" i="26"/>
  <c r="AU8" i="26"/>
  <c r="AV8" i="26"/>
  <c r="AW8" i="26"/>
  <c r="AX8" i="26"/>
  <c r="D9" i="26"/>
  <c r="E9" i="26"/>
  <c r="F9" i="26"/>
  <c r="G9" i="26"/>
  <c r="H9" i="26"/>
  <c r="I9" i="26"/>
  <c r="J9" i="26"/>
  <c r="K9" i="26"/>
  <c r="L9" i="26"/>
  <c r="M9" i="26"/>
  <c r="N9" i="26"/>
  <c r="O9" i="26"/>
  <c r="P9" i="26"/>
  <c r="Q9" i="26"/>
  <c r="R9" i="26"/>
  <c r="S9" i="26"/>
  <c r="T9" i="26"/>
  <c r="U9" i="26"/>
  <c r="V9" i="26"/>
  <c r="W9" i="26"/>
  <c r="X9" i="26"/>
  <c r="Y9" i="26"/>
  <c r="Z9" i="26"/>
  <c r="AA9" i="26"/>
  <c r="AB9" i="26"/>
  <c r="AC9" i="26"/>
  <c r="AD9" i="26"/>
  <c r="AE9" i="26"/>
  <c r="AF9" i="26"/>
  <c r="AG9" i="26"/>
  <c r="AH9" i="26"/>
  <c r="AI9" i="26"/>
  <c r="AJ9" i="26"/>
  <c r="AK9" i="26"/>
  <c r="AL9" i="26"/>
  <c r="AM9" i="26"/>
  <c r="AN9" i="26"/>
  <c r="AO9" i="26"/>
  <c r="AP9" i="26"/>
  <c r="AQ9" i="26"/>
  <c r="AR9" i="26"/>
  <c r="AS9" i="26"/>
  <c r="AT9" i="26"/>
  <c r="AU9" i="26"/>
  <c r="AV9" i="26"/>
  <c r="AW9" i="26"/>
  <c r="AX9" i="26"/>
  <c r="D10" i="26"/>
  <c r="E10" i="26"/>
  <c r="F10" i="26"/>
  <c r="G10" i="26"/>
  <c r="H10" i="26"/>
  <c r="I10" i="26"/>
  <c r="J10"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AI10" i="26"/>
  <c r="AJ10" i="26"/>
  <c r="AK10" i="26"/>
  <c r="AL10" i="26"/>
  <c r="AM10" i="26"/>
  <c r="AN10" i="26"/>
  <c r="AO10" i="26"/>
  <c r="AP10" i="26"/>
  <c r="AQ10" i="26"/>
  <c r="AR10" i="26"/>
  <c r="AS10" i="26"/>
  <c r="AT10" i="26"/>
  <c r="AU10" i="26"/>
  <c r="AV10" i="26"/>
  <c r="AW10" i="26"/>
  <c r="AX10" i="26"/>
  <c r="D11" i="26"/>
  <c r="E11" i="26"/>
  <c r="F11" i="26"/>
  <c r="G11" i="26"/>
  <c r="H11" i="26"/>
  <c r="I11" i="26"/>
  <c r="J11"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AI11" i="26"/>
  <c r="AJ11" i="26"/>
  <c r="AK11" i="26"/>
  <c r="AL11" i="26"/>
  <c r="AM11" i="26"/>
  <c r="AN11" i="26"/>
  <c r="AO11" i="26"/>
  <c r="AP11" i="26"/>
  <c r="AQ11" i="26"/>
  <c r="AR11" i="26"/>
  <c r="AS11" i="26"/>
  <c r="AT11" i="26"/>
  <c r="AU11" i="26"/>
  <c r="AV11" i="26"/>
  <c r="AW11" i="26"/>
  <c r="AX11" i="26"/>
  <c r="D12" i="26"/>
  <c r="E12" i="26"/>
  <c r="F12" i="26"/>
  <c r="G12" i="26"/>
  <c r="H12" i="26"/>
  <c r="I12" i="26"/>
  <c r="J12"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AI12" i="26"/>
  <c r="AJ12" i="26"/>
  <c r="AK12" i="26"/>
  <c r="AL12" i="26"/>
  <c r="AM12" i="26"/>
  <c r="AN12" i="26"/>
  <c r="AO12" i="26"/>
  <c r="AP12" i="26"/>
  <c r="AQ12" i="26"/>
  <c r="AR12" i="26"/>
  <c r="AS12" i="26"/>
  <c r="AT12" i="26"/>
  <c r="AU12" i="26"/>
  <c r="AV12" i="26"/>
  <c r="AW12" i="26"/>
  <c r="AX12" i="26"/>
  <c r="D13" i="26"/>
  <c r="E13" i="26"/>
  <c r="F13" i="26"/>
  <c r="G13" i="26"/>
  <c r="H13" i="26"/>
  <c r="I13" i="26"/>
  <c r="J13"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AI13" i="26"/>
  <c r="AJ13" i="26"/>
  <c r="AK13" i="26"/>
  <c r="AL13" i="26"/>
  <c r="AM13" i="26"/>
  <c r="AN13" i="26"/>
  <c r="AO13" i="26"/>
  <c r="AP13" i="26"/>
  <c r="AQ13" i="26"/>
  <c r="AR13" i="26"/>
  <c r="AS13" i="26"/>
  <c r="AT13" i="26"/>
  <c r="AU13" i="26"/>
  <c r="AV13" i="26"/>
  <c r="AW13" i="26"/>
  <c r="AX13" i="26"/>
  <c r="D14" i="26"/>
  <c r="E14" i="26"/>
  <c r="F14" i="26"/>
  <c r="G14" i="26"/>
  <c r="H14" i="26"/>
  <c r="I14" i="26"/>
  <c r="J14"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AI14" i="26"/>
  <c r="AJ14" i="26"/>
  <c r="AK14" i="26"/>
  <c r="AL14" i="26"/>
  <c r="AM14" i="26"/>
  <c r="AN14" i="26"/>
  <c r="AO14" i="26"/>
  <c r="AP14" i="26"/>
  <c r="AQ14" i="26"/>
  <c r="AR14" i="26"/>
  <c r="AS14" i="26"/>
  <c r="AT14" i="26"/>
  <c r="AU14" i="26"/>
  <c r="AV14" i="26"/>
  <c r="AW14" i="26"/>
  <c r="AX14" i="26"/>
  <c r="D15" i="26"/>
  <c r="E15" i="26"/>
  <c r="F15" i="26"/>
  <c r="G15" i="26"/>
  <c r="H15" i="26"/>
  <c r="I15" i="26"/>
  <c r="J15"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AI15" i="26"/>
  <c r="AJ15" i="26"/>
  <c r="AK15" i="26"/>
  <c r="AL15" i="26"/>
  <c r="AM15" i="26"/>
  <c r="AN15" i="26"/>
  <c r="AO15" i="26"/>
  <c r="AP15" i="26"/>
  <c r="AQ15" i="26"/>
  <c r="AR15" i="26"/>
  <c r="AS15" i="26"/>
  <c r="AT15" i="26"/>
  <c r="AU15" i="26"/>
  <c r="AV15" i="26"/>
  <c r="AW15" i="26"/>
  <c r="AX15" i="26"/>
  <c r="D16" i="26"/>
  <c r="E16" i="26"/>
  <c r="F16" i="26"/>
  <c r="G16" i="26"/>
  <c r="H16" i="26"/>
  <c r="I16" i="26"/>
  <c r="J16"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AI16" i="26"/>
  <c r="AJ16" i="26"/>
  <c r="AK16" i="26"/>
  <c r="AL16" i="26"/>
  <c r="AM16" i="26"/>
  <c r="AN16" i="26"/>
  <c r="AO16" i="26"/>
  <c r="AP16" i="26"/>
  <c r="AQ16" i="26"/>
  <c r="AR16" i="26"/>
  <c r="AS16" i="26"/>
  <c r="AT16" i="26"/>
  <c r="AU16" i="26"/>
  <c r="AV16" i="26"/>
  <c r="AW16" i="26"/>
  <c r="AX16" i="26"/>
  <c r="D17" i="26"/>
  <c r="E17" i="26"/>
  <c r="F17" i="26"/>
  <c r="G17" i="26"/>
  <c r="H17" i="26"/>
  <c r="I17" i="26"/>
  <c r="J17"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AI17" i="26"/>
  <c r="AJ17" i="26"/>
  <c r="AK17" i="26"/>
  <c r="AL17" i="26"/>
  <c r="AM17" i="26"/>
  <c r="AN17" i="26"/>
  <c r="AO17" i="26"/>
  <c r="AP17" i="26"/>
  <c r="AQ17" i="26"/>
  <c r="AR17" i="26"/>
  <c r="AS17" i="26"/>
  <c r="AT17" i="26"/>
  <c r="AU17" i="26"/>
  <c r="AV17" i="26"/>
  <c r="AW17" i="26"/>
  <c r="AX17" i="26"/>
  <c r="D18" i="26"/>
  <c r="E18" i="26"/>
  <c r="F18" i="26"/>
  <c r="G18" i="26"/>
  <c r="H18" i="26"/>
  <c r="I18" i="26"/>
  <c r="J18"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AI18" i="26"/>
  <c r="AJ18" i="26"/>
  <c r="AK18" i="26"/>
  <c r="AL18" i="26"/>
  <c r="AM18" i="26"/>
  <c r="AN18" i="26"/>
  <c r="AO18" i="26"/>
  <c r="AP18" i="26"/>
  <c r="AQ18" i="26"/>
  <c r="AR18" i="26"/>
  <c r="AS18" i="26"/>
  <c r="AT18" i="26"/>
  <c r="AU18" i="26"/>
  <c r="AV18" i="26"/>
  <c r="AW18" i="26"/>
  <c r="AX18" i="26"/>
  <c r="D19" i="26"/>
  <c r="E19" i="26"/>
  <c r="F19" i="26"/>
  <c r="G19" i="26"/>
  <c r="H19" i="26"/>
  <c r="I19" i="26"/>
  <c r="J19"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AI19" i="26"/>
  <c r="AJ19" i="26"/>
  <c r="AK19" i="26"/>
  <c r="AL19" i="26"/>
  <c r="AM19" i="26"/>
  <c r="AN19" i="26"/>
  <c r="AO19" i="26"/>
  <c r="AP19" i="26"/>
  <c r="AQ19" i="26"/>
  <c r="AR19" i="26"/>
  <c r="AS19" i="26"/>
  <c r="AT19" i="26"/>
  <c r="AU19" i="26"/>
  <c r="AV19" i="26"/>
  <c r="AW19" i="26"/>
  <c r="AX19"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I4" i="26"/>
  <c r="AJ4" i="26"/>
  <c r="AK4" i="26"/>
  <c r="AL4" i="26"/>
  <c r="AM4" i="26"/>
  <c r="AN4" i="26"/>
  <c r="AO4" i="26"/>
  <c r="AP4" i="26"/>
  <c r="AQ4" i="26"/>
  <c r="AR4" i="26"/>
  <c r="AS4" i="26"/>
  <c r="AT4" i="26"/>
  <c r="AU4" i="26"/>
  <c r="AV4" i="26"/>
  <c r="AW4" i="26"/>
  <c r="AX4" i="26"/>
  <c r="D4" i="26"/>
  <c r="AX152" i="25"/>
  <c r="AW152" i="25"/>
  <c r="AV152" i="25"/>
  <c r="AU152" i="25"/>
  <c r="AT152" i="25"/>
  <c r="AS152" i="25"/>
  <c r="AR152" i="25"/>
  <c r="AQ152" i="25"/>
  <c r="AP152" i="25"/>
  <c r="AO152" i="25"/>
  <c r="AN152" i="25"/>
  <c r="AM152" i="25"/>
  <c r="AL152" i="25"/>
  <c r="AK152"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X151" i="25"/>
  <c r="AW151" i="25"/>
  <c r="AV151" i="25"/>
  <c r="AU151" i="25"/>
  <c r="AT151" i="25"/>
  <c r="AS151" i="25"/>
  <c r="AR151" i="25"/>
  <c r="AQ151" i="25"/>
  <c r="AP151" i="25"/>
  <c r="AO151" i="25"/>
  <c r="AN151" i="25"/>
  <c r="AM151" i="25"/>
  <c r="AL151" i="25"/>
  <c r="AK151"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M151" i="25"/>
  <c r="L151" i="25"/>
  <c r="K151" i="25"/>
  <c r="J151" i="25"/>
  <c r="I151" i="25"/>
  <c r="H151" i="25"/>
  <c r="G151" i="25"/>
  <c r="F151" i="25"/>
  <c r="E151" i="25"/>
  <c r="D151" i="25"/>
  <c r="AX150" i="25"/>
  <c r="AW150" i="25"/>
  <c r="AV150" i="25"/>
  <c r="AU150" i="25"/>
  <c r="AT150" i="25"/>
  <c r="AS150" i="25"/>
  <c r="AR150" i="25"/>
  <c r="AQ150" i="25"/>
  <c r="AP150" i="25"/>
  <c r="AO150" i="25"/>
  <c r="AN150" i="25"/>
  <c r="AM150" i="25"/>
  <c r="AL150" i="25"/>
  <c r="AK150" i="25"/>
  <c r="AJ150" i="25"/>
  <c r="AI150" i="25"/>
  <c r="AH150" i="25"/>
  <c r="AG150" i="25"/>
  <c r="AF150" i="25"/>
  <c r="AE150" i="25"/>
  <c r="AD150" i="25"/>
  <c r="AC150" i="25"/>
  <c r="AB150" i="25"/>
  <c r="AA150" i="25"/>
  <c r="Z150" i="25"/>
  <c r="Y150" i="25"/>
  <c r="X150" i="25"/>
  <c r="W150" i="25"/>
  <c r="V150" i="25"/>
  <c r="U150" i="25"/>
  <c r="T150" i="25"/>
  <c r="S150" i="25"/>
  <c r="R150" i="25"/>
  <c r="Q150" i="25"/>
  <c r="P150" i="25"/>
  <c r="O150" i="25"/>
  <c r="N150" i="25"/>
  <c r="M150" i="25"/>
  <c r="L150" i="25"/>
  <c r="K150" i="25"/>
  <c r="J150" i="25"/>
  <c r="I150" i="25"/>
  <c r="H150" i="25"/>
  <c r="G150" i="25"/>
  <c r="F150" i="25"/>
  <c r="E150" i="25"/>
  <c r="D150" i="25"/>
  <c r="AX149" i="25"/>
  <c r="AW149" i="25"/>
  <c r="AV149" i="25"/>
  <c r="AU149" i="25"/>
  <c r="AT149" i="25"/>
  <c r="AS149" i="25"/>
  <c r="AR149" i="25"/>
  <c r="AQ149" i="25"/>
  <c r="AP149" i="25"/>
  <c r="AO149" i="25"/>
  <c r="AN149" i="25"/>
  <c r="AM149" i="25"/>
  <c r="AL149" i="25"/>
  <c r="AK149" i="25"/>
  <c r="AJ149" i="25"/>
  <c r="AI149" i="25"/>
  <c r="AH149" i="25"/>
  <c r="AG149" i="25"/>
  <c r="AF149" i="25"/>
  <c r="AE149" i="25"/>
  <c r="AD149" i="25"/>
  <c r="AC149" i="25"/>
  <c r="AB149" i="25"/>
  <c r="AA149" i="25"/>
  <c r="Z149" i="25"/>
  <c r="Y149" i="25"/>
  <c r="X149" i="25"/>
  <c r="W149" i="25"/>
  <c r="V149" i="25"/>
  <c r="U149" i="25"/>
  <c r="T149" i="25"/>
  <c r="S149" i="25"/>
  <c r="R149" i="25"/>
  <c r="Q149" i="25"/>
  <c r="P149" i="25"/>
  <c r="O149" i="25"/>
  <c r="N149" i="25"/>
  <c r="M149" i="25"/>
  <c r="L149" i="25"/>
  <c r="K149" i="25"/>
  <c r="J149" i="25"/>
  <c r="I149" i="25"/>
  <c r="H149" i="25"/>
  <c r="G149" i="25"/>
  <c r="F149" i="25"/>
  <c r="E149" i="25"/>
  <c r="D149" i="25"/>
  <c r="AX148" i="25"/>
  <c r="AW148" i="25"/>
  <c r="AV148" i="25"/>
  <c r="AU148" i="25"/>
  <c r="AT148" i="25"/>
  <c r="AS148" i="25"/>
  <c r="AR148" i="25"/>
  <c r="AQ148" i="25"/>
  <c r="AP148" i="25"/>
  <c r="AO148" i="25"/>
  <c r="AN148" i="25"/>
  <c r="AM148" i="25"/>
  <c r="AL148" i="25"/>
  <c r="AK148" i="25"/>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M148" i="25"/>
  <c r="L148" i="25"/>
  <c r="K148" i="25"/>
  <c r="J148" i="25"/>
  <c r="I148" i="25"/>
  <c r="H148" i="25"/>
  <c r="G148" i="25"/>
  <c r="F148" i="25"/>
  <c r="E148" i="25"/>
  <c r="D148" i="25"/>
  <c r="AX147" i="25"/>
  <c r="AW147" i="25"/>
  <c r="AV147" i="25"/>
  <c r="AU147" i="25"/>
  <c r="AT147" i="25"/>
  <c r="AS147" i="25"/>
  <c r="AR147" i="25"/>
  <c r="AQ147" i="25"/>
  <c r="AP147" i="25"/>
  <c r="AO147" i="25"/>
  <c r="AN147" i="25"/>
  <c r="AM147" i="25"/>
  <c r="AL147" i="25"/>
  <c r="AK147" i="25"/>
  <c r="AJ147" i="25"/>
  <c r="AI147" i="25"/>
  <c r="AH147" i="25"/>
  <c r="AG147" i="25"/>
  <c r="AF147" i="25"/>
  <c r="AE147" i="25"/>
  <c r="AD147" i="25"/>
  <c r="AC147" i="25"/>
  <c r="AB147" i="25"/>
  <c r="AA147" i="25"/>
  <c r="Z147" i="25"/>
  <c r="Y147" i="25"/>
  <c r="X147" i="25"/>
  <c r="W147" i="25"/>
  <c r="V147" i="25"/>
  <c r="U147" i="25"/>
  <c r="T147" i="25"/>
  <c r="S147" i="25"/>
  <c r="R147" i="25"/>
  <c r="Q147" i="25"/>
  <c r="P147" i="25"/>
  <c r="O147" i="25"/>
  <c r="N147" i="25"/>
  <c r="M147" i="25"/>
  <c r="L147" i="25"/>
  <c r="K147" i="25"/>
  <c r="J147" i="25"/>
  <c r="I147" i="25"/>
  <c r="H147" i="25"/>
  <c r="G147" i="25"/>
  <c r="F147" i="25"/>
  <c r="E147" i="25"/>
  <c r="D147" i="25"/>
  <c r="AX146" i="25"/>
  <c r="AW146" i="25"/>
  <c r="AV146" i="25"/>
  <c r="AU146" i="25"/>
  <c r="AT146" i="25"/>
  <c r="AS146" i="25"/>
  <c r="AR146" i="25"/>
  <c r="AQ146" i="25"/>
  <c r="AP146" i="25"/>
  <c r="AO146" i="25"/>
  <c r="AN146" i="25"/>
  <c r="AM146" i="25"/>
  <c r="AL146" i="25"/>
  <c r="AK146" i="25"/>
  <c r="AJ146" i="25"/>
  <c r="AI146" i="25"/>
  <c r="AH146" i="25"/>
  <c r="AG146" i="25"/>
  <c r="AF146" i="25"/>
  <c r="AE146" i="25"/>
  <c r="AD146" i="25"/>
  <c r="AC146" i="25"/>
  <c r="AB146" i="25"/>
  <c r="AA146" i="25"/>
  <c r="Z146" i="25"/>
  <c r="Y146" i="25"/>
  <c r="X146" i="25"/>
  <c r="W146" i="25"/>
  <c r="V146" i="25"/>
  <c r="U146" i="25"/>
  <c r="T146" i="25"/>
  <c r="S146" i="25"/>
  <c r="R146" i="25"/>
  <c r="Q146" i="25"/>
  <c r="P146" i="25"/>
  <c r="O146" i="25"/>
  <c r="N146" i="25"/>
  <c r="M146" i="25"/>
  <c r="L146" i="25"/>
  <c r="K146" i="25"/>
  <c r="J146" i="25"/>
  <c r="I146" i="25"/>
  <c r="H146" i="25"/>
  <c r="G146" i="25"/>
  <c r="F146" i="25"/>
  <c r="E146" i="25"/>
  <c r="D146" i="25"/>
  <c r="AX145" i="25"/>
  <c r="AW145" i="25"/>
  <c r="AV145" i="25"/>
  <c r="AU145" i="25"/>
  <c r="AT145" i="25"/>
  <c r="AS145" i="25"/>
  <c r="AR145" i="25"/>
  <c r="AQ145" i="25"/>
  <c r="AP145" i="25"/>
  <c r="AO145" i="25"/>
  <c r="AN145" i="25"/>
  <c r="AM145" i="25"/>
  <c r="AL145" i="25"/>
  <c r="AK145"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X144" i="25"/>
  <c r="AW144" i="25"/>
  <c r="AV144" i="25"/>
  <c r="AU144" i="25"/>
  <c r="AT144" i="25"/>
  <c r="AS144" i="25"/>
  <c r="AR144" i="25"/>
  <c r="AQ144" i="25"/>
  <c r="AP144" i="25"/>
  <c r="AO144" i="25"/>
  <c r="AN144" i="25"/>
  <c r="AM144" i="25"/>
  <c r="AL144" i="25"/>
  <c r="AK144" i="25"/>
  <c r="AJ144" i="25"/>
  <c r="AI144" i="25"/>
  <c r="AH144" i="25"/>
  <c r="AG144" i="25"/>
  <c r="AF144" i="25"/>
  <c r="AE144" i="25"/>
  <c r="AD144" i="25"/>
  <c r="AC144" i="25"/>
  <c r="AB144" i="25"/>
  <c r="AA144" i="25"/>
  <c r="Z144" i="25"/>
  <c r="Y144" i="25"/>
  <c r="X144" i="25"/>
  <c r="W144" i="25"/>
  <c r="V144" i="25"/>
  <c r="U144" i="25"/>
  <c r="T144" i="25"/>
  <c r="S144" i="25"/>
  <c r="R144" i="25"/>
  <c r="Q144" i="25"/>
  <c r="P144" i="25"/>
  <c r="O144" i="25"/>
  <c r="N144" i="25"/>
  <c r="M144" i="25"/>
  <c r="L144" i="25"/>
  <c r="K144" i="25"/>
  <c r="J144" i="25"/>
  <c r="I144" i="25"/>
  <c r="H144" i="25"/>
  <c r="G144" i="25"/>
  <c r="F144" i="25"/>
  <c r="E144" i="25"/>
  <c r="D144" i="25"/>
  <c r="AX143" i="25"/>
  <c r="AW143" i="25"/>
  <c r="AV143" i="25"/>
  <c r="AU143" i="25"/>
  <c r="AT143" i="25"/>
  <c r="AS143" i="25"/>
  <c r="AR143" i="25"/>
  <c r="AQ143" i="25"/>
  <c r="AP143" i="25"/>
  <c r="AO143" i="25"/>
  <c r="AN143" i="25"/>
  <c r="AM143" i="25"/>
  <c r="AL143" i="25"/>
  <c r="AK143" i="25"/>
  <c r="AJ143" i="25"/>
  <c r="AI143" i="25"/>
  <c r="AH143" i="25"/>
  <c r="AG143" i="25"/>
  <c r="AF143" i="25"/>
  <c r="AE143" i="25"/>
  <c r="AD143" i="25"/>
  <c r="AC143" i="25"/>
  <c r="AB143" i="25"/>
  <c r="AA143" i="25"/>
  <c r="Z143" i="25"/>
  <c r="Y143" i="25"/>
  <c r="X143" i="25"/>
  <c r="W143" i="25"/>
  <c r="V143" i="25"/>
  <c r="U143" i="25"/>
  <c r="T143" i="25"/>
  <c r="S143" i="25"/>
  <c r="R143" i="25"/>
  <c r="Q143" i="25"/>
  <c r="P143" i="25"/>
  <c r="O143" i="25"/>
  <c r="N143" i="25"/>
  <c r="M143" i="25"/>
  <c r="L143" i="25"/>
  <c r="K143" i="25"/>
  <c r="J143" i="25"/>
  <c r="I143" i="25"/>
  <c r="H143" i="25"/>
  <c r="G143" i="25"/>
  <c r="F143" i="25"/>
  <c r="E143" i="25"/>
  <c r="D143" i="25"/>
  <c r="AX142" i="25"/>
  <c r="AW142" i="25"/>
  <c r="AV142" i="25"/>
  <c r="AU142" i="25"/>
  <c r="AT142" i="25"/>
  <c r="AS142" i="25"/>
  <c r="AR142" i="25"/>
  <c r="AQ142" i="25"/>
  <c r="AP142" i="25"/>
  <c r="AO142" i="25"/>
  <c r="AN142" i="25"/>
  <c r="AM142" i="25"/>
  <c r="AL142" i="25"/>
  <c r="AK142" i="25"/>
  <c r="AJ142" i="25"/>
  <c r="AI142" i="25"/>
  <c r="AH142" i="25"/>
  <c r="AG142" i="25"/>
  <c r="AF142" i="25"/>
  <c r="AE142" i="25"/>
  <c r="AD142" i="25"/>
  <c r="AC142" i="25"/>
  <c r="AB142" i="25"/>
  <c r="AA142" i="25"/>
  <c r="Z142" i="25"/>
  <c r="Y142" i="25"/>
  <c r="X142" i="25"/>
  <c r="W142" i="25"/>
  <c r="V142" i="25"/>
  <c r="U142" i="25"/>
  <c r="T142" i="25"/>
  <c r="S142" i="25"/>
  <c r="R142" i="25"/>
  <c r="Q142" i="25"/>
  <c r="P142" i="25"/>
  <c r="O142" i="25"/>
  <c r="N142" i="25"/>
  <c r="M142" i="25"/>
  <c r="L142" i="25"/>
  <c r="K142" i="25"/>
  <c r="J142" i="25"/>
  <c r="I142" i="25"/>
  <c r="H142" i="25"/>
  <c r="G142" i="25"/>
  <c r="F142" i="25"/>
  <c r="E142" i="25"/>
  <c r="D142" i="25"/>
  <c r="AX141" i="25"/>
  <c r="AW141" i="25"/>
  <c r="AV141" i="25"/>
  <c r="AU141" i="25"/>
  <c r="AT141" i="25"/>
  <c r="AS141" i="25"/>
  <c r="AR141" i="25"/>
  <c r="AQ141" i="25"/>
  <c r="AP141" i="25"/>
  <c r="AO141" i="25"/>
  <c r="AN141" i="25"/>
  <c r="AM141" i="25"/>
  <c r="AL141" i="25"/>
  <c r="AK141" i="25"/>
  <c r="AJ141" i="25"/>
  <c r="AI141" i="25"/>
  <c r="AH141" i="25"/>
  <c r="AG141" i="25"/>
  <c r="AF141" i="25"/>
  <c r="AE141" i="25"/>
  <c r="AD141" i="25"/>
  <c r="AC141" i="25"/>
  <c r="AB141" i="25"/>
  <c r="AA141" i="25"/>
  <c r="Z141" i="25"/>
  <c r="Y141" i="25"/>
  <c r="X141" i="25"/>
  <c r="W141" i="25"/>
  <c r="V141" i="25"/>
  <c r="U141" i="25"/>
  <c r="T141" i="25"/>
  <c r="S141" i="25"/>
  <c r="R141" i="25"/>
  <c r="Q141" i="25"/>
  <c r="P141" i="25"/>
  <c r="O141" i="25"/>
  <c r="N141" i="25"/>
  <c r="M141" i="25"/>
  <c r="L141" i="25"/>
  <c r="K141" i="25"/>
  <c r="J141" i="25"/>
  <c r="I141" i="25"/>
  <c r="H141" i="25"/>
  <c r="G141" i="25"/>
  <c r="F141" i="25"/>
  <c r="E141" i="25"/>
  <c r="D141" i="25"/>
  <c r="AX140" i="25"/>
  <c r="AW140" i="25"/>
  <c r="AV140" i="25"/>
  <c r="AU140" i="25"/>
  <c r="AT140" i="25"/>
  <c r="AS140" i="25"/>
  <c r="AR140" i="25"/>
  <c r="AQ140" i="25"/>
  <c r="AP140" i="25"/>
  <c r="AO140" i="25"/>
  <c r="AN140" i="25"/>
  <c r="AM140" i="25"/>
  <c r="AL140" i="25"/>
  <c r="AK140" i="25"/>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G140" i="25"/>
  <c r="F140" i="25"/>
  <c r="E140" i="25"/>
  <c r="D140" i="25"/>
  <c r="AX139" i="25"/>
  <c r="AW139" i="25"/>
  <c r="AV139" i="25"/>
  <c r="AU139" i="25"/>
  <c r="AT139" i="25"/>
  <c r="AS139" i="25"/>
  <c r="AR139" i="25"/>
  <c r="AQ139" i="25"/>
  <c r="AP139" i="25"/>
  <c r="AO139" i="25"/>
  <c r="AN139" i="25"/>
  <c r="AM139" i="25"/>
  <c r="AL139" i="25"/>
  <c r="AK139" i="25"/>
  <c r="AJ139" i="25"/>
  <c r="AI139" i="25"/>
  <c r="AH139" i="25"/>
  <c r="AG139" i="25"/>
  <c r="AF139" i="25"/>
  <c r="AE139" i="25"/>
  <c r="AD139" i="25"/>
  <c r="AC139" i="25"/>
  <c r="AB139" i="25"/>
  <c r="AA139" i="25"/>
  <c r="Z139" i="25"/>
  <c r="Y139" i="25"/>
  <c r="X139" i="25"/>
  <c r="W139" i="25"/>
  <c r="V139" i="25"/>
  <c r="U139" i="25"/>
  <c r="T139" i="25"/>
  <c r="S139" i="25"/>
  <c r="R139" i="25"/>
  <c r="Q139" i="25"/>
  <c r="P139" i="25"/>
  <c r="O139" i="25"/>
  <c r="N139" i="25"/>
  <c r="M139" i="25"/>
  <c r="L139" i="25"/>
  <c r="K139" i="25"/>
  <c r="J139" i="25"/>
  <c r="I139" i="25"/>
  <c r="H139" i="25"/>
  <c r="G139" i="25"/>
  <c r="F139" i="25"/>
  <c r="E139" i="25"/>
  <c r="D139" i="25"/>
  <c r="AX138" i="25"/>
  <c r="AW138" i="25"/>
  <c r="AV138" i="25"/>
  <c r="AU138" i="25"/>
  <c r="AT138" i="25"/>
  <c r="AS138" i="25"/>
  <c r="AR138" i="25"/>
  <c r="AQ138" i="25"/>
  <c r="AP138" i="25"/>
  <c r="AO138" i="25"/>
  <c r="AN138" i="25"/>
  <c r="AM138" i="25"/>
  <c r="AL138" i="25"/>
  <c r="AK138" i="25"/>
  <c r="AJ138" i="25"/>
  <c r="AI138" i="25"/>
  <c r="AH138" i="25"/>
  <c r="AG138" i="25"/>
  <c r="AF138" i="25"/>
  <c r="AE138" i="25"/>
  <c r="AD138" i="25"/>
  <c r="AC138" i="25"/>
  <c r="AB138" i="25"/>
  <c r="AA138" i="25"/>
  <c r="Z138" i="25"/>
  <c r="Y138" i="25"/>
  <c r="X138" i="25"/>
  <c r="W138" i="25"/>
  <c r="V138" i="25"/>
  <c r="U138" i="25"/>
  <c r="T138" i="25"/>
  <c r="S138" i="25"/>
  <c r="R138" i="25"/>
  <c r="Q138" i="25"/>
  <c r="P138" i="25"/>
  <c r="O138" i="25"/>
  <c r="N138" i="25"/>
  <c r="M138" i="25"/>
  <c r="L138" i="25"/>
  <c r="K138" i="25"/>
  <c r="J138" i="25"/>
  <c r="I138" i="25"/>
  <c r="H138" i="25"/>
  <c r="G138" i="25"/>
  <c r="F138" i="25"/>
  <c r="E138" i="25"/>
  <c r="D138" i="25"/>
  <c r="AX137" i="25"/>
  <c r="AW137" i="25"/>
  <c r="AV137" i="25"/>
  <c r="AU137" i="25"/>
  <c r="AT137" i="25"/>
  <c r="AS137" i="25"/>
  <c r="AR137" i="25"/>
  <c r="AQ137" i="25"/>
  <c r="AP137" i="25"/>
  <c r="AO137" i="25"/>
  <c r="AN137" i="25"/>
  <c r="AM137" i="25"/>
  <c r="AL137" i="25"/>
  <c r="AK137"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AX136" i="25"/>
  <c r="AW136" i="25"/>
  <c r="AV136" i="25"/>
  <c r="AU136" i="25"/>
  <c r="AT136" i="25"/>
  <c r="AS136" i="25"/>
  <c r="AR136" i="25"/>
  <c r="AQ136" i="25"/>
  <c r="AP136" i="25"/>
  <c r="AO136" i="25"/>
  <c r="AN136" i="25"/>
  <c r="AM136" i="25"/>
  <c r="AL136" i="25"/>
  <c r="AK136"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K136" i="25"/>
  <c r="J136" i="25"/>
  <c r="I136" i="25"/>
  <c r="H136" i="25"/>
  <c r="G136" i="25"/>
  <c r="F136" i="25"/>
  <c r="E136" i="25"/>
  <c r="D136" i="25"/>
  <c r="AX133" i="25"/>
  <c r="AW133" i="25"/>
  <c r="AV133" i="25"/>
  <c r="AU133" i="25"/>
  <c r="AT133" i="25"/>
  <c r="AS133" i="25"/>
  <c r="AR133" i="25"/>
  <c r="AQ133" i="25"/>
  <c r="AP133" i="25"/>
  <c r="AO133" i="25"/>
  <c r="AN133" i="25"/>
  <c r="AM133" i="25"/>
  <c r="AL133" i="25"/>
  <c r="AK133" i="25"/>
  <c r="AJ133" i="25"/>
  <c r="AI133" i="25"/>
  <c r="AH133" i="25"/>
  <c r="AG133" i="25"/>
  <c r="AF133" i="25"/>
  <c r="AE133" i="25"/>
  <c r="AD133" i="25"/>
  <c r="AC133" i="25"/>
  <c r="AB133" i="25"/>
  <c r="AA133" i="25"/>
  <c r="Z133" i="25"/>
  <c r="Y133" i="25"/>
  <c r="X133" i="25"/>
  <c r="W133" i="25"/>
  <c r="V133" i="25"/>
  <c r="U133" i="25"/>
  <c r="T133" i="25"/>
  <c r="S133" i="25"/>
  <c r="R133" i="25"/>
  <c r="Q133" i="25"/>
  <c r="P133" i="25"/>
  <c r="O133" i="25"/>
  <c r="N133" i="25"/>
  <c r="M133" i="25"/>
  <c r="L133" i="25"/>
  <c r="K133" i="25"/>
  <c r="J133" i="25"/>
  <c r="I133" i="25"/>
  <c r="H133" i="25"/>
  <c r="G133" i="25"/>
  <c r="F133" i="25"/>
  <c r="E133" i="25"/>
  <c r="D133" i="25"/>
  <c r="AX132" i="25"/>
  <c r="AW132" i="25"/>
  <c r="AV132" i="25"/>
  <c r="AU132" i="25"/>
  <c r="AT132" i="25"/>
  <c r="AS132" i="25"/>
  <c r="AR132" i="25"/>
  <c r="AQ132" i="25"/>
  <c r="AP132" i="25"/>
  <c r="AO132" i="25"/>
  <c r="AN132" i="25"/>
  <c r="AM132" i="25"/>
  <c r="AL132" i="25"/>
  <c r="AK132" i="25"/>
  <c r="AJ132" i="25"/>
  <c r="AI132" i="25"/>
  <c r="AH132" i="25"/>
  <c r="AG132" i="25"/>
  <c r="AF132" i="25"/>
  <c r="AE132" i="25"/>
  <c r="AD132" i="25"/>
  <c r="AC132" i="25"/>
  <c r="AB132" i="25"/>
  <c r="AA132" i="25"/>
  <c r="Z132" i="25"/>
  <c r="Y132" i="25"/>
  <c r="X132" i="25"/>
  <c r="W132" i="25"/>
  <c r="V132" i="25"/>
  <c r="U132" i="25"/>
  <c r="T132" i="25"/>
  <c r="S132" i="25"/>
  <c r="R132" i="25"/>
  <c r="Q132" i="25"/>
  <c r="P132" i="25"/>
  <c r="O132" i="25"/>
  <c r="N132" i="25"/>
  <c r="M132" i="25"/>
  <c r="L132" i="25"/>
  <c r="K132" i="25"/>
  <c r="J132" i="25"/>
  <c r="I132" i="25"/>
  <c r="H132" i="25"/>
  <c r="G132" i="25"/>
  <c r="F132" i="25"/>
  <c r="E132" i="25"/>
  <c r="D132" i="25"/>
  <c r="AX131" i="25"/>
  <c r="AW131" i="25"/>
  <c r="AV131" i="25"/>
  <c r="AU131" i="25"/>
  <c r="AT131" i="25"/>
  <c r="AS131" i="25"/>
  <c r="AR131" i="25"/>
  <c r="AQ131" i="25"/>
  <c r="AP131" i="25"/>
  <c r="AO131" i="25"/>
  <c r="AN131" i="25"/>
  <c r="AM131" i="25"/>
  <c r="AL131" i="25"/>
  <c r="AK131" i="25"/>
  <c r="AJ131" i="25"/>
  <c r="AI131" i="25"/>
  <c r="AH131" i="25"/>
  <c r="AG131" i="25"/>
  <c r="AF131" i="25"/>
  <c r="AE131" i="25"/>
  <c r="AD131" i="25"/>
  <c r="AC131" i="25"/>
  <c r="AB131" i="25"/>
  <c r="AA131" i="25"/>
  <c r="Z131" i="25"/>
  <c r="Y131" i="25"/>
  <c r="X131" i="25"/>
  <c r="W131" i="25"/>
  <c r="V131" i="25"/>
  <c r="U131" i="25"/>
  <c r="T131" i="25"/>
  <c r="S131" i="25"/>
  <c r="R131" i="25"/>
  <c r="Q131" i="25"/>
  <c r="P131" i="25"/>
  <c r="O131" i="25"/>
  <c r="N131" i="25"/>
  <c r="M131" i="25"/>
  <c r="L131" i="25"/>
  <c r="K131" i="25"/>
  <c r="J131" i="25"/>
  <c r="I131" i="25"/>
  <c r="H131" i="25"/>
  <c r="G131" i="25"/>
  <c r="F131" i="25"/>
  <c r="E131" i="25"/>
  <c r="D131" i="25"/>
  <c r="AX130" i="25"/>
  <c r="AW130" i="25"/>
  <c r="AV130" i="25"/>
  <c r="AU130" i="25"/>
  <c r="AT130" i="25"/>
  <c r="AS130" i="25"/>
  <c r="AR130" i="25"/>
  <c r="AQ130" i="25"/>
  <c r="AP130" i="25"/>
  <c r="AO130" i="25"/>
  <c r="AN130" i="25"/>
  <c r="AM130" i="25"/>
  <c r="AL130" i="25"/>
  <c r="AK130" i="25"/>
  <c r="AJ130" i="25"/>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AX129" i="25"/>
  <c r="AW129" i="25"/>
  <c r="AV129" i="25"/>
  <c r="AU129" i="25"/>
  <c r="AT129" i="25"/>
  <c r="AS129" i="25"/>
  <c r="AR129" i="25"/>
  <c r="AQ129" i="25"/>
  <c r="AP129" i="25"/>
  <c r="AO129" i="25"/>
  <c r="AN129" i="25"/>
  <c r="AM129" i="25"/>
  <c r="AL129" i="25"/>
  <c r="AK129" i="25"/>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AX128" i="25"/>
  <c r="AW128" i="25"/>
  <c r="AV128" i="25"/>
  <c r="AU128" i="25"/>
  <c r="AT128" i="25"/>
  <c r="AS128" i="25"/>
  <c r="AR128" i="25"/>
  <c r="AQ128" i="25"/>
  <c r="AP128" i="25"/>
  <c r="AO128" i="25"/>
  <c r="AN128" i="25"/>
  <c r="AM128" i="25"/>
  <c r="AL128" i="25"/>
  <c r="AK128" i="25"/>
  <c r="AJ128" i="25"/>
  <c r="AI128" i="25"/>
  <c r="AH128" i="25"/>
  <c r="AG128" i="25"/>
  <c r="AF128" i="25"/>
  <c r="AE128" i="25"/>
  <c r="AD128" i="25"/>
  <c r="AC128" i="25"/>
  <c r="AB128" i="25"/>
  <c r="AA128" i="25"/>
  <c r="Z128" i="25"/>
  <c r="Y128" i="25"/>
  <c r="X128" i="25"/>
  <c r="W128" i="25"/>
  <c r="V128" i="25"/>
  <c r="U128" i="25"/>
  <c r="T128" i="25"/>
  <c r="S128" i="25"/>
  <c r="R128" i="25"/>
  <c r="Q128" i="25"/>
  <c r="P128" i="25"/>
  <c r="O128" i="25"/>
  <c r="N128" i="25"/>
  <c r="M128" i="25"/>
  <c r="L128" i="25"/>
  <c r="K128" i="25"/>
  <c r="J128" i="25"/>
  <c r="I128" i="25"/>
  <c r="H128" i="25"/>
  <c r="G128" i="25"/>
  <c r="F128" i="25"/>
  <c r="E128" i="25"/>
  <c r="D128" i="25"/>
  <c r="AX127" i="25"/>
  <c r="AW127" i="25"/>
  <c r="AV127" i="25"/>
  <c r="AU127" i="25"/>
  <c r="AT127" i="25"/>
  <c r="AS127" i="25"/>
  <c r="AR127" i="25"/>
  <c r="AQ127" i="25"/>
  <c r="AP127" i="25"/>
  <c r="AO127" i="25"/>
  <c r="AN127" i="25"/>
  <c r="AM127" i="25"/>
  <c r="AL127" i="25"/>
  <c r="AK127" i="25"/>
  <c r="AJ127" i="25"/>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F127" i="25"/>
  <c r="E127" i="25"/>
  <c r="D127" i="25"/>
  <c r="AX126" i="25"/>
  <c r="AW126" i="25"/>
  <c r="AV126" i="25"/>
  <c r="AU126" i="25"/>
  <c r="AT126" i="25"/>
  <c r="AS126" i="25"/>
  <c r="AR126" i="25"/>
  <c r="AQ126" i="25"/>
  <c r="AP126" i="25"/>
  <c r="AO126" i="25"/>
  <c r="AN126" i="25"/>
  <c r="AM126" i="25"/>
  <c r="AL126" i="25"/>
  <c r="AK126" i="25"/>
  <c r="AJ126" i="25"/>
  <c r="AI126" i="25"/>
  <c r="AH126" i="25"/>
  <c r="AG126" i="25"/>
  <c r="AF126" i="25"/>
  <c r="AE126" i="25"/>
  <c r="AD126" i="25"/>
  <c r="AC126" i="25"/>
  <c r="AB126" i="25"/>
  <c r="AA126" i="25"/>
  <c r="Z126" i="25"/>
  <c r="Y126" i="25"/>
  <c r="X126" i="25"/>
  <c r="W126" i="25"/>
  <c r="V126" i="25"/>
  <c r="U126" i="25"/>
  <c r="T126" i="25"/>
  <c r="S126" i="25"/>
  <c r="R126" i="25"/>
  <c r="Q126" i="25"/>
  <c r="P126" i="25"/>
  <c r="O126" i="25"/>
  <c r="N126" i="25"/>
  <c r="M126" i="25"/>
  <c r="L126" i="25"/>
  <c r="K126" i="25"/>
  <c r="J126" i="25"/>
  <c r="I126" i="25"/>
  <c r="H126" i="25"/>
  <c r="G126" i="25"/>
  <c r="F126" i="25"/>
  <c r="E126" i="25"/>
  <c r="D126" i="25"/>
  <c r="AX125" i="25"/>
  <c r="AW125" i="25"/>
  <c r="AV125" i="25"/>
  <c r="AU125" i="25"/>
  <c r="AT125" i="25"/>
  <c r="AS125" i="25"/>
  <c r="AR125" i="25"/>
  <c r="AQ125" i="25"/>
  <c r="AP125" i="25"/>
  <c r="AO125" i="25"/>
  <c r="AN125" i="25"/>
  <c r="AM125" i="25"/>
  <c r="AL125" i="25"/>
  <c r="AK125" i="25"/>
  <c r="AJ125" i="25"/>
  <c r="AI125" i="25"/>
  <c r="AH125" i="25"/>
  <c r="AG125" i="25"/>
  <c r="AF125" i="25"/>
  <c r="AE125" i="25"/>
  <c r="AD125" i="25"/>
  <c r="AC125" i="25"/>
  <c r="AB125" i="25"/>
  <c r="AA125" i="25"/>
  <c r="Z125" i="25"/>
  <c r="Y125" i="25"/>
  <c r="X125" i="25"/>
  <c r="W125" i="25"/>
  <c r="V125" i="25"/>
  <c r="U125" i="25"/>
  <c r="T125" i="25"/>
  <c r="S125" i="25"/>
  <c r="R125" i="25"/>
  <c r="Q125" i="25"/>
  <c r="P125" i="25"/>
  <c r="O125" i="25"/>
  <c r="N125" i="25"/>
  <c r="M125" i="25"/>
  <c r="L125" i="25"/>
  <c r="K125" i="25"/>
  <c r="J125" i="25"/>
  <c r="I125" i="25"/>
  <c r="H125" i="25"/>
  <c r="G125" i="25"/>
  <c r="F125" i="25"/>
  <c r="E125" i="25"/>
  <c r="D125" i="25"/>
  <c r="AX124" i="25"/>
  <c r="AW124" i="25"/>
  <c r="AV124" i="25"/>
  <c r="AU124" i="25"/>
  <c r="AT124" i="25"/>
  <c r="AS124" i="25"/>
  <c r="AR124" i="25"/>
  <c r="AQ124" i="25"/>
  <c r="AP124" i="25"/>
  <c r="AO124" i="25"/>
  <c r="AN124" i="25"/>
  <c r="AM124" i="25"/>
  <c r="AL124" i="25"/>
  <c r="AK124" i="25"/>
  <c r="AJ124" i="25"/>
  <c r="AI124" i="25"/>
  <c r="AH124" i="25"/>
  <c r="AG124" i="25"/>
  <c r="AF124" i="25"/>
  <c r="AE124" i="25"/>
  <c r="AD124" i="25"/>
  <c r="AC124" i="25"/>
  <c r="AB124" i="25"/>
  <c r="AA124" i="25"/>
  <c r="Z124" i="25"/>
  <c r="Y124" i="25"/>
  <c r="X124" i="25"/>
  <c r="W124" i="25"/>
  <c r="V124" i="25"/>
  <c r="U124" i="25"/>
  <c r="T124" i="25"/>
  <c r="S124" i="25"/>
  <c r="R124" i="25"/>
  <c r="Q124" i="25"/>
  <c r="P124" i="25"/>
  <c r="O124" i="25"/>
  <c r="N124" i="25"/>
  <c r="M124" i="25"/>
  <c r="L124" i="25"/>
  <c r="K124" i="25"/>
  <c r="J124" i="25"/>
  <c r="I124" i="25"/>
  <c r="H124" i="25"/>
  <c r="G124" i="25"/>
  <c r="F124" i="25"/>
  <c r="E124" i="25"/>
  <c r="D124" i="25"/>
  <c r="AX123" i="25"/>
  <c r="AW123" i="25"/>
  <c r="AV123" i="25"/>
  <c r="AU123" i="25"/>
  <c r="AT123" i="25"/>
  <c r="AS123" i="25"/>
  <c r="AR123" i="25"/>
  <c r="AQ123" i="25"/>
  <c r="AP123" i="25"/>
  <c r="AO123" i="25"/>
  <c r="AN123" i="25"/>
  <c r="AM123" i="25"/>
  <c r="AL123" i="25"/>
  <c r="AK123" i="25"/>
  <c r="AJ123" i="25"/>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AX122" i="25"/>
  <c r="AW122" i="25"/>
  <c r="AV122" i="25"/>
  <c r="AU122" i="25"/>
  <c r="AT122" i="25"/>
  <c r="AS122" i="25"/>
  <c r="AR122" i="25"/>
  <c r="AQ122" i="25"/>
  <c r="AP122" i="25"/>
  <c r="AO122" i="25"/>
  <c r="AN122" i="25"/>
  <c r="AM122" i="25"/>
  <c r="AL122" i="25"/>
  <c r="AK122" i="25"/>
  <c r="AJ122" i="25"/>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AX121" i="25"/>
  <c r="AW121" i="25"/>
  <c r="AV121" i="25"/>
  <c r="AU121" i="25"/>
  <c r="AT121" i="25"/>
  <c r="AS121" i="25"/>
  <c r="AR121" i="25"/>
  <c r="AQ121" i="25"/>
  <c r="AP121" i="25"/>
  <c r="AO121" i="25"/>
  <c r="AN121" i="25"/>
  <c r="AM121" i="25"/>
  <c r="AL121" i="25"/>
  <c r="AK121" i="25"/>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X120" i="25"/>
  <c r="AW120" i="25"/>
  <c r="AV120" i="25"/>
  <c r="AU120" i="25"/>
  <c r="AT120" i="25"/>
  <c r="AS120" i="25"/>
  <c r="AR120" i="25"/>
  <c r="AQ120" i="25"/>
  <c r="AP120" i="25"/>
  <c r="AO120" i="25"/>
  <c r="AN120" i="25"/>
  <c r="AM120" i="25"/>
  <c r="AL120" i="25"/>
  <c r="AK120" i="25"/>
  <c r="AJ120" i="25"/>
  <c r="AI120" i="25"/>
  <c r="AH120" i="25"/>
  <c r="AG120" i="25"/>
  <c r="AF120" i="25"/>
  <c r="AE120" i="25"/>
  <c r="AD120" i="25"/>
  <c r="AC120" i="25"/>
  <c r="AB120" i="25"/>
  <c r="AA120" i="25"/>
  <c r="Z120" i="25"/>
  <c r="Y120" i="25"/>
  <c r="X120" i="25"/>
  <c r="W120" i="25"/>
  <c r="V120" i="25"/>
  <c r="U120" i="25"/>
  <c r="T120" i="25"/>
  <c r="S120" i="25"/>
  <c r="R120" i="25"/>
  <c r="Q120" i="25"/>
  <c r="P120" i="25"/>
  <c r="O120" i="25"/>
  <c r="N120" i="25"/>
  <c r="M120" i="25"/>
  <c r="L120" i="25"/>
  <c r="K120" i="25"/>
  <c r="J120" i="25"/>
  <c r="I120" i="25"/>
  <c r="H120" i="25"/>
  <c r="G120" i="25"/>
  <c r="F120" i="25"/>
  <c r="E120" i="25"/>
  <c r="D120" i="25"/>
  <c r="AX119" i="25"/>
  <c r="AW119" i="25"/>
  <c r="AV119" i="25"/>
  <c r="AU119" i="25"/>
  <c r="AT119" i="25"/>
  <c r="AS119" i="25"/>
  <c r="AR119" i="25"/>
  <c r="AQ119" i="25"/>
  <c r="AP119" i="25"/>
  <c r="AO119" i="25"/>
  <c r="AN119" i="25"/>
  <c r="AM119" i="25"/>
  <c r="AL119" i="25"/>
  <c r="AK119" i="25"/>
  <c r="AJ119" i="25"/>
  <c r="AI119" i="25"/>
  <c r="AH119" i="25"/>
  <c r="AG119" i="25"/>
  <c r="AF119" i="25"/>
  <c r="AE119" i="25"/>
  <c r="AD119" i="25"/>
  <c r="AC119" i="25"/>
  <c r="AB119" i="25"/>
  <c r="AA119" i="25"/>
  <c r="Z119" i="25"/>
  <c r="Y119" i="25"/>
  <c r="X119" i="25"/>
  <c r="W119" i="25"/>
  <c r="V119" i="25"/>
  <c r="U119" i="25"/>
  <c r="T119" i="25"/>
  <c r="S119" i="25"/>
  <c r="R119" i="25"/>
  <c r="Q119" i="25"/>
  <c r="P119" i="25"/>
  <c r="O119" i="25"/>
  <c r="N119" i="25"/>
  <c r="M119" i="25"/>
  <c r="L119" i="25"/>
  <c r="K119" i="25"/>
  <c r="J119" i="25"/>
  <c r="I119" i="25"/>
  <c r="H119" i="25"/>
  <c r="G119" i="25"/>
  <c r="F119" i="25"/>
  <c r="E119" i="25"/>
  <c r="D119" i="25"/>
  <c r="AX118" i="25"/>
  <c r="AW118" i="25"/>
  <c r="AV118" i="25"/>
  <c r="AU118" i="25"/>
  <c r="AT118" i="25"/>
  <c r="AS118" i="25"/>
  <c r="AR118" i="25"/>
  <c r="AQ118" i="25"/>
  <c r="AP118" i="25"/>
  <c r="AO118" i="25"/>
  <c r="AN118" i="25"/>
  <c r="AM118" i="25"/>
  <c r="AL118" i="25"/>
  <c r="AK118" i="25"/>
  <c r="AJ118" i="25"/>
  <c r="AI118" i="25"/>
  <c r="AH118" i="25"/>
  <c r="AG118" i="25"/>
  <c r="AF118" i="25"/>
  <c r="AE118" i="25"/>
  <c r="AD118" i="25"/>
  <c r="AC118" i="25"/>
  <c r="AB118" i="25"/>
  <c r="AA118" i="25"/>
  <c r="Z118" i="25"/>
  <c r="Y118" i="25"/>
  <c r="X118" i="25"/>
  <c r="W118" i="25"/>
  <c r="V118" i="25"/>
  <c r="U118" i="25"/>
  <c r="T118" i="25"/>
  <c r="S118" i="25"/>
  <c r="R118" i="25"/>
  <c r="Q118" i="25"/>
  <c r="P118" i="25"/>
  <c r="O118" i="25"/>
  <c r="N118" i="25"/>
  <c r="M118" i="25"/>
  <c r="L118" i="25"/>
  <c r="K118" i="25"/>
  <c r="J118" i="25"/>
  <c r="I118" i="25"/>
  <c r="H118" i="25"/>
  <c r="G118" i="25"/>
  <c r="F118" i="25"/>
  <c r="E118" i="25"/>
  <c r="D118" i="25"/>
  <c r="AX117" i="25"/>
  <c r="AW117" i="25"/>
  <c r="AV117" i="25"/>
  <c r="AU117" i="25"/>
  <c r="AT117" i="25"/>
  <c r="AS117" i="25"/>
  <c r="AR117" i="25"/>
  <c r="AQ117" i="25"/>
  <c r="AP117" i="25"/>
  <c r="AO117" i="25"/>
  <c r="AN117" i="25"/>
  <c r="AM117" i="25"/>
  <c r="AL117" i="25"/>
  <c r="AK117" i="25"/>
  <c r="AJ117" i="25"/>
  <c r="AI117" i="25"/>
  <c r="AH117" i="25"/>
  <c r="AG117" i="25"/>
  <c r="AF117" i="25"/>
  <c r="AE117" i="25"/>
  <c r="AD117" i="25"/>
  <c r="AC117" i="25"/>
  <c r="AB117" i="25"/>
  <c r="AA117" i="25"/>
  <c r="Z117" i="25"/>
  <c r="Y117" i="25"/>
  <c r="X117" i="25"/>
  <c r="W117" i="25"/>
  <c r="V117" i="25"/>
  <c r="U117" i="25"/>
  <c r="T117" i="25"/>
  <c r="S117" i="25"/>
  <c r="R117" i="25"/>
  <c r="Q117" i="25"/>
  <c r="P117" i="25"/>
  <c r="O117" i="25"/>
  <c r="N117" i="25"/>
  <c r="M117" i="25"/>
  <c r="L117" i="25"/>
  <c r="K117" i="25"/>
  <c r="J117" i="25"/>
  <c r="I117" i="25"/>
  <c r="H117" i="25"/>
  <c r="G117" i="25"/>
  <c r="F117" i="25"/>
  <c r="E117" i="25"/>
  <c r="D117" i="25"/>
  <c r="AX114" i="25"/>
  <c r="AW114" i="25"/>
  <c r="AV114" i="25"/>
  <c r="AU114" i="25"/>
  <c r="AT114" i="25"/>
  <c r="AS114" i="25"/>
  <c r="AR114" i="25"/>
  <c r="AQ114" i="25"/>
  <c r="AP114" i="25"/>
  <c r="AO114" i="25"/>
  <c r="AN114" i="25"/>
  <c r="AM114" i="25"/>
  <c r="AL114" i="25"/>
  <c r="AK114" i="25"/>
  <c r="AJ114" i="25"/>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X113" i="25"/>
  <c r="AW113" i="25"/>
  <c r="AV113" i="25"/>
  <c r="AU113" i="25"/>
  <c r="AT113" i="25"/>
  <c r="AS113" i="25"/>
  <c r="AR113" i="25"/>
  <c r="AQ113" i="25"/>
  <c r="AP113" i="25"/>
  <c r="AO113" i="25"/>
  <c r="AN113" i="25"/>
  <c r="AM113" i="25"/>
  <c r="AL113" i="25"/>
  <c r="AK113" i="25"/>
  <c r="AJ113" i="25"/>
  <c r="AI113" i="25"/>
  <c r="AH113" i="25"/>
  <c r="AG113" i="25"/>
  <c r="AF113" i="25"/>
  <c r="AE113" i="25"/>
  <c r="AD113" i="25"/>
  <c r="AC113" i="25"/>
  <c r="AB113" i="25"/>
  <c r="AA113" i="25"/>
  <c r="Z113" i="25"/>
  <c r="Y113" i="25"/>
  <c r="X113" i="25"/>
  <c r="W113" i="25"/>
  <c r="V113" i="25"/>
  <c r="U113" i="25"/>
  <c r="T113" i="25"/>
  <c r="S113" i="25"/>
  <c r="R113" i="25"/>
  <c r="Q113" i="25"/>
  <c r="P113" i="25"/>
  <c r="O113" i="25"/>
  <c r="N113" i="25"/>
  <c r="M113" i="25"/>
  <c r="L113" i="25"/>
  <c r="K113" i="25"/>
  <c r="J113" i="25"/>
  <c r="I113" i="25"/>
  <c r="H113" i="25"/>
  <c r="G113" i="25"/>
  <c r="F113" i="25"/>
  <c r="E113" i="25"/>
  <c r="D113" i="25"/>
  <c r="AX112" i="25"/>
  <c r="AW112" i="25"/>
  <c r="AV112" i="25"/>
  <c r="AU112" i="25"/>
  <c r="AT112" i="25"/>
  <c r="AS112" i="25"/>
  <c r="AR112" i="25"/>
  <c r="AQ112" i="25"/>
  <c r="AP112" i="25"/>
  <c r="AO112" i="25"/>
  <c r="AN112" i="25"/>
  <c r="AM112" i="25"/>
  <c r="AL112" i="25"/>
  <c r="AK112" i="25"/>
  <c r="AJ112" i="25"/>
  <c r="AI112" i="25"/>
  <c r="AH112" i="25"/>
  <c r="AG112" i="25"/>
  <c r="AF112" i="25"/>
  <c r="AE112" i="25"/>
  <c r="AD112" i="25"/>
  <c r="AC112" i="25"/>
  <c r="AB112" i="25"/>
  <c r="AA112"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AX111" i="25"/>
  <c r="AW111" i="25"/>
  <c r="AV111" i="25"/>
  <c r="AU111" i="25"/>
  <c r="AT111" i="25"/>
  <c r="AS111" i="25"/>
  <c r="AR111" i="25"/>
  <c r="AQ111" i="25"/>
  <c r="AP111" i="25"/>
  <c r="AO111" i="25"/>
  <c r="AN111" i="25"/>
  <c r="AM111" i="25"/>
  <c r="AL111" i="25"/>
  <c r="AK111" i="25"/>
  <c r="AJ111" i="25"/>
  <c r="AI111" i="25"/>
  <c r="AH111" i="25"/>
  <c r="AG111" i="25"/>
  <c r="AF111" i="25"/>
  <c r="AE111" i="25"/>
  <c r="AD111" i="25"/>
  <c r="AC111" i="25"/>
  <c r="AB111" i="25"/>
  <c r="AA111" i="25"/>
  <c r="Z111" i="25"/>
  <c r="Y111" i="25"/>
  <c r="X111" i="25"/>
  <c r="W111" i="25"/>
  <c r="V111" i="25"/>
  <c r="U111" i="25"/>
  <c r="T111" i="25"/>
  <c r="S111" i="25"/>
  <c r="R111" i="25"/>
  <c r="Q111" i="25"/>
  <c r="P111" i="25"/>
  <c r="O111" i="25"/>
  <c r="N111" i="25"/>
  <c r="M111" i="25"/>
  <c r="L111" i="25"/>
  <c r="K111" i="25"/>
  <c r="J111" i="25"/>
  <c r="I111" i="25"/>
  <c r="H111" i="25"/>
  <c r="G111" i="25"/>
  <c r="F111" i="25"/>
  <c r="E111" i="25"/>
  <c r="D111" i="25"/>
  <c r="AX110" i="25"/>
  <c r="AW110" i="25"/>
  <c r="AV110" i="25"/>
  <c r="AU110" i="25"/>
  <c r="AT110" i="25"/>
  <c r="AS110" i="25"/>
  <c r="AR110" i="25"/>
  <c r="AQ110" i="25"/>
  <c r="AP110" i="25"/>
  <c r="AO110" i="25"/>
  <c r="AN110" i="25"/>
  <c r="AM110" i="25"/>
  <c r="AL110" i="25"/>
  <c r="AK110" i="25"/>
  <c r="AJ110" i="25"/>
  <c r="AI110" i="25"/>
  <c r="AH110" i="25"/>
  <c r="AG110" i="25"/>
  <c r="AF110" i="25"/>
  <c r="AE110" i="25"/>
  <c r="AD110" i="25"/>
  <c r="AC110" i="25"/>
  <c r="AB110" i="25"/>
  <c r="AA110"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AX109" i="25"/>
  <c r="AW109" i="25"/>
  <c r="AV109" i="25"/>
  <c r="AU109" i="25"/>
  <c r="AT109" i="25"/>
  <c r="AS109" i="25"/>
  <c r="AR109" i="25"/>
  <c r="AQ109" i="25"/>
  <c r="AP109" i="25"/>
  <c r="AO109" i="25"/>
  <c r="AN109" i="25"/>
  <c r="AM109" i="25"/>
  <c r="AL109" i="25"/>
  <c r="AK109" i="25"/>
  <c r="AJ109" i="25"/>
  <c r="AI109" i="25"/>
  <c r="AH109" i="25"/>
  <c r="AG109" i="25"/>
  <c r="AF109" i="25"/>
  <c r="AE109" i="25"/>
  <c r="AD109" i="25"/>
  <c r="AC109" i="25"/>
  <c r="AB109" i="25"/>
  <c r="AA109"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AX108" i="25"/>
  <c r="AW108" i="25"/>
  <c r="AV108" i="25"/>
  <c r="AU108" i="25"/>
  <c r="AT108" i="25"/>
  <c r="AS108" i="25"/>
  <c r="AR108" i="25"/>
  <c r="AQ108" i="25"/>
  <c r="AP108" i="25"/>
  <c r="AO108" i="25"/>
  <c r="AN108" i="25"/>
  <c r="AM108" i="25"/>
  <c r="AL108" i="25"/>
  <c r="AK108" i="25"/>
  <c r="AJ108" i="25"/>
  <c r="AI108" i="25"/>
  <c r="AH108" i="25"/>
  <c r="AG108" i="25"/>
  <c r="AF108" i="25"/>
  <c r="AE108" i="25"/>
  <c r="AD108" i="25"/>
  <c r="AC108" i="25"/>
  <c r="AB108" i="25"/>
  <c r="AA108" i="25"/>
  <c r="Z108" i="25"/>
  <c r="Y108" i="25"/>
  <c r="X108" i="25"/>
  <c r="W108" i="25"/>
  <c r="V108" i="25"/>
  <c r="U108" i="25"/>
  <c r="T108" i="25"/>
  <c r="S108" i="25"/>
  <c r="R108" i="25"/>
  <c r="Q108" i="25"/>
  <c r="P108" i="25"/>
  <c r="O108" i="25"/>
  <c r="N108" i="25"/>
  <c r="M108" i="25"/>
  <c r="L108" i="25"/>
  <c r="K108" i="25"/>
  <c r="J108" i="25"/>
  <c r="I108" i="25"/>
  <c r="H108" i="25"/>
  <c r="G108" i="25"/>
  <c r="F108" i="25"/>
  <c r="E108" i="25"/>
  <c r="D108" i="25"/>
  <c r="AX107" i="25"/>
  <c r="AW107" i="25"/>
  <c r="AV107" i="25"/>
  <c r="AU107" i="25"/>
  <c r="AT107" i="25"/>
  <c r="AS107" i="25"/>
  <c r="AR107" i="25"/>
  <c r="AQ107" i="25"/>
  <c r="AP107" i="25"/>
  <c r="AO107" i="25"/>
  <c r="AN107" i="25"/>
  <c r="AM107" i="25"/>
  <c r="AL107" i="25"/>
  <c r="AK107" i="25"/>
  <c r="AJ107" i="25"/>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AX106" i="25"/>
  <c r="AW106" i="25"/>
  <c r="AV106" i="25"/>
  <c r="AU106" i="25"/>
  <c r="AT106" i="25"/>
  <c r="AS106" i="25"/>
  <c r="AR106" i="25"/>
  <c r="AQ106" i="25"/>
  <c r="AP106" i="25"/>
  <c r="AO106" i="25"/>
  <c r="AN106" i="25"/>
  <c r="AM106" i="25"/>
  <c r="AL106" i="25"/>
  <c r="AK106" i="25"/>
  <c r="AJ106" i="25"/>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X105" i="25"/>
  <c r="AW105" i="25"/>
  <c r="AV105" i="25"/>
  <c r="AU105" i="25"/>
  <c r="AT105" i="25"/>
  <c r="AS105" i="25"/>
  <c r="AR105" i="25"/>
  <c r="AQ105" i="25"/>
  <c r="AP105" i="25"/>
  <c r="AO105" i="25"/>
  <c r="AN105" i="25"/>
  <c r="AM105" i="25"/>
  <c r="AL105" i="25"/>
  <c r="AK105" i="25"/>
  <c r="AJ105" i="25"/>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AX104" i="25"/>
  <c r="AW104" i="25"/>
  <c r="AV104" i="25"/>
  <c r="AU104" i="25"/>
  <c r="AT104" i="25"/>
  <c r="AS104" i="25"/>
  <c r="AR104" i="25"/>
  <c r="AQ104" i="25"/>
  <c r="AP104" i="25"/>
  <c r="AO104" i="25"/>
  <c r="AN104" i="25"/>
  <c r="AM104" i="25"/>
  <c r="AL104" i="25"/>
  <c r="AK104"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AX103" i="25"/>
  <c r="AW103" i="25"/>
  <c r="AV103" i="25"/>
  <c r="AU103" i="25"/>
  <c r="AT103" i="25"/>
  <c r="AS103" i="25"/>
  <c r="AR103" i="25"/>
  <c r="AQ103" i="25"/>
  <c r="AP103" i="25"/>
  <c r="AO103" i="25"/>
  <c r="AN103" i="25"/>
  <c r="AM103" i="25"/>
  <c r="AL103" i="25"/>
  <c r="AK103" i="25"/>
  <c r="AJ103" i="25"/>
  <c r="AI103" i="25"/>
  <c r="AH103" i="25"/>
  <c r="AG103" i="25"/>
  <c r="AF103" i="25"/>
  <c r="AE103" i="25"/>
  <c r="AD103" i="25"/>
  <c r="AC103" i="25"/>
  <c r="AB103" i="25"/>
  <c r="AA103" i="25"/>
  <c r="Z103" i="25"/>
  <c r="Y103" i="25"/>
  <c r="X103" i="25"/>
  <c r="W103" i="25"/>
  <c r="V103" i="25"/>
  <c r="U103" i="25"/>
  <c r="T103" i="25"/>
  <c r="S103" i="25"/>
  <c r="R103" i="25"/>
  <c r="Q103" i="25"/>
  <c r="P103" i="25"/>
  <c r="O103" i="25"/>
  <c r="N103" i="25"/>
  <c r="M103" i="25"/>
  <c r="L103" i="25"/>
  <c r="K103" i="25"/>
  <c r="J103" i="25"/>
  <c r="I103" i="25"/>
  <c r="H103" i="25"/>
  <c r="G103" i="25"/>
  <c r="F103" i="25"/>
  <c r="E103" i="25"/>
  <c r="D103" i="25"/>
  <c r="AX102" i="25"/>
  <c r="AW102" i="25"/>
  <c r="AV102" i="25"/>
  <c r="AU102" i="25"/>
  <c r="AT102" i="25"/>
  <c r="AS102" i="25"/>
  <c r="AR102" i="25"/>
  <c r="AQ102" i="25"/>
  <c r="AP102" i="25"/>
  <c r="AO102" i="25"/>
  <c r="AN102" i="25"/>
  <c r="AM102" i="25"/>
  <c r="AL102" i="25"/>
  <c r="AK102" i="25"/>
  <c r="AJ102" i="25"/>
  <c r="AI102" i="25"/>
  <c r="AH102" i="25"/>
  <c r="AG102" i="25"/>
  <c r="AF102" i="25"/>
  <c r="AE102" i="25"/>
  <c r="AD102" i="25"/>
  <c r="AC102" i="25"/>
  <c r="AB102" i="25"/>
  <c r="AA102" i="25"/>
  <c r="Z102" i="25"/>
  <c r="Y102" i="25"/>
  <c r="X102" i="25"/>
  <c r="W102" i="25"/>
  <c r="V102" i="25"/>
  <c r="U102" i="25"/>
  <c r="T102" i="25"/>
  <c r="S102" i="25"/>
  <c r="R102" i="25"/>
  <c r="Q102" i="25"/>
  <c r="P102" i="25"/>
  <c r="O102" i="25"/>
  <c r="N102" i="25"/>
  <c r="M102" i="25"/>
  <c r="L102" i="25"/>
  <c r="K102" i="25"/>
  <c r="J102" i="25"/>
  <c r="I102" i="25"/>
  <c r="H102" i="25"/>
  <c r="G102" i="25"/>
  <c r="F102" i="25"/>
  <c r="E102" i="25"/>
  <c r="D102" i="25"/>
  <c r="AX101" i="25"/>
  <c r="AW101" i="25"/>
  <c r="AV101" i="25"/>
  <c r="AU101" i="25"/>
  <c r="AT101" i="25"/>
  <c r="AS101" i="25"/>
  <c r="AR101" i="25"/>
  <c r="AQ101" i="25"/>
  <c r="AP101" i="25"/>
  <c r="AO101" i="25"/>
  <c r="AN101" i="25"/>
  <c r="AM101" i="25"/>
  <c r="AL101" i="25"/>
  <c r="AK101" i="25"/>
  <c r="AJ101" i="25"/>
  <c r="AI101" i="25"/>
  <c r="AH101" i="25"/>
  <c r="AG101" i="25"/>
  <c r="AF101" i="25"/>
  <c r="AE101" i="25"/>
  <c r="AD101" i="25"/>
  <c r="AC101" i="25"/>
  <c r="AB101" i="25"/>
  <c r="AA101" i="25"/>
  <c r="Z101" i="25"/>
  <c r="Y101" i="25"/>
  <c r="X101" i="25"/>
  <c r="W101" i="25"/>
  <c r="V101" i="25"/>
  <c r="U101" i="25"/>
  <c r="T101" i="25"/>
  <c r="S101" i="25"/>
  <c r="R101" i="25"/>
  <c r="Q101" i="25"/>
  <c r="P101" i="25"/>
  <c r="O101" i="25"/>
  <c r="N101" i="25"/>
  <c r="M101" i="25"/>
  <c r="L101" i="25"/>
  <c r="K101" i="25"/>
  <c r="J101" i="25"/>
  <c r="I101" i="25"/>
  <c r="H101" i="25"/>
  <c r="G101" i="25"/>
  <c r="F101" i="25"/>
  <c r="E101" i="25"/>
  <c r="D101" i="25"/>
  <c r="AX100" i="25"/>
  <c r="AW100" i="25"/>
  <c r="AV100" i="25"/>
  <c r="AU100" i="25"/>
  <c r="AT100" i="25"/>
  <c r="AS100" i="25"/>
  <c r="AR100" i="25"/>
  <c r="AQ100" i="25"/>
  <c r="AP100" i="25"/>
  <c r="AO100" i="25"/>
  <c r="AN100" i="25"/>
  <c r="AM100" i="25"/>
  <c r="AL100" i="25"/>
  <c r="AK100" i="25"/>
  <c r="AJ100" i="25"/>
  <c r="AI100" i="25"/>
  <c r="AH100" i="25"/>
  <c r="AG100" i="25"/>
  <c r="AF100" i="25"/>
  <c r="AE100" i="25"/>
  <c r="AD100" i="25"/>
  <c r="AC100" i="25"/>
  <c r="AB100" i="25"/>
  <c r="AA100" i="25"/>
  <c r="Z100" i="25"/>
  <c r="Y100" i="25"/>
  <c r="X100" i="25"/>
  <c r="W100" i="25"/>
  <c r="V100" i="25"/>
  <c r="U100" i="25"/>
  <c r="T100" i="25"/>
  <c r="S100" i="25"/>
  <c r="R100" i="25"/>
  <c r="Q100" i="25"/>
  <c r="P100" i="25"/>
  <c r="O100" i="25"/>
  <c r="N100" i="25"/>
  <c r="M100" i="25"/>
  <c r="L100" i="25"/>
  <c r="K100" i="25"/>
  <c r="J100" i="25"/>
  <c r="I100" i="25"/>
  <c r="H100" i="25"/>
  <c r="G100" i="25"/>
  <c r="F100" i="25"/>
  <c r="E100" i="25"/>
  <c r="D100" i="25"/>
  <c r="AX99" i="25"/>
  <c r="AW99" i="25"/>
  <c r="AV99" i="25"/>
  <c r="AU99" i="25"/>
  <c r="AT99" i="25"/>
  <c r="AS99" i="25"/>
  <c r="AR99" i="25"/>
  <c r="AQ99" i="25"/>
  <c r="AP99" i="25"/>
  <c r="AO99" i="25"/>
  <c r="AN99" i="25"/>
  <c r="AM99" i="25"/>
  <c r="AL99" i="25"/>
  <c r="AK99" i="25"/>
  <c r="AJ99" i="25"/>
  <c r="AI99" i="25"/>
  <c r="AH99" i="25"/>
  <c r="AG99" i="25"/>
  <c r="AF99" i="25"/>
  <c r="AE99" i="25"/>
  <c r="AD99" i="25"/>
  <c r="AC99" i="25"/>
  <c r="AB99" i="25"/>
  <c r="AA99" i="25"/>
  <c r="Z99" i="25"/>
  <c r="Y99" i="25"/>
  <c r="X99" i="25"/>
  <c r="W99" i="25"/>
  <c r="V99" i="25"/>
  <c r="U99" i="25"/>
  <c r="T99" i="25"/>
  <c r="S99" i="25"/>
  <c r="R99" i="25"/>
  <c r="Q99" i="25"/>
  <c r="P99" i="25"/>
  <c r="O99" i="25"/>
  <c r="N99" i="25"/>
  <c r="M99" i="25"/>
  <c r="L99" i="25"/>
  <c r="K99" i="25"/>
  <c r="J99" i="25"/>
  <c r="I99" i="25"/>
  <c r="H99" i="25"/>
  <c r="G99" i="25"/>
  <c r="F99" i="25"/>
  <c r="E99" i="25"/>
  <c r="D99" i="25"/>
  <c r="AX98" i="25"/>
  <c r="AW98" i="25"/>
  <c r="AV98" i="25"/>
  <c r="AU98" i="25"/>
  <c r="AT98" i="25"/>
  <c r="AS98" i="25"/>
  <c r="AR98" i="25"/>
  <c r="AQ98" i="25"/>
  <c r="AP98" i="25"/>
  <c r="AO98" i="25"/>
  <c r="AN98" i="25"/>
  <c r="AM98" i="25"/>
  <c r="AL98" i="25"/>
  <c r="AK98" i="25"/>
  <c r="AJ98" i="25"/>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X95" i="25"/>
  <c r="AW95" i="25"/>
  <c r="AV95" i="25"/>
  <c r="AU95" i="25"/>
  <c r="AT95" i="25"/>
  <c r="AS95" i="25"/>
  <c r="AR95" i="25"/>
  <c r="AQ95" i="25"/>
  <c r="AP95" i="25"/>
  <c r="AO95" i="25"/>
  <c r="AN95" i="25"/>
  <c r="AM95" i="25"/>
  <c r="AL95" i="25"/>
  <c r="AK95" i="25"/>
  <c r="AJ95" i="25"/>
  <c r="AI95" i="25"/>
  <c r="AH95" i="25"/>
  <c r="AG95" i="25"/>
  <c r="AF95" i="25"/>
  <c r="AE95" i="25"/>
  <c r="AD95" i="25"/>
  <c r="AC95" i="25"/>
  <c r="AB95" i="25"/>
  <c r="AA95" i="25"/>
  <c r="Z95" i="25"/>
  <c r="Y95" i="25"/>
  <c r="X95" i="25"/>
  <c r="W95" i="25"/>
  <c r="V95" i="25"/>
  <c r="U95" i="25"/>
  <c r="T95" i="25"/>
  <c r="S95" i="25"/>
  <c r="R95" i="25"/>
  <c r="Q95" i="25"/>
  <c r="P95" i="25"/>
  <c r="O95" i="25"/>
  <c r="N95" i="25"/>
  <c r="M95" i="25"/>
  <c r="L95" i="25"/>
  <c r="K95" i="25"/>
  <c r="J95" i="25"/>
  <c r="I95" i="25"/>
  <c r="H95" i="25"/>
  <c r="G95" i="25"/>
  <c r="F95" i="25"/>
  <c r="E95" i="25"/>
  <c r="D95" i="25"/>
  <c r="AX94" i="25"/>
  <c r="AW94" i="25"/>
  <c r="AV94" i="25"/>
  <c r="AU94" i="25"/>
  <c r="AT94" i="25"/>
  <c r="AS94" i="25"/>
  <c r="AR94" i="25"/>
  <c r="AQ94" i="25"/>
  <c r="AP94" i="25"/>
  <c r="AO94" i="25"/>
  <c r="AN94" i="25"/>
  <c r="AM94" i="25"/>
  <c r="AL94" i="25"/>
  <c r="AK94" i="25"/>
  <c r="AJ94" i="25"/>
  <c r="AI94" i="25"/>
  <c r="AH94" i="25"/>
  <c r="AG94" i="25"/>
  <c r="AF94" i="25"/>
  <c r="AE94" i="25"/>
  <c r="AD94" i="25"/>
  <c r="AC94" i="25"/>
  <c r="AB94" i="25"/>
  <c r="AA94" i="25"/>
  <c r="Z94" i="25"/>
  <c r="Y94" i="25"/>
  <c r="X94" i="25"/>
  <c r="W94" i="25"/>
  <c r="V94" i="25"/>
  <c r="U94" i="25"/>
  <c r="T94" i="25"/>
  <c r="S94" i="25"/>
  <c r="R94" i="25"/>
  <c r="Q94" i="25"/>
  <c r="P94" i="25"/>
  <c r="O94" i="25"/>
  <c r="N94" i="25"/>
  <c r="M94" i="25"/>
  <c r="L94" i="25"/>
  <c r="K94" i="25"/>
  <c r="J94" i="25"/>
  <c r="I94" i="25"/>
  <c r="H94" i="25"/>
  <c r="G94" i="25"/>
  <c r="F94" i="25"/>
  <c r="E94" i="25"/>
  <c r="D94" i="25"/>
  <c r="AX93" i="25"/>
  <c r="AW93" i="25"/>
  <c r="AV93" i="25"/>
  <c r="AU93" i="25"/>
  <c r="AT93" i="25"/>
  <c r="AS93" i="25"/>
  <c r="AR93" i="25"/>
  <c r="AQ93" i="25"/>
  <c r="AP93" i="25"/>
  <c r="AO93" i="25"/>
  <c r="AN93" i="25"/>
  <c r="AM93" i="25"/>
  <c r="AL93" i="25"/>
  <c r="AK93" i="25"/>
  <c r="AJ93" i="25"/>
  <c r="AI93" i="25"/>
  <c r="AH93" i="25"/>
  <c r="AG93" i="25"/>
  <c r="AF93" i="25"/>
  <c r="AE93" i="25"/>
  <c r="AD93" i="25"/>
  <c r="AC93" i="25"/>
  <c r="AB93" i="25"/>
  <c r="AA93" i="25"/>
  <c r="Z93" i="25"/>
  <c r="Y93" i="25"/>
  <c r="X93" i="25"/>
  <c r="W93" i="25"/>
  <c r="V93" i="25"/>
  <c r="U93" i="25"/>
  <c r="T93" i="25"/>
  <c r="S93" i="25"/>
  <c r="R93" i="25"/>
  <c r="Q93" i="25"/>
  <c r="P93" i="25"/>
  <c r="O93" i="25"/>
  <c r="N93" i="25"/>
  <c r="M93" i="25"/>
  <c r="L93" i="25"/>
  <c r="K93" i="25"/>
  <c r="J93" i="25"/>
  <c r="I93" i="25"/>
  <c r="H93" i="25"/>
  <c r="G93" i="25"/>
  <c r="F93" i="25"/>
  <c r="E93" i="25"/>
  <c r="D93" i="25"/>
  <c r="AX92" i="25"/>
  <c r="AW92" i="25"/>
  <c r="AV92" i="25"/>
  <c r="AU92" i="25"/>
  <c r="AT92" i="25"/>
  <c r="AS92" i="25"/>
  <c r="AR92" i="25"/>
  <c r="AQ92" i="25"/>
  <c r="AP92" i="25"/>
  <c r="AO92" i="25"/>
  <c r="AN92" i="25"/>
  <c r="AM92" i="25"/>
  <c r="AL92" i="25"/>
  <c r="AK92" i="25"/>
  <c r="AJ92" i="25"/>
  <c r="AI92" i="25"/>
  <c r="AH92" i="25"/>
  <c r="AG92" i="25"/>
  <c r="AF92" i="25"/>
  <c r="AE92" i="25"/>
  <c r="AD92" i="25"/>
  <c r="AC92" i="25"/>
  <c r="AB92" i="25"/>
  <c r="AA92" i="25"/>
  <c r="Z92" i="25"/>
  <c r="Y92" i="25"/>
  <c r="X92" i="25"/>
  <c r="W92" i="25"/>
  <c r="V92" i="25"/>
  <c r="U92" i="25"/>
  <c r="T92" i="25"/>
  <c r="S92" i="25"/>
  <c r="R92" i="25"/>
  <c r="Q92" i="25"/>
  <c r="P92" i="25"/>
  <c r="O92" i="25"/>
  <c r="N92" i="25"/>
  <c r="M92" i="25"/>
  <c r="L92" i="25"/>
  <c r="K92" i="25"/>
  <c r="J92" i="25"/>
  <c r="I92" i="25"/>
  <c r="H92" i="25"/>
  <c r="G92" i="25"/>
  <c r="F92" i="25"/>
  <c r="E92" i="25"/>
  <c r="D92" i="25"/>
  <c r="AX91" i="25"/>
  <c r="AW91" i="25"/>
  <c r="AV91" i="25"/>
  <c r="AU91" i="25"/>
  <c r="AT91" i="25"/>
  <c r="AS91" i="25"/>
  <c r="AR91" i="25"/>
  <c r="AQ91" i="25"/>
  <c r="AP91" i="25"/>
  <c r="AO91" i="25"/>
  <c r="AN91" i="25"/>
  <c r="AM91" i="25"/>
  <c r="AL91" i="25"/>
  <c r="AK91" i="25"/>
  <c r="AJ91" i="25"/>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AX90" i="25"/>
  <c r="AW90" i="25"/>
  <c r="AV90" i="25"/>
  <c r="AU90" i="25"/>
  <c r="AT90" i="25"/>
  <c r="AS90" i="25"/>
  <c r="AR90" i="25"/>
  <c r="AQ90" i="25"/>
  <c r="AP90" i="25"/>
  <c r="AO90" i="25"/>
  <c r="AN90" i="25"/>
  <c r="AM90" i="25"/>
  <c r="AL90" i="25"/>
  <c r="AK90" i="25"/>
  <c r="AJ90" i="25"/>
  <c r="AI90" i="25"/>
  <c r="AH90" i="25"/>
  <c r="AG90" i="25"/>
  <c r="AF90" i="25"/>
  <c r="AE90" i="25"/>
  <c r="AD90" i="25"/>
  <c r="AC90" i="25"/>
  <c r="AB90" i="25"/>
  <c r="AA90" i="25"/>
  <c r="Z90" i="25"/>
  <c r="Y90" i="25"/>
  <c r="X90" i="25"/>
  <c r="W90" i="25"/>
  <c r="V90" i="25"/>
  <c r="U90" i="25"/>
  <c r="T90" i="25"/>
  <c r="S90" i="25"/>
  <c r="R90" i="25"/>
  <c r="Q90" i="25"/>
  <c r="P90" i="25"/>
  <c r="O90" i="25"/>
  <c r="N90" i="25"/>
  <c r="M90" i="25"/>
  <c r="L90" i="25"/>
  <c r="K90" i="25"/>
  <c r="J90" i="25"/>
  <c r="I90" i="25"/>
  <c r="H90" i="25"/>
  <c r="G90" i="25"/>
  <c r="F90" i="25"/>
  <c r="E90" i="25"/>
  <c r="D90" i="25"/>
  <c r="AX89" i="25"/>
  <c r="AW89" i="25"/>
  <c r="AV89" i="25"/>
  <c r="AU89" i="25"/>
  <c r="AT89" i="25"/>
  <c r="AS89" i="25"/>
  <c r="AR89" i="25"/>
  <c r="AQ89" i="25"/>
  <c r="AP89" i="25"/>
  <c r="AO89" i="25"/>
  <c r="AN89" i="25"/>
  <c r="AM89" i="25"/>
  <c r="AL89" i="25"/>
  <c r="AK89" i="25"/>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X88" i="25"/>
  <c r="AW88" i="25"/>
  <c r="AV88" i="25"/>
  <c r="AU88" i="25"/>
  <c r="AT88" i="25"/>
  <c r="AS88" i="25"/>
  <c r="AR88" i="25"/>
  <c r="AQ88" i="25"/>
  <c r="AP88" i="25"/>
  <c r="AO88" i="25"/>
  <c r="AN88" i="25"/>
  <c r="AM88" i="25"/>
  <c r="AL88" i="25"/>
  <c r="AK88"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G88" i="25"/>
  <c r="F88" i="25"/>
  <c r="E88" i="25"/>
  <c r="D88" i="25"/>
  <c r="AX87" i="25"/>
  <c r="AW87" i="25"/>
  <c r="AV87" i="25"/>
  <c r="AU87" i="25"/>
  <c r="AT87" i="25"/>
  <c r="AS87" i="25"/>
  <c r="AR87" i="25"/>
  <c r="AQ87" i="25"/>
  <c r="AP87" i="25"/>
  <c r="AO87" i="25"/>
  <c r="AN87" i="25"/>
  <c r="AM87" i="25"/>
  <c r="AL87" i="25"/>
  <c r="AK87" i="25"/>
  <c r="AJ87" i="25"/>
  <c r="AI87" i="25"/>
  <c r="AH87" i="25"/>
  <c r="AG87" i="25"/>
  <c r="AF87" i="25"/>
  <c r="AE87" i="25"/>
  <c r="AD87" i="25"/>
  <c r="AC87" i="25"/>
  <c r="AB87" i="25"/>
  <c r="AA87" i="25"/>
  <c r="Z87" i="25"/>
  <c r="Y87" i="25"/>
  <c r="X87" i="25"/>
  <c r="W87" i="25"/>
  <c r="V87" i="25"/>
  <c r="U87" i="25"/>
  <c r="T87" i="25"/>
  <c r="S87" i="25"/>
  <c r="R87" i="25"/>
  <c r="Q87" i="25"/>
  <c r="P87" i="25"/>
  <c r="O87" i="25"/>
  <c r="N87" i="25"/>
  <c r="M87" i="25"/>
  <c r="L87" i="25"/>
  <c r="K87" i="25"/>
  <c r="J87" i="25"/>
  <c r="I87" i="25"/>
  <c r="H87" i="25"/>
  <c r="G87" i="25"/>
  <c r="F87" i="25"/>
  <c r="E87" i="25"/>
  <c r="D87" i="25"/>
  <c r="AX86" i="25"/>
  <c r="AW86" i="25"/>
  <c r="AV86" i="25"/>
  <c r="AU86" i="25"/>
  <c r="AT86" i="25"/>
  <c r="AS86" i="25"/>
  <c r="AR86" i="25"/>
  <c r="AQ86" i="25"/>
  <c r="AP86" i="25"/>
  <c r="AO86" i="25"/>
  <c r="AN86" i="25"/>
  <c r="AM86" i="25"/>
  <c r="AL86" i="25"/>
  <c r="AK86" i="25"/>
  <c r="AJ86" i="25"/>
  <c r="AI86" i="25"/>
  <c r="AH86" i="25"/>
  <c r="AG86" i="25"/>
  <c r="AF86" i="25"/>
  <c r="AE86" i="25"/>
  <c r="AD86" i="25"/>
  <c r="AC86" i="25"/>
  <c r="AB86" i="25"/>
  <c r="AA86" i="25"/>
  <c r="Z86" i="25"/>
  <c r="Y86" i="25"/>
  <c r="X86" i="25"/>
  <c r="W86" i="25"/>
  <c r="V86" i="25"/>
  <c r="U86" i="25"/>
  <c r="T86" i="25"/>
  <c r="S86" i="25"/>
  <c r="R86" i="25"/>
  <c r="Q86" i="25"/>
  <c r="P86" i="25"/>
  <c r="O86" i="25"/>
  <c r="N86" i="25"/>
  <c r="M86" i="25"/>
  <c r="L86" i="25"/>
  <c r="K86" i="25"/>
  <c r="J86" i="25"/>
  <c r="I86" i="25"/>
  <c r="H86" i="25"/>
  <c r="G86" i="25"/>
  <c r="F86" i="25"/>
  <c r="E86" i="25"/>
  <c r="D86" i="25"/>
  <c r="AX85" i="25"/>
  <c r="AW85" i="25"/>
  <c r="AV85" i="25"/>
  <c r="AU85" i="25"/>
  <c r="AT85" i="25"/>
  <c r="AS85" i="25"/>
  <c r="AR85" i="25"/>
  <c r="AQ85" i="25"/>
  <c r="AP85" i="25"/>
  <c r="AO85" i="25"/>
  <c r="AN85" i="25"/>
  <c r="AM85" i="25"/>
  <c r="AL85" i="25"/>
  <c r="AK85" i="25"/>
  <c r="AJ85" i="25"/>
  <c r="AI85" i="25"/>
  <c r="AH85" i="25"/>
  <c r="AG85" i="25"/>
  <c r="AF85" i="25"/>
  <c r="AE85" i="25"/>
  <c r="AD85" i="25"/>
  <c r="AC85" i="25"/>
  <c r="AB85" i="25"/>
  <c r="AA85" i="25"/>
  <c r="Z85" i="25"/>
  <c r="Y85" i="25"/>
  <c r="X85" i="25"/>
  <c r="W85" i="25"/>
  <c r="V85" i="25"/>
  <c r="U85" i="25"/>
  <c r="T85" i="25"/>
  <c r="S85" i="25"/>
  <c r="R85" i="25"/>
  <c r="Q85" i="25"/>
  <c r="P85" i="25"/>
  <c r="O85" i="25"/>
  <c r="N85" i="25"/>
  <c r="M85" i="25"/>
  <c r="L85" i="25"/>
  <c r="K85" i="25"/>
  <c r="J85" i="25"/>
  <c r="I85" i="25"/>
  <c r="H85" i="25"/>
  <c r="G85" i="25"/>
  <c r="F85" i="25"/>
  <c r="E85" i="25"/>
  <c r="D85" i="25"/>
  <c r="AX84" i="25"/>
  <c r="AW84" i="25"/>
  <c r="AV84" i="25"/>
  <c r="AU84" i="25"/>
  <c r="AT84" i="25"/>
  <c r="AS84" i="25"/>
  <c r="AR84" i="25"/>
  <c r="AQ84" i="25"/>
  <c r="AP84" i="25"/>
  <c r="AO84" i="25"/>
  <c r="AN84" i="25"/>
  <c r="AM84" i="25"/>
  <c r="AL84" i="25"/>
  <c r="AK84" i="25"/>
  <c r="AJ84" i="25"/>
  <c r="AI84" i="25"/>
  <c r="AH84" i="25"/>
  <c r="AG84" i="25"/>
  <c r="AF84" i="25"/>
  <c r="AE84" i="25"/>
  <c r="AD84" i="25"/>
  <c r="AC84" i="25"/>
  <c r="AB84" i="25"/>
  <c r="AA84" i="25"/>
  <c r="Z84" i="25"/>
  <c r="Y84" i="25"/>
  <c r="X84" i="25"/>
  <c r="W84" i="25"/>
  <c r="V84" i="25"/>
  <c r="U84" i="25"/>
  <c r="T84" i="25"/>
  <c r="S84" i="25"/>
  <c r="R84" i="25"/>
  <c r="Q84" i="25"/>
  <c r="P84" i="25"/>
  <c r="O84" i="25"/>
  <c r="N84" i="25"/>
  <c r="M84" i="25"/>
  <c r="L84" i="25"/>
  <c r="K84" i="25"/>
  <c r="J84" i="25"/>
  <c r="I84" i="25"/>
  <c r="H84" i="25"/>
  <c r="G84" i="25"/>
  <c r="F84" i="25"/>
  <c r="E84" i="25"/>
  <c r="D84" i="25"/>
  <c r="AX83" i="25"/>
  <c r="AW83" i="25"/>
  <c r="AV83" i="25"/>
  <c r="AU83" i="25"/>
  <c r="AT83" i="25"/>
  <c r="AS83" i="25"/>
  <c r="AR83" i="25"/>
  <c r="AQ83" i="25"/>
  <c r="AP83" i="25"/>
  <c r="AO83" i="25"/>
  <c r="AN83" i="25"/>
  <c r="AM83" i="25"/>
  <c r="AL83" i="25"/>
  <c r="AK83" i="25"/>
  <c r="AJ83" i="25"/>
  <c r="AI83" i="25"/>
  <c r="AH83" i="25"/>
  <c r="AG83" i="25"/>
  <c r="AF83" i="25"/>
  <c r="AE83" i="25"/>
  <c r="AD83" i="25"/>
  <c r="AC83"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AX82" i="25"/>
  <c r="AW82" i="25"/>
  <c r="AV82" i="25"/>
  <c r="AU82" i="25"/>
  <c r="AT82" i="25"/>
  <c r="AS82" i="25"/>
  <c r="AR82" i="25"/>
  <c r="AQ82" i="25"/>
  <c r="AP82" i="25"/>
  <c r="AO82" i="25"/>
  <c r="AN82" i="25"/>
  <c r="AM82" i="25"/>
  <c r="AL82" i="25"/>
  <c r="AK82"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AX81" i="25"/>
  <c r="AW81" i="25"/>
  <c r="AV81" i="25"/>
  <c r="AU81" i="25"/>
  <c r="AT81" i="25"/>
  <c r="AS81" i="25"/>
  <c r="AR81" i="25"/>
  <c r="AQ81" i="25"/>
  <c r="AP81" i="25"/>
  <c r="AO81" i="25"/>
  <c r="AN81" i="25"/>
  <c r="AM81" i="25"/>
  <c r="AL81" i="25"/>
  <c r="AK81" i="25"/>
  <c r="AJ81" i="25"/>
  <c r="AI81" i="25"/>
  <c r="AH81" i="25"/>
  <c r="AG81" i="25"/>
  <c r="AF81" i="25"/>
  <c r="AE81" i="25"/>
  <c r="AD81" i="25"/>
  <c r="AC81" i="25"/>
  <c r="AB81" i="25"/>
  <c r="AA81" i="25"/>
  <c r="Z81" i="25"/>
  <c r="Y81" i="25"/>
  <c r="X81" i="25"/>
  <c r="W81" i="25"/>
  <c r="V81" i="25"/>
  <c r="U81" i="25"/>
  <c r="T81" i="25"/>
  <c r="S81" i="25"/>
  <c r="R81" i="25"/>
  <c r="Q81" i="25"/>
  <c r="P81" i="25"/>
  <c r="O81" i="25"/>
  <c r="N81" i="25"/>
  <c r="M81" i="25"/>
  <c r="L81" i="25"/>
  <c r="K81" i="25"/>
  <c r="J81" i="25"/>
  <c r="I81" i="25"/>
  <c r="H81" i="25"/>
  <c r="G81" i="25"/>
  <c r="F81" i="25"/>
  <c r="E81" i="25"/>
  <c r="D81" i="25"/>
  <c r="AX80" i="25"/>
  <c r="AW80" i="25"/>
  <c r="AV80" i="25"/>
  <c r="AU80" i="25"/>
  <c r="AT80" i="25"/>
  <c r="AS80" i="25"/>
  <c r="AR80" i="25"/>
  <c r="AQ80" i="25"/>
  <c r="AP80" i="25"/>
  <c r="AO80" i="25"/>
  <c r="AN80" i="25"/>
  <c r="AM80" i="25"/>
  <c r="AL80" i="25"/>
  <c r="AK80" i="25"/>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G80" i="25"/>
  <c r="F80" i="25"/>
  <c r="E80" i="25"/>
  <c r="D80" i="25"/>
  <c r="AX79" i="25"/>
  <c r="AW79" i="25"/>
  <c r="AV79" i="25"/>
  <c r="AU79" i="25"/>
  <c r="AT79" i="25"/>
  <c r="AS79" i="25"/>
  <c r="AR79" i="25"/>
  <c r="AQ79" i="25"/>
  <c r="AP79" i="25"/>
  <c r="AO79" i="25"/>
  <c r="AN79" i="25"/>
  <c r="AM79" i="25"/>
  <c r="AL79" i="25"/>
  <c r="AK79" i="25"/>
  <c r="AJ79" i="25"/>
  <c r="AI79" i="25"/>
  <c r="AH79" i="25"/>
  <c r="AG79" i="25"/>
  <c r="AF79" i="25"/>
  <c r="AE79" i="25"/>
  <c r="AD79" i="25"/>
  <c r="AC79" i="25"/>
  <c r="AB79" i="25"/>
  <c r="AA79" i="25"/>
  <c r="Z79" i="25"/>
  <c r="Y79" i="25"/>
  <c r="X79" i="25"/>
  <c r="W79" i="25"/>
  <c r="V79" i="25"/>
  <c r="U79" i="25"/>
  <c r="T79" i="25"/>
  <c r="S79" i="25"/>
  <c r="R79" i="25"/>
  <c r="Q79" i="25"/>
  <c r="P79" i="25"/>
  <c r="O79" i="25"/>
  <c r="N79" i="25"/>
  <c r="M79" i="25"/>
  <c r="L79" i="25"/>
  <c r="K79" i="25"/>
  <c r="J79" i="25"/>
  <c r="I79" i="25"/>
  <c r="H79" i="25"/>
  <c r="G79" i="25"/>
  <c r="F79" i="25"/>
  <c r="E79" i="25"/>
  <c r="D79" i="25"/>
  <c r="AX76" i="25"/>
  <c r="AW76" i="25"/>
  <c r="AV76" i="25"/>
  <c r="AU76" i="25"/>
  <c r="AT76" i="25"/>
  <c r="AS76" i="25"/>
  <c r="AR76" i="25"/>
  <c r="AQ76" i="25"/>
  <c r="AP76" i="25"/>
  <c r="AO76" i="25"/>
  <c r="AN76" i="25"/>
  <c r="AM76" i="25"/>
  <c r="AL76" i="25"/>
  <c r="AK76" i="25"/>
  <c r="AJ76" i="25"/>
  <c r="AI76" i="25"/>
  <c r="AH76" i="25"/>
  <c r="AG76" i="25"/>
  <c r="AF76" i="25"/>
  <c r="AE76" i="25"/>
  <c r="AD76" i="25"/>
  <c r="AC76" i="25"/>
  <c r="AB76" i="25"/>
  <c r="AA76" i="25"/>
  <c r="Z76" i="25"/>
  <c r="Y76" i="25"/>
  <c r="X76" i="25"/>
  <c r="W76" i="25"/>
  <c r="V76" i="25"/>
  <c r="U76" i="25"/>
  <c r="T76" i="25"/>
  <c r="S76" i="25"/>
  <c r="R76" i="25"/>
  <c r="Q76" i="25"/>
  <c r="P76" i="25"/>
  <c r="O76" i="25"/>
  <c r="N76" i="25"/>
  <c r="M76" i="25"/>
  <c r="L76" i="25"/>
  <c r="K76" i="25"/>
  <c r="J76" i="25"/>
  <c r="I76" i="25"/>
  <c r="H76" i="25"/>
  <c r="G76" i="25"/>
  <c r="F76" i="25"/>
  <c r="E76" i="25"/>
  <c r="D76" i="25"/>
  <c r="AX75" i="25"/>
  <c r="AW75" i="25"/>
  <c r="AV75" i="25"/>
  <c r="AU75" i="25"/>
  <c r="AT75" i="25"/>
  <c r="AS75" i="25"/>
  <c r="AR75" i="25"/>
  <c r="AQ75" i="25"/>
  <c r="AP75" i="25"/>
  <c r="AO75" i="25"/>
  <c r="AN75" i="25"/>
  <c r="AM75" i="25"/>
  <c r="AL75" i="25"/>
  <c r="AK75" i="25"/>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AX74" i="25"/>
  <c r="AW74" i="25"/>
  <c r="AV74" i="25"/>
  <c r="AU74" i="25"/>
  <c r="AT74" i="25"/>
  <c r="AS74" i="25"/>
  <c r="AR74" i="25"/>
  <c r="AQ74" i="25"/>
  <c r="AP74" i="25"/>
  <c r="AO74" i="25"/>
  <c r="AN74" i="25"/>
  <c r="AM74" i="25"/>
  <c r="AL74" i="25"/>
  <c r="AK74"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AX73" i="25"/>
  <c r="AW73" i="25"/>
  <c r="AV73" i="25"/>
  <c r="AU73" i="25"/>
  <c r="AT73" i="25"/>
  <c r="AS73" i="25"/>
  <c r="AR73" i="25"/>
  <c r="AQ73" i="25"/>
  <c r="AP73" i="25"/>
  <c r="AO73" i="25"/>
  <c r="AN73" i="25"/>
  <c r="AM73" i="25"/>
  <c r="AL73" i="25"/>
  <c r="AK73" i="25"/>
  <c r="AJ73" i="25"/>
  <c r="AI73" i="25"/>
  <c r="AH73" i="25"/>
  <c r="AG73" i="25"/>
  <c r="AF73" i="25"/>
  <c r="AE73" i="25"/>
  <c r="AD73" i="25"/>
  <c r="AC73" i="25"/>
  <c r="AB73" i="25"/>
  <c r="AA73" i="25"/>
  <c r="Z73" i="25"/>
  <c r="Y73" i="25"/>
  <c r="X73" i="25"/>
  <c r="W73" i="25"/>
  <c r="V73" i="25"/>
  <c r="U73" i="25"/>
  <c r="T73" i="25"/>
  <c r="S73" i="25"/>
  <c r="R73" i="25"/>
  <c r="Q73" i="25"/>
  <c r="P73" i="25"/>
  <c r="O73" i="25"/>
  <c r="N73" i="25"/>
  <c r="M73" i="25"/>
  <c r="L73" i="25"/>
  <c r="K73" i="25"/>
  <c r="J73" i="25"/>
  <c r="I73" i="25"/>
  <c r="H73" i="25"/>
  <c r="G73" i="25"/>
  <c r="F73" i="25"/>
  <c r="E73" i="25"/>
  <c r="D73" i="25"/>
  <c r="AX72" i="25"/>
  <c r="AW72" i="25"/>
  <c r="AV72" i="25"/>
  <c r="AU72" i="25"/>
  <c r="AT72" i="25"/>
  <c r="AS72" i="25"/>
  <c r="AR72" i="25"/>
  <c r="AQ72" i="25"/>
  <c r="AP72" i="25"/>
  <c r="AO72" i="25"/>
  <c r="AN72" i="25"/>
  <c r="AM72" i="25"/>
  <c r="AL72" i="25"/>
  <c r="AK72" i="25"/>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G72" i="25"/>
  <c r="F72" i="25"/>
  <c r="E72" i="25"/>
  <c r="D72" i="25"/>
  <c r="AX71" i="25"/>
  <c r="AW71" i="25"/>
  <c r="AV71" i="25"/>
  <c r="AU71" i="25"/>
  <c r="AT71" i="25"/>
  <c r="AS71" i="25"/>
  <c r="AR71" i="25"/>
  <c r="AQ71" i="25"/>
  <c r="AP71" i="25"/>
  <c r="AO71" i="25"/>
  <c r="AN71" i="25"/>
  <c r="AM71" i="25"/>
  <c r="AL71" i="25"/>
  <c r="AK71" i="25"/>
  <c r="AJ71" i="25"/>
  <c r="AI71" i="25"/>
  <c r="AH71" i="25"/>
  <c r="AG71" i="25"/>
  <c r="AF71" i="25"/>
  <c r="AE71" i="25"/>
  <c r="AD71" i="25"/>
  <c r="AC71" i="25"/>
  <c r="AB71" i="25"/>
  <c r="AA71" i="25"/>
  <c r="Z71" i="25"/>
  <c r="Y71" i="25"/>
  <c r="X71" i="25"/>
  <c r="W71" i="25"/>
  <c r="V71" i="25"/>
  <c r="U71" i="25"/>
  <c r="T71" i="25"/>
  <c r="S71" i="25"/>
  <c r="R71" i="25"/>
  <c r="Q71" i="25"/>
  <c r="P71" i="25"/>
  <c r="O71" i="25"/>
  <c r="N71" i="25"/>
  <c r="M71" i="25"/>
  <c r="L71" i="25"/>
  <c r="K71" i="25"/>
  <c r="J71" i="25"/>
  <c r="I71" i="25"/>
  <c r="H71" i="25"/>
  <c r="G71" i="25"/>
  <c r="F71" i="25"/>
  <c r="E71" i="25"/>
  <c r="D71" i="25"/>
  <c r="AX70" i="25"/>
  <c r="AW70" i="25"/>
  <c r="AV70" i="25"/>
  <c r="AU70" i="25"/>
  <c r="AT70" i="25"/>
  <c r="AS70" i="25"/>
  <c r="AR70" i="25"/>
  <c r="AQ70" i="25"/>
  <c r="AP70" i="25"/>
  <c r="AO70" i="25"/>
  <c r="AN70" i="25"/>
  <c r="AM70" i="25"/>
  <c r="AL70" i="25"/>
  <c r="AK70" i="25"/>
  <c r="AJ70" i="25"/>
  <c r="AI70" i="25"/>
  <c r="AH70" i="25"/>
  <c r="AG70" i="25"/>
  <c r="AF70" i="25"/>
  <c r="AE70" i="25"/>
  <c r="AD70" i="25"/>
  <c r="AC70" i="25"/>
  <c r="AB70" i="25"/>
  <c r="AA70" i="25"/>
  <c r="Z70" i="25"/>
  <c r="Y70" i="25"/>
  <c r="X70" i="25"/>
  <c r="W70" i="25"/>
  <c r="V70" i="25"/>
  <c r="U70" i="25"/>
  <c r="T70" i="25"/>
  <c r="S70" i="25"/>
  <c r="R70" i="25"/>
  <c r="Q70" i="25"/>
  <c r="P70" i="25"/>
  <c r="O70" i="25"/>
  <c r="N70" i="25"/>
  <c r="M70" i="25"/>
  <c r="L70" i="25"/>
  <c r="K70" i="25"/>
  <c r="J70" i="25"/>
  <c r="I70" i="25"/>
  <c r="H70" i="25"/>
  <c r="G70" i="25"/>
  <c r="F70" i="25"/>
  <c r="E70" i="25"/>
  <c r="D70" i="25"/>
  <c r="AX69" i="25"/>
  <c r="AW69" i="25"/>
  <c r="AV69" i="25"/>
  <c r="AU69" i="25"/>
  <c r="AT69" i="25"/>
  <c r="AS69" i="25"/>
  <c r="AR69" i="25"/>
  <c r="AQ69" i="25"/>
  <c r="AP69" i="25"/>
  <c r="AO69" i="25"/>
  <c r="AN69" i="25"/>
  <c r="AM69" i="25"/>
  <c r="AL69" i="25"/>
  <c r="AK69" i="25"/>
  <c r="AJ69" i="25"/>
  <c r="AI69" i="25"/>
  <c r="AH69" i="25"/>
  <c r="AG69" i="25"/>
  <c r="AF69" i="25"/>
  <c r="AE69" i="25"/>
  <c r="AD69" i="25"/>
  <c r="AC69" i="25"/>
  <c r="AB69" i="25"/>
  <c r="AA69" i="25"/>
  <c r="Z69" i="25"/>
  <c r="Y69" i="25"/>
  <c r="X69" i="25"/>
  <c r="W69" i="25"/>
  <c r="V69" i="25"/>
  <c r="U69" i="25"/>
  <c r="T69" i="25"/>
  <c r="S69" i="25"/>
  <c r="R69" i="25"/>
  <c r="Q69" i="25"/>
  <c r="P69" i="25"/>
  <c r="O69" i="25"/>
  <c r="N69" i="25"/>
  <c r="M69" i="25"/>
  <c r="L69" i="25"/>
  <c r="K69" i="25"/>
  <c r="J69" i="25"/>
  <c r="I69" i="25"/>
  <c r="H69" i="25"/>
  <c r="G69" i="25"/>
  <c r="F69" i="25"/>
  <c r="E69" i="25"/>
  <c r="D69" i="25"/>
  <c r="AX68" i="25"/>
  <c r="AW68" i="25"/>
  <c r="AV68" i="25"/>
  <c r="AU68" i="25"/>
  <c r="AT68" i="25"/>
  <c r="AS68" i="25"/>
  <c r="AR68" i="25"/>
  <c r="AQ68" i="25"/>
  <c r="AP68" i="25"/>
  <c r="AO68" i="25"/>
  <c r="AN68" i="25"/>
  <c r="AM68" i="25"/>
  <c r="AL68" i="25"/>
  <c r="AK68" i="25"/>
  <c r="AJ68" i="25"/>
  <c r="AI68" i="25"/>
  <c r="AH68" i="25"/>
  <c r="AG68" i="25"/>
  <c r="AF68" i="25"/>
  <c r="AE68" i="25"/>
  <c r="AD68" i="25"/>
  <c r="AC68" i="25"/>
  <c r="AB68" i="25"/>
  <c r="AA68" i="25"/>
  <c r="Z68" i="25"/>
  <c r="Y68" i="25"/>
  <c r="X68" i="25"/>
  <c r="W68" i="25"/>
  <c r="V68" i="25"/>
  <c r="U68" i="25"/>
  <c r="T68" i="25"/>
  <c r="S68" i="25"/>
  <c r="R68" i="25"/>
  <c r="Q68" i="25"/>
  <c r="P68" i="25"/>
  <c r="O68" i="25"/>
  <c r="N68" i="25"/>
  <c r="M68" i="25"/>
  <c r="L68" i="25"/>
  <c r="K68" i="25"/>
  <c r="J68" i="25"/>
  <c r="I68" i="25"/>
  <c r="H68" i="25"/>
  <c r="G68" i="25"/>
  <c r="F68" i="25"/>
  <c r="E68" i="25"/>
  <c r="D68" i="25"/>
  <c r="AX67" i="25"/>
  <c r="AW67" i="25"/>
  <c r="AV67" i="25"/>
  <c r="AU67" i="25"/>
  <c r="AT67" i="25"/>
  <c r="AS67" i="25"/>
  <c r="AR67" i="25"/>
  <c r="AQ67" i="25"/>
  <c r="AP67" i="25"/>
  <c r="AO67" i="25"/>
  <c r="AN67" i="25"/>
  <c r="AM67" i="25"/>
  <c r="AL67" i="25"/>
  <c r="AK67" i="25"/>
  <c r="AJ67" i="25"/>
  <c r="AI67" i="25"/>
  <c r="AH67" i="25"/>
  <c r="AG67" i="25"/>
  <c r="AF67" i="25"/>
  <c r="AE67" i="25"/>
  <c r="AD67" i="25"/>
  <c r="AC67" i="25"/>
  <c r="AB67" i="25"/>
  <c r="AA67" i="25"/>
  <c r="Z67" i="25"/>
  <c r="Y67" i="25"/>
  <c r="X67" i="25"/>
  <c r="W67" i="25"/>
  <c r="V67" i="25"/>
  <c r="U67" i="25"/>
  <c r="T67" i="25"/>
  <c r="S67" i="25"/>
  <c r="R67" i="25"/>
  <c r="Q67" i="25"/>
  <c r="P67" i="25"/>
  <c r="O67" i="25"/>
  <c r="N67" i="25"/>
  <c r="M67" i="25"/>
  <c r="L67" i="25"/>
  <c r="K67" i="25"/>
  <c r="J67" i="25"/>
  <c r="I67" i="25"/>
  <c r="H67" i="25"/>
  <c r="G67" i="25"/>
  <c r="F67" i="25"/>
  <c r="E67" i="25"/>
  <c r="D67" i="25"/>
  <c r="AX66" i="25"/>
  <c r="AW66" i="25"/>
  <c r="AV66" i="25"/>
  <c r="AU66" i="25"/>
  <c r="AT66" i="25"/>
  <c r="AS66" i="25"/>
  <c r="AR66" i="25"/>
  <c r="AQ66" i="25"/>
  <c r="AP66" i="25"/>
  <c r="AO66" i="25"/>
  <c r="AN66" i="25"/>
  <c r="AM66" i="25"/>
  <c r="AL66" i="25"/>
  <c r="AK66" i="25"/>
  <c r="AJ66" i="25"/>
  <c r="AI66" i="25"/>
  <c r="AH66" i="25"/>
  <c r="AG66" i="25"/>
  <c r="AF66" i="25"/>
  <c r="AE66" i="25"/>
  <c r="AD66" i="25"/>
  <c r="AC66" i="25"/>
  <c r="AB66" i="25"/>
  <c r="AA66" i="25"/>
  <c r="Z66" i="25"/>
  <c r="Y66" i="25"/>
  <c r="X66" i="25"/>
  <c r="W66" i="25"/>
  <c r="V66" i="25"/>
  <c r="U66" i="25"/>
  <c r="T66" i="25"/>
  <c r="S66" i="25"/>
  <c r="R66" i="25"/>
  <c r="Q66" i="25"/>
  <c r="P66" i="25"/>
  <c r="O66" i="25"/>
  <c r="N66" i="25"/>
  <c r="M66" i="25"/>
  <c r="L66" i="25"/>
  <c r="K66" i="25"/>
  <c r="J66" i="25"/>
  <c r="I66" i="25"/>
  <c r="H66" i="25"/>
  <c r="G66" i="25"/>
  <c r="F66" i="25"/>
  <c r="E66" i="25"/>
  <c r="D66" i="25"/>
  <c r="AX65" i="25"/>
  <c r="AW65" i="25"/>
  <c r="AV65" i="25"/>
  <c r="AU65" i="25"/>
  <c r="AT65" i="25"/>
  <c r="AS65" i="25"/>
  <c r="AR65" i="25"/>
  <c r="AQ65" i="25"/>
  <c r="AP65" i="25"/>
  <c r="AO65" i="25"/>
  <c r="AN65" i="25"/>
  <c r="AM65" i="25"/>
  <c r="AL65" i="25"/>
  <c r="AK65" i="25"/>
  <c r="AJ65" i="25"/>
  <c r="AI65" i="25"/>
  <c r="AH65" i="25"/>
  <c r="AG65" i="25"/>
  <c r="AF65" i="25"/>
  <c r="AE65" i="25"/>
  <c r="AD65" i="25"/>
  <c r="AC65" i="25"/>
  <c r="AB65" i="25"/>
  <c r="AA65" i="25"/>
  <c r="Z65" i="25"/>
  <c r="Y65" i="25"/>
  <c r="X65" i="25"/>
  <c r="W65" i="25"/>
  <c r="V65" i="25"/>
  <c r="U65" i="25"/>
  <c r="T65" i="25"/>
  <c r="S65" i="25"/>
  <c r="R65" i="25"/>
  <c r="Q65" i="25"/>
  <c r="P65" i="25"/>
  <c r="O65" i="25"/>
  <c r="N65" i="25"/>
  <c r="M65" i="25"/>
  <c r="L65" i="25"/>
  <c r="K65" i="25"/>
  <c r="J65" i="25"/>
  <c r="I65" i="25"/>
  <c r="H65" i="25"/>
  <c r="G65" i="25"/>
  <c r="F65" i="25"/>
  <c r="E65" i="25"/>
  <c r="D65" i="25"/>
  <c r="AX64" i="25"/>
  <c r="AW64" i="25"/>
  <c r="AV64" i="25"/>
  <c r="AU64" i="25"/>
  <c r="AT64" i="25"/>
  <c r="AS64" i="25"/>
  <c r="AR64" i="25"/>
  <c r="AQ64" i="25"/>
  <c r="AP64" i="25"/>
  <c r="AO64" i="25"/>
  <c r="AN64" i="25"/>
  <c r="AM64" i="25"/>
  <c r="AL64" i="25"/>
  <c r="AK64" i="25"/>
  <c r="AJ64" i="25"/>
  <c r="AI64" i="25"/>
  <c r="AH64" i="25"/>
  <c r="AG64" i="25"/>
  <c r="AF64" i="25"/>
  <c r="AE64" i="25"/>
  <c r="AD64" i="25"/>
  <c r="AC64" i="25"/>
  <c r="AB64" i="25"/>
  <c r="AA64" i="25"/>
  <c r="Z64" i="25"/>
  <c r="Y64" i="25"/>
  <c r="X64" i="25"/>
  <c r="W64" i="25"/>
  <c r="V64" i="25"/>
  <c r="U64" i="25"/>
  <c r="T64" i="25"/>
  <c r="S64" i="25"/>
  <c r="R64" i="25"/>
  <c r="Q64" i="25"/>
  <c r="P64" i="25"/>
  <c r="O64" i="25"/>
  <c r="N64" i="25"/>
  <c r="M64" i="25"/>
  <c r="L64" i="25"/>
  <c r="K64" i="25"/>
  <c r="J64" i="25"/>
  <c r="I64" i="25"/>
  <c r="H64" i="25"/>
  <c r="G64" i="25"/>
  <c r="F64" i="25"/>
  <c r="E64" i="25"/>
  <c r="D64" i="25"/>
  <c r="AX63" i="25"/>
  <c r="AW63" i="25"/>
  <c r="AV63" i="25"/>
  <c r="AU63" i="25"/>
  <c r="AT63" i="25"/>
  <c r="AS63" i="25"/>
  <c r="AR63" i="25"/>
  <c r="AQ63" i="25"/>
  <c r="AP63" i="25"/>
  <c r="AO63" i="25"/>
  <c r="AN63" i="25"/>
  <c r="AM63" i="25"/>
  <c r="AL63" i="25"/>
  <c r="AK63" i="25"/>
  <c r="AJ63" i="25"/>
  <c r="AI63" i="25"/>
  <c r="AH63" i="25"/>
  <c r="AG63" i="25"/>
  <c r="AF63" i="25"/>
  <c r="AE63" i="25"/>
  <c r="AD63" i="25"/>
  <c r="AC63" i="25"/>
  <c r="AB63" i="25"/>
  <c r="AA63" i="25"/>
  <c r="Z63" i="25"/>
  <c r="Y63" i="25"/>
  <c r="X63" i="25"/>
  <c r="W63" i="25"/>
  <c r="V63" i="25"/>
  <c r="U63" i="25"/>
  <c r="T63" i="25"/>
  <c r="S63" i="25"/>
  <c r="R63" i="25"/>
  <c r="Q63" i="25"/>
  <c r="P63" i="25"/>
  <c r="O63" i="25"/>
  <c r="N63" i="25"/>
  <c r="M63" i="25"/>
  <c r="L63" i="25"/>
  <c r="K63" i="25"/>
  <c r="J63" i="25"/>
  <c r="I63" i="25"/>
  <c r="H63" i="25"/>
  <c r="G63" i="25"/>
  <c r="F63" i="25"/>
  <c r="E63" i="25"/>
  <c r="D63" i="25"/>
  <c r="AX62" i="25"/>
  <c r="AW62" i="25"/>
  <c r="AV62" i="25"/>
  <c r="AU62" i="25"/>
  <c r="AT62" i="25"/>
  <c r="AS62" i="25"/>
  <c r="AR62" i="25"/>
  <c r="AQ62" i="25"/>
  <c r="AP62" i="25"/>
  <c r="AO62" i="25"/>
  <c r="AN62" i="25"/>
  <c r="AM62" i="25"/>
  <c r="AL62" i="25"/>
  <c r="AK62" i="25"/>
  <c r="AJ62" i="25"/>
  <c r="AI62" i="25"/>
  <c r="AH62" i="25"/>
  <c r="AG62" i="25"/>
  <c r="AF62" i="25"/>
  <c r="AE62" i="25"/>
  <c r="AD62" i="25"/>
  <c r="AC62" i="25"/>
  <c r="AB62" i="25"/>
  <c r="AA62" i="25"/>
  <c r="Z62" i="25"/>
  <c r="Y62" i="25"/>
  <c r="X62" i="25"/>
  <c r="W62" i="25"/>
  <c r="V62" i="25"/>
  <c r="U62" i="25"/>
  <c r="T62" i="25"/>
  <c r="S62" i="25"/>
  <c r="R62" i="25"/>
  <c r="Q62" i="25"/>
  <c r="P62" i="25"/>
  <c r="O62" i="25"/>
  <c r="N62" i="25"/>
  <c r="M62" i="25"/>
  <c r="L62" i="25"/>
  <c r="K62" i="25"/>
  <c r="J62" i="25"/>
  <c r="I62" i="25"/>
  <c r="H62" i="25"/>
  <c r="G62" i="25"/>
  <c r="F62" i="25"/>
  <c r="E62" i="25"/>
  <c r="D62" i="25"/>
  <c r="AX61" i="25"/>
  <c r="AW61" i="25"/>
  <c r="AV61" i="25"/>
  <c r="AU61" i="25"/>
  <c r="AT61" i="25"/>
  <c r="AS61" i="25"/>
  <c r="AR61" i="25"/>
  <c r="AQ61" i="25"/>
  <c r="AP61" i="25"/>
  <c r="AO61" i="25"/>
  <c r="AN61" i="25"/>
  <c r="AM61" i="25"/>
  <c r="AL61" i="25"/>
  <c r="AK61" i="25"/>
  <c r="AJ61" i="25"/>
  <c r="AI61" i="25"/>
  <c r="AH61" i="25"/>
  <c r="AG61" i="25"/>
  <c r="AF61" i="25"/>
  <c r="AE61" i="25"/>
  <c r="AD61" i="25"/>
  <c r="AC61" i="25"/>
  <c r="AB61" i="25"/>
  <c r="AA61" i="25"/>
  <c r="Z61" i="25"/>
  <c r="Y61" i="25"/>
  <c r="X61" i="25"/>
  <c r="W61" i="25"/>
  <c r="V61" i="25"/>
  <c r="U61" i="25"/>
  <c r="T61" i="25"/>
  <c r="S61" i="25"/>
  <c r="R61" i="25"/>
  <c r="Q61" i="25"/>
  <c r="P61" i="25"/>
  <c r="O61" i="25"/>
  <c r="N61" i="25"/>
  <c r="M61" i="25"/>
  <c r="L61" i="25"/>
  <c r="K61" i="25"/>
  <c r="J61" i="25"/>
  <c r="I61" i="25"/>
  <c r="H61" i="25"/>
  <c r="G61" i="25"/>
  <c r="F61" i="25"/>
  <c r="E61" i="25"/>
  <c r="D61" i="25"/>
  <c r="AX60" i="25"/>
  <c r="AW60" i="25"/>
  <c r="AV60" i="25"/>
  <c r="AU60" i="25"/>
  <c r="AT60" i="25"/>
  <c r="AS60" i="25"/>
  <c r="AR60" i="25"/>
  <c r="AQ60" i="25"/>
  <c r="AP60" i="25"/>
  <c r="AO60" i="25"/>
  <c r="AN60" i="25"/>
  <c r="AM60" i="25"/>
  <c r="AL60" i="25"/>
  <c r="AK60" i="25"/>
  <c r="AJ60" i="25"/>
  <c r="AI60" i="25"/>
  <c r="AH60" i="25"/>
  <c r="AG60" i="25"/>
  <c r="AF60" i="25"/>
  <c r="AE60" i="25"/>
  <c r="AD60" i="25"/>
  <c r="AC60" i="25"/>
  <c r="AB60" i="25"/>
  <c r="AA60" i="25"/>
  <c r="Z60" i="25"/>
  <c r="Y60" i="25"/>
  <c r="X60" i="25"/>
  <c r="W60" i="25"/>
  <c r="V60" i="25"/>
  <c r="U60" i="25"/>
  <c r="T60" i="25"/>
  <c r="S60" i="25"/>
  <c r="R60" i="25"/>
  <c r="Q60" i="25"/>
  <c r="P60" i="25"/>
  <c r="O60" i="25"/>
  <c r="N60" i="25"/>
  <c r="M60" i="25"/>
  <c r="L60" i="25"/>
  <c r="K60" i="25"/>
  <c r="J60" i="25"/>
  <c r="I60" i="25"/>
  <c r="H60" i="25"/>
  <c r="G60" i="25"/>
  <c r="F60" i="25"/>
  <c r="E60" i="25"/>
  <c r="D60" i="25"/>
  <c r="AX57" i="25"/>
  <c r="AW57" i="25"/>
  <c r="AV57" i="25"/>
  <c r="AU57" i="25"/>
  <c r="AT57" i="25"/>
  <c r="AS57" i="25"/>
  <c r="AR57" i="25"/>
  <c r="AQ57" i="25"/>
  <c r="AP57" i="25"/>
  <c r="AO57" i="25"/>
  <c r="AN57" i="25"/>
  <c r="AM57" i="25"/>
  <c r="AL57" i="25"/>
  <c r="AK57" i="25"/>
  <c r="AJ57" i="25"/>
  <c r="AI57" i="25"/>
  <c r="AH57" i="25"/>
  <c r="AG57" i="25"/>
  <c r="AF57" i="25"/>
  <c r="AE57" i="25"/>
  <c r="AD57" i="25"/>
  <c r="AC57" i="25"/>
  <c r="AB57" i="25"/>
  <c r="AA57" i="25"/>
  <c r="Z57" i="25"/>
  <c r="Y57" i="25"/>
  <c r="X57" i="25"/>
  <c r="W57" i="25"/>
  <c r="V57" i="25"/>
  <c r="U57" i="25"/>
  <c r="T57" i="25"/>
  <c r="S57" i="25"/>
  <c r="R57" i="25"/>
  <c r="Q57" i="25"/>
  <c r="P57" i="25"/>
  <c r="O57" i="25"/>
  <c r="N57" i="25"/>
  <c r="M57" i="25"/>
  <c r="L57" i="25"/>
  <c r="K57" i="25"/>
  <c r="J57" i="25"/>
  <c r="I57" i="25"/>
  <c r="H57" i="25"/>
  <c r="G57" i="25"/>
  <c r="F57" i="25"/>
  <c r="E57" i="25"/>
  <c r="D57" i="25"/>
  <c r="AX56" i="25"/>
  <c r="AW56" i="25"/>
  <c r="AV56" i="25"/>
  <c r="AU56" i="25"/>
  <c r="AT56" i="25"/>
  <c r="AS56" i="25"/>
  <c r="AR56" i="25"/>
  <c r="AQ56" i="25"/>
  <c r="AP56" i="25"/>
  <c r="AO56" i="25"/>
  <c r="AN56" i="25"/>
  <c r="AM56" i="25"/>
  <c r="AL56" i="25"/>
  <c r="AK56" i="25"/>
  <c r="AJ56" i="25"/>
  <c r="AI56" i="25"/>
  <c r="AH56" i="25"/>
  <c r="AG56" i="25"/>
  <c r="AF56" i="25"/>
  <c r="AE56" i="25"/>
  <c r="AD56" i="25"/>
  <c r="AC56" i="25"/>
  <c r="AB56" i="25"/>
  <c r="AA56" i="25"/>
  <c r="Z56" i="25"/>
  <c r="Y56" i="25"/>
  <c r="X56" i="25"/>
  <c r="W56" i="25"/>
  <c r="V56" i="25"/>
  <c r="U56" i="25"/>
  <c r="T56" i="25"/>
  <c r="S56" i="25"/>
  <c r="R56" i="25"/>
  <c r="Q56" i="25"/>
  <c r="P56" i="25"/>
  <c r="O56" i="25"/>
  <c r="N56" i="25"/>
  <c r="M56" i="25"/>
  <c r="L56" i="25"/>
  <c r="K56" i="25"/>
  <c r="J56" i="25"/>
  <c r="I56" i="25"/>
  <c r="H56" i="25"/>
  <c r="G56" i="25"/>
  <c r="F56" i="25"/>
  <c r="E56" i="25"/>
  <c r="D56" i="25"/>
  <c r="AX55" i="25"/>
  <c r="AW55" i="25"/>
  <c r="AV55" i="25"/>
  <c r="AU55" i="25"/>
  <c r="AT55" i="25"/>
  <c r="AS55" i="25"/>
  <c r="AR55" i="25"/>
  <c r="AQ55" i="25"/>
  <c r="AP55" i="25"/>
  <c r="AO55" i="25"/>
  <c r="AN55" i="25"/>
  <c r="AM55" i="25"/>
  <c r="AL55" i="25"/>
  <c r="AK55" i="25"/>
  <c r="AJ55" i="25"/>
  <c r="AI55" i="25"/>
  <c r="AH55" i="25"/>
  <c r="AG55" i="25"/>
  <c r="AF55" i="25"/>
  <c r="AE55" i="25"/>
  <c r="AD55" i="25"/>
  <c r="AC55" i="25"/>
  <c r="AB55" i="25"/>
  <c r="AA55" i="25"/>
  <c r="Z55" i="25"/>
  <c r="Y55" i="25"/>
  <c r="X55" i="25"/>
  <c r="W55" i="25"/>
  <c r="V55" i="25"/>
  <c r="U55" i="25"/>
  <c r="T55" i="25"/>
  <c r="S55" i="25"/>
  <c r="R55" i="25"/>
  <c r="Q55" i="25"/>
  <c r="P55" i="25"/>
  <c r="O55" i="25"/>
  <c r="N55" i="25"/>
  <c r="M55" i="25"/>
  <c r="L55" i="25"/>
  <c r="K55" i="25"/>
  <c r="J55" i="25"/>
  <c r="I55" i="25"/>
  <c r="H55" i="25"/>
  <c r="G55" i="25"/>
  <c r="F55" i="25"/>
  <c r="E55" i="25"/>
  <c r="D55" i="25"/>
  <c r="AX54" i="25"/>
  <c r="AW54" i="25"/>
  <c r="AV54" i="25"/>
  <c r="AU54" i="25"/>
  <c r="AT54" i="25"/>
  <c r="AS54" i="25"/>
  <c r="AR54" i="25"/>
  <c r="AQ54" i="25"/>
  <c r="AP54" i="25"/>
  <c r="AO54" i="25"/>
  <c r="AN54" i="25"/>
  <c r="AM54" i="25"/>
  <c r="AL54" i="25"/>
  <c r="AK54" i="25"/>
  <c r="AJ54" i="25"/>
  <c r="AI54" i="25"/>
  <c r="AH54" i="25"/>
  <c r="AG54" i="25"/>
  <c r="AF54" i="25"/>
  <c r="AE54" i="25"/>
  <c r="AD54" i="25"/>
  <c r="AC54" i="25"/>
  <c r="AB54" i="25"/>
  <c r="AA54" i="25"/>
  <c r="Z54" i="25"/>
  <c r="Y54" i="25"/>
  <c r="X54" i="25"/>
  <c r="W54" i="25"/>
  <c r="V54" i="25"/>
  <c r="U54" i="25"/>
  <c r="T54" i="25"/>
  <c r="S54" i="25"/>
  <c r="R54" i="25"/>
  <c r="Q54" i="25"/>
  <c r="P54" i="25"/>
  <c r="O54" i="25"/>
  <c r="N54" i="25"/>
  <c r="M54" i="25"/>
  <c r="L54" i="25"/>
  <c r="K54" i="25"/>
  <c r="J54" i="25"/>
  <c r="I54" i="25"/>
  <c r="H54" i="25"/>
  <c r="G54" i="25"/>
  <c r="F54" i="25"/>
  <c r="E54" i="25"/>
  <c r="D54" i="25"/>
  <c r="AX53" i="25"/>
  <c r="AW53" i="25"/>
  <c r="AV53" i="25"/>
  <c r="AU53" i="25"/>
  <c r="AT53" i="25"/>
  <c r="AS53" i="25"/>
  <c r="AR53" i="25"/>
  <c r="AQ53" i="25"/>
  <c r="AP53" i="25"/>
  <c r="AO53" i="25"/>
  <c r="AN53" i="25"/>
  <c r="AM53" i="25"/>
  <c r="AL53" i="25"/>
  <c r="AK53" i="25"/>
  <c r="AJ53" i="25"/>
  <c r="AI53" i="25"/>
  <c r="AH53" i="25"/>
  <c r="AG53" i="25"/>
  <c r="AF53" i="25"/>
  <c r="AE53" i="25"/>
  <c r="AD53" i="25"/>
  <c r="AC53" i="25"/>
  <c r="AB53" i="25"/>
  <c r="AA53" i="25"/>
  <c r="Z53" i="25"/>
  <c r="Y53" i="25"/>
  <c r="X53" i="25"/>
  <c r="W53" i="25"/>
  <c r="V53" i="25"/>
  <c r="U53" i="25"/>
  <c r="T53" i="25"/>
  <c r="S53" i="25"/>
  <c r="R53" i="25"/>
  <c r="Q53" i="25"/>
  <c r="P53" i="25"/>
  <c r="O53" i="25"/>
  <c r="N53" i="25"/>
  <c r="M53" i="25"/>
  <c r="L53" i="25"/>
  <c r="K53" i="25"/>
  <c r="J53" i="25"/>
  <c r="I53" i="25"/>
  <c r="H53" i="25"/>
  <c r="G53" i="25"/>
  <c r="F53" i="25"/>
  <c r="E53" i="25"/>
  <c r="D53" i="25"/>
  <c r="AX52" i="25"/>
  <c r="AW52" i="25"/>
  <c r="AV52" i="25"/>
  <c r="AU52" i="25"/>
  <c r="AT52" i="25"/>
  <c r="AS52" i="25"/>
  <c r="AR52" i="25"/>
  <c r="AQ52" i="25"/>
  <c r="AP52" i="25"/>
  <c r="AO52" i="25"/>
  <c r="AN52" i="25"/>
  <c r="AM52" i="25"/>
  <c r="AL52" i="25"/>
  <c r="AK52" i="25"/>
  <c r="AJ52" i="25"/>
  <c r="AI52" i="25"/>
  <c r="AH52" i="25"/>
  <c r="AG52" i="25"/>
  <c r="AF52" i="25"/>
  <c r="AE52" i="25"/>
  <c r="AD52" i="25"/>
  <c r="AC52" i="25"/>
  <c r="AB52" i="25"/>
  <c r="AA52" i="25"/>
  <c r="Z52" i="25"/>
  <c r="Y52" i="25"/>
  <c r="X52" i="25"/>
  <c r="W52" i="25"/>
  <c r="V52" i="25"/>
  <c r="U52" i="25"/>
  <c r="T52" i="25"/>
  <c r="S52" i="25"/>
  <c r="R52" i="25"/>
  <c r="Q52" i="25"/>
  <c r="P52" i="25"/>
  <c r="O52" i="25"/>
  <c r="N52" i="25"/>
  <c r="M52" i="25"/>
  <c r="L52" i="25"/>
  <c r="K52" i="25"/>
  <c r="J52" i="25"/>
  <c r="I52" i="25"/>
  <c r="H52" i="25"/>
  <c r="G52" i="25"/>
  <c r="F52" i="25"/>
  <c r="E52" i="25"/>
  <c r="D52" i="25"/>
  <c r="AX51" i="25"/>
  <c r="AW51" i="25"/>
  <c r="AV51" i="25"/>
  <c r="AU51" i="25"/>
  <c r="AT51" i="25"/>
  <c r="AS51" i="25"/>
  <c r="AR51" i="25"/>
  <c r="AQ51" i="25"/>
  <c r="AP51" i="25"/>
  <c r="AO51" i="25"/>
  <c r="AN51" i="25"/>
  <c r="AM51" i="25"/>
  <c r="AL51" i="25"/>
  <c r="AK51" i="25"/>
  <c r="AJ51" i="25"/>
  <c r="AI51" i="25"/>
  <c r="AH51" i="25"/>
  <c r="AG51" i="25"/>
  <c r="AF51" i="25"/>
  <c r="AE51" i="25"/>
  <c r="AD51" i="25"/>
  <c r="AC51" i="25"/>
  <c r="AB51" i="25"/>
  <c r="AA51" i="25"/>
  <c r="Z51" i="25"/>
  <c r="Y51" i="25"/>
  <c r="X51" i="25"/>
  <c r="W51" i="25"/>
  <c r="V51" i="25"/>
  <c r="U51" i="25"/>
  <c r="T51" i="25"/>
  <c r="S51" i="25"/>
  <c r="R51" i="25"/>
  <c r="Q51" i="25"/>
  <c r="P51" i="25"/>
  <c r="O51" i="25"/>
  <c r="N51" i="25"/>
  <c r="M51" i="25"/>
  <c r="L51" i="25"/>
  <c r="K51" i="25"/>
  <c r="J51" i="25"/>
  <c r="I51" i="25"/>
  <c r="H51" i="25"/>
  <c r="G51" i="25"/>
  <c r="F51" i="25"/>
  <c r="E51" i="25"/>
  <c r="D51" i="25"/>
  <c r="AX50" i="25"/>
  <c r="AW50" i="25"/>
  <c r="AV50" i="25"/>
  <c r="AU50" i="25"/>
  <c r="AT50" i="25"/>
  <c r="AS50" i="25"/>
  <c r="AR50" i="25"/>
  <c r="AQ50" i="25"/>
  <c r="AP50" i="25"/>
  <c r="AO50" i="25"/>
  <c r="AN50" i="25"/>
  <c r="AM50" i="25"/>
  <c r="AL50" i="25"/>
  <c r="AK50" i="25"/>
  <c r="AJ50" i="25"/>
  <c r="AI50" i="25"/>
  <c r="AH50" i="25"/>
  <c r="AG50" i="25"/>
  <c r="AF50" i="25"/>
  <c r="AE50" i="25"/>
  <c r="AD50" i="25"/>
  <c r="AC50" i="25"/>
  <c r="AB50" i="25"/>
  <c r="AA50" i="25"/>
  <c r="Z50" i="25"/>
  <c r="Y50" i="25"/>
  <c r="X50" i="25"/>
  <c r="W50" i="25"/>
  <c r="V50" i="25"/>
  <c r="U50" i="25"/>
  <c r="T50" i="25"/>
  <c r="S50" i="25"/>
  <c r="R50" i="25"/>
  <c r="Q50" i="25"/>
  <c r="P50" i="25"/>
  <c r="O50" i="25"/>
  <c r="N50" i="25"/>
  <c r="M50" i="25"/>
  <c r="L50" i="25"/>
  <c r="K50" i="25"/>
  <c r="J50" i="25"/>
  <c r="I50" i="25"/>
  <c r="H50" i="25"/>
  <c r="G50" i="25"/>
  <c r="F50" i="25"/>
  <c r="E50" i="25"/>
  <c r="D50" i="25"/>
  <c r="AX49" i="25"/>
  <c r="AW49" i="25"/>
  <c r="AV49" i="25"/>
  <c r="AU49" i="25"/>
  <c r="AT49" i="25"/>
  <c r="AS49" i="25"/>
  <c r="AR49" i="25"/>
  <c r="AQ49" i="25"/>
  <c r="AP49" i="25"/>
  <c r="AO49" i="25"/>
  <c r="AN49" i="25"/>
  <c r="AM49" i="25"/>
  <c r="AL49" i="25"/>
  <c r="AK49" i="25"/>
  <c r="AJ49" i="25"/>
  <c r="AI49" i="25"/>
  <c r="AH49" i="25"/>
  <c r="AG49" i="25"/>
  <c r="AF49" i="25"/>
  <c r="AE49" i="25"/>
  <c r="AD49" i="25"/>
  <c r="AC49" i="25"/>
  <c r="AB49" i="25"/>
  <c r="AA49" i="25"/>
  <c r="Z49" i="25"/>
  <c r="Y49" i="25"/>
  <c r="X49" i="25"/>
  <c r="W49" i="25"/>
  <c r="V49" i="25"/>
  <c r="U49" i="25"/>
  <c r="T49" i="25"/>
  <c r="S49" i="25"/>
  <c r="R49" i="25"/>
  <c r="Q49" i="25"/>
  <c r="P49" i="25"/>
  <c r="O49" i="25"/>
  <c r="N49" i="25"/>
  <c r="M49" i="25"/>
  <c r="L49" i="25"/>
  <c r="K49" i="25"/>
  <c r="J49" i="25"/>
  <c r="I49" i="25"/>
  <c r="H49" i="25"/>
  <c r="G49" i="25"/>
  <c r="F49" i="25"/>
  <c r="E49" i="25"/>
  <c r="D49" i="25"/>
  <c r="AX48" i="25"/>
  <c r="AW48" i="25"/>
  <c r="AV48" i="25"/>
  <c r="AU48" i="25"/>
  <c r="AT48" i="25"/>
  <c r="AS48" i="25"/>
  <c r="AR48" i="25"/>
  <c r="AQ48" i="25"/>
  <c r="AP48" i="25"/>
  <c r="AO48" i="25"/>
  <c r="AN48" i="25"/>
  <c r="AM48" i="25"/>
  <c r="AL48" i="25"/>
  <c r="AK48" i="25"/>
  <c r="AJ48" i="25"/>
  <c r="AI48" i="25"/>
  <c r="AH48" i="25"/>
  <c r="AG48" i="25"/>
  <c r="AF48" i="25"/>
  <c r="AE48" i="25"/>
  <c r="AD48" i="25"/>
  <c r="AC48" i="25"/>
  <c r="AB48" i="25"/>
  <c r="AA48" i="25"/>
  <c r="Z48" i="25"/>
  <c r="Y48" i="25"/>
  <c r="X48" i="25"/>
  <c r="W48" i="25"/>
  <c r="V48" i="25"/>
  <c r="U48" i="25"/>
  <c r="T48" i="25"/>
  <c r="S48" i="25"/>
  <c r="R48" i="25"/>
  <c r="Q48" i="25"/>
  <c r="P48" i="25"/>
  <c r="O48" i="25"/>
  <c r="N48" i="25"/>
  <c r="M48" i="25"/>
  <c r="L48" i="25"/>
  <c r="K48" i="25"/>
  <c r="J48" i="25"/>
  <c r="I48" i="25"/>
  <c r="H48" i="25"/>
  <c r="G48" i="25"/>
  <c r="F48" i="25"/>
  <c r="E48" i="25"/>
  <c r="D48" i="25"/>
  <c r="AX47" i="25"/>
  <c r="AW47" i="25"/>
  <c r="AV47" i="25"/>
  <c r="AU47" i="25"/>
  <c r="AT47" i="25"/>
  <c r="AS47" i="25"/>
  <c r="AR47" i="25"/>
  <c r="AQ47" i="25"/>
  <c r="AP47" i="25"/>
  <c r="AO47" i="25"/>
  <c r="AN47" i="25"/>
  <c r="AM47" i="25"/>
  <c r="AL47" i="25"/>
  <c r="AK47"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D47" i="25"/>
  <c r="AX46" i="25"/>
  <c r="AW46" i="25"/>
  <c r="AV46" i="25"/>
  <c r="AU46" i="25"/>
  <c r="AT46" i="25"/>
  <c r="AS46" i="25"/>
  <c r="AR46" i="25"/>
  <c r="AQ46" i="25"/>
  <c r="AP46" i="25"/>
  <c r="AO46" i="25"/>
  <c r="AN46" i="25"/>
  <c r="AM46" i="25"/>
  <c r="AL46" i="25"/>
  <c r="AK46"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D46" i="25"/>
  <c r="AX45" i="25"/>
  <c r="AW45" i="25"/>
  <c r="AV45" i="25"/>
  <c r="AU45" i="25"/>
  <c r="AT45" i="25"/>
  <c r="AS45" i="25"/>
  <c r="AR45" i="25"/>
  <c r="AQ45" i="25"/>
  <c r="AP45" i="25"/>
  <c r="AO45" i="25"/>
  <c r="AN45" i="25"/>
  <c r="AM45" i="25"/>
  <c r="AL45" i="25"/>
  <c r="AK45"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45" i="25"/>
  <c r="AX44" i="25"/>
  <c r="AW44" i="25"/>
  <c r="AV44" i="25"/>
  <c r="AU44" i="25"/>
  <c r="AT44" i="25"/>
  <c r="AS44" i="25"/>
  <c r="AR44" i="25"/>
  <c r="AQ44" i="25"/>
  <c r="AP44" i="25"/>
  <c r="AO44" i="25"/>
  <c r="AN44" i="25"/>
  <c r="AM44" i="25"/>
  <c r="AL44" i="25"/>
  <c r="AK44" i="25"/>
  <c r="AJ44" i="25"/>
  <c r="AI44" i="25"/>
  <c r="AH44" i="25"/>
  <c r="AG44" i="25"/>
  <c r="AF44" i="25"/>
  <c r="AE44" i="25"/>
  <c r="AD44" i="25"/>
  <c r="AZ44" i="25" s="1"/>
  <c r="AC44" i="25"/>
  <c r="AB44" i="25"/>
  <c r="AA44" i="25"/>
  <c r="Z44" i="25"/>
  <c r="Y44" i="25"/>
  <c r="X44" i="25"/>
  <c r="W44" i="25"/>
  <c r="V44" i="25"/>
  <c r="U44" i="25"/>
  <c r="AY44" i="25" s="1"/>
  <c r="T44" i="25"/>
  <c r="S44" i="25"/>
  <c r="R44" i="25"/>
  <c r="Q44" i="25"/>
  <c r="P44" i="25"/>
  <c r="O44" i="25"/>
  <c r="N44" i="25"/>
  <c r="M44" i="25"/>
  <c r="L44" i="25"/>
  <c r="K44" i="25"/>
  <c r="J44" i="25"/>
  <c r="I44" i="25"/>
  <c r="H44" i="25"/>
  <c r="G44" i="25"/>
  <c r="F44" i="25"/>
  <c r="E44" i="25"/>
  <c r="D44" i="25"/>
  <c r="AX43" i="25"/>
  <c r="AW43" i="25"/>
  <c r="AV43" i="25"/>
  <c r="AU43" i="25"/>
  <c r="AT43" i="25"/>
  <c r="AS43" i="25"/>
  <c r="AR43" i="25"/>
  <c r="AQ43" i="25"/>
  <c r="AP43" i="25"/>
  <c r="AO43" i="25"/>
  <c r="AN43" i="25"/>
  <c r="AM43" i="25"/>
  <c r="AL43" i="25"/>
  <c r="AK43" i="25"/>
  <c r="AJ43" i="25"/>
  <c r="AI43" i="25"/>
  <c r="AH43" i="25"/>
  <c r="AG43" i="25"/>
  <c r="AF43" i="25"/>
  <c r="AE43" i="25"/>
  <c r="AD43" i="25"/>
  <c r="AC43" i="25"/>
  <c r="AB43" i="25"/>
  <c r="AA43" i="25"/>
  <c r="Z43" i="25"/>
  <c r="Y43" i="25"/>
  <c r="X43" i="25"/>
  <c r="W43" i="25"/>
  <c r="V43" i="25"/>
  <c r="U43" i="25"/>
  <c r="T43" i="25"/>
  <c r="S43" i="25"/>
  <c r="R43" i="25"/>
  <c r="Q43" i="25"/>
  <c r="P43" i="25"/>
  <c r="O43" i="25"/>
  <c r="N43" i="25"/>
  <c r="M43" i="25"/>
  <c r="L43" i="25"/>
  <c r="K43" i="25"/>
  <c r="J43" i="25"/>
  <c r="I43" i="25"/>
  <c r="H43" i="25"/>
  <c r="G43" i="25"/>
  <c r="F43" i="25"/>
  <c r="E43" i="25"/>
  <c r="D43" i="25"/>
  <c r="AX42" i="25"/>
  <c r="AW42" i="25"/>
  <c r="AV42" i="25"/>
  <c r="AU42" i="25"/>
  <c r="AT42" i="25"/>
  <c r="AS42" i="25"/>
  <c r="AR42" i="25"/>
  <c r="AQ42" i="25"/>
  <c r="AP42" i="25"/>
  <c r="AO42" i="25"/>
  <c r="AN42" i="25"/>
  <c r="AM42" i="25"/>
  <c r="AL42" i="25"/>
  <c r="AK42" i="25"/>
  <c r="AJ42" i="25"/>
  <c r="AI42" i="25"/>
  <c r="AH42" i="25"/>
  <c r="AG42" i="25"/>
  <c r="AF42" i="25"/>
  <c r="AE42" i="25"/>
  <c r="AD42" i="25"/>
  <c r="AC42" i="25"/>
  <c r="AB42" i="25"/>
  <c r="AA42" i="25"/>
  <c r="Z42" i="25"/>
  <c r="Y42" i="25"/>
  <c r="X42" i="25"/>
  <c r="W42" i="25"/>
  <c r="V42" i="25"/>
  <c r="U42" i="25"/>
  <c r="T42" i="25"/>
  <c r="S42" i="25"/>
  <c r="R42" i="25"/>
  <c r="Q42" i="25"/>
  <c r="P42" i="25"/>
  <c r="O42" i="25"/>
  <c r="N42" i="25"/>
  <c r="M42" i="25"/>
  <c r="L42" i="25"/>
  <c r="K42" i="25"/>
  <c r="J42" i="25"/>
  <c r="I42" i="25"/>
  <c r="H42" i="25"/>
  <c r="G42" i="25"/>
  <c r="F42" i="25"/>
  <c r="E42" i="25"/>
  <c r="D42" i="25"/>
  <c r="AX41" i="25"/>
  <c r="AW41" i="25"/>
  <c r="AV41" i="25"/>
  <c r="AU41" i="25"/>
  <c r="AT41" i="25"/>
  <c r="AS41" i="25"/>
  <c r="AR41" i="25"/>
  <c r="AQ41" i="25"/>
  <c r="AP41" i="25"/>
  <c r="AO41" i="25"/>
  <c r="AN41" i="25"/>
  <c r="AM41" i="25"/>
  <c r="AL41" i="25"/>
  <c r="AK41" i="25"/>
  <c r="AJ41" i="25"/>
  <c r="AI41" i="25"/>
  <c r="AH41" i="25"/>
  <c r="AG41" i="25"/>
  <c r="AF41" i="25"/>
  <c r="AE41" i="25"/>
  <c r="AD41" i="25"/>
  <c r="AC41" i="25"/>
  <c r="AB41" i="25"/>
  <c r="AA41" i="25"/>
  <c r="Z41" i="25"/>
  <c r="Y41" i="25"/>
  <c r="X41" i="25"/>
  <c r="W41" i="25"/>
  <c r="V41" i="25"/>
  <c r="U41" i="25"/>
  <c r="T41" i="25"/>
  <c r="S41" i="25"/>
  <c r="R41" i="25"/>
  <c r="Q41" i="25"/>
  <c r="P41" i="25"/>
  <c r="O41" i="25"/>
  <c r="N41" i="25"/>
  <c r="M41" i="25"/>
  <c r="L41" i="25"/>
  <c r="K41" i="25"/>
  <c r="J41" i="25"/>
  <c r="I41" i="25"/>
  <c r="H41" i="25"/>
  <c r="G41" i="25"/>
  <c r="F41" i="25"/>
  <c r="E41" i="25"/>
  <c r="D41" i="25"/>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H137" i="21"/>
  <c r="AI137" i="21"/>
  <c r="AJ137" i="21"/>
  <c r="AK137" i="21"/>
  <c r="AL137" i="21"/>
  <c r="AM137" i="21"/>
  <c r="AN137" i="21"/>
  <c r="AO137" i="21"/>
  <c r="AP137" i="21"/>
  <c r="AQ137" i="21"/>
  <c r="AR137" i="21"/>
  <c r="AS137" i="21"/>
  <c r="AT137" i="21"/>
  <c r="AU137" i="21"/>
  <c r="AV137" i="21"/>
  <c r="AW137" i="21"/>
  <c r="AX137"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H138" i="21"/>
  <c r="AI138" i="21"/>
  <c r="AJ138" i="21"/>
  <c r="AK138" i="21"/>
  <c r="AL138" i="21"/>
  <c r="AM138" i="21"/>
  <c r="AN138" i="21"/>
  <c r="AO138" i="21"/>
  <c r="AP138" i="21"/>
  <c r="AQ138" i="21"/>
  <c r="AR138" i="21"/>
  <c r="AS138" i="21"/>
  <c r="AT138" i="21"/>
  <c r="AU138" i="21"/>
  <c r="AV138" i="21"/>
  <c r="AW138" i="21"/>
  <c r="AX138"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H139" i="21"/>
  <c r="AI139" i="21"/>
  <c r="AJ139" i="21"/>
  <c r="AK139" i="21"/>
  <c r="AL139" i="21"/>
  <c r="AM139" i="21"/>
  <c r="AN139" i="21"/>
  <c r="AO139" i="21"/>
  <c r="AP139" i="21"/>
  <c r="AQ139" i="21"/>
  <c r="AR139" i="21"/>
  <c r="AS139" i="21"/>
  <c r="AT139" i="21"/>
  <c r="AU139" i="21"/>
  <c r="AV139" i="21"/>
  <c r="AW139" i="21"/>
  <c r="AX139"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H140" i="21"/>
  <c r="AI140" i="21"/>
  <c r="AJ140" i="21"/>
  <c r="AK140" i="21"/>
  <c r="AL140" i="21"/>
  <c r="AM140" i="21"/>
  <c r="AN140" i="21"/>
  <c r="AO140" i="21"/>
  <c r="AP140" i="21"/>
  <c r="AQ140" i="21"/>
  <c r="AR140" i="21"/>
  <c r="AS140" i="21"/>
  <c r="AT140" i="21"/>
  <c r="AU140" i="21"/>
  <c r="AV140" i="21"/>
  <c r="AW140" i="21"/>
  <c r="AX140"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H141" i="21"/>
  <c r="AI141" i="21"/>
  <c r="AJ141" i="21"/>
  <c r="AK141" i="21"/>
  <c r="AL141" i="21"/>
  <c r="AM141" i="21"/>
  <c r="AN141" i="21"/>
  <c r="AO141" i="21"/>
  <c r="AP141" i="21"/>
  <c r="AQ141" i="21"/>
  <c r="AR141" i="21"/>
  <c r="AS141" i="21"/>
  <c r="AT141" i="21"/>
  <c r="AU141" i="21"/>
  <c r="AV141" i="21"/>
  <c r="AW141" i="21"/>
  <c r="AX141"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H142" i="21"/>
  <c r="AI142" i="21"/>
  <c r="AJ142" i="21"/>
  <c r="AK142" i="21"/>
  <c r="AL142" i="21"/>
  <c r="AM142" i="21"/>
  <c r="AN142" i="21"/>
  <c r="AO142" i="21"/>
  <c r="AP142" i="21"/>
  <c r="AQ142" i="21"/>
  <c r="AR142" i="21"/>
  <c r="AS142" i="21"/>
  <c r="AT142" i="21"/>
  <c r="AU142" i="21"/>
  <c r="AV142" i="21"/>
  <c r="AW142" i="21"/>
  <c r="AX142"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H143" i="21"/>
  <c r="AI143" i="21"/>
  <c r="AJ143" i="21"/>
  <c r="AK143" i="21"/>
  <c r="AL143" i="21"/>
  <c r="AM143" i="21"/>
  <c r="AN143" i="21"/>
  <c r="AO143" i="21"/>
  <c r="AP143" i="21"/>
  <c r="AQ143" i="21"/>
  <c r="AR143" i="21"/>
  <c r="AS143" i="21"/>
  <c r="AT143" i="21"/>
  <c r="AU143" i="21"/>
  <c r="AV143" i="21"/>
  <c r="AW143" i="21"/>
  <c r="AX143"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H144" i="21"/>
  <c r="AI144" i="21"/>
  <c r="AJ144" i="21"/>
  <c r="AK144" i="21"/>
  <c r="AL144" i="21"/>
  <c r="AM144" i="21"/>
  <c r="AN144" i="21"/>
  <c r="AO144" i="21"/>
  <c r="AP144" i="21"/>
  <c r="AQ144" i="21"/>
  <c r="AR144" i="21"/>
  <c r="AS144" i="21"/>
  <c r="AT144" i="21"/>
  <c r="AU144" i="21"/>
  <c r="AV144" i="21"/>
  <c r="AW144" i="21"/>
  <c r="AX144"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H145" i="21"/>
  <c r="AI145" i="21"/>
  <c r="AJ145" i="21"/>
  <c r="AK145" i="21"/>
  <c r="AL145" i="21"/>
  <c r="AM145" i="21"/>
  <c r="AN145" i="21"/>
  <c r="AO145" i="21"/>
  <c r="AP145" i="21"/>
  <c r="AQ145" i="21"/>
  <c r="AR145" i="21"/>
  <c r="AS145" i="21"/>
  <c r="AT145" i="21"/>
  <c r="AU145" i="21"/>
  <c r="AV145" i="21"/>
  <c r="AW145" i="21"/>
  <c r="AX145"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H146" i="21"/>
  <c r="AI146" i="21"/>
  <c r="AJ146" i="21"/>
  <c r="AK146" i="21"/>
  <c r="AL146" i="21"/>
  <c r="AM146" i="21"/>
  <c r="AN146" i="21"/>
  <c r="AO146" i="21"/>
  <c r="AP146" i="21"/>
  <c r="AQ146" i="21"/>
  <c r="AR146" i="21"/>
  <c r="AS146" i="21"/>
  <c r="AT146" i="21"/>
  <c r="AU146" i="21"/>
  <c r="AV146" i="21"/>
  <c r="AW146" i="21"/>
  <c r="AX146"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H147" i="21"/>
  <c r="AI147" i="21"/>
  <c r="AJ147" i="21"/>
  <c r="AK147" i="21"/>
  <c r="AL147" i="21"/>
  <c r="AM147" i="21"/>
  <c r="AN147" i="21"/>
  <c r="AO147" i="21"/>
  <c r="AP147" i="21"/>
  <c r="AQ147" i="21"/>
  <c r="AR147" i="21"/>
  <c r="AS147" i="21"/>
  <c r="AT147" i="21"/>
  <c r="AU147" i="21"/>
  <c r="AV147" i="21"/>
  <c r="AW147" i="21"/>
  <c r="AX147"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H148" i="21"/>
  <c r="AI148" i="21"/>
  <c r="AJ148" i="21"/>
  <c r="AK148" i="21"/>
  <c r="AL148" i="21"/>
  <c r="AM148" i="21"/>
  <c r="AN148" i="21"/>
  <c r="AO148" i="21"/>
  <c r="AP148" i="21"/>
  <c r="AQ148" i="21"/>
  <c r="AR148" i="21"/>
  <c r="AS148" i="21"/>
  <c r="AT148" i="21"/>
  <c r="AU148" i="21"/>
  <c r="AV148" i="21"/>
  <c r="AW148" i="21"/>
  <c r="AX148"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H149" i="21"/>
  <c r="AI149" i="21"/>
  <c r="AJ149" i="21"/>
  <c r="AK149" i="21"/>
  <c r="AL149" i="21"/>
  <c r="AM149" i="21"/>
  <c r="AN149" i="21"/>
  <c r="AO149" i="21"/>
  <c r="AP149" i="21"/>
  <c r="AQ149" i="21"/>
  <c r="AR149" i="21"/>
  <c r="AS149" i="21"/>
  <c r="AT149" i="21"/>
  <c r="AU149" i="21"/>
  <c r="AV149" i="21"/>
  <c r="AW149" i="21"/>
  <c r="AX149"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H150" i="21"/>
  <c r="AI150" i="21"/>
  <c r="AJ150" i="21"/>
  <c r="AK150" i="21"/>
  <c r="AL150" i="21"/>
  <c r="AM150" i="21"/>
  <c r="AN150" i="21"/>
  <c r="AO150" i="21"/>
  <c r="AP150" i="21"/>
  <c r="AQ150" i="21"/>
  <c r="AR150" i="21"/>
  <c r="AS150" i="21"/>
  <c r="AT150" i="21"/>
  <c r="AU150" i="21"/>
  <c r="AV150" i="21"/>
  <c r="AW150" i="21"/>
  <c r="AX150"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H151" i="21"/>
  <c r="AI151" i="21"/>
  <c r="AJ151" i="21"/>
  <c r="AK151" i="21"/>
  <c r="AL151" i="21"/>
  <c r="AM151" i="21"/>
  <c r="AN151" i="21"/>
  <c r="AO151" i="21"/>
  <c r="AP151" i="21"/>
  <c r="AQ151" i="21"/>
  <c r="AR151" i="21"/>
  <c r="AS151" i="21"/>
  <c r="AT151" i="21"/>
  <c r="AU151" i="21"/>
  <c r="AV151" i="21"/>
  <c r="AW151" i="21"/>
  <c r="AX151"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H152" i="21"/>
  <c r="AI152" i="21"/>
  <c r="AJ152" i="21"/>
  <c r="AK152" i="21"/>
  <c r="AL152" i="21"/>
  <c r="AM152" i="21"/>
  <c r="AN152" i="21"/>
  <c r="AO152" i="21"/>
  <c r="AP152" i="21"/>
  <c r="AQ152" i="21"/>
  <c r="AR152" i="21"/>
  <c r="AS152" i="21"/>
  <c r="AT152" i="21"/>
  <c r="AU152" i="21"/>
  <c r="AV152" i="21"/>
  <c r="AW152" i="21"/>
  <c r="AX152"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H136" i="21"/>
  <c r="AI136" i="21"/>
  <c r="AJ136" i="21"/>
  <c r="AK136" i="21"/>
  <c r="AL136" i="21"/>
  <c r="AM136" i="21"/>
  <c r="AN136" i="21"/>
  <c r="AO136" i="21"/>
  <c r="AP136" i="21"/>
  <c r="AQ136" i="21"/>
  <c r="AR136" i="21"/>
  <c r="AS136" i="21"/>
  <c r="AT136" i="21"/>
  <c r="AU136" i="21"/>
  <c r="AV136" i="21"/>
  <c r="AW136" i="21"/>
  <c r="AX136" i="21"/>
  <c r="D136"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H118" i="21"/>
  <c r="AI118" i="21"/>
  <c r="AJ118" i="21"/>
  <c r="AK118" i="21"/>
  <c r="AL118" i="21"/>
  <c r="AM118" i="21"/>
  <c r="AN118" i="21"/>
  <c r="AO118" i="21"/>
  <c r="AP118" i="21"/>
  <c r="AQ118" i="21"/>
  <c r="AR118" i="21"/>
  <c r="AS118" i="21"/>
  <c r="AT118" i="21"/>
  <c r="AU118" i="21"/>
  <c r="AV118" i="21"/>
  <c r="AW118" i="21"/>
  <c r="AX118"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H119" i="21"/>
  <c r="AI119" i="21"/>
  <c r="AJ119" i="21"/>
  <c r="AK119" i="21"/>
  <c r="AL119" i="21"/>
  <c r="AM119" i="21"/>
  <c r="AN119" i="21"/>
  <c r="AO119" i="21"/>
  <c r="AP119" i="21"/>
  <c r="AQ119" i="21"/>
  <c r="AR119" i="21"/>
  <c r="AS119" i="21"/>
  <c r="AT119" i="21"/>
  <c r="AU119" i="21"/>
  <c r="AV119" i="21"/>
  <c r="AW119" i="21"/>
  <c r="AX119"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H120" i="21"/>
  <c r="AI120" i="21"/>
  <c r="AJ120" i="21"/>
  <c r="AK120" i="21"/>
  <c r="AL120" i="21"/>
  <c r="AM120" i="21"/>
  <c r="AN120" i="21"/>
  <c r="AO120" i="21"/>
  <c r="AP120" i="21"/>
  <c r="AQ120" i="21"/>
  <c r="AR120" i="21"/>
  <c r="AS120" i="21"/>
  <c r="AT120" i="21"/>
  <c r="AU120" i="21"/>
  <c r="AV120" i="21"/>
  <c r="AW120" i="21"/>
  <c r="AX120"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H121" i="21"/>
  <c r="AI121" i="21"/>
  <c r="AJ121" i="21"/>
  <c r="AK121" i="21"/>
  <c r="AL121" i="21"/>
  <c r="AM121" i="21"/>
  <c r="AN121" i="21"/>
  <c r="AO121" i="21"/>
  <c r="AP121" i="21"/>
  <c r="AQ121" i="21"/>
  <c r="AR121" i="21"/>
  <c r="AS121" i="21"/>
  <c r="AT121" i="21"/>
  <c r="AU121" i="21"/>
  <c r="AV121" i="21"/>
  <c r="AW121" i="21"/>
  <c r="AX121"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H122" i="21"/>
  <c r="AI122" i="21"/>
  <c r="AJ122" i="21"/>
  <c r="AK122" i="21"/>
  <c r="AL122" i="21"/>
  <c r="AM122" i="21"/>
  <c r="AN122" i="21"/>
  <c r="AO122" i="21"/>
  <c r="AP122" i="21"/>
  <c r="AQ122" i="21"/>
  <c r="AR122" i="21"/>
  <c r="AS122" i="21"/>
  <c r="AT122" i="21"/>
  <c r="AU122" i="21"/>
  <c r="AV122" i="21"/>
  <c r="AW122" i="21"/>
  <c r="AX122"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H123" i="21"/>
  <c r="AI123" i="21"/>
  <c r="AJ123" i="21"/>
  <c r="AK123" i="21"/>
  <c r="AL123" i="21"/>
  <c r="AM123" i="21"/>
  <c r="AN123" i="21"/>
  <c r="AO123" i="21"/>
  <c r="AP123" i="21"/>
  <c r="AQ123" i="21"/>
  <c r="AR123" i="21"/>
  <c r="AS123" i="21"/>
  <c r="AT123" i="21"/>
  <c r="AU123" i="21"/>
  <c r="AV123" i="21"/>
  <c r="AW123" i="21"/>
  <c r="AX123"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H124" i="21"/>
  <c r="AI124" i="21"/>
  <c r="AJ124" i="21"/>
  <c r="AK124" i="21"/>
  <c r="AL124" i="21"/>
  <c r="AM124" i="21"/>
  <c r="AN124" i="21"/>
  <c r="AO124" i="21"/>
  <c r="AP124" i="21"/>
  <c r="AQ124" i="21"/>
  <c r="AR124" i="21"/>
  <c r="AS124" i="21"/>
  <c r="AT124" i="21"/>
  <c r="AU124" i="21"/>
  <c r="AV124" i="21"/>
  <c r="AW124" i="21"/>
  <c r="AX124"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H125" i="21"/>
  <c r="AI125" i="21"/>
  <c r="AJ125" i="21"/>
  <c r="AK125" i="21"/>
  <c r="AL125" i="21"/>
  <c r="AM125" i="21"/>
  <c r="AN125" i="21"/>
  <c r="AO125" i="21"/>
  <c r="AP125" i="21"/>
  <c r="AQ125" i="21"/>
  <c r="AR125" i="21"/>
  <c r="AS125" i="21"/>
  <c r="AT125" i="21"/>
  <c r="AU125" i="21"/>
  <c r="AV125" i="21"/>
  <c r="AW125" i="21"/>
  <c r="AX125"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H126" i="21"/>
  <c r="AI126" i="21"/>
  <c r="AJ126" i="21"/>
  <c r="AK126" i="21"/>
  <c r="AL126" i="21"/>
  <c r="AM126" i="21"/>
  <c r="AN126" i="21"/>
  <c r="AO126" i="21"/>
  <c r="AP126" i="21"/>
  <c r="AQ126" i="21"/>
  <c r="AR126" i="21"/>
  <c r="AS126" i="21"/>
  <c r="AT126" i="21"/>
  <c r="AU126" i="21"/>
  <c r="AV126" i="21"/>
  <c r="AW126" i="21"/>
  <c r="AX126"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H127" i="21"/>
  <c r="AI127" i="21"/>
  <c r="AJ127" i="21"/>
  <c r="AK127" i="21"/>
  <c r="AL127" i="21"/>
  <c r="AM127" i="21"/>
  <c r="AN127" i="21"/>
  <c r="AO127" i="21"/>
  <c r="AP127" i="21"/>
  <c r="AQ127" i="21"/>
  <c r="AR127" i="21"/>
  <c r="AS127" i="21"/>
  <c r="AT127" i="21"/>
  <c r="AU127" i="21"/>
  <c r="AV127" i="21"/>
  <c r="AW127" i="21"/>
  <c r="AX127"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H128" i="21"/>
  <c r="AI128" i="21"/>
  <c r="AJ128" i="21"/>
  <c r="AK128" i="21"/>
  <c r="AL128" i="21"/>
  <c r="AM128" i="21"/>
  <c r="AN128" i="21"/>
  <c r="AO128" i="21"/>
  <c r="AP128" i="21"/>
  <c r="AQ128" i="21"/>
  <c r="AR128" i="21"/>
  <c r="AS128" i="21"/>
  <c r="AT128" i="21"/>
  <c r="AU128" i="21"/>
  <c r="AV128" i="21"/>
  <c r="AW128" i="21"/>
  <c r="AX128"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H129" i="21"/>
  <c r="AI129" i="21"/>
  <c r="AJ129" i="21"/>
  <c r="AK129" i="21"/>
  <c r="AL129" i="21"/>
  <c r="AM129" i="21"/>
  <c r="AN129" i="21"/>
  <c r="AO129" i="21"/>
  <c r="AP129" i="21"/>
  <c r="AQ129" i="21"/>
  <c r="AR129" i="21"/>
  <c r="AS129" i="21"/>
  <c r="AT129" i="21"/>
  <c r="AU129" i="21"/>
  <c r="AV129" i="21"/>
  <c r="AW129" i="21"/>
  <c r="AX129"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H130" i="21"/>
  <c r="AI130" i="21"/>
  <c r="AJ130" i="21"/>
  <c r="AK130" i="21"/>
  <c r="AL130" i="21"/>
  <c r="AM130" i="21"/>
  <c r="AN130" i="21"/>
  <c r="AO130" i="21"/>
  <c r="AP130" i="21"/>
  <c r="AQ130" i="21"/>
  <c r="AR130" i="21"/>
  <c r="AS130" i="21"/>
  <c r="AT130" i="21"/>
  <c r="AU130" i="21"/>
  <c r="AV130" i="21"/>
  <c r="AW130" i="21"/>
  <c r="AX130"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H131" i="21"/>
  <c r="AI131" i="21"/>
  <c r="AJ131" i="21"/>
  <c r="AK131" i="21"/>
  <c r="AL131" i="21"/>
  <c r="AM131" i="21"/>
  <c r="AN131" i="21"/>
  <c r="AO131" i="21"/>
  <c r="AP131" i="21"/>
  <c r="AQ131" i="21"/>
  <c r="AR131" i="21"/>
  <c r="AS131" i="21"/>
  <c r="AT131" i="21"/>
  <c r="AU131" i="21"/>
  <c r="AV131" i="21"/>
  <c r="AW131" i="21"/>
  <c r="AX131"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H132" i="21"/>
  <c r="AI132" i="21"/>
  <c r="AJ132" i="21"/>
  <c r="AK132" i="21"/>
  <c r="AL132" i="21"/>
  <c r="AM132" i="21"/>
  <c r="AN132" i="21"/>
  <c r="AO132" i="21"/>
  <c r="AP132" i="21"/>
  <c r="AQ132" i="21"/>
  <c r="AR132" i="21"/>
  <c r="AS132" i="21"/>
  <c r="AT132" i="21"/>
  <c r="AU132" i="21"/>
  <c r="AV132" i="21"/>
  <c r="AW132" i="21"/>
  <c r="AX132"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H133" i="21"/>
  <c r="AI133" i="21"/>
  <c r="AJ133" i="21"/>
  <c r="AK133" i="21"/>
  <c r="AL133" i="21"/>
  <c r="AM133" i="21"/>
  <c r="AN133" i="21"/>
  <c r="AO133" i="21"/>
  <c r="AP133" i="21"/>
  <c r="AQ133" i="21"/>
  <c r="AR133" i="21"/>
  <c r="AS133" i="21"/>
  <c r="AT133" i="21"/>
  <c r="AU133" i="21"/>
  <c r="AV133" i="21"/>
  <c r="AW133" i="21"/>
  <c r="AX133"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H117" i="21"/>
  <c r="AI117" i="21"/>
  <c r="AJ117" i="21"/>
  <c r="AK117" i="21"/>
  <c r="AL117" i="21"/>
  <c r="AM117" i="21"/>
  <c r="AN117" i="21"/>
  <c r="AO117" i="21"/>
  <c r="AP117" i="21"/>
  <c r="AQ117" i="21"/>
  <c r="AR117" i="21"/>
  <c r="AS117" i="21"/>
  <c r="AT117" i="21"/>
  <c r="AU117" i="21"/>
  <c r="AV117" i="21"/>
  <c r="AW117" i="21"/>
  <c r="AX117" i="21"/>
  <c r="D117"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H99" i="21"/>
  <c r="AI99" i="21"/>
  <c r="AJ99" i="21"/>
  <c r="AK99" i="21"/>
  <c r="AL99" i="21"/>
  <c r="AM99" i="21"/>
  <c r="AN99" i="21"/>
  <c r="AO99" i="21"/>
  <c r="AP99" i="21"/>
  <c r="AQ99" i="21"/>
  <c r="AR99" i="21"/>
  <c r="AS99" i="21"/>
  <c r="AT99" i="21"/>
  <c r="AU99" i="21"/>
  <c r="AV99" i="21"/>
  <c r="AW99" i="21"/>
  <c r="AX99"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H100" i="21"/>
  <c r="AI100" i="21"/>
  <c r="AJ100" i="21"/>
  <c r="AK100" i="21"/>
  <c r="AL100" i="21"/>
  <c r="AM100" i="21"/>
  <c r="AN100" i="21"/>
  <c r="AO100" i="21"/>
  <c r="AP100" i="21"/>
  <c r="AQ100" i="21"/>
  <c r="AR100" i="21"/>
  <c r="AS100" i="21"/>
  <c r="AT100" i="21"/>
  <c r="AU100" i="21"/>
  <c r="AV100" i="21"/>
  <c r="AW100" i="21"/>
  <c r="AX100"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H101" i="21"/>
  <c r="AI101" i="21"/>
  <c r="AJ101" i="21"/>
  <c r="AK101" i="21"/>
  <c r="AL101" i="21"/>
  <c r="AM101" i="21"/>
  <c r="AN101" i="21"/>
  <c r="AO101" i="21"/>
  <c r="AP101" i="21"/>
  <c r="AQ101" i="21"/>
  <c r="AR101" i="21"/>
  <c r="AS101" i="21"/>
  <c r="AT101" i="21"/>
  <c r="AU101" i="21"/>
  <c r="AV101" i="21"/>
  <c r="AW101" i="21"/>
  <c r="AX101"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H102" i="21"/>
  <c r="AI102" i="21"/>
  <c r="AJ102" i="21"/>
  <c r="AK102" i="21"/>
  <c r="AL102" i="21"/>
  <c r="AM102" i="21"/>
  <c r="AN102" i="21"/>
  <c r="AO102" i="21"/>
  <c r="AP102" i="21"/>
  <c r="AQ102" i="21"/>
  <c r="AR102" i="21"/>
  <c r="AS102" i="21"/>
  <c r="AT102" i="21"/>
  <c r="AU102" i="21"/>
  <c r="AV102" i="21"/>
  <c r="AW102" i="21"/>
  <c r="AX102"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H103" i="21"/>
  <c r="AI103" i="21"/>
  <c r="AJ103" i="21"/>
  <c r="AK103" i="21"/>
  <c r="AL103" i="21"/>
  <c r="AM103" i="21"/>
  <c r="AN103" i="21"/>
  <c r="AO103" i="21"/>
  <c r="AP103" i="21"/>
  <c r="AQ103" i="21"/>
  <c r="AR103" i="21"/>
  <c r="AS103" i="21"/>
  <c r="AT103" i="21"/>
  <c r="AU103" i="21"/>
  <c r="AV103" i="21"/>
  <c r="AW103" i="21"/>
  <c r="AX103"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H104" i="21"/>
  <c r="AI104" i="21"/>
  <c r="AJ104" i="21"/>
  <c r="AK104" i="21"/>
  <c r="AL104" i="21"/>
  <c r="AM104" i="21"/>
  <c r="AN104" i="21"/>
  <c r="AO104" i="21"/>
  <c r="AP104" i="21"/>
  <c r="AQ104" i="21"/>
  <c r="AR104" i="21"/>
  <c r="AS104" i="21"/>
  <c r="AT104" i="21"/>
  <c r="AU104" i="21"/>
  <c r="AV104" i="21"/>
  <c r="AW104" i="21"/>
  <c r="AX104"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H105" i="21"/>
  <c r="AI105" i="21"/>
  <c r="AJ105" i="21"/>
  <c r="AK105" i="21"/>
  <c r="AL105" i="21"/>
  <c r="AM105" i="21"/>
  <c r="AN105" i="21"/>
  <c r="AO105" i="21"/>
  <c r="AP105" i="21"/>
  <c r="AQ105" i="21"/>
  <c r="AR105" i="21"/>
  <c r="AS105" i="21"/>
  <c r="AT105" i="21"/>
  <c r="AU105" i="21"/>
  <c r="AV105" i="21"/>
  <c r="AW105" i="21"/>
  <c r="AX105"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H106" i="21"/>
  <c r="AI106" i="21"/>
  <c r="AJ106" i="21"/>
  <c r="AK106" i="21"/>
  <c r="AL106" i="21"/>
  <c r="AM106" i="21"/>
  <c r="AN106" i="21"/>
  <c r="AO106" i="21"/>
  <c r="AP106" i="21"/>
  <c r="AQ106" i="21"/>
  <c r="AR106" i="21"/>
  <c r="AS106" i="21"/>
  <c r="AT106" i="21"/>
  <c r="AU106" i="21"/>
  <c r="AV106" i="21"/>
  <c r="AW106" i="21"/>
  <c r="AX106"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H107" i="21"/>
  <c r="AI107" i="21"/>
  <c r="AJ107" i="21"/>
  <c r="AK107" i="21"/>
  <c r="AL107" i="21"/>
  <c r="AM107" i="21"/>
  <c r="AN107" i="21"/>
  <c r="AO107" i="21"/>
  <c r="AP107" i="21"/>
  <c r="AQ107" i="21"/>
  <c r="AR107" i="21"/>
  <c r="AS107" i="21"/>
  <c r="AT107" i="21"/>
  <c r="AU107" i="21"/>
  <c r="AV107" i="21"/>
  <c r="AW107" i="21"/>
  <c r="AX107"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H108" i="21"/>
  <c r="AI108" i="21"/>
  <c r="AJ108" i="21"/>
  <c r="AK108" i="21"/>
  <c r="AL108" i="21"/>
  <c r="AM108" i="21"/>
  <c r="AN108" i="21"/>
  <c r="AO108" i="21"/>
  <c r="AP108" i="21"/>
  <c r="AQ108" i="21"/>
  <c r="AR108" i="21"/>
  <c r="AS108" i="21"/>
  <c r="AT108" i="21"/>
  <c r="AU108" i="21"/>
  <c r="AV108" i="21"/>
  <c r="AW108" i="21"/>
  <c r="AX108"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H109" i="21"/>
  <c r="AI109" i="21"/>
  <c r="AJ109" i="21"/>
  <c r="AK109" i="21"/>
  <c r="AL109" i="21"/>
  <c r="AM109" i="21"/>
  <c r="AN109" i="21"/>
  <c r="AO109" i="21"/>
  <c r="AP109" i="21"/>
  <c r="AQ109" i="21"/>
  <c r="AR109" i="21"/>
  <c r="AS109" i="21"/>
  <c r="AT109" i="21"/>
  <c r="AU109" i="21"/>
  <c r="AV109" i="21"/>
  <c r="AW109" i="21"/>
  <c r="AX109"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H110" i="21"/>
  <c r="AI110" i="21"/>
  <c r="AJ110" i="21"/>
  <c r="AK110" i="21"/>
  <c r="AL110" i="21"/>
  <c r="AM110" i="21"/>
  <c r="AN110" i="21"/>
  <c r="AO110" i="21"/>
  <c r="AP110" i="21"/>
  <c r="AQ110" i="21"/>
  <c r="AR110" i="21"/>
  <c r="AS110" i="21"/>
  <c r="AT110" i="21"/>
  <c r="AU110" i="21"/>
  <c r="AV110" i="21"/>
  <c r="AW110" i="21"/>
  <c r="AX110"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H111" i="21"/>
  <c r="AI111" i="21"/>
  <c r="AJ111" i="21"/>
  <c r="AK111" i="21"/>
  <c r="AL111" i="21"/>
  <c r="AM111" i="21"/>
  <c r="AN111" i="21"/>
  <c r="AO111" i="21"/>
  <c r="AP111" i="21"/>
  <c r="AQ111" i="21"/>
  <c r="AR111" i="21"/>
  <c r="AS111" i="21"/>
  <c r="AT111" i="21"/>
  <c r="AU111" i="21"/>
  <c r="AV111" i="21"/>
  <c r="AW111" i="21"/>
  <c r="AX111"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H112" i="21"/>
  <c r="AI112" i="21"/>
  <c r="AJ112" i="21"/>
  <c r="AK112" i="21"/>
  <c r="AL112" i="21"/>
  <c r="AM112" i="21"/>
  <c r="AN112" i="21"/>
  <c r="AO112" i="21"/>
  <c r="AP112" i="21"/>
  <c r="AQ112" i="21"/>
  <c r="AR112" i="21"/>
  <c r="AS112" i="21"/>
  <c r="AT112" i="21"/>
  <c r="AU112" i="21"/>
  <c r="AV112" i="21"/>
  <c r="AW112" i="21"/>
  <c r="AX112"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H113" i="21"/>
  <c r="AI113" i="21"/>
  <c r="AJ113" i="21"/>
  <c r="AK113" i="21"/>
  <c r="AL113" i="21"/>
  <c r="AM113" i="21"/>
  <c r="AN113" i="21"/>
  <c r="AO113" i="21"/>
  <c r="AP113" i="21"/>
  <c r="AQ113" i="21"/>
  <c r="AR113" i="21"/>
  <c r="AS113" i="21"/>
  <c r="AT113" i="21"/>
  <c r="AU113" i="21"/>
  <c r="AV113" i="21"/>
  <c r="AW113" i="21"/>
  <c r="AX113"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H114" i="21"/>
  <c r="AI114" i="21"/>
  <c r="AJ114" i="21"/>
  <c r="AK114" i="21"/>
  <c r="AL114" i="21"/>
  <c r="AM114" i="21"/>
  <c r="AN114" i="21"/>
  <c r="AO114" i="21"/>
  <c r="AP114" i="21"/>
  <c r="AQ114" i="21"/>
  <c r="AR114" i="21"/>
  <c r="AS114" i="21"/>
  <c r="AT114" i="21"/>
  <c r="AU114" i="21"/>
  <c r="AV114" i="21"/>
  <c r="AW114" i="21"/>
  <c r="AX114"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H98" i="21"/>
  <c r="AI98" i="21"/>
  <c r="AJ98" i="21"/>
  <c r="AK98" i="21"/>
  <c r="AL98" i="21"/>
  <c r="AM98" i="21"/>
  <c r="AN98" i="21"/>
  <c r="AO98" i="21"/>
  <c r="AP98" i="21"/>
  <c r="AQ98" i="21"/>
  <c r="AR98" i="21"/>
  <c r="AS98" i="21"/>
  <c r="AT98" i="21"/>
  <c r="AU98" i="21"/>
  <c r="AV98" i="21"/>
  <c r="AW98" i="21"/>
  <c r="AX98" i="21"/>
  <c r="D98"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H80" i="21"/>
  <c r="AI80" i="21"/>
  <c r="AJ80" i="21"/>
  <c r="AK80" i="21"/>
  <c r="AL80" i="21"/>
  <c r="AM80" i="21"/>
  <c r="AN80" i="21"/>
  <c r="AO80" i="21"/>
  <c r="AP80" i="21"/>
  <c r="AQ80" i="21"/>
  <c r="AR80" i="21"/>
  <c r="AS80" i="21"/>
  <c r="AT80" i="21"/>
  <c r="AU80" i="21"/>
  <c r="AV80" i="21"/>
  <c r="AW80" i="21"/>
  <c r="AX80"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H81" i="21"/>
  <c r="AI81" i="21"/>
  <c r="AJ81" i="21"/>
  <c r="AK81" i="21"/>
  <c r="AL81" i="21"/>
  <c r="AM81" i="21"/>
  <c r="AN81" i="21"/>
  <c r="AO81" i="21"/>
  <c r="AP81" i="21"/>
  <c r="AQ81" i="21"/>
  <c r="AR81" i="21"/>
  <c r="AS81" i="21"/>
  <c r="AT81" i="21"/>
  <c r="AU81" i="21"/>
  <c r="AV81" i="21"/>
  <c r="AW81" i="21"/>
  <c r="AX81"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H82" i="21"/>
  <c r="AI82" i="21"/>
  <c r="AJ82" i="21"/>
  <c r="AK82" i="21"/>
  <c r="AL82" i="21"/>
  <c r="AM82" i="21"/>
  <c r="AN82" i="21"/>
  <c r="AO82" i="21"/>
  <c r="AP82" i="21"/>
  <c r="AQ82" i="21"/>
  <c r="AR82" i="21"/>
  <c r="AS82" i="21"/>
  <c r="AT82" i="21"/>
  <c r="AU82" i="21"/>
  <c r="AV82" i="21"/>
  <c r="AW82" i="21"/>
  <c r="AX82"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H83" i="21"/>
  <c r="AI83" i="21"/>
  <c r="AJ83" i="21"/>
  <c r="AK83" i="21"/>
  <c r="AL83" i="21"/>
  <c r="AM83" i="21"/>
  <c r="AN83" i="21"/>
  <c r="AO83" i="21"/>
  <c r="AP83" i="21"/>
  <c r="AQ83" i="21"/>
  <c r="AR83" i="21"/>
  <c r="AS83" i="21"/>
  <c r="AT83" i="21"/>
  <c r="AU83" i="21"/>
  <c r="AV83" i="21"/>
  <c r="AW83" i="21"/>
  <c r="AX83"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H84" i="21"/>
  <c r="AI84" i="21"/>
  <c r="AJ84" i="21"/>
  <c r="AK84" i="21"/>
  <c r="AL84" i="21"/>
  <c r="AM84" i="21"/>
  <c r="AN84" i="21"/>
  <c r="AO84" i="21"/>
  <c r="AP84" i="21"/>
  <c r="AQ84" i="21"/>
  <c r="AR84" i="21"/>
  <c r="AS84" i="21"/>
  <c r="AT84" i="21"/>
  <c r="AU84" i="21"/>
  <c r="AV84" i="21"/>
  <c r="AW84" i="21"/>
  <c r="AX84"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H85" i="21"/>
  <c r="AI85" i="21"/>
  <c r="AJ85" i="21"/>
  <c r="AK85" i="21"/>
  <c r="AL85" i="21"/>
  <c r="AM85" i="21"/>
  <c r="AN85" i="21"/>
  <c r="AO85" i="21"/>
  <c r="AP85" i="21"/>
  <c r="AQ85" i="21"/>
  <c r="AR85" i="21"/>
  <c r="AS85" i="21"/>
  <c r="AT85" i="21"/>
  <c r="AU85" i="21"/>
  <c r="AV85" i="21"/>
  <c r="AW85" i="21"/>
  <c r="AX85"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H86" i="21"/>
  <c r="AI86" i="21"/>
  <c r="AJ86" i="21"/>
  <c r="AK86" i="21"/>
  <c r="AL86" i="21"/>
  <c r="AM86" i="21"/>
  <c r="AN86" i="21"/>
  <c r="AO86" i="21"/>
  <c r="AP86" i="21"/>
  <c r="AQ86" i="21"/>
  <c r="AR86" i="21"/>
  <c r="AS86" i="21"/>
  <c r="AT86" i="21"/>
  <c r="AU86" i="21"/>
  <c r="AV86" i="21"/>
  <c r="AW86" i="21"/>
  <c r="AX86"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H87" i="21"/>
  <c r="AI87" i="21"/>
  <c r="AJ87" i="21"/>
  <c r="AK87" i="21"/>
  <c r="AL87" i="21"/>
  <c r="AM87" i="21"/>
  <c r="AN87" i="21"/>
  <c r="AO87" i="21"/>
  <c r="AP87" i="21"/>
  <c r="AQ87" i="21"/>
  <c r="AR87" i="21"/>
  <c r="AS87" i="21"/>
  <c r="AT87" i="21"/>
  <c r="AU87" i="21"/>
  <c r="AV87" i="21"/>
  <c r="AW87" i="21"/>
  <c r="AX87"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H88" i="21"/>
  <c r="AI88" i="21"/>
  <c r="AJ88" i="21"/>
  <c r="AK88" i="21"/>
  <c r="AL88" i="21"/>
  <c r="AM88" i="21"/>
  <c r="AN88" i="21"/>
  <c r="AO88" i="21"/>
  <c r="AP88" i="21"/>
  <c r="AQ88" i="21"/>
  <c r="AR88" i="21"/>
  <c r="AS88" i="21"/>
  <c r="AT88" i="21"/>
  <c r="AU88" i="21"/>
  <c r="AV88" i="21"/>
  <c r="AW88" i="21"/>
  <c r="AX88"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H89" i="21"/>
  <c r="AI89" i="21"/>
  <c r="AJ89" i="21"/>
  <c r="AK89" i="21"/>
  <c r="AL89" i="21"/>
  <c r="AM89" i="21"/>
  <c r="AN89" i="21"/>
  <c r="AO89" i="21"/>
  <c r="AP89" i="21"/>
  <c r="AQ89" i="21"/>
  <c r="AR89" i="21"/>
  <c r="AS89" i="21"/>
  <c r="AT89" i="21"/>
  <c r="AU89" i="21"/>
  <c r="AV89" i="21"/>
  <c r="AW89" i="21"/>
  <c r="AX89"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H90" i="21"/>
  <c r="AI90" i="21"/>
  <c r="AJ90" i="21"/>
  <c r="AK90" i="21"/>
  <c r="AL90" i="21"/>
  <c r="AM90" i="21"/>
  <c r="AN90" i="21"/>
  <c r="AO90" i="21"/>
  <c r="AP90" i="21"/>
  <c r="AQ90" i="21"/>
  <c r="AR90" i="21"/>
  <c r="AS90" i="21"/>
  <c r="AT90" i="21"/>
  <c r="AU90" i="21"/>
  <c r="AV90" i="21"/>
  <c r="AW90" i="21"/>
  <c r="AX90"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H91" i="21"/>
  <c r="AI91" i="21"/>
  <c r="AJ91" i="21"/>
  <c r="AK91" i="21"/>
  <c r="AL91" i="21"/>
  <c r="AM91" i="21"/>
  <c r="AN91" i="21"/>
  <c r="AO91" i="21"/>
  <c r="AP91" i="21"/>
  <c r="AQ91" i="21"/>
  <c r="AR91" i="21"/>
  <c r="AS91" i="21"/>
  <c r="AT91" i="21"/>
  <c r="AU91" i="21"/>
  <c r="AV91" i="21"/>
  <c r="AW91" i="21"/>
  <c r="AX91"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H92" i="21"/>
  <c r="AI92" i="21"/>
  <c r="AJ92" i="21"/>
  <c r="AK92" i="21"/>
  <c r="AL92" i="21"/>
  <c r="AM92" i="21"/>
  <c r="AN92" i="21"/>
  <c r="AO92" i="21"/>
  <c r="AP92" i="21"/>
  <c r="AQ92" i="21"/>
  <c r="AR92" i="21"/>
  <c r="AS92" i="21"/>
  <c r="AT92" i="21"/>
  <c r="AU92" i="21"/>
  <c r="AV92" i="21"/>
  <c r="AW92" i="21"/>
  <c r="AX92"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H93" i="21"/>
  <c r="AI93" i="21"/>
  <c r="AJ93" i="21"/>
  <c r="AK93" i="21"/>
  <c r="AL93" i="21"/>
  <c r="AM93" i="21"/>
  <c r="AN93" i="21"/>
  <c r="AO93" i="21"/>
  <c r="AP93" i="21"/>
  <c r="AQ93" i="21"/>
  <c r="AR93" i="21"/>
  <c r="AS93" i="21"/>
  <c r="AT93" i="21"/>
  <c r="AU93" i="21"/>
  <c r="AV93" i="21"/>
  <c r="AW93" i="21"/>
  <c r="AX93"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H94" i="21"/>
  <c r="AI94" i="21"/>
  <c r="AJ94" i="21"/>
  <c r="AK94" i="21"/>
  <c r="AL94" i="21"/>
  <c r="AM94" i="21"/>
  <c r="AN94" i="21"/>
  <c r="AO94" i="21"/>
  <c r="AP94" i="21"/>
  <c r="AQ94" i="21"/>
  <c r="AR94" i="21"/>
  <c r="AS94" i="21"/>
  <c r="AT94" i="21"/>
  <c r="AU94" i="21"/>
  <c r="AV94" i="21"/>
  <c r="AW94" i="21"/>
  <c r="AX94"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H95" i="21"/>
  <c r="AI95" i="21"/>
  <c r="AJ95" i="21"/>
  <c r="AK95" i="21"/>
  <c r="AL95" i="21"/>
  <c r="AM95" i="21"/>
  <c r="AN95" i="21"/>
  <c r="AO95" i="21"/>
  <c r="AP95" i="21"/>
  <c r="AQ95" i="21"/>
  <c r="AR95" i="21"/>
  <c r="AS95" i="21"/>
  <c r="AT95" i="21"/>
  <c r="AU95" i="21"/>
  <c r="AV95" i="21"/>
  <c r="AW95" i="21"/>
  <c r="AX95"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H79" i="21"/>
  <c r="AI79" i="21"/>
  <c r="AJ79" i="21"/>
  <c r="AK79" i="21"/>
  <c r="AL79" i="21"/>
  <c r="AM79" i="21"/>
  <c r="AN79" i="21"/>
  <c r="AO79" i="21"/>
  <c r="AP79" i="21"/>
  <c r="AQ79" i="21"/>
  <c r="AR79" i="21"/>
  <c r="AS79" i="21"/>
  <c r="AT79" i="21"/>
  <c r="AU79" i="21"/>
  <c r="AV79" i="21"/>
  <c r="AW79" i="21"/>
  <c r="AX79" i="21"/>
  <c r="D79" i="21"/>
  <c r="C166" i="24"/>
  <c r="D166" i="24"/>
  <c r="E166" i="24"/>
  <c r="F166" i="24"/>
  <c r="G166" i="24"/>
  <c r="H166" i="24"/>
  <c r="I166" i="24"/>
  <c r="J166" i="24"/>
  <c r="K166" i="24"/>
  <c r="L166" i="24"/>
  <c r="M166" i="24"/>
  <c r="N166" i="24"/>
  <c r="O166" i="24"/>
  <c r="P166" i="24"/>
  <c r="Q166" i="24"/>
  <c r="R166" i="24"/>
  <c r="S166" i="24"/>
  <c r="T166" i="24"/>
  <c r="U166" i="24"/>
  <c r="V166" i="24"/>
  <c r="W166" i="24"/>
  <c r="X166" i="24"/>
  <c r="Y166" i="24"/>
  <c r="Z166" i="24"/>
  <c r="AA166" i="24"/>
  <c r="AB166" i="24"/>
  <c r="AC166" i="24"/>
  <c r="AD166" i="24"/>
  <c r="AE166" i="24"/>
  <c r="AF166" i="24"/>
  <c r="AG166" i="24"/>
  <c r="AH166" i="24"/>
  <c r="AI166" i="24"/>
  <c r="AJ166" i="24"/>
  <c r="AK166" i="24"/>
  <c r="AL166" i="24"/>
  <c r="AM166" i="24"/>
  <c r="AN166" i="24"/>
  <c r="AO166" i="24"/>
  <c r="AP166" i="24"/>
  <c r="AQ166" i="24"/>
  <c r="AR166" i="24"/>
  <c r="AS166" i="24"/>
  <c r="AT166" i="24"/>
  <c r="AU166" i="24"/>
  <c r="AV166" i="24"/>
  <c r="AW166" i="24"/>
  <c r="C167" i="24"/>
  <c r="D167" i="24"/>
  <c r="E167" i="24"/>
  <c r="F167" i="24"/>
  <c r="G167" i="24"/>
  <c r="H167" i="24"/>
  <c r="I167" i="24"/>
  <c r="J167" i="24"/>
  <c r="K167" i="24"/>
  <c r="L167" i="24"/>
  <c r="M167" i="24"/>
  <c r="N167" i="24"/>
  <c r="O167" i="24"/>
  <c r="P167" i="24"/>
  <c r="Q167" i="24"/>
  <c r="R167" i="24"/>
  <c r="S167" i="24"/>
  <c r="T167" i="24"/>
  <c r="U167" i="24"/>
  <c r="V167" i="24"/>
  <c r="W167" i="24"/>
  <c r="X167" i="24"/>
  <c r="Y167" i="24"/>
  <c r="Z167" i="24"/>
  <c r="AA167" i="24"/>
  <c r="AB167" i="24"/>
  <c r="AC167" i="24"/>
  <c r="AD167" i="24"/>
  <c r="AE167" i="24"/>
  <c r="AF167" i="24"/>
  <c r="AG167" i="24"/>
  <c r="AH167" i="24"/>
  <c r="AI167" i="24"/>
  <c r="AJ167" i="24"/>
  <c r="AK167" i="24"/>
  <c r="AL167" i="24"/>
  <c r="AM167" i="24"/>
  <c r="AN167" i="24"/>
  <c r="AO167" i="24"/>
  <c r="AP167" i="24"/>
  <c r="AQ167" i="24"/>
  <c r="AR167" i="24"/>
  <c r="AS167" i="24"/>
  <c r="AT167" i="24"/>
  <c r="AU167" i="24"/>
  <c r="AV167" i="24"/>
  <c r="AW167" i="24"/>
  <c r="C168" i="24"/>
  <c r="D168" i="24"/>
  <c r="E168" i="24"/>
  <c r="F168" i="24"/>
  <c r="G168" i="24"/>
  <c r="H168" i="24"/>
  <c r="I168" i="24"/>
  <c r="J168" i="24"/>
  <c r="K168" i="24"/>
  <c r="L168" i="24"/>
  <c r="M168" i="24"/>
  <c r="N168" i="24"/>
  <c r="O168" i="24"/>
  <c r="P168" i="24"/>
  <c r="Q168" i="24"/>
  <c r="R168" i="24"/>
  <c r="S168" i="24"/>
  <c r="T168" i="24"/>
  <c r="U168" i="24"/>
  <c r="V168" i="24"/>
  <c r="W168" i="24"/>
  <c r="X168" i="24"/>
  <c r="Y168" i="24"/>
  <c r="Z168" i="24"/>
  <c r="AA168" i="24"/>
  <c r="AB168" i="24"/>
  <c r="AC168" i="24"/>
  <c r="AD168" i="24"/>
  <c r="AE168" i="24"/>
  <c r="AF168" i="24"/>
  <c r="AG168" i="24"/>
  <c r="AH168" i="24"/>
  <c r="AI168" i="24"/>
  <c r="AJ168" i="24"/>
  <c r="AK168" i="24"/>
  <c r="AL168" i="24"/>
  <c r="AM168" i="24"/>
  <c r="AN168" i="24"/>
  <c r="AO168" i="24"/>
  <c r="AP168" i="24"/>
  <c r="AQ168" i="24"/>
  <c r="AR168" i="24"/>
  <c r="AS168" i="24"/>
  <c r="AT168" i="24"/>
  <c r="AU168" i="24"/>
  <c r="AV168" i="24"/>
  <c r="AW168" i="24"/>
  <c r="C169" i="24"/>
  <c r="D169" i="24"/>
  <c r="E169" i="24"/>
  <c r="F169" i="24"/>
  <c r="G169" i="24"/>
  <c r="H169" i="24"/>
  <c r="I169" i="24"/>
  <c r="J169" i="24"/>
  <c r="K169" i="24"/>
  <c r="L169" i="24"/>
  <c r="M169" i="24"/>
  <c r="N169" i="24"/>
  <c r="O169" i="24"/>
  <c r="P169" i="24"/>
  <c r="Q169" i="24"/>
  <c r="R169" i="24"/>
  <c r="S169" i="24"/>
  <c r="T169" i="24"/>
  <c r="U169" i="24"/>
  <c r="V169" i="24"/>
  <c r="W169" i="24"/>
  <c r="X169" i="24"/>
  <c r="Y169" i="24"/>
  <c r="Z169" i="24"/>
  <c r="AA169" i="24"/>
  <c r="AB169" i="24"/>
  <c r="AC169" i="24"/>
  <c r="AD169" i="24"/>
  <c r="AE169" i="24"/>
  <c r="AF169" i="24"/>
  <c r="AG169" i="24"/>
  <c r="AH169" i="24"/>
  <c r="AI169" i="24"/>
  <c r="AJ169" i="24"/>
  <c r="AK169" i="24"/>
  <c r="AL169" i="24"/>
  <c r="AM169" i="24"/>
  <c r="AN169" i="24"/>
  <c r="AO169" i="24"/>
  <c r="AP169" i="24"/>
  <c r="AQ169" i="24"/>
  <c r="AR169" i="24"/>
  <c r="AS169" i="24"/>
  <c r="AT169" i="24"/>
  <c r="AU169" i="24"/>
  <c r="AV169" i="24"/>
  <c r="AW169" i="24"/>
  <c r="C170" i="24"/>
  <c r="D170" i="24"/>
  <c r="E170" i="24"/>
  <c r="F170" i="24"/>
  <c r="G170" i="24"/>
  <c r="H170" i="24"/>
  <c r="I170" i="24"/>
  <c r="J170" i="24"/>
  <c r="K170" i="24"/>
  <c r="L170" i="24"/>
  <c r="M170" i="24"/>
  <c r="N170" i="24"/>
  <c r="O170" i="24"/>
  <c r="P170" i="24"/>
  <c r="Q170" i="24"/>
  <c r="R170" i="24"/>
  <c r="S170" i="24"/>
  <c r="T170" i="24"/>
  <c r="U170" i="24"/>
  <c r="V170" i="24"/>
  <c r="W170" i="24"/>
  <c r="X170" i="24"/>
  <c r="Y170" i="24"/>
  <c r="Z170" i="24"/>
  <c r="AA170" i="24"/>
  <c r="AB170" i="24"/>
  <c r="AC170" i="24"/>
  <c r="AD170" i="24"/>
  <c r="AE170" i="24"/>
  <c r="AF170" i="24"/>
  <c r="AG170" i="24"/>
  <c r="AH170" i="24"/>
  <c r="AI170" i="24"/>
  <c r="AJ170" i="24"/>
  <c r="AK170" i="24"/>
  <c r="AL170" i="24"/>
  <c r="AM170" i="24"/>
  <c r="AN170" i="24"/>
  <c r="AO170" i="24"/>
  <c r="AP170" i="24"/>
  <c r="AQ170" i="24"/>
  <c r="AR170" i="24"/>
  <c r="AS170" i="24"/>
  <c r="AT170" i="24"/>
  <c r="AU170" i="24"/>
  <c r="AV170" i="24"/>
  <c r="AW170" i="24"/>
  <c r="C171" i="24"/>
  <c r="D171" i="24"/>
  <c r="E171" i="24"/>
  <c r="F171" i="24"/>
  <c r="G171" i="24"/>
  <c r="H171" i="24"/>
  <c r="I171" i="24"/>
  <c r="J171" i="24"/>
  <c r="K171" i="24"/>
  <c r="L171" i="24"/>
  <c r="M171" i="24"/>
  <c r="N171" i="24"/>
  <c r="O171" i="24"/>
  <c r="P171" i="24"/>
  <c r="Q171" i="24"/>
  <c r="R171" i="24"/>
  <c r="S171" i="24"/>
  <c r="T171" i="24"/>
  <c r="U171" i="24"/>
  <c r="V171" i="24"/>
  <c r="W171" i="24"/>
  <c r="X171" i="24"/>
  <c r="Y171" i="24"/>
  <c r="Z171" i="24"/>
  <c r="AA171" i="24"/>
  <c r="AB171" i="24"/>
  <c r="AC171" i="24"/>
  <c r="AD171" i="24"/>
  <c r="AE171" i="24"/>
  <c r="AF171" i="24"/>
  <c r="AG171" i="24"/>
  <c r="AH171" i="24"/>
  <c r="AI171" i="24"/>
  <c r="AJ171" i="24"/>
  <c r="AK171" i="24"/>
  <c r="AL171" i="24"/>
  <c r="AM171" i="24"/>
  <c r="AN171" i="24"/>
  <c r="AO171" i="24"/>
  <c r="AP171" i="24"/>
  <c r="AQ171" i="24"/>
  <c r="AR171" i="24"/>
  <c r="AS171" i="24"/>
  <c r="AT171" i="24"/>
  <c r="AU171" i="24"/>
  <c r="AV171" i="24"/>
  <c r="AW171" i="24"/>
  <c r="C172" i="24"/>
  <c r="D172" i="24"/>
  <c r="E172" i="24"/>
  <c r="F172" i="24"/>
  <c r="G172" i="24"/>
  <c r="H172" i="24"/>
  <c r="I172" i="24"/>
  <c r="J172" i="24"/>
  <c r="K172" i="24"/>
  <c r="L172" i="24"/>
  <c r="M172" i="24"/>
  <c r="N172" i="24"/>
  <c r="O172" i="24"/>
  <c r="P172" i="24"/>
  <c r="Q172" i="24"/>
  <c r="R172" i="24"/>
  <c r="S172" i="24"/>
  <c r="T172" i="24"/>
  <c r="U172" i="24"/>
  <c r="V172" i="24"/>
  <c r="W172" i="24"/>
  <c r="X172" i="24"/>
  <c r="Y172" i="24"/>
  <c r="Z172" i="24"/>
  <c r="AA172" i="24"/>
  <c r="AB172" i="24"/>
  <c r="AC172" i="24"/>
  <c r="AD172" i="24"/>
  <c r="AE172" i="24"/>
  <c r="AF172" i="24"/>
  <c r="AG172" i="24"/>
  <c r="AH172" i="24"/>
  <c r="AI172" i="24"/>
  <c r="AJ172" i="24"/>
  <c r="AK172" i="24"/>
  <c r="AL172" i="24"/>
  <c r="AM172" i="24"/>
  <c r="AN172" i="24"/>
  <c r="AO172" i="24"/>
  <c r="AP172" i="24"/>
  <c r="AQ172" i="24"/>
  <c r="AR172" i="24"/>
  <c r="AS172" i="24"/>
  <c r="AT172" i="24"/>
  <c r="AU172" i="24"/>
  <c r="AV172" i="24"/>
  <c r="AW172" i="24"/>
  <c r="C173" i="24"/>
  <c r="D173" i="24"/>
  <c r="E173" i="24"/>
  <c r="F173" i="24"/>
  <c r="G173" i="24"/>
  <c r="H173" i="24"/>
  <c r="I173" i="24"/>
  <c r="J173" i="24"/>
  <c r="K173" i="24"/>
  <c r="L173" i="24"/>
  <c r="M173" i="24"/>
  <c r="N173" i="24"/>
  <c r="O173" i="24"/>
  <c r="P173" i="24"/>
  <c r="Q173" i="24"/>
  <c r="R173" i="24"/>
  <c r="S173" i="24"/>
  <c r="T173" i="24"/>
  <c r="U173" i="24"/>
  <c r="V173" i="24"/>
  <c r="W173" i="24"/>
  <c r="X173" i="24"/>
  <c r="Y173" i="24"/>
  <c r="Z173" i="24"/>
  <c r="AA173" i="24"/>
  <c r="AB173" i="24"/>
  <c r="AC173" i="24"/>
  <c r="AD173" i="24"/>
  <c r="AE173" i="24"/>
  <c r="AF173" i="24"/>
  <c r="AG173" i="24"/>
  <c r="AH173" i="24"/>
  <c r="AI173" i="24"/>
  <c r="AJ173" i="24"/>
  <c r="AK173" i="24"/>
  <c r="AL173" i="24"/>
  <c r="AM173" i="24"/>
  <c r="AN173" i="24"/>
  <c r="AO173" i="24"/>
  <c r="AP173" i="24"/>
  <c r="AQ173" i="24"/>
  <c r="AR173" i="24"/>
  <c r="AS173" i="24"/>
  <c r="AT173" i="24"/>
  <c r="AU173" i="24"/>
  <c r="AV173" i="24"/>
  <c r="AW173" i="24"/>
  <c r="C174" i="24"/>
  <c r="D174" i="24"/>
  <c r="E174" i="24"/>
  <c r="F174" i="24"/>
  <c r="G174" i="24"/>
  <c r="H174" i="24"/>
  <c r="I174" i="24"/>
  <c r="J174" i="24"/>
  <c r="K174" i="24"/>
  <c r="L174" i="24"/>
  <c r="M174" i="24"/>
  <c r="N174" i="24"/>
  <c r="O174" i="24"/>
  <c r="P174" i="24"/>
  <c r="Q174" i="24"/>
  <c r="R174" i="24"/>
  <c r="S174" i="24"/>
  <c r="T174" i="24"/>
  <c r="U174" i="24"/>
  <c r="V174" i="24"/>
  <c r="W174" i="24"/>
  <c r="X174" i="24"/>
  <c r="Y174" i="24"/>
  <c r="Z174" i="24"/>
  <c r="AA174" i="24"/>
  <c r="AB174" i="24"/>
  <c r="AC174" i="24"/>
  <c r="AD174" i="24"/>
  <c r="AE174" i="24"/>
  <c r="AF174" i="24"/>
  <c r="AG174" i="24"/>
  <c r="AH174" i="24"/>
  <c r="AI174" i="24"/>
  <c r="AJ174" i="24"/>
  <c r="AK174" i="24"/>
  <c r="AL174" i="24"/>
  <c r="AM174" i="24"/>
  <c r="AN174" i="24"/>
  <c r="AO174" i="24"/>
  <c r="AP174" i="24"/>
  <c r="AQ174" i="24"/>
  <c r="AR174" i="24"/>
  <c r="AS174" i="24"/>
  <c r="AT174" i="24"/>
  <c r="AU174" i="24"/>
  <c r="AV174" i="24"/>
  <c r="AW174" i="24"/>
  <c r="C175" i="24"/>
  <c r="D175" i="24"/>
  <c r="E175" i="24"/>
  <c r="F175" i="24"/>
  <c r="G175" i="24"/>
  <c r="H175" i="24"/>
  <c r="I175" i="24"/>
  <c r="J175" i="24"/>
  <c r="K175" i="24"/>
  <c r="L175" i="24"/>
  <c r="M175" i="24"/>
  <c r="N175" i="24"/>
  <c r="O175" i="24"/>
  <c r="P175" i="24"/>
  <c r="Q175" i="24"/>
  <c r="R175" i="24"/>
  <c r="S175" i="24"/>
  <c r="T175" i="24"/>
  <c r="U175" i="24"/>
  <c r="V175" i="24"/>
  <c r="W175" i="24"/>
  <c r="X175" i="24"/>
  <c r="Y175" i="24"/>
  <c r="Z175" i="24"/>
  <c r="AA175" i="24"/>
  <c r="AB175" i="24"/>
  <c r="AC175" i="24"/>
  <c r="AD175" i="24"/>
  <c r="AE175" i="24"/>
  <c r="AF175" i="24"/>
  <c r="AG175" i="24"/>
  <c r="AH175" i="24"/>
  <c r="AI175" i="24"/>
  <c r="AJ175" i="24"/>
  <c r="AK175" i="24"/>
  <c r="AL175" i="24"/>
  <c r="AM175" i="24"/>
  <c r="AN175" i="24"/>
  <c r="AO175" i="24"/>
  <c r="AP175" i="24"/>
  <c r="AQ175" i="24"/>
  <c r="AR175" i="24"/>
  <c r="AS175" i="24"/>
  <c r="AT175" i="24"/>
  <c r="AU175" i="24"/>
  <c r="AV175" i="24"/>
  <c r="AW175" i="24"/>
  <c r="C176" i="24"/>
  <c r="D176" i="24"/>
  <c r="E176" i="24"/>
  <c r="F176" i="24"/>
  <c r="G176" i="24"/>
  <c r="H176" i="24"/>
  <c r="I176" i="24"/>
  <c r="J176" i="24"/>
  <c r="K176" i="24"/>
  <c r="L176" i="24"/>
  <c r="M176" i="24"/>
  <c r="N176" i="24"/>
  <c r="O176" i="24"/>
  <c r="P176" i="24"/>
  <c r="Q176" i="24"/>
  <c r="R176" i="24"/>
  <c r="S176" i="24"/>
  <c r="T176" i="24"/>
  <c r="U176" i="24"/>
  <c r="V176" i="24"/>
  <c r="W176" i="24"/>
  <c r="X176" i="24"/>
  <c r="Y176" i="24"/>
  <c r="Z176" i="24"/>
  <c r="AA176" i="24"/>
  <c r="AB176" i="24"/>
  <c r="AC176" i="24"/>
  <c r="AD176" i="24"/>
  <c r="AE176" i="24"/>
  <c r="AF176" i="24"/>
  <c r="AG176" i="24"/>
  <c r="AH176" i="24"/>
  <c r="AI176" i="24"/>
  <c r="AJ176" i="24"/>
  <c r="AK176" i="24"/>
  <c r="AL176" i="24"/>
  <c r="AM176" i="24"/>
  <c r="AN176" i="24"/>
  <c r="AO176" i="24"/>
  <c r="AP176" i="24"/>
  <c r="AQ176" i="24"/>
  <c r="AR176" i="24"/>
  <c r="AS176" i="24"/>
  <c r="AT176" i="24"/>
  <c r="AU176" i="24"/>
  <c r="AV176" i="24"/>
  <c r="AW176" i="24"/>
  <c r="C177" i="24"/>
  <c r="D177" i="24"/>
  <c r="E177" i="24"/>
  <c r="F177" i="24"/>
  <c r="G177" i="24"/>
  <c r="H177" i="24"/>
  <c r="I177" i="24"/>
  <c r="J177" i="24"/>
  <c r="K177" i="24"/>
  <c r="L177" i="24"/>
  <c r="M177" i="24"/>
  <c r="N177" i="24"/>
  <c r="O177" i="24"/>
  <c r="P177" i="24"/>
  <c r="Q177" i="24"/>
  <c r="R177" i="24"/>
  <c r="S177" i="24"/>
  <c r="T177" i="24"/>
  <c r="U177" i="24"/>
  <c r="V177" i="24"/>
  <c r="W177" i="24"/>
  <c r="X177" i="24"/>
  <c r="Y177" i="24"/>
  <c r="Z177" i="24"/>
  <c r="AA177" i="24"/>
  <c r="AB177" i="24"/>
  <c r="AC177" i="24"/>
  <c r="AD177" i="24"/>
  <c r="AE177" i="24"/>
  <c r="AF177" i="24"/>
  <c r="AG177" i="24"/>
  <c r="AH177" i="24"/>
  <c r="AI177" i="24"/>
  <c r="AJ177" i="24"/>
  <c r="AK177" i="24"/>
  <c r="AL177" i="24"/>
  <c r="AM177" i="24"/>
  <c r="AN177" i="24"/>
  <c r="AO177" i="24"/>
  <c r="AP177" i="24"/>
  <c r="AQ177" i="24"/>
  <c r="AR177" i="24"/>
  <c r="AS177" i="24"/>
  <c r="AT177" i="24"/>
  <c r="AU177" i="24"/>
  <c r="AV177" i="24"/>
  <c r="AW177" i="24"/>
  <c r="D165" i="24"/>
  <c r="E165" i="24"/>
  <c r="F165" i="24"/>
  <c r="G165" i="24"/>
  <c r="H165" i="24"/>
  <c r="I165" i="24"/>
  <c r="J165" i="24"/>
  <c r="K165" i="24"/>
  <c r="L165" i="24"/>
  <c r="M165" i="24"/>
  <c r="N165" i="24"/>
  <c r="O165" i="24"/>
  <c r="P165" i="24"/>
  <c r="Q165" i="24"/>
  <c r="R165" i="24"/>
  <c r="S165" i="24"/>
  <c r="T165" i="24"/>
  <c r="U165" i="24"/>
  <c r="V165" i="24"/>
  <c r="W165" i="24"/>
  <c r="X165" i="24"/>
  <c r="Y165" i="24"/>
  <c r="Z165" i="24"/>
  <c r="AA165" i="24"/>
  <c r="AB165" i="24"/>
  <c r="AC165" i="24"/>
  <c r="AD165" i="24"/>
  <c r="AE165" i="24"/>
  <c r="AF165" i="24"/>
  <c r="AG165" i="24"/>
  <c r="AH165" i="24"/>
  <c r="AI165" i="24"/>
  <c r="AJ165" i="24"/>
  <c r="AK165" i="24"/>
  <c r="AL165" i="24"/>
  <c r="AM165" i="24"/>
  <c r="AN165" i="24"/>
  <c r="AO165" i="24"/>
  <c r="AP165" i="24"/>
  <c r="AQ165" i="24"/>
  <c r="AR165" i="24"/>
  <c r="AS165" i="24"/>
  <c r="AT165" i="24"/>
  <c r="AU165" i="24"/>
  <c r="AV165" i="24"/>
  <c r="AW165" i="24"/>
  <c r="C151" i="24"/>
  <c r="D151" i="24"/>
  <c r="E151" i="24"/>
  <c r="F151" i="24"/>
  <c r="G151" i="24"/>
  <c r="H151" i="24"/>
  <c r="I151" i="24"/>
  <c r="J151" i="24"/>
  <c r="K151" i="24"/>
  <c r="L151" i="24"/>
  <c r="M151" i="24"/>
  <c r="N151" i="24"/>
  <c r="O151" i="24"/>
  <c r="P151" i="24"/>
  <c r="Q151" i="24"/>
  <c r="R151" i="24"/>
  <c r="S151" i="24"/>
  <c r="T151" i="24"/>
  <c r="U151" i="24"/>
  <c r="V151" i="24"/>
  <c r="W151" i="24"/>
  <c r="X151" i="24"/>
  <c r="Y151" i="24"/>
  <c r="Z151" i="24"/>
  <c r="AA151" i="24"/>
  <c r="AB151" i="24"/>
  <c r="AC151" i="24"/>
  <c r="AD151" i="24"/>
  <c r="AE151" i="24"/>
  <c r="AF151" i="24"/>
  <c r="AG151" i="24"/>
  <c r="AH151" i="24"/>
  <c r="AI151" i="24"/>
  <c r="AJ151" i="24"/>
  <c r="AK151" i="24"/>
  <c r="AL151" i="24"/>
  <c r="AM151" i="24"/>
  <c r="AN151" i="24"/>
  <c r="AO151" i="24"/>
  <c r="AP151" i="24"/>
  <c r="AQ151" i="24"/>
  <c r="AR151" i="24"/>
  <c r="AS151" i="24"/>
  <c r="AT151" i="24"/>
  <c r="AU151" i="24"/>
  <c r="AV151" i="24"/>
  <c r="AW151" i="24"/>
  <c r="C152" i="24"/>
  <c r="D152" i="24"/>
  <c r="E152" i="24"/>
  <c r="F152" i="24"/>
  <c r="G152" i="24"/>
  <c r="H152" i="24"/>
  <c r="I152" i="24"/>
  <c r="J152" i="24"/>
  <c r="K152" i="24"/>
  <c r="K152" i="28" s="1"/>
  <c r="L152" i="24"/>
  <c r="M152" i="24"/>
  <c r="N152" i="24"/>
  <c r="O152" i="24"/>
  <c r="P152" i="24"/>
  <c r="Q152" i="24"/>
  <c r="R152" i="24"/>
  <c r="S152" i="24"/>
  <c r="T152" i="24"/>
  <c r="U152" i="24"/>
  <c r="V152" i="24"/>
  <c r="W152" i="24"/>
  <c r="W152" i="28" s="1"/>
  <c r="X152" i="24"/>
  <c r="Y152" i="24"/>
  <c r="Z152" i="24"/>
  <c r="AA152" i="24"/>
  <c r="AB152" i="24"/>
  <c r="AC152" i="24"/>
  <c r="AD152" i="24"/>
  <c r="AE152" i="24"/>
  <c r="AF152" i="24"/>
  <c r="AG152" i="24"/>
  <c r="AH152" i="24"/>
  <c r="AI152" i="24"/>
  <c r="AI152" i="28" s="1"/>
  <c r="AJ152" i="24"/>
  <c r="AK152" i="24"/>
  <c r="AL152" i="24"/>
  <c r="AM152" i="24"/>
  <c r="AN152" i="24"/>
  <c r="AO152" i="24"/>
  <c r="AP152" i="24"/>
  <c r="AQ152" i="24"/>
  <c r="AR152" i="24"/>
  <c r="AS152" i="24"/>
  <c r="AT152" i="24"/>
  <c r="AU152" i="24"/>
  <c r="AU152" i="28" s="1"/>
  <c r="AV152" i="24"/>
  <c r="AW152" i="24"/>
  <c r="C153" i="24"/>
  <c r="D153" i="24"/>
  <c r="E153" i="24"/>
  <c r="F153" i="24"/>
  <c r="G153" i="24"/>
  <c r="H153" i="24"/>
  <c r="I153" i="24"/>
  <c r="J153" i="24"/>
  <c r="K153" i="24"/>
  <c r="L153" i="24"/>
  <c r="L153" i="28" s="1"/>
  <c r="M153" i="24"/>
  <c r="N153" i="24"/>
  <c r="O153" i="24"/>
  <c r="P153" i="24"/>
  <c r="Q153" i="24"/>
  <c r="R153" i="24"/>
  <c r="S153" i="24"/>
  <c r="T153" i="24"/>
  <c r="U153" i="24"/>
  <c r="V153" i="24"/>
  <c r="W153" i="24"/>
  <c r="X153" i="24"/>
  <c r="X153" i="28" s="1"/>
  <c r="Y153" i="24"/>
  <c r="Z153" i="24"/>
  <c r="AA153" i="24"/>
  <c r="AB153" i="24"/>
  <c r="AC153" i="24"/>
  <c r="AD153" i="24"/>
  <c r="AE153" i="24"/>
  <c r="AF153" i="24"/>
  <c r="AG153" i="24"/>
  <c r="AH153" i="24"/>
  <c r="AI153" i="24"/>
  <c r="AJ153" i="24"/>
  <c r="AJ153" i="28" s="1"/>
  <c r="AK153" i="24"/>
  <c r="AL153" i="24"/>
  <c r="AM153" i="24"/>
  <c r="AN153" i="24"/>
  <c r="AO153" i="24"/>
  <c r="AP153" i="24"/>
  <c r="AQ153" i="24"/>
  <c r="AR153" i="24"/>
  <c r="AS153" i="24"/>
  <c r="AT153" i="24"/>
  <c r="AU153" i="24"/>
  <c r="AV153" i="24"/>
  <c r="AV153" i="28" s="1"/>
  <c r="AW153" i="24"/>
  <c r="C154" i="24"/>
  <c r="D154" i="24"/>
  <c r="E154" i="24"/>
  <c r="F154" i="24"/>
  <c r="G154" i="24"/>
  <c r="H154" i="24"/>
  <c r="I154" i="24"/>
  <c r="J154" i="24"/>
  <c r="K154" i="24"/>
  <c r="L154" i="24"/>
  <c r="M154" i="24"/>
  <c r="M154" i="28" s="1"/>
  <c r="N154" i="24"/>
  <c r="O154" i="24"/>
  <c r="P154" i="24"/>
  <c r="Q154" i="24"/>
  <c r="R154" i="24"/>
  <c r="S154" i="24"/>
  <c r="T154" i="24"/>
  <c r="U154" i="24"/>
  <c r="V154" i="24"/>
  <c r="W154" i="24"/>
  <c r="X154" i="24"/>
  <c r="Y154" i="24"/>
  <c r="Y154" i="28" s="1"/>
  <c r="Z154" i="24"/>
  <c r="AA154" i="24"/>
  <c r="AB154" i="24"/>
  <c r="AC154" i="24"/>
  <c r="AD154" i="24"/>
  <c r="AE154" i="24"/>
  <c r="AF154" i="24"/>
  <c r="AG154" i="24"/>
  <c r="AH154" i="24"/>
  <c r="AI154" i="24"/>
  <c r="AJ154" i="24"/>
  <c r="AK154" i="24"/>
  <c r="AK154" i="28" s="1"/>
  <c r="AL154" i="24"/>
  <c r="AM154" i="24"/>
  <c r="AN154" i="24"/>
  <c r="AO154" i="24"/>
  <c r="AP154" i="24"/>
  <c r="AQ154" i="24"/>
  <c r="AR154" i="24"/>
  <c r="AS154" i="24"/>
  <c r="AT154" i="24"/>
  <c r="AU154" i="24"/>
  <c r="AV154" i="24"/>
  <c r="AW154" i="24"/>
  <c r="AW154" i="28" s="1"/>
  <c r="C155" i="24"/>
  <c r="D155" i="24"/>
  <c r="E155" i="24"/>
  <c r="F155" i="24"/>
  <c r="G155" i="24"/>
  <c r="H155" i="24"/>
  <c r="I155" i="24"/>
  <c r="J155" i="24"/>
  <c r="K155" i="24"/>
  <c r="L155" i="24"/>
  <c r="M155" i="24"/>
  <c r="N155" i="24"/>
  <c r="N155" i="28" s="1"/>
  <c r="O155" i="24"/>
  <c r="P155" i="24"/>
  <c r="Q155" i="24"/>
  <c r="R155" i="24"/>
  <c r="S155" i="24"/>
  <c r="T155" i="24"/>
  <c r="U155" i="24"/>
  <c r="V155" i="24"/>
  <c r="W155" i="24"/>
  <c r="X155" i="24"/>
  <c r="Y155" i="24"/>
  <c r="Z155" i="24"/>
  <c r="Z155" i="28" s="1"/>
  <c r="AA155" i="24"/>
  <c r="AB155" i="24"/>
  <c r="AC155" i="24"/>
  <c r="AD155" i="24"/>
  <c r="AE155" i="24"/>
  <c r="AF155" i="24"/>
  <c r="AG155" i="24"/>
  <c r="AH155" i="24"/>
  <c r="AI155" i="24"/>
  <c r="AJ155" i="24"/>
  <c r="AK155" i="24"/>
  <c r="AL155" i="24"/>
  <c r="AL155" i="28" s="1"/>
  <c r="AM155" i="24"/>
  <c r="AN155" i="24"/>
  <c r="AO155" i="24"/>
  <c r="AP155" i="24"/>
  <c r="AQ155" i="24"/>
  <c r="AR155" i="24"/>
  <c r="AS155" i="24"/>
  <c r="AT155" i="24"/>
  <c r="AU155" i="24"/>
  <c r="AV155" i="24"/>
  <c r="AW155" i="24"/>
  <c r="C156" i="24"/>
  <c r="C156" i="28" s="1"/>
  <c r="D156" i="24"/>
  <c r="E156" i="24"/>
  <c r="F156" i="24"/>
  <c r="G156" i="24"/>
  <c r="H156" i="24"/>
  <c r="I156" i="24"/>
  <c r="J156" i="24"/>
  <c r="K156" i="24"/>
  <c r="L156" i="24"/>
  <c r="M156" i="24"/>
  <c r="N156" i="24"/>
  <c r="O156" i="24"/>
  <c r="O156" i="28" s="1"/>
  <c r="P156" i="24"/>
  <c r="Q156" i="24"/>
  <c r="R156" i="24"/>
  <c r="S156" i="24"/>
  <c r="T156" i="24"/>
  <c r="U156" i="24"/>
  <c r="V156" i="24"/>
  <c r="W156" i="24"/>
  <c r="X156" i="24"/>
  <c r="Y156" i="24"/>
  <c r="Z156" i="24"/>
  <c r="AA156" i="24"/>
  <c r="AA156" i="28" s="1"/>
  <c r="AB156" i="24"/>
  <c r="AC156" i="24"/>
  <c r="AD156" i="24"/>
  <c r="AE156" i="24"/>
  <c r="AF156" i="24"/>
  <c r="AG156" i="24"/>
  <c r="AH156" i="24"/>
  <c r="AI156" i="24"/>
  <c r="AJ156" i="24"/>
  <c r="AK156" i="24"/>
  <c r="AL156" i="24"/>
  <c r="AM156" i="24"/>
  <c r="AM156" i="28" s="1"/>
  <c r="AN156" i="24"/>
  <c r="AO156" i="24"/>
  <c r="AP156" i="24"/>
  <c r="AQ156" i="24"/>
  <c r="AR156" i="24"/>
  <c r="AS156" i="24"/>
  <c r="AT156" i="24"/>
  <c r="AU156" i="24"/>
  <c r="AV156" i="24"/>
  <c r="AW156" i="24"/>
  <c r="C157" i="24"/>
  <c r="D157" i="24"/>
  <c r="D157" i="28" s="1"/>
  <c r="E157" i="24"/>
  <c r="F157" i="24"/>
  <c r="G157" i="24"/>
  <c r="H157" i="24"/>
  <c r="I157" i="24"/>
  <c r="J157" i="24"/>
  <c r="K157" i="24"/>
  <c r="L157" i="24"/>
  <c r="M157" i="24"/>
  <c r="N157" i="24"/>
  <c r="O157" i="24"/>
  <c r="P157" i="24"/>
  <c r="P157" i="28" s="1"/>
  <c r="Q157" i="24"/>
  <c r="R157" i="24"/>
  <c r="S157" i="24"/>
  <c r="T157" i="24"/>
  <c r="U157" i="24"/>
  <c r="V157" i="24"/>
  <c r="W157" i="24"/>
  <c r="X157" i="24"/>
  <c r="Y157" i="24"/>
  <c r="Z157" i="24"/>
  <c r="AA157" i="24"/>
  <c r="AB157" i="24"/>
  <c r="AB157" i="28" s="1"/>
  <c r="AC157" i="24"/>
  <c r="AD157" i="24"/>
  <c r="AE157" i="24"/>
  <c r="AF157" i="24"/>
  <c r="AG157" i="24"/>
  <c r="AH157" i="24"/>
  <c r="AI157" i="24"/>
  <c r="AJ157" i="24"/>
  <c r="AK157" i="24"/>
  <c r="AL157" i="24"/>
  <c r="AM157" i="24"/>
  <c r="AN157" i="24"/>
  <c r="AN157" i="28" s="1"/>
  <c r="AO157" i="24"/>
  <c r="AP157" i="24"/>
  <c r="AQ157" i="24"/>
  <c r="AR157" i="24"/>
  <c r="AS157" i="24"/>
  <c r="AT157" i="24"/>
  <c r="AU157" i="24"/>
  <c r="AV157" i="24"/>
  <c r="AW157" i="24"/>
  <c r="C158" i="24"/>
  <c r="D158" i="24"/>
  <c r="E158" i="24"/>
  <c r="E158" i="28" s="1"/>
  <c r="F158" i="24"/>
  <c r="G158" i="24"/>
  <c r="H158" i="24"/>
  <c r="I158" i="24"/>
  <c r="J158" i="24"/>
  <c r="K158" i="24"/>
  <c r="L158" i="24"/>
  <c r="M158" i="24"/>
  <c r="N158" i="24"/>
  <c r="O158" i="24"/>
  <c r="P158" i="24"/>
  <c r="Q158" i="24"/>
  <c r="Q158" i="28" s="1"/>
  <c r="R158" i="24"/>
  <c r="S158" i="24"/>
  <c r="T158" i="24"/>
  <c r="U158" i="24"/>
  <c r="V158" i="24"/>
  <c r="W158" i="24"/>
  <c r="X158" i="24"/>
  <c r="Y158" i="24"/>
  <c r="Z158" i="24"/>
  <c r="AA158" i="24"/>
  <c r="AB158" i="24"/>
  <c r="AC158" i="24"/>
  <c r="AC158" i="28" s="1"/>
  <c r="AD158" i="24"/>
  <c r="AE158" i="24"/>
  <c r="AF158" i="24"/>
  <c r="AG158" i="24"/>
  <c r="AH158" i="24"/>
  <c r="AI158" i="24"/>
  <c r="AJ158" i="24"/>
  <c r="AK158" i="24"/>
  <c r="AL158" i="24"/>
  <c r="AM158" i="24"/>
  <c r="AN158" i="24"/>
  <c r="AO158" i="24"/>
  <c r="AO158" i="28" s="1"/>
  <c r="AP158" i="24"/>
  <c r="AQ158" i="24"/>
  <c r="AR158" i="24"/>
  <c r="AS158" i="24"/>
  <c r="AT158" i="24"/>
  <c r="AU158" i="24"/>
  <c r="AV158" i="24"/>
  <c r="AW158" i="24"/>
  <c r="C159" i="24"/>
  <c r="D159" i="24"/>
  <c r="E159" i="24"/>
  <c r="F159" i="24"/>
  <c r="F159" i="28" s="1"/>
  <c r="G159" i="24"/>
  <c r="H159" i="24"/>
  <c r="I159" i="24"/>
  <c r="J159" i="24"/>
  <c r="K159" i="24"/>
  <c r="L159" i="24"/>
  <c r="M159" i="24"/>
  <c r="N159" i="24"/>
  <c r="O159" i="24"/>
  <c r="P159" i="24"/>
  <c r="Q159" i="24"/>
  <c r="R159" i="24"/>
  <c r="R159" i="28" s="1"/>
  <c r="S159" i="24"/>
  <c r="T159" i="24"/>
  <c r="U159" i="24"/>
  <c r="V159" i="24"/>
  <c r="W159" i="24"/>
  <c r="X159" i="24"/>
  <c r="Y159" i="24"/>
  <c r="Z159" i="24"/>
  <c r="AA159" i="24"/>
  <c r="AB159" i="24"/>
  <c r="AC159" i="24"/>
  <c r="AD159" i="24"/>
  <c r="AD159" i="28" s="1"/>
  <c r="AE159" i="24"/>
  <c r="AF159" i="24"/>
  <c r="AG159" i="24"/>
  <c r="AH159" i="24"/>
  <c r="AI159" i="24"/>
  <c r="AJ159" i="24"/>
  <c r="AK159" i="24"/>
  <c r="AL159" i="24"/>
  <c r="AM159" i="24"/>
  <c r="AN159" i="24"/>
  <c r="AO159" i="24"/>
  <c r="AP159" i="24"/>
  <c r="AP159" i="28" s="1"/>
  <c r="AQ159" i="24"/>
  <c r="AR159" i="24"/>
  <c r="AS159" i="24"/>
  <c r="AT159" i="24"/>
  <c r="AU159" i="24"/>
  <c r="AV159" i="24"/>
  <c r="AW159" i="24"/>
  <c r="C160" i="24"/>
  <c r="D160" i="24"/>
  <c r="E160" i="24"/>
  <c r="F160" i="24"/>
  <c r="G160" i="24"/>
  <c r="G160" i="28" s="1"/>
  <c r="H160" i="24"/>
  <c r="I160" i="24"/>
  <c r="J160" i="24"/>
  <c r="K160" i="24"/>
  <c r="L160" i="24"/>
  <c r="M160" i="24"/>
  <c r="N160" i="24"/>
  <c r="O160" i="24"/>
  <c r="P160" i="24"/>
  <c r="Q160" i="24"/>
  <c r="R160" i="24"/>
  <c r="S160" i="24"/>
  <c r="S160" i="28" s="1"/>
  <c r="T160" i="24"/>
  <c r="U160" i="24"/>
  <c r="V160" i="24"/>
  <c r="W160" i="24"/>
  <c r="X160" i="24"/>
  <c r="Y160" i="24"/>
  <c r="Z160" i="24"/>
  <c r="AA160" i="24"/>
  <c r="AB160" i="24"/>
  <c r="AC160" i="24"/>
  <c r="AD160" i="24"/>
  <c r="AE160" i="24"/>
  <c r="AE160" i="28" s="1"/>
  <c r="AF160" i="24"/>
  <c r="AG160" i="24"/>
  <c r="AH160" i="24"/>
  <c r="AI160" i="24"/>
  <c r="AJ160" i="24"/>
  <c r="AK160" i="24"/>
  <c r="AL160" i="24"/>
  <c r="AM160" i="24"/>
  <c r="AN160" i="24"/>
  <c r="AO160" i="24"/>
  <c r="AP160" i="24"/>
  <c r="AQ160" i="24"/>
  <c r="AQ160" i="28" s="1"/>
  <c r="AR160" i="24"/>
  <c r="AS160" i="24"/>
  <c r="AT160" i="24"/>
  <c r="AU160" i="24"/>
  <c r="AV160" i="24"/>
  <c r="AW160" i="24"/>
  <c r="C161" i="24"/>
  <c r="D161" i="24"/>
  <c r="E161" i="24"/>
  <c r="F161" i="24"/>
  <c r="G161" i="24"/>
  <c r="H161" i="24"/>
  <c r="H161" i="28" s="1"/>
  <c r="I161" i="24"/>
  <c r="J161" i="24"/>
  <c r="K161" i="24"/>
  <c r="L161" i="24"/>
  <c r="M161" i="24"/>
  <c r="N161" i="24"/>
  <c r="O161" i="24"/>
  <c r="P161" i="24"/>
  <c r="Q161" i="24"/>
  <c r="R161" i="24"/>
  <c r="S161" i="24"/>
  <c r="T161" i="24"/>
  <c r="T161" i="28" s="1"/>
  <c r="U161" i="24"/>
  <c r="V161" i="24"/>
  <c r="W161" i="24"/>
  <c r="X161" i="24"/>
  <c r="Y161" i="24"/>
  <c r="Z161" i="24"/>
  <c r="AA161" i="24"/>
  <c r="AB161" i="24"/>
  <c r="AC161" i="24"/>
  <c r="AD161" i="24"/>
  <c r="AE161" i="24"/>
  <c r="AF161" i="24"/>
  <c r="AF161" i="28" s="1"/>
  <c r="AG161" i="24"/>
  <c r="AH161" i="24"/>
  <c r="AI161" i="24"/>
  <c r="AJ161" i="24"/>
  <c r="AK161" i="24"/>
  <c r="AL161" i="24"/>
  <c r="AM161" i="24"/>
  <c r="AN161" i="24"/>
  <c r="AO161" i="24"/>
  <c r="AP161" i="24"/>
  <c r="AQ161" i="24"/>
  <c r="AR161" i="24"/>
  <c r="AR161" i="28" s="1"/>
  <c r="AS161" i="24"/>
  <c r="AT161" i="24"/>
  <c r="AU161" i="24"/>
  <c r="AV161" i="24"/>
  <c r="AW161" i="24"/>
  <c r="C162" i="24"/>
  <c r="D162" i="24"/>
  <c r="E162" i="24"/>
  <c r="F162" i="24"/>
  <c r="G162" i="24"/>
  <c r="H162" i="24"/>
  <c r="I162" i="24"/>
  <c r="I162" i="28" s="1"/>
  <c r="J162" i="24"/>
  <c r="K162" i="24"/>
  <c r="L162" i="24"/>
  <c r="M162" i="24"/>
  <c r="N162" i="24"/>
  <c r="O162" i="24"/>
  <c r="P162" i="24"/>
  <c r="Q162" i="24"/>
  <c r="R162" i="24"/>
  <c r="S162" i="24"/>
  <c r="T162" i="24"/>
  <c r="U162" i="24"/>
  <c r="U162" i="28" s="1"/>
  <c r="V162" i="24"/>
  <c r="W162" i="24"/>
  <c r="X162" i="24"/>
  <c r="Y162" i="24"/>
  <c r="Z162" i="24"/>
  <c r="AA162" i="24"/>
  <c r="AB162" i="24"/>
  <c r="AC162" i="24"/>
  <c r="AD162" i="24"/>
  <c r="AE162" i="24"/>
  <c r="AF162" i="24"/>
  <c r="AG162" i="24"/>
  <c r="AG162" i="28" s="1"/>
  <c r="AH162" i="24"/>
  <c r="AI162" i="24"/>
  <c r="AJ162" i="24"/>
  <c r="AK162" i="24"/>
  <c r="AL162" i="24"/>
  <c r="AM162" i="24"/>
  <c r="AN162" i="24"/>
  <c r="AO162" i="24"/>
  <c r="AP162" i="24"/>
  <c r="AQ162" i="24"/>
  <c r="AR162" i="24"/>
  <c r="AS162" i="24"/>
  <c r="AS162" i="28" s="1"/>
  <c r="AT162" i="24"/>
  <c r="AU162" i="24"/>
  <c r="AV162" i="24"/>
  <c r="AW162" i="24"/>
  <c r="D150" i="24"/>
  <c r="D150" i="28" s="1"/>
  <c r="E150" i="24"/>
  <c r="F150" i="24"/>
  <c r="G150" i="24"/>
  <c r="H150" i="24"/>
  <c r="I150" i="24"/>
  <c r="J150" i="24"/>
  <c r="J150" i="28" s="1"/>
  <c r="K150" i="24"/>
  <c r="L150" i="24"/>
  <c r="M150" i="24"/>
  <c r="N150" i="24"/>
  <c r="O150" i="24"/>
  <c r="P150" i="24"/>
  <c r="P150" i="28" s="1"/>
  <c r="Q150" i="24"/>
  <c r="R150" i="24"/>
  <c r="S150" i="24"/>
  <c r="T150" i="24"/>
  <c r="U150" i="24"/>
  <c r="V150" i="24"/>
  <c r="V150" i="28" s="1"/>
  <c r="W150" i="24"/>
  <c r="X150" i="24"/>
  <c r="Y150" i="24"/>
  <c r="Z150" i="24"/>
  <c r="AA150" i="24"/>
  <c r="AB150" i="24"/>
  <c r="AB150" i="28" s="1"/>
  <c r="AC150" i="24"/>
  <c r="AD150" i="24"/>
  <c r="AE150" i="24"/>
  <c r="AF150" i="24"/>
  <c r="AG150" i="24"/>
  <c r="AH150" i="24"/>
  <c r="AH150" i="28" s="1"/>
  <c r="AI150" i="24"/>
  <c r="AJ150" i="24"/>
  <c r="AK150" i="24"/>
  <c r="AL150" i="24"/>
  <c r="AM150" i="24"/>
  <c r="AN150" i="24"/>
  <c r="AN150" i="28" s="1"/>
  <c r="AO150" i="24"/>
  <c r="AP150" i="24"/>
  <c r="AQ150" i="24"/>
  <c r="AR150" i="24"/>
  <c r="AS150" i="24"/>
  <c r="AT150" i="24"/>
  <c r="AT150" i="28" s="1"/>
  <c r="AU150" i="24"/>
  <c r="AV150" i="24"/>
  <c r="AW150" i="24"/>
  <c r="C121"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AG121" i="24"/>
  <c r="AH121" i="24"/>
  <c r="AI121" i="24"/>
  <c r="AJ121" i="24"/>
  <c r="AK121" i="24"/>
  <c r="AL121" i="24"/>
  <c r="AM121" i="24"/>
  <c r="AN121" i="24"/>
  <c r="AO121" i="24"/>
  <c r="AP121" i="24"/>
  <c r="AQ121" i="24"/>
  <c r="AR121" i="24"/>
  <c r="AS121" i="24"/>
  <c r="AT121" i="24"/>
  <c r="AU121" i="24"/>
  <c r="AV121" i="24"/>
  <c r="AW121" i="24"/>
  <c r="C122"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AG122" i="24"/>
  <c r="AH122" i="24"/>
  <c r="AI122" i="24"/>
  <c r="AJ122" i="24"/>
  <c r="AK122" i="24"/>
  <c r="AL122" i="24"/>
  <c r="AM122" i="24"/>
  <c r="AN122" i="24"/>
  <c r="AO122" i="24"/>
  <c r="AP122" i="24"/>
  <c r="AQ122" i="24"/>
  <c r="AR122" i="24"/>
  <c r="AS122" i="24"/>
  <c r="AT122" i="24"/>
  <c r="AU122" i="24"/>
  <c r="AV122" i="24"/>
  <c r="AW122" i="24"/>
  <c r="C123"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AG123" i="24"/>
  <c r="AH123" i="24"/>
  <c r="AI123" i="24"/>
  <c r="AJ123" i="24"/>
  <c r="AK123" i="24"/>
  <c r="AL123" i="24"/>
  <c r="AM123" i="24"/>
  <c r="AN123" i="24"/>
  <c r="AO123" i="24"/>
  <c r="AP123" i="24"/>
  <c r="AQ123" i="24"/>
  <c r="AR123" i="24"/>
  <c r="AS123" i="24"/>
  <c r="AT123" i="24"/>
  <c r="AU123" i="24"/>
  <c r="AV123" i="24"/>
  <c r="AW123" i="24"/>
  <c r="C124"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AG124" i="24"/>
  <c r="AH124" i="24"/>
  <c r="AI124" i="24"/>
  <c r="AJ124" i="24"/>
  <c r="AK124" i="24"/>
  <c r="AL124" i="24"/>
  <c r="AM124" i="24"/>
  <c r="AN124" i="24"/>
  <c r="AO124" i="24"/>
  <c r="AP124" i="24"/>
  <c r="AQ124" i="24"/>
  <c r="AR124" i="24"/>
  <c r="AS124" i="24"/>
  <c r="AT124" i="24"/>
  <c r="AU124" i="24"/>
  <c r="AV124" i="24"/>
  <c r="AW124" i="24"/>
  <c r="C125"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AG125" i="24"/>
  <c r="AH125" i="24"/>
  <c r="AI125" i="24"/>
  <c r="AJ125" i="24"/>
  <c r="AK125" i="24"/>
  <c r="AL125" i="24"/>
  <c r="AM125" i="24"/>
  <c r="AN125" i="24"/>
  <c r="AO125" i="24"/>
  <c r="AP125" i="24"/>
  <c r="AQ125" i="24"/>
  <c r="AR125" i="24"/>
  <c r="AS125" i="24"/>
  <c r="AT125" i="24"/>
  <c r="AU125" i="24"/>
  <c r="AV125" i="24"/>
  <c r="AW125" i="24"/>
  <c r="C126"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AG126" i="24"/>
  <c r="AH126" i="24"/>
  <c r="AI126" i="24"/>
  <c r="AJ126" i="24"/>
  <c r="AK126" i="24"/>
  <c r="AL126" i="24"/>
  <c r="AM126" i="24"/>
  <c r="AN126" i="24"/>
  <c r="AO126" i="24"/>
  <c r="AP126" i="24"/>
  <c r="AQ126" i="24"/>
  <c r="AR126" i="24"/>
  <c r="AS126" i="24"/>
  <c r="AT126" i="24"/>
  <c r="AU126" i="24"/>
  <c r="AV126" i="24"/>
  <c r="AW126" i="24"/>
  <c r="C127"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AG127" i="24"/>
  <c r="AH127" i="24"/>
  <c r="AI127" i="24"/>
  <c r="AJ127" i="24"/>
  <c r="AK127" i="24"/>
  <c r="AL127" i="24"/>
  <c r="AM127" i="24"/>
  <c r="AN127" i="24"/>
  <c r="AO127" i="24"/>
  <c r="AP127" i="24"/>
  <c r="AQ127" i="24"/>
  <c r="AR127" i="24"/>
  <c r="AS127" i="24"/>
  <c r="AT127" i="24"/>
  <c r="AU127" i="24"/>
  <c r="AV127" i="24"/>
  <c r="AW127" i="24"/>
  <c r="C128"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AG128" i="24"/>
  <c r="AH128" i="24"/>
  <c r="AI128" i="24"/>
  <c r="AJ128" i="24"/>
  <c r="AK128" i="24"/>
  <c r="AL128" i="24"/>
  <c r="AM128" i="24"/>
  <c r="AN128" i="24"/>
  <c r="AO128" i="24"/>
  <c r="AP128" i="24"/>
  <c r="AQ128" i="24"/>
  <c r="AR128" i="24"/>
  <c r="AS128" i="24"/>
  <c r="AT128" i="24"/>
  <c r="AU128" i="24"/>
  <c r="AV128" i="24"/>
  <c r="AW128" i="24"/>
  <c r="C129"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AG129" i="24"/>
  <c r="AH129" i="24"/>
  <c r="AI129" i="24"/>
  <c r="AJ129" i="24"/>
  <c r="AK129" i="24"/>
  <c r="AL129" i="24"/>
  <c r="AM129" i="24"/>
  <c r="AN129" i="24"/>
  <c r="AO129" i="24"/>
  <c r="AP129" i="24"/>
  <c r="AQ129" i="24"/>
  <c r="AR129" i="24"/>
  <c r="AS129" i="24"/>
  <c r="AT129" i="24"/>
  <c r="AU129" i="24"/>
  <c r="AV129" i="24"/>
  <c r="AW129" i="24"/>
  <c r="C130"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AG130" i="24"/>
  <c r="AH130" i="24"/>
  <c r="AI130" i="24"/>
  <c r="AJ130" i="24"/>
  <c r="AK130" i="24"/>
  <c r="AL130" i="24"/>
  <c r="AM130" i="24"/>
  <c r="AN130" i="24"/>
  <c r="AO130" i="24"/>
  <c r="AP130" i="24"/>
  <c r="AQ130" i="24"/>
  <c r="AR130" i="24"/>
  <c r="AS130" i="24"/>
  <c r="AT130" i="24"/>
  <c r="AU130" i="24"/>
  <c r="AV130" i="24"/>
  <c r="AW130" i="24"/>
  <c r="C131"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AG131" i="24"/>
  <c r="AH131" i="24"/>
  <c r="AI131" i="24"/>
  <c r="AJ131" i="24"/>
  <c r="AK131" i="24"/>
  <c r="AL131" i="24"/>
  <c r="AM131" i="24"/>
  <c r="AN131" i="24"/>
  <c r="AO131" i="24"/>
  <c r="AP131" i="24"/>
  <c r="AQ131" i="24"/>
  <c r="AR131" i="24"/>
  <c r="AS131" i="24"/>
  <c r="AT131" i="24"/>
  <c r="AU131" i="24"/>
  <c r="AV131" i="24"/>
  <c r="AW131" i="24"/>
  <c r="C132"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AG132" i="24"/>
  <c r="AH132" i="24"/>
  <c r="AI132" i="24"/>
  <c r="AJ132" i="24"/>
  <c r="AK132" i="24"/>
  <c r="AL132" i="24"/>
  <c r="AM132" i="24"/>
  <c r="AN132" i="24"/>
  <c r="AO132" i="24"/>
  <c r="AP132" i="24"/>
  <c r="AQ132" i="24"/>
  <c r="AR132" i="24"/>
  <c r="AS132" i="24"/>
  <c r="AT132" i="24"/>
  <c r="AU132" i="24"/>
  <c r="AV132" i="24"/>
  <c r="AW132"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AG120" i="24"/>
  <c r="AH120" i="24"/>
  <c r="AI120" i="24"/>
  <c r="AJ120" i="24"/>
  <c r="AK120" i="24"/>
  <c r="AL120" i="24"/>
  <c r="AM120" i="24"/>
  <c r="AN120" i="24"/>
  <c r="AO120" i="24"/>
  <c r="AP120" i="24"/>
  <c r="AQ120" i="24"/>
  <c r="AR120" i="24"/>
  <c r="AS120" i="24"/>
  <c r="AT120" i="24"/>
  <c r="AU120" i="24"/>
  <c r="AV120" i="24"/>
  <c r="AW120" i="24"/>
  <c r="C106" i="24"/>
  <c r="D106" i="24"/>
  <c r="E106" i="24"/>
  <c r="E106" i="28" s="1"/>
  <c r="F106" i="24"/>
  <c r="G106" i="24"/>
  <c r="H106" i="24"/>
  <c r="I106" i="24"/>
  <c r="J106" i="24"/>
  <c r="K106" i="24"/>
  <c r="K106" i="28" s="1"/>
  <c r="L106" i="24"/>
  <c r="M106" i="24"/>
  <c r="N106" i="24"/>
  <c r="O106" i="24"/>
  <c r="P106" i="24"/>
  <c r="Q106" i="24"/>
  <c r="Q106" i="28" s="1"/>
  <c r="R106" i="24"/>
  <c r="S106" i="24"/>
  <c r="T106" i="24"/>
  <c r="U106" i="24"/>
  <c r="V106" i="24"/>
  <c r="W106" i="24"/>
  <c r="W106" i="28" s="1"/>
  <c r="X106" i="24"/>
  <c r="Y106" i="24"/>
  <c r="Z106" i="24"/>
  <c r="AA106" i="24"/>
  <c r="AB106" i="24"/>
  <c r="AC106" i="24"/>
  <c r="AC106" i="28" s="1"/>
  <c r="AD106" i="24"/>
  <c r="AE106" i="24"/>
  <c r="AF106" i="24"/>
  <c r="AG106" i="24"/>
  <c r="AH106" i="24"/>
  <c r="AI106" i="24"/>
  <c r="AI106" i="28" s="1"/>
  <c r="AJ106" i="24"/>
  <c r="AK106" i="24"/>
  <c r="AL106" i="24"/>
  <c r="AM106" i="24"/>
  <c r="AN106" i="24"/>
  <c r="AO106" i="24"/>
  <c r="AO106" i="28" s="1"/>
  <c r="AP106" i="24"/>
  <c r="AQ106" i="24"/>
  <c r="AR106" i="24"/>
  <c r="AS106" i="24"/>
  <c r="AT106" i="24"/>
  <c r="AU106" i="24"/>
  <c r="AU106" i="28" s="1"/>
  <c r="AV106" i="24"/>
  <c r="AW106" i="24"/>
  <c r="C107" i="24"/>
  <c r="D107" i="24"/>
  <c r="E107" i="24"/>
  <c r="F107" i="24"/>
  <c r="F107" i="28" s="1"/>
  <c r="G107" i="24"/>
  <c r="H107" i="24"/>
  <c r="I107" i="24"/>
  <c r="J107" i="24"/>
  <c r="K107" i="24"/>
  <c r="L107" i="24"/>
  <c r="L107" i="28" s="1"/>
  <c r="M107" i="24"/>
  <c r="N107" i="24"/>
  <c r="O107" i="24"/>
  <c r="P107" i="24"/>
  <c r="Q107" i="24"/>
  <c r="R107" i="24"/>
  <c r="R107" i="28" s="1"/>
  <c r="S107" i="24"/>
  <c r="T107" i="24"/>
  <c r="U107" i="24"/>
  <c r="V107" i="24"/>
  <c r="W107" i="24"/>
  <c r="X107" i="24"/>
  <c r="Y107" i="24"/>
  <c r="Z107" i="24"/>
  <c r="AA107" i="24"/>
  <c r="AB107" i="24"/>
  <c r="AC107" i="24"/>
  <c r="AD107" i="24"/>
  <c r="AD107" i="28" s="1"/>
  <c r="AE107" i="24"/>
  <c r="AF107" i="24"/>
  <c r="AG107" i="24"/>
  <c r="AH107" i="24"/>
  <c r="AI107" i="24"/>
  <c r="AJ107" i="24"/>
  <c r="AJ107" i="28" s="1"/>
  <c r="AK107" i="24"/>
  <c r="AL107" i="24"/>
  <c r="AM107" i="24"/>
  <c r="AN107" i="24"/>
  <c r="AO107" i="24"/>
  <c r="AP107" i="24"/>
  <c r="AP107" i="28" s="1"/>
  <c r="AQ107" i="24"/>
  <c r="AR107" i="24"/>
  <c r="AS107" i="24"/>
  <c r="AT107" i="24"/>
  <c r="AU107" i="24"/>
  <c r="AV107" i="24"/>
  <c r="AV107" i="28" s="1"/>
  <c r="AW107" i="24"/>
  <c r="C108" i="24"/>
  <c r="D108" i="24"/>
  <c r="E108" i="24"/>
  <c r="F108" i="24"/>
  <c r="G108" i="24"/>
  <c r="G108" i="28" s="1"/>
  <c r="H108" i="24"/>
  <c r="I108" i="24"/>
  <c r="J108" i="24"/>
  <c r="K108" i="24"/>
  <c r="L108" i="24"/>
  <c r="M108" i="24"/>
  <c r="M108" i="28" s="1"/>
  <c r="N108" i="24"/>
  <c r="O108" i="24"/>
  <c r="P108" i="24"/>
  <c r="Q108" i="24"/>
  <c r="R108" i="24"/>
  <c r="S108" i="24"/>
  <c r="S108" i="28" s="1"/>
  <c r="T108" i="24"/>
  <c r="U108" i="24"/>
  <c r="V108" i="24"/>
  <c r="W108" i="24"/>
  <c r="X108" i="24"/>
  <c r="Y108" i="24"/>
  <c r="Y108" i="28" s="1"/>
  <c r="Z108" i="24"/>
  <c r="AA108" i="24"/>
  <c r="AB108" i="24"/>
  <c r="AC108" i="24"/>
  <c r="AD108" i="24"/>
  <c r="AE108" i="24"/>
  <c r="AE108" i="28" s="1"/>
  <c r="AF108" i="24"/>
  <c r="AG108" i="24"/>
  <c r="AH108" i="24"/>
  <c r="AI108" i="24"/>
  <c r="AJ108" i="24"/>
  <c r="AK108" i="24"/>
  <c r="AK108" i="28" s="1"/>
  <c r="AL108" i="24"/>
  <c r="AM108" i="24"/>
  <c r="AN108" i="24"/>
  <c r="AO108" i="24"/>
  <c r="AP108" i="24"/>
  <c r="AQ108" i="24"/>
  <c r="AQ108" i="28" s="1"/>
  <c r="AR108" i="24"/>
  <c r="AS108" i="24"/>
  <c r="AT108" i="24"/>
  <c r="AU108" i="24"/>
  <c r="AV108" i="24"/>
  <c r="AW108" i="24"/>
  <c r="AW108" i="28" s="1"/>
  <c r="C109" i="24"/>
  <c r="D109" i="24"/>
  <c r="E109" i="24"/>
  <c r="F109" i="24"/>
  <c r="G109" i="24"/>
  <c r="H109" i="24"/>
  <c r="H109" i="28" s="1"/>
  <c r="I109" i="24"/>
  <c r="J109" i="24"/>
  <c r="K109" i="24"/>
  <c r="L109" i="24"/>
  <c r="M109" i="24"/>
  <c r="N109" i="24"/>
  <c r="N109" i="28" s="1"/>
  <c r="O109" i="24"/>
  <c r="P109" i="24"/>
  <c r="Q109" i="24"/>
  <c r="R109" i="24"/>
  <c r="S109" i="24"/>
  <c r="T109" i="24"/>
  <c r="T109" i="28" s="1"/>
  <c r="U109" i="24"/>
  <c r="V109" i="24"/>
  <c r="W109" i="24"/>
  <c r="X109" i="24"/>
  <c r="Y109" i="24"/>
  <c r="Z109" i="24"/>
  <c r="Z109" i="28" s="1"/>
  <c r="AA109" i="24"/>
  <c r="AB109" i="24"/>
  <c r="AC109" i="24"/>
  <c r="AD109" i="24"/>
  <c r="AE109" i="24"/>
  <c r="AF109" i="24"/>
  <c r="AF109" i="28" s="1"/>
  <c r="AG109" i="24"/>
  <c r="AH109" i="24"/>
  <c r="AI109" i="24"/>
  <c r="AJ109" i="24"/>
  <c r="AK109" i="24"/>
  <c r="AL109" i="24"/>
  <c r="AL109" i="28" s="1"/>
  <c r="AM109" i="24"/>
  <c r="AN109" i="24"/>
  <c r="AO109" i="24"/>
  <c r="AP109" i="24"/>
  <c r="AQ109" i="24"/>
  <c r="AR109" i="24"/>
  <c r="AR109" i="28" s="1"/>
  <c r="AS109" i="24"/>
  <c r="AT109" i="24"/>
  <c r="AU109" i="24"/>
  <c r="AV109" i="24"/>
  <c r="AW109" i="24"/>
  <c r="C110" i="24"/>
  <c r="C110" i="28" s="1"/>
  <c r="D110" i="24"/>
  <c r="E110" i="24"/>
  <c r="F110" i="24"/>
  <c r="G110" i="24"/>
  <c r="H110" i="24"/>
  <c r="I110" i="24"/>
  <c r="I110" i="28" s="1"/>
  <c r="J110" i="24"/>
  <c r="K110" i="24"/>
  <c r="L110" i="24"/>
  <c r="M110" i="24"/>
  <c r="N110" i="24"/>
  <c r="O110" i="24"/>
  <c r="O110" i="28" s="1"/>
  <c r="P110" i="24"/>
  <c r="Q110" i="24"/>
  <c r="R110" i="24"/>
  <c r="S110" i="24"/>
  <c r="T110" i="24"/>
  <c r="U110" i="24"/>
  <c r="U110" i="28" s="1"/>
  <c r="V110" i="24"/>
  <c r="W110" i="24"/>
  <c r="X110" i="24"/>
  <c r="Y110" i="24"/>
  <c r="Z110" i="24"/>
  <c r="AA110" i="24"/>
  <c r="AA110" i="28" s="1"/>
  <c r="AB110" i="24"/>
  <c r="AC110" i="24"/>
  <c r="AD110" i="24"/>
  <c r="AE110" i="24"/>
  <c r="AF110" i="24"/>
  <c r="AG110" i="24"/>
  <c r="AG110" i="28" s="1"/>
  <c r="AH110" i="24"/>
  <c r="AI110" i="24"/>
  <c r="AJ110" i="24"/>
  <c r="AK110" i="24"/>
  <c r="AL110" i="24"/>
  <c r="AM110" i="24"/>
  <c r="AM110" i="28" s="1"/>
  <c r="AN110" i="24"/>
  <c r="AO110" i="24"/>
  <c r="AP110" i="24"/>
  <c r="AQ110" i="24"/>
  <c r="AR110" i="24"/>
  <c r="AS110" i="24"/>
  <c r="AS110" i="28" s="1"/>
  <c r="AT110" i="24"/>
  <c r="AU110" i="24"/>
  <c r="AV110" i="24"/>
  <c r="AW110" i="24"/>
  <c r="C111" i="24"/>
  <c r="D111" i="24"/>
  <c r="D111" i="28" s="1"/>
  <c r="E111" i="24"/>
  <c r="F111" i="24"/>
  <c r="G111" i="24"/>
  <c r="H111" i="24"/>
  <c r="I111" i="24"/>
  <c r="J111" i="24"/>
  <c r="J111" i="28" s="1"/>
  <c r="K111" i="24"/>
  <c r="L111" i="24"/>
  <c r="M111" i="24"/>
  <c r="N111" i="24"/>
  <c r="O111" i="24"/>
  <c r="P111" i="24"/>
  <c r="P111" i="28" s="1"/>
  <c r="Q111" i="24"/>
  <c r="R111" i="24"/>
  <c r="S111" i="24"/>
  <c r="T111" i="24"/>
  <c r="U111" i="24"/>
  <c r="V111" i="24"/>
  <c r="V111" i="28" s="1"/>
  <c r="W111" i="24"/>
  <c r="X111" i="24"/>
  <c r="Y111" i="24"/>
  <c r="Z111" i="24"/>
  <c r="AA111" i="24"/>
  <c r="AB111" i="24"/>
  <c r="AB111" i="28" s="1"/>
  <c r="AC111" i="24"/>
  <c r="AD111" i="24"/>
  <c r="AE111" i="24"/>
  <c r="AF111" i="24"/>
  <c r="AG111" i="24"/>
  <c r="AH111" i="24"/>
  <c r="AH111" i="28" s="1"/>
  <c r="AI111" i="24"/>
  <c r="AJ111" i="24"/>
  <c r="AK111" i="24"/>
  <c r="AL111" i="24"/>
  <c r="AM111" i="24"/>
  <c r="AN111" i="24"/>
  <c r="AN111" i="28" s="1"/>
  <c r="AO111" i="24"/>
  <c r="AP111" i="24"/>
  <c r="AQ111" i="24"/>
  <c r="AR111" i="24"/>
  <c r="AS111" i="24"/>
  <c r="AT111" i="24"/>
  <c r="AT111" i="28" s="1"/>
  <c r="AU111" i="24"/>
  <c r="AV111" i="24"/>
  <c r="AW111" i="24"/>
  <c r="C112" i="24"/>
  <c r="D112" i="24"/>
  <c r="E112" i="24"/>
  <c r="E112" i="28" s="1"/>
  <c r="F112" i="24"/>
  <c r="G112" i="24"/>
  <c r="H112" i="24"/>
  <c r="I112" i="24"/>
  <c r="J112" i="24"/>
  <c r="K112" i="24"/>
  <c r="K112" i="28" s="1"/>
  <c r="L112" i="24"/>
  <c r="M112" i="24"/>
  <c r="N112" i="24"/>
  <c r="O112" i="24"/>
  <c r="P112" i="24"/>
  <c r="Q112" i="24"/>
  <c r="Q112" i="28" s="1"/>
  <c r="R112" i="24"/>
  <c r="S112" i="24"/>
  <c r="T112" i="24"/>
  <c r="U112" i="24"/>
  <c r="V112" i="24"/>
  <c r="W112" i="24"/>
  <c r="W112" i="28" s="1"/>
  <c r="X112" i="24"/>
  <c r="Y112" i="24"/>
  <c r="Z112" i="24"/>
  <c r="AA112" i="24"/>
  <c r="AB112" i="24"/>
  <c r="AC112" i="24"/>
  <c r="AC112" i="28" s="1"/>
  <c r="AD112" i="24"/>
  <c r="AE112" i="24"/>
  <c r="AF112" i="24"/>
  <c r="AG112" i="24"/>
  <c r="AH112" i="24"/>
  <c r="AI112" i="24"/>
  <c r="AI112" i="28" s="1"/>
  <c r="AJ112" i="24"/>
  <c r="AK112" i="24"/>
  <c r="AL112" i="24"/>
  <c r="AM112" i="24"/>
  <c r="AN112" i="24"/>
  <c r="AO112" i="24"/>
  <c r="AO112" i="28" s="1"/>
  <c r="AP112" i="24"/>
  <c r="AQ112" i="24"/>
  <c r="AR112" i="24"/>
  <c r="AS112" i="24"/>
  <c r="AT112" i="24"/>
  <c r="AU112" i="24"/>
  <c r="AU112" i="28" s="1"/>
  <c r="AV112" i="24"/>
  <c r="AW112" i="24"/>
  <c r="C113" i="24"/>
  <c r="D113" i="24"/>
  <c r="E113" i="24"/>
  <c r="F113" i="24"/>
  <c r="F113" i="28" s="1"/>
  <c r="G113" i="24"/>
  <c r="H113" i="24"/>
  <c r="I113" i="24"/>
  <c r="J113" i="24"/>
  <c r="K113" i="24"/>
  <c r="L113" i="24"/>
  <c r="L113" i="28" s="1"/>
  <c r="M113" i="24"/>
  <c r="N113" i="24"/>
  <c r="O113" i="24"/>
  <c r="P113" i="24"/>
  <c r="Q113" i="24"/>
  <c r="R113" i="24"/>
  <c r="R113" i="28" s="1"/>
  <c r="S113" i="24"/>
  <c r="T113" i="24"/>
  <c r="U113" i="24"/>
  <c r="V113" i="24"/>
  <c r="W113" i="24"/>
  <c r="X113" i="24"/>
  <c r="X113" i="28" s="1"/>
  <c r="Y113" i="24"/>
  <c r="Z113" i="24"/>
  <c r="AA113" i="24"/>
  <c r="AB113" i="24"/>
  <c r="AC113" i="24"/>
  <c r="AD113" i="24"/>
  <c r="AD113" i="28" s="1"/>
  <c r="AE113" i="24"/>
  <c r="AF113" i="24"/>
  <c r="AG113" i="24"/>
  <c r="AH113" i="24"/>
  <c r="AI113" i="24"/>
  <c r="AJ113" i="24"/>
  <c r="AJ113" i="28" s="1"/>
  <c r="AK113" i="24"/>
  <c r="AL113" i="24"/>
  <c r="AM113" i="24"/>
  <c r="AN113" i="24"/>
  <c r="AO113" i="24"/>
  <c r="AP113" i="24"/>
  <c r="AP113" i="28" s="1"/>
  <c r="AQ113" i="24"/>
  <c r="AR113" i="24"/>
  <c r="AS113" i="24"/>
  <c r="AT113" i="24"/>
  <c r="AU113" i="24"/>
  <c r="AV113" i="24"/>
  <c r="AV113" i="28" s="1"/>
  <c r="AW113" i="24"/>
  <c r="C114" i="24"/>
  <c r="D114" i="24"/>
  <c r="E114" i="24"/>
  <c r="F114" i="24"/>
  <c r="G114" i="24"/>
  <c r="G114" i="28" s="1"/>
  <c r="H114" i="24"/>
  <c r="I114" i="24"/>
  <c r="J114" i="24"/>
  <c r="K114" i="24"/>
  <c r="L114" i="24"/>
  <c r="M114" i="24"/>
  <c r="M114" i="28" s="1"/>
  <c r="N114" i="24"/>
  <c r="O114" i="24"/>
  <c r="P114" i="24"/>
  <c r="Q114" i="24"/>
  <c r="R114" i="24"/>
  <c r="S114" i="24"/>
  <c r="S114" i="28" s="1"/>
  <c r="T114" i="24"/>
  <c r="U114" i="24"/>
  <c r="V114" i="24"/>
  <c r="W114" i="24"/>
  <c r="X114" i="24"/>
  <c r="Y114" i="24"/>
  <c r="Y114" i="28" s="1"/>
  <c r="Z114" i="24"/>
  <c r="AA114" i="24"/>
  <c r="AB114" i="24"/>
  <c r="AC114" i="24"/>
  <c r="AD114" i="24"/>
  <c r="AE114" i="24"/>
  <c r="AE114" i="28" s="1"/>
  <c r="AF114" i="24"/>
  <c r="AG114" i="24"/>
  <c r="AH114" i="24"/>
  <c r="AI114" i="24"/>
  <c r="AJ114" i="24"/>
  <c r="AK114" i="24"/>
  <c r="AK114" i="28" s="1"/>
  <c r="AL114" i="24"/>
  <c r="AM114" i="24"/>
  <c r="AN114" i="24"/>
  <c r="AO114" i="24"/>
  <c r="AP114" i="24"/>
  <c r="AQ114" i="24"/>
  <c r="AQ114" i="28" s="1"/>
  <c r="AR114" i="24"/>
  <c r="AS114" i="24"/>
  <c r="AT114" i="24"/>
  <c r="AU114" i="24"/>
  <c r="AV114" i="24"/>
  <c r="AW114" i="24"/>
  <c r="AW114" i="28" s="1"/>
  <c r="C115" i="24"/>
  <c r="D115" i="24"/>
  <c r="E115" i="24"/>
  <c r="F115" i="24"/>
  <c r="G115" i="24"/>
  <c r="H115" i="24"/>
  <c r="H115" i="28" s="1"/>
  <c r="I115" i="24"/>
  <c r="J115" i="24"/>
  <c r="K115" i="24"/>
  <c r="L115" i="24"/>
  <c r="M115" i="24"/>
  <c r="N115" i="24"/>
  <c r="N115" i="28" s="1"/>
  <c r="O115" i="24"/>
  <c r="P115" i="24"/>
  <c r="Q115" i="24"/>
  <c r="R115" i="24"/>
  <c r="S115" i="24"/>
  <c r="T115" i="24"/>
  <c r="T115" i="28" s="1"/>
  <c r="U115" i="24"/>
  <c r="V115" i="24"/>
  <c r="W115" i="24"/>
  <c r="X115" i="24"/>
  <c r="Y115" i="24"/>
  <c r="Z115" i="24"/>
  <c r="Z115" i="28" s="1"/>
  <c r="AA115" i="24"/>
  <c r="AB115" i="24"/>
  <c r="AC115" i="24"/>
  <c r="AD115" i="24"/>
  <c r="AE115" i="24"/>
  <c r="AF115" i="24"/>
  <c r="AF115" i="28" s="1"/>
  <c r="AG115" i="24"/>
  <c r="AH115" i="24"/>
  <c r="AI115" i="24"/>
  <c r="AJ115" i="24"/>
  <c r="AK115" i="24"/>
  <c r="AL115" i="24"/>
  <c r="AL115" i="28" s="1"/>
  <c r="AM115" i="24"/>
  <c r="AN115" i="24"/>
  <c r="AO115" i="24"/>
  <c r="AP115" i="24"/>
  <c r="AQ115" i="24"/>
  <c r="AR115" i="24"/>
  <c r="AR115" i="28" s="1"/>
  <c r="AS115" i="24"/>
  <c r="AT115" i="24"/>
  <c r="AU115" i="24"/>
  <c r="AV115" i="24"/>
  <c r="AW115" i="24"/>
  <c r="C116" i="24"/>
  <c r="C116" i="28" s="1"/>
  <c r="D116" i="24"/>
  <c r="E116" i="24"/>
  <c r="F116" i="24"/>
  <c r="G116" i="24"/>
  <c r="H116" i="24"/>
  <c r="I116" i="24"/>
  <c r="I116" i="28" s="1"/>
  <c r="J116" i="24"/>
  <c r="K116" i="24"/>
  <c r="L116" i="24"/>
  <c r="M116" i="24"/>
  <c r="N116" i="24"/>
  <c r="O116" i="24"/>
  <c r="O116" i="28" s="1"/>
  <c r="P116" i="24"/>
  <c r="Q116" i="24"/>
  <c r="R116" i="24"/>
  <c r="S116" i="24"/>
  <c r="T116" i="24"/>
  <c r="U116" i="24"/>
  <c r="U116" i="28" s="1"/>
  <c r="V116" i="24"/>
  <c r="W116" i="24"/>
  <c r="X116" i="24"/>
  <c r="Y116" i="24"/>
  <c r="Z116" i="24"/>
  <c r="AA116" i="24"/>
  <c r="AA116" i="28" s="1"/>
  <c r="AB116" i="24"/>
  <c r="AC116" i="24"/>
  <c r="AD116" i="24"/>
  <c r="AE116" i="24"/>
  <c r="AF116" i="24"/>
  <c r="AG116" i="24"/>
  <c r="AG116" i="28" s="1"/>
  <c r="AH116" i="24"/>
  <c r="AI116" i="24"/>
  <c r="AJ116" i="24"/>
  <c r="AK116" i="24"/>
  <c r="AL116" i="24"/>
  <c r="AM116" i="24"/>
  <c r="AM116" i="28" s="1"/>
  <c r="AN116" i="24"/>
  <c r="AO116" i="24"/>
  <c r="AP116" i="24"/>
  <c r="AQ116" i="24"/>
  <c r="AR116" i="24"/>
  <c r="AS116" i="24"/>
  <c r="AS116" i="28" s="1"/>
  <c r="AT116" i="24"/>
  <c r="AU116" i="24"/>
  <c r="AV116" i="24"/>
  <c r="AW116" i="24"/>
  <c r="C117" i="24"/>
  <c r="D117" i="24"/>
  <c r="D117" i="28" s="1"/>
  <c r="E117" i="24"/>
  <c r="F117" i="24"/>
  <c r="G117" i="24"/>
  <c r="H117" i="24"/>
  <c r="I117" i="24"/>
  <c r="J117" i="24"/>
  <c r="J117" i="28" s="1"/>
  <c r="K117" i="24"/>
  <c r="L117" i="24"/>
  <c r="M117" i="24"/>
  <c r="N117" i="24"/>
  <c r="O117" i="24"/>
  <c r="P117" i="24"/>
  <c r="P117" i="28" s="1"/>
  <c r="Q117" i="24"/>
  <c r="R117" i="24"/>
  <c r="S117" i="24"/>
  <c r="T117" i="24"/>
  <c r="U117" i="24"/>
  <c r="V117" i="24"/>
  <c r="V117" i="28" s="1"/>
  <c r="W117" i="24"/>
  <c r="X117" i="24"/>
  <c r="Y117" i="24"/>
  <c r="Z117" i="24"/>
  <c r="AA117" i="24"/>
  <c r="AB117" i="24"/>
  <c r="AB117" i="28" s="1"/>
  <c r="AC117" i="24"/>
  <c r="AD117" i="24"/>
  <c r="AE117" i="24"/>
  <c r="AF117" i="24"/>
  <c r="AG117" i="24"/>
  <c r="AH117" i="24"/>
  <c r="AH117" i="28" s="1"/>
  <c r="AI117" i="24"/>
  <c r="AJ117" i="24"/>
  <c r="AK117" i="24"/>
  <c r="AL117" i="24"/>
  <c r="AM117" i="24"/>
  <c r="AN117" i="24"/>
  <c r="AN117" i="28" s="1"/>
  <c r="AO117" i="24"/>
  <c r="AP117" i="24"/>
  <c r="AQ117" i="24"/>
  <c r="AR117" i="24"/>
  <c r="AS117" i="24"/>
  <c r="AT117" i="24"/>
  <c r="AT117" i="28" s="1"/>
  <c r="AU117" i="24"/>
  <c r="AV117" i="24"/>
  <c r="AW117" i="24"/>
  <c r="D105" i="24"/>
  <c r="E105" i="24"/>
  <c r="E105" i="28" s="1"/>
  <c r="F105" i="24"/>
  <c r="G105" i="24"/>
  <c r="H105" i="24"/>
  <c r="I105" i="24"/>
  <c r="J105" i="24"/>
  <c r="K105" i="24"/>
  <c r="L105" i="24"/>
  <c r="M105" i="24"/>
  <c r="N105" i="24"/>
  <c r="O105" i="24"/>
  <c r="P105" i="24"/>
  <c r="Q105" i="24"/>
  <c r="Q105" i="28" s="1"/>
  <c r="R105" i="24"/>
  <c r="S105" i="24"/>
  <c r="T105" i="24"/>
  <c r="U105" i="24"/>
  <c r="V105" i="24"/>
  <c r="W105" i="24"/>
  <c r="X105" i="24"/>
  <c r="Y105" i="24"/>
  <c r="Z105" i="24"/>
  <c r="AA105" i="24"/>
  <c r="AB105" i="24"/>
  <c r="AC105" i="24"/>
  <c r="AC105" i="28" s="1"/>
  <c r="AD105" i="24"/>
  <c r="AE105" i="24"/>
  <c r="AF105" i="24"/>
  <c r="AG105" i="24"/>
  <c r="AH105" i="24"/>
  <c r="AI105" i="24"/>
  <c r="AJ105" i="24"/>
  <c r="AK105" i="24"/>
  <c r="AL105" i="24"/>
  <c r="AM105" i="24"/>
  <c r="AN105" i="24"/>
  <c r="AO105" i="24"/>
  <c r="AO105" i="28" s="1"/>
  <c r="AP105" i="24"/>
  <c r="AQ105" i="24"/>
  <c r="AR105" i="24"/>
  <c r="AS105" i="24"/>
  <c r="AT105" i="24"/>
  <c r="AU105" i="24"/>
  <c r="AV105" i="24"/>
  <c r="AW105" i="24"/>
  <c r="C91" i="24"/>
  <c r="D91" i="24"/>
  <c r="E91" i="24"/>
  <c r="F91" i="24"/>
  <c r="G91" i="24"/>
  <c r="H91" i="24"/>
  <c r="I91" i="24"/>
  <c r="J91" i="24"/>
  <c r="K91" i="24"/>
  <c r="L91" i="24"/>
  <c r="M91" i="24"/>
  <c r="N91" i="24"/>
  <c r="O91" i="24"/>
  <c r="P91" i="24"/>
  <c r="Q91" i="24"/>
  <c r="R91" i="24"/>
  <c r="S91" i="24"/>
  <c r="T91" i="24"/>
  <c r="U91" i="24"/>
  <c r="V91" i="24"/>
  <c r="W91" i="24"/>
  <c r="X91" i="24"/>
  <c r="Y91" i="24"/>
  <c r="Z91" i="24"/>
  <c r="AA91" i="24"/>
  <c r="AB91" i="24"/>
  <c r="AC91" i="24"/>
  <c r="AD91" i="24"/>
  <c r="AE91" i="24"/>
  <c r="AF91" i="24"/>
  <c r="AG91" i="24"/>
  <c r="AH91" i="24"/>
  <c r="AI91" i="24"/>
  <c r="AJ91" i="24"/>
  <c r="AK91" i="24"/>
  <c r="AL91" i="24"/>
  <c r="AM91" i="24"/>
  <c r="AN91" i="24"/>
  <c r="AO91" i="24"/>
  <c r="AP91" i="24"/>
  <c r="AQ91" i="24"/>
  <c r="AR91" i="24"/>
  <c r="AS91" i="24"/>
  <c r="AT91" i="24"/>
  <c r="AU91" i="24"/>
  <c r="AV91" i="24"/>
  <c r="AW91" i="24"/>
  <c r="C92" i="24"/>
  <c r="D92" i="24"/>
  <c r="E92" i="24"/>
  <c r="F92" i="24"/>
  <c r="G92" i="24"/>
  <c r="H92" i="24"/>
  <c r="I92" i="24"/>
  <c r="J92" i="24"/>
  <c r="K92" i="24"/>
  <c r="L92" i="24"/>
  <c r="M92" i="24"/>
  <c r="N92" i="24"/>
  <c r="O92" i="24"/>
  <c r="P92" i="24"/>
  <c r="Q92" i="24"/>
  <c r="R92" i="24"/>
  <c r="S92" i="24"/>
  <c r="T92" i="24"/>
  <c r="U92" i="24"/>
  <c r="V92" i="24"/>
  <c r="W92" i="24"/>
  <c r="X92" i="24"/>
  <c r="Y92" i="24"/>
  <c r="Z92" i="24"/>
  <c r="AA92" i="24"/>
  <c r="AB92" i="24"/>
  <c r="AC92" i="24"/>
  <c r="AD92" i="24"/>
  <c r="AE92" i="24"/>
  <c r="AF92" i="24"/>
  <c r="AG92" i="24"/>
  <c r="AH92" i="24"/>
  <c r="AI92" i="24"/>
  <c r="AJ92" i="24"/>
  <c r="AK92" i="24"/>
  <c r="AL92" i="24"/>
  <c r="AM92" i="24"/>
  <c r="AN92" i="24"/>
  <c r="AO92" i="24"/>
  <c r="AP92" i="24"/>
  <c r="AQ92" i="24"/>
  <c r="AR92" i="24"/>
  <c r="AS92" i="24"/>
  <c r="AT92" i="24"/>
  <c r="AU92" i="24"/>
  <c r="AV92" i="24"/>
  <c r="AW92" i="24"/>
  <c r="C93"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AG93" i="24"/>
  <c r="AH93" i="24"/>
  <c r="AI93" i="24"/>
  <c r="AJ93" i="24"/>
  <c r="AK93" i="24"/>
  <c r="AL93" i="24"/>
  <c r="AM93" i="24"/>
  <c r="AN93" i="24"/>
  <c r="AO93" i="24"/>
  <c r="AP93" i="24"/>
  <c r="AQ93" i="24"/>
  <c r="AR93" i="24"/>
  <c r="AS93" i="24"/>
  <c r="AT93" i="24"/>
  <c r="AU93" i="24"/>
  <c r="AV93" i="24"/>
  <c r="AW93" i="24"/>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AG94" i="24"/>
  <c r="AH94" i="24"/>
  <c r="AI94" i="24"/>
  <c r="AJ94" i="24"/>
  <c r="AK94" i="24"/>
  <c r="AL94" i="24"/>
  <c r="AM94" i="24"/>
  <c r="AN94" i="24"/>
  <c r="AO94" i="24"/>
  <c r="AP94" i="24"/>
  <c r="AQ94" i="24"/>
  <c r="AR94" i="24"/>
  <c r="AS94" i="24"/>
  <c r="AT94" i="24"/>
  <c r="AU94" i="24"/>
  <c r="AV94" i="24"/>
  <c r="AW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AG95" i="24"/>
  <c r="AH95" i="24"/>
  <c r="AI95" i="24"/>
  <c r="AJ95" i="24"/>
  <c r="AK95" i="24"/>
  <c r="AL95" i="24"/>
  <c r="AM95" i="24"/>
  <c r="AN95" i="24"/>
  <c r="AO95" i="24"/>
  <c r="AP95" i="24"/>
  <c r="AQ95" i="24"/>
  <c r="AR95" i="24"/>
  <c r="AS95" i="24"/>
  <c r="AT95" i="24"/>
  <c r="AU95" i="24"/>
  <c r="AV95" i="24"/>
  <c r="AW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AG96" i="24"/>
  <c r="AH96" i="24"/>
  <c r="AI96" i="24"/>
  <c r="AJ96" i="24"/>
  <c r="AK96" i="24"/>
  <c r="AL96" i="24"/>
  <c r="AM96" i="24"/>
  <c r="AN96" i="24"/>
  <c r="AO96" i="24"/>
  <c r="AP96" i="24"/>
  <c r="AQ96" i="24"/>
  <c r="AR96" i="24"/>
  <c r="AS96" i="24"/>
  <c r="AT96" i="24"/>
  <c r="AU96" i="24"/>
  <c r="AV96" i="24"/>
  <c r="AW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AG97" i="24"/>
  <c r="AH97" i="24"/>
  <c r="AI97" i="24"/>
  <c r="AJ97" i="24"/>
  <c r="AK97" i="24"/>
  <c r="AL97" i="24"/>
  <c r="AM97" i="24"/>
  <c r="AN97" i="24"/>
  <c r="AO97" i="24"/>
  <c r="AP97" i="24"/>
  <c r="AQ97" i="24"/>
  <c r="AR97" i="24"/>
  <c r="AS97" i="24"/>
  <c r="AT97" i="24"/>
  <c r="AU97" i="24"/>
  <c r="AV97" i="24"/>
  <c r="AW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AG98" i="24"/>
  <c r="AH98" i="24"/>
  <c r="AI98" i="24"/>
  <c r="AJ98" i="24"/>
  <c r="AK98" i="24"/>
  <c r="AL98" i="24"/>
  <c r="AM98" i="24"/>
  <c r="AN98" i="24"/>
  <c r="AO98" i="24"/>
  <c r="AP98" i="24"/>
  <c r="AQ98" i="24"/>
  <c r="AR98" i="24"/>
  <c r="AS98" i="24"/>
  <c r="AT98" i="24"/>
  <c r="AU98" i="24"/>
  <c r="AV98" i="24"/>
  <c r="AW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AG99" i="24"/>
  <c r="AH99" i="24"/>
  <c r="AI99" i="24"/>
  <c r="AJ99" i="24"/>
  <c r="AK99" i="24"/>
  <c r="AL99" i="24"/>
  <c r="AM99" i="24"/>
  <c r="AN99" i="24"/>
  <c r="AO99" i="24"/>
  <c r="AP99" i="24"/>
  <c r="AQ99" i="24"/>
  <c r="AR99" i="24"/>
  <c r="AS99" i="24"/>
  <c r="AT99" i="24"/>
  <c r="AU99" i="24"/>
  <c r="AV99" i="24"/>
  <c r="AW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AG100" i="24"/>
  <c r="AH100" i="24"/>
  <c r="AI100" i="24"/>
  <c r="AJ100" i="24"/>
  <c r="AK100" i="24"/>
  <c r="AL100" i="24"/>
  <c r="AM100" i="24"/>
  <c r="AN100" i="24"/>
  <c r="AO100" i="24"/>
  <c r="AP100" i="24"/>
  <c r="AQ100" i="24"/>
  <c r="AR100" i="24"/>
  <c r="AS100" i="24"/>
  <c r="AT100" i="24"/>
  <c r="AU100" i="24"/>
  <c r="AV100" i="24"/>
  <c r="AW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AG101" i="24"/>
  <c r="AH101" i="24"/>
  <c r="AI101" i="24"/>
  <c r="AJ101" i="24"/>
  <c r="AK101" i="24"/>
  <c r="AL101" i="24"/>
  <c r="AM101" i="24"/>
  <c r="AN101" i="24"/>
  <c r="AO101" i="24"/>
  <c r="AP101" i="24"/>
  <c r="AQ101" i="24"/>
  <c r="AR101" i="24"/>
  <c r="AS101" i="24"/>
  <c r="AT101" i="24"/>
  <c r="AU101" i="24"/>
  <c r="AV101" i="24"/>
  <c r="AW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AG102" i="24"/>
  <c r="AH102" i="24"/>
  <c r="AI102" i="24"/>
  <c r="AJ102" i="24"/>
  <c r="AK102" i="24"/>
  <c r="AL102" i="24"/>
  <c r="AM102" i="24"/>
  <c r="AN102" i="24"/>
  <c r="AO102" i="24"/>
  <c r="AP102" i="24"/>
  <c r="AQ102" i="24"/>
  <c r="AR102" i="24"/>
  <c r="AS102" i="24"/>
  <c r="AT102" i="24"/>
  <c r="AU102" i="24"/>
  <c r="AV102" i="24"/>
  <c r="AW102" i="24"/>
  <c r="D90" i="24"/>
  <c r="E90" i="24"/>
  <c r="F90" i="24"/>
  <c r="G90" i="24"/>
  <c r="H90" i="24"/>
  <c r="I90" i="24"/>
  <c r="J90" i="24"/>
  <c r="K90" i="24"/>
  <c r="L90" i="24"/>
  <c r="M90" i="24"/>
  <c r="N90" i="24"/>
  <c r="O90" i="24"/>
  <c r="P90" i="24"/>
  <c r="Q90" i="24"/>
  <c r="R90" i="24"/>
  <c r="S90" i="24"/>
  <c r="T90" i="24"/>
  <c r="U90" i="24"/>
  <c r="V90" i="24"/>
  <c r="W90" i="24"/>
  <c r="X90" i="24"/>
  <c r="Y90" i="24"/>
  <c r="Z90" i="24"/>
  <c r="AA90" i="24"/>
  <c r="AB90" i="24"/>
  <c r="AC90" i="24"/>
  <c r="AD90" i="24"/>
  <c r="AE90" i="24"/>
  <c r="AF90" i="24"/>
  <c r="AG90" i="24"/>
  <c r="AH90" i="24"/>
  <c r="AI90" i="24"/>
  <c r="AJ90" i="24"/>
  <c r="AK90" i="24"/>
  <c r="AL90" i="24"/>
  <c r="AM90" i="24"/>
  <c r="AN90" i="24"/>
  <c r="AO90" i="24"/>
  <c r="AP90" i="24"/>
  <c r="AQ90" i="24"/>
  <c r="AR90" i="24"/>
  <c r="AS90" i="24"/>
  <c r="AT90" i="24"/>
  <c r="AU90" i="24"/>
  <c r="AV90" i="24"/>
  <c r="AW90" i="24"/>
  <c r="C76" i="24"/>
  <c r="D76" i="24"/>
  <c r="E76" i="24"/>
  <c r="F76" i="24"/>
  <c r="G76" i="24"/>
  <c r="H76" i="24"/>
  <c r="I76" i="24"/>
  <c r="J76" i="24"/>
  <c r="K76" i="24"/>
  <c r="L76" i="24"/>
  <c r="M76" i="24"/>
  <c r="N76" i="24"/>
  <c r="O76" i="24"/>
  <c r="P76" i="24"/>
  <c r="Q76" i="24"/>
  <c r="R76" i="24"/>
  <c r="S76" i="24"/>
  <c r="T76" i="24"/>
  <c r="U76" i="24"/>
  <c r="V76" i="24"/>
  <c r="W76" i="24"/>
  <c r="X76" i="24"/>
  <c r="Y76" i="24"/>
  <c r="Z76" i="24"/>
  <c r="AA76" i="24"/>
  <c r="AB76" i="24"/>
  <c r="AC76" i="24"/>
  <c r="AD76" i="24"/>
  <c r="AE76" i="24"/>
  <c r="AF76" i="24"/>
  <c r="AG76" i="24"/>
  <c r="AH76" i="24"/>
  <c r="AI76" i="24"/>
  <c r="AJ76" i="24"/>
  <c r="AK76" i="24"/>
  <c r="AL76" i="24"/>
  <c r="AM76" i="24"/>
  <c r="AN76" i="24"/>
  <c r="AO76" i="24"/>
  <c r="AP76" i="24"/>
  <c r="AQ76" i="24"/>
  <c r="AR76" i="24"/>
  <c r="AS76" i="24"/>
  <c r="AT76" i="24"/>
  <c r="AU76" i="24"/>
  <c r="AV76" i="24"/>
  <c r="AW76" i="24"/>
  <c r="C77" i="24"/>
  <c r="D77" i="24"/>
  <c r="E77" i="24"/>
  <c r="F77" i="24"/>
  <c r="G77" i="24"/>
  <c r="G77" i="28" s="1"/>
  <c r="H77" i="24"/>
  <c r="I77" i="24"/>
  <c r="J77" i="24"/>
  <c r="K77" i="24"/>
  <c r="L77" i="24"/>
  <c r="M77" i="24"/>
  <c r="N77" i="24"/>
  <c r="O77" i="24"/>
  <c r="P77" i="24"/>
  <c r="Q77" i="24"/>
  <c r="R77" i="24"/>
  <c r="S77" i="24"/>
  <c r="S77" i="28" s="1"/>
  <c r="T77" i="24"/>
  <c r="U77" i="24"/>
  <c r="V77" i="24"/>
  <c r="W77" i="24"/>
  <c r="X77" i="24"/>
  <c r="Y77" i="24"/>
  <c r="Z77" i="24"/>
  <c r="AA77" i="24"/>
  <c r="AB77" i="24"/>
  <c r="AC77" i="24"/>
  <c r="AD77" i="24"/>
  <c r="AE77" i="24"/>
  <c r="AE77" i="28" s="1"/>
  <c r="AF77" i="24"/>
  <c r="AG77" i="24"/>
  <c r="AH77" i="24"/>
  <c r="AI77" i="24"/>
  <c r="AJ77" i="24"/>
  <c r="AK77" i="24"/>
  <c r="AL77" i="24"/>
  <c r="AM77" i="24"/>
  <c r="AN77" i="24"/>
  <c r="AO77" i="24"/>
  <c r="AP77" i="24"/>
  <c r="AQ77" i="24"/>
  <c r="AQ77" i="28" s="1"/>
  <c r="AR77" i="24"/>
  <c r="AS77" i="24"/>
  <c r="AT77" i="24"/>
  <c r="AU77" i="24"/>
  <c r="AV77" i="24"/>
  <c r="AW77" i="24"/>
  <c r="C78" i="24"/>
  <c r="D78" i="24"/>
  <c r="E78" i="24"/>
  <c r="F78" i="24"/>
  <c r="G78" i="24"/>
  <c r="H78" i="24"/>
  <c r="H78" i="28" s="1"/>
  <c r="I78" i="24"/>
  <c r="J78" i="24"/>
  <c r="K78" i="24"/>
  <c r="L78" i="24"/>
  <c r="M78" i="24"/>
  <c r="N78" i="24"/>
  <c r="O78" i="24"/>
  <c r="P78" i="24"/>
  <c r="Q78" i="24"/>
  <c r="R78" i="24"/>
  <c r="S78" i="24"/>
  <c r="T78" i="24"/>
  <c r="T78" i="28" s="1"/>
  <c r="U78" i="24"/>
  <c r="V78" i="24"/>
  <c r="W78" i="24"/>
  <c r="X78" i="24"/>
  <c r="Y78" i="24"/>
  <c r="Z78" i="24"/>
  <c r="AA78" i="24"/>
  <c r="AB78" i="24"/>
  <c r="AC78" i="24"/>
  <c r="AD78" i="24"/>
  <c r="AE78" i="24"/>
  <c r="AF78" i="24"/>
  <c r="AF78" i="28" s="1"/>
  <c r="AG78" i="24"/>
  <c r="AH78" i="24"/>
  <c r="AI78" i="24"/>
  <c r="AJ78" i="24"/>
  <c r="AK78" i="24"/>
  <c r="AL78" i="24"/>
  <c r="AM78" i="24"/>
  <c r="AN78" i="24"/>
  <c r="AO78" i="24"/>
  <c r="AP78" i="24"/>
  <c r="AQ78" i="24"/>
  <c r="AR78" i="24"/>
  <c r="AR78" i="28" s="1"/>
  <c r="AS78" i="24"/>
  <c r="AT78" i="24"/>
  <c r="AU78" i="24"/>
  <c r="AV78" i="24"/>
  <c r="AW78" i="24"/>
  <c r="C79" i="24"/>
  <c r="D79" i="24"/>
  <c r="E79" i="24"/>
  <c r="F79" i="24"/>
  <c r="G79" i="24"/>
  <c r="H79" i="24"/>
  <c r="I79" i="24"/>
  <c r="I79" i="28" s="1"/>
  <c r="J79" i="24"/>
  <c r="K79" i="24"/>
  <c r="L79" i="24"/>
  <c r="M79" i="24"/>
  <c r="N79" i="24"/>
  <c r="O79" i="24"/>
  <c r="P79" i="24"/>
  <c r="Q79" i="24"/>
  <c r="R79" i="24"/>
  <c r="S79" i="24"/>
  <c r="T79" i="24"/>
  <c r="U79" i="24"/>
  <c r="U79" i="28" s="1"/>
  <c r="V79" i="24"/>
  <c r="W79" i="24"/>
  <c r="X79" i="24"/>
  <c r="Y79" i="24"/>
  <c r="Z79" i="24"/>
  <c r="AA79" i="24"/>
  <c r="AB79" i="24"/>
  <c r="AC79" i="24"/>
  <c r="AD79" i="24"/>
  <c r="AE79" i="24"/>
  <c r="AF79" i="24"/>
  <c r="AG79" i="24"/>
  <c r="AG79" i="28" s="1"/>
  <c r="AH79" i="24"/>
  <c r="AI79" i="24"/>
  <c r="AJ79" i="24"/>
  <c r="AK79" i="24"/>
  <c r="AL79" i="24"/>
  <c r="AM79" i="24"/>
  <c r="AN79" i="24"/>
  <c r="AO79" i="24"/>
  <c r="AP79" i="24"/>
  <c r="AQ79" i="24"/>
  <c r="AR79" i="24"/>
  <c r="AS79" i="24"/>
  <c r="AS79" i="28" s="1"/>
  <c r="AT79" i="24"/>
  <c r="AU79" i="24"/>
  <c r="AV79" i="24"/>
  <c r="AW79" i="24"/>
  <c r="C80" i="24"/>
  <c r="D80" i="24"/>
  <c r="E80" i="24"/>
  <c r="F80" i="24"/>
  <c r="G80" i="24"/>
  <c r="H80" i="24"/>
  <c r="I80" i="24"/>
  <c r="J80" i="24"/>
  <c r="J80" i="28" s="1"/>
  <c r="K80" i="24"/>
  <c r="L80" i="24"/>
  <c r="M80" i="24"/>
  <c r="N80" i="24"/>
  <c r="O80" i="24"/>
  <c r="P80" i="24"/>
  <c r="Q80" i="24"/>
  <c r="R80" i="24"/>
  <c r="S80" i="24"/>
  <c r="T80" i="24"/>
  <c r="U80" i="24"/>
  <c r="V80" i="24"/>
  <c r="V80" i="28" s="1"/>
  <c r="W80" i="24"/>
  <c r="X80" i="24"/>
  <c r="Y80" i="24"/>
  <c r="Z80" i="24"/>
  <c r="AA80" i="24"/>
  <c r="AB80" i="24"/>
  <c r="AC80" i="24"/>
  <c r="AD80" i="24"/>
  <c r="AE80" i="24"/>
  <c r="AF80" i="24"/>
  <c r="AG80" i="24"/>
  <c r="AH80" i="24"/>
  <c r="AH80" i="28" s="1"/>
  <c r="AI80" i="24"/>
  <c r="AJ80" i="24"/>
  <c r="AK80" i="24"/>
  <c r="AL80" i="24"/>
  <c r="AM80" i="24"/>
  <c r="AN80" i="24"/>
  <c r="AO80" i="24"/>
  <c r="AP80" i="24"/>
  <c r="AQ80" i="24"/>
  <c r="AR80" i="24"/>
  <c r="AS80" i="24"/>
  <c r="AT80" i="24"/>
  <c r="AT80" i="28" s="1"/>
  <c r="AU80" i="24"/>
  <c r="AV80" i="24"/>
  <c r="AW80" i="24"/>
  <c r="C81" i="24"/>
  <c r="D81" i="24"/>
  <c r="E81" i="24"/>
  <c r="F81" i="24"/>
  <c r="G81" i="24"/>
  <c r="H81" i="24"/>
  <c r="I81" i="24"/>
  <c r="J81" i="24"/>
  <c r="K81" i="24"/>
  <c r="K81" i="28" s="1"/>
  <c r="L81" i="24"/>
  <c r="M81" i="24"/>
  <c r="N81" i="24"/>
  <c r="O81" i="24"/>
  <c r="P81" i="24"/>
  <c r="Q81" i="24"/>
  <c r="R81" i="24"/>
  <c r="S81" i="24"/>
  <c r="T81" i="24"/>
  <c r="U81" i="24"/>
  <c r="V81" i="24"/>
  <c r="W81" i="24"/>
  <c r="W81" i="28" s="1"/>
  <c r="X81" i="24"/>
  <c r="Y81" i="24"/>
  <c r="Z81" i="24"/>
  <c r="AA81" i="24"/>
  <c r="AB81" i="24"/>
  <c r="AC81" i="24"/>
  <c r="AD81" i="24"/>
  <c r="AE81" i="24"/>
  <c r="AF81" i="24"/>
  <c r="AG81" i="24"/>
  <c r="AH81" i="24"/>
  <c r="AI81" i="24"/>
  <c r="AI81" i="28" s="1"/>
  <c r="AJ81" i="24"/>
  <c r="AK81" i="24"/>
  <c r="AL81" i="24"/>
  <c r="AM81" i="24"/>
  <c r="AN81" i="24"/>
  <c r="AO81" i="24"/>
  <c r="AP81" i="24"/>
  <c r="AQ81" i="24"/>
  <c r="AR81" i="24"/>
  <c r="AS81" i="24"/>
  <c r="AT81" i="24"/>
  <c r="AU81" i="24"/>
  <c r="AU81" i="28" s="1"/>
  <c r="AV81" i="24"/>
  <c r="AW81" i="24"/>
  <c r="C82" i="24"/>
  <c r="D82" i="24"/>
  <c r="E82" i="24"/>
  <c r="F82" i="24"/>
  <c r="G82" i="24"/>
  <c r="H82" i="24"/>
  <c r="I82" i="24"/>
  <c r="J82" i="24"/>
  <c r="K82" i="24"/>
  <c r="L82" i="24"/>
  <c r="L82" i="28" s="1"/>
  <c r="M82" i="24"/>
  <c r="N82" i="24"/>
  <c r="O82" i="24"/>
  <c r="P82" i="24"/>
  <c r="Q82" i="24"/>
  <c r="R82" i="24"/>
  <c r="S82" i="24"/>
  <c r="T82" i="24"/>
  <c r="U82" i="24"/>
  <c r="V82" i="24"/>
  <c r="W82" i="24"/>
  <c r="X82" i="24"/>
  <c r="X82" i="28" s="1"/>
  <c r="Y82" i="24"/>
  <c r="Z82" i="24"/>
  <c r="AA82" i="24"/>
  <c r="AB82" i="24"/>
  <c r="AC82" i="24"/>
  <c r="AD82" i="24"/>
  <c r="AE82" i="24"/>
  <c r="AF82" i="24"/>
  <c r="AG82" i="24"/>
  <c r="AH82" i="24"/>
  <c r="AI82" i="24"/>
  <c r="AJ82" i="24"/>
  <c r="AJ82" i="28" s="1"/>
  <c r="AK82" i="24"/>
  <c r="AL82" i="24"/>
  <c r="AM82" i="24"/>
  <c r="AN82" i="24"/>
  <c r="AO82" i="24"/>
  <c r="AP82" i="24"/>
  <c r="AQ82" i="24"/>
  <c r="AR82" i="24"/>
  <c r="AS82" i="24"/>
  <c r="AT82" i="24"/>
  <c r="AU82" i="24"/>
  <c r="AV82" i="24"/>
  <c r="AV82" i="28" s="1"/>
  <c r="AW82" i="24"/>
  <c r="C83" i="24"/>
  <c r="D83" i="24"/>
  <c r="E83" i="24"/>
  <c r="F83" i="24"/>
  <c r="G83" i="24"/>
  <c r="H83" i="24"/>
  <c r="I83" i="24"/>
  <c r="J83" i="24"/>
  <c r="K83" i="24"/>
  <c r="L83" i="24"/>
  <c r="M83" i="24"/>
  <c r="M83" i="28" s="1"/>
  <c r="N83" i="24"/>
  <c r="O83" i="24"/>
  <c r="P83" i="24"/>
  <c r="Q83" i="24"/>
  <c r="R83" i="24"/>
  <c r="S83" i="24"/>
  <c r="T83" i="24"/>
  <c r="U83" i="24"/>
  <c r="V83" i="24"/>
  <c r="W83" i="24"/>
  <c r="X83" i="24"/>
  <c r="Y83" i="24"/>
  <c r="Y83" i="28" s="1"/>
  <c r="Z83" i="24"/>
  <c r="AA83" i="24"/>
  <c r="AB83" i="24"/>
  <c r="AC83" i="24"/>
  <c r="AD83" i="24"/>
  <c r="AE83" i="24"/>
  <c r="AF83" i="24"/>
  <c r="AG83" i="24"/>
  <c r="AH83" i="24"/>
  <c r="AI83" i="24"/>
  <c r="AJ83" i="24"/>
  <c r="AK83" i="24"/>
  <c r="AK83" i="28" s="1"/>
  <c r="AL83" i="24"/>
  <c r="AM83" i="24"/>
  <c r="AN83" i="24"/>
  <c r="AO83" i="24"/>
  <c r="AP83" i="24"/>
  <c r="AQ83" i="24"/>
  <c r="AR83" i="24"/>
  <c r="AS83" i="24"/>
  <c r="AT83" i="24"/>
  <c r="AU83" i="24"/>
  <c r="AV83" i="24"/>
  <c r="AW83" i="24"/>
  <c r="AW83" i="28" s="1"/>
  <c r="C84" i="24"/>
  <c r="D84" i="24"/>
  <c r="E84" i="24"/>
  <c r="F84" i="24"/>
  <c r="G84" i="24"/>
  <c r="H84" i="24"/>
  <c r="I84" i="24"/>
  <c r="J84" i="24"/>
  <c r="K84" i="24"/>
  <c r="L84" i="24"/>
  <c r="M84" i="24"/>
  <c r="N84" i="24"/>
  <c r="N84" i="28" s="1"/>
  <c r="O84" i="24"/>
  <c r="P84" i="24"/>
  <c r="Q84" i="24"/>
  <c r="R84" i="24"/>
  <c r="S84" i="24"/>
  <c r="T84" i="24"/>
  <c r="U84" i="24"/>
  <c r="V84" i="24"/>
  <c r="W84" i="24"/>
  <c r="X84" i="24"/>
  <c r="Y84" i="24"/>
  <c r="Z84" i="24"/>
  <c r="Z84" i="28" s="1"/>
  <c r="AA84" i="24"/>
  <c r="AB84" i="24"/>
  <c r="AC84" i="24"/>
  <c r="AD84" i="24"/>
  <c r="AE84" i="24"/>
  <c r="AF84" i="24"/>
  <c r="AG84" i="24"/>
  <c r="AH84" i="24"/>
  <c r="AI84" i="24"/>
  <c r="AJ84" i="24"/>
  <c r="AK84" i="24"/>
  <c r="AL84" i="24"/>
  <c r="AL84" i="28" s="1"/>
  <c r="AM84" i="24"/>
  <c r="AN84" i="24"/>
  <c r="AO84" i="24"/>
  <c r="AP84" i="24"/>
  <c r="AQ84" i="24"/>
  <c r="AR84" i="24"/>
  <c r="AS84" i="24"/>
  <c r="AT84" i="24"/>
  <c r="AU84" i="24"/>
  <c r="AV84" i="24"/>
  <c r="AW84" i="24"/>
  <c r="C85" i="24"/>
  <c r="C85" i="28" s="1"/>
  <c r="D85" i="24"/>
  <c r="E85" i="24"/>
  <c r="F85" i="24"/>
  <c r="G85" i="24"/>
  <c r="H85" i="24"/>
  <c r="I85" i="24"/>
  <c r="J85" i="24"/>
  <c r="K85" i="24"/>
  <c r="L85" i="24"/>
  <c r="M85" i="24"/>
  <c r="N85" i="24"/>
  <c r="O85" i="24"/>
  <c r="O85" i="28" s="1"/>
  <c r="P85" i="24"/>
  <c r="Q85" i="24"/>
  <c r="R85" i="24"/>
  <c r="S85" i="24"/>
  <c r="T85" i="24"/>
  <c r="U85" i="24"/>
  <c r="V85" i="24"/>
  <c r="W85" i="24"/>
  <c r="X85" i="24"/>
  <c r="Y85" i="24"/>
  <c r="Z85" i="24"/>
  <c r="AA85" i="24"/>
  <c r="AA85" i="28" s="1"/>
  <c r="AB85" i="24"/>
  <c r="AC85" i="24"/>
  <c r="AD85" i="24"/>
  <c r="AE85" i="24"/>
  <c r="AF85" i="24"/>
  <c r="AG85" i="24"/>
  <c r="AH85" i="24"/>
  <c r="AI85" i="24"/>
  <c r="AJ85" i="24"/>
  <c r="AK85" i="24"/>
  <c r="AL85" i="24"/>
  <c r="AM85" i="24"/>
  <c r="AM85" i="28" s="1"/>
  <c r="AN85" i="24"/>
  <c r="AO85" i="24"/>
  <c r="AP85" i="24"/>
  <c r="AQ85" i="24"/>
  <c r="AR85" i="24"/>
  <c r="AS85" i="24"/>
  <c r="AT85" i="24"/>
  <c r="AU85" i="24"/>
  <c r="AV85" i="24"/>
  <c r="AW85" i="24"/>
  <c r="C86" i="24"/>
  <c r="D86" i="24"/>
  <c r="D86" i="28" s="1"/>
  <c r="E86" i="24"/>
  <c r="F86" i="24"/>
  <c r="G86" i="24"/>
  <c r="H86" i="24"/>
  <c r="I86" i="24"/>
  <c r="J86" i="24"/>
  <c r="K86" i="24"/>
  <c r="L86" i="24"/>
  <c r="M86" i="24"/>
  <c r="N86" i="24"/>
  <c r="O86" i="24"/>
  <c r="P86" i="24"/>
  <c r="P86" i="28" s="1"/>
  <c r="Q86" i="24"/>
  <c r="R86" i="24"/>
  <c r="S86" i="24"/>
  <c r="T86" i="24"/>
  <c r="U86" i="24"/>
  <c r="V86" i="24"/>
  <c r="W86" i="24"/>
  <c r="X86" i="24"/>
  <c r="Y86" i="24"/>
  <c r="Z86" i="24"/>
  <c r="AA86" i="24"/>
  <c r="AB86" i="24"/>
  <c r="AB86" i="28" s="1"/>
  <c r="AC86" i="24"/>
  <c r="AD86" i="24"/>
  <c r="AE86" i="24"/>
  <c r="AF86" i="24"/>
  <c r="AG86" i="24"/>
  <c r="AH86" i="24"/>
  <c r="AI86" i="24"/>
  <c r="AJ86" i="24"/>
  <c r="AK86" i="24"/>
  <c r="AL86" i="24"/>
  <c r="AM86" i="24"/>
  <c r="AN86" i="24"/>
  <c r="AN86" i="28" s="1"/>
  <c r="AO86" i="24"/>
  <c r="AP86" i="24"/>
  <c r="AQ86" i="24"/>
  <c r="AR86" i="24"/>
  <c r="AS86" i="24"/>
  <c r="AT86" i="24"/>
  <c r="AU86" i="24"/>
  <c r="AV86" i="24"/>
  <c r="AW86" i="24"/>
  <c r="C87" i="24"/>
  <c r="D87" i="24"/>
  <c r="E87" i="24"/>
  <c r="E87" i="28" s="1"/>
  <c r="F87" i="24"/>
  <c r="G87" i="24"/>
  <c r="H87" i="24"/>
  <c r="I87" i="24"/>
  <c r="J87" i="24"/>
  <c r="K87" i="24"/>
  <c r="L87" i="24"/>
  <c r="M87" i="24"/>
  <c r="N87" i="24"/>
  <c r="O87" i="24"/>
  <c r="P87" i="24"/>
  <c r="Q87" i="24"/>
  <c r="Q87" i="28" s="1"/>
  <c r="R87" i="24"/>
  <c r="S87" i="24"/>
  <c r="T87" i="24"/>
  <c r="U87" i="24"/>
  <c r="V87" i="24"/>
  <c r="W87" i="24"/>
  <c r="X87" i="24"/>
  <c r="Y87" i="24"/>
  <c r="Z87" i="24"/>
  <c r="AA87" i="24"/>
  <c r="AB87" i="24"/>
  <c r="AC87" i="24"/>
  <c r="AC87" i="28" s="1"/>
  <c r="AD87" i="24"/>
  <c r="AE87" i="24"/>
  <c r="AF87" i="24"/>
  <c r="AG87" i="24"/>
  <c r="AH87" i="24"/>
  <c r="AI87" i="24"/>
  <c r="AJ87" i="24"/>
  <c r="AK87" i="24"/>
  <c r="AL87" i="24"/>
  <c r="AM87" i="24"/>
  <c r="AN87" i="24"/>
  <c r="AO87" i="24"/>
  <c r="AO87" i="28" s="1"/>
  <c r="AP87" i="24"/>
  <c r="AQ87" i="24"/>
  <c r="AR87" i="24"/>
  <c r="AS87" i="24"/>
  <c r="AT87" i="24"/>
  <c r="AU87" i="24"/>
  <c r="AV87" i="24"/>
  <c r="AW87" i="24"/>
  <c r="D75" i="24"/>
  <c r="E75" i="24"/>
  <c r="F75" i="24"/>
  <c r="F75" i="28" s="1"/>
  <c r="G75" i="24"/>
  <c r="H75" i="24"/>
  <c r="I75" i="24"/>
  <c r="J75" i="24"/>
  <c r="K75" i="24"/>
  <c r="L75" i="24"/>
  <c r="L75" i="28" s="1"/>
  <c r="M75" i="24"/>
  <c r="N75" i="24"/>
  <c r="O75" i="24"/>
  <c r="P75" i="24"/>
  <c r="Q75" i="24"/>
  <c r="R75" i="24"/>
  <c r="R75" i="28" s="1"/>
  <c r="S75" i="24"/>
  <c r="T75" i="24"/>
  <c r="U75" i="24"/>
  <c r="V75" i="24"/>
  <c r="W75" i="24"/>
  <c r="X75" i="24"/>
  <c r="X75" i="28" s="1"/>
  <c r="Y75" i="24"/>
  <c r="Z75" i="24"/>
  <c r="AA75" i="24"/>
  <c r="AB75" i="24"/>
  <c r="AC75" i="24"/>
  <c r="AD75" i="24"/>
  <c r="AD75" i="28" s="1"/>
  <c r="AE75" i="24"/>
  <c r="AF75" i="24"/>
  <c r="AG75" i="24"/>
  <c r="AH75" i="24"/>
  <c r="AI75" i="24"/>
  <c r="AJ75" i="24"/>
  <c r="AJ75" i="28" s="1"/>
  <c r="AK75" i="24"/>
  <c r="AL75" i="24"/>
  <c r="AM75" i="24"/>
  <c r="AN75" i="24"/>
  <c r="AO75" i="24"/>
  <c r="AP75" i="24"/>
  <c r="AP75" i="28" s="1"/>
  <c r="AQ75" i="24"/>
  <c r="AR75" i="24"/>
  <c r="AS75" i="24"/>
  <c r="AT75" i="24"/>
  <c r="AU75" i="24"/>
  <c r="AV75" i="24"/>
  <c r="AV75" i="28" s="1"/>
  <c r="AW75" i="24"/>
  <c r="C61" i="24"/>
  <c r="D61" i="24"/>
  <c r="E61" i="24"/>
  <c r="F61" i="24"/>
  <c r="G61" i="24"/>
  <c r="H61" i="24"/>
  <c r="I61" i="24"/>
  <c r="J61" i="24"/>
  <c r="K61" i="24"/>
  <c r="L61" i="24"/>
  <c r="M61" i="24"/>
  <c r="N61" i="24"/>
  <c r="O61" i="24"/>
  <c r="P61" i="24"/>
  <c r="Q61" i="24"/>
  <c r="R61" i="24"/>
  <c r="S61" i="24"/>
  <c r="T61" i="24"/>
  <c r="U61" i="24"/>
  <c r="V61" i="24"/>
  <c r="W61" i="24"/>
  <c r="X61" i="24"/>
  <c r="Y61" i="24"/>
  <c r="Z61" i="24"/>
  <c r="AA61" i="24"/>
  <c r="AB61" i="24"/>
  <c r="AC61" i="24"/>
  <c r="AD61" i="24"/>
  <c r="AE61" i="24"/>
  <c r="AF61" i="24"/>
  <c r="AG61" i="24"/>
  <c r="AH61" i="24"/>
  <c r="AI61" i="24"/>
  <c r="AJ61" i="24"/>
  <c r="AK61" i="24"/>
  <c r="AL61" i="24"/>
  <c r="AM61" i="24"/>
  <c r="AN61" i="24"/>
  <c r="AO61" i="24"/>
  <c r="AP61" i="24"/>
  <c r="AQ61" i="24"/>
  <c r="AR61" i="24"/>
  <c r="AS61" i="24"/>
  <c r="AT61" i="24"/>
  <c r="AU61" i="24"/>
  <c r="AV61" i="24"/>
  <c r="AW61" i="24"/>
  <c r="C62" i="24"/>
  <c r="D62" i="24"/>
  <c r="E62" i="24"/>
  <c r="F62" i="24"/>
  <c r="G62" i="24"/>
  <c r="H62" i="24"/>
  <c r="I62" i="24"/>
  <c r="J62" i="24"/>
  <c r="K62" i="24"/>
  <c r="L62" i="24"/>
  <c r="M62" i="24"/>
  <c r="N62" i="24"/>
  <c r="O62" i="24"/>
  <c r="P62" i="24"/>
  <c r="Q62" i="24"/>
  <c r="R62" i="24"/>
  <c r="S62" i="24"/>
  <c r="T62" i="24"/>
  <c r="U62" i="24"/>
  <c r="V62" i="24"/>
  <c r="W62" i="24"/>
  <c r="X62" i="24"/>
  <c r="Y62" i="24"/>
  <c r="Z62" i="24"/>
  <c r="AA62" i="24"/>
  <c r="AB62" i="24"/>
  <c r="AC62" i="24"/>
  <c r="AD62" i="24"/>
  <c r="AE62" i="24"/>
  <c r="AF62" i="24"/>
  <c r="AG62" i="24"/>
  <c r="AH62" i="24"/>
  <c r="AI62" i="24"/>
  <c r="AJ62" i="24"/>
  <c r="AK62" i="24"/>
  <c r="AL62" i="24"/>
  <c r="AM62" i="24"/>
  <c r="AN62" i="24"/>
  <c r="AO62" i="24"/>
  <c r="AP62" i="24"/>
  <c r="AQ62" i="24"/>
  <c r="AR62" i="24"/>
  <c r="AS62" i="24"/>
  <c r="AT62" i="24"/>
  <c r="AU62" i="24"/>
  <c r="AV62" i="24"/>
  <c r="AW62" i="24"/>
  <c r="C63" i="24"/>
  <c r="D63" i="24"/>
  <c r="E63" i="24"/>
  <c r="F63" i="24"/>
  <c r="G63" i="24"/>
  <c r="H63" i="24"/>
  <c r="I63" i="24"/>
  <c r="J63" i="24"/>
  <c r="K63" i="24"/>
  <c r="L63" i="24"/>
  <c r="M63" i="24"/>
  <c r="N63" i="24"/>
  <c r="O63" i="24"/>
  <c r="P63" i="24"/>
  <c r="Q63" i="24"/>
  <c r="R63" i="24"/>
  <c r="S63" i="24"/>
  <c r="T63" i="24"/>
  <c r="U63" i="24"/>
  <c r="V63" i="24"/>
  <c r="W63" i="24"/>
  <c r="X63" i="24"/>
  <c r="Y63" i="24"/>
  <c r="Z63" i="24"/>
  <c r="AA63" i="24"/>
  <c r="AB63" i="24"/>
  <c r="AC63" i="24"/>
  <c r="AD63" i="24"/>
  <c r="AE63" i="24"/>
  <c r="AF63" i="24"/>
  <c r="AG63" i="24"/>
  <c r="AH63" i="24"/>
  <c r="AI63" i="24"/>
  <c r="AJ63" i="24"/>
  <c r="AK63" i="24"/>
  <c r="AL63" i="24"/>
  <c r="AM63" i="24"/>
  <c r="AN63" i="24"/>
  <c r="AO63" i="24"/>
  <c r="AP63" i="24"/>
  <c r="AQ63" i="24"/>
  <c r="AR63" i="24"/>
  <c r="AS63" i="24"/>
  <c r="AT63" i="24"/>
  <c r="AU63" i="24"/>
  <c r="AV63" i="24"/>
  <c r="AW63" i="24"/>
  <c r="C64" i="24"/>
  <c r="D64" i="24"/>
  <c r="E64" i="24"/>
  <c r="F64" i="24"/>
  <c r="G64" i="24"/>
  <c r="H64" i="24"/>
  <c r="I64" i="24"/>
  <c r="J64" i="24"/>
  <c r="K64" i="24"/>
  <c r="L64" i="24"/>
  <c r="M64" i="24"/>
  <c r="N64" i="24"/>
  <c r="O64" i="24"/>
  <c r="P64" i="24"/>
  <c r="Q64" i="24"/>
  <c r="R64" i="24"/>
  <c r="S64" i="24"/>
  <c r="T64" i="24"/>
  <c r="U64" i="24"/>
  <c r="V64" i="24"/>
  <c r="W64" i="24"/>
  <c r="X64" i="24"/>
  <c r="Y64" i="24"/>
  <c r="Z64" i="24"/>
  <c r="AA64" i="24"/>
  <c r="AB64" i="24"/>
  <c r="AC64" i="24"/>
  <c r="AD64" i="24"/>
  <c r="AE64" i="24"/>
  <c r="AF64" i="24"/>
  <c r="AG64" i="24"/>
  <c r="AH64" i="24"/>
  <c r="AI64" i="24"/>
  <c r="AJ64" i="24"/>
  <c r="AK64" i="24"/>
  <c r="AL64" i="24"/>
  <c r="AM64" i="24"/>
  <c r="AN64" i="24"/>
  <c r="AO64" i="24"/>
  <c r="AP64" i="24"/>
  <c r="AQ64" i="24"/>
  <c r="AR64" i="24"/>
  <c r="AS64" i="24"/>
  <c r="AT64" i="24"/>
  <c r="AU64" i="24"/>
  <c r="AV64" i="24"/>
  <c r="AW64" i="24"/>
  <c r="C65" i="24"/>
  <c r="D65" i="24"/>
  <c r="E65" i="24"/>
  <c r="F65" i="24"/>
  <c r="G65" i="24"/>
  <c r="H65" i="24"/>
  <c r="I65" i="24"/>
  <c r="J65" i="24"/>
  <c r="K65" i="24"/>
  <c r="L65" i="24"/>
  <c r="M65" i="24"/>
  <c r="N65" i="24"/>
  <c r="O65" i="24"/>
  <c r="P65" i="24"/>
  <c r="Q65" i="24"/>
  <c r="R65" i="24"/>
  <c r="S65" i="24"/>
  <c r="T65" i="24"/>
  <c r="U65" i="24"/>
  <c r="V65" i="24"/>
  <c r="W65" i="24"/>
  <c r="X65" i="24"/>
  <c r="Y65" i="24"/>
  <c r="Z65" i="24"/>
  <c r="AA65" i="24"/>
  <c r="AB65" i="24"/>
  <c r="AC65" i="24"/>
  <c r="AD65" i="24"/>
  <c r="AE65" i="24"/>
  <c r="AF65" i="24"/>
  <c r="AG65" i="24"/>
  <c r="AH65" i="24"/>
  <c r="AI65" i="24"/>
  <c r="AJ65" i="24"/>
  <c r="AK65" i="24"/>
  <c r="AL65" i="24"/>
  <c r="AM65" i="24"/>
  <c r="AN65" i="24"/>
  <c r="AO65" i="24"/>
  <c r="AP65" i="24"/>
  <c r="AQ65" i="24"/>
  <c r="AR65" i="24"/>
  <c r="AS65" i="24"/>
  <c r="AT65" i="24"/>
  <c r="AU65" i="24"/>
  <c r="AV65" i="24"/>
  <c r="AW65" i="24"/>
  <c r="C66" i="24"/>
  <c r="D66" i="24"/>
  <c r="E66" i="24"/>
  <c r="F66" i="24"/>
  <c r="G66" i="24"/>
  <c r="H66" i="24"/>
  <c r="I66" i="24"/>
  <c r="J66" i="24"/>
  <c r="K66" i="24"/>
  <c r="L66" i="24"/>
  <c r="M66" i="24"/>
  <c r="N66" i="24"/>
  <c r="O66" i="24"/>
  <c r="P66" i="24"/>
  <c r="Q66" i="24"/>
  <c r="R66" i="24"/>
  <c r="S66" i="24"/>
  <c r="T66" i="24"/>
  <c r="U66" i="24"/>
  <c r="V66" i="24"/>
  <c r="W66" i="24"/>
  <c r="X66" i="24"/>
  <c r="Y66" i="24"/>
  <c r="Z66" i="24"/>
  <c r="AA66" i="24"/>
  <c r="AB66" i="24"/>
  <c r="AC66" i="24"/>
  <c r="AD66" i="24"/>
  <c r="AE66" i="24"/>
  <c r="AF66" i="24"/>
  <c r="AG66" i="24"/>
  <c r="AH66" i="24"/>
  <c r="AI66" i="24"/>
  <c r="AJ66" i="24"/>
  <c r="AK66" i="24"/>
  <c r="AL66" i="24"/>
  <c r="AM66" i="24"/>
  <c r="AN66" i="24"/>
  <c r="AO66" i="24"/>
  <c r="AP66" i="24"/>
  <c r="AQ66" i="24"/>
  <c r="AR66" i="24"/>
  <c r="AS66" i="24"/>
  <c r="AT66" i="24"/>
  <c r="AU66" i="24"/>
  <c r="AV66" i="24"/>
  <c r="AW66" i="24"/>
  <c r="C67" i="24"/>
  <c r="D67" i="24"/>
  <c r="E67" i="24"/>
  <c r="F67" i="24"/>
  <c r="G67" i="24"/>
  <c r="H67" i="24"/>
  <c r="I67" i="24"/>
  <c r="J67" i="24"/>
  <c r="K67" i="24"/>
  <c r="L67" i="24"/>
  <c r="M67" i="24"/>
  <c r="N67" i="24"/>
  <c r="O67" i="24"/>
  <c r="P67" i="24"/>
  <c r="Q67" i="24"/>
  <c r="R67" i="24"/>
  <c r="S67" i="24"/>
  <c r="T67" i="24"/>
  <c r="U67" i="24"/>
  <c r="V67" i="24"/>
  <c r="W67" i="24"/>
  <c r="X67" i="24"/>
  <c r="Y67" i="24"/>
  <c r="Z67" i="24"/>
  <c r="AA67" i="24"/>
  <c r="AB67" i="24"/>
  <c r="AC67" i="24"/>
  <c r="AD67" i="24"/>
  <c r="AE67" i="24"/>
  <c r="AF67" i="24"/>
  <c r="AG67" i="24"/>
  <c r="AH67" i="24"/>
  <c r="AI67" i="24"/>
  <c r="AJ67" i="24"/>
  <c r="AK67" i="24"/>
  <c r="AL67" i="24"/>
  <c r="AM67" i="24"/>
  <c r="AN67" i="24"/>
  <c r="AO67" i="24"/>
  <c r="AP67" i="24"/>
  <c r="AQ67" i="24"/>
  <c r="AR67" i="24"/>
  <c r="AS67" i="24"/>
  <c r="AT67" i="24"/>
  <c r="AU67" i="24"/>
  <c r="AV67" i="24"/>
  <c r="AW67" i="24"/>
  <c r="C68" i="24"/>
  <c r="D68" i="24"/>
  <c r="E68" i="24"/>
  <c r="F68" i="24"/>
  <c r="G68" i="24"/>
  <c r="H68" i="24"/>
  <c r="I68" i="24"/>
  <c r="J68" i="24"/>
  <c r="K68" i="24"/>
  <c r="L68" i="24"/>
  <c r="M68" i="24"/>
  <c r="N68" i="24"/>
  <c r="O68" i="24"/>
  <c r="P68" i="24"/>
  <c r="Q68" i="24"/>
  <c r="R68" i="24"/>
  <c r="S68" i="24"/>
  <c r="T68" i="24"/>
  <c r="U68" i="24"/>
  <c r="V68" i="24"/>
  <c r="W68" i="24"/>
  <c r="X68" i="24"/>
  <c r="Y68" i="24"/>
  <c r="Z68" i="24"/>
  <c r="AA68" i="24"/>
  <c r="AB68" i="24"/>
  <c r="AC68" i="24"/>
  <c r="AD68" i="24"/>
  <c r="AE68" i="24"/>
  <c r="AF68" i="24"/>
  <c r="AG68" i="24"/>
  <c r="AH68" i="24"/>
  <c r="AI68" i="24"/>
  <c r="AJ68" i="24"/>
  <c r="AK68" i="24"/>
  <c r="AL68" i="24"/>
  <c r="AM68" i="24"/>
  <c r="AN68" i="24"/>
  <c r="AO68" i="24"/>
  <c r="AP68" i="24"/>
  <c r="AQ68" i="24"/>
  <c r="AR68" i="24"/>
  <c r="AS68" i="24"/>
  <c r="AT68" i="24"/>
  <c r="AU68" i="24"/>
  <c r="AV68" i="24"/>
  <c r="AW68" i="24"/>
  <c r="C69" i="24"/>
  <c r="D69" i="24"/>
  <c r="E69" i="24"/>
  <c r="F69" i="24"/>
  <c r="G69" i="24"/>
  <c r="H69" i="24"/>
  <c r="I69" i="24"/>
  <c r="J69" i="24"/>
  <c r="K69" i="24"/>
  <c r="L69" i="24"/>
  <c r="M69" i="24"/>
  <c r="N69" i="24"/>
  <c r="O69" i="24"/>
  <c r="P69" i="24"/>
  <c r="Q69" i="24"/>
  <c r="R69" i="24"/>
  <c r="S69" i="24"/>
  <c r="T69" i="24"/>
  <c r="U69" i="24"/>
  <c r="V69" i="24"/>
  <c r="W69" i="24"/>
  <c r="X69" i="24"/>
  <c r="Y69" i="24"/>
  <c r="Z69" i="24"/>
  <c r="AA69" i="24"/>
  <c r="AB69" i="24"/>
  <c r="AC69" i="24"/>
  <c r="AD69" i="24"/>
  <c r="AE69" i="24"/>
  <c r="AF69" i="24"/>
  <c r="AG69" i="24"/>
  <c r="AH69" i="24"/>
  <c r="AI69" i="24"/>
  <c r="AJ69" i="24"/>
  <c r="AK69" i="24"/>
  <c r="AL69" i="24"/>
  <c r="AM69" i="24"/>
  <c r="AN69" i="24"/>
  <c r="AO69" i="24"/>
  <c r="AP69" i="24"/>
  <c r="AQ69" i="24"/>
  <c r="AR69" i="24"/>
  <c r="AS69" i="24"/>
  <c r="AT69" i="24"/>
  <c r="AU69" i="24"/>
  <c r="AV69" i="24"/>
  <c r="AW69" i="24"/>
  <c r="C70" i="24"/>
  <c r="D70" i="24"/>
  <c r="E70" i="24"/>
  <c r="F70" i="24"/>
  <c r="G70" i="24"/>
  <c r="H70" i="24"/>
  <c r="I70" i="24"/>
  <c r="J70" i="24"/>
  <c r="K70" i="24"/>
  <c r="L70" i="24"/>
  <c r="M70" i="24"/>
  <c r="N70" i="24"/>
  <c r="O70" i="24"/>
  <c r="P70" i="24"/>
  <c r="Q70" i="24"/>
  <c r="R70" i="24"/>
  <c r="S70" i="24"/>
  <c r="T70" i="24"/>
  <c r="U70" i="24"/>
  <c r="V70" i="24"/>
  <c r="W70" i="24"/>
  <c r="X70" i="24"/>
  <c r="Y70" i="24"/>
  <c r="Z70" i="24"/>
  <c r="AA70" i="24"/>
  <c r="AB70" i="24"/>
  <c r="AC70" i="24"/>
  <c r="AD70" i="24"/>
  <c r="AE70" i="24"/>
  <c r="AF70" i="24"/>
  <c r="AG70" i="24"/>
  <c r="AH70" i="24"/>
  <c r="AI70" i="24"/>
  <c r="AJ70" i="24"/>
  <c r="AK70" i="24"/>
  <c r="AL70" i="24"/>
  <c r="AM70" i="24"/>
  <c r="AN70" i="24"/>
  <c r="AO70" i="24"/>
  <c r="AP70" i="24"/>
  <c r="AQ70" i="24"/>
  <c r="AR70" i="24"/>
  <c r="AS70" i="24"/>
  <c r="AT70" i="24"/>
  <c r="AU70" i="24"/>
  <c r="AV70" i="24"/>
  <c r="AW70" i="24"/>
  <c r="C71" i="24"/>
  <c r="D71" i="24"/>
  <c r="E71" i="24"/>
  <c r="F71" i="24"/>
  <c r="G71" i="24"/>
  <c r="H71" i="24"/>
  <c r="I71" i="24"/>
  <c r="J71" i="24"/>
  <c r="K71" i="24"/>
  <c r="L71" i="24"/>
  <c r="M71" i="24"/>
  <c r="N71" i="24"/>
  <c r="O71" i="24"/>
  <c r="P71" i="24"/>
  <c r="Q71" i="24"/>
  <c r="R71" i="24"/>
  <c r="S71" i="24"/>
  <c r="T71" i="24"/>
  <c r="U71" i="24"/>
  <c r="V71" i="24"/>
  <c r="W71" i="24"/>
  <c r="X71" i="24"/>
  <c r="Y71" i="24"/>
  <c r="Z71" i="24"/>
  <c r="AA71" i="24"/>
  <c r="AB71" i="24"/>
  <c r="AC71" i="24"/>
  <c r="AD71" i="24"/>
  <c r="AE71" i="24"/>
  <c r="AF71" i="24"/>
  <c r="AG71" i="24"/>
  <c r="AH71" i="24"/>
  <c r="AI71" i="24"/>
  <c r="AJ71" i="24"/>
  <c r="AK71" i="24"/>
  <c r="AL71" i="24"/>
  <c r="AM71" i="24"/>
  <c r="AN71" i="24"/>
  <c r="AO71" i="24"/>
  <c r="AP71" i="24"/>
  <c r="AQ71" i="24"/>
  <c r="AR71" i="24"/>
  <c r="AS71" i="24"/>
  <c r="AT71" i="24"/>
  <c r="AU71" i="24"/>
  <c r="AV71" i="24"/>
  <c r="AW71" i="24"/>
  <c r="C72" i="24"/>
  <c r="D72" i="24"/>
  <c r="E72" i="24"/>
  <c r="F72" i="24"/>
  <c r="G72" i="24"/>
  <c r="H72" i="24"/>
  <c r="I72" i="24"/>
  <c r="J72" i="24"/>
  <c r="K72" i="24"/>
  <c r="L72" i="24"/>
  <c r="M72" i="24"/>
  <c r="N72" i="24"/>
  <c r="O72" i="24"/>
  <c r="P72" i="24"/>
  <c r="Q72" i="24"/>
  <c r="R72" i="24"/>
  <c r="S72" i="24"/>
  <c r="T72" i="24"/>
  <c r="U72" i="24"/>
  <c r="V72" i="24"/>
  <c r="W72" i="24"/>
  <c r="X72" i="24"/>
  <c r="Y72" i="24"/>
  <c r="Z72" i="24"/>
  <c r="AA72" i="24"/>
  <c r="AB72" i="24"/>
  <c r="AC72" i="24"/>
  <c r="AD72" i="24"/>
  <c r="AE72" i="24"/>
  <c r="AF72" i="24"/>
  <c r="AG72" i="24"/>
  <c r="AH72" i="24"/>
  <c r="AI72" i="24"/>
  <c r="AJ72" i="24"/>
  <c r="AK72" i="24"/>
  <c r="AL72" i="24"/>
  <c r="AM72" i="24"/>
  <c r="AN72" i="24"/>
  <c r="AO72" i="24"/>
  <c r="AP72" i="24"/>
  <c r="AQ72" i="24"/>
  <c r="AR72" i="24"/>
  <c r="AS72" i="24"/>
  <c r="AT72" i="24"/>
  <c r="AU72" i="24"/>
  <c r="AV72" i="24"/>
  <c r="AW72" i="24"/>
  <c r="D60" i="24"/>
  <c r="E60" i="24"/>
  <c r="F60" i="24"/>
  <c r="G60" i="24"/>
  <c r="H60" i="24"/>
  <c r="I60" i="24"/>
  <c r="J60" i="24"/>
  <c r="K60" i="24"/>
  <c r="L60" i="24"/>
  <c r="M60" i="24"/>
  <c r="N60" i="24"/>
  <c r="O60" i="24"/>
  <c r="P60" i="24"/>
  <c r="Q60" i="24"/>
  <c r="R60" i="24"/>
  <c r="AJ2" i="37" s="1"/>
  <c r="S60" i="24"/>
  <c r="T60" i="24"/>
  <c r="AL2" i="37" s="1"/>
  <c r="U60" i="24"/>
  <c r="AM2" i="37" s="1"/>
  <c r="V60" i="24"/>
  <c r="AN2" i="37" s="1"/>
  <c r="W60" i="24"/>
  <c r="AO2" i="37" s="1"/>
  <c r="X60" i="24"/>
  <c r="AP2" i="37" s="1"/>
  <c r="Y60" i="24"/>
  <c r="Z60" i="24"/>
  <c r="AR2" i="37" s="1"/>
  <c r="AA60" i="24"/>
  <c r="AS2" i="37" s="1"/>
  <c r="AB60" i="24"/>
  <c r="AT2" i="37" s="1"/>
  <c r="AC60" i="24"/>
  <c r="AU2" i="37" s="1"/>
  <c r="AD60" i="24"/>
  <c r="AV2" i="37" s="1"/>
  <c r="AE60" i="24"/>
  <c r="AF60" i="24"/>
  <c r="AX2" i="37" s="1"/>
  <c r="AG60" i="24"/>
  <c r="AY2" i="37" s="1"/>
  <c r="AH60" i="24"/>
  <c r="AZ2" i="37" s="1"/>
  <c r="AI60" i="24"/>
  <c r="BA2" i="37" s="1"/>
  <c r="AJ60" i="24"/>
  <c r="BB2" i="37" s="1"/>
  <c r="AK60" i="24"/>
  <c r="AL60" i="24"/>
  <c r="BD2" i="37" s="1"/>
  <c r="AM60" i="24"/>
  <c r="BE2" i="37" s="1"/>
  <c r="AN60" i="24"/>
  <c r="BF2" i="37" s="1"/>
  <c r="AO60" i="24"/>
  <c r="BG2" i="37" s="1"/>
  <c r="AP60" i="24"/>
  <c r="BH2" i="37" s="1"/>
  <c r="AQ60" i="24"/>
  <c r="AR60" i="24"/>
  <c r="BJ2" i="37" s="1"/>
  <c r="AS60" i="24"/>
  <c r="BK2" i="37" s="1"/>
  <c r="AT60" i="24"/>
  <c r="BL2" i="37" s="1"/>
  <c r="AU60" i="24"/>
  <c r="BM2" i="37" s="1"/>
  <c r="AV60" i="24"/>
  <c r="BN2" i="37" s="1"/>
  <c r="AW60" i="24"/>
  <c r="C165" i="24"/>
  <c r="C150" i="24"/>
  <c r="C120" i="24"/>
  <c r="C105" i="24"/>
  <c r="C90" i="24"/>
  <c r="C75" i="24"/>
  <c r="C60" i="24"/>
  <c r="C46" i="24"/>
  <c r="D46" i="24"/>
  <c r="E46" i="24"/>
  <c r="F46" i="24"/>
  <c r="G46" i="24"/>
  <c r="H46" i="24"/>
  <c r="I46" i="24"/>
  <c r="J46" i="24"/>
  <c r="K46" i="24"/>
  <c r="L46" i="24"/>
  <c r="M46" i="24"/>
  <c r="N46" i="24"/>
  <c r="O46" i="24"/>
  <c r="P46" i="24"/>
  <c r="Q46" i="24"/>
  <c r="R46" i="24"/>
  <c r="S46" i="24"/>
  <c r="T46" i="24"/>
  <c r="U46" i="24"/>
  <c r="V46" i="24"/>
  <c r="W46" i="24"/>
  <c r="X46" i="24"/>
  <c r="Y46" i="24"/>
  <c r="Z46" i="24"/>
  <c r="AA46" i="24"/>
  <c r="AB46" i="24"/>
  <c r="AC46" i="24"/>
  <c r="AD46" i="24"/>
  <c r="AE46" i="24"/>
  <c r="AF46" i="24"/>
  <c r="AG46" i="24"/>
  <c r="AH46" i="24"/>
  <c r="AI46" i="24"/>
  <c r="AJ46" i="24"/>
  <c r="AK46" i="24"/>
  <c r="AL46" i="24"/>
  <c r="AM46" i="24"/>
  <c r="AN46" i="24"/>
  <c r="AO46" i="24"/>
  <c r="AP46" i="24"/>
  <c r="AQ46" i="24"/>
  <c r="AR46" i="24"/>
  <c r="AS46" i="24"/>
  <c r="AT46" i="24"/>
  <c r="AU46" i="24"/>
  <c r="AV46" i="24"/>
  <c r="AW46" i="24"/>
  <c r="C47" i="24"/>
  <c r="D47" i="24"/>
  <c r="E47" i="24"/>
  <c r="F47" i="24"/>
  <c r="G47" i="24"/>
  <c r="H47" i="24"/>
  <c r="I47" i="24"/>
  <c r="J47" i="24"/>
  <c r="K47" i="24"/>
  <c r="L47" i="24"/>
  <c r="M47" i="24"/>
  <c r="N47" i="24"/>
  <c r="O47" i="24"/>
  <c r="P47" i="24"/>
  <c r="Q47" i="24"/>
  <c r="R47" i="24"/>
  <c r="S47" i="24"/>
  <c r="T47" i="24"/>
  <c r="U47" i="24"/>
  <c r="V47" i="24"/>
  <c r="W47" i="24"/>
  <c r="X47" i="24"/>
  <c r="Y47" i="24"/>
  <c r="Z47" i="24"/>
  <c r="AA47" i="24"/>
  <c r="AB47" i="24"/>
  <c r="AC47" i="24"/>
  <c r="AD47" i="24"/>
  <c r="AE47" i="24"/>
  <c r="AF47" i="24"/>
  <c r="AG47" i="24"/>
  <c r="AH47" i="24"/>
  <c r="AI47" i="24"/>
  <c r="AJ47" i="24"/>
  <c r="AK47" i="24"/>
  <c r="AL47" i="24"/>
  <c r="AM47" i="24"/>
  <c r="AN47" i="24"/>
  <c r="AO47" i="24"/>
  <c r="AP47" i="24"/>
  <c r="AQ47" i="24"/>
  <c r="AR47" i="24"/>
  <c r="AS47" i="24"/>
  <c r="AT47" i="24"/>
  <c r="AU47" i="24"/>
  <c r="AV47" i="24"/>
  <c r="AW47" i="24"/>
  <c r="C48" i="24"/>
  <c r="D48" i="24"/>
  <c r="E48" i="24"/>
  <c r="F48" i="24"/>
  <c r="G48" i="24"/>
  <c r="H48" i="24"/>
  <c r="I48" i="24"/>
  <c r="J48" i="24"/>
  <c r="K48" i="24"/>
  <c r="L48" i="24"/>
  <c r="M48" i="24"/>
  <c r="N48" i="24"/>
  <c r="O48" i="24"/>
  <c r="P48" i="24"/>
  <c r="Q48" i="24"/>
  <c r="R48" i="24"/>
  <c r="S48" i="24"/>
  <c r="T48" i="24"/>
  <c r="U48" i="24"/>
  <c r="V48" i="24"/>
  <c r="W48" i="24"/>
  <c r="X48" i="24"/>
  <c r="Y48" i="24"/>
  <c r="Z48" i="24"/>
  <c r="AA48" i="24"/>
  <c r="AB48" i="24"/>
  <c r="AC48" i="24"/>
  <c r="AD48" i="24"/>
  <c r="AE48" i="24"/>
  <c r="AF48" i="24"/>
  <c r="AG48" i="24"/>
  <c r="AH48" i="24"/>
  <c r="AI48" i="24"/>
  <c r="AJ48" i="24"/>
  <c r="AK48" i="24"/>
  <c r="AL48" i="24"/>
  <c r="AM48" i="24"/>
  <c r="AN48" i="24"/>
  <c r="AO48" i="24"/>
  <c r="AP48" i="24"/>
  <c r="AQ48" i="24"/>
  <c r="AR48" i="24"/>
  <c r="AS48" i="24"/>
  <c r="AT48" i="24"/>
  <c r="AU48" i="24"/>
  <c r="AV48" i="24"/>
  <c r="AW48" i="24"/>
  <c r="C49" i="24"/>
  <c r="D49" i="24"/>
  <c r="E49" i="24"/>
  <c r="F49" i="24"/>
  <c r="G49" i="24"/>
  <c r="H49" i="24"/>
  <c r="I49" i="24"/>
  <c r="J49" i="24"/>
  <c r="K49" i="24"/>
  <c r="L49" i="24"/>
  <c r="M49" i="24"/>
  <c r="N49" i="24"/>
  <c r="O49" i="24"/>
  <c r="P49" i="24"/>
  <c r="Q49" i="24"/>
  <c r="R49" i="24"/>
  <c r="S49" i="24"/>
  <c r="T49" i="24"/>
  <c r="U49" i="24"/>
  <c r="V49" i="24"/>
  <c r="W49" i="24"/>
  <c r="X49" i="24"/>
  <c r="Y49" i="24"/>
  <c r="Z49" i="24"/>
  <c r="AA49" i="24"/>
  <c r="AB49" i="24"/>
  <c r="AC49" i="24"/>
  <c r="AD49" i="24"/>
  <c r="AE49" i="24"/>
  <c r="AF49" i="24"/>
  <c r="AG49" i="24"/>
  <c r="AH49" i="24"/>
  <c r="AI49" i="24"/>
  <c r="AJ49" i="24"/>
  <c r="AK49" i="24"/>
  <c r="AL49" i="24"/>
  <c r="AM49" i="24"/>
  <c r="AN49" i="24"/>
  <c r="AO49" i="24"/>
  <c r="AP49" i="24"/>
  <c r="AQ49" i="24"/>
  <c r="AR49" i="24"/>
  <c r="AS49" i="24"/>
  <c r="AT49" i="24"/>
  <c r="AU49" i="24"/>
  <c r="AV49" i="24"/>
  <c r="AW49" i="24"/>
  <c r="C50" i="24"/>
  <c r="D50" i="24"/>
  <c r="E50" i="24"/>
  <c r="F50" i="24"/>
  <c r="G50" i="24"/>
  <c r="H50" i="24"/>
  <c r="I50" i="24"/>
  <c r="J50" i="24"/>
  <c r="K50" i="24"/>
  <c r="L50" i="24"/>
  <c r="M50" i="24"/>
  <c r="N50" i="24"/>
  <c r="O50" i="24"/>
  <c r="P50" i="24"/>
  <c r="Q50" i="24"/>
  <c r="R50" i="24"/>
  <c r="S50" i="24"/>
  <c r="T50" i="24"/>
  <c r="U50" i="24"/>
  <c r="V50" i="24"/>
  <c r="W50" i="24"/>
  <c r="X50" i="24"/>
  <c r="Y50" i="24"/>
  <c r="Z50" i="24"/>
  <c r="AA50" i="24"/>
  <c r="AB50" i="24"/>
  <c r="AC50" i="24"/>
  <c r="AD50" i="24"/>
  <c r="AE50" i="24"/>
  <c r="AF50" i="24"/>
  <c r="AG50" i="24"/>
  <c r="AH50" i="24"/>
  <c r="AI50" i="24"/>
  <c r="AJ50" i="24"/>
  <c r="AK50" i="24"/>
  <c r="AL50" i="24"/>
  <c r="AM50" i="24"/>
  <c r="AN50" i="24"/>
  <c r="AO50" i="24"/>
  <c r="AP50" i="24"/>
  <c r="AQ50" i="24"/>
  <c r="AR50" i="24"/>
  <c r="AS50" i="24"/>
  <c r="AT50" i="24"/>
  <c r="AU50" i="24"/>
  <c r="AV50" i="24"/>
  <c r="AW50" i="24"/>
  <c r="C51" i="24"/>
  <c r="D51" i="24"/>
  <c r="E51" i="24"/>
  <c r="F51" i="24"/>
  <c r="G51" i="24"/>
  <c r="H51" i="24"/>
  <c r="I51" i="24"/>
  <c r="J51" i="24"/>
  <c r="K51" i="24"/>
  <c r="L51" i="24"/>
  <c r="M51" i="24"/>
  <c r="N51" i="24"/>
  <c r="O51" i="24"/>
  <c r="P51" i="24"/>
  <c r="Q51" i="24"/>
  <c r="R51" i="24"/>
  <c r="S51" i="24"/>
  <c r="T51" i="24"/>
  <c r="U51" i="24"/>
  <c r="V51" i="24"/>
  <c r="W51" i="24"/>
  <c r="X51" i="24"/>
  <c r="Y51" i="24"/>
  <c r="Z51" i="24"/>
  <c r="AA51" i="24"/>
  <c r="AB51" i="24"/>
  <c r="AC51" i="24"/>
  <c r="AD51" i="24"/>
  <c r="AE51" i="24"/>
  <c r="AF51" i="24"/>
  <c r="AG51" i="24"/>
  <c r="AH51" i="24"/>
  <c r="AI51" i="24"/>
  <c r="AJ51" i="24"/>
  <c r="AK51" i="24"/>
  <c r="AL51" i="24"/>
  <c r="AM51" i="24"/>
  <c r="AN51" i="24"/>
  <c r="AO51" i="24"/>
  <c r="AP51" i="24"/>
  <c r="AQ51" i="24"/>
  <c r="AR51" i="24"/>
  <c r="AS51" i="24"/>
  <c r="AT51" i="24"/>
  <c r="AU51" i="24"/>
  <c r="AV51" i="24"/>
  <c r="AW51" i="24"/>
  <c r="C52" i="24"/>
  <c r="D52" i="24"/>
  <c r="E52" i="24"/>
  <c r="F52" i="24"/>
  <c r="G52" i="24"/>
  <c r="H52" i="24"/>
  <c r="I52" i="24"/>
  <c r="J52" i="24"/>
  <c r="K52" i="24"/>
  <c r="L52" i="24"/>
  <c r="M52" i="24"/>
  <c r="N52" i="24"/>
  <c r="O52" i="24"/>
  <c r="P52" i="24"/>
  <c r="Q52" i="24"/>
  <c r="R52" i="24"/>
  <c r="S52" i="24"/>
  <c r="T52" i="24"/>
  <c r="U52" i="24"/>
  <c r="V52" i="24"/>
  <c r="W52" i="24"/>
  <c r="X52" i="24"/>
  <c r="Y52" i="24"/>
  <c r="Z52" i="24"/>
  <c r="AA52" i="24"/>
  <c r="AB52" i="24"/>
  <c r="AC52" i="24"/>
  <c r="AD52" i="24"/>
  <c r="AE52" i="24"/>
  <c r="AF52" i="24"/>
  <c r="AG52" i="24"/>
  <c r="AH52" i="24"/>
  <c r="AI52" i="24"/>
  <c r="AJ52" i="24"/>
  <c r="AK52" i="24"/>
  <c r="AL52" i="24"/>
  <c r="AM52" i="24"/>
  <c r="AN52" i="24"/>
  <c r="AO52" i="24"/>
  <c r="AP52" i="24"/>
  <c r="AQ52" i="24"/>
  <c r="AR52" i="24"/>
  <c r="AS52" i="24"/>
  <c r="AT52" i="24"/>
  <c r="AU52" i="24"/>
  <c r="AV52" i="24"/>
  <c r="AW52" i="24"/>
  <c r="C53" i="24"/>
  <c r="D53" i="24"/>
  <c r="E53" i="24"/>
  <c r="F53" i="24"/>
  <c r="G53" i="24"/>
  <c r="H53" i="24"/>
  <c r="I53" i="24"/>
  <c r="J53" i="24"/>
  <c r="K53" i="24"/>
  <c r="L53" i="24"/>
  <c r="M53" i="24"/>
  <c r="N53" i="24"/>
  <c r="O53" i="24"/>
  <c r="P53" i="24"/>
  <c r="Q53" i="24"/>
  <c r="R53" i="24"/>
  <c r="S53" i="24"/>
  <c r="T53" i="24"/>
  <c r="U53" i="24"/>
  <c r="V53" i="24"/>
  <c r="W53" i="24"/>
  <c r="X53" i="24"/>
  <c r="Y53" i="24"/>
  <c r="Z53" i="24"/>
  <c r="AA53" i="24"/>
  <c r="AB53" i="24"/>
  <c r="AC53" i="24"/>
  <c r="AD53" i="24"/>
  <c r="AE53" i="24"/>
  <c r="AF53" i="24"/>
  <c r="AG53" i="24"/>
  <c r="AH53" i="24"/>
  <c r="AI53" i="24"/>
  <c r="AJ53" i="24"/>
  <c r="AK53" i="24"/>
  <c r="AL53" i="24"/>
  <c r="AM53" i="24"/>
  <c r="AN53" i="24"/>
  <c r="AO53" i="24"/>
  <c r="AP53" i="24"/>
  <c r="AQ53" i="24"/>
  <c r="AR53" i="24"/>
  <c r="AS53" i="24"/>
  <c r="AT53" i="24"/>
  <c r="AU53" i="24"/>
  <c r="AV53" i="24"/>
  <c r="AW53" i="24"/>
  <c r="C54" i="24"/>
  <c r="D54" i="24"/>
  <c r="E54" i="24"/>
  <c r="F54" i="24"/>
  <c r="G54" i="24"/>
  <c r="H54" i="24"/>
  <c r="I54" i="24"/>
  <c r="J54" i="24"/>
  <c r="K54" i="24"/>
  <c r="L54" i="24"/>
  <c r="M54" i="24"/>
  <c r="N54" i="24"/>
  <c r="O54" i="24"/>
  <c r="P54" i="24"/>
  <c r="Q54" i="24"/>
  <c r="R54" i="24"/>
  <c r="S54" i="24"/>
  <c r="T54" i="24"/>
  <c r="U54" i="24"/>
  <c r="V54" i="24"/>
  <c r="W54" i="24"/>
  <c r="X54" i="24"/>
  <c r="Y54" i="24"/>
  <c r="Z54" i="24"/>
  <c r="AA54" i="24"/>
  <c r="AB54" i="24"/>
  <c r="AC54" i="24"/>
  <c r="AD54" i="24"/>
  <c r="AE54" i="24"/>
  <c r="AF54" i="24"/>
  <c r="AG54" i="24"/>
  <c r="AH54" i="24"/>
  <c r="AI54" i="24"/>
  <c r="AJ54" i="24"/>
  <c r="AK54" i="24"/>
  <c r="AL54" i="24"/>
  <c r="AM54" i="24"/>
  <c r="AN54" i="24"/>
  <c r="AO54" i="24"/>
  <c r="AP54" i="24"/>
  <c r="AQ54" i="24"/>
  <c r="AR54" i="24"/>
  <c r="AS54" i="24"/>
  <c r="AT54" i="24"/>
  <c r="AU54" i="24"/>
  <c r="AV54" i="24"/>
  <c r="AW54" i="24"/>
  <c r="C55" i="24"/>
  <c r="D55" i="24"/>
  <c r="E55" i="24"/>
  <c r="F55" i="24"/>
  <c r="G55" i="24"/>
  <c r="H55" i="24"/>
  <c r="I55" i="24"/>
  <c r="J55" i="24"/>
  <c r="K55" i="24"/>
  <c r="L55" i="24"/>
  <c r="M55" i="24"/>
  <c r="N55" i="24"/>
  <c r="O55" i="24"/>
  <c r="P55" i="24"/>
  <c r="Q55" i="24"/>
  <c r="R55" i="24"/>
  <c r="S55" i="24"/>
  <c r="T55" i="24"/>
  <c r="U55" i="24"/>
  <c r="V55" i="24"/>
  <c r="W55" i="24"/>
  <c r="X55" i="24"/>
  <c r="Y55" i="24"/>
  <c r="Z55" i="24"/>
  <c r="AA55" i="24"/>
  <c r="AB55" i="24"/>
  <c r="AC55" i="24"/>
  <c r="AD55" i="24"/>
  <c r="AE55" i="24"/>
  <c r="AF55" i="24"/>
  <c r="AG55" i="24"/>
  <c r="AH55" i="24"/>
  <c r="AI55" i="24"/>
  <c r="AJ55" i="24"/>
  <c r="AK55" i="24"/>
  <c r="AL55" i="24"/>
  <c r="AM55" i="24"/>
  <c r="AN55" i="24"/>
  <c r="AO55" i="24"/>
  <c r="AP55" i="24"/>
  <c r="AQ55" i="24"/>
  <c r="AR55" i="24"/>
  <c r="AS55" i="24"/>
  <c r="AT55" i="24"/>
  <c r="AU55" i="24"/>
  <c r="AV55" i="24"/>
  <c r="AW55" i="24"/>
  <c r="C56" i="24"/>
  <c r="D56" i="24"/>
  <c r="E56" i="24"/>
  <c r="F56" i="24"/>
  <c r="G56" i="24"/>
  <c r="H56" i="24"/>
  <c r="I56" i="24"/>
  <c r="J56" i="24"/>
  <c r="K56" i="24"/>
  <c r="L56" i="24"/>
  <c r="M56" i="24"/>
  <c r="N56" i="24"/>
  <c r="O56" i="24"/>
  <c r="P56" i="24"/>
  <c r="Q56" i="24"/>
  <c r="R56" i="24"/>
  <c r="S56" i="24"/>
  <c r="T56" i="24"/>
  <c r="U56" i="24"/>
  <c r="V56" i="24"/>
  <c r="W56" i="24"/>
  <c r="X56" i="24"/>
  <c r="Y56" i="24"/>
  <c r="Z56" i="24"/>
  <c r="AA56" i="24"/>
  <c r="AB56" i="24"/>
  <c r="AC56" i="24"/>
  <c r="AD56" i="24"/>
  <c r="AE56" i="24"/>
  <c r="AF56" i="24"/>
  <c r="AG56" i="24"/>
  <c r="AH56" i="24"/>
  <c r="AI56" i="24"/>
  <c r="AJ56" i="24"/>
  <c r="AK56" i="24"/>
  <c r="AL56" i="24"/>
  <c r="AM56" i="24"/>
  <c r="AN56" i="24"/>
  <c r="AO56" i="24"/>
  <c r="AP56" i="24"/>
  <c r="AQ56" i="24"/>
  <c r="AR56" i="24"/>
  <c r="AS56" i="24"/>
  <c r="AT56" i="24"/>
  <c r="AU56" i="24"/>
  <c r="AV56" i="24"/>
  <c r="AW56" i="24"/>
  <c r="C57" i="24"/>
  <c r="D57" i="24"/>
  <c r="E57" i="24"/>
  <c r="F57" i="24"/>
  <c r="G57" i="24"/>
  <c r="H57" i="24"/>
  <c r="I57" i="24"/>
  <c r="J57" i="24"/>
  <c r="K57" i="24"/>
  <c r="L57" i="24"/>
  <c r="M57" i="24"/>
  <c r="N57" i="24"/>
  <c r="O57" i="24"/>
  <c r="P57" i="24"/>
  <c r="Q57" i="24"/>
  <c r="R57" i="24"/>
  <c r="S57" i="24"/>
  <c r="T57" i="24"/>
  <c r="U57" i="24"/>
  <c r="V57" i="24"/>
  <c r="W57" i="24"/>
  <c r="X57" i="24"/>
  <c r="Y57" i="24"/>
  <c r="Z57" i="24"/>
  <c r="AA57" i="24"/>
  <c r="AB57" i="24"/>
  <c r="AC57" i="24"/>
  <c r="AD57" i="24"/>
  <c r="AE57" i="24"/>
  <c r="AF57" i="24"/>
  <c r="AG57" i="24"/>
  <c r="AH57" i="24"/>
  <c r="AI57" i="24"/>
  <c r="AJ57" i="24"/>
  <c r="AK57" i="24"/>
  <c r="AL57" i="24"/>
  <c r="AM57" i="24"/>
  <c r="AN57" i="24"/>
  <c r="AO57" i="24"/>
  <c r="AP57" i="24"/>
  <c r="AQ57" i="24"/>
  <c r="AR57" i="24"/>
  <c r="AS57" i="24"/>
  <c r="AT57" i="24"/>
  <c r="AU57" i="24"/>
  <c r="AV57" i="24"/>
  <c r="AW57" i="24"/>
  <c r="D45" i="24"/>
  <c r="E45" i="24"/>
  <c r="F45" i="24"/>
  <c r="G45" i="24"/>
  <c r="H45" i="24"/>
  <c r="I45" i="24"/>
  <c r="J45" i="24"/>
  <c r="K45" i="24"/>
  <c r="L45" i="24"/>
  <c r="M45" i="24"/>
  <c r="N45" i="24"/>
  <c r="O45" i="24"/>
  <c r="P45" i="24"/>
  <c r="Q45" i="24"/>
  <c r="R45" i="24"/>
  <c r="S45" i="24"/>
  <c r="T45" i="24"/>
  <c r="U45" i="24"/>
  <c r="V45" i="24"/>
  <c r="W45" i="24"/>
  <c r="X45" i="24"/>
  <c r="Y45" i="24"/>
  <c r="Z45" i="24"/>
  <c r="AA45" i="24"/>
  <c r="AB45" i="24"/>
  <c r="AC45" i="24"/>
  <c r="AD45" i="24"/>
  <c r="AE45" i="24"/>
  <c r="AF45" i="24"/>
  <c r="AG45" i="24"/>
  <c r="AH45" i="24"/>
  <c r="AI45" i="24"/>
  <c r="AJ45" i="24"/>
  <c r="AK45" i="24"/>
  <c r="AL45" i="24"/>
  <c r="AM45" i="24"/>
  <c r="AN45" i="24"/>
  <c r="AO45" i="24"/>
  <c r="AP45" i="24"/>
  <c r="AQ45" i="24"/>
  <c r="AR45" i="24"/>
  <c r="AS45" i="24"/>
  <c r="AT45" i="24"/>
  <c r="AU45" i="24"/>
  <c r="AV45" i="24"/>
  <c r="AW45" i="24"/>
  <c r="C45" i="24"/>
  <c r="C31" i="28"/>
  <c r="D31" i="28"/>
  <c r="E31" i="28"/>
  <c r="F31" i="28"/>
  <c r="H31" i="28"/>
  <c r="I31" i="28"/>
  <c r="J31" i="28"/>
  <c r="K31" i="28"/>
  <c r="L31" i="28"/>
  <c r="M31" i="28"/>
  <c r="N31" i="28"/>
  <c r="O31" i="28"/>
  <c r="P31" i="28"/>
  <c r="Q31" i="28"/>
  <c r="R31" i="28"/>
  <c r="T31" i="28"/>
  <c r="U31" i="28"/>
  <c r="V31" i="28"/>
  <c r="W31" i="28"/>
  <c r="X31" i="28"/>
  <c r="Y31" i="28"/>
  <c r="Z31" i="28"/>
  <c r="AA31" i="28"/>
  <c r="AB31" i="28"/>
  <c r="AC31" i="28"/>
  <c r="AD31" i="28"/>
  <c r="AF31" i="28"/>
  <c r="AG31" i="28"/>
  <c r="AH31" i="28"/>
  <c r="AI31" i="28"/>
  <c r="AJ31" i="28"/>
  <c r="AK31" i="28"/>
  <c r="AL31" i="28"/>
  <c r="AM31" i="28"/>
  <c r="AN31" i="28"/>
  <c r="AO31" i="28"/>
  <c r="AP31" i="28"/>
  <c r="AR31" i="28"/>
  <c r="AS31" i="28"/>
  <c r="AT31" i="28"/>
  <c r="AU31" i="28"/>
  <c r="AV31" i="28"/>
  <c r="AW31" i="28"/>
  <c r="C32" i="28"/>
  <c r="D32" i="28"/>
  <c r="E32" i="28"/>
  <c r="F32" i="28"/>
  <c r="G32" i="28"/>
  <c r="I32" i="28"/>
  <c r="J32" i="28"/>
  <c r="K32" i="28"/>
  <c r="L32" i="28"/>
  <c r="M32" i="28"/>
  <c r="N32" i="28"/>
  <c r="O32" i="28"/>
  <c r="P32" i="28"/>
  <c r="Q32" i="28"/>
  <c r="R32" i="28"/>
  <c r="S32" i="28"/>
  <c r="U32" i="28"/>
  <c r="V32" i="28"/>
  <c r="W32" i="28"/>
  <c r="X32" i="28"/>
  <c r="Y32" i="28"/>
  <c r="Z32" i="28"/>
  <c r="AA32" i="28"/>
  <c r="AB32" i="28"/>
  <c r="AC32" i="28"/>
  <c r="AD32" i="28"/>
  <c r="AE32" i="28"/>
  <c r="AG32" i="28"/>
  <c r="AH32" i="28"/>
  <c r="AI32" i="28"/>
  <c r="AJ32" i="28"/>
  <c r="AK32" i="28"/>
  <c r="AL32" i="28"/>
  <c r="AM32" i="28"/>
  <c r="AN32" i="28"/>
  <c r="AO32" i="28"/>
  <c r="AP32" i="28"/>
  <c r="AQ32" i="28"/>
  <c r="AS32" i="28"/>
  <c r="AT32" i="28"/>
  <c r="AU32" i="28"/>
  <c r="AV32" i="28"/>
  <c r="AW32" i="28"/>
  <c r="C33" i="28"/>
  <c r="D33" i="28"/>
  <c r="E33" i="28"/>
  <c r="F33" i="28"/>
  <c r="G33" i="28"/>
  <c r="H33" i="28"/>
  <c r="J33" i="28"/>
  <c r="K33" i="28"/>
  <c r="L33" i="28"/>
  <c r="M33" i="28"/>
  <c r="N33" i="28"/>
  <c r="O33" i="28"/>
  <c r="P33" i="28"/>
  <c r="Q33" i="28"/>
  <c r="R33" i="28"/>
  <c r="S33" i="28"/>
  <c r="T33" i="28"/>
  <c r="V33" i="28"/>
  <c r="W33" i="28"/>
  <c r="X33" i="28"/>
  <c r="Y33" i="28"/>
  <c r="Z33" i="28"/>
  <c r="AA33" i="28"/>
  <c r="AB33" i="28"/>
  <c r="AC33" i="28"/>
  <c r="AD33" i="28"/>
  <c r="AE33" i="28"/>
  <c r="AF33" i="28"/>
  <c r="AH33" i="28"/>
  <c r="AI33" i="28"/>
  <c r="AJ33" i="28"/>
  <c r="AK33" i="28"/>
  <c r="AL33" i="28"/>
  <c r="AM33" i="28"/>
  <c r="AN33" i="28"/>
  <c r="AO33" i="28"/>
  <c r="AP33" i="28"/>
  <c r="AQ33" i="28"/>
  <c r="AR33" i="28"/>
  <c r="AT33" i="28"/>
  <c r="AU33" i="28"/>
  <c r="AV33" i="28"/>
  <c r="AW33" i="28"/>
  <c r="C34" i="28"/>
  <c r="D34" i="28"/>
  <c r="E34" i="28"/>
  <c r="F34" i="28"/>
  <c r="G34" i="28"/>
  <c r="H34" i="28"/>
  <c r="I34" i="28"/>
  <c r="K34" i="28"/>
  <c r="L34" i="28"/>
  <c r="M34" i="28"/>
  <c r="N34" i="28"/>
  <c r="O34" i="28"/>
  <c r="P34" i="28"/>
  <c r="Q34" i="28"/>
  <c r="R34" i="28"/>
  <c r="S34" i="28"/>
  <c r="T34" i="28"/>
  <c r="U34" i="28"/>
  <c r="W34" i="28"/>
  <c r="X34" i="28"/>
  <c r="Y34" i="28"/>
  <c r="Z34" i="28"/>
  <c r="AA34" i="28"/>
  <c r="AB34" i="28"/>
  <c r="AC34" i="28"/>
  <c r="AD34" i="28"/>
  <c r="AE34" i="28"/>
  <c r="AF34" i="28"/>
  <c r="AG34" i="28"/>
  <c r="AI34" i="28"/>
  <c r="AJ34" i="28"/>
  <c r="AK34" i="28"/>
  <c r="AL34" i="28"/>
  <c r="AM34" i="28"/>
  <c r="AN34" i="28"/>
  <c r="AO34" i="28"/>
  <c r="AP34" i="28"/>
  <c r="AQ34" i="28"/>
  <c r="AR34" i="28"/>
  <c r="AS34" i="28"/>
  <c r="AU34" i="28"/>
  <c r="AV34" i="28"/>
  <c r="AW34" i="28"/>
  <c r="C35" i="28"/>
  <c r="D35" i="28"/>
  <c r="E35" i="28"/>
  <c r="F35" i="28"/>
  <c r="G35" i="28"/>
  <c r="H35" i="28"/>
  <c r="I35" i="28"/>
  <c r="J35" i="28"/>
  <c r="L35" i="28"/>
  <c r="M35" i="28"/>
  <c r="N35" i="28"/>
  <c r="O35" i="28"/>
  <c r="P35" i="28"/>
  <c r="Q35" i="28"/>
  <c r="R35" i="28"/>
  <c r="S35" i="28"/>
  <c r="T35" i="28"/>
  <c r="U35" i="28"/>
  <c r="V35" i="28"/>
  <c r="X35" i="28"/>
  <c r="Y35" i="28"/>
  <c r="Z35" i="28"/>
  <c r="AA35" i="28"/>
  <c r="AB35" i="28"/>
  <c r="AC35" i="28"/>
  <c r="AD35" i="28"/>
  <c r="AE35" i="28"/>
  <c r="AF35" i="28"/>
  <c r="AG35" i="28"/>
  <c r="AH35" i="28"/>
  <c r="AJ35" i="28"/>
  <c r="AK35" i="28"/>
  <c r="AL35" i="28"/>
  <c r="AM35" i="28"/>
  <c r="AN35" i="28"/>
  <c r="AO35" i="28"/>
  <c r="AP35" i="28"/>
  <c r="AQ35" i="28"/>
  <c r="AR35" i="28"/>
  <c r="AS35" i="28"/>
  <c r="AT35" i="28"/>
  <c r="AV35" i="28"/>
  <c r="AW35" i="28"/>
  <c r="C36" i="28"/>
  <c r="D36" i="28"/>
  <c r="E36" i="28"/>
  <c r="F36" i="28"/>
  <c r="G36" i="28"/>
  <c r="H36" i="28"/>
  <c r="I36" i="28"/>
  <c r="J36" i="28"/>
  <c r="K36" i="28"/>
  <c r="M36" i="28"/>
  <c r="N36" i="28"/>
  <c r="O36" i="28"/>
  <c r="P36" i="28"/>
  <c r="Q36" i="28"/>
  <c r="R36" i="28"/>
  <c r="S36" i="28"/>
  <c r="T36" i="28"/>
  <c r="U36" i="28"/>
  <c r="V36" i="28"/>
  <c r="W36" i="28"/>
  <c r="Y36" i="28"/>
  <c r="Z36" i="28"/>
  <c r="AA36" i="28"/>
  <c r="AB36" i="28"/>
  <c r="AC36" i="28"/>
  <c r="AD36" i="28"/>
  <c r="AE36" i="28"/>
  <c r="AF36" i="28"/>
  <c r="AG36" i="28"/>
  <c r="AH36" i="28"/>
  <c r="AI36" i="28"/>
  <c r="AK36" i="28"/>
  <c r="AL36" i="28"/>
  <c r="AM36" i="28"/>
  <c r="AN36" i="28"/>
  <c r="AO36" i="28"/>
  <c r="AP36" i="28"/>
  <c r="AQ36" i="28"/>
  <c r="AR36" i="28"/>
  <c r="AS36" i="28"/>
  <c r="AT36" i="28"/>
  <c r="AU36" i="28"/>
  <c r="AW36" i="28"/>
  <c r="C37" i="28"/>
  <c r="D37" i="28"/>
  <c r="E37" i="28"/>
  <c r="F37" i="28"/>
  <c r="G37" i="28"/>
  <c r="H37" i="28"/>
  <c r="I37" i="28"/>
  <c r="J37" i="28"/>
  <c r="K37" i="28"/>
  <c r="L37" i="28"/>
  <c r="N37" i="28"/>
  <c r="O37" i="28"/>
  <c r="P37" i="28"/>
  <c r="Q37" i="28"/>
  <c r="R37" i="28"/>
  <c r="S37" i="28"/>
  <c r="T37" i="28"/>
  <c r="U37" i="28"/>
  <c r="V37" i="28"/>
  <c r="W37" i="28"/>
  <c r="X37" i="28"/>
  <c r="Z37" i="28"/>
  <c r="AA37" i="28"/>
  <c r="AB37" i="28"/>
  <c r="AC37" i="28"/>
  <c r="AD37" i="28"/>
  <c r="AE37" i="28"/>
  <c r="AF37" i="28"/>
  <c r="AG37" i="28"/>
  <c r="AH37" i="28"/>
  <c r="AI37" i="28"/>
  <c r="AJ37" i="28"/>
  <c r="AL37" i="28"/>
  <c r="AM37" i="28"/>
  <c r="AN37" i="28"/>
  <c r="AO37" i="28"/>
  <c r="AP37" i="28"/>
  <c r="AQ37" i="28"/>
  <c r="AR37" i="28"/>
  <c r="AS37" i="28"/>
  <c r="AT37" i="28"/>
  <c r="AU37" i="28"/>
  <c r="AV37" i="28"/>
  <c r="C38" i="28"/>
  <c r="D38" i="28"/>
  <c r="E38" i="28"/>
  <c r="F38" i="28"/>
  <c r="G38" i="28"/>
  <c r="H38" i="28"/>
  <c r="I38" i="28"/>
  <c r="J38" i="28"/>
  <c r="K38" i="28"/>
  <c r="L38" i="28"/>
  <c r="M38" i="28"/>
  <c r="O38" i="28"/>
  <c r="P38" i="28"/>
  <c r="Q38" i="28"/>
  <c r="R38" i="28"/>
  <c r="S38" i="28"/>
  <c r="T38" i="28"/>
  <c r="U38" i="28"/>
  <c r="V38" i="28"/>
  <c r="W38" i="28"/>
  <c r="X38" i="28"/>
  <c r="Y38" i="28"/>
  <c r="AA38" i="28"/>
  <c r="AB38" i="28"/>
  <c r="AC38" i="28"/>
  <c r="AD38" i="28"/>
  <c r="AE38" i="28"/>
  <c r="AF38" i="28"/>
  <c r="AG38" i="28"/>
  <c r="AH38" i="28"/>
  <c r="AI38" i="28"/>
  <c r="AJ38" i="28"/>
  <c r="AK38" i="28"/>
  <c r="AM38" i="28"/>
  <c r="AN38" i="28"/>
  <c r="AO38" i="28"/>
  <c r="AP38" i="28"/>
  <c r="AQ38" i="28"/>
  <c r="AR38" i="28"/>
  <c r="AS38" i="28"/>
  <c r="AT38" i="28"/>
  <c r="AU38" i="28"/>
  <c r="AV38" i="28"/>
  <c r="AW38" i="28"/>
  <c r="D39" i="28"/>
  <c r="E39" i="28"/>
  <c r="F39" i="28"/>
  <c r="G39" i="28"/>
  <c r="H39" i="28"/>
  <c r="I39" i="28"/>
  <c r="J39" i="28"/>
  <c r="K39" i="28"/>
  <c r="L39" i="28"/>
  <c r="M39" i="28"/>
  <c r="N39" i="28"/>
  <c r="P39" i="28"/>
  <c r="Q39" i="28"/>
  <c r="R39" i="28"/>
  <c r="S39" i="28"/>
  <c r="T39" i="28"/>
  <c r="U39" i="28"/>
  <c r="V39" i="28"/>
  <c r="W39" i="28"/>
  <c r="X39" i="28"/>
  <c r="Y39" i="28"/>
  <c r="Z39" i="28"/>
  <c r="AB39" i="28"/>
  <c r="AC39" i="28"/>
  <c r="AD39" i="28"/>
  <c r="AE39" i="28"/>
  <c r="AF39" i="28"/>
  <c r="AG39" i="28"/>
  <c r="AH39" i="28"/>
  <c r="AI39" i="28"/>
  <c r="AJ39" i="28"/>
  <c r="AK39" i="28"/>
  <c r="AL39" i="28"/>
  <c r="AN39" i="28"/>
  <c r="AO39" i="28"/>
  <c r="AP39" i="28"/>
  <c r="AQ39" i="28"/>
  <c r="AR39" i="28"/>
  <c r="AS39" i="28"/>
  <c r="AT39" i="28"/>
  <c r="AU39" i="28"/>
  <c r="AV39" i="28"/>
  <c r="AW39" i="28"/>
  <c r="C40" i="28"/>
  <c r="E40" i="28"/>
  <c r="F40" i="28"/>
  <c r="G40" i="28"/>
  <c r="H40" i="28"/>
  <c r="I40" i="28"/>
  <c r="J40" i="28"/>
  <c r="K40" i="28"/>
  <c r="L40" i="28"/>
  <c r="M40" i="28"/>
  <c r="N40" i="28"/>
  <c r="O40" i="28"/>
  <c r="Q40" i="28"/>
  <c r="R40" i="28"/>
  <c r="S40" i="28"/>
  <c r="T40" i="28"/>
  <c r="U40" i="28"/>
  <c r="V40" i="28"/>
  <c r="W40" i="28"/>
  <c r="X40" i="28"/>
  <c r="Y40" i="28"/>
  <c r="Z40" i="28"/>
  <c r="AA40" i="28"/>
  <c r="AC40" i="28"/>
  <c r="AD40" i="28"/>
  <c r="AE40" i="28"/>
  <c r="AF40" i="28"/>
  <c r="AG40" i="28"/>
  <c r="AH40" i="28"/>
  <c r="AI40" i="28"/>
  <c r="AJ40" i="28"/>
  <c r="AK40" i="28"/>
  <c r="AL40" i="28"/>
  <c r="AM40" i="28"/>
  <c r="AO40" i="28"/>
  <c r="AP40" i="28"/>
  <c r="AQ40" i="28"/>
  <c r="AR40" i="28"/>
  <c r="AS40" i="28"/>
  <c r="AT40" i="28"/>
  <c r="AU40" i="28"/>
  <c r="AV40" i="28"/>
  <c r="AW40" i="28"/>
  <c r="C41" i="28"/>
  <c r="D41" i="28"/>
  <c r="F41" i="28"/>
  <c r="G41" i="28"/>
  <c r="H41" i="28"/>
  <c r="I41" i="28"/>
  <c r="J41" i="28"/>
  <c r="K41" i="28"/>
  <c r="L41" i="28"/>
  <c r="M41" i="28"/>
  <c r="N41" i="28"/>
  <c r="O41" i="28"/>
  <c r="P41" i="28"/>
  <c r="R41" i="28"/>
  <c r="S41" i="28"/>
  <c r="T41" i="28"/>
  <c r="U41" i="28"/>
  <c r="V41" i="28"/>
  <c r="W41" i="28"/>
  <c r="X41" i="28"/>
  <c r="Y41" i="28"/>
  <c r="Z41" i="28"/>
  <c r="AA41" i="28"/>
  <c r="AB41" i="28"/>
  <c r="AD41" i="28"/>
  <c r="AE41" i="28"/>
  <c r="AF41" i="28"/>
  <c r="AG41" i="28"/>
  <c r="AH41" i="28"/>
  <c r="AI41" i="28"/>
  <c r="AJ41" i="28"/>
  <c r="AK41" i="28"/>
  <c r="AL41" i="28"/>
  <c r="AM41" i="28"/>
  <c r="AN41" i="28"/>
  <c r="AP41" i="28"/>
  <c r="AQ41" i="28"/>
  <c r="AR41" i="28"/>
  <c r="AS41" i="28"/>
  <c r="AT41" i="28"/>
  <c r="AU41" i="28"/>
  <c r="AV41" i="28"/>
  <c r="AW41" i="28"/>
  <c r="C42" i="28"/>
  <c r="D42" i="28"/>
  <c r="E42" i="28"/>
  <c r="G42" i="28"/>
  <c r="H42" i="28"/>
  <c r="I42" i="28"/>
  <c r="J42" i="28"/>
  <c r="K42" i="28"/>
  <c r="L42" i="28"/>
  <c r="M42" i="28"/>
  <c r="N42" i="28"/>
  <c r="O42" i="28"/>
  <c r="P42" i="28"/>
  <c r="Q42" i="28"/>
  <c r="S42" i="28"/>
  <c r="T42" i="28"/>
  <c r="U42" i="28"/>
  <c r="V42" i="28"/>
  <c r="W42" i="28"/>
  <c r="X42" i="28"/>
  <c r="Y42" i="28"/>
  <c r="Z42" i="28"/>
  <c r="AA42" i="28"/>
  <c r="AB42" i="28"/>
  <c r="AC42" i="28"/>
  <c r="AE42" i="28"/>
  <c r="AF42" i="28"/>
  <c r="AG42" i="28"/>
  <c r="AH42" i="28"/>
  <c r="AI42" i="28"/>
  <c r="AJ42" i="28"/>
  <c r="AK42" i="28"/>
  <c r="AL42" i="28"/>
  <c r="AM42" i="28"/>
  <c r="AN42" i="28"/>
  <c r="AO42" i="28"/>
  <c r="AQ42" i="28"/>
  <c r="AR42" i="28"/>
  <c r="AS42" i="28"/>
  <c r="AT42" i="28"/>
  <c r="AU42" i="28"/>
  <c r="AV42" i="28"/>
  <c r="AW42" i="28"/>
  <c r="D30" i="28"/>
  <c r="E30" i="28"/>
  <c r="G30" i="28"/>
  <c r="I30" i="28"/>
  <c r="J30" i="28"/>
  <c r="K30" i="28"/>
  <c r="L30" i="28"/>
  <c r="M30" i="28"/>
  <c r="N30" i="28"/>
  <c r="O30" i="28"/>
  <c r="P30" i="28"/>
  <c r="Q30" i="28"/>
  <c r="S30" i="28"/>
  <c r="E28" i="46" s="1"/>
  <c r="E29" i="46" s="1"/>
  <c r="U30" i="28"/>
  <c r="G28" i="46" s="1"/>
  <c r="G29" i="46" s="1"/>
  <c r="V30" i="28"/>
  <c r="H28" i="46" s="1"/>
  <c r="H29" i="46" s="1"/>
  <c r="W30" i="28"/>
  <c r="I28" i="46" s="1"/>
  <c r="I29" i="46" s="1"/>
  <c r="X30" i="28"/>
  <c r="J28" i="46" s="1"/>
  <c r="J29" i="46" s="1"/>
  <c r="Y30" i="28"/>
  <c r="K28" i="46" s="1"/>
  <c r="K29" i="46" s="1"/>
  <c r="Z30" i="28"/>
  <c r="L28" i="46" s="1"/>
  <c r="L29" i="46" s="1"/>
  <c r="AA30" i="28"/>
  <c r="M28" i="46" s="1"/>
  <c r="M29" i="46" s="1"/>
  <c r="AB30" i="28"/>
  <c r="N28" i="46" s="1"/>
  <c r="N29" i="46" s="1"/>
  <c r="AC30" i="28"/>
  <c r="O28" i="46" s="1"/>
  <c r="AE30" i="28"/>
  <c r="Q28" i="46" s="1"/>
  <c r="Q29" i="46" s="1"/>
  <c r="AG30" i="28"/>
  <c r="S28" i="46" s="1"/>
  <c r="S29" i="46" s="1"/>
  <c r="AH30" i="28"/>
  <c r="T28" i="46" s="1"/>
  <c r="T29" i="46" s="1"/>
  <c r="AI30" i="28"/>
  <c r="U28" i="46" s="1"/>
  <c r="U29" i="46" s="1"/>
  <c r="AJ30" i="28"/>
  <c r="V28" i="46" s="1"/>
  <c r="V29" i="46" s="1"/>
  <c r="AK30" i="28"/>
  <c r="W28" i="46" s="1"/>
  <c r="W29" i="46" s="1"/>
  <c r="AL30" i="28"/>
  <c r="X28" i="46" s="1"/>
  <c r="X29" i="46" s="1"/>
  <c r="AM30" i="28"/>
  <c r="Y28" i="46" s="1"/>
  <c r="Y29" i="46" s="1"/>
  <c r="AN30" i="28"/>
  <c r="Z28" i="46" s="1"/>
  <c r="Z29" i="46" s="1"/>
  <c r="AO30" i="28"/>
  <c r="AA28" i="46" s="1"/>
  <c r="AA29" i="46" s="1"/>
  <c r="AQ30" i="28"/>
  <c r="AC28" i="46" s="1"/>
  <c r="AC29" i="46" s="1"/>
  <c r="AS30" i="28"/>
  <c r="AE28" i="46" s="1"/>
  <c r="AE29" i="46" s="1"/>
  <c r="AT30" i="28"/>
  <c r="AF28" i="46" s="1"/>
  <c r="AF29" i="46" s="1"/>
  <c r="AU30" i="28"/>
  <c r="AG28" i="46" s="1"/>
  <c r="AG29" i="46" s="1"/>
  <c r="AV30" i="28"/>
  <c r="AH28" i="46" s="1"/>
  <c r="AH29" i="46" s="1"/>
  <c r="AW30" i="28"/>
  <c r="AI28" i="46" s="1"/>
  <c r="C30" i="28"/>
  <c r="J43" i="47" l="1"/>
  <c r="V43" i="47"/>
  <c r="AH43" i="47"/>
  <c r="AY52" i="25"/>
  <c r="E105" i="50" s="1"/>
  <c r="E106" i="50" s="1"/>
  <c r="H43" i="47"/>
  <c r="T43" i="47"/>
  <c r="AF43" i="47"/>
  <c r="D127" i="50"/>
  <c r="F126" i="50"/>
  <c r="F127" i="50" s="1"/>
  <c r="AY45" i="25"/>
  <c r="C105" i="50" s="1"/>
  <c r="I43" i="47"/>
  <c r="U43" i="47"/>
  <c r="AG43" i="47"/>
  <c r="H105" i="50"/>
  <c r="H106" i="50" s="1"/>
  <c r="AZ52" i="25"/>
  <c r="I105" i="50" s="1"/>
  <c r="I106" i="50" s="1"/>
  <c r="K43" i="47"/>
  <c r="W43" i="47"/>
  <c r="AI43" i="47"/>
  <c r="BB45" i="25"/>
  <c r="G109" i="50" s="1"/>
  <c r="G110" i="50" s="1"/>
  <c r="BA45" i="25"/>
  <c r="G107" i="50" s="1"/>
  <c r="G108" i="50" s="1"/>
  <c r="L43" i="47"/>
  <c r="X43" i="47"/>
  <c r="D105" i="50"/>
  <c r="D106" i="50" s="1"/>
  <c r="M43" i="47"/>
  <c r="Y43" i="47"/>
  <c r="N43" i="47"/>
  <c r="Z43" i="47"/>
  <c r="O43" i="47"/>
  <c r="AA43" i="47"/>
  <c r="F28" i="47"/>
  <c r="BB44" i="25"/>
  <c r="BA44" i="25"/>
  <c r="P43" i="47"/>
  <c r="AB43" i="47"/>
  <c r="Q43" i="47"/>
  <c r="AC43" i="47"/>
  <c r="F43" i="47"/>
  <c r="R43" i="47"/>
  <c r="AD43" i="47"/>
  <c r="AZ45" i="25"/>
  <c r="G105" i="50" s="1"/>
  <c r="BB52" i="25"/>
  <c r="I109" i="50" s="1"/>
  <c r="I110" i="50" s="1"/>
  <c r="BA52" i="25"/>
  <c r="I107" i="50" s="1"/>
  <c r="I108" i="50" s="1"/>
  <c r="G43" i="47"/>
  <c r="S43" i="47"/>
  <c r="AE43" i="47"/>
  <c r="AX95" i="26"/>
  <c r="AL95" i="26"/>
  <c r="Z95" i="26"/>
  <c r="N95" i="26"/>
  <c r="AW94" i="26"/>
  <c r="AK94" i="26"/>
  <c r="Y94" i="26"/>
  <c r="M94" i="26"/>
  <c r="AV93" i="26"/>
  <c r="AW136" i="26"/>
  <c r="AK136" i="26"/>
  <c r="Y136" i="26"/>
  <c r="M136" i="26"/>
  <c r="X107" i="28"/>
  <c r="AJ93" i="26"/>
  <c r="X93" i="26"/>
  <c r="L93" i="26"/>
  <c r="AU92" i="26"/>
  <c r="AI92" i="26"/>
  <c r="W92" i="26"/>
  <c r="K92" i="26"/>
  <c r="G27" i="47"/>
  <c r="S27" i="47"/>
  <c r="AE27" i="47"/>
  <c r="AV95" i="26"/>
  <c r="AJ95" i="26"/>
  <c r="X95" i="26"/>
  <c r="L95" i="26"/>
  <c r="AU94" i="26"/>
  <c r="AI94" i="26"/>
  <c r="W94" i="26"/>
  <c r="K94" i="26"/>
  <c r="AT93" i="26"/>
  <c r="AU136" i="26"/>
  <c r="AI136" i="26"/>
  <c r="W136" i="26"/>
  <c r="K136" i="26"/>
  <c r="M28" i="47"/>
  <c r="Y28" i="47"/>
  <c r="O27" i="47"/>
  <c r="AA27" i="47"/>
  <c r="M44" i="47"/>
  <c r="M52" i="47" s="1"/>
  <c r="Y44" i="47"/>
  <c r="Y52" i="47" s="1"/>
  <c r="F27" i="47"/>
  <c r="AM28" i="46"/>
  <c r="AI29" i="46"/>
  <c r="N28" i="47"/>
  <c r="Z28" i="47"/>
  <c r="D27" i="47"/>
  <c r="P27" i="47"/>
  <c r="AB27" i="47"/>
  <c r="AS3" i="37"/>
  <c r="AS4" i="37" s="1"/>
  <c r="M45" i="47"/>
  <c r="M53" i="47" s="1"/>
  <c r="BE3" i="37"/>
  <c r="BE4" i="37" s="1"/>
  <c r="Y45" i="47"/>
  <c r="Y53" i="47" s="1"/>
  <c r="N44" i="47"/>
  <c r="N52" i="47" s="1"/>
  <c r="Z44" i="47"/>
  <c r="Z52" i="47" s="1"/>
  <c r="O28" i="47"/>
  <c r="AA28" i="47"/>
  <c r="E27" i="47"/>
  <c r="Q27" i="47"/>
  <c r="AC27" i="47"/>
  <c r="AT3" i="37"/>
  <c r="AT4" i="37" s="1"/>
  <c r="N45" i="47"/>
  <c r="N53" i="47" s="1"/>
  <c r="BF3" i="37"/>
  <c r="BF4" i="37" s="1"/>
  <c r="Z45" i="47"/>
  <c r="Z53" i="47" s="1"/>
  <c r="O44" i="47"/>
  <c r="AA44" i="47"/>
  <c r="AA52" i="47" s="1"/>
  <c r="O35" i="47"/>
  <c r="AL33" i="47"/>
  <c r="D28" i="47"/>
  <c r="P28" i="47"/>
  <c r="AB28" i="47"/>
  <c r="R27" i="47"/>
  <c r="AD27" i="47"/>
  <c r="AU3" i="37"/>
  <c r="AU4" i="37" s="1"/>
  <c r="O45" i="47"/>
  <c r="BG3" i="37"/>
  <c r="AA45" i="47"/>
  <c r="AA53" i="47" s="1"/>
  <c r="D44" i="47"/>
  <c r="D52" i="47" s="1"/>
  <c r="P44" i="47"/>
  <c r="P52" i="47" s="1"/>
  <c r="AB44" i="47"/>
  <c r="AB52" i="47" s="1"/>
  <c r="E28" i="47"/>
  <c r="Q28" i="47"/>
  <c r="AC28" i="47"/>
  <c r="D43" i="47"/>
  <c r="AJ3" i="37"/>
  <c r="AJ4" i="37" s="1"/>
  <c r="D45" i="47"/>
  <c r="D53" i="47" s="1"/>
  <c r="AV3" i="37"/>
  <c r="AV4" i="37" s="1"/>
  <c r="P45" i="47"/>
  <c r="P53" i="47" s="1"/>
  <c r="BH3" i="37"/>
  <c r="BH4" i="37" s="1"/>
  <c r="AB45" i="47"/>
  <c r="AB53" i="47" s="1"/>
  <c r="E44" i="47"/>
  <c r="E52" i="47" s="1"/>
  <c r="Q44" i="47"/>
  <c r="Q52" i="47" s="1"/>
  <c r="AC44" i="47"/>
  <c r="AC52" i="47" s="1"/>
  <c r="AR3" i="37"/>
  <c r="AR4" i="37" s="1"/>
  <c r="L45" i="47"/>
  <c r="L53" i="47" s="1"/>
  <c r="R28" i="47"/>
  <c r="AD28" i="47"/>
  <c r="H27" i="47"/>
  <c r="T27" i="47"/>
  <c r="AF27" i="47"/>
  <c r="E43" i="47"/>
  <c r="AK3" i="37"/>
  <c r="E45" i="47"/>
  <c r="E53" i="47" s="1"/>
  <c r="AW3" i="37"/>
  <c r="Q45" i="47"/>
  <c r="Q53" i="47" s="1"/>
  <c r="BI3" i="37"/>
  <c r="AC45" i="47"/>
  <c r="AC53" i="47" s="1"/>
  <c r="F44" i="47"/>
  <c r="F52" i="47" s="1"/>
  <c r="R44" i="47"/>
  <c r="R52" i="47" s="1"/>
  <c r="AD44" i="47"/>
  <c r="AD52" i="47" s="1"/>
  <c r="BD3" i="37"/>
  <c r="BD4" i="37" s="1"/>
  <c r="X45" i="47"/>
  <c r="X53" i="47" s="1"/>
  <c r="G28" i="47"/>
  <c r="S28" i="47"/>
  <c r="AE28" i="47"/>
  <c r="I27" i="47"/>
  <c r="U27" i="47"/>
  <c r="AG27" i="47"/>
  <c r="AL3" i="37"/>
  <c r="AL4" i="37" s="1"/>
  <c r="F45" i="47"/>
  <c r="F53" i="47" s="1"/>
  <c r="AX3" i="37"/>
  <c r="AX4" i="37" s="1"/>
  <c r="R45" i="47"/>
  <c r="R53" i="47" s="1"/>
  <c r="BJ3" i="37"/>
  <c r="BJ4" i="37" s="1"/>
  <c r="AD45" i="47"/>
  <c r="AD53" i="47" s="1"/>
  <c r="G44" i="47"/>
  <c r="G52" i="47" s="1"/>
  <c r="S44" i="47"/>
  <c r="S52" i="47" s="1"/>
  <c r="AE44" i="47"/>
  <c r="AE52" i="47" s="1"/>
  <c r="O31" i="47"/>
  <c r="AL30" i="47"/>
  <c r="H28" i="47"/>
  <c r="T28" i="47"/>
  <c r="AF28" i="47"/>
  <c r="J27" i="47"/>
  <c r="V27" i="47"/>
  <c r="AH27" i="47"/>
  <c r="AM3" i="37"/>
  <c r="AM4" i="37" s="1"/>
  <c r="G45" i="47"/>
  <c r="G53" i="47" s="1"/>
  <c r="AY3" i="37"/>
  <c r="AY4" i="37" s="1"/>
  <c r="S45" i="47"/>
  <c r="S53" i="47" s="1"/>
  <c r="BK3" i="37"/>
  <c r="BK4" i="37" s="1"/>
  <c r="AE45" i="47"/>
  <c r="AE53" i="47" s="1"/>
  <c r="H44" i="47"/>
  <c r="H52" i="47" s="1"/>
  <c r="T44" i="47"/>
  <c r="T52" i="47" s="1"/>
  <c r="AF44" i="47"/>
  <c r="AF52" i="47" s="1"/>
  <c r="O29" i="46"/>
  <c r="AL28" i="46"/>
  <c r="I28" i="47"/>
  <c r="U28" i="47"/>
  <c r="AG28" i="47"/>
  <c r="K27" i="47"/>
  <c r="W27" i="47"/>
  <c r="AI27" i="47"/>
  <c r="AN3" i="37"/>
  <c r="AN4" i="37" s="1"/>
  <c r="H45" i="47"/>
  <c r="H53" i="47" s="1"/>
  <c r="AZ3" i="37"/>
  <c r="AZ4" i="37" s="1"/>
  <c r="T45" i="47"/>
  <c r="T53" i="47" s="1"/>
  <c r="BL3" i="37"/>
  <c r="BL4" i="37" s="1"/>
  <c r="AF45" i="47"/>
  <c r="AF53" i="47" s="1"/>
  <c r="I44" i="47"/>
  <c r="I52" i="47" s="1"/>
  <c r="U44" i="47"/>
  <c r="U52" i="47" s="1"/>
  <c r="AG44" i="47"/>
  <c r="AG52" i="47" s="1"/>
  <c r="J28" i="47"/>
  <c r="V28" i="47"/>
  <c r="AH28" i="47"/>
  <c r="L27" i="47"/>
  <c r="X27" i="47"/>
  <c r="AO3" i="37"/>
  <c r="AO4" i="37" s="1"/>
  <c r="I45" i="47"/>
  <c r="I53" i="47" s="1"/>
  <c r="BA3" i="37"/>
  <c r="BA4" i="37" s="1"/>
  <c r="U45" i="47"/>
  <c r="U53" i="47" s="1"/>
  <c r="BM3" i="37"/>
  <c r="BM4" i="37" s="1"/>
  <c r="AG45" i="47"/>
  <c r="AG53" i="47" s="1"/>
  <c r="J44" i="47"/>
  <c r="J52" i="47" s="1"/>
  <c r="V44" i="47"/>
  <c r="V52" i="47" s="1"/>
  <c r="AH44" i="47"/>
  <c r="AH52" i="47" s="1"/>
  <c r="K28" i="47"/>
  <c r="W28" i="47"/>
  <c r="AI28" i="47"/>
  <c r="M27" i="47"/>
  <c r="Y27" i="47"/>
  <c r="AP3" i="37"/>
  <c r="AP4" i="37" s="1"/>
  <c r="J45" i="47"/>
  <c r="J53" i="47" s="1"/>
  <c r="BB3" i="37"/>
  <c r="BB4" i="37" s="1"/>
  <c r="V45" i="47"/>
  <c r="V53" i="47" s="1"/>
  <c r="BN3" i="37"/>
  <c r="BN4" i="37" s="1"/>
  <c r="AH45" i="47"/>
  <c r="AH53" i="47" s="1"/>
  <c r="K44" i="47"/>
  <c r="K52" i="47" s="1"/>
  <c r="W44" i="47"/>
  <c r="W52" i="47" s="1"/>
  <c r="AI44" i="47"/>
  <c r="AI52" i="47" s="1"/>
  <c r="L28" i="47"/>
  <c r="X28" i="47"/>
  <c r="N27" i="47"/>
  <c r="Z27" i="47"/>
  <c r="AQ3" i="37"/>
  <c r="K45" i="47"/>
  <c r="K53" i="47" s="1"/>
  <c r="BC3" i="37"/>
  <c r="W45" i="47"/>
  <c r="W53" i="47" s="1"/>
  <c r="BO3" i="37"/>
  <c r="AI45" i="47"/>
  <c r="AI53" i="47" s="1"/>
  <c r="L44" i="47"/>
  <c r="L52" i="47" s="1"/>
  <c r="X44" i="47"/>
  <c r="X52" i="47" s="1"/>
  <c r="AO114" i="26"/>
  <c r="AC114" i="26"/>
  <c r="Q114" i="26"/>
  <c r="E114" i="26"/>
  <c r="AN113" i="26"/>
  <c r="AB113" i="26"/>
  <c r="P113" i="26"/>
  <c r="D113" i="26"/>
  <c r="AM112" i="26"/>
  <c r="AA112" i="26"/>
  <c r="O112" i="26"/>
  <c r="AX111" i="26"/>
  <c r="AL111" i="26"/>
  <c r="Z111" i="26"/>
  <c r="N111" i="26"/>
  <c r="AW110" i="26"/>
  <c r="AK110" i="26"/>
  <c r="Y110" i="26"/>
  <c r="M110" i="26"/>
  <c r="AV109" i="26"/>
  <c r="AJ109" i="26"/>
  <c r="X109" i="26"/>
  <c r="L109" i="26"/>
  <c r="AU108" i="26"/>
  <c r="AI108" i="26"/>
  <c r="AH93" i="26"/>
  <c r="V93" i="26"/>
  <c r="J93" i="26"/>
  <c r="AS92" i="26"/>
  <c r="AG92" i="26"/>
  <c r="U92" i="26"/>
  <c r="I92" i="26"/>
  <c r="AR91" i="26"/>
  <c r="AF91" i="26"/>
  <c r="T91" i="26"/>
  <c r="H91" i="26"/>
  <c r="AQ90" i="26"/>
  <c r="AE90" i="26"/>
  <c r="S90" i="26"/>
  <c r="G90" i="26"/>
  <c r="AP89" i="26"/>
  <c r="AD89" i="26"/>
  <c r="R89" i="26"/>
  <c r="F89" i="26"/>
  <c r="AO88" i="26"/>
  <c r="AC88" i="26"/>
  <c r="Q88" i="26"/>
  <c r="E88" i="26"/>
  <c r="AN87" i="26"/>
  <c r="AB87" i="26"/>
  <c r="P87" i="26"/>
  <c r="D87" i="26"/>
  <c r="AM86" i="26"/>
  <c r="AA86" i="26"/>
  <c r="O86" i="26"/>
  <c r="AX85" i="26"/>
  <c r="AL85" i="26"/>
  <c r="Z85" i="26"/>
  <c r="N85" i="26"/>
  <c r="AW84" i="26"/>
  <c r="AK84" i="26"/>
  <c r="Y84" i="26"/>
  <c r="M84" i="26"/>
  <c r="AV83" i="26"/>
  <c r="AJ83" i="26"/>
  <c r="X83" i="26"/>
  <c r="L83" i="26"/>
  <c r="AU82" i="26"/>
  <c r="AI82" i="26"/>
  <c r="W82" i="26"/>
  <c r="K82" i="26"/>
  <c r="AT81" i="26"/>
  <c r="AH81" i="26"/>
  <c r="V81" i="26"/>
  <c r="J81" i="26"/>
  <c r="AS80" i="26"/>
  <c r="AG80" i="26"/>
  <c r="U80" i="26"/>
  <c r="I80" i="26"/>
  <c r="N4" i="36"/>
  <c r="AT133" i="26"/>
  <c r="AH133" i="26"/>
  <c r="V133" i="26"/>
  <c r="J133" i="26"/>
  <c r="AS132" i="26"/>
  <c r="AG132" i="26"/>
  <c r="U132" i="26"/>
  <c r="I132" i="26"/>
  <c r="AR131" i="26"/>
  <c r="AF131" i="26"/>
  <c r="T131" i="26"/>
  <c r="H131" i="26"/>
  <c r="AQ130" i="26"/>
  <c r="AE130" i="26"/>
  <c r="S130" i="26"/>
  <c r="G130" i="26"/>
  <c r="AP129" i="26"/>
  <c r="AD129" i="26"/>
  <c r="R129" i="26"/>
  <c r="F129" i="26"/>
  <c r="AO128" i="26"/>
  <c r="AM152" i="26"/>
  <c r="AA152" i="26"/>
  <c r="O152" i="26"/>
  <c r="AX151" i="26"/>
  <c r="AL151" i="26"/>
  <c r="Z151" i="26"/>
  <c r="N151" i="26"/>
  <c r="AW150" i="26"/>
  <c r="AK150" i="26"/>
  <c r="Y150" i="26"/>
  <c r="M150" i="26"/>
  <c r="AV149" i="26"/>
  <c r="AJ149" i="26"/>
  <c r="X149" i="26"/>
  <c r="L149" i="26"/>
  <c r="AU148" i="26"/>
  <c r="AI148" i="26"/>
  <c r="W148" i="26"/>
  <c r="K148" i="26"/>
  <c r="AT147" i="26"/>
  <c r="AH147" i="26"/>
  <c r="V147" i="26"/>
  <c r="J147" i="26"/>
  <c r="AS146" i="26"/>
  <c r="AG146" i="26"/>
  <c r="U146" i="26"/>
  <c r="I146" i="26"/>
  <c r="AR145" i="26"/>
  <c r="AF145" i="26"/>
  <c r="T145" i="26"/>
  <c r="H145" i="26"/>
  <c r="AQ144" i="26"/>
  <c r="AE144" i="26"/>
  <c r="S144" i="26"/>
  <c r="G144" i="26"/>
  <c r="AP143" i="26"/>
  <c r="AD143" i="26"/>
  <c r="R143" i="26"/>
  <c r="F143" i="26"/>
  <c r="AO142" i="26"/>
  <c r="AC142" i="26"/>
  <c r="Q142" i="26"/>
  <c r="E142" i="26"/>
  <c r="AN141" i="26"/>
  <c r="AB141" i="26"/>
  <c r="P141" i="26"/>
  <c r="D141" i="26"/>
  <c r="AM140" i="26"/>
  <c r="AA140" i="26"/>
  <c r="O140" i="26"/>
  <c r="AX139" i="26"/>
  <c r="AL139" i="26"/>
  <c r="Z139" i="26"/>
  <c r="N139" i="26"/>
  <c r="AW138" i="26"/>
  <c r="AK138" i="26"/>
  <c r="Y138" i="26"/>
  <c r="M138" i="26"/>
  <c r="AV137" i="26"/>
  <c r="AJ137" i="26"/>
  <c r="X137" i="26"/>
  <c r="L137" i="26"/>
  <c r="AP117" i="26"/>
  <c r="AD117" i="26"/>
  <c r="R117" i="26"/>
  <c r="F117" i="26"/>
  <c r="M60" i="28"/>
  <c r="AO120" i="28"/>
  <c r="AC120" i="28"/>
  <c r="Q120" i="28"/>
  <c r="E120" i="28"/>
  <c r="AW79" i="26"/>
  <c r="AK79" i="26"/>
  <c r="Y79" i="26"/>
  <c r="M79" i="26"/>
  <c r="AR152" i="26"/>
  <c r="AF152" i="26"/>
  <c r="T152" i="26"/>
  <c r="H152" i="26"/>
  <c r="AQ151" i="26"/>
  <c r="AE151" i="26"/>
  <c r="S151" i="26"/>
  <c r="G151" i="26"/>
  <c r="AP150" i="26"/>
  <c r="AD150" i="26"/>
  <c r="R150" i="26"/>
  <c r="F150" i="26"/>
  <c r="AO149" i="26"/>
  <c r="AC149" i="26"/>
  <c r="Q149" i="26"/>
  <c r="E149" i="26"/>
  <c r="AN148" i="26"/>
  <c r="AB148" i="26"/>
  <c r="P148" i="26"/>
  <c r="D148" i="26"/>
  <c r="AM147" i="26"/>
  <c r="AA147" i="26"/>
  <c r="O147" i="26"/>
  <c r="AX146" i="26"/>
  <c r="AL146" i="26"/>
  <c r="Z146" i="26"/>
  <c r="N146" i="26"/>
  <c r="AW145" i="26"/>
  <c r="AK145" i="26"/>
  <c r="Y145" i="26"/>
  <c r="M145" i="26"/>
  <c r="AV144" i="26"/>
  <c r="AJ144" i="26"/>
  <c r="X144" i="26"/>
  <c r="L144" i="26"/>
  <c r="AU143" i="26"/>
  <c r="AI143" i="26"/>
  <c r="W143" i="26"/>
  <c r="K143" i="26"/>
  <c r="AT142" i="26"/>
  <c r="AH142" i="26"/>
  <c r="V142" i="26"/>
  <c r="J142" i="26"/>
  <c r="AS141" i="26"/>
  <c r="AG141" i="26"/>
  <c r="U141" i="26"/>
  <c r="I141" i="26"/>
  <c r="AR140" i="26"/>
  <c r="AF140" i="26"/>
  <c r="T140" i="26"/>
  <c r="H140" i="26"/>
  <c r="AQ139" i="26"/>
  <c r="AE139" i="26"/>
  <c r="S139" i="26"/>
  <c r="G139" i="26"/>
  <c r="AP138" i="26"/>
  <c r="AD138" i="26"/>
  <c r="R138" i="26"/>
  <c r="F138" i="26"/>
  <c r="AO137" i="26"/>
  <c r="AC137" i="26"/>
  <c r="Q137" i="26"/>
  <c r="E137" i="26"/>
  <c r="AL75" i="28"/>
  <c r="Z75" i="28"/>
  <c r="N75" i="28"/>
  <c r="AP150" i="28"/>
  <c r="AD150" i="28"/>
  <c r="R150" i="28"/>
  <c r="F150" i="28"/>
  <c r="AT91" i="26"/>
  <c r="AH91" i="26"/>
  <c r="V91" i="26"/>
  <c r="J91" i="26"/>
  <c r="AS90" i="26"/>
  <c r="AG90" i="26"/>
  <c r="U90" i="26"/>
  <c r="I90" i="26"/>
  <c r="AR89" i="26"/>
  <c r="AF89" i="26"/>
  <c r="T89" i="26"/>
  <c r="H89" i="26"/>
  <c r="AQ88" i="26"/>
  <c r="AE88" i="26"/>
  <c r="S88" i="26"/>
  <c r="G88" i="26"/>
  <c r="AP87" i="26"/>
  <c r="AD87" i="26"/>
  <c r="R87" i="26"/>
  <c r="F87" i="26"/>
  <c r="AO86" i="26"/>
  <c r="AC86" i="26"/>
  <c r="C120" i="28"/>
  <c r="AV87" i="28"/>
  <c r="AJ87" i="28"/>
  <c r="X87" i="28"/>
  <c r="L87" i="28"/>
  <c r="AU86" i="28"/>
  <c r="AI86" i="28"/>
  <c r="W86" i="28"/>
  <c r="K86" i="28"/>
  <c r="AT85" i="28"/>
  <c r="AH85" i="28"/>
  <c r="V85" i="28"/>
  <c r="J85" i="28"/>
  <c r="AS84" i="28"/>
  <c r="AG84" i="28"/>
  <c r="U84" i="28"/>
  <c r="I84" i="28"/>
  <c r="AR83" i="28"/>
  <c r="AF83" i="28"/>
  <c r="T83" i="28"/>
  <c r="H83" i="28"/>
  <c r="AQ82" i="28"/>
  <c r="AE82" i="28"/>
  <c r="S82" i="28"/>
  <c r="G82" i="28"/>
  <c r="AP81" i="28"/>
  <c r="AD81" i="28"/>
  <c r="R81" i="28"/>
  <c r="F81" i="28"/>
  <c r="AO80" i="28"/>
  <c r="AC80" i="28"/>
  <c r="Q80" i="28"/>
  <c r="E80" i="28"/>
  <c r="AN79" i="28"/>
  <c r="AB79" i="28"/>
  <c r="P79" i="28"/>
  <c r="D79" i="28"/>
  <c r="AM78" i="28"/>
  <c r="AA78" i="28"/>
  <c r="O78" i="28"/>
  <c r="C78" i="28"/>
  <c r="AL77" i="28"/>
  <c r="Z77" i="28"/>
  <c r="N77" i="28"/>
  <c r="AT45" i="28"/>
  <c r="AH45" i="28"/>
  <c r="V45" i="28"/>
  <c r="J45" i="28"/>
  <c r="AW72" i="28"/>
  <c r="AK72" i="28"/>
  <c r="Y72" i="28"/>
  <c r="M72" i="28"/>
  <c r="AV71" i="28"/>
  <c r="AJ71" i="28"/>
  <c r="X71" i="28"/>
  <c r="L71" i="28"/>
  <c r="AU70" i="28"/>
  <c r="AI70" i="28"/>
  <c r="W70" i="28"/>
  <c r="K70" i="28"/>
  <c r="AT69" i="28"/>
  <c r="AH69" i="28"/>
  <c r="V69" i="28"/>
  <c r="J69" i="28"/>
  <c r="AS68" i="28"/>
  <c r="AG68" i="28"/>
  <c r="U68" i="28"/>
  <c r="I68" i="28"/>
  <c r="AR67" i="28"/>
  <c r="AF67" i="28"/>
  <c r="T67" i="28"/>
  <c r="H67" i="28"/>
  <c r="AQ66" i="28"/>
  <c r="AE66" i="28"/>
  <c r="S66" i="28"/>
  <c r="G66" i="28"/>
  <c r="AP65" i="28"/>
  <c r="AD65" i="28"/>
  <c r="R65" i="28"/>
  <c r="F65" i="28"/>
  <c r="AO64" i="28"/>
  <c r="AC64" i="28"/>
  <c r="Q64" i="28"/>
  <c r="E64" i="28"/>
  <c r="AN63" i="28"/>
  <c r="AB63" i="28"/>
  <c r="P63" i="28"/>
  <c r="D63" i="28"/>
  <c r="AM62" i="28"/>
  <c r="AA62" i="28"/>
  <c r="O62" i="28"/>
  <c r="C62" i="28"/>
  <c r="AO132" i="28"/>
  <c r="AC132" i="28"/>
  <c r="Q132" i="28"/>
  <c r="E132" i="28"/>
  <c r="AN131" i="28"/>
  <c r="AB131" i="28"/>
  <c r="P131" i="28"/>
  <c r="D131" i="28"/>
  <c r="AM130" i="28"/>
  <c r="AA130" i="28"/>
  <c r="O130" i="28"/>
  <c r="C130" i="28"/>
  <c r="AL129" i="28"/>
  <c r="Z129" i="28"/>
  <c r="N129" i="28"/>
  <c r="AW128" i="28"/>
  <c r="AK128" i="28"/>
  <c r="Y128" i="28"/>
  <c r="M128" i="28"/>
  <c r="AV127" i="28"/>
  <c r="AJ127" i="28"/>
  <c r="X127" i="28"/>
  <c r="L127" i="28"/>
  <c r="AU126" i="28"/>
  <c r="AI126" i="28"/>
  <c r="W126" i="28"/>
  <c r="K126" i="28"/>
  <c r="AT125" i="28"/>
  <c r="AH125" i="28"/>
  <c r="V125" i="28"/>
  <c r="J125" i="28"/>
  <c r="AS124" i="28"/>
  <c r="AG124" i="28"/>
  <c r="U124" i="28"/>
  <c r="I124" i="28"/>
  <c r="AR123" i="28"/>
  <c r="AF123" i="28"/>
  <c r="T123" i="28"/>
  <c r="H123" i="28"/>
  <c r="AQ122" i="28"/>
  <c r="AE122" i="28"/>
  <c r="S122" i="28"/>
  <c r="G122" i="28"/>
  <c r="Z4" i="36"/>
  <c r="C90" i="28"/>
  <c r="AL87" i="28"/>
  <c r="Z87" i="28"/>
  <c r="N87" i="28"/>
  <c r="AW86" i="28"/>
  <c r="AK86" i="28"/>
  <c r="Y86" i="28"/>
  <c r="M86" i="28"/>
  <c r="AV85" i="28"/>
  <c r="AJ85" i="28"/>
  <c r="X85" i="28"/>
  <c r="L85" i="28"/>
  <c r="AU84" i="28"/>
  <c r="AI84" i="28"/>
  <c r="W84" i="28"/>
  <c r="K84" i="28"/>
  <c r="AT83" i="28"/>
  <c r="AH83" i="28"/>
  <c r="V83" i="28"/>
  <c r="J83" i="28"/>
  <c r="AS82" i="28"/>
  <c r="AG82" i="28"/>
  <c r="U82" i="28"/>
  <c r="I82" i="28"/>
  <c r="AR81" i="28"/>
  <c r="AF81" i="28"/>
  <c r="T81" i="28"/>
  <c r="H81" i="28"/>
  <c r="AQ80" i="28"/>
  <c r="AE80" i="28"/>
  <c r="S80" i="28"/>
  <c r="G80" i="28"/>
  <c r="AP79" i="28"/>
  <c r="AD79" i="28"/>
  <c r="R79" i="28"/>
  <c r="F79" i="28"/>
  <c r="AO78" i="28"/>
  <c r="AC78" i="28"/>
  <c r="Q78" i="28"/>
  <c r="E78" i="28"/>
  <c r="AN77" i="28"/>
  <c r="AB77" i="28"/>
  <c r="P77" i="28"/>
  <c r="D77" i="28"/>
  <c r="AP162" i="28"/>
  <c r="AD162" i="28"/>
  <c r="R162" i="28"/>
  <c r="F162" i="28"/>
  <c r="AO161" i="28"/>
  <c r="AC161" i="28"/>
  <c r="Q161" i="28"/>
  <c r="E161" i="28"/>
  <c r="AN160" i="28"/>
  <c r="AB160" i="28"/>
  <c r="P160" i="28"/>
  <c r="D160" i="28"/>
  <c r="AM159" i="28"/>
  <c r="AA159" i="28"/>
  <c r="O159" i="28"/>
  <c r="C159" i="28"/>
  <c r="AL158" i="28"/>
  <c r="Z158" i="28"/>
  <c r="N158" i="28"/>
  <c r="AW157" i="28"/>
  <c r="AK157" i="28"/>
  <c r="Y157" i="28"/>
  <c r="M157" i="28"/>
  <c r="AV156" i="28"/>
  <c r="AJ156" i="28"/>
  <c r="X156" i="28"/>
  <c r="L156" i="28"/>
  <c r="AU155" i="28"/>
  <c r="AI155" i="28"/>
  <c r="W155" i="28"/>
  <c r="K155" i="28"/>
  <c r="AT154" i="28"/>
  <c r="AH154" i="28"/>
  <c r="V154" i="28"/>
  <c r="J154" i="28"/>
  <c r="AS153" i="28"/>
  <c r="AG153" i="28"/>
  <c r="U153" i="28"/>
  <c r="I153" i="28"/>
  <c r="AR152" i="28"/>
  <c r="AF152" i="28"/>
  <c r="T152" i="28"/>
  <c r="H152" i="28"/>
  <c r="AP98" i="26"/>
  <c r="AD98" i="26"/>
  <c r="R98" i="26"/>
  <c r="F98" i="26"/>
  <c r="AN105" i="28"/>
  <c r="AB105" i="28"/>
  <c r="P105" i="28"/>
  <c r="D105" i="28"/>
  <c r="AM102" i="28"/>
  <c r="AV57" i="28"/>
  <c r="AJ57" i="28"/>
  <c r="X57" i="28"/>
  <c r="L57" i="28"/>
  <c r="AU56" i="28"/>
  <c r="AI56" i="28"/>
  <c r="W56" i="28"/>
  <c r="K56" i="28"/>
  <c r="AT55" i="28"/>
  <c r="AH55" i="28"/>
  <c r="V55" i="28"/>
  <c r="J55" i="28"/>
  <c r="AS54" i="28"/>
  <c r="AG54" i="28"/>
  <c r="U54" i="28"/>
  <c r="I54" i="28"/>
  <c r="AR53" i="28"/>
  <c r="AF53" i="28"/>
  <c r="T53" i="28"/>
  <c r="H53" i="28"/>
  <c r="AQ52" i="28"/>
  <c r="AV45" i="28"/>
  <c r="AJ45" i="28"/>
  <c r="X45" i="28"/>
  <c r="L45" i="28"/>
  <c r="AA102" i="28"/>
  <c r="O102" i="28"/>
  <c r="C102" i="28"/>
  <c r="AL101" i="28"/>
  <c r="Z101" i="28"/>
  <c r="N101" i="28"/>
  <c r="AW100" i="28"/>
  <c r="AK100" i="28"/>
  <c r="Y100" i="28"/>
  <c r="M100" i="28"/>
  <c r="AV99" i="28"/>
  <c r="AJ99" i="28"/>
  <c r="X99" i="28"/>
  <c r="L99" i="28"/>
  <c r="AU98" i="28"/>
  <c r="AI98" i="28"/>
  <c r="W98" i="28"/>
  <c r="K98" i="28"/>
  <c r="AT97" i="28"/>
  <c r="AH97" i="28"/>
  <c r="V97" i="28"/>
  <c r="J97" i="28"/>
  <c r="AS96" i="28"/>
  <c r="AG96" i="28"/>
  <c r="U96" i="28"/>
  <c r="I96" i="28"/>
  <c r="AR95" i="28"/>
  <c r="AF95" i="28"/>
  <c r="T95" i="28"/>
  <c r="H95" i="28"/>
  <c r="AQ94" i="28"/>
  <c r="AE94" i="28"/>
  <c r="S94" i="28"/>
  <c r="G94" i="28"/>
  <c r="AP93" i="28"/>
  <c r="AD93" i="28"/>
  <c r="R93" i="28"/>
  <c r="F93" i="28"/>
  <c r="AO92" i="28"/>
  <c r="AC92" i="28"/>
  <c r="Q92" i="28"/>
  <c r="E92" i="28"/>
  <c r="AQ177" i="28"/>
  <c r="AE177" i="28"/>
  <c r="S177" i="28"/>
  <c r="G177" i="28"/>
  <c r="AP176" i="28"/>
  <c r="AD176" i="28"/>
  <c r="R176" i="28"/>
  <c r="F176" i="28"/>
  <c r="AO175" i="28"/>
  <c r="AC175" i="28"/>
  <c r="Q175" i="28"/>
  <c r="E175" i="28"/>
  <c r="AN174" i="28"/>
  <c r="AB174" i="28"/>
  <c r="P174" i="28"/>
  <c r="D174" i="28"/>
  <c r="AM173" i="28"/>
  <c r="AA173" i="28"/>
  <c r="O173" i="28"/>
  <c r="C173" i="28"/>
  <c r="AL172" i="28"/>
  <c r="Z172" i="28"/>
  <c r="N172" i="28"/>
  <c r="AW171" i="28"/>
  <c r="AK171" i="28"/>
  <c r="Y171" i="28"/>
  <c r="M171" i="28"/>
  <c r="AV170" i="28"/>
  <c r="AJ170" i="28"/>
  <c r="X170" i="28"/>
  <c r="L170" i="28"/>
  <c r="AU169" i="28"/>
  <c r="AI169" i="28"/>
  <c r="W169" i="28"/>
  <c r="K169" i="28"/>
  <c r="AT168" i="28"/>
  <c r="AH168" i="28"/>
  <c r="V168" i="28"/>
  <c r="J168" i="28"/>
  <c r="AS167" i="28"/>
  <c r="AG167" i="28"/>
  <c r="U167" i="28"/>
  <c r="I167" i="28"/>
  <c r="AE52" i="28"/>
  <c r="S52" i="28"/>
  <c r="G52" i="28"/>
  <c r="AP51" i="28"/>
  <c r="AD51" i="28"/>
  <c r="R51" i="28"/>
  <c r="F51" i="28"/>
  <c r="AO50" i="28"/>
  <c r="AC50" i="28"/>
  <c r="Q50" i="28"/>
  <c r="E50" i="28"/>
  <c r="AN49" i="28"/>
  <c r="AB49" i="28"/>
  <c r="P49" i="28"/>
  <c r="D49" i="28"/>
  <c r="AM48" i="28"/>
  <c r="AA48" i="28"/>
  <c r="O48" i="28"/>
  <c r="C48" i="28"/>
  <c r="AL47" i="28"/>
  <c r="Z47" i="28"/>
  <c r="N47" i="28"/>
  <c r="AM90" i="28"/>
  <c r="AA90" i="28"/>
  <c r="O90" i="28"/>
  <c r="AQ165" i="28"/>
  <c r="AE165" i="28"/>
  <c r="S165" i="28"/>
  <c r="G165" i="28"/>
  <c r="AT57" i="28"/>
  <c r="AH57" i="28"/>
  <c r="V57" i="28"/>
  <c r="J57" i="28"/>
  <c r="AS56" i="28"/>
  <c r="AG56" i="28"/>
  <c r="U56" i="28"/>
  <c r="I56" i="28"/>
  <c r="AR55" i="28"/>
  <c r="AF55" i="28"/>
  <c r="T55" i="28"/>
  <c r="H55" i="28"/>
  <c r="AQ54" i="28"/>
  <c r="AE54" i="28"/>
  <c r="S54" i="28"/>
  <c r="G54" i="28"/>
  <c r="AP53" i="28"/>
  <c r="AD53" i="28"/>
  <c r="R53" i="28"/>
  <c r="F53" i="28"/>
  <c r="AO52" i="28"/>
  <c r="AC52" i="28"/>
  <c r="Q52" i="28"/>
  <c r="E52" i="28"/>
  <c r="AN51" i="28"/>
  <c r="AB51" i="28"/>
  <c r="P51" i="28"/>
  <c r="D51" i="28"/>
  <c r="AM50" i="28"/>
  <c r="AA50" i="28"/>
  <c r="O50" i="28"/>
  <c r="C50" i="28"/>
  <c r="AL49" i="28"/>
  <c r="Z49" i="28"/>
  <c r="N49" i="28"/>
  <c r="AW48" i="28"/>
  <c r="Y48" i="28"/>
  <c r="M48" i="28"/>
  <c r="AV47" i="28"/>
  <c r="AJ47" i="28"/>
  <c r="X47" i="28"/>
  <c r="L47" i="28"/>
  <c r="AW90" i="28"/>
  <c r="AK90" i="28"/>
  <c r="Y90" i="28"/>
  <c r="M90" i="28"/>
  <c r="AO165" i="28"/>
  <c r="AC165" i="28"/>
  <c r="Q165" i="28"/>
  <c r="E165" i="28"/>
  <c r="G72" i="28"/>
  <c r="R71" i="28"/>
  <c r="AC70" i="28"/>
  <c r="AN69" i="28"/>
  <c r="AM68" i="28"/>
  <c r="C68" i="28"/>
  <c r="N67" i="28"/>
  <c r="Y66" i="28"/>
  <c r="X65" i="28"/>
  <c r="AI64" i="28"/>
  <c r="K64" i="28"/>
  <c r="AH63" i="28"/>
  <c r="J63" i="28"/>
  <c r="AG62" i="28"/>
  <c r="U62" i="28"/>
  <c r="AU132" i="28"/>
  <c r="AI132" i="28"/>
  <c r="W132" i="28"/>
  <c r="K132" i="28"/>
  <c r="AT131" i="28"/>
  <c r="AH131" i="28"/>
  <c r="V131" i="28"/>
  <c r="J131" i="28"/>
  <c r="AS130" i="28"/>
  <c r="AG130" i="28"/>
  <c r="U130" i="28"/>
  <c r="I130" i="28"/>
  <c r="AR129" i="28"/>
  <c r="AF129" i="28"/>
  <c r="T129" i="28"/>
  <c r="H129" i="28"/>
  <c r="AQ128" i="28"/>
  <c r="AE128" i="28"/>
  <c r="S128" i="28"/>
  <c r="G128" i="28"/>
  <c r="AP127" i="28"/>
  <c r="AD127" i="28"/>
  <c r="R127" i="28"/>
  <c r="F127" i="28"/>
  <c r="AO126" i="28"/>
  <c r="AC126" i="28"/>
  <c r="Q126" i="28"/>
  <c r="E126" i="28"/>
  <c r="AN125" i="28"/>
  <c r="AB125" i="28"/>
  <c r="P125" i="28"/>
  <c r="D125" i="28"/>
  <c r="AM124" i="28"/>
  <c r="AA124" i="28"/>
  <c r="O124" i="28"/>
  <c r="C124" i="28"/>
  <c r="AL123" i="28"/>
  <c r="Z123" i="28"/>
  <c r="N123" i="28"/>
  <c r="AW122" i="28"/>
  <c r="AK122" i="28"/>
  <c r="Y122" i="28"/>
  <c r="M122" i="28"/>
  <c r="AQ72" i="28"/>
  <c r="S72" i="28"/>
  <c r="AD71" i="28"/>
  <c r="AO70" i="28"/>
  <c r="E70" i="28"/>
  <c r="P69" i="28"/>
  <c r="AA68" i="28"/>
  <c r="AL67" i="28"/>
  <c r="AW66" i="28"/>
  <c r="M66" i="28"/>
  <c r="AJ65" i="28"/>
  <c r="AU64" i="28"/>
  <c r="W64" i="28"/>
  <c r="AT63" i="28"/>
  <c r="V63" i="28"/>
  <c r="I62" i="28"/>
  <c r="AE72" i="28"/>
  <c r="AP71" i="28"/>
  <c r="F71" i="28"/>
  <c r="Q70" i="28"/>
  <c r="AB69" i="28"/>
  <c r="D69" i="28"/>
  <c r="O68" i="28"/>
  <c r="Z67" i="28"/>
  <c r="AK66" i="28"/>
  <c r="AV65" i="28"/>
  <c r="L65" i="28"/>
  <c r="AS62" i="28"/>
  <c r="AN45" i="28"/>
  <c r="AB45" i="28"/>
  <c r="P45" i="28"/>
  <c r="D45" i="28"/>
  <c r="AX114" i="26"/>
  <c r="AL114" i="26"/>
  <c r="Z114" i="26"/>
  <c r="N114" i="26"/>
  <c r="AW113" i="26"/>
  <c r="AK113" i="26"/>
  <c r="Y113" i="26"/>
  <c r="M113" i="26"/>
  <c r="AV112" i="26"/>
  <c r="AJ112" i="26"/>
  <c r="X112" i="26"/>
  <c r="L112" i="26"/>
  <c r="AU111" i="26"/>
  <c r="AI111" i="26"/>
  <c r="W111" i="26"/>
  <c r="K111" i="26"/>
  <c r="AT110" i="26"/>
  <c r="AH110" i="26"/>
  <c r="V110" i="26"/>
  <c r="J110" i="26"/>
  <c r="AS109" i="26"/>
  <c r="AG109" i="26"/>
  <c r="U109" i="26"/>
  <c r="I109" i="26"/>
  <c r="AR108" i="26"/>
  <c r="AF108" i="26"/>
  <c r="T108" i="26"/>
  <c r="H108" i="26"/>
  <c r="AQ107" i="26"/>
  <c r="AE107" i="26"/>
  <c r="S107" i="26"/>
  <c r="G107" i="26"/>
  <c r="AP106" i="26"/>
  <c r="AD106" i="26"/>
  <c r="R106" i="26"/>
  <c r="F106" i="26"/>
  <c r="AO105" i="26"/>
  <c r="AC105" i="26"/>
  <c r="Q105" i="26"/>
  <c r="E105" i="26"/>
  <c r="AN104" i="26"/>
  <c r="AB104" i="26"/>
  <c r="P104" i="26"/>
  <c r="D104" i="26"/>
  <c r="AM103" i="26"/>
  <c r="AA103" i="26"/>
  <c r="O103" i="26"/>
  <c r="AX102" i="26"/>
  <c r="AL102" i="26"/>
  <c r="Z102" i="26"/>
  <c r="N102" i="26"/>
  <c r="AW101" i="26"/>
  <c r="AK101" i="26"/>
  <c r="Y101" i="26"/>
  <c r="M101" i="26"/>
  <c r="AV100" i="26"/>
  <c r="AJ100" i="26"/>
  <c r="X100" i="26"/>
  <c r="L100" i="26"/>
  <c r="AU99" i="26"/>
  <c r="AI99" i="26"/>
  <c r="W99" i="26"/>
  <c r="K99" i="26"/>
  <c r="G60" i="28"/>
  <c r="AU120" i="28"/>
  <c r="AI120" i="28"/>
  <c r="W120" i="28"/>
  <c r="K120" i="28"/>
  <c r="AQ79" i="26"/>
  <c r="AE79" i="26"/>
  <c r="S79" i="26"/>
  <c r="G79" i="26"/>
  <c r="AX152" i="26"/>
  <c r="AL152" i="26"/>
  <c r="Z152" i="26"/>
  <c r="N152" i="26"/>
  <c r="AW151" i="26"/>
  <c r="AK151" i="26"/>
  <c r="Y151" i="26"/>
  <c r="M151" i="26"/>
  <c r="AV150" i="26"/>
  <c r="AJ150" i="26"/>
  <c r="X150" i="26"/>
  <c r="L150" i="26"/>
  <c r="AU149" i="26"/>
  <c r="AI149" i="26"/>
  <c r="W149" i="26"/>
  <c r="K149" i="26"/>
  <c r="AT148" i="26"/>
  <c r="AH148" i="26"/>
  <c r="V148" i="26"/>
  <c r="J148" i="26"/>
  <c r="AS147" i="26"/>
  <c r="AG147" i="26"/>
  <c r="U147" i="26"/>
  <c r="I147" i="26"/>
  <c r="AR146" i="26"/>
  <c r="AF146" i="26"/>
  <c r="T146" i="26"/>
  <c r="H146" i="26"/>
  <c r="AQ145" i="26"/>
  <c r="AE145" i="26"/>
  <c r="S145" i="26"/>
  <c r="G145" i="26"/>
  <c r="AP144" i="26"/>
  <c r="AD144" i="26"/>
  <c r="R144" i="26"/>
  <c r="F144" i="26"/>
  <c r="AO143" i="26"/>
  <c r="AC143" i="26"/>
  <c r="Q143" i="26"/>
  <c r="E143" i="26"/>
  <c r="AN142" i="26"/>
  <c r="AB142" i="26"/>
  <c r="P142" i="26"/>
  <c r="D142" i="26"/>
  <c r="AM141" i="26"/>
  <c r="AA141" i="26"/>
  <c r="O141" i="26"/>
  <c r="AX140" i="26"/>
  <c r="AL140" i="26"/>
  <c r="Z140" i="26"/>
  <c r="N140" i="26"/>
  <c r="AW139" i="26"/>
  <c r="AK139" i="26"/>
  <c r="Y139" i="26"/>
  <c r="M139" i="26"/>
  <c r="AV138" i="26"/>
  <c r="AJ138" i="26"/>
  <c r="X138" i="26"/>
  <c r="L138" i="26"/>
  <c r="AU137" i="26"/>
  <c r="AI137" i="26"/>
  <c r="W137" i="26"/>
  <c r="K137" i="26"/>
  <c r="C4" i="36"/>
  <c r="AR114" i="26"/>
  <c r="AF114" i="26"/>
  <c r="T114" i="26"/>
  <c r="H114" i="26"/>
  <c r="AQ113" i="26"/>
  <c r="AE113" i="26"/>
  <c r="S113" i="26"/>
  <c r="G113" i="26"/>
  <c r="AP112" i="26"/>
  <c r="AD112" i="26"/>
  <c r="R112" i="26"/>
  <c r="F112" i="26"/>
  <c r="AO111" i="26"/>
  <c r="AC111" i="26"/>
  <c r="Q111" i="26"/>
  <c r="E111" i="26"/>
  <c r="AN110" i="26"/>
  <c r="AB110" i="26"/>
  <c r="P110" i="26"/>
  <c r="D110" i="26"/>
  <c r="AM109" i="26"/>
  <c r="AA109" i="26"/>
  <c r="O109" i="26"/>
  <c r="AX108" i="26"/>
  <c r="AL108" i="26"/>
  <c r="Z108" i="26"/>
  <c r="N108" i="26"/>
  <c r="AW107" i="26"/>
  <c r="AK107" i="26"/>
  <c r="Y107" i="26"/>
  <c r="M107" i="26"/>
  <c r="AV106" i="26"/>
  <c r="AJ106" i="26"/>
  <c r="X106" i="26"/>
  <c r="L106" i="26"/>
  <c r="AU105" i="26"/>
  <c r="AI105" i="26"/>
  <c r="W105" i="26"/>
  <c r="K105" i="26"/>
  <c r="AT104" i="26"/>
  <c r="W108" i="26"/>
  <c r="K108" i="26"/>
  <c r="AT107" i="26"/>
  <c r="AH107" i="26"/>
  <c r="V107" i="26"/>
  <c r="J107" i="26"/>
  <c r="AS106" i="26"/>
  <c r="AG106" i="26"/>
  <c r="U106" i="26"/>
  <c r="I106" i="26"/>
  <c r="AR105" i="26"/>
  <c r="AF105" i="26"/>
  <c r="T105" i="26"/>
  <c r="H105" i="26"/>
  <c r="AQ104" i="26"/>
  <c r="AE104" i="26"/>
  <c r="S104" i="26"/>
  <c r="G104" i="26"/>
  <c r="AP103" i="26"/>
  <c r="AD103" i="26"/>
  <c r="R103" i="26"/>
  <c r="F103" i="26"/>
  <c r="AO102" i="26"/>
  <c r="AC102" i="26"/>
  <c r="Q102" i="26"/>
  <c r="E102" i="26"/>
  <c r="AN101" i="26"/>
  <c r="AB101" i="26"/>
  <c r="P101" i="26"/>
  <c r="D101" i="26"/>
  <c r="AM100" i="26"/>
  <c r="AA100" i="26"/>
  <c r="O100" i="26"/>
  <c r="AX99" i="26"/>
  <c r="AL99" i="26"/>
  <c r="Z99" i="26"/>
  <c r="N99" i="26"/>
  <c r="AC128" i="26"/>
  <c r="Q128" i="26"/>
  <c r="E128" i="26"/>
  <c r="AN127" i="26"/>
  <c r="AB127" i="26"/>
  <c r="P127" i="26"/>
  <c r="D127" i="26"/>
  <c r="AM126" i="26"/>
  <c r="AA126" i="26"/>
  <c r="O126" i="26"/>
  <c r="AX125" i="26"/>
  <c r="AL125" i="26"/>
  <c r="Z125" i="26"/>
  <c r="N125" i="26"/>
  <c r="AW124" i="26"/>
  <c r="AK124" i="26"/>
  <c r="Y124" i="26"/>
  <c r="M124" i="26"/>
  <c r="AV123" i="26"/>
  <c r="AJ123" i="26"/>
  <c r="X123" i="26"/>
  <c r="L123" i="26"/>
  <c r="AU122" i="26"/>
  <c r="AI122" i="26"/>
  <c r="W122" i="26"/>
  <c r="K122" i="26"/>
  <c r="AT121" i="26"/>
  <c r="AH121" i="26"/>
  <c r="V121" i="26"/>
  <c r="J121" i="26"/>
  <c r="AS120" i="26"/>
  <c r="AG120" i="26"/>
  <c r="U120" i="26"/>
  <c r="I120" i="26"/>
  <c r="AR119" i="26"/>
  <c r="AF119" i="26"/>
  <c r="T119" i="26"/>
  <c r="H119" i="26"/>
  <c r="AQ118" i="26"/>
  <c r="AE118" i="26"/>
  <c r="S118" i="26"/>
  <c r="G118" i="26"/>
  <c r="Q86" i="26"/>
  <c r="E86" i="26"/>
  <c r="AN85" i="26"/>
  <c r="AB85" i="26"/>
  <c r="P85" i="26"/>
  <c r="D85" i="26"/>
  <c r="AM84" i="26"/>
  <c r="AA84" i="26"/>
  <c r="O84" i="26"/>
  <c r="AX83" i="26"/>
  <c r="AL83" i="26"/>
  <c r="Z83" i="26"/>
  <c r="N83" i="26"/>
  <c r="AW82" i="26"/>
  <c r="AK82" i="26"/>
  <c r="Y82" i="26"/>
  <c r="M82" i="26"/>
  <c r="AV81" i="26"/>
  <c r="AJ81" i="26"/>
  <c r="X81" i="26"/>
  <c r="L81" i="26"/>
  <c r="AU80" i="26"/>
  <c r="AI80" i="26"/>
  <c r="W80" i="26"/>
  <c r="K80" i="26"/>
  <c r="AG102" i="28"/>
  <c r="H101" i="28"/>
  <c r="AD99" i="28"/>
  <c r="E98" i="28"/>
  <c r="AM96" i="28"/>
  <c r="Z95" i="28"/>
  <c r="AJ93" i="28"/>
  <c r="K92" i="28"/>
  <c r="AW177" i="28"/>
  <c r="AK177" i="28"/>
  <c r="Y177" i="28"/>
  <c r="M177" i="28"/>
  <c r="AV176" i="28"/>
  <c r="AJ176" i="28"/>
  <c r="X176" i="28"/>
  <c r="L176" i="28"/>
  <c r="AU175" i="28"/>
  <c r="AI175" i="28"/>
  <c r="W175" i="28"/>
  <c r="K175" i="28"/>
  <c r="AT174" i="28"/>
  <c r="AH174" i="28"/>
  <c r="V174" i="28"/>
  <c r="J174" i="28"/>
  <c r="AS173" i="28"/>
  <c r="AG173" i="28"/>
  <c r="U173" i="28"/>
  <c r="I173" i="28"/>
  <c r="AR172" i="28"/>
  <c r="AF172" i="28"/>
  <c r="T172" i="28"/>
  <c r="H172" i="28"/>
  <c r="AQ171" i="28"/>
  <c r="AE171" i="28"/>
  <c r="S171" i="28"/>
  <c r="G171" i="28"/>
  <c r="AP170" i="28"/>
  <c r="AD170" i="28"/>
  <c r="R170" i="28"/>
  <c r="F170" i="28"/>
  <c r="AO169" i="28"/>
  <c r="AC169" i="28"/>
  <c r="Q169" i="28"/>
  <c r="E169" i="28"/>
  <c r="AN168" i="28"/>
  <c r="AB168" i="28"/>
  <c r="P168" i="28"/>
  <c r="D168" i="28"/>
  <c r="AM167" i="28"/>
  <c r="AA167" i="28"/>
  <c r="O167" i="28"/>
  <c r="C167" i="28"/>
  <c r="I102" i="28"/>
  <c r="AE100" i="28"/>
  <c r="R99" i="28"/>
  <c r="AN97" i="28"/>
  <c r="O96" i="28"/>
  <c r="AK94" i="28"/>
  <c r="AU92" i="28"/>
  <c r="AS102" i="28"/>
  <c r="T101" i="28"/>
  <c r="G100" i="28"/>
  <c r="AC98" i="28"/>
  <c r="P97" i="28"/>
  <c r="C96" i="28"/>
  <c r="AW94" i="28"/>
  <c r="X93" i="28"/>
  <c r="W92" i="28"/>
  <c r="AP57" i="28"/>
  <c r="AD57" i="28"/>
  <c r="R57" i="28"/>
  <c r="F57" i="28"/>
  <c r="AO56" i="28"/>
  <c r="AC56" i="28"/>
  <c r="Q56" i="28"/>
  <c r="E56" i="28"/>
  <c r="AN55" i="28"/>
  <c r="AB55" i="28"/>
  <c r="P55" i="28"/>
  <c r="D55" i="28"/>
  <c r="AM54" i="28"/>
  <c r="AA54" i="28"/>
  <c r="O54" i="28"/>
  <c r="C54" i="28"/>
  <c r="AL53" i="28"/>
  <c r="Z53" i="28"/>
  <c r="N53" i="28"/>
  <c r="AW52" i="28"/>
  <c r="AK52" i="28"/>
  <c r="Y52" i="28"/>
  <c r="M52" i="28"/>
  <c r="AV51" i="28"/>
  <c r="AJ51" i="28"/>
  <c r="X51" i="28"/>
  <c r="L51" i="28"/>
  <c r="AU50" i="28"/>
  <c r="AI50" i="28"/>
  <c r="W50" i="28"/>
  <c r="K50" i="28"/>
  <c r="AT49" i="28"/>
  <c r="AH49" i="28"/>
  <c r="V49" i="28"/>
  <c r="J49" i="28"/>
  <c r="AS48" i="28"/>
  <c r="AG48" i="28"/>
  <c r="U48" i="28"/>
  <c r="I48" i="28"/>
  <c r="AS90" i="28"/>
  <c r="AG90" i="28"/>
  <c r="U90" i="28"/>
  <c r="I90" i="28"/>
  <c r="AW165" i="28"/>
  <c r="AK165" i="28"/>
  <c r="Y165" i="28"/>
  <c r="M165" i="28"/>
  <c r="AR101" i="28"/>
  <c r="AQ100" i="28"/>
  <c r="AP99" i="28"/>
  <c r="Q98" i="28"/>
  <c r="D97" i="28"/>
  <c r="AL95" i="28"/>
  <c r="Y94" i="28"/>
  <c r="L93" i="28"/>
  <c r="AR87" i="28"/>
  <c r="AF87" i="28"/>
  <c r="T87" i="28"/>
  <c r="H87" i="28"/>
  <c r="AQ86" i="28"/>
  <c r="AE86" i="28"/>
  <c r="S86" i="28"/>
  <c r="G86" i="28"/>
  <c r="AP85" i="28"/>
  <c r="AD85" i="28"/>
  <c r="R85" i="28"/>
  <c r="F85" i="28"/>
  <c r="AO84" i="28"/>
  <c r="AC84" i="28"/>
  <c r="Q84" i="28"/>
  <c r="E84" i="28"/>
  <c r="AN83" i="28"/>
  <c r="AB83" i="28"/>
  <c r="P83" i="28"/>
  <c r="D83" i="28"/>
  <c r="AM82" i="28"/>
  <c r="AA82" i="28"/>
  <c r="O82" i="28"/>
  <c r="C82" i="28"/>
  <c r="AL81" i="28"/>
  <c r="Z81" i="28"/>
  <c r="N81" i="28"/>
  <c r="AW80" i="28"/>
  <c r="AK80" i="28"/>
  <c r="Y80" i="28"/>
  <c r="M80" i="28"/>
  <c r="AV79" i="28"/>
  <c r="AJ79" i="28"/>
  <c r="X79" i="28"/>
  <c r="L79" i="28"/>
  <c r="AU78" i="28"/>
  <c r="AI78" i="28"/>
  <c r="W78" i="28"/>
  <c r="K78" i="28"/>
  <c r="AT77" i="28"/>
  <c r="AH77" i="28"/>
  <c r="V77" i="28"/>
  <c r="J77" i="28"/>
  <c r="AJ162" i="28"/>
  <c r="X162" i="28"/>
  <c r="L162" i="28"/>
  <c r="AU161" i="28"/>
  <c r="AI161" i="28"/>
  <c r="W161" i="28"/>
  <c r="K161" i="28"/>
  <c r="AT160" i="28"/>
  <c r="AH160" i="28"/>
  <c r="V160" i="28"/>
  <c r="J160" i="28"/>
  <c r="AS159" i="28"/>
  <c r="AG159" i="28"/>
  <c r="U159" i="28"/>
  <c r="I159" i="28"/>
  <c r="AR158" i="28"/>
  <c r="AF158" i="28"/>
  <c r="T158" i="28"/>
  <c r="H158" i="28"/>
  <c r="AQ157" i="28"/>
  <c r="AE157" i="28"/>
  <c r="S157" i="28"/>
  <c r="G157" i="28"/>
  <c r="AP156" i="28"/>
  <c r="AD156" i="28"/>
  <c r="R156" i="28"/>
  <c r="F156" i="28"/>
  <c r="AO155" i="28"/>
  <c r="AC155" i="28"/>
  <c r="Q155" i="28"/>
  <c r="E155" i="28"/>
  <c r="AN154" i="28"/>
  <c r="AB154" i="28"/>
  <c r="AF101" i="28"/>
  <c r="S100" i="28"/>
  <c r="AO98" i="28"/>
  <c r="AB97" i="28"/>
  <c r="AA96" i="28"/>
  <c r="N95" i="28"/>
  <c r="AV93" i="28"/>
  <c r="AI92" i="28"/>
  <c r="AP45" i="28"/>
  <c r="AD45" i="28"/>
  <c r="R45" i="28"/>
  <c r="F45" i="28"/>
  <c r="AN114" i="26"/>
  <c r="AB114" i="26"/>
  <c r="P114" i="26"/>
  <c r="D114" i="26"/>
  <c r="AM113" i="26"/>
  <c r="AA113" i="26"/>
  <c r="O113" i="26"/>
  <c r="AX112" i="26"/>
  <c r="AL112" i="26"/>
  <c r="Z112" i="26"/>
  <c r="N112" i="26"/>
  <c r="AW111" i="26"/>
  <c r="AK111" i="26"/>
  <c r="Y111" i="26"/>
  <c r="M111" i="26"/>
  <c r="AV110" i="26"/>
  <c r="AJ110" i="26"/>
  <c r="X110" i="26"/>
  <c r="L110" i="26"/>
  <c r="AU109" i="26"/>
  <c r="AI109" i="26"/>
  <c r="W109" i="26"/>
  <c r="K109" i="26"/>
  <c r="AT108" i="26"/>
  <c r="AH108" i="26"/>
  <c r="V108" i="26"/>
  <c r="J108" i="26"/>
  <c r="AS107" i="26"/>
  <c r="AG107" i="26"/>
  <c r="U107" i="26"/>
  <c r="I107" i="26"/>
  <c r="AR106" i="26"/>
  <c r="AF106" i="26"/>
  <c r="T106" i="26"/>
  <c r="H106" i="26"/>
  <c r="AQ105" i="26"/>
  <c r="AE105" i="26"/>
  <c r="S105" i="26"/>
  <c r="G105" i="26"/>
  <c r="AP104" i="26"/>
  <c r="U102" i="28"/>
  <c r="F99" i="28"/>
  <c r="M94" i="28"/>
  <c r="AR75" i="28"/>
  <c r="AF75" i="28"/>
  <c r="T75" i="28"/>
  <c r="H75" i="28"/>
  <c r="AV150" i="28"/>
  <c r="AJ150" i="28"/>
  <c r="X150" i="28"/>
  <c r="L150" i="28"/>
  <c r="AW98" i="26"/>
  <c r="AK98" i="26"/>
  <c r="Y98" i="26"/>
  <c r="M98" i="26"/>
  <c r="AN57" i="28"/>
  <c r="AB57" i="28"/>
  <c r="P57" i="28"/>
  <c r="D57" i="28"/>
  <c r="AM56" i="28"/>
  <c r="AA56" i="28"/>
  <c r="O56" i="28"/>
  <c r="C56" i="28"/>
  <c r="AL55" i="28"/>
  <c r="Z55" i="28"/>
  <c r="N55" i="28"/>
  <c r="AW54" i="28"/>
  <c r="AK54" i="28"/>
  <c r="Y54" i="28"/>
  <c r="M54" i="28"/>
  <c r="AV53" i="28"/>
  <c r="AJ53" i="28"/>
  <c r="X53" i="28"/>
  <c r="L53" i="28"/>
  <c r="AU52" i="28"/>
  <c r="AI52" i="28"/>
  <c r="W52" i="28"/>
  <c r="K52" i="28"/>
  <c r="AT51" i="28"/>
  <c r="AH51" i="28"/>
  <c r="V51" i="28"/>
  <c r="J51" i="28"/>
  <c r="AS50" i="28"/>
  <c r="AG50" i="28"/>
  <c r="U50" i="28"/>
  <c r="I50" i="28"/>
  <c r="AR49" i="28"/>
  <c r="AF49" i="28"/>
  <c r="T49" i="28"/>
  <c r="H49" i="28"/>
  <c r="AQ48" i="28"/>
  <c r="AE48" i="28"/>
  <c r="S48" i="28"/>
  <c r="G48" i="28"/>
  <c r="AP47" i="28"/>
  <c r="AD47" i="28"/>
  <c r="R47" i="28"/>
  <c r="F47" i="28"/>
  <c r="AQ90" i="28"/>
  <c r="AE90" i="28"/>
  <c r="S90" i="28"/>
  <c r="G90" i="28"/>
  <c r="AU165" i="28"/>
  <c r="AI165" i="28"/>
  <c r="W165" i="28"/>
  <c r="K165" i="28"/>
  <c r="AR79" i="26"/>
  <c r="AF79" i="26"/>
  <c r="T79" i="26"/>
  <c r="H79" i="26"/>
  <c r="AD104" i="26"/>
  <c r="R104" i="26"/>
  <c r="F104" i="26"/>
  <c r="AO103" i="26"/>
  <c r="AC103" i="26"/>
  <c r="Q103" i="26"/>
  <c r="E103" i="26"/>
  <c r="AN102" i="26"/>
  <c r="AB102" i="26"/>
  <c r="P102" i="26"/>
  <c r="D102" i="26"/>
  <c r="AM101" i="26"/>
  <c r="AA101" i="26"/>
  <c r="O101" i="26"/>
  <c r="AX100" i="26"/>
  <c r="AL100" i="26"/>
  <c r="Z100" i="26"/>
  <c r="N100" i="26"/>
  <c r="AW99" i="26"/>
  <c r="AK99" i="26"/>
  <c r="Y99" i="26"/>
  <c r="M99" i="26"/>
  <c r="AA4" i="36"/>
  <c r="T5" i="28"/>
  <c r="Y4" i="36"/>
  <c r="AO102" i="28"/>
  <c r="AC102" i="28"/>
  <c r="Q102" i="28"/>
  <c r="E102" i="28"/>
  <c r="AN101" i="28"/>
  <c r="AB101" i="28"/>
  <c r="P101" i="28"/>
  <c r="AS177" i="28"/>
  <c r="AG177" i="28"/>
  <c r="U177" i="28"/>
  <c r="I177" i="28"/>
  <c r="AR176" i="28"/>
  <c r="AF176" i="28"/>
  <c r="T176" i="28"/>
  <c r="H176" i="28"/>
  <c r="AQ175" i="28"/>
  <c r="AE175" i="28"/>
  <c r="S175" i="28"/>
  <c r="G175" i="28"/>
  <c r="AP174" i="28"/>
  <c r="AD174" i="28"/>
  <c r="R174" i="28"/>
  <c r="F174" i="28"/>
  <c r="AO173" i="28"/>
  <c r="AC173" i="28"/>
  <c r="Q173" i="28"/>
  <c r="E173" i="28"/>
  <c r="AN172" i="28"/>
  <c r="AB172" i="28"/>
  <c r="P172" i="28"/>
  <c r="D172" i="28"/>
  <c r="AM171" i="28"/>
  <c r="AA171" i="28"/>
  <c r="O171" i="28"/>
  <c r="C171" i="28"/>
  <c r="AL170" i="28"/>
  <c r="Z170" i="28"/>
  <c r="N170" i="28"/>
  <c r="AW169" i="28"/>
  <c r="AK169" i="28"/>
  <c r="Y169" i="28"/>
  <c r="M169" i="28"/>
  <c r="AV168" i="28"/>
  <c r="AJ168" i="28"/>
  <c r="X168" i="28"/>
  <c r="L168" i="28"/>
  <c r="AU167" i="28"/>
  <c r="AI167" i="28"/>
  <c r="W167" i="28"/>
  <c r="K167" i="28"/>
  <c r="AW117" i="26"/>
  <c r="AK117" i="26"/>
  <c r="Y117" i="26"/>
  <c r="M117" i="26"/>
  <c r="AS5" i="28"/>
  <c r="AB4" i="36"/>
  <c r="B4" i="36"/>
  <c r="O4" i="36"/>
  <c r="K3" i="34"/>
  <c r="W3" i="34"/>
  <c r="C3" i="34"/>
  <c r="O3" i="34"/>
  <c r="AA3" i="34"/>
  <c r="AK3" i="36"/>
  <c r="AW3" i="36"/>
  <c r="BI3" i="36"/>
  <c r="M4" i="36"/>
  <c r="R4" i="36"/>
  <c r="D4" i="36"/>
  <c r="AD4" i="36"/>
  <c r="P4" i="36"/>
  <c r="X4" i="36"/>
  <c r="AF4" i="36"/>
  <c r="AG4" i="36"/>
  <c r="BM2" i="36"/>
  <c r="G4" i="36"/>
  <c r="BA2" i="36"/>
  <c r="AO2" i="36"/>
  <c r="BL2" i="36"/>
  <c r="AN2" i="36"/>
  <c r="E4" i="36"/>
  <c r="AZ2" i="36"/>
  <c r="Q4" i="36"/>
  <c r="F4" i="36"/>
  <c r="AE4" i="36"/>
  <c r="BH2" i="36"/>
  <c r="BD2" i="36"/>
  <c r="AR2" i="36"/>
  <c r="AU2" i="36"/>
  <c r="BK2" i="36"/>
  <c r="AY2" i="36"/>
  <c r="AM2" i="36"/>
  <c r="BJ2" i="36"/>
  <c r="AX2" i="36"/>
  <c r="AL2" i="36"/>
  <c r="S60" i="28"/>
  <c r="E39" i="46" s="1"/>
  <c r="E47" i="46" s="1"/>
  <c r="AK2" i="37"/>
  <c r="AE60" i="28"/>
  <c r="Q39" i="46" s="1"/>
  <c r="Q47" i="46" s="1"/>
  <c r="AW2" i="37"/>
  <c r="AV2" i="36"/>
  <c r="BG2" i="36"/>
  <c r="D3" i="34"/>
  <c r="P3" i="34"/>
  <c r="AB3" i="34"/>
  <c r="AQ60" i="28"/>
  <c r="AC39" i="46" s="1"/>
  <c r="AC47" i="46" s="1"/>
  <c r="BI2" i="37"/>
  <c r="AJ2" i="36"/>
  <c r="BE2" i="36"/>
  <c r="AS2" i="36"/>
  <c r="AR47" i="28"/>
  <c r="AF47" i="28"/>
  <c r="T47" i="28"/>
  <c r="H47" i="28"/>
  <c r="AW60" i="28"/>
  <c r="AI39" i="46" s="1"/>
  <c r="AM39" i="46" s="1"/>
  <c r="BO2" i="37"/>
  <c r="AK60" i="28"/>
  <c r="W39" i="46" s="1"/>
  <c r="W47" i="46" s="1"/>
  <c r="BC2" i="37"/>
  <c r="Y60" i="28"/>
  <c r="K39" i="46" s="1"/>
  <c r="K47" i="46" s="1"/>
  <c r="AQ2" i="37"/>
  <c r="BN2" i="36"/>
  <c r="BB2" i="36"/>
  <c r="AP2" i="36"/>
  <c r="AU95" i="26"/>
  <c r="AI95" i="26"/>
  <c r="W95" i="26"/>
  <c r="K95" i="26"/>
  <c r="AT94" i="26"/>
  <c r="AH94" i="26"/>
  <c r="V94" i="26"/>
  <c r="J94" i="26"/>
  <c r="AS93" i="26"/>
  <c r="AG93" i="26"/>
  <c r="U93" i="26"/>
  <c r="I93" i="26"/>
  <c r="AR92" i="26"/>
  <c r="AF92" i="26"/>
  <c r="T92" i="26"/>
  <c r="H92" i="26"/>
  <c r="AQ91" i="26"/>
  <c r="AE91" i="26"/>
  <c r="S91" i="26"/>
  <c r="G91" i="26"/>
  <c r="AP90" i="26"/>
  <c r="AD90" i="26"/>
  <c r="R90" i="26"/>
  <c r="F90" i="26"/>
  <c r="AO89" i="26"/>
  <c r="AC89" i="26"/>
  <c r="Q89" i="26"/>
  <c r="E89" i="26"/>
  <c r="AN88" i="26"/>
  <c r="AB88" i="26"/>
  <c r="P88" i="26"/>
  <c r="D88" i="26"/>
  <c r="AM87" i="26"/>
  <c r="AA87" i="26"/>
  <c r="O87" i="26"/>
  <c r="AX86" i="26"/>
  <c r="AL86" i="26"/>
  <c r="Z86" i="26"/>
  <c r="N86" i="26"/>
  <c r="AW85" i="26"/>
  <c r="AK85" i="26"/>
  <c r="Y85" i="26"/>
  <c r="M85" i="26"/>
  <c r="AV84" i="26"/>
  <c r="AJ84" i="26"/>
  <c r="X84" i="26"/>
  <c r="L84" i="26"/>
  <c r="AU83" i="26"/>
  <c r="AI83" i="26"/>
  <c r="W83" i="26"/>
  <c r="K83" i="26"/>
  <c r="AT82" i="26"/>
  <c r="AH82" i="26"/>
  <c r="V82" i="26"/>
  <c r="J82" i="26"/>
  <c r="AS81" i="26"/>
  <c r="AG81" i="26"/>
  <c r="U81" i="26"/>
  <c r="I81" i="26"/>
  <c r="AR80" i="26"/>
  <c r="AF80" i="26"/>
  <c r="T80" i="26"/>
  <c r="H80" i="26"/>
  <c r="AT136" i="26"/>
  <c r="AH136" i="26"/>
  <c r="V136" i="26"/>
  <c r="J136" i="26"/>
  <c r="I3" i="34"/>
  <c r="U3" i="34"/>
  <c r="AG3" i="34"/>
  <c r="AQ3" i="36"/>
  <c r="BC3" i="36"/>
  <c r="BO3" i="36"/>
  <c r="K4" i="36"/>
  <c r="AV162" i="28"/>
  <c r="P154" i="28"/>
  <c r="D154" i="28"/>
  <c r="AM153" i="28"/>
  <c r="AA153" i="28"/>
  <c r="O153" i="28"/>
  <c r="C153" i="28"/>
  <c r="AL152" i="28"/>
  <c r="Z152" i="28"/>
  <c r="N152" i="28"/>
  <c r="J3" i="34"/>
  <c r="V3" i="34"/>
  <c r="AR3" i="36"/>
  <c r="BD3" i="36"/>
  <c r="AS3" i="36"/>
  <c r="BE3" i="36"/>
  <c r="L3" i="34"/>
  <c r="X3" i="34"/>
  <c r="AT3" i="36"/>
  <c r="BF3" i="36"/>
  <c r="AS133" i="26"/>
  <c r="AG133" i="26"/>
  <c r="U133" i="26"/>
  <c r="I133" i="26"/>
  <c r="AR132" i="26"/>
  <c r="AF132" i="26"/>
  <c r="T132" i="26"/>
  <c r="H132" i="26"/>
  <c r="AQ131" i="26"/>
  <c r="AE131" i="26"/>
  <c r="S131" i="26"/>
  <c r="G131" i="26"/>
  <c r="AP130" i="26"/>
  <c r="AD130" i="26"/>
  <c r="R130" i="26"/>
  <c r="F130" i="26"/>
  <c r="AO129" i="26"/>
  <c r="AC129" i="26"/>
  <c r="Q129" i="26"/>
  <c r="E129" i="26"/>
  <c r="AN128" i="26"/>
  <c r="AB128" i="26"/>
  <c r="P128" i="26"/>
  <c r="D128" i="26"/>
  <c r="AM127" i="26"/>
  <c r="AA127" i="26"/>
  <c r="O127" i="26"/>
  <c r="AX126" i="26"/>
  <c r="AL126" i="26"/>
  <c r="Z126" i="26"/>
  <c r="N126" i="26"/>
  <c r="AW125" i="26"/>
  <c r="AK125" i="26"/>
  <c r="Y125" i="26"/>
  <c r="M125" i="26"/>
  <c r="AV124" i="26"/>
  <c r="AJ124" i="26"/>
  <c r="X124" i="26"/>
  <c r="L124" i="26"/>
  <c r="AU123" i="26"/>
  <c r="AI123" i="26"/>
  <c r="W123" i="26"/>
  <c r="K123" i="26"/>
  <c r="AT122" i="26"/>
  <c r="AH122" i="26"/>
  <c r="V122" i="26"/>
  <c r="J122" i="26"/>
  <c r="AS121" i="26"/>
  <c r="AG121" i="26"/>
  <c r="U121" i="26"/>
  <c r="I121" i="26"/>
  <c r="AR120" i="26"/>
  <c r="AF120" i="26"/>
  <c r="T120" i="26"/>
  <c r="H120" i="26"/>
  <c r="AQ119" i="26"/>
  <c r="AE119" i="26"/>
  <c r="S119" i="26"/>
  <c r="G119" i="26"/>
  <c r="AP118" i="26"/>
  <c r="AD118" i="26"/>
  <c r="R118" i="26"/>
  <c r="F118" i="26"/>
  <c r="M3" i="34"/>
  <c r="Y3" i="34"/>
  <c r="AU3" i="36"/>
  <c r="BG3" i="36"/>
  <c r="AC4" i="36"/>
  <c r="BI2" i="36"/>
  <c r="AW2" i="36"/>
  <c r="AK2" i="36"/>
  <c r="B3" i="34"/>
  <c r="N3" i="34"/>
  <c r="Z3" i="34"/>
  <c r="BG4" i="37"/>
  <c r="AJ3" i="36"/>
  <c r="AV3" i="36"/>
  <c r="BH3" i="36"/>
  <c r="AL3" i="36"/>
  <c r="AX3" i="36"/>
  <c r="BJ3" i="36"/>
  <c r="BF2" i="36"/>
  <c r="AT2" i="36"/>
  <c r="AV98" i="26"/>
  <c r="AJ98" i="26"/>
  <c r="X98" i="26"/>
  <c r="L98" i="26"/>
  <c r="E3" i="34"/>
  <c r="Q3" i="34"/>
  <c r="AC3" i="34"/>
  <c r="AM3" i="36"/>
  <c r="AY3" i="36"/>
  <c r="BK3" i="36"/>
  <c r="L4" i="36"/>
  <c r="AT105" i="28"/>
  <c r="AH105" i="28"/>
  <c r="V105" i="28"/>
  <c r="J105" i="28"/>
  <c r="F3" i="34"/>
  <c r="R3" i="34"/>
  <c r="AD3" i="34"/>
  <c r="AN3" i="36"/>
  <c r="AZ3" i="36"/>
  <c r="BL3" i="36"/>
  <c r="S4" i="36"/>
  <c r="AO117" i="26"/>
  <c r="AC117" i="26"/>
  <c r="Q117" i="26"/>
  <c r="E117" i="26"/>
  <c r="G3" i="34"/>
  <c r="S3" i="34"/>
  <c r="AE3" i="34"/>
  <c r="AO3" i="36"/>
  <c r="BA3" i="36"/>
  <c r="BM3" i="36"/>
  <c r="H4" i="36"/>
  <c r="I4" i="36"/>
  <c r="J4" i="36"/>
  <c r="BO2" i="36"/>
  <c r="BC2" i="36"/>
  <c r="AQ2" i="36"/>
  <c r="H3" i="34"/>
  <c r="T3" i="34"/>
  <c r="AF3" i="34"/>
  <c r="AP3" i="36"/>
  <c r="BB3" i="36"/>
  <c r="BN3" i="36"/>
  <c r="W4" i="36"/>
  <c r="T4" i="36"/>
  <c r="U4" i="36"/>
  <c r="V4" i="36"/>
  <c r="AB120" i="28"/>
  <c r="D120" i="28"/>
  <c r="AV114" i="28"/>
  <c r="AO107" i="28"/>
  <c r="AM105" i="28"/>
  <c r="AA105" i="28"/>
  <c r="O105" i="28"/>
  <c r="X60" i="28"/>
  <c r="J39" i="46" s="1"/>
  <c r="J47" i="46" s="1"/>
  <c r="AN120" i="28"/>
  <c r="O117" i="28"/>
  <c r="Y115" i="28"/>
  <c r="W113" i="28"/>
  <c r="AS111" i="28"/>
  <c r="T110" i="28"/>
  <c r="R108" i="28"/>
  <c r="P106" i="28"/>
  <c r="AL102" i="28"/>
  <c r="Z102" i="28"/>
  <c r="N102" i="28"/>
  <c r="AW101" i="28"/>
  <c r="AK101" i="28"/>
  <c r="Y101" i="28"/>
  <c r="M101" i="28"/>
  <c r="AV100" i="28"/>
  <c r="AJ100" i="28"/>
  <c r="X100" i="28"/>
  <c r="L100" i="28"/>
  <c r="AU99" i="28"/>
  <c r="AI99" i="28"/>
  <c r="W99" i="28"/>
  <c r="K99" i="28"/>
  <c r="AT98" i="28"/>
  <c r="AH98" i="28"/>
  <c r="V98" i="28"/>
  <c r="J98" i="28"/>
  <c r="AS97" i="28"/>
  <c r="AG97" i="28"/>
  <c r="U97" i="28"/>
  <c r="I97" i="28"/>
  <c r="AR96" i="28"/>
  <c r="AF96" i="28"/>
  <c r="T96" i="28"/>
  <c r="H96" i="28"/>
  <c r="AQ95" i="28"/>
  <c r="AE95" i="28"/>
  <c r="S95" i="28"/>
  <c r="G95" i="28"/>
  <c r="AP94" i="28"/>
  <c r="AD94" i="28"/>
  <c r="R94" i="28"/>
  <c r="F94" i="28"/>
  <c r="AO93" i="28"/>
  <c r="AC93" i="28"/>
  <c r="Q93" i="28"/>
  <c r="E93" i="28"/>
  <c r="AN92" i="28"/>
  <c r="AB92" i="28"/>
  <c r="P92" i="28"/>
  <c r="D92" i="28"/>
  <c r="AV60" i="28"/>
  <c r="AH39" i="46" s="1"/>
  <c r="AH47" i="46" s="1"/>
  <c r="AA117" i="28"/>
  <c r="AK115" i="28"/>
  <c r="AU113" i="28"/>
  <c r="J112" i="28"/>
  <c r="AQ109" i="28"/>
  <c r="AB106" i="28"/>
  <c r="L60" i="28"/>
  <c r="AL116" i="28"/>
  <c r="AJ114" i="28"/>
  <c r="AT112" i="28"/>
  <c r="I111" i="28"/>
  <c r="AE109" i="28"/>
  <c r="F108" i="28"/>
  <c r="D106" i="28"/>
  <c r="K57" i="28"/>
  <c r="AT56" i="28"/>
  <c r="AH56" i="28"/>
  <c r="V56" i="28"/>
  <c r="J56" i="28"/>
  <c r="AS55" i="28"/>
  <c r="AG55" i="28"/>
  <c r="U55" i="28"/>
  <c r="I55" i="28"/>
  <c r="AR54" i="28"/>
  <c r="AF54" i="28"/>
  <c r="H54" i="28"/>
  <c r="G53" i="28"/>
  <c r="AP52" i="28"/>
  <c r="AD52" i="28"/>
  <c r="R52" i="28"/>
  <c r="F52" i="28"/>
  <c r="AO51" i="28"/>
  <c r="AC51" i="28"/>
  <c r="Q51" i="28"/>
  <c r="E51" i="28"/>
  <c r="AN50" i="28"/>
  <c r="AB50" i="28"/>
  <c r="P50" i="28"/>
  <c r="D50" i="28"/>
  <c r="AM49" i="28"/>
  <c r="AA49" i="28"/>
  <c r="O49" i="28"/>
  <c r="C49" i="28"/>
  <c r="AL48" i="28"/>
  <c r="Z48" i="28"/>
  <c r="N48" i="28"/>
  <c r="AW47" i="28"/>
  <c r="AK47" i="28"/>
  <c r="Y47" i="28"/>
  <c r="M47" i="28"/>
  <c r="AL90" i="28"/>
  <c r="Z90" i="28"/>
  <c r="N90" i="28"/>
  <c r="N116" i="28"/>
  <c r="L114" i="28"/>
  <c r="V112" i="28"/>
  <c r="AF110" i="28"/>
  <c r="AP108" i="28"/>
  <c r="AN106" i="28"/>
  <c r="AU57" i="28"/>
  <c r="S53" i="28"/>
  <c r="C105" i="28"/>
  <c r="AW87" i="28"/>
  <c r="AK87" i="28"/>
  <c r="Y87" i="28"/>
  <c r="M87" i="28"/>
  <c r="AV86" i="28"/>
  <c r="AJ86" i="28"/>
  <c r="X86" i="28"/>
  <c r="L86" i="28"/>
  <c r="AU85" i="28"/>
  <c r="AI85" i="28"/>
  <c r="W85" i="28"/>
  <c r="K85" i="28"/>
  <c r="AT84" i="28"/>
  <c r="AH84" i="28"/>
  <c r="V84" i="28"/>
  <c r="J84" i="28"/>
  <c r="AS83" i="28"/>
  <c r="AG83" i="28"/>
  <c r="U83" i="28"/>
  <c r="I83" i="28"/>
  <c r="AR82" i="28"/>
  <c r="AF82" i="28"/>
  <c r="T82" i="28"/>
  <c r="H82" i="28"/>
  <c r="AQ81" i="28"/>
  <c r="AE81" i="28"/>
  <c r="S81" i="28"/>
  <c r="G81" i="28"/>
  <c r="AP80" i="28"/>
  <c r="AD80" i="28"/>
  <c r="R80" i="28"/>
  <c r="F80" i="28"/>
  <c r="AO79" i="28"/>
  <c r="AC79" i="28"/>
  <c r="Q79" i="28"/>
  <c r="E79" i="28"/>
  <c r="AN78" i="28"/>
  <c r="AB78" i="28"/>
  <c r="P78" i="28"/>
  <c r="D78" i="28"/>
  <c r="AM77" i="28"/>
  <c r="AA77" i="28"/>
  <c r="O77" i="28"/>
  <c r="C77" i="28"/>
  <c r="AJ60" i="28"/>
  <c r="V39" i="46" s="1"/>
  <c r="V47" i="46" s="1"/>
  <c r="Z116" i="28"/>
  <c r="X114" i="28"/>
  <c r="AH112" i="28"/>
  <c r="AR110" i="28"/>
  <c r="G109" i="28"/>
  <c r="E107" i="28"/>
  <c r="AQ53" i="28"/>
  <c r="AU45" i="28"/>
  <c r="AI45" i="28"/>
  <c r="W45" i="28"/>
  <c r="K45" i="28"/>
  <c r="P120" i="28"/>
  <c r="AM117" i="28"/>
  <c r="AW115" i="28"/>
  <c r="AI113" i="28"/>
  <c r="AG111" i="28"/>
  <c r="H110" i="28"/>
  <c r="AD108" i="28"/>
  <c r="Q107" i="28"/>
  <c r="W57" i="28"/>
  <c r="AE53" i="28"/>
  <c r="AW75" i="28"/>
  <c r="AK75" i="28"/>
  <c r="Y75" i="28"/>
  <c r="M75" i="28"/>
  <c r="C117" i="28"/>
  <c r="M115" i="28"/>
  <c r="K113" i="28"/>
  <c r="U111" i="28"/>
  <c r="S109" i="28"/>
  <c r="AC107" i="28"/>
  <c r="AI57" i="28"/>
  <c r="T54" i="28"/>
  <c r="AV72" i="28"/>
  <c r="AJ72" i="28"/>
  <c r="X72" i="28"/>
  <c r="L72" i="28"/>
  <c r="AU71" i="28"/>
  <c r="AI71" i="28"/>
  <c r="W71" i="28"/>
  <c r="K71" i="28"/>
  <c r="AT70" i="28"/>
  <c r="AH70" i="28"/>
  <c r="V70" i="28"/>
  <c r="J70" i="28"/>
  <c r="AS69" i="28"/>
  <c r="AG69" i="28"/>
  <c r="U69" i="28"/>
  <c r="I69" i="28"/>
  <c r="AR68" i="28"/>
  <c r="AF68" i="28"/>
  <c r="T68" i="28"/>
  <c r="H68" i="28"/>
  <c r="AQ67" i="28"/>
  <c r="AE67" i="28"/>
  <c r="S67" i="28"/>
  <c r="G67" i="28"/>
  <c r="AP66" i="28"/>
  <c r="AD66" i="28"/>
  <c r="R66" i="28"/>
  <c r="F66" i="28"/>
  <c r="AO65" i="28"/>
  <c r="AC65" i="28"/>
  <c r="Q65" i="28"/>
  <c r="E65" i="28"/>
  <c r="AN64" i="28"/>
  <c r="AB64" i="28"/>
  <c r="P64" i="28"/>
  <c r="D64" i="28"/>
  <c r="AM63" i="28"/>
  <c r="AA63" i="28"/>
  <c r="O63" i="28"/>
  <c r="C63" i="28"/>
  <c r="AL62" i="28"/>
  <c r="Z62" i="28"/>
  <c r="N62" i="28"/>
  <c r="AN132" i="28"/>
  <c r="AB132" i="28"/>
  <c r="P132" i="28"/>
  <c r="D132" i="28"/>
  <c r="AM131" i="28"/>
  <c r="AA131" i="28"/>
  <c r="O131" i="28"/>
  <c r="C131" i="28"/>
  <c r="AL130" i="28"/>
  <c r="Z130" i="28"/>
  <c r="N130" i="28"/>
  <c r="AW129" i="28"/>
  <c r="AK129" i="28"/>
  <c r="Y129" i="28"/>
  <c r="M129" i="28"/>
  <c r="AV128" i="28"/>
  <c r="AJ128" i="28"/>
  <c r="X128" i="28"/>
  <c r="L128" i="28"/>
  <c r="AU127" i="28"/>
  <c r="AI127" i="28"/>
  <c r="AP177" i="28"/>
  <c r="AD177" i="28"/>
  <c r="R177" i="28"/>
  <c r="F177" i="28"/>
  <c r="AO176" i="28"/>
  <c r="AC176" i="28"/>
  <c r="Q176" i="28"/>
  <c r="E176" i="28"/>
  <c r="AN175" i="28"/>
  <c r="AB175" i="28"/>
  <c r="P175" i="28"/>
  <c r="D175" i="28"/>
  <c r="AM174" i="28"/>
  <c r="AA174" i="28"/>
  <c r="O174" i="28"/>
  <c r="C174" i="28"/>
  <c r="AL173" i="28"/>
  <c r="Z173" i="28"/>
  <c r="N173" i="28"/>
  <c r="AW172" i="28"/>
  <c r="AK172" i="28"/>
  <c r="Y172" i="28"/>
  <c r="M172" i="28"/>
  <c r="AV171" i="28"/>
  <c r="AJ171" i="28"/>
  <c r="X171" i="28"/>
  <c r="L171" i="28"/>
  <c r="AU170" i="28"/>
  <c r="AI170" i="28"/>
  <c r="W170" i="28"/>
  <c r="K170" i="28"/>
  <c r="AT169" i="28"/>
  <c r="AH169" i="28"/>
  <c r="V169" i="28"/>
  <c r="J169" i="28"/>
  <c r="AS168" i="28"/>
  <c r="AG168" i="28"/>
  <c r="U168" i="28"/>
  <c r="I168" i="28"/>
  <c r="AR167" i="28"/>
  <c r="AF167" i="28"/>
  <c r="T167" i="28"/>
  <c r="H167" i="28"/>
  <c r="AP165" i="28"/>
  <c r="AD165" i="28"/>
  <c r="R165" i="28"/>
  <c r="F165" i="28"/>
  <c r="AO162" i="28"/>
  <c r="AC162" i="28"/>
  <c r="Q162" i="28"/>
  <c r="E162" i="28"/>
  <c r="AN161" i="28"/>
  <c r="AB161" i="28"/>
  <c r="P161" i="28"/>
  <c r="D161" i="28"/>
  <c r="AM160" i="28"/>
  <c r="AA160" i="28"/>
  <c r="O160" i="28"/>
  <c r="C160" i="28"/>
  <c r="AL159" i="28"/>
  <c r="Z159" i="28"/>
  <c r="N159" i="28"/>
  <c r="AW158" i="28"/>
  <c r="AK158" i="28"/>
  <c r="Y158" i="28"/>
  <c r="M158" i="28"/>
  <c r="AV157" i="28"/>
  <c r="AJ157" i="28"/>
  <c r="X157" i="28"/>
  <c r="L157" i="28"/>
  <c r="AU156" i="28"/>
  <c r="AI156" i="28"/>
  <c r="W156" i="28"/>
  <c r="K156" i="28"/>
  <c r="AT155" i="28"/>
  <c r="AH155" i="28"/>
  <c r="V155" i="28"/>
  <c r="J155" i="28"/>
  <c r="AS154" i="28"/>
  <c r="AG154" i="28"/>
  <c r="U154" i="28"/>
  <c r="I154" i="28"/>
  <c r="AR153" i="28"/>
  <c r="AF153" i="28"/>
  <c r="T153" i="28"/>
  <c r="H153" i="28"/>
  <c r="AQ152" i="28"/>
  <c r="AE152" i="28"/>
  <c r="S152" i="28"/>
  <c r="G152" i="28"/>
  <c r="AO150" i="28"/>
  <c r="AC150" i="28"/>
  <c r="Q150" i="28"/>
  <c r="E150" i="28"/>
  <c r="W127" i="28"/>
  <c r="K127" i="28"/>
  <c r="AT126" i="28"/>
  <c r="AH126" i="28"/>
  <c r="V126" i="28"/>
  <c r="J126" i="28"/>
  <c r="AS125" i="28"/>
  <c r="AG125" i="28"/>
  <c r="U125" i="28"/>
  <c r="I125" i="28"/>
  <c r="AR124" i="28"/>
  <c r="AF124" i="28"/>
  <c r="T124" i="28"/>
  <c r="H124" i="28"/>
  <c r="AQ123" i="28"/>
  <c r="AE123" i="28"/>
  <c r="S123" i="28"/>
  <c r="G123" i="28"/>
  <c r="AP122" i="28"/>
  <c r="AD122" i="28"/>
  <c r="R122" i="28"/>
  <c r="F122" i="28"/>
  <c r="AX133" i="26"/>
  <c r="AL133" i="26"/>
  <c r="Z133" i="26"/>
  <c r="N133" i="26"/>
  <c r="AW132" i="26"/>
  <c r="AK132" i="26"/>
  <c r="Y132" i="26"/>
  <c r="M132" i="26"/>
  <c r="AV131" i="26"/>
  <c r="AJ131" i="26"/>
  <c r="X131" i="26"/>
  <c r="L131" i="26"/>
  <c r="AU130" i="26"/>
  <c r="AI130" i="26"/>
  <c r="W130" i="26"/>
  <c r="K130" i="26"/>
  <c r="AT129" i="26"/>
  <c r="AH129" i="26"/>
  <c r="V129" i="26"/>
  <c r="J129" i="26"/>
  <c r="AS128" i="26"/>
  <c r="AG128" i="26"/>
  <c r="U128" i="26"/>
  <c r="I128" i="26"/>
  <c r="AR127" i="26"/>
  <c r="AF127" i="26"/>
  <c r="T127" i="26"/>
  <c r="H127" i="26"/>
  <c r="AQ126" i="26"/>
  <c r="AE126" i="26"/>
  <c r="S126" i="26"/>
  <c r="G126" i="26"/>
  <c r="AP125" i="26"/>
  <c r="AD125" i="26"/>
  <c r="R125" i="26"/>
  <c r="F125" i="26"/>
  <c r="AO124" i="26"/>
  <c r="AC124" i="26"/>
  <c r="Q124" i="26"/>
  <c r="E124" i="26"/>
  <c r="AN123" i="26"/>
  <c r="AB123" i="26"/>
  <c r="P123" i="26"/>
  <c r="D123" i="26"/>
  <c r="AM122" i="26"/>
  <c r="AA122" i="26"/>
  <c r="O122" i="26"/>
  <c r="AX121" i="26"/>
  <c r="AL121" i="26"/>
  <c r="Z121" i="26"/>
  <c r="N121" i="26"/>
  <c r="AW120" i="26"/>
  <c r="AK120" i="26"/>
  <c r="Y120" i="26"/>
  <c r="M120" i="26"/>
  <c r="AV119" i="26"/>
  <c r="AJ119" i="26"/>
  <c r="X119" i="26"/>
  <c r="L119" i="26"/>
  <c r="AU118" i="26"/>
  <c r="AI118" i="26"/>
  <c r="W118" i="26"/>
  <c r="K118" i="26"/>
  <c r="X5" i="28"/>
  <c r="AV5" i="28"/>
  <c r="AK95" i="26"/>
  <c r="AW83" i="26"/>
  <c r="AU93" i="26"/>
  <c r="AS91" i="26"/>
  <c r="AQ89" i="26"/>
  <c r="AC87" i="26"/>
  <c r="AM85" i="26"/>
  <c r="AK83" i="26"/>
  <c r="W81" i="26"/>
  <c r="X136" i="26"/>
  <c r="Y95" i="26"/>
  <c r="W93" i="26"/>
  <c r="I91" i="26"/>
  <c r="G89" i="26"/>
  <c r="AN86" i="26"/>
  <c r="N84" i="26"/>
  <c r="AH80" i="26"/>
  <c r="AW95" i="26"/>
  <c r="AI93" i="26"/>
  <c r="AG91" i="26"/>
  <c r="AE89" i="26"/>
  <c r="Q87" i="26"/>
  <c r="O85" i="26"/>
  <c r="M83" i="26"/>
  <c r="AI81" i="26"/>
  <c r="AJ136" i="26"/>
  <c r="AV94" i="26"/>
  <c r="AT92" i="26"/>
  <c r="AF90" i="26"/>
  <c r="R88" i="26"/>
  <c r="P86" i="26"/>
  <c r="Z84" i="26"/>
  <c r="AU81" i="26"/>
  <c r="L94" i="26"/>
  <c r="J92" i="26"/>
  <c r="H90" i="26"/>
  <c r="AO87" i="26"/>
  <c r="AA85" i="26"/>
  <c r="X82" i="26"/>
  <c r="J80" i="26"/>
  <c r="X94" i="26"/>
  <c r="V92" i="26"/>
  <c r="T90" i="26"/>
  <c r="F88" i="26"/>
  <c r="D86" i="26"/>
  <c r="Y83" i="26"/>
  <c r="V80" i="26"/>
  <c r="M95" i="26"/>
  <c r="K93" i="26"/>
  <c r="U91" i="26"/>
  <c r="S89" i="26"/>
  <c r="E87" i="26"/>
  <c r="AX84" i="26"/>
  <c r="AJ82" i="26"/>
  <c r="K81" i="26"/>
  <c r="AV136" i="26"/>
  <c r="AJ94" i="26"/>
  <c r="AH92" i="26"/>
  <c r="AR90" i="26"/>
  <c r="AD88" i="26"/>
  <c r="AB86" i="26"/>
  <c r="AL84" i="26"/>
  <c r="L82" i="26"/>
  <c r="AT80" i="26"/>
  <c r="L136" i="26"/>
  <c r="AP88" i="26"/>
  <c r="AV82" i="26"/>
  <c r="AU102" i="28"/>
  <c r="AI102" i="28"/>
  <c r="W102" i="28"/>
  <c r="K102" i="28"/>
  <c r="AT101" i="28"/>
  <c r="AH101" i="28"/>
  <c r="V101" i="28"/>
  <c r="AQ114" i="26"/>
  <c r="AE114" i="26"/>
  <c r="S114" i="26"/>
  <c r="G114" i="26"/>
  <c r="AP113" i="26"/>
  <c r="AD113" i="26"/>
  <c r="R113" i="26"/>
  <c r="F113" i="26"/>
  <c r="AO112" i="26"/>
  <c r="AC112" i="26"/>
  <c r="Q112" i="26"/>
  <c r="E112" i="26"/>
  <c r="AN111" i="26"/>
  <c r="AB111" i="26"/>
  <c r="P111" i="26"/>
  <c r="D111" i="26"/>
  <c r="AM110" i="26"/>
  <c r="AA110" i="26"/>
  <c r="O110" i="26"/>
  <c r="AX109" i="26"/>
  <c r="AL109" i="26"/>
  <c r="Z109" i="26"/>
  <c r="N109" i="26"/>
  <c r="AW108" i="26"/>
  <c r="AK108" i="26"/>
  <c r="Y108" i="26"/>
  <c r="M108" i="26"/>
  <c r="AV107" i="26"/>
  <c r="AJ107" i="26"/>
  <c r="X107" i="26"/>
  <c r="L107" i="26"/>
  <c r="AU106" i="26"/>
  <c r="AI106" i="26"/>
  <c r="W106" i="26"/>
  <c r="K106" i="26"/>
  <c r="AT105" i="26"/>
  <c r="AH105" i="26"/>
  <c r="V105" i="26"/>
  <c r="J105" i="26"/>
  <c r="AS104" i="26"/>
  <c r="AG104" i="26"/>
  <c r="U104" i="26"/>
  <c r="I104" i="26"/>
  <c r="AR103" i="26"/>
  <c r="AF103" i="26"/>
  <c r="T103" i="26"/>
  <c r="H103" i="26"/>
  <c r="AQ102" i="26"/>
  <c r="AE102" i="26"/>
  <c r="S102" i="26"/>
  <c r="G102" i="26"/>
  <c r="AP101" i="26"/>
  <c r="AD101" i="26"/>
  <c r="R101" i="26"/>
  <c r="F101" i="26"/>
  <c r="AO100" i="26"/>
  <c r="AC100" i="26"/>
  <c r="Q100" i="26"/>
  <c r="E100" i="26"/>
  <c r="AN99" i="26"/>
  <c r="AB99" i="26"/>
  <c r="P99" i="26"/>
  <c r="D99" i="26"/>
  <c r="AP114" i="26"/>
  <c r="AD114" i="26"/>
  <c r="R114" i="26"/>
  <c r="F114" i="26"/>
  <c r="AO113" i="26"/>
  <c r="AC113" i="26"/>
  <c r="Q113" i="26"/>
  <c r="E113" i="26"/>
  <c r="AN112" i="26"/>
  <c r="AB112" i="26"/>
  <c r="P112" i="26"/>
  <c r="D112" i="26"/>
  <c r="AM111" i="26"/>
  <c r="AA111" i="26"/>
  <c r="O111" i="26"/>
  <c r="AX110" i="26"/>
  <c r="AL110" i="26"/>
  <c r="Z110" i="26"/>
  <c r="N110" i="26"/>
  <c r="AW109" i="26"/>
  <c r="AK109" i="26"/>
  <c r="Y109" i="26"/>
  <c r="M109" i="26"/>
  <c r="AV108" i="26"/>
  <c r="AJ108" i="26"/>
  <c r="X108" i="26"/>
  <c r="L108" i="26"/>
  <c r="AU107" i="26"/>
  <c r="AI107" i="26"/>
  <c r="W107" i="26"/>
  <c r="K107" i="26"/>
  <c r="AT106" i="26"/>
  <c r="AH106" i="26"/>
  <c r="V106" i="26"/>
  <c r="J106" i="26"/>
  <c r="AS105" i="26"/>
  <c r="AG105" i="26"/>
  <c r="U105" i="26"/>
  <c r="I105" i="26"/>
  <c r="AR104" i="26"/>
  <c r="AF104" i="26"/>
  <c r="T104" i="26"/>
  <c r="H104" i="26"/>
  <c r="AQ103" i="26"/>
  <c r="AE103" i="26"/>
  <c r="S103" i="26"/>
  <c r="G103" i="26"/>
  <c r="AP102" i="26"/>
  <c r="AD102" i="26"/>
  <c r="R102" i="26"/>
  <c r="F102" i="26"/>
  <c r="AO101" i="26"/>
  <c r="AC101" i="26"/>
  <c r="Q101" i="26"/>
  <c r="E101" i="26"/>
  <c r="AN100" i="26"/>
  <c r="AB100" i="26"/>
  <c r="P100" i="26"/>
  <c r="D100" i="26"/>
  <c r="AM99" i="26"/>
  <c r="AA99" i="26"/>
  <c r="O99" i="26"/>
  <c r="AV133" i="26"/>
  <c r="AJ133" i="26"/>
  <c r="X133" i="26"/>
  <c r="L133" i="26"/>
  <c r="AU132" i="26"/>
  <c r="AI132" i="26"/>
  <c r="W132" i="26"/>
  <c r="K132" i="26"/>
  <c r="AT131" i="26"/>
  <c r="AH131" i="26"/>
  <c r="V131" i="26"/>
  <c r="J131" i="26"/>
  <c r="AS130" i="26"/>
  <c r="AG130" i="26"/>
  <c r="U130" i="26"/>
  <c r="I130" i="26"/>
  <c r="AR129" i="26"/>
  <c r="AF129" i="26"/>
  <c r="T129" i="26"/>
  <c r="H129" i="26"/>
  <c r="AQ128" i="26"/>
  <c r="AE128" i="26"/>
  <c r="S128" i="26"/>
  <c r="G128" i="26"/>
  <c r="AP127" i="26"/>
  <c r="AD127" i="26"/>
  <c r="R127" i="26"/>
  <c r="F127" i="26"/>
  <c r="AO126" i="26"/>
  <c r="AC126" i="26"/>
  <c r="Q126" i="26"/>
  <c r="E126" i="26"/>
  <c r="AN125" i="26"/>
  <c r="AB125" i="26"/>
  <c r="P125" i="26"/>
  <c r="D125" i="26"/>
  <c r="AM124" i="26"/>
  <c r="AA124" i="26"/>
  <c r="O124" i="26"/>
  <c r="AX123" i="26"/>
  <c r="AL123" i="26"/>
  <c r="Z123" i="26"/>
  <c r="N123" i="26"/>
  <c r="AW122" i="26"/>
  <c r="AK122" i="26"/>
  <c r="Y122" i="26"/>
  <c r="M122" i="26"/>
  <c r="AV121" i="26"/>
  <c r="AJ121" i="26"/>
  <c r="X121" i="26"/>
  <c r="L121" i="26"/>
  <c r="AU120" i="26"/>
  <c r="AI120" i="26"/>
  <c r="W120" i="26"/>
  <c r="K120" i="26"/>
  <c r="AT119" i="26"/>
  <c r="AH119" i="26"/>
  <c r="V119" i="26"/>
  <c r="J119" i="26"/>
  <c r="AS118" i="26"/>
  <c r="AG118" i="26"/>
  <c r="U118" i="26"/>
  <c r="I118" i="26"/>
  <c r="AU133" i="26"/>
  <c r="AI133" i="26"/>
  <c r="W133" i="26"/>
  <c r="K133" i="26"/>
  <c r="AT132" i="26"/>
  <c r="AH132" i="26"/>
  <c r="V132" i="26"/>
  <c r="J132" i="26"/>
  <c r="AS131" i="26"/>
  <c r="AG131" i="26"/>
  <c r="U131" i="26"/>
  <c r="I131" i="26"/>
  <c r="AR130" i="26"/>
  <c r="AF130" i="26"/>
  <c r="T130" i="26"/>
  <c r="H130" i="26"/>
  <c r="AQ129" i="26"/>
  <c r="AE129" i="26"/>
  <c r="S129" i="26"/>
  <c r="G129" i="26"/>
  <c r="AP128" i="26"/>
  <c r="AD128" i="26"/>
  <c r="R128" i="26"/>
  <c r="F128" i="26"/>
  <c r="AO127" i="26"/>
  <c r="AC127" i="26"/>
  <c r="Q127" i="26"/>
  <c r="E127" i="26"/>
  <c r="AN126" i="26"/>
  <c r="AB126" i="26"/>
  <c r="P126" i="26"/>
  <c r="D126" i="26"/>
  <c r="AM125" i="26"/>
  <c r="AA125" i="26"/>
  <c r="O125" i="26"/>
  <c r="AX124" i="26"/>
  <c r="AL124" i="26"/>
  <c r="Z124" i="26"/>
  <c r="N124" i="26"/>
  <c r="AW123" i="26"/>
  <c r="AK123" i="26"/>
  <c r="Y123" i="26"/>
  <c r="M123" i="26"/>
  <c r="AV122" i="26"/>
  <c r="AJ122" i="26"/>
  <c r="X122" i="26"/>
  <c r="L122" i="26"/>
  <c r="AU121" i="26"/>
  <c r="AI121" i="26"/>
  <c r="W121" i="26"/>
  <c r="K121" i="26"/>
  <c r="AT120" i="26"/>
  <c r="AH120" i="26"/>
  <c r="V120" i="26"/>
  <c r="J120" i="26"/>
  <c r="AS119" i="26"/>
  <c r="AG119" i="26"/>
  <c r="U119" i="26"/>
  <c r="I119" i="26"/>
  <c r="AR118" i="26"/>
  <c r="AF118" i="26"/>
  <c r="T118" i="26"/>
  <c r="H118" i="26"/>
  <c r="AT79" i="26"/>
  <c r="AH79" i="26"/>
  <c r="V79" i="26"/>
  <c r="J79" i="26"/>
  <c r="AO152" i="26"/>
  <c r="AC152" i="26"/>
  <c r="Q152" i="26"/>
  <c r="E152" i="26"/>
  <c r="AN151" i="26"/>
  <c r="AB151" i="26"/>
  <c r="P151" i="26"/>
  <c r="D151" i="26"/>
  <c r="AM150" i="26"/>
  <c r="AA150" i="26"/>
  <c r="O150" i="26"/>
  <c r="AX149" i="26"/>
  <c r="AL149" i="26"/>
  <c r="Z149" i="26"/>
  <c r="N149" i="26"/>
  <c r="AW148" i="26"/>
  <c r="AK148" i="26"/>
  <c r="Y148" i="26"/>
  <c r="M148" i="26"/>
  <c r="AV147" i="26"/>
  <c r="AJ147" i="26"/>
  <c r="X147" i="26"/>
  <c r="L147" i="26"/>
  <c r="AU146" i="26"/>
  <c r="AI146" i="26"/>
  <c r="W146" i="26"/>
  <c r="K146" i="26"/>
  <c r="AT145" i="26"/>
  <c r="AH145" i="26"/>
  <c r="V145" i="26"/>
  <c r="J145" i="26"/>
  <c r="AS144" i="26"/>
  <c r="AG144" i="26"/>
  <c r="U144" i="26"/>
  <c r="I144" i="26"/>
  <c r="AR143" i="26"/>
  <c r="AF143" i="26"/>
  <c r="T143" i="26"/>
  <c r="H143" i="26"/>
  <c r="AQ142" i="26"/>
  <c r="AE142" i="26"/>
  <c r="S142" i="26"/>
  <c r="G142" i="26"/>
  <c r="AP141" i="26"/>
  <c r="AD141" i="26"/>
  <c r="R141" i="26"/>
  <c r="F141" i="26"/>
  <c r="AO140" i="26"/>
  <c r="AC140" i="26"/>
  <c r="Q140" i="26"/>
  <c r="E140" i="26"/>
  <c r="AN139" i="26"/>
  <c r="AB139" i="26"/>
  <c r="P139" i="26"/>
  <c r="D139" i="26"/>
  <c r="AM138" i="26"/>
  <c r="AA138" i="26"/>
  <c r="O138" i="26"/>
  <c r="AX137" i="26"/>
  <c r="AL137" i="26"/>
  <c r="Z137" i="26"/>
  <c r="N137" i="26"/>
  <c r="AS79" i="26"/>
  <c r="AG79" i="26"/>
  <c r="U79" i="26"/>
  <c r="I79" i="26"/>
  <c r="AN152" i="26"/>
  <c r="AB152" i="26"/>
  <c r="P152" i="26"/>
  <c r="D152" i="26"/>
  <c r="AM151" i="26"/>
  <c r="AA151" i="26"/>
  <c r="O151" i="26"/>
  <c r="AX150" i="26"/>
  <c r="AL150" i="26"/>
  <c r="Z150" i="26"/>
  <c r="N150" i="26"/>
  <c r="AW149" i="26"/>
  <c r="AK149" i="26"/>
  <c r="Y149" i="26"/>
  <c r="M149" i="26"/>
  <c r="AV148" i="26"/>
  <c r="AJ148" i="26"/>
  <c r="X148" i="26"/>
  <c r="L148" i="26"/>
  <c r="AU147" i="26"/>
  <c r="AI147" i="26"/>
  <c r="W147" i="26"/>
  <c r="K147" i="26"/>
  <c r="AT146" i="26"/>
  <c r="AH146" i="26"/>
  <c r="V146" i="26"/>
  <c r="J146" i="26"/>
  <c r="AS145" i="26"/>
  <c r="AG145" i="26"/>
  <c r="U145" i="26"/>
  <c r="I145" i="26"/>
  <c r="AR144" i="26"/>
  <c r="AF144" i="26"/>
  <c r="T144" i="26"/>
  <c r="H144" i="26"/>
  <c r="AQ143" i="26"/>
  <c r="AE143" i="26"/>
  <c r="S143" i="26"/>
  <c r="G143" i="26"/>
  <c r="AP142" i="26"/>
  <c r="AD142" i="26"/>
  <c r="R142" i="26"/>
  <c r="F142" i="26"/>
  <c r="AO141" i="26"/>
  <c r="AC141" i="26"/>
  <c r="Q141" i="26"/>
  <c r="E141" i="26"/>
  <c r="AN140" i="26"/>
  <c r="AB140" i="26"/>
  <c r="P140" i="26"/>
  <c r="D140" i="26"/>
  <c r="AA139" i="26"/>
  <c r="O139" i="26"/>
  <c r="AX138" i="26"/>
  <c r="AL138" i="26"/>
  <c r="Z138" i="26"/>
  <c r="N138" i="26"/>
  <c r="AW137" i="26"/>
  <c r="AK137" i="26"/>
  <c r="Y137" i="26"/>
  <c r="M137" i="26"/>
  <c r="AM98" i="26"/>
  <c r="AA98" i="26"/>
  <c r="O98" i="26"/>
  <c r="AX98" i="26"/>
  <c r="AL98" i="26"/>
  <c r="Z98" i="26"/>
  <c r="N98" i="26"/>
  <c r="AR117" i="26"/>
  <c r="AF117" i="26"/>
  <c r="T117" i="26"/>
  <c r="H117" i="26"/>
  <c r="J101" i="28"/>
  <c r="AS100" i="28"/>
  <c r="AG100" i="28"/>
  <c r="U100" i="28"/>
  <c r="I100" i="28"/>
  <c r="AR99" i="28"/>
  <c r="AF99" i="28"/>
  <c r="T99" i="28"/>
  <c r="H99" i="28"/>
  <c r="AQ98" i="28"/>
  <c r="AE98" i="28"/>
  <c r="S98" i="28"/>
  <c r="G98" i="28"/>
  <c r="AP97" i="28"/>
  <c r="AD97" i="28"/>
  <c r="R97" i="28"/>
  <c r="F97" i="28"/>
  <c r="AO96" i="28"/>
  <c r="AC96" i="28"/>
  <c r="Q96" i="28"/>
  <c r="E96" i="28"/>
  <c r="AN95" i="28"/>
  <c r="AB95" i="28"/>
  <c r="P95" i="28"/>
  <c r="D95" i="28"/>
  <c r="AM94" i="28"/>
  <c r="AA94" i="28"/>
  <c r="O94" i="28"/>
  <c r="C94" i="28"/>
  <c r="AL93" i="28"/>
  <c r="Z93" i="28"/>
  <c r="N93" i="28"/>
  <c r="AW92" i="28"/>
  <c r="AK92" i="28"/>
  <c r="Y92" i="28"/>
  <c r="M92" i="28"/>
  <c r="AM177" i="28"/>
  <c r="AA177" i="28"/>
  <c r="O177" i="28"/>
  <c r="C177" i="28"/>
  <c r="AL176" i="28"/>
  <c r="Z176" i="28"/>
  <c r="N176" i="28"/>
  <c r="AW175" i="28"/>
  <c r="AK175" i="28"/>
  <c r="Y175" i="28"/>
  <c r="M175" i="28"/>
  <c r="AV174" i="28"/>
  <c r="AJ174" i="28"/>
  <c r="X174" i="28"/>
  <c r="L174" i="28"/>
  <c r="AU173" i="28"/>
  <c r="AI173" i="28"/>
  <c r="W173" i="28"/>
  <c r="K173" i="28"/>
  <c r="AT172" i="28"/>
  <c r="AH172" i="28"/>
  <c r="V172" i="28"/>
  <c r="J172" i="28"/>
  <c r="AS171" i="28"/>
  <c r="AG171" i="28"/>
  <c r="U171" i="28"/>
  <c r="I171" i="28"/>
  <c r="AR170" i="28"/>
  <c r="AF170" i="28"/>
  <c r="T170" i="28"/>
  <c r="H170" i="28"/>
  <c r="AQ169" i="28"/>
  <c r="AE169" i="28"/>
  <c r="S169" i="28"/>
  <c r="G169" i="28"/>
  <c r="AP168" i="28"/>
  <c r="AD168" i="28"/>
  <c r="R168" i="28"/>
  <c r="F168" i="28"/>
  <c r="AO167" i="28"/>
  <c r="AC167" i="28"/>
  <c r="Q167" i="28"/>
  <c r="E167" i="28"/>
  <c r="AQ117" i="26"/>
  <c r="AE117" i="26"/>
  <c r="S117" i="26"/>
  <c r="G117" i="26"/>
  <c r="L5" i="28"/>
  <c r="H5" i="28"/>
  <c r="AR133" i="26"/>
  <c r="AF133" i="26"/>
  <c r="T133" i="26"/>
  <c r="H133" i="26"/>
  <c r="AQ132" i="26"/>
  <c r="AE132" i="26"/>
  <c r="S132" i="26"/>
  <c r="G132" i="26"/>
  <c r="AP131" i="26"/>
  <c r="AD131" i="26"/>
  <c r="R131" i="26"/>
  <c r="F131" i="26"/>
  <c r="AO130" i="26"/>
  <c r="AC130" i="26"/>
  <c r="Q130" i="26"/>
  <c r="E130" i="26"/>
  <c r="AN129" i="26"/>
  <c r="AB129" i="26"/>
  <c r="P129" i="26"/>
  <c r="D129" i="26"/>
  <c r="AM128" i="26"/>
  <c r="AA128" i="26"/>
  <c r="O128" i="26"/>
  <c r="AX127" i="26"/>
  <c r="AL127" i="26"/>
  <c r="Z127" i="26"/>
  <c r="N127" i="26"/>
  <c r="AW126" i="26"/>
  <c r="AK126" i="26"/>
  <c r="Y126" i="26"/>
  <c r="M126" i="26"/>
  <c r="AV125" i="26"/>
  <c r="AJ125" i="26"/>
  <c r="X125" i="26"/>
  <c r="L125" i="26"/>
  <c r="AU124" i="26"/>
  <c r="AI124" i="26"/>
  <c r="W124" i="26"/>
  <c r="K124" i="26"/>
  <c r="AT123" i="26"/>
  <c r="AH123" i="26"/>
  <c r="V123" i="26"/>
  <c r="J123" i="26"/>
  <c r="AS122" i="26"/>
  <c r="AG122" i="26"/>
  <c r="U122" i="26"/>
  <c r="I122" i="26"/>
  <c r="AR121" i="26"/>
  <c r="AF121" i="26"/>
  <c r="T121" i="26"/>
  <c r="H121" i="26"/>
  <c r="AQ120" i="26"/>
  <c r="AE120" i="26"/>
  <c r="S120" i="26"/>
  <c r="G120" i="26"/>
  <c r="AP119" i="26"/>
  <c r="AD119" i="26"/>
  <c r="R119" i="26"/>
  <c r="F119" i="26"/>
  <c r="AO118" i="26"/>
  <c r="AC118" i="26"/>
  <c r="Q118" i="26"/>
  <c r="E118" i="26"/>
  <c r="AJ5" i="28"/>
  <c r="AR5" i="28"/>
  <c r="AM80" i="28"/>
  <c r="AE5" i="28"/>
  <c r="AR57" i="28"/>
  <c r="AF57" i="28"/>
  <c r="T57" i="28"/>
  <c r="H57" i="28"/>
  <c r="AQ56" i="28"/>
  <c r="AE56" i="28"/>
  <c r="S56" i="28"/>
  <c r="G56" i="28"/>
  <c r="AP55" i="28"/>
  <c r="AD55" i="28"/>
  <c r="R55" i="28"/>
  <c r="F55" i="28"/>
  <c r="AO54" i="28"/>
  <c r="AC54" i="28"/>
  <c r="Q54" i="28"/>
  <c r="E54" i="28"/>
  <c r="AN53" i="28"/>
  <c r="AB53" i="28"/>
  <c r="P53" i="28"/>
  <c r="D53" i="28"/>
  <c r="AM52" i="28"/>
  <c r="AA52" i="28"/>
  <c r="O52" i="28"/>
  <c r="C52" i="28"/>
  <c r="AL51" i="28"/>
  <c r="Z51" i="28"/>
  <c r="N51" i="28"/>
  <c r="AW50" i="28"/>
  <c r="AK50" i="28"/>
  <c r="Y50" i="28"/>
  <c r="M50" i="28"/>
  <c r="AV49" i="28"/>
  <c r="AJ49" i="28"/>
  <c r="X49" i="28"/>
  <c r="L49" i="28"/>
  <c r="AU48" i="28"/>
  <c r="AI48" i="28"/>
  <c r="W48" i="28"/>
  <c r="K48" i="28"/>
  <c r="AT47" i="28"/>
  <c r="AH47" i="28"/>
  <c r="V47" i="28"/>
  <c r="J47" i="28"/>
  <c r="AU90" i="28"/>
  <c r="AI90" i="28"/>
  <c r="W90" i="28"/>
  <c r="K90" i="28"/>
  <c r="AM165" i="28"/>
  <c r="AA165" i="28"/>
  <c r="O165" i="28"/>
  <c r="AT87" i="28"/>
  <c r="V87" i="28"/>
  <c r="AG86" i="28"/>
  <c r="I86" i="28"/>
  <c r="AF85" i="28"/>
  <c r="AQ84" i="28"/>
  <c r="AE84" i="28"/>
  <c r="G84" i="28"/>
  <c r="AP83" i="28"/>
  <c r="R83" i="28"/>
  <c r="AO82" i="28"/>
  <c r="AC82" i="28"/>
  <c r="E82" i="28"/>
  <c r="AN81" i="28"/>
  <c r="D81" i="28"/>
  <c r="AA80" i="28"/>
  <c r="C80" i="28"/>
  <c r="AL79" i="28"/>
  <c r="Z79" i="28"/>
  <c r="N79" i="28"/>
  <c r="AW78" i="28"/>
  <c r="AK78" i="28"/>
  <c r="Y78" i="28"/>
  <c r="AJ77" i="28"/>
  <c r="L77" i="28"/>
  <c r="AL162" i="28"/>
  <c r="Z162" i="28"/>
  <c r="N162" i="28"/>
  <c r="AW161" i="28"/>
  <c r="AK161" i="28"/>
  <c r="M161" i="28"/>
  <c r="AV160" i="28"/>
  <c r="AJ160" i="28"/>
  <c r="X160" i="28"/>
  <c r="L160" i="28"/>
  <c r="AU159" i="28"/>
  <c r="AI159" i="28"/>
  <c r="W159" i="28"/>
  <c r="K159" i="28"/>
  <c r="AT158" i="28"/>
  <c r="AH158" i="28"/>
  <c r="V158" i="28"/>
  <c r="J158" i="28"/>
  <c r="AS157" i="28"/>
  <c r="AG157" i="28"/>
  <c r="U157" i="28"/>
  <c r="I157" i="28"/>
  <c r="AR156" i="28"/>
  <c r="AF156" i="28"/>
  <c r="T156" i="28"/>
  <c r="H156" i="28"/>
  <c r="AQ155" i="28"/>
  <c r="AE155" i="28"/>
  <c r="S155" i="28"/>
  <c r="G155" i="28"/>
  <c r="AP154" i="28"/>
  <c r="AD154" i="28"/>
  <c r="R154" i="28"/>
  <c r="F154" i="28"/>
  <c r="AO153" i="28"/>
  <c r="AC153" i="28"/>
  <c r="Q153" i="28"/>
  <c r="E153" i="28"/>
  <c r="AN152" i="28"/>
  <c r="AB152" i="28"/>
  <c r="P152" i="28"/>
  <c r="D152" i="28"/>
  <c r="AS86" i="28"/>
  <c r="AV77" i="28"/>
  <c r="AR45" i="28"/>
  <c r="AF45" i="28"/>
  <c r="T45" i="28"/>
  <c r="H45" i="28"/>
  <c r="AU72" i="28"/>
  <c r="AI72" i="28"/>
  <c r="W72" i="28"/>
  <c r="K72" i="28"/>
  <c r="AT71" i="28"/>
  <c r="AH71" i="28"/>
  <c r="V71" i="28"/>
  <c r="J71" i="28"/>
  <c r="AS70" i="28"/>
  <c r="AG70" i="28"/>
  <c r="U70" i="28"/>
  <c r="I70" i="28"/>
  <c r="AR69" i="28"/>
  <c r="AF69" i="28"/>
  <c r="T69" i="28"/>
  <c r="H69" i="28"/>
  <c r="AQ68" i="28"/>
  <c r="AE68" i="28"/>
  <c r="S68" i="28"/>
  <c r="G68" i="28"/>
  <c r="AP67" i="28"/>
  <c r="AD67" i="28"/>
  <c r="R67" i="28"/>
  <c r="F67" i="28"/>
  <c r="AO66" i="28"/>
  <c r="AC66" i="28"/>
  <c r="Q66" i="28"/>
  <c r="E66" i="28"/>
  <c r="AN65" i="28"/>
  <c r="AB65" i="28"/>
  <c r="P65" i="28"/>
  <c r="D65" i="28"/>
  <c r="AM64" i="28"/>
  <c r="AA64" i="28"/>
  <c r="O64" i="28"/>
  <c r="C64" i="28"/>
  <c r="AL63" i="28"/>
  <c r="Z63" i="28"/>
  <c r="N63" i="28"/>
  <c r="AW62" i="28"/>
  <c r="AK62" i="28"/>
  <c r="Y62" i="28"/>
  <c r="M62" i="28"/>
  <c r="AH87" i="28"/>
  <c r="M78" i="28"/>
  <c r="AT75" i="28"/>
  <c r="J87" i="28"/>
  <c r="U86" i="28"/>
  <c r="AR85" i="28"/>
  <c r="H85" i="28"/>
  <c r="S84" i="28"/>
  <c r="AD83" i="28"/>
  <c r="Q82" i="28"/>
  <c r="AB81" i="28"/>
  <c r="O80" i="28"/>
  <c r="X77" i="28"/>
  <c r="Y161" i="28"/>
  <c r="AU60" i="28"/>
  <c r="AG39" i="46" s="1"/>
  <c r="AG47" i="46" s="1"/>
  <c r="AI60" i="28"/>
  <c r="U39" i="46" s="1"/>
  <c r="U47" i="46" s="1"/>
  <c r="W60" i="28"/>
  <c r="I39" i="46" s="1"/>
  <c r="I47" i="46" s="1"/>
  <c r="K60" i="28"/>
  <c r="AS72" i="28"/>
  <c r="AG72" i="28"/>
  <c r="U72" i="28"/>
  <c r="I72" i="28"/>
  <c r="AR71" i="28"/>
  <c r="AF71" i="28"/>
  <c r="T71" i="28"/>
  <c r="H71" i="28"/>
  <c r="AQ70" i="28"/>
  <c r="AE70" i="28"/>
  <c r="S70" i="28"/>
  <c r="G70" i="28"/>
  <c r="AP69" i="28"/>
  <c r="AD69" i="28"/>
  <c r="R69" i="28"/>
  <c r="F69" i="28"/>
  <c r="AO68" i="28"/>
  <c r="AC68" i="28"/>
  <c r="Q68" i="28"/>
  <c r="E68" i="28"/>
  <c r="AN67" i="28"/>
  <c r="AB67" i="28"/>
  <c r="P67" i="28"/>
  <c r="D67" i="28"/>
  <c r="AM66" i="28"/>
  <c r="AA66" i="28"/>
  <c r="O66" i="28"/>
  <c r="C66" i="28"/>
  <c r="AL65" i="28"/>
  <c r="Z65" i="28"/>
  <c r="N65" i="28"/>
  <c r="AW64" i="28"/>
  <c r="AK64" i="28"/>
  <c r="Y64" i="28"/>
  <c r="M64" i="28"/>
  <c r="AV63" i="28"/>
  <c r="AJ63" i="28"/>
  <c r="X63" i="28"/>
  <c r="L63" i="28"/>
  <c r="AU62" i="28"/>
  <c r="AI62" i="28"/>
  <c r="P81" i="28"/>
  <c r="C165" i="28"/>
  <c r="F83" i="28"/>
  <c r="AS60" i="28"/>
  <c r="AE39" i="46" s="1"/>
  <c r="AE47" i="46" s="1"/>
  <c r="AG60" i="28"/>
  <c r="S39" i="46" s="1"/>
  <c r="S47" i="46" s="1"/>
  <c r="U60" i="28"/>
  <c r="G39" i="46" s="1"/>
  <c r="G47" i="46" s="1"/>
  <c r="I60" i="28"/>
  <c r="T85" i="28"/>
  <c r="AW102" i="28"/>
  <c r="AK102" i="28"/>
  <c r="Y102" i="28"/>
  <c r="M102" i="28"/>
  <c r="AV101" i="28"/>
  <c r="AJ101" i="28"/>
  <c r="X101" i="28"/>
  <c r="L101" i="28"/>
  <c r="AU100" i="28"/>
  <c r="AI100" i="28"/>
  <c r="W100" i="28"/>
  <c r="K100" i="28"/>
  <c r="AT99" i="28"/>
  <c r="AH99" i="28"/>
  <c r="V99" i="28"/>
  <c r="J99" i="28"/>
  <c r="AS98" i="28"/>
  <c r="AG98" i="28"/>
  <c r="U98" i="28"/>
  <c r="I98" i="28"/>
  <c r="AR97" i="28"/>
  <c r="AF97" i="28"/>
  <c r="T97" i="28"/>
  <c r="H97" i="28"/>
  <c r="AQ96" i="28"/>
  <c r="AE96" i="28"/>
  <c r="S96" i="28"/>
  <c r="G96" i="28"/>
  <c r="AP95" i="28"/>
  <c r="AD95" i="28"/>
  <c r="R95" i="28"/>
  <c r="F95" i="28"/>
  <c r="AO94" i="28"/>
  <c r="AC94" i="28"/>
  <c r="Q94" i="28"/>
  <c r="E94" i="28"/>
  <c r="AN93" i="28"/>
  <c r="Z5" i="28"/>
  <c r="AO5" i="28"/>
  <c r="AU5" i="28"/>
  <c r="AV105" i="28"/>
  <c r="AJ105" i="28"/>
  <c r="X105" i="28"/>
  <c r="L105" i="28"/>
  <c r="AH75" i="28"/>
  <c r="V75" i="28"/>
  <c r="J75" i="28"/>
  <c r="AL150" i="28"/>
  <c r="Z150" i="28"/>
  <c r="N150" i="28"/>
  <c r="W62" i="28"/>
  <c r="K62" i="28"/>
  <c r="D101" i="28"/>
  <c r="AM100" i="28"/>
  <c r="AA100" i="28"/>
  <c r="O100" i="28"/>
  <c r="C100" i="28"/>
  <c r="AL99" i="28"/>
  <c r="Z99" i="28"/>
  <c r="N99" i="28"/>
  <c r="AW98" i="28"/>
  <c r="AK98" i="28"/>
  <c r="Y98" i="28"/>
  <c r="M98" i="28"/>
  <c r="AV97" i="28"/>
  <c r="AJ97" i="28"/>
  <c r="X97" i="28"/>
  <c r="L97" i="28"/>
  <c r="AU96" i="28"/>
  <c r="AI96" i="28"/>
  <c r="W96" i="28"/>
  <c r="K96" i="28"/>
  <c r="AT95" i="28"/>
  <c r="AH95" i="28"/>
  <c r="V95" i="28"/>
  <c r="J95" i="28"/>
  <c r="AS94" i="28"/>
  <c r="AG94" i="28"/>
  <c r="U94" i="28"/>
  <c r="I94" i="28"/>
  <c r="AR93" i="28"/>
  <c r="AF93" i="28"/>
  <c r="T93" i="28"/>
  <c r="H93" i="28"/>
  <c r="AQ92" i="28"/>
  <c r="AE92" i="28"/>
  <c r="S92" i="28"/>
  <c r="G92" i="28"/>
  <c r="AM120" i="28"/>
  <c r="AA120" i="28"/>
  <c r="O120" i="28"/>
  <c r="AW132" i="28"/>
  <c r="AK132" i="28"/>
  <c r="Y132" i="28"/>
  <c r="M132" i="28"/>
  <c r="AV131" i="28"/>
  <c r="AJ131" i="28"/>
  <c r="X131" i="28"/>
  <c r="L131" i="28"/>
  <c r="AU130" i="28"/>
  <c r="AI130" i="28"/>
  <c r="W130" i="28"/>
  <c r="K130" i="28"/>
  <c r="AT129" i="28"/>
  <c r="AH129" i="28"/>
  <c r="V129" i="28"/>
  <c r="J129" i="28"/>
  <c r="AS128" i="28"/>
  <c r="AG128" i="28"/>
  <c r="U128" i="28"/>
  <c r="I128" i="28"/>
  <c r="AR127" i="28"/>
  <c r="AF127" i="28"/>
  <c r="T127" i="28"/>
  <c r="H127" i="28"/>
  <c r="AQ126" i="28"/>
  <c r="AE126" i="28"/>
  <c r="S126" i="28"/>
  <c r="G126" i="28"/>
  <c r="AP125" i="28"/>
  <c r="AD125" i="28"/>
  <c r="R125" i="28"/>
  <c r="F125" i="28"/>
  <c r="AO124" i="28"/>
  <c r="AC124" i="28"/>
  <c r="Q124" i="28"/>
  <c r="E124" i="28"/>
  <c r="AN123" i="28"/>
  <c r="AB123" i="28"/>
  <c r="P123" i="28"/>
  <c r="D123" i="28"/>
  <c r="AM122" i="28"/>
  <c r="AA122" i="28"/>
  <c r="O122" i="28"/>
  <c r="C122" i="28"/>
  <c r="AW120" i="28"/>
  <c r="AK120" i="28"/>
  <c r="Y120" i="28"/>
  <c r="M120" i="28"/>
  <c r="AL105" i="28"/>
  <c r="Z105" i="28"/>
  <c r="N105" i="28"/>
  <c r="AV117" i="28"/>
  <c r="AJ117" i="28"/>
  <c r="X117" i="28"/>
  <c r="L117" i="28"/>
  <c r="AU116" i="28"/>
  <c r="AI116" i="28"/>
  <c r="W116" i="28"/>
  <c r="K116" i="28"/>
  <c r="AT115" i="28"/>
  <c r="AH115" i="28"/>
  <c r="V115" i="28"/>
  <c r="J115" i="28"/>
  <c r="AS114" i="28"/>
  <c r="AG114" i="28"/>
  <c r="U114" i="28"/>
  <c r="I114" i="28"/>
  <c r="AR113" i="28"/>
  <c r="AF113" i="28"/>
  <c r="T113" i="28"/>
  <c r="H113" i="28"/>
  <c r="AQ112" i="28"/>
  <c r="AE112" i="28"/>
  <c r="S112" i="28"/>
  <c r="G112" i="28"/>
  <c r="AP111" i="28"/>
  <c r="AD111" i="28"/>
  <c r="R111" i="28"/>
  <c r="F111" i="28"/>
  <c r="AO110" i="28"/>
  <c r="AC110" i="28"/>
  <c r="Q110" i="28"/>
  <c r="E110" i="28"/>
  <c r="AN109" i="28"/>
  <c r="AB109" i="28"/>
  <c r="P109" i="28"/>
  <c r="D109" i="28"/>
  <c r="AM108" i="28"/>
  <c r="AA108" i="28"/>
  <c r="O108" i="28"/>
  <c r="C108" i="28"/>
  <c r="AL107" i="28"/>
  <c r="Z107" i="28"/>
  <c r="N107" i="28"/>
  <c r="AW106" i="28"/>
  <c r="AK106" i="28"/>
  <c r="Y106" i="28"/>
  <c r="M106" i="28"/>
  <c r="AP60" i="28"/>
  <c r="AB39" i="46" s="1"/>
  <c r="AD60" i="28"/>
  <c r="P39" i="46" s="1"/>
  <c r="R60" i="28"/>
  <c r="D39" i="46" s="1"/>
  <c r="F60" i="28"/>
  <c r="AR102" i="28"/>
  <c r="AO57" i="28"/>
  <c r="AC57" i="28"/>
  <c r="Q57" i="28"/>
  <c r="E57" i="28"/>
  <c r="AN56" i="28"/>
  <c r="AB56" i="28"/>
  <c r="P56" i="28"/>
  <c r="D56" i="28"/>
  <c r="AM55" i="28"/>
  <c r="AA55" i="28"/>
  <c r="O55" i="28"/>
  <c r="C55" i="28"/>
  <c r="AL54" i="28"/>
  <c r="Z54" i="28"/>
  <c r="N54" i="28"/>
  <c r="AW53" i="28"/>
  <c r="AK53" i="28"/>
  <c r="Y53" i="28"/>
  <c r="M53" i="28"/>
  <c r="AV52" i="28"/>
  <c r="AJ52" i="28"/>
  <c r="X52" i="28"/>
  <c r="L52" i="28"/>
  <c r="AU51" i="28"/>
  <c r="AI51" i="28"/>
  <c r="W51" i="28"/>
  <c r="K51" i="28"/>
  <c r="AT50" i="28"/>
  <c r="AH50" i="28"/>
  <c r="V50" i="28"/>
  <c r="J50" i="28"/>
  <c r="AS49" i="28"/>
  <c r="AG49" i="28"/>
  <c r="U49" i="28"/>
  <c r="I49" i="28"/>
  <c r="AR48" i="28"/>
  <c r="AF48" i="28"/>
  <c r="T48" i="28"/>
  <c r="H48" i="28"/>
  <c r="AQ47" i="28"/>
  <c r="AE47" i="28"/>
  <c r="S47" i="28"/>
  <c r="G47" i="28"/>
  <c r="AQ87" i="28"/>
  <c r="AE87" i="28"/>
  <c r="S87" i="28"/>
  <c r="G87" i="28"/>
  <c r="AP86" i="28"/>
  <c r="AD86" i="28"/>
  <c r="R86" i="28"/>
  <c r="F86" i="28"/>
  <c r="AO85" i="28"/>
  <c r="AC85" i="28"/>
  <c r="Q85" i="28"/>
  <c r="E85" i="28"/>
  <c r="AN84" i="28"/>
  <c r="AB84" i="28"/>
  <c r="P84" i="28"/>
  <c r="D84" i="28"/>
  <c r="AM83" i="28"/>
  <c r="AA83" i="28"/>
  <c r="O83" i="28"/>
  <c r="C83" i="28"/>
  <c r="AL82" i="28"/>
  <c r="Z82" i="28"/>
  <c r="N82" i="28"/>
  <c r="AW81" i="28"/>
  <c r="AK81" i="28"/>
  <c r="Y81" i="28"/>
  <c r="M81" i="28"/>
  <c r="AV80" i="28"/>
  <c r="AJ80" i="28"/>
  <c r="X80" i="28"/>
  <c r="L80" i="28"/>
  <c r="AU79" i="28"/>
  <c r="AI79" i="28"/>
  <c r="W79" i="28"/>
  <c r="K79" i="28"/>
  <c r="AT78" i="28"/>
  <c r="AH78" i="28"/>
  <c r="V78" i="28"/>
  <c r="J78" i="28"/>
  <c r="AS77" i="28"/>
  <c r="AG77" i="28"/>
  <c r="U77" i="28"/>
  <c r="I77" i="28"/>
  <c r="AO45" i="28"/>
  <c r="AC45" i="28"/>
  <c r="Q45" i="28"/>
  <c r="E45" i="28"/>
  <c r="AQ75" i="28"/>
  <c r="AE75" i="28"/>
  <c r="S75" i="28"/>
  <c r="G75" i="28"/>
  <c r="AP72" i="28"/>
  <c r="AD72" i="28"/>
  <c r="R72" i="28"/>
  <c r="F72" i="28"/>
  <c r="AO71" i="28"/>
  <c r="AC71" i="28"/>
  <c r="Q71" i="28"/>
  <c r="E71" i="28"/>
  <c r="AN70" i="28"/>
  <c r="AB70" i="28"/>
  <c r="P70" i="28"/>
  <c r="D70" i="28"/>
  <c r="AM69" i="28"/>
  <c r="AA69" i="28"/>
  <c r="O69" i="28"/>
  <c r="C69" i="28"/>
  <c r="AL68" i="28"/>
  <c r="Z68" i="28"/>
  <c r="N68" i="28"/>
  <c r="AW67" i="28"/>
  <c r="AK67" i="28"/>
  <c r="Y67" i="28"/>
  <c r="M67" i="28"/>
  <c r="AV66" i="28"/>
  <c r="AJ66" i="28"/>
  <c r="X66" i="28"/>
  <c r="L66" i="28"/>
  <c r="AU65" i="28"/>
  <c r="AI65" i="28"/>
  <c r="W65" i="28"/>
  <c r="K65" i="28"/>
  <c r="AT64" i="28"/>
  <c r="AH64" i="28"/>
  <c r="V64" i="28"/>
  <c r="J64" i="28"/>
  <c r="AS63" i="28"/>
  <c r="AG63" i="28"/>
  <c r="U63" i="28"/>
  <c r="AT120" i="28"/>
  <c r="AH120" i="28"/>
  <c r="V120" i="28"/>
  <c r="J120" i="28"/>
  <c r="AS117" i="28"/>
  <c r="AG117" i="28"/>
  <c r="U117" i="28"/>
  <c r="I117" i="28"/>
  <c r="AR116" i="28"/>
  <c r="AF116" i="28"/>
  <c r="T116" i="28"/>
  <c r="H116" i="28"/>
  <c r="AQ115" i="28"/>
  <c r="AE115" i="28"/>
  <c r="S115" i="28"/>
  <c r="G115" i="28"/>
  <c r="AP114" i="28"/>
  <c r="AD114" i="28"/>
  <c r="R114" i="28"/>
  <c r="F114" i="28"/>
  <c r="AO113" i="28"/>
  <c r="AC113" i="28"/>
  <c r="Q113" i="28"/>
  <c r="E113" i="28"/>
  <c r="AN112" i="28"/>
  <c r="AB112" i="28"/>
  <c r="P112" i="28"/>
  <c r="D112" i="28"/>
  <c r="AM111" i="28"/>
  <c r="AA111" i="28"/>
  <c r="O111" i="28"/>
  <c r="C111" i="28"/>
  <c r="AL110" i="28"/>
  <c r="Z110" i="28"/>
  <c r="N110" i="28"/>
  <c r="AW109" i="28"/>
  <c r="AK109" i="28"/>
  <c r="Y109" i="28"/>
  <c r="M109" i="28"/>
  <c r="AV108" i="28"/>
  <c r="AJ108" i="28"/>
  <c r="X108" i="28"/>
  <c r="L108" i="28"/>
  <c r="AU107" i="28"/>
  <c r="AI107" i="28"/>
  <c r="W107" i="28"/>
  <c r="K107" i="28"/>
  <c r="AT106" i="28"/>
  <c r="AH106" i="28"/>
  <c r="V106" i="28"/>
  <c r="J106" i="28"/>
  <c r="AS105" i="28"/>
  <c r="AG105" i="28"/>
  <c r="U105" i="28"/>
  <c r="I105" i="28"/>
  <c r="AF102" i="28"/>
  <c r="T102" i="28"/>
  <c r="H102" i="28"/>
  <c r="AQ101" i="28"/>
  <c r="AE101" i="28"/>
  <c r="S101" i="28"/>
  <c r="G101" i="28"/>
  <c r="AP100" i="28"/>
  <c r="AD100" i="28"/>
  <c r="R100" i="28"/>
  <c r="F100" i="28"/>
  <c r="AO99" i="28"/>
  <c r="AC99" i="28"/>
  <c r="Q99" i="28"/>
  <c r="E99" i="28"/>
  <c r="AN98" i="28"/>
  <c r="AB98" i="28"/>
  <c r="P98" i="28"/>
  <c r="D98" i="28"/>
  <c r="AM97" i="28"/>
  <c r="AA97" i="28"/>
  <c r="O97" i="28"/>
  <c r="C97" i="28"/>
  <c r="AL96" i="28"/>
  <c r="Z96" i="28"/>
  <c r="N96" i="28"/>
  <c r="AW95" i="28"/>
  <c r="AK95" i="28"/>
  <c r="Y95" i="28"/>
  <c r="M95" i="28"/>
  <c r="AV94" i="28"/>
  <c r="AJ94" i="28"/>
  <c r="X94" i="28"/>
  <c r="L94" i="28"/>
  <c r="AU93" i="28"/>
  <c r="AI93" i="28"/>
  <c r="W93" i="28"/>
  <c r="K93" i="28"/>
  <c r="AT92" i="28"/>
  <c r="AH92" i="28"/>
  <c r="V92" i="28"/>
  <c r="J92" i="28"/>
  <c r="AV177" i="28"/>
  <c r="AJ177" i="28"/>
  <c r="X177" i="28"/>
  <c r="L177" i="28"/>
  <c r="AU176" i="28"/>
  <c r="AI176" i="28"/>
  <c r="W176" i="28"/>
  <c r="K176" i="28"/>
  <c r="AT175" i="28"/>
  <c r="AH175" i="28"/>
  <c r="V175" i="28"/>
  <c r="J175" i="28"/>
  <c r="AS174" i="28"/>
  <c r="AG174" i="28"/>
  <c r="U174" i="28"/>
  <c r="I174" i="28"/>
  <c r="AR173" i="28"/>
  <c r="AF173" i="28"/>
  <c r="T173" i="28"/>
  <c r="H173" i="28"/>
  <c r="AQ172" i="28"/>
  <c r="AE172" i="28"/>
  <c r="S172" i="28"/>
  <c r="G172" i="28"/>
  <c r="AP171" i="28"/>
  <c r="AD171" i="28"/>
  <c r="R171" i="28"/>
  <c r="F171" i="28"/>
  <c r="AO170" i="28"/>
  <c r="AC170" i="28"/>
  <c r="Q170" i="28"/>
  <c r="E170" i="28"/>
  <c r="AN169" i="28"/>
  <c r="AB169" i="28"/>
  <c r="P169" i="28"/>
  <c r="D169" i="28"/>
  <c r="AM168" i="28"/>
  <c r="AA168" i="28"/>
  <c r="O168" i="28"/>
  <c r="C168" i="28"/>
  <c r="AL167" i="28"/>
  <c r="Z167" i="28"/>
  <c r="N167" i="28"/>
  <c r="AR90" i="28"/>
  <c r="AF90" i="28"/>
  <c r="T90" i="28"/>
  <c r="H90" i="28"/>
  <c r="AV165" i="28"/>
  <c r="AJ165" i="28"/>
  <c r="X165" i="28"/>
  <c r="L165" i="28"/>
  <c r="AU162" i="28"/>
  <c r="AI162" i="28"/>
  <c r="W162" i="28"/>
  <c r="K162" i="28"/>
  <c r="AT161" i="28"/>
  <c r="AH161" i="28"/>
  <c r="V161" i="28"/>
  <c r="J161" i="28"/>
  <c r="AS160" i="28"/>
  <c r="AG160" i="28"/>
  <c r="U160" i="28"/>
  <c r="I160" i="28"/>
  <c r="AR159" i="28"/>
  <c r="AF159" i="28"/>
  <c r="T159" i="28"/>
  <c r="H159" i="28"/>
  <c r="AQ158" i="28"/>
  <c r="AE158" i="28"/>
  <c r="S158" i="28"/>
  <c r="G158" i="28"/>
  <c r="AP157" i="28"/>
  <c r="AD157" i="28"/>
  <c r="R157" i="28"/>
  <c r="F157" i="28"/>
  <c r="AO156" i="28"/>
  <c r="AC156" i="28"/>
  <c r="Q156" i="28"/>
  <c r="E156" i="28"/>
  <c r="AN155" i="28"/>
  <c r="AB155" i="28"/>
  <c r="P155" i="28"/>
  <c r="D155" i="28"/>
  <c r="AM154" i="28"/>
  <c r="AA154" i="28"/>
  <c r="O154" i="28"/>
  <c r="C154" i="28"/>
  <c r="AL153" i="28"/>
  <c r="Z153" i="28"/>
  <c r="N153" i="28"/>
  <c r="AW152" i="28"/>
  <c r="AK152" i="28"/>
  <c r="Y152" i="28"/>
  <c r="M152" i="28"/>
  <c r="Y5" i="28"/>
  <c r="E5" i="28"/>
  <c r="AT5" i="28"/>
  <c r="AU150" i="28"/>
  <c r="AI150" i="28"/>
  <c r="W150" i="28"/>
  <c r="K150" i="28"/>
  <c r="AW5" i="28"/>
  <c r="Q5" i="28"/>
  <c r="W5" i="28"/>
  <c r="I63" i="28"/>
  <c r="AR62" i="28"/>
  <c r="AF62" i="28"/>
  <c r="T62" i="28"/>
  <c r="H62" i="28"/>
  <c r="AT132" i="28"/>
  <c r="AH132" i="28"/>
  <c r="V132" i="28"/>
  <c r="J132" i="28"/>
  <c r="AS131" i="28"/>
  <c r="AG131" i="28"/>
  <c r="U131" i="28"/>
  <c r="I131" i="28"/>
  <c r="AR130" i="28"/>
  <c r="AF130" i="28"/>
  <c r="T130" i="28"/>
  <c r="H130" i="28"/>
  <c r="AQ129" i="28"/>
  <c r="AE129" i="28"/>
  <c r="S129" i="28"/>
  <c r="G129" i="28"/>
  <c r="AP128" i="28"/>
  <c r="AD128" i="28"/>
  <c r="R128" i="28"/>
  <c r="F128" i="28"/>
  <c r="AO127" i="28"/>
  <c r="AC127" i="28"/>
  <c r="Q127" i="28"/>
  <c r="E127" i="28"/>
  <c r="AN126" i="28"/>
  <c r="AB126" i="28"/>
  <c r="P126" i="28"/>
  <c r="D126" i="28"/>
  <c r="AM125" i="28"/>
  <c r="AA125" i="28"/>
  <c r="O125" i="28"/>
  <c r="C125" i="28"/>
  <c r="AL124" i="28"/>
  <c r="Z124" i="28"/>
  <c r="N124" i="28"/>
  <c r="AW123" i="28"/>
  <c r="AK123" i="28"/>
  <c r="Y123" i="28"/>
  <c r="M123" i="28"/>
  <c r="AV122" i="28"/>
  <c r="AJ122" i="28"/>
  <c r="X122" i="28"/>
  <c r="L122" i="28"/>
  <c r="N5" i="28"/>
  <c r="AC5" i="28"/>
  <c r="AI5" i="28"/>
  <c r="AM57" i="28"/>
  <c r="AA57" i="28"/>
  <c r="O57" i="28"/>
  <c r="C57" i="28"/>
  <c r="AL56" i="28"/>
  <c r="Z56" i="28"/>
  <c r="N56" i="28"/>
  <c r="AW55" i="28"/>
  <c r="AK55" i="28"/>
  <c r="Y55" i="28"/>
  <c r="M55" i="28"/>
  <c r="AV54" i="28"/>
  <c r="AJ54" i="28"/>
  <c r="X54" i="28"/>
  <c r="L54" i="28"/>
  <c r="AU53" i="28"/>
  <c r="AI53" i="28"/>
  <c r="W53" i="28"/>
  <c r="K53" i="28"/>
  <c r="AT52" i="28"/>
  <c r="AH52" i="28"/>
  <c r="V52" i="28"/>
  <c r="J52" i="28"/>
  <c r="AS51" i="28"/>
  <c r="AG51" i="28"/>
  <c r="U51" i="28"/>
  <c r="I51" i="28"/>
  <c r="AR50" i="28"/>
  <c r="AF50" i="28"/>
  <c r="T50" i="28"/>
  <c r="H50" i="28"/>
  <c r="AQ49" i="28"/>
  <c r="AE49" i="28"/>
  <c r="S49" i="28"/>
  <c r="G49" i="28"/>
  <c r="AP48" i="28"/>
  <c r="AD48" i="28"/>
  <c r="R48" i="28"/>
  <c r="F48" i="28"/>
  <c r="AO47" i="28"/>
  <c r="AC47" i="28"/>
  <c r="Q47" i="28"/>
  <c r="E47" i="28"/>
  <c r="AP87" i="28"/>
  <c r="AD87" i="28"/>
  <c r="R87" i="28"/>
  <c r="F87" i="28"/>
  <c r="AO86" i="28"/>
  <c r="AC86" i="28"/>
  <c r="Q86" i="28"/>
  <c r="E86" i="28"/>
  <c r="AN85" i="28"/>
  <c r="AM45" i="28"/>
  <c r="AA45" i="28"/>
  <c r="O45" i="28"/>
  <c r="AB85" i="28"/>
  <c r="P85" i="28"/>
  <c r="D85" i="28"/>
  <c r="AM84" i="28"/>
  <c r="AA84" i="28"/>
  <c r="O84" i="28"/>
  <c r="C84" i="28"/>
  <c r="AL83" i="28"/>
  <c r="Z83" i="28"/>
  <c r="N83" i="28"/>
  <c r="AW82" i="28"/>
  <c r="AK82" i="28"/>
  <c r="Y82" i="28"/>
  <c r="M82" i="28"/>
  <c r="AV81" i="28"/>
  <c r="AJ81" i="28"/>
  <c r="X81" i="28"/>
  <c r="L81" i="28"/>
  <c r="AU80" i="28"/>
  <c r="AI80" i="28"/>
  <c r="W80" i="28"/>
  <c r="K80" i="28"/>
  <c r="AT79" i="28"/>
  <c r="AH79" i="28"/>
  <c r="V79" i="28"/>
  <c r="J79" i="28"/>
  <c r="AS78" i="28"/>
  <c r="AG78" i="28"/>
  <c r="U78" i="28"/>
  <c r="I78" i="28"/>
  <c r="AR77" i="28"/>
  <c r="AF77" i="28"/>
  <c r="T77" i="28"/>
  <c r="H77" i="28"/>
  <c r="AP90" i="28"/>
  <c r="AD90" i="28"/>
  <c r="R90" i="28"/>
  <c r="F90" i="28"/>
  <c r="AT162" i="28"/>
  <c r="AH162" i="28"/>
  <c r="V162" i="28"/>
  <c r="J162" i="28"/>
  <c r="AS161" i="28"/>
  <c r="AG161" i="28"/>
  <c r="U161" i="28"/>
  <c r="I161" i="28"/>
  <c r="AR160" i="28"/>
  <c r="AF160" i="28"/>
  <c r="T160" i="28"/>
  <c r="H160" i="28"/>
  <c r="AQ159" i="28"/>
  <c r="AE159" i="28"/>
  <c r="S159" i="28"/>
  <c r="G159" i="28"/>
  <c r="AP158" i="28"/>
  <c r="AD158" i="28"/>
  <c r="R158" i="28"/>
  <c r="F158" i="28"/>
  <c r="AO157" i="28"/>
  <c r="AC157" i="28"/>
  <c r="Q157" i="28"/>
  <c r="E157" i="28"/>
  <c r="AN156" i="28"/>
  <c r="AB156" i="28"/>
  <c r="P156" i="28"/>
  <c r="D156" i="28"/>
  <c r="AM155" i="28"/>
  <c r="AA155" i="28"/>
  <c r="O155" i="28"/>
  <c r="C155" i="28"/>
  <c r="AL154" i="28"/>
  <c r="Z154" i="28"/>
  <c r="N154" i="28"/>
  <c r="AW153" i="28"/>
  <c r="AK153" i="28"/>
  <c r="Y153" i="28"/>
  <c r="M153" i="28"/>
  <c r="AV152" i="28"/>
  <c r="AJ152" i="28"/>
  <c r="X152" i="28"/>
  <c r="L152" i="28"/>
  <c r="AT165" i="28"/>
  <c r="AH165" i="28"/>
  <c r="V165" i="28"/>
  <c r="J165" i="28"/>
  <c r="C45" i="28"/>
  <c r="AO72" i="28"/>
  <c r="AC72" i="28"/>
  <c r="Q72" i="28"/>
  <c r="E72" i="28"/>
  <c r="AN71" i="28"/>
  <c r="AB71" i="28"/>
  <c r="P71" i="28"/>
  <c r="D71" i="28"/>
  <c r="AM70" i="28"/>
  <c r="AA70" i="28"/>
  <c r="O70" i="28"/>
  <c r="C70" i="28"/>
  <c r="AL69" i="28"/>
  <c r="Z69" i="28"/>
  <c r="N69" i="28"/>
  <c r="AW68" i="28"/>
  <c r="AK68" i="28"/>
  <c r="Y68" i="28"/>
  <c r="M68" i="28"/>
  <c r="AV67" i="28"/>
  <c r="AJ67" i="28"/>
  <c r="X67" i="28"/>
  <c r="L67" i="28"/>
  <c r="AU66" i="28"/>
  <c r="AI66" i="28"/>
  <c r="W66" i="28"/>
  <c r="K66" i="28"/>
  <c r="AT65" i="28"/>
  <c r="AH65" i="28"/>
  <c r="V65" i="28"/>
  <c r="J65" i="28"/>
  <c r="AS64" i="28"/>
  <c r="AG64" i="28"/>
  <c r="U64" i="28"/>
  <c r="I64" i="28"/>
  <c r="AR63" i="28"/>
  <c r="AF63" i="28"/>
  <c r="T63" i="28"/>
  <c r="H63" i="28"/>
  <c r="AQ62" i="28"/>
  <c r="AE62" i="28"/>
  <c r="S62" i="28"/>
  <c r="G62" i="28"/>
  <c r="AO75" i="28"/>
  <c r="AC75" i="28"/>
  <c r="Q75" i="28"/>
  <c r="E75" i="28"/>
  <c r="AN72" i="28"/>
  <c r="AB72" i="28"/>
  <c r="P72" i="28"/>
  <c r="D72" i="28"/>
  <c r="AM71" i="28"/>
  <c r="AA71" i="28"/>
  <c r="O71" i="28"/>
  <c r="C71" i="28"/>
  <c r="AL70" i="28"/>
  <c r="Z70" i="28"/>
  <c r="N70" i="28"/>
  <c r="AW69" i="28"/>
  <c r="AK69" i="28"/>
  <c r="Y69" i="28"/>
  <c r="M69" i="28"/>
  <c r="AV68" i="28"/>
  <c r="AJ68" i="28"/>
  <c r="X68" i="28"/>
  <c r="L68" i="28"/>
  <c r="AU67" i="28"/>
  <c r="AI67" i="28"/>
  <c r="W67" i="28"/>
  <c r="K67" i="28"/>
  <c r="AT66" i="28"/>
  <c r="AH66" i="28"/>
  <c r="V66" i="28"/>
  <c r="J66" i="28"/>
  <c r="AS65" i="28"/>
  <c r="AG65" i="28"/>
  <c r="U65" i="28"/>
  <c r="I65" i="28"/>
  <c r="AR64" i="28"/>
  <c r="AF64" i="28"/>
  <c r="T64" i="28"/>
  <c r="H64" i="28"/>
  <c r="AQ63" i="28"/>
  <c r="AE63" i="28"/>
  <c r="S63" i="28"/>
  <c r="G63" i="28"/>
  <c r="AP62" i="28"/>
  <c r="AD62" i="28"/>
  <c r="R62" i="28"/>
  <c r="F62" i="28"/>
  <c r="AO60" i="28"/>
  <c r="AA39" i="46" s="1"/>
  <c r="AA47" i="46" s="1"/>
  <c r="AC60" i="28"/>
  <c r="O39" i="46" s="1"/>
  <c r="AL39" i="46" s="1"/>
  <c r="Q60" i="28"/>
  <c r="E60" i="28"/>
  <c r="AN60" i="28"/>
  <c r="Z39" i="46" s="1"/>
  <c r="Z47" i="46" s="1"/>
  <c r="AB60" i="28"/>
  <c r="N39" i="46" s="1"/>
  <c r="N47" i="46" s="1"/>
  <c r="P60" i="28"/>
  <c r="D60" i="28"/>
  <c r="AQ117" i="28"/>
  <c r="AE117" i="28"/>
  <c r="S117" i="28"/>
  <c r="G117" i="28"/>
  <c r="AP116" i="28"/>
  <c r="AD116" i="28"/>
  <c r="R116" i="28"/>
  <c r="F116" i="28"/>
  <c r="AO115" i="28"/>
  <c r="AC115" i="28"/>
  <c r="Q115" i="28"/>
  <c r="E115" i="28"/>
  <c r="AN114" i="28"/>
  <c r="AB114" i="28"/>
  <c r="P114" i="28"/>
  <c r="D114" i="28"/>
  <c r="AM113" i="28"/>
  <c r="AA113" i="28"/>
  <c r="O113" i="28"/>
  <c r="C113" i="28"/>
  <c r="AL112" i="28"/>
  <c r="Z112" i="28"/>
  <c r="N112" i="28"/>
  <c r="AW111" i="28"/>
  <c r="AK111" i="28"/>
  <c r="Y111" i="28"/>
  <c r="M111" i="28"/>
  <c r="AV110" i="28"/>
  <c r="AJ110" i="28"/>
  <c r="X110" i="28"/>
  <c r="L110" i="28"/>
  <c r="AU109" i="28"/>
  <c r="AI109" i="28"/>
  <c r="W109" i="28"/>
  <c r="K109" i="28"/>
  <c r="AT108" i="28"/>
  <c r="AH108" i="28"/>
  <c r="V108" i="28"/>
  <c r="J108" i="28"/>
  <c r="AS107" i="28"/>
  <c r="AG107" i="28"/>
  <c r="U107" i="28"/>
  <c r="I107" i="28"/>
  <c r="AR106" i="28"/>
  <c r="AF106" i="28"/>
  <c r="T106" i="28"/>
  <c r="AQ102" i="28"/>
  <c r="AE102" i="28"/>
  <c r="S102" i="28"/>
  <c r="G102" i="28"/>
  <c r="AP101" i="28"/>
  <c r="AP102" i="28"/>
  <c r="AD102" i="28"/>
  <c r="R102" i="28"/>
  <c r="F102" i="28"/>
  <c r="AO101" i="28"/>
  <c r="AC101" i="28"/>
  <c r="Q101" i="28"/>
  <c r="E101" i="28"/>
  <c r="AN100" i="28"/>
  <c r="AB100" i="28"/>
  <c r="P100" i="28"/>
  <c r="D100" i="28"/>
  <c r="AM99" i="28"/>
  <c r="AA99" i="28"/>
  <c r="O99" i="28"/>
  <c r="C99" i="28"/>
  <c r="AL98" i="28"/>
  <c r="Z98" i="28"/>
  <c r="N98" i="28"/>
  <c r="AW97" i="28"/>
  <c r="AK97" i="28"/>
  <c r="Y97" i="28"/>
  <c r="M97" i="28"/>
  <c r="AV96" i="28"/>
  <c r="AJ96" i="28"/>
  <c r="X96" i="28"/>
  <c r="L96" i="28"/>
  <c r="AU95" i="28"/>
  <c r="AI95" i="28"/>
  <c r="W95" i="28"/>
  <c r="K95" i="28"/>
  <c r="AT94" i="28"/>
  <c r="AH94" i="28"/>
  <c r="V94" i="28"/>
  <c r="J94" i="28"/>
  <c r="AS93" i="28"/>
  <c r="AG93" i="28"/>
  <c r="U93" i="28"/>
  <c r="I93" i="28"/>
  <c r="AR92" i="28"/>
  <c r="AF92" i="28"/>
  <c r="T92" i="28"/>
  <c r="H92" i="28"/>
  <c r="AT177" i="28"/>
  <c r="AH177" i="28"/>
  <c r="V177" i="28"/>
  <c r="AK5" i="28"/>
  <c r="K5" i="28"/>
  <c r="AS132" i="28"/>
  <c r="AG132" i="28"/>
  <c r="U132" i="28"/>
  <c r="I132" i="28"/>
  <c r="AR131" i="28"/>
  <c r="AF131" i="28"/>
  <c r="T131" i="28"/>
  <c r="H131" i="28"/>
  <c r="AQ130" i="28"/>
  <c r="AE130" i="28"/>
  <c r="S130" i="28"/>
  <c r="G130" i="28"/>
  <c r="AP129" i="28"/>
  <c r="AD129" i="28"/>
  <c r="R129" i="28"/>
  <c r="F129" i="28"/>
  <c r="AO128" i="28"/>
  <c r="AC128" i="28"/>
  <c r="Q128" i="28"/>
  <c r="E128" i="28"/>
  <c r="AN127" i="28"/>
  <c r="AB127" i="28"/>
  <c r="P127" i="28"/>
  <c r="D127" i="28"/>
  <c r="AM126" i="28"/>
  <c r="AA126" i="28"/>
  <c r="O126" i="28"/>
  <c r="C126" i="28"/>
  <c r="AL125" i="28"/>
  <c r="Z125" i="28"/>
  <c r="N125" i="28"/>
  <c r="AW124" i="28"/>
  <c r="AK124" i="28"/>
  <c r="Y124" i="28"/>
  <c r="M124" i="28"/>
  <c r="AV123" i="28"/>
  <c r="AJ123" i="28"/>
  <c r="X123" i="28"/>
  <c r="L123" i="28"/>
  <c r="AU122" i="28"/>
  <c r="AI122" i="28"/>
  <c r="W122" i="28"/>
  <c r="K122" i="28"/>
  <c r="AS150" i="28"/>
  <c r="AG150" i="28"/>
  <c r="U150" i="28"/>
  <c r="I150" i="28"/>
  <c r="AP5" i="28"/>
  <c r="AR132" i="28"/>
  <c r="AF132" i="28"/>
  <c r="T132" i="28"/>
  <c r="H132" i="28"/>
  <c r="AQ131" i="28"/>
  <c r="AE131" i="28"/>
  <c r="S131" i="28"/>
  <c r="G131" i="28"/>
  <c r="AP130" i="28"/>
  <c r="AD130" i="28"/>
  <c r="R130" i="28"/>
  <c r="F130" i="28"/>
  <c r="AO129" i="28"/>
  <c r="AC129" i="28"/>
  <c r="Q129" i="28"/>
  <c r="E129" i="28"/>
  <c r="AN128" i="28"/>
  <c r="AB128" i="28"/>
  <c r="P128" i="28"/>
  <c r="D128" i="28"/>
  <c r="AM127" i="28"/>
  <c r="AA127" i="28"/>
  <c r="O127" i="28"/>
  <c r="C127" i="28"/>
  <c r="AL126" i="28"/>
  <c r="Z126" i="28"/>
  <c r="N126" i="28"/>
  <c r="AW125" i="28"/>
  <c r="AK125" i="28"/>
  <c r="Y125" i="28"/>
  <c r="M125" i="28"/>
  <c r="AV124" i="28"/>
  <c r="AJ124" i="28"/>
  <c r="X124" i="28"/>
  <c r="L124" i="28"/>
  <c r="AU123" i="28"/>
  <c r="AI123" i="28"/>
  <c r="W123" i="28"/>
  <c r="K123" i="28"/>
  <c r="AT122" i="28"/>
  <c r="AH122" i="28"/>
  <c r="V122" i="28"/>
  <c r="J122" i="28"/>
  <c r="AL5" i="28"/>
  <c r="AF5" i="28"/>
  <c r="AS120" i="28"/>
  <c r="AG120" i="28"/>
  <c r="U120" i="28"/>
  <c r="I120" i="28"/>
  <c r="AR117" i="28"/>
  <c r="AF117" i="28"/>
  <c r="T117" i="28"/>
  <c r="H117" i="28"/>
  <c r="AQ116" i="28"/>
  <c r="AE116" i="28"/>
  <c r="S116" i="28"/>
  <c r="G116" i="28"/>
  <c r="AP115" i="28"/>
  <c r="AD115" i="28"/>
  <c r="R115" i="28"/>
  <c r="F115" i="28"/>
  <c r="AO114" i="28"/>
  <c r="AC114" i="28"/>
  <c r="Q114" i="28"/>
  <c r="E114" i="28"/>
  <c r="AN113" i="28"/>
  <c r="AB113" i="28"/>
  <c r="P113" i="28"/>
  <c r="D113" i="28"/>
  <c r="AM112" i="28"/>
  <c r="AA112" i="28"/>
  <c r="O112" i="28"/>
  <c r="C112" i="28"/>
  <c r="AL111" i="28"/>
  <c r="Z111" i="28"/>
  <c r="N111" i="28"/>
  <c r="AW110" i="28"/>
  <c r="AK110" i="28"/>
  <c r="Y110" i="28"/>
  <c r="M110" i="28"/>
  <c r="AV109" i="28"/>
  <c r="AJ109" i="28"/>
  <c r="X109" i="28"/>
  <c r="L109" i="28"/>
  <c r="AU108" i="28"/>
  <c r="AI108" i="28"/>
  <c r="W108" i="28"/>
  <c r="K108" i="28"/>
  <c r="AT107" i="28"/>
  <c r="AH107" i="28"/>
  <c r="V107" i="28"/>
  <c r="J107" i="28"/>
  <c r="AS106" i="28"/>
  <c r="AG106" i="28"/>
  <c r="U106" i="28"/>
  <c r="I106" i="28"/>
  <c r="AR120" i="28"/>
  <c r="AF120" i="28"/>
  <c r="T120" i="28"/>
  <c r="H120" i="28"/>
  <c r="H106" i="28"/>
  <c r="AR105" i="28"/>
  <c r="AF105" i="28"/>
  <c r="T105" i="28"/>
  <c r="H105" i="28"/>
  <c r="AD101" i="28"/>
  <c r="R101" i="28"/>
  <c r="F101" i="28"/>
  <c r="AO100" i="28"/>
  <c r="AC100" i="28"/>
  <c r="Q100" i="28"/>
  <c r="E100" i="28"/>
  <c r="AN99" i="28"/>
  <c r="AB99" i="28"/>
  <c r="P99" i="28"/>
  <c r="D99" i="28"/>
  <c r="AM98" i="28"/>
  <c r="AA98" i="28"/>
  <c r="O98" i="28"/>
  <c r="C98" i="28"/>
  <c r="AL97" i="28"/>
  <c r="Z97" i="28"/>
  <c r="N97" i="28"/>
  <c r="AW96" i="28"/>
  <c r="AK96" i="28"/>
  <c r="Y96" i="28"/>
  <c r="M96" i="28"/>
  <c r="AV95" i="28"/>
  <c r="AJ95" i="28"/>
  <c r="X95" i="28"/>
  <c r="L95" i="28"/>
  <c r="AU94" i="28"/>
  <c r="AI94" i="28"/>
  <c r="W94" i="28"/>
  <c r="K94" i="28"/>
  <c r="AT93" i="28"/>
  <c r="AH93" i="28"/>
  <c r="V93" i="28"/>
  <c r="J93" i="28"/>
  <c r="AS92" i="28"/>
  <c r="AG92" i="28"/>
  <c r="U92" i="28"/>
  <c r="I92" i="28"/>
  <c r="AQ105" i="28"/>
  <c r="AE105" i="28"/>
  <c r="S105" i="28"/>
  <c r="G105" i="28"/>
  <c r="AU177" i="28"/>
  <c r="AI177" i="28"/>
  <c r="W177" i="28"/>
  <c r="K177" i="28"/>
  <c r="AT176" i="28"/>
  <c r="AH176" i="28"/>
  <c r="V176" i="28"/>
  <c r="J176" i="28"/>
  <c r="AS175" i="28"/>
  <c r="AG175" i="28"/>
  <c r="U175" i="28"/>
  <c r="I175" i="28"/>
  <c r="AR174" i="28"/>
  <c r="AF174" i="28"/>
  <c r="T174" i="28"/>
  <c r="H174" i="28"/>
  <c r="AQ173" i="28"/>
  <c r="AE173" i="28"/>
  <c r="S173" i="28"/>
  <c r="G173" i="28"/>
  <c r="AP172" i="28"/>
  <c r="AD172" i="28"/>
  <c r="R172" i="28"/>
  <c r="F172" i="28"/>
  <c r="AO171" i="28"/>
  <c r="AC171" i="28"/>
  <c r="Q171" i="28"/>
  <c r="E171" i="28"/>
  <c r="AN170" i="28"/>
  <c r="AB170" i="28"/>
  <c r="P170" i="28"/>
  <c r="D170" i="28"/>
  <c r="AM169" i="28"/>
  <c r="AA169" i="28"/>
  <c r="O169" i="28"/>
  <c r="C169" i="28"/>
  <c r="AL168" i="28"/>
  <c r="Z168" i="28"/>
  <c r="N168" i="28"/>
  <c r="AW167" i="28"/>
  <c r="AK167" i="28"/>
  <c r="Y167" i="28"/>
  <c r="M167" i="28"/>
  <c r="J177" i="28"/>
  <c r="AS176" i="28"/>
  <c r="AG176" i="28"/>
  <c r="U176" i="28"/>
  <c r="I176" i="28"/>
  <c r="AR175" i="28"/>
  <c r="AF175" i="28"/>
  <c r="T175" i="28"/>
  <c r="H175" i="28"/>
  <c r="AQ174" i="28"/>
  <c r="AE174" i="28"/>
  <c r="S174" i="28"/>
  <c r="G174" i="28"/>
  <c r="AP173" i="28"/>
  <c r="AD173" i="28"/>
  <c r="R173" i="28"/>
  <c r="F173" i="28"/>
  <c r="AO172" i="28"/>
  <c r="AC172" i="28"/>
  <c r="Q172" i="28"/>
  <c r="E172" i="28"/>
  <c r="AN171" i="28"/>
  <c r="AB171" i="28"/>
  <c r="P171" i="28"/>
  <c r="D171" i="28"/>
  <c r="AM170" i="28"/>
  <c r="AA170" i="28"/>
  <c r="O170" i="28"/>
  <c r="C170" i="28"/>
  <c r="AL169" i="28"/>
  <c r="Z169" i="28"/>
  <c r="N169" i="28"/>
  <c r="AW168" i="28"/>
  <c r="AK168" i="28"/>
  <c r="Y168" i="28"/>
  <c r="M168" i="28"/>
  <c r="AV167" i="28"/>
  <c r="AJ167" i="28"/>
  <c r="X167" i="28"/>
  <c r="L167" i="28"/>
  <c r="AS95" i="26"/>
  <c r="AG95" i="26"/>
  <c r="U95" i="26"/>
  <c r="I95" i="26"/>
  <c r="AR94" i="26"/>
  <c r="AF94" i="26"/>
  <c r="T94" i="26"/>
  <c r="H94" i="26"/>
  <c r="AQ93" i="26"/>
  <c r="AE93" i="26"/>
  <c r="S93" i="26"/>
  <c r="G93" i="26"/>
  <c r="AP92" i="26"/>
  <c r="AD92" i="26"/>
  <c r="R92" i="26"/>
  <c r="F92" i="26"/>
  <c r="AO91" i="26"/>
  <c r="AC91" i="26"/>
  <c r="Q91" i="26"/>
  <c r="E91" i="26"/>
  <c r="AN90" i="26"/>
  <c r="AB90" i="26"/>
  <c r="P90" i="26"/>
  <c r="D90" i="26"/>
  <c r="AM89" i="26"/>
  <c r="AA89" i="26"/>
  <c r="O89" i="26"/>
  <c r="AX88" i="26"/>
  <c r="AL88" i="26"/>
  <c r="Z88" i="26"/>
  <c r="N88" i="26"/>
  <c r="AW87" i="26"/>
  <c r="AK87" i="26"/>
  <c r="Y87" i="26"/>
  <c r="M87" i="26"/>
  <c r="AV86" i="26"/>
  <c r="AJ86" i="26"/>
  <c r="X86" i="26"/>
  <c r="L86" i="26"/>
  <c r="AU85" i="26"/>
  <c r="AI85" i="26"/>
  <c r="W85" i="26"/>
  <c r="K85" i="26"/>
  <c r="AT84" i="26"/>
  <c r="AH84" i="26"/>
  <c r="V84" i="26"/>
  <c r="J84" i="26"/>
  <c r="AS83" i="26"/>
  <c r="AG83" i="26"/>
  <c r="U83" i="26"/>
  <c r="I83" i="26"/>
  <c r="AR82" i="26"/>
  <c r="AF82" i="26"/>
  <c r="T82" i="26"/>
  <c r="H82" i="26"/>
  <c r="AQ81" i="26"/>
  <c r="AE81" i="26"/>
  <c r="S81" i="26"/>
  <c r="G81" i="26"/>
  <c r="AP80" i="26"/>
  <c r="AD80" i="26"/>
  <c r="R80" i="26"/>
  <c r="F80" i="26"/>
  <c r="AR136" i="26"/>
  <c r="AF136" i="26"/>
  <c r="T136" i="26"/>
  <c r="H136" i="26"/>
  <c r="AR95" i="26"/>
  <c r="AF95" i="26"/>
  <c r="T95" i="26"/>
  <c r="H95" i="26"/>
  <c r="AQ94" i="26"/>
  <c r="AE94" i="26"/>
  <c r="S94" i="26"/>
  <c r="G94" i="26"/>
  <c r="AP93" i="26"/>
  <c r="AD93" i="26"/>
  <c r="R93" i="26"/>
  <c r="F93" i="26"/>
  <c r="AO92" i="26"/>
  <c r="AC92" i="26"/>
  <c r="Q92" i="26"/>
  <c r="E92" i="26"/>
  <c r="AN91" i="26"/>
  <c r="AB91" i="26"/>
  <c r="P91" i="26"/>
  <c r="D91" i="26"/>
  <c r="AM90" i="26"/>
  <c r="AA90" i="26"/>
  <c r="O90" i="26"/>
  <c r="AX89" i="26"/>
  <c r="AL89" i="26"/>
  <c r="Z89" i="26"/>
  <c r="N89" i="26"/>
  <c r="AW88" i="26"/>
  <c r="AK88" i="26"/>
  <c r="Y88" i="26"/>
  <c r="M88" i="26"/>
  <c r="AV87" i="26"/>
  <c r="AJ87" i="26"/>
  <c r="X87" i="26"/>
  <c r="L87" i="26"/>
  <c r="AU86" i="26"/>
  <c r="AI86" i="26"/>
  <c r="W86" i="26"/>
  <c r="K86" i="26"/>
  <c r="AT85" i="26"/>
  <c r="AV113" i="26"/>
  <c r="AH111" i="26"/>
  <c r="AR109" i="26"/>
  <c r="G108" i="26"/>
  <c r="E106" i="26"/>
  <c r="AL103" i="26"/>
  <c r="AV101" i="26"/>
  <c r="K100" i="26"/>
  <c r="R132" i="26"/>
  <c r="AB130" i="26"/>
  <c r="AL128" i="26"/>
  <c r="AV126" i="26"/>
  <c r="W125" i="26"/>
  <c r="AS123" i="26"/>
  <c r="AQ121" i="26"/>
  <c r="F120" i="26"/>
  <c r="P118" i="26"/>
  <c r="AK114" i="26"/>
  <c r="AI112" i="26"/>
  <c r="AG110" i="26"/>
  <c r="S108" i="26"/>
  <c r="Q106" i="26"/>
  <c r="O104" i="26"/>
  <c r="M102" i="26"/>
  <c r="W100" i="26"/>
  <c r="AE133" i="26"/>
  <c r="AO131" i="26"/>
  <c r="P130" i="26"/>
  <c r="Z128" i="26"/>
  <c r="AJ126" i="26"/>
  <c r="AH124" i="26"/>
  <c r="AR122" i="26"/>
  <c r="G121" i="26"/>
  <c r="Q119" i="26"/>
  <c r="AJ113" i="26"/>
  <c r="K112" i="26"/>
  <c r="U110" i="26"/>
  <c r="AE108" i="26"/>
  <c r="AO106" i="26"/>
  <c r="AM104" i="26"/>
  <c r="AK102" i="26"/>
  <c r="AI100" i="26"/>
  <c r="S133" i="26"/>
  <c r="Q131" i="26"/>
  <c r="O129" i="26"/>
  <c r="M127" i="26"/>
  <c r="K125" i="26"/>
  <c r="AF122" i="26"/>
  <c r="AD120" i="26"/>
  <c r="AN118" i="26"/>
  <c r="Y114" i="26"/>
  <c r="AU112" i="26"/>
  <c r="V111" i="26"/>
  <c r="AF109" i="26"/>
  <c r="AP107" i="26"/>
  <c r="AC106" i="26"/>
  <c r="D105" i="26"/>
  <c r="N103" i="26"/>
  <c r="X101" i="26"/>
  <c r="V99" i="26"/>
  <c r="G133" i="26"/>
  <c r="AC131" i="26"/>
  <c r="AM129" i="26"/>
  <c r="N128" i="26"/>
  <c r="L126" i="26"/>
  <c r="J124" i="26"/>
  <c r="T122" i="26"/>
  <c r="AP120" i="26"/>
  <c r="E119" i="26"/>
  <c r="L113" i="26"/>
  <c r="AS110" i="26"/>
  <c r="H109" i="26"/>
  <c r="F107" i="26"/>
  <c r="P105" i="26"/>
  <c r="Z103" i="26"/>
  <c r="AJ101" i="26"/>
  <c r="AH99" i="26"/>
  <c r="AQ133" i="26"/>
  <c r="F132" i="26"/>
  <c r="D130" i="26"/>
  <c r="AK127" i="26"/>
  <c r="AI125" i="26"/>
  <c r="U123" i="26"/>
  <c r="S121" i="26"/>
  <c r="AC119" i="26"/>
  <c r="M114" i="26"/>
  <c r="W112" i="26"/>
  <c r="J111" i="26"/>
  <c r="T109" i="26"/>
  <c r="AD107" i="26"/>
  <c r="AN105" i="26"/>
  <c r="AA104" i="26"/>
  <c r="AW102" i="26"/>
  <c r="L101" i="26"/>
  <c r="AT99" i="26"/>
  <c r="AD132" i="26"/>
  <c r="AN130" i="26"/>
  <c r="AX128" i="26"/>
  <c r="Y127" i="26"/>
  <c r="AU125" i="26"/>
  <c r="V124" i="26"/>
  <c r="I123" i="26"/>
  <c r="AE121" i="26"/>
  <c r="AO119" i="26"/>
  <c r="D118" i="26"/>
  <c r="AW114" i="26"/>
  <c r="X113" i="26"/>
  <c r="AT111" i="26"/>
  <c r="I110" i="26"/>
  <c r="AQ108" i="26"/>
  <c r="R107" i="26"/>
  <c r="AB105" i="26"/>
  <c r="AX103" i="26"/>
  <c r="Y102" i="26"/>
  <c r="AU100" i="26"/>
  <c r="J99" i="26"/>
  <c r="AP132" i="26"/>
  <c r="E131" i="26"/>
  <c r="AA129" i="26"/>
  <c r="AW127" i="26"/>
  <c r="X126" i="26"/>
  <c r="AT124" i="26"/>
  <c r="AG123" i="26"/>
  <c r="H122" i="26"/>
  <c r="R120" i="26"/>
  <c r="AB118" i="26"/>
  <c r="AH85" i="26"/>
  <c r="V85" i="26"/>
  <c r="J85" i="26"/>
  <c r="AS84" i="26"/>
  <c r="AG84" i="26"/>
  <c r="U84" i="26"/>
  <c r="I84" i="26"/>
  <c r="AR83" i="26"/>
  <c r="AF83" i="26"/>
  <c r="T83" i="26"/>
  <c r="H83" i="26"/>
  <c r="AQ82" i="26"/>
  <c r="AE82" i="26"/>
  <c r="S82" i="26"/>
  <c r="G82" i="26"/>
  <c r="AP81" i="26"/>
  <c r="AD81" i="26"/>
  <c r="R81" i="26"/>
  <c r="F81" i="26"/>
  <c r="AO80" i="26"/>
  <c r="AC80" i="26"/>
  <c r="Q80" i="26"/>
  <c r="E80" i="26"/>
  <c r="AM114" i="26"/>
  <c r="AA114" i="26"/>
  <c r="O114" i="26"/>
  <c r="AX113" i="26"/>
  <c r="AL113" i="26"/>
  <c r="Z113" i="26"/>
  <c r="N113" i="26"/>
  <c r="AW112" i="26"/>
  <c r="AK112" i="26"/>
  <c r="Y112" i="26"/>
  <c r="M112" i="26"/>
  <c r="AV111" i="26"/>
  <c r="AJ111" i="26"/>
  <c r="X111" i="26"/>
  <c r="L111" i="26"/>
  <c r="AU110" i="26"/>
  <c r="AI110" i="26"/>
  <c r="W110" i="26"/>
  <c r="K110" i="26"/>
  <c r="AT109" i="26"/>
  <c r="AH109" i="26"/>
  <c r="V109" i="26"/>
  <c r="J109" i="26"/>
  <c r="AS108" i="26"/>
  <c r="AG108" i="26"/>
  <c r="U108" i="26"/>
  <c r="I108" i="26"/>
  <c r="AR107" i="26"/>
  <c r="AF107" i="26"/>
  <c r="T107" i="26"/>
  <c r="H107" i="26"/>
  <c r="AQ106" i="26"/>
  <c r="AE106" i="26"/>
  <c r="S106" i="26"/>
  <c r="G106" i="26"/>
  <c r="AP105" i="26"/>
  <c r="AD105" i="26"/>
  <c r="R105" i="26"/>
  <c r="F105" i="26"/>
  <c r="AO104" i="26"/>
  <c r="AC104" i="26"/>
  <c r="Q104" i="26"/>
  <c r="E104" i="26"/>
  <c r="AN103" i="26"/>
  <c r="AB103" i="26"/>
  <c r="P103" i="26"/>
  <c r="D103" i="26"/>
  <c r="AM102" i="26"/>
  <c r="AA102" i="26"/>
  <c r="O102" i="26"/>
  <c r="AX101" i="26"/>
  <c r="AL101" i="26"/>
  <c r="Z101" i="26"/>
  <c r="N101" i="26"/>
  <c r="AW100" i="26"/>
  <c r="AK100" i="26"/>
  <c r="Y100" i="26"/>
  <c r="M100" i="26"/>
  <c r="AV99" i="26"/>
  <c r="AJ99" i="26"/>
  <c r="X99" i="26"/>
  <c r="L99" i="26"/>
  <c r="AP79" i="26"/>
  <c r="AD79" i="26"/>
  <c r="R79" i="26"/>
  <c r="F79" i="26"/>
  <c r="AP133" i="26"/>
  <c r="AD133" i="26"/>
  <c r="R133" i="26"/>
  <c r="F133" i="26"/>
  <c r="AO132" i="26"/>
  <c r="AC132" i="26"/>
  <c r="Q132" i="26"/>
  <c r="E132" i="26"/>
  <c r="AN131" i="26"/>
  <c r="AB131" i="26"/>
  <c r="P131" i="26"/>
  <c r="D131" i="26"/>
  <c r="AM130" i="26"/>
  <c r="AA130" i="26"/>
  <c r="O130" i="26"/>
  <c r="AX129" i="26"/>
  <c r="AL129" i="26"/>
  <c r="Z129" i="26"/>
  <c r="N129" i="26"/>
  <c r="AW128" i="26"/>
  <c r="AK128" i="26"/>
  <c r="Y128" i="26"/>
  <c r="M128" i="26"/>
  <c r="AV127" i="26"/>
  <c r="AJ127" i="26"/>
  <c r="X127" i="26"/>
  <c r="L127" i="26"/>
  <c r="AU126" i="26"/>
  <c r="AI126" i="26"/>
  <c r="W126" i="26"/>
  <c r="K126" i="26"/>
  <c r="AT125" i="26"/>
  <c r="AH125" i="26"/>
  <c r="V125" i="26"/>
  <c r="J125" i="26"/>
  <c r="AS124" i="26"/>
  <c r="AG124" i="26"/>
  <c r="U124" i="26"/>
  <c r="I124" i="26"/>
  <c r="AR123" i="26"/>
  <c r="AO79" i="26"/>
  <c r="AC79" i="26"/>
  <c r="Q79" i="26"/>
  <c r="E79" i="26"/>
  <c r="AN79" i="26"/>
  <c r="AB79" i="26"/>
  <c r="P79" i="26"/>
  <c r="AU98" i="26"/>
  <c r="AI98" i="26"/>
  <c r="W98" i="26"/>
  <c r="K98" i="26"/>
  <c r="D79" i="26"/>
  <c r="AT98" i="26"/>
  <c r="AH98" i="26"/>
  <c r="V98" i="26"/>
  <c r="J98" i="26"/>
  <c r="AS98" i="26"/>
  <c r="AG98" i="26"/>
  <c r="U98" i="26"/>
  <c r="I98" i="26"/>
  <c r="AN117" i="26"/>
  <c r="AB117" i="26"/>
  <c r="P117" i="26"/>
  <c r="D117" i="26"/>
  <c r="AM117" i="26"/>
  <c r="AA117" i="26"/>
  <c r="AT95" i="26"/>
  <c r="AH95" i="26"/>
  <c r="V95" i="26"/>
  <c r="J95" i="26"/>
  <c r="AS94" i="26"/>
  <c r="AG94" i="26"/>
  <c r="U94" i="26"/>
  <c r="I94" i="26"/>
  <c r="AR93" i="26"/>
  <c r="AF93" i="26"/>
  <c r="T93" i="26"/>
  <c r="H93" i="26"/>
  <c r="AQ92" i="26"/>
  <c r="AE92" i="26"/>
  <c r="S92" i="26"/>
  <c r="G92" i="26"/>
  <c r="AP91" i="26"/>
  <c r="AD91" i="26"/>
  <c r="R91" i="26"/>
  <c r="F91" i="26"/>
  <c r="AO90" i="26"/>
  <c r="AC90" i="26"/>
  <c r="Q90" i="26"/>
  <c r="E90" i="26"/>
  <c r="AN89" i="26"/>
  <c r="AB89" i="26"/>
  <c r="P89" i="26"/>
  <c r="D89" i="26"/>
  <c r="AM88" i="26"/>
  <c r="AA88" i="26"/>
  <c r="O88" i="26"/>
  <c r="AX87" i="26"/>
  <c r="AL87" i="26"/>
  <c r="Z87" i="26"/>
  <c r="N87" i="26"/>
  <c r="AW86" i="26"/>
  <c r="AK86" i="26"/>
  <c r="Y86" i="26"/>
  <c r="M86" i="26"/>
  <c r="AV85" i="26"/>
  <c r="AJ85" i="26"/>
  <c r="X85" i="26"/>
  <c r="L85" i="26"/>
  <c r="AU84" i="26"/>
  <c r="AI84" i="26"/>
  <c r="W84" i="26"/>
  <c r="K84" i="26"/>
  <c r="AT83" i="26"/>
  <c r="AH83" i="26"/>
  <c r="V83" i="26"/>
  <c r="J83" i="26"/>
  <c r="AS82" i="26"/>
  <c r="AG82" i="26"/>
  <c r="U82" i="26"/>
  <c r="I82" i="26"/>
  <c r="AR81" i="26"/>
  <c r="AF81" i="26"/>
  <c r="T81" i="26"/>
  <c r="H81" i="26"/>
  <c r="AQ80" i="26"/>
  <c r="AE80" i="26"/>
  <c r="S80" i="26"/>
  <c r="G80" i="26"/>
  <c r="AQ136" i="26"/>
  <c r="AE136" i="26"/>
  <c r="S136" i="26"/>
  <c r="G136" i="26"/>
  <c r="AF123" i="26"/>
  <c r="T123" i="26"/>
  <c r="H123" i="26"/>
  <c r="AQ122" i="26"/>
  <c r="AE122" i="26"/>
  <c r="S122" i="26"/>
  <c r="G122" i="26"/>
  <c r="AP121" i="26"/>
  <c r="AD121" i="26"/>
  <c r="R121" i="26"/>
  <c r="F121" i="26"/>
  <c r="AO120" i="26"/>
  <c r="AC120" i="26"/>
  <c r="Q120" i="26"/>
  <c r="E120" i="26"/>
  <c r="AN119" i="26"/>
  <c r="AB119" i="26"/>
  <c r="P119" i="26"/>
  <c r="D119" i="26"/>
  <c r="AM118" i="26"/>
  <c r="AA118" i="26"/>
  <c r="O118" i="26"/>
  <c r="AW152" i="26"/>
  <c r="AK152" i="26"/>
  <c r="Y152" i="26"/>
  <c r="M152" i="26"/>
  <c r="AV151" i="26"/>
  <c r="AJ151" i="26"/>
  <c r="X151" i="26"/>
  <c r="L151" i="26"/>
  <c r="AU150" i="26"/>
  <c r="AI150" i="26"/>
  <c r="W150" i="26"/>
  <c r="K150" i="26"/>
  <c r="AT149" i="26"/>
  <c r="AH149" i="26"/>
  <c r="V149" i="26"/>
  <c r="J149" i="26"/>
  <c r="AS148" i="26"/>
  <c r="AG148" i="26"/>
  <c r="U148" i="26"/>
  <c r="I148" i="26"/>
  <c r="AR147" i="26"/>
  <c r="AF147" i="26"/>
  <c r="T147" i="26"/>
  <c r="H147" i="26"/>
  <c r="AQ146" i="26"/>
  <c r="AE146" i="26"/>
  <c r="S146" i="26"/>
  <c r="G146" i="26"/>
  <c r="AP145" i="26"/>
  <c r="AD145" i="26"/>
  <c r="R145" i="26"/>
  <c r="F145" i="26"/>
  <c r="AO144" i="26"/>
  <c r="AC144" i="26"/>
  <c r="Q144" i="26"/>
  <c r="E144" i="26"/>
  <c r="AN143" i="26"/>
  <c r="AB143" i="26"/>
  <c r="P143" i="26"/>
  <c r="D143" i="26"/>
  <c r="AM142" i="26"/>
  <c r="AA142" i="26"/>
  <c r="O142" i="26"/>
  <c r="AX141" i="26"/>
  <c r="AL141" i="26"/>
  <c r="Z141" i="26"/>
  <c r="N141" i="26"/>
  <c r="AW140" i="26"/>
  <c r="AK140" i="26"/>
  <c r="Y140" i="26"/>
  <c r="M140" i="26"/>
  <c r="AV139" i="26"/>
  <c r="AJ139" i="26"/>
  <c r="X139" i="26"/>
  <c r="L139" i="26"/>
  <c r="AU138" i="26"/>
  <c r="AI138" i="26"/>
  <c r="W138" i="26"/>
  <c r="K138" i="26"/>
  <c r="AT137" i="26"/>
  <c r="AH137" i="26"/>
  <c r="V137" i="26"/>
  <c r="J137" i="26"/>
  <c r="AV152" i="26"/>
  <c r="AJ152" i="26"/>
  <c r="X152" i="26"/>
  <c r="L152" i="26"/>
  <c r="AU151" i="26"/>
  <c r="AI151" i="26"/>
  <c r="W151" i="26"/>
  <c r="K151" i="26"/>
  <c r="AT150" i="26"/>
  <c r="AH150" i="26"/>
  <c r="V150" i="26"/>
  <c r="J150" i="26"/>
  <c r="AS149" i="26"/>
  <c r="AG149" i="26"/>
  <c r="U149" i="26"/>
  <c r="I149" i="26"/>
  <c r="AR148" i="26"/>
  <c r="AF148" i="26"/>
  <c r="T148" i="26"/>
  <c r="H148" i="26"/>
  <c r="AQ147" i="26"/>
  <c r="AE147" i="26"/>
  <c r="S147" i="26"/>
  <c r="G147" i="26"/>
  <c r="AP146" i="26"/>
  <c r="AD146" i="26"/>
  <c r="R146" i="26"/>
  <c r="F146" i="26"/>
  <c r="AO145" i="26"/>
  <c r="AC145" i="26"/>
  <c r="Q145" i="26"/>
  <c r="E145" i="26"/>
  <c r="AN144" i="26"/>
  <c r="AB144" i="26"/>
  <c r="P144" i="26"/>
  <c r="D144" i="26"/>
  <c r="AM143" i="26"/>
  <c r="AA143" i="26"/>
  <c r="O143" i="26"/>
  <c r="AX142" i="26"/>
  <c r="AL142" i="26"/>
  <c r="Z142" i="26"/>
  <c r="N142" i="26"/>
  <c r="AW141" i="26"/>
  <c r="AK141" i="26"/>
  <c r="Y141" i="26"/>
  <c r="M141" i="26"/>
  <c r="AV140" i="26"/>
  <c r="AJ140" i="26"/>
  <c r="X140" i="26"/>
  <c r="L140" i="26"/>
  <c r="AU139" i="26"/>
  <c r="AI139" i="26"/>
  <c r="W139" i="26"/>
  <c r="K139" i="26"/>
  <c r="AT138" i="26"/>
  <c r="AH138" i="26"/>
  <c r="V138" i="26"/>
  <c r="J138" i="26"/>
  <c r="AS137" i="26"/>
  <c r="AG137" i="26"/>
  <c r="U137" i="26"/>
  <c r="I137" i="26"/>
  <c r="AU152" i="26"/>
  <c r="AI152" i="26"/>
  <c r="W152" i="26"/>
  <c r="K152" i="26"/>
  <c r="AT151" i="26"/>
  <c r="AH151" i="26"/>
  <c r="V151" i="26"/>
  <c r="J151" i="26"/>
  <c r="AS150" i="26"/>
  <c r="AG150" i="26"/>
  <c r="U150" i="26"/>
  <c r="I150" i="26"/>
  <c r="AR149" i="26"/>
  <c r="AF149" i="26"/>
  <c r="T149" i="26"/>
  <c r="H149" i="26"/>
  <c r="AQ148" i="26"/>
  <c r="AE148" i="26"/>
  <c r="S148" i="26"/>
  <c r="G148" i="26"/>
  <c r="AP147" i="26"/>
  <c r="AD147" i="26"/>
  <c r="R147" i="26"/>
  <c r="F147" i="26"/>
  <c r="AO146" i="26"/>
  <c r="AC146" i="26"/>
  <c r="Q146" i="26"/>
  <c r="E146" i="26"/>
  <c r="AN145" i="26"/>
  <c r="AB145" i="26"/>
  <c r="P145" i="26"/>
  <c r="D145" i="26"/>
  <c r="AM144" i="26"/>
  <c r="AA144" i="26"/>
  <c r="O144" i="26"/>
  <c r="AX143" i="26"/>
  <c r="AL143" i="26"/>
  <c r="Z143" i="26"/>
  <c r="N143" i="26"/>
  <c r="AW142" i="26"/>
  <c r="AK142" i="26"/>
  <c r="Y142" i="26"/>
  <c r="M142" i="26"/>
  <c r="AV141" i="26"/>
  <c r="AJ141" i="26"/>
  <c r="X141" i="26"/>
  <c r="L141" i="26"/>
  <c r="AU140" i="26"/>
  <c r="AI140" i="26"/>
  <c r="W140" i="26"/>
  <c r="K140" i="26"/>
  <c r="AT139" i="26"/>
  <c r="AH139" i="26"/>
  <c r="V139" i="26"/>
  <c r="J139" i="26"/>
  <c r="AS138" i="26"/>
  <c r="AG138" i="26"/>
  <c r="U138" i="26"/>
  <c r="I138" i="26"/>
  <c r="AR137" i="26"/>
  <c r="AF137" i="26"/>
  <c r="T137" i="26"/>
  <c r="H137" i="26"/>
  <c r="O117" i="26"/>
  <c r="AX117" i="26"/>
  <c r="AL117" i="26"/>
  <c r="Z117" i="26"/>
  <c r="N117" i="26"/>
  <c r="AS136" i="26"/>
  <c r="AG136" i="26"/>
  <c r="U136" i="26"/>
  <c r="I136" i="26"/>
  <c r="F5" i="28"/>
  <c r="S5" i="28"/>
  <c r="AR177" i="28"/>
  <c r="AQ5" i="28"/>
  <c r="AR94" i="28"/>
  <c r="AF177" i="28"/>
  <c r="AO174" i="28"/>
  <c r="AH96" i="28"/>
  <c r="AE176" i="28"/>
  <c r="AJ98" i="28"/>
  <c r="AD175" i="28"/>
  <c r="D102" i="28"/>
  <c r="N100" i="28"/>
  <c r="X98" i="28"/>
  <c r="AT96" i="28"/>
  <c r="I95" i="28"/>
  <c r="S93" i="28"/>
  <c r="S176" i="28"/>
  <c r="P102" i="28"/>
  <c r="AL100" i="28"/>
  <c r="M99" i="28"/>
  <c r="K97" i="28"/>
  <c r="U95" i="28"/>
  <c r="AE93" i="28"/>
  <c r="F92" i="28"/>
  <c r="T177" i="28"/>
  <c r="AM101" i="28"/>
  <c r="Z100" i="28"/>
  <c r="AV98" i="28"/>
  <c r="W97" i="28"/>
  <c r="AS95" i="28"/>
  <c r="H94" i="28"/>
  <c r="AD92" i="28"/>
  <c r="AQ176" i="28"/>
  <c r="AB102" i="28"/>
  <c r="C101" i="28"/>
  <c r="Y99" i="28"/>
  <c r="AU97" i="28"/>
  <c r="J96" i="28"/>
  <c r="T94" i="28"/>
  <c r="G93" i="28"/>
  <c r="AP175" i="28"/>
  <c r="AN102" i="28"/>
  <c r="O101" i="28"/>
  <c r="AW99" i="28"/>
  <c r="L98" i="28"/>
  <c r="V96" i="28"/>
  <c r="AF94" i="28"/>
  <c r="AP92" i="28"/>
  <c r="H177" i="28"/>
  <c r="AA101" i="28"/>
  <c r="AK99" i="28"/>
  <c r="AI97" i="28"/>
  <c r="AG95" i="28"/>
  <c r="AQ93" i="28"/>
  <c r="R92" i="28"/>
  <c r="G176" i="28"/>
  <c r="AV169" i="28"/>
  <c r="AL57" i="28"/>
  <c r="Z57" i="28"/>
  <c r="N57" i="28"/>
  <c r="AW56" i="28"/>
  <c r="AK56" i="28"/>
  <c r="Y56" i="28"/>
  <c r="M56" i="28"/>
  <c r="AV55" i="28"/>
  <c r="AJ55" i="28"/>
  <c r="X55" i="28"/>
  <c r="L55" i="28"/>
  <c r="AU54" i="28"/>
  <c r="AI54" i="28"/>
  <c r="W54" i="28"/>
  <c r="K54" i="28"/>
  <c r="AT53" i="28"/>
  <c r="AH53" i="28"/>
  <c r="V53" i="28"/>
  <c r="J53" i="28"/>
  <c r="AS52" i="28"/>
  <c r="AG52" i="28"/>
  <c r="U52" i="28"/>
  <c r="I52" i="28"/>
  <c r="AR51" i="28"/>
  <c r="AF51" i="28"/>
  <c r="T51" i="28"/>
  <c r="H51" i="28"/>
  <c r="AQ50" i="28"/>
  <c r="AE50" i="28"/>
  <c r="S50" i="28"/>
  <c r="G50" i="28"/>
  <c r="AP49" i="28"/>
  <c r="AD49" i="28"/>
  <c r="R49" i="28"/>
  <c r="F49" i="28"/>
  <c r="AO48" i="28"/>
  <c r="AC48" i="28"/>
  <c r="Q48" i="28"/>
  <c r="E48" i="28"/>
  <c r="AN47" i="28"/>
  <c r="AB47" i="28"/>
  <c r="P47" i="28"/>
  <c r="D47" i="28"/>
  <c r="AM172" i="28"/>
  <c r="N171" i="28"/>
  <c r="AU168" i="28"/>
  <c r="AV117" i="26"/>
  <c r="AW57" i="28"/>
  <c r="Y57" i="28"/>
  <c r="AV56" i="28"/>
  <c r="X56" i="28"/>
  <c r="AU55" i="28"/>
  <c r="W55" i="28"/>
  <c r="AT54" i="28"/>
  <c r="V54" i="28"/>
  <c r="AS53" i="28"/>
  <c r="U53" i="28"/>
  <c r="AR52" i="28"/>
  <c r="AF52" i="28"/>
  <c r="T52" i="28"/>
  <c r="H52" i="28"/>
  <c r="AE51" i="28"/>
  <c r="S51" i="28"/>
  <c r="G51" i="28"/>
  <c r="AP50" i="28"/>
  <c r="AD50" i="28"/>
  <c r="R50" i="28"/>
  <c r="F50" i="28"/>
  <c r="AO49" i="28"/>
  <c r="AC49" i="28"/>
  <c r="Q49" i="28"/>
  <c r="E49" i="28"/>
  <c r="AN48" i="28"/>
  <c r="AB48" i="28"/>
  <c r="P48" i="28"/>
  <c r="D48" i="28"/>
  <c r="AM47" i="28"/>
  <c r="AA47" i="28"/>
  <c r="O47" i="28"/>
  <c r="C47" i="28"/>
  <c r="C60" i="28"/>
  <c r="AN87" i="28"/>
  <c r="AB87" i="28"/>
  <c r="P87" i="28"/>
  <c r="D87" i="28"/>
  <c r="AM86" i="28"/>
  <c r="AA86" i="28"/>
  <c r="O86" i="28"/>
  <c r="C86" i="28"/>
  <c r="AL85" i="28"/>
  <c r="Z85" i="28"/>
  <c r="N85" i="28"/>
  <c r="AW84" i="28"/>
  <c r="AK84" i="28"/>
  <c r="Y84" i="28"/>
  <c r="M84" i="28"/>
  <c r="AV83" i="28"/>
  <c r="AJ83" i="28"/>
  <c r="X83" i="28"/>
  <c r="L83" i="28"/>
  <c r="AU82" i="28"/>
  <c r="AI82" i="28"/>
  <c r="W82" i="28"/>
  <c r="K82" i="28"/>
  <c r="AT81" i="28"/>
  <c r="AH81" i="28"/>
  <c r="V81" i="28"/>
  <c r="J81" i="28"/>
  <c r="AS80" i="28"/>
  <c r="AG80" i="28"/>
  <c r="U80" i="28"/>
  <c r="I80" i="28"/>
  <c r="AR79" i="28"/>
  <c r="AF79" i="28"/>
  <c r="T79" i="28"/>
  <c r="H79" i="28"/>
  <c r="AQ78" i="28"/>
  <c r="AE78" i="28"/>
  <c r="S78" i="28"/>
  <c r="G78" i="28"/>
  <c r="AP77" i="28"/>
  <c r="AD77" i="28"/>
  <c r="R77" i="28"/>
  <c r="F77" i="28"/>
  <c r="AN90" i="28"/>
  <c r="AB90" i="28"/>
  <c r="P90" i="28"/>
  <c r="D90" i="28"/>
  <c r="AN173" i="28"/>
  <c r="Z171" i="28"/>
  <c r="W168" i="28"/>
  <c r="AK57" i="28"/>
  <c r="M57" i="28"/>
  <c r="AJ56" i="28"/>
  <c r="L56" i="28"/>
  <c r="AI55" i="28"/>
  <c r="K55" i="28"/>
  <c r="AH54" i="28"/>
  <c r="J54" i="28"/>
  <c r="AG53" i="28"/>
  <c r="I53" i="28"/>
  <c r="AQ51" i="28"/>
  <c r="AL45" i="28"/>
  <c r="Z45" i="28"/>
  <c r="N45" i="28"/>
  <c r="C75" i="28"/>
  <c r="P173" i="28"/>
  <c r="Y170" i="28"/>
  <c r="V167" i="28"/>
  <c r="AK45" i="28"/>
  <c r="Y45" i="28"/>
  <c r="M45" i="28"/>
  <c r="AN75" i="28"/>
  <c r="AB75" i="28"/>
  <c r="P75" i="28"/>
  <c r="D75" i="28"/>
  <c r="Q174" i="28"/>
  <c r="O172" i="28"/>
  <c r="M170" i="28"/>
  <c r="K168" i="28"/>
  <c r="X117" i="26"/>
  <c r="AM72" i="28"/>
  <c r="AA72" i="28"/>
  <c r="O72" i="28"/>
  <c r="C72" i="28"/>
  <c r="AL71" i="28"/>
  <c r="Z71" i="28"/>
  <c r="N71" i="28"/>
  <c r="AW70" i="28"/>
  <c r="AK70" i="28"/>
  <c r="Y70" i="28"/>
  <c r="M70" i="28"/>
  <c r="AV69" i="28"/>
  <c r="AJ69" i="28"/>
  <c r="X69" i="28"/>
  <c r="L69" i="28"/>
  <c r="AU68" i="28"/>
  <c r="AI68" i="28"/>
  <c r="W68" i="28"/>
  <c r="K68" i="28"/>
  <c r="AT67" i="28"/>
  <c r="AH67" i="28"/>
  <c r="V67" i="28"/>
  <c r="J67" i="28"/>
  <c r="AS66" i="28"/>
  <c r="AG66" i="28"/>
  <c r="U66" i="28"/>
  <c r="I66" i="28"/>
  <c r="AR65" i="28"/>
  <c r="AF65" i="28"/>
  <c r="T65" i="28"/>
  <c r="H65" i="28"/>
  <c r="AQ64" i="28"/>
  <c r="AE64" i="28"/>
  <c r="S64" i="28"/>
  <c r="G64" i="28"/>
  <c r="AP63" i="28"/>
  <c r="AD63" i="28"/>
  <c r="R63" i="28"/>
  <c r="F63" i="28"/>
  <c r="AO62" i="28"/>
  <c r="AC62" i="28"/>
  <c r="Q62" i="28"/>
  <c r="E62" i="28"/>
  <c r="AM75" i="28"/>
  <c r="AA75" i="28"/>
  <c r="O75" i="28"/>
  <c r="F175" i="28"/>
  <c r="D173" i="28"/>
  <c r="AK170" i="28"/>
  <c r="AT167" i="28"/>
  <c r="C5" i="28"/>
  <c r="AW45" i="28"/>
  <c r="AC174" i="28"/>
  <c r="AA172" i="28"/>
  <c r="AW170" i="28"/>
  <c r="AI168" i="28"/>
  <c r="L117" i="26"/>
  <c r="AM60" i="28"/>
  <c r="Y39" i="46" s="1"/>
  <c r="Y47" i="46" s="1"/>
  <c r="AA60" i="28"/>
  <c r="M39" i="46" s="1"/>
  <c r="M47" i="46" s="1"/>
  <c r="O60" i="28"/>
  <c r="E174" i="28"/>
  <c r="C172" i="28"/>
  <c r="AJ169" i="28"/>
  <c r="AH167" i="28"/>
  <c r="AJ117" i="26"/>
  <c r="N60" i="28"/>
  <c r="AP117" i="28"/>
  <c r="AD117" i="28"/>
  <c r="R117" i="28"/>
  <c r="F117" i="28"/>
  <c r="AO116" i="28"/>
  <c r="AC116" i="28"/>
  <c r="Q116" i="28"/>
  <c r="E116" i="28"/>
  <c r="AB115" i="28"/>
  <c r="D115" i="28"/>
  <c r="AM114" i="28"/>
  <c r="AA114" i="28"/>
  <c r="O114" i="28"/>
  <c r="C114" i="28"/>
  <c r="AL113" i="28"/>
  <c r="Z113" i="28"/>
  <c r="N113" i="28"/>
  <c r="AW112" i="28"/>
  <c r="AK112" i="28"/>
  <c r="Y112" i="28"/>
  <c r="M112" i="28"/>
  <c r="AV111" i="28"/>
  <c r="AJ111" i="28"/>
  <c r="X111" i="28"/>
  <c r="L111" i="28"/>
  <c r="AU110" i="28"/>
  <c r="AI110" i="28"/>
  <c r="W110" i="28"/>
  <c r="K110" i="28"/>
  <c r="AT109" i="28"/>
  <c r="AH109" i="28"/>
  <c r="V109" i="28"/>
  <c r="J109" i="28"/>
  <c r="AS108" i="28"/>
  <c r="AG108" i="28"/>
  <c r="U108" i="28"/>
  <c r="I108" i="28"/>
  <c r="AR107" i="28"/>
  <c r="AF107" i="28"/>
  <c r="T107" i="28"/>
  <c r="H107" i="28"/>
  <c r="AQ106" i="28"/>
  <c r="AE106" i="28"/>
  <c r="S106" i="28"/>
  <c r="G106" i="28"/>
  <c r="AP120" i="28"/>
  <c r="AD120" i="28"/>
  <c r="R120" i="28"/>
  <c r="F120" i="28"/>
  <c r="R175" i="28"/>
  <c r="AB173" i="28"/>
  <c r="AL171" i="28"/>
  <c r="L169" i="28"/>
  <c r="J167" i="28"/>
  <c r="Z60" i="28"/>
  <c r="L39" i="46" s="1"/>
  <c r="L47" i="46" s="1"/>
  <c r="AN115" i="28"/>
  <c r="X169" i="28"/>
  <c r="AL60" i="28"/>
  <c r="X39" i="46" s="1"/>
  <c r="X47" i="46" s="1"/>
  <c r="P115" i="28"/>
  <c r="AO90" i="28"/>
  <c r="AC90" i="28"/>
  <c r="Q90" i="28"/>
  <c r="E90" i="28"/>
  <c r="AS165" i="28"/>
  <c r="AG165" i="28"/>
  <c r="U165" i="28"/>
  <c r="I165" i="28"/>
  <c r="AR162" i="28"/>
  <c r="AF162" i="28"/>
  <c r="T162" i="28"/>
  <c r="H162" i="28"/>
  <c r="AQ161" i="28"/>
  <c r="AE161" i="28"/>
  <c r="S161" i="28"/>
  <c r="G161" i="28"/>
  <c r="AP160" i="28"/>
  <c r="AD160" i="28"/>
  <c r="R160" i="28"/>
  <c r="F160" i="28"/>
  <c r="AO159" i="28"/>
  <c r="AC159" i="28"/>
  <c r="Q159" i="28"/>
  <c r="E159" i="28"/>
  <c r="AN158" i="28"/>
  <c r="AB158" i="28"/>
  <c r="P158" i="28"/>
  <c r="D158" i="28"/>
  <c r="AM157" i="28"/>
  <c r="AA157" i="28"/>
  <c r="O157" i="28"/>
  <c r="C157" i="28"/>
  <c r="AL156" i="28"/>
  <c r="Z156" i="28"/>
  <c r="N156" i="28"/>
  <c r="AW155" i="28"/>
  <c r="AK155" i="28"/>
  <c r="Y155" i="28"/>
  <c r="M155" i="28"/>
  <c r="AV154" i="28"/>
  <c r="AJ154" i="28"/>
  <c r="X154" i="28"/>
  <c r="L154" i="28"/>
  <c r="AU153" i="28"/>
  <c r="AI153" i="28"/>
  <c r="W153" i="28"/>
  <c r="K153" i="28"/>
  <c r="AT152" i="28"/>
  <c r="AH152" i="28"/>
  <c r="V152" i="28"/>
  <c r="J152" i="28"/>
  <c r="AR165" i="28"/>
  <c r="AF165" i="28"/>
  <c r="T165" i="28"/>
  <c r="H165" i="28"/>
  <c r="AM87" i="28"/>
  <c r="AA87" i="28"/>
  <c r="O87" i="28"/>
  <c r="C87" i="28"/>
  <c r="AL86" i="28"/>
  <c r="Z86" i="28"/>
  <c r="N86" i="28"/>
  <c r="AW85" i="28"/>
  <c r="AK85" i="28"/>
  <c r="Y85" i="28"/>
  <c r="M85" i="28"/>
  <c r="AV84" i="28"/>
  <c r="AJ84" i="28"/>
  <c r="X84" i="28"/>
  <c r="L84" i="28"/>
  <c r="AU83" i="28"/>
  <c r="AI83" i="28"/>
  <c r="W83" i="28"/>
  <c r="K83" i="28"/>
  <c r="AT82" i="28"/>
  <c r="AH82" i="28"/>
  <c r="V82" i="28"/>
  <c r="J82" i="28"/>
  <c r="AS81" i="28"/>
  <c r="AG81" i="28"/>
  <c r="U81" i="28"/>
  <c r="I81" i="28"/>
  <c r="AR80" i="28"/>
  <c r="AF80" i="28"/>
  <c r="T80" i="28"/>
  <c r="H80" i="28"/>
  <c r="AQ79" i="28"/>
  <c r="AE79" i="28"/>
  <c r="S79" i="28"/>
  <c r="G79" i="28"/>
  <c r="AP78" i="28"/>
  <c r="AD78" i="28"/>
  <c r="R78" i="28"/>
  <c r="F78" i="28"/>
  <c r="AO77" i="28"/>
  <c r="AC77" i="28"/>
  <c r="Q77" i="28"/>
  <c r="E77" i="28"/>
  <c r="AQ162" i="28"/>
  <c r="AE162" i="28"/>
  <c r="S162" i="28"/>
  <c r="G162" i="28"/>
  <c r="AP161" i="28"/>
  <c r="AD161" i="28"/>
  <c r="R161" i="28"/>
  <c r="F161" i="28"/>
  <c r="AO160" i="28"/>
  <c r="AC160" i="28"/>
  <c r="Q160" i="28"/>
  <c r="E160" i="28"/>
  <c r="AN159" i="28"/>
  <c r="AB159" i="28"/>
  <c r="P159" i="28"/>
  <c r="D159" i="28"/>
  <c r="AM158" i="28"/>
  <c r="AA158" i="28"/>
  <c r="O158" i="28"/>
  <c r="C158" i="28"/>
  <c r="AL157" i="28"/>
  <c r="AR150" i="28"/>
  <c r="AF150" i="28"/>
  <c r="T150" i="28"/>
  <c r="H150" i="28"/>
  <c r="AQ132" i="28"/>
  <c r="AE132" i="28"/>
  <c r="S132" i="28"/>
  <c r="G132" i="28"/>
  <c r="AP131" i="28"/>
  <c r="AD131" i="28"/>
  <c r="R131" i="28"/>
  <c r="F131" i="28"/>
  <c r="AO130" i="28"/>
  <c r="AC130" i="28"/>
  <c r="Q130" i="28"/>
  <c r="E130" i="28"/>
  <c r="AN129" i="28"/>
  <c r="AB129" i="28"/>
  <c r="P129" i="28"/>
  <c r="D129" i="28"/>
  <c r="AM128" i="28"/>
  <c r="AA128" i="28"/>
  <c r="O128" i="28"/>
  <c r="C128" i="28"/>
  <c r="AL127" i="28"/>
  <c r="Z127" i="28"/>
  <c r="N127" i="28"/>
  <c r="AW126" i="28"/>
  <c r="AK126" i="28"/>
  <c r="Y126" i="28"/>
  <c r="M126" i="28"/>
  <c r="AV125" i="28"/>
  <c r="AJ125" i="28"/>
  <c r="X125" i="28"/>
  <c r="L125" i="28"/>
  <c r="AU124" i="28"/>
  <c r="AI124" i="28"/>
  <c r="W124" i="28"/>
  <c r="K124" i="28"/>
  <c r="AT123" i="28"/>
  <c r="AH123" i="28"/>
  <c r="V123" i="28"/>
  <c r="J123" i="28"/>
  <c r="AS122" i="28"/>
  <c r="AG122" i="28"/>
  <c r="U122" i="28"/>
  <c r="I122" i="28"/>
  <c r="AQ150" i="28"/>
  <c r="AE150" i="28"/>
  <c r="S150" i="28"/>
  <c r="G150" i="28"/>
  <c r="AL72" i="28"/>
  <c r="Z72" i="28"/>
  <c r="N72" i="28"/>
  <c r="AW71" i="28"/>
  <c r="AK71" i="28"/>
  <c r="Y71" i="28"/>
  <c r="M71" i="28"/>
  <c r="AV70" i="28"/>
  <c r="AJ70" i="28"/>
  <c r="X70" i="28"/>
  <c r="L70" i="28"/>
  <c r="AU69" i="28"/>
  <c r="AI69" i="28"/>
  <c r="W69" i="28"/>
  <c r="K69" i="28"/>
  <c r="AT68" i="28"/>
  <c r="AH68" i="28"/>
  <c r="V68" i="28"/>
  <c r="J68" i="28"/>
  <c r="AS67" i="28"/>
  <c r="AG67" i="28"/>
  <c r="U67" i="28"/>
  <c r="I67" i="28"/>
  <c r="AR66" i="28"/>
  <c r="AF66" i="28"/>
  <c r="T66" i="28"/>
  <c r="H66" i="28"/>
  <c r="AQ65" i="28"/>
  <c r="AE65" i="28"/>
  <c r="S65" i="28"/>
  <c r="G65" i="28"/>
  <c r="AP64" i="28"/>
  <c r="AD64" i="28"/>
  <c r="R64" i="28"/>
  <c r="F64" i="28"/>
  <c r="AO63" i="28"/>
  <c r="AC63" i="28"/>
  <c r="Q63" i="28"/>
  <c r="E63" i="28"/>
  <c r="AN62" i="28"/>
  <c r="AB62" i="28"/>
  <c r="P62" i="28"/>
  <c r="D62" i="28"/>
  <c r="AP132" i="28"/>
  <c r="AD132" i="28"/>
  <c r="R132" i="28"/>
  <c r="F132" i="28"/>
  <c r="AO131" i="28"/>
  <c r="AC131" i="28"/>
  <c r="Q131" i="28"/>
  <c r="E131" i="28"/>
  <c r="AN130" i="28"/>
  <c r="AB130" i="28"/>
  <c r="P130" i="28"/>
  <c r="D130" i="28"/>
  <c r="AM129" i="28"/>
  <c r="AA129" i="28"/>
  <c r="O129" i="28"/>
  <c r="C129" i="28"/>
  <c r="AL128" i="28"/>
  <c r="Z128" i="28"/>
  <c r="N128" i="28"/>
  <c r="AW127" i="28"/>
  <c r="AK127" i="28"/>
  <c r="Y127" i="28"/>
  <c r="M127" i="28"/>
  <c r="AV126" i="28"/>
  <c r="AJ126" i="28"/>
  <c r="X126" i="28"/>
  <c r="L126" i="28"/>
  <c r="AU125" i="28"/>
  <c r="AI125" i="28"/>
  <c r="W125" i="28"/>
  <c r="K125" i="28"/>
  <c r="AT124" i="28"/>
  <c r="AH124" i="28"/>
  <c r="V124" i="28"/>
  <c r="J124" i="28"/>
  <c r="AS123" i="28"/>
  <c r="AG123" i="28"/>
  <c r="U123" i="28"/>
  <c r="I123" i="28"/>
  <c r="AR122" i="28"/>
  <c r="AF122" i="28"/>
  <c r="T122" i="28"/>
  <c r="AQ120" i="28"/>
  <c r="AE120" i="28"/>
  <c r="S120" i="28"/>
  <c r="G120" i="28"/>
  <c r="AX79" i="26"/>
  <c r="AL79" i="26"/>
  <c r="Z79" i="26"/>
  <c r="N79" i="26"/>
  <c r="AO117" i="28"/>
  <c r="AC117" i="28"/>
  <c r="Q117" i="28"/>
  <c r="E117" i="28"/>
  <c r="AN116" i="28"/>
  <c r="AB116" i="28"/>
  <c r="P116" i="28"/>
  <c r="D116" i="28"/>
  <c r="AM115" i="28"/>
  <c r="AA115" i="28"/>
  <c r="O115" i="28"/>
  <c r="C115" i="28"/>
  <c r="AL114" i="28"/>
  <c r="Z114" i="28"/>
  <c r="N114" i="28"/>
  <c r="AW113" i="28"/>
  <c r="AK113" i="28"/>
  <c r="Y113" i="28"/>
  <c r="M113" i="28"/>
  <c r="AV112" i="28"/>
  <c r="AJ112" i="28"/>
  <c r="X112" i="28"/>
  <c r="L112" i="28"/>
  <c r="AU111" i="28"/>
  <c r="AI111" i="28"/>
  <c r="W111" i="28"/>
  <c r="K111" i="28"/>
  <c r="AT110" i="28"/>
  <c r="AH110" i="28"/>
  <c r="V110" i="28"/>
  <c r="J110" i="28"/>
  <c r="AS109" i="28"/>
  <c r="AG109" i="28"/>
  <c r="U109" i="28"/>
  <c r="I109" i="28"/>
  <c r="AR108" i="28"/>
  <c r="AF108" i="28"/>
  <c r="T108" i="28"/>
  <c r="H108" i="28"/>
  <c r="AQ107" i="28"/>
  <c r="AE107" i="28"/>
  <c r="S107" i="28"/>
  <c r="G107" i="28"/>
  <c r="AP106" i="28"/>
  <c r="AD106" i="28"/>
  <c r="R106" i="28"/>
  <c r="F106" i="28"/>
  <c r="AP105" i="28"/>
  <c r="AD105" i="28"/>
  <c r="R105" i="28"/>
  <c r="F105" i="28"/>
  <c r="AQ95" i="26"/>
  <c r="AE95" i="26"/>
  <c r="S95" i="26"/>
  <c r="G95" i="26"/>
  <c r="AP94" i="26"/>
  <c r="AD94" i="26"/>
  <c r="R94" i="26"/>
  <c r="F94" i="26"/>
  <c r="AO93" i="26"/>
  <c r="AC93" i="26"/>
  <c r="Q93" i="26"/>
  <c r="E93" i="26"/>
  <c r="AN92" i="26"/>
  <c r="AB92" i="26"/>
  <c r="P92" i="26"/>
  <c r="D92" i="26"/>
  <c r="AM91" i="26"/>
  <c r="AA91" i="26"/>
  <c r="O91" i="26"/>
  <c r="AX90" i="26"/>
  <c r="AL90" i="26"/>
  <c r="Z90" i="26"/>
  <c r="N90" i="26"/>
  <c r="AW89" i="26"/>
  <c r="AK89" i="26"/>
  <c r="Y89" i="26"/>
  <c r="M89" i="26"/>
  <c r="AV88" i="26"/>
  <c r="AJ88" i="26"/>
  <c r="X88" i="26"/>
  <c r="L88" i="26"/>
  <c r="AU87" i="26"/>
  <c r="AI87" i="26"/>
  <c r="W87" i="26"/>
  <c r="K87" i="26"/>
  <c r="AT86" i="26"/>
  <c r="AH86" i="26"/>
  <c r="V86" i="26"/>
  <c r="J86" i="26"/>
  <c r="AS85" i="26"/>
  <c r="AG85" i="26"/>
  <c r="U85" i="26"/>
  <c r="I85" i="26"/>
  <c r="AR84" i="26"/>
  <c r="AF84" i="26"/>
  <c r="T84" i="26"/>
  <c r="H84" i="26"/>
  <c r="AQ83" i="26"/>
  <c r="AE83" i="26"/>
  <c r="S83" i="26"/>
  <c r="G83" i="26"/>
  <c r="AP82" i="26"/>
  <c r="AD82" i="26"/>
  <c r="R82" i="26"/>
  <c r="F82" i="26"/>
  <c r="AO81" i="26"/>
  <c r="AC81" i="26"/>
  <c r="Q81" i="26"/>
  <c r="E81" i="26"/>
  <c r="AN80" i="26"/>
  <c r="AB80" i="26"/>
  <c r="P80" i="26"/>
  <c r="D80" i="26"/>
  <c r="AP95" i="26"/>
  <c r="AD95" i="26"/>
  <c r="R95" i="26"/>
  <c r="F95" i="26"/>
  <c r="AO94" i="26"/>
  <c r="AC94" i="26"/>
  <c r="Q94" i="26"/>
  <c r="E94" i="26"/>
  <c r="AN93" i="26"/>
  <c r="AB93" i="26"/>
  <c r="P93" i="26"/>
  <c r="D93" i="26"/>
  <c r="AM92" i="26"/>
  <c r="AA92" i="26"/>
  <c r="O92" i="26"/>
  <c r="AX91" i="26"/>
  <c r="AL91" i="26"/>
  <c r="Z91" i="26"/>
  <c r="N91" i="26"/>
  <c r="AW90" i="26"/>
  <c r="AK90" i="26"/>
  <c r="Y90" i="26"/>
  <c r="M90" i="26"/>
  <c r="AV89" i="26"/>
  <c r="AJ89" i="26"/>
  <c r="X89" i="26"/>
  <c r="L89" i="26"/>
  <c r="AU88" i="26"/>
  <c r="AI88" i="26"/>
  <c r="W88" i="26"/>
  <c r="K88" i="26"/>
  <c r="AT87" i="26"/>
  <c r="AH87" i="26"/>
  <c r="V87" i="26"/>
  <c r="J87" i="26"/>
  <c r="AS86" i="26"/>
  <c r="AG86" i="26"/>
  <c r="U86" i="26"/>
  <c r="I86" i="26"/>
  <c r="AR85" i="26"/>
  <c r="AF85" i="26"/>
  <c r="T85" i="26"/>
  <c r="H85" i="26"/>
  <c r="AQ84" i="26"/>
  <c r="AE84" i="26"/>
  <c r="S84" i="26"/>
  <c r="G84" i="26"/>
  <c r="AP83" i="26"/>
  <c r="AD83" i="26"/>
  <c r="R83" i="26"/>
  <c r="F83" i="26"/>
  <c r="AO82" i="26"/>
  <c r="AC82" i="26"/>
  <c r="Q82" i="26"/>
  <c r="E82" i="26"/>
  <c r="AN81" i="26"/>
  <c r="AB81" i="26"/>
  <c r="P81" i="26"/>
  <c r="D81" i="26"/>
  <c r="AM80" i="26"/>
  <c r="AA80" i="26"/>
  <c r="O80" i="26"/>
  <c r="Z157" i="28"/>
  <c r="N157" i="28"/>
  <c r="AW156" i="28"/>
  <c r="AK156" i="28"/>
  <c r="Y156" i="28"/>
  <c r="M156" i="28"/>
  <c r="AV155" i="28"/>
  <c r="AJ155" i="28"/>
  <c r="X155" i="28"/>
  <c r="L155" i="28"/>
  <c r="AU154" i="28"/>
  <c r="AI154" i="28"/>
  <c r="W154" i="28"/>
  <c r="K154" i="28"/>
  <c r="AT153" i="28"/>
  <c r="AH153" i="28"/>
  <c r="V153" i="28"/>
  <c r="J153" i="28"/>
  <c r="AS152" i="28"/>
  <c r="AG152" i="28"/>
  <c r="U152" i="28"/>
  <c r="I152" i="28"/>
  <c r="AV114" i="26"/>
  <c r="AJ114" i="26"/>
  <c r="X114" i="26"/>
  <c r="L114" i="26"/>
  <c r="AU113" i="26"/>
  <c r="AI113" i="26"/>
  <c r="W113" i="26"/>
  <c r="K113" i="26"/>
  <c r="AT112" i="26"/>
  <c r="AH112" i="26"/>
  <c r="V112" i="26"/>
  <c r="J112" i="26"/>
  <c r="AS111" i="26"/>
  <c r="AG111" i="26"/>
  <c r="U111" i="26"/>
  <c r="I111" i="26"/>
  <c r="AR110" i="26"/>
  <c r="AF110" i="26"/>
  <c r="T110" i="26"/>
  <c r="H110" i="26"/>
  <c r="AQ109" i="26"/>
  <c r="AE109" i="26"/>
  <c r="S109" i="26"/>
  <c r="G109" i="26"/>
  <c r="AP108" i="26"/>
  <c r="AD108" i="26"/>
  <c r="R108" i="26"/>
  <c r="F108" i="26"/>
  <c r="AO107" i="26"/>
  <c r="AC107" i="26"/>
  <c r="Q107" i="26"/>
  <c r="E107" i="26"/>
  <c r="AN106" i="26"/>
  <c r="AB106" i="26"/>
  <c r="P106" i="26"/>
  <c r="D106" i="26"/>
  <c r="AM105" i="26"/>
  <c r="AA105" i="26"/>
  <c r="O105" i="26"/>
  <c r="AX104" i="26"/>
  <c r="AL104" i="26"/>
  <c r="Z104" i="26"/>
  <c r="N104" i="26"/>
  <c r="AW103" i="26"/>
  <c r="AK103" i="26"/>
  <c r="Y103" i="26"/>
  <c r="M103" i="26"/>
  <c r="AV102" i="26"/>
  <c r="AJ102" i="26"/>
  <c r="X102" i="26"/>
  <c r="L102" i="26"/>
  <c r="AU101" i="26"/>
  <c r="AI101" i="26"/>
  <c r="W101" i="26"/>
  <c r="K101" i="26"/>
  <c r="AT100" i="26"/>
  <c r="AH100" i="26"/>
  <c r="V100" i="26"/>
  <c r="J100" i="26"/>
  <c r="AS99" i="26"/>
  <c r="AG99" i="26"/>
  <c r="U99" i="26"/>
  <c r="I99" i="26"/>
  <c r="AU114" i="26"/>
  <c r="AI114" i="26"/>
  <c r="W114" i="26"/>
  <c r="K114" i="26"/>
  <c r="AT113" i="26"/>
  <c r="AH113" i="26"/>
  <c r="V113" i="26"/>
  <c r="J113" i="26"/>
  <c r="AS112" i="26"/>
  <c r="AG112" i="26"/>
  <c r="U112" i="26"/>
  <c r="I112" i="26"/>
  <c r="AR111" i="26"/>
  <c r="AF111" i="26"/>
  <c r="T111" i="26"/>
  <c r="H111" i="26"/>
  <c r="AQ110" i="26"/>
  <c r="AE110" i="26"/>
  <c r="S110" i="26"/>
  <c r="G110" i="26"/>
  <c r="AP109" i="26"/>
  <c r="AD109" i="26"/>
  <c r="R109" i="26"/>
  <c r="F109" i="26"/>
  <c r="AO108" i="26"/>
  <c r="AC108" i="26"/>
  <c r="Q108" i="26"/>
  <c r="E108" i="26"/>
  <c r="AN107" i="26"/>
  <c r="AB107" i="26"/>
  <c r="P107" i="26"/>
  <c r="D107" i="26"/>
  <c r="AM106" i="26"/>
  <c r="AA106" i="26"/>
  <c r="O106" i="26"/>
  <c r="AX105" i="26"/>
  <c r="AL105" i="26"/>
  <c r="Z105" i="26"/>
  <c r="N105" i="26"/>
  <c r="AW104" i="26"/>
  <c r="AK104" i="26"/>
  <c r="Y104" i="26"/>
  <c r="M104" i="26"/>
  <c r="AV103" i="26"/>
  <c r="AJ103" i="26"/>
  <c r="X103" i="26"/>
  <c r="L103" i="26"/>
  <c r="AU102" i="26"/>
  <c r="AI102" i="26"/>
  <c r="W102" i="26"/>
  <c r="K102" i="26"/>
  <c r="AT101" i="26"/>
  <c r="AH101" i="26"/>
  <c r="V101" i="26"/>
  <c r="J101" i="26"/>
  <c r="AS100" i="26"/>
  <c r="AG100" i="26"/>
  <c r="U100" i="26"/>
  <c r="I100" i="26"/>
  <c r="AR99" i="26"/>
  <c r="AF99" i="26"/>
  <c r="T99" i="26"/>
  <c r="H99" i="26"/>
  <c r="AO133" i="26"/>
  <c r="AC133" i="26"/>
  <c r="Q133" i="26"/>
  <c r="E133" i="26"/>
  <c r="AN132" i="26"/>
  <c r="H122" i="28"/>
  <c r="AM79" i="26"/>
  <c r="AA79" i="26"/>
  <c r="O79" i="26"/>
  <c r="AR98" i="26"/>
  <c r="AF98" i="26"/>
  <c r="T98" i="26"/>
  <c r="H98" i="26"/>
  <c r="AQ98" i="26"/>
  <c r="AE98" i="26"/>
  <c r="S98" i="26"/>
  <c r="G98" i="26"/>
  <c r="AP136" i="26"/>
  <c r="AD136" i="26"/>
  <c r="R136" i="26"/>
  <c r="F136" i="26"/>
  <c r="R5" i="28"/>
  <c r="AO136" i="26"/>
  <c r="AC136" i="26"/>
  <c r="Q136" i="26"/>
  <c r="E136" i="26"/>
  <c r="AD5" i="28"/>
  <c r="G5" i="28"/>
  <c r="AB132" i="26"/>
  <c r="P132" i="26"/>
  <c r="D132" i="26"/>
  <c r="AM131" i="26"/>
  <c r="AA131" i="26"/>
  <c r="O131" i="26"/>
  <c r="AX130" i="26"/>
  <c r="AL130" i="26"/>
  <c r="Z130" i="26"/>
  <c r="N130" i="26"/>
  <c r="AW129" i="26"/>
  <c r="AK129" i="26"/>
  <c r="Y129" i="26"/>
  <c r="M129" i="26"/>
  <c r="AV128" i="26"/>
  <c r="AJ128" i="26"/>
  <c r="X128" i="26"/>
  <c r="L128" i="26"/>
  <c r="AU127" i="26"/>
  <c r="AI127" i="26"/>
  <c r="W127" i="26"/>
  <c r="K127" i="26"/>
  <c r="AT126" i="26"/>
  <c r="AH126" i="26"/>
  <c r="V126" i="26"/>
  <c r="J126" i="26"/>
  <c r="AS125" i="26"/>
  <c r="AG125" i="26"/>
  <c r="U125" i="26"/>
  <c r="I125" i="26"/>
  <c r="AR124" i="26"/>
  <c r="AF124" i="26"/>
  <c r="T124" i="26"/>
  <c r="H124" i="26"/>
  <c r="AQ123" i="26"/>
  <c r="AE123" i="26"/>
  <c r="S123" i="26"/>
  <c r="G123" i="26"/>
  <c r="AP122" i="26"/>
  <c r="AD122" i="26"/>
  <c r="R122" i="26"/>
  <c r="F122" i="26"/>
  <c r="AO121" i="26"/>
  <c r="AC121" i="26"/>
  <c r="Q121" i="26"/>
  <c r="E121" i="26"/>
  <c r="AN120" i="26"/>
  <c r="AB120" i="26"/>
  <c r="P120" i="26"/>
  <c r="D120" i="26"/>
  <c r="AM119" i="26"/>
  <c r="AA119" i="26"/>
  <c r="O119" i="26"/>
  <c r="AX118" i="26"/>
  <c r="AL118" i="26"/>
  <c r="Z118" i="26"/>
  <c r="N118" i="26"/>
  <c r="H6" i="27"/>
  <c r="T6" i="27"/>
  <c r="AF6" i="27"/>
  <c r="AR6" i="27"/>
  <c r="I7" i="27"/>
  <c r="U7" i="27"/>
  <c r="AG7" i="27"/>
  <c r="AS7" i="27"/>
  <c r="J8" i="27"/>
  <c r="V8" i="27"/>
  <c r="AH8" i="27"/>
  <c r="AT8" i="27"/>
  <c r="K9" i="27"/>
  <c r="W9" i="27"/>
  <c r="AI9" i="27"/>
  <c r="AU9" i="27"/>
  <c r="M10" i="27"/>
  <c r="Y10" i="27"/>
  <c r="AK10" i="27"/>
  <c r="AW10" i="27"/>
  <c r="N11" i="27"/>
  <c r="Z11" i="27"/>
  <c r="AL11" i="27"/>
  <c r="C12" i="27"/>
  <c r="O12" i="27"/>
  <c r="AA12" i="27"/>
  <c r="AM12" i="27"/>
  <c r="O5" i="28"/>
  <c r="AN133" i="26"/>
  <c r="AB133" i="26"/>
  <c r="P133" i="26"/>
  <c r="D133" i="26"/>
  <c r="AM132" i="26"/>
  <c r="AA132" i="26"/>
  <c r="O132" i="26"/>
  <c r="AX131" i="26"/>
  <c r="AL131" i="26"/>
  <c r="Z131" i="26"/>
  <c r="N131" i="26"/>
  <c r="AW130" i="26"/>
  <c r="AK130" i="26"/>
  <c r="Y130" i="26"/>
  <c r="M130" i="26"/>
  <c r="AV129" i="26"/>
  <c r="AJ129" i="26"/>
  <c r="X129" i="26"/>
  <c r="L129" i="26"/>
  <c r="AU128" i="26"/>
  <c r="AI128" i="26"/>
  <c r="W128" i="26"/>
  <c r="K128" i="26"/>
  <c r="AT127" i="26"/>
  <c r="AH127" i="26"/>
  <c r="V127" i="26"/>
  <c r="J127" i="26"/>
  <c r="AS126" i="26"/>
  <c r="AG126" i="26"/>
  <c r="U126" i="26"/>
  <c r="I126" i="26"/>
  <c r="AR125" i="26"/>
  <c r="AF125" i="26"/>
  <c r="T125" i="26"/>
  <c r="H125" i="26"/>
  <c r="AQ124" i="26"/>
  <c r="AE124" i="26"/>
  <c r="S124" i="26"/>
  <c r="G124" i="26"/>
  <c r="AP123" i="26"/>
  <c r="AD123" i="26"/>
  <c r="R123" i="26"/>
  <c r="F123" i="26"/>
  <c r="AO122" i="26"/>
  <c r="AC122" i="26"/>
  <c r="Q122" i="26"/>
  <c r="E122" i="26"/>
  <c r="AN121" i="26"/>
  <c r="AB121" i="26"/>
  <c r="P121" i="26"/>
  <c r="D121" i="26"/>
  <c r="AM120" i="26"/>
  <c r="AA120" i="26"/>
  <c r="O120" i="26"/>
  <c r="AX119" i="26"/>
  <c r="AL119" i="26"/>
  <c r="Z119" i="26"/>
  <c r="N119" i="26"/>
  <c r="AW118" i="26"/>
  <c r="AK118" i="26"/>
  <c r="Y118" i="26"/>
  <c r="M118" i="26"/>
  <c r="AA5" i="28"/>
  <c r="AT152" i="26"/>
  <c r="AH152" i="26"/>
  <c r="V152" i="26"/>
  <c r="J152" i="26"/>
  <c r="AS151" i="26"/>
  <c r="AG151" i="26"/>
  <c r="U151" i="26"/>
  <c r="I151" i="26"/>
  <c r="AR150" i="26"/>
  <c r="AF150" i="26"/>
  <c r="T150" i="26"/>
  <c r="H150" i="26"/>
  <c r="AQ149" i="26"/>
  <c r="AE149" i="26"/>
  <c r="S149" i="26"/>
  <c r="G149" i="26"/>
  <c r="AP148" i="26"/>
  <c r="AD148" i="26"/>
  <c r="R148" i="26"/>
  <c r="F148" i="26"/>
  <c r="AO147" i="26"/>
  <c r="AC147" i="26"/>
  <c r="Q147" i="26"/>
  <c r="E147" i="26"/>
  <c r="AN146" i="26"/>
  <c r="AB146" i="26"/>
  <c r="P146" i="26"/>
  <c r="D146" i="26"/>
  <c r="AM145" i="26"/>
  <c r="AA145" i="26"/>
  <c r="O145" i="26"/>
  <c r="AX144" i="26"/>
  <c r="AL144" i="26"/>
  <c r="Z144" i="26"/>
  <c r="N144" i="26"/>
  <c r="AW143" i="26"/>
  <c r="AK143" i="26"/>
  <c r="Y143" i="26"/>
  <c r="M143" i="26"/>
  <c r="AV142" i="26"/>
  <c r="AJ142" i="26"/>
  <c r="X142" i="26"/>
  <c r="L142" i="26"/>
  <c r="AU141" i="26"/>
  <c r="AI141" i="26"/>
  <c r="W141" i="26"/>
  <c r="K141" i="26"/>
  <c r="AT140" i="26"/>
  <c r="AH140" i="26"/>
  <c r="V140" i="26"/>
  <c r="J140" i="26"/>
  <c r="AS139" i="26"/>
  <c r="AG139" i="26"/>
  <c r="U139" i="26"/>
  <c r="I139" i="26"/>
  <c r="AR138" i="26"/>
  <c r="AF138" i="26"/>
  <c r="T138" i="26"/>
  <c r="H138" i="26"/>
  <c r="AQ137" i="26"/>
  <c r="AE137" i="26"/>
  <c r="S137" i="26"/>
  <c r="G137" i="26"/>
  <c r="D5" i="28"/>
  <c r="AS152" i="26"/>
  <c r="AG152" i="26"/>
  <c r="U152" i="26"/>
  <c r="I152" i="26"/>
  <c r="AR151" i="26"/>
  <c r="AF151" i="26"/>
  <c r="T151" i="26"/>
  <c r="H151" i="26"/>
  <c r="AQ150" i="26"/>
  <c r="AE150" i="26"/>
  <c r="S150" i="26"/>
  <c r="G150" i="26"/>
  <c r="AP149" i="26"/>
  <c r="AD149" i="26"/>
  <c r="R149" i="26"/>
  <c r="F149" i="26"/>
  <c r="AO148" i="26"/>
  <c r="AC148" i="26"/>
  <c r="Q148" i="26"/>
  <c r="E148" i="26"/>
  <c r="AN147" i="26"/>
  <c r="AB147" i="26"/>
  <c r="P147" i="26"/>
  <c r="D147" i="26"/>
  <c r="AM146" i="26"/>
  <c r="AA146" i="26"/>
  <c r="O146" i="26"/>
  <c r="AX145" i="26"/>
  <c r="AL145" i="26"/>
  <c r="Z145" i="26"/>
  <c r="N145" i="26"/>
  <c r="AW144" i="26"/>
  <c r="AK144" i="26"/>
  <c r="Y144" i="26"/>
  <c r="M144" i="26"/>
  <c r="AV143" i="26"/>
  <c r="AJ143" i="26"/>
  <c r="X143" i="26"/>
  <c r="L143" i="26"/>
  <c r="AU142" i="26"/>
  <c r="AI142" i="26"/>
  <c r="W142" i="26"/>
  <c r="K142" i="26"/>
  <c r="AT141" i="26"/>
  <c r="AH141" i="26"/>
  <c r="V141" i="26"/>
  <c r="J141" i="26"/>
  <c r="AS140" i="26"/>
  <c r="AG140" i="26"/>
  <c r="U140" i="26"/>
  <c r="I140" i="26"/>
  <c r="AR139" i="26"/>
  <c r="AF139" i="26"/>
  <c r="T139" i="26"/>
  <c r="H139" i="26"/>
  <c r="AQ138" i="26"/>
  <c r="AE138" i="26"/>
  <c r="S138" i="26"/>
  <c r="G138" i="26"/>
  <c r="AP137" i="26"/>
  <c r="AD137" i="26"/>
  <c r="R137" i="26"/>
  <c r="F137" i="26"/>
  <c r="P5" i="28"/>
  <c r="J5" i="28"/>
  <c r="I5" i="28"/>
  <c r="AM5" i="28"/>
  <c r="AB5" i="28"/>
  <c r="V5" i="28"/>
  <c r="U5" i="28"/>
  <c r="M5" i="28"/>
  <c r="AN5" i="28"/>
  <c r="AH5" i="28"/>
  <c r="AG5" i="28"/>
  <c r="AS7" i="24"/>
  <c r="AG7" i="24"/>
  <c r="U7" i="24"/>
  <c r="I7" i="24"/>
  <c r="AW10" i="24"/>
  <c r="AK10" i="24"/>
  <c r="Y10" i="24"/>
  <c r="M10" i="24"/>
  <c r="E91" i="28"/>
  <c r="E9" i="24"/>
  <c r="W151" i="28"/>
  <c r="W11" i="24"/>
  <c r="AM46" i="28"/>
  <c r="AM6" i="24"/>
  <c r="AA46" i="28"/>
  <c r="AA6" i="24"/>
  <c r="O46" i="28"/>
  <c r="O6" i="24"/>
  <c r="C46" i="28"/>
  <c r="C6" i="24"/>
  <c r="AR61" i="28"/>
  <c r="AR7" i="24"/>
  <c r="AF61" i="28"/>
  <c r="AF7" i="24"/>
  <c r="T61" i="28"/>
  <c r="T7" i="24"/>
  <c r="H61" i="28"/>
  <c r="H7" i="24"/>
  <c r="AP76" i="28"/>
  <c r="AP8" i="24"/>
  <c r="AD76" i="28"/>
  <c r="AD8" i="24"/>
  <c r="R76" i="28"/>
  <c r="R8" i="24"/>
  <c r="F76" i="28"/>
  <c r="F8" i="24"/>
  <c r="AN91" i="28"/>
  <c r="AN9" i="24"/>
  <c r="AB91" i="28"/>
  <c r="AB9" i="24"/>
  <c r="P91" i="28"/>
  <c r="P9" i="24"/>
  <c r="D91" i="28"/>
  <c r="D9" i="24"/>
  <c r="AV121" i="28"/>
  <c r="AV10" i="24"/>
  <c r="AJ121" i="28"/>
  <c r="AJ10" i="24"/>
  <c r="X121" i="28"/>
  <c r="X10" i="24"/>
  <c r="L121" i="28"/>
  <c r="L10" i="24"/>
  <c r="AT151" i="28"/>
  <c r="AT11" i="24"/>
  <c r="AH151" i="28"/>
  <c r="AH11" i="24"/>
  <c r="V151" i="28"/>
  <c r="V11" i="24"/>
  <c r="J151" i="28"/>
  <c r="J11" i="24"/>
  <c r="AR166" i="28"/>
  <c r="AR12" i="24"/>
  <c r="AF166" i="28"/>
  <c r="AF12" i="24"/>
  <c r="T166" i="28"/>
  <c r="T12" i="24"/>
  <c r="H166" i="28"/>
  <c r="H12" i="24"/>
  <c r="AM91" i="28"/>
  <c r="AM9" i="24"/>
  <c r="AI121" i="28"/>
  <c r="AI10" i="24"/>
  <c r="AW46" i="28"/>
  <c r="AW6" i="24"/>
  <c r="AK46" i="28"/>
  <c r="AK6" i="24"/>
  <c r="Y46" i="28"/>
  <c r="Y6" i="24"/>
  <c r="M46" i="28"/>
  <c r="M6" i="24"/>
  <c r="AP61" i="28"/>
  <c r="AP7" i="24"/>
  <c r="AD61" i="28"/>
  <c r="AD7" i="24"/>
  <c r="R61" i="28"/>
  <c r="R7" i="24"/>
  <c r="F61" i="28"/>
  <c r="F7" i="24"/>
  <c r="AN76" i="28"/>
  <c r="AN8" i="24"/>
  <c r="AB76" i="28"/>
  <c r="AB8" i="24"/>
  <c r="P76" i="28"/>
  <c r="P8" i="24"/>
  <c r="D76" i="28"/>
  <c r="D8" i="24"/>
  <c r="AL9" i="24"/>
  <c r="Z9" i="24"/>
  <c r="N9" i="24"/>
  <c r="AT121" i="28"/>
  <c r="AT10" i="24"/>
  <c r="AH121" i="28"/>
  <c r="AH10" i="24"/>
  <c r="V121" i="28"/>
  <c r="V10" i="24"/>
  <c r="J121" i="28"/>
  <c r="J10" i="24"/>
  <c r="AR151" i="28"/>
  <c r="AR11" i="24"/>
  <c r="AF151" i="28"/>
  <c r="AF11" i="24"/>
  <c r="T151" i="28"/>
  <c r="T11" i="24"/>
  <c r="H151" i="28"/>
  <c r="H11" i="24"/>
  <c r="AP12" i="24"/>
  <c r="AD12" i="24"/>
  <c r="R12" i="24"/>
  <c r="F12" i="24"/>
  <c r="D46" i="28"/>
  <c r="D6" i="24"/>
  <c r="S76" i="28"/>
  <c r="S8" i="24"/>
  <c r="AC91" i="28"/>
  <c r="AC9" i="24"/>
  <c r="AI151" i="28"/>
  <c r="AI11" i="24"/>
  <c r="U166" i="28"/>
  <c r="U12" i="24"/>
  <c r="N46" i="28"/>
  <c r="N6" i="24"/>
  <c r="AU121" i="28"/>
  <c r="AU10" i="24"/>
  <c r="I151" i="28"/>
  <c r="I11" i="24"/>
  <c r="AV46" i="28"/>
  <c r="AV6" i="24"/>
  <c r="AJ46" i="28"/>
  <c r="AJ6" i="24"/>
  <c r="X46" i="28"/>
  <c r="X6" i="24"/>
  <c r="L46" i="28"/>
  <c r="L6" i="24"/>
  <c r="AO61" i="28"/>
  <c r="AO7" i="24"/>
  <c r="AC61" i="28"/>
  <c r="AC7" i="24"/>
  <c r="Q61" i="28"/>
  <c r="Q7" i="24"/>
  <c r="E61" i="28"/>
  <c r="E7" i="24"/>
  <c r="AM76" i="28"/>
  <c r="AM8" i="24"/>
  <c r="AA76" i="28"/>
  <c r="AA8" i="24"/>
  <c r="O76" i="28"/>
  <c r="O8" i="24"/>
  <c r="C76" i="28"/>
  <c r="C8" i="24"/>
  <c r="AW9" i="24"/>
  <c r="AK9" i="24"/>
  <c r="Y9" i="24"/>
  <c r="M9" i="24"/>
  <c r="AS121" i="28"/>
  <c r="AS10" i="24"/>
  <c r="AG121" i="28"/>
  <c r="AG10" i="24"/>
  <c r="U121" i="28"/>
  <c r="U10" i="24"/>
  <c r="I121" i="28"/>
  <c r="I10" i="24"/>
  <c r="AQ151" i="28"/>
  <c r="AQ11" i="24"/>
  <c r="AE151" i="28"/>
  <c r="AE11" i="24"/>
  <c r="S151" i="28"/>
  <c r="S11" i="24"/>
  <c r="G151" i="28"/>
  <c r="G11" i="24"/>
  <c r="AO12" i="24"/>
  <c r="AC12" i="24"/>
  <c r="Q12" i="24"/>
  <c r="E12" i="24"/>
  <c r="G76" i="28"/>
  <c r="G8" i="24"/>
  <c r="AG166" i="28"/>
  <c r="AG12" i="24"/>
  <c r="AE61" i="28"/>
  <c r="AE7" i="24"/>
  <c r="AG151" i="28"/>
  <c r="AG11" i="24"/>
  <c r="AU46" i="28"/>
  <c r="AU6" i="24"/>
  <c r="AI46" i="28"/>
  <c r="AI6" i="24"/>
  <c r="W46" i="28"/>
  <c r="W6" i="24"/>
  <c r="K46" i="28"/>
  <c r="K6" i="24"/>
  <c r="AN61" i="28"/>
  <c r="AN7" i="24"/>
  <c r="AB61" i="28"/>
  <c r="AB7" i="24"/>
  <c r="P61" i="28"/>
  <c r="P7" i="24"/>
  <c r="D61" i="28"/>
  <c r="D7" i="24"/>
  <c r="AL76" i="28"/>
  <c r="AL8" i="24"/>
  <c r="Z76" i="28"/>
  <c r="Z8" i="24"/>
  <c r="N76" i="28"/>
  <c r="N8" i="24"/>
  <c r="AV91" i="28"/>
  <c r="AV9" i="24"/>
  <c r="AJ91" i="28"/>
  <c r="AJ9" i="24"/>
  <c r="X91" i="28"/>
  <c r="X9" i="24"/>
  <c r="L91" i="28"/>
  <c r="L9" i="24"/>
  <c r="AR121" i="28"/>
  <c r="AR10" i="24"/>
  <c r="AF121" i="28"/>
  <c r="AF10" i="24"/>
  <c r="T121" i="28"/>
  <c r="T10" i="24"/>
  <c r="H121" i="28"/>
  <c r="H10" i="24"/>
  <c r="AP151" i="28"/>
  <c r="AP11" i="24"/>
  <c r="AD151" i="28"/>
  <c r="AD11" i="24"/>
  <c r="R151" i="28"/>
  <c r="R11" i="24"/>
  <c r="F151" i="28"/>
  <c r="F11" i="24"/>
  <c r="AN166" i="28"/>
  <c r="AN12" i="24"/>
  <c r="AB166" i="28"/>
  <c r="AB12" i="24"/>
  <c r="P166" i="28"/>
  <c r="P12" i="24"/>
  <c r="D166" i="28"/>
  <c r="D12" i="24"/>
  <c r="AU151" i="28"/>
  <c r="AU11" i="24"/>
  <c r="AS166" i="28"/>
  <c r="AS12" i="24"/>
  <c r="AC76" i="28"/>
  <c r="AC8" i="24"/>
  <c r="AA91" i="28"/>
  <c r="AA9" i="24"/>
  <c r="W121" i="28"/>
  <c r="W10" i="24"/>
  <c r="AQ166" i="28"/>
  <c r="AQ12" i="24"/>
  <c r="AT6" i="24"/>
  <c r="AH6" i="24"/>
  <c r="V6" i="24"/>
  <c r="J6" i="24"/>
  <c r="AM61" i="28"/>
  <c r="AM7" i="24"/>
  <c r="AA61" i="28"/>
  <c r="AA7" i="24"/>
  <c r="O61" i="28"/>
  <c r="O7" i="24"/>
  <c r="C61" i="28"/>
  <c r="C7" i="24"/>
  <c r="AW76" i="28"/>
  <c r="AW8" i="24"/>
  <c r="AK76" i="28"/>
  <c r="AK8" i="24"/>
  <c r="Y76" i="28"/>
  <c r="Y8" i="24"/>
  <c r="M76" i="28"/>
  <c r="M8" i="24"/>
  <c r="AU9" i="24"/>
  <c r="AI9" i="24"/>
  <c r="W9" i="24"/>
  <c r="K9" i="24"/>
  <c r="AQ121" i="28"/>
  <c r="AQ10" i="24"/>
  <c r="AE121" i="28"/>
  <c r="AE10" i="24"/>
  <c r="S121" i="28"/>
  <c r="S10" i="24"/>
  <c r="G121" i="28"/>
  <c r="G10" i="24"/>
  <c r="AO11" i="24"/>
  <c r="AC11" i="24"/>
  <c r="Q11" i="24"/>
  <c r="E11" i="24"/>
  <c r="AM12" i="24"/>
  <c r="AA12" i="24"/>
  <c r="O12" i="24"/>
  <c r="C12" i="24"/>
  <c r="P46" i="28"/>
  <c r="P6" i="24"/>
  <c r="I166" i="28"/>
  <c r="I12" i="24"/>
  <c r="Q76" i="28"/>
  <c r="Q8" i="24"/>
  <c r="K121" i="28"/>
  <c r="K10" i="24"/>
  <c r="AS151" i="28"/>
  <c r="AS11" i="24"/>
  <c r="AS46" i="28"/>
  <c r="AS6" i="24"/>
  <c r="AG46" i="28"/>
  <c r="AG6" i="24"/>
  <c r="U46" i="28"/>
  <c r="U6" i="24"/>
  <c r="I46" i="28"/>
  <c r="I6" i="24"/>
  <c r="AL61" i="28"/>
  <c r="AL7" i="24"/>
  <c r="Z61" i="28"/>
  <c r="Z7" i="24"/>
  <c r="N61" i="28"/>
  <c r="N7" i="24"/>
  <c r="AV8" i="24"/>
  <c r="AJ8" i="24"/>
  <c r="X8" i="24"/>
  <c r="L8" i="24"/>
  <c r="AT91" i="28"/>
  <c r="AT9" i="24"/>
  <c r="AH91" i="28"/>
  <c r="AH9" i="24"/>
  <c r="V91" i="28"/>
  <c r="V9" i="24"/>
  <c r="J91" i="28"/>
  <c r="J9" i="24"/>
  <c r="AP121" i="28"/>
  <c r="AP10" i="24"/>
  <c r="AD121" i="28"/>
  <c r="AD10" i="24"/>
  <c r="R121" i="28"/>
  <c r="R10" i="24"/>
  <c r="F121" i="28"/>
  <c r="F10" i="24"/>
  <c r="AN11" i="24"/>
  <c r="AB11" i="24"/>
  <c r="P11" i="24"/>
  <c r="D11" i="24"/>
  <c r="AL166" i="28"/>
  <c r="AL12" i="24"/>
  <c r="Z166" i="28"/>
  <c r="Z12" i="24"/>
  <c r="N166" i="28"/>
  <c r="N12" i="24"/>
  <c r="S61" i="28"/>
  <c r="S7" i="24"/>
  <c r="E76" i="28"/>
  <c r="E8" i="24"/>
  <c r="O91" i="28"/>
  <c r="O9" i="24"/>
  <c r="AR6" i="24"/>
  <c r="AF6" i="24"/>
  <c r="T6" i="24"/>
  <c r="H6" i="24"/>
  <c r="AW61" i="28"/>
  <c r="AW7" i="24"/>
  <c r="AK61" i="28"/>
  <c r="AK7" i="24"/>
  <c r="Y61" i="28"/>
  <c r="Y7" i="24"/>
  <c r="M61" i="28"/>
  <c r="M7" i="24"/>
  <c r="AU76" i="28"/>
  <c r="AU8" i="24"/>
  <c r="AI76" i="28"/>
  <c r="AI8" i="24"/>
  <c r="W76" i="28"/>
  <c r="W8" i="24"/>
  <c r="K76" i="28"/>
  <c r="K8" i="24"/>
  <c r="AS91" i="28"/>
  <c r="AS9" i="24"/>
  <c r="AG91" i="28"/>
  <c r="AG9" i="24"/>
  <c r="U91" i="28"/>
  <c r="U9" i="24"/>
  <c r="I91" i="28"/>
  <c r="I9" i="24"/>
  <c r="AO121" i="28"/>
  <c r="AO10" i="24"/>
  <c r="AC121" i="28"/>
  <c r="AC10" i="24"/>
  <c r="Q121" i="28"/>
  <c r="Q10" i="24"/>
  <c r="E121" i="28"/>
  <c r="E10" i="24"/>
  <c r="AM151" i="28"/>
  <c r="AM11" i="24"/>
  <c r="AA151" i="28"/>
  <c r="AA11" i="24"/>
  <c r="O151" i="28"/>
  <c r="O11" i="24"/>
  <c r="C151" i="28"/>
  <c r="C11" i="24"/>
  <c r="AW166" i="28"/>
  <c r="AW12" i="24"/>
  <c r="AK166" i="28"/>
  <c r="AK12" i="24"/>
  <c r="Y166" i="28"/>
  <c r="Y12" i="24"/>
  <c r="M166" i="28"/>
  <c r="M12" i="24"/>
  <c r="AB46" i="28"/>
  <c r="AB6" i="24"/>
  <c r="AQ76" i="28"/>
  <c r="AQ8" i="24"/>
  <c r="AL46" i="28"/>
  <c r="AL6" i="24"/>
  <c r="S166" i="28"/>
  <c r="S12" i="24"/>
  <c r="AQ46" i="28"/>
  <c r="AQ6" i="24"/>
  <c r="AE46" i="28"/>
  <c r="AE6" i="24"/>
  <c r="S46" i="28"/>
  <c r="S6" i="24"/>
  <c r="G46" i="28"/>
  <c r="G6" i="24"/>
  <c r="AV61" i="28"/>
  <c r="AV7" i="24"/>
  <c r="AJ61" i="28"/>
  <c r="AJ7" i="24"/>
  <c r="X61" i="28"/>
  <c r="X7" i="24"/>
  <c r="L61" i="28"/>
  <c r="L7" i="24"/>
  <c r="AT8" i="24"/>
  <c r="AH8" i="24"/>
  <c r="V8" i="24"/>
  <c r="J8" i="24"/>
  <c r="AR91" i="28"/>
  <c r="AR9" i="24"/>
  <c r="AF91" i="28"/>
  <c r="AF9" i="24"/>
  <c r="T91" i="28"/>
  <c r="T9" i="24"/>
  <c r="H91" i="28"/>
  <c r="H9" i="24"/>
  <c r="AN10" i="24"/>
  <c r="AB10" i="24"/>
  <c r="P10" i="24"/>
  <c r="D10" i="24"/>
  <c r="AL11" i="24"/>
  <c r="Z11" i="24"/>
  <c r="N11" i="24"/>
  <c r="N11" i="28" s="1"/>
  <c r="AV166" i="28"/>
  <c r="AV12" i="24"/>
  <c r="AJ166" i="28"/>
  <c r="AJ12" i="24"/>
  <c r="X166" i="28"/>
  <c r="X12" i="24"/>
  <c r="L166" i="28"/>
  <c r="L12" i="24"/>
  <c r="AN46" i="28"/>
  <c r="AN6" i="24"/>
  <c r="AE76" i="28"/>
  <c r="AE8" i="24"/>
  <c r="AO91" i="28"/>
  <c r="AO9" i="24"/>
  <c r="G61" i="28"/>
  <c r="G7" i="24"/>
  <c r="AO76" i="28"/>
  <c r="AO8" i="24"/>
  <c r="G166" i="28"/>
  <c r="G12" i="24"/>
  <c r="AP46" i="28"/>
  <c r="AP6" i="24"/>
  <c r="AD46" i="28"/>
  <c r="AD6" i="24"/>
  <c r="R46" i="28"/>
  <c r="R6" i="24"/>
  <c r="F46" i="28"/>
  <c r="F6" i="24"/>
  <c r="AU7" i="24"/>
  <c r="AI7" i="24"/>
  <c r="W7" i="24"/>
  <c r="K7" i="24"/>
  <c r="AS76" i="28"/>
  <c r="AS8" i="24"/>
  <c r="AG76" i="28"/>
  <c r="AG8" i="24"/>
  <c r="U76" i="28"/>
  <c r="U8" i="24"/>
  <c r="I76" i="28"/>
  <c r="I8" i="24"/>
  <c r="AQ91" i="28"/>
  <c r="AQ9" i="24"/>
  <c r="AE91" i="28"/>
  <c r="AE9" i="24"/>
  <c r="S91" i="28"/>
  <c r="S9" i="24"/>
  <c r="G91" i="28"/>
  <c r="G9" i="24"/>
  <c r="AM10" i="24"/>
  <c r="AA10" i="24"/>
  <c r="O10" i="24"/>
  <c r="C10" i="24"/>
  <c r="AW151" i="28"/>
  <c r="AW11" i="24"/>
  <c r="AK151" i="28"/>
  <c r="AK11" i="24"/>
  <c r="Y151" i="28"/>
  <c r="Y11" i="24"/>
  <c r="M151" i="28"/>
  <c r="M11" i="24"/>
  <c r="AU166" i="28"/>
  <c r="AU12" i="24"/>
  <c r="AI166" i="28"/>
  <c r="AI12" i="24"/>
  <c r="W166" i="28"/>
  <c r="W12" i="24"/>
  <c r="K166" i="28"/>
  <c r="K12" i="24"/>
  <c r="Q91" i="28"/>
  <c r="Q9" i="24"/>
  <c r="K151" i="28"/>
  <c r="K11" i="24"/>
  <c r="Z46" i="28"/>
  <c r="Z6" i="24"/>
  <c r="AQ61" i="28"/>
  <c r="AQ7" i="24"/>
  <c r="C91" i="28"/>
  <c r="C9" i="24"/>
  <c r="U151" i="28"/>
  <c r="U11" i="24"/>
  <c r="AE166" i="28"/>
  <c r="AE12" i="24"/>
  <c r="AO46" i="28"/>
  <c r="AO6" i="24"/>
  <c r="AC46" i="28"/>
  <c r="AC6" i="24"/>
  <c r="Q46" i="28"/>
  <c r="Q6" i="24"/>
  <c r="E46" i="28"/>
  <c r="E6" i="24"/>
  <c r="AT61" i="28"/>
  <c r="AT7" i="24"/>
  <c r="AH61" i="28"/>
  <c r="AH7" i="24"/>
  <c r="V61" i="28"/>
  <c r="V7" i="24"/>
  <c r="J61" i="28"/>
  <c r="J7" i="24"/>
  <c r="AR76" i="28"/>
  <c r="AR8" i="24"/>
  <c r="AF76" i="28"/>
  <c r="AF8" i="24"/>
  <c r="T76" i="28"/>
  <c r="T8" i="24"/>
  <c r="H76" i="28"/>
  <c r="H8" i="24"/>
  <c r="AP91" i="28"/>
  <c r="AP9" i="24"/>
  <c r="AD91" i="28"/>
  <c r="AD9" i="24"/>
  <c r="R91" i="28"/>
  <c r="R9" i="24"/>
  <c r="F91" i="28"/>
  <c r="F9" i="24"/>
  <c r="AL121" i="28"/>
  <c r="AL10" i="24"/>
  <c r="Z121" i="28"/>
  <c r="Z10" i="24"/>
  <c r="N121" i="28"/>
  <c r="N10" i="24"/>
  <c r="AV151" i="28"/>
  <c r="AV11" i="24"/>
  <c r="AJ151" i="28"/>
  <c r="AJ11" i="24"/>
  <c r="X151" i="28"/>
  <c r="X11" i="24"/>
  <c r="L151" i="28"/>
  <c r="L11" i="24"/>
  <c r="AT166" i="28"/>
  <c r="AT12" i="24"/>
  <c r="AH166" i="28"/>
  <c r="AH12" i="24"/>
  <c r="V166" i="28"/>
  <c r="V12" i="24"/>
  <c r="J166" i="28"/>
  <c r="J12" i="24"/>
  <c r="AM139" i="26"/>
  <c r="J6" i="27"/>
  <c r="V6" i="27"/>
  <c r="AH6" i="27"/>
  <c r="AT6" i="27"/>
  <c r="K7" i="27"/>
  <c r="W7" i="27"/>
  <c r="AI7" i="27"/>
  <c r="AU7" i="27"/>
  <c r="L8" i="27"/>
  <c r="X8" i="27"/>
  <c r="AJ8" i="27"/>
  <c r="AV8" i="27"/>
  <c r="M9" i="27"/>
  <c r="Y9" i="27"/>
  <c r="AK9" i="27"/>
  <c r="AW9" i="27"/>
  <c r="C10" i="27"/>
  <c r="O10" i="27"/>
  <c r="AA10" i="27"/>
  <c r="AM10" i="27"/>
  <c r="D11" i="27"/>
  <c r="P11" i="27"/>
  <c r="AB11" i="27"/>
  <c r="AN11" i="27"/>
  <c r="E12" i="27"/>
  <c r="Q12" i="27"/>
  <c r="AC12" i="27"/>
  <c r="AO12" i="27"/>
  <c r="K6" i="27"/>
  <c r="W6" i="27"/>
  <c r="AI6" i="27"/>
  <c r="AU6" i="27"/>
  <c r="L7" i="27"/>
  <c r="X7" i="27"/>
  <c r="AJ7" i="27"/>
  <c r="AV7" i="27"/>
  <c r="M8" i="27"/>
  <c r="Y8" i="27"/>
  <c r="AK8" i="27"/>
  <c r="AW8" i="27"/>
  <c r="N9" i="27"/>
  <c r="Z9" i="27"/>
  <c r="AL9" i="27"/>
  <c r="D10" i="27"/>
  <c r="P10" i="27"/>
  <c r="AB10" i="27"/>
  <c r="AN10" i="27"/>
  <c r="E11" i="27"/>
  <c r="Q11" i="27"/>
  <c r="AC11" i="27"/>
  <c r="AO11" i="27"/>
  <c r="F12" i="27"/>
  <c r="R12" i="27"/>
  <c r="AD12" i="27"/>
  <c r="AP12" i="27"/>
  <c r="AK48" i="28"/>
  <c r="AM132" i="28"/>
  <c r="AA132" i="28"/>
  <c r="O132" i="28"/>
  <c r="C132" i="28"/>
  <c r="AL131" i="28"/>
  <c r="Z131" i="28"/>
  <c r="N131" i="28"/>
  <c r="AW130" i="28"/>
  <c r="AK130" i="28"/>
  <c r="Y130" i="28"/>
  <c r="M130" i="28"/>
  <c r="AV129" i="28"/>
  <c r="AJ129" i="28"/>
  <c r="X129" i="28"/>
  <c r="L129" i="28"/>
  <c r="AU128" i="28"/>
  <c r="AI128" i="28"/>
  <c r="W128" i="28"/>
  <c r="K128" i="28"/>
  <c r="AT127" i="28"/>
  <c r="AH127" i="28"/>
  <c r="V127" i="28"/>
  <c r="J127" i="28"/>
  <c r="AS126" i="28"/>
  <c r="AG126" i="28"/>
  <c r="U126" i="28"/>
  <c r="I126" i="28"/>
  <c r="AR125" i="28"/>
  <c r="AF125" i="28"/>
  <c r="T125" i="28"/>
  <c r="H125" i="28"/>
  <c r="AQ124" i="28"/>
  <c r="AE124" i="28"/>
  <c r="S124" i="28"/>
  <c r="G124" i="28"/>
  <c r="AP123" i="28"/>
  <c r="AD123" i="28"/>
  <c r="R123" i="28"/>
  <c r="F123" i="28"/>
  <c r="AO122" i="28"/>
  <c r="AC122" i="28"/>
  <c r="Q122" i="28"/>
  <c r="E122" i="28"/>
  <c r="AN121" i="28"/>
  <c r="AB121" i="28"/>
  <c r="P121" i="28"/>
  <c r="D121" i="28"/>
  <c r="I6" i="27"/>
  <c r="U6" i="27"/>
  <c r="AG6" i="27"/>
  <c r="AS6" i="27"/>
  <c r="J7" i="27"/>
  <c r="V7" i="27"/>
  <c r="AH7" i="27"/>
  <c r="AT7" i="27"/>
  <c r="K8" i="27"/>
  <c r="W8" i="27"/>
  <c r="AI8" i="27"/>
  <c r="AU8" i="27"/>
  <c r="L9" i="27"/>
  <c r="X9" i="27"/>
  <c r="AJ9" i="27"/>
  <c r="AV9" i="27"/>
  <c r="N10" i="27"/>
  <c r="Z10" i="27"/>
  <c r="AL10" i="27"/>
  <c r="C11" i="27"/>
  <c r="O11" i="27"/>
  <c r="AA11" i="27"/>
  <c r="AM11" i="27"/>
  <c r="D12" i="27"/>
  <c r="P12" i="27"/>
  <c r="AB12" i="27"/>
  <c r="AN12" i="27"/>
  <c r="AL117" i="28"/>
  <c r="Z117" i="28"/>
  <c r="N117" i="28"/>
  <c r="AW116" i="28"/>
  <c r="AK116" i="28"/>
  <c r="Y116" i="28"/>
  <c r="M116" i="28"/>
  <c r="AV115" i="28"/>
  <c r="AJ115" i="28"/>
  <c r="X115" i="28"/>
  <c r="L115" i="28"/>
  <c r="AU114" i="28"/>
  <c r="AI114" i="28"/>
  <c r="W114" i="28"/>
  <c r="K114" i="28"/>
  <c r="AT113" i="28"/>
  <c r="AH113" i="28"/>
  <c r="V113" i="28"/>
  <c r="J113" i="28"/>
  <c r="AS112" i="28"/>
  <c r="AG112" i="28"/>
  <c r="U112" i="28"/>
  <c r="I112" i="28"/>
  <c r="AR111" i="28"/>
  <c r="AF111" i="28"/>
  <c r="T111" i="28"/>
  <c r="H111" i="28"/>
  <c r="AQ110" i="28"/>
  <c r="AE110" i="28"/>
  <c r="S110" i="28"/>
  <c r="G110" i="28"/>
  <c r="AP109" i="28"/>
  <c r="AD109" i="28"/>
  <c r="R109" i="28"/>
  <c r="F109" i="28"/>
  <c r="AO108" i="28"/>
  <c r="AC108" i="28"/>
  <c r="Q108" i="28"/>
  <c r="E108" i="28"/>
  <c r="AN107" i="28"/>
  <c r="AB107" i="28"/>
  <c r="P107" i="28"/>
  <c r="D107" i="28"/>
  <c r="AM106" i="28"/>
  <c r="AA106" i="28"/>
  <c r="O106" i="28"/>
  <c r="C106" i="28"/>
  <c r="L6" i="27"/>
  <c r="X6" i="27"/>
  <c r="AJ6" i="27"/>
  <c r="AV6" i="27"/>
  <c r="M7" i="27"/>
  <c r="Y7" i="27"/>
  <c r="AK7" i="27"/>
  <c r="AW7" i="27"/>
  <c r="N8" i="27"/>
  <c r="Z8" i="27"/>
  <c r="AL8" i="27"/>
  <c r="C9" i="27"/>
  <c r="O9" i="27"/>
  <c r="AA9" i="27"/>
  <c r="AM9" i="27"/>
  <c r="E10" i="27"/>
  <c r="Q10" i="27"/>
  <c r="AC10" i="27"/>
  <c r="AO10" i="27"/>
  <c r="F11" i="27"/>
  <c r="R11" i="27"/>
  <c r="AD11" i="27"/>
  <c r="AP11" i="27"/>
  <c r="G12" i="27"/>
  <c r="S12" i="27"/>
  <c r="AE12" i="27"/>
  <c r="AQ12" i="27"/>
  <c r="M6" i="27"/>
  <c r="Y6" i="27"/>
  <c r="AK6" i="27"/>
  <c r="AW6" i="27"/>
  <c r="N7" i="27"/>
  <c r="Z7" i="27"/>
  <c r="AL7" i="27"/>
  <c r="C8" i="27"/>
  <c r="O8" i="27"/>
  <c r="AA8" i="27"/>
  <c r="AM8" i="27"/>
  <c r="D9" i="27"/>
  <c r="P9" i="27"/>
  <c r="AB9" i="27"/>
  <c r="AN9" i="27"/>
  <c r="F10" i="27"/>
  <c r="R10" i="27"/>
  <c r="AD10" i="27"/>
  <c r="AP10" i="27"/>
  <c r="G11" i="27"/>
  <c r="S11" i="27"/>
  <c r="AE11" i="27"/>
  <c r="AQ11" i="27"/>
  <c r="H12" i="27"/>
  <c r="T12" i="27"/>
  <c r="AF12" i="27"/>
  <c r="AR12" i="27"/>
  <c r="N6" i="27"/>
  <c r="Z6" i="27"/>
  <c r="AL6" i="27"/>
  <c r="C7" i="27"/>
  <c r="O7" i="27"/>
  <c r="AA7" i="27"/>
  <c r="AM7" i="27"/>
  <c r="D8" i="27"/>
  <c r="P8" i="27"/>
  <c r="AB8" i="27"/>
  <c r="AN8" i="27"/>
  <c r="E9" i="27"/>
  <c r="Q9" i="27"/>
  <c r="AC9" i="27"/>
  <c r="AO9" i="27"/>
  <c r="G10" i="27"/>
  <c r="S10" i="27"/>
  <c r="AE10" i="27"/>
  <c r="AQ10" i="27"/>
  <c r="H11" i="27"/>
  <c r="T11" i="27"/>
  <c r="AF11" i="27"/>
  <c r="AR11" i="27"/>
  <c r="I12" i="27"/>
  <c r="U12" i="27"/>
  <c r="AG12" i="27"/>
  <c r="AS12" i="27"/>
  <c r="AB93" i="28"/>
  <c r="P93" i="28"/>
  <c r="D93" i="28"/>
  <c r="AM92" i="28"/>
  <c r="AA92" i="28"/>
  <c r="O92" i="28"/>
  <c r="C92" i="28"/>
  <c r="AL91" i="28"/>
  <c r="Z91" i="28"/>
  <c r="N91" i="28"/>
  <c r="AO177" i="28"/>
  <c r="AC177" i="28"/>
  <c r="Q177" i="28"/>
  <c r="E177" i="28"/>
  <c r="AN176" i="28"/>
  <c r="AB176" i="28"/>
  <c r="P176" i="28"/>
  <c r="D176" i="28"/>
  <c r="AM175" i="28"/>
  <c r="AA175" i="28"/>
  <c r="O175" i="28"/>
  <c r="C175" i="28"/>
  <c r="AL174" i="28"/>
  <c r="Z174" i="28"/>
  <c r="N174" i="28"/>
  <c r="AW173" i="28"/>
  <c r="AK173" i="28"/>
  <c r="Y173" i="28"/>
  <c r="M173" i="28"/>
  <c r="AV172" i="28"/>
  <c r="AJ172" i="28"/>
  <c r="X172" i="28"/>
  <c r="L172" i="28"/>
  <c r="AU171" i="28"/>
  <c r="AI171" i="28"/>
  <c r="W171" i="28"/>
  <c r="K171" i="28"/>
  <c r="AT170" i="28"/>
  <c r="AH170" i="28"/>
  <c r="V170" i="28"/>
  <c r="J170" i="28"/>
  <c r="AS169" i="28"/>
  <c r="AG169" i="28"/>
  <c r="U169" i="28"/>
  <c r="I169" i="28"/>
  <c r="AR168" i="28"/>
  <c r="AF168" i="28"/>
  <c r="T168" i="28"/>
  <c r="H168" i="28"/>
  <c r="AQ167" i="28"/>
  <c r="AE167" i="28"/>
  <c r="S167" i="28"/>
  <c r="G167" i="28"/>
  <c r="AP166" i="28"/>
  <c r="AD166" i="28"/>
  <c r="R166" i="28"/>
  <c r="F166" i="28"/>
  <c r="C6" i="27"/>
  <c r="O6" i="27"/>
  <c r="AA6" i="27"/>
  <c r="AM6" i="27"/>
  <c r="D7" i="27"/>
  <c r="P7" i="27"/>
  <c r="AB7" i="27"/>
  <c r="AN7" i="27"/>
  <c r="E8" i="27"/>
  <c r="Q8" i="27"/>
  <c r="AC8" i="27"/>
  <c r="AO8" i="27"/>
  <c r="F9" i="27"/>
  <c r="R9" i="27"/>
  <c r="AD9" i="27"/>
  <c r="AP9" i="27"/>
  <c r="H10" i="27"/>
  <c r="T10" i="27"/>
  <c r="AF10" i="27"/>
  <c r="AR10" i="27"/>
  <c r="I11" i="27"/>
  <c r="U11" i="27"/>
  <c r="AG11" i="27"/>
  <c r="AS11" i="27"/>
  <c r="J12" i="27"/>
  <c r="V12" i="27"/>
  <c r="AH12" i="27"/>
  <c r="AT12" i="27"/>
  <c r="D6" i="27"/>
  <c r="P6" i="27"/>
  <c r="AB6" i="27"/>
  <c r="AN6" i="27"/>
  <c r="E7" i="27"/>
  <c r="Q7" i="27"/>
  <c r="AC7" i="27"/>
  <c r="AO7" i="27"/>
  <c r="F8" i="27"/>
  <c r="R8" i="27"/>
  <c r="AD8" i="27"/>
  <c r="AP8" i="27"/>
  <c r="G9" i="27"/>
  <c r="S9" i="27"/>
  <c r="AE9" i="27"/>
  <c r="AQ9" i="27"/>
  <c r="I10" i="27"/>
  <c r="U10" i="27"/>
  <c r="AG10" i="27"/>
  <c r="AS10" i="27"/>
  <c r="J11" i="27"/>
  <c r="V11" i="27"/>
  <c r="AH11" i="27"/>
  <c r="AT11" i="27"/>
  <c r="K12" i="27"/>
  <c r="W12" i="27"/>
  <c r="AI12" i="27"/>
  <c r="AU12" i="27"/>
  <c r="E6" i="27"/>
  <c r="Q6" i="27"/>
  <c r="AC6" i="27"/>
  <c r="AO6" i="27"/>
  <c r="F7" i="27"/>
  <c r="R7" i="27"/>
  <c r="AD7" i="27"/>
  <c r="AP7" i="27"/>
  <c r="G8" i="27"/>
  <c r="S8" i="27"/>
  <c r="AE8" i="27"/>
  <c r="AQ8" i="27"/>
  <c r="H9" i="27"/>
  <c r="T9" i="27"/>
  <c r="AF9" i="27"/>
  <c r="AR9" i="27"/>
  <c r="J10" i="27"/>
  <c r="V10" i="27"/>
  <c r="AH10" i="27"/>
  <c r="AT10" i="27"/>
  <c r="K11" i="27"/>
  <c r="W11" i="27"/>
  <c r="AI11" i="27"/>
  <c r="AU11" i="27"/>
  <c r="L12" i="27"/>
  <c r="X12" i="27"/>
  <c r="AJ12" i="27"/>
  <c r="AV12" i="27"/>
  <c r="AN162" i="28"/>
  <c r="AB162" i="28"/>
  <c r="P162" i="28"/>
  <c r="D162" i="28"/>
  <c r="AM161" i="28"/>
  <c r="AA161" i="28"/>
  <c r="O161" i="28"/>
  <c r="C161" i="28"/>
  <c r="AL160" i="28"/>
  <c r="Z160" i="28"/>
  <c r="N160" i="28"/>
  <c r="AW159" i="28"/>
  <c r="AK159" i="28"/>
  <c r="Y159" i="28"/>
  <c r="M159" i="28"/>
  <c r="AV158" i="28"/>
  <c r="AJ158" i="28"/>
  <c r="X158" i="28"/>
  <c r="L158" i="28"/>
  <c r="AU157" i="28"/>
  <c r="AI157" i="28"/>
  <c r="W157" i="28"/>
  <c r="K157" i="28"/>
  <c r="AT156" i="28"/>
  <c r="AH156" i="28"/>
  <c r="V156" i="28"/>
  <c r="J156" i="28"/>
  <c r="AS155" i="28"/>
  <c r="AG155" i="28"/>
  <c r="U155" i="28"/>
  <c r="I155" i="28"/>
  <c r="AR154" i="28"/>
  <c r="AF154" i="28"/>
  <c r="T154" i="28"/>
  <c r="H154" i="28"/>
  <c r="AQ153" i="28"/>
  <c r="AE153" i="28"/>
  <c r="S153" i="28"/>
  <c r="G153" i="28"/>
  <c r="AP152" i="28"/>
  <c r="AD152" i="28"/>
  <c r="R152" i="28"/>
  <c r="F152" i="28"/>
  <c r="AO151" i="28"/>
  <c r="AC151" i="28"/>
  <c r="Q151" i="28"/>
  <c r="E151" i="28"/>
  <c r="F6" i="27"/>
  <c r="R6" i="27"/>
  <c r="AD6" i="27"/>
  <c r="AP6" i="27"/>
  <c r="G7" i="27"/>
  <c r="S7" i="27"/>
  <c r="AE7" i="27"/>
  <c r="AQ7" i="27"/>
  <c r="H8" i="27"/>
  <c r="T8" i="27"/>
  <c r="AF8" i="27"/>
  <c r="AR8" i="27"/>
  <c r="I9" i="27"/>
  <c r="U9" i="27"/>
  <c r="AG9" i="27"/>
  <c r="AS9" i="27"/>
  <c r="K10" i="27"/>
  <c r="W10" i="27"/>
  <c r="AI10" i="27"/>
  <c r="AU10" i="27"/>
  <c r="L11" i="27"/>
  <c r="X11" i="27"/>
  <c r="AJ11" i="27"/>
  <c r="AV11" i="27"/>
  <c r="M12" i="27"/>
  <c r="Y12" i="27"/>
  <c r="AK12" i="27"/>
  <c r="AW12" i="27"/>
  <c r="G6" i="27"/>
  <c r="S6" i="27"/>
  <c r="AE6" i="27"/>
  <c r="AQ6" i="27"/>
  <c r="H7" i="27"/>
  <c r="T7" i="27"/>
  <c r="AF7" i="27"/>
  <c r="AR7" i="27"/>
  <c r="I8" i="27"/>
  <c r="U8" i="27"/>
  <c r="AG8" i="27"/>
  <c r="AS8" i="27"/>
  <c r="J9" i="27"/>
  <c r="V9" i="27"/>
  <c r="AH9" i="27"/>
  <c r="AT9" i="27"/>
  <c r="L10" i="27"/>
  <c r="X10" i="27"/>
  <c r="AJ10" i="27"/>
  <c r="AV10" i="27"/>
  <c r="M11" i="27"/>
  <c r="Y11" i="27"/>
  <c r="AK11" i="27"/>
  <c r="AW11" i="27"/>
  <c r="N12" i="27"/>
  <c r="Z12" i="27"/>
  <c r="AL12" i="27"/>
  <c r="AS45" i="28"/>
  <c r="AG45" i="28"/>
  <c r="U45" i="28"/>
  <c r="I45" i="28"/>
  <c r="C150" i="28"/>
  <c r="AU87" i="28"/>
  <c r="AI87" i="28"/>
  <c r="W87" i="28"/>
  <c r="K87" i="28"/>
  <c r="AT86" i="28"/>
  <c r="AH86" i="28"/>
  <c r="V86" i="28"/>
  <c r="J86" i="28"/>
  <c r="AS85" i="28"/>
  <c r="AU75" i="28"/>
  <c r="AI75" i="28"/>
  <c r="W75" i="28"/>
  <c r="K75" i="28"/>
  <c r="AM150" i="28"/>
  <c r="AA150" i="28"/>
  <c r="O150" i="28"/>
  <c r="AG85" i="28"/>
  <c r="U85" i="28"/>
  <c r="I85" i="28"/>
  <c r="AR84" i="28"/>
  <c r="AF84" i="28"/>
  <c r="T84" i="28"/>
  <c r="H84" i="28"/>
  <c r="AQ83" i="28"/>
  <c r="AE83" i="28"/>
  <c r="S83" i="28"/>
  <c r="G83" i="28"/>
  <c r="AP82" i="28"/>
  <c r="AD82" i="28"/>
  <c r="R82" i="28"/>
  <c r="F82" i="28"/>
  <c r="AO81" i="28"/>
  <c r="AC81" i="28"/>
  <c r="Q81" i="28"/>
  <c r="E81" i="28"/>
  <c r="AN80" i="28"/>
  <c r="AB80" i="28"/>
  <c r="P80" i="28"/>
  <c r="D80" i="28"/>
  <c r="AM79" i="28"/>
  <c r="AA79" i="28"/>
  <c r="O79" i="28"/>
  <c r="C79" i="28"/>
  <c r="AL78" i="28"/>
  <c r="Z78" i="28"/>
  <c r="N78" i="28"/>
  <c r="AW77" i="28"/>
  <c r="AK77" i="28"/>
  <c r="Y77" i="28"/>
  <c r="M77" i="28"/>
  <c r="AV76" i="28"/>
  <c r="AJ76" i="28"/>
  <c r="X76" i="28"/>
  <c r="L76" i="28"/>
  <c r="AM162" i="28"/>
  <c r="AA162" i="28"/>
  <c r="O162" i="28"/>
  <c r="C162" i="28"/>
  <c r="AL161" i="28"/>
  <c r="Z161" i="28"/>
  <c r="N161" i="28"/>
  <c r="AW160" i="28"/>
  <c r="AK160" i="28"/>
  <c r="Y160" i="28"/>
  <c r="M160" i="28"/>
  <c r="AV159" i="28"/>
  <c r="AJ159" i="28"/>
  <c r="X159" i="28"/>
  <c r="L159" i="28"/>
  <c r="AU158" i="28"/>
  <c r="AI158" i="28"/>
  <c r="W158" i="28"/>
  <c r="K158" i="28"/>
  <c r="AT157" i="28"/>
  <c r="AH157" i="28"/>
  <c r="V157" i="28"/>
  <c r="J157" i="28"/>
  <c r="AS156" i="28"/>
  <c r="AG156" i="28"/>
  <c r="U156" i="28"/>
  <c r="I156" i="28"/>
  <c r="AR155" i="28"/>
  <c r="AF155" i="28"/>
  <c r="T155" i="28"/>
  <c r="H155" i="28"/>
  <c r="AQ154" i="28"/>
  <c r="AE154" i="28"/>
  <c r="S154" i="28"/>
  <c r="G154" i="28"/>
  <c r="AP153" i="28"/>
  <c r="AD153" i="28"/>
  <c r="R153" i="28"/>
  <c r="F153" i="28"/>
  <c r="AO152" i="28"/>
  <c r="AC152" i="28"/>
  <c r="Q152" i="28"/>
  <c r="E152" i="28"/>
  <c r="AN151" i="28"/>
  <c r="AB151" i="28"/>
  <c r="P151" i="28"/>
  <c r="D151" i="28"/>
  <c r="G57" i="28"/>
  <c r="D54" i="28"/>
  <c r="AJ50" i="28"/>
  <c r="AG47" i="28"/>
  <c r="V90" i="28"/>
  <c r="AS87" i="28"/>
  <c r="P82" i="28"/>
  <c r="AU77" i="28"/>
  <c r="AW162" i="28"/>
  <c r="V159" i="28"/>
  <c r="F155" i="28"/>
  <c r="AJ132" i="26"/>
  <c r="AF128" i="26"/>
  <c r="AN124" i="26"/>
  <c r="AV120" i="26"/>
  <c r="H30" i="28"/>
  <c r="AC41" i="28"/>
  <c r="O26" i="46" s="1"/>
  <c r="AB40" i="28"/>
  <c r="N26" i="46" s="1"/>
  <c r="N27" i="46" s="1"/>
  <c r="D40" i="28"/>
  <c r="D43" i="28" s="1"/>
  <c r="O39" i="28"/>
  <c r="O43" i="28" s="1"/>
  <c r="C39" i="28"/>
  <c r="C43" i="28" s="1"/>
  <c r="AL38" i="28"/>
  <c r="X26" i="46" s="1"/>
  <c r="X27" i="46" s="1"/>
  <c r="Z38" i="28"/>
  <c r="L26" i="46" s="1"/>
  <c r="L27" i="46" s="1"/>
  <c r="N38" i="28"/>
  <c r="N43" i="28" s="1"/>
  <c r="AW37" i="28"/>
  <c r="AI26" i="46" s="1"/>
  <c r="AK37" i="28"/>
  <c r="W26" i="46" s="1"/>
  <c r="W27" i="46" s="1"/>
  <c r="Y37" i="28"/>
  <c r="K26" i="46" s="1"/>
  <c r="K27" i="46" s="1"/>
  <c r="M37" i="28"/>
  <c r="M43" i="28" s="1"/>
  <c r="AV36" i="28"/>
  <c r="AH26" i="46" s="1"/>
  <c r="AH27" i="46" s="1"/>
  <c r="AJ36" i="28"/>
  <c r="V26" i="46" s="1"/>
  <c r="V27" i="46" s="1"/>
  <c r="X36" i="28"/>
  <c r="J26" i="46" s="1"/>
  <c r="J27" i="46" s="1"/>
  <c r="L36" i="28"/>
  <c r="L43" i="28" s="1"/>
  <c r="AU35" i="28"/>
  <c r="AG26" i="46" s="1"/>
  <c r="AG27" i="46" s="1"/>
  <c r="AI35" i="28"/>
  <c r="U26" i="46" s="1"/>
  <c r="U27" i="46" s="1"/>
  <c r="W35" i="28"/>
  <c r="I26" i="46" s="1"/>
  <c r="I27" i="46" s="1"/>
  <c r="K35" i="28"/>
  <c r="K43" i="28" s="1"/>
  <c r="AT34" i="28"/>
  <c r="AF26" i="46" s="1"/>
  <c r="AF27" i="46" s="1"/>
  <c r="AH34" i="28"/>
  <c r="T26" i="46" s="1"/>
  <c r="T27" i="46" s="1"/>
  <c r="V34" i="28"/>
  <c r="H26" i="46" s="1"/>
  <c r="H27" i="46" s="1"/>
  <c r="J34" i="28"/>
  <c r="J43" i="28" s="1"/>
  <c r="AS33" i="28"/>
  <c r="AE26" i="46" s="1"/>
  <c r="AE27" i="46" s="1"/>
  <c r="AG33" i="28"/>
  <c r="S26" i="46" s="1"/>
  <c r="S27" i="46" s="1"/>
  <c r="U33" i="28"/>
  <c r="G26" i="46" s="1"/>
  <c r="G27" i="46" s="1"/>
  <c r="I33" i="28"/>
  <c r="I43" i="28" s="1"/>
  <c r="AR32" i="28"/>
  <c r="AD26" i="46" s="1"/>
  <c r="AD27" i="46" s="1"/>
  <c r="AF32" i="28"/>
  <c r="R26" i="46" s="1"/>
  <c r="R27" i="46" s="1"/>
  <c r="T32" i="28"/>
  <c r="F26" i="46" s="1"/>
  <c r="F27" i="46" s="1"/>
  <c r="H32" i="28"/>
  <c r="H43" i="28" s="1"/>
  <c r="AQ31" i="28"/>
  <c r="AE31" i="28"/>
  <c r="S31" i="28"/>
  <c r="G31" i="28"/>
  <c r="G43" i="28" s="1"/>
  <c r="AQ45" i="28"/>
  <c r="AE45" i="28"/>
  <c r="S45" i="28"/>
  <c r="G45" i="28"/>
  <c r="AT72" i="28"/>
  <c r="AH72" i="28"/>
  <c r="V72" i="28"/>
  <c r="J72" i="28"/>
  <c r="AS71" i="28"/>
  <c r="AG71" i="28"/>
  <c r="U71" i="28"/>
  <c r="I71" i="28"/>
  <c r="AR70" i="28"/>
  <c r="AF70" i="28"/>
  <c r="T70" i="28"/>
  <c r="H70" i="28"/>
  <c r="AQ69" i="28"/>
  <c r="AE69" i="28"/>
  <c r="S69" i="28"/>
  <c r="G69" i="28"/>
  <c r="AP68" i="28"/>
  <c r="AD68" i="28"/>
  <c r="R68" i="28"/>
  <c r="F68" i="28"/>
  <c r="AO67" i="28"/>
  <c r="AC67" i="28"/>
  <c r="Q67" i="28"/>
  <c r="E67" i="28"/>
  <c r="AN66" i="28"/>
  <c r="AB66" i="28"/>
  <c r="P66" i="28"/>
  <c r="D66" i="28"/>
  <c r="AM65" i="28"/>
  <c r="AA65" i="28"/>
  <c r="O65" i="28"/>
  <c r="C65" i="28"/>
  <c r="AL64" i="28"/>
  <c r="Z64" i="28"/>
  <c r="N64" i="28"/>
  <c r="AW63" i="28"/>
  <c r="AK63" i="28"/>
  <c r="Y63" i="28"/>
  <c r="M63" i="28"/>
  <c r="AV62" i="28"/>
  <c r="AJ62" i="28"/>
  <c r="X62" i="28"/>
  <c r="L62" i="28"/>
  <c r="AU61" i="28"/>
  <c r="AI61" i="28"/>
  <c r="W61" i="28"/>
  <c r="K61" i="28"/>
  <c r="AL132" i="28"/>
  <c r="Z132" i="28"/>
  <c r="N132" i="28"/>
  <c r="AW131" i="28"/>
  <c r="AK131" i="28"/>
  <c r="Y131" i="28"/>
  <c r="M131" i="28"/>
  <c r="AV130" i="28"/>
  <c r="AJ130" i="28"/>
  <c r="X130" i="28"/>
  <c r="L130" i="28"/>
  <c r="AU129" i="28"/>
  <c r="AI129" i="28"/>
  <c r="W129" i="28"/>
  <c r="K129" i="28"/>
  <c r="AT128" i="28"/>
  <c r="AH128" i="28"/>
  <c r="V128" i="28"/>
  <c r="J128" i="28"/>
  <c r="AS127" i="28"/>
  <c r="AG127" i="28"/>
  <c r="U127" i="28"/>
  <c r="I127" i="28"/>
  <c r="AR126" i="28"/>
  <c r="AF126" i="28"/>
  <c r="T126" i="28"/>
  <c r="H126" i="28"/>
  <c r="AQ125" i="28"/>
  <c r="AE125" i="28"/>
  <c r="AD56" i="28"/>
  <c r="AB54" i="28"/>
  <c r="N52" i="28"/>
  <c r="AU49" i="28"/>
  <c r="AS47" i="28"/>
  <c r="AH90" i="28"/>
  <c r="U87" i="28"/>
  <c r="AE85" i="28"/>
  <c r="AO83" i="28"/>
  <c r="AM81" i="28"/>
  <c r="AW79" i="28"/>
  <c r="L78" i="28"/>
  <c r="J76" i="28"/>
  <c r="Y162" i="28"/>
  <c r="AI160" i="28"/>
  <c r="U158" i="28"/>
  <c r="H157" i="28"/>
  <c r="R155" i="28"/>
  <c r="P153" i="28"/>
  <c r="AL151" i="28"/>
  <c r="AW133" i="26"/>
  <c r="AI131" i="26"/>
  <c r="AS129" i="26"/>
  <c r="AE127" i="26"/>
  <c r="AO125" i="26"/>
  <c r="D124" i="26"/>
  <c r="Z122" i="26"/>
  <c r="AJ120" i="26"/>
  <c r="K119" i="26"/>
  <c r="AW150" i="28"/>
  <c r="S57" i="28"/>
  <c r="E55" i="28"/>
  <c r="C53" i="28"/>
  <c r="AV50" i="28"/>
  <c r="AH48" i="28"/>
  <c r="T46" i="28"/>
  <c r="H86" i="28"/>
  <c r="R84" i="28"/>
  <c r="D82" i="28"/>
  <c r="N80" i="28"/>
  <c r="AI77" i="28"/>
  <c r="L161" i="28"/>
  <c r="AS158" i="28"/>
  <c r="AQ156" i="28"/>
  <c r="AC154" i="28"/>
  <c r="AA152" i="28"/>
  <c r="X132" i="26"/>
  <c r="AH130" i="26"/>
  <c r="AR128" i="26"/>
  <c r="AD126" i="26"/>
  <c r="AB124" i="26"/>
  <c r="AX122" i="26"/>
  <c r="AK121" i="26"/>
  <c r="L120" i="26"/>
  <c r="AH118" i="26"/>
  <c r="AR30" i="28"/>
  <c r="AD28" i="46" s="1"/>
  <c r="AD29" i="46" s="1"/>
  <c r="R42" i="28"/>
  <c r="D26" i="46" s="1"/>
  <c r="D27" i="46" s="1"/>
  <c r="P40" i="28"/>
  <c r="P43" i="28" s="1"/>
  <c r="AQ57" i="28"/>
  <c r="AO55" i="28"/>
  <c r="AA53" i="28"/>
  <c r="Y51" i="28"/>
  <c r="K49" i="28"/>
  <c r="AF46" i="28"/>
  <c r="J90" i="28"/>
  <c r="N165" i="28"/>
  <c r="AQ85" i="28"/>
  <c r="F84" i="28"/>
  <c r="AA81" i="28"/>
  <c r="AK79" i="28"/>
  <c r="W77" i="28"/>
  <c r="AV161" i="28"/>
  <c r="AT159" i="28"/>
  <c r="T157" i="28"/>
  <c r="AD155" i="28"/>
  <c r="AB153" i="28"/>
  <c r="Z151" i="28"/>
  <c r="AU131" i="26"/>
  <c r="J130" i="26"/>
  <c r="H128" i="26"/>
  <c r="F126" i="26"/>
  <c r="AM123" i="26"/>
  <c r="M121" i="26"/>
  <c r="J118" i="26"/>
  <c r="R56" i="28"/>
  <c r="P54" i="28"/>
  <c r="AW51" i="28"/>
  <c r="AI49" i="28"/>
  <c r="I47" i="28"/>
  <c r="AF86" i="28"/>
  <c r="AD84" i="28"/>
  <c r="AB82" i="28"/>
  <c r="Z80" i="28"/>
  <c r="X78" i="28"/>
  <c r="V76" i="28"/>
  <c r="AJ161" i="28"/>
  <c r="AH159" i="28"/>
  <c r="AE156" i="28"/>
  <c r="Q154" i="28"/>
  <c r="C152" i="28"/>
  <c r="L132" i="26"/>
  <c r="V130" i="26"/>
  <c r="T128" i="26"/>
  <c r="R126" i="26"/>
  <c r="P124" i="26"/>
  <c r="Y121" i="26"/>
  <c r="V118" i="26"/>
  <c r="AE57" i="28"/>
  <c r="AC55" i="28"/>
  <c r="O53" i="28"/>
  <c r="M51" i="28"/>
  <c r="AT48" i="28"/>
  <c r="AR46" i="28"/>
  <c r="I87" i="28"/>
  <c r="S85" i="28"/>
  <c r="Q83" i="28"/>
  <c r="O81" i="28"/>
  <c r="M79" i="28"/>
  <c r="K77" i="28"/>
  <c r="AK162" i="28"/>
  <c r="AU160" i="28"/>
  <c r="J159" i="28"/>
  <c r="AF157" i="28"/>
  <c r="S156" i="28"/>
  <c r="AO154" i="28"/>
  <c r="AM152" i="28"/>
  <c r="AK133" i="26"/>
  <c r="W131" i="26"/>
  <c r="AG129" i="26"/>
  <c r="S127" i="26"/>
  <c r="AC125" i="26"/>
  <c r="AA123" i="26"/>
  <c r="AW121" i="26"/>
  <c r="X120" i="26"/>
  <c r="AI119" i="26"/>
  <c r="AF30" i="28"/>
  <c r="R28" i="46" s="1"/>
  <c r="R29" i="46" s="1"/>
  <c r="AD42" i="28"/>
  <c r="P26" i="46" s="1"/>
  <c r="P27" i="46" s="1"/>
  <c r="AO41" i="28"/>
  <c r="AA26" i="46" s="1"/>
  <c r="AA27" i="46" s="1"/>
  <c r="E41" i="28"/>
  <c r="E43" i="28" s="1"/>
  <c r="AM39" i="28"/>
  <c r="Y26" i="46" s="1"/>
  <c r="Y27" i="46" s="1"/>
  <c r="AS75" i="28"/>
  <c r="U75" i="28"/>
  <c r="AP30" i="28"/>
  <c r="AB28" i="46" s="1"/>
  <c r="AB29" i="46" s="1"/>
  <c r="R30" i="28"/>
  <c r="D28" i="46" s="1"/>
  <c r="D29" i="46" s="1"/>
  <c r="F56" i="28"/>
  <c r="AM53" i="28"/>
  <c r="AK51" i="28"/>
  <c r="W49" i="28"/>
  <c r="U47" i="28"/>
  <c r="AL165" i="28"/>
  <c r="AR86" i="28"/>
  <c r="G85" i="28"/>
  <c r="E83" i="28"/>
  <c r="C81" i="28"/>
  <c r="AV78" i="28"/>
  <c r="AT76" i="28"/>
  <c r="X161" i="28"/>
  <c r="K160" i="28"/>
  <c r="AR157" i="28"/>
  <c r="AP155" i="28"/>
  <c r="D153" i="28"/>
  <c r="N151" i="28"/>
  <c r="M133" i="26"/>
  <c r="K131" i="26"/>
  <c r="U129" i="26"/>
  <c r="G127" i="26"/>
  <c r="Q125" i="26"/>
  <c r="AL122" i="26"/>
  <c r="W119" i="26"/>
  <c r="AP56" i="28"/>
  <c r="AN54" i="28"/>
  <c r="Z52" i="28"/>
  <c r="L50" i="28"/>
  <c r="V48" i="28"/>
  <c r="H46" i="28"/>
  <c r="Z165" i="28"/>
  <c r="T86" i="28"/>
  <c r="AP84" i="28"/>
  <c r="AN82" i="28"/>
  <c r="AL80" i="28"/>
  <c r="AJ78" i="28"/>
  <c r="AH76" i="28"/>
  <c r="M162" i="28"/>
  <c r="W160" i="28"/>
  <c r="I158" i="28"/>
  <c r="G156" i="28"/>
  <c r="AN153" i="28"/>
  <c r="O152" i="28"/>
  <c r="AV132" i="26"/>
  <c r="AT130" i="26"/>
  <c r="I129" i="26"/>
  <c r="AP126" i="26"/>
  <c r="E125" i="26"/>
  <c r="N122" i="26"/>
  <c r="AT118" i="26"/>
  <c r="Q55" i="28"/>
  <c r="AL52" i="28"/>
  <c r="X50" i="28"/>
  <c r="J48" i="28"/>
  <c r="AT90" i="28"/>
  <c r="AG87" i="28"/>
  <c r="AC83" i="28"/>
  <c r="Y79" i="28"/>
  <c r="AG158" i="28"/>
  <c r="E154" i="28"/>
  <c r="Y133" i="26"/>
  <c r="AQ127" i="26"/>
  <c r="O123" i="26"/>
  <c r="AU119" i="26"/>
  <c r="T30" i="28"/>
  <c r="F28" i="46" s="1"/>
  <c r="F29" i="46" s="1"/>
  <c r="AP42" i="28"/>
  <c r="AB26" i="46" s="1"/>
  <c r="AB27" i="46" s="1"/>
  <c r="F42" i="28"/>
  <c r="F43" i="28" s="1"/>
  <c r="Q41" i="28"/>
  <c r="Q43" i="28" s="1"/>
  <c r="AN40" i="28"/>
  <c r="Z26" i="46" s="1"/>
  <c r="Z27" i="46" s="1"/>
  <c r="AA39" i="28"/>
  <c r="M26" i="46" s="1"/>
  <c r="M27" i="46" s="1"/>
  <c r="AG75" i="28"/>
  <c r="I75" i="28"/>
  <c r="AD30" i="28"/>
  <c r="P28" i="46" s="1"/>
  <c r="P29" i="46" s="1"/>
  <c r="F30" i="28"/>
  <c r="S125" i="28"/>
  <c r="G125" i="28"/>
  <c r="AP124" i="28"/>
  <c r="AD124" i="28"/>
  <c r="R124" i="28"/>
  <c r="F124" i="28"/>
  <c r="AO123" i="28"/>
  <c r="AC123" i="28"/>
  <c r="Q123" i="28"/>
  <c r="E123" i="28"/>
  <c r="AN122" i="28"/>
  <c r="AB122" i="28"/>
  <c r="P122" i="28"/>
  <c r="D122" i="28"/>
  <c r="AM121" i="28"/>
  <c r="AA121" i="28"/>
  <c r="O121" i="28"/>
  <c r="C121" i="28"/>
  <c r="AV79" i="26"/>
  <c r="AJ79" i="26"/>
  <c r="X79" i="26"/>
  <c r="L79" i="26"/>
  <c r="AQ152" i="26"/>
  <c r="AE152" i="26"/>
  <c r="S152" i="26"/>
  <c r="G152" i="26"/>
  <c r="AP151" i="26"/>
  <c r="AD151" i="26"/>
  <c r="R151" i="26"/>
  <c r="F151" i="26"/>
  <c r="AO150" i="26"/>
  <c r="AC150" i="26"/>
  <c r="Q150" i="26"/>
  <c r="E150" i="26"/>
  <c r="AN149" i="26"/>
  <c r="AB149" i="26"/>
  <c r="P149" i="26"/>
  <c r="D149" i="26"/>
  <c r="AM148" i="26"/>
  <c r="AA148" i="26"/>
  <c r="O148" i="26"/>
  <c r="AX147" i="26"/>
  <c r="AL147" i="26"/>
  <c r="Z147" i="26"/>
  <c r="N147" i="26"/>
  <c r="AW146" i="26"/>
  <c r="AK146" i="26"/>
  <c r="Y146" i="26"/>
  <c r="M146" i="26"/>
  <c r="AV145" i="26"/>
  <c r="AJ145" i="26"/>
  <c r="X145" i="26"/>
  <c r="L145" i="26"/>
  <c r="AU144" i="26"/>
  <c r="AI144" i="26"/>
  <c r="W144" i="26"/>
  <c r="K144" i="26"/>
  <c r="AT143" i="26"/>
  <c r="AH143" i="26"/>
  <c r="V143" i="26"/>
  <c r="J143" i="26"/>
  <c r="AS142" i="26"/>
  <c r="AG142" i="26"/>
  <c r="U142" i="26"/>
  <c r="I142" i="26"/>
  <c r="AR141" i="26"/>
  <c r="AF141" i="26"/>
  <c r="T141" i="26"/>
  <c r="H141" i="26"/>
  <c r="AQ140" i="26"/>
  <c r="AE140" i="26"/>
  <c r="S140" i="26"/>
  <c r="G140" i="26"/>
  <c r="AP139" i="26"/>
  <c r="AD139" i="26"/>
  <c r="R139" i="26"/>
  <c r="F139" i="26"/>
  <c r="AO138" i="26"/>
  <c r="AC138" i="26"/>
  <c r="Q138" i="26"/>
  <c r="E138" i="26"/>
  <c r="AN137" i="26"/>
  <c r="AB137" i="26"/>
  <c r="P137" i="26"/>
  <c r="D137" i="26"/>
  <c r="AK150" i="28"/>
  <c r="Y150" i="28"/>
  <c r="M150" i="28"/>
  <c r="AU79" i="26"/>
  <c r="AI79" i="26"/>
  <c r="W79" i="26"/>
  <c r="K79" i="26"/>
  <c r="AT60" i="28"/>
  <c r="AF39" i="46" s="1"/>
  <c r="AF47" i="46" s="1"/>
  <c r="AH60" i="28"/>
  <c r="T39" i="46" s="1"/>
  <c r="T47" i="46" s="1"/>
  <c r="V60" i="28"/>
  <c r="H39" i="46" s="1"/>
  <c r="H47" i="46" s="1"/>
  <c r="J60" i="28"/>
  <c r="AR72" i="28"/>
  <c r="AF72" i="28"/>
  <c r="T72" i="28"/>
  <c r="H72" i="28"/>
  <c r="AQ71" i="28"/>
  <c r="AE71" i="28"/>
  <c r="S71" i="28"/>
  <c r="G71" i="28"/>
  <c r="AP70" i="28"/>
  <c r="AD70" i="28"/>
  <c r="R70" i="28"/>
  <c r="F70" i="28"/>
  <c r="AO69" i="28"/>
  <c r="AC69" i="28"/>
  <c r="Q69" i="28"/>
  <c r="E69" i="28"/>
  <c r="AN68" i="28"/>
  <c r="AB68" i="28"/>
  <c r="P68" i="28"/>
  <c r="D68" i="28"/>
  <c r="AM67" i="28"/>
  <c r="AA67" i="28"/>
  <c r="O67" i="28"/>
  <c r="C67" i="28"/>
  <c r="AL66" i="28"/>
  <c r="Z66" i="28"/>
  <c r="N66" i="28"/>
  <c r="AW65" i="28"/>
  <c r="AK65" i="28"/>
  <c r="Y65" i="28"/>
  <c r="M65" i="28"/>
  <c r="AV64" i="28"/>
  <c r="AJ64" i="28"/>
  <c r="X64" i="28"/>
  <c r="L64" i="28"/>
  <c r="AU63" i="28"/>
  <c r="AI63" i="28"/>
  <c r="W63" i="28"/>
  <c r="K63" i="28"/>
  <c r="AT62" i="28"/>
  <c r="AH62" i="28"/>
  <c r="V62" i="28"/>
  <c r="J62" i="28"/>
  <c r="AS61" i="28"/>
  <c r="AG61" i="28"/>
  <c r="U61" i="28"/>
  <c r="I61" i="28"/>
  <c r="AW117" i="28"/>
  <c r="AK117" i="28"/>
  <c r="Y117" i="28"/>
  <c r="M117" i="28"/>
  <c r="AV116" i="28"/>
  <c r="AJ116" i="28"/>
  <c r="X116" i="28"/>
  <c r="L116" i="28"/>
  <c r="AI115" i="28"/>
  <c r="W115" i="28"/>
  <c r="K115" i="28"/>
  <c r="AT114" i="28"/>
  <c r="AH114" i="28"/>
  <c r="V114" i="28"/>
  <c r="J114" i="28"/>
  <c r="AS113" i="28"/>
  <c r="AG113" i="28"/>
  <c r="U113" i="28"/>
  <c r="I113" i="28"/>
  <c r="AR112" i="28"/>
  <c r="AF112" i="28"/>
  <c r="T112" i="28"/>
  <c r="AU115" i="28"/>
  <c r="AR60" i="28"/>
  <c r="AD39" i="46" s="1"/>
  <c r="AF60" i="28"/>
  <c r="R39" i="46" s="1"/>
  <c r="T60" i="28"/>
  <c r="F39" i="46" s="1"/>
  <c r="H60" i="28"/>
  <c r="AV102" i="28"/>
  <c r="AJ102" i="28"/>
  <c r="X102" i="28"/>
  <c r="L102" i="28"/>
  <c r="AU101" i="28"/>
  <c r="AI101" i="28"/>
  <c r="W101" i="28"/>
  <c r="K101" i="28"/>
  <c r="AT100" i="28"/>
  <c r="AH100" i="28"/>
  <c r="V100" i="28"/>
  <c r="J100" i="28"/>
  <c r="AS99" i="28"/>
  <c r="AG99" i="28"/>
  <c r="U99" i="28"/>
  <c r="AS57" i="28"/>
  <c r="AG57" i="28"/>
  <c r="U57" i="28"/>
  <c r="I57" i="28"/>
  <c r="AR56" i="28"/>
  <c r="AF56" i="28"/>
  <c r="T56" i="28"/>
  <c r="H56" i="28"/>
  <c r="AQ55" i="28"/>
  <c r="AE55" i="28"/>
  <c r="S55" i="28"/>
  <c r="G55" i="28"/>
  <c r="AP54" i="28"/>
  <c r="AD54" i="28"/>
  <c r="R54" i="28"/>
  <c r="F54" i="28"/>
  <c r="AO53" i="28"/>
  <c r="AC53" i="28"/>
  <c r="Q53" i="28"/>
  <c r="E53" i="28"/>
  <c r="AN52" i="28"/>
  <c r="AB52" i="28"/>
  <c r="P52" i="28"/>
  <c r="D52" i="28"/>
  <c r="AM51" i="28"/>
  <c r="AA51" i="28"/>
  <c r="O51" i="28"/>
  <c r="C51" i="28"/>
  <c r="AL50" i="28"/>
  <c r="Z50" i="28"/>
  <c r="N50" i="28"/>
  <c r="AW49" i="28"/>
  <c r="AK49" i="28"/>
  <c r="Y49" i="28"/>
  <c r="M49" i="28"/>
  <c r="AV48" i="28"/>
  <c r="AJ48" i="28"/>
  <c r="X48" i="28"/>
  <c r="L48" i="28"/>
  <c r="AU47" i="28"/>
  <c r="AI47" i="28"/>
  <c r="W47" i="28"/>
  <c r="K47" i="28"/>
  <c r="AT46" i="28"/>
  <c r="AH46" i="28"/>
  <c r="V46" i="28"/>
  <c r="J46" i="28"/>
  <c r="AL120" i="28"/>
  <c r="Z120" i="28"/>
  <c r="N120" i="28"/>
  <c r="AV132" i="28"/>
  <c r="AJ132" i="28"/>
  <c r="X132" i="28"/>
  <c r="L132" i="28"/>
  <c r="AU131" i="28"/>
  <c r="AI131" i="28"/>
  <c r="W131" i="28"/>
  <c r="K131" i="28"/>
  <c r="AT130" i="28"/>
  <c r="AH130" i="28"/>
  <c r="V130" i="28"/>
  <c r="J130" i="28"/>
  <c r="AS129" i="28"/>
  <c r="AG129" i="28"/>
  <c r="U129" i="28"/>
  <c r="I129" i="28"/>
  <c r="AR128" i="28"/>
  <c r="AF128" i="28"/>
  <c r="T128" i="28"/>
  <c r="H128" i="28"/>
  <c r="AQ127" i="28"/>
  <c r="AE127" i="28"/>
  <c r="S127" i="28"/>
  <c r="G127" i="28"/>
  <c r="AP126" i="28"/>
  <c r="AD126" i="28"/>
  <c r="R126" i="28"/>
  <c r="F126" i="28"/>
  <c r="AO125" i="28"/>
  <c r="AC125" i="28"/>
  <c r="Q125" i="28"/>
  <c r="E125" i="28"/>
  <c r="AN124" i="28"/>
  <c r="AB124" i="28"/>
  <c r="P124" i="28"/>
  <c r="D124" i="28"/>
  <c r="AM123" i="28"/>
  <c r="AA123" i="28"/>
  <c r="O123" i="28"/>
  <c r="C123" i="28"/>
  <c r="AL122" i="28"/>
  <c r="Z122" i="28"/>
  <c r="N122" i="28"/>
  <c r="AW121" i="28"/>
  <c r="AK121" i="28"/>
  <c r="Y121" i="28"/>
  <c r="M121" i="28"/>
  <c r="H112" i="28"/>
  <c r="AQ111" i="28"/>
  <c r="AE111" i="28"/>
  <c r="S111" i="28"/>
  <c r="G111" i="28"/>
  <c r="AP110" i="28"/>
  <c r="AD110" i="28"/>
  <c r="R110" i="28"/>
  <c r="F110" i="28"/>
  <c r="AO109" i="28"/>
  <c r="AC109" i="28"/>
  <c r="Q109" i="28"/>
  <c r="E109" i="28"/>
  <c r="AN108" i="28"/>
  <c r="AB108" i="28"/>
  <c r="P108" i="28"/>
  <c r="D108" i="28"/>
  <c r="AM107" i="28"/>
  <c r="AA107" i="28"/>
  <c r="O107" i="28"/>
  <c r="C107" i="28"/>
  <c r="AL106" i="28"/>
  <c r="Z106" i="28"/>
  <c r="N106" i="28"/>
  <c r="AN98" i="26"/>
  <c r="AB98" i="26"/>
  <c r="P98" i="26"/>
  <c r="AV120" i="28"/>
  <c r="AJ120" i="28"/>
  <c r="X120" i="28"/>
  <c r="L120" i="28"/>
  <c r="AW105" i="28"/>
  <c r="AK105" i="28"/>
  <c r="Y105" i="28"/>
  <c r="M105" i="28"/>
  <c r="AU117" i="28"/>
  <c r="AI117" i="28"/>
  <c r="W117" i="28"/>
  <c r="K117" i="28"/>
  <c r="AT116" i="28"/>
  <c r="AH116" i="28"/>
  <c r="V116" i="28"/>
  <c r="J116" i="28"/>
  <c r="AS115" i="28"/>
  <c r="AG115" i="28"/>
  <c r="U115" i="28"/>
  <c r="I115" i="28"/>
  <c r="AR114" i="28"/>
  <c r="AF114" i="28"/>
  <c r="T114" i="28"/>
  <c r="H114" i="28"/>
  <c r="AQ113" i="28"/>
  <c r="AE113" i="28"/>
  <c r="S113" i="28"/>
  <c r="G113" i="28"/>
  <c r="AP112" i="28"/>
  <c r="AD112" i="28"/>
  <c r="R112" i="28"/>
  <c r="F112" i="28"/>
  <c r="AO111" i="28"/>
  <c r="AC111" i="28"/>
  <c r="Q111" i="28"/>
  <c r="E111" i="28"/>
  <c r="AN110" i="28"/>
  <c r="AB110" i="28"/>
  <c r="P110" i="28"/>
  <c r="D110" i="28"/>
  <c r="AM109" i="28"/>
  <c r="AA109" i="28"/>
  <c r="O109" i="28"/>
  <c r="C109" i="28"/>
  <c r="AL108" i="28"/>
  <c r="Z108" i="28"/>
  <c r="N108" i="28"/>
  <c r="AW107" i="28"/>
  <c r="AK107" i="28"/>
  <c r="Y107" i="28"/>
  <c r="M107" i="28"/>
  <c r="AV106" i="28"/>
  <c r="AJ106" i="28"/>
  <c r="X106" i="28"/>
  <c r="L106" i="28"/>
  <c r="I99" i="28"/>
  <c r="AR98" i="28"/>
  <c r="AF98" i="28"/>
  <c r="T98" i="28"/>
  <c r="H98" i="28"/>
  <c r="AQ97" i="28"/>
  <c r="AE97" i="28"/>
  <c r="S97" i="28"/>
  <c r="G97" i="28"/>
  <c r="AP96" i="28"/>
  <c r="AD96" i="28"/>
  <c r="R96" i="28"/>
  <c r="F96" i="28"/>
  <c r="AO95" i="28"/>
  <c r="AC95" i="28"/>
  <c r="Q95" i="28"/>
  <c r="E95" i="28"/>
  <c r="AN94" i="28"/>
  <c r="AB94" i="28"/>
  <c r="P94" i="28"/>
  <c r="D94" i="28"/>
  <c r="AM93" i="28"/>
  <c r="AA93" i="28"/>
  <c r="O93" i="28"/>
  <c r="C93" i="28"/>
  <c r="AL92" i="28"/>
  <c r="Z92" i="28"/>
  <c r="N92" i="28"/>
  <c r="AW91" i="28"/>
  <c r="AK91" i="28"/>
  <c r="Y91" i="28"/>
  <c r="M91" i="28"/>
  <c r="AN177" i="28"/>
  <c r="AB177" i="28"/>
  <c r="P177" i="28"/>
  <c r="D177" i="28"/>
  <c r="AM176" i="28"/>
  <c r="AA176" i="28"/>
  <c r="O176" i="28"/>
  <c r="C176" i="28"/>
  <c r="AL175" i="28"/>
  <c r="Z175" i="28"/>
  <c r="N175" i="28"/>
  <c r="AW174" i="28"/>
  <c r="AK174" i="28"/>
  <c r="Y174" i="28"/>
  <c r="M174" i="28"/>
  <c r="AV173" i="28"/>
  <c r="AJ173" i="28"/>
  <c r="X173" i="28"/>
  <c r="L173" i="28"/>
  <c r="AU172" i="28"/>
  <c r="AI172" i="28"/>
  <c r="W172" i="28"/>
  <c r="K172" i="28"/>
  <c r="AT171" i="28"/>
  <c r="AH171" i="28"/>
  <c r="V171" i="28"/>
  <c r="J171" i="28"/>
  <c r="AS170" i="28"/>
  <c r="AG170" i="28"/>
  <c r="U170" i="28"/>
  <c r="I170" i="28"/>
  <c r="AR169" i="28"/>
  <c r="AF169" i="28"/>
  <c r="T169" i="28"/>
  <c r="H169" i="28"/>
  <c r="AQ168" i="28"/>
  <c r="AE168" i="28"/>
  <c r="S168" i="28"/>
  <c r="G168" i="28"/>
  <c r="AP167" i="28"/>
  <c r="AD167" i="28"/>
  <c r="R167" i="28"/>
  <c r="F167" i="28"/>
  <c r="AO166" i="28"/>
  <c r="AC166" i="28"/>
  <c r="Q166" i="28"/>
  <c r="E166" i="28"/>
  <c r="AN95" i="26"/>
  <c r="AB95" i="26"/>
  <c r="P95" i="26"/>
  <c r="D95" i="26"/>
  <c r="AM94" i="26"/>
  <c r="AA94" i="26"/>
  <c r="AU105" i="28"/>
  <c r="AI105" i="28"/>
  <c r="W105" i="28"/>
  <c r="K105" i="28"/>
  <c r="AM95" i="26"/>
  <c r="AA95" i="26"/>
  <c r="O95" i="26"/>
  <c r="AX94" i="26"/>
  <c r="AL94" i="26"/>
  <c r="Z94" i="26"/>
  <c r="N94" i="26"/>
  <c r="AW93" i="26"/>
  <c r="AK93" i="26"/>
  <c r="Y93" i="26"/>
  <c r="M93" i="26"/>
  <c r="AV92" i="26"/>
  <c r="AJ92" i="26"/>
  <c r="X92" i="26"/>
  <c r="L92" i="26"/>
  <c r="AU91" i="26"/>
  <c r="AI91" i="26"/>
  <c r="W91" i="26"/>
  <c r="K91" i="26"/>
  <c r="AT90" i="26"/>
  <c r="AH90" i="26"/>
  <c r="V90" i="26"/>
  <c r="J90" i="26"/>
  <c r="AS89" i="26"/>
  <c r="AG89" i="26"/>
  <c r="U89" i="26"/>
  <c r="I89" i="26"/>
  <c r="AR88" i="26"/>
  <c r="AF88" i="26"/>
  <c r="T88" i="26"/>
  <c r="H88" i="26"/>
  <c r="AQ87" i="26"/>
  <c r="AE87" i="26"/>
  <c r="S87" i="26"/>
  <c r="G87" i="26"/>
  <c r="AP86" i="26"/>
  <c r="AD86" i="26"/>
  <c r="R86" i="26"/>
  <c r="F86" i="26"/>
  <c r="AO85" i="26"/>
  <c r="AC85" i="26"/>
  <c r="Q85" i="26"/>
  <c r="E85" i="26"/>
  <c r="AN84" i="26"/>
  <c r="AV90" i="28"/>
  <c r="AJ90" i="28"/>
  <c r="X90" i="28"/>
  <c r="L90" i="28"/>
  <c r="AT102" i="28"/>
  <c r="AH102" i="28"/>
  <c r="V102" i="28"/>
  <c r="J102" i="28"/>
  <c r="AS101" i="28"/>
  <c r="AG101" i="28"/>
  <c r="U101" i="28"/>
  <c r="I101" i="28"/>
  <c r="AR100" i="28"/>
  <c r="AF100" i="28"/>
  <c r="T100" i="28"/>
  <c r="H100" i="28"/>
  <c r="AQ99" i="28"/>
  <c r="AE99" i="28"/>
  <c r="S99" i="28"/>
  <c r="G99" i="28"/>
  <c r="AP98" i="28"/>
  <c r="AD98" i="28"/>
  <c r="R98" i="28"/>
  <c r="F98" i="28"/>
  <c r="AO97" i="28"/>
  <c r="AC97" i="28"/>
  <c r="Q97" i="28"/>
  <c r="E97" i="28"/>
  <c r="AN96" i="28"/>
  <c r="AB96" i="28"/>
  <c r="P96" i="28"/>
  <c r="D96" i="28"/>
  <c r="AM95" i="28"/>
  <c r="AA95" i="28"/>
  <c r="O95" i="28"/>
  <c r="C95" i="28"/>
  <c r="AL94" i="28"/>
  <c r="Z94" i="28"/>
  <c r="N94" i="28"/>
  <c r="AW93" i="28"/>
  <c r="AK93" i="28"/>
  <c r="Y93" i="28"/>
  <c r="M93" i="28"/>
  <c r="AV92" i="28"/>
  <c r="AJ92" i="28"/>
  <c r="X92" i="28"/>
  <c r="L92" i="28"/>
  <c r="AU91" i="28"/>
  <c r="AI91" i="28"/>
  <c r="W91" i="28"/>
  <c r="K91" i="28"/>
  <c r="AO98" i="26"/>
  <c r="AC98" i="26"/>
  <c r="Q98" i="26"/>
  <c r="E98" i="26"/>
  <c r="AU117" i="26"/>
  <c r="AI117" i="26"/>
  <c r="W117" i="26"/>
  <c r="K117" i="26"/>
  <c r="D98" i="26"/>
  <c r="AT117" i="26"/>
  <c r="AH117" i="26"/>
  <c r="V117" i="26"/>
  <c r="J117" i="26"/>
  <c r="AO95" i="26"/>
  <c r="AC95" i="26"/>
  <c r="Q95" i="26"/>
  <c r="E95" i="26"/>
  <c r="AN94" i="26"/>
  <c r="AB94" i="26"/>
  <c r="P94" i="26"/>
  <c r="D94" i="26"/>
  <c r="AM93" i="26"/>
  <c r="AA93" i="26"/>
  <c r="O93" i="26"/>
  <c r="AX92" i="26"/>
  <c r="AL92" i="26"/>
  <c r="Z92" i="26"/>
  <c r="N92" i="26"/>
  <c r="AW91" i="26"/>
  <c r="AK91" i="26"/>
  <c r="Y91" i="26"/>
  <c r="M91" i="26"/>
  <c r="AV90" i="26"/>
  <c r="AJ90" i="26"/>
  <c r="X90" i="26"/>
  <c r="L90" i="26"/>
  <c r="AU89" i="26"/>
  <c r="AI89" i="26"/>
  <c r="W89" i="26"/>
  <c r="K89" i="26"/>
  <c r="AT88" i="26"/>
  <c r="AH88" i="26"/>
  <c r="V88" i="26"/>
  <c r="J88" i="26"/>
  <c r="AS87" i="26"/>
  <c r="AG87" i="26"/>
  <c r="U87" i="26"/>
  <c r="I87" i="26"/>
  <c r="AR86" i="26"/>
  <c r="AF86" i="26"/>
  <c r="T86" i="26"/>
  <c r="H86" i="26"/>
  <c r="AQ85" i="26"/>
  <c r="AE85" i="26"/>
  <c r="S85" i="26"/>
  <c r="G85" i="26"/>
  <c r="AP84" i="26"/>
  <c r="AD84" i="26"/>
  <c r="R84" i="26"/>
  <c r="F84" i="26"/>
  <c r="AO83" i="26"/>
  <c r="AC83" i="26"/>
  <c r="Q83" i="26"/>
  <c r="E83" i="26"/>
  <c r="AN82" i="26"/>
  <c r="AB82" i="26"/>
  <c r="P82" i="26"/>
  <c r="D82" i="26"/>
  <c r="AM81" i="26"/>
  <c r="AA81" i="26"/>
  <c r="O81" i="26"/>
  <c r="AX80" i="26"/>
  <c r="AL80" i="26"/>
  <c r="Z80" i="26"/>
  <c r="N80" i="26"/>
  <c r="AS117" i="26"/>
  <c r="AG117" i="26"/>
  <c r="U117" i="26"/>
  <c r="I117" i="26"/>
  <c r="O94" i="26"/>
  <c r="AX93" i="26"/>
  <c r="AL93" i="26"/>
  <c r="Z93" i="26"/>
  <c r="N93" i="26"/>
  <c r="AW92" i="26"/>
  <c r="AK92" i="26"/>
  <c r="Y92" i="26"/>
  <c r="M92" i="26"/>
  <c r="AV91" i="26"/>
  <c r="AJ91" i="26"/>
  <c r="X91" i="26"/>
  <c r="L91" i="26"/>
  <c r="AU90" i="26"/>
  <c r="AI90" i="26"/>
  <c r="W90" i="26"/>
  <c r="K90" i="26"/>
  <c r="AT89" i="26"/>
  <c r="AH89" i="26"/>
  <c r="V89" i="26"/>
  <c r="J89" i="26"/>
  <c r="AS88" i="26"/>
  <c r="AG88" i="26"/>
  <c r="U88" i="26"/>
  <c r="I88" i="26"/>
  <c r="AR87" i="26"/>
  <c r="AF87" i="26"/>
  <c r="T87" i="26"/>
  <c r="H87" i="26"/>
  <c r="AQ86" i="26"/>
  <c r="AE86" i="26"/>
  <c r="S86" i="26"/>
  <c r="G86" i="26"/>
  <c r="AP85" i="26"/>
  <c r="AD85" i="26"/>
  <c r="R85" i="26"/>
  <c r="F85" i="26"/>
  <c r="AO84" i="26"/>
  <c r="AC84" i="26"/>
  <c r="Q84" i="26"/>
  <c r="E84" i="26"/>
  <c r="AN83" i="26"/>
  <c r="AB83" i="26"/>
  <c r="P83" i="26"/>
  <c r="D83" i="26"/>
  <c r="AM82" i="26"/>
  <c r="AA82" i="26"/>
  <c r="O82" i="26"/>
  <c r="AX81" i="26"/>
  <c r="AL81" i="26"/>
  <c r="Z81" i="26"/>
  <c r="N81" i="26"/>
  <c r="AW80" i="26"/>
  <c r="AK80" i="26"/>
  <c r="Y80" i="26"/>
  <c r="M80" i="26"/>
  <c r="AB84" i="26"/>
  <c r="P84" i="26"/>
  <c r="D84" i="26"/>
  <c r="AM83" i="26"/>
  <c r="AA83" i="26"/>
  <c r="O83" i="26"/>
  <c r="AX82" i="26"/>
  <c r="AL82" i="26"/>
  <c r="Z82" i="26"/>
  <c r="N82" i="26"/>
  <c r="AW81" i="26"/>
  <c r="AK81" i="26"/>
  <c r="Y81" i="26"/>
  <c r="M81" i="26"/>
  <c r="AV80" i="26"/>
  <c r="AJ80" i="26"/>
  <c r="X80" i="26"/>
  <c r="L80" i="26"/>
  <c r="AT114" i="26"/>
  <c r="AH114" i="26"/>
  <c r="V114" i="26"/>
  <c r="J114" i="26"/>
  <c r="AS113" i="26"/>
  <c r="AG113" i="26"/>
  <c r="U113" i="26"/>
  <c r="I113" i="26"/>
  <c r="AR112" i="26"/>
  <c r="AF112" i="26"/>
  <c r="T112" i="26"/>
  <c r="H112" i="26"/>
  <c r="AQ111" i="26"/>
  <c r="AE111" i="26"/>
  <c r="S111" i="26"/>
  <c r="G111" i="26"/>
  <c r="AP110" i="26"/>
  <c r="AD110" i="26"/>
  <c r="R110" i="26"/>
  <c r="F110" i="26"/>
  <c r="AO109" i="26"/>
  <c r="AC109" i="26"/>
  <c r="Q109" i="26"/>
  <c r="E109" i="26"/>
  <c r="AN108" i="26"/>
  <c r="AB108" i="26"/>
  <c r="P108" i="26"/>
  <c r="D108" i="26"/>
  <c r="AM107" i="26"/>
  <c r="AA107" i="26"/>
  <c r="O107" i="26"/>
  <c r="AX106" i="26"/>
  <c r="AL106" i="26"/>
  <c r="Z106" i="26"/>
  <c r="N106" i="26"/>
  <c r="AW105" i="26"/>
  <c r="AK105" i="26"/>
  <c r="Y105" i="26"/>
  <c r="M105" i="26"/>
  <c r="AV104" i="26"/>
  <c r="AJ104" i="26"/>
  <c r="X104" i="26"/>
  <c r="L104" i="26"/>
  <c r="AU103" i="26"/>
  <c r="AI103" i="26"/>
  <c r="W103" i="26"/>
  <c r="K103" i="26"/>
  <c r="AT102" i="26"/>
  <c r="AH102" i="26"/>
  <c r="V102" i="26"/>
  <c r="J102" i="26"/>
  <c r="AS101" i="26"/>
  <c r="AG101" i="26"/>
  <c r="U101" i="26"/>
  <c r="I101" i="26"/>
  <c r="AR100" i="26"/>
  <c r="AF100" i="26"/>
  <c r="T100" i="26"/>
  <c r="H100" i="26"/>
  <c r="AQ99" i="26"/>
  <c r="AE99" i="26"/>
  <c r="S99" i="26"/>
  <c r="G99" i="26"/>
  <c r="AX136" i="26"/>
  <c r="AL136" i="26"/>
  <c r="Z136" i="26"/>
  <c r="N136" i="26"/>
  <c r="AN165" i="28"/>
  <c r="AB165" i="28"/>
  <c r="P165" i="28"/>
  <c r="D165" i="28"/>
  <c r="AL177" i="28"/>
  <c r="Z177" i="28"/>
  <c r="N177" i="28"/>
  <c r="AW176" i="28"/>
  <c r="AK176" i="28"/>
  <c r="Y176" i="28"/>
  <c r="M176" i="28"/>
  <c r="AV175" i="28"/>
  <c r="AJ175" i="28"/>
  <c r="X175" i="28"/>
  <c r="L175" i="28"/>
  <c r="AU174" i="28"/>
  <c r="AI174" i="28"/>
  <c r="W174" i="28"/>
  <c r="K174" i="28"/>
  <c r="AT173" i="28"/>
  <c r="AH173" i="28"/>
  <c r="V173" i="28"/>
  <c r="J173" i="28"/>
  <c r="AS172" i="28"/>
  <c r="AG172" i="28"/>
  <c r="U172" i="28"/>
  <c r="I172" i="28"/>
  <c r="AR171" i="28"/>
  <c r="AF171" i="28"/>
  <c r="T171" i="28"/>
  <c r="H171" i="28"/>
  <c r="AQ170" i="28"/>
  <c r="AE170" i="28"/>
  <c r="S170" i="28"/>
  <c r="G170" i="28"/>
  <c r="AP169" i="28"/>
  <c r="AD169" i="28"/>
  <c r="R169" i="28"/>
  <c r="F169" i="28"/>
  <c r="AO168" i="28"/>
  <c r="AC168" i="28"/>
  <c r="Q168" i="28"/>
  <c r="E168" i="28"/>
  <c r="AN167" i="28"/>
  <c r="AB167" i="28"/>
  <c r="P167" i="28"/>
  <c r="D167" i="28"/>
  <c r="AM166" i="28"/>
  <c r="AA166" i="28"/>
  <c r="O166" i="28"/>
  <c r="C166" i="28"/>
  <c r="AS114" i="26"/>
  <c r="AG114" i="26"/>
  <c r="U114" i="26"/>
  <c r="I114" i="26"/>
  <c r="AR113" i="26"/>
  <c r="AF113" i="26"/>
  <c r="T113" i="26"/>
  <c r="H113" i="26"/>
  <c r="AQ112" i="26"/>
  <c r="AE112" i="26"/>
  <c r="S112" i="26"/>
  <c r="G112" i="26"/>
  <c r="AP111" i="26"/>
  <c r="AD111" i="26"/>
  <c r="R111" i="26"/>
  <c r="F111" i="26"/>
  <c r="AO110" i="26"/>
  <c r="AC110" i="26"/>
  <c r="Q110" i="26"/>
  <c r="E110" i="26"/>
  <c r="AN109" i="26"/>
  <c r="AB109" i="26"/>
  <c r="P109" i="26"/>
  <c r="D109" i="26"/>
  <c r="AM108" i="26"/>
  <c r="AA108" i="26"/>
  <c r="O108" i="26"/>
  <c r="AX107" i="26"/>
  <c r="AL107" i="26"/>
  <c r="Z107" i="26"/>
  <c r="N107" i="26"/>
  <c r="AW106" i="26"/>
  <c r="AK106" i="26"/>
  <c r="Y106" i="26"/>
  <c r="M106" i="26"/>
  <c r="AV105" i="26"/>
  <c r="AJ105" i="26"/>
  <c r="X105" i="26"/>
  <c r="L105" i="26"/>
  <c r="AU104" i="26"/>
  <c r="AP152" i="26"/>
  <c r="AD152" i="26"/>
  <c r="R152" i="26"/>
  <c r="F152" i="26"/>
  <c r="AO151" i="26"/>
  <c r="AC151" i="26"/>
  <c r="Q151" i="26"/>
  <c r="E151" i="26"/>
  <c r="AN150" i="26"/>
  <c r="AB150" i="26"/>
  <c r="P150" i="26"/>
  <c r="D150" i="26"/>
  <c r="AM149" i="26"/>
  <c r="AA149" i="26"/>
  <c r="O149" i="26"/>
  <c r="AX148" i="26"/>
  <c r="AL148" i="26"/>
  <c r="Z148" i="26"/>
  <c r="N148" i="26"/>
  <c r="AW147" i="26"/>
  <c r="AK147" i="26"/>
  <c r="Y147" i="26"/>
  <c r="M147" i="26"/>
  <c r="AV146" i="26"/>
  <c r="AJ146" i="26"/>
  <c r="X146" i="26"/>
  <c r="L146" i="26"/>
  <c r="AU145" i="26"/>
  <c r="AI145" i="26"/>
  <c r="W145" i="26"/>
  <c r="K145" i="26"/>
  <c r="AT144" i="26"/>
  <c r="AH144" i="26"/>
  <c r="V144" i="26"/>
  <c r="J144" i="26"/>
  <c r="AS143" i="26"/>
  <c r="AG143" i="26"/>
  <c r="U143" i="26"/>
  <c r="I143" i="26"/>
  <c r="AR142" i="26"/>
  <c r="AF142" i="26"/>
  <c r="T142" i="26"/>
  <c r="H142" i="26"/>
  <c r="AQ141" i="26"/>
  <c r="AE141" i="26"/>
  <c r="S141" i="26"/>
  <c r="G141" i="26"/>
  <c r="AP140" i="26"/>
  <c r="AD140" i="26"/>
  <c r="R140" i="26"/>
  <c r="F140" i="26"/>
  <c r="AO139" i="26"/>
  <c r="AC139" i="26"/>
  <c r="Q139" i="26"/>
  <c r="E139" i="26"/>
  <c r="AN138" i="26"/>
  <c r="AB138" i="26"/>
  <c r="P138" i="26"/>
  <c r="D138" i="26"/>
  <c r="AM137" i="26"/>
  <c r="AA137" i="26"/>
  <c r="O137" i="26"/>
  <c r="AN136" i="26"/>
  <c r="AB136" i="26"/>
  <c r="P136" i="26"/>
  <c r="D136" i="26"/>
  <c r="AM136" i="26"/>
  <c r="AA136" i="26"/>
  <c r="O136" i="26"/>
  <c r="AI104" i="26"/>
  <c r="W104" i="26"/>
  <c r="K104" i="26"/>
  <c r="AT103" i="26"/>
  <c r="AH103" i="26"/>
  <c r="V103" i="26"/>
  <c r="J103" i="26"/>
  <c r="AS102" i="26"/>
  <c r="AG102" i="26"/>
  <c r="U102" i="26"/>
  <c r="I102" i="26"/>
  <c r="AR101" i="26"/>
  <c r="AF101" i="26"/>
  <c r="T101" i="26"/>
  <c r="H101" i="26"/>
  <c r="AQ100" i="26"/>
  <c r="AE100" i="26"/>
  <c r="S100" i="26"/>
  <c r="G100" i="26"/>
  <c r="AP99" i="26"/>
  <c r="AD99" i="26"/>
  <c r="R99" i="26"/>
  <c r="F99" i="26"/>
  <c r="AH104" i="26"/>
  <c r="V104" i="26"/>
  <c r="J104" i="26"/>
  <c r="AS103" i="26"/>
  <c r="AG103" i="26"/>
  <c r="U103" i="26"/>
  <c r="I103" i="26"/>
  <c r="AR102" i="26"/>
  <c r="AF102" i="26"/>
  <c r="T102" i="26"/>
  <c r="H102" i="26"/>
  <c r="AQ101" i="26"/>
  <c r="AE101" i="26"/>
  <c r="S101" i="26"/>
  <c r="G101" i="26"/>
  <c r="AP100" i="26"/>
  <c r="AD100" i="26"/>
  <c r="R100" i="26"/>
  <c r="F100" i="26"/>
  <c r="AO99" i="26"/>
  <c r="AC99" i="26"/>
  <c r="Q99" i="26"/>
  <c r="E99" i="26"/>
  <c r="AM133" i="26"/>
  <c r="AA133" i="26"/>
  <c r="O133" i="26"/>
  <c r="AX132" i="26"/>
  <c r="AL132" i="26"/>
  <c r="Z132" i="26"/>
  <c r="N132" i="26"/>
  <c r="AW131" i="26"/>
  <c r="AK131" i="26"/>
  <c r="Y131" i="26"/>
  <c r="M131" i="26"/>
  <c r="AV130" i="26"/>
  <c r="AJ130" i="26"/>
  <c r="X130" i="26"/>
  <c r="L130" i="26"/>
  <c r="AU129" i="26"/>
  <c r="AI129" i="26"/>
  <c r="W129" i="26"/>
  <c r="K129" i="26"/>
  <c r="AT128" i="26"/>
  <c r="AH128" i="26"/>
  <c r="V128" i="26"/>
  <c r="J128" i="26"/>
  <c r="AS127" i="26"/>
  <c r="AG127" i="26"/>
  <c r="U127" i="26"/>
  <c r="I127" i="26"/>
  <c r="AR126" i="26"/>
  <c r="AF126" i="26"/>
  <c r="T126" i="26"/>
  <c r="H126" i="26"/>
  <c r="AQ125" i="26"/>
  <c r="AE125" i="26"/>
  <c r="S125" i="26"/>
  <c r="G125" i="26"/>
  <c r="AP124" i="26"/>
  <c r="AD124" i="26"/>
  <c r="R124" i="26"/>
  <c r="F124" i="26"/>
  <c r="AO123" i="26"/>
  <c r="AC123" i="26"/>
  <c r="Q123" i="26"/>
  <c r="E123" i="26"/>
  <c r="AN122" i="26"/>
  <c r="AB122" i="26"/>
  <c r="P122" i="26"/>
  <c r="D122" i="26"/>
  <c r="AM121" i="26"/>
  <c r="AA121" i="26"/>
  <c r="O121" i="26"/>
  <c r="AX120" i="26"/>
  <c r="AL120" i="26"/>
  <c r="Z120" i="26"/>
  <c r="N120" i="26"/>
  <c r="AW119" i="26"/>
  <c r="AK119" i="26"/>
  <c r="Y119" i="26"/>
  <c r="M119" i="26"/>
  <c r="AV118" i="26"/>
  <c r="AJ118" i="26"/>
  <c r="X118" i="26"/>
  <c r="L118" i="26"/>
  <c r="D61" i="21"/>
  <c r="D61" i="26" s="1"/>
  <c r="E61" i="21"/>
  <c r="E61" i="26" s="1"/>
  <c r="F61" i="21"/>
  <c r="F61" i="26" s="1"/>
  <c r="G61" i="21"/>
  <c r="G61" i="26" s="1"/>
  <c r="H61" i="21"/>
  <c r="H61" i="26" s="1"/>
  <c r="I61" i="21"/>
  <c r="I61" i="26" s="1"/>
  <c r="J61" i="21"/>
  <c r="J61" i="26" s="1"/>
  <c r="K61" i="21"/>
  <c r="K61" i="26" s="1"/>
  <c r="L61" i="21"/>
  <c r="L61" i="26" s="1"/>
  <c r="M61" i="21"/>
  <c r="M61" i="26" s="1"/>
  <c r="N61" i="21"/>
  <c r="N61" i="26" s="1"/>
  <c r="O61" i="21"/>
  <c r="O61" i="26" s="1"/>
  <c r="P61" i="21"/>
  <c r="P61" i="26" s="1"/>
  <c r="Q61" i="21"/>
  <c r="Q61" i="26" s="1"/>
  <c r="R61" i="21"/>
  <c r="R61" i="26" s="1"/>
  <c r="S61" i="21"/>
  <c r="S61" i="26" s="1"/>
  <c r="T61" i="21"/>
  <c r="T61" i="26" s="1"/>
  <c r="U61" i="21"/>
  <c r="U61" i="26" s="1"/>
  <c r="V61" i="21"/>
  <c r="V61" i="26" s="1"/>
  <c r="W61" i="21"/>
  <c r="W61" i="26" s="1"/>
  <c r="X61" i="21"/>
  <c r="X61" i="26" s="1"/>
  <c r="Y61" i="21"/>
  <c r="Y61" i="26" s="1"/>
  <c r="Z61" i="21"/>
  <c r="Z61" i="26" s="1"/>
  <c r="AA61" i="21"/>
  <c r="AA61" i="26" s="1"/>
  <c r="AB61" i="21"/>
  <c r="AB61" i="26" s="1"/>
  <c r="AC61" i="21"/>
  <c r="AC61" i="26" s="1"/>
  <c r="AD61" i="21"/>
  <c r="AD61" i="26" s="1"/>
  <c r="AE61" i="21"/>
  <c r="AE61" i="26" s="1"/>
  <c r="AF61" i="21"/>
  <c r="AF61" i="26" s="1"/>
  <c r="AG61" i="21"/>
  <c r="AG61" i="26" s="1"/>
  <c r="AH61" i="21"/>
  <c r="AH61" i="26" s="1"/>
  <c r="AI61" i="21"/>
  <c r="AI61" i="26" s="1"/>
  <c r="AJ61" i="21"/>
  <c r="AJ61" i="26" s="1"/>
  <c r="AK61" i="21"/>
  <c r="AK61" i="26" s="1"/>
  <c r="AL61" i="21"/>
  <c r="AL61" i="26" s="1"/>
  <c r="AM61" i="21"/>
  <c r="AM61" i="26" s="1"/>
  <c r="AN61" i="21"/>
  <c r="AN61" i="26" s="1"/>
  <c r="AO61" i="21"/>
  <c r="AO61" i="26" s="1"/>
  <c r="AP61" i="21"/>
  <c r="AP61" i="26" s="1"/>
  <c r="AQ61" i="21"/>
  <c r="AQ61" i="26" s="1"/>
  <c r="AR61" i="21"/>
  <c r="AR61" i="26" s="1"/>
  <c r="AS61" i="21"/>
  <c r="AS61" i="26" s="1"/>
  <c r="AT61" i="21"/>
  <c r="AT61" i="26" s="1"/>
  <c r="AU61" i="21"/>
  <c r="AU61" i="26" s="1"/>
  <c r="AV61" i="21"/>
  <c r="AV61" i="26" s="1"/>
  <c r="AW61" i="21"/>
  <c r="AW61" i="26" s="1"/>
  <c r="AX61" i="21"/>
  <c r="AX61" i="26" s="1"/>
  <c r="D62" i="21"/>
  <c r="D62" i="26" s="1"/>
  <c r="E62" i="21"/>
  <c r="E62" i="26" s="1"/>
  <c r="F62" i="21"/>
  <c r="F62" i="26" s="1"/>
  <c r="G62" i="21"/>
  <c r="G62" i="26" s="1"/>
  <c r="H62" i="21"/>
  <c r="H62" i="26" s="1"/>
  <c r="I62" i="21"/>
  <c r="I62" i="26" s="1"/>
  <c r="J62" i="21"/>
  <c r="J62" i="26" s="1"/>
  <c r="K62" i="21"/>
  <c r="K62" i="26" s="1"/>
  <c r="L62" i="21"/>
  <c r="L62" i="26" s="1"/>
  <c r="M62" i="21"/>
  <c r="M62" i="26" s="1"/>
  <c r="N62" i="21"/>
  <c r="N62" i="26" s="1"/>
  <c r="O62" i="21"/>
  <c r="O62" i="26" s="1"/>
  <c r="P62" i="21"/>
  <c r="P62" i="26" s="1"/>
  <c r="Q62" i="21"/>
  <c r="Q62" i="26" s="1"/>
  <c r="R62" i="21"/>
  <c r="R62" i="26" s="1"/>
  <c r="S62" i="21"/>
  <c r="S62" i="26" s="1"/>
  <c r="T62" i="21"/>
  <c r="T62" i="26" s="1"/>
  <c r="U62" i="21"/>
  <c r="U62" i="26" s="1"/>
  <c r="V62" i="21"/>
  <c r="V62" i="26" s="1"/>
  <c r="W62" i="21"/>
  <c r="W62" i="26" s="1"/>
  <c r="X62" i="21"/>
  <c r="X62" i="26" s="1"/>
  <c r="Y62" i="21"/>
  <c r="Y62" i="26" s="1"/>
  <c r="Z62" i="21"/>
  <c r="Z62" i="26" s="1"/>
  <c r="AA62" i="21"/>
  <c r="AA62" i="26" s="1"/>
  <c r="AB62" i="21"/>
  <c r="AB62" i="26" s="1"/>
  <c r="AC62" i="21"/>
  <c r="AC62" i="26" s="1"/>
  <c r="AD62" i="21"/>
  <c r="AD62" i="26" s="1"/>
  <c r="AE62" i="21"/>
  <c r="AE62" i="26" s="1"/>
  <c r="AF62" i="21"/>
  <c r="AF62" i="26" s="1"/>
  <c r="AG62" i="21"/>
  <c r="AG62" i="26" s="1"/>
  <c r="AH62" i="21"/>
  <c r="AH62" i="26" s="1"/>
  <c r="AI62" i="21"/>
  <c r="AI62" i="26" s="1"/>
  <c r="AJ62" i="21"/>
  <c r="AJ62" i="26" s="1"/>
  <c r="AK62" i="21"/>
  <c r="AK62" i="26" s="1"/>
  <c r="AL62" i="21"/>
  <c r="AL62" i="26" s="1"/>
  <c r="AM62" i="21"/>
  <c r="AM62" i="26" s="1"/>
  <c r="AN62" i="21"/>
  <c r="AN62" i="26" s="1"/>
  <c r="AO62" i="21"/>
  <c r="AO62" i="26" s="1"/>
  <c r="AP62" i="21"/>
  <c r="AP62" i="26" s="1"/>
  <c r="AQ62" i="21"/>
  <c r="AQ62" i="26" s="1"/>
  <c r="AR62" i="21"/>
  <c r="AR62" i="26" s="1"/>
  <c r="AS62" i="21"/>
  <c r="AS62" i="26" s="1"/>
  <c r="AT62" i="21"/>
  <c r="AT62" i="26" s="1"/>
  <c r="AU62" i="21"/>
  <c r="AU62" i="26" s="1"/>
  <c r="AV62" i="21"/>
  <c r="AV62" i="26" s="1"/>
  <c r="AW62" i="21"/>
  <c r="AW62" i="26" s="1"/>
  <c r="AX62" i="21"/>
  <c r="AX62" i="26" s="1"/>
  <c r="D63" i="21"/>
  <c r="D63" i="26" s="1"/>
  <c r="E63" i="21"/>
  <c r="E63" i="26" s="1"/>
  <c r="F63" i="21"/>
  <c r="F63" i="26" s="1"/>
  <c r="G63" i="21"/>
  <c r="G63" i="26" s="1"/>
  <c r="H63" i="21"/>
  <c r="H63" i="26" s="1"/>
  <c r="I63" i="21"/>
  <c r="I63" i="26" s="1"/>
  <c r="J63" i="21"/>
  <c r="J63" i="26" s="1"/>
  <c r="K63" i="21"/>
  <c r="K63" i="26" s="1"/>
  <c r="L63" i="21"/>
  <c r="L63" i="26" s="1"/>
  <c r="M63" i="21"/>
  <c r="M63" i="26" s="1"/>
  <c r="N63" i="21"/>
  <c r="N63" i="26" s="1"/>
  <c r="O63" i="21"/>
  <c r="O63" i="26" s="1"/>
  <c r="P63" i="21"/>
  <c r="P63" i="26" s="1"/>
  <c r="Q63" i="21"/>
  <c r="Q63" i="26" s="1"/>
  <c r="R63" i="21"/>
  <c r="R63" i="26" s="1"/>
  <c r="S63" i="21"/>
  <c r="S63" i="26" s="1"/>
  <c r="T63" i="21"/>
  <c r="T63" i="26" s="1"/>
  <c r="U63" i="21"/>
  <c r="U63" i="26" s="1"/>
  <c r="V63" i="21"/>
  <c r="V63" i="26" s="1"/>
  <c r="W63" i="21"/>
  <c r="W63" i="26" s="1"/>
  <c r="X63" i="21"/>
  <c r="X63" i="26" s="1"/>
  <c r="Y63" i="21"/>
  <c r="Y63" i="26" s="1"/>
  <c r="Z63" i="21"/>
  <c r="Z63" i="26" s="1"/>
  <c r="AA63" i="21"/>
  <c r="AA63" i="26" s="1"/>
  <c r="AB63" i="21"/>
  <c r="AB63" i="26" s="1"/>
  <c r="AC63" i="21"/>
  <c r="AC63" i="26" s="1"/>
  <c r="AD63" i="21"/>
  <c r="AD63" i="26" s="1"/>
  <c r="AE63" i="21"/>
  <c r="AE63" i="26" s="1"/>
  <c r="AF63" i="21"/>
  <c r="AF63" i="26" s="1"/>
  <c r="AG63" i="21"/>
  <c r="AG63" i="26" s="1"/>
  <c r="AH63" i="21"/>
  <c r="AH63" i="26" s="1"/>
  <c r="AI63" i="21"/>
  <c r="AI63" i="26" s="1"/>
  <c r="AJ63" i="21"/>
  <c r="AJ63" i="26" s="1"/>
  <c r="AK63" i="21"/>
  <c r="AK63" i="26" s="1"/>
  <c r="AL63" i="21"/>
  <c r="AL63" i="26" s="1"/>
  <c r="AM63" i="21"/>
  <c r="AM63" i="26" s="1"/>
  <c r="AN63" i="21"/>
  <c r="AN63" i="26" s="1"/>
  <c r="AO63" i="21"/>
  <c r="AO63" i="26" s="1"/>
  <c r="AP63" i="21"/>
  <c r="AP63" i="26" s="1"/>
  <c r="AQ63" i="21"/>
  <c r="AQ63" i="26" s="1"/>
  <c r="AR63" i="21"/>
  <c r="AR63" i="26" s="1"/>
  <c r="AS63" i="21"/>
  <c r="AS63" i="26" s="1"/>
  <c r="AT63" i="21"/>
  <c r="AT63" i="26" s="1"/>
  <c r="AU63" i="21"/>
  <c r="AU63" i="26" s="1"/>
  <c r="AV63" i="21"/>
  <c r="AV63" i="26" s="1"/>
  <c r="AW63" i="21"/>
  <c r="AW63" i="26" s="1"/>
  <c r="AX63" i="21"/>
  <c r="AX63" i="26" s="1"/>
  <c r="D64" i="21"/>
  <c r="D64" i="26" s="1"/>
  <c r="E64" i="21"/>
  <c r="E64" i="26" s="1"/>
  <c r="F64" i="21"/>
  <c r="F64" i="26" s="1"/>
  <c r="G64" i="21"/>
  <c r="G64" i="26" s="1"/>
  <c r="H64" i="21"/>
  <c r="H64" i="26" s="1"/>
  <c r="I64" i="21"/>
  <c r="I64" i="26" s="1"/>
  <c r="J64" i="21"/>
  <c r="J64" i="26" s="1"/>
  <c r="K64" i="21"/>
  <c r="K64" i="26" s="1"/>
  <c r="L64" i="21"/>
  <c r="L64" i="26" s="1"/>
  <c r="M64" i="21"/>
  <c r="M64" i="26" s="1"/>
  <c r="N64" i="21"/>
  <c r="N64" i="26" s="1"/>
  <c r="O64" i="21"/>
  <c r="O64" i="26" s="1"/>
  <c r="P64" i="21"/>
  <c r="P64" i="26" s="1"/>
  <c r="Q64" i="21"/>
  <c r="Q64" i="26" s="1"/>
  <c r="R64" i="21"/>
  <c r="R64" i="26" s="1"/>
  <c r="S64" i="21"/>
  <c r="S64" i="26" s="1"/>
  <c r="T64" i="21"/>
  <c r="T64" i="26" s="1"/>
  <c r="U64" i="21"/>
  <c r="U64" i="26" s="1"/>
  <c r="V64" i="21"/>
  <c r="V64" i="26" s="1"/>
  <c r="W64" i="21"/>
  <c r="W64" i="26" s="1"/>
  <c r="X64" i="21"/>
  <c r="X64" i="26" s="1"/>
  <c r="Y64" i="21"/>
  <c r="Y64" i="26" s="1"/>
  <c r="Z64" i="21"/>
  <c r="Z64" i="26" s="1"/>
  <c r="AA64" i="21"/>
  <c r="AA64" i="26" s="1"/>
  <c r="AB64" i="21"/>
  <c r="AB64" i="26" s="1"/>
  <c r="AC64" i="21"/>
  <c r="AC64" i="26" s="1"/>
  <c r="AD64" i="21"/>
  <c r="AD64" i="26" s="1"/>
  <c r="AE64" i="21"/>
  <c r="AE64" i="26" s="1"/>
  <c r="AF64" i="21"/>
  <c r="AF64" i="26" s="1"/>
  <c r="AG64" i="21"/>
  <c r="AG64" i="26" s="1"/>
  <c r="AH64" i="21"/>
  <c r="AH64" i="26" s="1"/>
  <c r="AI64" i="21"/>
  <c r="AI64" i="26" s="1"/>
  <c r="AJ64" i="21"/>
  <c r="AJ64" i="26" s="1"/>
  <c r="AK64" i="21"/>
  <c r="AK64" i="26" s="1"/>
  <c r="AL64" i="21"/>
  <c r="AL64" i="26" s="1"/>
  <c r="AM64" i="21"/>
  <c r="AM64" i="26" s="1"/>
  <c r="AN64" i="21"/>
  <c r="AN64" i="26" s="1"/>
  <c r="AO64" i="21"/>
  <c r="AO64" i="26" s="1"/>
  <c r="AP64" i="21"/>
  <c r="AP64" i="26" s="1"/>
  <c r="AQ64" i="21"/>
  <c r="AQ64" i="26" s="1"/>
  <c r="AR64" i="21"/>
  <c r="AR64" i="26" s="1"/>
  <c r="AS64" i="21"/>
  <c r="AS64" i="26" s="1"/>
  <c r="AT64" i="21"/>
  <c r="AT64" i="26" s="1"/>
  <c r="AU64" i="21"/>
  <c r="AU64" i="26" s="1"/>
  <c r="AV64" i="21"/>
  <c r="AV64" i="26" s="1"/>
  <c r="AW64" i="21"/>
  <c r="AW64" i="26" s="1"/>
  <c r="AX64" i="21"/>
  <c r="AX64" i="26" s="1"/>
  <c r="D65" i="21"/>
  <c r="D65" i="26" s="1"/>
  <c r="E65" i="21"/>
  <c r="E65" i="26" s="1"/>
  <c r="F65" i="21"/>
  <c r="F65" i="26" s="1"/>
  <c r="G65" i="21"/>
  <c r="G65" i="26" s="1"/>
  <c r="H65" i="21"/>
  <c r="H65" i="26" s="1"/>
  <c r="I65" i="21"/>
  <c r="I65" i="26" s="1"/>
  <c r="J65" i="21"/>
  <c r="J65" i="26" s="1"/>
  <c r="K65" i="21"/>
  <c r="K65" i="26" s="1"/>
  <c r="L65" i="21"/>
  <c r="L65" i="26" s="1"/>
  <c r="M65" i="21"/>
  <c r="M65" i="26" s="1"/>
  <c r="N65" i="21"/>
  <c r="N65" i="26" s="1"/>
  <c r="O65" i="21"/>
  <c r="O65" i="26" s="1"/>
  <c r="P65" i="21"/>
  <c r="P65" i="26" s="1"/>
  <c r="Q65" i="21"/>
  <c r="Q65" i="26" s="1"/>
  <c r="R65" i="21"/>
  <c r="R65" i="26" s="1"/>
  <c r="S65" i="21"/>
  <c r="S65" i="26" s="1"/>
  <c r="T65" i="21"/>
  <c r="T65" i="26" s="1"/>
  <c r="U65" i="21"/>
  <c r="U65" i="26" s="1"/>
  <c r="V65" i="21"/>
  <c r="V65" i="26" s="1"/>
  <c r="W65" i="21"/>
  <c r="W65" i="26" s="1"/>
  <c r="X65" i="21"/>
  <c r="X65" i="26" s="1"/>
  <c r="Y65" i="21"/>
  <c r="Y65" i="26" s="1"/>
  <c r="Z65" i="21"/>
  <c r="Z65" i="26" s="1"/>
  <c r="AA65" i="21"/>
  <c r="AA65" i="26" s="1"/>
  <c r="AB65" i="21"/>
  <c r="AB65" i="26" s="1"/>
  <c r="AC65" i="21"/>
  <c r="AC65" i="26" s="1"/>
  <c r="AD65" i="21"/>
  <c r="AD65" i="26" s="1"/>
  <c r="AE65" i="21"/>
  <c r="AE65" i="26" s="1"/>
  <c r="AF65" i="21"/>
  <c r="AF65" i="26" s="1"/>
  <c r="AG65" i="21"/>
  <c r="AG65" i="26" s="1"/>
  <c r="AH65" i="21"/>
  <c r="AH65" i="26" s="1"/>
  <c r="AI65" i="21"/>
  <c r="AI65" i="26" s="1"/>
  <c r="AJ65" i="21"/>
  <c r="AJ65" i="26" s="1"/>
  <c r="AK65" i="21"/>
  <c r="AK65" i="26" s="1"/>
  <c r="AL65" i="21"/>
  <c r="AL65" i="26" s="1"/>
  <c r="AM65" i="21"/>
  <c r="AM65" i="26" s="1"/>
  <c r="AN65" i="21"/>
  <c r="AN65" i="26" s="1"/>
  <c r="AO65" i="21"/>
  <c r="AO65" i="26" s="1"/>
  <c r="AP65" i="21"/>
  <c r="AP65" i="26" s="1"/>
  <c r="AQ65" i="21"/>
  <c r="AQ65" i="26" s="1"/>
  <c r="AR65" i="21"/>
  <c r="AR65" i="26" s="1"/>
  <c r="AS65" i="21"/>
  <c r="AS65" i="26" s="1"/>
  <c r="AT65" i="21"/>
  <c r="AT65" i="26" s="1"/>
  <c r="AU65" i="21"/>
  <c r="AU65" i="26" s="1"/>
  <c r="AV65" i="21"/>
  <c r="AV65" i="26" s="1"/>
  <c r="AW65" i="21"/>
  <c r="AW65" i="26" s="1"/>
  <c r="AX65" i="21"/>
  <c r="AX65" i="26" s="1"/>
  <c r="D66" i="21"/>
  <c r="D66" i="26" s="1"/>
  <c r="E66" i="21"/>
  <c r="E66" i="26" s="1"/>
  <c r="F66" i="21"/>
  <c r="F66" i="26" s="1"/>
  <c r="G66" i="21"/>
  <c r="G66" i="26" s="1"/>
  <c r="H66" i="21"/>
  <c r="H66" i="26" s="1"/>
  <c r="I66" i="21"/>
  <c r="I66" i="26" s="1"/>
  <c r="J66" i="21"/>
  <c r="J66" i="26" s="1"/>
  <c r="K66" i="21"/>
  <c r="K66" i="26" s="1"/>
  <c r="L66" i="21"/>
  <c r="L66" i="26" s="1"/>
  <c r="M66" i="21"/>
  <c r="M66" i="26" s="1"/>
  <c r="N66" i="21"/>
  <c r="N66" i="26" s="1"/>
  <c r="O66" i="21"/>
  <c r="O66" i="26" s="1"/>
  <c r="P66" i="21"/>
  <c r="P66" i="26" s="1"/>
  <c r="Q66" i="21"/>
  <c r="Q66" i="26" s="1"/>
  <c r="R66" i="21"/>
  <c r="R66" i="26" s="1"/>
  <c r="S66" i="21"/>
  <c r="S66" i="26" s="1"/>
  <c r="T66" i="21"/>
  <c r="T66" i="26" s="1"/>
  <c r="U66" i="21"/>
  <c r="U66" i="26" s="1"/>
  <c r="V66" i="21"/>
  <c r="V66" i="26" s="1"/>
  <c r="W66" i="21"/>
  <c r="W66" i="26" s="1"/>
  <c r="X66" i="21"/>
  <c r="X66" i="26" s="1"/>
  <c r="Y66" i="21"/>
  <c r="Y66" i="26" s="1"/>
  <c r="Z66" i="21"/>
  <c r="Z66" i="26" s="1"/>
  <c r="AA66" i="21"/>
  <c r="AA66" i="26" s="1"/>
  <c r="AB66" i="21"/>
  <c r="AB66" i="26" s="1"/>
  <c r="AC66" i="21"/>
  <c r="AC66" i="26" s="1"/>
  <c r="AD66" i="21"/>
  <c r="AD66" i="26" s="1"/>
  <c r="AE66" i="21"/>
  <c r="AE66" i="26" s="1"/>
  <c r="AF66" i="21"/>
  <c r="AF66" i="26" s="1"/>
  <c r="AG66" i="21"/>
  <c r="AG66" i="26" s="1"/>
  <c r="AH66" i="21"/>
  <c r="AH66" i="26" s="1"/>
  <c r="AI66" i="21"/>
  <c r="AI66" i="26" s="1"/>
  <c r="AJ66" i="21"/>
  <c r="AJ66" i="26" s="1"/>
  <c r="AK66" i="21"/>
  <c r="AK66" i="26" s="1"/>
  <c r="AL66" i="21"/>
  <c r="AL66" i="26" s="1"/>
  <c r="AM66" i="21"/>
  <c r="AM66" i="26" s="1"/>
  <c r="AN66" i="21"/>
  <c r="AN66" i="26" s="1"/>
  <c r="AO66" i="21"/>
  <c r="AO66" i="26" s="1"/>
  <c r="AP66" i="21"/>
  <c r="AP66" i="26" s="1"/>
  <c r="AQ66" i="21"/>
  <c r="AQ66" i="26" s="1"/>
  <c r="AR66" i="21"/>
  <c r="AR66" i="26" s="1"/>
  <c r="AS66" i="21"/>
  <c r="AS66" i="26" s="1"/>
  <c r="AT66" i="21"/>
  <c r="AT66" i="26" s="1"/>
  <c r="AU66" i="21"/>
  <c r="AU66" i="26" s="1"/>
  <c r="AV66" i="21"/>
  <c r="AV66" i="26" s="1"/>
  <c r="AW66" i="21"/>
  <c r="AW66" i="26" s="1"/>
  <c r="AX66" i="21"/>
  <c r="AX66" i="26" s="1"/>
  <c r="D67" i="21"/>
  <c r="D67" i="26" s="1"/>
  <c r="E67" i="21"/>
  <c r="E67" i="26" s="1"/>
  <c r="F67" i="21"/>
  <c r="F67" i="26" s="1"/>
  <c r="G67" i="21"/>
  <c r="G67" i="26" s="1"/>
  <c r="H67" i="21"/>
  <c r="H67" i="26" s="1"/>
  <c r="I67" i="21"/>
  <c r="I67" i="26" s="1"/>
  <c r="J67" i="21"/>
  <c r="J67" i="26" s="1"/>
  <c r="K67" i="21"/>
  <c r="K67" i="26" s="1"/>
  <c r="L67" i="21"/>
  <c r="L67" i="26" s="1"/>
  <c r="M67" i="21"/>
  <c r="M67" i="26" s="1"/>
  <c r="N67" i="21"/>
  <c r="N67" i="26" s="1"/>
  <c r="O67" i="21"/>
  <c r="O67" i="26" s="1"/>
  <c r="P67" i="21"/>
  <c r="P67" i="26" s="1"/>
  <c r="Q67" i="21"/>
  <c r="Q67" i="26" s="1"/>
  <c r="R67" i="21"/>
  <c r="R67" i="26" s="1"/>
  <c r="S67" i="21"/>
  <c r="S67" i="26" s="1"/>
  <c r="T67" i="21"/>
  <c r="T67" i="26" s="1"/>
  <c r="U67" i="21"/>
  <c r="U67" i="26" s="1"/>
  <c r="V67" i="21"/>
  <c r="V67" i="26" s="1"/>
  <c r="W67" i="21"/>
  <c r="W67" i="26" s="1"/>
  <c r="X67" i="21"/>
  <c r="X67" i="26" s="1"/>
  <c r="Y67" i="21"/>
  <c r="Y67" i="26" s="1"/>
  <c r="Z67" i="21"/>
  <c r="Z67" i="26" s="1"/>
  <c r="AA67" i="21"/>
  <c r="AA67" i="26" s="1"/>
  <c r="AB67" i="21"/>
  <c r="AB67" i="26" s="1"/>
  <c r="AC67" i="21"/>
  <c r="AC67" i="26" s="1"/>
  <c r="AD67" i="21"/>
  <c r="AD67" i="26" s="1"/>
  <c r="AE67" i="21"/>
  <c r="AE67" i="26" s="1"/>
  <c r="AF67" i="21"/>
  <c r="AF67" i="26" s="1"/>
  <c r="AG67" i="21"/>
  <c r="AG67" i="26" s="1"/>
  <c r="AH67" i="21"/>
  <c r="AH67" i="26" s="1"/>
  <c r="AI67" i="21"/>
  <c r="AI67" i="26" s="1"/>
  <c r="AJ67" i="21"/>
  <c r="AJ67" i="26" s="1"/>
  <c r="AK67" i="21"/>
  <c r="AK67" i="26" s="1"/>
  <c r="AL67" i="21"/>
  <c r="AL67" i="26" s="1"/>
  <c r="AM67" i="21"/>
  <c r="AM67" i="26" s="1"/>
  <c r="AN67" i="21"/>
  <c r="AN67" i="26" s="1"/>
  <c r="AO67" i="21"/>
  <c r="AO67" i="26" s="1"/>
  <c r="AP67" i="21"/>
  <c r="AP67" i="26" s="1"/>
  <c r="AQ67" i="21"/>
  <c r="AQ67" i="26" s="1"/>
  <c r="AR67" i="21"/>
  <c r="AR67" i="26" s="1"/>
  <c r="AS67" i="21"/>
  <c r="AS67" i="26" s="1"/>
  <c r="AT67" i="21"/>
  <c r="AT67" i="26" s="1"/>
  <c r="AU67" i="21"/>
  <c r="AU67" i="26" s="1"/>
  <c r="AV67" i="21"/>
  <c r="AV67" i="26" s="1"/>
  <c r="AW67" i="21"/>
  <c r="AW67" i="26" s="1"/>
  <c r="AX67" i="21"/>
  <c r="AX67" i="26" s="1"/>
  <c r="D68" i="21"/>
  <c r="D68" i="26" s="1"/>
  <c r="E68" i="21"/>
  <c r="E68" i="26" s="1"/>
  <c r="F68" i="21"/>
  <c r="F68" i="26" s="1"/>
  <c r="G68" i="21"/>
  <c r="G68" i="26" s="1"/>
  <c r="H68" i="21"/>
  <c r="H68" i="26" s="1"/>
  <c r="I68" i="21"/>
  <c r="I68" i="26" s="1"/>
  <c r="J68" i="21"/>
  <c r="J68" i="26" s="1"/>
  <c r="K68" i="21"/>
  <c r="K68" i="26" s="1"/>
  <c r="L68" i="21"/>
  <c r="L68" i="26" s="1"/>
  <c r="M68" i="21"/>
  <c r="M68" i="26" s="1"/>
  <c r="N68" i="21"/>
  <c r="N68" i="26" s="1"/>
  <c r="O68" i="21"/>
  <c r="O68" i="26" s="1"/>
  <c r="P68" i="21"/>
  <c r="P68" i="26" s="1"/>
  <c r="Q68" i="21"/>
  <c r="Q68" i="26" s="1"/>
  <c r="R68" i="21"/>
  <c r="R68" i="26" s="1"/>
  <c r="S68" i="21"/>
  <c r="S68" i="26" s="1"/>
  <c r="T68" i="21"/>
  <c r="T68" i="26" s="1"/>
  <c r="U68" i="21"/>
  <c r="U68" i="26" s="1"/>
  <c r="V68" i="21"/>
  <c r="V68" i="26" s="1"/>
  <c r="W68" i="21"/>
  <c r="W68" i="26" s="1"/>
  <c r="X68" i="21"/>
  <c r="X68" i="26" s="1"/>
  <c r="Y68" i="21"/>
  <c r="Y68" i="26" s="1"/>
  <c r="Z68" i="21"/>
  <c r="Z68" i="26" s="1"/>
  <c r="AA68" i="21"/>
  <c r="AA68" i="26" s="1"/>
  <c r="AB68" i="21"/>
  <c r="AB68" i="26" s="1"/>
  <c r="AC68" i="21"/>
  <c r="AC68" i="26" s="1"/>
  <c r="AD68" i="21"/>
  <c r="AD68" i="26" s="1"/>
  <c r="AE68" i="21"/>
  <c r="AE68" i="26" s="1"/>
  <c r="AF68" i="21"/>
  <c r="AF68" i="26" s="1"/>
  <c r="AG68" i="21"/>
  <c r="AG68" i="26" s="1"/>
  <c r="AH68" i="21"/>
  <c r="AH68" i="26" s="1"/>
  <c r="AI68" i="21"/>
  <c r="AI68" i="26" s="1"/>
  <c r="AJ68" i="21"/>
  <c r="AJ68" i="26" s="1"/>
  <c r="AK68" i="21"/>
  <c r="AK68" i="26" s="1"/>
  <c r="AL68" i="21"/>
  <c r="AL68" i="26" s="1"/>
  <c r="AM68" i="21"/>
  <c r="AM68" i="26" s="1"/>
  <c r="AN68" i="21"/>
  <c r="AN68" i="26" s="1"/>
  <c r="AO68" i="21"/>
  <c r="AO68" i="26" s="1"/>
  <c r="AP68" i="21"/>
  <c r="AP68" i="26" s="1"/>
  <c r="AQ68" i="21"/>
  <c r="AQ68" i="26" s="1"/>
  <c r="AR68" i="21"/>
  <c r="AR68" i="26" s="1"/>
  <c r="AS68" i="21"/>
  <c r="AS68" i="26" s="1"/>
  <c r="AT68" i="21"/>
  <c r="AT68" i="26" s="1"/>
  <c r="AU68" i="21"/>
  <c r="AU68" i="26" s="1"/>
  <c r="AV68" i="21"/>
  <c r="AV68" i="26" s="1"/>
  <c r="AW68" i="21"/>
  <c r="AW68" i="26" s="1"/>
  <c r="AX68" i="21"/>
  <c r="AX68" i="26" s="1"/>
  <c r="D69" i="21"/>
  <c r="D69" i="26" s="1"/>
  <c r="E69" i="21"/>
  <c r="E69" i="26" s="1"/>
  <c r="F69" i="21"/>
  <c r="F69" i="26" s="1"/>
  <c r="G69" i="21"/>
  <c r="G69" i="26" s="1"/>
  <c r="H69" i="21"/>
  <c r="H69" i="26" s="1"/>
  <c r="I69" i="21"/>
  <c r="I69" i="26" s="1"/>
  <c r="J69" i="21"/>
  <c r="J69" i="26" s="1"/>
  <c r="K69" i="21"/>
  <c r="K69" i="26" s="1"/>
  <c r="L69" i="21"/>
  <c r="L69" i="26" s="1"/>
  <c r="M69" i="21"/>
  <c r="M69" i="26" s="1"/>
  <c r="N69" i="21"/>
  <c r="N69" i="26" s="1"/>
  <c r="O69" i="21"/>
  <c r="O69" i="26" s="1"/>
  <c r="P69" i="21"/>
  <c r="P69" i="26" s="1"/>
  <c r="Q69" i="21"/>
  <c r="Q69" i="26" s="1"/>
  <c r="R69" i="21"/>
  <c r="R69" i="26" s="1"/>
  <c r="S69" i="21"/>
  <c r="S69" i="26" s="1"/>
  <c r="T69" i="21"/>
  <c r="T69" i="26" s="1"/>
  <c r="U69" i="21"/>
  <c r="U69" i="26" s="1"/>
  <c r="V69" i="21"/>
  <c r="V69" i="26" s="1"/>
  <c r="W69" i="21"/>
  <c r="W69" i="26" s="1"/>
  <c r="X69" i="21"/>
  <c r="X69" i="26" s="1"/>
  <c r="Y69" i="21"/>
  <c r="Y69" i="26" s="1"/>
  <c r="Z69" i="21"/>
  <c r="Z69" i="26" s="1"/>
  <c r="AA69" i="21"/>
  <c r="AA69" i="26" s="1"/>
  <c r="AB69" i="21"/>
  <c r="AB69" i="26" s="1"/>
  <c r="AC69" i="21"/>
  <c r="AC69" i="26" s="1"/>
  <c r="AD69" i="21"/>
  <c r="AD69" i="26" s="1"/>
  <c r="AE69" i="21"/>
  <c r="AE69" i="26" s="1"/>
  <c r="AF69" i="21"/>
  <c r="AF69" i="26" s="1"/>
  <c r="AG69" i="21"/>
  <c r="AG69" i="26" s="1"/>
  <c r="AH69" i="21"/>
  <c r="AH69" i="26" s="1"/>
  <c r="AI69" i="21"/>
  <c r="AI69" i="26" s="1"/>
  <c r="AJ69" i="21"/>
  <c r="AJ69" i="26" s="1"/>
  <c r="AK69" i="21"/>
  <c r="AK69" i="26" s="1"/>
  <c r="AL69" i="21"/>
  <c r="AL69" i="26" s="1"/>
  <c r="AM69" i="21"/>
  <c r="AM69" i="26" s="1"/>
  <c r="AN69" i="21"/>
  <c r="AN69" i="26" s="1"/>
  <c r="AO69" i="21"/>
  <c r="AO69" i="26" s="1"/>
  <c r="AP69" i="21"/>
  <c r="AP69" i="26" s="1"/>
  <c r="AQ69" i="21"/>
  <c r="AQ69" i="26" s="1"/>
  <c r="AR69" i="21"/>
  <c r="AR69" i="26" s="1"/>
  <c r="AS69" i="21"/>
  <c r="AS69" i="26" s="1"/>
  <c r="AT69" i="21"/>
  <c r="AT69" i="26" s="1"/>
  <c r="AU69" i="21"/>
  <c r="AU69" i="26" s="1"/>
  <c r="AV69" i="21"/>
  <c r="AV69" i="26" s="1"/>
  <c r="AW69" i="21"/>
  <c r="AW69" i="26" s="1"/>
  <c r="AX69" i="21"/>
  <c r="AX69" i="26" s="1"/>
  <c r="D70" i="21"/>
  <c r="D70" i="26" s="1"/>
  <c r="E70" i="21"/>
  <c r="E70" i="26" s="1"/>
  <c r="F70" i="21"/>
  <c r="F70" i="26" s="1"/>
  <c r="G70" i="21"/>
  <c r="G70" i="26" s="1"/>
  <c r="H70" i="21"/>
  <c r="H70" i="26" s="1"/>
  <c r="I70" i="21"/>
  <c r="I70" i="26" s="1"/>
  <c r="J70" i="21"/>
  <c r="J70" i="26" s="1"/>
  <c r="K70" i="21"/>
  <c r="K70" i="26" s="1"/>
  <c r="L70" i="21"/>
  <c r="L70" i="26" s="1"/>
  <c r="M70" i="21"/>
  <c r="M70" i="26" s="1"/>
  <c r="N70" i="21"/>
  <c r="N70" i="26" s="1"/>
  <c r="O70" i="21"/>
  <c r="O70" i="26" s="1"/>
  <c r="P70" i="21"/>
  <c r="P70" i="26" s="1"/>
  <c r="Q70" i="21"/>
  <c r="Q70" i="26" s="1"/>
  <c r="R70" i="21"/>
  <c r="R70" i="26" s="1"/>
  <c r="S70" i="21"/>
  <c r="S70" i="26" s="1"/>
  <c r="T70" i="21"/>
  <c r="T70" i="26" s="1"/>
  <c r="U70" i="21"/>
  <c r="U70" i="26" s="1"/>
  <c r="V70" i="21"/>
  <c r="V70" i="26" s="1"/>
  <c r="W70" i="21"/>
  <c r="W70" i="26" s="1"/>
  <c r="X70" i="21"/>
  <c r="X70" i="26" s="1"/>
  <c r="Y70" i="21"/>
  <c r="Y70" i="26" s="1"/>
  <c r="Z70" i="21"/>
  <c r="Z70" i="26" s="1"/>
  <c r="AA70" i="21"/>
  <c r="AA70" i="26" s="1"/>
  <c r="AB70" i="21"/>
  <c r="AB70" i="26" s="1"/>
  <c r="AC70" i="21"/>
  <c r="AC70" i="26" s="1"/>
  <c r="AD70" i="21"/>
  <c r="AD70" i="26" s="1"/>
  <c r="AE70" i="21"/>
  <c r="AE70" i="26" s="1"/>
  <c r="AF70" i="21"/>
  <c r="AF70" i="26" s="1"/>
  <c r="AG70" i="21"/>
  <c r="AG70" i="26" s="1"/>
  <c r="AH70" i="21"/>
  <c r="AH70" i="26" s="1"/>
  <c r="AI70" i="21"/>
  <c r="AI70" i="26" s="1"/>
  <c r="AJ70" i="21"/>
  <c r="AJ70" i="26" s="1"/>
  <c r="AK70" i="21"/>
  <c r="AK70" i="26" s="1"/>
  <c r="AL70" i="21"/>
  <c r="AL70" i="26" s="1"/>
  <c r="AM70" i="21"/>
  <c r="AM70" i="26" s="1"/>
  <c r="AN70" i="21"/>
  <c r="AN70" i="26" s="1"/>
  <c r="AO70" i="21"/>
  <c r="AO70" i="26" s="1"/>
  <c r="AP70" i="21"/>
  <c r="AP70" i="26" s="1"/>
  <c r="AQ70" i="21"/>
  <c r="AQ70" i="26" s="1"/>
  <c r="AR70" i="21"/>
  <c r="AR70" i="26" s="1"/>
  <c r="AS70" i="21"/>
  <c r="AS70" i="26" s="1"/>
  <c r="AT70" i="21"/>
  <c r="AT70" i="26" s="1"/>
  <c r="AU70" i="21"/>
  <c r="AU70" i="26" s="1"/>
  <c r="AV70" i="21"/>
  <c r="AV70" i="26" s="1"/>
  <c r="AW70" i="21"/>
  <c r="AW70" i="26" s="1"/>
  <c r="AX70" i="21"/>
  <c r="AX70" i="26" s="1"/>
  <c r="D71" i="21"/>
  <c r="D71" i="26" s="1"/>
  <c r="E71" i="21"/>
  <c r="E71" i="26" s="1"/>
  <c r="F71" i="21"/>
  <c r="F71" i="26" s="1"/>
  <c r="G71" i="21"/>
  <c r="G71" i="26" s="1"/>
  <c r="H71" i="21"/>
  <c r="H71" i="26" s="1"/>
  <c r="I71" i="21"/>
  <c r="I71" i="26" s="1"/>
  <c r="J71" i="21"/>
  <c r="J71" i="26" s="1"/>
  <c r="K71" i="21"/>
  <c r="K71" i="26" s="1"/>
  <c r="L71" i="21"/>
  <c r="L71" i="26" s="1"/>
  <c r="M71" i="21"/>
  <c r="M71" i="26" s="1"/>
  <c r="N71" i="21"/>
  <c r="N71" i="26" s="1"/>
  <c r="O71" i="21"/>
  <c r="O71" i="26" s="1"/>
  <c r="P71" i="21"/>
  <c r="P71" i="26" s="1"/>
  <c r="Q71" i="21"/>
  <c r="Q71" i="26" s="1"/>
  <c r="R71" i="21"/>
  <c r="R71" i="26" s="1"/>
  <c r="S71" i="21"/>
  <c r="S71" i="26" s="1"/>
  <c r="T71" i="21"/>
  <c r="T71" i="26" s="1"/>
  <c r="U71" i="21"/>
  <c r="U71" i="26" s="1"/>
  <c r="V71" i="21"/>
  <c r="V71" i="26" s="1"/>
  <c r="W71" i="21"/>
  <c r="W71" i="26" s="1"/>
  <c r="X71" i="21"/>
  <c r="X71" i="26" s="1"/>
  <c r="Y71" i="21"/>
  <c r="Y71" i="26" s="1"/>
  <c r="Z71" i="21"/>
  <c r="Z71" i="26" s="1"/>
  <c r="AA71" i="21"/>
  <c r="AA71" i="26" s="1"/>
  <c r="AB71" i="21"/>
  <c r="AB71" i="26" s="1"/>
  <c r="AC71" i="21"/>
  <c r="AC71" i="26" s="1"/>
  <c r="AD71" i="21"/>
  <c r="AD71" i="26" s="1"/>
  <c r="AE71" i="21"/>
  <c r="AE71" i="26" s="1"/>
  <c r="AF71" i="21"/>
  <c r="AF71" i="26" s="1"/>
  <c r="AG71" i="21"/>
  <c r="AG71" i="26" s="1"/>
  <c r="AH71" i="21"/>
  <c r="AH71" i="26" s="1"/>
  <c r="AI71" i="21"/>
  <c r="AI71" i="26" s="1"/>
  <c r="AJ71" i="21"/>
  <c r="AJ71" i="26" s="1"/>
  <c r="AK71" i="21"/>
  <c r="AK71" i="26" s="1"/>
  <c r="AL71" i="21"/>
  <c r="AL71" i="26" s="1"/>
  <c r="AM71" i="21"/>
  <c r="AM71" i="26" s="1"/>
  <c r="AN71" i="21"/>
  <c r="AN71" i="26" s="1"/>
  <c r="AO71" i="21"/>
  <c r="AO71" i="26" s="1"/>
  <c r="AP71" i="21"/>
  <c r="AP71" i="26" s="1"/>
  <c r="AQ71" i="21"/>
  <c r="AQ71" i="26" s="1"/>
  <c r="AR71" i="21"/>
  <c r="AR71" i="26" s="1"/>
  <c r="AS71" i="21"/>
  <c r="AS71" i="26" s="1"/>
  <c r="AT71" i="21"/>
  <c r="AT71" i="26" s="1"/>
  <c r="AU71" i="21"/>
  <c r="AU71" i="26" s="1"/>
  <c r="AV71" i="21"/>
  <c r="AV71" i="26" s="1"/>
  <c r="AW71" i="21"/>
  <c r="AW71" i="26" s="1"/>
  <c r="AX71" i="21"/>
  <c r="AX71" i="26" s="1"/>
  <c r="D72" i="21"/>
  <c r="D72" i="26" s="1"/>
  <c r="E72" i="21"/>
  <c r="E72" i="26" s="1"/>
  <c r="F72" i="21"/>
  <c r="F72" i="26" s="1"/>
  <c r="G72" i="21"/>
  <c r="G72" i="26" s="1"/>
  <c r="H72" i="21"/>
  <c r="H72" i="26" s="1"/>
  <c r="I72" i="21"/>
  <c r="I72" i="26" s="1"/>
  <c r="J72" i="21"/>
  <c r="J72" i="26" s="1"/>
  <c r="K72" i="21"/>
  <c r="K72" i="26" s="1"/>
  <c r="L72" i="21"/>
  <c r="L72" i="26" s="1"/>
  <c r="M72" i="21"/>
  <c r="M72" i="26" s="1"/>
  <c r="N72" i="21"/>
  <c r="N72" i="26" s="1"/>
  <c r="O72" i="21"/>
  <c r="O72" i="26" s="1"/>
  <c r="P72" i="21"/>
  <c r="P72" i="26" s="1"/>
  <c r="Q72" i="21"/>
  <c r="Q72" i="26" s="1"/>
  <c r="R72" i="21"/>
  <c r="R72" i="26" s="1"/>
  <c r="S72" i="21"/>
  <c r="S72" i="26" s="1"/>
  <c r="T72" i="21"/>
  <c r="T72" i="26" s="1"/>
  <c r="U72" i="21"/>
  <c r="U72" i="26" s="1"/>
  <c r="V72" i="21"/>
  <c r="V72" i="26" s="1"/>
  <c r="W72" i="21"/>
  <c r="W72" i="26" s="1"/>
  <c r="X72" i="21"/>
  <c r="X72" i="26" s="1"/>
  <c r="Y72" i="21"/>
  <c r="Y72" i="26" s="1"/>
  <c r="Z72" i="21"/>
  <c r="Z72" i="26" s="1"/>
  <c r="AA72" i="21"/>
  <c r="AA72" i="26" s="1"/>
  <c r="AB72" i="21"/>
  <c r="AB72" i="26" s="1"/>
  <c r="AC72" i="21"/>
  <c r="AC72" i="26" s="1"/>
  <c r="AD72" i="21"/>
  <c r="AD72" i="26" s="1"/>
  <c r="AE72" i="21"/>
  <c r="AE72" i="26" s="1"/>
  <c r="AF72" i="21"/>
  <c r="AF72" i="26" s="1"/>
  <c r="AG72" i="21"/>
  <c r="AG72" i="26" s="1"/>
  <c r="AH72" i="21"/>
  <c r="AH72" i="26" s="1"/>
  <c r="AI72" i="21"/>
  <c r="AI72" i="26" s="1"/>
  <c r="AJ72" i="21"/>
  <c r="AJ72" i="26" s="1"/>
  <c r="AK72" i="21"/>
  <c r="AK72" i="26" s="1"/>
  <c r="AL72" i="21"/>
  <c r="AL72" i="26" s="1"/>
  <c r="AM72" i="21"/>
  <c r="AM72" i="26" s="1"/>
  <c r="AN72" i="21"/>
  <c r="AN72" i="26" s="1"/>
  <c r="AO72" i="21"/>
  <c r="AO72" i="26" s="1"/>
  <c r="AP72" i="21"/>
  <c r="AP72" i="26" s="1"/>
  <c r="AQ72" i="21"/>
  <c r="AQ72" i="26" s="1"/>
  <c r="AR72" i="21"/>
  <c r="AR72" i="26" s="1"/>
  <c r="AS72" i="21"/>
  <c r="AS72" i="26" s="1"/>
  <c r="AT72" i="21"/>
  <c r="AT72" i="26" s="1"/>
  <c r="AU72" i="21"/>
  <c r="AU72" i="26" s="1"/>
  <c r="AV72" i="21"/>
  <c r="AV72" i="26" s="1"/>
  <c r="AW72" i="21"/>
  <c r="AW72" i="26" s="1"/>
  <c r="AX72" i="21"/>
  <c r="AX72" i="26" s="1"/>
  <c r="D73" i="21"/>
  <c r="D73" i="26" s="1"/>
  <c r="E73" i="21"/>
  <c r="E73" i="26" s="1"/>
  <c r="F73" i="21"/>
  <c r="F73" i="26" s="1"/>
  <c r="G73" i="21"/>
  <c r="G73" i="26" s="1"/>
  <c r="H73" i="21"/>
  <c r="H73" i="26" s="1"/>
  <c r="I73" i="21"/>
  <c r="I73" i="26" s="1"/>
  <c r="J73" i="21"/>
  <c r="J73" i="26" s="1"/>
  <c r="K73" i="21"/>
  <c r="K73" i="26" s="1"/>
  <c r="L73" i="21"/>
  <c r="L73" i="26" s="1"/>
  <c r="M73" i="21"/>
  <c r="M73" i="26" s="1"/>
  <c r="N73" i="21"/>
  <c r="N73" i="26" s="1"/>
  <c r="O73" i="21"/>
  <c r="O73" i="26" s="1"/>
  <c r="P73" i="21"/>
  <c r="P73" i="26" s="1"/>
  <c r="Q73" i="21"/>
  <c r="Q73" i="26" s="1"/>
  <c r="R73" i="21"/>
  <c r="R73" i="26" s="1"/>
  <c r="S73" i="21"/>
  <c r="S73" i="26" s="1"/>
  <c r="T73" i="21"/>
  <c r="T73" i="26" s="1"/>
  <c r="U73" i="21"/>
  <c r="U73" i="26" s="1"/>
  <c r="V73" i="21"/>
  <c r="V73" i="26" s="1"/>
  <c r="W73" i="21"/>
  <c r="W73" i="26" s="1"/>
  <c r="X73" i="21"/>
  <c r="X73" i="26" s="1"/>
  <c r="Y73" i="21"/>
  <c r="Y73" i="26" s="1"/>
  <c r="Z73" i="21"/>
  <c r="Z73" i="26" s="1"/>
  <c r="AA73" i="21"/>
  <c r="AA73" i="26" s="1"/>
  <c r="AB73" i="21"/>
  <c r="AB73" i="26" s="1"/>
  <c r="AC73" i="21"/>
  <c r="AC73" i="26" s="1"/>
  <c r="AD73" i="21"/>
  <c r="AD73" i="26" s="1"/>
  <c r="AE73" i="21"/>
  <c r="AE73" i="26" s="1"/>
  <c r="AF73" i="21"/>
  <c r="AF73" i="26" s="1"/>
  <c r="AG73" i="21"/>
  <c r="AG73" i="26" s="1"/>
  <c r="AH73" i="21"/>
  <c r="AH73" i="26" s="1"/>
  <c r="AI73" i="21"/>
  <c r="AI73" i="26" s="1"/>
  <c r="AJ73" i="21"/>
  <c r="AJ73" i="26" s="1"/>
  <c r="AK73" i="21"/>
  <c r="AK73" i="26" s="1"/>
  <c r="AL73" i="21"/>
  <c r="AL73" i="26" s="1"/>
  <c r="AM73" i="21"/>
  <c r="AM73" i="26" s="1"/>
  <c r="AN73" i="21"/>
  <c r="AN73" i="26" s="1"/>
  <c r="AO73" i="21"/>
  <c r="AO73" i="26" s="1"/>
  <c r="AP73" i="21"/>
  <c r="AP73" i="26" s="1"/>
  <c r="AQ73" i="21"/>
  <c r="AQ73" i="26" s="1"/>
  <c r="AR73" i="21"/>
  <c r="AR73" i="26" s="1"/>
  <c r="AS73" i="21"/>
  <c r="AS73" i="26" s="1"/>
  <c r="AT73" i="21"/>
  <c r="AT73" i="26" s="1"/>
  <c r="AU73" i="21"/>
  <c r="AU73" i="26" s="1"/>
  <c r="AV73" i="21"/>
  <c r="AV73" i="26" s="1"/>
  <c r="AW73" i="21"/>
  <c r="AW73" i="26" s="1"/>
  <c r="AX73" i="21"/>
  <c r="AX73" i="26" s="1"/>
  <c r="D74" i="21"/>
  <c r="D74" i="26" s="1"/>
  <c r="E74" i="21"/>
  <c r="E74" i="26" s="1"/>
  <c r="F74" i="21"/>
  <c r="F74" i="26" s="1"/>
  <c r="G74" i="21"/>
  <c r="G74" i="26" s="1"/>
  <c r="H74" i="21"/>
  <c r="H74" i="26" s="1"/>
  <c r="I74" i="21"/>
  <c r="I74" i="26" s="1"/>
  <c r="J74" i="21"/>
  <c r="J74" i="26" s="1"/>
  <c r="K74" i="21"/>
  <c r="K74" i="26" s="1"/>
  <c r="L74" i="21"/>
  <c r="L74" i="26" s="1"/>
  <c r="M74" i="21"/>
  <c r="M74" i="26" s="1"/>
  <c r="N74" i="21"/>
  <c r="N74" i="26" s="1"/>
  <c r="O74" i="21"/>
  <c r="O74" i="26" s="1"/>
  <c r="P74" i="21"/>
  <c r="P74" i="26" s="1"/>
  <c r="Q74" i="21"/>
  <c r="Q74" i="26" s="1"/>
  <c r="R74" i="21"/>
  <c r="R74" i="26" s="1"/>
  <c r="S74" i="21"/>
  <c r="S74" i="26" s="1"/>
  <c r="T74" i="21"/>
  <c r="T74" i="26" s="1"/>
  <c r="U74" i="21"/>
  <c r="U74" i="26" s="1"/>
  <c r="V74" i="21"/>
  <c r="V74" i="26" s="1"/>
  <c r="W74" i="21"/>
  <c r="W74" i="26" s="1"/>
  <c r="X74" i="21"/>
  <c r="X74" i="26" s="1"/>
  <c r="Y74" i="21"/>
  <c r="Y74" i="26" s="1"/>
  <c r="Z74" i="21"/>
  <c r="Z74" i="26" s="1"/>
  <c r="AA74" i="21"/>
  <c r="AA74" i="26" s="1"/>
  <c r="AB74" i="21"/>
  <c r="AB74" i="26" s="1"/>
  <c r="AC74" i="21"/>
  <c r="AC74" i="26" s="1"/>
  <c r="AD74" i="21"/>
  <c r="AD74" i="26" s="1"/>
  <c r="AE74" i="21"/>
  <c r="AE74" i="26" s="1"/>
  <c r="AF74" i="21"/>
  <c r="AF74" i="26" s="1"/>
  <c r="AG74" i="21"/>
  <c r="AG74" i="26" s="1"/>
  <c r="AH74" i="21"/>
  <c r="AH74" i="26" s="1"/>
  <c r="AI74" i="21"/>
  <c r="AI74" i="26" s="1"/>
  <c r="AJ74" i="21"/>
  <c r="AJ74" i="26" s="1"/>
  <c r="AK74" i="21"/>
  <c r="AK74" i="26" s="1"/>
  <c r="AL74" i="21"/>
  <c r="AL74" i="26" s="1"/>
  <c r="AM74" i="21"/>
  <c r="AM74" i="26" s="1"/>
  <c r="AN74" i="21"/>
  <c r="AN74" i="26" s="1"/>
  <c r="AO74" i="21"/>
  <c r="AO74" i="26" s="1"/>
  <c r="AP74" i="21"/>
  <c r="AP74" i="26" s="1"/>
  <c r="AQ74" i="21"/>
  <c r="AQ74" i="26" s="1"/>
  <c r="AR74" i="21"/>
  <c r="AR74" i="26" s="1"/>
  <c r="AS74" i="21"/>
  <c r="AS74" i="26" s="1"/>
  <c r="AT74" i="21"/>
  <c r="AT74" i="26" s="1"/>
  <c r="AU74" i="21"/>
  <c r="AU74" i="26" s="1"/>
  <c r="AV74" i="21"/>
  <c r="AV74" i="26" s="1"/>
  <c r="AW74" i="21"/>
  <c r="AW74" i="26" s="1"/>
  <c r="AX74" i="21"/>
  <c r="AX74" i="26" s="1"/>
  <c r="D75" i="21"/>
  <c r="D75" i="26" s="1"/>
  <c r="E75" i="21"/>
  <c r="E75" i="26" s="1"/>
  <c r="F75" i="21"/>
  <c r="F75" i="26" s="1"/>
  <c r="G75" i="21"/>
  <c r="G75" i="26" s="1"/>
  <c r="H75" i="21"/>
  <c r="H75" i="26" s="1"/>
  <c r="I75" i="21"/>
  <c r="I75" i="26" s="1"/>
  <c r="J75" i="21"/>
  <c r="J75" i="26" s="1"/>
  <c r="K75" i="21"/>
  <c r="K75" i="26" s="1"/>
  <c r="L75" i="21"/>
  <c r="L75" i="26" s="1"/>
  <c r="M75" i="21"/>
  <c r="M75" i="26" s="1"/>
  <c r="N75" i="21"/>
  <c r="N75" i="26" s="1"/>
  <c r="O75" i="21"/>
  <c r="O75" i="26" s="1"/>
  <c r="P75" i="21"/>
  <c r="P75" i="26" s="1"/>
  <c r="Q75" i="21"/>
  <c r="Q75" i="26" s="1"/>
  <c r="R75" i="21"/>
  <c r="R75" i="26" s="1"/>
  <c r="S75" i="21"/>
  <c r="S75" i="26" s="1"/>
  <c r="T75" i="21"/>
  <c r="T75" i="26" s="1"/>
  <c r="U75" i="21"/>
  <c r="U75" i="26" s="1"/>
  <c r="V75" i="21"/>
  <c r="V75" i="26" s="1"/>
  <c r="W75" i="21"/>
  <c r="W75" i="26" s="1"/>
  <c r="X75" i="21"/>
  <c r="X75" i="26" s="1"/>
  <c r="Y75" i="21"/>
  <c r="Y75" i="26" s="1"/>
  <c r="Z75" i="21"/>
  <c r="Z75" i="26" s="1"/>
  <c r="AA75" i="21"/>
  <c r="AA75" i="26" s="1"/>
  <c r="AB75" i="21"/>
  <c r="AB75" i="26" s="1"/>
  <c r="AC75" i="21"/>
  <c r="AC75" i="26" s="1"/>
  <c r="AD75" i="21"/>
  <c r="AD75" i="26" s="1"/>
  <c r="AE75" i="21"/>
  <c r="AE75" i="26" s="1"/>
  <c r="AF75" i="21"/>
  <c r="AF75" i="26" s="1"/>
  <c r="AG75" i="21"/>
  <c r="AG75" i="26" s="1"/>
  <c r="AH75" i="21"/>
  <c r="AH75" i="26" s="1"/>
  <c r="AI75" i="21"/>
  <c r="AI75" i="26" s="1"/>
  <c r="AJ75" i="21"/>
  <c r="AJ75" i="26" s="1"/>
  <c r="AK75" i="21"/>
  <c r="AK75" i="26" s="1"/>
  <c r="AL75" i="21"/>
  <c r="AL75" i="26" s="1"/>
  <c r="AM75" i="21"/>
  <c r="AM75" i="26" s="1"/>
  <c r="AN75" i="21"/>
  <c r="AN75" i="26" s="1"/>
  <c r="AO75" i="21"/>
  <c r="AO75" i="26" s="1"/>
  <c r="AP75" i="21"/>
  <c r="AP75" i="26" s="1"/>
  <c r="AQ75" i="21"/>
  <c r="AQ75" i="26" s="1"/>
  <c r="AR75" i="21"/>
  <c r="AR75" i="26" s="1"/>
  <c r="AS75" i="21"/>
  <c r="AS75" i="26" s="1"/>
  <c r="AT75" i="21"/>
  <c r="AT75" i="26" s="1"/>
  <c r="AU75" i="21"/>
  <c r="AU75" i="26" s="1"/>
  <c r="AV75" i="21"/>
  <c r="AV75" i="26" s="1"/>
  <c r="AW75" i="21"/>
  <c r="AW75" i="26" s="1"/>
  <c r="AX75" i="21"/>
  <c r="AX75" i="26" s="1"/>
  <c r="D76" i="21"/>
  <c r="D76" i="26" s="1"/>
  <c r="E76" i="21"/>
  <c r="E76" i="26" s="1"/>
  <c r="F76" i="21"/>
  <c r="F76" i="26" s="1"/>
  <c r="G76" i="21"/>
  <c r="G76" i="26" s="1"/>
  <c r="H76" i="21"/>
  <c r="H76" i="26" s="1"/>
  <c r="I76" i="21"/>
  <c r="I76" i="26" s="1"/>
  <c r="J76" i="21"/>
  <c r="J76" i="26" s="1"/>
  <c r="K76" i="21"/>
  <c r="K76" i="26" s="1"/>
  <c r="L76" i="21"/>
  <c r="L76" i="26" s="1"/>
  <c r="M76" i="21"/>
  <c r="M76" i="26" s="1"/>
  <c r="N76" i="21"/>
  <c r="N76" i="26" s="1"/>
  <c r="O76" i="21"/>
  <c r="O76" i="26" s="1"/>
  <c r="P76" i="21"/>
  <c r="P76" i="26" s="1"/>
  <c r="Q76" i="21"/>
  <c r="Q76" i="26" s="1"/>
  <c r="R76" i="21"/>
  <c r="R76" i="26" s="1"/>
  <c r="S76" i="21"/>
  <c r="S76" i="26" s="1"/>
  <c r="T76" i="21"/>
  <c r="T76" i="26" s="1"/>
  <c r="U76" i="21"/>
  <c r="U76" i="26" s="1"/>
  <c r="V76" i="21"/>
  <c r="V76" i="26" s="1"/>
  <c r="W76" i="21"/>
  <c r="W76" i="26" s="1"/>
  <c r="X76" i="21"/>
  <c r="X76" i="26" s="1"/>
  <c r="Y76" i="21"/>
  <c r="Y76" i="26" s="1"/>
  <c r="Z76" i="21"/>
  <c r="Z76" i="26" s="1"/>
  <c r="AA76" i="21"/>
  <c r="AA76" i="26" s="1"/>
  <c r="AB76" i="21"/>
  <c r="AB76" i="26" s="1"/>
  <c r="AC76" i="21"/>
  <c r="AC76" i="26" s="1"/>
  <c r="AD76" i="21"/>
  <c r="AD76" i="26" s="1"/>
  <c r="AE76" i="21"/>
  <c r="AE76" i="26" s="1"/>
  <c r="AF76" i="21"/>
  <c r="AF76" i="26" s="1"/>
  <c r="AG76" i="21"/>
  <c r="AG76" i="26" s="1"/>
  <c r="AH76" i="21"/>
  <c r="AH76" i="26" s="1"/>
  <c r="AI76" i="21"/>
  <c r="AI76" i="26" s="1"/>
  <c r="AJ76" i="21"/>
  <c r="AJ76" i="26" s="1"/>
  <c r="AK76" i="21"/>
  <c r="AK76" i="26" s="1"/>
  <c r="AL76" i="21"/>
  <c r="AL76" i="26" s="1"/>
  <c r="AM76" i="21"/>
  <c r="AM76" i="26" s="1"/>
  <c r="AN76" i="21"/>
  <c r="AN76" i="26" s="1"/>
  <c r="AO76" i="21"/>
  <c r="AO76" i="26" s="1"/>
  <c r="AP76" i="21"/>
  <c r="AP76" i="26" s="1"/>
  <c r="AQ76" i="21"/>
  <c r="AQ76" i="26" s="1"/>
  <c r="AR76" i="21"/>
  <c r="AR76" i="26" s="1"/>
  <c r="AS76" i="21"/>
  <c r="AS76" i="26" s="1"/>
  <c r="AT76" i="21"/>
  <c r="AT76" i="26" s="1"/>
  <c r="AU76" i="21"/>
  <c r="AU76" i="26" s="1"/>
  <c r="AV76" i="21"/>
  <c r="AV76" i="26" s="1"/>
  <c r="AW76" i="21"/>
  <c r="AW76" i="26" s="1"/>
  <c r="AX76" i="21"/>
  <c r="AX76" i="26" s="1"/>
  <c r="E60" i="21"/>
  <c r="E60" i="26" s="1"/>
  <c r="F60" i="21"/>
  <c r="F60" i="26" s="1"/>
  <c r="G60" i="21"/>
  <c r="G60" i="26" s="1"/>
  <c r="H60" i="21"/>
  <c r="H60" i="26" s="1"/>
  <c r="I60" i="21"/>
  <c r="I60" i="26" s="1"/>
  <c r="J60" i="21"/>
  <c r="J60" i="26" s="1"/>
  <c r="K60" i="21"/>
  <c r="K60" i="26" s="1"/>
  <c r="L60" i="21"/>
  <c r="L60" i="26" s="1"/>
  <c r="M60" i="21"/>
  <c r="M60" i="26" s="1"/>
  <c r="N60" i="21"/>
  <c r="N60" i="26" s="1"/>
  <c r="O60" i="21"/>
  <c r="O60" i="26" s="1"/>
  <c r="P60" i="21"/>
  <c r="P60" i="26" s="1"/>
  <c r="Q60" i="21"/>
  <c r="Q60" i="26" s="1"/>
  <c r="R60" i="21"/>
  <c r="R60" i="26" s="1"/>
  <c r="S60" i="21"/>
  <c r="S60" i="26" s="1"/>
  <c r="T60" i="21"/>
  <c r="T60" i="26" s="1"/>
  <c r="U60" i="21"/>
  <c r="U60" i="26" s="1"/>
  <c r="V60" i="21"/>
  <c r="V60" i="26" s="1"/>
  <c r="W60" i="21"/>
  <c r="W60" i="26" s="1"/>
  <c r="X60" i="21"/>
  <c r="X60" i="26" s="1"/>
  <c r="Y60" i="21"/>
  <c r="Y60" i="26" s="1"/>
  <c r="Z60" i="21"/>
  <c r="Z60" i="26" s="1"/>
  <c r="AA60" i="21"/>
  <c r="AA60" i="26" s="1"/>
  <c r="AB60" i="21"/>
  <c r="AB60" i="26" s="1"/>
  <c r="AC60" i="21"/>
  <c r="AC60" i="26" s="1"/>
  <c r="AD60" i="21"/>
  <c r="AD60" i="26" s="1"/>
  <c r="AE60" i="21"/>
  <c r="AE60" i="26" s="1"/>
  <c r="AF60" i="21"/>
  <c r="AF60" i="26" s="1"/>
  <c r="AG60" i="21"/>
  <c r="AG60" i="26" s="1"/>
  <c r="AH60" i="21"/>
  <c r="AH60" i="26" s="1"/>
  <c r="AI60" i="21"/>
  <c r="AI60" i="26" s="1"/>
  <c r="AJ60" i="21"/>
  <c r="AJ60" i="26" s="1"/>
  <c r="AK60" i="21"/>
  <c r="AK60" i="26" s="1"/>
  <c r="AL60" i="21"/>
  <c r="AL60" i="26" s="1"/>
  <c r="AM60" i="21"/>
  <c r="AM60" i="26" s="1"/>
  <c r="AN60" i="21"/>
  <c r="AN60" i="26" s="1"/>
  <c r="AO60" i="21"/>
  <c r="AO60" i="26" s="1"/>
  <c r="AP60" i="21"/>
  <c r="AP60" i="26" s="1"/>
  <c r="AQ60" i="21"/>
  <c r="AQ60" i="26" s="1"/>
  <c r="AR60" i="21"/>
  <c r="AR60" i="26" s="1"/>
  <c r="AS60" i="21"/>
  <c r="AS60" i="26" s="1"/>
  <c r="AT60" i="21"/>
  <c r="AT60" i="26" s="1"/>
  <c r="AU60" i="21"/>
  <c r="AU60" i="26" s="1"/>
  <c r="AV60" i="21"/>
  <c r="AV60" i="26" s="1"/>
  <c r="AW60" i="21"/>
  <c r="AW60" i="26" s="1"/>
  <c r="AX60" i="21"/>
  <c r="AX60" i="26" s="1"/>
  <c r="D60" i="21"/>
  <c r="D60" i="26" s="1"/>
  <c r="AX57" i="21"/>
  <c r="AX57" i="26" s="1"/>
  <c r="AW57" i="21"/>
  <c r="AW57" i="26" s="1"/>
  <c r="AV57" i="21"/>
  <c r="AV57" i="26" s="1"/>
  <c r="AU57" i="21"/>
  <c r="AU57" i="26" s="1"/>
  <c r="AT57" i="21"/>
  <c r="AT57" i="26" s="1"/>
  <c r="AS57" i="21"/>
  <c r="AS57" i="26" s="1"/>
  <c r="AR57" i="21"/>
  <c r="AR57" i="26" s="1"/>
  <c r="AQ57" i="21"/>
  <c r="AQ57" i="26" s="1"/>
  <c r="AP57" i="21"/>
  <c r="AP57" i="26" s="1"/>
  <c r="AO57" i="21"/>
  <c r="AO57" i="26" s="1"/>
  <c r="AN57" i="21"/>
  <c r="AN57" i="26" s="1"/>
  <c r="AM57" i="21"/>
  <c r="AM57" i="26" s="1"/>
  <c r="AL57" i="21"/>
  <c r="AL57" i="26" s="1"/>
  <c r="AK57" i="21"/>
  <c r="AK57" i="26" s="1"/>
  <c r="AJ57" i="21"/>
  <c r="AJ57" i="26" s="1"/>
  <c r="AI57" i="21"/>
  <c r="AI57" i="26" s="1"/>
  <c r="AH57" i="21"/>
  <c r="AH57" i="26" s="1"/>
  <c r="AG57" i="21"/>
  <c r="AG57" i="26" s="1"/>
  <c r="AF57" i="21"/>
  <c r="AF57" i="26" s="1"/>
  <c r="AE57" i="21"/>
  <c r="AE57" i="26" s="1"/>
  <c r="AD57" i="21"/>
  <c r="AD57" i="26" s="1"/>
  <c r="AC57" i="21"/>
  <c r="AC57" i="26" s="1"/>
  <c r="AB57" i="21"/>
  <c r="AB57" i="26" s="1"/>
  <c r="AA57" i="21"/>
  <c r="AA57" i="26" s="1"/>
  <c r="Z57" i="21"/>
  <c r="Z57" i="26" s="1"/>
  <c r="Y57" i="21"/>
  <c r="Y57" i="26" s="1"/>
  <c r="X57" i="21"/>
  <c r="X57" i="26" s="1"/>
  <c r="W57" i="21"/>
  <c r="W57" i="26" s="1"/>
  <c r="V57" i="21"/>
  <c r="V57" i="26" s="1"/>
  <c r="U57" i="21"/>
  <c r="U57" i="26" s="1"/>
  <c r="T57" i="21"/>
  <c r="T57" i="26" s="1"/>
  <c r="S57" i="21"/>
  <c r="S57" i="26" s="1"/>
  <c r="R57" i="21"/>
  <c r="R57" i="26" s="1"/>
  <c r="Q57" i="21"/>
  <c r="Q57" i="26" s="1"/>
  <c r="P57" i="21"/>
  <c r="P57" i="26" s="1"/>
  <c r="O57" i="21"/>
  <c r="O57" i="26" s="1"/>
  <c r="N57" i="21"/>
  <c r="N57" i="26" s="1"/>
  <c r="M57" i="21"/>
  <c r="M57" i="26" s="1"/>
  <c r="L57" i="21"/>
  <c r="L57" i="26" s="1"/>
  <c r="K57" i="21"/>
  <c r="K57" i="26" s="1"/>
  <c r="J57" i="21"/>
  <c r="J57" i="26" s="1"/>
  <c r="I57" i="21"/>
  <c r="I57" i="26" s="1"/>
  <c r="H57" i="21"/>
  <c r="H57" i="26" s="1"/>
  <c r="G57" i="21"/>
  <c r="G57" i="26" s="1"/>
  <c r="F57" i="21"/>
  <c r="F57" i="26" s="1"/>
  <c r="E57" i="21"/>
  <c r="E57" i="26" s="1"/>
  <c r="D57" i="21"/>
  <c r="D57" i="26" s="1"/>
  <c r="AX56" i="21"/>
  <c r="AX56" i="26" s="1"/>
  <c r="AW56" i="21"/>
  <c r="AW56" i="26" s="1"/>
  <c r="AV56" i="21"/>
  <c r="AV56" i="26" s="1"/>
  <c r="AU56" i="21"/>
  <c r="AU56" i="26" s="1"/>
  <c r="AT56" i="21"/>
  <c r="AT56" i="26" s="1"/>
  <c r="AS56" i="21"/>
  <c r="AS56" i="26" s="1"/>
  <c r="AR56" i="21"/>
  <c r="AR56" i="26" s="1"/>
  <c r="AQ56" i="21"/>
  <c r="AQ56" i="26" s="1"/>
  <c r="AP56" i="21"/>
  <c r="AP56" i="26" s="1"/>
  <c r="AO56" i="21"/>
  <c r="AO56" i="26" s="1"/>
  <c r="AN56" i="21"/>
  <c r="AN56" i="26" s="1"/>
  <c r="AM56" i="21"/>
  <c r="AM56" i="26" s="1"/>
  <c r="AL56" i="21"/>
  <c r="AL56" i="26" s="1"/>
  <c r="AK56" i="21"/>
  <c r="AK56" i="26" s="1"/>
  <c r="AJ56" i="21"/>
  <c r="AJ56" i="26" s="1"/>
  <c r="AI56" i="21"/>
  <c r="AI56" i="26" s="1"/>
  <c r="AH56" i="21"/>
  <c r="AH56" i="26" s="1"/>
  <c r="AG56" i="21"/>
  <c r="AG56" i="26" s="1"/>
  <c r="AF56" i="21"/>
  <c r="AF56" i="26" s="1"/>
  <c r="AE56" i="21"/>
  <c r="AE56" i="26" s="1"/>
  <c r="AD56" i="21"/>
  <c r="AD56" i="26" s="1"/>
  <c r="AC56" i="21"/>
  <c r="AC56" i="26" s="1"/>
  <c r="AB56" i="21"/>
  <c r="AB56" i="26" s="1"/>
  <c r="AA56" i="21"/>
  <c r="AA56" i="26" s="1"/>
  <c r="Z56" i="21"/>
  <c r="Z56" i="26" s="1"/>
  <c r="Y56" i="21"/>
  <c r="Y56" i="26" s="1"/>
  <c r="X56" i="21"/>
  <c r="X56" i="26" s="1"/>
  <c r="W56" i="21"/>
  <c r="W56" i="26" s="1"/>
  <c r="V56" i="21"/>
  <c r="V56" i="26" s="1"/>
  <c r="U56" i="21"/>
  <c r="U56" i="26" s="1"/>
  <c r="T56" i="21"/>
  <c r="T56" i="26" s="1"/>
  <c r="S56" i="21"/>
  <c r="S56" i="26" s="1"/>
  <c r="R56" i="21"/>
  <c r="R56" i="26" s="1"/>
  <c r="Q56" i="21"/>
  <c r="Q56" i="26" s="1"/>
  <c r="P56" i="21"/>
  <c r="P56" i="26" s="1"/>
  <c r="O56" i="21"/>
  <c r="O56" i="26" s="1"/>
  <c r="N56" i="21"/>
  <c r="N56" i="26" s="1"/>
  <c r="M56" i="21"/>
  <c r="M56" i="26" s="1"/>
  <c r="L56" i="21"/>
  <c r="L56" i="26" s="1"/>
  <c r="K56" i="21"/>
  <c r="K56" i="26" s="1"/>
  <c r="J56" i="21"/>
  <c r="J56" i="26" s="1"/>
  <c r="I56" i="21"/>
  <c r="I56" i="26" s="1"/>
  <c r="H56" i="21"/>
  <c r="H56" i="26" s="1"/>
  <c r="G56" i="21"/>
  <c r="G56" i="26" s="1"/>
  <c r="F56" i="21"/>
  <c r="F56" i="26" s="1"/>
  <c r="E56" i="21"/>
  <c r="E56" i="26" s="1"/>
  <c r="D56" i="21"/>
  <c r="D56" i="26" s="1"/>
  <c r="AX55" i="21"/>
  <c r="AX55" i="26" s="1"/>
  <c r="AW55" i="21"/>
  <c r="AW55" i="26" s="1"/>
  <c r="AV55" i="21"/>
  <c r="AV55" i="26" s="1"/>
  <c r="AU55" i="21"/>
  <c r="AU55" i="26" s="1"/>
  <c r="AT55" i="21"/>
  <c r="AT55" i="26" s="1"/>
  <c r="AS55" i="21"/>
  <c r="AS55" i="26" s="1"/>
  <c r="AR55" i="21"/>
  <c r="AR55" i="26" s="1"/>
  <c r="AQ55" i="21"/>
  <c r="AQ55" i="26" s="1"/>
  <c r="AP55" i="21"/>
  <c r="AP55" i="26" s="1"/>
  <c r="AO55" i="21"/>
  <c r="AO55" i="26" s="1"/>
  <c r="AN55" i="21"/>
  <c r="AN55" i="26" s="1"/>
  <c r="AM55" i="21"/>
  <c r="AM55" i="26" s="1"/>
  <c r="AL55" i="21"/>
  <c r="AL55" i="26" s="1"/>
  <c r="AK55" i="21"/>
  <c r="AK55" i="26" s="1"/>
  <c r="AJ55" i="21"/>
  <c r="AJ55" i="26" s="1"/>
  <c r="AI55" i="21"/>
  <c r="AI55" i="26" s="1"/>
  <c r="AH55" i="21"/>
  <c r="AH55" i="26" s="1"/>
  <c r="AG55" i="21"/>
  <c r="AG55" i="26" s="1"/>
  <c r="AF55" i="21"/>
  <c r="AF55" i="26" s="1"/>
  <c r="AE55" i="21"/>
  <c r="AE55" i="26" s="1"/>
  <c r="AD55" i="21"/>
  <c r="AD55" i="26" s="1"/>
  <c r="AC55" i="21"/>
  <c r="AC55" i="26" s="1"/>
  <c r="AB55" i="21"/>
  <c r="AB55" i="26" s="1"/>
  <c r="AA55" i="21"/>
  <c r="AA55" i="26" s="1"/>
  <c r="Z55" i="21"/>
  <c r="Z55" i="26" s="1"/>
  <c r="Y55" i="21"/>
  <c r="Y55" i="26" s="1"/>
  <c r="X55" i="21"/>
  <c r="X55" i="26" s="1"/>
  <c r="W55" i="21"/>
  <c r="W55" i="26" s="1"/>
  <c r="V55" i="21"/>
  <c r="V55" i="26" s="1"/>
  <c r="U55" i="21"/>
  <c r="U55" i="26" s="1"/>
  <c r="T55" i="21"/>
  <c r="T55" i="26" s="1"/>
  <c r="S55" i="21"/>
  <c r="S55" i="26" s="1"/>
  <c r="R55" i="21"/>
  <c r="R55" i="26" s="1"/>
  <c r="Q55" i="21"/>
  <c r="Q55" i="26" s="1"/>
  <c r="P55" i="21"/>
  <c r="P55" i="26" s="1"/>
  <c r="O55" i="21"/>
  <c r="O55" i="26" s="1"/>
  <c r="N55" i="21"/>
  <c r="N55" i="26" s="1"/>
  <c r="M55" i="21"/>
  <c r="M55" i="26" s="1"/>
  <c r="L55" i="21"/>
  <c r="L55" i="26" s="1"/>
  <c r="K55" i="21"/>
  <c r="K55" i="26" s="1"/>
  <c r="J55" i="21"/>
  <c r="J55" i="26" s="1"/>
  <c r="I55" i="21"/>
  <c r="I55" i="26" s="1"/>
  <c r="H55" i="21"/>
  <c r="H55" i="26" s="1"/>
  <c r="G55" i="21"/>
  <c r="G55" i="26" s="1"/>
  <c r="F55" i="21"/>
  <c r="F55" i="26" s="1"/>
  <c r="E55" i="21"/>
  <c r="E55" i="26" s="1"/>
  <c r="D55" i="21"/>
  <c r="D55" i="26" s="1"/>
  <c r="AX54" i="21"/>
  <c r="AX54" i="26" s="1"/>
  <c r="AW54" i="21"/>
  <c r="AW54" i="26" s="1"/>
  <c r="AV54" i="21"/>
  <c r="AV54" i="26" s="1"/>
  <c r="AU54" i="21"/>
  <c r="AU54" i="26" s="1"/>
  <c r="AT54" i="21"/>
  <c r="AT54" i="26" s="1"/>
  <c r="AS54" i="21"/>
  <c r="AS54" i="26" s="1"/>
  <c r="AR54" i="21"/>
  <c r="AR54" i="26" s="1"/>
  <c r="AQ54" i="21"/>
  <c r="AQ54" i="26" s="1"/>
  <c r="AP54" i="21"/>
  <c r="AP54" i="26" s="1"/>
  <c r="AO54" i="21"/>
  <c r="AO54" i="26" s="1"/>
  <c r="AN54" i="21"/>
  <c r="AN54" i="26" s="1"/>
  <c r="AM54" i="21"/>
  <c r="AM54" i="26" s="1"/>
  <c r="AL54" i="21"/>
  <c r="AL54" i="26" s="1"/>
  <c r="AK54" i="21"/>
  <c r="AK54" i="26" s="1"/>
  <c r="AJ54" i="21"/>
  <c r="AJ54" i="26" s="1"/>
  <c r="AI54" i="21"/>
  <c r="AI54" i="26" s="1"/>
  <c r="AH54" i="21"/>
  <c r="AH54" i="26" s="1"/>
  <c r="AG54" i="21"/>
  <c r="AG54" i="26" s="1"/>
  <c r="AF54" i="21"/>
  <c r="AF54" i="26" s="1"/>
  <c r="AE54" i="21"/>
  <c r="AE54" i="26" s="1"/>
  <c r="AD54" i="21"/>
  <c r="AD54" i="26" s="1"/>
  <c r="AC54" i="21"/>
  <c r="AC54" i="26" s="1"/>
  <c r="AB54" i="21"/>
  <c r="AB54" i="26" s="1"/>
  <c r="AA54" i="21"/>
  <c r="AA54" i="26" s="1"/>
  <c r="Z54" i="21"/>
  <c r="Z54" i="26" s="1"/>
  <c r="Y54" i="21"/>
  <c r="Y54" i="26" s="1"/>
  <c r="X54" i="21"/>
  <c r="X54" i="26" s="1"/>
  <c r="W54" i="21"/>
  <c r="W54" i="26" s="1"/>
  <c r="V54" i="21"/>
  <c r="V54" i="26" s="1"/>
  <c r="U54" i="21"/>
  <c r="U54" i="26" s="1"/>
  <c r="T54" i="21"/>
  <c r="T54" i="26" s="1"/>
  <c r="S54" i="21"/>
  <c r="S54" i="26" s="1"/>
  <c r="R54" i="21"/>
  <c r="R54" i="26" s="1"/>
  <c r="Q54" i="21"/>
  <c r="Q54" i="26" s="1"/>
  <c r="P54" i="21"/>
  <c r="P54" i="26" s="1"/>
  <c r="O54" i="21"/>
  <c r="O54" i="26" s="1"/>
  <c r="N54" i="21"/>
  <c r="N54" i="26" s="1"/>
  <c r="M54" i="21"/>
  <c r="M54" i="26" s="1"/>
  <c r="L54" i="21"/>
  <c r="L54" i="26" s="1"/>
  <c r="K54" i="21"/>
  <c r="K54" i="26" s="1"/>
  <c r="J54" i="21"/>
  <c r="J54" i="26" s="1"/>
  <c r="I54" i="21"/>
  <c r="I54" i="26" s="1"/>
  <c r="H54" i="21"/>
  <c r="H54" i="26" s="1"/>
  <c r="G54" i="21"/>
  <c r="G54" i="26" s="1"/>
  <c r="F54" i="21"/>
  <c r="F54" i="26" s="1"/>
  <c r="E54" i="21"/>
  <c r="E54" i="26" s="1"/>
  <c r="D54" i="21"/>
  <c r="D54" i="26" s="1"/>
  <c r="AX53" i="21"/>
  <c r="AX53" i="26" s="1"/>
  <c r="AW53" i="21"/>
  <c r="AW53" i="26" s="1"/>
  <c r="AV53" i="21"/>
  <c r="AV53" i="26" s="1"/>
  <c r="AU53" i="21"/>
  <c r="AU53" i="26" s="1"/>
  <c r="AT53" i="21"/>
  <c r="AT53" i="26" s="1"/>
  <c r="AS53" i="21"/>
  <c r="AS53" i="26" s="1"/>
  <c r="AR53" i="21"/>
  <c r="AR53" i="26" s="1"/>
  <c r="AQ53" i="21"/>
  <c r="AQ53" i="26" s="1"/>
  <c r="AP53" i="21"/>
  <c r="AP53" i="26" s="1"/>
  <c r="AO53" i="21"/>
  <c r="AO53" i="26" s="1"/>
  <c r="AN53" i="21"/>
  <c r="AN53" i="26" s="1"/>
  <c r="AM53" i="21"/>
  <c r="AM53" i="26" s="1"/>
  <c r="AL53" i="21"/>
  <c r="AL53" i="26" s="1"/>
  <c r="AK53" i="21"/>
  <c r="AK53" i="26" s="1"/>
  <c r="AJ53" i="21"/>
  <c r="AJ53" i="26" s="1"/>
  <c r="AI53" i="21"/>
  <c r="AI53" i="26" s="1"/>
  <c r="AH53" i="21"/>
  <c r="AH53" i="26" s="1"/>
  <c r="AG53" i="21"/>
  <c r="AG53" i="26" s="1"/>
  <c r="AF53" i="21"/>
  <c r="AF53" i="26" s="1"/>
  <c r="AE53" i="21"/>
  <c r="AE53" i="26" s="1"/>
  <c r="AD53" i="21"/>
  <c r="AD53" i="26" s="1"/>
  <c r="AC53" i="21"/>
  <c r="AC53" i="26" s="1"/>
  <c r="AB53" i="21"/>
  <c r="AB53" i="26" s="1"/>
  <c r="AA53" i="21"/>
  <c r="AA53" i="26" s="1"/>
  <c r="Z53" i="21"/>
  <c r="Z53" i="26" s="1"/>
  <c r="Y53" i="21"/>
  <c r="Y53" i="26" s="1"/>
  <c r="X53" i="21"/>
  <c r="W53" i="21"/>
  <c r="W53" i="26" s="1"/>
  <c r="V53" i="21"/>
  <c r="V53" i="26" s="1"/>
  <c r="U53" i="21"/>
  <c r="U53" i="26" s="1"/>
  <c r="T53" i="21"/>
  <c r="T53" i="26" s="1"/>
  <c r="S53" i="21"/>
  <c r="S53" i="26" s="1"/>
  <c r="R53" i="21"/>
  <c r="R53" i="26" s="1"/>
  <c r="Q53" i="21"/>
  <c r="Q53" i="26" s="1"/>
  <c r="P53" i="21"/>
  <c r="P53" i="26" s="1"/>
  <c r="O53" i="21"/>
  <c r="O53" i="26" s="1"/>
  <c r="N53" i="21"/>
  <c r="N53" i="26" s="1"/>
  <c r="M53" i="21"/>
  <c r="M53" i="26" s="1"/>
  <c r="L53" i="21"/>
  <c r="L53" i="26" s="1"/>
  <c r="K53" i="21"/>
  <c r="K53" i="26" s="1"/>
  <c r="J53" i="21"/>
  <c r="J53" i="26" s="1"/>
  <c r="I53" i="21"/>
  <c r="I53" i="26" s="1"/>
  <c r="H53" i="21"/>
  <c r="H53" i="26" s="1"/>
  <c r="G53" i="21"/>
  <c r="G53" i="26" s="1"/>
  <c r="F53" i="21"/>
  <c r="F53" i="26" s="1"/>
  <c r="E53" i="21"/>
  <c r="E53" i="26" s="1"/>
  <c r="D53" i="21"/>
  <c r="D53" i="26" s="1"/>
  <c r="AX52" i="21"/>
  <c r="AX52" i="26" s="1"/>
  <c r="AW52" i="21"/>
  <c r="AW52" i="26" s="1"/>
  <c r="AV52" i="21"/>
  <c r="AV52" i="26" s="1"/>
  <c r="AU52" i="21"/>
  <c r="AU52" i="26" s="1"/>
  <c r="AT52" i="21"/>
  <c r="AT52" i="26" s="1"/>
  <c r="AS52" i="21"/>
  <c r="AS52" i="26" s="1"/>
  <c r="AR52" i="21"/>
  <c r="AR52" i="26" s="1"/>
  <c r="AQ52" i="21"/>
  <c r="AQ52" i="26" s="1"/>
  <c r="AP52" i="21"/>
  <c r="AP52" i="26" s="1"/>
  <c r="AO52" i="21"/>
  <c r="AO52" i="26" s="1"/>
  <c r="AN52" i="21"/>
  <c r="AN52" i="26" s="1"/>
  <c r="AM52" i="21"/>
  <c r="AM52" i="26" s="1"/>
  <c r="AL52" i="21"/>
  <c r="AL52" i="26" s="1"/>
  <c r="AK52" i="21"/>
  <c r="AK52" i="26" s="1"/>
  <c r="AJ52" i="21"/>
  <c r="AJ52" i="26" s="1"/>
  <c r="AI52" i="21"/>
  <c r="AI52" i="26" s="1"/>
  <c r="AH52" i="21"/>
  <c r="AH52" i="26" s="1"/>
  <c r="AG52" i="21"/>
  <c r="AG52" i="26" s="1"/>
  <c r="AF52" i="21"/>
  <c r="AF52" i="26" s="1"/>
  <c r="AE52" i="21"/>
  <c r="AE52" i="26" s="1"/>
  <c r="AD52" i="21"/>
  <c r="AD52" i="26" s="1"/>
  <c r="AC52" i="21"/>
  <c r="AC52" i="26" s="1"/>
  <c r="AB52" i="21"/>
  <c r="AB52" i="26" s="1"/>
  <c r="AA52" i="21"/>
  <c r="AA52" i="26" s="1"/>
  <c r="Z52" i="21"/>
  <c r="Z52" i="26" s="1"/>
  <c r="Y52" i="21"/>
  <c r="Y52" i="26" s="1"/>
  <c r="X52" i="21"/>
  <c r="X52" i="26" s="1"/>
  <c r="W52" i="21"/>
  <c r="W52" i="26" s="1"/>
  <c r="V52" i="21"/>
  <c r="V52" i="26" s="1"/>
  <c r="U52" i="21"/>
  <c r="U52" i="26" s="1"/>
  <c r="T52" i="21"/>
  <c r="T52" i="26" s="1"/>
  <c r="S52" i="21"/>
  <c r="S52" i="26" s="1"/>
  <c r="R52" i="21"/>
  <c r="R52" i="26" s="1"/>
  <c r="Q52" i="21"/>
  <c r="Q52" i="26" s="1"/>
  <c r="P52" i="21"/>
  <c r="P52" i="26" s="1"/>
  <c r="O52" i="21"/>
  <c r="O52" i="26" s="1"/>
  <c r="N52" i="21"/>
  <c r="N52" i="26" s="1"/>
  <c r="M52" i="21"/>
  <c r="M52" i="26" s="1"/>
  <c r="L52" i="21"/>
  <c r="L52" i="26" s="1"/>
  <c r="K52" i="21"/>
  <c r="K52" i="26" s="1"/>
  <c r="J52" i="21"/>
  <c r="J52" i="26" s="1"/>
  <c r="I52" i="21"/>
  <c r="I52" i="26" s="1"/>
  <c r="H52" i="21"/>
  <c r="H52" i="26" s="1"/>
  <c r="G52" i="21"/>
  <c r="G52" i="26" s="1"/>
  <c r="F52" i="21"/>
  <c r="F52" i="26" s="1"/>
  <c r="E52" i="21"/>
  <c r="E52" i="26" s="1"/>
  <c r="D52" i="21"/>
  <c r="D52" i="26" s="1"/>
  <c r="AX51" i="21"/>
  <c r="AX51" i="26" s="1"/>
  <c r="AW51" i="21"/>
  <c r="AW51" i="26" s="1"/>
  <c r="AV51" i="21"/>
  <c r="AV51" i="26" s="1"/>
  <c r="AU51" i="21"/>
  <c r="AU51" i="26" s="1"/>
  <c r="AT51" i="21"/>
  <c r="AT51" i="26" s="1"/>
  <c r="AS51" i="21"/>
  <c r="AS51" i="26" s="1"/>
  <c r="AR51" i="21"/>
  <c r="AR51" i="26" s="1"/>
  <c r="AQ51" i="21"/>
  <c r="AQ51" i="26" s="1"/>
  <c r="AP51" i="21"/>
  <c r="AP51" i="26" s="1"/>
  <c r="AO51" i="21"/>
  <c r="AO51" i="26" s="1"/>
  <c r="AN51" i="21"/>
  <c r="AN51" i="26" s="1"/>
  <c r="AM51" i="21"/>
  <c r="AM51" i="26" s="1"/>
  <c r="AL51" i="21"/>
  <c r="AL51" i="26" s="1"/>
  <c r="AK51" i="21"/>
  <c r="AK51" i="26" s="1"/>
  <c r="AJ51" i="21"/>
  <c r="AJ51" i="26" s="1"/>
  <c r="AI51" i="21"/>
  <c r="AI51" i="26" s="1"/>
  <c r="AH51" i="21"/>
  <c r="AH51" i="26" s="1"/>
  <c r="AG51" i="21"/>
  <c r="AG51" i="26" s="1"/>
  <c r="AF51" i="21"/>
  <c r="AF51" i="26" s="1"/>
  <c r="AE51" i="21"/>
  <c r="AE51" i="26" s="1"/>
  <c r="AD51" i="21"/>
  <c r="AD51" i="26" s="1"/>
  <c r="AC51" i="21"/>
  <c r="AC51" i="26" s="1"/>
  <c r="AB51" i="21"/>
  <c r="AB51" i="26" s="1"/>
  <c r="AA51" i="21"/>
  <c r="AA51" i="26" s="1"/>
  <c r="Z51" i="21"/>
  <c r="Z51" i="26" s="1"/>
  <c r="Y51" i="21"/>
  <c r="Y51" i="26" s="1"/>
  <c r="X51" i="21"/>
  <c r="X51" i="26" s="1"/>
  <c r="W51" i="21"/>
  <c r="W51" i="26" s="1"/>
  <c r="V51" i="21"/>
  <c r="V51" i="26" s="1"/>
  <c r="U51" i="21"/>
  <c r="U51" i="26" s="1"/>
  <c r="T51" i="21"/>
  <c r="T51" i="26" s="1"/>
  <c r="S51" i="21"/>
  <c r="S51" i="26" s="1"/>
  <c r="R51" i="21"/>
  <c r="R51" i="26" s="1"/>
  <c r="Q51" i="21"/>
  <c r="Q51" i="26" s="1"/>
  <c r="P51" i="21"/>
  <c r="P51" i="26" s="1"/>
  <c r="O51" i="21"/>
  <c r="O51" i="26" s="1"/>
  <c r="N51" i="21"/>
  <c r="N51" i="26" s="1"/>
  <c r="M51" i="21"/>
  <c r="M51" i="26" s="1"/>
  <c r="L51" i="21"/>
  <c r="L51" i="26" s="1"/>
  <c r="K51" i="21"/>
  <c r="K51" i="26" s="1"/>
  <c r="J51" i="21"/>
  <c r="J51" i="26" s="1"/>
  <c r="I51" i="21"/>
  <c r="I51" i="26" s="1"/>
  <c r="H51" i="21"/>
  <c r="H51" i="26" s="1"/>
  <c r="G51" i="21"/>
  <c r="G51" i="26" s="1"/>
  <c r="F51" i="21"/>
  <c r="F51" i="26" s="1"/>
  <c r="E51" i="21"/>
  <c r="E51" i="26" s="1"/>
  <c r="D51" i="21"/>
  <c r="D51" i="26" s="1"/>
  <c r="AX50" i="21"/>
  <c r="AX50" i="26" s="1"/>
  <c r="AW50" i="21"/>
  <c r="AW50" i="26" s="1"/>
  <c r="AV50" i="21"/>
  <c r="AV50" i="26" s="1"/>
  <c r="AU50" i="21"/>
  <c r="AU50" i="26" s="1"/>
  <c r="AT50" i="21"/>
  <c r="AT50" i="26" s="1"/>
  <c r="AS50" i="21"/>
  <c r="AS50" i="26" s="1"/>
  <c r="AR50" i="21"/>
  <c r="AR50" i="26" s="1"/>
  <c r="AQ50" i="21"/>
  <c r="AQ50" i="26" s="1"/>
  <c r="AP50" i="21"/>
  <c r="AP50" i="26" s="1"/>
  <c r="AO50" i="21"/>
  <c r="AO50" i="26" s="1"/>
  <c r="AN50" i="21"/>
  <c r="AN50" i="26" s="1"/>
  <c r="AM50" i="21"/>
  <c r="AM50" i="26" s="1"/>
  <c r="AL50" i="21"/>
  <c r="AL50" i="26" s="1"/>
  <c r="AK50" i="21"/>
  <c r="AK50" i="26" s="1"/>
  <c r="AJ50" i="21"/>
  <c r="AJ50" i="26" s="1"/>
  <c r="AI50" i="21"/>
  <c r="AI50" i="26" s="1"/>
  <c r="AH50" i="21"/>
  <c r="AH50" i="26" s="1"/>
  <c r="AG50" i="21"/>
  <c r="AG50" i="26" s="1"/>
  <c r="AF50" i="21"/>
  <c r="AF50" i="26" s="1"/>
  <c r="AE50" i="21"/>
  <c r="AE50" i="26" s="1"/>
  <c r="AD50" i="21"/>
  <c r="AD50" i="26" s="1"/>
  <c r="AC50" i="21"/>
  <c r="AC50" i="26" s="1"/>
  <c r="AB50" i="21"/>
  <c r="AB50" i="26" s="1"/>
  <c r="AA50" i="21"/>
  <c r="AA50" i="26" s="1"/>
  <c r="Z50" i="21"/>
  <c r="Z50" i="26" s="1"/>
  <c r="Y50" i="21"/>
  <c r="Y50" i="26" s="1"/>
  <c r="X50" i="21"/>
  <c r="X50" i="26" s="1"/>
  <c r="W50" i="21"/>
  <c r="W50" i="26" s="1"/>
  <c r="V50" i="21"/>
  <c r="V50" i="26" s="1"/>
  <c r="U50" i="21"/>
  <c r="U50" i="26" s="1"/>
  <c r="T50" i="21"/>
  <c r="T50" i="26" s="1"/>
  <c r="S50" i="21"/>
  <c r="S50" i="26" s="1"/>
  <c r="R50" i="21"/>
  <c r="R50" i="26" s="1"/>
  <c r="Q50" i="21"/>
  <c r="Q50" i="26" s="1"/>
  <c r="P50" i="21"/>
  <c r="P50" i="26" s="1"/>
  <c r="O50" i="21"/>
  <c r="O50" i="26" s="1"/>
  <c r="N50" i="21"/>
  <c r="N50" i="26" s="1"/>
  <c r="M50" i="21"/>
  <c r="M50" i="26" s="1"/>
  <c r="L50" i="21"/>
  <c r="L50" i="26" s="1"/>
  <c r="K50" i="21"/>
  <c r="K50" i="26" s="1"/>
  <c r="J50" i="21"/>
  <c r="J50" i="26" s="1"/>
  <c r="I50" i="21"/>
  <c r="I50" i="26" s="1"/>
  <c r="H50" i="21"/>
  <c r="H50" i="26" s="1"/>
  <c r="G50" i="21"/>
  <c r="G50" i="26" s="1"/>
  <c r="F50" i="21"/>
  <c r="F50" i="26" s="1"/>
  <c r="E50" i="21"/>
  <c r="E50" i="26" s="1"/>
  <c r="D50" i="21"/>
  <c r="D50" i="26" s="1"/>
  <c r="AX49" i="21"/>
  <c r="AX49" i="26" s="1"/>
  <c r="AW49" i="21"/>
  <c r="AW49" i="26" s="1"/>
  <c r="AV49" i="21"/>
  <c r="AV49" i="26" s="1"/>
  <c r="AU49" i="21"/>
  <c r="AU49" i="26" s="1"/>
  <c r="AT49" i="21"/>
  <c r="AT49" i="26" s="1"/>
  <c r="AS49" i="21"/>
  <c r="AS49" i="26" s="1"/>
  <c r="AR49" i="21"/>
  <c r="AR49" i="26" s="1"/>
  <c r="AQ49" i="21"/>
  <c r="AQ49" i="26" s="1"/>
  <c r="AP49" i="21"/>
  <c r="AP49" i="26" s="1"/>
  <c r="AO49" i="21"/>
  <c r="AO49" i="26" s="1"/>
  <c r="AN49" i="21"/>
  <c r="AN49" i="26" s="1"/>
  <c r="AM49" i="21"/>
  <c r="AM49" i="26" s="1"/>
  <c r="AL49" i="21"/>
  <c r="AL49" i="26" s="1"/>
  <c r="AK49" i="21"/>
  <c r="AK49" i="26" s="1"/>
  <c r="AJ49" i="21"/>
  <c r="AJ49" i="26" s="1"/>
  <c r="AI49" i="21"/>
  <c r="AI49" i="26" s="1"/>
  <c r="AH49" i="21"/>
  <c r="AH49" i="26" s="1"/>
  <c r="AG49" i="21"/>
  <c r="AG49" i="26" s="1"/>
  <c r="AF49" i="21"/>
  <c r="AF49" i="26" s="1"/>
  <c r="AE49" i="21"/>
  <c r="AE49" i="26" s="1"/>
  <c r="AD49" i="21"/>
  <c r="AD49" i="26" s="1"/>
  <c r="AC49" i="21"/>
  <c r="AC49" i="26" s="1"/>
  <c r="AB49" i="21"/>
  <c r="AB49" i="26" s="1"/>
  <c r="AA49" i="21"/>
  <c r="AA49" i="26" s="1"/>
  <c r="Z49" i="21"/>
  <c r="Z49" i="26" s="1"/>
  <c r="Y49" i="21"/>
  <c r="Y49" i="26" s="1"/>
  <c r="X49" i="21"/>
  <c r="X49" i="26" s="1"/>
  <c r="W49" i="21"/>
  <c r="W49" i="26" s="1"/>
  <c r="V49" i="21"/>
  <c r="V49" i="26" s="1"/>
  <c r="U49" i="21"/>
  <c r="U49" i="26" s="1"/>
  <c r="T49" i="21"/>
  <c r="T49" i="26" s="1"/>
  <c r="S49" i="21"/>
  <c r="S49" i="26" s="1"/>
  <c r="R49" i="21"/>
  <c r="R49" i="26" s="1"/>
  <c r="Q49" i="21"/>
  <c r="Q49" i="26" s="1"/>
  <c r="P49" i="21"/>
  <c r="P49" i="26" s="1"/>
  <c r="O49" i="21"/>
  <c r="O49" i="26" s="1"/>
  <c r="N49" i="21"/>
  <c r="N49" i="26" s="1"/>
  <c r="M49" i="21"/>
  <c r="M49" i="26" s="1"/>
  <c r="L49" i="21"/>
  <c r="L49" i="26" s="1"/>
  <c r="K49" i="21"/>
  <c r="K49" i="26" s="1"/>
  <c r="J49" i="21"/>
  <c r="J49" i="26" s="1"/>
  <c r="I49" i="21"/>
  <c r="I49" i="26" s="1"/>
  <c r="H49" i="21"/>
  <c r="H49" i="26" s="1"/>
  <c r="G49" i="21"/>
  <c r="G49" i="26" s="1"/>
  <c r="F49" i="21"/>
  <c r="F49" i="26" s="1"/>
  <c r="E49" i="21"/>
  <c r="E49" i="26" s="1"/>
  <c r="D49" i="21"/>
  <c r="D49" i="26" s="1"/>
  <c r="AX48" i="21"/>
  <c r="AX48" i="26" s="1"/>
  <c r="AW48" i="21"/>
  <c r="AW48" i="26" s="1"/>
  <c r="AV48" i="21"/>
  <c r="AV48" i="26" s="1"/>
  <c r="AU48" i="21"/>
  <c r="AU48" i="26" s="1"/>
  <c r="AT48" i="21"/>
  <c r="AT48" i="26" s="1"/>
  <c r="AS48" i="21"/>
  <c r="AS48" i="26" s="1"/>
  <c r="AR48" i="21"/>
  <c r="AR48" i="26" s="1"/>
  <c r="AQ48" i="21"/>
  <c r="AQ48" i="26" s="1"/>
  <c r="AP48" i="21"/>
  <c r="AP48" i="26" s="1"/>
  <c r="AO48" i="21"/>
  <c r="AO48" i="26" s="1"/>
  <c r="AN48" i="21"/>
  <c r="AN48" i="26" s="1"/>
  <c r="AM48" i="21"/>
  <c r="AM48" i="26" s="1"/>
  <c r="AL48" i="21"/>
  <c r="AL48" i="26" s="1"/>
  <c r="AK48" i="21"/>
  <c r="AK48" i="26" s="1"/>
  <c r="AJ48" i="21"/>
  <c r="AJ48" i="26" s="1"/>
  <c r="AI48" i="21"/>
  <c r="AI48" i="26" s="1"/>
  <c r="AH48" i="21"/>
  <c r="AH48" i="26" s="1"/>
  <c r="AG48" i="21"/>
  <c r="AG48" i="26" s="1"/>
  <c r="AF48" i="21"/>
  <c r="AF48" i="26" s="1"/>
  <c r="AE48" i="21"/>
  <c r="AE48" i="26" s="1"/>
  <c r="AD48" i="21"/>
  <c r="AC48" i="21"/>
  <c r="AC48" i="26" s="1"/>
  <c r="AB48" i="21"/>
  <c r="AB48" i="26" s="1"/>
  <c r="AA48" i="21"/>
  <c r="AA48" i="26" s="1"/>
  <c r="Z48" i="21"/>
  <c r="Z48" i="26" s="1"/>
  <c r="Y48" i="21"/>
  <c r="Y48" i="26" s="1"/>
  <c r="X48" i="21"/>
  <c r="W48" i="21"/>
  <c r="W48" i="26" s="1"/>
  <c r="V48" i="21"/>
  <c r="V48" i="26" s="1"/>
  <c r="U48" i="21"/>
  <c r="T48" i="21"/>
  <c r="T48" i="26" s="1"/>
  <c r="S48" i="21"/>
  <c r="S48" i="26" s="1"/>
  <c r="R48" i="21"/>
  <c r="R48" i="26" s="1"/>
  <c r="Q48" i="21"/>
  <c r="Q48" i="26" s="1"/>
  <c r="P48" i="21"/>
  <c r="P48" i="26" s="1"/>
  <c r="O48" i="21"/>
  <c r="O48" i="26" s="1"/>
  <c r="N48" i="21"/>
  <c r="N48" i="26" s="1"/>
  <c r="M48" i="21"/>
  <c r="M48" i="26" s="1"/>
  <c r="L48" i="21"/>
  <c r="L48" i="26" s="1"/>
  <c r="K48" i="21"/>
  <c r="K48" i="26" s="1"/>
  <c r="J48" i="21"/>
  <c r="J48" i="26" s="1"/>
  <c r="I48" i="21"/>
  <c r="I48" i="26" s="1"/>
  <c r="H48" i="21"/>
  <c r="H48" i="26" s="1"/>
  <c r="G48" i="21"/>
  <c r="G48" i="26" s="1"/>
  <c r="F48" i="21"/>
  <c r="F48" i="26" s="1"/>
  <c r="E48" i="21"/>
  <c r="E48" i="26" s="1"/>
  <c r="D48" i="21"/>
  <c r="D48" i="26" s="1"/>
  <c r="AX47" i="21"/>
  <c r="AX47" i="26" s="1"/>
  <c r="AW47" i="21"/>
  <c r="AW47" i="26" s="1"/>
  <c r="AV47" i="21"/>
  <c r="AV47" i="26" s="1"/>
  <c r="AU47" i="21"/>
  <c r="AU47" i="26" s="1"/>
  <c r="AT47" i="21"/>
  <c r="AT47" i="26" s="1"/>
  <c r="AS47" i="21"/>
  <c r="AS47" i="26" s="1"/>
  <c r="AR47" i="21"/>
  <c r="AR47" i="26" s="1"/>
  <c r="AQ47" i="21"/>
  <c r="AQ47" i="26" s="1"/>
  <c r="AP47" i="21"/>
  <c r="AP47" i="26" s="1"/>
  <c r="AO47" i="21"/>
  <c r="AO47" i="26" s="1"/>
  <c r="AN47" i="21"/>
  <c r="AN47" i="26" s="1"/>
  <c r="AM47" i="21"/>
  <c r="AM47" i="26" s="1"/>
  <c r="AL47" i="21"/>
  <c r="AL47" i="26" s="1"/>
  <c r="AK47" i="21"/>
  <c r="AK47" i="26" s="1"/>
  <c r="AJ47" i="21"/>
  <c r="AJ47" i="26" s="1"/>
  <c r="AI47" i="21"/>
  <c r="AI47" i="26" s="1"/>
  <c r="AH47" i="21"/>
  <c r="AH47" i="26" s="1"/>
  <c r="AG47" i="21"/>
  <c r="AG47" i="26" s="1"/>
  <c r="AF47" i="21"/>
  <c r="AF47" i="26" s="1"/>
  <c r="AE47" i="21"/>
  <c r="AE47" i="26" s="1"/>
  <c r="AD47" i="21"/>
  <c r="AD47" i="26" s="1"/>
  <c r="AC47" i="21"/>
  <c r="AC47" i="26" s="1"/>
  <c r="AB47" i="21"/>
  <c r="AB47" i="26" s="1"/>
  <c r="AA47" i="21"/>
  <c r="AA47" i="26" s="1"/>
  <c r="Z47" i="21"/>
  <c r="Z47" i="26" s="1"/>
  <c r="Y47" i="21"/>
  <c r="Y47" i="26" s="1"/>
  <c r="X47" i="21"/>
  <c r="X47" i="26" s="1"/>
  <c r="W47" i="21"/>
  <c r="W47" i="26" s="1"/>
  <c r="V47" i="21"/>
  <c r="V47" i="26" s="1"/>
  <c r="U47" i="21"/>
  <c r="U47" i="26" s="1"/>
  <c r="T47" i="21"/>
  <c r="T47" i="26" s="1"/>
  <c r="S47" i="21"/>
  <c r="S47" i="26" s="1"/>
  <c r="R47" i="21"/>
  <c r="R47" i="26" s="1"/>
  <c r="Q47" i="21"/>
  <c r="Q47" i="26" s="1"/>
  <c r="P47" i="21"/>
  <c r="P47" i="26" s="1"/>
  <c r="O47" i="21"/>
  <c r="O47" i="26" s="1"/>
  <c r="N47" i="21"/>
  <c r="N47" i="26" s="1"/>
  <c r="M47" i="21"/>
  <c r="M47" i="26" s="1"/>
  <c r="L47" i="21"/>
  <c r="L47" i="26" s="1"/>
  <c r="K47" i="21"/>
  <c r="K47" i="26" s="1"/>
  <c r="J47" i="21"/>
  <c r="J47" i="26" s="1"/>
  <c r="I47" i="21"/>
  <c r="I47" i="26" s="1"/>
  <c r="H47" i="21"/>
  <c r="H47" i="26" s="1"/>
  <c r="G47" i="21"/>
  <c r="G47" i="26" s="1"/>
  <c r="F47" i="21"/>
  <c r="F47" i="26" s="1"/>
  <c r="E47" i="21"/>
  <c r="E47" i="26" s="1"/>
  <c r="D47" i="21"/>
  <c r="D47" i="26" s="1"/>
  <c r="AX46" i="21"/>
  <c r="AX46" i="26" s="1"/>
  <c r="AW46" i="21"/>
  <c r="AW46" i="26" s="1"/>
  <c r="AV46" i="21"/>
  <c r="AV46" i="26" s="1"/>
  <c r="AU46" i="21"/>
  <c r="AU46" i="26" s="1"/>
  <c r="AT46" i="21"/>
  <c r="AT46" i="26" s="1"/>
  <c r="AS46" i="21"/>
  <c r="AS46" i="26" s="1"/>
  <c r="AR46" i="21"/>
  <c r="AR46" i="26" s="1"/>
  <c r="AQ46" i="21"/>
  <c r="AQ46" i="26" s="1"/>
  <c r="AP46" i="21"/>
  <c r="AP46" i="26" s="1"/>
  <c r="AO46" i="21"/>
  <c r="AO46" i="26" s="1"/>
  <c r="AN46" i="21"/>
  <c r="AN46" i="26" s="1"/>
  <c r="AM46" i="21"/>
  <c r="AM46" i="26" s="1"/>
  <c r="AL46" i="21"/>
  <c r="AL46" i="26" s="1"/>
  <c r="AK46" i="21"/>
  <c r="AK46" i="26" s="1"/>
  <c r="AJ46" i="21"/>
  <c r="AJ46" i="26" s="1"/>
  <c r="AI46" i="21"/>
  <c r="AI46" i="26" s="1"/>
  <c r="AH46" i="21"/>
  <c r="AH46" i="26" s="1"/>
  <c r="AG46" i="21"/>
  <c r="AG46" i="26" s="1"/>
  <c r="AF46" i="21"/>
  <c r="AF46" i="26" s="1"/>
  <c r="AE46" i="21"/>
  <c r="AE46" i="26" s="1"/>
  <c r="AD46" i="21"/>
  <c r="AD46" i="26" s="1"/>
  <c r="AC46" i="21"/>
  <c r="AC46" i="26" s="1"/>
  <c r="AB46" i="21"/>
  <c r="AB46" i="26" s="1"/>
  <c r="AA46" i="21"/>
  <c r="AA46" i="26" s="1"/>
  <c r="Z46" i="21"/>
  <c r="Z46" i="26" s="1"/>
  <c r="Y46" i="21"/>
  <c r="Y46" i="26" s="1"/>
  <c r="X46" i="21"/>
  <c r="X46" i="26" s="1"/>
  <c r="W46" i="21"/>
  <c r="W46" i="26" s="1"/>
  <c r="V46" i="21"/>
  <c r="V46" i="26" s="1"/>
  <c r="U46" i="21"/>
  <c r="U46" i="26" s="1"/>
  <c r="T46" i="21"/>
  <c r="T46" i="26" s="1"/>
  <c r="S46" i="21"/>
  <c r="S46" i="26" s="1"/>
  <c r="R46" i="21"/>
  <c r="R46" i="26" s="1"/>
  <c r="Q46" i="21"/>
  <c r="Q46" i="26" s="1"/>
  <c r="P46" i="21"/>
  <c r="P46" i="26" s="1"/>
  <c r="O46" i="21"/>
  <c r="O46" i="26" s="1"/>
  <c r="N46" i="21"/>
  <c r="N46" i="26" s="1"/>
  <c r="M46" i="21"/>
  <c r="M46" i="26" s="1"/>
  <c r="L46" i="21"/>
  <c r="L46" i="26" s="1"/>
  <c r="K46" i="21"/>
  <c r="K46" i="26" s="1"/>
  <c r="J46" i="21"/>
  <c r="J46" i="26" s="1"/>
  <c r="I46" i="21"/>
  <c r="I46" i="26" s="1"/>
  <c r="H46" i="21"/>
  <c r="H46" i="26" s="1"/>
  <c r="G46" i="21"/>
  <c r="G46" i="26" s="1"/>
  <c r="F46" i="21"/>
  <c r="F46" i="26" s="1"/>
  <c r="E46" i="21"/>
  <c r="E46" i="26" s="1"/>
  <c r="D46" i="21"/>
  <c r="D46" i="26" s="1"/>
  <c r="AX45" i="21"/>
  <c r="AX45" i="26" s="1"/>
  <c r="AW45" i="21"/>
  <c r="AW45" i="26" s="1"/>
  <c r="AV45" i="21"/>
  <c r="AV45" i="26" s="1"/>
  <c r="AU45" i="21"/>
  <c r="AU45" i="26" s="1"/>
  <c r="AT45" i="21"/>
  <c r="AT45" i="26" s="1"/>
  <c r="AS45" i="21"/>
  <c r="AS45" i="26" s="1"/>
  <c r="AR45" i="21"/>
  <c r="AR45" i="26" s="1"/>
  <c r="AQ45" i="21"/>
  <c r="AQ45" i="26" s="1"/>
  <c r="AP45" i="21"/>
  <c r="AP45" i="26" s="1"/>
  <c r="AO45" i="21"/>
  <c r="AO45" i="26" s="1"/>
  <c r="AN45" i="21"/>
  <c r="AN45" i="26" s="1"/>
  <c r="AM45" i="21"/>
  <c r="AM45" i="26" s="1"/>
  <c r="AL45" i="21"/>
  <c r="AL45" i="26" s="1"/>
  <c r="AK45" i="21"/>
  <c r="AK45" i="26" s="1"/>
  <c r="AJ45" i="21"/>
  <c r="AJ45" i="26" s="1"/>
  <c r="AI45" i="21"/>
  <c r="AI45" i="26" s="1"/>
  <c r="AH45" i="21"/>
  <c r="AH45" i="26" s="1"/>
  <c r="AG45" i="21"/>
  <c r="AG45" i="26" s="1"/>
  <c r="AF45" i="21"/>
  <c r="AF45" i="26" s="1"/>
  <c r="AE45" i="21"/>
  <c r="AE45" i="26" s="1"/>
  <c r="AD45" i="21"/>
  <c r="AD45" i="26" s="1"/>
  <c r="AC45" i="21"/>
  <c r="AC45" i="26" s="1"/>
  <c r="AB45" i="21"/>
  <c r="AB45" i="26" s="1"/>
  <c r="AA45" i="21"/>
  <c r="AA45" i="26" s="1"/>
  <c r="Z45" i="21"/>
  <c r="Z45" i="26" s="1"/>
  <c r="Y45" i="21"/>
  <c r="Y45" i="26" s="1"/>
  <c r="X45" i="21"/>
  <c r="X45" i="26" s="1"/>
  <c r="W45" i="21"/>
  <c r="W45" i="26" s="1"/>
  <c r="V45" i="21"/>
  <c r="V45" i="26" s="1"/>
  <c r="U45" i="21"/>
  <c r="U45" i="26" s="1"/>
  <c r="T45" i="21"/>
  <c r="T45" i="26" s="1"/>
  <c r="S45" i="21"/>
  <c r="S45" i="26" s="1"/>
  <c r="R45" i="21"/>
  <c r="R45" i="26" s="1"/>
  <c r="Q45" i="21"/>
  <c r="Q45" i="26" s="1"/>
  <c r="P45" i="21"/>
  <c r="P45" i="26" s="1"/>
  <c r="O45" i="21"/>
  <c r="O45" i="26" s="1"/>
  <c r="N45" i="21"/>
  <c r="N45" i="26" s="1"/>
  <c r="M45" i="21"/>
  <c r="M45" i="26" s="1"/>
  <c r="L45" i="21"/>
  <c r="L45" i="26" s="1"/>
  <c r="K45" i="21"/>
  <c r="K45" i="26" s="1"/>
  <c r="J45" i="21"/>
  <c r="J45" i="26" s="1"/>
  <c r="I45" i="21"/>
  <c r="I45" i="26" s="1"/>
  <c r="H45" i="21"/>
  <c r="H45" i="26" s="1"/>
  <c r="G45" i="21"/>
  <c r="G45" i="26" s="1"/>
  <c r="F45" i="21"/>
  <c r="F45" i="26" s="1"/>
  <c r="E45" i="21"/>
  <c r="E45" i="26" s="1"/>
  <c r="D45" i="21"/>
  <c r="D45" i="26" s="1"/>
  <c r="AX44" i="21"/>
  <c r="AX44" i="26" s="1"/>
  <c r="AW44" i="21"/>
  <c r="AW44" i="26" s="1"/>
  <c r="AV44" i="21"/>
  <c r="AV44" i="26" s="1"/>
  <c r="AU44" i="21"/>
  <c r="AU44" i="26" s="1"/>
  <c r="AT44" i="21"/>
  <c r="AT44" i="26" s="1"/>
  <c r="AS44" i="21"/>
  <c r="AS44" i="26" s="1"/>
  <c r="AR44" i="21"/>
  <c r="AR44" i="26" s="1"/>
  <c r="AQ44" i="21"/>
  <c r="AQ44" i="26" s="1"/>
  <c r="AP44" i="21"/>
  <c r="AP44" i="26" s="1"/>
  <c r="AO44" i="21"/>
  <c r="AO44" i="26" s="1"/>
  <c r="AN44" i="21"/>
  <c r="AN44" i="26" s="1"/>
  <c r="AM44" i="21"/>
  <c r="AM44" i="26" s="1"/>
  <c r="AL44" i="21"/>
  <c r="AL44" i="26" s="1"/>
  <c r="AK44" i="21"/>
  <c r="AK44" i="26" s="1"/>
  <c r="AJ44" i="21"/>
  <c r="AJ44" i="26" s="1"/>
  <c r="AI44" i="21"/>
  <c r="AI44" i="26" s="1"/>
  <c r="AH44" i="21"/>
  <c r="AH44" i="26" s="1"/>
  <c r="AG44" i="21"/>
  <c r="AG44" i="26" s="1"/>
  <c r="AF44" i="21"/>
  <c r="AF44" i="26" s="1"/>
  <c r="AE44" i="21"/>
  <c r="AE44" i="26" s="1"/>
  <c r="AD44" i="21"/>
  <c r="AC44" i="21"/>
  <c r="AC44" i="26" s="1"/>
  <c r="AB44" i="21"/>
  <c r="AB44" i="26" s="1"/>
  <c r="AA44" i="21"/>
  <c r="AA44" i="26" s="1"/>
  <c r="Z44" i="21"/>
  <c r="Z44" i="26" s="1"/>
  <c r="Y44" i="21"/>
  <c r="Y44" i="26" s="1"/>
  <c r="X44" i="21"/>
  <c r="W44" i="21"/>
  <c r="W44" i="26" s="1"/>
  <c r="V44" i="21"/>
  <c r="V44" i="26" s="1"/>
  <c r="U44" i="21"/>
  <c r="T44" i="21"/>
  <c r="T44" i="26" s="1"/>
  <c r="S44" i="21"/>
  <c r="S44" i="26" s="1"/>
  <c r="R44" i="21"/>
  <c r="R44" i="26" s="1"/>
  <c r="Q44" i="21"/>
  <c r="Q44" i="26" s="1"/>
  <c r="P44" i="21"/>
  <c r="P44" i="26" s="1"/>
  <c r="O44" i="21"/>
  <c r="O44" i="26" s="1"/>
  <c r="N44" i="21"/>
  <c r="N44" i="26" s="1"/>
  <c r="M44" i="21"/>
  <c r="M44" i="26" s="1"/>
  <c r="L44" i="21"/>
  <c r="L44" i="26" s="1"/>
  <c r="K44" i="21"/>
  <c r="K44" i="26" s="1"/>
  <c r="J44" i="21"/>
  <c r="J44" i="26" s="1"/>
  <c r="I44" i="21"/>
  <c r="I44" i="26" s="1"/>
  <c r="H44" i="21"/>
  <c r="H44" i="26" s="1"/>
  <c r="G44" i="21"/>
  <c r="G44" i="26" s="1"/>
  <c r="F44" i="21"/>
  <c r="F44" i="26" s="1"/>
  <c r="E44" i="21"/>
  <c r="E44" i="26" s="1"/>
  <c r="D44" i="21"/>
  <c r="D44" i="26" s="1"/>
  <c r="AX43" i="21"/>
  <c r="AX43" i="26" s="1"/>
  <c r="AW43" i="21"/>
  <c r="AW43" i="26" s="1"/>
  <c r="AV43" i="21"/>
  <c r="AV43" i="26" s="1"/>
  <c r="AU43" i="21"/>
  <c r="AU43" i="26" s="1"/>
  <c r="AT43" i="21"/>
  <c r="AT43" i="26" s="1"/>
  <c r="AS43" i="21"/>
  <c r="AS43" i="26" s="1"/>
  <c r="AR43" i="21"/>
  <c r="AR43" i="26" s="1"/>
  <c r="AQ43" i="21"/>
  <c r="AQ43" i="26" s="1"/>
  <c r="AP43" i="21"/>
  <c r="AP43" i="26" s="1"/>
  <c r="AO43" i="21"/>
  <c r="AO43" i="26" s="1"/>
  <c r="AN43" i="21"/>
  <c r="AN43" i="26" s="1"/>
  <c r="AM43" i="21"/>
  <c r="AM43" i="26" s="1"/>
  <c r="AL43" i="21"/>
  <c r="AL43" i="26" s="1"/>
  <c r="AK43" i="21"/>
  <c r="AK43" i="26" s="1"/>
  <c r="AJ43" i="21"/>
  <c r="AJ43" i="26" s="1"/>
  <c r="AI43" i="21"/>
  <c r="AI43" i="26" s="1"/>
  <c r="AH43" i="21"/>
  <c r="AH43" i="26" s="1"/>
  <c r="AG43" i="21"/>
  <c r="AG43" i="26" s="1"/>
  <c r="AF43" i="21"/>
  <c r="AF43" i="26" s="1"/>
  <c r="AE43" i="21"/>
  <c r="AE43" i="26" s="1"/>
  <c r="AD43" i="21"/>
  <c r="AC43" i="21"/>
  <c r="AC43" i="26" s="1"/>
  <c r="AB43" i="21"/>
  <c r="AB43" i="26" s="1"/>
  <c r="AA43" i="21"/>
  <c r="AA43" i="26" s="1"/>
  <c r="Z43" i="21"/>
  <c r="Z43" i="26" s="1"/>
  <c r="Y43" i="21"/>
  <c r="Y43" i="26" s="1"/>
  <c r="X43" i="21"/>
  <c r="X43" i="26" s="1"/>
  <c r="W43" i="21"/>
  <c r="W43" i="26" s="1"/>
  <c r="V43" i="21"/>
  <c r="V43" i="26" s="1"/>
  <c r="U43" i="21"/>
  <c r="T43" i="21"/>
  <c r="T43" i="26" s="1"/>
  <c r="S43" i="21"/>
  <c r="S43" i="26" s="1"/>
  <c r="R43" i="21"/>
  <c r="R43" i="26" s="1"/>
  <c r="Q43" i="21"/>
  <c r="Q43" i="26" s="1"/>
  <c r="P43" i="21"/>
  <c r="P43" i="26" s="1"/>
  <c r="O43" i="21"/>
  <c r="O43" i="26" s="1"/>
  <c r="N43" i="21"/>
  <c r="N43" i="26" s="1"/>
  <c r="M43" i="21"/>
  <c r="M43" i="26" s="1"/>
  <c r="L43" i="21"/>
  <c r="L43" i="26" s="1"/>
  <c r="K43" i="21"/>
  <c r="K43" i="26" s="1"/>
  <c r="J43" i="21"/>
  <c r="J43" i="26" s="1"/>
  <c r="I43" i="21"/>
  <c r="I43" i="26" s="1"/>
  <c r="H43" i="21"/>
  <c r="H43" i="26" s="1"/>
  <c r="G43" i="21"/>
  <c r="G43" i="26" s="1"/>
  <c r="F43" i="21"/>
  <c r="F43" i="26" s="1"/>
  <c r="E43" i="21"/>
  <c r="E43" i="26" s="1"/>
  <c r="D43" i="21"/>
  <c r="D43" i="26" s="1"/>
  <c r="AX42" i="21"/>
  <c r="AX42" i="26" s="1"/>
  <c r="AW42" i="21"/>
  <c r="AW42" i="26" s="1"/>
  <c r="AV42" i="21"/>
  <c r="AV42" i="26" s="1"/>
  <c r="AU42" i="21"/>
  <c r="AU42" i="26" s="1"/>
  <c r="AT42" i="21"/>
  <c r="AT42" i="26" s="1"/>
  <c r="AS42" i="21"/>
  <c r="AS42" i="26" s="1"/>
  <c r="AR42" i="21"/>
  <c r="AR42" i="26" s="1"/>
  <c r="AQ42" i="21"/>
  <c r="AQ42" i="26" s="1"/>
  <c r="AP42" i="21"/>
  <c r="AP42" i="26" s="1"/>
  <c r="AO42" i="21"/>
  <c r="AO42" i="26" s="1"/>
  <c r="AN42" i="21"/>
  <c r="AN42" i="26" s="1"/>
  <c r="AM42" i="21"/>
  <c r="AM42" i="26" s="1"/>
  <c r="AL42" i="21"/>
  <c r="AL42" i="26" s="1"/>
  <c r="AK42" i="21"/>
  <c r="AK42" i="26" s="1"/>
  <c r="AJ42" i="21"/>
  <c r="AJ42" i="26" s="1"/>
  <c r="AI42" i="21"/>
  <c r="AI42" i="26" s="1"/>
  <c r="AH42" i="21"/>
  <c r="AH42" i="26" s="1"/>
  <c r="AG42" i="21"/>
  <c r="AG42" i="26" s="1"/>
  <c r="AF42" i="21"/>
  <c r="AF42" i="26" s="1"/>
  <c r="AE42" i="21"/>
  <c r="AE42" i="26" s="1"/>
  <c r="AD42" i="21"/>
  <c r="AD42" i="26" s="1"/>
  <c r="AC42" i="21"/>
  <c r="AC42" i="26" s="1"/>
  <c r="AB42" i="21"/>
  <c r="AB42" i="26" s="1"/>
  <c r="AA42" i="21"/>
  <c r="AA42" i="26" s="1"/>
  <c r="Z42" i="21"/>
  <c r="Z42" i="26" s="1"/>
  <c r="Y42" i="21"/>
  <c r="Y42" i="26" s="1"/>
  <c r="X42" i="21"/>
  <c r="X42" i="26" s="1"/>
  <c r="W42" i="21"/>
  <c r="W42" i="26" s="1"/>
  <c r="V42" i="21"/>
  <c r="V42" i="26" s="1"/>
  <c r="U42" i="21"/>
  <c r="U42" i="26" s="1"/>
  <c r="T42" i="21"/>
  <c r="T42" i="26" s="1"/>
  <c r="S42" i="21"/>
  <c r="S42" i="26" s="1"/>
  <c r="R42" i="21"/>
  <c r="R42" i="26" s="1"/>
  <c r="Q42" i="21"/>
  <c r="Q42" i="26" s="1"/>
  <c r="P42" i="21"/>
  <c r="P42" i="26" s="1"/>
  <c r="O42" i="21"/>
  <c r="O42" i="26" s="1"/>
  <c r="N42" i="21"/>
  <c r="N42" i="26" s="1"/>
  <c r="M42" i="21"/>
  <c r="M42" i="26" s="1"/>
  <c r="L42" i="21"/>
  <c r="L42" i="26" s="1"/>
  <c r="K42" i="21"/>
  <c r="K42" i="26" s="1"/>
  <c r="J42" i="21"/>
  <c r="J42" i="26" s="1"/>
  <c r="I42" i="21"/>
  <c r="I42" i="26" s="1"/>
  <c r="H42" i="21"/>
  <c r="H42" i="26" s="1"/>
  <c r="G42" i="21"/>
  <c r="G42" i="26" s="1"/>
  <c r="F42" i="21"/>
  <c r="F42" i="26" s="1"/>
  <c r="E42" i="21"/>
  <c r="E42" i="26" s="1"/>
  <c r="D42" i="21"/>
  <c r="D42" i="26" s="1"/>
  <c r="E41" i="21"/>
  <c r="E41" i="26" s="1"/>
  <c r="F41" i="21"/>
  <c r="F41" i="26" s="1"/>
  <c r="G41" i="21"/>
  <c r="G41" i="26" s="1"/>
  <c r="H41" i="21"/>
  <c r="H41" i="26" s="1"/>
  <c r="I41" i="21"/>
  <c r="I41" i="26" s="1"/>
  <c r="J41" i="21"/>
  <c r="J41" i="26" s="1"/>
  <c r="K41" i="21"/>
  <c r="K41" i="26" s="1"/>
  <c r="L41" i="21"/>
  <c r="L41" i="26" s="1"/>
  <c r="M41" i="21"/>
  <c r="M41" i="26" s="1"/>
  <c r="N41" i="21"/>
  <c r="N41" i="26" s="1"/>
  <c r="O41" i="21"/>
  <c r="O41" i="26" s="1"/>
  <c r="P41" i="21"/>
  <c r="P41" i="26" s="1"/>
  <c r="Q41" i="21"/>
  <c r="Q41" i="26" s="1"/>
  <c r="R41" i="21"/>
  <c r="R41" i="26" s="1"/>
  <c r="S41" i="21"/>
  <c r="T41" i="21"/>
  <c r="U41" i="21"/>
  <c r="V41" i="21"/>
  <c r="W41" i="21"/>
  <c r="X41" i="21"/>
  <c r="Y41" i="21"/>
  <c r="Z41" i="21"/>
  <c r="AA41" i="21"/>
  <c r="AB41" i="21"/>
  <c r="AC41" i="21"/>
  <c r="AD41" i="21"/>
  <c r="AE41" i="21"/>
  <c r="AF41" i="21"/>
  <c r="AG41" i="21"/>
  <c r="AH41" i="21"/>
  <c r="AI41" i="21"/>
  <c r="AJ41" i="21"/>
  <c r="AK41" i="21"/>
  <c r="AL41" i="21"/>
  <c r="AM41" i="21"/>
  <c r="AN41" i="21"/>
  <c r="AO41" i="21"/>
  <c r="AP41" i="21"/>
  <c r="AQ41" i="21"/>
  <c r="AR41" i="21"/>
  <c r="AS41" i="21"/>
  <c r="AT41" i="21"/>
  <c r="AU41" i="21"/>
  <c r="AV41" i="21"/>
  <c r="AW41" i="21"/>
  <c r="AX41" i="21"/>
  <c r="D41" i="21"/>
  <c r="D41" i="26" s="1"/>
  <c r="X43" i="28" l="1"/>
  <c r="AW43" i="28"/>
  <c r="AZ58" i="25"/>
  <c r="AO43" i="28"/>
  <c r="AY58" i="25"/>
  <c r="BA58" i="25"/>
  <c r="H107" i="50"/>
  <c r="H108" i="50" s="1"/>
  <c r="C106" i="50"/>
  <c r="C90" i="50"/>
  <c r="C91" i="50" s="1"/>
  <c r="BB58" i="25"/>
  <c r="H109" i="50"/>
  <c r="H110" i="50" s="1"/>
  <c r="G106" i="50"/>
  <c r="D90" i="50"/>
  <c r="E26" i="46"/>
  <c r="E27" i="46" s="1"/>
  <c r="S43" i="28"/>
  <c r="Q26" i="46"/>
  <c r="Q27" i="46" s="1"/>
  <c r="AE43" i="28"/>
  <c r="AK43" i="28"/>
  <c r="X53" i="26"/>
  <c r="BB52" i="21"/>
  <c r="I118" i="50" s="1"/>
  <c r="I119" i="50" s="1"/>
  <c r="BA52" i="21"/>
  <c r="I116" i="50" s="1"/>
  <c r="I117" i="50" s="1"/>
  <c r="AC26" i="46"/>
  <c r="AC27" i="46" s="1"/>
  <c r="AQ43" i="28"/>
  <c r="Y43" i="28"/>
  <c r="AM43" i="28"/>
  <c r="Z43" i="28"/>
  <c r="AC43" i="28"/>
  <c r="U48" i="26"/>
  <c r="AY45" i="26" s="1"/>
  <c r="AY45" i="21"/>
  <c r="C114" i="50" s="1"/>
  <c r="AA43" i="28"/>
  <c r="AL43" i="28"/>
  <c r="AP43" i="28"/>
  <c r="AD44" i="26"/>
  <c r="AZ44" i="26" s="1"/>
  <c r="AZ44" i="21"/>
  <c r="T43" i="28"/>
  <c r="AN43" i="28"/>
  <c r="U43" i="28"/>
  <c r="AG43" i="28"/>
  <c r="AD43" i="28"/>
  <c r="X48" i="26"/>
  <c r="BB45" i="21"/>
  <c r="G118" i="50" s="1"/>
  <c r="G119" i="50" s="1"/>
  <c r="BA45" i="21"/>
  <c r="G116" i="50" s="1"/>
  <c r="G117" i="50" s="1"/>
  <c r="AH43" i="28"/>
  <c r="AT43" i="28"/>
  <c r="AR43" i="28"/>
  <c r="U44" i="26"/>
  <c r="AY44" i="26" s="1"/>
  <c r="AY44" i="21"/>
  <c r="AU43" i="28"/>
  <c r="V43" i="28"/>
  <c r="AD48" i="26"/>
  <c r="AZ45" i="26" s="1"/>
  <c r="AZ45" i="21"/>
  <c r="G114" i="50" s="1"/>
  <c r="U43" i="26"/>
  <c r="AY52" i="26" s="1"/>
  <c r="AY52" i="21"/>
  <c r="E114" i="50" s="1"/>
  <c r="E115" i="50" s="1"/>
  <c r="W43" i="28"/>
  <c r="R43" i="28"/>
  <c r="AD43" i="26"/>
  <c r="AZ52" i="26" s="1"/>
  <c r="AZ52" i="21"/>
  <c r="I114" i="50" s="1"/>
  <c r="I115" i="50" s="1"/>
  <c r="AI43" i="28"/>
  <c r="AF43" i="28"/>
  <c r="X44" i="26"/>
  <c r="BB44" i="21"/>
  <c r="BA44" i="21"/>
  <c r="AV43" i="28"/>
  <c r="AJ43" i="28"/>
  <c r="AB43" i="28"/>
  <c r="AS43" i="28"/>
  <c r="AK10" i="28"/>
  <c r="BI4" i="37"/>
  <c r="M51" i="47"/>
  <c r="AW4" i="37"/>
  <c r="AK4" i="37"/>
  <c r="BC4" i="37"/>
  <c r="AB51" i="47"/>
  <c r="BO4" i="37"/>
  <c r="AC51" i="47"/>
  <c r="K51" i="47"/>
  <c r="AG51" i="47"/>
  <c r="E51" i="47"/>
  <c r="X51" i="47"/>
  <c r="L51" i="47"/>
  <c r="Y51" i="47"/>
  <c r="N51" i="47"/>
  <c r="AB47" i="46"/>
  <c r="BN4" i="36"/>
  <c r="D47" i="46"/>
  <c r="Q51" i="47"/>
  <c r="O52" i="47"/>
  <c r="AL52" i="47" s="1"/>
  <c r="AN46" i="46" s="1"/>
  <c r="W51" i="47"/>
  <c r="AQ4" i="37"/>
  <c r="AL27" i="47"/>
  <c r="O53" i="47"/>
  <c r="AL53" i="47" s="1"/>
  <c r="AN47" i="46" s="1"/>
  <c r="AA51" i="47"/>
  <c r="P47" i="46"/>
  <c r="AF51" i="47"/>
  <c r="O51" i="47"/>
  <c r="AC38" i="46"/>
  <c r="P38" i="46"/>
  <c r="P46" i="46" s="1"/>
  <c r="R38" i="46"/>
  <c r="R46" i="46" s="1"/>
  <c r="S37" i="46"/>
  <c r="Y38" i="46"/>
  <c r="Y46" i="46" s="1"/>
  <c r="T23" i="46"/>
  <c r="AM4" i="36"/>
  <c r="AF23" i="46"/>
  <c r="H23" i="46"/>
  <c r="O27" i="46"/>
  <c r="AL26" i="46"/>
  <c r="AI27" i="46"/>
  <c r="AM26" i="46"/>
  <c r="F37" i="46"/>
  <c r="P51" i="47"/>
  <c r="J37" i="46"/>
  <c r="K37" i="46"/>
  <c r="G38" i="46"/>
  <c r="G46" i="46" s="1"/>
  <c r="AB38" i="46"/>
  <c r="AB46" i="46" s="1"/>
  <c r="AD38" i="46"/>
  <c r="AD46" i="46" s="1"/>
  <c r="R37" i="46"/>
  <c r="T51" i="47"/>
  <c r="AD51" i="47"/>
  <c r="D51" i="47"/>
  <c r="J23" i="46"/>
  <c r="N38" i="46"/>
  <c r="N46" i="46" s="1"/>
  <c r="AE37" i="46"/>
  <c r="K23" i="46"/>
  <c r="V37" i="46"/>
  <c r="S38" i="46"/>
  <c r="S46" i="46" s="1"/>
  <c r="V38" i="46"/>
  <c r="V46" i="46" s="1"/>
  <c r="Z38" i="46"/>
  <c r="Z46" i="46" s="1"/>
  <c r="Q38" i="46"/>
  <c r="AD37" i="46"/>
  <c r="AH51" i="47"/>
  <c r="AL29" i="46"/>
  <c r="O47" i="46"/>
  <c r="AL47" i="46" s="1"/>
  <c r="H51" i="47"/>
  <c r="AL31" i="47"/>
  <c r="AN27" i="46" s="1"/>
  <c r="AN26" i="46"/>
  <c r="R51" i="47"/>
  <c r="AL44" i="47"/>
  <c r="AN38" i="46" s="1"/>
  <c r="L23" i="46"/>
  <c r="M23" i="46"/>
  <c r="AH37" i="46"/>
  <c r="AI37" i="46"/>
  <c r="AM37" i="46" s="1"/>
  <c r="AE38" i="46"/>
  <c r="AE46" i="46" s="1"/>
  <c r="H38" i="46"/>
  <c r="H46" i="46" s="1"/>
  <c r="V51" i="47"/>
  <c r="F51" i="47"/>
  <c r="J38" i="46"/>
  <c r="J46" i="46" s="1"/>
  <c r="N23" i="46"/>
  <c r="Z23" i="46"/>
  <c r="AH38" i="46"/>
  <c r="AH46" i="46" s="1"/>
  <c r="K38" i="46"/>
  <c r="K46" i="46" s="1"/>
  <c r="L38" i="46"/>
  <c r="L46" i="46" s="1"/>
  <c r="D37" i="46"/>
  <c r="H37" i="46"/>
  <c r="AI51" i="47"/>
  <c r="J51" i="47"/>
  <c r="AH23" i="46"/>
  <c r="AA23" i="46"/>
  <c r="T38" i="46"/>
  <c r="T46" i="46" s="1"/>
  <c r="L37" i="46"/>
  <c r="P37" i="46"/>
  <c r="G37" i="46"/>
  <c r="E37" i="46"/>
  <c r="T37" i="46"/>
  <c r="U51" i="47"/>
  <c r="AL45" i="47"/>
  <c r="AN39" i="46" s="1"/>
  <c r="AM29" i="46"/>
  <c r="AI47" i="46"/>
  <c r="AM47" i="46" s="1"/>
  <c r="W23" i="46"/>
  <c r="X23" i="46"/>
  <c r="AD47" i="46"/>
  <c r="W38" i="46"/>
  <c r="W46" i="46" s="1"/>
  <c r="E38" i="46"/>
  <c r="X38" i="46"/>
  <c r="X46" i="46" s="1"/>
  <c r="X37" i="46"/>
  <c r="AB37" i="46"/>
  <c r="Q37" i="46"/>
  <c r="AF37" i="46"/>
  <c r="I51" i="47"/>
  <c r="AN28" i="46"/>
  <c r="AL35" i="47"/>
  <c r="AN29" i="46" s="1"/>
  <c r="V23" i="46"/>
  <c r="AI23" i="46"/>
  <c r="AM23" i="46" s="1"/>
  <c r="D23" i="46"/>
  <c r="AB23" i="46"/>
  <c r="E23" i="46"/>
  <c r="Q23" i="46"/>
  <c r="I37" i="46"/>
  <c r="AF38" i="46"/>
  <c r="AF46" i="46" s="1"/>
  <c r="AC37" i="46"/>
  <c r="AE51" i="47"/>
  <c r="AG23" i="46"/>
  <c r="W37" i="46"/>
  <c r="P23" i="46"/>
  <c r="AC23" i="46"/>
  <c r="R23" i="46"/>
  <c r="AD23" i="46"/>
  <c r="U37" i="46"/>
  <c r="F47" i="46"/>
  <c r="I38" i="46"/>
  <c r="I46" i="46" s="1"/>
  <c r="AI38" i="46"/>
  <c r="AM38" i="46" s="1"/>
  <c r="O38" i="46"/>
  <c r="AL38" i="46" s="1"/>
  <c r="M37" i="46"/>
  <c r="N37" i="46"/>
  <c r="S51" i="47"/>
  <c r="AL43" i="47"/>
  <c r="AN37" i="46" s="1"/>
  <c r="U23" i="46"/>
  <c r="Y23" i="46"/>
  <c r="G23" i="46"/>
  <c r="S23" i="46"/>
  <c r="AE23" i="46"/>
  <c r="AG37" i="46"/>
  <c r="U38" i="46"/>
  <c r="U46" i="46" s="1"/>
  <c r="D38" i="46"/>
  <c r="D46" i="46" s="1"/>
  <c r="F38" i="46"/>
  <c r="F46" i="46" s="1"/>
  <c r="Y37" i="46"/>
  <c r="Z37" i="46"/>
  <c r="O37" i="46"/>
  <c r="AL37" i="46" s="1"/>
  <c r="G51" i="47"/>
  <c r="R47" i="46"/>
  <c r="AG38" i="46"/>
  <c r="AG46" i="46" s="1"/>
  <c r="M38" i="46"/>
  <c r="M46" i="46" s="1"/>
  <c r="AA38" i="46"/>
  <c r="AA46" i="46" s="1"/>
  <c r="AA37" i="46"/>
  <c r="Z51" i="47"/>
  <c r="I7" i="28"/>
  <c r="BM4" i="36"/>
  <c r="AR4" i="36"/>
  <c r="AO4" i="36"/>
  <c r="AZ4" i="36"/>
  <c r="AN4" i="36"/>
  <c r="AY4" i="36"/>
  <c r="AK4" i="36"/>
  <c r="AI9" i="28"/>
  <c r="BB4" i="36"/>
  <c r="BE4" i="36"/>
  <c r="AW4" i="36"/>
  <c r="BG4" i="36"/>
  <c r="K9" i="28"/>
  <c r="BL4" i="36"/>
  <c r="BK4" i="36"/>
  <c r="AS4" i="36"/>
  <c r="O12" i="28"/>
  <c r="BI4" i="36"/>
  <c r="BD4" i="36"/>
  <c r="BA4" i="36"/>
  <c r="BC4" i="36"/>
  <c r="BH4" i="36"/>
  <c r="AU4" i="36"/>
  <c r="AV4" i="36"/>
  <c r="AP4" i="36"/>
  <c r="AQ41" i="26"/>
  <c r="AB24" i="46" s="1"/>
  <c r="Z2" i="34"/>
  <c r="Z4" i="34" s="1"/>
  <c r="AE41" i="26"/>
  <c r="P24" i="46" s="1"/>
  <c r="N2" i="34"/>
  <c r="N4" i="34" s="1"/>
  <c r="S41" i="26"/>
  <c r="D24" i="46" s="1"/>
  <c r="B2" i="34"/>
  <c r="B4" i="34" s="1"/>
  <c r="AO41" i="26"/>
  <c r="Z24" i="46" s="1"/>
  <c r="X2" i="34"/>
  <c r="X4" i="34" s="1"/>
  <c r="AC41" i="26"/>
  <c r="N24" i="46" s="1"/>
  <c r="L2" i="34"/>
  <c r="L4" i="34" s="1"/>
  <c r="BF4" i="36"/>
  <c r="AM41" i="26"/>
  <c r="X24" i="46" s="1"/>
  <c r="V2" i="34"/>
  <c r="V4" i="34" s="1"/>
  <c r="AA41" i="26"/>
  <c r="L24" i="46" s="1"/>
  <c r="J2" i="34"/>
  <c r="J4" i="34" s="1"/>
  <c r="BJ4" i="36"/>
  <c r="AT4" i="36"/>
  <c r="BO4" i="36"/>
  <c r="AX4" i="36"/>
  <c r="AL4" i="36"/>
  <c r="AQ4" i="36"/>
  <c r="AP41" i="26"/>
  <c r="AA24" i="46" s="1"/>
  <c r="Y2" i="34"/>
  <c r="Y4" i="34" s="1"/>
  <c r="AD41" i="26"/>
  <c r="M2" i="34"/>
  <c r="M4" i="34" s="1"/>
  <c r="AN41" i="26"/>
  <c r="Y24" i="46" s="1"/>
  <c r="W2" i="34"/>
  <c r="W4" i="34" s="1"/>
  <c r="AB41" i="26"/>
  <c r="M24" i="46" s="1"/>
  <c r="K2" i="34"/>
  <c r="K4" i="34" s="1"/>
  <c r="AX41" i="26"/>
  <c r="AI24" i="46" s="1"/>
  <c r="AG2" i="34"/>
  <c r="AG4" i="34" s="1"/>
  <c r="AL41" i="26"/>
  <c r="W24" i="46" s="1"/>
  <c r="U2" i="34"/>
  <c r="U4" i="34" s="1"/>
  <c r="X41" i="26"/>
  <c r="G2" i="34"/>
  <c r="G4" i="34" s="1"/>
  <c r="AW41" i="26"/>
  <c r="AH24" i="46" s="1"/>
  <c r="AF2" i="34"/>
  <c r="AF4" i="34" s="1"/>
  <c r="AV41" i="26"/>
  <c r="AG24" i="46" s="1"/>
  <c r="AE2" i="34"/>
  <c r="AE4" i="34" s="1"/>
  <c r="AJ41" i="26"/>
  <c r="U24" i="46" s="1"/>
  <c r="S2" i="34"/>
  <c r="S4" i="34" s="1"/>
  <c r="AU41" i="26"/>
  <c r="AF24" i="46" s="1"/>
  <c r="AD2" i="34"/>
  <c r="AD4" i="34" s="1"/>
  <c r="AI41" i="26"/>
  <c r="T24" i="46" s="1"/>
  <c r="R2" i="34"/>
  <c r="R4" i="34" s="1"/>
  <c r="W41" i="26"/>
  <c r="H24" i="46" s="1"/>
  <c r="F2" i="34"/>
  <c r="F4" i="34" s="1"/>
  <c r="AR41" i="26"/>
  <c r="AC24" i="46" s="1"/>
  <c r="AA2" i="34"/>
  <c r="AA4" i="34" s="1"/>
  <c r="AF41" i="26"/>
  <c r="Q24" i="46" s="1"/>
  <c r="O2" i="34"/>
  <c r="O4" i="34" s="1"/>
  <c r="T41" i="26"/>
  <c r="E24" i="46" s="1"/>
  <c r="C2" i="34"/>
  <c r="C4" i="34" s="1"/>
  <c r="Z41" i="26"/>
  <c r="K24" i="46" s="1"/>
  <c r="I2" i="34"/>
  <c r="I4" i="34" s="1"/>
  <c r="Y41" i="26"/>
  <c r="J24" i="46" s="1"/>
  <c r="H2" i="34"/>
  <c r="H4" i="34" s="1"/>
  <c r="AT41" i="26"/>
  <c r="AE24" i="46" s="1"/>
  <c r="AC2" i="34"/>
  <c r="AC4" i="34" s="1"/>
  <c r="AH41" i="26"/>
  <c r="S24" i="46" s="1"/>
  <c r="Q2" i="34"/>
  <c r="Q4" i="34" s="1"/>
  <c r="V41" i="26"/>
  <c r="G24" i="46" s="1"/>
  <c r="E2" i="34"/>
  <c r="E4" i="34" s="1"/>
  <c r="AJ4" i="36"/>
  <c r="AK41" i="26"/>
  <c r="V24" i="46" s="1"/>
  <c r="T2" i="34"/>
  <c r="T4" i="34" s="1"/>
  <c r="AS41" i="26"/>
  <c r="AD24" i="46" s="1"/>
  <c r="AB2" i="34"/>
  <c r="AB4" i="34" s="1"/>
  <c r="AG41" i="26"/>
  <c r="R24" i="46" s="1"/>
  <c r="P2" i="34"/>
  <c r="P4" i="34" s="1"/>
  <c r="U41" i="26"/>
  <c r="D2" i="34"/>
  <c r="D4" i="34" s="1"/>
  <c r="H6" i="28"/>
  <c r="AA12" i="28"/>
  <c r="T6" i="28"/>
  <c r="AL11" i="28"/>
  <c r="AN11" i="28"/>
  <c r="AH8" i="28"/>
  <c r="AT8" i="28"/>
  <c r="C12" i="28"/>
  <c r="Z11" i="28"/>
  <c r="AR9" i="28"/>
  <c r="AV7" i="28"/>
  <c r="Y7" i="28"/>
  <c r="AS11" i="28"/>
  <c r="AH6" i="28"/>
  <c r="Y10" i="28"/>
  <c r="J8" i="28"/>
  <c r="V8" i="28"/>
  <c r="AI6" i="28"/>
  <c r="U7" i="28"/>
  <c r="AI7" i="28"/>
  <c r="AA10" i="28"/>
  <c r="AU9" i="28"/>
  <c r="G7" i="28"/>
  <c r="AU8" i="28"/>
  <c r="AF6" i="28"/>
  <c r="AR6" i="28"/>
  <c r="Q10" i="28"/>
  <c r="E8" i="28"/>
  <c r="AB11" i="28"/>
  <c r="V9" i="28"/>
  <c r="AQ10" i="28"/>
  <c r="AW8" i="28"/>
  <c r="AU11" i="28"/>
  <c r="AR10" i="28"/>
  <c r="Z8" i="28"/>
  <c r="K6" i="28"/>
  <c r="AG12" i="28"/>
  <c r="AE11" i="28"/>
  <c r="M9" i="28"/>
  <c r="E7" i="28"/>
  <c r="AJ6" i="28"/>
  <c r="AI11" i="28"/>
  <c r="H11" i="28"/>
  <c r="AT12" i="28"/>
  <c r="Z10" i="28"/>
  <c r="H8" i="28"/>
  <c r="AH7" i="28"/>
  <c r="AE12" i="28"/>
  <c r="Q9" i="28"/>
  <c r="Y11" i="28"/>
  <c r="S9" i="28"/>
  <c r="AN6" i="28"/>
  <c r="AM12" i="28"/>
  <c r="AT6" i="28"/>
  <c r="Y9" i="28"/>
  <c r="AN8" i="28"/>
  <c r="Y6" i="28"/>
  <c r="T12" i="28"/>
  <c r="AT11" i="28"/>
  <c r="P9" i="28"/>
  <c r="AP8" i="28"/>
  <c r="AL7" i="28"/>
  <c r="D12" i="28"/>
  <c r="W9" i="28"/>
  <c r="AL6" i="28"/>
  <c r="R11" i="28"/>
  <c r="AS8" i="28"/>
  <c r="AP6" i="28"/>
  <c r="O6" i="28"/>
  <c r="D10" i="28"/>
  <c r="G6" i="28"/>
  <c r="AQ8" i="28"/>
  <c r="C11" i="28"/>
  <c r="AC10" i="28"/>
  <c r="K8" i="28"/>
  <c r="AK7" i="28"/>
  <c r="S7" i="28"/>
  <c r="F10" i="28"/>
  <c r="AH9" i="28"/>
  <c r="K10" i="28"/>
  <c r="E11" i="28"/>
  <c r="C7" i="28"/>
  <c r="AQ12" i="28"/>
  <c r="AD11" i="28"/>
  <c r="L9" i="28"/>
  <c r="AL8" i="28"/>
  <c r="W6" i="28"/>
  <c r="G8" i="28"/>
  <c r="AQ11" i="28"/>
  <c r="AK9" i="28"/>
  <c r="Q7" i="28"/>
  <c r="AV6" i="28"/>
  <c r="AC9" i="28"/>
  <c r="T11" i="28"/>
  <c r="AT10" i="28"/>
  <c r="AW10" i="28"/>
  <c r="L11" i="28"/>
  <c r="AL10" i="28"/>
  <c r="T8" i="28"/>
  <c r="AT7" i="28"/>
  <c r="U11" i="28"/>
  <c r="K12" i="28"/>
  <c r="AK11" i="28"/>
  <c r="AE9" i="28"/>
  <c r="K7" i="28"/>
  <c r="G12" i="28"/>
  <c r="L12" i="28"/>
  <c r="P10" i="28"/>
  <c r="Q11" i="28"/>
  <c r="AW9" i="28"/>
  <c r="F7" i="28"/>
  <c r="AK6" i="28"/>
  <c r="AF12" i="28"/>
  <c r="L10" i="28"/>
  <c r="AB9" i="28"/>
  <c r="H7" i="28"/>
  <c r="AA6" i="28"/>
  <c r="W7" i="28"/>
  <c r="AB10" i="28"/>
  <c r="S6" i="28"/>
  <c r="AB6" i="28"/>
  <c r="O11" i="28"/>
  <c r="AO10" i="28"/>
  <c r="W8" i="28"/>
  <c r="AW7" i="28"/>
  <c r="N12" i="28"/>
  <c r="R10" i="28"/>
  <c r="AT9" i="28"/>
  <c r="I6" i="28"/>
  <c r="Q8" i="28"/>
  <c r="AC11" i="28"/>
  <c r="O7" i="28"/>
  <c r="W10" i="28"/>
  <c r="P12" i="28"/>
  <c r="AP11" i="28"/>
  <c r="X9" i="28"/>
  <c r="D7" i="28"/>
  <c r="E12" i="28"/>
  <c r="I10" i="28"/>
  <c r="C8" i="28"/>
  <c r="AC7" i="28"/>
  <c r="I11" i="28"/>
  <c r="S8" i="28"/>
  <c r="AF11" i="28"/>
  <c r="N9" i="28"/>
  <c r="AH10" i="28"/>
  <c r="X11" i="28"/>
  <c r="F9" i="28"/>
  <c r="AF8" i="28"/>
  <c r="E6" i="28"/>
  <c r="C9" i="28"/>
  <c r="W12" i="28"/>
  <c r="AW11" i="28"/>
  <c r="AQ9" i="28"/>
  <c r="AO8" i="28"/>
  <c r="X12" i="28"/>
  <c r="AN10" i="28"/>
  <c r="AO11" i="28"/>
  <c r="Q12" i="28"/>
  <c r="Z9" i="28"/>
  <c r="R7" i="28"/>
  <c r="AW6" i="28"/>
  <c r="AR12" i="28"/>
  <c r="X10" i="28"/>
  <c r="AN9" i="28"/>
  <c r="T7" i="28"/>
  <c r="AM6" i="28"/>
  <c r="AG7" i="28"/>
  <c r="AU7" i="28"/>
  <c r="H9" i="28"/>
  <c r="L7" i="28"/>
  <c r="AE6" i="28"/>
  <c r="M12" i="28"/>
  <c r="AA11" i="28"/>
  <c r="I9" i="28"/>
  <c r="AI8" i="28"/>
  <c r="Z12" i="28"/>
  <c r="AD10" i="28"/>
  <c r="L8" i="28"/>
  <c r="U6" i="28"/>
  <c r="I12" i="28"/>
  <c r="G10" i="28"/>
  <c r="M8" i="28"/>
  <c r="AA7" i="28"/>
  <c r="AA9" i="28"/>
  <c r="AB12" i="28"/>
  <c r="H10" i="28"/>
  <c r="AJ9" i="28"/>
  <c r="P7" i="28"/>
  <c r="AU6" i="28"/>
  <c r="AC12" i="28"/>
  <c r="U10" i="28"/>
  <c r="O8" i="28"/>
  <c r="AO7" i="28"/>
  <c r="AU10" i="28"/>
  <c r="D6" i="28"/>
  <c r="AR11" i="28"/>
  <c r="AL9" i="28"/>
  <c r="AS7" i="28"/>
  <c r="Z7" i="28"/>
  <c r="J12" i="28"/>
  <c r="AJ11" i="28"/>
  <c r="R9" i="28"/>
  <c r="AR8" i="28"/>
  <c r="Q6" i="28"/>
  <c r="AQ7" i="28"/>
  <c r="AI12" i="28"/>
  <c r="C10" i="28"/>
  <c r="I8" i="28"/>
  <c r="F6" i="28"/>
  <c r="AJ12" i="28"/>
  <c r="X8" i="28"/>
  <c r="AO12" i="28"/>
  <c r="D8" i="28"/>
  <c r="AD7" i="28"/>
  <c r="AI10" i="28"/>
  <c r="J11" i="28"/>
  <c r="AJ10" i="28"/>
  <c r="F8" i="28"/>
  <c r="AF7" i="28"/>
  <c r="W11" i="28"/>
  <c r="O10" i="28"/>
  <c r="T9" i="28"/>
  <c r="X7" i="28"/>
  <c r="AQ6" i="28"/>
  <c r="Y12" i="28"/>
  <c r="AM11" i="28"/>
  <c r="U9" i="28"/>
  <c r="AL12" i="28"/>
  <c r="AP10" i="28"/>
  <c r="AJ8" i="28"/>
  <c r="AG6" i="28"/>
  <c r="P6" i="28"/>
  <c r="S10" i="28"/>
  <c r="Y8" i="28"/>
  <c r="AM7" i="28"/>
  <c r="AC8" i="28"/>
  <c r="AN12" i="28"/>
  <c r="T10" i="28"/>
  <c r="AV9" i="28"/>
  <c r="AB7" i="28"/>
  <c r="AG11" i="28"/>
  <c r="G11" i="28"/>
  <c r="AG10" i="28"/>
  <c r="AA8" i="28"/>
  <c r="L6" i="28"/>
  <c r="N6" i="28"/>
  <c r="F12" i="28"/>
  <c r="J10" i="28"/>
  <c r="V12" i="28"/>
  <c r="AV11" i="28"/>
  <c r="AD9" i="28"/>
  <c r="J7" i="28"/>
  <c r="AC6" i="28"/>
  <c r="Z6" i="28"/>
  <c r="AU12" i="28"/>
  <c r="U8" i="28"/>
  <c r="R6" i="28"/>
  <c r="AO9" i="28"/>
  <c r="AV12" i="28"/>
  <c r="AV8" i="28"/>
  <c r="R12" i="28"/>
  <c r="P8" i="28"/>
  <c r="AP7" i="28"/>
  <c r="AM9" i="28"/>
  <c r="V11" i="28"/>
  <c r="AV10" i="28"/>
  <c r="R8" i="28"/>
  <c r="AR7" i="28"/>
  <c r="E9" i="28"/>
  <c r="AM10" i="28"/>
  <c r="AF9" i="28"/>
  <c r="AJ7" i="28"/>
  <c r="S12" i="28"/>
  <c r="AK12" i="28"/>
  <c r="E10" i="28"/>
  <c r="AG9" i="28"/>
  <c r="M7" i="28"/>
  <c r="O9" i="28"/>
  <c r="D11" i="28"/>
  <c r="J9" i="28"/>
  <c r="N7" i="28"/>
  <c r="AS6" i="28"/>
  <c r="AE10" i="28"/>
  <c r="AK8" i="28"/>
  <c r="J6" i="28"/>
  <c r="AS12" i="28"/>
  <c r="F11" i="28"/>
  <c r="AF10" i="28"/>
  <c r="N8" i="28"/>
  <c r="AN7" i="28"/>
  <c r="AE7" i="28"/>
  <c r="S11" i="28"/>
  <c r="AS10" i="28"/>
  <c r="AM8" i="28"/>
  <c r="X6" i="28"/>
  <c r="U12" i="28"/>
  <c r="AD12" i="28"/>
  <c r="V10" i="28"/>
  <c r="AW12" i="28"/>
  <c r="AS9" i="28"/>
  <c r="AH12" i="28"/>
  <c r="N10" i="28"/>
  <c r="AP9" i="28"/>
  <c r="V7" i="28"/>
  <c r="AO6" i="28"/>
  <c r="K11" i="28"/>
  <c r="M11" i="28"/>
  <c r="G9" i="28"/>
  <c r="AG8" i="28"/>
  <c r="AD6" i="28"/>
  <c r="AE8" i="28"/>
  <c r="P11" i="28"/>
  <c r="V6" i="28"/>
  <c r="AP12" i="28"/>
  <c r="AB8" i="28"/>
  <c r="M6" i="28"/>
  <c r="H12" i="28"/>
  <c r="AH11" i="28"/>
  <c r="D9" i="28"/>
  <c r="AD8" i="28"/>
  <c r="C6" i="28"/>
  <c r="M10" i="28"/>
  <c r="AW11" i="18"/>
  <c r="AV11" i="18"/>
  <c r="AU11" i="18"/>
  <c r="AT11" i="18"/>
  <c r="AS11" i="18"/>
  <c r="AR11" i="18"/>
  <c r="AQ11" i="18"/>
  <c r="AP11" i="18"/>
  <c r="AO11" i="18"/>
  <c r="AN11" i="18"/>
  <c r="AM11" i="18"/>
  <c r="AL11" i="18"/>
  <c r="AK11" i="18"/>
  <c r="AJ11" i="18"/>
  <c r="AI11" i="18"/>
  <c r="AH11" i="18"/>
  <c r="AG11" i="18"/>
  <c r="AF11" i="18"/>
  <c r="AE11" i="18"/>
  <c r="AD11" i="18"/>
  <c r="AC11" i="18"/>
  <c r="AB11" i="18"/>
  <c r="AA11" i="18"/>
  <c r="Z11" i="18"/>
  <c r="Y11" i="18"/>
  <c r="X11" i="18"/>
  <c r="W11" i="18"/>
  <c r="V11" i="18"/>
  <c r="U11" i="18"/>
  <c r="T11" i="18"/>
  <c r="S11" i="18"/>
  <c r="R11" i="18"/>
  <c r="Q11" i="18"/>
  <c r="P11" i="18"/>
  <c r="O11" i="18"/>
  <c r="N11" i="18"/>
  <c r="M11" i="18"/>
  <c r="L11" i="18"/>
  <c r="K11" i="18"/>
  <c r="J11" i="18"/>
  <c r="I11" i="18"/>
  <c r="H11" i="18"/>
  <c r="G11" i="18"/>
  <c r="F11" i="18"/>
  <c r="E11" i="18"/>
  <c r="D11" i="18"/>
  <c r="C11" i="18"/>
  <c r="AW10" i="18"/>
  <c r="AV10" i="18"/>
  <c r="AU10"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S10" i="18"/>
  <c r="R10" i="18"/>
  <c r="Q10" i="18"/>
  <c r="P10" i="18"/>
  <c r="O10" i="18"/>
  <c r="N10" i="18"/>
  <c r="M10" i="18"/>
  <c r="L10" i="18"/>
  <c r="K10" i="18"/>
  <c r="J10" i="18"/>
  <c r="I10" i="18"/>
  <c r="H10" i="18"/>
  <c r="G10" i="18"/>
  <c r="F10" i="18"/>
  <c r="E10" i="18"/>
  <c r="D10" i="18"/>
  <c r="C10" i="18"/>
  <c r="AW40" i="19"/>
  <c r="AI40" i="47" s="1"/>
  <c r="AV40" i="19"/>
  <c r="AH40" i="47" s="1"/>
  <c r="AU40" i="19"/>
  <c r="AG40" i="47" s="1"/>
  <c r="AT40" i="19"/>
  <c r="AF40" i="47" s="1"/>
  <c r="AS40" i="19"/>
  <c r="AE40" i="47" s="1"/>
  <c r="AR40" i="19"/>
  <c r="AD40" i="47" s="1"/>
  <c r="AQ40" i="19"/>
  <c r="AC40" i="47" s="1"/>
  <c r="AP40" i="19"/>
  <c r="AB40" i="47" s="1"/>
  <c r="AO40" i="19"/>
  <c r="AA40" i="47" s="1"/>
  <c r="AN40" i="19"/>
  <c r="Z40" i="47" s="1"/>
  <c r="AM40" i="19"/>
  <c r="Y40" i="47" s="1"/>
  <c r="AL40" i="19"/>
  <c r="X40" i="47" s="1"/>
  <c r="AK40" i="19"/>
  <c r="W40" i="47" s="1"/>
  <c r="AJ40" i="19"/>
  <c r="V40" i="47" s="1"/>
  <c r="AI40" i="19"/>
  <c r="U40" i="47" s="1"/>
  <c r="AH40" i="19"/>
  <c r="T40" i="47" s="1"/>
  <c r="AG40" i="19"/>
  <c r="S40" i="47" s="1"/>
  <c r="AF40" i="19"/>
  <c r="R40" i="47" s="1"/>
  <c r="AE40" i="19"/>
  <c r="Q40" i="47" s="1"/>
  <c r="AD40" i="19"/>
  <c r="P40" i="47" s="1"/>
  <c r="AC40" i="19"/>
  <c r="O40" i="47" s="1"/>
  <c r="AB40" i="19"/>
  <c r="N40" i="47" s="1"/>
  <c r="AA40" i="19"/>
  <c r="M40" i="47" s="1"/>
  <c r="Z40" i="19"/>
  <c r="L40" i="47" s="1"/>
  <c r="Y40" i="19"/>
  <c r="K40" i="47" s="1"/>
  <c r="X40" i="19"/>
  <c r="J40" i="47" s="1"/>
  <c r="W40" i="19"/>
  <c r="I40" i="47" s="1"/>
  <c r="V40" i="19"/>
  <c r="H40" i="47" s="1"/>
  <c r="U40" i="19"/>
  <c r="G40" i="47" s="1"/>
  <c r="T40" i="19"/>
  <c r="F40" i="47" s="1"/>
  <c r="S40" i="19"/>
  <c r="E40" i="47" s="1"/>
  <c r="R40" i="19"/>
  <c r="D40" i="47" s="1"/>
  <c r="Q40" i="19"/>
  <c r="P40" i="19"/>
  <c r="O40" i="19"/>
  <c r="N40" i="19"/>
  <c r="M40" i="19"/>
  <c r="L40" i="19"/>
  <c r="K40" i="19"/>
  <c r="J40" i="19"/>
  <c r="I40" i="19"/>
  <c r="H40" i="19"/>
  <c r="G40" i="19"/>
  <c r="F40" i="19"/>
  <c r="E40" i="19"/>
  <c r="D40" i="19"/>
  <c r="C40" i="19"/>
  <c r="AW38" i="19"/>
  <c r="AV38" i="19"/>
  <c r="AU38" i="19"/>
  <c r="AT38" i="19"/>
  <c r="AS38" i="19"/>
  <c r="AR38" i="19"/>
  <c r="AQ38" i="19"/>
  <c r="AP38" i="19"/>
  <c r="AO38" i="19"/>
  <c r="AN38" i="19"/>
  <c r="AM38" i="19"/>
  <c r="AL38" i="19"/>
  <c r="AK38" i="19"/>
  <c r="AJ38" i="19"/>
  <c r="AI38" i="19"/>
  <c r="AH38" i="19"/>
  <c r="AG38" i="19"/>
  <c r="AF38" i="19"/>
  <c r="AE38" i="19"/>
  <c r="AD38" i="19"/>
  <c r="AC38" i="19"/>
  <c r="AB38" i="19"/>
  <c r="AA38" i="19"/>
  <c r="Z38" i="19"/>
  <c r="Y38" i="19"/>
  <c r="X38" i="19"/>
  <c r="W38" i="19"/>
  <c r="V38" i="19"/>
  <c r="U38" i="19"/>
  <c r="T38" i="19"/>
  <c r="S38" i="19"/>
  <c r="R38" i="19"/>
  <c r="Q38" i="19"/>
  <c r="P38" i="19"/>
  <c r="O38" i="19"/>
  <c r="N38" i="19"/>
  <c r="M38" i="19"/>
  <c r="L38" i="19"/>
  <c r="K38" i="19"/>
  <c r="J38" i="19"/>
  <c r="I38" i="19"/>
  <c r="H38" i="19"/>
  <c r="G38" i="19"/>
  <c r="F38" i="19"/>
  <c r="E38" i="19"/>
  <c r="D38" i="19"/>
  <c r="C38" i="19"/>
  <c r="AW37" i="19"/>
  <c r="AI10" i="47" s="1"/>
  <c r="AI6" i="47" s="1"/>
  <c r="AV37" i="19"/>
  <c r="AH10" i="47" s="1"/>
  <c r="AH6" i="47" s="1"/>
  <c r="AU37" i="19"/>
  <c r="AG10" i="47" s="1"/>
  <c r="AG6" i="47" s="1"/>
  <c r="AT37" i="19"/>
  <c r="AF10" i="47" s="1"/>
  <c r="AF6" i="47" s="1"/>
  <c r="AS37" i="19"/>
  <c r="AE10" i="47" s="1"/>
  <c r="AE6" i="47" s="1"/>
  <c r="AR37" i="19"/>
  <c r="AD10" i="47" s="1"/>
  <c r="AD6" i="47" s="1"/>
  <c r="AQ37" i="19"/>
  <c r="AC10" i="47" s="1"/>
  <c r="AC6" i="47" s="1"/>
  <c r="AP37" i="19"/>
  <c r="AB10" i="47" s="1"/>
  <c r="AB6" i="47" s="1"/>
  <c r="AO37" i="19"/>
  <c r="AA10" i="47" s="1"/>
  <c r="AA6" i="47" s="1"/>
  <c r="AN37" i="19"/>
  <c r="Z10" i="47" s="1"/>
  <c r="Z6" i="47" s="1"/>
  <c r="AM37" i="19"/>
  <c r="Y10" i="47" s="1"/>
  <c r="Y6" i="47" s="1"/>
  <c r="AL37" i="19"/>
  <c r="X10" i="47" s="1"/>
  <c r="X6" i="47" s="1"/>
  <c r="AK37" i="19"/>
  <c r="W10" i="47" s="1"/>
  <c r="W6" i="47" s="1"/>
  <c r="AJ37" i="19"/>
  <c r="V10" i="47" s="1"/>
  <c r="V6" i="47" s="1"/>
  <c r="AI37" i="19"/>
  <c r="U10" i="47" s="1"/>
  <c r="U6" i="47" s="1"/>
  <c r="AH37" i="19"/>
  <c r="T10" i="47" s="1"/>
  <c r="T6" i="47" s="1"/>
  <c r="AG37" i="19"/>
  <c r="S10" i="47" s="1"/>
  <c r="S6" i="47" s="1"/>
  <c r="AF37" i="19"/>
  <c r="R10" i="47" s="1"/>
  <c r="R6" i="47" s="1"/>
  <c r="AE37" i="19"/>
  <c r="Q10" i="47" s="1"/>
  <c r="Q6" i="47" s="1"/>
  <c r="AD37" i="19"/>
  <c r="P10" i="47" s="1"/>
  <c r="P6" i="47" s="1"/>
  <c r="AC37" i="19"/>
  <c r="O10" i="47" s="1"/>
  <c r="AB37" i="19"/>
  <c r="N10" i="47" s="1"/>
  <c r="N6" i="47" s="1"/>
  <c r="AA37" i="19"/>
  <c r="M10" i="47" s="1"/>
  <c r="M6" i="47" s="1"/>
  <c r="Z37" i="19"/>
  <c r="L10" i="47" s="1"/>
  <c r="L6" i="47" s="1"/>
  <c r="Y37" i="19"/>
  <c r="K10" i="47" s="1"/>
  <c r="K6" i="47" s="1"/>
  <c r="X37" i="19"/>
  <c r="J10" i="47" s="1"/>
  <c r="J6" i="47" s="1"/>
  <c r="W37" i="19"/>
  <c r="I10" i="47" s="1"/>
  <c r="I6" i="47" s="1"/>
  <c r="V37" i="19"/>
  <c r="H10" i="47" s="1"/>
  <c r="H6" i="47" s="1"/>
  <c r="U37" i="19"/>
  <c r="G10" i="47" s="1"/>
  <c r="G6" i="47" s="1"/>
  <c r="T37" i="19"/>
  <c r="F10" i="47" s="1"/>
  <c r="F6" i="47" s="1"/>
  <c r="S37" i="19"/>
  <c r="E10" i="47" s="1"/>
  <c r="E6" i="47" s="1"/>
  <c r="R37" i="19"/>
  <c r="D10" i="47" s="1"/>
  <c r="D6" i="47" s="1"/>
  <c r="Q37" i="19"/>
  <c r="P37" i="19"/>
  <c r="O37" i="19"/>
  <c r="N37" i="19"/>
  <c r="M37" i="19"/>
  <c r="L37" i="19"/>
  <c r="K37" i="19"/>
  <c r="J37" i="19"/>
  <c r="I37" i="19"/>
  <c r="H37" i="19"/>
  <c r="G37" i="19"/>
  <c r="F37" i="19"/>
  <c r="E37" i="19"/>
  <c r="D37" i="19"/>
  <c r="C37" i="19"/>
  <c r="AW35" i="19"/>
  <c r="AV35" i="19"/>
  <c r="AU35" i="19"/>
  <c r="AT35" i="19"/>
  <c r="AS35" i="19"/>
  <c r="AR35" i="19"/>
  <c r="AQ35" i="19"/>
  <c r="AP35" i="19"/>
  <c r="AO35" i="19"/>
  <c r="AN35" i="19"/>
  <c r="AM35" i="19"/>
  <c r="AL35" i="19"/>
  <c r="AK35" i="19"/>
  <c r="AJ35" i="19"/>
  <c r="AI35" i="19"/>
  <c r="AH35" i="19"/>
  <c r="AG35" i="19"/>
  <c r="AF35" i="19"/>
  <c r="AE35" i="19"/>
  <c r="AD35" i="19"/>
  <c r="AC35" i="19"/>
  <c r="AB35" i="19"/>
  <c r="AA35" i="19"/>
  <c r="Z35" i="19"/>
  <c r="Y35" i="19"/>
  <c r="X35" i="19"/>
  <c r="W35" i="19"/>
  <c r="V35" i="19"/>
  <c r="U35" i="19"/>
  <c r="T35" i="19"/>
  <c r="S35" i="19"/>
  <c r="R35" i="19"/>
  <c r="Q35" i="19"/>
  <c r="P35" i="19"/>
  <c r="O35" i="19"/>
  <c r="N35" i="19"/>
  <c r="M35" i="19"/>
  <c r="L35" i="19"/>
  <c r="K35" i="19"/>
  <c r="J35" i="19"/>
  <c r="I35" i="19"/>
  <c r="H35" i="19"/>
  <c r="G35" i="19"/>
  <c r="F35" i="19"/>
  <c r="E35" i="19"/>
  <c r="D35" i="19"/>
  <c r="C35" i="19"/>
  <c r="AW34" i="19"/>
  <c r="AV34" i="19"/>
  <c r="AU34" i="19"/>
  <c r="AT34" i="19"/>
  <c r="AS34" i="19"/>
  <c r="AR34" i="19"/>
  <c r="AQ34" i="19"/>
  <c r="AP34" i="19"/>
  <c r="AO34" i="19"/>
  <c r="AN34" i="19"/>
  <c r="AM34" i="19"/>
  <c r="AL34" i="19"/>
  <c r="AK34" i="19"/>
  <c r="AJ34" i="19"/>
  <c r="AI34" i="19"/>
  <c r="AH34" i="19"/>
  <c r="AG34" i="19"/>
  <c r="AF34" i="19"/>
  <c r="AE34" i="19"/>
  <c r="AD34" i="19"/>
  <c r="AC34" i="19"/>
  <c r="AB34" i="19"/>
  <c r="AA34" i="19"/>
  <c r="Z34" i="19"/>
  <c r="Y34" i="19"/>
  <c r="X34" i="19"/>
  <c r="W34" i="19"/>
  <c r="V34" i="19"/>
  <c r="U34" i="19"/>
  <c r="T34" i="19"/>
  <c r="S34" i="19"/>
  <c r="R34" i="19"/>
  <c r="Q34" i="19"/>
  <c r="P34" i="19"/>
  <c r="O34" i="19"/>
  <c r="N34" i="19"/>
  <c r="M34" i="19"/>
  <c r="L34" i="19"/>
  <c r="K34" i="19"/>
  <c r="J34" i="19"/>
  <c r="I34" i="19"/>
  <c r="H34" i="19"/>
  <c r="G34" i="19"/>
  <c r="F34" i="19"/>
  <c r="E34" i="19"/>
  <c r="D34" i="19"/>
  <c r="C34" i="19"/>
  <c r="AW33" i="19"/>
  <c r="AV33" i="19"/>
  <c r="AU33" i="19"/>
  <c r="AT33" i="19"/>
  <c r="AS33" i="19"/>
  <c r="AR33" i="19"/>
  <c r="AQ33" i="19"/>
  <c r="AP33" i="19"/>
  <c r="AO33" i="19"/>
  <c r="AN33" i="19"/>
  <c r="AM33" i="19"/>
  <c r="AL33" i="19"/>
  <c r="AK33" i="19"/>
  <c r="AJ33" i="19"/>
  <c r="AI33" i="19"/>
  <c r="AH33" i="19"/>
  <c r="AG33" i="19"/>
  <c r="AF33" i="19"/>
  <c r="AE33" i="19"/>
  <c r="AD33" i="19"/>
  <c r="AC33" i="19"/>
  <c r="AB33" i="19"/>
  <c r="AA33" i="19"/>
  <c r="Z33" i="19"/>
  <c r="Y33" i="19"/>
  <c r="X33" i="19"/>
  <c r="W33" i="19"/>
  <c r="V33" i="19"/>
  <c r="U33" i="19"/>
  <c r="T33" i="19"/>
  <c r="S33" i="19"/>
  <c r="R33" i="19"/>
  <c r="Q33" i="19"/>
  <c r="P33" i="19"/>
  <c r="O33" i="19"/>
  <c r="N33" i="19"/>
  <c r="M33" i="19"/>
  <c r="L33" i="19"/>
  <c r="K33" i="19"/>
  <c r="J33" i="19"/>
  <c r="I33" i="19"/>
  <c r="H33" i="19"/>
  <c r="G33" i="19"/>
  <c r="F33" i="19"/>
  <c r="E33" i="19"/>
  <c r="D33" i="19"/>
  <c r="C33" i="19"/>
  <c r="AW29" i="19"/>
  <c r="AV29" i="19"/>
  <c r="AU29" i="19"/>
  <c r="AT29" i="19"/>
  <c r="AS29" i="19"/>
  <c r="AR29" i="19"/>
  <c r="AQ29" i="19"/>
  <c r="AP29" i="19"/>
  <c r="AO29" i="19"/>
  <c r="AN29" i="19"/>
  <c r="AM29" i="19"/>
  <c r="AL29" i="19"/>
  <c r="AK29" i="19"/>
  <c r="AJ29" i="19"/>
  <c r="AI29" i="19"/>
  <c r="AH29" i="19"/>
  <c r="AG29" i="19"/>
  <c r="AF29" i="19"/>
  <c r="AE29" i="19"/>
  <c r="AD29" i="19"/>
  <c r="AC29" i="19"/>
  <c r="AB29" i="19"/>
  <c r="AA29" i="19"/>
  <c r="Z29" i="19"/>
  <c r="Y29" i="19"/>
  <c r="X29" i="19"/>
  <c r="W29" i="19"/>
  <c r="V29" i="19"/>
  <c r="U29" i="19"/>
  <c r="T29" i="19"/>
  <c r="S29" i="19"/>
  <c r="R29" i="19"/>
  <c r="Q29" i="19"/>
  <c r="P29" i="19"/>
  <c r="O29" i="19"/>
  <c r="N29" i="19"/>
  <c r="M29" i="19"/>
  <c r="L29" i="19"/>
  <c r="K29" i="19"/>
  <c r="J29" i="19"/>
  <c r="I29" i="19"/>
  <c r="H29" i="19"/>
  <c r="G29" i="19"/>
  <c r="F29" i="19"/>
  <c r="E29" i="19"/>
  <c r="D29" i="19"/>
  <c r="C29" i="19"/>
  <c r="AW26" i="19"/>
  <c r="AW27" i="19" s="1"/>
  <c r="AV26" i="19"/>
  <c r="AV27" i="19" s="1"/>
  <c r="AU26" i="19"/>
  <c r="AU27" i="19" s="1"/>
  <c r="AT26" i="19"/>
  <c r="AT27" i="19" s="1"/>
  <c r="AS26" i="19"/>
  <c r="AS27" i="19" s="1"/>
  <c r="AR26" i="19"/>
  <c r="AR27" i="19" s="1"/>
  <c r="AQ26" i="19"/>
  <c r="AQ27" i="19" s="1"/>
  <c r="AP26" i="19"/>
  <c r="AP27" i="19" s="1"/>
  <c r="AO26" i="19"/>
  <c r="AO27" i="19" s="1"/>
  <c r="AN26" i="19"/>
  <c r="AN27" i="19" s="1"/>
  <c r="AM26" i="19"/>
  <c r="AM27" i="19" s="1"/>
  <c r="AL26" i="19"/>
  <c r="AL27" i="19" s="1"/>
  <c r="AK26" i="19"/>
  <c r="AK27" i="19" s="1"/>
  <c r="AJ26" i="19"/>
  <c r="AJ27" i="19" s="1"/>
  <c r="AI26" i="19"/>
  <c r="AI27" i="19" s="1"/>
  <c r="AH26" i="19"/>
  <c r="AH27" i="19" s="1"/>
  <c r="AG26" i="19"/>
  <c r="AG27" i="19" s="1"/>
  <c r="AF26" i="19"/>
  <c r="AF27" i="19" s="1"/>
  <c r="AE26" i="19"/>
  <c r="AE27" i="19" s="1"/>
  <c r="AD26" i="19"/>
  <c r="AD27" i="19" s="1"/>
  <c r="AC26" i="19"/>
  <c r="AC27" i="19" s="1"/>
  <c r="AB26" i="19"/>
  <c r="AB27" i="19" s="1"/>
  <c r="AA26" i="19"/>
  <c r="AA27" i="19" s="1"/>
  <c r="Z26" i="19"/>
  <c r="Z27" i="19" s="1"/>
  <c r="Y26" i="19"/>
  <c r="Y27" i="19" s="1"/>
  <c r="X26" i="19"/>
  <c r="X27" i="19" s="1"/>
  <c r="W26" i="19"/>
  <c r="W27" i="19" s="1"/>
  <c r="V26" i="19"/>
  <c r="V27" i="19" s="1"/>
  <c r="U26" i="19"/>
  <c r="U27" i="19" s="1"/>
  <c r="T26" i="19"/>
  <c r="T27" i="19" s="1"/>
  <c r="S26" i="19"/>
  <c r="S27" i="19" s="1"/>
  <c r="R26" i="19"/>
  <c r="R27" i="19" s="1"/>
  <c r="Q26" i="19"/>
  <c r="Q27" i="19" s="1"/>
  <c r="P26" i="19"/>
  <c r="P27" i="19" s="1"/>
  <c r="O26" i="19"/>
  <c r="O27" i="19" s="1"/>
  <c r="N26" i="19"/>
  <c r="N27" i="19" s="1"/>
  <c r="M26" i="19"/>
  <c r="M27" i="19" s="1"/>
  <c r="L26" i="19"/>
  <c r="L27" i="19" s="1"/>
  <c r="K26" i="19"/>
  <c r="K27" i="19" s="1"/>
  <c r="J26" i="19"/>
  <c r="J27" i="19" s="1"/>
  <c r="I26" i="19"/>
  <c r="I27" i="19" s="1"/>
  <c r="H26" i="19"/>
  <c r="H27" i="19" s="1"/>
  <c r="G26" i="19"/>
  <c r="G27" i="19" s="1"/>
  <c r="F26" i="19"/>
  <c r="F27" i="19" s="1"/>
  <c r="E26" i="19"/>
  <c r="E27" i="19" s="1"/>
  <c r="D26" i="19"/>
  <c r="D27" i="19" s="1"/>
  <c r="C26" i="19"/>
  <c r="C27" i="19" s="1"/>
  <c r="AW25" i="19"/>
  <c r="AW39" i="19" s="1"/>
  <c r="AW19" i="14" s="1"/>
  <c r="AV25" i="19"/>
  <c r="AU25" i="19"/>
  <c r="AU24" i="19" s="1"/>
  <c r="AT25" i="19"/>
  <c r="AT24" i="19" s="1"/>
  <c r="AS25" i="19"/>
  <c r="AR25" i="19"/>
  <c r="AQ25" i="19"/>
  <c r="AQ24" i="19" s="1"/>
  <c r="AP25" i="19"/>
  <c r="AP39" i="19" s="1"/>
  <c r="AP19" i="14" s="1"/>
  <c r="AO25" i="19"/>
  <c r="AO24" i="19" s="1"/>
  <c r="AN25" i="19"/>
  <c r="AM25" i="19"/>
  <c r="AM24" i="19" s="1"/>
  <c r="AL25" i="19"/>
  <c r="AL24" i="19" s="1"/>
  <c r="AK25" i="19"/>
  <c r="AK39" i="19" s="1"/>
  <c r="AK19" i="14" s="1"/>
  <c r="AJ25" i="19"/>
  <c r="AI25" i="19"/>
  <c r="AH25" i="19"/>
  <c r="AG25" i="19"/>
  <c r="AG24" i="19" s="1"/>
  <c r="AF25" i="19"/>
  <c r="AF24" i="19" s="1"/>
  <c r="AE25" i="19"/>
  <c r="AE24" i="19" s="1"/>
  <c r="AD25" i="19"/>
  <c r="AD39" i="19" s="1"/>
  <c r="AD19" i="14" s="1"/>
  <c r="AC25" i="19"/>
  <c r="AC24" i="19" s="1"/>
  <c r="AB25" i="19"/>
  <c r="AA25" i="19"/>
  <c r="AA24" i="19" s="1"/>
  <c r="Z25" i="19"/>
  <c r="Z24" i="19" s="1"/>
  <c r="Y25" i="19"/>
  <c r="Y39" i="19" s="1"/>
  <c r="Y19" i="14" s="1"/>
  <c r="X25" i="19"/>
  <c r="X39" i="19" s="1"/>
  <c r="X19" i="14" s="1"/>
  <c r="W25" i="19"/>
  <c r="W24" i="19" s="1"/>
  <c r="V25" i="19"/>
  <c r="V24" i="19" s="1"/>
  <c r="U25" i="19"/>
  <c r="U39" i="19" s="1"/>
  <c r="U19" i="14" s="1"/>
  <c r="T25" i="19"/>
  <c r="T24" i="19" s="1"/>
  <c r="S25" i="19"/>
  <c r="S24" i="19" s="1"/>
  <c r="R25" i="19"/>
  <c r="R24" i="19" s="1"/>
  <c r="Q25" i="19"/>
  <c r="Q24" i="19" s="1"/>
  <c r="P25" i="19"/>
  <c r="O25" i="19"/>
  <c r="O39" i="19" s="1"/>
  <c r="O19" i="14" s="1"/>
  <c r="N25" i="19"/>
  <c r="N24" i="19" s="1"/>
  <c r="M25" i="19"/>
  <c r="M24" i="19" s="1"/>
  <c r="L25" i="19"/>
  <c r="K25" i="19"/>
  <c r="J25" i="19"/>
  <c r="J24" i="19" s="1"/>
  <c r="I25" i="19"/>
  <c r="H25" i="19"/>
  <c r="H39" i="19" s="1"/>
  <c r="H19" i="14" s="1"/>
  <c r="G25" i="19"/>
  <c r="G24" i="19" s="1"/>
  <c r="F25" i="19"/>
  <c r="F24" i="19" s="1"/>
  <c r="E25" i="19"/>
  <c r="E24" i="19" s="1"/>
  <c r="D25" i="19"/>
  <c r="C25" i="19"/>
  <c r="C39" i="19" s="1"/>
  <c r="C19" i="14" s="1"/>
  <c r="AW22" i="19"/>
  <c r="AV22" i="19"/>
  <c r="AU22" i="19"/>
  <c r="AT22" i="19"/>
  <c r="AS22" i="19"/>
  <c r="AR22" i="19"/>
  <c r="AQ22" i="19"/>
  <c r="AP22" i="19"/>
  <c r="AO22" i="19"/>
  <c r="AN22" i="19"/>
  <c r="AM22" i="19"/>
  <c r="AL22" i="19"/>
  <c r="AK22" i="19"/>
  <c r="AJ22" i="19"/>
  <c r="AI22" i="19"/>
  <c r="AH22" i="19"/>
  <c r="AG22" i="19"/>
  <c r="AF22" i="19"/>
  <c r="AE22" i="19"/>
  <c r="AD22" i="19"/>
  <c r="AC22" i="19"/>
  <c r="AB22" i="19"/>
  <c r="AA22" i="19"/>
  <c r="Z22" i="19"/>
  <c r="Y22" i="19"/>
  <c r="X22" i="19"/>
  <c r="W22" i="19"/>
  <c r="V22" i="19"/>
  <c r="U22" i="19"/>
  <c r="T22" i="19"/>
  <c r="S22" i="19"/>
  <c r="R22" i="19"/>
  <c r="Q22" i="19"/>
  <c r="P22" i="19"/>
  <c r="O22" i="19"/>
  <c r="N22" i="19"/>
  <c r="M22" i="19"/>
  <c r="L22" i="19"/>
  <c r="K22" i="19"/>
  <c r="J22" i="19"/>
  <c r="I22" i="19"/>
  <c r="H22" i="19"/>
  <c r="G22" i="19"/>
  <c r="F22" i="19"/>
  <c r="E22" i="19"/>
  <c r="D22" i="19"/>
  <c r="C22" i="19"/>
  <c r="AW20" i="19"/>
  <c r="AV20" i="19"/>
  <c r="AU20" i="19"/>
  <c r="AT20" i="19"/>
  <c r="AS20" i="19"/>
  <c r="AR20" i="19"/>
  <c r="AQ20" i="19"/>
  <c r="AP20" i="19"/>
  <c r="AO20" i="19"/>
  <c r="AN20" i="19"/>
  <c r="AM20" i="19"/>
  <c r="AL20" i="19"/>
  <c r="AK20" i="19"/>
  <c r="AJ20" i="19"/>
  <c r="AI20" i="19"/>
  <c r="AH20" i="19"/>
  <c r="AG20" i="19"/>
  <c r="AF20" i="19"/>
  <c r="AE20" i="19"/>
  <c r="AD20"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C20" i="19"/>
  <c r="AW18" i="19"/>
  <c r="AV18" i="19"/>
  <c r="AU18" i="19"/>
  <c r="AT18" i="19"/>
  <c r="AS18" i="19"/>
  <c r="AR18" i="19"/>
  <c r="AQ18" i="19"/>
  <c r="AP18" i="19"/>
  <c r="AO18" i="19"/>
  <c r="AN18" i="19"/>
  <c r="AM18" i="19"/>
  <c r="AL18" i="19"/>
  <c r="AK18" i="19"/>
  <c r="AJ18" i="19"/>
  <c r="AI18" i="19"/>
  <c r="AH18" i="19"/>
  <c r="AG18" i="19"/>
  <c r="AF18" i="19"/>
  <c r="AE18" i="19"/>
  <c r="AD18" i="19"/>
  <c r="AC18" i="19"/>
  <c r="AB18" i="19"/>
  <c r="AA18" i="19"/>
  <c r="Z18" i="19"/>
  <c r="Y18" i="19"/>
  <c r="X18" i="19"/>
  <c r="W18" i="19"/>
  <c r="V18" i="19"/>
  <c r="U18" i="19"/>
  <c r="T18" i="19"/>
  <c r="S18" i="19"/>
  <c r="R18" i="19"/>
  <c r="Q18" i="19"/>
  <c r="P18" i="19"/>
  <c r="O18" i="19"/>
  <c r="N18" i="19"/>
  <c r="M18" i="19"/>
  <c r="L18" i="19"/>
  <c r="K18" i="19"/>
  <c r="J18" i="19"/>
  <c r="I18" i="19"/>
  <c r="H18" i="19"/>
  <c r="G18" i="19"/>
  <c r="F18" i="19"/>
  <c r="E18" i="19"/>
  <c r="D18" i="19"/>
  <c r="C18" i="19"/>
  <c r="AW16" i="19"/>
  <c r="AV16" i="19"/>
  <c r="AU16" i="19"/>
  <c r="AT16" i="19"/>
  <c r="AS16" i="19"/>
  <c r="AR16" i="19"/>
  <c r="AQ16" i="19"/>
  <c r="AP16" i="19"/>
  <c r="AO16" i="19"/>
  <c r="AN16" i="19"/>
  <c r="AM16" i="19"/>
  <c r="AL16" i="19"/>
  <c r="AK16" i="19"/>
  <c r="AJ16" i="19"/>
  <c r="AI16" i="19"/>
  <c r="AH16" i="19"/>
  <c r="AG16" i="19"/>
  <c r="AF16" i="19"/>
  <c r="AE16" i="19"/>
  <c r="AD16" i="19"/>
  <c r="AC16" i="19"/>
  <c r="AB16" i="19"/>
  <c r="AA16" i="19"/>
  <c r="Z16" i="19"/>
  <c r="Y16" i="19"/>
  <c r="X16" i="19"/>
  <c r="W16" i="19"/>
  <c r="V16" i="19"/>
  <c r="U16" i="19"/>
  <c r="T16" i="19"/>
  <c r="S16" i="19"/>
  <c r="R16" i="19"/>
  <c r="Q16" i="19"/>
  <c r="P16" i="19"/>
  <c r="O16" i="19"/>
  <c r="N16" i="19"/>
  <c r="M16" i="19"/>
  <c r="L16" i="19"/>
  <c r="K16" i="19"/>
  <c r="J16" i="19"/>
  <c r="I16" i="19"/>
  <c r="H16" i="19"/>
  <c r="G16" i="19"/>
  <c r="F16" i="19"/>
  <c r="E16" i="19"/>
  <c r="D16" i="19"/>
  <c r="C16" i="19"/>
  <c r="AW14" i="19"/>
  <c r="AV14" i="19"/>
  <c r="AU14" i="19"/>
  <c r="AT14" i="19"/>
  <c r="AS14" i="19"/>
  <c r="AR14" i="19"/>
  <c r="AQ14" i="19"/>
  <c r="AP14" i="19"/>
  <c r="AO14" i="19"/>
  <c r="AN14" i="19"/>
  <c r="AM14" i="19"/>
  <c r="AL14" i="19"/>
  <c r="AK14" i="19"/>
  <c r="AJ14" i="19"/>
  <c r="AI14" i="19"/>
  <c r="AH14" i="19"/>
  <c r="AG14" i="19"/>
  <c r="AF14" i="19"/>
  <c r="AE14" i="19"/>
  <c r="AD14" i="19"/>
  <c r="AC14" i="19"/>
  <c r="AB14" i="19"/>
  <c r="AA14" i="19"/>
  <c r="Z14" i="19"/>
  <c r="Y14" i="19"/>
  <c r="X14" i="19"/>
  <c r="W14" i="19"/>
  <c r="V14" i="19"/>
  <c r="U14" i="19"/>
  <c r="T14" i="19"/>
  <c r="S14" i="19"/>
  <c r="R14" i="19"/>
  <c r="Q14" i="19"/>
  <c r="P14" i="19"/>
  <c r="O14" i="19"/>
  <c r="N14" i="19"/>
  <c r="M14" i="19"/>
  <c r="L14" i="19"/>
  <c r="K14" i="19"/>
  <c r="J14" i="19"/>
  <c r="I14" i="19"/>
  <c r="H14" i="19"/>
  <c r="G14" i="19"/>
  <c r="F14" i="19"/>
  <c r="E14" i="19"/>
  <c r="D14" i="19"/>
  <c r="C14" i="19"/>
  <c r="AW13" i="19"/>
  <c r="AV13" i="19"/>
  <c r="AU13" i="19"/>
  <c r="AT13" i="19"/>
  <c r="AS13" i="19"/>
  <c r="AR13" i="19"/>
  <c r="AQ13" i="19"/>
  <c r="AP13" i="19"/>
  <c r="AO13" i="19"/>
  <c r="AN13" i="19"/>
  <c r="AM13" i="19"/>
  <c r="AL13" i="19"/>
  <c r="AK13" i="19"/>
  <c r="AJ13" i="19"/>
  <c r="AI13" i="19"/>
  <c r="AH13" i="19"/>
  <c r="AG13" i="19"/>
  <c r="AF13" i="19"/>
  <c r="AE13" i="19"/>
  <c r="AD13" i="19"/>
  <c r="AC13" i="19"/>
  <c r="AB13" i="19"/>
  <c r="AA13" i="19"/>
  <c r="Z13" i="19"/>
  <c r="Y13" i="19"/>
  <c r="X13" i="19"/>
  <c r="W13" i="19"/>
  <c r="V13" i="19"/>
  <c r="U13" i="19"/>
  <c r="T13" i="19"/>
  <c r="S13" i="19"/>
  <c r="R13" i="19"/>
  <c r="Q13" i="19"/>
  <c r="P13" i="19"/>
  <c r="O13" i="19"/>
  <c r="N13" i="19"/>
  <c r="M13" i="19"/>
  <c r="L13" i="19"/>
  <c r="K13" i="19"/>
  <c r="J13" i="19"/>
  <c r="I13" i="19"/>
  <c r="H13" i="19"/>
  <c r="G13" i="19"/>
  <c r="F13" i="19"/>
  <c r="E13" i="19"/>
  <c r="D13" i="19"/>
  <c r="C13" i="19"/>
  <c r="AW12" i="19"/>
  <c r="AV12" i="19"/>
  <c r="AU12" i="19"/>
  <c r="AT12" i="19"/>
  <c r="AS12" i="19"/>
  <c r="AR12" i="19"/>
  <c r="AQ12" i="19"/>
  <c r="AP12" i="19"/>
  <c r="AO12" i="19"/>
  <c r="AN12" i="19"/>
  <c r="AM12" i="19"/>
  <c r="AL12" i="19"/>
  <c r="AK12" i="19"/>
  <c r="AJ12" i="19"/>
  <c r="AI12" i="19"/>
  <c r="AH12" i="19"/>
  <c r="AG12" i="19"/>
  <c r="AF12" i="19"/>
  <c r="AE12" i="19"/>
  <c r="AD12" i="19"/>
  <c r="AC12" i="19"/>
  <c r="AB12" i="19"/>
  <c r="AA12" i="19"/>
  <c r="Z12" i="19"/>
  <c r="Y12" i="19"/>
  <c r="X12" i="19"/>
  <c r="W12" i="19"/>
  <c r="V12" i="19"/>
  <c r="U12" i="19"/>
  <c r="T12" i="19"/>
  <c r="S12" i="19"/>
  <c r="R12" i="19"/>
  <c r="Q12" i="19"/>
  <c r="P12" i="19"/>
  <c r="O12" i="19"/>
  <c r="N12" i="19"/>
  <c r="M12" i="19"/>
  <c r="L12" i="19"/>
  <c r="K12" i="19"/>
  <c r="J12" i="19"/>
  <c r="I12" i="19"/>
  <c r="H12" i="19"/>
  <c r="G12" i="19"/>
  <c r="F12" i="19"/>
  <c r="E12" i="19"/>
  <c r="D12" i="19"/>
  <c r="C12" i="19"/>
  <c r="AW9" i="19"/>
  <c r="AV9" i="19"/>
  <c r="AU9" i="19"/>
  <c r="AT9" i="19"/>
  <c r="AS9" i="19"/>
  <c r="AR9" i="19"/>
  <c r="AQ9" i="19"/>
  <c r="AP9" i="19"/>
  <c r="AO9" i="19"/>
  <c r="AN9" i="19"/>
  <c r="AM9" i="19"/>
  <c r="AL9" i="19"/>
  <c r="AK9" i="19"/>
  <c r="AJ9" i="19"/>
  <c r="AI9" i="19"/>
  <c r="AH9" i="19"/>
  <c r="AG9" i="19"/>
  <c r="AF9" i="19"/>
  <c r="AE9" i="19"/>
  <c r="AD9" i="19"/>
  <c r="AC9" i="19"/>
  <c r="AB9" i="19"/>
  <c r="AA9" i="19"/>
  <c r="Z9" i="19"/>
  <c r="Y9" i="19"/>
  <c r="X9" i="19"/>
  <c r="W9" i="19"/>
  <c r="V9" i="19"/>
  <c r="U9" i="19"/>
  <c r="T9" i="19"/>
  <c r="S9" i="19"/>
  <c r="R9" i="19"/>
  <c r="Q9" i="19"/>
  <c r="P9" i="19"/>
  <c r="O9" i="19"/>
  <c r="N9" i="19"/>
  <c r="M9" i="19"/>
  <c r="L9" i="19"/>
  <c r="K9" i="19"/>
  <c r="J9" i="19"/>
  <c r="I9" i="19"/>
  <c r="H9" i="19"/>
  <c r="G9" i="19"/>
  <c r="F9" i="19"/>
  <c r="E9" i="19"/>
  <c r="D9" i="19"/>
  <c r="C9" i="19"/>
  <c r="AW7" i="19"/>
  <c r="AV7" i="19"/>
  <c r="AU7" i="19"/>
  <c r="AT7" i="19"/>
  <c r="AS7" i="19"/>
  <c r="AR7" i="19"/>
  <c r="AQ7" i="19"/>
  <c r="AP7" i="19"/>
  <c r="AO7" i="19"/>
  <c r="AN7" i="19"/>
  <c r="AM7" i="19"/>
  <c r="AL7" i="19"/>
  <c r="AK7" i="19"/>
  <c r="AJ7" i="19"/>
  <c r="AI7" i="19"/>
  <c r="AH7" i="19"/>
  <c r="AG7" i="19"/>
  <c r="AF7" i="19"/>
  <c r="AE7" i="19"/>
  <c r="AD7" i="19"/>
  <c r="AC7" i="19"/>
  <c r="AB7" i="19"/>
  <c r="AA7" i="19"/>
  <c r="Z7" i="19"/>
  <c r="Y7" i="19"/>
  <c r="X7" i="19"/>
  <c r="W7" i="19"/>
  <c r="V7" i="19"/>
  <c r="U7" i="19"/>
  <c r="T7" i="19"/>
  <c r="S7" i="19"/>
  <c r="R7" i="19"/>
  <c r="Q7" i="19"/>
  <c r="P7" i="19"/>
  <c r="O7" i="19"/>
  <c r="N7" i="19"/>
  <c r="M7" i="19"/>
  <c r="L7" i="19"/>
  <c r="K7" i="19"/>
  <c r="J7" i="19"/>
  <c r="I7" i="19"/>
  <c r="H7" i="19"/>
  <c r="G7" i="19"/>
  <c r="F7" i="19"/>
  <c r="E7" i="19"/>
  <c r="D7" i="19"/>
  <c r="C7" i="19"/>
  <c r="AW5" i="19"/>
  <c r="AV5" i="19"/>
  <c r="AU5" i="19"/>
  <c r="AT5" i="19"/>
  <c r="AS5" i="19"/>
  <c r="AR5" i="19"/>
  <c r="AQ5" i="19"/>
  <c r="AP5" i="19"/>
  <c r="AO5" i="19"/>
  <c r="AN5" i="19"/>
  <c r="AM5" i="19"/>
  <c r="AL5" i="19"/>
  <c r="AK5" i="19"/>
  <c r="AJ5" i="19"/>
  <c r="AI5" i="19"/>
  <c r="AH5" i="19"/>
  <c r="AG5" i="19"/>
  <c r="AF5" i="19"/>
  <c r="AE5" i="19"/>
  <c r="AD5" i="19"/>
  <c r="AC5" i="19"/>
  <c r="AB5" i="19"/>
  <c r="AA5" i="19"/>
  <c r="Z5" i="19"/>
  <c r="Y5" i="19"/>
  <c r="X5" i="19"/>
  <c r="W5" i="19"/>
  <c r="V5" i="19"/>
  <c r="U5" i="19"/>
  <c r="T5" i="19"/>
  <c r="S5" i="19"/>
  <c r="R5" i="19"/>
  <c r="Q5" i="19"/>
  <c r="P5" i="19"/>
  <c r="O5" i="19"/>
  <c r="N5" i="19"/>
  <c r="M5" i="19"/>
  <c r="L5" i="19"/>
  <c r="K5" i="19"/>
  <c r="J5" i="19"/>
  <c r="I5" i="19"/>
  <c r="H5" i="19"/>
  <c r="G5" i="19"/>
  <c r="F5" i="19"/>
  <c r="E5" i="19"/>
  <c r="D5" i="19"/>
  <c r="C5" i="19"/>
  <c r="AW3" i="19"/>
  <c r="AV3" i="19"/>
  <c r="AU3" i="19"/>
  <c r="AT3" i="19"/>
  <c r="AS3" i="19"/>
  <c r="AR3" i="19"/>
  <c r="AQ3" i="19"/>
  <c r="AP3" i="19"/>
  <c r="AO3" i="19"/>
  <c r="AN3" i="19"/>
  <c r="AM3" i="19"/>
  <c r="AL3" i="19"/>
  <c r="AK3" i="19"/>
  <c r="AJ3" i="19"/>
  <c r="AI3" i="19"/>
  <c r="AH3" i="19"/>
  <c r="AG3" i="19"/>
  <c r="AF3" i="19"/>
  <c r="AE3" i="19"/>
  <c r="AD3" i="19"/>
  <c r="AC3" i="19"/>
  <c r="AB3" i="19"/>
  <c r="AA3" i="19"/>
  <c r="Z3" i="19"/>
  <c r="Y3" i="19"/>
  <c r="X3" i="19"/>
  <c r="W3" i="19"/>
  <c r="V3" i="19"/>
  <c r="U3" i="19"/>
  <c r="T3" i="19"/>
  <c r="S3" i="19"/>
  <c r="R3" i="19"/>
  <c r="Q3" i="19"/>
  <c r="P3" i="19"/>
  <c r="O3" i="19"/>
  <c r="N3" i="19"/>
  <c r="M3" i="19"/>
  <c r="L3" i="19"/>
  <c r="K3" i="19"/>
  <c r="J3" i="19"/>
  <c r="I3" i="19"/>
  <c r="H3" i="19"/>
  <c r="G3" i="19"/>
  <c r="F3" i="19"/>
  <c r="E3" i="19"/>
  <c r="D3" i="19"/>
  <c r="C3" i="1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AF38" i="9"/>
  <c r="AG38" i="9"/>
  <c r="AH38" i="9"/>
  <c r="AI38" i="9"/>
  <c r="AJ38" i="9"/>
  <c r="AK38" i="9"/>
  <c r="AL38" i="9"/>
  <c r="AM38" i="9"/>
  <c r="AN38" i="9"/>
  <c r="AO38" i="9"/>
  <c r="AP38" i="9"/>
  <c r="AQ38" i="9"/>
  <c r="AR38" i="9"/>
  <c r="AS38" i="9"/>
  <c r="AT38" i="9"/>
  <c r="AU38" i="9"/>
  <c r="AV38" i="9"/>
  <c r="AW38"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AF22" i="9"/>
  <c r="AG22" i="9"/>
  <c r="AH22" i="9"/>
  <c r="AI22" i="9"/>
  <c r="AJ22" i="9"/>
  <c r="AK22" i="9"/>
  <c r="AL22" i="9"/>
  <c r="AM22" i="9"/>
  <c r="AN22" i="9"/>
  <c r="AO22" i="9"/>
  <c r="AP22" i="9"/>
  <c r="AQ22" i="9"/>
  <c r="AR22" i="9"/>
  <c r="AS22" i="9"/>
  <c r="AT22" i="9"/>
  <c r="AU22" i="9"/>
  <c r="AV22" i="9"/>
  <c r="AW22" i="9"/>
  <c r="D9" i="9"/>
  <c r="E9" i="9"/>
  <c r="F9" i="9"/>
  <c r="G9" i="9"/>
  <c r="H9" i="9"/>
  <c r="I9" i="9"/>
  <c r="J9" i="9"/>
  <c r="K9" i="9"/>
  <c r="L9" i="9"/>
  <c r="M9" i="9"/>
  <c r="N9" i="9"/>
  <c r="O9" i="9"/>
  <c r="P9" i="9"/>
  <c r="Q9" i="9"/>
  <c r="R9" i="9"/>
  <c r="S9" i="9"/>
  <c r="T9" i="9"/>
  <c r="U9" i="9"/>
  <c r="V9" i="9"/>
  <c r="W9" i="9"/>
  <c r="X9" i="9"/>
  <c r="Y9" i="9"/>
  <c r="Z9" i="9"/>
  <c r="AA9" i="9"/>
  <c r="AB9" i="9"/>
  <c r="AC9" i="9"/>
  <c r="AD9" i="9"/>
  <c r="AE9" i="9"/>
  <c r="AF9" i="9"/>
  <c r="AG9" i="9"/>
  <c r="AH9" i="9"/>
  <c r="AI9" i="9"/>
  <c r="AJ9" i="9"/>
  <c r="AK9" i="9"/>
  <c r="AL9" i="9"/>
  <c r="AM9" i="9"/>
  <c r="AN9" i="9"/>
  <c r="AO9" i="9"/>
  <c r="AP9" i="9"/>
  <c r="AQ9" i="9"/>
  <c r="AR9" i="9"/>
  <c r="AS9" i="9"/>
  <c r="AT9" i="9"/>
  <c r="AU9" i="9"/>
  <c r="AV9" i="9"/>
  <c r="AW9" i="9"/>
  <c r="C9" i="9"/>
  <c r="C22" i="9"/>
  <c r="C38" i="9"/>
  <c r="AW26" i="14"/>
  <c r="AV26" i="14"/>
  <c r="AU26" i="14"/>
  <c r="AT26" i="14"/>
  <c r="AS26" i="14"/>
  <c r="AR26" i="14"/>
  <c r="AQ26" i="14"/>
  <c r="AP26" i="14"/>
  <c r="AO26" i="14"/>
  <c r="AN26" i="14"/>
  <c r="AM26" i="14"/>
  <c r="AL26" i="14"/>
  <c r="AK26" i="14"/>
  <c r="AJ26" i="14"/>
  <c r="AI26" i="14"/>
  <c r="AH26" i="14"/>
  <c r="AG26" i="14"/>
  <c r="AF26" i="14"/>
  <c r="AE26" i="14"/>
  <c r="AD26" i="14"/>
  <c r="AC26" i="14"/>
  <c r="AB26" i="14"/>
  <c r="AA26" i="14"/>
  <c r="Z26" i="14"/>
  <c r="Y26" i="14"/>
  <c r="X26" i="14"/>
  <c r="W26" i="14"/>
  <c r="V26" i="14"/>
  <c r="U26" i="14"/>
  <c r="T26" i="14"/>
  <c r="S26" i="14"/>
  <c r="R26" i="14"/>
  <c r="Q26" i="14"/>
  <c r="P26" i="14"/>
  <c r="O26" i="14"/>
  <c r="N26" i="14"/>
  <c r="M26" i="14"/>
  <c r="L26" i="14"/>
  <c r="K26" i="14"/>
  <c r="J26" i="14"/>
  <c r="I26" i="14"/>
  <c r="H26" i="14"/>
  <c r="G26" i="14"/>
  <c r="F26" i="14"/>
  <c r="E26" i="14"/>
  <c r="D26" i="14"/>
  <c r="C26" i="14"/>
  <c r="AW25" i="14"/>
  <c r="AV25" i="14"/>
  <c r="AU25" i="14"/>
  <c r="AT25" i="14"/>
  <c r="AS25" i="14"/>
  <c r="AR25" i="14"/>
  <c r="AQ25" i="14"/>
  <c r="AP25" i="14"/>
  <c r="AO25" i="14"/>
  <c r="AN25" i="14"/>
  <c r="AM25" i="14"/>
  <c r="AL25" i="14"/>
  <c r="AK25" i="14"/>
  <c r="AJ25" i="14"/>
  <c r="AI25" i="14"/>
  <c r="AH25" i="14"/>
  <c r="AG25" i="14"/>
  <c r="AF25" i="14"/>
  <c r="AE25" i="14"/>
  <c r="AD25" i="14"/>
  <c r="AC25" i="14"/>
  <c r="AB25" i="14"/>
  <c r="AA25" i="14"/>
  <c r="Z25" i="14"/>
  <c r="Y25" i="14"/>
  <c r="X25" i="14"/>
  <c r="W25" i="14"/>
  <c r="V25" i="14"/>
  <c r="U25" i="14"/>
  <c r="T25" i="14"/>
  <c r="S25" i="14"/>
  <c r="R25" i="14"/>
  <c r="Q25" i="14"/>
  <c r="P25" i="14"/>
  <c r="O25" i="14"/>
  <c r="N25" i="14"/>
  <c r="M25" i="14"/>
  <c r="L25" i="14"/>
  <c r="K25" i="14"/>
  <c r="J25" i="14"/>
  <c r="I25" i="14"/>
  <c r="H25" i="14"/>
  <c r="G25" i="14"/>
  <c r="F25" i="14"/>
  <c r="E25" i="14"/>
  <c r="D25" i="14"/>
  <c r="C25" i="14"/>
  <c r="AW23" i="14"/>
  <c r="AV23" i="14"/>
  <c r="AU23" i="14"/>
  <c r="AT23" i="14"/>
  <c r="AS23" i="14"/>
  <c r="AR23" i="14"/>
  <c r="AQ23" i="14"/>
  <c r="AP23" i="14"/>
  <c r="AO23" i="14"/>
  <c r="AN23" i="14"/>
  <c r="AM23" i="14"/>
  <c r="AL23" i="14"/>
  <c r="AK23" i="14"/>
  <c r="AJ23" i="14"/>
  <c r="AI23" i="14"/>
  <c r="AH23" i="14"/>
  <c r="AG23" i="14"/>
  <c r="AF23" i="14"/>
  <c r="AE23" i="14"/>
  <c r="AD23" i="14"/>
  <c r="AC23" i="14"/>
  <c r="D58" i="50" s="1"/>
  <c r="AB23" i="14"/>
  <c r="AA23" i="14"/>
  <c r="Z23" i="14"/>
  <c r="Y23" i="14"/>
  <c r="X23" i="14"/>
  <c r="W23" i="14"/>
  <c r="V23" i="14"/>
  <c r="U23" i="14"/>
  <c r="T23" i="14"/>
  <c r="S23" i="14"/>
  <c r="R23" i="14"/>
  <c r="Q23" i="14"/>
  <c r="Q34" i="14" s="1"/>
  <c r="Q35" i="14" s="1"/>
  <c r="P23" i="14"/>
  <c r="P34" i="14" s="1"/>
  <c r="P35" i="14" s="1"/>
  <c r="O23" i="14"/>
  <c r="O34" i="14" s="1"/>
  <c r="O35" i="14" s="1"/>
  <c r="N23" i="14"/>
  <c r="N34" i="14" s="1"/>
  <c r="N35" i="14" s="1"/>
  <c r="M23" i="14"/>
  <c r="M34" i="14" s="1"/>
  <c r="M35" i="14" s="1"/>
  <c r="L23" i="14"/>
  <c r="L34" i="14" s="1"/>
  <c r="L35" i="14" s="1"/>
  <c r="K23" i="14"/>
  <c r="K34" i="14" s="1"/>
  <c r="K35" i="14" s="1"/>
  <c r="J23" i="14"/>
  <c r="J34" i="14" s="1"/>
  <c r="J35" i="14" s="1"/>
  <c r="I23" i="14"/>
  <c r="I34" i="14" s="1"/>
  <c r="I35" i="14" s="1"/>
  <c r="H23" i="14"/>
  <c r="H34" i="14" s="1"/>
  <c r="H35" i="14" s="1"/>
  <c r="G23" i="14"/>
  <c r="G34" i="14" s="1"/>
  <c r="G35" i="14" s="1"/>
  <c r="F23" i="14"/>
  <c r="F34" i="14" s="1"/>
  <c r="F35" i="14" s="1"/>
  <c r="E23" i="14"/>
  <c r="E34" i="14" s="1"/>
  <c r="E35" i="14" s="1"/>
  <c r="D23" i="14"/>
  <c r="D34" i="14" s="1"/>
  <c r="D35" i="14" s="1"/>
  <c r="C23" i="14"/>
  <c r="C34" i="14" s="1"/>
  <c r="C35" i="14" s="1"/>
  <c r="AW21" i="14"/>
  <c r="AI41" i="47" s="1"/>
  <c r="AV21" i="14"/>
  <c r="AH41" i="47" s="1"/>
  <c r="AU21" i="14"/>
  <c r="AG41" i="47" s="1"/>
  <c r="AT21" i="14"/>
  <c r="AF41" i="47" s="1"/>
  <c r="AS21" i="14"/>
  <c r="AE41" i="47" s="1"/>
  <c r="AR21" i="14"/>
  <c r="AD41" i="47" s="1"/>
  <c r="AQ21" i="14"/>
  <c r="AC41" i="47" s="1"/>
  <c r="AP21" i="14"/>
  <c r="AB41" i="47" s="1"/>
  <c r="AO21" i="14"/>
  <c r="AA41" i="47" s="1"/>
  <c r="AN21" i="14"/>
  <c r="Z41" i="47" s="1"/>
  <c r="AM21" i="14"/>
  <c r="Y41" i="47" s="1"/>
  <c r="AL21" i="14"/>
  <c r="X41" i="47" s="1"/>
  <c r="AK21" i="14"/>
  <c r="W41" i="47" s="1"/>
  <c r="AJ21" i="14"/>
  <c r="V41" i="47" s="1"/>
  <c r="AI21" i="14"/>
  <c r="U41" i="47" s="1"/>
  <c r="AH21" i="14"/>
  <c r="T41" i="47" s="1"/>
  <c r="AG21" i="14"/>
  <c r="S41" i="47" s="1"/>
  <c r="AF21" i="14"/>
  <c r="R41" i="47" s="1"/>
  <c r="AE21" i="14"/>
  <c r="Q41" i="47" s="1"/>
  <c r="AD21" i="14"/>
  <c r="P41" i="47" s="1"/>
  <c r="AC21" i="14"/>
  <c r="O41" i="47" s="1"/>
  <c r="AB21" i="14"/>
  <c r="N41" i="47" s="1"/>
  <c r="AA21" i="14"/>
  <c r="M41" i="47" s="1"/>
  <c r="Z21" i="14"/>
  <c r="L41" i="47" s="1"/>
  <c r="Y21" i="14"/>
  <c r="K41" i="47" s="1"/>
  <c r="X21" i="14"/>
  <c r="J41" i="47" s="1"/>
  <c r="W21" i="14"/>
  <c r="I41" i="47" s="1"/>
  <c r="V21" i="14"/>
  <c r="H41" i="47" s="1"/>
  <c r="U21" i="14"/>
  <c r="G41" i="47" s="1"/>
  <c r="T21" i="14"/>
  <c r="F41" i="47" s="1"/>
  <c r="S21" i="14"/>
  <c r="E41" i="47" s="1"/>
  <c r="R21" i="14"/>
  <c r="D41" i="47" s="1"/>
  <c r="Q21" i="14"/>
  <c r="P21" i="14"/>
  <c r="O21" i="14"/>
  <c r="N21" i="14"/>
  <c r="M21" i="14"/>
  <c r="L21" i="14"/>
  <c r="K21" i="14"/>
  <c r="J21" i="14"/>
  <c r="I21" i="14"/>
  <c r="H21" i="14"/>
  <c r="G21" i="14"/>
  <c r="F21" i="14"/>
  <c r="E21" i="14"/>
  <c r="D21" i="14"/>
  <c r="C21" i="14"/>
  <c r="AW18" i="14"/>
  <c r="AV18" i="14"/>
  <c r="AU18" i="14"/>
  <c r="AT18" i="14"/>
  <c r="AS18" i="14"/>
  <c r="AR18" i="14"/>
  <c r="AQ18" i="14"/>
  <c r="AP18" i="14"/>
  <c r="AO18" i="14"/>
  <c r="AN18" i="14"/>
  <c r="AM18" i="14"/>
  <c r="AL18" i="14"/>
  <c r="AK18" i="14"/>
  <c r="AJ18" i="14"/>
  <c r="AI18" i="14"/>
  <c r="AH18" i="14"/>
  <c r="AG18" i="14"/>
  <c r="AF18" i="14"/>
  <c r="AE18" i="14"/>
  <c r="AD18" i="14"/>
  <c r="AC18" i="14"/>
  <c r="AB18" i="14"/>
  <c r="AA18" i="14"/>
  <c r="Z18" i="14"/>
  <c r="Y18" i="14"/>
  <c r="X18" i="14"/>
  <c r="W18" i="14"/>
  <c r="V18" i="14"/>
  <c r="U18" i="14"/>
  <c r="T18" i="14"/>
  <c r="S18" i="14"/>
  <c r="R18" i="14"/>
  <c r="Q18" i="14"/>
  <c r="P18" i="14"/>
  <c r="O18" i="14"/>
  <c r="N18" i="14"/>
  <c r="M18" i="14"/>
  <c r="L18" i="14"/>
  <c r="K18" i="14"/>
  <c r="J18" i="14"/>
  <c r="I18" i="14"/>
  <c r="H18" i="14"/>
  <c r="G18" i="14"/>
  <c r="F18" i="14"/>
  <c r="E18" i="14"/>
  <c r="D18" i="14"/>
  <c r="C18" i="14"/>
  <c r="AW17" i="14"/>
  <c r="AV17" i="14"/>
  <c r="AU17" i="14"/>
  <c r="AT17" i="14"/>
  <c r="AS17" i="14"/>
  <c r="AR17" i="14"/>
  <c r="AQ17" i="14"/>
  <c r="AP17" i="14"/>
  <c r="AO17" i="14"/>
  <c r="AN17" i="14"/>
  <c r="AM17" i="14"/>
  <c r="AL17" i="14"/>
  <c r="AK17" i="14"/>
  <c r="AJ17" i="14"/>
  <c r="AI17" i="14"/>
  <c r="AH17" i="14"/>
  <c r="AG17" i="14"/>
  <c r="AF17" i="14"/>
  <c r="AE17" i="14"/>
  <c r="AD17" i="14"/>
  <c r="AC17" i="14"/>
  <c r="AB17" i="14"/>
  <c r="AA17" i="14"/>
  <c r="Z17" i="14"/>
  <c r="Y17" i="14"/>
  <c r="X17" i="14"/>
  <c r="W17" i="14"/>
  <c r="V17" i="14"/>
  <c r="U17" i="14"/>
  <c r="T17" i="14"/>
  <c r="S17" i="14"/>
  <c r="R17" i="14"/>
  <c r="Q17" i="14"/>
  <c r="P17" i="14"/>
  <c r="O17" i="14"/>
  <c r="N17" i="14"/>
  <c r="M17" i="14"/>
  <c r="L17" i="14"/>
  <c r="K17" i="14"/>
  <c r="J17" i="14"/>
  <c r="I17" i="14"/>
  <c r="H17" i="14"/>
  <c r="G17" i="14"/>
  <c r="F17" i="14"/>
  <c r="E17" i="14"/>
  <c r="D17" i="14"/>
  <c r="C17" i="14"/>
  <c r="AW16" i="14"/>
  <c r="AV16" i="14"/>
  <c r="AU16" i="14"/>
  <c r="AT16" i="14"/>
  <c r="AS16" i="14"/>
  <c r="AR16" i="14"/>
  <c r="AQ16" i="14"/>
  <c r="AP16" i="14"/>
  <c r="AO16" i="14"/>
  <c r="AN16" i="14"/>
  <c r="AM16" i="14"/>
  <c r="AL16" i="14"/>
  <c r="AK16" i="14"/>
  <c r="AJ16" i="14"/>
  <c r="AI16" i="14"/>
  <c r="AH16" i="14"/>
  <c r="AG16" i="14"/>
  <c r="AF16" i="14"/>
  <c r="AE16" i="14"/>
  <c r="AD16" i="14"/>
  <c r="AC16" i="14"/>
  <c r="AB16" i="14"/>
  <c r="AA16" i="14"/>
  <c r="Z16" i="14"/>
  <c r="Y16" i="14"/>
  <c r="X16" i="14"/>
  <c r="W16" i="14"/>
  <c r="V16" i="14"/>
  <c r="U16" i="14"/>
  <c r="T16" i="14"/>
  <c r="S16" i="14"/>
  <c r="R16" i="14"/>
  <c r="Q16" i="14"/>
  <c r="P16" i="14"/>
  <c r="O16" i="14"/>
  <c r="N16" i="14"/>
  <c r="M16" i="14"/>
  <c r="L16" i="14"/>
  <c r="K16" i="14"/>
  <c r="J16" i="14"/>
  <c r="I16" i="14"/>
  <c r="H16" i="14"/>
  <c r="G16" i="14"/>
  <c r="F16" i="14"/>
  <c r="E16" i="14"/>
  <c r="D16" i="14"/>
  <c r="C16" i="14"/>
  <c r="AW15" i="14"/>
  <c r="AV15" i="14"/>
  <c r="AU15" i="14"/>
  <c r="AT15" i="14"/>
  <c r="AS15" i="14"/>
  <c r="AR15" i="14"/>
  <c r="AQ15" i="14"/>
  <c r="AP15" i="14"/>
  <c r="AO15" i="14"/>
  <c r="AN15" i="14"/>
  <c r="AM15" i="14"/>
  <c r="AL15" i="14"/>
  <c r="AK15" i="14"/>
  <c r="AJ15" i="14"/>
  <c r="AI15" i="14"/>
  <c r="AH15" i="14"/>
  <c r="AG15" i="14"/>
  <c r="AF15" i="14"/>
  <c r="AE15" i="14"/>
  <c r="AD15" i="14"/>
  <c r="AC15" i="14"/>
  <c r="AB15" i="14"/>
  <c r="AA15" i="14"/>
  <c r="Z15" i="14"/>
  <c r="Y15" i="14"/>
  <c r="X15" i="14"/>
  <c r="W15" i="14"/>
  <c r="V15" i="14"/>
  <c r="U15" i="14"/>
  <c r="T15" i="14"/>
  <c r="S15" i="14"/>
  <c r="R15" i="14"/>
  <c r="Q15" i="14"/>
  <c r="P15" i="14"/>
  <c r="O15" i="14"/>
  <c r="N15" i="14"/>
  <c r="M15" i="14"/>
  <c r="L15" i="14"/>
  <c r="K15" i="14"/>
  <c r="J15" i="14"/>
  <c r="I15" i="14"/>
  <c r="H15" i="14"/>
  <c r="G15" i="14"/>
  <c r="F15" i="14"/>
  <c r="E15" i="14"/>
  <c r="D15" i="14"/>
  <c r="C15" i="14"/>
  <c r="AW14" i="14"/>
  <c r="AV14" i="14"/>
  <c r="AU14" i="14"/>
  <c r="AT14" i="14"/>
  <c r="AS14" i="14"/>
  <c r="AR14" i="14"/>
  <c r="AQ14" i="14"/>
  <c r="AP14" i="14"/>
  <c r="AO14" i="14"/>
  <c r="AN14" i="14"/>
  <c r="AM14" i="14"/>
  <c r="AL14" i="14"/>
  <c r="AK14" i="14"/>
  <c r="AJ14" i="14"/>
  <c r="AI14" i="14"/>
  <c r="AH14" i="14"/>
  <c r="AG14" i="14"/>
  <c r="AF14" i="14"/>
  <c r="AE14" i="14"/>
  <c r="AD14" i="14"/>
  <c r="AC14" i="14"/>
  <c r="AB14" i="14"/>
  <c r="AA14" i="14"/>
  <c r="Z14" i="14"/>
  <c r="Y14" i="14"/>
  <c r="X14" i="14"/>
  <c r="W14" i="14"/>
  <c r="V14" i="14"/>
  <c r="U14" i="14"/>
  <c r="T14" i="14"/>
  <c r="S14" i="14"/>
  <c r="R14" i="14"/>
  <c r="Q14" i="14"/>
  <c r="P14" i="14"/>
  <c r="O14" i="14"/>
  <c r="N14" i="14"/>
  <c r="M14" i="14"/>
  <c r="L14" i="14"/>
  <c r="K14" i="14"/>
  <c r="J14" i="14"/>
  <c r="I14" i="14"/>
  <c r="H14" i="14"/>
  <c r="G14" i="14"/>
  <c r="F14" i="14"/>
  <c r="E14" i="14"/>
  <c r="D14" i="14"/>
  <c r="C14" i="14"/>
  <c r="AW10" i="14"/>
  <c r="AV10" i="14"/>
  <c r="AU10" i="14"/>
  <c r="AT10" i="14"/>
  <c r="AS10" i="14"/>
  <c r="AR10" i="14"/>
  <c r="AQ10" i="14"/>
  <c r="AP10" i="14"/>
  <c r="AO10" i="14"/>
  <c r="AN10" i="14"/>
  <c r="AM10" i="14"/>
  <c r="AL10" i="14"/>
  <c r="AK10" i="14"/>
  <c r="AJ10" i="14"/>
  <c r="AI10" i="14"/>
  <c r="AH10" i="14"/>
  <c r="AG10" i="14"/>
  <c r="AF10" i="14"/>
  <c r="AE10" i="14"/>
  <c r="AD10" i="14"/>
  <c r="AC10" i="14"/>
  <c r="AB10" i="14"/>
  <c r="AA10" i="14"/>
  <c r="Z10" i="14"/>
  <c r="Y10" i="14"/>
  <c r="X10" i="14"/>
  <c r="W10" i="14"/>
  <c r="V10" i="14"/>
  <c r="U10" i="14"/>
  <c r="T10" i="14"/>
  <c r="S10" i="14"/>
  <c r="R10" i="14"/>
  <c r="Q10" i="14"/>
  <c r="P10" i="14"/>
  <c r="O10" i="14"/>
  <c r="N10" i="14"/>
  <c r="M10" i="14"/>
  <c r="L10" i="14"/>
  <c r="K10" i="14"/>
  <c r="J10" i="14"/>
  <c r="I10" i="14"/>
  <c r="H10" i="14"/>
  <c r="G10" i="14"/>
  <c r="F10" i="14"/>
  <c r="E10" i="14"/>
  <c r="D10" i="14"/>
  <c r="C10" i="14"/>
  <c r="AW9" i="14"/>
  <c r="AV9" i="14"/>
  <c r="AU9" i="14"/>
  <c r="AT9" i="14"/>
  <c r="AS9" i="14"/>
  <c r="AR9" i="14"/>
  <c r="AQ9" i="14"/>
  <c r="AP9" i="14"/>
  <c r="AO9" i="14"/>
  <c r="AN9" i="14"/>
  <c r="AM9" i="14"/>
  <c r="AL9" i="14"/>
  <c r="AK9" i="14"/>
  <c r="AJ9" i="14"/>
  <c r="AI9" i="14"/>
  <c r="AH9" i="14"/>
  <c r="AG9" i="14"/>
  <c r="AF9" i="14"/>
  <c r="AE9" i="14"/>
  <c r="AD9" i="14"/>
  <c r="AC9" i="14"/>
  <c r="AB9" i="14"/>
  <c r="AA9" i="14"/>
  <c r="Z9" i="14"/>
  <c r="Y9" i="14"/>
  <c r="X9" i="14"/>
  <c r="W9" i="14"/>
  <c r="V9" i="14"/>
  <c r="U9" i="14"/>
  <c r="T9" i="14"/>
  <c r="S9" i="14"/>
  <c r="R9" i="14"/>
  <c r="Q9" i="14"/>
  <c r="P9" i="14"/>
  <c r="O9" i="14"/>
  <c r="N9" i="14"/>
  <c r="M9" i="14"/>
  <c r="L9" i="14"/>
  <c r="K9" i="14"/>
  <c r="J9" i="14"/>
  <c r="I9" i="14"/>
  <c r="H9" i="14"/>
  <c r="G9" i="14"/>
  <c r="F9" i="14"/>
  <c r="E9" i="14"/>
  <c r="D9" i="14"/>
  <c r="C9" i="14"/>
  <c r="AW8" i="14"/>
  <c r="AV8" i="14"/>
  <c r="AU8" i="14"/>
  <c r="AT8" i="14"/>
  <c r="AS8" i="14"/>
  <c r="AR8" i="14"/>
  <c r="AQ8" i="14"/>
  <c r="AP8" i="14"/>
  <c r="AO8" i="14"/>
  <c r="AN8" i="14"/>
  <c r="AM8" i="14"/>
  <c r="AL8" i="14"/>
  <c r="AK8" i="14"/>
  <c r="AJ8" i="14"/>
  <c r="AI8" i="14"/>
  <c r="AH8" i="14"/>
  <c r="AG8" i="14"/>
  <c r="AF8" i="14"/>
  <c r="AE8" i="14"/>
  <c r="AD8" i="14"/>
  <c r="AC8" i="14"/>
  <c r="AB8" i="14"/>
  <c r="AA8" i="14"/>
  <c r="Z8" i="14"/>
  <c r="Y8" i="14"/>
  <c r="X8" i="14"/>
  <c r="W8" i="14"/>
  <c r="V8" i="14"/>
  <c r="U8" i="14"/>
  <c r="T8" i="14"/>
  <c r="S8" i="14"/>
  <c r="R8" i="14"/>
  <c r="Q8" i="14"/>
  <c r="P8" i="14"/>
  <c r="O8" i="14"/>
  <c r="N8" i="14"/>
  <c r="M8" i="14"/>
  <c r="L8" i="14"/>
  <c r="K8" i="14"/>
  <c r="J8" i="14"/>
  <c r="I8" i="14"/>
  <c r="H8" i="14"/>
  <c r="G8" i="14"/>
  <c r="F8" i="14"/>
  <c r="E8" i="14"/>
  <c r="D8" i="14"/>
  <c r="C8" i="14"/>
  <c r="AW7" i="14"/>
  <c r="AV7" i="14"/>
  <c r="AU7" i="14"/>
  <c r="AT7" i="14"/>
  <c r="AS7" i="14"/>
  <c r="AR7" i="14"/>
  <c r="AQ7" i="14"/>
  <c r="AP7" i="14"/>
  <c r="AO7" i="14"/>
  <c r="AN7" i="14"/>
  <c r="AM7" i="14"/>
  <c r="AL7" i="14"/>
  <c r="AK7" i="14"/>
  <c r="AJ7" i="14"/>
  <c r="AI7" i="14"/>
  <c r="AH7" i="14"/>
  <c r="AG7" i="14"/>
  <c r="AF7" i="14"/>
  <c r="AE7" i="14"/>
  <c r="AD7" i="14"/>
  <c r="AC7" i="14"/>
  <c r="AB7" i="14"/>
  <c r="AA7" i="14"/>
  <c r="Z7" i="14"/>
  <c r="Y7" i="14"/>
  <c r="X7" i="14"/>
  <c r="W7" i="14"/>
  <c r="V7" i="14"/>
  <c r="U7" i="14"/>
  <c r="T7" i="14"/>
  <c r="S7" i="14"/>
  <c r="R7" i="14"/>
  <c r="Q7" i="14"/>
  <c r="P7" i="14"/>
  <c r="O7" i="14"/>
  <c r="N7" i="14"/>
  <c r="M7" i="14"/>
  <c r="L7" i="14"/>
  <c r="K7" i="14"/>
  <c r="J7" i="14"/>
  <c r="I7" i="14"/>
  <c r="H7" i="14"/>
  <c r="G7" i="14"/>
  <c r="F7" i="14"/>
  <c r="E7" i="14"/>
  <c r="D7" i="14"/>
  <c r="C7" i="14"/>
  <c r="AW6" i="14"/>
  <c r="AV6" i="14"/>
  <c r="AU6" i="14"/>
  <c r="AT6" i="14"/>
  <c r="AS6" i="14"/>
  <c r="AR6" i="14"/>
  <c r="AQ6" i="14"/>
  <c r="AP6" i="14"/>
  <c r="AO6" i="14"/>
  <c r="AN6" i="14"/>
  <c r="AM6" i="14"/>
  <c r="AL6" i="14"/>
  <c r="AK6" i="14"/>
  <c r="AJ6" i="14"/>
  <c r="AI6" i="14"/>
  <c r="AH6" i="14"/>
  <c r="AG6" i="14"/>
  <c r="AF6" i="14"/>
  <c r="AE6" i="14"/>
  <c r="AD6" i="14"/>
  <c r="AC6" i="14"/>
  <c r="AB6" i="14"/>
  <c r="AA6" i="14"/>
  <c r="Z6" i="14"/>
  <c r="Y6" i="14"/>
  <c r="X6" i="14"/>
  <c r="W6" i="14"/>
  <c r="V6" i="14"/>
  <c r="U6" i="14"/>
  <c r="T6" i="14"/>
  <c r="S6" i="14"/>
  <c r="R6" i="14"/>
  <c r="Q6" i="14"/>
  <c r="P6" i="14"/>
  <c r="O6" i="14"/>
  <c r="N6" i="14"/>
  <c r="M6" i="14"/>
  <c r="L6" i="14"/>
  <c r="K6" i="14"/>
  <c r="J6" i="14"/>
  <c r="I6" i="14"/>
  <c r="H6" i="14"/>
  <c r="G6" i="14"/>
  <c r="F6" i="14"/>
  <c r="E6" i="14"/>
  <c r="D6" i="14"/>
  <c r="C6" i="14"/>
  <c r="AW5" i="14"/>
  <c r="AV5" i="14"/>
  <c r="AU5" i="14"/>
  <c r="AT5" i="14"/>
  <c r="AS5" i="14"/>
  <c r="AR5" i="14"/>
  <c r="AQ5" i="14"/>
  <c r="AP5" i="14"/>
  <c r="AO5" i="14"/>
  <c r="AN5" i="14"/>
  <c r="AM5" i="14"/>
  <c r="AL5" i="14"/>
  <c r="AK5" i="14"/>
  <c r="AJ5" i="14"/>
  <c r="AI5" i="14"/>
  <c r="AH5" i="14"/>
  <c r="AG5" i="14"/>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AW4" i="14"/>
  <c r="AV4" i="14"/>
  <c r="AU4" i="14"/>
  <c r="AT4" i="14"/>
  <c r="AS4" i="14"/>
  <c r="AR4" i="14"/>
  <c r="AQ4" i="14"/>
  <c r="AP4" i="14"/>
  <c r="AO4" i="14"/>
  <c r="AN4" i="14"/>
  <c r="AM4" i="14"/>
  <c r="AL4" i="14"/>
  <c r="AK4" i="14"/>
  <c r="AJ4" i="14"/>
  <c r="AI4" i="14"/>
  <c r="AH4" i="14"/>
  <c r="AG4" i="14"/>
  <c r="AF4" i="14"/>
  <c r="AE4" i="14"/>
  <c r="AD4" i="14"/>
  <c r="AC4" i="14"/>
  <c r="AB4" i="14"/>
  <c r="AA4" i="14"/>
  <c r="Z4" i="14"/>
  <c r="Y4" i="14"/>
  <c r="X4" i="14"/>
  <c r="W4" i="14"/>
  <c r="V4" i="14"/>
  <c r="U4" i="14"/>
  <c r="T4" i="14"/>
  <c r="S4" i="14"/>
  <c r="R4" i="14"/>
  <c r="Q4" i="14"/>
  <c r="P4" i="14"/>
  <c r="O4" i="14"/>
  <c r="N4" i="14"/>
  <c r="M4" i="14"/>
  <c r="L4" i="14"/>
  <c r="K4" i="14"/>
  <c r="J4" i="14"/>
  <c r="I4" i="14"/>
  <c r="H4" i="14"/>
  <c r="G4" i="14"/>
  <c r="F4" i="14"/>
  <c r="E4" i="14"/>
  <c r="D4" i="14"/>
  <c r="C4" i="14"/>
  <c r="AW3" i="14"/>
  <c r="AV3" i="14"/>
  <c r="AU3" i="14"/>
  <c r="AT3" i="14"/>
  <c r="AS3" i="14"/>
  <c r="AR3" i="14"/>
  <c r="AQ3" i="14"/>
  <c r="AP3" i="14"/>
  <c r="AO3" i="14"/>
  <c r="AN3" i="14"/>
  <c r="AM3" i="14"/>
  <c r="AL3" i="14"/>
  <c r="AK3" i="14"/>
  <c r="AJ3" i="14"/>
  <c r="AI3" i="14"/>
  <c r="AH3" i="14"/>
  <c r="AG3" i="14"/>
  <c r="AF3" i="14"/>
  <c r="AE3" i="14"/>
  <c r="AD3" i="14"/>
  <c r="AC3" i="14"/>
  <c r="AB3" i="14"/>
  <c r="AA3" i="14"/>
  <c r="Z3" i="14"/>
  <c r="Y3" i="14"/>
  <c r="X3" i="14"/>
  <c r="W3" i="14"/>
  <c r="V3" i="14"/>
  <c r="U3" i="14"/>
  <c r="T3" i="14"/>
  <c r="S3" i="14"/>
  <c r="R3" i="14"/>
  <c r="Q3" i="14"/>
  <c r="P3" i="14"/>
  <c r="O3" i="14"/>
  <c r="N3" i="14"/>
  <c r="M3" i="14"/>
  <c r="L3" i="14"/>
  <c r="K3" i="14"/>
  <c r="J3" i="14"/>
  <c r="I3" i="14"/>
  <c r="H3" i="14"/>
  <c r="G3" i="14"/>
  <c r="F3" i="14"/>
  <c r="E3" i="14"/>
  <c r="D3" i="14"/>
  <c r="C3" i="14"/>
  <c r="AW16" i="13"/>
  <c r="AI25" i="47" s="1"/>
  <c r="AV16" i="13"/>
  <c r="AH25" i="47" s="1"/>
  <c r="AU16" i="13"/>
  <c r="AG25" i="47" s="1"/>
  <c r="AT16" i="13"/>
  <c r="AF25" i="47" s="1"/>
  <c r="AS16" i="13"/>
  <c r="AE25" i="47" s="1"/>
  <c r="AR16" i="13"/>
  <c r="AD25" i="47" s="1"/>
  <c r="AQ16" i="13"/>
  <c r="AC25" i="47" s="1"/>
  <c r="AP16" i="13"/>
  <c r="AB25" i="47" s="1"/>
  <c r="AO16" i="13"/>
  <c r="AA25" i="47" s="1"/>
  <c r="AN16" i="13"/>
  <c r="Z25" i="47" s="1"/>
  <c r="AM16" i="13"/>
  <c r="Y25" i="47" s="1"/>
  <c r="AL16" i="13"/>
  <c r="X25" i="47" s="1"/>
  <c r="AK16" i="13"/>
  <c r="W25" i="47" s="1"/>
  <c r="AJ16" i="13"/>
  <c r="V25" i="47" s="1"/>
  <c r="AI16" i="13"/>
  <c r="U25" i="47" s="1"/>
  <c r="AH16" i="13"/>
  <c r="T25" i="47" s="1"/>
  <c r="AG16" i="13"/>
  <c r="S25" i="47" s="1"/>
  <c r="AF16" i="13"/>
  <c r="R25" i="47" s="1"/>
  <c r="AE16" i="13"/>
  <c r="Q25" i="47" s="1"/>
  <c r="AD16" i="13"/>
  <c r="P25" i="47" s="1"/>
  <c r="AC16" i="13"/>
  <c r="O25" i="47" s="1"/>
  <c r="AB16" i="13"/>
  <c r="N25" i="47" s="1"/>
  <c r="AA16" i="13"/>
  <c r="M25" i="47" s="1"/>
  <c r="Z16" i="13"/>
  <c r="L25" i="47" s="1"/>
  <c r="Y16" i="13"/>
  <c r="K25" i="47" s="1"/>
  <c r="X16" i="13"/>
  <c r="J25" i="47" s="1"/>
  <c r="W16" i="13"/>
  <c r="I25" i="47" s="1"/>
  <c r="V16" i="13"/>
  <c r="H25" i="47" s="1"/>
  <c r="U16" i="13"/>
  <c r="G25" i="47" s="1"/>
  <c r="T16" i="13"/>
  <c r="F25" i="47" s="1"/>
  <c r="S16" i="13"/>
  <c r="E25" i="47" s="1"/>
  <c r="R16" i="13"/>
  <c r="D25" i="47" s="1"/>
  <c r="Q16" i="13"/>
  <c r="P16" i="13"/>
  <c r="O16" i="13"/>
  <c r="N16" i="13"/>
  <c r="M16" i="13"/>
  <c r="L16" i="13"/>
  <c r="K16" i="13"/>
  <c r="J16" i="13"/>
  <c r="I16" i="13"/>
  <c r="H16" i="13"/>
  <c r="G16" i="13"/>
  <c r="F16" i="13"/>
  <c r="E16" i="13"/>
  <c r="D16" i="13"/>
  <c r="C16" i="13"/>
  <c r="AW15" i="13"/>
  <c r="AI24" i="47" s="1"/>
  <c r="AV15" i="13"/>
  <c r="AH24" i="47" s="1"/>
  <c r="AU15" i="13"/>
  <c r="AG24" i="47" s="1"/>
  <c r="AT15" i="13"/>
  <c r="AF24" i="47" s="1"/>
  <c r="AS15" i="13"/>
  <c r="AE24" i="47" s="1"/>
  <c r="AR15" i="13"/>
  <c r="AD24" i="47" s="1"/>
  <c r="AQ15" i="13"/>
  <c r="AC24" i="47" s="1"/>
  <c r="AP15" i="13"/>
  <c r="AB24" i="47" s="1"/>
  <c r="AO15" i="13"/>
  <c r="AA24" i="47" s="1"/>
  <c r="AN15" i="13"/>
  <c r="Z24" i="47" s="1"/>
  <c r="AM15" i="13"/>
  <c r="Y24" i="47" s="1"/>
  <c r="AL15" i="13"/>
  <c r="X24" i="47" s="1"/>
  <c r="AK15" i="13"/>
  <c r="W24" i="47" s="1"/>
  <c r="AJ15" i="13"/>
  <c r="V24" i="47" s="1"/>
  <c r="AI15" i="13"/>
  <c r="U24" i="47" s="1"/>
  <c r="AH15" i="13"/>
  <c r="T24" i="47" s="1"/>
  <c r="AG15" i="13"/>
  <c r="S24" i="47" s="1"/>
  <c r="AF15" i="13"/>
  <c r="R24" i="47" s="1"/>
  <c r="AE15" i="13"/>
  <c r="Q24" i="47" s="1"/>
  <c r="AD15" i="13"/>
  <c r="P24" i="47" s="1"/>
  <c r="AC15" i="13"/>
  <c r="O24" i="47" s="1"/>
  <c r="AB15" i="13"/>
  <c r="N24" i="47" s="1"/>
  <c r="AA15" i="13"/>
  <c r="M24" i="47" s="1"/>
  <c r="Z15" i="13"/>
  <c r="L24" i="47" s="1"/>
  <c r="Y15" i="13"/>
  <c r="K24" i="47" s="1"/>
  <c r="X15" i="13"/>
  <c r="J24" i="47" s="1"/>
  <c r="W15" i="13"/>
  <c r="I24" i="47" s="1"/>
  <c r="V15" i="13"/>
  <c r="H24" i="47" s="1"/>
  <c r="U15" i="13"/>
  <c r="G24" i="47" s="1"/>
  <c r="T15" i="13"/>
  <c r="F24" i="47" s="1"/>
  <c r="S15" i="13"/>
  <c r="E24" i="47" s="1"/>
  <c r="R15" i="13"/>
  <c r="D24" i="47" s="1"/>
  <c r="Q15" i="13"/>
  <c r="P15" i="13"/>
  <c r="O15" i="13"/>
  <c r="N15" i="13"/>
  <c r="M15" i="13"/>
  <c r="L15" i="13"/>
  <c r="K15" i="13"/>
  <c r="J15" i="13"/>
  <c r="I15" i="13"/>
  <c r="H15" i="13"/>
  <c r="G15" i="13"/>
  <c r="F15" i="13"/>
  <c r="E15" i="13"/>
  <c r="D15" i="13"/>
  <c r="C15" i="13"/>
  <c r="AW12" i="13"/>
  <c r="AV12" i="13"/>
  <c r="AU12" i="13"/>
  <c r="AT12" i="13"/>
  <c r="AS12" i="13"/>
  <c r="AR12" i="13"/>
  <c r="AQ12" i="13"/>
  <c r="AP12" i="13"/>
  <c r="AO12" i="13"/>
  <c r="AN12" i="13"/>
  <c r="AM12" i="13"/>
  <c r="AL12" i="13"/>
  <c r="AK12" i="13"/>
  <c r="AJ12" i="13"/>
  <c r="AI12" i="13"/>
  <c r="AH12" i="13"/>
  <c r="AG12" i="13"/>
  <c r="AF12" i="13"/>
  <c r="AE12" i="13"/>
  <c r="AD12" i="13"/>
  <c r="AC12" i="13"/>
  <c r="AB12" i="13"/>
  <c r="AA12" i="13"/>
  <c r="Z12" i="13"/>
  <c r="Y12" i="13"/>
  <c r="X12" i="13"/>
  <c r="W12" i="13"/>
  <c r="V12" i="13"/>
  <c r="U12" i="13"/>
  <c r="T12" i="13"/>
  <c r="S12" i="13"/>
  <c r="R12" i="13"/>
  <c r="Q12" i="13"/>
  <c r="P12" i="13"/>
  <c r="O12" i="13"/>
  <c r="N12" i="13"/>
  <c r="M12" i="13"/>
  <c r="L12" i="13"/>
  <c r="K12" i="13"/>
  <c r="J12" i="13"/>
  <c r="I12" i="13"/>
  <c r="H12" i="13"/>
  <c r="G12" i="13"/>
  <c r="F12" i="13"/>
  <c r="E12" i="13"/>
  <c r="D12" i="13"/>
  <c r="C12" i="13"/>
  <c r="AW11" i="13"/>
  <c r="AV11" i="13"/>
  <c r="AU11" i="13"/>
  <c r="AT11" i="13"/>
  <c r="AS11" i="13"/>
  <c r="AR11" i="13"/>
  <c r="AQ11" i="13"/>
  <c r="AP11" i="13"/>
  <c r="AO11" i="13"/>
  <c r="AN11" i="13"/>
  <c r="AM11" i="13"/>
  <c r="AL11" i="13"/>
  <c r="AK11"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C11" i="13"/>
  <c r="AW8" i="13"/>
  <c r="AV8" i="13"/>
  <c r="AU8" i="13"/>
  <c r="AT8" i="13"/>
  <c r="AS8" i="13"/>
  <c r="AR8" i="13"/>
  <c r="AQ8" i="13"/>
  <c r="AP8" i="13"/>
  <c r="AO8" i="13"/>
  <c r="AN8" i="13"/>
  <c r="AM8" i="13"/>
  <c r="AL8" i="13"/>
  <c r="AK8" i="13"/>
  <c r="AJ8" i="13"/>
  <c r="AI8" i="13"/>
  <c r="AH8" i="13"/>
  <c r="AG8" i="13"/>
  <c r="AF8" i="13"/>
  <c r="AE8" i="13"/>
  <c r="AD8" i="13"/>
  <c r="AC8" i="13"/>
  <c r="AB8" i="13"/>
  <c r="AA8" i="13"/>
  <c r="Z8" i="13"/>
  <c r="Y8" i="13"/>
  <c r="X8" i="13"/>
  <c r="W8" i="13"/>
  <c r="V8" i="13"/>
  <c r="U8" i="13"/>
  <c r="T8" i="13"/>
  <c r="S8" i="13"/>
  <c r="R8" i="13"/>
  <c r="Q8" i="13"/>
  <c r="P8" i="13"/>
  <c r="O8" i="13"/>
  <c r="N8" i="13"/>
  <c r="M8" i="13"/>
  <c r="L8" i="13"/>
  <c r="K8" i="13"/>
  <c r="J8" i="13"/>
  <c r="I8" i="13"/>
  <c r="H8" i="13"/>
  <c r="G8" i="13"/>
  <c r="F8" i="13"/>
  <c r="E8" i="13"/>
  <c r="D8" i="13"/>
  <c r="C8" i="13"/>
  <c r="C4" i="13"/>
  <c r="AW3" i="13"/>
  <c r="AV3" i="13"/>
  <c r="AU3" i="13"/>
  <c r="AT3" i="13"/>
  <c r="AS3" i="13"/>
  <c r="AR3" i="13"/>
  <c r="AQ3" i="13"/>
  <c r="AP3" i="13"/>
  <c r="AO3" i="13"/>
  <c r="AN3" i="13"/>
  <c r="AM3" i="13"/>
  <c r="AL3" i="13"/>
  <c r="AK3" i="13"/>
  <c r="AJ3" i="13"/>
  <c r="AI3" i="13"/>
  <c r="AH3" i="13"/>
  <c r="AG3" i="13"/>
  <c r="AF3" i="13"/>
  <c r="AE3" i="13"/>
  <c r="AD3" i="13"/>
  <c r="AC3" i="13"/>
  <c r="AB3" i="13"/>
  <c r="AA3" i="13"/>
  <c r="Z3" i="13"/>
  <c r="Y3" i="13"/>
  <c r="X3" i="13"/>
  <c r="W3" i="13"/>
  <c r="V3" i="13"/>
  <c r="U3" i="13"/>
  <c r="T3" i="13"/>
  <c r="S3" i="13"/>
  <c r="R3" i="13"/>
  <c r="Q3" i="13"/>
  <c r="P3" i="13"/>
  <c r="O3" i="13"/>
  <c r="N3" i="13"/>
  <c r="M3" i="13"/>
  <c r="L3" i="13"/>
  <c r="K3" i="13"/>
  <c r="J3" i="13"/>
  <c r="I3" i="13"/>
  <c r="H3" i="13"/>
  <c r="G3" i="13"/>
  <c r="F3" i="13"/>
  <c r="E3" i="13"/>
  <c r="D3" i="13"/>
  <c r="C3" i="13"/>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I25" i="10"/>
  <c r="AJ25" i="10"/>
  <c r="AK25" i="10"/>
  <c r="AL25" i="10"/>
  <c r="AM25" i="10"/>
  <c r="AN25" i="10"/>
  <c r="AO25" i="10"/>
  <c r="AP25" i="10"/>
  <c r="AQ25" i="10"/>
  <c r="AR25" i="10"/>
  <c r="AS25" i="10"/>
  <c r="AT25" i="10"/>
  <c r="AU25" i="10"/>
  <c r="AV25" i="10"/>
  <c r="AW25"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I26" i="10"/>
  <c r="AJ26" i="10"/>
  <c r="AK26" i="10"/>
  <c r="AL26" i="10"/>
  <c r="AM26" i="10"/>
  <c r="AN26" i="10"/>
  <c r="AO26" i="10"/>
  <c r="AP26" i="10"/>
  <c r="AQ26" i="10"/>
  <c r="AR26" i="10"/>
  <c r="AS26" i="10"/>
  <c r="AT26" i="10"/>
  <c r="AU26" i="10"/>
  <c r="AV26" i="10"/>
  <c r="AW26" i="10"/>
  <c r="C26" i="10"/>
  <c r="C25" i="10"/>
  <c r="D23" i="10"/>
  <c r="D34" i="10" s="1"/>
  <c r="E23" i="10"/>
  <c r="E34" i="10" s="1"/>
  <c r="F23" i="10"/>
  <c r="F34" i="10" s="1"/>
  <c r="G23" i="10"/>
  <c r="G34" i="10" s="1"/>
  <c r="H23" i="10"/>
  <c r="H34" i="10" s="1"/>
  <c r="I23" i="10"/>
  <c r="I34" i="10" s="1"/>
  <c r="J23" i="10"/>
  <c r="J34" i="10" s="1"/>
  <c r="K23" i="10"/>
  <c r="K34" i="10" s="1"/>
  <c r="L23" i="10"/>
  <c r="L34" i="10" s="1"/>
  <c r="M23" i="10"/>
  <c r="M34" i="10" s="1"/>
  <c r="N23" i="10"/>
  <c r="N34" i="10" s="1"/>
  <c r="O23" i="10"/>
  <c r="O34" i="10" s="1"/>
  <c r="P23" i="10"/>
  <c r="P34" i="10" s="1"/>
  <c r="Q23" i="10"/>
  <c r="Q34" i="10" s="1"/>
  <c r="R23" i="10"/>
  <c r="R34" i="10" s="1"/>
  <c r="S23" i="10"/>
  <c r="S34" i="10" s="1"/>
  <c r="T23" i="10"/>
  <c r="U23" i="10"/>
  <c r="U34" i="10" s="1"/>
  <c r="V23" i="10"/>
  <c r="V34" i="10" s="1"/>
  <c r="W23" i="10"/>
  <c r="W34" i="10" s="1"/>
  <c r="X23" i="10"/>
  <c r="X34" i="10" s="1"/>
  <c r="Y23" i="10"/>
  <c r="Y34" i="10" s="1"/>
  <c r="Z23" i="10"/>
  <c r="Z34" i="10" s="1"/>
  <c r="AA23" i="10"/>
  <c r="AA34" i="10" s="1"/>
  <c r="AB23" i="10"/>
  <c r="AB34" i="10" s="1"/>
  <c r="AC23" i="10"/>
  <c r="AD23" i="10"/>
  <c r="AD34" i="10" s="1"/>
  <c r="AE23" i="10"/>
  <c r="AE34" i="10" s="1"/>
  <c r="AF23" i="10"/>
  <c r="AF34" i="10" s="1"/>
  <c r="AG23" i="10"/>
  <c r="AG34" i="10" s="1"/>
  <c r="AH23" i="10"/>
  <c r="AH34" i="10" s="1"/>
  <c r="AI23" i="10"/>
  <c r="AI34" i="10" s="1"/>
  <c r="AJ23" i="10"/>
  <c r="AJ34" i="10" s="1"/>
  <c r="AK23" i="10"/>
  <c r="AK34" i="10" s="1"/>
  <c r="AL23" i="10"/>
  <c r="AL34" i="10" s="1"/>
  <c r="AM23" i="10"/>
  <c r="AM34" i="10" s="1"/>
  <c r="AN23" i="10"/>
  <c r="AN34" i="10" s="1"/>
  <c r="AO23" i="10"/>
  <c r="AO34" i="10" s="1"/>
  <c r="AP23" i="10"/>
  <c r="AP34" i="10" s="1"/>
  <c r="AQ23" i="10"/>
  <c r="AQ34" i="10" s="1"/>
  <c r="AR23" i="10"/>
  <c r="AR34" i="10" s="1"/>
  <c r="AS23" i="10"/>
  <c r="AS34" i="10" s="1"/>
  <c r="AT23" i="10"/>
  <c r="AT34" i="10" s="1"/>
  <c r="AU23" i="10"/>
  <c r="AU34" i="10" s="1"/>
  <c r="AV23" i="10"/>
  <c r="AV34" i="10" s="1"/>
  <c r="AW23" i="10"/>
  <c r="AW34" i="10" s="1"/>
  <c r="C23" i="10"/>
  <c r="C34" i="10" s="1"/>
  <c r="E46" i="46" l="1"/>
  <c r="AC46" i="46"/>
  <c r="I23" i="46"/>
  <c r="Q46" i="46"/>
  <c r="O24" i="46"/>
  <c r="O45" i="46" s="1"/>
  <c r="AL45" i="46" s="1"/>
  <c r="F23" i="46"/>
  <c r="F24" i="46"/>
  <c r="F45" i="46" s="1"/>
  <c r="E58" i="50"/>
  <c r="E59" i="50" s="1"/>
  <c r="D59" i="50"/>
  <c r="F20" i="47"/>
  <c r="F49" i="47" s="1"/>
  <c r="C58" i="50"/>
  <c r="C59" i="50" s="1"/>
  <c r="D91" i="50"/>
  <c r="F90" i="50"/>
  <c r="F91" i="50" s="1"/>
  <c r="E90" i="50"/>
  <c r="E91" i="50" s="1"/>
  <c r="D114" i="50"/>
  <c r="D115" i="50" s="1"/>
  <c r="AY58" i="21"/>
  <c r="BB44" i="26"/>
  <c r="BA44" i="26"/>
  <c r="I24" i="46"/>
  <c r="I45" i="46" s="1"/>
  <c r="AY58" i="26"/>
  <c r="AZ58" i="21"/>
  <c r="H114" i="50"/>
  <c r="H115" i="50" s="1"/>
  <c r="AC34" i="10"/>
  <c r="D63" i="50"/>
  <c r="D64" i="50" s="1"/>
  <c r="BB58" i="21"/>
  <c r="H118" i="50"/>
  <c r="H119" i="50" s="1"/>
  <c r="AZ58" i="26"/>
  <c r="BB52" i="26"/>
  <c r="BA52" i="26"/>
  <c r="C115" i="50"/>
  <c r="T34" i="10"/>
  <c r="T35" i="10" s="1"/>
  <c r="C63" i="50"/>
  <c r="C64" i="50" s="1"/>
  <c r="O23" i="46"/>
  <c r="AL23" i="46" s="1"/>
  <c r="BB45" i="26"/>
  <c r="BA45" i="26"/>
  <c r="G115" i="50"/>
  <c r="BA58" i="21"/>
  <c r="H116" i="50"/>
  <c r="H117" i="50" s="1"/>
  <c r="O6" i="47"/>
  <c r="AL6" i="47" s="1"/>
  <c r="AL10" i="47"/>
  <c r="L45" i="46"/>
  <c r="O20" i="47"/>
  <c r="AC34" i="14"/>
  <c r="AC35" i="14" s="1"/>
  <c r="AA20" i="47"/>
  <c r="AO34" i="14"/>
  <c r="AO35" i="14" s="1"/>
  <c r="D20" i="47"/>
  <c r="D49" i="47" s="1"/>
  <c r="R34" i="14"/>
  <c r="R35" i="14" s="1"/>
  <c r="P20" i="47"/>
  <c r="AD34" i="14"/>
  <c r="AD35" i="14" s="1"/>
  <c r="AB20" i="47"/>
  <c r="AP34" i="14"/>
  <c r="AP35" i="14" s="1"/>
  <c r="E20" i="47"/>
  <c r="E49" i="47" s="1"/>
  <c r="S34" i="14"/>
  <c r="S35" i="14" s="1"/>
  <c r="Q20" i="47"/>
  <c r="AE34" i="14"/>
  <c r="AE35" i="14" s="1"/>
  <c r="AC20" i="47"/>
  <c r="AQ34" i="14"/>
  <c r="AQ35" i="14" s="1"/>
  <c r="T34" i="14"/>
  <c r="T35" i="14" s="1"/>
  <c r="R20" i="47"/>
  <c r="AF34" i="14"/>
  <c r="AF35" i="14" s="1"/>
  <c r="AD20" i="47"/>
  <c r="AR34" i="14"/>
  <c r="AR35" i="14" s="1"/>
  <c r="G20" i="47"/>
  <c r="U34" i="14"/>
  <c r="U35" i="14" s="1"/>
  <c r="S20" i="47"/>
  <c r="AG34" i="14"/>
  <c r="AG35" i="14" s="1"/>
  <c r="AE20" i="47"/>
  <c r="AS34" i="14"/>
  <c r="AS35" i="14" s="1"/>
  <c r="H20" i="47"/>
  <c r="V34" i="14"/>
  <c r="V35" i="14" s="1"/>
  <c r="Z20" i="47"/>
  <c r="AN34" i="14"/>
  <c r="AN35" i="14" s="1"/>
  <c r="AF20" i="47"/>
  <c r="AT34" i="14"/>
  <c r="AT35" i="14" s="1"/>
  <c r="J20" i="47"/>
  <c r="X34" i="14"/>
  <c r="X35" i="14" s="1"/>
  <c r="V20" i="47"/>
  <c r="AJ34" i="14"/>
  <c r="AJ35" i="14" s="1"/>
  <c r="AH20" i="47"/>
  <c r="AV34" i="14"/>
  <c r="AV35" i="14" s="1"/>
  <c r="K20" i="47"/>
  <c r="Y34" i="14"/>
  <c r="Y35" i="14" s="1"/>
  <c r="W20" i="47"/>
  <c r="AK34" i="14"/>
  <c r="AK35" i="14" s="1"/>
  <c r="AI20" i="47"/>
  <c r="AW34" i="14"/>
  <c r="AW35" i="14" s="1"/>
  <c r="N20" i="47"/>
  <c r="AB34" i="14"/>
  <c r="AB35" i="14" s="1"/>
  <c r="U20" i="47"/>
  <c r="AI34" i="14"/>
  <c r="AI35" i="14" s="1"/>
  <c r="L20" i="47"/>
  <c r="Z34" i="14"/>
  <c r="Z35" i="14" s="1"/>
  <c r="X20" i="47"/>
  <c r="AL34" i="14"/>
  <c r="AL35" i="14" s="1"/>
  <c r="T20" i="47"/>
  <c r="AH34" i="14"/>
  <c r="AH35" i="14" s="1"/>
  <c r="I20" i="47"/>
  <c r="W34" i="14"/>
  <c r="W35" i="14" s="1"/>
  <c r="AG20" i="47"/>
  <c r="AU34" i="14"/>
  <c r="AU35" i="14" s="1"/>
  <c r="M20" i="47"/>
  <c r="AA34" i="14"/>
  <c r="AA35" i="14" s="1"/>
  <c r="Y20" i="47"/>
  <c r="AM34" i="14"/>
  <c r="AM35" i="14" s="1"/>
  <c r="AU35" i="10"/>
  <c r="AI35" i="10"/>
  <c r="W35" i="10"/>
  <c r="K34" i="17"/>
  <c r="K35" i="10"/>
  <c r="K35" i="17" s="1"/>
  <c r="AT35" i="10"/>
  <c r="AH35" i="10"/>
  <c r="V35" i="10"/>
  <c r="J34" i="17"/>
  <c r="J35" i="10"/>
  <c r="J35" i="17" s="1"/>
  <c r="AQ35" i="10"/>
  <c r="S35" i="10"/>
  <c r="AF35" i="10"/>
  <c r="AE35" i="10"/>
  <c r="G34" i="17"/>
  <c r="G35" i="10"/>
  <c r="G35" i="17" s="1"/>
  <c r="AP35" i="10"/>
  <c r="AD35" i="10"/>
  <c r="R35" i="10"/>
  <c r="F34" i="17"/>
  <c r="F35" i="10"/>
  <c r="F35" i="17" s="1"/>
  <c r="AS35" i="10"/>
  <c r="U35" i="10"/>
  <c r="I34" i="17"/>
  <c r="I35" i="10"/>
  <c r="I35" i="17" s="1"/>
  <c r="AR35" i="10"/>
  <c r="Q34" i="17"/>
  <c r="Q35" i="10"/>
  <c r="Q35" i="17" s="1"/>
  <c r="AO35" i="10"/>
  <c r="AN35" i="10"/>
  <c r="AB35" i="10"/>
  <c r="P34" i="17"/>
  <c r="P35" i="10"/>
  <c r="P35" i="17" s="1"/>
  <c r="D34" i="17"/>
  <c r="D35" i="10"/>
  <c r="D35" i="17" s="1"/>
  <c r="AC35" i="10"/>
  <c r="AM35" i="10"/>
  <c r="O34" i="17"/>
  <c r="O35" i="10"/>
  <c r="O35" i="17" s="1"/>
  <c r="AG35" i="10"/>
  <c r="E35" i="10"/>
  <c r="E35" i="17" s="1"/>
  <c r="E34" i="17"/>
  <c r="AA35" i="10"/>
  <c r="C35" i="10"/>
  <c r="C35" i="17" s="1"/>
  <c r="C34" i="17"/>
  <c r="N35" i="10"/>
  <c r="N35" i="17" s="1"/>
  <c r="N34" i="17"/>
  <c r="AL35" i="10"/>
  <c r="Y35" i="10"/>
  <c r="H34" i="17"/>
  <c r="H35" i="10"/>
  <c r="H35" i="17" s="1"/>
  <c r="Z35" i="10"/>
  <c r="AW35" i="10"/>
  <c r="AK35" i="10"/>
  <c r="M34" i="17"/>
  <c r="M35" i="10"/>
  <c r="M35" i="17" s="1"/>
  <c r="AV35" i="10"/>
  <c r="AJ35" i="10"/>
  <c r="X35" i="10"/>
  <c r="L34" i="17"/>
  <c r="L35" i="10"/>
  <c r="L35" i="17" s="1"/>
  <c r="V45" i="46"/>
  <c r="P45" i="46"/>
  <c r="AD45" i="46"/>
  <c r="G45" i="46"/>
  <c r="D45" i="46"/>
  <c r="S45" i="46"/>
  <c r="H45" i="46"/>
  <c r="AF45" i="46"/>
  <c r="AL41" i="47"/>
  <c r="AN35" i="46" s="1"/>
  <c r="E45" i="46"/>
  <c r="U45" i="46"/>
  <c r="M45" i="46"/>
  <c r="Q45" i="46"/>
  <c r="Y45" i="46"/>
  <c r="AH45" i="46"/>
  <c r="X45" i="46"/>
  <c r="AL51" i="47"/>
  <c r="AN45" i="46" s="1"/>
  <c r="AL28" i="47"/>
  <c r="AN24" i="46" s="1"/>
  <c r="AN23" i="46"/>
  <c r="I48" i="47"/>
  <c r="AG48" i="47"/>
  <c r="AA45" i="46"/>
  <c r="T45" i="46"/>
  <c r="R45" i="46"/>
  <c r="N45" i="46"/>
  <c r="W45" i="46"/>
  <c r="Z45" i="46"/>
  <c r="AL24" i="47"/>
  <c r="AN20" i="46" s="1"/>
  <c r="F48" i="47"/>
  <c r="R48" i="47"/>
  <c r="AD48" i="47"/>
  <c r="AB45" i="46"/>
  <c r="H48" i="47"/>
  <c r="AF48" i="47"/>
  <c r="G48" i="47"/>
  <c r="S48" i="47"/>
  <c r="AE48" i="47"/>
  <c r="AC45" i="46"/>
  <c r="U48" i="47"/>
  <c r="J48" i="47"/>
  <c r="V48" i="47"/>
  <c r="AH48" i="47"/>
  <c r="AE45" i="46"/>
  <c r="AM27" i="46"/>
  <c r="AI46" i="46"/>
  <c r="AM46" i="46" s="1"/>
  <c r="K48" i="47"/>
  <c r="W48" i="47"/>
  <c r="AI48" i="47"/>
  <c r="J45" i="46"/>
  <c r="L48" i="47"/>
  <c r="X48" i="47"/>
  <c r="M48" i="47"/>
  <c r="Y48" i="47"/>
  <c r="AL40" i="47"/>
  <c r="AN34" i="46" s="1"/>
  <c r="K45" i="46"/>
  <c r="AI45" i="46"/>
  <c r="AM45" i="46" s="1"/>
  <c r="AM24" i="46"/>
  <c r="T48" i="47"/>
  <c r="N48" i="47"/>
  <c r="Z48" i="47"/>
  <c r="AL27" i="46"/>
  <c r="O46" i="46"/>
  <c r="AL46" i="46" s="1"/>
  <c r="AA48" i="47"/>
  <c r="D48" i="47"/>
  <c r="P48" i="47"/>
  <c r="AB48" i="47"/>
  <c r="AL25" i="47"/>
  <c r="AN21" i="46" s="1"/>
  <c r="E48" i="47"/>
  <c r="Q48" i="47"/>
  <c r="AC48" i="47"/>
  <c r="AG45" i="46"/>
  <c r="N6" i="19"/>
  <c r="AN38" i="18"/>
  <c r="AB38" i="18"/>
  <c r="P38" i="18"/>
  <c r="D38" i="18"/>
  <c r="AR17" i="19"/>
  <c r="AC39" i="19"/>
  <c r="AC19" i="14" s="1"/>
  <c r="E30" i="19"/>
  <c r="E28" i="19" s="1"/>
  <c r="Q30" i="19"/>
  <c r="Q28" i="19" s="1"/>
  <c r="AC30" i="19"/>
  <c r="AC28" i="19" s="1"/>
  <c r="AO30" i="19"/>
  <c r="AO28" i="19" s="1"/>
  <c r="L4" i="19"/>
  <c r="X4" i="19"/>
  <c r="AJ4" i="19"/>
  <c r="AV4" i="19"/>
  <c r="M6" i="19"/>
  <c r="Y6" i="19"/>
  <c r="AK6" i="19"/>
  <c r="AW6" i="19"/>
  <c r="M19" i="19"/>
  <c r="Y19" i="19"/>
  <c r="AK19" i="19"/>
  <c r="AW19" i="19"/>
  <c r="AO39" i="19"/>
  <c r="AO19" i="14" s="1"/>
  <c r="AB30" i="10"/>
  <c r="AB29" i="10"/>
  <c r="AA30" i="10"/>
  <c r="AA29" i="10"/>
  <c r="W30" i="14"/>
  <c r="W29" i="14"/>
  <c r="AT29" i="10"/>
  <c r="AT30" i="10"/>
  <c r="AH30" i="10"/>
  <c r="AH29" i="10"/>
  <c r="V30" i="10"/>
  <c r="V29" i="10"/>
  <c r="AB29" i="14"/>
  <c r="AB30" i="14"/>
  <c r="AN29" i="14"/>
  <c r="AN30" i="14"/>
  <c r="AI30" i="14"/>
  <c r="AI29" i="14"/>
  <c r="AS29" i="10"/>
  <c r="AS30" i="10"/>
  <c r="AG29" i="10"/>
  <c r="AG30" i="10"/>
  <c r="U29" i="10"/>
  <c r="U30" i="10"/>
  <c r="AC29" i="14"/>
  <c r="AC30" i="14"/>
  <c r="AO29" i="14"/>
  <c r="AO30" i="14"/>
  <c r="S29" i="14"/>
  <c r="S30" i="14"/>
  <c r="AE29" i="14"/>
  <c r="AE30" i="14"/>
  <c r="AQ30" i="14"/>
  <c r="AQ29" i="14"/>
  <c r="AE30" i="10"/>
  <c r="AE29" i="10"/>
  <c r="AP30" i="10"/>
  <c r="AP29" i="10"/>
  <c r="AD30" i="10"/>
  <c r="AD29" i="10"/>
  <c r="R30" i="10"/>
  <c r="R29" i="10"/>
  <c r="T30" i="14"/>
  <c r="T29" i="14"/>
  <c r="AF30" i="14"/>
  <c r="AF29" i="14"/>
  <c r="AR30" i="14"/>
  <c r="AR29" i="14"/>
  <c r="AR29" i="10"/>
  <c r="AR30" i="10"/>
  <c r="R30" i="14"/>
  <c r="R29" i="14"/>
  <c r="AD29" i="14"/>
  <c r="AD30" i="14"/>
  <c r="AP30" i="14"/>
  <c r="AP29" i="14"/>
  <c r="AQ30" i="10"/>
  <c r="AQ29" i="10"/>
  <c r="S30" i="10"/>
  <c r="S29" i="10"/>
  <c r="AO30" i="10"/>
  <c r="AO29" i="10"/>
  <c r="AC29" i="10"/>
  <c r="AC30" i="10"/>
  <c r="U29" i="14"/>
  <c r="U30" i="14"/>
  <c r="AG29" i="14"/>
  <c r="AG30" i="14"/>
  <c r="AS29" i="14"/>
  <c r="AS30" i="14"/>
  <c r="AN30" i="10"/>
  <c r="AN29" i="10"/>
  <c r="V29" i="14"/>
  <c r="V30" i="14"/>
  <c r="AH29" i="14"/>
  <c r="AH30" i="14"/>
  <c r="AT29" i="14"/>
  <c r="AT30" i="14"/>
  <c r="T29" i="10"/>
  <c r="T30" i="10"/>
  <c r="AL29" i="10"/>
  <c r="AL30" i="10"/>
  <c r="Z29" i="10"/>
  <c r="Z30" i="10"/>
  <c r="X30" i="14"/>
  <c r="X29" i="14"/>
  <c r="AJ30" i="14"/>
  <c r="AJ29" i="14"/>
  <c r="AV30" i="14"/>
  <c r="AV29" i="14"/>
  <c r="AU30" i="14"/>
  <c r="AU29" i="14"/>
  <c r="AW30" i="10"/>
  <c r="AW29" i="10"/>
  <c r="AK29" i="10"/>
  <c r="AK30" i="10"/>
  <c r="Y29" i="10"/>
  <c r="Y30" i="10"/>
  <c r="H14" i="13"/>
  <c r="Y30" i="14"/>
  <c r="Y29" i="14"/>
  <c r="AK30" i="14"/>
  <c r="AK29" i="14"/>
  <c r="AW30" i="14"/>
  <c r="AW29" i="14"/>
  <c r="AF29" i="10"/>
  <c r="AF30" i="10"/>
  <c r="AM30" i="10"/>
  <c r="AM29" i="10"/>
  <c r="AV29" i="10"/>
  <c r="AV30" i="10"/>
  <c r="AJ29" i="10"/>
  <c r="AJ30" i="10"/>
  <c r="X29" i="10"/>
  <c r="X30" i="10"/>
  <c r="Z30" i="14"/>
  <c r="Z29" i="14"/>
  <c r="AL30" i="14"/>
  <c r="AL29" i="14"/>
  <c r="AU29" i="10"/>
  <c r="AU30" i="10"/>
  <c r="AI29" i="10"/>
  <c r="AI30" i="10"/>
  <c r="W29" i="10"/>
  <c r="W30" i="10"/>
  <c r="AA29" i="14"/>
  <c r="AA30" i="14"/>
  <c r="AM29" i="14"/>
  <c r="AM30" i="14"/>
  <c r="AR9" i="18"/>
  <c r="AF9" i="18"/>
  <c r="T9" i="18"/>
  <c r="AK23" i="17"/>
  <c r="W18" i="46" s="1"/>
  <c r="Y23" i="17"/>
  <c r="K18" i="46" s="1"/>
  <c r="M23" i="17"/>
  <c r="AQ9" i="18"/>
  <c r="G9" i="18"/>
  <c r="AL26" i="17"/>
  <c r="N26" i="17"/>
  <c r="Z26" i="17"/>
  <c r="C30" i="19"/>
  <c r="C28" i="19" s="1"/>
  <c r="O30" i="19"/>
  <c r="O28" i="19" s="1"/>
  <c r="AA30" i="19"/>
  <c r="AA28" i="19" s="1"/>
  <c r="AM30" i="19"/>
  <c r="AM28" i="19" s="1"/>
  <c r="AO22" i="18"/>
  <c r="AC22" i="18"/>
  <c r="Q22" i="18"/>
  <c r="E22" i="18"/>
  <c r="AL38" i="18"/>
  <c r="Z38" i="18"/>
  <c r="N38" i="18"/>
  <c r="T14" i="13"/>
  <c r="J17" i="19"/>
  <c r="V17" i="19"/>
  <c r="K19" i="19"/>
  <c r="W19" i="19"/>
  <c r="AI19" i="19"/>
  <c r="AU19" i="19"/>
  <c r="AN23" i="17"/>
  <c r="Z18" i="46" s="1"/>
  <c r="AB23" i="17"/>
  <c r="N18" i="46" s="1"/>
  <c r="D23" i="17"/>
  <c r="AT21" i="19"/>
  <c r="AF6" i="19"/>
  <c r="M30" i="19"/>
  <c r="M28" i="19" s="1"/>
  <c r="O21" i="19"/>
  <c r="AH4" i="19"/>
  <c r="D30" i="19"/>
  <c r="D28" i="19" s="1"/>
  <c r="H9" i="18"/>
  <c r="F21" i="19"/>
  <c r="AD21" i="19"/>
  <c r="AP22" i="18"/>
  <c r="AD22" i="18"/>
  <c r="R22" i="18"/>
  <c r="F22" i="18"/>
  <c r="T4" i="19"/>
  <c r="AF4" i="19"/>
  <c r="I6" i="19"/>
  <c r="AG6" i="19"/>
  <c r="AS6" i="19"/>
  <c r="AM38" i="18"/>
  <c r="AA38" i="18"/>
  <c r="O38" i="18"/>
  <c r="J4" i="19"/>
  <c r="V4" i="19"/>
  <c r="AH8" i="19"/>
  <c r="T8" i="47" s="1"/>
  <c r="T5" i="47" s="1"/>
  <c r="AT4" i="19"/>
  <c r="K6" i="19"/>
  <c r="W6" i="19"/>
  <c r="AI6" i="19"/>
  <c r="AU6" i="19"/>
  <c r="G30" i="19"/>
  <c r="G28" i="19" s="1"/>
  <c r="AQ30" i="19"/>
  <c r="AQ28" i="19" s="1"/>
  <c r="AW25" i="17"/>
  <c r="AK25" i="17"/>
  <c r="Y25" i="17"/>
  <c r="M25" i="17"/>
  <c r="O24" i="19"/>
  <c r="W9" i="18"/>
  <c r="AU9" i="18"/>
  <c r="AI9" i="18"/>
  <c r="K9" i="18"/>
  <c r="AV23" i="17"/>
  <c r="AH18" i="46" s="1"/>
  <c r="AJ23" i="17"/>
  <c r="V18" i="46" s="1"/>
  <c r="X23" i="17"/>
  <c r="J18" i="46" s="1"/>
  <c r="L23" i="17"/>
  <c r="O23" i="19"/>
  <c r="AP38" i="18"/>
  <c r="AD38" i="18"/>
  <c r="R38" i="18"/>
  <c r="F38" i="18"/>
  <c r="Z6" i="19"/>
  <c r="AQ22" i="18"/>
  <c r="AE22" i="18"/>
  <c r="S22" i="18"/>
  <c r="AO38" i="18"/>
  <c r="AC38" i="18"/>
  <c r="Q38" i="18"/>
  <c r="E38" i="18"/>
  <c r="H30" i="19"/>
  <c r="H28" i="19" s="1"/>
  <c r="AF30" i="19"/>
  <c r="AF28" i="19" s="1"/>
  <c r="AR30" i="19"/>
  <c r="AR28" i="19" s="1"/>
  <c r="E10" i="13"/>
  <c r="Q10" i="13"/>
  <c r="AD10" i="13"/>
  <c r="P42" i="47" s="1"/>
  <c r="P46" i="47" s="1"/>
  <c r="AP10" i="13"/>
  <c r="AB42" i="47" s="1"/>
  <c r="AB46" i="47" s="1"/>
  <c r="G14" i="13"/>
  <c r="AQ14" i="13"/>
  <c r="AC22" i="47" s="1"/>
  <c r="AF14" i="13"/>
  <c r="R22" i="47" s="1"/>
  <c r="AR14" i="13"/>
  <c r="AD22" i="47" s="1"/>
  <c r="AW38" i="18"/>
  <c r="AK38" i="18"/>
  <c r="Y38" i="18"/>
  <c r="M38" i="18"/>
  <c r="H8" i="19"/>
  <c r="T8" i="19"/>
  <c r="AF8" i="19"/>
  <c r="R8" i="47" s="1"/>
  <c r="R5" i="47" s="1"/>
  <c r="AR8" i="19"/>
  <c r="AD8" i="47" s="1"/>
  <c r="AD5" i="47" s="1"/>
  <c r="M17" i="19"/>
  <c r="Y17" i="19"/>
  <c r="AK17" i="19"/>
  <c r="AW17" i="19"/>
  <c r="N19" i="19"/>
  <c r="Z19" i="19"/>
  <c r="AL19" i="19"/>
  <c r="C21" i="19"/>
  <c r="AA21" i="19"/>
  <c r="AM21" i="19"/>
  <c r="X24" i="19"/>
  <c r="AP26" i="17"/>
  <c r="AN25" i="17"/>
  <c r="P25" i="17"/>
  <c r="N17" i="19"/>
  <c r="C19" i="19"/>
  <c r="AA19" i="19"/>
  <c r="AM19" i="19"/>
  <c r="R26" i="17"/>
  <c r="F26" i="17"/>
  <c r="AB25" i="17"/>
  <c r="D25" i="17"/>
  <c r="AO26" i="17"/>
  <c r="AC26" i="17"/>
  <c r="Q26" i="17"/>
  <c r="E26" i="17"/>
  <c r="G10" i="13"/>
  <c r="S10" i="13"/>
  <c r="E42" i="47" s="1"/>
  <c r="E46" i="47" s="1"/>
  <c r="AE10" i="13"/>
  <c r="Q42" i="47" s="1"/>
  <c r="Q46" i="47" s="1"/>
  <c r="AQ10" i="13"/>
  <c r="AC42" i="47" s="1"/>
  <c r="AC46" i="47" s="1"/>
  <c r="I14" i="13"/>
  <c r="U14" i="13"/>
  <c r="G22" i="47" s="1"/>
  <c r="AG14" i="13"/>
  <c r="S22" i="47" s="1"/>
  <c r="AS14" i="13"/>
  <c r="AE22" i="47" s="1"/>
  <c r="L11" i="14"/>
  <c r="H4" i="19"/>
  <c r="AU22" i="18"/>
  <c r="AI22" i="18"/>
  <c r="W22" i="18"/>
  <c r="K22" i="18"/>
  <c r="P30" i="19"/>
  <c r="P28" i="19" s="1"/>
  <c r="AB30" i="19"/>
  <c r="AB28" i="19" s="1"/>
  <c r="H17" i="19"/>
  <c r="AJ6" i="19"/>
  <c r="P11" i="14"/>
  <c r="AQ38" i="18"/>
  <c r="AE38" i="18"/>
  <c r="S38" i="18"/>
  <c r="G38" i="18"/>
  <c r="F30" i="19"/>
  <c r="F28" i="19" s="1"/>
  <c r="AD30" i="19"/>
  <c r="AD28" i="19" s="1"/>
  <c r="AP30" i="19"/>
  <c r="AP28" i="19" s="1"/>
  <c r="AF19" i="19"/>
  <c r="AR19" i="19"/>
  <c r="AS22" i="18"/>
  <c r="AG22" i="18"/>
  <c r="U22" i="18"/>
  <c r="I22" i="18"/>
  <c r="AQ21" i="19"/>
  <c r="F17" i="19"/>
  <c r="AP17" i="19"/>
  <c r="S19" i="19"/>
  <c r="AR23" i="19"/>
  <c r="P10" i="13"/>
  <c r="S14" i="13"/>
  <c r="E22" i="47" s="1"/>
  <c r="AE14" i="13"/>
  <c r="Q22" i="47" s="1"/>
  <c r="R10" i="13"/>
  <c r="D42" i="47" s="1"/>
  <c r="D46" i="47" s="1"/>
  <c r="AN9" i="18"/>
  <c r="AB9" i="18"/>
  <c r="P9" i="18"/>
  <c r="AC23" i="17"/>
  <c r="O18" i="46" s="1"/>
  <c r="E8" i="19"/>
  <c r="Q8" i="19"/>
  <c r="AC8" i="19"/>
  <c r="AO8" i="19"/>
  <c r="AA8" i="47" s="1"/>
  <c r="AA5" i="47" s="1"/>
  <c r="X21" i="19"/>
  <c r="AO23" i="17"/>
  <c r="AA18" i="46" s="1"/>
  <c r="AL9" i="18"/>
  <c r="Z9" i="18"/>
  <c r="N9" i="18"/>
  <c r="L30" i="19"/>
  <c r="L28" i="19" s="1"/>
  <c r="AD24" i="19"/>
  <c r="AV12" i="14"/>
  <c r="E23" i="17"/>
  <c r="N11" i="14"/>
  <c r="F39" i="19"/>
  <c r="F19" i="14" s="1"/>
  <c r="U8" i="19"/>
  <c r="G8" i="47" s="1"/>
  <c r="G5" i="47" s="1"/>
  <c r="AS8" i="19"/>
  <c r="AE8" i="47" s="1"/>
  <c r="AE5" i="47" s="1"/>
  <c r="Y30" i="19"/>
  <c r="Y28" i="19" s="1"/>
  <c r="AK30" i="19"/>
  <c r="AK28" i="19" s="1"/>
  <c r="AW30" i="19"/>
  <c r="AW28" i="19" s="1"/>
  <c r="AP24" i="19"/>
  <c r="C17" i="19"/>
  <c r="O17" i="19"/>
  <c r="X12" i="14"/>
  <c r="Q23" i="17"/>
  <c r="J10" i="13"/>
  <c r="V10" i="13"/>
  <c r="H42" i="47" s="1"/>
  <c r="H46" i="47" s="1"/>
  <c r="S39" i="19"/>
  <c r="S19" i="14" s="1"/>
  <c r="AR4" i="19"/>
  <c r="U6" i="19"/>
  <c r="AU30" i="19"/>
  <c r="AU28" i="19" s="1"/>
  <c r="AD4" i="19"/>
  <c r="U23" i="19"/>
  <c r="L26" i="17"/>
  <c r="E11" i="14"/>
  <c r="V12" i="14"/>
  <c r="AC23" i="19"/>
  <c r="T39" i="19"/>
  <c r="T19" i="14" s="1"/>
  <c r="C4" i="19"/>
  <c r="O4" i="19"/>
  <c r="AA4" i="19"/>
  <c r="AM4" i="19"/>
  <c r="P6" i="19"/>
  <c r="AB6" i="19"/>
  <c r="AN6" i="19"/>
  <c r="D17" i="19"/>
  <c r="P17" i="19"/>
  <c r="AB17" i="19"/>
  <c r="AN17" i="19"/>
  <c r="E19" i="19"/>
  <c r="Q19" i="19"/>
  <c r="AC19" i="19"/>
  <c r="AO19" i="19"/>
  <c r="AF39" i="19"/>
  <c r="AF19" i="14" s="1"/>
  <c r="AV26" i="17"/>
  <c r="AJ26" i="17"/>
  <c r="X26" i="17"/>
  <c r="G22" i="18"/>
  <c r="AO23" i="19"/>
  <c r="AA23" i="19"/>
  <c r="K17" i="19"/>
  <c r="W17" i="19"/>
  <c r="AI17" i="19"/>
  <c r="AU17" i="19"/>
  <c r="L19" i="19"/>
  <c r="X19" i="19"/>
  <c r="AJ19" i="19"/>
  <c r="AV23" i="19"/>
  <c r="AC17" i="19"/>
  <c r="F19" i="19"/>
  <c r="V30" i="19"/>
  <c r="V28" i="19" s="1"/>
  <c r="H24" i="19"/>
  <c r="AS11" i="14"/>
  <c r="S4" i="19"/>
  <c r="AQ4" i="19"/>
  <c r="H6" i="19"/>
  <c r="T6" i="19"/>
  <c r="AR6" i="19"/>
  <c r="U24" i="19"/>
  <c r="AQ26" i="17"/>
  <c r="AE26" i="17"/>
  <c r="S26" i="17"/>
  <c r="G26" i="17"/>
  <c r="F10" i="13"/>
  <c r="AR39" i="19"/>
  <c r="AR19" i="14" s="1"/>
  <c r="P19" i="19"/>
  <c r="T10" i="13"/>
  <c r="AR10" i="13"/>
  <c r="AD42" i="47" s="1"/>
  <c r="AD46" i="47" s="1"/>
  <c r="J14" i="13"/>
  <c r="C38" i="18"/>
  <c r="AV38" i="18"/>
  <c r="AJ38" i="18"/>
  <c r="X38" i="18"/>
  <c r="L38" i="18"/>
  <c r="E39" i="19"/>
  <c r="E19" i="14" s="1"/>
  <c r="AT23" i="19"/>
  <c r="M12" i="14"/>
  <c r="Z25" i="17"/>
  <c r="N25" i="17"/>
  <c r="U10" i="13"/>
  <c r="G42" i="47" s="1"/>
  <c r="G46" i="47" s="1"/>
  <c r="AG10" i="13"/>
  <c r="S42" i="47" s="1"/>
  <c r="S46" i="47" s="1"/>
  <c r="W14" i="13"/>
  <c r="I22" i="47" s="1"/>
  <c r="AU14" i="13"/>
  <c r="AG22" i="47" s="1"/>
  <c r="Y11" i="14"/>
  <c r="R12" i="14"/>
  <c r="AD12" i="14"/>
  <c r="AP12" i="14"/>
  <c r="E23" i="19"/>
  <c r="AI8" i="19"/>
  <c r="U8" i="47" s="1"/>
  <c r="U5" i="47" s="1"/>
  <c r="AU8" i="19"/>
  <c r="AG8" i="47" s="1"/>
  <c r="AG5" i="47" s="1"/>
  <c r="L6" i="19"/>
  <c r="X6" i="19"/>
  <c r="AV6" i="19"/>
  <c r="R21" i="19"/>
  <c r="AP21" i="19"/>
  <c r="AR24" i="19"/>
  <c r="AQ6" i="19"/>
  <c r="AM26" i="17"/>
  <c r="AK9" i="18"/>
  <c r="Y9" i="18"/>
  <c r="M9" i="18"/>
  <c r="Q23" i="19"/>
  <c r="AV8" i="19"/>
  <c r="AH8" i="47" s="1"/>
  <c r="AH5" i="47" s="1"/>
  <c r="AF23" i="19"/>
  <c r="C23" i="19"/>
  <c r="AA26" i="17"/>
  <c r="O26" i="17"/>
  <c r="C26" i="17"/>
  <c r="AV9" i="18"/>
  <c r="AJ9" i="18"/>
  <c r="X9" i="18"/>
  <c r="L9" i="18"/>
  <c r="R39" i="19"/>
  <c r="R19" i="14" s="1"/>
  <c r="AG39" i="19"/>
  <c r="AG19" i="14" s="1"/>
  <c r="AL17" i="19"/>
  <c r="O19" i="19"/>
  <c r="R11" i="14"/>
  <c r="AD11" i="14"/>
  <c r="AP11" i="14"/>
  <c r="K12" i="14"/>
  <c r="W12" i="14"/>
  <c r="AI12" i="14"/>
  <c r="AU12" i="14"/>
  <c r="AS9" i="18"/>
  <c r="AG9" i="18"/>
  <c r="U9" i="18"/>
  <c r="I9" i="18"/>
  <c r="AU23" i="19"/>
  <c r="D4" i="19"/>
  <c r="P4" i="19"/>
  <c r="AB4" i="19"/>
  <c r="AN4" i="19"/>
  <c r="E6" i="19"/>
  <c r="Q6" i="19"/>
  <c r="AC6" i="19"/>
  <c r="AO6" i="19"/>
  <c r="C24" i="19"/>
  <c r="AA17" i="19"/>
  <c r="AM17" i="19"/>
  <c r="AB19" i="19"/>
  <c r="AN19" i="19"/>
  <c r="X14" i="13"/>
  <c r="J22" i="47" s="1"/>
  <c r="AO4" i="19"/>
  <c r="K30" i="19"/>
  <c r="K28" i="19" s="1"/>
  <c r="AQ25" i="17"/>
  <c r="AE25" i="17"/>
  <c r="S25" i="17"/>
  <c r="G25" i="17"/>
  <c r="AJ10" i="13"/>
  <c r="V42" i="47" s="1"/>
  <c r="V46" i="47" s="1"/>
  <c r="N14" i="13"/>
  <c r="Z14" i="13"/>
  <c r="L22" i="47" s="1"/>
  <c r="J11" i="14"/>
  <c r="AB12" i="14"/>
  <c r="AM22" i="18"/>
  <c r="AL23" i="19"/>
  <c r="D23" i="19"/>
  <c r="P23" i="19"/>
  <c r="AB23" i="19"/>
  <c r="AN23" i="19"/>
  <c r="G4" i="19"/>
  <c r="AE4" i="19"/>
  <c r="X30" i="19"/>
  <c r="X28" i="19" s="1"/>
  <c r="AJ30" i="19"/>
  <c r="AJ28" i="19" s="1"/>
  <c r="AV30" i="19"/>
  <c r="AV28" i="19" s="1"/>
  <c r="AT10" i="13"/>
  <c r="AF42" i="47" s="1"/>
  <c r="AF46" i="47" s="1"/>
  <c r="AV14" i="13"/>
  <c r="AH22" i="47" s="1"/>
  <c r="E4" i="19"/>
  <c r="F9" i="18"/>
  <c r="P22" i="18"/>
  <c r="Z17" i="19"/>
  <c r="S6" i="19"/>
  <c r="AI30" i="19"/>
  <c r="AI28" i="19" s="1"/>
  <c r="AR26" i="17"/>
  <c r="AF26" i="17"/>
  <c r="T26" i="17"/>
  <c r="H26" i="17"/>
  <c r="N10" i="13"/>
  <c r="D9" i="18"/>
  <c r="V8" i="19"/>
  <c r="H8" i="47" s="1"/>
  <c r="H5" i="47" s="1"/>
  <c r="AA39" i="19"/>
  <c r="AA19" i="14" s="1"/>
  <c r="I8" i="19"/>
  <c r="AG8" i="19"/>
  <c r="S8" i="47" s="1"/>
  <c r="S5" i="47" s="1"/>
  <c r="AH6" i="19"/>
  <c r="T17" i="19"/>
  <c r="T11" i="14"/>
  <c r="AL12" i="14"/>
  <c r="AP9" i="18"/>
  <c r="AQ23" i="17"/>
  <c r="AC18" i="46" s="1"/>
  <c r="S23" i="17"/>
  <c r="E18" i="46" s="1"/>
  <c r="G23" i="17"/>
  <c r="Q4" i="19"/>
  <c r="AB22" i="18"/>
  <c r="N23" i="19"/>
  <c r="AP23" i="17"/>
  <c r="AB18" i="46" s="1"/>
  <c r="F23" i="17"/>
  <c r="AT17" i="19"/>
  <c r="AM23" i="19"/>
  <c r="AM39" i="19"/>
  <c r="AM19" i="14" s="1"/>
  <c r="AE19" i="19"/>
  <c r="AQ19" i="19"/>
  <c r="AK12" i="14"/>
  <c r="AD23" i="17"/>
  <c r="P18" i="46" s="1"/>
  <c r="G21" i="19"/>
  <c r="S21" i="19"/>
  <c r="AE21" i="19"/>
  <c r="AN30" i="19"/>
  <c r="AN28" i="19" s="1"/>
  <c r="AF11" i="14"/>
  <c r="R6" i="19"/>
  <c r="AG11" i="14"/>
  <c r="Z12" i="14"/>
  <c r="AD9" i="18"/>
  <c r="AN22" i="18"/>
  <c r="D22" i="18"/>
  <c r="G6" i="19"/>
  <c r="R23" i="17"/>
  <c r="D18" i="46" s="1"/>
  <c r="AC10" i="13"/>
  <c r="O42" i="47" s="1"/>
  <c r="AA11" i="14"/>
  <c r="AQ39" i="19"/>
  <c r="AQ19" i="14" s="1"/>
  <c r="S30" i="19"/>
  <c r="S28" i="19" s="1"/>
  <c r="AE30" i="19"/>
  <c r="AE28" i="19" s="1"/>
  <c r="Y24" i="19"/>
  <c r="L14" i="13"/>
  <c r="AR11" i="14"/>
  <c r="Y12" i="14"/>
  <c r="X17" i="19"/>
  <c r="W30" i="19"/>
  <c r="W28" i="19" s="1"/>
  <c r="AC11" i="14"/>
  <c r="AO11" i="14"/>
  <c r="AH12" i="14"/>
  <c r="AT12" i="14"/>
  <c r="AT8" i="19"/>
  <c r="AF8" i="47" s="1"/>
  <c r="AF5" i="47" s="1"/>
  <c r="N39" i="19"/>
  <c r="N19" i="14" s="1"/>
  <c r="AL4" i="19"/>
  <c r="C6" i="19"/>
  <c r="O6" i="19"/>
  <c r="AA6" i="19"/>
  <c r="AM6" i="19"/>
  <c r="I21" i="19"/>
  <c r="U21" i="19"/>
  <c r="AG21" i="19"/>
  <c r="AS21" i="19"/>
  <c r="J19" i="19"/>
  <c r="V19" i="19"/>
  <c r="R30" i="19"/>
  <c r="R28" i="19" s="1"/>
  <c r="S9" i="18"/>
  <c r="AE9" i="18"/>
  <c r="AW9" i="18"/>
  <c r="C9" i="18"/>
  <c r="Q9" i="18"/>
  <c r="R9" i="18"/>
  <c r="AH11" i="14"/>
  <c r="AG23" i="17"/>
  <c r="S18" i="46" s="1"/>
  <c r="I23" i="17"/>
  <c r="AG26" i="17"/>
  <c r="I26" i="17"/>
  <c r="D6" i="19"/>
  <c r="T30" i="19"/>
  <c r="T28" i="19" s="1"/>
  <c r="N12" i="14"/>
  <c r="AT11" i="14"/>
  <c r="AS23" i="17"/>
  <c r="AE18" i="46" s="1"/>
  <c r="U23" i="17"/>
  <c r="G18" i="46" s="1"/>
  <c r="AS26" i="17"/>
  <c r="U26" i="17"/>
  <c r="K10" i="13"/>
  <c r="W10" i="13"/>
  <c r="I42" i="47" s="1"/>
  <c r="I46" i="47" s="1"/>
  <c r="AI10" i="13"/>
  <c r="U42" i="47" s="1"/>
  <c r="U46" i="47" s="1"/>
  <c r="AU10" i="13"/>
  <c r="AG42" i="47" s="1"/>
  <c r="AG46" i="47" s="1"/>
  <c r="M14" i="13"/>
  <c r="Y14" i="13"/>
  <c r="K22" i="47" s="1"/>
  <c r="AK14" i="13"/>
  <c r="W22" i="47" s="1"/>
  <c r="AW14" i="13"/>
  <c r="AI22" i="47" s="1"/>
  <c r="D19" i="19"/>
  <c r="I30" i="19"/>
  <c r="I28" i="19" s="1"/>
  <c r="U30" i="19"/>
  <c r="U28" i="19" s="1"/>
  <c r="AG30" i="19"/>
  <c r="AG28" i="19" s="1"/>
  <c r="AS30" i="19"/>
  <c r="AS28" i="19" s="1"/>
  <c r="Y10" i="13"/>
  <c r="K42" i="47" s="1"/>
  <c r="K46" i="47" s="1"/>
  <c r="AK10" i="13"/>
  <c r="W42" i="47" s="1"/>
  <c r="W46" i="47" s="1"/>
  <c r="AW10" i="13"/>
  <c r="AI42" i="47" s="1"/>
  <c r="AI46" i="47" s="1"/>
  <c r="C14" i="13"/>
  <c r="O14" i="13"/>
  <c r="AA14" i="13"/>
  <c r="M22" i="47" s="1"/>
  <c r="AM14" i="13"/>
  <c r="Y22" i="47" s="1"/>
  <c r="R19" i="19"/>
  <c r="S11" i="14"/>
  <c r="AQ11" i="14"/>
  <c r="H11" i="14"/>
  <c r="L12" i="14"/>
  <c r="AH17" i="19"/>
  <c r="AH21" i="19"/>
  <c r="I23" i="19"/>
  <c r="I24" i="19"/>
  <c r="I39" i="19"/>
  <c r="I19" i="14" s="1"/>
  <c r="AS23" i="19"/>
  <c r="AS39" i="19"/>
  <c r="AS19" i="14" s="1"/>
  <c r="N8" i="19"/>
  <c r="N4" i="19"/>
  <c r="J30" i="19"/>
  <c r="J28" i="19" s="1"/>
  <c r="AH30" i="19"/>
  <c r="AH28" i="19" s="1"/>
  <c r="AT30" i="19"/>
  <c r="AT28" i="19" s="1"/>
  <c r="AH23" i="19"/>
  <c r="M10" i="13"/>
  <c r="U11" i="14"/>
  <c r="AC4" i="19"/>
  <c r="F6" i="19"/>
  <c r="AP6" i="19"/>
  <c r="L21" i="19"/>
  <c r="L17" i="19"/>
  <c r="AJ21" i="19"/>
  <c r="AJ17" i="19"/>
  <c r="AV17" i="19"/>
  <c r="AV21" i="19"/>
  <c r="K23" i="19"/>
  <c r="K24" i="19"/>
  <c r="W23" i="19"/>
  <c r="AI24" i="19"/>
  <c r="AI23" i="19"/>
  <c r="C12" i="14"/>
  <c r="AA12" i="14"/>
  <c r="AM12" i="14"/>
  <c r="AO9" i="18"/>
  <c r="AC9" i="18"/>
  <c r="E9" i="18"/>
  <c r="AA22" i="18"/>
  <c r="O22" i="18"/>
  <c r="F4" i="19"/>
  <c r="AL8" i="19"/>
  <c r="X8" i="47" s="1"/>
  <c r="X5" i="47" s="1"/>
  <c r="R4" i="19"/>
  <c r="AP4" i="19"/>
  <c r="AE6" i="19"/>
  <c r="L23" i="19"/>
  <c r="L39" i="19"/>
  <c r="L19" i="14" s="1"/>
  <c r="L24" i="19"/>
  <c r="AJ39" i="19"/>
  <c r="AJ19" i="14" s="1"/>
  <c r="AJ24" i="19"/>
  <c r="AV39" i="19"/>
  <c r="AV19" i="14" s="1"/>
  <c r="AV24" i="19"/>
  <c r="AD6" i="19"/>
  <c r="AD19" i="19"/>
  <c r="Z4" i="19"/>
  <c r="Z8" i="19"/>
  <c r="L8" i="47" s="1"/>
  <c r="L5" i="47" s="1"/>
  <c r="V11" i="14"/>
  <c r="O12" i="14"/>
  <c r="AG23" i="19"/>
  <c r="AS24" i="19"/>
  <c r="H19" i="19"/>
  <c r="T19" i="19"/>
  <c r="AK24" i="19"/>
  <c r="AR23" i="17"/>
  <c r="AD18" i="46" s="1"/>
  <c r="T23" i="17"/>
  <c r="F18" i="46" s="1"/>
  <c r="H23" i="17"/>
  <c r="AP25" i="17"/>
  <c r="AD25" i="17"/>
  <c r="R25" i="17"/>
  <c r="F25" i="17"/>
  <c r="H10" i="13"/>
  <c r="AF10" i="13"/>
  <c r="R42" i="47" s="1"/>
  <c r="R46" i="47" s="1"/>
  <c r="V14" i="13"/>
  <c r="H22" i="47" s="1"/>
  <c r="AH14" i="13"/>
  <c r="T22" i="47" s="1"/>
  <c r="AT14" i="13"/>
  <c r="AF22" i="47" s="1"/>
  <c r="Q11" i="14"/>
  <c r="J12" i="14"/>
  <c r="AT9" i="18"/>
  <c r="AH9" i="18"/>
  <c r="V9" i="18"/>
  <c r="J9" i="18"/>
  <c r="AR22" i="18"/>
  <c r="AF22" i="18"/>
  <c r="T22" i="18"/>
  <c r="H22" i="18"/>
  <c r="AJ8" i="19"/>
  <c r="V8" i="47" s="1"/>
  <c r="V5" i="47" s="1"/>
  <c r="H23" i="19"/>
  <c r="Q39" i="19"/>
  <c r="Q19" i="14" s="1"/>
  <c r="M39" i="19"/>
  <c r="M19" i="14" s="1"/>
  <c r="M4" i="19"/>
  <c r="Y4" i="19"/>
  <c r="AK4" i="19"/>
  <c r="AW4" i="19"/>
  <c r="AL6" i="19"/>
  <c r="H21" i="19"/>
  <c r="T21" i="19"/>
  <c r="AF17" i="19"/>
  <c r="AR21" i="19"/>
  <c r="J21" i="19"/>
  <c r="V21" i="19"/>
  <c r="X25" i="17"/>
  <c r="D14" i="13"/>
  <c r="W11" i="14"/>
  <c r="AI11" i="14"/>
  <c r="D12" i="14"/>
  <c r="P12" i="14"/>
  <c r="AL22" i="18"/>
  <c r="Z22" i="18"/>
  <c r="N22" i="18"/>
  <c r="AW24" i="19"/>
  <c r="N23" i="17"/>
  <c r="AV25" i="17"/>
  <c r="AJ25" i="17"/>
  <c r="L25" i="17"/>
  <c r="AW26" i="17"/>
  <c r="AK26" i="17"/>
  <c r="Y26" i="17"/>
  <c r="M26" i="17"/>
  <c r="AU25" i="17"/>
  <c r="AI25" i="17"/>
  <c r="W25" i="17"/>
  <c r="K25" i="17"/>
  <c r="C10" i="13"/>
  <c r="AA10" i="13"/>
  <c r="M42" i="47" s="1"/>
  <c r="M46" i="47" s="1"/>
  <c r="AM10" i="13"/>
  <c r="Y42" i="47" s="1"/>
  <c r="Y46" i="47" s="1"/>
  <c r="AB10" i="13"/>
  <c r="N42" i="47" s="1"/>
  <c r="N46" i="47" s="1"/>
  <c r="AN10" i="13"/>
  <c r="Z42" i="47" s="1"/>
  <c r="Z46" i="47" s="1"/>
  <c r="AC14" i="13"/>
  <c r="AO14" i="13"/>
  <c r="AA22" i="47" s="1"/>
  <c r="R14" i="13"/>
  <c r="D22" i="47" s="1"/>
  <c r="AD14" i="13"/>
  <c r="P22" i="47" s="1"/>
  <c r="AP14" i="13"/>
  <c r="AB22" i="47" s="1"/>
  <c r="X11" i="14"/>
  <c r="AJ11" i="14"/>
  <c r="AV11" i="14"/>
  <c r="E12" i="14"/>
  <c r="Q12" i="14"/>
  <c r="AC12" i="14"/>
  <c r="AO12" i="14"/>
  <c r="C22" i="18"/>
  <c r="AM9" i="18"/>
  <c r="AA9" i="18"/>
  <c r="O9" i="18"/>
  <c r="AW22" i="18"/>
  <c r="AK22" i="18"/>
  <c r="Y22" i="18"/>
  <c r="M22" i="18"/>
  <c r="AU38" i="18"/>
  <c r="AI38" i="18"/>
  <c r="W38" i="18"/>
  <c r="K38" i="18"/>
  <c r="G39" i="19"/>
  <c r="G19" i="14" s="1"/>
  <c r="AE39" i="19"/>
  <c r="AE19" i="14" s="1"/>
  <c r="J6" i="19"/>
  <c r="V6" i="19"/>
  <c r="AH19" i="19"/>
  <c r="AT6" i="19"/>
  <c r="N30" i="19"/>
  <c r="N28" i="19" s="1"/>
  <c r="Z30" i="19"/>
  <c r="Z28" i="19" s="1"/>
  <c r="AL30" i="19"/>
  <c r="AL28" i="19" s="1"/>
  <c r="J25" i="17"/>
  <c r="AJ22" i="18"/>
  <c r="X22" i="18"/>
  <c r="AT38" i="18"/>
  <c r="AH38" i="18"/>
  <c r="J38" i="18"/>
  <c r="L8" i="19"/>
  <c r="AT25" i="17"/>
  <c r="AV22" i="18"/>
  <c r="L22" i="18"/>
  <c r="V38" i="18"/>
  <c r="AU23" i="17"/>
  <c r="AG18" i="46" s="1"/>
  <c r="AI23" i="17"/>
  <c r="U18" i="46" s="1"/>
  <c r="W23" i="17"/>
  <c r="I18" i="46" s="1"/>
  <c r="K23" i="17"/>
  <c r="AU26" i="17"/>
  <c r="AI26" i="17"/>
  <c r="W26" i="17"/>
  <c r="K26" i="17"/>
  <c r="AS25" i="17"/>
  <c r="AG25" i="17"/>
  <c r="U25" i="17"/>
  <c r="I25" i="17"/>
  <c r="AO10" i="13"/>
  <c r="AA42" i="47" s="1"/>
  <c r="AA46" i="47" s="1"/>
  <c r="C11" i="14"/>
  <c r="T12" i="14"/>
  <c r="AR12" i="14"/>
  <c r="AS38" i="18"/>
  <c r="AG38" i="18"/>
  <c r="U38" i="18"/>
  <c r="I38" i="18"/>
  <c r="E17" i="19"/>
  <c r="Q17" i="19"/>
  <c r="AO17" i="19"/>
  <c r="AP19" i="19"/>
  <c r="AH25" i="17"/>
  <c r="AT23" i="17"/>
  <c r="AF18" i="46" s="1"/>
  <c r="AH23" i="17"/>
  <c r="T18" i="46" s="1"/>
  <c r="V23" i="17"/>
  <c r="H18" i="46" s="1"/>
  <c r="J23" i="17"/>
  <c r="AT26" i="17"/>
  <c r="AH26" i="17"/>
  <c r="V26" i="17"/>
  <c r="J26" i="17"/>
  <c r="AR25" i="17"/>
  <c r="AF25" i="17"/>
  <c r="T25" i="17"/>
  <c r="H25" i="17"/>
  <c r="AB11" i="14"/>
  <c r="U12" i="14"/>
  <c r="AG12" i="14"/>
  <c r="AS12" i="14"/>
  <c r="AT22" i="18"/>
  <c r="AH22" i="18"/>
  <c r="V22" i="18"/>
  <c r="J22" i="18"/>
  <c r="AR38" i="18"/>
  <c r="AF38" i="18"/>
  <c r="T38" i="18"/>
  <c r="H38" i="18"/>
  <c r="X8" i="19"/>
  <c r="J8" i="47" s="1"/>
  <c r="J5" i="47" s="1"/>
  <c r="K8" i="19"/>
  <c r="W8" i="19"/>
  <c r="I8" i="47" s="1"/>
  <c r="I5" i="47" s="1"/>
  <c r="AD17" i="19"/>
  <c r="G19" i="19"/>
  <c r="AL25" i="17"/>
  <c r="C25" i="17"/>
  <c r="AM25" i="17"/>
  <c r="AB26" i="17"/>
  <c r="AW23" i="17"/>
  <c r="AI18" i="46" s="1"/>
  <c r="P23" i="17"/>
  <c r="E25" i="17"/>
  <c r="AO25" i="17"/>
  <c r="AD26" i="17"/>
  <c r="AE23" i="17"/>
  <c r="Q18" i="46" s="1"/>
  <c r="AF23" i="17"/>
  <c r="R18" i="46" s="1"/>
  <c r="V25" i="17"/>
  <c r="J8" i="19"/>
  <c r="T23" i="19"/>
  <c r="V23" i="19"/>
  <c r="D24" i="19"/>
  <c r="P24" i="19"/>
  <c r="AB24" i="19"/>
  <c r="AN24" i="19"/>
  <c r="AF21" i="19"/>
  <c r="X23" i="19"/>
  <c r="AL39" i="19"/>
  <c r="AL19" i="14" s="1"/>
  <c r="Z23" i="19"/>
  <c r="J23" i="19"/>
  <c r="Z39" i="19"/>
  <c r="Z19" i="14" s="1"/>
  <c r="AJ23" i="19"/>
  <c r="AH24" i="19"/>
  <c r="AV19" i="19"/>
  <c r="AT19" i="19"/>
  <c r="R17" i="19"/>
  <c r="I4" i="19"/>
  <c r="U4" i="19"/>
  <c r="AG4" i="19"/>
  <c r="AS4" i="19"/>
  <c r="M8" i="19"/>
  <c r="Y8" i="19"/>
  <c r="K8" i="47" s="1"/>
  <c r="K5" i="47" s="1"/>
  <c r="AK8" i="19"/>
  <c r="W8" i="47" s="1"/>
  <c r="W5" i="47" s="1"/>
  <c r="AW8" i="19"/>
  <c r="AI8" i="47" s="1"/>
  <c r="AI5" i="47" s="1"/>
  <c r="G17" i="19"/>
  <c r="S17" i="19"/>
  <c r="AE17" i="19"/>
  <c r="AQ17" i="19"/>
  <c r="I19" i="19"/>
  <c r="U19" i="19"/>
  <c r="AG19" i="19"/>
  <c r="AS19" i="19"/>
  <c r="K21" i="19"/>
  <c r="W21" i="19"/>
  <c r="AI21" i="19"/>
  <c r="AU21" i="19"/>
  <c r="M23" i="19"/>
  <c r="Y23" i="19"/>
  <c r="AK23" i="19"/>
  <c r="AW23" i="19"/>
  <c r="K4" i="19"/>
  <c r="W4" i="19"/>
  <c r="AI4" i="19"/>
  <c r="AU4" i="19"/>
  <c r="C8" i="19"/>
  <c r="O8" i="19"/>
  <c r="AA8" i="19"/>
  <c r="M8" i="47" s="1"/>
  <c r="M5" i="47" s="1"/>
  <c r="AM8" i="19"/>
  <c r="Y8" i="47" s="1"/>
  <c r="Y5" i="47" s="1"/>
  <c r="I17" i="19"/>
  <c r="U17" i="19"/>
  <c r="AG17" i="19"/>
  <c r="AS17" i="19"/>
  <c r="M21" i="19"/>
  <c r="Y21" i="19"/>
  <c r="AK21" i="19"/>
  <c r="AW21" i="19"/>
  <c r="AI9" i="47" s="1"/>
  <c r="D39" i="19"/>
  <c r="D19" i="14" s="1"/>
  <c r="P39" i="19"/>
  <c r="P19" i="14" s="1"/>
  <c r="AB39" i="19"/>
  <c r="AB19" i="14" s="1"/>
  <c r="AN39" i="19"/>
  <c r="AN19" i="14" s="1"/>
  <c r="D8" i="19"/>
  <c r="P8" i="19"/>
  <c r="AB8" i="19"/>
  <c r="N8" i="47" s="1"/>
  <c r="N5" i="47" s="1"/>
  <c r="AN8" i="19"/>
  <c r="Z8" i="47" s="1"/>
  <c r="Z5" i="47" s="1"/>
  <c r="N21" i="19"/>
  <c r="Z21" i="19"/>
  <c r="AL21" i="19"/>
  <c r="F8" i="19"/>
  <c r="R8" i="19"/>
  <c r="D8" i="47" s="1"/>
  <c r="D5" i="47" s="1"/>
  <c r="AD8" i="19"/>
  <c r="P8" i="47" s="1"/>
  <c r="P5" i="47" s="1"/>
  <c r="AP8" i="19"/>
  <c r="AB8" i="47" s="1"/>
  <c r="AB5" i="47" s="1"/>
  <c r="D21" i="19"/>
  <c r="P21" i="19"/>
  <c r="AB21" i="19"/>
  <c r="AN21" i="19"/>
  <c r="F23" i="19"/>
  <c r="R23" i="19"/>
  <c r="AD23" i="19"/>
  <c r="AP23" i="19"/>
  <c r="G8" i="19"/>
  <c r="S8" i="19"/>
  <c r="E8" i="47" s="1"/>
  <c r="E5" i="47" s="1"/>
  <c r="AE8" i="19"/>
  <c r="Q8" i="47" s="1"/>
  <c r="Q5" i="47" s="1"/>
  <c r="AQ8" i="19"/>
  <c r="AC8" i="47" s="1"/>
  <c r="AC5" i="47" s="1"/>
  <c r="E21" i="19"/>
  <c r="Q21" i="19"/>
  <c r="AC21" i="19"/>
  <c r="AO21" i="19"/>
  <c r="G23" i="19"/>
  <c r="S23" i="19"/>
  <c r="AE23" i="19"/>
  <c r="AQ23" i="19"/>
  <c r="J39" i="19"/>
  <c r="J19" i="14" s="1"/>
  <c r="V39" i="19"/>
  <c r="V19" i="14" s="1"/>
  <c r="AH39" i="19"/>
  <c r="AH19" i="14" s="1"/>
  <c r="AT39" i="19"/>
  <c r="AT19" i="14" s="1"/>
  <c r="K39" i="19"/>
  <c r="K19" i="14" s="1"/>
  <c r="W39" i="19"/>
  <c r="W19" i="14" s="1"/>
  <c r="AI39" i="19"/>
  <c r="AI19" i="14" s="1"/>
  <c r="AU39" i="19"/>
  <c r="AU19" i="14" s="1"/>
  <c r="Z10" i="13"/>
  <c r="L42" i="47" s="1"/>
  <c r="L46" i="47" s="1"/>
  <c r="Z11" i="14"/>
  <c r="AM11" i="14"/>
  <c r="L10" i="13"/>
  <c r="X10" i="13"/>
  <c r="J42" i="47" s="1"/>
  <c r="J46" i="47" s="1"/>
  <c r="AV10" i="13"/>
  <c r="AH42" i="47" s="1"/>
  <c r="AH46" i="47" s="1"/>
  <c r="AL14" i="13"/>
  <c r="X22" i="47" s="1"/>
  <c r="AN12" i="14"/>
  <c r="AA25" i="17"/>
  <c r="P26" i="17"/>
  <c r="E14" i="13"/>
  <c r="H12" i="14"/>
  <c r="AC25" i="17"/>
  <c r="Q25" i="17"/>
  <c r="M11" i="14"/>
  <c r="AK11" i="14"/>
  <c r="AW11" i="14"/>
  <c r="F12" i="14"/>
  <c r="AM23" i="17"/>
  <c r="Y18" i="46" s="1"/>
  <c r="AA23" i="17"/>
  <c r="M18" i="46" s="1"/>
  <c r="O23" i="17"/>
  <c r="D10" i="13"/>
  <c r="F14" i="13"/>
  <c r="D11" i="14"/>
  <c r="AN11" i="14"/>
  <c r="I12" i="14"/>
  <c r="O25" i="17"/>
  <c r="AL10" i="13"/>
  <c r="X42" i="47" s="1"/>
  <c r="X46" i="47" s="1"/>
  <c r="P14" i="13"/>
  <c r="AB14" i="13"/>
  <c r="N22" i="47" s="1"/>
  <c r="AN14" i="13"/>
  <c r="Z22" i="47" s="1"/>
  <c r="G12" i="14"/>
  <c r="S12" i="14"/>
  <c r="AE12" i="14"/>
  <c r="AQ12" i="14"/>
  <c r="O10" i="13"/>
  <c r="AF12" i="14"/>
  <c r="C23" i="17"/>
  <c r="AL23" i="17"/>
  <c r="X18" i="46" s="1"/>
  <c r="Z23" i="17"/>
  <c r="L18" i="46" s="1"/>
  <c r="F11" i="14"/>
  <c r="O11" i="14"/>
  <c r="G11" i="14"/>
  <c r="AE11" i="14"/>
  <c r="AJ12" i="14"/>
  <c r="D26" i="17"/>
  <c r="AW12" i="14"/>
  <c r="I10" i="13"/>
  <c r="AS10" i="13"/>
  <c r="AE42" i="47" s="1"/>
  <c r="AE46" i="47" s="1"/>
  <c r="K14" i="13"/>
  <c r="AI14" i="13"/>
  <c r="U22" i="47" s="1"/>
  <c r="U50" i="47" s="1"/>
  <c r="I11" i="14"/>
  <c r="AN26" i="17"/>
  <c r="AH10" i="13"/>
  <c r="T42" i="47" s="1"/>
  <c r="T46" i="47" s="1"/>
  <c r="AJ14" i="13"/>
  <c r="V22" i="47" s="1"/>
  <c r="AL11" i="14"/>
  <c r="Q14" i="13"/>
  <c r="K11" i="14"/>
  <c r="AU11" i="14"/>
  <c r="D11" i="11"/>
  <c r="D11" i="16" s="1"/>
  <c r="E11" i="11"/>
  <c r="E11" i="16" s="1"/>
  <c r="F11" i="11"/>
  <c r="F11" i="16" s="1"/>
  <c r="G11" i="11"/>
  <c r="G11" i="16" s="1"/>
  <c r="H11" i="11"/>
  <c r="H11" i="16" s="1"/>
  <c r="I11" i="11"/>
  <c r="I11" i="16" s="1"/>
  <c r="J11" i="11"/>
  <c r="J11" i="16" s="1"/>
  <c r="K11" i="11"/>
  <c r="K11" i="16" s="1"/>
  <c r="L11" i="11"/>
  <c r="L11" i="16" s="1"/>
  <c r="M11" i="11"/>
  <c r="M11" i="16" s="1"/>
  <c r="N11" i="11"/>
  <c r="O11" i="11"/>
  <c r="O11" i="16" s="1"/>
  <c r="P11" i="11"/>
  <c r="P11" i="16" s="1"/>
  <c r="Q11" i="11"/>
  <c r="Q11" i="16" s="1"/>
  <c r="R11" i="11"/>
  <c r="S11" i="11"/>
  <c r="S11" i="16" s="1"/>
  <c r="T11" i="11"/>
  <c r="T11" i="16" s="1"/>
  <c r="U11" i="11"/>
  <c r="U11" i="16" s="1"/>
  <c r="V11" i="11"/>
  <c r="V11" i="16" s="1"/>
  <c r="W11" i="11"/>
  <c r="W11" i="16" s="1"/>
  <c r="X11" i="11"/>
  <c r="X11" i="16" s="1"/>
  <c r="Y11" i="11"/>
  <c r="Y11" i="16" s="1"/>
  <c r="Z11" i="11"/>
  <c r="Z11" i="16" s="1"/>
  <c r="AA11" i="11"/>
  <c r="AB11" i="11"/>
  <c r="AB11" i="16" s="1"/>
  <c r="AC11" i="11"/>
  <c r="AC11" i="16" s="1"/>
  <c r="AD11" i="11"/>
  <c r="AD11" i="16" s="1"/>
  <c r="AE11" i="11"/>
  <c r="AE11" i="16" s="1"/>
  <c r="AF11" i="11"/>
  <c r="AF11" i="16" s="1"/>
  <c r="AG11" i="11"/>
  <c r="AG11" i="16" s="1"/>
  <c r="AH11" i="11"/>
  <c r="AH11" i="16" s="1"/>
  <c r="AI11" i="11"/>
  <c r="AI11" i="16" s="1"/>
  <c r="AJ11" i="11"/>
  <c r="AJ11" i="16" s="1"/>
  <c r="AK11" i="11"/>
  <c r="AK11" i="16" s="1"/>
  <c r="AL11" i="11"/>
  <c r="AL11" i="16" s="1"/>
  <c r="AM11" i="11"/>
  <c r="AM11" i="16" s="1"/>
  <c r="AN11" i="11"/>
  <c r="AN11" i="16" s="1"/>
  <c r="AO11" i="11"/>
  <c r="AO11" i="16" s="1"/>
  <c r="AP11" i="11"/>
  <c r="AQ11" i="11"/>
  <c r="AQ11" i="16" s="1"/>
  <c r="AR11" i="11"/>
  <c r="AR11" i="16" s="1"/>
  <c r="AS11" i="11"/>
  <c r="AS11" i="16" s="1"/>
  <c r="AT11" i="11"/>
  <c r="AT11" i="16" s="1"/>
  <c r="AU11" i="11"/>
  <c r="AU11" i="16" s="1"/>
  <c r="AV11" i="11"/>
  <c r="AV11" i="16" s="1"/>
  <c r="AW11" i="11"/>
  <c r="AW11" i="16" s="1"/>
  <c r="D12" i="11"/>
  <c r="D12" i="16" s="1"/>
  <c r="E12" i="11"/>
  <c r="E12" i="16" s="1"/>
  <c r="F12" i="11"/>
  <c r="F12" i="16" s="1"/>
  <c r="G12" i="11"/>
  <c r="G12" i="16" s="1"/>
  <c r="H12" i="11"/>
  <c r="H12" i="16" s="1"/>
  <c r="I12" i="11"/>
  <c r="I12" i="16" s="1"/>
  <c r="J12" i="11"/>
  <c r="J12" i="16" s="1"/>
  <c r="K12" i="11"/>
  <c r="K12" i="16" s="1"/>
  <c r="L12" i="11"/>
  <c r="L12" i="16" s="1"/>
  <c r="M12" i="11"/>
  <c r="M12" i="16" s="1"/>
  <c r="N12" i="11"/>
  <c r="N12" i="16" s="1"/>
  <c r="O12" i="11"/>
  <c r="O12" i="16" s="1"/>
  <c r="P12" i="11"/>
  <c r="P12" i="16" s="1"/>
  <c r="Q12" i="11"/>
  <c r="Q12" i="16" s="1"/>
  <c r="R12" i="11"/>
  <c r="R12" i="16" s="1"/>
  <c r="S12" i="11"/>
  <c r="S12" i="16" s="1"/>
  <c r="T12" i="11"/>
  <c r="T12" i="16" s="1"/>
  <c r="U12" i="11"/>
  <c r="U12" i="16" s="1"/>
  <c r="V12" i="11"/>
  <c r="V12" i="16" s="1"/>
  <c r="W12" i="11"/>
  <c r="W12" i="16" s="1"/>
  <c r="X12" i="11"/>
  <c r="X12" i="16" s="1"/>
  <c r="Y12" i="11"/>
  <c r="Y12" i="16" s="1"/>
  <c r="Z12" i="11"/>
  <c r="Z12" i="16" s="1"/>
  <c r="AA12" i="11"/>
  <c r="AA12" i="16" s="1"/>
  <c r="AB12" i="11"/>
  <c r="AB12" i="16" s="1"/>
  <c r="AC12" i="11"/>
  <c r="AC12" i="16" s="1"/>
  <c r="AD12" i="11"/>
  <c r="AD12" i="16" s="1"/>
  <c r="AE12" i="11"/>
  <c r="AE12" i="16" s="1"/>
  <c r="AF12" i="11"/>
  <c r="AF12" i="16" s="1"/>
  <c r="AG12" i="11"/>
  <c r="AG12" i="16" s="1"/>
  <c r="AH12" i="11"/>
  <c r="AH12" i="16" s="1"/>
  <c r="AI12" i="11"/>
  <c r="AI12" i="16" s="1"/>
  <c r="AJ12" i="11"/>
  <c r="AJ12" i="16" s="1"/>
  <c r="AK12" i="11"/>
  <c r="AK12" i="16" s="1"/>
  <c r="AL12" i="11"/>
  <c r="AL12" i="16" s="1"/>
  <c r="AM12" i="11"/>
  <c r="AM12" i="16" s="1"/>
  <c r="AN12" i="11"/>
  <c r="AN12" i="16" s="1"/>
  <c r="AO12" i="11"/>
  <c r="AO12" i="16" s="1"/>
  <c r="AP12" i="11"/>
  <c r="AP12" i="16" s="1"/>
  <c r="AQ12" i="11"/>
  <c r="AQ12" i="16" s="1"/>
  <c r="AR12" i="11"/>
  <c r="AR12" i="16" s="1"/>
  <c r="AS12" i="11"/>
  <c r="AS12" i="16" s="1"/>
  <c r="AT12" i="11"/>
  <c r="AT12" i="16" s="1"/>
  <c r="AU12" i="11"/>
  <c r="AU12" i="16" s="1"/>
  <c r="AV12" i="11"/>
  <c r="AV12" i="16" s="1"/>
  <c r="AW12" i="11"/>
  <c r="AW12" i="16" s="1"/>
  <c r="C12" i="11"/>
  <c r="C12" i="16" s="1"/>
  <c r="C11" i="11"/>
  <c r="D15" i="11"/>
  <c r="D15" i="16" s="1"/>
  <c r="E15" i="11"/>
  <c r="E15" i="16" s="1"/>
  <c r="F15" i="11"/>
  <c r="F15" i="16" s="1"/>
  <c r="G15" i="11"/>
  <c r="G15" i="16" s="1"/>
  <c r="H15" i="11"/>
  <c r="H15" i="16" s="1"/>
  <c r="I15" i="11"/>
  <c r="I15" i="16" s="1"/>
  <c r="J15" i="11"/>
  <c r="K15" i="11"/>
  <c r="L15" i="11"/>
  <c r="L15" i="16" s="1"/>
  <c r="M15" i="11"/>
  <c r="M15" i="16" s="1"/>
  <c r="N15" i="11"/>
  <c r="N15" i="16" s="1"/>
  <c r="O15" i="11"/>
  <c r="O15" i="16" s="1"/>
  <c r="P15" i="11"/>
  <c r="P15" i="16" s="1"/>
  <c r="Q15" i="11"/>
  <c r="Q15" i="16" s="1"/>
  <c r="R15" i="11"/>
  <c r="R15" i="16" s="1"/>
  <c r="D20" i="46" s="1"/>
  <c r="S15" i="11"/>
  <c r="S15" i="16" s="1"/>
  <c r="E20" i="46" s="1"/>
  <c r="T15" i="11"/>
  <c r="U15" i="11"/>
  <c r="V15" i="11"/>
  <c r="W15" i="11"/>
  <c r="X15" i="11"/>
  <c r="X15" i="16" s="1"/>
  <c r="J20" i="46" s="1"/>
  <c r="Y15" i="11"/>
  <c r="Y15" i="16" s="1"/>
  <c r="K20" i="46" s="1"/>
  <c r="Z15" i="11"/>
  <c r="Z15" i="16" s="1"/>
  <c r="L20" i="46" s="1"/>
  <c r="AA15" i="11"/>
  <c r="AA15" i="16" s="1"/>
  <c r="M20" i="46" s="1"/>
  <c r="AB15" i="11"/>
  <c r="AB15" i="16" s="1"/>
  <c r="N20" i="46" s="1"/>
  <c r="AC15" i="11"/>
  <c r="AC15" i="16" s="1"/>
  <c r="O20" i="46" s="1"/>
  <c r="AL20" i="46" s="1"/>
  <c r="AD15" i="11"/>
  <c r="AD15" i="16" s="1"/>
  <c r="P20" i="46" s="1"/>
  <c r="AE15" i="11"/>
  <c r="AE15" i="16" s="1"/>
  <c r="Q20" i="46" s="1"/>
  <c r="AF15" i="11"/>
  <c r="AF15" i="16" s="1"/>
  <c r="R20" i="46" s="1"/>
  <c r="AG15" i="11"/>
  <c r="AH15" i="11"/>
  <c r="AI15" i="11"/>
  <c r="AJ15" i="11"/>
  <c r="AJ15" i="16" s="1"/>
  <c r="V20" i="46" s="1"/>
  <c r="AK15" i="11"/>
  <c r="AK15" i="16" s="1"/>
  <c r="W20" i="46" s="1"/>
  <c r="AL15" i="11"/>
  <c r="AL15" i="16" s="1"/>
  <c r="X20" i="46" s="1"/>
  <c r="AM15" i="11"/>
  <c r="AM15" i="16" s="1"/>
  <c r="Y20" i="46" s="1"/>
  <c r="AN15" i="11"/>
  <c r="AN15" i="16" s="1"/>
  <c r="Z20" i="46" s="1"/>
  <c r="AO15" i="11"/>
  <c r="AO15" i="16" s="1"/>
  <c r="AA20" i="46" s="1"/>
  <c r="AP15" i="11"/>
  <c r="AP15" i="16" s="1"/>
  <c r="AB20" i="46" s="1"/>
  <c r="AQ15" i="11"/>
  <c r="AQ15" i="16" s="1"/>
  <c r="AC20" i="46" s="1"/>
  <c r="AR15" i="11"/>
  <c r="AS15" i="11"/>
  <c r="AT15" i="11"/>
  <c r="AU15" i="11"/>
  <c r="AV15" i="11"/>
  <c r="AV15" i="16" s="1"/>
  <c r="AH20" i="46" s="1"/>
  <c r="AW15" i="11"/>
  <c r="D16" i="11"/>
  <c r="D16" i="16" s="1"/>
  <c r="E16" i="11"/>
  <c r="E16" i="16" s="1"/>
  <c r="F16" i="11"/>
  <c r="F16" i="16" s="1"/>
  <c r="G16" i="11"/>
  <c r="H16" i="11"/>
  <c r="H16" i="16" s="1"/>
  <c r="I16" i="11"/>
  <c r="I16" i="16" s="1"/>
  <c r="J16" i="11"/>
  <c r="J16" i="16" s="1"/>
  <c r="K16" i="11"/>
  <c r="K16" i="16" s="1"/>
  <c r="L16" i="11"/>
  <c r="L16" i="16" s="1"/>
  <c r="M16" i="11"/>
  <c r="M16" i="16" s="1"/>
  <c r="N16" i="11"/>
  <c r="N16" i="16" s="1"/>
  <c r="O16" i="11"/>
  <c r="O16" i="16" s="1"/>
  <c r="P16" i="11"/>
  <c r="P16" i="16" s="1"/>
  <c r="Q16" i="11"/>
  <c r="Q16" i="16" s="1"/>
  <c r="R16" i="11"/>
  <c r="R16" i="16" s="1"/>
  <c r="D21" i="46" s="1"/>
  <c r="S16" i="11"/>
  <c r="T16" i="11"/>
  <c r="T16" i="16" s="1"/>
  <c r="F21" i="46" s="1"/>
  <c r="U16" i="11"/>
  <c r="U16" i="16" s="1"/>
  <c r="G21" i="46" s="1"/>
  <c r="V16" i="11"/>
  <c r="V16" i="16" s="1"/>
  <c r="H21" i="46" s="1"/>
  <c r="W16" i="11"/>
  <c r="W16" i="16" s="1"/>
  <c r="I21" i="46" s="1"/>
  <c r="X16" i="11"/>
  <c r="X16" i="16" s="1"/>
  <c r="J21" i="46" s="1"/>
  <c r="Y16" i="11"/>
  <c r="Y16" i="16" s="1"/>
  <c r="K21" i="46" s="1"/>
  <c r="Z16" i="11"/>
  <c r="Z16" i="16" s="1"/>
  <c r="L21" i="46" s="1"/>
  <c r="AA16" i="11"/>
  <c r="AA16" i="16" s="1"/>
  <c r="M21" i="46" s="1"/>
  <c r="AB16" i="11"/>
  <c r="AB16" i="16" s="1"/>
  <c r="N21" i="46" s="1"/>
  <c r="AC16" i="11"/>
  <c r="AC16" i="16" s="1"/>
  <c r="O21" i="46" s="1"/>
  <c r="AL21" i="46" s="1"/>
  <c r="AD16" i="11"/>
  <c r="AD16" i="16" s="1"/>
  <c r="P21" i="46" s="1"/>
  <c r="AE16" i="11"/>
  <c r="AF16" i="11"/>
  <c r="AF16" i="16" s="1"/>
  <c r="R21" i="46" s="1"/>
  <c r="AG16" i="11"/>
  <c r="AG16" i="16" s="1"/>
  <c r="S21" i="46" s="1"/>
  <c r="AH16" i="11"/>
  <c r="AH16" i="16" s="1"/>
  <c r="T21" i="46" s="1"/>
  <c r="AI16" i="11"/>
  <c r="AI16" i="16" s="1"/>
  <c r="U21" i="46" s="1"/>
  <c r="AJ16" i="11"/>
  <c r="AJ16" i="16" s="1"/>
  <c r="V21" i="46" s="1"/>
  <c r="AK16" i="11"/>
  <c r="AL16" i="11"/>
  <c r="AL16" i="16" s="1"/>
  <c r="X21" i="46" s="1"/>
  <c r="AM16" i="11"/>
  <c r="AM16" i="16" s="1"/>
  <c r="Y21" i="46" s="1"/>
  <c r="AN16" i="11"/>
  <c r="AN16" i="16" s="1"/>
  <c r="Z21" i="46" s="1"/>
  <c r="AO16" i="11"/>
  <c r="AO16" i="16" s="1"/>
  <c r="AA21" i="46" s="1"/>
  <c r="AP16" i="11"/>
  <c r="AP16" i="16" s="1"/>
  <c r="AB21" i="46" s="1"/>
  <c r="AQ16" i="11"/>
  <c r="AR16" i="11"/>
  <c r="AR16" i="16" s="1"/>
  <c r="AD21" i="46" s="1"/>
  <c r="AS16" i="11"/>
  <c r="AS16" i="16" s="1"/>
  <c r="AE21" i="46" s="1"/>
  <c r="AT16" i="11"/>
  <c r="AT16" i="16" s="1"/>
  <c r="AF21" i="46" s="1"/>
  <c r="AU16" i="11"/>
  <c r="AU16" i="16" s="1"/>
  <c r="AG21" i="46" s="1"/>
  <c r="AV16" i="11"/>
  <c r="AV16" i="16" s="1"/>
  <c r="AH21" i="46" s="1"/>
  <c r="AW16" i="11"/>
  <c r="AW16" i="16" s="1"/>
  <c r="AI21" i="46" s="1"/>
  <c r="AM21" i="46" s="1"/>
  <c r="C16" i="11"/>
  <c r="C16" i="16" s="1"/>
  <c r="C15" i="11"/>
  <c r="C15" i="16" s="1"/>
  <c r="D8" i="11"/>
  <c r="D8" i="16" s="1"/>
  <c r="E8" i="11"/>
  <c r="E8" i="16" s="1"/>
  <c r="F8" i="11"/>
  <c r="F8" i="16" s="1"/>
  <c r="G8" i="11"/>
  <c r="G8" i="16" s="1"/>
  <c r="H8" i="11"/>
  <c r="H8" i="16" s="1"/>
  <c r="I8" i="11"/>
  <c r="I8" i="16" s="1"/>
  <c r="J8" i="11"/>
  <c r="J8" i="16" s="1"/>
  <c r="K8" i="11"/>
  <c r="K8" i="16" s="1"/>
  <c r="L8" i="11"/>
  <c r="L8" i="16" s="1"/>
  <c r="M8" i="11"/>
  <c r="M8" i="16" s="1"/>
  <c r="N8" i="11"/>
  <c r="N8" i="16" s="1"/>
  <c r="O8" i="11"/>
  <c r="O8" i="16" s="1"/>
  <c r="P8" i="11"/>
  <c r="P8" i="16" s="1"/>
  <c r="Q8" i="11"/>
  <c r="Q8" i="16" s="1"/>
  <c r="R8" i="11"/>
  <c r="R8" i="16" s="1"/>
  <c r="S8" i="11"/>
  <c r="S8" i="16" s="1"/>
  <c r="T8" i="11"/>
  <c r="T8" i="16" s="1"/>
  <c r="U8" i="11"/>
  <c r="U8" i="16" s="1"/>
  <c r="V8" i="11"/>
  <c r="V8" i="16" s="1"/>
  <c r="W8" i="11"/>
  <c r="W8" i="16" s="1"/>
  <c r="X8" i="11"/>
  <c r="X8" i="16" s="1"/>
  <c r="Y8" i="11"/>
  <c r="Y8" i="16" s="1"/>
  <c r="Z8" i="11"/>
  <c r="Z8" i="16" s="1"/>
  <c r="AA8" i="11"/>
  <c r="AA8" i="16" s="1"/>
  <c r="AB8" i="11"/>
  <c r="AB8" i="16" s="1"/>
  <c r="AC8" i="11"/>
  <c r="AC8" i="16" s="1"/>
  <c r="AD8" i="11"/>
  <c r="AD8" i="16" s="1"/>
  <c r="AE8" i="11"/>
  <c r="AE8" i="16" s="1"/>
  <c r="AF8" i="11"/>
  <c r="AF8" i="16" s="1"/>
  <c r="AG8" i="11"/>
  <c r="AG8" i="16" s="1"/>
  <c r="AH8" i="11"/>
  <c r="AH8" i="16" s="1"/>
  <c r="AI8" i="11"/>
  <c r="AI8" i="16" s="1"/>
  <c r="AJ8" i="11"/>
  <c r="AJ8" i="16" s="1"/>
  <c r="AK8" i="11"/>
  <c r="AK8" i="16" s="1"/>
  <c r="AL8" i="11"/>
  <c r="AL8" i="16" s="1"/>
  <c r="AM8" i="11"/>
  <c r="AM8" i="16" s="1"/>
  <c r="AN8" i="11"/>
  <c r="AN8" i="16" s="1"/>
  <c r="AO8" i="11"/>
  <c r="AO8" i="16" s="1"/>
  <c r="AP8" i="11"/>
  <c r="AP8" i="16" s="1"/>
  <c r="AQ8" i="11"/>
  <c r="AQ8" i="16" s="1"/>
  <c r="AR8" i="11"/>
  <c r="AR8" i="16" s="1"/>
  <c r="AS8" i="11"/>
  <c r="AS8" i="16" s="1"/>
  <c r="AT8" i="11"/>
  <c r="AT8" i="16" s="1"/>
  <c r="AU8" i="11"/>
  <c r="AU8" i="16" s="1"/>
  <c r="AV8" i="11"/>
  <c r="AV8" i="16" s="1"/>
  <c r="AW8" i="11"/>
  <c r="AW8" i="16" s="1"/>
  <c r="C8" i="11"/>
  <c r="C8" i="16" s="1"/>
  <c r="D3" i="11"/>
  <c r="D3" i="16" s="1"/>
  <c r="E3" i="11"/>
  <c r="E3" i="16" s="1"/>
  <c r="F3" i="11"/>
  <c r="F3" i="16" s="1"/>
  <c r="G3" i="11"/>
  <c r="G3" i="16" s="1"/>
  <c r="H3" i="11"/>
  <c r="H3" i="16" s="1"/>
  <c r="I3" i="11"/>
  <c r="I3" i="16" s="1"/>
  <c r="J3" i="11"/>
  <c r="J3" i="16" s="1"/>
  <c r="K3" i="11"/>
  <c r="K3" i="16" s="1"/>
  <c r="L3" i="11"/>
  <c r="L3" i="16" s="1"/>
  <c r="M3" i="11"/>
  <c r="M3" i="16" s="1"/>
  <c r="N3" i="11"/>
  <c r="N3" i="16" s="1"/>
  <c r="O3" i="11"/>
  <c r="O3" i="16" s="1"/>
  <c r="P3" i="11"/>
  <c r="P3" i="16" s="1"/>
  <c r="Q3" i="11"/>
  <c r="Q3" i="16" s="1"/>
  <c r="R3" i="11"/>
  <c r="R3" i="16" s="1"/>
  <c r="S3" i="11"/>
  <c r="S3" i="16" s="1"/>
  <c r="T3" i="11"/>
  <c r="T3" i="16" s="1"/>
  <c r="U3" i="11"/>
  <c r="U3" i="16" s="1"/>
  <c r="V3" i="11"/>
  <c r="V3" i="16" s="1"/>
  <c r="W3" i="11"/>
  <c r="W3" i="16" s="1"/>
  <c r="X3" i="11"/>
  <c r="X3" i="16" s="1"/>
  <c r="Y3" i="11"/>
  <c r="Y3" i="16" s="1"/>
  <c r="Z3" i="11"/>
  <c r="Z3" i="16" s="1"/>
  <c r="AA3" i="11"/>
  <c r="AA3" i="16" s="1"/>
  <c r="AB3" i="11"/>
  <c r="AB3" i="16" s="1"/>
  <c r="AC3" i="11"/>
  <c r="AC3" i="16" s="1"/>
  <c r="AD3" i="11"/>
  <c r="AD3" i="16" s="1"/>
  <c r="AE3" i="11"/>
  <c r="AE3" i="16" s="1"/>
  <c r="AF3" i="11"/>
  <c r="AF3" i="16" s="1"/>
  <c r="AG3" i="11"/>
  <c r="AG3" i="16" s="1"/>
  <c r="AH3" i="11"/>
  <c r="AH3" i="16" s="1"/>
  <c r="AI3" i="11"/>
  <c r="AI3" i="16" s="1"/>
  <c r="AJ3" i="11"/>
  <c r="AJ3" i="16" s="1"/>
  <c r="AK3" i="11"/>
  <c r="AK3" i="16" s="1"/>
  <c r="AL3" i="11"/>
  <c r="AL3" i="16" s="1"/>
  <c r="AM3" i="11"/>
  <c r="AM3" i="16" s="1"/>
  <c r="AN3" i="11"/>
  <c r="AN3" i="16" s="1"/>
  <c r="AO3" i="11"/>
  <c r="AO3" i="16" s="1"/>
  <c r="AP3" i="11"/>
  <c r="AP3" i="16" s="1"/>
  <c r="AQ3" i="11"/>
  <c r="AQ3" i="16" s="1"/>
  <c r="AR3" i="11"/>
  <c r="AR3" i="16" s="1"/>
  <c r="AS3" i="11"/>
  <c r="AS3" i="16" s="1"/>
  <c r="AT3" i="11"/>
  <c r="AT3" i="16" s="1"/>
  <c r="AU3" i="11"/>
  <c r="AU3" i="16" s="1"/>
  <c r="AV3" i="11"/>
  <c r="AV3" i="16" s="1"/>
  <c r="AW3" i="11"/>
  <c r="AW3" i="16" s="1"/>
  <c r="D4" i="16"/>
  <c r="E4" i="16"/>
  <c r="F4" i="16"/>
  <c r="G4" i="16"/>
  <c r="H4" i="16"/>
  <c r="I4" i="16"/>
  <c r="J4" i="16"/>
  <c r="K4" i="16"/>
  <c r="L4" i="16"/>
  <c r="M4" i="16"/>
  <c r="N4" i="16"/>
  <c r="O4" i="16"/>
  <c r="P4" i="16"/>
  <c r="Q4" i="16"/>
  <c r="R4" i="16"/>
  <c r="S4" i="16"/>
  <c r="T4" i="16"/>
  <c r="U4" i="16"/>
  <c r="V4" i="16"/>
  <c r="W4" i="16"/>
  <c r="X4" i="16"/>
  <c r="Y4" i="16"/>
  <c r="Z4" i="16"/>
  <c r="AA4" i="16"/>
  <c r="AB4" i="16"/>
  <c r="AC4" i="16"/>
  <c r="AD4" i="16"/>
  <c r="AE4" i="16"/>
  <c r="AF4" i="16"/>
  <c r="AG4" i="16"/>
  <c r="AH4" i="16"/>
  <c r="AI4" i="16"/>
  <c r="AJ4" i="16"/>
  <c r="AK4" i="16"/>
  <c r="AL4" i="16"/>
  <c r="AM4" i="16"/>
  <c r="AN4" i="16"/>
  <c r="AO4" i="16"/>
  <c r="AP4" i="16"/>
  <c r="AQ4" i="16"/>
  <c r="AR4" i="16"/>
  <c r="AS4" i="16"/>
  <c r="AT4" i="16"/>
  <c r="AU4" i="16"/>
  <c r="AV4" i="16"/>
  <c r="AW4" i="16"/>
  <c r="D5" i="16"/>
  <c r="E5" i="16"/>
  <c r="F5" i="16"/>
  <c r="G5" i="16"/>
  <c r="H5" i="16"/>
  <c r="I5" i="16"/>
  <c r="J5" i="16"/>
  <c r="K5" i="16"/>
  <c r="L5" i="16"/>
  <c r="M5" i="16"/>
  <c r="N5" i="16"/>
  <c r="O5" i="16"/>
  <c r="P5" i="16"/>
  <c r="Q5" i="16"/>
  <c r="R5" i="16"/>
  <c r="S5" i="16"/>
  <c r="T5" i="16"/>
  <c r="U5" i="16"/>
  <c r="V5" i="16"/>
  <c r="W5" i="16"/>
  <c r="X5" i="16"/>
  <c r="Y5" i="16"/>
  <c r="Z5" i="16"/>
  <c r="AA5" i="16"/>
  <c r="AB5" i="16"/>
  <c r="AC5" i="16"/>
  <c r="AD5" i="16"/>
  <c r="AE5" i="16"/>
  <c r="AF5" i="16"/>
  <c r="AG5" i="16"/>
  <c r="AH5" i="16"/>
  <c r="AI5" i="16"/>
  <c r="AJ5" i="16"/>
  <c r="AK5" i="16"/>
  <c r="AL5" i="16"/>
  <c r="AM5" i="16"/>
  <c r="AN5" i="16"/>
  <c r="AO5" i="16"/>
  <c r="AP5" i="16"/>
  <c r="AQ5" i="16"/>
  <c r="AR5" i="16"/>
  <c r="AS5" i="16"/>
  <c r="AT5" i="16"/>
  <c r="AU5" i="16"/>
  <c r="AV5" i="16"/>
  <c r="AW5" i="16"/>
  <c r="D6" i="16"/>
  <c r="E6" i="16"/>
  <c r="F6" i="16"/>
  <c r="G6" i="16"/>
  <c r="H6" i="16"/>
  <c r="I6" i="16"/>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AT6" i="16"/>
  <c r="AU6" i="16"/>
  <c r="AV6" i="16"/>
  <c r="AW6" i="16"/>
  <c r="D7" i="16"/>
  <c r="E7" i="16"/>
  <c r="F7" i="16"/>
  <c r="G7" i="16"/>
  <c r="H7" i="16"/>
  <c r="I7" i="16"/>
  <c r="J7" i="16"/>
  <c r="K7" i="16"/>
  <c r="L7" i="16"/>
  <c r="M7" i="16"/>
  <c r="N7" i="16"/>
  <c r="O7" i="16"/>
  <c r="P7" i="16"/>
  <c r="Q7" i="16"/>
  <c r="R7" i="16"/>
  <c r="S7" i="16"/>
  <c r="T7" i="16"/>
  <c r="U7" i="16"/>
  <c r="V7" i="16"/>
  <c r="W7" i="16"/>
  <c r="X7" i="16"/>
  <c r="Y7" i="16"/>
  <c r="Z7" i="16"/>
  <c r="AA7" i="16"/>
  <c r="AB7" i="16"/>
  <c r="AC7" i="16"/>
  <c r="AD7" i="16"/>
  <c r="AE7" i="16"/>
  <c r="AF7" i="16"/>
  <c r="AG7" i="16"/>
  <c r="AH7" i="16"/>
  <c r="AI7" i="16"/>
  <c r="AJ7" i="16"/>
  <c r="AK7" i="16"/>
  <c r="AL7" i="16"/>
  <c r="AM7" i="16"/>
  <c r="AN7" i="16"/>
  <c r="AO7" i="16"/>
  <c r="AP7" i="16"/>
  <c r="AQ7" i="16"/>
  <c r="AR7" i="16"/>
  <c r="AS7" i="16"/>
  <c r="AT7" i="16"/>
  <c r="AU7" i="16"/>
  <c r="AV7" i="16"/>
  <c r="AW7" i="16"/>
  <c r="C4" i="11"/>
  <c r="C4" i="16" s="1"/>
  <c r="C5" i="16"/>
  <c r="C6" i="16"/>
  <c r="C7" i="16"/>
  <c r="C3" i="11"/>
  <c r="C3" i="16" s="1"/>
  <c r="D21" i="10"/>
  <c r="D21" i="17" s="1"/>
  <c r="E21" i="10"/>
  <c r="E21" i="17" s="1"/>
  <c r="F21" i="10"/>
  <c r="F21" i="17" s="1"/>
  <c r="G21" i="10"/>
  <c r="G21" i="17" s="1"/>
  <c r="H21" i="10"/>
  <c r="H21" i="17" s="1"/>
  <c r="I21" i="10"/>
  <c r="I21" i="17" s="1"/>
  <c r="J21" i="10"/>
  <c r="J21" i="17" s="1"/>
  <c r="K21" i="10"/>
  <c r="K21" i="17" s="1"/>
  <c r="L21" i="10"/>
  <c r="L21" i="17" s="1"/>
  <c r="M21" i="10"/>
  <c r="M21" i="17" s="1"/>
  <c r="N21" i="10"/>
  <c r="N21" i="17" s="1"/>
  <c r="O21" i="10"/>
  <c r="O21" i="17" s="1"/>
  <c r="P21" i="10"/>
  <c r="P21" i="17" s="1"/>
  <c r="Q21" i="10"/>
  <c r="Q21" i="17" s="1"/>
  <c r="R21" i="10"/>
  <c r="R21" i="17" s="1"/>
  <c r="D35" i="46" s="1"/>
  <c r="S21" i="10"/>
  <c r="S21" i="17" s="1"/>
  <c r="E35" i="46" s="1"/>
  <c r="T21" i="10"/>
  <c r="T21" i="17" s="1"/>
  <c r="F35" i="46" s="1"/>
  <c r="U21" i="10"/>
  <c r="U21" i="17" s="1"/>
  <c r="G35" i="46" s="1"/>
  <c r="V21" i="10"/>
  <c r="V21" i="17" s="1"/>
  <c r="H35" i="46" s="1"/>
  <c r="W21" i="10"/>
  <c r="W21" i="17" s="1"/>
  <c r="I35" i="46" s="1"/>
  <c r="X21" i="10"/>
  <c r="X21" i="17" s="1"/>
  <c r="J35" i="46" s="1"/>
  <c r="Y21" i="10"/>
  <c r="Y21" i="17" s="1"/>
  <c r="K35" i="46" s="1"/>
  <c r="Z21" i="10"/>
  <c r="Z21" i="17" s="1"/>
  <c r="L35" i="46" s="1"/>
  <c r="AA21" i="10"/>
  <c r="AA21" i="17" s="1"/>
  <c r="M35" i="46" s="1"/>
  <c r="AB21" i="10"/>
  <c r="AB21" i="17" s="1"/>
  <c r="N35" i="46" s="1"/>
  <c r="AC21" i="10"/>
  <c r="AC21" i="17" s="1"/>
  <c r="O35" i="46" s="1"/>
  <c r="AL35" i="46" s="1"/>
  <c r="AD21" i="10"/>
  <c r="AD21" i="17" s="1"/>
  <c r="P35" i="46" s="1"/>
  <c r="AE21" i="10"/>
  <c r="AE21" i="17" s="1"/>
  <c r="Q35" i="46" s="1"/>
  <c r="AF21" i="10"/>
  <c r="AF21" i="17" s="1"/>
  <c r="R35" i="46" s="1"/>
  <c r="AG21" i="10"/>
  <c r="AG21" i="17" s="1"/>
  <c r="S35" i="46" s="1"/>
  <c r="AH21" i="10"/>
  <c r="AH21" i="17" s="1"/>
  <c r="T35" i="46" s="1"/>
  <c r="AI21" i="10"/>
  <c r="AI21" i="17" s="1"/>
  <c r="U35" i="46" s="1"/>
  <c r="AJ21" i="10"/>
  <c r="AJ21" i="17" s="1"/>
  <c r="V35" i="46" s="1"/>
  <c r="AK21" i="10"/>
  <c r="AK21" i="17" s="1"/>
  <c r="W35" i="46" s="1"/>
  <c r="AL21" i="10"/>
  <c r="AL21" i="17" s="1"/>
  <c r="X35" i="46" s="1"/>
  <c r="AM21" i="10"/>
  <c r="AM21" i="17" s="1"/>
  <c r="Y35" i="46" s="1"/>
  <c r="AN21" i="10"/>
  <c r="AN21" i="17" s="1"/>
  <c r="Z35" i="46" s="1"/>
  <c r="AO21" i="10"/>
  <c r="AO21" i="17" s="1"/>
  <c r="AA35" i="46" s="1"/>
  <c r="AP21" i="10"/>
  <c r="AP21" i="17" s="1"/>
  <c r="AB35" i="46" s="1"/>
  <c r="AQ21" i="10"/>
  <c r="AQ21" i="17" s="1"/>
  <c r="AC35" i="46" s="1"/>
  <c r="AR21" i="10"/>
  <c r="AR21" i="17" s="1"/>
  <c r="AD35" i="46" s="1"/>
  <c r="AS21" i="10"/>
  <c r="AS21" i="17" s="1"/>
  <c r="AE35" i="46" s="1"/>
  <c r="AT21" i="10"/>
  <c r="AT21" i="17" s="1"/>
  <c r="AF35" i="46" s="1"/>
  <c r="AU21" i="10"/>
  <c r="AU21" i="17" s="1"/>
  <c r="AG35" i="46" s="1"/>
  <c r="AV21" i="10"/>
  <c r="AV21" i="17" s="1"/>
  <c r="AH35" i="46" s="1"/>
  <c r="AW21" i="10"/>
  <c r="AW21" i="17" s="1"/>
  <c r="AI35" i="46" s="1"/>
  <c r="AM35" i="46" s="1"/>
  <c r="C21" i="10"/>
  <c r="C21" i="17" s="1"/>
  <c r="D14" i="10"/>
  <c r="D14" i="17" s="1"/>
  <c r="E14" i="10"/>
  <c r="E14" i="17" s="1"/>
  <c r="F14" i="10"/>
  <c r="F14" i="17" s="1"/>
  <c r="G14" i="10"/>
  <c r="G14" i="17" s="1"/>
  <c r="H14" i="10"/>
  <c r="H14" i="17" s="1"/>
  <c r="I14" i="10"/>
  <c r="I14" i="17" s="1"/>
  <c r="J14" i="10"/>
  <c r="J14" i="17" s="1"/>
  <c r="K14" i="10"/>
  <c r="K14" i="17" s="1"/>
  <c r="L14" i="10"/>
  <c r="L14" i="17" s="1"/>
  <c r="M14" i="10"/>
  <c r="M14" i="17" s="1"/>
  <c r="N14" i="10"/>
  <c r="N14" i="17" s="1"/>
  <c r="O14" i="10"/>
  <c r="O14" i="17" s="1"/>
  <c r="P14" i="10"/>
  <c r="P14" i="17" s="1"/>
  <c r="Q14" i="10"/>
  <c r="Q14" i="17" s="1"/>
  <c r="R14" i="10"/>
  <c r="R14" i="17" s="1"/>
  <c r="S14" i="10"/>
  <c r="S14" i="17" s="1"/>
  <c r="T14" i="10"/>
  <c r="T14" i="17" s="1"/>
  <c r="U14" i="10"/>
  <c r="U14" i="17" s="1"/>
  <c r="V14" i="10"/>
  <c r="V14" i="17" s="1"/>
  <c r="W14" i="10"/>
  <c r="W14" i="17" s="1"/>
  <c r="X14" i="10"/>
  <c r="X14" i="17" s="1"/>
  <c r="Y14" i="10"/>
  <c r="Y14" i="17" s="1"/>
  <c r="Z14" i="10"/>
  <c r="Z14" i="17" s="1"/>
  <c r="AA14" i="10"/>
  <c r="AA14" i="17" s="1"/>
  <c r="AB14" i="10"/>
  <c r="AB14" i="17" s="1"/>
  <c r="AC14" i="10"/>
  <c r="AC14" i="17" s="1"/>
  <c r="AD14" i="10"/>
  <c r="AD14" i="17" s="1"/>
  <c r="AE14" i="10"/>
  <c r="AE14" i="17" s="1"/>
  <c r="AF14" i="10"/>
  <c r="AF14" i="17" s="1"/>
  <c r="AG14" i="10"/>
  <c r="AG14" i="17" s="1"/>
  <c r="AH14" i="10"/>
  <c r="AH14" i="17" s="1"/>
  <c r="AI14" i="10"/>
  <c r="AI14" i="17" s="1"/>
  <c r="AJ14" i="10"/>
  <c r="AJ14" i="17" s="1"/>
  <c r="AK14" i="10"/>
  <c r="AK14" i="17" s="1"/>
  <c r="AL14" i="10"/>
  <c r="AL14" i="17" s="1"/>
  <c r="AM14" i="10"/>
  <c r="AM14" i="17" s="1"/>
  <c r="AN14" i="10"/>
  <c r="AN14" i="17" s="1"/>
  <c r="AO14" i="10"/>
  <c r="AO14" i="17" s="1"/>
  <c r="AP14" i="10"/>
  <c r="AP14" i="17" s="1"/>
  <c r="AQ14" i="10"/>
  <c r="AQ14" i="17" s="1"/>
  <c r="AR14" i="10"/>
  <c r="AR14" i="17" s="1"/>
  <c r="AS14" i="10"/>
  <c r="AS14" i="17" s="1"/>
  <c r="AT14" i="10"/>
  <c r="AT14" i="17" s="1"/>
  <c r="AU14" i="10"/>
  <c r="AU14" i="17" s="1"/>
  <c r="AV14" i="10"/>
  <c r="AV14" i="17" s="1"/>
  <c r="AW14" i="10"/>
  <c r="AW14" i="17" s="1"/>
  <c r="D15" i="10"/>
  <c r="D15" i="17" s="1"/>
  <c r="E15" i="10"/>
  <c r="E15" i="17" s="1"/>
  <c r="F15" i="10"/>
  <c r="F15" i="17" s="1"/>
  <c r="G15" i="10"/>
  <c r="G15" i="17" s="1"/>
  <c r="H15" i="10"/>
  <c r="H15" i="17" s="1"/>
  <c r="I15" i="10"/>
  <c r="I15" i="17" s="1"/>
  <c r="J15" i="10"/>
  <c r="J15" i="17" s="1"/>
  <c r="K15" i="10"/>
  <c r="K15" i="17" s="1"/>
  <c r="L15" i="10"/>
  <c r="L15" i="17" s="1"/>
  <c r="M15" i="10"/>
  <c r="M15" i="17" s="1"/>
  <c r="N15" i="10"/>
  <c r="N15" i="17" s="1"/>
  <c r="O15" i="10"/>
  <c r="O15" i="17" s="1"/>
  <c r="P15" i="10"/>
  <c r="P15" i="17" s="1"/>
  <c r="Q15" i="10"/>
  <c r="Q15" i="17" s="1"/>
  <c r="R15" i="10"/>
  <c r="R15" i="17" s="1"/>
  <c r="S15" i="10"/>
  <c r="S15" i="17" s="1"/>
  <c r="T15" i="10"/>
  <c r="T15" i="17" s="1"/>
  <c r="U15" i="10"/>
  <c r="U15" i="17" s="1"/>
  <c r="V15" i="10"/>
  <c r="V15" i="17" s="1"/>
  <c r="W15" i="10"/>
  <c r="W15" i="17" s="1"/>
  <c r="X15" i="10"/>
  <c r="X15" i="17" s="1"/>
  <c r="Y15" i="10"/>
  <c r="Y15" i="17" s="1"/>
  <c r="Z15" i="10"/>
  <c r="Z15" i="17" s="1"/>
  <c r="AA15" i="10"/>
  <c r="AA15" i="17" s="1"/>
  <c r="AB15" i="10"/>
  <c r="AB15" i="17" s="1"/>
  <c r="AC15" i="10"/>
  <c r="AC15" i="17" s="1"/>
  <c r="AD15" i="10"/>
  <c r="AD15" i="17" s="1"/>
  <c r="AE15" i="10"/>
  <c r="AE15" i="17" s="1"/>
  <c r="AF15" i="10"/>
  <c r="AF15" i="17" s="1"/>
  <c r="AG15" i="10"/>
  <c r="AG15" i="17" s="1"/>
  <c r="AH15" i="10"/>
  <c r="AH15" i="17" s="1"/>
  <c r="AI15" i="10"/>
  <c r="AI15" i="17" s="1"/>
  <c r="AJ15" i="10"/>
  <c r="AJ15" i="17" s="1"/>
  <c r="AK15" i="10"/>
  <c r="AK15" i="17" s="1"/>
  <c r="AL15" i="10"/>
  <c r="AL15" i="17" s="1"/>
  <c r="AM15" i="10"/>
  <c r="AM15" i="17" s="1"/>
  <c r="AN15" i="10"/>
  <c r="AN15" i="17" s="1"/>
  <c r="AO15" i="10"/>
  <c r="AO15" i="17" s="1"/>
  <c r="AP15" i="10"/>
  <c r="AP15" i="17" s="1"/>
  <c r="AQ15" i="10"/>
  <c r="AQ15" i="17" s="1"/>
  <c r="AR15" i="10"/>
  <c r="AR15" i="17" s="1"/>
  <c r="AS15" i="10"/>
  <c r="AS15" i="17" s="1"/>
  <c r="AT15" i="10"/>
  <c r="AT15" i="17" s="1"/>
  <c r="AU15" i="10"/>
  <c r="AU15" i="17" s="1"/>
  <c r="AV15" i="10"/>
  <c r="AV15" i="17" s="1"/>
  <c r="AW15" i="10"/>
  <c r="AW15" i="17" s="1"/>
  <c r="D16" i="10"/>
  <c r="D16" i="17" s="1"/>
  <c r="E16" i="10"/>
  <c r="E16" i="17" s="1"/>
  <c r="F16" i="10"/>
  <c r="F16" i="17" s="1"/>
  <c r="G16" i="10"/>
  <c r="G16" i="17" s="1"/>
  <c r="H16" i="10"/>
  <c r="H16" i="17" s="1"/>
  <c r="I16" i="10"/>
  <c r="I16" i="17" s="1"/>
  <c r="J16" i="10"/>
  <c r="J16" i="17" s="1"/>
  <c r="K16" i="10"/>
  <c r="K16" i="17" s="1"/>
  <c r="L16" i="10"/>
  <c r="L16" i="17" s="1"/>
  <c r="M16" i="10"/>
  <c r="M16" i="17" s="1"/>
  <c r="N16" i="10"/>
  <c r="N16" i="17" s="1"/>
  <c r="O16" i="10"/>
  <c r="O16" i="17" s="1"/>
  <c r="P16" i="10"/>
  <c r="P16" i="17" s="1"/>
  <c r="Q16" i="10"/>
  <c r="Q16" i="17" s="1"/>
  <c r="R16" i="10"/>
  <c r="R16" i="17" s="1"/>
  <c r="S16" i="10"/>
  <c r="S16" i="17" s="1"/>
  <c r="T16" i="10"/>
  <c r="T16" i="17" s="1"/>
  <c r="U16" i="10"/>
  <c r="U16" i="17" s="1"/>
  <c r="V16" i="10"/>
  <c r="V16" i="17" s="1"/>
  <c r="W16" i="10"/>
  <c r="W16" i="17" s="1"/>
  <c r="X16" i="10"/>
  <c r="X16" i="17" s="1"/>
  <c r="Y16" i="10"/>
  <c r="Y16" i="17" s="1"/>
  <c r="Z16" i="10"/>
  <c r="Z16" i="17" s="1"/>
  <c r="AA16" i="10"/>
  <c r="AA16" i="17" s="1"/>
  <c r="AB16" i="10"/>
  <c r="AB16" i="17" s="1"/>
  <c r="AC16" i="10"/>
  <c r="AC16" i="17" s="1"/>
  <c r="AD16" i="10"/>
  <c r="AD16" i="17" s="1"/>
  <c r="AE16" i="10"/>
  <c r="AE16" i="17" s="1"/>
  <c r="AF16" i="10"/>
  <c r="AF16" i="17" s="1"/>
  <c r="AG16" i="10"/>
  <c r="AG16" i="17" s="1"/>
  <c r="AH16" i="10"/>
  <c r="AH16" i="17" s="1"/>
  <c r="AI16" i="10"/>
  <c r="AI16" i="17" s="1"/>
  <c r="AJ16" i="10"/>
  <c r="AJ16" i="17" s="1"/>
  <c r="AK16" i="10"/>
  <c r="AK16" i="17" s="1"/>
  <c r="AL16" i="10"/>
  <c r="AL16" i="17" s="1"/>
  <c r="AM16" i="10"/>
  <c r="AM16" i="17" s="1"/>
  <c r="AN16" i="10"/>
  <c r="AN16" i="17" s="1"/>
  <c r="AO16" i="10"/>
  <c r="AO16" i="17" s="1"/>
  <c r="AP16" i="10"/>
  <c r="AP16" i="17" s="1"/>
  <c r="AQ16" i="10"/>
  <c r="AQ16" i="17" s="1"/>
  <c r="AR16" i="10"/>
  <c r="AR16" i="17" s="1"/>
  <c r="AS16" i="10"/>
  <c r="AS16" i="17" s="1"/>
  <c r="AT16" i="10"/>
  <c r="AT16" i="17" s="1"/>
  <c r="AU16" i="10"/>
  <c r="AU16" i="17" s="1"/>
  <c r="AV16" i="10"/>
  <c r="AV16" i="17" s="1"/>
  <c r="AW16" i="10"/>
  <c r="AW16" i="17" s="1"/>
  <c r="D17" i="10"/>
  <c r="D17" i="17" s="1"/>
  <c r="E17" i="10"/>
  <c r="E17" i="17" s="1"/>
  <c r="F17" i="10"/>
  <c r="F17" i="17" s="1"/>
  <c r="G17" i="10"/>
  <c r="G17" i="17" s="1"/>
  <c r="H17" i="10"/>
  <c r="H17" i="17" s="1"/>
  <c r="I17" i="10"/>
  <c r="I17" i="17" s="1"/>
  <c r="J17" i="10"/>
  <c r="J17" i="17" s="1"/>
  <c r="K17" i="10"/>
  <c r="K17" i="17" s="1"/>
  <c r="L17" i="10"/>
  <c r="L17" i="17" s="1"/>
  <c r="M17" i="10"/>
  <c r="M17" i="17" s="1"/>
  <c r="N17" i="10"/>
  <c r="N17" i="17" s="1"/>
  <c r="O17" i="10"/>
  <c r="O17" i="17" s="1"/>
  <c r="P17" i="10"/>
  <c r="P17" i="17" s="1"/>
  <c r="Q17" i="10"/>
  <c r="Q17" i="17" s="1"/>
  <c r="R17" i="10"/>
  <c r="R17" i="17" s="1"/>
  <c r="S17" i="10"/>
  <c r="S17" i="17" s="1"/>
  <c r="T17" i="10"/>
  <c r="T17" i="17" s="1"/>
  <c r="U17" i="10"/>
  <c r="U17" i="17" s="1"/>
  <c r="V17" i="10"/>
  <c r="V17" i="17" s="1"/>
  <c r="W17" i="10"/>
  <c r="W17" i="17" s="1"/>
  <c r="X17" i="10"/>
  <c r="X17" i="17" s="1"/>
  <c r="Y17" i="10"/>
  <c r="Y17" i="17" s="1"/>
  <c r="Z17" i="10"/>
  <c r="Z17" i="17" s="1"/>
  <c r="AA17" i="10"/>
  <c r="AA17" i="17" s="1"/>
  <c r="AB17" i="10"/>
  <c r="AB17" i="17" s="1"/>
  <c r="AC17" i="10"/>
  <c r="AC17" i="17" s="1"/>
  <c r="AD17" i="10"/>
  <c r="AD17" i="17" s="1"/>
  <c r="AE17" i="10"/>
  <c r="AE17" i="17" s="1"/>
  <c r="AF17" i="10"/>
  <c r="AF17" i="17" s="1"/>
  <c r="AG17" i="10"/>
  <c r="AG17" i="17" s="1"/>
  <c r="AH17" i="10"/>
  <c r="AH17" i="17" s="1"/>
  <c r="AI17" i="10"/>
  <c r="AI17" i="17" s="1"/>
  <c r="AJ17" i="10"/>
  <c r="AJ17" i="17" s="1"/>
  <c r="AK17" i="10"/>
  <c r="AK17" i="17" s="1"/>
  <c r="AL17" i="10"/>
  <c r="AL17" i="17" s="1"/>
  <c r="AM17" i="10"/>
  <c r="AM17" i="17" s="1"/>
  <c r="AN17" i="10"/>
  <c r="AN17" i="17" s="1"/>
  <c r="AO17" i="10"/>
  <c r="AO17" i="17" s="1"/>
  <c r="AP17" i="10"/>
  <c r="AP17" i="17" s="1"/>
  <c r="AQ17" i="10"/>
  <c r="AQ17" i="17" s="1"/>
  <c r="AR17" i="10"/>
  <c r="AR17" i="17" s="1"/>
  <c r="AS17" i="10"/>
  <c r="AS17" i="17" s="1"/>
  <c r="AT17" i="10"/>
  <c r="AT17" i="17" s="1"/>
  <c r="AU17" i="10"/>
  <c r="AU17" i="17" s="1"/>
  <c r="AV17" i="10"/>
  <c r="AV17" i="17" s="1"/>
  <c r="AW17" i="10"/>
  <c r="AW17" i="17" s="1"/>
  <c r="D18" i="10"/>
  <c r="D18" i="17" s="1"/>
  <c r="E18" i="10"/>
  <c r="E18" i="17" s="1"/>
  <c r="F18" i="10"/>
  <c r="F18" i="17" s="1"/>
  <c r="G18" i="10"/>
  <c r="G18" i="17" s="1"/>
  <c r="H18" i="10"/>
  <c r="H18" i="17" s="1"/>
  <c r="I18" i="10"/>
  <c r="I18" i="17" s="1"/>
  <c r="J18" i="10"/>
  <c r="J18" i="17" s="1"/>
  <c r="K18" i="10"/>
  <c r="K18" i="17" s="1"/>
  <c r="L18" i="10"/>
  <c r="L18" i="17" s="1"/>
  <c r="M18" i="10"/>
  <c r="M18" i="17" s="1"/>
  <c r="N18" i="10"/>
  <c r="N18" i="17" s="1"/>
  <c r="O18" i="10"/>
  <c r="O18" i="17" s="1"/>
  <c r="P18" i="10"/>
  <c r="P18" i="17" s="1"/>
  <c r="Q18" i="10"/>
  <c r="Q18" i="17" s="1"/>
  <c r="R18" i="10"/>
  <c r="R18" i="17" s="1"/>
  <c r="S18" i="10"/>
  <c r="S18" i="17" s="1"/>
  <c r="T18" i="10"/>
  <c r="T18" i="17" s="1"/>
  <c r="U18" i="10"/>
  <c r="U18" i="17" s="1"/>
  <c r="V18" i="10"/>
  <c r="V18" i="17" s="1"/>
  <c r="W18" i="10"/>
  <c r="W18" i="17" s="1"/>
  <c r="X18" i="10"/>
  <c r="X18" i="17" s="1"/>
  <c r="Y18" i="10"/>
  <c r="Y18" i="17" s="1"/>
  <c r="Z18" i="10"/>
  <c r="Z18" i="17" s="1"/>
  <c r="AA18" i="10"/>
  <c r="AA18" i="17" s="1"/>
  <c r="AB18" i="10"/>
  <c r="AB18" i="17" s="1"/>
  <c r="AC18" i="10"/>
  <c r="AC18" i="17" s="1"/>
  <c r="AD18" i="10"/>
  <c r="AD18" i="17" s="1"/>
  <c r="AE18" i="10"/>
  <c r="AE18" i="17" s="1"/>
  <c r="AF18" i="10"/>
  <c r="AF18" i="17" s="1"/>
  <c r="AG18" i="10"/>
  <c r="AG18" i="17" s="1"/>
  <c r="AH18" i="10"/>
  <c r="AH18" i="17" s="1"/>
  <c r="AI18" i="10"/>
  <c r="AI18" i="17" s="1"/>
  <c r="AJ18" i="10"/>
  <c r="AJ18" i="17" s="1"/>
  <c r="AK18" i="10"/>
  <c r="AK18" i="17" s="1"/>
  <c r="AL18" i="10"/>
  <c r="AL18" i="17" s="1"/>
  <c r="AM18" i="10"/>
  <c r="AM18" i="17" s="1"/>
  <c r="AN18" i="10"/>
  <c r="AN18" i="17" s="1"/>
  <c r="AO18" i="10"/>
  <c r="AO18" i="17" s="1"/>
  <c r="AP18" i="10"/>
  <c r="AP18" i="17" s="1"/>
  <c r="AQ18" i="10"/>
  <c r="AQ18" i="17" s="1"/>
  <c r="AR18" i="10"/>
  <c r="AR18" i="17" s="1"/>
  <c r="AS18" i="10"/>
  <c r="AS18" i="17" s="1"/>
  <c r="AT18" i="10"/>
  <c r="AT18" i="17" s="1"/>
  <c r="AU18" i="10"/>
  <c r="AU18" i="17" s="1"/>
  <c r="AV18" i="10"/>
  <c r="AV18" i="17" s="1"/>
  <c r="AW18" i="10"/>
  <c r="AW18" i="17" s="1"/>
  <c r="C15" i="10"/>
  <c r="C15" i="17" s="1"/>
  <c r="C16" i="10"/>
  <c r="C16" i="17" s="1"/>
  <c r="C17" i="10"/>
  <c r="C17" i="17" s="1"/>
  <c r="C18" i="10"/>
  <c r="C18" i="17" s="1"/>
  <c r="C14" i="10"/>
  <c r="C14" i="17" s="1"/>
  <c r="D4" i="10"/>
  <c r="D4" i="17" s="1"/>
  <c r="E4" i="10"/>
  <c r="E4" i="17" s="1"/>
  <c r="F4" i="10"/>
  <c r="G4" i="10"/>
  <c r="G4" i="17" s="1"/>
  <c r="H4" i="10"/>
  <c r="H4" i="17" s="1"/>
  <c r="I4" i="10"/>
  <c r="I4" i="17" s="1"/>
  <c r="J4" i="10"/>
  <c r="J4" i="17" s="1"/>
  <c r="K4" i="10"/>
  <c r="K4" i="17" s="1"/>
  <c r="L4" i="10"/>
  <c r="L4" i="17" s="1"/>
  <c r="M4" i="10"/>
  <c r="M4" i="17" s="1"/>
  <c r="N4" i="10"/>
  <c r="N4" i="17" s="1"/>
  <c r="O4" i="10"/>
  <c r="O4" i="17" s="1"/>
  <c r="P4" i="10"/>
  <c r="P4" i="17" s="1"/>
  <c r="Q4" i="10"/>
  <c r="Q4" i="17" s="1"/>
  <c r="R4" i="10"/>
  <c r="S4" i="10"/>
  <c r="S4" i="17" s="1"/>
  <c r="T4" i="10"/>
  <c r="T4" i="17" s="1"/>
  <c r="U4" i="10"/>
  <c r="U4" i="17" s="1"/>
  <c r="V4" i="10"/>
  <c r="V4" i="17" s="1"/>
  <c r="W4" i="10"/>
  <c r="W4" i="17" s="1"/>
  <c r="X4" i="10"/>
  <c r="X4" i="17" s="1"/>
  <c r="Y4" i="10"/>
  <c r="Y4" i="17" s="1"/>
  <c r="Z4" i="10"/>
  <c r="Z4" i="17" s="1"/>
  <c r="AA4" i="10"/>
  <c r="AA4" i="17" s="1"/>
  <c r="AB4" i="10"/>
  <c r="AB4" i="17" s="1"/>
  <c r="AC4" i="10"/>
  <c r="AC4" i="17" s="1"/>
  <c r="AD4" i="10"/>
  <c r="AE4" i="10"/>
  <c r="AE4" i="17" s="1"/>
  <c r="AF4" i="10"/>
  <c r="AF4" i="17" s="1"/>
  <c r="AG4" i="10"/>
  <c r="AG4" i="17" s="1"/>
  <c r="AH4" i="10"/>
  <c r="AH4" i="17" s="1"/>
  <c r="AI4" i="10"/>
  <c r="AI4" i="17" s="1"/>
  <c r="AJ4" i="10"/>
  <c r="AJ4" i="17" s="1"/>
  <c r="AK4" i="10"/>
  <c r="AK4" i="17" s="1"/>
  <c r="AL4" i="10"/>
  <c r="AL4" i="17" s="1"/>
  <c r="AM4" i="10"/>
  <c r="AM4" i="17" s="1"/>
  <c r="AN4" i="10"/>
  <c r="AN4" i="17" s="1"/>
  <c r="AO4" i="10"/>
  <c r="AO4" i="17" s="1"/>
  <c r="AP4" i="10"/>
  <c r="AQ4" i="10"/>
  <c r="AQ4" i="17" s="1"/>
  <c r="AR4" i="10"/>
  <c r="AR4" i="17" s="1"/>
  <c r="AS4" i="10"/>
  <c r="AS4" i="17" s="1"/>
  <c r="AT4" i="10"/>
  <c r="AT4" i="17" s="1"/>
  <c r="AU4" i="10"/>
  <c r="AU4" i="17" s="1"/>
  <c r="AV4" i="10"/>
  <c r="AV4" i="17" s="1"/>
  <c r="AW4" i="10"/>
  <c r="AW4" i="17" s="1"/>
  <c r="D5" i="10"/>
  <c r="D5" i="17" s="1"/>
  <c r="E5" i="10"/>
  <c r="E5" i="17" s="1"/>
  <c r="F5" i="10"/>
  <c r="F5" i="17" s="1"/>
  <c r="G5" i="10"/>
  <c r="G5" i="17" s="1"/>
  <c r="H5" i="10"/>
  <c r="H5" i="17" s="1"/>
  <c r="I5" i="10"/>
  <c r="I5" i="17" s="1"/>
  <c r="J5" i="10"/>
  <c r="J5" i="17" s="1"/>
  <c r="K5" i="10"/>
  <c r="K5" i="17" s="1"/>
  <c r="L5" i="10"/>
  <c r="L5" i="17" s="1"/>
  <c r="M5" i="10"/>
  <c r="M5" i="17" s="1"/>
  <c r="N5" i="10"/>
  <c r="N5" i="17" s="1"/>
  <c r="O5" i="10"/>
  <c r="O5" i="17" s="1"/>
  <c r="P5" i="10"/>
  <c r="P5" i="17" s="1"/>
  <c r="Q5" i="10"/>
  <c r="Q5" i="17" s="1"/>
  <c r="R5" i="10"/>
  <c r="R5" i="17" s="1"/>
  <c r="S5" i="10"/>
  <c r="S5" i="17" s="1"/>
  <c r="T5" i="10"/>
  <c r="T5" i="17" s="1"/>
  <c r="U5" i="10"/>
  <c r="U5" i="17" s="1"/>
  <c r="V5" i="10"/>
  <c r="V5" i="17" s="1"/>
  <c r="W5" i="10"/>
  <c r="W5" i="17" s="1"/>
  <c r="X5" i="10"/>
  <c r="X5" i="17" s="1"/>
  <c r="Y5" i="10"/>
  <c r="Y5" i="17" s="1"/>
  <c r="Z5" i="10"/>
  <c r="Z5" i="17" s="1"/>
  <c r="AA5" i="10"/>
  <c r="AA5" i="17" s="1"/>
  <c r="AB5" i="10"/>
  <c r="AB5" i="17" s="1"/>
  <c r="AC5" i="10"/>
  <c r="AC5" i="17" s="1"/>
  <c r="AD5" i="10"/>
  <c r="AD5" i="17" s="1"/>
  <c r="AE5" i="10"/>
  <c r="AE5" i="17" s="1"/>
  <c r="AF5" i="10"/>
  <c r="AF5" i="17" s="1"/>
  <c r="AG5" i="10"/>
  <c r="AG5" i="17" s="1"/>
  <c r="AH5" i="10"/>
  <c r="AH5" i="17" s="1"/>
  <c r="AI5" i="10"/>
  <c r="AI5" i="17" s="1"/>
  <c r="AJ5" i="10"/>
  <c r="AJ5" i="17" s="1"/>
  <c r="AK5" i="10"/>
  <c r="AK5" i="17" s="1"/>
  <c r="AL5" i="10"/>
  <c r="AL5" i="17" s="1"/>
  <c r="AM5" i="10"/>
  <c r="AM5" i="17" s="1"/>
  <c r="AN5" i="10"/>
  <c r="AN5" i="17" s="1"/>
  <c r="AO5" i="10"/>
  <c r="AO5" i="17" s="1"/>
  <c r="AP5" i="10"/>
  <c r="AP5" i="17" s="1"/>
  <c r="AQ5" i="10"/>
  <c r="AQ5" i="17" s="1"/>
  <c r="AR5" i="10"/>
  <c r="AR5" i="17" s="1"/>
  <c r="AS5" i="10"/>
  <c r="AS5" i="17" s="1"/>
  <c r="AT5" i="10"/>
  <c r="AT5" i="17" s="1"/>
  <c r="AU5" i="10"/>
  <c r="AU5" i="17" s="1"/>
  <c r="AV5" i="10"/>
  <c r="AV5" i="17" s="1"/>
  <c r="AW5" i="10"/>
  <c r="AW5" i="17" s="1"/>
  <c r="D6" i="10"/>
  <c r="D6" i="17" s="1"/>
  <c r="E6" i="10"/>
  <c r="E6" i="17" s="1"/>
  <c r="F6" i="10"/>
  <c r="F6" i="17" s="1"/>
  <c r="G6" i="10"/>
  <c r="G6" i="17" s="1"/>
  <c r="H6" i="10"/>
  <c r="H6" i="17" s="1"/>
  <c r="I6" i="10"/>
  <c r="I6" i="17" s="1"/>
  <c r="J6" i="10"/>
  <c r="J6" i="17" s="1"/>
  <c r="K6" i="10"/>
  <c r="K6" i="17" s="1"/>
  <c r="L6" i="10"/>
  <c r="L6" i="17" s="1"/>
  <c r="M6" i="10"/>
  <c r="M6" i="17" s="1"/>
  <c r="N6" i="10"/>
  <c r="N6" i="17" s="1"/>
  <c r="O6" i="10"/>
  <c r="O6" i="17" s="1"/>
  <c r="P6" i="10"/>
  <c r="P6" i="17" s="1"/>
  <c r="Q6" i="10"/>
  <c r="Q6" i="17" s="1"/>
  <c r="R6" i="10"/>
  <c r="R6" i="17" s="1"/>
  <c r="S6" i="10"/>
  <c r="S6" i="17" s="1"/>
  <c r="T6" i="10"/>
  <c r="T6" i="17" s="1"/>
  <c r="U6" i="10"/>
  <c r="U6" i="17" s="1"/>
  <c r="V6" i="10"/>
  <c r="V6" i="17" s="1"/>
  <c r="W6" i="10"/>
  <c r="W6" i="17" s="1"/>
  <c r="X6" i="10"/>
  <c r="X6" i="17" s="1"/>
  <c r="Y6" i="10"/>
  <c r="Y6" i="17" s="1"/>
  <c r="Z6" i="10"/>
  <c r="Z6" i="17" s="1"/>
  <c r="AA6" i="10"/>
  <c r="AA6" i="17" s="1"/>
  <c r="AB6" i="10"/>
  <c r="AB6" i="17" s="1"/>
  <c r="AC6" i="10"/>
  <c r="AC6" i="17" s="1"/>
  <c r="AD6" i="10"/>
  <c r="AD6" i="17" s="1"/>
  <c r="AE6" i="10"/>
  <c r="AE6" i="17" s="1"/>
  <c r="AF6" i="10"/>
  <c r="AF6" i="17" s="1"/>
  <c r="AG6" i="10"/>
  <c r="AG6" i="17" s="1"/>
  <c r="AH6" i="10"/>
  <c r="AH6" i="17" s="1"/>
  <c r="AI6" i="10"/>
  <c r="AI6" i="17" s="1"/>
  <c r="AJ6" i="10"/>
  <c r="AJ6" i="17" s="1"/>
  <c r="AK6" i="10"/>
  <c r="AK6" i="17" s="1"/>
  <c r="AL6" i="10"/>
  <c r="AL6" i="17" s="1"/>
  <c r="AM6" i="10"/>
  <c r="AM6" i="17" s="1"/>
  <c r="AN6" i="10"/>
  <c r="AN6" i="17" s="1"/>
  <c r="AO6" i="10"/>
  <c r="AO6" i="17" s="1"/>
  <c r="AP6" i="10"/>
  <c r="AP6" i="17" s="1"/>
  <c r="AQ6" i="10"/>
  <c r="AQ6" i="17" s="1"/>
  <c r="AR6" i="10"/>
  <c r="AR6" i="17" s="1"/>
  <c r="AS6" i="10"/>
  <c r="AS6" i="17" s="1"/>
  <c r="AT6" i="10"/>
  <c r="AT6" i="17" s="1"/>
  <c r="AU6" i="10"/>
  <c r="AU6" i="17" s="1"/>
  <c r="AV6" i="10"/>
  <c r="AV6" i="17" s="1"/>
  <c r="AW6" i="10"/>
  <c r="AW6" i="17" s="1"/>
  <c r="D7" i="10"/>
  <c r="D7" i="17" s="1"/>
  <c r="E7" i="10"/>
  <c r="E7" i="17" s="1"/>
  <c r="F7" i="10"/>
  <c r="F7" i="17" s="1"/>
  <c r="G7" i="10"/>
  <c r="G7" i="17" s="1"/>
  <c r="H7" i="10"/>
  <c r="H7" i="17" s="1"/>
  <c r="I7" i="10"/>
  <c r="I7" i="17" s="1"/>
  <c r="J7" i="10"/>
  <c r="J7" i="17" s="1"/>
  <c r="K7" i="10"/>
  <c r="K7" i="17" s="1"/>
  <c r="L7" i="10"/>
  <c r="L7" i="17" s="1"/>
  <c r="M7" i="10"/>
  <c r="M7" i="17" s="1"/>
  <c r="N7" i="10"/>
  <c r="N7" i="17" s="1"/>
  <c r="O7" i="10"/>
  <c r="O7" i="17" s="1"/>
  <c r="P7" i="10"/>
  <c r="P7" i="17" s="1"/>
  <c r="Q7" i="10"/>
  <c r="Q7" i="17" s="1"/>
  <c r="R7" i="10"/>
  <c r="R7" i="17" s="1"/>
  <c r="S7" i="10"/>
  <c r="S7" i="17" s="1"/>
  <c r="T7" i="10"/>
  <c r="T7" i="17" s="1"/>
  <c r="U7" i="10"/>
  <c r="U7" i="17" s="1"/>
  <c r="V7" i="10"/>
  <c r="V7" i="17" s="1"/>
  <c r="W7" i="10"/>
  <c r="W7" i="17" s="1"/>
  <c r="X7" i="10"/>
  <c r="X7" i="17" s="1"/>
  <c r="Y7" i="10"/>
  <c r="Y7" i="17" s="1"/>
  <c r="Z7" i="10"/>
  <c r="Z7" i="17" s="1"/>
  <c r="AA7" i="10"/>
  <c r="AA7" i="17" s="1"/>
  <c r="AB7" i="10"/>
  <c r="AB7" i="17" s="1"/>
  <c r="AC7" i="10"/>
  <c r="AC7" i="17" s="1"/>
  <c r="AD7" i="10"/>
  <c r="AD7" i="17" s="1"/>
  <c r="AE7" i="10"/>
  <c r="AE7" i="17" s="1"/>
  <c r="AF7" i="10"/>
  <c r="AF7" i="17" s="1"/>
  <c r="AG7" i="10"/>
  <c r="AG7" i="17" s="1"/>
  <c r="AH7" i="10"/>
  <c r="AH7" i="17" s="1"/>
  <c r="AI7" i="10"/>
  <c r="AI7" i="17" s="1"/>
  <c r="AJ7" i="10"/>
  <c r="AJ7" i="17" s="1"/>
  <c r="AK7" i="10"/>
  <c r="AK7" i="17" s="1"/>
  <c r="AL7" i="10"/>
  <c r="AL7" i="17" s="1"/>
  <c r="AM7" i="10"/>
  <c r="AM7" i="17" s="1"/>
  <c r="AN7" i="10"/>
  <c r="AN7" i="17" s="1"/>
  <c r="AO7" i="10"/>
  <c r="AO7" i="17" s="1"/>
  <c r="AP7" i="10"/>
  <c r="AP7" i="17" s="1"/>
  <c r="AQ7" i="10"/>
  <c r="AQ7" i="17" s="1"/>
  <c r="AR7" i="10"/>
  <c r="AR7" i="17" s="1"/>
  <c r="AS7" i="10"/>
  <c r="AS7" i="17" s="1"/>
  <c r="AT7" i="10"/>
  <c r="AT7" i="17" s="1"/>
  <c r="AU7" i="10"/>
  <c r="AU7" i="17" s="1"/>
  <c r="AV7" i="10"/>
  <c r="AV7" i="17" s="1"/>
  <c r="AW7" i="10"/>
  <c r="AW7" i="17" s="1"/>
  <c r="D8" i="10"/>
  <c r="D8" i="17" s="1"/>
  <c r="E8" i="10"/>
  <c r="E8" i="17" s="1"/>
  <c r="F8" i="10"/>
  <c r="F8" i="17" s="1"/>
  <c r="G8" i="10"/>
  <c r="G8" i="17" s="1"/>
  <c r="H8" i="10"/>
  <c r="H8" i="17" s="1"/>
  <c r="I8" i="10"/>
  <c r="I8" i="17" s="1"/>
  <c r="J8" i="10"/>
  <c r="J8" i="17" s="1"/>
  <c r="K8" i="10"/>
  <c r="K8" i="17" s="1"/>
  <c r="L8" i="10"/>
  <c r="L8" i="17" s="1"/>
  <c r="M8" i="10"/>
  <c r="M8" i="17" s="1"/>
  <c r="N8" i="10"/>
  <c r="N8" i="17" s="1"/>
  <c r="O8" i="10"/>
  <c r="O8" i="17" s="1"/>
  <c r="P8" i="10"/>
  <c r="P8" i="17" s="1"/>
  <c r="Q8" i="10"/>
  <c r="Q8" i="17" s="1"/>
  <c r="R8" i="10"/>
  <c r="R8" i="17" s="1"/>
  <c r="S8" i="10"/>
  <c r="S8" i="17" s="1"/>
  <c r="T8" i="10"/>
  <c r="T8" i="17" s="1"/>
  <c r="U8" i="10"/>
  <c r="U8" i="17" s="1"/>
  <c r="V8" i="10"/>
  <c r="V8" i="17" s="1"/>
  <c r="W8" i="10"/>
  <c r="W8" i="17" s="1"/>
  <c r="X8" i="10"/>
  <c r="X8" i="17" s="1"/>
  <c r="Y8" i="10"/>
  <c r="Y8" i="17" s="1"/>
  <c r="Z8" i="10"/>
  <c r="Z8" i="17" s="1"/>
  <c r="AA8" i="10"/>
  <c r="AA8" i="17" s="1"/>
  <c r="AB8" i="10"/>
  <c r="AB8" i="17" s="1"/>
  <c r="AC8" i="10"/>
  <c r="AC8" i="17" s="1"/>
  <c r="AD8" i="10"/>
  <c r="AD8" i="17" s="1"/>
  <c r="AE8" i="10"/>
  <c r="AE8" i="17" s="1"/>
  <c r="AF8" i="10"/>
  <c r="AF8" i="17" s="1"/>
  <c r="AG8" i="10"/>
  <c r="AG8" i="17" s="1"/>
  <c r="AH8" i="10"/>
  <c r="AH8" i="17" s="1"/>
  <c r="AI8" i="10"/>
  <c r="AI8" i="17" s="1"/>
  <c r="AJ8" i="10"/>
  <c r="AJ8" i="17" s="1"/>
  <c r="AK8" i="10"/>
  <c r="AK8" i="17" s="1"/>
  <c r="AL8" i="10"/>
  <c r="AL8" i="17" s="1"/>
  <c r="AM8" i="10"/>
  <c r="AM8" i="17" s="1"/>
  <c r="AN8" i="10"/>
  <c r="AN8" i="17" s="1"/>
  <c r="AO8" i="10"/>
  <c r="AO8" i="17" s="1"/>
  <c r="AP8" i="10"/>
  <c r="AP8" i="17" s="1"/>
  <c r="AQ8" i="10"/>
  <c r="AQ8" i="17" s="1"/>
  <c r="AR8" i="10"/>
  <c r="AR8" i="17" s="1"/>
  <c r="AS8" i="10"/>
  <c r="AS8" i="17" s="1"/>
  <c r="AT8" i="10"/>
  <c r="AT8" i="17" s="1"/>
  <c r="AU8" i="10"/>
  <c r="AU8" i="17" s="1"/>
  <c r="AV8" i="10"/>
  <c r="AV8" i="17" s="1"/>
  <c r="AW8" i="10"/>
  <c r="AW8" i="17" s="1"/>
  <c r="D9" i="10"/>
  <c r="E9" i="10"/>
  <c r="E9" i="17" s="1"/>
  <c r="F9" i="10"/>
  <c r="F9" i="17" s="1"/>
  <c r="G9" i="10"/>
  <c r="G9" i="17" s="1"/>
  <c r="H9" i="10"/>
  <c r="H9" i="17" s="1"/>
  <c r="I9" i="10"/>
  <c r="I9" i="17" s="1"/>
  <c r="J9" i="10"/>
  <c r="J9" i="17" s="1"/>
  <c r="K9" i="10"/>
  <c r="K9" i="17" s="1"/>
  <c r="L9" i="10"/>
  <c r="L9" i="17" s="1"/>
  <c r="M9" i="10"/>
  <c r="M9" i="17" s="1"/>
  <c r="N9" i="10"/>
  <c r="N9" i="17" s="1"/>
  <c r="O9" i="10"/>
  <c r="O9" i="17" s="1"/>
  <c r="P9" i="10"/>
  <c r="Q9" i="10"/>
  <c r="Q9" i="17" s="1"/>
  <c r="R9" i="10"/>
  <c r="R9" i="17" s="1"/>
  <c r="S9" i="10"/>
  <c r="S9" i="17" s="1"/>
  <c r="T9" i="10"/>
  <c r="T9" i="17" s="1"/>
  <c r="U9" i="10"/>
  <c r="U9" i="17" s="1"/>
  <c r="V9" i="10"/>
  <c r="V9" i="17" s="1"/>
  <c r="W9" i="10"/>
  <c r="W9" i="17" s="1"/>
  <c r="X9" i="10"/>
  <c r="X9" i="17" s="1"/>
  <c r="Y9" i="10"/>
  <c r="Y9" i="17" s="1"/>
  <c r="Z9" i="10"/>
  <c r="Z9" i="17" s="1"/>
  <c r="AA9" i="10"/>
  <c r="AA9" i="17" s="1"/>
  <c r="AB9" i="10"/>
  <c r="AC9" i="10"/>
  <c r="AC9" i="17" s="1"/>
  <c r="AD9" i="10"/>
  <c r="AD9" i="17" s="1"/>
  <c r="AE9" i="10"/>
  <c r="AE9" i="17" s="1"/>
  <c r="AF9" i="10"/>
  <c r="AF9" i="17" s="1"/>
  <c r="AG9" i="10"/>
  <c r="AG9" i="17" s="1"/>
  <c r="AH9" i="10"/>
  <c r="AH9" i="17" s="1"/>
  <c r="AI9" i="10"/>
  <c r="AI9" i="17" s="1"/>
  <c r="AJ9" i="10"/>
  <c r="AJ9" i="17" s="1"/>
  <c r="AK9" i="10"/>
  <c r="AK9" i="17" s="1"/>
  <c r="AL9" i="10"/>
  <c r="AL9" i="17" s="1"/>
  <c r="AM9" i="10"/>
  <c r="AM9" i="17" s="1"/>
  <c r="AN9" i="10"/>
  <c r="AO9" i="10"/>
  <c r="AO9" i="17" s="1"/>
  <c r="AP9" i="10"/>
  <c r="AP9" i="17" s="1"/>
  <c r="AQ9" i="10"/>
  <c r="AQ9" i="17" s="1"/>
  <c r="AR9" i="10"/>
  <c r="AR9" i="17" s="1"/>
  <c r="AS9" i="10"/>
  <c r="AS9" i="17" s="1"/>
  <c r="AT9" i="10"/>
  <c r="AT9" i="17" s="1"/>
  <c r="AU9" i="10"/>
  <c r="AU9" i="17" s="1"/>
  <c r="AV9" i="10"/>
  <c r="AV9" i="17" s="1"/>
  <c r="AW9" i="10"/>
  <c r="AW9" i="17" s="1"/>
  <c r="D10" i="10"/>
  <c r="D10" i="17" s="1"/>
  <c r="E10" i="10"/>
  <c r="E10" i="17" s="1"/>
  <c r="F10" i="10"/>
  <c r="F10" i="17" s="1"/>
  <c r="G10" i="10"/>
  <c r="G10" i="17" s="1"/>
  <c r="H10" i="10"/>
  <c r="H10" i="17" s="1"/>
  <c r="I10" i="10"/>
  <c r="I10" i="17" s="1"/>
  <c r="J10" i="10"/>
  <c r="J10" i="17" s="1"/>
  <c r="K10" i="10"/>
  <c r="K10" i="17" s="1"/>
  <c r="L10" i="10"/>
  <c r="L10" i="17" s="1"/>
  <c r="M10" i="10"/>
  <c r="M10" i="17" s="1"/>
  <c r="N10" i="10"/>
  <c r="N10" i="17" s="1"/>
  <c r="O10" i="10"/>
  <c r="O10" i="17" s="1"/>
  <c r="P10" i="10"/>
  <c r="P10" i="17" s="1"/>
  <c r="Q10" i="10"/>
  <c r="Q10" i="17" s="1"/>
  <c r="R10" i="10"/>
  <c r="R10" i="17" s="1"/>
  <c r="S10" i="10"/>
  <c r="S10" i="17" s="1"/>
  <c r="T10" i="10"/>
  <c r="T10" i="17" s="1"/>
  <c r="U10" i="10"/>
  <c r="U10" i="17" s="1"/>
  <c r="V10" i="10"/>
  <c r="V10" i="17" s="1"/>
  <c r="W10" i="10"/>
  <c r="W10" i="17" s="1"/>
  <c r="X10" i="10"/>
  <c r="X10" i="17" s="1"/>
  <c r="Y10" i="10"/>
  <c r="Y10" i="17" s="1"/>
  <c r="Z10" i="10"/>
  <c r="Z10" i="17" s="1"/>
  <c r="AA10" i="10"/>
  <c r="AA10" i="17" s="1"/>
  <c r="AB10" i="10"/>
  <c r="AB10" i="17" s="1"/>
  <c r="AC10" i="10"/>
  <c r="AC10" i="17" s="1"/>
  <c r="AD10" i="10"/>
  <c r="AD10" i="17" s="1"/>
  <c r="AE10" i="10"/>
  <c r="AE10" i="17" s="1"/>
  <c r="AF10" i="10"/>
  <c r="AF10" i="17" s="1"/>
  <c r="AG10" i="10"/>
  <c r="AG10" i="17" s="1"/>
  <c r="AH10" i="10"/>
  <c r="AH10" i="17" s="1"/>
  <c r="AI10" i="10"/>
  <c r="AI10" i="17" s="1"/>
  <c r="AJ10" i="10"/>
  <c r="AJ10" i="17" s="1"/>
  <c r="AK10" i="10"/>
  <c r="AK10" i="17" s="1"/>
  <c r="AL10" i="10"/>
  <c r="AL10" i="17" s="1"/>
  <c r="AM10" i="10"/>
  <c r="AM10" i="17" s="1"/>
  <c r="AN10" i="10"/>
  <c r="AN10" i="17" s="1"/>
  <c r="AO10" i="10"/>
  <c r="AO10" i="17" s="1"/>
  <c r="AP10" i="10"/>
  <c r="AP10" i="17" s="1"/>
  <c r="AQ10" i="10"/>
  <c r="AQ10" i="17" s="1"/>
  <c r="AR10" i="10"/>
  <c r="AR10" i="17" s="1"/>
  <c r="AS10" i="10"/>
  <c r="AS10" i="17" s="1"/>
  <c r="AT10" i="10"/>
  <c r="AT10" i="17" s="1"/>
  <c r="AU10" i="10"/>
  <c r="AU10" i="17" s="1"/>
  <c r="AV10" i="10"/>
  <c r="AV10" i="17" s="1"/>
  <c r="AW10" i="10"/>
  <c r="AW10" i="17" s="1"/>
  <c r="C5" i="10"/>
  <c r="C5" i="17" s="1"/>
  <c r="C6" i="10"/>
  <c r="C6" i="17" s="1"/>
  <c r="C7" i="10"/>
  <c r="C7" i="17" s="1"/>
  <c r="C8" i="10"/>
  <c r="C8" i="17" s="1"/>
  <c r="C9" i="10"/>
  <c r="C9" i="17" s="1"/>
  <c r="C10" i="10"/>
  <c r="C10" i="17" s="1"/>
  <c r="C4" i="10"/>
  <c r="C4" i="17" s="1"/>
  <c r="D3" i="10"/>
  <c r="D3" i="17" s="1"/>
  <c r="E3" i="10"/>
  <c r="E3" i="17" s="1"/>
  <c r="F3" i="10"/>
  <c r="F3" i="17" s="1"/>
  <c r="G3" i="10"/>
  <c r="G3" i="17" s="1"/>
  <c r="H3" i="10"/>
  <c r="H3" i="17" s="1"/>
  <c r="I3" i="10"/>
  <c r="I3" i="17" s="1"/>
  <c r="J3" i="10"/>
  <c r="J3" i="17" s="1"/>
  <c r="K3" i="10"/>
  <c r="K3" i="17" s="1"/>
  <c r="L3" i="10"/>
  <c r="L3" i="17" s="1"/>
  <c r="M3" i="10"/>
  <c r="M3" i="17" s="1"/>
  <c r="N3" i="10"/>
  <c r="N3" i="17" s="1"/>
  <c r="O3" i="10"/>
  <c r="O3" i="17" s="1"/>
  <c r="P3" i="10"/>
  <c r="P3" i="17" s="1"/>
  <c r="Q3" i="10"/>
  <c r="Q3" i="17" s="1"/>
  <c r="R3" i="10"/>
  <c r="R3" i="17" s="1"/>
  <c r="S3" i="10"/>
  <c r="S3" i="17" s="1"/>
  <c r="T3" i="10"/>
  <c r="T3" i="17" s="1"/>
  <c r="U3" i="10"/>
  <c r="U3" i="17" s="1"/>
  <c r="V3" i="10"/>
  <c r="V3" i="17" s="1"/>
  <c r="W3" i="10"/>
  <c r="W3" i="17" s="1"/>
  <c r="X3" i="10"/>
  <c r="X3" i="17" s="1"/>
  <c r="Y3" i="10"/>
  <c r="Y3" i="17" s="1"/>
  <c r="Z3" i="10"/>
  <c r="Z3" i="17" s="1"/>
  <c r="AA3" i="10"/>
  <c r="AA3" i="17" s="1"/>
  <c r="AB3" i="10"/>
  <c r="AB3" i="17" s="1"/>
  <c r="AC3" i="10"/>
  <c r="AC3" i="17" s="1"/>
  <c r="AD3" i="10"/>
  <c r="AD3" i="17" s="1"/>
  <c r="AE3" i="10"/>
  <c r="AE3" i="17" s="1"/>
  <c r="AF3" i="10"/>
  <c r="AF3" i="17" s="1"/>
  <c r="AG3" i="10"/>
  <c r="AG3" i="17" s="1"/>
  <c r="AH3" i="10"/>
  <c r="AH3" i="17" s="1"/>
  <c r="AI3" i="10"/>
  <c r="AI3" i="17" s="1"/>
  <c r="AJ3" i="10"/>
  <c r="AJ3" i="17" s="1"/>
  <c r="AK3" i="10"/>
  <c r="AK3" i="17" s="1"/>
  <c r="AL3" i="10"/>
  <c r="AL3" i="17" s="1"/>
  <c r="AM3" i="10"/>
  <c r="AM3" i="17" s="1"/>
  <c r="AN3" i="10"/>
  <c r="AN3" i="17" s="1"/>
  <c r="AO3" i="10"/>
  <c r="AO3" i="17" s="1"/>
  <c r="AP3" i="10"/>
  <c r="AP3" i="17" s="1"/>
  <c r="AQ3" i="10"/>
  <c r="AQ3" i="17" s="1"/>
  <c r="AR3" i="10"/>
  <c r="AR3" i="17" s="1"/>
  <c r="AS3" i="10"/>
  <c r="AS3" i="17" s="1"/>
  <c r="AT3" i="10"/>
  <c r="AT3" i="17" s="1"/>
  <c r="AU3" i="10"/>
  <c r="AU3" i="17" s="1"/>
  <c r="AV3" i="10"/>
  <c r="AV3" i="17" s="1"/>
  <c r="AW3" i="10"/>
  <c r="AW3" i="17" s="1"/>
  <c r="C3" i="10"/>
  <c r="C3" i="17" s="1"/>
  <c r="AD18" i="47" l="1"/>
  <c r="AL24" i="46"/>
  <c r="I18" i="47"/>
  <c r="AI18" i="47"/>
  <c r="AF18" i="47"/>
  <c r="F58" i="50"/>
  <c r="F59" i="50" s="1"/>
  <c r="Y18" i="47"/>
  <c r="Y37" i="47" s="1"/>
  <c r="L18" i="47"/>
  <c r="AC18" i="47"/>
  <c r="D95" i="50"/>
  <c r="D96" i="50" s="1"/>
  <c r="C95" i="50"/>
  <c r="C96" i="50" s="1"/>
  <c r="F42" i="47"/>
  <c r="F46" i="47" s="1"/>
  <c r="O8" i="47"/>
  <c r="O5" i="47" s="1"/>
  <c r="D5" i="50"/>
  <c r="T18" i="47"/>
  <c r="W18" i="47"/>
  <c r="W37" i="47" s="1"/>
  <c r="Z18" i="47"/>
  <c r="Z37" i="47" s="1"/>
  <c r="R18" i="47"/>
  <c r="P18" i="47"/>
  <c r="F9" i="47"/>
  <c r="C17" i="50"/>
  <c r="C18" i="50" s="1"/>
  <c r="AB18" i="47"/>
  <c r="O22" i="47"/>
  <c r="O18" i="47" s="1"/>
  <c r="D70" i="50"/>
  <c r="X18" i="47"/>
  <c r="K18" i="47"/>
  <c r="H18" i="47"/>
  <c r="F22" i="47"/>
  <c r="C70" i="50"/>
  <c r="C71" i="50" s="1"/>
  <c r="F8" i="47"/>
  <c r="F5" i="47" s="1"/>
  <c r="C5" i="50"/>
  <c r="C6" i="50" s="1"/>
  <c r="AQ35" i="17"/>
  <c r="AH18" i="47"/>
  <c r="AE18" i="47"/>
  <c r="AA18" i="47"/>
  <c r="M18" i="47"/>
  <c r="U18" i="47"/>
  <c r="V18" i="47"/>
  <c r="S18" i="47"/>
  <c r="Q18" i="47"/>
  <c r="Q37" i="47" s="1"/>
  <c r="O48" i="47"/>
  <c r="AG18" i="47"/>
  <c r="N18" i="47"/>
  <c r="J18" i="47"/>
  <c r="G18" i="47"/>
  <c r="O9" i="47"/>
  <c r="D17" i="50"/>
  <c r="BA58" i="26"/>
  <c r="BB58" i="26"/>
  <c r="I49" i="47"/>
  <c r="I19" i="47"/>
  <c r="U49" i="47"/>
  <c r="U54" i="47" s="1"/>
  <c r="U19" i="47"/>
  <c r="AI49" i="47"/>
  <c r="AI19" i="47"/>
  <c r="K49" i="47"/>
  <c r="K19" i="47"/>
  <c r="H49" i="47"/>
  <c r="H19" i="47"/>
  <c r="AD49" i="47"/>
  <c r="AD19" i="47"/>
  <c r="Q49" i="47"/>
  <c r="Q19" i="47"/>
  <c r="Q38" i="47" s="1"/>
  <c r="AB49" i="47"/>
  <c r="AB19" i="47"/>
  <c r="Y49" i="47"/>
  <c r="Y19" i="47"/>
  <c r="Y38" i="47" s="1"/>
  <c r="AG49" i="47"/>
  <c r="AG19" i="47"/>
  <c r="T49" i="47"/>
  <c r="T19" i="47"/>
  <c r="L49" i="47"/>
  <c r="L19" i="47"/>
  <c r="N49" i="47"/>
  <c r="N19" i="47"/>
  <c r="W49" i="47"/>
  <c r="W19" i="47"/>
  <c r="AH49" i="47"/>
  <c r="AH19" i="47"/>
  <c r="J49" i="47"/>
  <c r="J19" i="47"/>
  <c r="Z49" i="47"/>
  <c r="Z19" i="47"/>
  <c r="AE49" i="47"/>
  <c r="AE19" i="47"/>
  <c r="G49" i="47"/>
  <c r="G19" i="47"/>
  <c r="R49" i="47"/>
  <c r="R19" i="47"/>
  <c r="AC49" i="47"/>
  <c r="AC19" i="47"/>
  <c r="P49" i="47"/>
  <c r="P19" i="47"/>
  <c r="AA49" i="47"/>
  <c r="AA19" i="47"/>
  <c r="M49" i="47"/>
  <c r="M19" i="47"/>
  <c r="M38" i="47" s="1"/>
  <c r="X49" i="47"/>
  <c r="X19" i="47"/>
  <c r="X38" i="47" s="1"/>
  <c r="V49" i="47"/>
  <c r="V19" i="47"/>
  <c r="V38" i="47" s="1"/>
  <c r="AF49" i="47"/>
  <c r="AF19" i="47"/>
  <c r="S49" i="47"/>
  <c r="S19" i="47"/>
  <c r="O49" i="47"/>
  <c r="AL49" i="47" s="1"/>
  <c r="AN43" i="46" s="1"/>
  <c r="AL20" i="47"/>
  <c r="AN18" i="46" s="1"/>
  <c r="D19" i="47"/>
  <c r="D18" i="47" s="1"/>
  <c r="D37" i="47" s="1"/>
  <c r="AS35" i="17"/>
  <c r="AV35" i="17"/>
  <c r="AA34" i="17"/>
  <c r="AE35" i="17"/>
  <c r="AC34" i="17"/>
  <c r="AE34" i="17"/>
  <c r="AV34" i="17"/>
  <c r="AA35" i="17"/>
  <c r="AI35" i="17"/>
  <c r="AI34" i="17"/>
  <c r="Z34" i="17"/>
  <c r="AG35" i="17"/>
  <c r="Y35" i="17"/>
  <c r="AL35" i="17"/>
  <c r="T34" i="17"/>
  <c r="AO35" i="17"/>
  <c r="Z35" i="17"/>
  <c r="AT35" i="17"/>
  <c r="AN34" i="17"/>
  <c r="AN35" i="17"/>
  <c r="AD35" i="17"/>
  <c r="AD34" i="17"/>
  <c r="AL34" i="17"/>
  <c r="V35" i="17"/>
  <c r="V34" i="17"/>
  <c r="AJ34" i="17"/>
  <c r="Y34" i="17"/>
  <c r="AG34" i="17"/>
  <c r="AS34" i="17"/>
  <c r="W35" i="17"/>
  <c r="AM35" i="17"/>
  <c r="AO34" i="17"/>
  <c r="AQ34" i="17"/>
  <c r="W34" i="17"/>
  <c r="AM34" i="17"/>
  <c r="AW35" i="17"/>
  <c r="AR35" i="17"/>
  <c r="AP35" i="17"/>
  <c r="AR34" i="17"/>
  <c r="AP34" i="17"/>
  <c r="X35" i="17"/>
  <c r="X34" i="17"/>
  <c r="AJ35" i="17"/>
  <c r="T35" i="17"/>
  <c r="AB35" i="17"/>
  <c r="U35" i="17"/>
  <c r="AB34" i="17"/>
  <c r="U34" i="17"/>
  <c r="AU35" i="17"/>
  <c r="AU34" i="17"/>
  <c r="AK35" i="17"/>
  <c r="AF35" i="17"/>
  <c r="AH35" i="17"/>
  <c r="AK34" i="17"/>
  <c r="AF34" i="17"/>
  <c r="AH34" i="17"/>
  <c r="R35" i="17"/>
  <c r="S35" i="17"/>
  <c r="AW34" i="17"/>
  <c r="AC35" i="17"/>
  <c r="R34" i="17"/>
  <c r="S34" i="17"/>
  <c r="AT34" i="17"/>
  <c r="AL30" i="17"/>
  <c r="P50" i="47"/>
  <c r="AS30" i="17"/>
  <c r="Z29" i="17"/>
  <c r="AH29" i="17"/>
  <c r="AB50" i="47"/>
  <c r="AB30" i="17"/>
  <c r="AF30" i="17"/>
  <c r="AK29" i="17"/>
  <c r="AU30" i="17"/>
  <c r="AP30" i="17"/>
  <c r="AE29" i="17"/>
  <c r="AF50" i="47"/>
  <c r="H50" i="47"/>
  <c r="E50" i="47"/>
  <c r="E54" i="47" s="1"/>
  <c r="AG29" i="17"/>
  <c r="N50" i="47"/>
  <c r="AT30" i="17"/>
  <c r="S30" i="17"/>
  <c r="Y29" i="17"/>
  <c r="AT29" i="17"/>
  <c r="U29" i="17"/>
  <c r="S29" i="17"/>
  <c r="Y30" i="17"/>
  <c r="AH30" i="17"/>
  <c r="R29" i="17"/>
  <c r="AO30" i="17"/>
  <c r="AN30" i="17"/>
  <c r="Z30" i="17"/>
  <c r="AW30" i="17"/>
  <c r="AU29" i="17"/>
  <c r="AG30" i="17"/>
  <c r="AP29" i="17"/>
  <c r="AE30" i="17"/>
  <c r="G50" i="47"/>
  <c r="G54" i="47" s="1"/>
  <c r="AH50" i="47"/>
  <c r="J50" i="47"/>
  <c r="X29" i="17"/>
  <c r="V30" i="17"/>
  <c r="V29" i="17"/>
  <c r="AC29" i="17"/>
  <c r="AB29" i="17"/>
  <c r="AW29" i="17"/>
  <c r="AA30" i="17"/>
  <c r="T30" i="17"/>
  <c r="AV30" i="17"/>
  <c r="AD29" i="17"/>
  <c r="AI30" i="17"/>
  <c r="W30" i="17"/>
  <c r="AL48" i="47"/>
  <c r="AN42" i="46" s="1"/>
  <c r="AJ29" i="17"/>
  <c r="E19" i="47"/>
  <c r="AM18" i="46"/>
  <c r="T50" i="47"/>
  <c r="AG50" i="47"/>
  <c r="Q50" i="47"/>
  <c r="AJ30" i="17"/>
  <c r="R30" i="17"/>
  <c r="AO29" i="17"/>
  <c r="AN29" i="17"/>
  <c r="I50" i="47"/>
  <c r="AC30" i="17"/>
  <c r="AD50" i="47"/>
  <c r="X30" i="17"/>
  <c r="R50" i="47"/>
  <c r="AR29" i="17"/>
  <c r="D50" i="47"/>
  <c r="D54" i="47" s="1"/>
  <c r="Y50" i="47"/>
  <c r="AI50" i="47"/>
  <c r="L50" i="47"/>
  <c r="AC50" i="47"/>
  <c r="AL29" i="17"/>
  <c r="AR30" i="17"/>
  <c r="O46" i="47"/>
  <c r="V50" i="47"/>
  <c r="Z50" i="47"/>
  <c r="X50" i="47"/>
  <c r="AA50" i="47"/>
  <c r="M50" i="47"/>
  <c r="W50" i="47"/>
  <c r="AF29" i="17"/>
  <c r="AQ29" i="17"/>
  <c r="K50" i="47"/>
  <c r="AM30" i="17"/>
  <c r="AS29" i="17"/>
  <c r="AQ30" i="17"/>
  <c r="AL18" i="46"/>
  <c r="AM29" i="17"/>
  <c r="T29" i="17"/>
  <c r="AE50" i="47"/>
  <c r="S50" i="47"/>
  <c r="AA29" i="17"/>
  <c r="AK30" i="17"/>
  <c r="AV29" i="17"/>
  <c r="U30" i="17"/>
  <c r="AD30" i="17"/>
  <c r="AI29" i="17"/>
  <c r="W29" i="17"/>
  <c r="AN6" i="46"/>
  <c r="O3" i="31"/>
  <c r="C3" i="31"/>
  <c r="B3" i="31"/>
  <c r="M3" i="31"/>
  <c r="AD3" i="31"/>
  <c r="H3" i="31"/>
  <c r="T3" i="31"/>
  <c r="L3" i="31"/>
  <c r="AF3" i="31"/>
  <c r="X3" i="31"/>
  <c r="G3" i="31"/>
  <c r="J3" i="31"/>
  <c r="AA3" i="31"/>
  <c r="Y3" i="31"/>
  <c r="U3" i="31"/>
  <c r="S3" i="31"/>
  <c r="AE3" i="31"/>
  <c r="V3" i="31"/>
  <c r="K3" i="31"/>
  <c r="AG3" i="31"/>
  <c r="N3" i="31"/>
  <c r="Z3" i="31"/>
  <c r="D3" i="31"/>
  <c r="W3" i="31"/>
  <c r="E3" i="31"/>
  <c r="P3" i="31"/>
  <c r="F3" i="31"/>
  <c r="Q3" i="31"/>
  <c r="AB3" i="31"/>
  <c r="R3" i="31"/>
  <c r="AC3" i="31"/>
  <c r="I3" i="31"/>
  <c r="AW19" i="16"/>
  <c r="J10" i="11"/>
  <c r="J10" i="16" s="1"/>
  <c r="I14" i="11"/>
  <c r="I14" i="16" s="1"/>
  <c r="AP11" i="10"/>
  <c r="AP11" i="17" s="1"/>
  <c r="AP4" i="17"/>
  <c r="AP10" i="11"/>
  <c r="AP10" i="16" s="1"/>
  <c r="AB36" i="46" s="1"/>
  <c r="AP11" i="16"/>
  <c r="AR14" i="11"/>
  <c r="AR14" i="16" s="1"/>
  <c r="AD19" i="46" s="1"/>
  <c r="AR15" i="16"/>
  <c r="AD20" i="46" s="1"/>
  <c r="T14" i="11"/>
  <c r="T15" i="16"/>
  <c r="F20" i="46" s="1"/>
  <c r="D12" i="10"/>
  <c r="D12" i="17" s="1"/>
  <c r="D9" i="17"/>
  <c r="R11" i="10"/>
  <c r="R11" i="17" s="1"/>
  <c r="R4" i="17"/>
  <c r="S14" i="11"/>
  <c r="S14" i="16" s="1"/>
  <c r="E19" i="46" s="1"/>
  <c r="S16" i="16"/>
  <c r="E21" i="46" s="1"/>
  <c r="R10" i="11"/>
  <c r="R10" i="16" s="1"/>
  <c r="D36" i="46" s="1"/>
  <c r="R11" i="16"/>
  <c r="AF14" i="11"/>
  <c r="AF14" i="16" s="1"/>
  <c r="R19" i="46" s="1"/>
  <c r="P12" i="10"/>
  <c r="P12" i="17" s="1"/>
  <c r="P9" i="17"/>
  <c r="F11" i="10"/>
  <c r="F11" i="17" s="1"/>
  <c r="F4" i="17"/>
  <c r="G14" i="11"/>
  <c r="G14" i="16" s="1"/>
  <c r="G16" i="16"/>
  <c r="AW14" i="11"/>
  <c r="AW14" i="16" s="1"/>
  <c r="AI19" i="46" s="1"/>
  <c r="AI17" i="46" s="1"/>
  <c r="AW15" i="16"/>
  <c r="AI20" i="46" s="1"/>
  <c r="AM20" i="46" s="1"/>
  <c r="H14" i="11"/>
  <c r="H14" i="16" s="1"/>
  <c r="N10" i="11"/>
  <c r="N10" i="16" s="1"/>
  <c r="N11" i="16"/>
  <c r="AQ14" i="11"/>
  <c r="AQ14" i="16" s="1"/>
  <c r="AC19" i="46" s="1"/>
  <c r="AQ16" i="16"/>
  <c r="AC21" i="46" s="1"/>
  <c r="C10" i="11"/>
  <c r="C10" i="16" s="1"/>
  <c r="C11" i="16"/>
  <c r="AD11" i="10"/>
  <c r="AD11" i="17" s="1"/>
  <c r="AD4" i="17"/>
  <c r="AA10" i="11"/>
  <c r="AA10" i="16" s="1"/>
  <c r="M36" i="46" s="1"/>
  <c r="AA11" i="16"/>
  <c r="AK14" i="11"/>
  <c r="AK14" i="16" s="1"/>
  <c r="W19" i="46" s="1"/>
  <c r="AK16" i="16"/>
  <c r="W21" i="46" s="1"/>
  <c r="AU14" i="11"/>
  <c r="AU14" i="16" s="1"/>
  <c r="AG19" i="46" s="1"/>
  <c r="AU15" i="16"/>
  <c r="AG20" i="46" s="1"/>
  <c r="AI14" i="11"/>
  <c r="AI14" i="16" s="1"/>
  <c r="U19" i="46" s="1"/>
  <c r="U17" i="46" s="1"/>
  <c r="AI15" i="16"/>
  <c r="U20" i="46" s="1"/>
  <c r="W14" i="11"/>
  <c r="W14" i="16" s="1"/>
  <c r="I19" i="46" s="1"/>
  <c r="W15" i="16"/>
  <c r="I20" i="46" s="1"/>
  <c r="K14" i="11"/>
  <c r="K14" i="16" s="1"/>
  <c r="K15" i="16"/>
  <c r="AN12" i="10"/>
  <c r="AN12" i="17" s="1"/>
  <c r="AN9" i="17"/>
  <c r="AE14" i="11"/>
  <c r="AE14" i="16" s="1"/>
  <c r="Q19" i="46" s="1"/>
  <c r="Q17" i="46" s="1"/>
  <c r="AE16" i="16"/>
  <c r="Q21" i="46" s="1"/>
  <c r="F10" i="11"/>
  <c r="F10" i="16" s="1"/>
  <c r="AT14" i="11"/>
  <c r="AT14" i="16" s="1"/>
  <c r="AF19" i="46" s="1"/>
  <c r="AF17" i="46" s="1"/>
  <c r="AT15" i="16"/>
  <c r="AF20" i="46" s="1"/>
  <c r="AH14" i="11"/>
  <c r="AH14" i="16" s="1"/>
  <c r="T19" i="46" s="1"/>
  <c r="T17" i="46" s="1"/>
  <c r="AH15" i="16"/>
  <c r="T20" i="46" s="1"/>
  <c r="V14" i="11"/>
  <c r="V14" i="16" s="1"/>
  <c r="H19" i="46" s="1"/>
  <c r="V15" i="16"/>
  <c r="H20" i="46" s="1"/>
  <c r="J14" i="11"/>
  <c r="J14" i="16" s="1"/>
  <c r="J15" i="16"/>
  <c r="AB12" i="10"/>
  <c r="AB12" i="17" s="1"/>
  <c r="AB9" i="17"/>
  <c r="AS14" i="11"/>
  <c r="AS14" i="16" s="1"/>
  <c r="AE19" i="46" s="1"/>
  <c r="AS15" i="16"/>
  <c r="AE20" i="46" s="1"/>
  <c r="AG14" i="11"/>
  <c r="AG14" i="16" s="1"/>
  <c r="S19" i="46" s="1"/>
  <c r="AG15" i="16"/>
  <c r="S20" i="46" s="1"/>
  <c r="U14" i="11"/>
  <c r="U14" i="16" s="1"/>
  <c r="G19" i="46" s="1"/>
  <c r="U15" i="16"/>
  <c r="G20" i="46" s="1"/>
  <c r="AV14" i="11"/>
  <c r="AV14" i="16" s="1"/>
  <c r="AH19" i="46" s="1"/>
  <c r="AJ14" i="11"/>
  <c r="AJ14" i="16" s="1"/>
  <c r="V19" i="46" s="1"/>
  <c r="X14" i="11"/>
  <c r="X14" i="16" s="1"/>
  <c r="J19" i="46" s="1"/>
  <c r="J17" i="46" s="1"/>
  <c r="AO14" i="11"/>
  <c r="AO14" i="16" s="1"/>
  <c r="AA19" i="46" s="1"/>
  <c r="AA17" i="46" s="1"/>
  <c r="AC14" i="11"/>
  <c r="Q14" i="11"/>
  <c r="Q14" i="16" s="1"/>
  <c r="E14" i="11"/>
  <c r="E14" i="16" s="1"/>
  <c r="AN14" i="11"/>
  <c r="AN14" i="16" s="1"/>
  <c r="Z19" i="46" s="1"/>
  <c r="AL14" i="11"/>
  <c r="AL14" i="16" s="1"/>
  <c r="X19" i="46" s="1"/>
  <c r="Z14" i="11"/>
  <c r="Z14" i="16" s="1"/>
  <c r="L19" i="46" s="1"/>
  <c r="L17" i="46" s="1"/>
  <c r="N14" i="11"/>
  <c r="N14" i="16" s="1"/>
  <c r="Y14" i="11"/>
  <c r="Y14" i="16" s="1"/>
  <c r="K19" i="46" s="1"/>
  <c r="M14" i="11"/>
  <c r="M14" i="16" s="1"/>
  <c r="AB14" i="11"/>
  <c r="AB14" i="16" s="1"/>
  <c r="N19" i="46" s="1"/>
  <c r="N17" i="46" s="1"/>
  <c r="P14" i="11"/>
  <c r="P14" i="16" s="1"/>
  <c r="D14" i="11"/>
  <c r="D14" i="16" s="1"/>
  <c r="C14" i="11"/>
  <c r="C14" i="16" s="1"/>
  <c r="AM14" i="11"/>
  <c r="AM14" i="16" s="1"/>
  <c r="Y19" i="46" s="1"/>
  <c r="Y17" i="46" s="1"/>
  <c r="AA14" i="11"/>
  <c r="AA14" i="16" s="1"/>
  <c r="M19" i="46" s="1"/>
  <c r="O14" i="11"/>
  <c r="O14" i="16" s="1"/>
  <c r="L14" i="11"/>
  <c r="L14" i="16" s="1"/>
  <c r="AT10" i="11"/>
  <c r="AT10" i="16" s="1"/>
  <c r="AF36" i="46" s="1"/>
  <c r="AH10" i="11"/>
  <c r="AH10" i="16" s="1"/>
  <c r="T36" i="46" s="1"/>
  <c r="V10" i="11"/>
  <c r="V10" i="16" s="1"/>
  <c r="H36" i="46" s="1"/>
  <c r="O10" i="11"/>
  <c r="O10" i="16" s="1"/>
  <c r="AM10" i="11"/>
  <c r="AM10" i="16" s="1"/>
  <c r="Y36" i="46" s="1"/>
  <c r="AP14" i="11"/>
  <c r="AP14" i="16" s="1"/>
  <c r="AB19" i="46" s="1"/>
  <c r="AD14" i="11"/>
  <c r="AD14" i="16" s="1"/>
  <c r="P19" i="46" s="1"/>
  <c r="P17" i="46" s="1"/>
  <c r="R14" i="11"/>
  <c r="R14" i="16" s="1"/>
  <c r="D19" i="46" s="1"/>
  <c r="F14" i="11"/>
  <c r="F14" i="16" s="1"/>
  <c r="AM11" i="10"/>
  <c r="AM11" i="17" s="1"/>
  <c r="AA11" i="10"/>
  <c r="AA11" i="17" s="1"/>
  <c r="AV12" i="10"/>
  <c r="AV12" i="17" s="1"/>
  <c r="AJ12" i="10"/>
  <c r="AJ12" i="17" s="1"/>
  <c r="X12" i="10"/>
  <c r="X12" i="17" s="1"/>
  <c r="L12" i="10"/>
  <c r="L12" i="17" s="1"/>
  <c r="P11" i="10"/>
  <c r="P11" i="17" s="1"/>
  <c r="AL11" i="10"/>
  <c r="AL11" i="17" s="1"/>
  <c r="Z11" i="10"/>
  <c r="Z11" i="17" s="1"/>
  <c r="N11" i="10"/>
  <c r="N11" i="17" s="1"/>
  <c r="AT12" i="10"/>
  <c r="AT12" i="17" s="1"/>
  <c r="AH12" i="10"/>
  <c r="AH12" i="17" s="1"/>
  <c r="V12" i="10"/>
  <c r="V12" i="17" s="1"/>
  <c r="J12" i="10"/>
  <c r="J12" i="17" s="1"/>
  <c r="AV11" i="10"/>
  <c r="AV11" i="17" s="1"/>
  <c r="AJ11" i="10"/>
  <c r="AJ11" i="17" s="1"/>
  <c r="X11" i="10"/>
  <c r="X11" i="17" s="1"/>
  <c r="L11" i="10"/>
  <c r="L11" i="17" s="1"/>
  <c r="AL10" i="11"/>
  <c r="AL10" i="16" s="1"/>
  <c r="X36" i="46" s="1"/>
  <c r="Z10" i="11"/>
  <c r="Z10" i="16" s="1"/>
  <c r="L36" i="46" s="1"/>
  <c r="AQ10" i="11"/>
  <c r="AQ10" i="16" s="1"/>
  <c r="AC36" i="46" s="1"/>
  <c r="AE10" i="11"/>
  <c r="AE10" i="16" s="1"/>
  <c r="Q36" i="46" s="1"/>
  <c r="S10" i="11"/>
  <c r="S10" i="16" s="1"/>
  <c r="E36" i="46" s="1"/>
  <c r="G10" i="11"/>
  <c r="G10" i="16" s="1"/>
  <c r="AO10" i="11"/>
  <c r="AO10" i="16" s="1"/>
  <c r="AA36" i="46" s="1"/>
  <c r="AC10" i="11"/>
  <c r="AC10" i="16" s="1"/>
  <c r="O36" i="46" s="1"/>
  <c r="AL36" i="46" s="1"/>
  <c r="Q10" i="11"/>
  <c r="Q10" i="16" s="1"/>
  <c r="E10" i="11"/>
  <c r="E10" i="16" s="1"/>
  <c r="AN10" i="11"/>
  <c r="AN10" i="16" s="1"/>
  <c r="Z36" i="46" s="1"/>
  <c r="AB10" i="11"/>
  <c r="AB10" i="16" s="1"/>
  <c r="N36" i="46" s="1"/>
  <c r="P10" i="11"/>
  <c r="P10" i="16" s="1"/>
  <c r="D10" i="11"/>
  <c r="D10" i="16" s="1"/>
  <c r="AV10" i="11"/>
  <c r="AV10" i="16" s="1"/>
  <c r="AH36" i="46" s="1"/>
  <c r="AJ10" i="11"/>
  <c r="AJ10" i="16" s="1"/>
  <c r="V36" i="46" s="1"/>
  <c r="X10" i="11"/>
  <c r="X10" i="16" s="1"/>
  <c r="J36" i="46" s="1"/>
  <c r="L10" i="11"/>
  <c r="L10" i="16" s="1"/>
  <c r="AW10" i="11"/>
  <c r="AW10" i="16" s="1"/>
  <c r="AI36" i="46" s="1"/>
  <c r="AM36" i="46" s="1"/>
  <c r="AK10" i="11"/>
  <c r="AK10" i="16" s="1"/>
  <c r="W36" i="46" s="1"/>
  <c r="Y10" i="11"/>
  <c r="Y10" i="16" s="1"/>
  <c r="K36" i="46" s="1"/>
  <c r="M10" i="11"/>
  <c r="M10" i="16" s="1"/>
  <c r="AU10" i="11"/>
  <c r="AU10" i="16" s="1"/>
  <c r="AG36" i="46" s="1"/>
  <c r="AI10" i="11"/>
  <c r="AI10" i="16" s="1"/>
  <c r="U36" i="46" s="1"/>
  <c r="W10" i="11"/>
  <c r="W10" i="16" s="1"/>
  <c r="I36" i="46" s="1"/>
  <c r="K10" i="11"/>
  <c r="K10" i="16" s="1"/>
  <c r="AS10" i="11"/>
  <c r="AS10" i="16" s="1"/>
  <c r="AE36" i="46" s="1"/>
  <c r="AG10" i="11"/>
  <c r="AG10" i="16" s="1"/>
  <c r="S36" i="46" s="1"/>
  <c r="U10" i="11"/>
  <c r="U10" i="16" s="1"/>
  <c r="G36" i="46" s="1"/>
  <c r="I10" i="11"/>
  <c r="I10" i="16" s="1"/>
  <c r="AR10" i="11"/>
  <c r="AR10" i="16" s="1"/>
  <c r="AD36" i="46" s="1"/>
  <c r="AF10" i="11"/>
  <c r="AF10" i="16" s="1"/>
  <c r="R36" i="46" s="1"/>
  <c r="T10" i="11"/>
  <c r="T10" i="16" s="1"/>
  <c r="F36" i="46" s="1"/>
  <c r="H10" i="11"/>
  <c r="H10" i="16" s="1"/>
  <c r="AD10" i="11"/>
  <c r="AD10" i="16" s="1"/>
  <c r="P36" i="46" s="1"/>
  <c r="AM12" i="10"/>
  <c r="AM12" i="17" s="1"/>
  <c r="AA12" i="10"/>
  <c r="AA12" i="17" s="1"/>
  <c r="O12" i="10"/>
  <c r="O12" i="17" s="1"/>
  <c r="AO11" i="10"/>
  <c r="AO11" i="17" s="1"/>
  <c r="AC11" i="10"/>
  <c r="AC11" i="17" s="1"/>
  <c r="Q11" i="10"/>
  <c r="Q11" i="17" s="1"/>
  <c r="E11" i="10"/>
  <c r="E11" i="17" s="1"/>
  <c r="AN11" i="10"/>
  <c r="AN11" i="17" s="1"/>
  <c r="AB11" i="10"/>
  <c r="AB11" i="17" s="1"/>
  <c r="D11" i="10"/>
  <c r="D11" i="17" s="1"/>
  <c r="AQ12" i="10"/>
  <c r="AQ12" i="17" s="1"/>
  <c r="AE12" i="10"/>
  <c r="AE12" i="17" s="1"/>
  <c r="S12" i="10"/>
  <c r="S12" i="17" s="1"/>
  <c r="G12" i="10"/>
  <c r="G12" i="17" s="1"/>
  <c r="AS11" i="10"/>
  <c r="AS11" i="17" s="1"/>
  <c r="AG11" i="10"/>
  <c r="AG11" i="17" s="1"/>
  <c r="U11" i="10"/>
  <c r="U11" i="17" s="1"/>
  <c r="I11" i="10"/>
  <c r="I11" i="17" s="1"/>
  <c r="C11" i="10"/>
  <c r="C11" i="17" s="1"/>
  <c r="AQ11" i="10"/>
  <c r="AQ11" i="17" s="1"/>
  <c r="AE11" i="10"/>
  <c r="AE11" i="17" s="1"/>
  <c r="S11" i="10"/>
  <c r="S11" i="17" s="1"/>
  <c r="G11" i="10"/>
  <c r="G11" i="17" s="1"/>
  <c r="C12" i="10"/>
  <c r="C12" i="17" s="1"/>
  <c r="AP12" i="10"/>
  <c r="AP12" i="17" s="1"/>
  <c r="AD12" i="10"/>
  <c r="AD12" i="17" s="1"/>
  <c r="R12" i="10"/>
  <c r="R12" i="17" s="1"/>
  <c r="F12" i="10"/>
  <c r="F12" i="17" s="1"/>
  <c r="AR11" i="10"/>
  <c r="AR11" i="17" s="1"/>
  <c r="AF11" i="10"/>
  <c r="AF11" i="17" s="1"/>
  <c r="T11" i="10"/>
  <c r="T11" i="17" s="1"/>
  <c r="H11" i="10"/>
  <c r="H11" i="17" s="1"/>
  <c r="AO12" i="10"/>
  <c r="AO12" i="17" s="1"/>
  <c r="AC12" i="10"/>
  <c r="AC12" i="17" s="1"/>
  <c r="Q12" i="10"/>
  <c r="Q12" i="17" s="1"/>
  <c r="E12" i="10"/>
  <c r="E12" i="17" s="1"/>
  <c r="AL12" i="10"/>
  <c r="AL12" i="17" s="1"/>
  <c r="Z12" i="10"/>
  <c r="Z12" i="17" s="1"/>
  <c r="N12" i="10"/>
  <c r="N12" i="17" s="1"/>
  <c r="AW12" i="10"/>
  <c r="AW12" i="17" s="1"/>
  <c r="AK12" i="10"/>
  <c r="AK12" i="17" s="1"/>
  <c r="Y12" i="10"/>
  <c r="Y12" i="17" s="1"/>
  <c r="M12" i="10"/>
  <c r="M12" i="17" s="1"/>
  <c r="O11" i="10"/>
  <c r="O11" i="17" s="1"/>
  <c r="AU12" i="10"/>
  <c r="AU12" i="17" s="1"/>
  <c r="AI12" i="10"/>
  <c r="AI12" i="17" s="1"/>
  <c r="W12" i="10"/>
  <c r="W12" i="17" s="1"/>
  <c r="K12" i="10"/>
  <c r="K12" i="17" s="1"/>
  <c r="AW11" i="10"/>
  <c r="AW11" i="17" s="1"/>
  <c r="AK11" i="10"/>
  <c r="AK11" i="17" s="1"/>
  <c r="Y11" i="10"/>
  <c r="Y11" i="17" s="1"/>
  <c r="M11" i="10"/>
  <c r="M11" i="17" s="1"/>
  <c r="AS12" i="10"/>
  <c r="AS12" i="17" s="1"/>
  <c r="AG12" i="10"/>
  <c r="AG12" i="17" s="1"/>
  <c r="U12" i="10"/>
  <c r="U12" i="17" s="1"/>
  <c r="I12" i="10"/>
  <c r="I12" i="17" s="1"/>
  <c r="AU11" i="10"/>
  <c r="AU11" i="17" s="1"/>
  <c r="AI11" i="10"/>
  <c r="AI11" i="17" s="1"/>
  <c r="W11" i="10"/>
  <c r="W11" i="17" s="1"/>
  <c r="K11" i="10"/>
  <c r="K11" i="17" s="1"/>
  <c r="AR12" i="10"/>
  <c r="AR12" i="17" s="1"/>
  <c r="AF12" i="10"/>
  <c r="AF12" i="17" s="1"/>
  <c r="T12" i="10"/>
  <c r="T12" i="17" s="1"/>
  <c r="H12" i="10"/>
  <c r="H12" i="17" s="1"/>
  <c r="AT11" i="10"/>
  <c r="AT11" i="17" s="1"/>
  <c r="AH11" i="10"/>
  <c r="AH11" i="17" s="1"/>
  <c r="V11" i="10"/>
  <c r="V11" i="17" s="1"/>
  <c r="J11" i="10"/>
  <c r="J11" i="17" s="1"/>
  <c r="D3" i="9"/>
  <c r="D3" i="18" s="1"/>
  <c r="E3" i="9"/>
  <c r="E3" i="18" s="1"/>
  <c r="F3" i="9"/>
  <c r="F3" i="18" s="1"/>
  <c r="G3" i="9"/>
  <c r="G3" i="18" s="1"/>
  <c r="H3" i="9"/>
  <c r="H3" i="18" s="1"/>
  <c r="I3" i="9"/>
  <c r="I3" i="18" s="1"/>
  <c r="J3" i="9"/>
  <c r="J3" i="18" s="1"/>
  <c r="K3" i="9"/>
  <c r="K3" i="18" s="1"/>
  <c r="L3" i="9"/>
  <c r="L3" i="18" s="1"/>
  <c r="M3" i="9"/>
  <c r="M3" i="18" s="1"/>
  <c r="N3" i="9"/>
  <c r="N3" i="18" s="1"/>
  <c r="O3" i="9"/>
  <c r="O3" i="18" s="1"/>
  <c r="P3" i="9"/>
  <c r="P3" i="18" s="1"/>
  <c r="Q3" i="9"/>
  <c r="Q3" i="18" s="1"/>
  <c r="R3" i="9"/>
  <c r="R3" i="18" s="1"/>
  <c r="S3" i="9"/>
  <c r="S3" i="18" s="1"/>
  <c r="T3" i="9"/>
  <c r="T3" i="18" s="1"/>
  <c r="U3" i="9"/>
  <c r="U3" i="18" s="1"/>
  <c r="V3" i="9"/>
  <c r="V3" i="18" s="1"/>
  <c r="W3" i="9"/>
  <c r="W3" i="18" s="1"/>
  <c r="X3" i="9"/>
  <c r="X3" i="18" s="1"/>
  <c r="Y3" i="9"/>
  <c r="Y3" i="18" s="1"/>
  <c r="Z3" i="9"/>
  <c r="Z3" i="18" s="1"/>
  <c r="AA3" i="9"/>
  <c r="AA3" i="18" s="1"/>
  <c r="AB3" i="9"/>
  <c r="AB3" i="18" s="1"/>
  <c r="AC3" i="9"/>
  <c r="AC3" i="18" s="1"/>
  <c r="AD3" i="9"/>
  <c r="AD3" i="18" s="1"/>
  <c r="AE3" i="9"/>
  <c r="AE3" i="18" s="1"/>
  <c r="AF3" i="9"/>
  <c r="AF3" i="18" s="1"/>
  <c r="AG3" i="9"/>
  <c r="AG3" i="18" s="1"/>
  <c r="AH3" i="9"/>
  <c r="AH3" i="18" s="1"/>
  <c r="AI3" i="9"/>
  <c r="AI3" i="18" s="1"/>
  <c r="AJ3" i="9"/>
  <c r="AJ3" i="18" s="1"/>
  <c r="AK3" i="9"/>
  <c r="AK3" i="18" s="1"/>
  <c r="AL3" i="9"/>
  <c r="AL3" i="18" s="1"/>
  <c r="AM3" i="9"/>
  <c r="AM3" i="18" s="1"/>
  <c r="AN3" i="9"/>
  <c r="AN3" i="18" s="1"/>
  <c r="AO3" i="9"/>
  <c r="AO3" i="18" s="1"/>
  <c r="AP3" i="9"/>
  <c r="AP3" i="18" s="1"/>
  <c r="AQ3" i="9"/>
  <c r="AQ3" i="18" s="1"/>
  <c r="AR3" i="9"/>
  <c r="AR3" i="18" s="1"/>
  <c r="AS3" i="9"/>
  <c r="AS3" i="18" s="1"/>
  <c r="AT3" i="9"/>
  <c r="AT3" i="18" s="1"/>
  <c r="AU3" i="9"/>
  <c r="AU3" i="18" s="1"/>
  <c r="AV3" i="9"/>
  <c r="AV3" i="18" s="1"/>
  <c r="AW3" i="9"/>
  <c r="AW3" i="18" s="1"/>
  <c r="D5" i="9"/>
  <c r="D5" i="18" s="1"/>
  <c r="E5" i="9"/>
  <c r="E5" i="18" s="1"/>
  <c r="F5" i="9"/>
  <c r="F5" i="18" s="1"/>
  <c r="G5" i="9"/>
  <c r="G5" i="18" s="1"/>
  <c r="H5" i="9"/>
  <c r="H5" i="18" s="1"/>
  <c r="I5" i="9"/>
  <c r="I5" i="18" s="1"/>
  <c r="J5" i="9"/>
  <c r="J5" i="18" s="1"/>
  <c r="K5" i="9"/>
  <c r="K5" i="18" s="1"/>
  <c r="L5" i="9"/>
  <c r="L5" i="18" s="1"/>
  <c r="M5" i="9"/>
  <c r="M5" i="18" s="1"/>
  <c r="N5" i="9"/>
  <c r="N5" i="18" s="1"/>
  <c r="O5" i="9"/>
  <c r="O5" i="18" s="1"/>
  <c r="P5" i="9"/>
  <c r="P5" i="18" s="1"/>
  <c r="Q5" i="9"/>
  <c r="Q5" i="18" s="1"/>
  <c r="R5" i="9"/>
  <c r="R5" i="18" s="1"/>
  <c r="S5" i="9"/>
  <c r="S5" i="18" s="1"/>
  <c r="T5" i="9"/>
  <c r="T5" i="18" s="1"/>
  <c r="U5" i="9"/>
  <c r="U5" i="18" s="1"/>
  <c r="V5" i="9"/>
  <c r="V5" i="18" s="1"/>
  <c r="W5" i="9"/>
  <c r="W5" i="18" s="1"/>
  <c r="X5" i="9"/>
  <c r="X5" i="18" s="1"/>
  <c r="Y5" i="9"/>
  <c r="Y5" i="18" s="1"/>
  <c r="Z5" i="9"/>
  <c r="Z5" i="18" s="1"/>
  <c r="AA5" i="9"/>
  <c r="AA5" i="18" s="1"/>
  <c r="AB5" i="9"/>
  <c r="AB5" i="18" s="1"/>
  <c r="AC5" i="9"/>
  <c r="AC5" i="18" s="1"/>
  <c r="AD5" i="9"/>
  <c r="AD5" i="18" s="1"/>
  <c r="AE5" i="9"/>
  <c r="AE5" i="18" s="1"/>
  <c r="AF5" i="9"/>
  <c r="AF5" i="18" s="1"/>
  <c r="AG5" i="9"/>
  <c r="AG5" i="18" s="1"/>
  <c r="AH5" i="9"/>
  <c r="AH5" i="18" s="1"/>
  <c r="AI5" i="9"/>
  <c r="AI5" i="18" s="1"/>
  <c r="AJ5" i="9"/>
  <c r="AJ5" i="18" s="1"/>
  <c r="AK5" i="9"/>
  <c r="AK5" i="18" s="1"/>
  <c r="AL5" i="9"/>
  <c r="AL5" i="18" s="1"/>
  <c r="AM5" i="9"/>
  <c r="AM5" i="18" s="1"/>
  <c r="AN5" i="9"/>
  <c r="AN5" i="18" s="1"/>
  <c r="AO5" i="9"/>
  <c r="AO5" i="18" s="1"/>
  <c r="AP5" i="9"/>
  <c r="AP5" i="18" s="1"/>
  <c r="AQ5" i="9"/>
  <c r="AQ5" i="18" s="1"/>
  <c r="AR5" i="9"/>
  <c r="AR5" i="18" s="1"/>
  <c r="AS5" i="9"/>
  <c r="AS5" i="18" s="1"/>
  <c r="AT5" i="9"/>
  <c r="AT5" i="18" s="1"/>
  <c r="AU5" i="9"/>
  <c r="AU5" i="18" s="1"/>
  <c r="AV5" i="9"/>
  <c r="AV5" i="18" s="1"/>
  <c r="AW5" i="9"/>
  <c r="AW5" i="18" s="1"/>
  <c r="D7" i="9"/>
  <c r="D7" i="18" s="1"/>
  <c r="E7" i="9"/>
  <c r="E7" i="18" s="1"/>
  <c r="F7" i="9"/>
  <c r="F7" i="18" s="1"/>
  <c r="G7" i="9"/>
  <c r="G7" i="18" s="1"/>
  <c r="H7" i="9"/>
  <c r="H7" i="18" s="1"/>
  <c r="I7" i="9"/>
  <c r="I7" i="18" s="1"/>
  <c r="J7" i="9"/>
  <c r="J7" i="18" s="1"/>
  <c r="K7" i="9"/>
  <c r="K7" i="18" s="1"/>
  <c r="L7" i="9"/>
  <c r="L7" i="18" s="1"/>
  <c r="M7" i="9"/>
  <c r="M7" i="18" s="1"/>
  <c r="N7" i="9"/>
  <c r="N7" i="18" s="1"/>
  <c r="O7" i="9"/>
  <c r="O7" i="18" s="1"/>
  <c r="P7" i="9"/>
  <c r="P7" i="18" s="1"/>
  <c r="Q7" i="9"/>
  <c r="Q7" i="18" s="1"/>
  <c r="R7" i="9"/>
  <c r="R7" i="18" s="1"/>
  <c r="S7" i="9"/>
  <c r="S7" i="18" s="1"/>
  <c r="T7" i="9"/>
  <c r="T7" i="18" s="1"/>
  <c r="U7" i="9"/>
  <c r="U7" i="18" s="1"/>
  <c r="V7" i="9"/>
  <c r="V7" i="18" s="1"/>
  <c r="W7" i="9"/>
  <c r="W7" i="18" s="1"/>
  <c r="X7" i="9"/>
  <c r="X7" i="18" s="1"/>
  <c r="Y7" i="9"/>
  <c r="Y7" i="18" s="1"/>
  <c r="Z7" i="9"/>
  <c r="Z7" i="18" s="1"/>
  <c r="AA7" i="9"/>
  <c r="AA7" i="18" s="1"/>
  <c r="AB7" i="9"/>
  <c r="AB7" i="18" s="1"/>
  <c r="AC7" i="9"/>
  <c r="AC7" i="18" s="1"/>
  <c r="AD7" i="9"/>
  <c r="AD7" i="18" s="1"/>
  <c r="AE7" i="9"/>
  <c r="AE7" i="18" s="1"/>
  <c r="AF7" i="9"/>
  <c r="AF7" i="18" s="1"/>
  <c r="AG7" i="9"/>
  <c r="AG7" i="18" s="1"/>
  <c r="AH7" i="9"/>
  <c r="AH7" i="18" s="1"/>
  <c r="AI7" i="9"/>
  <c r="AI7" i="18" s="1"/>
  <c r="AJ7" i="9"/>
  <c r="AJ7" i="18" s="1"/>
  <c r="AK7" i="9"/>
  <c r="AK7" i="18" s="1"/>
  <c r="AL7" i="9"/>
  <c r="AL7" i="18" s="1"/>
  <c r="AM7" i="9"/>
  <c r="AM7" i="18" s="1"/>
  <c r="AN7" i="9"/>
  <c r="AN7" i="18" s="1"/>
  <c r="AO7" i="9"/>
  <c r="AO7" i="18" s="1"/>
  <c r="AP7" i="9"/>
  <c r="AP7" i="18" s="1"/>
  <c r="AQ7" i="9"/>
  <c r="AQ7" i="18" s="1"/>
  <c r="AR7" i="9"/>
  <c r="AR7" i="18" s="1"/>
  <c r="AS7" i="9"/>
  <c r="AS7" i="18" s="1"/>
  <c r="AT7" i="9"/>
  <c r="AT7" i="18" s="1"/>
  <c r="AU7" i="9"/>
  <c r="AU7" i="18" s="1"/>
  <c r="AV7" i="9"/>
  <c r="AV7" i="18" s="1"/>
  <c r="AW7" i="9"/>
  <c r="AW7" i="18" s="1"/>
  <c r="D12" i="9"/>
  <c r="D12" i="18" s="1"/>
  <c r="E12" i="9"/>
  <c r="E12" i="18" s="1"/>
  <c r="F12" i="9"/>
  <c r="F12" i="18" s="1"/>
  <c r="G12" i="9"/>
  <c r="G12" i="18" s="1"/>
  <c r="H12" i="9"/>
  <c r="H12" i="18" s="1"/>
  <c r="I12" i="9"/>
  <c r="I12" i="18" s="1"/>
  <c r="J12" i="9"/>
  <c r="J12" i="18" s="1"/>
  <c r="K12" i="9"/>
  <c r="K12" i="18" s="1"/>
  <c r="L12" i="9"/>
  <c r="L12" i="18" s="1"/>
  <c r="M12" i="9"/>
  <c r="M12" i="18" s="1"/>
  <c r="N12" i="9"/>
  <c r="N12" i="18" s="1"/>
  <c r="O12" i="9"/>
  <c r="O12" i="18" s="1"/>
  <c r="P12" i="9"/>
  <c r="P12" i="18" s="1"/>
  <c r="Q12" i="9"/>
  <c r="Q12" i="18" s="1"/>
  <c r="R12" i="9"/>
  <c r="R12" i="18" s="1"/>
  <c r="S12" i="9"/>
  <c r="S12" i="18" s="1"/>
  <c r="T12" i="9"/>
  <c r="T12" i="18" s="1"/>
  <c r="U12" i="9"/>
  <c r="U12" i="18" s="1"/>
  <c r="V12" i="9"/>
  <c r="V12" i="18" s="1"/>
  <c r="W12" i="9"/>
  <c r="W12" i="18" s="1"/>
  <c r="X12" i="9"/>
  <c r="X12" i="18" s="1"/>
  <c r="Y12" i="9"/>
  <c r="Y12" i="18" s="1"/>
  <c r="Z12" i="9"/>
  <c r="Z12" i="18" s="1"/>
  <c r="AA12" i="9"/>
  <c r="AA12" i="18" s="1"/>
  <c r="AB12" i="9"/>
  <c r="AB12" i="18" s="1"/>
  <c r="AC12" i="9"/>
  <c r="AC12" i="18" s="1"/>
  <c r="AD12" i="9"/>
  <c r="AD12" i="18" s="1"/>
  <c r="AE12" i="9"/>
  <c r="AE12" i="18" s="1"/>
  <c r="AF12" i="9"/>
  <c r="AF12" i="18" s="1"/>
  <c r="AG12" i="9"/>
  <c r="AG12" i="18" s="1"/>
  <c r="AH12" i="9"/>
  <c r="AH12" i="18" s="1"/>
  <c r="AI12" i="9"/>
  <c r="AI12" i="18" s="1"/>
  <c r="AJ12" i="9"/>
  <c r="AJ12" i="18" s="1"/>
  <c r="AK12" i="9"/>
  <c r="AK12" i="18" s="1"/>
  <c r="AL12" i="9"/>
  <c r="AL12" i="18" s="1"/>
  <c r="AM12" i="9"/>
  <c r="AM12" i="18" s="1"/>
  <c r="AN12" i="9"/>
  <c r="AN12" i="18" s="1"/>
  <c r="AO12" i="9"/>
  <c r="AO12" i="18" s="1"/>
  <c r="AP12" i="9"/>
  <c r="AP12" i="18" s="1"/>
  <c r="AQ12" i="9"/>
  <c r="AQ12" i="18" s="1"/>
  <c r="AR12" i="9"/>
  <c r="AR12" i="18" s="1"/>
  <c r="AS12" i="9"/>
  <c r="AS12" i="18" s="1"/>
  <c r="AT12" i="9"/>
  <c r="AT12" i="18" s="1"/>
  <c r="AU12" i="9"/>
  <c r="AU12" i="18" s="1"/>
  <c r="AV12" i="9"/>
  <c r="AV12" i="18" s="1"/>
  <c r="AW12" i="9"/>
  <c r="AW12" i="18" s="1"/>
  <c r="D13" i="9"/>
  <c r="D13" i="18" s="1"/>
  <c r="E13" i="9"/>
  <c r="E13" i="18" s="1"/>
  <c r="F13" i="9"/>
  <c r="F13" i="18" s="1"/>
  <c r="G13" i="9"/>
  <c r="G13" i="18" s="1"/>
  <c r="H13" i="9"/>
  <c r="H13" i="18" s="1"/>
  <c r="I13" i="9"/>
  <c r="I13" i="18" s="1"/>
  <c r="J13" i="9"/>
  <c r="J13" i="18" s="1"/>
  <c r="K13" i="9"/>
  <c r="K13" i="18" s="1"/>
  <c r="L13" i="9"/>
  <c r="L13" i="18" s="1"/>
  <c r="M13" i="9"/>
  <c r="M13" i="18" s="1"/>
  <c r="N13" i="9"/>
  <c r="N13" i="18" s="1"/>
  <c r="O13" i="9"/>
  <c r="O13" i="18" s="1"/>
  <c r="P13" i="9"/>
  <c r="P13" i="18" s="1"/>
  <c r="Q13" i="9"/>
  <c r="Q13" i="18" s="1"/>
  <c r="R13" i="9"/>
  <c r="R13" i="18" s="1"/>
  <c r="S13" i="9"/>
  <c r="S13" i="18" s="1"/>
  <c r="T13" i="9"/>
  <c r="T13" i="18" s="1"/>
  <c r="U13" i="9"/>
  <c r="U13" i="18" s="1"/>
  <c r="V13" i="9"/>
  <c r="V13" i="18" s="1"/>
  <c r="W13" i="9"/>
  <c r="W13" i="18" s="1"/>
  <c r="X13" i="9"/>
  <c r="X13" i="18" s="1"/>
  <c r="Y13" i="9"/>
  <c r="Y13" i="18" s="1"/>
  <c r="Z13" i="9"/>
  <c r="Z13" i="18" s="1"/>
  <c r="AA13" i="9"/>
  <c r="AA13" i="18" s="1"/>
  <c r="AB13" i="9"/>
  <c r="AB13" i="18" s="1"/>
  <c r="AC13" i="9"/>
  <c r="AC13" i="18" s="1"/>
  <c r="AD13" i="9"/>
  <c r="AD13" i="18" s="1"/>
  <c r="AE13" i="9"/>
  <c r="AE13" i="18" s="1"/>
  <c r="AF13" i="9"/>
  <c r="AF13" i="18" s="1"/>
  <c r="AG13" i="9"/>
  <c r="AG13" i="18" s="1"/>
  <c r="AH13" i="9"/>
  <c r="AH13" i="18" s="1"/>
  <c r="AI13" i="9"/>
  <c r="AI13" i="18" s="1"/>
  <c r="AJ13" i="9"/>
  <c r="AJ13" i="18" s="1"/>
  <c r="AK13" i="9"/>
  <c r="AK13" i="18" s="1"/>
  <c r="AL13" i="9"/>
  <c r="AL13" i="18" s="1"/>
  <c r="AM13" i="9"/>
  <c r="AM13" i="18" s="1"/>
  <c r="AN13" i="9"/>
  <c r="AN13" i="18" s="1"/>
  <c r="AO13" i="9"/>
  <c r="AO13" i="18" s="1"/>
  <c r="AP13" i="9"/>
  <c r="AP13" i="18" s="1"/>
  <c r="AQ13" i="9"/>
  <c r="AQ13" i="18" s="1"/>
  <c r="AR13" i="9"/>
  <c r="AR13" i="18" s="1"/>
  <c r="AS13" i="9"/>
  <c r="AS13" i="18" s="1"/>
  <c r="AT13" i="9"/>
  <c r="AT13" i="18" s="1"/>
  <c r="AU13" i="9"/>
  <c r="AU13" i="18" s="1"/>
  <c r="AV13" i="9"/>
  <c r="AV13" i="18" s="1"/>
  <c r="AW13" i="9"/>
  <c r="AW13" i="18" s="1"/>
  <c r="D14" i="9"/>
  <c r="D14" i="18" s="1"/>
  <c r="E14" i="9"/>
  <c r="E14" i="18" s="1"/>
  <c r="F14" i="9"/>
  <c r="F14" i="18" s="1"/>
  <c r="G14" i="9"/>
  <c r="G14" i="18" s="1"/>
  <c r="H14" i="9"/>
  <c r="H14" i="18" s="1"/>
  <c r="I14" i="9"/>
  <c r="I14" i="18" s="1"/>
  <c r="J14" i="9"/>
  <c r="J14" i="18" s="1"/>
  <c r="K14" i="9"/>
  <c r="K14" i="18" s="1"/>
  <c r="L14" i="9"/>
  <c r="L14" i="18" s="1"/>
  <c r="M14" i="9"/>
  <c r="M14" i="18" s="1"/>
  <c r="N14" i="9"/>
  <c r="N14" i="18" s="1"/>
  <c r="O14" i="9"/>
  <c r="O14" i="18" s="1"/>
  <c r="P14" i="9"/>
  <c r="P14" i="18" s="1"/>
  <c r="Q14" i="9"/>
  <c r="Q14" i="18" s="1"/>
  <c r="R14" i="9"/>
  <c r="R14" i="18" s="1"/>
  <c r="S14" i="9"/>
  <c r="S14" i="18" s="1"/>
  <c r="T14" i="9"/>
  <c r="T14" i="18" s="1"/>
  <c r="U14" i="9"/>
  <c r="U14" i="18" s="1"/>
  <c r="V14" i="9"/>
  <c r="V14" i="18" s="1"/>
  <c r="W14" i="9"/>
  <c r="W14" i="18" s="1"/>
  <c r="X14" i="9"/>
  <c r="X14" i="18" s="1"/>
  <c r="Y14" i="9"/>
  <c r="Y14" i="18" s="1"/>
  <c r="Z14" i="9"/>
  <c r="Z14" i="18" s="1"/>
  <c r="AA14" i="9"/>
  <c r="AA14" i="18" s="1"/>
  <c r="AB14" i="9"/>
  <c r="AB14" i="18" s="1"/>
  <c r="AC14" i="9"/>
  <c r="AC14" i="18" s="1"/>
  <c r="AD14" i="9"/>
  <c r="AD14" i="18" s="1"/>
  <c r="AE14" i="9"/>
  <c r="AE14" i="18" s="1"/>
  <c r="AF14" i="9"/>
  <c r="AF14" i="18" s="1"/>
  <c r="AG14" i="9"/>
  <c r="AG14" i="18" s="1"/>
  <c r="AH14" i="9"/>
  <c r="AH14" i="18" s="1"/>
  <c r="AI14" i="9"/>
  <c r="AI14" i="18" s="1"/>
  <c r="AJ14" i="9"/>
  <c r="AJ14" i="18" s="1"/>
  <c r="AK14" i="9"/>
  <c r="AK14" i="18" s="1"/>
  <c r="AL14" i="9"/>
  <c r="AL14" i="18" s="1"/>
  <c r="AM14" i="9"/>
  <c r="AM14" i="18" s="1"/>
  <c r="AN14" i="9"/>
  <c r="AN14" i="18" s="1"/>
  <c r="AO14" i="9"/>
  <c r="AO14" i="18" s="1"/>
  <c r="AP14" i="9"/>
  <c r="AP14" i="18" s="1"/>
  <c r="AQ14" i="9"/>
  <c r="AQ14" i="18" s="1"/>
  <c r="AR14" i="9"/>
  <c r="AR14" i="18" s="1"/>
  <c r="AS14" i="9"/>
  <c r="AS14" i="18" s="1"/>
  <c r="AT14" i="9"/>
  <c r="AT14" i="18" s="1"/>
  <c r="AU14" i="9"/>
  <c r="AU14" i="18" s="1"/>
  <c r="AV14" i="9"/>
  <c r="AV14" i="18" s="1"/>
  <c r="AW14" i="9"/>
  <c r="AW14" i="18" s="1"/>
  <c r="D16" i="9"/>
  <c r="D16" i="18" s="1"/>
  <c r="E16" i="9"/>
  <c r="E16" i="18" s="1"/>
  <c r="F16" i="9"/>
  <c r="F16" i="18" s="1"/>
  <c r="G16" i="9"/>
  <c r="G16" i="18" s="1"/>
  <c r="H16" i="9"/>
  <c r="H16" i="18" s="1"/>
  <c r="I16" i="9"/>
  <c r="I16" i="18" s="1"/>
  <c r="J16" i="9"/>
  <c r="J16" i="18" s="1"/>
  <c r="K16" i="9"/>
  <c r="K16" i="18" s="1"/>
  <c r="L16" i="9"/>
  <c r="L16" i="18" s="1"/>
  <c r="M16" i="9"/>
  <c r="M16" i="18" s="1"/>
  <c r="N16" i="9"/>
  <c r="N16" i="18" s="1"/>
  <c r="O16" i="9"/>
  <c r="O16" i="18" s="1"/>
  <c r="P16" i="9"/>
  <c r="P16" i="18" s="1"/>
  <c r="Q16" i="9"/>
  <c r="Q16" i="18" s="1"/>
  <c r="R16" i="9"/>
  <c r="R16" i="18" s="1"/>
  <c r="S16" i="9"/>
  <c r="S16" i="18" s="1"/>
  <c r="T16" i="9"/>
  <c r="T16" i="18" s="1"/>
  <c r="U16" i="9"/>
  <c r="U16" i="18" s="1"/>
  <c r="V16" i="9"/>
  <c r="V16" i="18" s="1"/>
  <c r="W16" i="9"/>
  <c r="W16" i="18" s="1"/>
  <c r="X16" i="9"/>
  <c r="X16" i="18" s="1"/>
  <c r="Y16" i="9"/>
  <c r="Y16" i="18" s="1"/>
  <c r="Z16" i="9"/>
  <c r="Z16" i="18" s="1"/>
  <c r="AA16" i="9"/>
  <c r="AA16" i="18" s="1"/>
  <c r="AB16" i="9"/>
  <c r="AB16" i="18" s="1"/>
  <c r="AC16" i="9"/>
  <c r="AC16" i="18" s="1"/>
  <c r="AD16" i="9"/>
  <c r="AD16" i="18" s="1"/>
  <c r="AE16" i="9"/>
  <c r="AE16" i="18" s="1"/>
  <c r="AF16" i="9"/>
  <c r="AF16" i="18" s="1"/>
  <c r="AG16" i="9"/>
  <c r="AG16" i="18" s="1"/>
  <c r="AH16" i="9"/>
  <c r="AH16" i="18" s="1"/>
  <c r="AI16" i="9"/>
  <c r="AI16" i="18" s="1"/>
  <c r="AJ16" i="9"/>
  <c r="AJ16" i="18" s="1"/>
  <c r="AK16" i="9"/>
  <c r="AK16" i="18" s="1"/>
  <c r="AL16" i="9"/>
  <c r="AL16" i="18" s="1"/>
  <c r="AM16" i="9"/>
  <c r="AM16" i="18" s="1"/>
  <c r="AN16" i="9"/>
  <c r="AN16" i="18" s="1"/>
  <c r="AO16" i="9"/>
  <c r="AO16" i="18" s="1"/>
  <c r="AP16" i="9"/>
  <c r="AP16" i="18" s="1"/>
  <c r="AQ16" i="9"/>
  <c r="AQ16" i="18" s="1"/>
  <c r="AR16" i="9"/>
  <c r="AR16" i="18" s="1"/>
  <c r="AS16" i="9"/>
  <c r="AS16" i="18" s="1"/>
  <c r="AT16" i="9"/>
  <c r="AT16" i="18" s="1"/>
  <c r="AU16" i="9"/>
  <c r="AU16" i="18" s="1"/>
  <c r="AV16" i="9"/>
  <c r="AV16" i="18" s="1"/>
  <c r="AW16" i="9"/>
  <c r="AW16" i="18" s="1"/>
  <c r="D18" i="9"/>
  <c r="D18" i="18" s="1"/>
  <c r="E18" i="9"/>
  <c r="E18" i="18" s="1"/>
  <c r="F18" i="9"/>
  <c r="F18" i="18" s="1"/>
  <c r="G18" i="9"/>
  <c r="G18" i="18" s="1"/>
  <c r="H18" i="9"/>
  <c r="H18" i="18" s="1"/>
  <c r="I18" i="9"/>
  <c r="I18" i="18" s="1"/>
  <c r="J18" i="9"/>
  <c r="J18" i="18" s="1"/>
  <c r="K18" i="9"/>
  <c r="K18" i="18" s="1"/>
  <c r="L18" i="9"/>
  <c r="L18" i="18" s="1"/>
  <c r="M18" i="9"/>
  <c r="M18" i="18" s="1"/>
  <c r="N18" i="9"/>
  <c r="N18" i="18" s="1"/>
  <c r="O18" i="9"/>
  <c r="O18" i="18" s="1"/>
  <c r="P18" i="9"/>
  <c r="P18" i="18" s="1"/>
  <c r="Q18" i="9"/>
  <c r="Q18" i="18" s="1"/>
  <c r="R18" i="9"/>
  <c r="R18" i="18" s="1"/>
  <c r="S18" i="9"/>
  <c r="S18" i="18" s="1"/>
  <c r="T18" i="9"/>
  <c r="T18" i="18" s="1"/>
  <c r="U18" i="9"/>
  <c r="U18" i="18" s="1"/>
  <c r="V18" i="9"/>
  <c r="V18" i="18" s="1"/>
  <c r="W18" i="9"/>
  <c r="W18" i="18" s="1"/>
  <c r="X18" i="9"/>
  <c r="X18" i="18" s="1"/>
  <c r="Y18" i="9"/>
  <c r="Y18" i="18" s="1"/>
  <c r="Z18" i="9"/>
  <c r="Z18" i="18" s="1"/>
  <c r="AA18" i="9"/>
  <c r="AA18" i="18" s="1"/>
  <c r="AB18" i="9"/>
  <c r="AB18" i="18" s="1"/>
  <c r="AC18" i="9"/>
  <c r="AC18" i="18" s="1"/>
  <c r="AD18" i="9"/>
  <c r="AD18" i="18" s="1"/>
  <c r="AE18" i="9"/>
  <c r="AE18" i="18" s="1"/>
  <c r="AF18" i="9"/>
  <c r="AF18" i="18" s="1"/>
  <c r="AG18" i="9"/>
  <c r="AG18" i="18" s="1"/>
  <c r="AH18" i="9"/>
  <c r="AH18" i="18" s="1"/>
  <c r="AI18" i="9"/>
  <c r="AI18" i="18" s="1"/>
  <c r="AJ18" i="9"/>
  <c r="AJ18" i="18" s="1"/>
  <c r="AK18" i="9"/>
  <c r="AK18" i="18" s="1"/>
  <c r="AL18" i="9"/>
  <c r="AL18" i="18" s="1"/>
  <c r="AM18" i="9"/>
  <c r="AM18" i="18" s="1"/>
  <c r="AN18" i="9"/>
  <c r="AN18" i="18" s="1"/>
  <c r="AO18" i="9"/>
  <c r="AO18" i="18" s="1"/>
  <c r="AP18" i="9"/>
  <c r="AP18" i="18" s="1"/>
  <c r="AQ18" i="9"/>
  <c r="AQ18" i="18" s="1"/>
  <c r="AR18" i="9"/>
  <c r="AR18" i="18" s="1"/>
  <c r="AS18" i="9"/>
  <c r="AS18" i="18" s="1"/>
  <c r="AT18" i="9"/>
  <c r="AT18" i="18" s="1"/>
  <c r="AU18" i="9"/>
  <c r="AU18" i="18" s="1"/>
  <c r="AV18" i="9"/>
  <c r="AV18" i="18" s="1"/>
  <c r="AW18" i="9"/>
  <c r="AW18" i="18" s="1"/>
  <c r="D20" i="9"/>
  <c r="D20" i="18" s="1"/>
  <c r="E20" i="9"/>
  <c r="E20" i="18" s="1"/>
  <c r="F20" i="9"/>
  <c r="F20" i="18" s="1"/>
  <c r="G20" i="9"/>
  <c r="G20" i="18" s="1"/>
  <c r="H20" i="9"/>
  <c r="H20" i="18" s="1"/>
  <c r="I20" i="9"/>
  <c r="I20" i="18" s="1"/>
  <c r="J20" i="9"/>
  <c r="J20" i="18" s="1"/>
  <c r="K20" i="9"/>
  <c r="K20" i="18" s="1"/>
  <c r="L20" i="9"/>
  <c r="L20" i="18" s="1"/>
  <c r="M20" i="9"/>
  <c r="M20" i="18" s="1"/>
  <c r="N20" i="9"/>
  <c r="N20" i="18" s="1"/>
  <c r="O20" i="9"/>
  <c r="O20" i="18" s="1"/>
  <c r="P20" i="9"/>
  <c r="P20" i="18" s="1"/>
  <c r="Q20" i="9"/>
  <c r="Q20" i="18" s="1"/>
  <c r="R20" i="9"/>
  <c r="R20" i="18" s="1"/>
  <c r="S20" i="9"/>
  <c r="S20" i="18" s="1"/>
  <c r="T20" i="9"/>
  <c r="T20" i="18" s="1"/>
  <c r="U20" i="9"/>
  <c r="U20" i="18" s="1"/>
  <c r="V20" i="9"/>
  <c r="V20" i="18" s="1"/>
  <c r="W20" i="9"/>
  <c r="W20" i="18" s="1"/>
  <c r="X20" i="9"/>
  <c r="X20" i="18" s="1"/>
  <c r="Y20" i="9"/>
  <c r="Y20" i="18" s="1"/>
  <c r="Z20" i="9"/>
  <c r="Z20" i="18" s="1"/>
  <c r="AA20" i="9"/>
  <c r="AA20" i="18" s="1"/>
  <c r="AB20" i="9"/>
  <c r="AB20" i="18" s="1"/>
  <c r="AC20" i="9"/>
  <c r="AC20" i="18" s="1"/>
  <c r="AD20" i="9"/>
  <c r="AD20" i="18" s="1"/>
  <c r="AE20" i="9"/>
  <c r="AE20" i="18" s="1"/>
  <c r="AF20" i="9"/>
  <c r="AF20" i="18" s="1"/>
  <c r="AG20" i="9"/>
  <c r="AG20" i="18" s="1"/>
  <c r="AH20" i="9"/>
  <c r="AH20" i="18" s="1"/>
  <c r="AI20" i="9"/>
  <c r="AI20" i="18" s="1"/>
  <c r="AJ20" i="9"/>
  <c r="AJ20" i="18" s="1"/>
  <c r="AK20" i="9"/>
  <c r="AK20" i="18" s="1"/>
  <c r="AL20" i="9"/>
  <c r="AL20" i="18" s="1"/>
  <c r="AM20" i="9"/>
  <c r="AM20" i="18" s="1"/>
  <c r="AN20" i="9"/>
  <c r="AN20" i="18" s="1"/>
  <c r="AO20" i="9"/>
  <c r="AO20" i="18" s="1"/>
  <c r="AP20" i="9"/>
  <c r="AP20" i="18" s="1"/>
  <c r="AQ20" i="9"/>
  <c r="AQ20" i="18" s="1"/>
  <c r="AR20" i="9"/>
  <c r="AR20" i="18" s="1"/>
  <c r="AS20" i="9"/>
  <c r="AS20" i="18" s="1"/>
  <c r="AT20" i="9"/>
  <c r="AT20" i="18" s="1"/>
  <c r="AU20" i="9"/>
  <c r="AU20" i="18" s="1"/>
  <c r="AV20" i="9"/>
  <c r="AV20" i="18" s="1"/>
  <c r="AW20" i="9"/>
  <c r="AW20" i="18" s="1"/>
  <c r="D25" i="9"/>
  <c r="D25" i="18" s="1"/>
  <c r="E25" i="9"/>
  <c r="E25" i="18" s="1"/>
  <c r="F25" i="9"/>
  <c r="F25" i="18" s="1"/>
  <c r="G25" i="9"/>
  <c r="G25" i="18" s="1"/>
  <c r="H25" i="9"/>
  <c r="H25" i="18" s="1"/>
  <c r="I25" i="9"/>
  <c r="I25" i="18" s="1"/>
  <c r="J25" i="9"/>
  <c r="J25" i="18" s="1"/>
  <c r="K25" i="9"/>
  <c r="K25" i="18" s="1"/>
  <c r="L25" i="9"/>
  <c r="L25" i="18" s="1"/>
  <c r="M25" i="9"/>
  <c r="M25" i="18" s="1"/>
  <c r="N25" i="9"/>
  <c r="N25" i="18" s="1"/>
  <c r="O25" i="9"/>
  <c r="O25" i="18" s="1"/>
  <c r="P25" i="9"/>
  <c r="P25" i="18" s="1"/>
  <c r="Q25" i="9"/>
  <c r="Q25" i="18" s="1"/>
  <c r="R25" i="9"/>
  <c r="R25" i="18" s="1"/>
  <c r="S25" i="9"/>
  <c r="S25" i="18" s="1"/>
  <c r="T25" i="9"/>
  <c r="T25" i="18" s="1"/>
  <c r="U25" i="9"/>
  <c r="U25" i="18" s="1"/>
  <c r="V25" i="9"/>
  <c r="V25" i="18" s="1"/>
  <c r="W25" i="9"/>
  <c r="W25" i="18" s="1"/>
  <c r="X25" i="9"/>
  <c r="X25" i="18" s="1"/>
  <c r="Y25" i="9"/>
  <c r="Y25" i="18" s="1"/>
  <c r="Z25" i="9"/>
  <c r="Z25" i="18" s="1"/>
  <c r="AA25" i="9"/>
  <c r="AA25" i="18" s="1"/>
  <c r="AB25" i="9"/>
  <c r="AB25" i="18" s="1"/>
  <c r="AC25" i="9"/>
  <c r="AC25" i="18" s="1"/>
  <c r="AD25" i="9"/>
  <c r="AD25" i="18" s="1"/>
  <c r="AE25" i="9"/>
  <c r="AE25" i="18" s="1"/>
  <c r="AF25" i="9"/>
  <c r="AF25" i="18" s="1"/>
  <c r="AG25" i="9"/>
  <c r="AG25" i="18" s="1"/>
  <c r="AH25" i="9"/>
  <c r="AH25" i="18" s="1"/>
  <c r="AI25" i="9"/>
  <c r="AI25" i="18" s="1"/>
  <c r="AJ25" i="9"/>
  <c r="AJ25" i="18" s="1"/>
  <c r="AK25" i="9"/>
  <c r="AK25" i="18" s="1"/>
  <c r="AL25" i="9"/>
  <c r="AL25" i="18" s="1"/>
  <c r="AM25" i="9"/>
  <c r="AM25" i="18" s="1"/>
  <c r="AN25" i="9"/>
  <c r="AN25" i="18" s="1"/>
  <c r="AO25" i="9"/>
  <c r="AO25" i="18" s="1"/>
  <c r="AP25" i="9"/>
  <c r="AP25" i="18" s="1"/>
  <c r="AQ25" i="9"/>
  <c r="AQ25" i="18" s="1"/>
  <c r="AR25" i="9"/>
  <c r="AR25" i="18" s="1"/>
  <c r="AS25" i="9"/>
  <c r="AS25" i="18" s="1"/>
  <c r="AT25" i="9"/>
  <c r="AT25" i="18" s="1"/>
  <c r="AU25" i="9"/>
  <c r="AU25" i="18" s="1"/>
  <c r="AV25" i="9"/>
  <c r="AV25" i="18" s="1"/>
  <c r="AW25" i="9"/>
  <c r="AW25" i="18" s="1"/>
  <c r="D26" i="9"/>
  <c r="D26" i="18" s="1"/>
  <c r="E26" i="9"/>
  <c r="E26" i="18" s="1"/>
  <c r="F26" i="9"/>
  <c r="F26" i="18" s="1"/>
  <c r="G26" i="9"/>
  <c r="G26" i="18" s="1"/>
  <c r="H26" i="9"/>
  <c r="H26" i="18" s="1"/>
  <c r="I26" i="9"/>
  <c r="I26" i="18" s="1"/>
  <c r="J26" i="9"/>
  <c r="J26" i="18" s="1"/>
  <c r="K26" i="9"/>
  <c r="K26" i="18" s="1"/>
  <c r="L26" i="9"/>
  <c r="L26" i="18" s="1"/>
  <c r="M26" i="9"/>
  <c r="M26" i="18" s="1"/>
  <c r="N26" i="9"/>
  <c r="N26" i="18" s="1"/>
  <c r="O26" i="9"/>
  <c r="O26" i="18" s="1"/>
  <c r="P26" i="9"/>
  <c r="P26" i="18" s="1"/>
  <c r="Q26" i="9"/>
  <c r="Q26" i="18" s="1"/>
  <c r="R26" i="9"/>
  <c r="R26" i="18" s="1"/>
  <c r="S26" i="9"/>
  <c r="S26" i="18" s="1"/>
  <c r="T26" i="9"/>
  <c r="T26" i="18" s="1"/>
  <c r="U26" i="9"/>
  <c r="U26" i="18" s="1"/>
  <c r="V26" i="9"/>
  <c r="V26" i="18" s="1"/>
  <c r="W26" i="9"/>
  <c r="W26" i="18" s="1"/>
  <c r="X26" i="9"/>
  <c r="X26" i="18" s="1"/>
  <c r="Y26" i="9"/>
  <c r="Y26" i="18" s="1"/>
  <c r="Z26" i="9"/>
  <c r="Z26" i="18" s="1"/>
  <c r="AA26" i="9"/>
  <c r="AA26" i="18" s="1"/>
  <c r="AB26" i="9"/>
  <c r="AB26" i="18" s="1"/>
  <c r="AC26" i="9"/>
  <c r="AC26" i="18" s="1"/>
  <c r="AD26" i="9"/>
  <c r="AD26" i="18" s="1"/>
  <c r="AE26" i="9"/>
  <c r="AE26" i="18" s="1"/>
  <c r="AF26" i="9"/>
  <c r="AF26" i="18" s="1"/>
  <c r="AG26" i="9"/>
  <c r="AG26" i="18" s="1"/>
  <c r="AH26" i="9"/>
  <c r="AH26" i="18" s="1"/>
  <c r="AI26" i="9"/>
  <c r="AI26" i="18" s="1"/>
  <c r="AJ26" i="9"/>
  <c r="AJ26" i="18" s="1"/>
  <c r="AK26" i="9"/>
  <c r="AK26" i="18" s="1"/>
  <c r="AL26" i="9"/>
  <c r="AL26" i="18" s="1"/>
  <c r="AM26" i="9"/>
  <c r="AM26" i="18" s="1"/>
  <c r="AN26" i="9"/>
  <c r="AN26" i="18" s="1"/>
  <c r="AO26" i="9"/>
  <c r="AO26" i="18" s="1"/>
  <c r="AP26" i="9"/>
  <c r="AP26" i="18" s="1"/>
  <c r="AQ26" i="9"/>
  <c r="AQ26" i="18" s="1"/>
  <c r="AR26" i="9"/>
  <c r="AR26" i="18" s="1"/>
  <c r="AS26" i="9"/>
  <c r="AS26" i="18" s="1"/>
  <c r="AT26" i="9"/>
  <c r="AT26" i="18" s="1"/>
  <c r="AU26" i="9"/>
  <c r="AU26" i="18" s="1"/>
  <c r="AV26" i="9"/>
  <c r="AV26" i="18" s="1"/>
  <c r="AW26" i="9"/>
  <c r="AW26" i="18" s="1"/>
  <c r="D29" i="9"/>
  <c r="D29" i="18" s="1"/>
  <c r="E29" i="9"/>
  <c r="E29" i="18" s="1"/>
  <c r="F29" i="9"/>
  <c r="F29" i="18" s="1"/>
  <c r="G29" i="9"/>
  <c r="G29" i="18" s="1"/>
  <c r="H29" i="9"/>
  <c r="H29" i="18" s="1"/>
  <c r="I29" i="9"/>
  <c r="I29" i="18" s="1"/>
  <c r="J29" i="9"/>
  <c r="J29" i="18" s="1"/>
  <c r="K29" i="9"/>
  <c r="K29" i="18" s="1"/>
  <c r="L29" i="9"/>
  <c r="L29" i="18" s="1"/>
  <c r="M29" i="9"/>
  <c r="M29" i="18" s="1"/>
  <c r="N29" i="9"/>
  <c r="N29" i="18" s="1"/>
  <c r="O29" i="9"/>
  <c r="O29" i="18" s="1"/>
  <c r="P29" i="9"/>
  <c r="P29" i="18" s="1"/>
  <c r="Q29" i="9"/>
  <c r="Q29" i="18" s="1"/>
  <c r="R29" i="9"/>
  <c r="R29" i="18" s="1"/>
  <c r="S29" i="9"/>
  <c r="S29" i="18" s="1"/>
  <c r="T29" i="9"/>
  <c r="T29" i="18" s="1"/>
  <c r="U29" i="9"/>
  <c r="U29" i="18" s="1"/>
  <c r="V29" i="9"/>
  <c r="V29" i="18" s="1"/>
  <c r="W29" i="9"/>
  <c r="W29" i="18" s="1"/>
  <c r="X29" i="9"/>
  <c r="X29" i="18" s="1"/>
  <c r="Y29" i="9"/>
  <c r="Y29" i="18" s="1"/>
  <c r="Z29" i="9"/>
  <c r="Z29" i="18" s="1"/>
  <c r="AA29" i="9"/>
  <c r="AA29" i="18" s="1"/>
  <c r="AB29" i="9"/>
  <c r="AB29" i="18" s="1"/>
  <c r="AC29" i="9"/>
  <c r="AC29" i="18" s="1"/>
  <c r="AD29" i="9"/>
  <c r="AD29" i="18" s="1"/>
  <c r="AE29" i="9"/>
  <c r="AE29" i="18" s="1"/>
  <c r="AF29" i="9"/>
  <c r="AF29" i="18" s="1"/>
  <c r="AG29" i="9"/>
  <c r="AG29" i="18" s="1"/>
  <c r="AH29" i="9"/>
  <c r="AH29" i="18" s="1"/>
  <c r="AI29" i="9"/>
  <c r="AI29" i="18" s="1"/>
  <c r="AJ29" i="9"/>
  <c r="AJ29" i="18" s="1"/>
  <c r="AK29" i="9"/>
  <c r="AK29" i="18" s="1"/>
  <c r="AL29" i="9"/>
  <c r="AL29" i="18" s="1"/>
  <c r="AM29" i="9"/>
  <c r="AM29" i="18" s="1"/>
  <c r="AN29" i="9"/>
  <c r="AN29" i="18" s="1"/>
  <c r="AO29" i="9"/>
  <c r="AO29" i="18" s="1"/>
  <c r="AP29" i="9"/>
  <c r="AP29" i="18" s="1"/>
  <c r="AQ29" i="9"/>
  <c r="AQ29" i="18" s="1"/>
  <c r="AR29" i="9"/>
  <c r="AR29" i="18" s="1"/>
  <c r="AS29" i="9"/>
  <c r="AS29" i="18" s="1"/>
  <c r="AT29" i="9"/>
  <c r="AT29" i="18" s="1"/>
  <c r="AU29" i="9"/>
  <c r="AU29" i="18" s="1"/>
  <c r="AV29" i="9"/>
  <c r="AV29" i="18" s="1"/>
  <c r="AW29" i="9"/>
  <c r="AW29" i="18" s="1"/>
  <c r="D33" i="9"/>
  <c r="D33" i="18" s="1"/>
  <c r="E33" i="9"/>
  <c r="E33" i="18" s="1"/>
  <c r="F33" i="9"/>
  <c r="F33" i="18" s="1"/>
  <c r="G33" i="9"/>
  <c r="G33" i="18" s="1"/>
  <c r="H33" i="9"/>
  <c r="H33" i="18" s="1"/>
  <c r="I33" i="9"/>
  <c r="I33" i="18" s="1"/>
  <c r="J33" i="9"/>
  <c r="J33" i="18" s="1"/>
  <c r="K33" i="9"/>
  <c r="K33" i="18" s="1"/>
  <c r="L33" i="9"/>
  <c r="L33" i="18" s="1"/>
  <c r="M33" i="9"/>
  <c r="M33" i="18" s="1"/>
  <c r="N33" i="9"/>
  <c r="N33" i="18" s="1"/>
  <c r="O33" i="9"/>
  <c r="O33" i="18" s="1"/>
  <c r="P33" i="9"/>
  <c r="P33" i="18" s="1"/>
  <c r="Q33" i="9"/>
  <c r="Q33" i="18" s="1"/>
  <c r="R33" i="9"/>
  <c r="R33" i="18" s="1"/>
  <c r="B6" i="31" s="1"/>
  <c r="S33" i="9"/>
  <c r="S33" i="18" s="1"/>
  <c r="C6" i="31" s="1"/>
  <c r="T33" i="9"/>
  <c r="T33" i="18" s="1"/>
  <c r="D6" i="31" s="1"/>
  <c r="U33" i="9"/>
  <c r="U33" i="18" s="1"/>
  <c r="E6" i="31" s="1"/>
  <c r="V33" i="9"/>
  <c r="V33" i="18" s="1"/>
  <c r="F6" i="31" s="1"/>
  <c r="W33" i="9"/>
  <c r="W33" i="18" s="1"/>
  <c r="G6" i="31" s="1"/>
  <c r="X33" i="9"/>
  <c r="X33" i="18" s="1"/>
  <c r="H6" i="31" s="1"/>
  <c r="Y33" i="9"/>
  <c r="Y33" i="18" s="1"/>
  <c r="I6" i="31" s="1"/>
  <c r="Z33" i="9"/>
  <c r="Z33" i="18" s="1"/>
  <c r="J6" i="31" s="1"/>
  <c r="AA33" i="9"/>
  <c r="AA33" i="18" s="1"/>
  <c r="K6" i="31" s="1"/>
  <c r="AB33" i="9"/>
  <c r="AB33" i="18" s="1"/>
  <c r="L6" i="31" s="1"/>
  <c r="AC33" i="9"/>
  <c r="AC33" i="18" s="1"/>
  <c r="M6" i="31" s="1"/>
  <c r="AD33" i="9"/>
  <c r="AD33" i="18" s="1"/>
  <c r="N6" i="31" s="1"/>
  <c r="AE33" i="9"/>
  <c r="AE33" i="18" s="1"/>
  <c r="O6" i="31" s="1"/>
  <c r="AF33" i="9"/>
  <c r="AF33" i="18" s="1"/>
  <c r="P6" i="31" s="1"/>
  <c r="AG33" i="9"/>
  <c r="AG33" i="18" s="1"/>
  <c r="Q6" i="31" s="1"/>
  <c r="AH33" i="9"/>
  <c r="AH33" i="18" s="1"/>
  <c r="R6" i="31" s="1"/>
  <c r="AI33" i="9"/>
  <c r="AI33" i="18" s="1"/>
  <c r="S6" i="31" s="1"/>
  <c r="AJ33" i="9"/>
  <c r="AJ33" i="18" s="1"/>
  <c r="T6" i="31" s="1"/>
  <c r="AK33" i="9"/>
  <c r="AK33" i="18" s="1"/>
  <c r="U6" i="31" s="1"/>
  <c r="AL33" i="9"/>
  <c r="AL33" i="18" s="1"/>
  <c r="V6" i="31" s="1"/>
  <c r="AM33" i="9"/>
  <c r="AM33" i="18" s="1"/>
  <c r="W6" i="31" s="1"/>
  <c r="AN33" i="9"/>
  <c r="AN33" i="18" s="1"/>
  <c r="X6" i="31" s="1"/>
  <c r="AO33" i="9"/>
  <c r="AO33" i="18" s="1"/>
  <c r="Y6" i="31" s="1"/>
  <c r="AP33" i="9"/>
  <c r="AP33" i="18" s="1"/>
  <c r="Z6" i="31" s="1"/>
  <c r="AQ33" i="9"/>
  <c r="AQ33" i="18" s="1"/>
  <c r="AA6" i="31" s="1"/>
  <c r="AR33" i="9"/>
  <c r="AR33" i="18" s="1"/>
  <c r="AB6" i="31" s="1"/>
  <c r="AS33" i="9"/>
  <c r="AS33" i="18" s="1"/>
  <c r="AC6" i="31" s="1"/>
  <c r="AT33" i="9"/>
  <c r="AT33" i="18" s="1"/>
  <c r="AD6" i="31" s="1"/>
  <c r="AU33" i="9"/>
  <c r="AU33" i="18" s="1"/>
  <c r="AE6" i="31" s="1"/>
  <c r="AV33" i="9"/>
  <c r="AV33" i="18" s="1"/>
  <c r="AF6" i="31" s="1"/>
  <c r="AW33" i="9"/>
  <c r="AW33" i="18" s="1"/>
  <c r="AG6" i="31" s="1"/>
  <c r="D34" i="9"/>
  <c r="D34" i="18" s="1"/>
  <c r="E34" i="9"/>
  <c r="E34" i="18" s="1"/>
  <c r="F34" i="9"/>
  <c r="F34" i="18" s="1"/>
  <c r="G34" i="9"/>
  <c r="G34" i="18" s="1"/>
  <c r="H34" i="9"/>
  <c r="H34" i="18" s="1"/>
  <c r="I34" i="9"/>
  <c r="I34" i="18" s="1"/>
  <c r="J34" i="9"/>
  <c r="J34" i="18" s="1"/>
  <c r="K34" i="9"/>
  <c r="K34" i="18" s="1"/>
  <c r="L34" i="9"/>
  <c r="L34" i="18" s="1"/>
  <c r="M34" i="9"/>
  <c r="M34" i="18" s="1"/>
  <c r="N34" i="9"/>
  <c r="N34" i="18" s="1"/>
  <c r="O34" i="9"/>
  <c r="O34" i="18" s="1"/>
  <c r="P34" i="9"/>
  <c r="P34" i="18" s="1"/>
  <c r="Q34" i="9"/>
  <c r="Q34" i="18" s="1"/>
  <c r="R34" i="9"/>
  <c r="R34" i="18" s="1"/>
  <c r="B7" i="31" s="1"/>
  <c r="S34" i="9"/>
  <c r="S34" i="18" s="1"/>
  <c r="C7" i="31" s="1"/>
  <c r="T34" i="9"/>
  <c r="T34" i="18" s="1"/>
  <c r="D7" i="31" s="1"/>
  <c r="U34" i="9"/>
  <c r="U34" i="18" s="1"/>
  <c r="E7" i="31" s="1"/>
  <c r="V34" i="9"/>
  <c r="V34" i="18" s="1"/>
  <c r="F7" i="31" s="1"/>
  <c r="W34" i="9"/>
  <c r="W34" i="18" s="1"/>
  <c r="G7" i="31" s="1"/>
  <c r="X34" i="9"/>
  <c r="X34" i="18" s="1"/>
  <c r="H7" i="31" s="1"/>
  <c r="Y34" i="9"/>
  <c r="Y34" i="18" s="1"/>
  <c r="I7" i="31" s="1"/>
  <c r="Z34" i="9"/>
  <c r="Z34" i="18" s="1"/>
  <c r="J7" i="31" s="1"/>
  <c r="AA34" i="9"/>
  <c r="AA34" i="18" s="1"/>
  <c r="K7" i="31" s="1"/>
  <c r="AB34" i="9"/>
  <c r="AB34" i="18" s="1"/>
  <c r="L7" i="31" s="1"/>
  <c r="AC34" i="9"/>
  <c r="AC34" i="18" s="1"/>
  <c r="M7" i="31" s="1"/>
  <c r="AD34" i="9"/>
  <c r="AD34" i="18" s="1"/>
  <c r="N7" i="31" s="1"/>
  <c r="AE34" i="9"/>
  <c r="AE34" i="18" s="1"/>
  <c r="O7" i="31" s="1"/>
  <c r="AF34" i="9"/>
  <c r="AF34" i="18" s="1"/>
  <c r="P7" i="31" s="1"/>
  <c r="AG34" i="9"/>
  <c r="AG34" i="18" s="1"/>
  <c r="Q7" i="31" s="1"/>
  <c r="AH34" i="9"/>
  <c r="AH34" i="18" s="1"/>
  <c r="R7" i="31" s="1"/>
  <c r="AI34" i="9"/>
  <c r="AI34" i="18" s="1"/>
  <c r="S7" i="31" s="1"/>
  <c r="AJ34" i="9"/>
  <c r="AJ34" i="18" s="1"/>
  <c r="T7" i="31" s="1"/>
  <c r="AK34" i="9"/>
  <c r="AK34" i="18" s="1"/>
  <c r="U7" i="31" s="1"/>
  <c r="AL34" i="9"/>
  <c r="AL34" i="18" s="1"/>
  <c r="V7" i="31" s="1"/>
  <c r="AM34" i="9"/>
  <c r="AM34" i="18" s="1"/>
  <c r="W7" i="31" s="1"/>
  <c r="AN34" i="9"/>
  <c r="AN34" i="18" s="1"/>
  <c r="X7" i="31" s="1"/>
  <c r="AO34" i="9"/>
  <c r="AO34" i="18" s="1"/>
  <c r="Y7" i="31" s="1"/>
  <c r="AP34" i="9"/>
  <c r="AP34" i="18" s="1"/>
  <c r="Z7" i="31" s="1"/>
  <c r="AQ34" i="9"/>
  <c r="AQ34" i="18" s="1"/>
  <c r="AA7" i="31" s="1"/>
  <c r="AR34" i="9"/>
  <c r="AR34" i="18" s="1"/>
  <c r="AB7" i="31" s="1"/>
  <c r="AS34" i="9"/>
  <c r="AS34" i="18" s="1"/>
  <c r="AC7" i="31" s="1"/>
  <c r="AT34" i="9"/>
  <c r="AT34" i="18" s="1"/>
  <c r="AD7" i="31" s="1"/>
  <c r="AU34" i="9"/>
  <c r="AU34" i="18" s="1"/>
  <c r="AE7" i="31" s="1"/>
  <c r="AV34" i="9"/>
  <c r="AV34" i="18" s="1"/>
  <c r="AF7" i="31" s="1"/>
  <c r="AW34" i="9"/>
  <c r="AW34" i="18" s="1"/>
  <c r="AG7" i="31" s="1"/>
  <c r="D35" i="9"/>
  <c r="D35" i="18" s="1"/>
  <c r="E35" i="9"/>
  <c r="E35" i="18" s="1"/>
  <c r="F35" i="9"/>
  <c r="F35" i="18" s="1"/>
  <c r="G35" i="9"/>
  <c r="G35" i="18" s="1"/>
  <c r="H35" i="9"/>
  <c r="H35" i="18" s="1"/>
  <c r="I35" i="9"/>
  <c r="I35" i="18" s="1"/>
  <c r="J35" i="9"/>
  <c r="J35" i="18" s="1"/>
  <c r="K35" i="9"/>
  <c r="K35" i="18" s="1"/>
  <c r="L35" i="9"/>
  <c r="L35" i="18" s="1"/>
  <c r="M35" i="9"/>
  <c r="M35" i="18" s="1"/>
  <c r="N35" i="9"/>
  <c r="N35" i="18" s="1"/>
  <c r="O35" i="9"/>
  <c r="O35" i="18" s="1"/>
  <c r="P35" i="9"/>
  <c r="P35" i="18" s="1"/>
  <c r="Q35" i="9"/>
  <c r="Q35" i="18" s="1"/>
  <c r="R35" i="9"/>
  <c r="R35" i="18" s="1"/>
  <c r="S35" i="9"/>
  <c r="S35" i="18" s="1"/>
  <c r="T35" i="9"/>
  <c r="T35" i="18" s="1"/>
  <c r="U35" i="9"/>
  <c r="U35" i="18" s="1"/>
  <c r="V35" i="9"/>
  <c r="V35" i="18" s="1"/>
  <c r="W35" i="9"/>
  <c r="W35" i="18" s="1"/>
  <c r="X35" i="9"/>
  <c r="X35" i="18" s="1"/>
  <c r="Y35" i="9"/>
  <c r="Y35" i="18" s="1"/>
  <c r="Z35" i="9"/>
  <c r="Z35" i="18" s="1"/>
  <c r="AA35" i="9"/>
  <c r="AA35" i="18" s="1"/>
  <c r="AB35" i="9"/>
  <c r="AB35" i="18" s="1"/>
  <c r="AC35" i="9"/>
  <c r="AC35" i="18" s="1"/>
  <c r="AD35" i="9"/>
  <c r="AD35" i="18" s="1"/>
  <c r="AE35" i="9"/>
  <c r="AE35" i="18" s="1"/>
  <c r="AF35" i="9"/>
  <c r="AF35" i="18" s="1"/>
  <c r="AG35" i="9"/>
  <c r="AG35" i="18" s="1"/>
  <c r="AH35" i="9"/>
  <c r="AH35" i="18" s="1"/>
  <c r="AI35" i="9"/>
  <c r="AI35" i="18" s="1"/>
  <c r="AJ35" i="9"/>
  <c r="AJ35" i="18" s="1"/>
  <c r="AK35" i="9"/>
  <c r="AK35" i="18" s="1"/>
  <c r="AL35" i="9"/>
  <c r="AL35" i="18" s="1"/>
  <c r="AM35" i="9"/>
  <c r="AM35" i="18" s="1"/>
  <c r="AN35" i="9"/>
  <c r="AN35" i="18" s="1"/>
  <c r="AO35" i="9"/>
  <c r="AO35" i="18" s="1"/>
  <c r="AP35" i="9"/>
  <c r="AP35" i="18" s="1"/>
  <c r="AQ35" i="9"/>
  <c r="AQ35" i="18" s="1"/>
  <c r="AR35" i="9"/>
  <c r="AR35" i="18" s="1"/>
  <c r="AS35" i="9"/>
  <c r="AS35" i="18" s="1"/>
  <c r="AT35" i="9"/>
  <c r="AT35" i="18" s="1"/>
  <c r="AU35" i="9"/>
  <c r="AU35" i="18" s="1"/>
  <c r="AV35" i="9"/>
  <c r="AV35" i="18" s="1"/>
  <c r="AW35" i="9"/>
  <c r="AW35" i="18" s="1"/>
  <c r="D37" i="9"/>
  <c r="D37" i="18" s="1"/>
  <c r="E37" i="9"/>
  <c r="E37" i="18" s="1"/>
  <c r="F37" i="9"/>
  <c r="F37" i="18" s="1"/>
  <c r="G37" i="9"/>
  <c r="G37" i="18" s="1"/>
  <c r="H37" i="9"/>
  <c r="H37" i="18" s="1"/>
  <c r="I37" i="9"/>
  <c r="I37" i="18" s="1"/>
  <c r="J37" i="9"/>
  <c r="J37" i="18" s="1"/>
  <c r="K37" i="9"/>
  <c r="K37" i="18" s="1"/>
  <c r="L37" i="9"/>
  <c r="L37" i="18" s="1"/>
  <c r="M37" i="9"/>
  <c r="M37" i="18" s="1"/>
  <c r="N37" i="9"/>
  <c r="N37" i="18" s="1"/>
  <c r="O37" i="9"/>
  <c r="O37" i="18" s="1"/>
  <c r="P37" i="9"/>
  <c r="P37" i="18" s="1"/>
  <c r="Q37" i="9"/>
  <c r="Q37" i="18" s="1"/>
  <c r="R37" i="9"/>
  <c r="R37" i="18" s="1"/>
  <c r="D9" i="46" s="1"/>
  <c r="D6" i="46" s="1"/>
  <c r="S37" i="9"/>
  <c r="S37" i="18" s="1"/>
  <c r="E9" i="46" s="1"/>
  <c r="E6" i="46" s="1"/>
  <c r="T37" i="9"/>
  <c r="T37" i="18" s="1"/>
  <c r="F9" i="46" s="1"/>
  <c r="F6" i="46" s="1"/>
  <c r="U37" i="9"/>
  <c r="U37" i="18" s="1"/>
  <c r="G9" i="46" s="1"/>
  <c r="G6" i="46" s="1"/>
  <c r="V37" i="9"/>
  <c r="V37" i="18" s="1"/>
  <c r="H9" i="46" s="1"/>
  <c r="H6" i="46" s="1"/>
  <c r="W37" i="9"/>
  <c r="W37" i="18" s="1"/>
  <c r="I9" i="46" s="1"/>
  <c r="I6" i="46" s="1"/>
  <c r="X37" i="9"/>
  <c r="X37" i="18" s="1"/>
  <c r="J9" i="46" s="1"/>
  <c r="J6" i="46" s="1"/>
  <c r="Y37" i="9"/>
  <c r="Y37" i="18" s="1"/>
  <c r="K9" i="46" s="1"/>
  <c r="K6" i="46" s="1"/>
  <c r="Z37" i="9"/>
  <c r="Z37" i="18" s="1"/>
  <c r="L9" i="46" s="1"/>
  <c r="L6" i="46" s="1"/>
  <c r="AA37" i="9"/>
  <c r="AA37" i="18" s="1"/>
  <c r="M9" i="46" s="1"/>
  <c r="M6" i="46" s="1"/>
  <c r="AB37" i="9"/>
  <c r="AB37" i="18" s="1"/>
  <c r="N9" i="46" s="1"/>
  <c r="N6" i="46" s="1"/>
  <c r="AC37" i="9"/>
  <c r="AC37" i="18" s="1"/>
  <c r="O9" i="46" s="1"/>
  <c r="AD37" i="9"/>
  <c r="AD37" i="18" s="1"/>
  <c r="P9" i="46" s="1"/>
  <c r="P6" i="46" s="1"/>
  <c r="AE37" i="9"/>
  <c r="AE37" i="18" s="1"/>
  <c r="Q9" i="46" s="1"/>
  <c r="Q6" i="46" s="1"/>
  <c r="AF37" i="9"/>
  <c r="AF37" i="18" s="1"/>
  <c r="R9" i="46" s="1"/>
  <c r="R6" i="46" s="1"/>
  <c r="AG37" i="9"/>
  <c r="AG37" i="18" s="1"/>
  <c r="S9" i="46" s="1"/>
  <c r="S6" i="46" s="1"/>
  <c r="AH37" i="9"/>
  <c r="AH37" i="18" s="1"/>
  <c r="T9" i="46" s="1"/>
  <c r="T6" i="46" s="1"/>
  <c r="AI37" i="9"/>
  <c r="AI37" i="18" s="1"/>
  <c r="U9" i="46" s="1"/>
  <c r="U6" i="46" s="1"/>
  <c r="AJ37" i="9"/>
  <c r="AJ37" i="18" s="1"/>
  <c r="V9" i="46" s="1"/>
  <c r="V6" i="46" s="1"/>
  <c r="AK37" i="9"/>
  <c r="AK37" i="18" s="1"/>
  <c r="W9" i="46" s="1"/>
  <c r="W6" i="46" s="1"/>
  <c r="AL37" i="9"/>
  <c r="AL37" i="18" s="1"/>
  <c r="X9" i="46" s="1"/>
  <c r="X6" i="46" s="1"/>
  <c r="AM37" i="9"/>
  <c r="AM37" i="18" s="1"/>
  <c r="Y9" i="46" s="1"/>
  <c r="Y6" i="46" s="1"/>
  <c r="AN37" i="9"/>
  <c r="AN37" i="18" s="1"/>
  <c r="Z9" i="46" s="1"/>
  <c r="Z6" i="46" s="1"/>
  <c r="AO37" i="9"/>
  <c r="AO37" i="18" s="1"/>
  <c r="AA9" i="46" s="1"/>
  <c r="AA6" i="46" s="1"/>
  <c r="AP37" i="9"/>
  <c r="AP37" i="18" s="1"/>
  <c r="AB9" i="46" s="1"/>
  <c r="AB6" i="46" s="1"/>
  <c r="AQ37" i="9"/>
  <c r="AQ37" i="18" s="1"/>
  <c r="AC9" i="46" s="1"/>
  <c r="AC6" i="46" s="1"/>
  <c r="AR37" i="9"/>
  <c r="AR37" i="18" s="1"/>
  <c r="AD9" i="46" s="1"/>
  <c r="AD6" i="46" s="1"/>
  <c r="AS37" i="9"/>
  <c r="AS37" i="18" s="1"/>
  <c r="AE9" i="46" s="1"/>
  <c r="AE6" i="46" s="1"/>
  <c r="AT37" i="9"/>
  <c r="AT37" i="18" s="1"/>
  <c r="AF9" i="46" s="1"/>
  <c r="AF6" i="46" s="1"/>
  <c r="AU37" i="9"/>
  <c r="AU37" i="18" s="1"/>
  <c r="AG9" i="46" s="1"/>
  <c r="AG6" i="46" s="1"/>
  <c r="AV37" i="9"/>
  <c r="AV37" i="18" s="1"/>
  <c r="AH9" i="46" s="1"/>
  <c r="AH6" i="46" s="1"/>
  <c r="AW37" i="9"/>
  <c r="AW37" i="18" s="1"/>
  <c r="AI9" i="46" s="1"/>
  <c r="D40" i="9"/>
  <c r="D40" i="18" s="1"/>
  <c r="E40" i="9"/>
  <c r="E40" i="18" s="1"/>
  <c r="F40" i="9"/>
  <c r="F40" i="18" s="1"/>
  <c r="G40" i="9"/>
  <c r="G40" i="18" s="1"/>
  <c r="H40" i="9"/>
  <c r="H40" i="18" s="1"/>
  <c r="I40" i="9"/>
  <c r="I40" i="18" s="1"/>
  <c r="J40" i="9"/>
  <c r="J40" i="18" s="1"/>
  <c r="K40" i="9"/>
  <c r="K40" i="18" s="1"/>
  <c r="L40" i="9"/>
  <c r="L40" i="18" s="1"/>
  <c r="M40" i="9"/>
  <c r="M40" i="18" s="1"/>
  <c r="N40" i="9"/>
  <c r="N40" i="18" s="1"/>
  <c r="O40" i="9"/>
  <c r="O40" i="18" s="1"/>
  <c r="P40" i="9"/>
  <c r="P40" i="18" s="1"/>
  <c r="Q40" i="9"/>
  <c r="Q40" i="18" s="1"/>
  <c r="R40" i="9"/>
  <c r="R40" i="18" s="1"/>
  <c r="D34" i="46" s="1"/>
  <c r="S40" i="9"/>
  <c r="S40" i="18" s="1"/>
  <c r="E34" i="46" s="1"/>
  <c r="T40" i="9"/>
  <c r="T40" i="18" s="1"/>
  <c r="F34" i="46" s="1"/>
  <c r="U40" i="9"/>
  <c r="U40" i="18" s="1"/>
  <c r="G34" i="46" s="1"/>
  <c r="V40" i="9"/>
  <c r="V40" i="18" s="1"/>
  <c r="H34" i="46" s="1"/>
  <c r="W40" i="9"/>
  <c r="W40" i="18" s="1"/>
  <c r="I34" i="46" s="1"/>
  <c r="X40" i="9"/>
  <c r="X40" i="18" s="1"/>
  <c r="J34" i="46" s="1"/>
  <c r="Y40" i="9"/>
  <c r="Y40" i="18" s="1"/>
  <c r="K34" i="46" s="1"/>
  <c r="Z40" i="9"/>
  <c r="Z40" i="18" s="1"/>
  <c r="L34" i="46" s="1"/>
  <c r="AA40" i="9"/>
  <c r="AA40" i="18" s="1"/>
  <c r="M34" i="46" s="1"/>
  <c r="AB40" i="9"/>
  <c r="AB40" i="18" s="1"/>
  <c r="N34" i="46" s="1"/>
  <c r="AC40" i="9"/>
  <c r="AC40" i="18" s="1"/>
  <c r="O34" i="46" s="1"/>
  <c r="AD40" i="9"/>
  <c r="AD40" i="18" s="1"/>
  <c r="P34" i="46" s="1"/>
  <c r="AE40" i="9"/>
  <c r="AE40" i="18" s="1"/>
  <c r="Q34" i="46" s="1"/>
  <c r="AF40" i="9"/>
  <c r="AF40" i="18" s="1"/>
  <c r="R34" i="46" s="1"/>
  <c r="AG40" i="9"/>
  <c r="AG40" i="18" s="1"/>
  <c r="S34" i="46" s="1"/>
  <c r="AH40" i="9"/>
  <c r="AH40" i="18" s="1"/>
  <c r="T34" i="46" s="1"/>
  <c r="AI40" i="9"/>
  <c r="AI40" i="18" s="1"/>
  <c r="U34" i="46" s="1"/>
  <c r="AJ40" i="9"/>
  <c r="AJ40" i="18" s="1"/>
  <c r="V34" i="46" s="1"/>
  <c r="AK40" i="9"/>
  <c r="AK40" i="18" s="1"/>
  <c r="W34" i="46" s="1"/>
  <c r="AL40" i="9"/>
  <c r="AL40" i="18" s="1"/>
  <c r="X34" i="46" s="1"/>
  <c r="AM40" i="9"/>
  <c r="AM40" i="18" s="1"/>
  <c r="Y34" i="46" s="1"/>
  <c r="AN40" i="9"/>
  <c r="AN40" i="18" s="1"/>
  <c r="Z34" i="46" s="1"/>
  <c r="AO40" i="9"/>
  <c r="AO40" i="18" s="1"/>
  <c r="AA34" i="46" s="1"/>
  <c r="AP40" i="9"/>
  <c r="AP40" i="18" s="1"/>
  <c r="AB34" i="46" s="1"/>
  <c r="AQ40" i="9"/>
  <c r="AQ40" i="18" s="1"/>
  <c r="AC34" i="46" s="1"/>
  <c r="AR40" i="9"/>
  <c r="AR40" i="18" s="1"/>
  <c r="AD34" i="46" s="1"/>
  <c r="AS40" i="9"/>
  <c r="AS40" i="18" s="1"/>
  <c r="AE34" i="46" s="1"/>
  <c r="AT40" i="9"/>
  <c r="AT40" i="18" s="1"/>
  <c r="AF34" i="46" s="1"/>
  <c r="AU40" i="9"/>
  <c r="AU40" i="18" s="1"/>
  <c r="AG34" i="46" s="1"/>
  <c r="AV40" i="9"/>
  <c r="AV40" i="18" s="1"/>
  <c r="AH34" i="46" s="1"/>
  <c r="AW40" i="9"/>
  <c r="AW40" i="18" s="1"/>
  <c r="AI34" i="46" s="1"/>
  <c r="C26" i="9"/>
  <c r="C26" i="18" s="1"/>
  <c r="C12" i="9"/>
  <c r="C12" i="18" s="1"/>
  <c r="C25" i="9"/>
  <c r="C25" i="18" s="1"/>
  <c r="C14" i="9"/>
  <c r="C14" i="18" s="1"/>
  <c r="C40" i="9"/>
  <c r="C40" i="18" s="1"/>
  <c r="C37" i="9"/>
  <c r="C37" i="18" s="1"/>
  <c r="C35" i="9"/>
  <c r="C35" i="18" s="1"/>
  <c r="C20" i="9"/>
  <c r="C20" i="18" s="1"/>
  <c r="C18" i="9"/>
  <c r="C18" i="18" s="1"/>
  <c r="C34" i="9"/>
  <c r="C34" i="18" s="1"/>
  <c r="C33" i="9"/>
  <c r="C33" i="18" s="1"/>
  <c r="C16" i="9"/>
  <c r="C16" i="18" s="1"/>
  <c r="C29" i="9"/>
  <c r="C29" i="18" s="1"/>
  <c r="C13" i="9"/>
  <c r="C13" i="18" s="1"/>
  <c r="C7" i="9"/>
  <c r="C7" i="18" s="1"/>
  <c r="C5" i="9"/>
  <c r="C5" i="18" s="1"/>
  <c r="C3" i="9"/>
  <c r="C3" i="18" s="1"/>
  <c r="Z54" i="47" l="1"/>
  <c r="N54" i="47"/>
  <c r="AL22" i="47"/>
  <c r="AN19" i="46" s="1"/>
  <c r="O50" i="47"/>
  <c r="AB54" i="47"/>
  <c r="AF54" i="47"/>
  <c r="AC54" i="47"/>
  <c r="AH54" i="47"/>
  <c r="F50" i="47"/>
  <c r="F54" i="47" s="1"/>
  <c r="O19" i="47"/>
  <c r="Y54" i="47"/>
  <c r="Q54" i="47"/>
  <c r="AL5" i="47"/>
  <c r="AN5" i="46" s="1"/>
  <c r="I54" i="47"/>
  <c r="P54" i="47"/>
  <c r="AI37" i="47"/>
  <c r="AL9" i="47"/>
  <c r="F18" i="47"/>
  <c r="AL18" i="47" s="1"/>
  <c r="J54" i="47"/>
  <c r="S54" i="47"/>
  <c r="AG54" i="47"/>
  <c r="AL8" i="47"/>
  <c r="F19" i="47"/>
  <c r="F38" i="47" s="1"/>
  <c r="S37" i="47"/>
  <c r="AD54" i="47"/>
  <c r="AL46" i="47"/>
  <c r="AN40" i="46" s="1"/>
  <c r="AL42" i="47"/>
  <c r="AN36" i="46" s="1"/>
  <c r="AE37" i="47"/>
  <c r="H54" i="47"/>
  <c r="L54" i="47"/>
  <c r="K37" i="47"/>
  <c r="AE54" i="47"/>
  <c r="AI54" i="47"/>
  <c r="D18" i="50"/>
  <c r="E17" i="50"/>
  <c r="E18" i="50" s="1"/>
  <c r="D6" i="50"/>
  <c r="E5" i="50"/>
  <c r="E6" i="50" s="1"/>
  <c r="F5" i="50"/>
  <c r="F6" i="50" s="1"/>
  <c r="AA54" i="47"/>
  <c r="T54" i="47"/>
  <c r="E70" i="50"/>
  <c r="E71" i="50" s="1"/>
  <c r="D71" i="50"/>
  <c r="F70" i="50"/>
  <c r="F71" i="50" s="1"/>
  <c r="X54" i="47"/>
  <c r="AC14" i="16"/>
  <c r="O19" i="46" s="1"/>
  <c r="O17" i="46" s="1"/>
  <c r="AL17" i="46" s="1"/>
  <c r="D74" i="50"/>
  <c r="D75" i="50" s="1"/>
  <c r="T14" i="16"/>
  <c r="F19" i="46" s="1"/>
  <c r="F17" i="46" s="1"/>
  <c r="C74" i="50"/>
  <c r="C75" i="50" s="1"/>
  <c r="M54" i="47"/>
  <c r="V54" i="47"/>
  <c r="K54" i="47"/>
  <c r="R54" i="47"/>
  <c r="W54" i="47"/>
  <c r="X37" i="47"/>
  <c r="K38" i="47"/>
  <c r="AE38" i="47"/>
  <c r="V37" i="47"/>
  <c r="D38" i="47"/>
  <c r="M37" i="47"/>
  <c r="G40" i="46"/>
  <c r="S38" i="47"/>
  <c r="K40" i="46"/>
  <c r="AI38" i="47"/>
  <c r="Z38" i="47"/>
  <c r="W38" i="47"/>
  <c r="M40" i="46"/>
  <c r="Y40" i="46"/>
  <c r="AC40" i="46"/>
  <c r="L40" i="46"/>
  <c r="J40" i="46"/>
  <c r="N40" i="46"/>
  <c r="Q40" i="46"/>
  <c r="W40" i="46"/>
  <c r="E40" i="46"/>
  <c r="AD40" i="46"/>
  <c r="AB40" i="46"/>
  <c r="V40" i="46"/>
  <c r="S40" i="46"/>
  <c r="AA40" i="46"/>
  <c r="AH40" i="46"/>
  <c r="H44" i="46"/>
  <c r="K44" i="46"/>
  <c r="M44" i="46"/>
  <c r="AG40" i="46"/>
  <c r="AF40" i="46"/>
  <c r="T40" i="46"/>
  <c r="AE40" i="46"/>
  <c r="D44" i="46"/>
  <c r="R40" i="46"/>
  <c r="F40" i="46"/>
  <c r="AB44" i="46"/>
  <c r="P40" i="46"/>
  <c r="D40" i="46"/>
  <c r="V44" i="46"/>
  <c r="AC44" i="46"/>
  <c r="R44" i="46"/>
  <c r="AD44" i="46"/>
  <c r="S44" i="46"/>
  <c r="M17" i="46"/>
  <c r="M16" i="46" s="1"/>
  <c r="AE44" i="46"/>
  <c r="Q44" i="46"/>
  <c r="AB17" i="46"/>
  <c r="AB16" i="46" s="1"/>
  <c r="AH44" i="46"/>
  <c r="Z40" i="46"/>
  <c r="L42" i="46"/>
  <c r="U16" i="46"/>
  <c r="U43" i="46"/>
  <c r="Y43" i="46"/>
  <c r="Y16" i="46"/>
  <c r="AA16" i="46"/>
  <c r="AA43" i="46"/>
  <c r="P43" i="46"/>
  <c r="P16" i="46"/>
  <c r="N43" i="46"/>
  <c r="N16" i="46"/>
  <c r="AL34" i="46"/>
  <c r="O40" i="46"/>
  <c r="AL40" i="46" s="1"/>
  <c r="G44" i="46"/>
  <c r="T44" i="46"/>
  <c r="G37" i="47"/>
  <c r="G38" i="47"/>
  <c r="H17" i="46"/>
  <c r="H32" i="46" s="1"/>
  <c r="R37" i="47"/>
  <c r="R38" i="47"/>
  <c r="U37" i="47"/>
  <c r="U38" i="47"/>
  <c r="H37" i="47"/>
  <c r="H38" i="47"/>
  <c r="O54" i="47"/>
  <c r="L44" i="46"/>
  <c r="U44" i="46"/>
  <c r="AF32" i="46"/>
  <c r="AF43" i="46"/>
  <c r="AF16" i="46"/>
  <c r="AF37" i="47"/>
  <c r="AF38" i="47"/>
  <c r="Q43" i="46"/>
  <c r="Q16" i="46"/>
  <c r="R17" i="46"/>
  <c r="R32" i="46" s="1"/>
  <c r="L32" i="46"/>
  <c r="L16" i="46"/>
  <c r="L43" i="46"/>
  <c r="U42" i="46"/>
  <c r="U32" i="46"/>
  <c r="X44" i="46"/>
  <c r="AF44" i="46"/>
  <c r="J16" i="46"/>
  <c r="J43" i="46"/>
  <c r="K17" i="46"/>
  <c r="K32" i="46" s="1"/>
  <c r="AB37" i="47"/>
  <c r="AB38" i="47"/>
  <c r="AD17" i="46"/>
  <c r="AD32" i="46" s="1"/>
  <c r="M42" i="46"/>
  <c r="N37" i="47"/>
  <c r="N38" i="47"/>
  <c r="P37" i="47"/>
  <c r="P38" i="47"/>
  <c r="K42" i="46"/>
  <c r="V42" i="46"/>
  <c r="AG42" i="46"/>
  <c r="I42" i="46"/>
  <c r="AF42" i="46"/>
  <c r="T42" i="46"/>
  <c r="H42" i="46"/>
  <c r="Z44" i="46"/>
  <c r="AG44" i="46"/>
  <c r="X17" i="46"/>
  <c r="L37" i="47"/>
  <c r="L38" i="47"/>
  <c r="V17" i="46"/>
  <c r="V32" i="46" s="1"/>
  <c r="AD37" i="47"/>
  <c r="AD38" i="47"/>
  <c r="E18" i="47"/>
  <c r="E37" i="47" s="1"/>
  <c r="E38" i="47"/>
  <c r="AG17" i="46"/>
  <c r="AG32" i="46" s="1"/>
  <c r="Z42" i="46"/>
  <c r="X40" i="46"/>
  <c r="J42" i="46"/>
  <c r="J32" i="46"/>
  <c r="AI40" i="46"/>
  <c r="AM40" i="46" s="1"/>
  <c r="AM34" i="46"/>
  <c r="U40" i="46"/>
  <c r="I40" i="46"/>
  <c r="AE42" i="46"/>
  <c r="S42" i="46"/>
  <c r="G42" i="46"/>
  <c r="I38" i="47"/>
  <c r="I37" i="47"/>
  <c r="AG38" i="47"/>
  <c r="AG37" i="47"/>
  <c r="Z17" i="46"/>
  <c r="Z32" i="46" s="1"/>
  <c r="AM9" i="46"/>
  <c r="AI6" i="46"/>
  <c r="H40" i="46"/>
  <c r="AD42" i="46"/>
  <c r="R42" i="46"/>
  <c r="F42" i="46"/>
  <c r="Y44" i="46"/>
  <c r="W44" i="46"/>
  <c r="E44" i="46"/>
  <c r="T37" i="47"/>
  <c r="T38" i="47"/>
  <c r="J37" i="47"/>
  <c r="J38" i="47"/>
  <c r="AA37" i="47"/>
  <c r="AA38" i="47"/>
  <c r="AC17" i="46"/>
  <c r="AC32" i="46" s="1"/>
  <c r="W17" i="46"/>
  <c r="W32" i="46" s="1"/>
  <c r="T32" i="46"/>
  <c r="T43" i="46"/>
  <c r="T16" i="46"/>
  <c r="AH42" i="46"/>
  <c r="AC42" i="46"/>
  <c r="Q32" i="46"/>
  <c r="Q42" i="46"/>
  <c r="E42" i="46"/>
  <c r="AI44" i="46"/>
  <c r="AM44" i="46" s="1"/>
  <c r="AM19" i="46"/>
  <c r="AC37" i="47"/>
  <c r="AC38" i="47"/>
  <c r="AE17" i="46"/>
  <c r="AE32" i="46" s="1"/>
  <c r="S17" i="46"/>
  <c r="S32" i="46" s="1"/>
  <c r="N42" i="46"/>
  <c r="N32" i="46"/>
  <c r="Y42" i="46"/>
  <c r="Y32" i="46"/>
  <c r="AM17" i="46"/>
  <c r="AI16" i="46"/>
  <c r="AM16" i="46" s="1"/>
  <c r="AI43" i="46"/>
  <c r="AM43" i="46" s="1"/>
  <c r="X42" i="46"/>
  <c r="I44" i="46"/>
  <c r="AB42" i="46"/>
  <c r="P42" i="46"/>
  <c r="P32" i="46"/>
  <c r="D42" i="46"/>
  <c r="P44" i="46"/>
  <c r="AA44" i="46"/>
  <c r="AH37" i="47"/>
  <c r="AH38" i="47"/>
  <c r="W42" i="46"/>
  <c r="AA32" i="46"/>
  <c r="AA42" i="46"/>
  <c r="AL9" i="46"/>
  <c r="O6" i="46"/>
  <c r="J44" i="46"/>
  <c r="E17" i="46"/>
  <c r="D17" i="46"/>
  <c r="D32" i="46" s="1"/>
  <c r="N44" i="46"/>
  <c r="I17" i="46"/>
  <c r="I32" i="46" s="1"/>
  <c r="AH17" i="46"/>
  <c r="AH32" i="46" s="1"/>
  <c r="G17" i="46"/>
  <c r="G32" i="46" s="1"/>
  <c r="U6" i="9"/>
  <c r="U6" i="18" s="1"/>
  <c r="S4" i="9"/>
  <c r="S4" i="18" s="1"/>
  <c r="AK39" i="9"/>
  <c r="AK39" i="18" s="1"/>
  <c r="E17" i="9"/>
  <c r="E17" i="18" s="1"/>
  <c r="AU24" i="9"/>
  <c r="AU24" i="18" s="1"/>
  <c r="K27" i="9"/>
  <c r="K27" i="18" s="1"/>
  <c r="AO27" i="9"/>
  <c r="AO27" i="18" s="1"/>
  <c r="AC27" i="9"/>
  <c r="AC27" i="18" s="1"/>
  <c r="Q27" i="9"/>
  <c r="Q27" i="18" s="1"/>
  <c r="E27" i="9"/>
  <c r="E27" i="18" s="1"/>
  <c r="AS6" i="9"/>
  <c r="AS6" i="18" s="1"/>
  <c r="I6" i="9"/>
  <c r="I6" i="18" s="1"/>
  <c r="AQ4" i="9"/>
  <c r="AQ4" i="18" s="1"/>
  <c r="G4" i="9"/>
  <c r="G4" i="18" s="1"/>
  <c r="AM27" i="9"/>
  <c r="AM27" i="18" s="1"/>
  <c r="AA27" i="9"/>
  <c r="AA27" i="18" s="1"/>
  <c r="M39" i="9"/>
  <c r="M39" i="18" s="1"/>
  <c r="C27" i="9"/>
  <c r="C27" i="18" s="1"/>
  <c r="AV24" i="9"/>
  <c r="AV24" i="18" s="1"/>
  <c r="AC17" i="9"/>
  <c r="AC17" i="18" s="1"/>
  <c r="M27" i="9"/>
  <c r="M27" i="18" s="1"/>
  <c r="L27" i="9"/>
  <c r="L27" i="18" s="1"/>
  <c r="W27" i="9"/>
  <c r="W27" i="18" s="1"/>
  <c r="I24" i="9"/>
  <c r="I24" i="18" s="1"/>
  <c r="X4" i="9"/>
  <c r="X4" i="18" s="1"/>
  <c r="AF27" i="9"/>
  <c r="AF27" i="18" s="1"/>
  <c r="F39" i="9"/>
  <c r="F39" i="18" s="1"/>
  <c r="C39" i="9"/>
  <c r="C39" i="18" s="1"/>
  <c r="AR4" i="9"/>
  <c r="AR4" i="18" s="1"/>
  <c r="AF4" i="9"/>
  <c r="AF4" i="18" s="1"/>
  <c r="T4" i="9"/>
  <c r="T4" i="18" s="1"/>
  <c r="H4" i="9"/>
  <c r="H4" i="18" s="1"/>
  <c r="AN27" i="9"/>
  <c r="AN27" i="18" s="1"/>
  <c r="AB27" i="9"/>
  <c r="AB27" i="18" s="1"/>
  <c r="P27" i="9"/>
  <c r="P27" i="18" s="1"/>
  <c r="D27" i="9"/>
  <c r="D27" i="18" s="1"/>
  <c r="AL39" i="9"/>
  <c r="AL39" i="18" s="1"/>
  <c r="Z24" i="9"/>
  <c r="Z24" i="18" s="1"/>
  <c r="N24" i="9"/>
  <c r="N24" i="18" s="1"/>
  <c r="AJ24" i="9"/>
  <c r="AJ24" i="18" s="1"/>
  <c r="AO17" i="9"/>
  <c r="AO17" i="18" s="1"/>
  <c r="AW27" i="9"/>
  <c r="AW27" i="18" s="1"/>
  <c r="AI24" i="9"/>
  <c r="AI24" i="18" s="1"/>
  <c r="AJ27" i="9"/>
  <c r="AJ27" i="18" s="1"/>
  <c r="U24" i="9"/>
  <c r="U24" i="18" s="1"/>
  <c r="AT27" i="9"/>
  <c r="AT27" i="18" s="1"/>
  <c r="AH27" i="9"/>
  <c r="AH27" i="18" s="1"/>
  <c r="V27" i="9"/>
  <c r="V27" i="18" s="1"/>
  <c r="J27" i="9"/>
  <c r="J27" i="18" s="1"/>
  <c r="AR39" i="9"/>
  <c r="AR39" i="18" s="1"/>
  <c r="AF39" i="9"/>
  <c r="AF39" i="18" s="1"/>
  <c r="T39" i="9"/>
  <c r="T39" i="18" s="1"/>
  <c r="H39" i="9"/>
  <c r="H39" i="18" s="1"/>
  <c r="X24" i="9"/>
  <c r="X24" i="18" s="1"/>
  <c r="Q17" i="9"/>
  <c r="Q17" i="18" s="1"/>
  <c r="Y27" i="9"/>
  <c r="Y27" i="18" s="1"/>
  <c r="AU27" i="9"/>
  <c r="AU27" i="18" s="1"/>
  <c r="AS27" i="9"/>
  <c r="AS27" i="18" s="1"/>
  <c r="AG27" i="9"/>
  <c r="AG27" i="18" s="1"/>
  <c r="U27" i="9"/>
  <c r="U27" i="18" s="1"/>
  <c r="I27" i="9"/>
  <c r="I27" i="18" s="1"/>
  <c r="AQ39" i="9"/>
  <c r="AQ39" i="18" s="1"/>
  <c r="AE39" i="9"/>
  <c r="AE39" i="18" s="1"/>
  <c r="S24" i="9"/>
  <c r="S24" i="18" s="1"/>
  <c r="G39" i="9"/>
  <c r="G39" i="18" s="1"/>
  <c r="AE4" i="9"/>
  <c r="AE4" i="18" s="1"/>
  <c r="AW39" i="9"/>
  <c r="AW39" i="18" s="1"/>
  <c r="T6" i="9"/>
  <c r="T6" i="18" s="1"/>
  <c r="N27" i="9"/>
  <c r="N27" i="18" s="1"/>
  <c r="W24" i="9"/>
  <c r="W24" i="18" s="1"/>
  <c r="AS24" i="9"/>
  <c r="AS24" i="18" s="1"/>
  <c r="T27" i="9"/>
  <c r="T27" i="18" s="1"/>
  <c r="Y39" i="9"/>
  <c r="Y39" i="18" s="1"/>
  <c r="AR6" i="9"/>
  <c r="AR6" i="18" s="1"/>
  <c r="Z27" i="9"/>
  <c r="Z27" i="18" s="1"/>
  <c r="AK27" i="9"/>
  <c r="AK27" i="18" s="1"/>
  <c r="K24" i="9"/>
  <c r="K24" i="18" s="1"/>
  <c r="AV27" i="9"/>
  <c r="AV27" i="18" s="1"/>
  <c r="AH39" i="9"/>
  <c r="AH39" i="18" s="1"/>
  <c r="AG24" i="9"/>
  <c r="AG24" i="18" s="1"/>
  <c r="L4" i="9"/>
  <c r="L4" i="18" s="1"/>
  <c r="AR27" i="9"/>
  <c r="AR27" i="18" s="1"/>
  <c r="H27" i="9"/>
  <c r="H27" i="18" s="1"/>
  <c r="AQ27" i="9"/>
  <c r="AQ27" i="18" s="1"/>
  <c r="AE27" i="9"/>
  <c r="AE27" i="18" s="1"/>
  <c r="S27" i="9"/>
  <c r="S27" i="18" s="1"/>
  <c r="G27" i="9"/>
  <c r="G27" i="18" s="1"/>
  <c r="O27" i="9"/>
  <c r="O27" i="18" s="1"/>
  <c r="AL27" i="9"/>
  <c r="AL27" i="18" s="1"/>
  <c r="L24" i="9"/>
  <c r="L24" i="18" s="1"/>
  <c r="X27" i="9"/>
  <c r="X27" i="18" s="1"/>
  <c r="AI27" i="9"/>
  <c r="AI27" i="18" s="1"/>
  <c r="AV6" i="9"/>
  <c r="AV6" i="18" s="1"/>
  <c r="AJ6" i="9"/>
  <c r="AJ6" i="18" s="1"/>
  <c r="X6" i="9"/>
  <c r="X6" i="18" s="1"/>
  <c r="L6" i="9"/>
  <c r="L6" i="18" s="1"/>
  <c r="AP27" i="9"/>
  <c r="AP27" i="18" s="1"/>
  <c r="AD27" i="9"/>
  <c r="AD27" i="18" s="1"/>
  <c r="R27" i="9"/>
  <c r="R27" i="18" s="1"/>
  <c r="F27" i="9"/>
  <c r="F27" i="18" s="1"/>
  <c r="AL30" i="9"/>
  <c r="AL30" i="18" s="1"/>
  <c r="V5" i="31" s="1"/>
  <c r="Z30" i="9"/>
  <c r="Z30" i="18" s="1"/>
  <c r="J5" i="31" s="1"/>
  <c r="AB30" i="9"/>
  <c r="AB30" i="18" s="1"/>
  <c r="L5" i="31" s="1"/>
  <c r="D30" i="9"/>
  <c r="D30" i="18" s="1"/>
  <c r="AN30" i="9"/>
  <c r="AN30" i="18" s="1"/>
  <c r="X5" i="31" s="1"/>
  <c r="P30" i="9"/>
  <c r="P30" i="18" s="1"/>
  <c r="AM30" i="9"/>
  <c r="AM30" i="18" s="1"/>
  <c r="W5" i="31" s="1"/>
  <c r="AA30" i="9"/>
  <c r="AA30" i="18" s="1"/>
  <c r="K5" i="31" s="1"/>
  <c r="O30" i="9"/>
  <c r="O30" i="18" s="1"/>
  <c r="AS21" i="9"/>
  <c r="AS21" i="18" s="1"/>
  <c r="AU30" i="9"/>
  <c r="AU30" i="18" s="1"/>
  <c r="AE5" i="31" s="1"/>
  <c r="AQ21" i="9"/>
  <c r="AQ21" i="18" s="1"/>
  <c r="AE21" i="9"/>
  <c r="AE21" i="18" s="1"/>
  <c r="S21" i="9"/>
  <c r="S21" i="18" s="1"/>
  <c r="G21" i="9"/>
  <c r="G21" i="18" s="1"/>
  <c r="AQ8" i="9"/>
  <c r="AQ8" i="18" s="1"/>
  <c r="AC8" i="46" s="1"/>
  <c r="AC5" i="46" s="1"/>
  <c r="AE8" i="9"/>
  <c r="AE8" i="18" s="1"/>
  <c r="Q8" i="46" s="1"/>
  <c r="Q5" i="46" s="1"/>
  <c r="G8" i="9"/>
  <c r="G8" i="18" s="1"/>
  <c r="AO30" i="9"/>
  <c r="AO30" i="18" s="1"/>
  <c r="Y5" i="31" s="1"/>
  <c r="AC30" i="9"/>
  <c r="AC30" i="18" s="1"/>
  <c r="M5" i="31" s="1"/>
  <c r="Q30" i="9"/>
  <c r="Q30" i="18" s="1"/>
  <c r="E30" i="9"/>
  <c r="E30" i="18" s="1"/>
  <c r="AN19" i="9"/>
  <c r="AN19" i="18" s="1"/>
  <c r="AB19" i="9"/>
  <c r="AB19" i="18" s="1"/>
  <c r="P19" i="9"/>
  <c r="P19" i="18" s="1"/>
  <c r="D19" i="9"/>
  <c r="D19" i="18" s="1"/>
  <c r="AL17" i="9"/>
  <c r="AL17" i="18" s="1"/>
  <c r="Z17" i="9"/>
  <c r="Z17" i="18" s="1"/>
  <c r="N17" i="9"/>
  <c r="N17" i="18" s="1"/>
  <c r="M21" i="9"/>
  <c r="M21" i="18" s="1"/>
  <c r="K30" i="9"/>
  <c r="K30" i="18" s="1"/>
  <c r="W30" i="9"/>
  <c r="W30" i="18" s="1"/>
  <c r="G5" i="31" s="1"/>
  <c r="AI30" i="9"/>
  <c r="AI30" i="18" s="1"/>
  <c r="S5" i="31" s="1"/>
  <c r="AR8" i="9"/>
  <c r="AR8" i="18" s="1"/>
  <c r="AD8" i="46" s="1"/>
  <c r="AD5" i="46" s="1"/>
  <c r="L23" i="9"/>
  <c r="L23" i="18" s="1"/>
  <c r="AW23" i="9"/>
  <c r="AW23" i="18" s="1"/>
  <c r="AJ23" i="9"/>
  <c r="AJ23" i="18" s="1"/>
  <c r="AR21" i="9"/>
  <c r="AR21" i="18" s="1"/>
  <c r="AF21" i="9"/>
  <c r="AF21" i="18" s="1"/>
  <c r="H21" i="9"/>
  <c r="H21" i="18" s="1"/>
  <c r="AF8" i="9"/>
  <c r="AF8" i="18" s="1"/>
  <c r="R8" i="46" s="1"/>
  <c r="R5" i="46" s="1"/>
  <c r="H8" i="9"/>
  <c r="H8" i="18" s="1"/>
  <c r="AN8" i="9"/>
  <c r="AN8" i="18" s="1"/>
  <c r="Z8" i="46" s="1"/>
  <c r="Z5" i="46" s="1"/>
  <c r="AB8" i="9"/>
  <c r="AB8" i="18" s="1"/>
  <c r="N8" i="46" s="1"/>
  <c r="N5" i="46" s="1"/>
  <c r="P8" i="9"/>
  <c r="P8" i="18" s="1"/>
  <c r="AW6" i="9"/>
  <c r="AW6" i="18" s="1"/>
  <c r="AK6" i="9"/>
  <c r="AK6" i="18" s="1"/>
  <c r="Y6" i="9"/>
  <c r="Y6" i="18" s="1"/>
  <c r="M6" i="9"/>
  <c r="M6" i="18" s="1"/>
  <c r="AU4" i="9"/>
  <c r="AU4" i="18" s="1"/>
  <c r="AI4" i="9"/>
  <c r="AI4" i="18" s="1"/>
  <c r="W4" i="9"/>
  <c r="W4" i="18" s="1"/>
  <c r="K4" i="9"/>
  <c r="K4" i="18" s="1"/>
  <c r="AV39" i="9"/>
  <c r="AV39" i="18" s="1"/>
  <c r="AJ39" i="9"/>
  <c r="AJ39" i="18" s="1"/>
  <c r="X39" i="9"/>
  <c r="X39" i="18" s="1"/>
  <c r="M8" i="9"/>
  <c r="M8" i="18" s="1"/>
  <c r="L39" i="9"/>
  <c r="L39" i="18" s="1"/>
  <c r="AK23" i="9"/>
  <c r="AK23" i="18" s="1"/>
  <c r="P21" i="9"/>
  <c r="P21" i="18" s="1"/>
  <c r="AV8" i="9"/>
  <c r="AV8" i="18" s="1"/>
  <c r="AH8" i="46" s="1"/>
  <c r="AH5" i="46" s="1"/>
  <c r="AJ8" i="9"/>
  <c r="AJ8" i="18" s="1"/>
  <c r="V8" i="46" s="1"/>
  <c r="V5" i="46" s="1"/>
  <c r="X8" i="9"/>
  <c r="X8" i="18" s="1"/>
  <c r="J8" i="46" s="1"/>
  <c r="J5" i="46" s="1"/>
  <c r="L8" i="9"/>
  <c r="L8" i="18" s="1"/>
  <c r="D8" i="9"/>
  <c r="D8" i="18" s="1"/>
  <c r="AO6" i="9"/>
  <c r="AO6" i="18" s="1"/>
  <c r="AC6" i="9"/>
  <c r="AC6" i="18" s="1"/>
  <c r="Q6" i="9"/>
  <c r="Q6" i="18" s="1"/>
  <c r="E6" i="9"/>
  <c r="E6" i="18" s="1"/>
  <c r="AI39" i="9"/>
  <c r="AI39" i="18" s="1"/>
  <c r="M17" i="9"/>
  <c r="M17" i="18" s="1"/>
  <c r="L21" i="9"/>
  <c r="L21" i="18" s="1"/>
  <c r="AT30" i="9"/>
  <c r="AT30" i="18" s="1"/>
  <c r="AD5" i="31" s="1"/>
  <c r="AH30" i="9"/>
  <c r="AH30" i="18" s="1"/>
  <c r="R5" i="31" s="1"/>
  <c r="V30" i="9"/>
  <c r="V30" i="18" s="1"/>
  <c r="F5" i="31" s="1"/>
  <c r="J30" i="9"/>
  <c r="J30" i="18" s="1"/>
  <c r="AG39" i="9"/>
  <c r="AG39" i="18" s="1"/>
  <c r="AV4" i="9"/>
  <c r="AV4" i="18" s="1"/>
  <c r="AJ4" i="9"/>
  <c r="AJ4" i="18" s="1"/>
  <c r="T8" i="9"/>
  <c r="AN21" i="9"/>
  <c r="AN21" i="18" s="1"/>
  <c r="AB21" i="9"/>
  <c r="AB21" i="18" s="1"/>
  <c r="D21" i="9"/>
  <c r="D21" i="18" s="1"/>
  <c r="S8" i="9"/>
  <c r="S8" i="18" s="1"/>
  <c r="E8" i="46" s="1"/>
  <c r="E5" i="46" s="1"/>
  <c r="K39" i="9"/>
  <c r="K39" i="18" s="1"/>
  <c r="AA17" i="9"/>
  <c r="AA17" i="18" s="1"/>
  <c r="O17" i="9"/>
  <c r="O17" i="18" s="1"/>
  <c r="M23" i="9"/>
  <c r="M23" i="18" s="1"/>
  <c r="Y23" i="9"/>
  <c r="Y23" i="18" s="1"/>
  <c r="AP30" i="9"/>
  <c r="AP30" i="18" s="1"/>
  <c r="Z5" i="31" s="1"/>
  <c r="AD30" i="9"/>
  <c r="AD30" i="18" s="1"/>
  <c r="N5" i="31" s="1"/>
  <c r="F30" i="9"/>
  <c r="F30" i="18" s="1"/>
  <c r="X23" i="9"/>
  <c r="X23" i="18" s="1"/>
  <c r="N39" i="9"/>
  <c r="N39" i="18" s="1"/>
  <c r="AT23" i="9"/>
  <c r="AT23" i="18" s="1"/>
  <c r="AH23" i="9"/>
  <c r="AH23" i="18" s="1"/>
  <c r="V23" i="9"/>
  <c r="V23" i="18" s="1"/>
  <c r="J23" i="9"/>
  <c r="J23" i="18" s="1"/>
  <c r="AO19" i="9"/>
  <c r="AO19" i="18" s="1"/>
  <c r="AC19" i="9"/>
  <c r="AC19" i="18" s="1"/>
  <c r="Q19" i="9"/>
  <c r="Q19" i="18" s="1"/>
  <c r="E19" i="9"/>
  <c r="E19" i="18" s="1"/>
  <c r="AM17" i="9"/>
  <c r="AM17" i="18" s="1"/>
  <c r="AM19" i="9"/>
  <c r="AM19" i="18" s="1"/>
  <c r="AA19" i="9"/>
  <c r="AA19" i="18" s="1"/>
  <c r="O19" i="9"/>
  <c r="O19" i="18" s="1"/>
  <c r="M30" i="9"/>
  <c r="M30" i="18" s="1"/>
  <c r="AU39" i="9"/>
  <c r="AU39" i="18" s="1"/>
  <c r="J39" i="9"/>
  <c r="J39" i="18" s="1"/>
  <c r="AT39" i="9"/>
  <c r="AT39" i="18" s="1"/>
  <c r="I39" i="9"/>
  <c r="I39" i="18" s="1"/>
  <c r="AP23" i="9"/>
  <c r="AP23" i="18" s="1"/>
  <c r="AD23" i="9"/>
  <c r="AD23" i="18" s="1"/>
  <c r="R23" i="9"/>
  <c r="R23" i="18" s="1"/>
  <c r="F23" i="9"/>
  <c r="F23" i="18" s="1"/>
  <c r="AJ21" i="9"/>
  <c r="AJ21" i="18" s="1"/>
  <c r="AU8" i="9"/>
  <c r="AU8" i="18" s="1"/>
  <c r="AG8" i="46" s="1"/>
  <c r="AG5" i="46" s="1"/>
  <c r="AI8" i="9"/>
  <c r="AI8" i="18" s="1"/>
  <c r="U8" i="46" s="1"/>
  <c r="U5" i="46" s="1"/>
  <c r="W8" i="9"/>
  <c r="W8" i="18" s="1"/>
  <c r="I8" i="46" s="1"/>
  <c r="I5" i="46" s="1"/>
  <c r="K8" i="9"/>
  <c r="K8" i="18" s="1"/>
  <c r="AS39" i="9"/>
  <c r="AS39" i="18" s="1"/>
  <c r="AD39" i="9"/>
  <c r="AD39" i="18" s="1"/>
  <c r="T19" i="9"/>
  <c r="T19" i="18" s="1"/>
  <c r="AW17" i="9"/>
  <c r="AW17" i="18" s="1"/>
  <c r="AK17" i="9"/>
  <c r="AK17" i="18" s="1"/>
  <c r="Y17" i="9"/>
  <c r="Y17" i="18" s="1"/>
  <c r="AW4" i="9"/>
  <c r="AW4" i="18" s="1"/>
  <c r="AK4" i="9"/>
  <c r="AK4" i="18" s="1"/>
  <c r="Y4" i="9"/>
  <c r="Y4" i="18" s="1"/>
  <c r="M4" i="9"/>
  <c r="M4" i="18" s="1"/>
  <c r="N30" i="9"/>
  <c r="N30" i="18" s="1"/>
  <c r="R39" i="9"/>
  <c r="R39" i="18" s="1"/>
  <c r="AM23" i="9"/>
  <c r="AM23" i="18" s="1"/>
  <c r="AA23" i="9"/>
  <c r="AA23" i="18" s="1"/>
  <c r="O23" i="9"/>
  <c r="O23" i="18" s="1"/>
  <c r="AW24" i="9"/>
  <c r="AW24" i="18" s="1"/>
  <c r="AW30" i="9"/>
  <c r="AW30" i="18" s="1"/>
  <c r="AG5" i="31" s="1"/>
  <c r="AK30" i="9"/>
  <c r="AK30" i="18" s="1"/>
  <c r="U5" i="31" s="1"/>
  <c r="Y30" i="9"/>
  <c r="Y30" i="18" s="1"/>
  <c r="I5" i="31" s="1"/>
  <c r="AT24" i="9"/>
  <c r="AT24" i="18" s="1"/>
  <c r="AV21" i="9"/>
  <c r="AV21" i="18" s="1"/>
  <c r="X21" i="9"/>
  <c r="X21" i="18" s="1"/>
  <c r="AQ24" i="9"/>
  <c r="AQ24" i="18" s="1"/>
  <c r="AS17" i="9"/>
  <c r="AS17" i="18" s="1"/>
  <c r="AG17" i="9"/>
  <c r="AG17" i="18" s="1"/>
  <c r="U17" i="9"/>
  <c r="U17" i="18" s="1"/>
  <c r="I17" i="9"/>
  <c r="I17" i="18" s="1"/>
  <c r="Y24" i="9"/>
  <c r="Y24" i="18" s="1"/>
  <c r="AS19" i="9"/>
  <c r="AS19" i="18" s="1"/>
  <c r="AG19" i="9"/>
  <c r="AG19" i="18" s="1"/>
  <c r="U19" i="9"/>
  <c r="U19" i="18" s="1"/>
  <c r="I19" i="9"/>
  <c r="I19" i="18" s="1"/>
  <c r="T21" i="9"/>
  <c r="R30" i="9"/>
  <c r="R30" i="18" s="1"/>
  <c r="B5" i="31" s="1"/>
  <c r="V24" i="9"/>
  <c r="V24" i="18" s="1"/>
  <c r="AG21" i="9"/>
  <c r="AG21" i="18" s="1"/>
  <c r="AR19" i="9"/>
  <c r="AR19" i="18" s="1"/>
  <c r="AF19" i="9"/>
  <c r="AF19" i="18" s="1"/>
  <c r="H19" i="9"/>
  <c r="H19" i="18" s="1"/>
  <c r="AK8" i="9"/>
  <c r="AK8" i="18" s="1"/>
  <c r="W8" i="46" s="1"/>
  <c r="W5" i="46" s="1"/>
  <c r="AG6" i="9"/>
  <c r="AG6" i="18" s="1"/>
  <c r="AP39" i="9"/>
  <c r="AP39" i="18" s="1"/>
  <c r="AQ19" i="9"/>
  <c r="AQ19" i="18" s="1"/>
  <c r="AE19" i="9"/>
  <c r="AE19" i="18" s="1"/>
  <c r="S19" i="9"/>
  <c r="S19" i="18" s="1"/>
  <c r="G19" i="9"/>
  <c r="G19" i="18" s="1"/>
  <c r="AF6" i="9"/>
  <c r="AF6" i="18" s="1"/>
  <c r="H6" i="9"/>
  <c r="H6" i="18" s="1"/>
  <c r="AU23" i="9"/>
  <c r="AU23" i="18" s="1"/>
  <c r="AO8" i="9"/>
  <c r="AO8" i="18" s="1"/>
  <c r="AA8" i="46" s="1"/>
  <c r="AA5" i="46" s="1"/>
  <c r="AC8" i="9"/>
  <c r="Q4" i="9"/>
  <c r="Q4" i="18" s="1"/>
  <c r="E8" i="9"/>
  <c r="E8" i="18" s="1"/>
  <c r="L17" i="9"/>
  <c r="L17" i="18" s="1"/>
  <c r="Q8" i="9"/>
  <c r="Q8" i="18" s="1"/>
  <c r="AU6" i="9"/>
  <c r="AU6" i="18" s="1"/>
  <c r="AI6" i="9"/>
  <c r="AI6" i="18" s="1"/>
  <c r="W6" i="9"/>
  <c r="W6" i="18" s="1"/>
  <c r="K6" i="9"/>
  <c r="K6" i="18" s="1"/>
  <c r="AS4" i="9"/>
  <c r="AS4" i="18" s="1"/>
  <c r="AG4" i="9"/>
  <c r="AG4" i="18" s="1"/>
  <c r="U4" i="9"/>
  <c r="U4" i="18" s="1"/>
  <c r="I4" i="9"/>
  <c r="I4" i="18" s="1"/>
  <c r="AP24" i="9"/>
  <c r="AP24" i="18" s="1"/>
  <c r="R24" i="9"/>
  <c r="R24" i="18" s="1"/>
  <c r="AI23" i="9"/>
  <c r="AI23" i="18" s="1"/>
  <c r="AK21" i="9"/>
  <c r="AK21" i="18" s="1"/>
  <c r="I21" i="9"/>
  <c r="I21" i="18" s="1"/>
  <c r="AP19" i="9"/>
  <c r="AP19" i="18" s="1"/>
  <c r="AD19" i="9"/>
  <c r="AD19" i="18" s="1"/>
  <c r="R19" i="9"/>
  <c r="R19" i="18" s="1"/>
  <c r="F19" i="9"/>
  <c r="F19" i="18" s="1"/>
  <c r="AL6" i="9"/>
  <c r="AL6" i="18" s="1"/>
  <c r="Z6" i="9"/>
  <c r="Z6" i="18" s="1"/>
  <c r="N6" i="9"/>
  <c r="N6" i="18" s="1"/>
  <c r="E4" i="9"/>
  <c r="E4" i="18" s="1"/>
  <c r="AL8" i="9"/>
  <c r="AL8" i="18" s="1"/>
  <c r="X8" i="46" s="1"/>
  <c r="X5" i="46" s="1"/>
  <c r="Z8" i="9"/>
  <c r="Z8" i="18" s="1"/>
  <c r="L8" i="46" s="1"/>
  <c r="L5" i="46" s="1"/>
  <c r="N8" i="9"/>
  <c r="N8" i="18" s="1"/>
  <c r="AM24" i="9"/>
  <c r="AM24" i="18" s="1"/>
  <c r="O24" i="9"/>
  <c r="O24" i="18" s="1"/>
  <c r="L30" i="9"/>
  <c r="L30" i="18" s="1"/>
  <c r="Z39" i="9"/>
  <c r="Z39" i="18" s="1"/>
  <c r="AV30" i="9"/>
  <c r="AV30" i="18" s="1"/>
  <c r="AF5" i="31" s="1"/>
  <c r="X30" i="9"/>
  <c r="X30" i="18" s="1"/>
  <c r="H5" i="31" s="1"/>
  <c r="AL24" i="9"/>
  <c r="AL24" i="18" s="1"/>
  <c r="J6" i="9"/>
  <c r="J6" i="18" s="1"/>
  <c r="J4" i="9"/>
  <c r="J4" i="18" s="1"/>
  <c r="W39" i="9"/>
  <c r="W39" i="18" s="1"/>
  <c r="AQ23" i="9"/>
  <c r="AQ23" i="18" s="1"/>
  <c r="AE23" i="9"/>
  <c r="AE23" i="18" s="1"/>
  <c r="S23" i="9"/>
  <c r="S23" i="18" s="1"/>
  <c r="G23" i="9"/>
  <c r="G23" i="18" s="1"/>
  <c r="AE24" i="9"/>
  <c r="AE24" i="18" s="1"/>
  <c r="G24" i="9"/>
  <c r="G24" i="18" s="1"/>
  <c r="Y21" i="9"/>
  <c r="Y21" i="18" s="1"/>
  <c r="AW19" i="9"/>
  <c r="AW19" i="18" s="1"/>
  <c r="AK19" i="9"/>
  <c r="AK19" i="18" s="1"/>
  <c r="Y19" i="9"/>
  <c r="Y19" i="18" s="1"/>
  <c r="M19" i="9"/>
  <c r="M19" i="18" s="1"/>
  <c r="AS8" i="9"/>
  <c r="AS8" i="18" s="1"/>
  <c r="AE8" i="46" s="1"/>
  <c r="AE5" i="46" s="1"/>
  <c r="AG8" i="9"/>
  <c r="AG8" i="18" s="1"/>
  <c r="S8" i="46" s="1"/>
  <c r="S5" i="46" s="1"/>
  <c r="U8" i="9"/>
  <c r="U8" i="18" s="1"/>
  <c r="G8" i="46" s="1"/>
  <c r="G5" i="46" s="1"/>
  <c r="I8" i="9"/>
  <c r="I8" i="18" s="1"/>
  <c r="AK24" i="9"/>
  <c r="AK24" i="18" s="1"/>
  <c r="W23" i="9"/>
  <c r="W23" i="18" s="1"/>
  <c r="AH24" i="9"/>
  <c r="AH24" i="18" s="1"/>
  <c r="AV17" i="9"/>
  <c r="AV17" i="18" s="1"/>
  <c r="AT6" i="9"/>
  <c r="AT6" i="18" s="1"/>
  <c r="AT4" i="9"/>
  <c r="AT4" i="18" s="1"/>
  <c r="V39" i="9"/>
  <c r="V39" i="18" s="1"/>
  <c r="AD24" i="9"/>
  <c r="AD24" i="18" s="1"/>
  <c r="F24" i="9"/>
  <c r="F24" i="18" s="1"/>
  <c r="K23" i="9"/>
  <c r="K23" i="18" s="1"/>
  <c r="AJ17" i="9"/>
  <c r="AJ17" i="18" s="1"/>
  <c r="AP17" i="9"/>
  <c r="AP17" i="18" s="1"/>
  <c r="AD17" i="9"/>
  <c r="AD17" i="18" s="1"/>
  <c r="R17" i="9"/>
  <c r="R17" i="18" s="1"/>
  <c r="F17" i="9"/>
  <c r="F17" i="18" s="1"/>
  <c r="AJ30" i="9"/>
  <c r="AJ30" i="18" s="1"/>
  <c r="T5" i="31" s="1"/>
  <c r="M24" i="9"/>
  <c r="M24" i="18" s="1"/>
  <c r="V6" i="9"/>
  <c r="V6" i="18" s="1"/>
  <c r="V4" i="9"/>
  <c r="V4" i="18" s="1"/>
  <c r="AQ30" i="9"/>
  <c r="AQ30" i="18" s="1"/>
  <c r="AA5" i="31" s="1"/>
  <c r="AE30" i="9"/>
  <c r="AE30" i="18" s="1"/>
  <c r="O5" i="31" s="1"/>
  <c r="S30" i="9"/>
  <c r="S30" i="18" s="1"/>
  <c r="C5" i="31" s="1"/>
  <c r="G30" i="9"/>
  <c r="G30" i="18" s="1"/>
  <c r="U39" i="9"/>
  <c r="U39" i="18" s="1"/>
  <c r="AN6" i="9"/>
  <c r="AN6" i="18" s="1"/>
  <c r="AB6" i="9"/>
  <c r="AB6" i="18" s="1"/>
  <c r="P6" i="9"/>
  <c r="P6" i="18" s="1"/>
  <c r="D6" i="9"/>
  <c r="D6" i="18" s="1"/>
  <c r="AA24" i="9"/>
  <c r="AA24" i="18" s="1"/>
  <c r="AW21" i="9"/>
  <c r="AW21" i="18" s="1"/>
  <c r="U21" i="9"/>
  <c r="U21" i="18" s="1"/>
  <c r="AO21" i="9"/>
  <c r="AO21" i="18" s="1"/>
  <c r="AC21" i="9"/>
  <c r="Q21" i="9"/>
  <c r="Q21" i="18" s="1"/>
  <c r="E21" i="9"/>
  <c r="E21" i="18" s="1"/>
  <c r="AW8" i="9"/>
  <c r="AW8" i="18" s="1"/>
  <c r="AI8" i="46" s="1"/>
  <c r="Y8" i="9"/>
  <c r="Y8" i="18" s="1"/>
  <c r="K8" i="46" s="1"/>
  <c r="K5" i="46" s="1"/>
  <c r="AQ6" i="9"/>
  <c r="AQ6" i="18" s="1"/>
  <c r="AE6" i="9"/>
  <c r="AE6" i="18" s="1"/>
  <c r="S6" i="9"/>
  <c r="S6" i="18" s="1"/>
  <c r="G6" i="9"/>
  <c r="G6" i="18" s="1"/>
  <c r="J24" i="9"/>
  <c r="J24" i="18" s="1"/>
  <c r="AH6" i="9"/>
  <c r="AH6" i="18" s="1"/>
  <c r="AH4" i="9"/>
  <c r="AH4" i="18" s="1"/>
  <c r="S39" i="9"/>
  <c r="S39" i="18" s="1"/>
  <c r="AM6" i="9"/>
  <c r="AM6" i="18" s="1"/>
  <c r="AA6" i="9"/>
  <c r="AA6" i="18" s="1"/>
  <c r="O6" i="9"/>
  <c r="O6" i="18" s="1"/>
  <c r="AV23" i="9"/>
  <c r="AV23" i="18" s="1"/>
  <c r="AT19" i="9"/>
  <c r="AT19" i="18" s="1"/>
  <c r="AH19" i="9"/>
  <c r="AH19" i="18" s="1"/>
  <c r="V19" i="9"/>
  <c r="V19" i="18" s="1"/>
  <c r="J19" i="9"/>
  <c r="J19" i="18" s="1"/>
  <c r="X17" i="9"/>
  <c r="X17" i="18" s="1"/>
  <c r="AP6" i="9"/>
  <c r="AP6" i="18" s="1"/>
  <c r="AD6" i="9"/>
  <c r="AD6" i="18" s="1"/>
  <c r="R6" i="9"/>
  <c r="R6" i="18" s="1"/>
  <c r="F6" i="9"/>
  <c r="F6" i="18" s="1"/>
  <c r="AP4" i="9"/>
  <c r="AP4" i="18" s="1"/>
  <c r="AD4" i="9"/>
  <c r="AD4" i="18" s="1"/>
  <c r="R4" i="9"/>
  <c r="R4" i="18" s="1"/>
  <c r="F4" i="9"/>
  <c r="F4" i="18" s="1"/>
  <c r="Z23" i="9"/>
  <c r="Z23" i="18" s="1"/>
  <c r="Z19" i="9"/>
  <c r="Z19" i="18" s="1"/>
  <c r="N23" i="9"/>
  <c r="N23" i="18" s="1"/>
  <c r="N19" i="9"/>
  <c r="N19" i="18" s="1"/>
  <c r="AA8" i="9"/>
  <c r="AA8" i="18" s="1"/>
  <c r="M8" i="46" s="1"/>
  <c r="M5" i="46" s="1"/>
  <c r="AA4" i="9"/>
  <c r="AA4" i="18" s="1"/>
  <c r="AS30" i="9"/>
  <c r="AS30" i="18" s="1"/>
  <c r="AC5" i="31" s="1"/>
  <c r="AG30" i="9"/>
  <c r="AG30" i="18" s="1"/>
  <c r="Q5" i="31" s="1"/>
  <c r="U30" i="9"/>
  <c r="U30" i="18" s="1"/>
  <c r="E5" i="31" s="1"/>
  <c r="I30" i="9"/>
  <c r="I30" i="18" s="1"/>
  <c r="AN4" i="9"/>
  <c r="AN4" i="18" s="1"/>
  <c r="AN17" i="9"/>
  <c r="AN17" i="18" s="1"/>
  <c r="AB17" i="9"/>
  <c r="AB17" i="18" s="1"/>
  <c r="AB4" i="9"/>
  <c r="AB4" i="18" s="1"/>
  <c r="P17" i="9"/>
  <c r="P17" i="18" s="1"/>
  <c r="P4" i="9"/>
  <c r="P4" i="18" s="1"/>
  <c r="D17" i="9"/>
  <c r="D17" i="18" s="1"/>
  <c r="D4" i="9"/>
  <c r="D4" i="18" s="1"/>
  <c r="AL23" i="9"/>
  <c r="AL23" i="18" s="1"/>
  <c r="AL19" i="9"/>
  <c r="AL19" i="18" s="1"/>
  <c r="AM8" i="9"/>
  <c r="AM8" i="18" s="1"/>
  <c r="Y8" i="46" s="1"/>
  <c r="Y5" i="46" s="1"/>
  <c r="AM4" i="9"/>
  <c r="AM4" i="18" s="1"/>
  <c r="O8" i="9"/>
  <c r="O8" i="18" s="1"/>
  <c r="O4" i="9"/>
  <c r="O4" i="18" s="1"/>
  <c r="AR30" i="9"/>
  <c r="AR30" i="18" s="1"/>
  <c r="AB5" i="31" s="1"/>
  <c r="AF30" i="9"/>
  <c r="AF30" i="18" s="1"/>
  <c r="P5" i="31" s="1"/>
  <c r="T30" i="9"/>
  <c r="T30" i="18" s="1"/>
  <c r="D5" i="31" s="1"/>
  <c r="H30" i="9"/>
  <c r="H30" i="18" s="1"/>
  <c r="AO24" i="9"/>
  <c r="AO24" i="18" s="1"/>
  <c r="AO23" i="9"/>
  <c r="AO23" i="18" s="1"/>
  <c r="AO39" i="9"/>
  <c r="AO39" i="18" s="1"/>
  <c r="AC24" i="9"/>
  <c r="AC24" i="18" s="1"/>
  <c r="AC23" i="9"/>
  <c r="AC23" i="18" s="1"/>
  <c r="AC39" i="9"/>
  <c r="AC39" i="18" s="1"/>
  <c r="Q24" i="9"/>
  <c r="Q24" i="18" s="1"/>
  <c r="Q23" i="9"/>
  <c r="Q23" i="18" s="1"/>
  <c r="Q39" i="9"/>
  <c r="Q39" i="18" s="1"/>
  <c r="E24" i="9"/>
  <c r="E24" i="18" s="1"/>
  <c r="E23" i="9"/>
  <c r="E23" i="18" s="1"/>
  <c r="E39" i="9"/>
  <c r="E39" i="18" s="1"/>
  <c r="AB24" i="9"/>
  <c r="AB24" i="18" s="1"/>
  <c r="AB23" i="9"/>
  <c r="AB23" i="18" s="1"/>
  <c r="AB39" i="9"/>
  <c r="AB39" i="18" s="1"/>
  <c r="AN24" i="9"/>
  <c r="AN24" i="18" s="1"/>
  <c r="AN23" i="9"/>
  <c r="AN23" i="18" s="1"/>
  <c r="AN39" i="9"/>
  <c r="AN39" i="18" s="1"/>
  <c r="AI21" i="9"/>
  <c r="AI21" i="18" s="1"/>
  <c r="AI17" i="9"/>
  <c r="AI17" i="18" s="1"/>
  <c r="K21" i="9"/>
  <c r="K21" i="18" s="1"/>
  <c r="K17" i="9"/>
  <c r="K17" i="18" s="1"/>
  <c r="P24" i="9"/>
  <c r="P24" i="18" s="1"/>
  <c r="P23" i="9"/>
  <c r="P23" i="18" s="1"/>
  <c r="P39" i="9"/>
  <c r="P39" i="18" s="1"/>
  <c r="W21" i="9"/>
  <c r="W21" i="18" s="1"/>
  <c r="W17" i="9"/>
  <c r="W17" i="18" s="1"/>
  <c r="AT21" i="9"/>
  <c r="AT21" i="18" s="1"/>
  <c r="AT17" i="9"/>
  <c r="AT17" i="18" s="1"/>
  <c r="AH21" i="9"/>
  <c r="AH21" i="18" s="1"/>
  <c r="AH17" i="9"/>
  <c r="AH17" i="18" s="1"/>
  <c r="V21" i="9"/>
  <c r="V21" i="18" s="1"/>
  <c r="V17" i="9"/>
  <c r="V17" i="18" s="1"/>
  <c r="J21" i="9"/>
  <c r="J21" i="18" s="1"/>
  <c r="J17" i="9"/>
  <c r="J17" i="18" s="1"/>
  <c r="AO4" i="9"/>
  <c r="AO4" i="18" s="1"/>
  <c r="D24" i="9"/>
  <c r="D24" i="18" s="1"/>
  <c r="D23" i="9"/>
  <c r="D23" i="18" s="1"/>
  <c r="D39" i="9"/>
  <c r="D39" i="18" s="1"/>
  <c r="AU21" i="9"/>
  <c r="AU21" i="18" s="1"/>
  <c r="AU17" i="9"/>
  <c r="AU17" i="18" s="1"/>
  <c r="AC4" i="9"/>
  <c r="AC4" i="18" s="1"/>
  <c r="AP21" i="9"/>
  <c r="AP21" i="18" s="1"/>
  <c r="AD21" i="9"/>
  <c r="AD21" i="18" s="1"/>
  <c r="R21" i="9"/>
  <c r="R21" i="18" s="1"/>
  <c r="F21" i="9"/>
  <c r="F21" i="18" s="1"/>
  <c r="AT8" i="9"/>
  <c r="AT8" i="18" s="1"/>
  <c r="AF8" i="46" s="1"/>
  <c r="AF5" i="46" s="1"/>
  <c r="AH8" i="9"/>
  <c r="AH8" i="18" s="1"/>
  <c r="T8" i="46" s="1"/>
  <c r="T5" i="46" s="1"/>
  <c r="V8" i="9"/>
  <c r="V8" i="18" s="1"/>
  <c r="H8" i="46" s="1"/>
  <c r="H5" i="46" s="1"/>
  <c r="J8" i="9"/>
  <c r="J8" i="18" s="1"/>
  <c r="AL4" i="9"/>
  <c r="AL4" i="18" s="1"/>
  <c r="Z4" i="9"/>
  <c r="Z4" i="18" s="1"/>
  <c r="N4" i="9"/>
  <c r="N4" i="18" s="1"/>
  <c r="AM39" i="9"/>
  <c r="AM39" i="18" s="1"/>
  <c r="AA39" i="9"/>
  <c r="AA39" i="18" s="1"/>
  <c r="O39" i="9"/>
  <c r="O39" i="18" s="1"/>
  <c r="AS23" i="9"/>
  <c r="AS23" i="18" s="1"/>
  <c r="AG23" i="9"/>
  <c r="AG23" i="18" s="1"/>
  <c r="U23" i="9"/>
  <c r="U23" i="18" s="1"/>
  <c r="I23" i="9"/>
  <c r="I23" i="18" s="1"/>
  <c r="AR23" i="9"/>
  <c r="AR23" i="18" s="1"/>
  <c r="AF23" i="9"/>
  <c r="AF23" i="18" s="1"/>
  <c r="T23" i="9"/>
  <c r="T23" i="18" s="1"/>
  <c r="H23" i="9"/>
  <c r="H23" i="18" s="1"/>
  <c r="AV19" i="9"/>
  <c r="AV19" i="18" s="1"/>
  <c r="AJ19" i="9"/>
  <c r="AJ19" i="18" s="1"/>
  <c r="X19" i="9"/>
  <c r="X19" i="18" s="1"/>
  <c r="L19" i="9"/>
  <c r="L19" i="18" s="1"/>
  <c r="AR17" i="9"/>
  <c r="AR17" i="18" s="1"/>
  <c r="AF17" i="9"/>
  <c r="AF17" i="18" s="1"/>
  <c r="T17" i="9"/>
  <c r="T17" i="18" s="1"/>
  <c r="H17" i="9"/>
  <c r="H17" i="18" s="1"/>
  <c r="AM21" i="9"/>
  <c r="AM21" i="18" s="1"/>
  <c r="AA21" i="9"/>
  <c r="AA21" i="18" s="1"/>
  <c r="O21" i="9"/>
  <c r="O21" i="18" s="1"/>
  <c r="AU19" i="9"/>
  <c r="AU19" i="18" s="1"/>
  <c r="AI19" i="9"/>
  <c r="AI19" i="18" s="1"/>
  <c r="W19" i="9"/>
  <c r="W19" i="18" s="1"/>
  <c r="K19" i="9"/>
  <c r="K19" i="18" s="1"/>
  <c r="AQ17" i="9"/>
  <c r="AQ17" i="18" s="1"/>
  <c r="AE17" i="9"/>
  <c r="AE17" i="18" s="1"/>
  <c r="S17" i="9"/>
  <c r="S17" i="18" s="1"/>
  <c r="G17" i="9"/>
  <c r="G17" i="18" s="1"/>
  <c r="AR24" i="9"/>
  <c r="AR24" i="18" s="1"/>
  <c r="AF24" i="9"/>
  <c r="AF24" i="18" s="1"/>
  <c r="T24" i="9"/>
  <c r="T24" i="18" s="1"/>
  <c r="H24" i="9"/>
  <c r="H24" i="18" s="1"/>
  <c r="AL21" i="9"/>
  <c r="AL21" i="18" s="1"/>
  <c r="Z21" i="9"/>
  <c r="Z21" i="18" s="1"/>
  <c r="N21" i="9"/>
  <c r="N21" i="18" s="1"/>
  <c r="AP8" i="9"/>
  <c r="AP8" i="18" s="1"/>
  <c r="AB8" i="46" s="1"/>
  <c r="AB5" i="46" s="1"/>
  <c r="AD8" i="9"/>
  <c r="AD8" i="18" s="1"/>
  <c r="P8" i="46" s="1"/>
  <c r="P5" i="46" s="1"/>
  <c r="R8" i="9"/>
  <c r="R8" i="18" s="1"/>
  <c r="D8" i="46" s="1"/>
  <c r="D5" i="46" s="1"/>
  <c r="F8" i="9"/>
  <c r="F8" i="18" s="1"/>
  <c r="C30" i="9"/>
  <c r="C30" i="18" s="1"/>
  <c r="C23" i="9"/>
  <c r="C23" i="18" s="1"/>
  <c r="C24" i="9"/>
  <c r="C24" i="18" s="1"/>
  <c r="C19" i="9"/>
  <c r="C19" i="18" s="1"/>
  <c r="C8" i="9"/>
  <c r="C8" i="18" s="1"/>
  <c r="C6" i="9"/>
  <c r="C6" i="18" s="1"/>
  <c r="C21" i="9"/>
  <c r="C21" i="18" s="1"/>
  <c r="C17" i="9"/>
  <c r="C17" i="18" s="1"/>
  <c r="C4" i="9"/>
  <c r="C4" i="18" s="1"/>
  <c r="AL19" i="47" l="1"/>
  <c r="AL38" i="47" s="1"/>
  <c r="O38" i="47"/>
  <c r="AL54" i="47"/>
  <c r="AN48" i="46" s="1"/>
  <c r="AL50" i="47"/>
  <c r="AN44" i="46" s="1"/>
  <c r="AL37" i="47"/>
  <c r="AW18" i="16"/>
  <c r="AW20" i="16" s="1"/>
  <c r="O16" i="46"/>
  <c r="AL16" i="46" s="1"/>
  <c r="F37" i="47"/>
  <c r="O43" i="46"/>
  <c r="AL43" i="46" s="1"/>
  <c r="AL19" i="46"/>
  <c r="O44" i="46"/>
  <c r="AL44" i="46" s="1"/>
  <c r="F44" i="46"/>
  <c r="AC8" i="18"/>
  <c r="O8" i="46" s="1"/>
  <c r="O5" i="46" s="1"/>
  <c r="D10" i="50"/>
  <c r="D11" i="50" s="1"/>
  <c r="T21" i="18"/>
  <c r="C22" i="50"/>
  <c r="C23" i="50" s="1"/>
  <c r="T8" i="18"/>
  <c r="F8" i="46" s="1"/>
  <c r="F5" i="46" s="1"/>
  <c r="C10" i="50"/>
  <c r="C11" i="50" s="1"/>
  <c r="AC21" i="18"/>
  <c r="D22" i="50"/>
  <c r="D23" i="50" s="1"/>
  <c r="U48" i="46"/>
  <c r="M32" i="46"/>
  <c r="Q48" i="46"/>
  <c r="M43" i="46"/>
  <c r="M48" i="46" s="1"/>
  <c r="L31" i="46"/>
  <c r="AB32" i="46"/>
  <c r="T48" i="46"/>
  <c r="M31" i="46"/>
  <c r="AB43" i="46"/>
  <c r="AB48" i="46" s="1"/>
  <c r="L48" i="46"/>
  <c r="E43" i="46"/>
  <c r="E48" i="46" s="1"/>
  <c r="E16" i="46"/>
  <c r="E31" i="46" s="1"/>
  <c r="O37" i="47"/>
  <c r="J48" i="46"/>
  <c r="X43" i="46"/>
  <c r="X48" i="46" s="1"/>
  <c r="X16" i="46"/>
  <c r="X31" i="46" s="1"/>
  <c r="R16" i="46"/>
  <c r="R31" i="46" s="1"/>
  <c r="R43" i="46"/>
  <c r="R48" i="46" s="1"/>
  <c r="N31" i="46"/>
  <c r="Q31" i="46"/>
  <c r="O42" i="46"/>
  <c r="AL6" i="46"/>
  <c r="O32" i="46"/>
  <c r="AL32" i="46" s="1"/>
  <c r="K43" i="46"/>
  <c r="K48" i="46" s="1"/>
  <c r="K16" i="46"/>
  <c r="K31" i="46" s="1"/>
  <c r="P31" i="46"/>
  <c r="D16" i="46"/>
  <c r="D31" i="46" s="1"/>
  <c r="D43" i="46"/>
  <c r="D48" i="46" s="1"/>
  <c r="AD16" i="46"/>
  <c r="AD31" i="46" s="1"/>
  <c r="AD43" i="46"/>
  <c r="AD48" i="46" s="1"/>
  <c r="F16" i="46"/>
  <c r="F43" i="46"/>
  <c r="AM6" i="46"/>
  <c r="AI32" i="46"/>
  <c r="AM32" i="46" s="1"/>
  <c r="AI42" i="46"/>
  <c r="P48" i="46"/>
  <c r="AN17" i="46"/>
  <c r="AN32" i="46"/>
  <c r="AA48" i="46"/>
  <c r="T31" i="46"/>
  <c r="AG43" i="46"/>
  <c r="AG48" i="46" s="1"/>
  <c r="AG16" i="46"/>
  <c r="AG31" i="46" s="1"/>
  <c r="J31" i="46"/>
  <c r="Z43" i="46"/>
  <c r="Z48" i="46" s="1"/>
  <c r="Z16" i="46"/>
  <c r="Z31" i="46" s="1"/>
  <c r="AF31" i="46"/>
  <c r="H43" i="46"/>
  <c r="H48" i="46" s="1"/>
  <c r="H16" i="46"/>
  <c r="H31" i="46" s="1"/>
  <c r="AA31" i="46"/>
  <c r="AE43" i="46"/>
  <c r="AE48" i="46" s="1"/>
  <c r="AE16" i="46"/>
  <c r="AE31" i="46" s="1"/>
  <c r="AM8" i="46"/>
  <c r="AI5" i="46"/>
  <c r="Y48" i="46"/>
  <c r="AF48" i="46"/>
  <c r="Y31" i="46"/>
  <c r="G43" i="46"/>
  <c r="G48" i="46" s="1"/>
  <c r="G16" i="46"/>
  <c r="G31" i="46" s="1"/>
  <c r="W16" i="46"/>
  <c r="W31" i="46" s="1"/>
  <c r="W43" i="46"/>
  <c r="W48" i="46" s="1"/>
  <c r="AH43" i="46"/>
  <c r="AH48" i="46" s="1"/>
  <c r="AH16" i="46"/>
  <c r="AH31" i="46" s="1"/>
  <c r="N48" i="46"/>
  <c r="E32" i="46"/>
  <c r="AC16" i="46"/>
  <c r="AC31" i="46" s="1"/>
  <c r="AC43" i="46"/>
  <c r="AC48" i="46" s="1"/>
  <c r="F32" i="46"/>
  <c r="AB31" i="46"/>
  <c r="I43" i="46"/>
  <c r="I48" i="46" s="1"/>
  <c r="I16" i="46"/>
  <c r="I31" i="46" s="1"/>
  <c r="X32" i="46"/>
  <c r="S16" i="46"/>
  <c r="S31" i="46" s="1"/>
  <c r="S43" i="46"/>
  <c r="S48" i="46" s="1"/>
  <c r="V16" i="46"/>
  <c r="V31" i="46" s="1"/>
  <c r="V43" i="46"/>
  <c r="V48" i="46" s="1"/>
  <c r="U31" i="46"/>
  <c r="B2" i="31"/>
  <c r="B4" i="31" s="1"/>
  <c r="F2" i="31"/>
  <c r="F4" i="31" s="1"/>
  <c r="N2" i="31"/>
  <c r="N4" i="31" s="1"/>
  <c r="AB2" i="31"/>
  <c r="AB4" i="31" s="1"/>
  <c r="Q2" i="31"/>
  <c r="Q4" i="31" s="1"/>
  <c r="AC2" i="31"/>
  <c r="AC4" i="31" s="1"/>
  <c r="C2" i="31"/>
  <c r="C4" i="31" s="1"/>
  <c r="AG2" i="31"/>
  <c r="AG4" i="31" s="1"/>
  <c r="U2" i="31"/>
  <c r="U4" i="31" s="1"/>
  <c r="H2" i="31"/>
  <c r="H4" i="31" s="1"/>
  <c r="K2" i="31"/>
  <c r="K4" i="31" s="1"/>
  <c r="R2" i="31"/>
  <c r="R4" i="31" s="1"/>
  <c r="G2" i="31"/>
  <c r="G4" i="31" s="1"/>
  <c r="I2" i="31"/>
  <c r="I4" i="31" s="1"/>
  <c r="S2" i="31"/>
  <c r="S4" i="31" s="1"/>
  <c r="Z2" i="31"/>
  <c r="Z4" i="31" s="1"/>
  <c r="AE2" i="31"/>
  <c r="AE4" i="31" s="1"/>
  <c r="L2" i="31"/>
  <c r="L4" i="31" s="1"/>
  <c r="W2" i="31"/>
  <c r="W4" i="31" s="1"/>
  <c r="E2" i="31"/>
  <c r="E4" i="31" s="1"/>
  <c r="X2" i="31"/>
  <c r="X4" i="31" s="1"/>
  <c r="J2" i="31"/>
  <c r="J4" i="31" s="1"/>
  <c r="V2" i="31"/>
  <c r="V4" i="31" s="1"/>
  <c r="P2" i="31"/>
  <c r="P4" i="31" s="1"/>
  <c r="O2" i="31"/>
  <c r="O4" i="31" s="1"/>
  <c r="AA2" i="31"/>
  <c r="AA4" i="31" s="1"/>
  <c r="Y2" i="31"/>
  <c r="Y4" i="31" s="1"/>
  <c r="T2" i="31"/>
  <c r="T4" i="31" s="1"/>
  <c r="AF2" i="31"/>
  <c r="AF4" i="31" s="1"/>
  <c r="AD2" i="31"/>
  <c r="AD4" i="31" s="1"/>
  <c r="AQ19" i="10"/>
  <c r="AQ19" i="17" s="1"/>
  <c r="T19" i="10"/>
  <c r="T19" i="17" s="1"/>
  <c r="H19" i="10"/>
  <c r="H19" i="17" s="1"/>
  <c r="AW19" i="10"/>
  <c r="AW19" i="17" s="1"/>
  <c r="AL19" i="10"/>
  <c r="AL19" i="17" s="1"/>
  <c r="M19" i="10"/>
  <c r="M19" i="17" s="1"/>
  <c r="C19" i="10"/>
  <c r="C19" i="17" s="1"/>
  <c r="G19" i="10"/>
  <c r="G19" i="17" s="1"/>
  <c r="AH19" i="10"/>
  <c r="AH19" i="17" s="1"/>
  <c r="AL28" i="9"/>
  <c r="AL28" i="18" s="1"/>
  <c r="Y19" i="10"/>
  <c r="Y19" i="17" s="1"/>
  <c r="AE19" i="10"/>
  <c r="AE19" i="17" s="1"/>
  <c r="AK19" i="10"/>
  <c r="AK19" i="17" s="1"/>
  <c r="Z28" i="9"/>
  <c r="Z28" i="18" s="1"/>
  <c r="AF19" i="10"/>
  <c r="AF19" i="17" s="1"/>
  <c r="AB28" i="9"/>
  <c r="AB28" i="18" s="1"/>
  <c r="F19" i="10"/>
  <c r="F19" i="17" s="1"/>
  <c r="AR19" i="10"/>
  <c r="AR19" i="17" s="1"/>
  <c r="AQ28" i="9"/>
  <c r="AQ28" i="18" s="1"/>
  <c r="AG28" i="9"/>
  <c r="AG28" i="18" s="1"/>
  <c r="G28" i="9"/>
  <c r="G28" i="18" s="1"/>
  <c r="F28" i="9"/>
  <c r="F28" i="18" s="1"/>
  <c r="W28" i="9"/>
  <c r="W28" i="18" s="1"/>
  <c r="AC28" i="9"/>
  <c r="AC28" i="18" s="1"/>
  <c r="AA28" i="9"/>
  <c r="AA28" i="18" s="1"/>
  <c r="AS28" i="9"/>
  <c r="AS28" i="18" s="1"/>
  <c r="S28" i="9"/>
  <c r="S28" i="18" s="1"/>
  <c r="Y28" i="9"/>
  <c r="Y28" i="18" s="1"/>
  <c r="AD28" i="9"/>
  <c r="AD28" i="18" s="1"/>
  <c r="K28" i="9"/>
  <c r="K28" i="18" s="1"/>
  <c r="AO28" i="9"/>
  <c r="AO28" i="18" s="1"/>
  <c r="AM28" i="9"/>
  <c r="AM28" i="18" s="1"/>
  <c r="AN28" i="9"/>
  <c r="AN28" i="18" s="1"/>
  <c r="C28" i="9"/>
  <c r="C28" i="18" s="1"/>
  <c r="H28" i="9"/>
  <c r="H28" i="18" s="1"/>
  <c r="J28" i="9"/>
  <c r="J28" i="18" s="1"/>
  <c r="D28" i="9"/>
  <c r="D28" i="18" s="1"/>
  <c r="T28" i="9"/>
  <c r="T28" i="18" s="1"/>
  <c r="V28" i="9"/>
  <c r="V28" i="18" s="1"/>
  <c r="AR28" i="9"/>
  <c r="AR28" i="18" s="1"/>
  <c r="AJ28" i="9"/>
  <c r="AJ28" i="18" s="1"/>
  <c r="AV28" i="9"/>
  <c r="AV28" i="18" s="1"/>
  <c r="AT28" i="9"/>
  <c r="AT28" i="18" s="1"/>
  <c r="AE28" i="9"/>
  <c r="AE28" i="18" s="1"/>
  <c r="AW28" i="9"/>
  <c r="AW28" i="18" s="1"/>
  <c r="N28" i="9"/>
  <c r="N28" i="18" s="1"/>
  <c r="AU28" i="9"/>
  <c r="AU28" i="18" s="1"/>
  <c r="AP28" i="9"/>
  <c r="AP28" i="18" s="1"/>
  <c r="L28" i="9"/>
  <c r="L28" i="18" s="1"/>
  <c r="M28" i="9"/>
  <c r="M28" i="18" s="1"/>
  <c r="I28" i="9"/>
  <c r="I28" i="18" s="1"/>
  <c r="R28" i="9"/>
  <c r="R28" i="18" s="1"/>
  <c r="E28" i="9"/>
  <c r="E28" i="18" s="1"/>
  <c r="AK28" i="9"/>
  <c r="AK28" i="18" s="1"/>
  <c r="P28" i="9"/>
  <c r="P28" i="18" s="1"/>
  <c r="AF28" i="9"/>
  <c r="AF28" i="18" s="1"/>
  <c r="X28" i="9"/>
  <c r="X28" i="18" s="1"/>
  <c r="AH28" i="9"/>
  <c r="AH28" i="18" s="1"/>
  <c r="U28" i="9"/>
  <c r="U28" i="18" s="1"/>
  <c r="AI28" i="9"/>
  <c r="AI28" i="18" s="1"/>
  <c r="Q28" i="9"/>
  <c r="Q28" i="18" s="1"/>
  <c r="O28" i="9"/>
  <c r="O28" i="18" s="1"/>
  <c r="I19" i="10"/>
  <c r="AT19" i="10"/>
  <c r="AT19" i="17" s="1"/>
  <c r="AN19" i="10"/>
  <c r="AN19" i="17" s="1"/>
  <c r="AS19" i="10"/>
  <c r="J19" i="10"/>
  <c r="AV19" i="10"/>
  <c r="AG19" i="10"/>
  <c r="AA19" i="10"/>
  <c r="AA19" i="17" s="1"/>
  <c r="AD19" i="10"/>
  <c r="AD19" i="17" s="1"/>
  <c r="AM19" i="10"/>
  <c r="AC19" i="10"/>
  <c r="Z19" i="10"/>
  <c r="R19" i="10"/>
  <c r="AU19" i="10"/>
  <c r="AU19" i="17" s="1"/>
  <c r="K19" i="10"/>
  <c r="K19" i="17" s="1"/>
  <c r="Q19" i="10"/>
  <c r="O19" i="10"/>
  <c r="D19" i="10"/>
  <c r="AB19" i="10"/>
  <c r="U19" i="10"/>
  <c r="U19" i="17" s="1"/>
  <c r="N19" i="10"/>
  <c r="N19" i="17" s="1"/>
  <c r="AO19" i="10"/>
  <c r="AI19" i="10"/>
  <c r="L19" i="10"/>
  <c r="V19" i="10"/>
  <c r="P19" i="10"/>
  <c r="P19" i="17" s="1"/>
  <c r="S19" i="10"/>
  <c r="S19" i="17" s="1"/>
  <c r="W19" i="10"/>
  <c r="X19" i="10"/>
  <c r="X19" i="17" s="1"/>
  <c r="E19" i="10"/>
  <c r="AP19" i="10"/>
  <c r="AJ19" i="10"/>
  <c r="AJ19" i="17" s="1"/>
  <c r="D2" i="31" l="1"/>
  <c r="D4" i="31" s="1"/>
  <c r="F48" i="46"/>
  <c r="AL8" i="46"/>
  <c r="F31" i="46"/>
  <c r="M2" i="31"/>
  <c r="M4" i="31" s="1"/>
  <c r="AI48" i="46"/>
  <c r="AM48" i="46" s="1"/>
  <c r="AM42" i="46"/>
  <c r="AM5" i="46"/>
  <c r="AI31" i="46"/>
  <c r="AM31" i="46" s="1"/>
  <c r="AN16" i="46"/>
  <c r="AN31" i="46"/>
  <c r="AL42" i="46"/>
  <c r="O48" i="46"/>
  <c r="AL48" i="46" s="1"/>
  <c r="AL5" i="46"/>
  <c r="O31" i="46"/>
  <c r="AL31" i="46" s="1"/>
  <c r="W19" i="17"/>
  <c r="AO19" i="17"/>
  <c r="Q19" i="17"/>
  <c r="AM19" i="17"/>
  <c r="AS19" i="17"/>
  <c r="AP19" i="17"/>
  <c r="V19" i="17"/>
  <c r="AB19" i="17"/>
  <c r="R19" i="17"/>
  <c r="AG19" i="17"/>
  <c r="I19" i="17"/>
  <c r="AI19" i="17"/>
  <c r="O19" i="17"/>
  <c r="AC19" i="17"/>
  <c r="J19" i="17"/>
  <c r="E19" i="17"/>
  <c r="L19" i="17"/>
  <c r="D19" i="17"/>
  <c r="Z19" i="17"/>
  <c r="AV19" i="17"/>
  <c r="G14" i="6"/>
  <c r="G7" i="6"/>
  <c r="Q6" i="6"/>
  <c r="V6" i="6" s="1"/>
  <c r="AA6" i="6" s="1"/>
  <c r="AF6" i="6" s="1"/>
  <c r="P6" i="6"/>
  <c r="O6" i="6"/>
  <c r="T6" i="6" s="1"/>
  <c r="Y6" i="6" s="1"/>
  <c r="AD6" i="6" s="1"/>
  <c r="N6" i="6"/>
  <c r="S6" i="6" s="1"/>
  <c r="X6" i="6" s="1"/>
  <c r="M6" i="6"/>
  <c r="R6" i="6" s="1"/>
  <c r="W6" i="6" s="1"/>
  <c r="AB6" i="6" s="1"/>
  <c r="AG6" i="6" s="1"/>
  <c r="H4" i="6"/>
  <c r="C4" i="6"/>
  <c r="C3" i="6" s="1"/>
  <c r="AG3" i="6"/>
  <c r="AG14" i="6" s="1"/>
  <c r="AF3" i="6"/>
  <c r="AF14" i="6" s="1"/>
  <c r="AE3" i="6"/>
  <c r="AD3" i="6"/>
  <c r="AD14" i="6" s="1"/>
  <c r="AC3" i="6"/>
  <c r="AC14" i="6" s="1"/>
  <c r="AB3" i="6"/>
  <c r="AB14" i="6" s="1"/>
  <c r="AA3" i="6"/>
  <c r="Z3" i="6"/>
  <c r="Z14" i="6" s="1"/>
  <c r="Y3" i="6"/>
  <c r="Y14" i="6" s="1"/>
  <c r="X3" i="6"/>
  <c r="X14" i="6" s="1"/>
  <c r="W3" i="6"/>
  <c r="V3" i="6"/>
  <c r="V14" i="6" s="1"/>
  <c r="U3" i="6"/>
  <c r="U14" i="6" s="1"/>
  <c r="T3" i="6"/>
  <c r="T14" i="6" s="1"/>
  <c r="S3" i="6"/>
  <c r="R3" i="6"/>
  <c r="R14" i="6" s="1"/>
  <c r="Q3" i="6"/>
  <c r="Q14" i="6" s="1"/>
  <c r="P3" i="6"/>
  <c r="P14" i="6" s="1"/>
  <c r="O3" i="6"/>
  <c r="N3" i="6"/>
  <c r="N14" i="6" s="1"/>
  <c r="M3" i="6"/>
  <c r="L3" i="6"/>
  <c r="L14" i="6" s="1"/>
  <c r="K3" i="6"/>
  <c r="J3" i="6"/>
  <c r="J14" i="6" s="1"/>
  <c r="I3" i="6"/>
  <c r="I14" i="6" s="1"/>
  <c r="N19" i="1"/>
  <c r="O19" i="1"/>
  <c r="P19" i="1"/>
  <c r="Q19" i="1"/>
  <c r="Q22" i="1" s="1"/>
  <c r="R19" i="1"/>
  <c r="S19" i="1"/>
  <c r="T19" i="1"/>
  <c r="U19" i="1"/>
  <c r="V19" i="1"/>
  <c r="W19" i="1"/>
  <c r="X19" i="1"/>
  <c r="Y19" i="1"/>
  <c r="Z19" i="1"/>
  <c r="AA19" i="1"/>
  <c r="AB19" i="1"/>
  <c r="AC19" i="1"/>
  <c r="AD19" i="1"/>
  <c r="AE19" i="1"/>
  <c r="AF19" i="1"/>
  <c r="AF22" i="1" s="1"/>
  <c r="AG19" i="1"/>
  <c r="M19" i="1"/>
  <c r="H19" i="1"/>
  <c r="N5" i="1"/>
  <c r="S5" i="1" s="1"/>
  <c r="X5" i="1" s="1"/>
  <c r="AC5" i="1" s="1"/>
  <c r="O5" i="1"/>
  <c r="T5" i="1" s="1"/>
  <c r="Y5" i="1" s="1"/>
  <c r="AD5" i="1" s="1"/>
  <c r="P5" i="1"/>
  <c r="U5" i="1" s="1"/>
  <c r="Z5" i="1" s="1"/>
  <c r="AE5" i="1" s="1"/>
  <c r="Q5" i="1"/>
  <c r="V5" i="1" s="1"/>
  <c r="AA5" i="1" s="1"/>
  <c r="AF5" i="1" s="1"/>
  <c r="M5" i="1"/>
  <c r="R5" i="1" s="1"/>
  <c r="W5" i="1" s="1"/>
  <c r="AB5" i="1" s="1"/>
  <c r="AG5" i="1" s="1"/>
  <c r="G16" i="1"/>
  <c r="G19" i="1"/>
  <c r="G22" i="1" s="1"/>
  <c r="I19" i="1"/>
  <c r="J19" i="1"/>
  <c r="K19" i="1"/>
  <c r="L19" i="1"/>
  <c r="I14" i="1"/>
  <c r="I13" i="1" s="1"/>
  <c r="I16" i="1" s="1"/>
  <c r="J14" i="1"/>
  <c r="J13" i="1" s="1"/>
  <c r="K14" i="1"/>
  <c r="K13" i="1" s="1"/>
  <c r="L14" i="1"/>
  <c r="L13" i="1" s="1"/>
  <c r="L16" i="1" s="1"/>
  <c r="M14" i="1"/>
  <c r="M13" i="1" s="1"/>
  <c r="M16" i="1" s="1"/>
  <c r="N14" i="1"/>
  <c r="N13" i="1" s="1"/>
  <c r="N16" i="1" s="1"/>
  <c r="O14" i="1"/>
  <c r="O13" i="1" s="1"/>
  <c r="P14" i="1"/>
  <c r="P13" i="1" s="1"/>
  <c r="Q14" i="1"/>
  <c r="Q13" i="1" s="1"/>
  <c r="Q16" i="1" s="1"/>
  <c r="R14" i="1"/>
  <c r="R13" i="1" s="1"/>
  <c r="S14" i="1"/>
  <c r="S13" i="1" s="1"/>
  <c r="S16" i="1" s="1"/>
  <c r="T14" i="1"/>
  <c r="T13" i="1" s="1"/>
  <c r="T16" i="1" s="1"/>
  <c r="U14" i="1"/>
  <c r="U13" i="1" s="1"/>
  <c r="U16" i="1" s="1"/>
  <c r="V14" i="1"/>
  <c r="V13" i="1" s="1"/>
  <c r="V16" i="1" s="1"/>
  <c r="W14" i="1"/>
  <c r="W13" i="1" s="1"/>
  <c r="X14" i="1"/>
  <c r="X13" i="1" s="1"/>
  <c r="X16" i="1" s="1"/>
  <c r="Y14" i="1"/>
  <c r="Y13" i="1" s="1"/>
  <c r="Y16" i="1" s="1"/>
  <c r="Z14" i="1"/>
  <c r="Z13" i="1" s="1"/>
  <c r="Z16" i="1" s="1"/>
  <c r="AA14" i="1"/>
  <c r="AA13" i="1" s="1"/>
  <c r="AA16" i="1" s="1"/>
  <c r="AB14" i="1"/>
  <c r="AB13" i="1" s="1"/>
  <c r="AB16" i="1" s="1"/>
  <c r="AC14" i="1"/>
  <c r="AC13" i="1" s="1"/>
  <c r="AC16" i="1" s="1"/>
  <c r="AD14" i="1"/>
  <c r="AD13" i="1" s="1"/>
  <c r="AD16" i="1" s="1"/>
  <c r="AE14" i="1"/>
  <c r="AE13" i="1" s="1"/>
  <c r="AF14" i="1"/>
  <c r="AF13" i="1" s="1"/>
  <c r="AF16" i="1" s="1"/>
  <c r="AG14" i="1"/>
  <c r="AG13" i="1" s="1"/>
  <c r="AG16" i="1" s="1"/>
  <c r="Y22" i="1" l="1"/>
  <c r="J16" i="1"/>
  <c r="J22" i="1"/>
  <c r="AG22" i="1"/>
  <c r="R22" i="1"/>
  <c r="I22" i="1"/>
  <c r="AG7" i="6"/>
  <c r="M7" i="6"/>
  <c r="P7" i="6"/>
  <c r="L7" i="6"/>
  <c r="AC6" i="6"/>
  <c r="AC7" i="6" s="1"/>
  <c r="X7" i="6"/>
  <c r="I7" i="6"/>
  <c r="AB7" i="6"/>
  <c r="M14" i="6"/>
  <c r="AF7" i="6"/>
  <c r="T7" i="6"/>
  <c r="K14" i="6"/>
  <c r="K7" i="6"/>
  <c r="U6" i="6"/>
  <c r="C14" i="6"/>
  <c r="C7" i="6"/>
  <c r="O14" i="6"/>
  <c r="O7" i="6"/>
  <c r="S14" i="6"/>
  <c r="S7" i="6"/>
  <c r="W14" i="6"/>
  <c r="W7" i="6"/>
  <c r="AA14" i="6"/>
  <c r="AA7" i="6"/>
  <c r="AE14" i="6"/>
  <c r="H3" i="6"/>
  <c r="Q7" i="6"/>
  <c r="Y7" i="6"/>
  <c r="J7" i="6"/>
  <c r="N7" i="6"/>
  <c r="R7" i="6"/>
  <c r="V7" i="6"/>
  <c r="AD7" i="6"/>
  <c r="P16" i="1"/>
  <c r="P22" i="1"/>
  <c r="AE16" i="1"/>
  <c r="AE22" i="1"/>
  <c r="W16" i="1"/>
  <c r="W22" i="1"/>
  <c r="O22" i="1"/>
  <c r="O16" i="1"/>
  <c r="K22" i="1"/>
  <c r="K16" i="1"/>
  <c r="R16" i="1"/>
  <c r="X22" i="1"/>
  <c r="AA22" i="1"/>
  <c r="S22" i="1"/>
  <c r="Z22" i="1"/>
  <c r="V22" i="1"/>
  <c r="N22" i="1"/>
  <c r="U22" i="1"/>
  <c r="AB22" i="1"/>
  <c r="T22" i="1"/>
  <c r="L22" i="1"/>
  <c r="AD22" i="1"/>
  <c r="AC22" i="1"/>
  <c r="M22" i="1"/>
  <c r="C19" i="1"/>
  <c r="G11" i="1"/>
  <c r="G33" i="1" s="1"/>
  <c r="S11" i="1"/>
  <c r="T11" i="1"/>
  <c r="AA11" i="1"/>
  <c r="AE11" i="1"/>
  <c r="G6" i="1"/>
  <c r="G28" i="1" s="1"/>
  <c r="AB6" i="1"/>
  <c r="AB28" i="1" s="1"/>
  <c r="AG3" i="1"/>
  <c r="AG11" i="1" s="1"/>
  <c r="AF3" i="1"/>
  <c r="AF11" i="1" s="1"/>
  <c r="AF33" i="1" s="1"/>
  <c r="AE3" i="1"/>
  <c r="AE6" i="1" s="1"/>
  <c r="AD3" i="1"/>
  <c r="AD6" i="1" s="1"/>
  <c r="AD28" i="1" s="1"/>
  <c r="AC3" i="1"/>
  <c r="AC11" i="1" s="1"/>
  <c r="AB3" i="1"/>
  <c r="AB11" i="1" s="1"/>
  <c r="AA3" i="1"/>
  <c r="AA6" i="1" s="1"/>
  <c r="AA28" i="1" s="1"/>
  <c r="Z3" i="1"/>
  <c r="Z6" i="1" s="1"/>
  <c r="Z28" i="1" s="1"/>
  <c r="Y3" i="1"/>
  <c r="Y11" i="1" s="1"/>
  <c r="Y33" i="1" s="1"/>
  <c r="X3" i="1"/>
  <c r="X11" i="1" s="1"/>
  <c r="W3" i="1"/>
  <c r="W6" i="1" s="1"/>
  <c r="V3" i="1"/>
  <c r="V6" i="1" s="1"/>
  <c r="V28" i="1" s="1"/>
  <c r="U3" i="1"/>
  <c r="U11" i="1" s="1"/>
  <c r="T3" i="1"/>
  <c r="T6" i="1" s="1"/>
  <c r="T28" i="1" s="1"/>
  <c r="S3" i="1"/>
  <c r="S6" i="1" s="1"/>
  <c r="S28" i="1" s="1"/>
  <c r="R3" i="1"/>
  <c r="R6" i="1" s="1"/>
  <c r="Q3" i="1"/>
  <c r="Q11" i="1" s="1"/>
  <c r="Q33" i="1" s="1"/>
  <c r="P3" i="1"/>
  <c r="P6" i="1" s="1"/>
  <c r="O3" i="1"/>
  <c r="O6" i="1" s="1"/>
  <c r="N3" i="1"/>
  <c r="N6" i="1" s="1"/>
  <c r="N28" i="1" s="1"/>
  <c r="M3" i="1"/>
  <c r="M11" i="1" s="1"/>
  <c r="L3" i="1"/>
  <c r="L11" i="1" s="1"/>
  <c r="K3" i="1"/>
  <c r="K6" i="1" s="1"/>
  <c r="J3" i="1"/>
  <c r="J6" i="1" s="1"/>
  <c r="J28" i="1" s="1"/>
  <c r="I3" i="1"/>
  <c r="I11" i="1" s="1"/>
  <c r="I33" i="1" s="1"/>
  <c r="W11" i="1" l="1"/>
  <c r="AF6" i="1"/>
  <c r="AF28" i="1" s="1"/>
  <c r="P11" i="1"/>
  <c r="O11" i="1"/>
  <c r="X6" i="1"/>
  <c r="X28" i="1" s="1"/>
  <c r="L6" i="1"/>
  <c r="L28" i="1" s="1"/>
  <c r="AE33" i="1"/>
  <c r="K11" i="1"/>
  <c r="K33" i="1" s="1"/>
  <c r="AA33" i="1"/>
  <c r="AG33" i="1"/>
  <c r="H14" i="6"/>
  <c r="H7" i="6"/>
  <c r="Z6" i="6"/>
  <c r="U7" i="6"/>
  <c r="AG6" i="1"/>
  <c r="AG28" i="1" s="1"/>
  <c r="Y6" i="1"/>
  <c r="Y28" i="1" s="1"/>
  <c r="Q6" i="1"/>
  <c r="Q28" i="1" s="1"/>
  <c r="I6" i="1"/>
  <c r="I28" i="1" s="1"/>
  <c r="M33" i="1"/>
  <c r="K28" i="1"/>
  <c r="P33" i="1"/>
  <c r="AC33" i="1"/>
  <c r="W33" i="1"/>
  <c r="P28" i="1"/>
  <c r="AD11" i="1"/>
  <c r="AD33" i="1" s="1"/>
  <c r="V11" i="1"/>
  <c r="V33" i="1" s="1"/>
  <c r="N11" i="1"/>
  <c r="N33" i="1" s="1"/>
  <c r="U33" i="1"/>
  <c r="O28" i="1"/>
  <c r="W28" i="1"/>
  <c r="AC6" i="1"/>
  <c r="AC28" i="1" s="1"/>
  <c r="U6" i="1"/>
  <c r="U28" i="1" s="1"/>
  <c r="M6" i="1"/>
  <c r="M28" i="1" s="1"/>
  <c r="T33" i="1"/>
  <c r="AB33" i="1"/>
  <c r="X33" i="1"/>
  <c r="AE28" i="1"/>
  <c r="Z11" i="1"/>
  <c r="Z33" i="1" s="1"/>
  <c r="R11" i="1"/>
  <c r="R33" i="1" s="1"/>
  <c r="J11" i="1"/>
  <c r="J33" i="1" s="1"/>
  <c r="L33" i="1"/>
  <c r="S33" i="1"/>
  <c r="R28" i="1"/>
  <c r="O33" i="1"/>
  <c r="H4" i="1"/>
  <c r="AE6" i="6" l="1"/>
  <c r="AE7" i="6" s="1"/>
  <c r="Z7" i="6"/>
  <c r="H3" i="1"/>
  <c r="H14" i="1"/>
  <c r="H13" i="1" s="1"/>
  <c r="C4" i="1"/>
  <c r="C14" i="1" s="1"/>
  <c r="H16" i="1" l="1"/>
  <c r="H22" i="1"/>
  <c r="H6" i="1"/>
  <c r="H11" i="1"/>
  <c r="C3" i="1"/>
  <c r="H33" i="1" l="1"/>
  <c r="C11" i="1"/>
  <c r="C6" i="1"/>
  <c r="H28" i="1"/>
  <c r="C13" i="1"/>
  <c r="C16" i="1" l="1"/>
  <c r="C28" i="1" s="1"/>
  <c r="C22" i="1"/>
  <c r="C3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2" authorId="0" shapeId="0" xr:uid="{00000000-0006-0000-0200-000001000000}">
      <text>
        <r>
          <rPr>
            <b/>
            <sz val="9"/>
            <color indexed="81"/>
            <rFont val="Tahoma"/>
            <family val="2"/>
          </rPr>
          <t>MONSERAND Alma:</t>
        </r>
        <r>
          <rPr>
            <sz val="9"/>
            <color indexed="81"/>
            <rFont val="Tahoma"/>
            <family val="2"/>
          </rPr>
          <t xml:space="preserve">
c'est la dépense pour l'électricité de propulsion par véhicule élec, en € courants. Et c'est le même pour toutes les classes de prix (j'ai vérifié les données).
On peut donc faire (pexp_auto*exp_auto - pener_autoelec*auto_elec)/PCH*PCH[2021] pour obtenir la facture énergétique VP thermique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2" authorId="0" shapeId="0" xr:uid="{00000000-0006-0000-0300-000001000000}">
      <text>
        <r>
          <rPr>
            <b/>
            <sz val="9"/>
            <color indexed="81"/>
            <rFont val="Tahoma"/>
            <family val="2"/>
          </rPr>
          <t>MONSERAND Alma:</t>
        </r>
        <r>
          <rPr>
            <sz val="9"/>
            <color indexed="81"/>
            <rFont val="Tahoma"/>
            <family val="2"/>
          </rPr>
          <t xml:space="preserve">
c'est la dépense pour l'électricité de propulsion par véhicule élec, en € courants. Et c'est le même pour toutes les classes de prix (j'ai vérifié les données).
On peut donc faire (pexp_auto*exp_auto - pener_autoelec*auto_elec)/PCH*PCH[2021] pour obtenir la facture énergétique VP thermique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5" authorId="0" shapeId="0" xr:uid="{00000000-0006-0000-0900-000001000000}">
      <text>
        <r>
          <rPr>
            <b/>
            <sz val="9"/>
            <color indexed="81"/>
            <rFont val="Tahoma"/>
            <family val="2"/>
          </rPr>
          <t>MONSERAND Alma:</t>
        </r>
        <r>
          <rPr>
            <sz val="9"/>
            <color indexed="81"/>
            <rFont val="Tahoma"/>
            <family val="2"/>
          </rPr>
          <t xml:space="preserve">
MAT_N_c_s_0/Y_s_0 représente les consommations intermédiaires en produit "c" par le secteur "s", divisé par la production du secteur "s".
Sont présentées ici les CI de papier (06), chimie inorganique (07), chimie organique (08), plastique (09), fret ferroviaire (14), fret routier (16), fret fluvial (17), pour chaque secteur "s".
En bas de page, les CI de chaque produit "c" consommé par le secteur du bâtiment (13).</t>
        </r>
      </text>
    </comment>
    <comment ref="B22" authorId="0" shapeId="0" xr:uid="{00000000-0006-0000-0900-000002000000}">
      <text>
        <r>
          <rPr>
            <b/>
            <sz val="9"/>
            <color indexed="81"/>
            <rFont val="Tahoma"/>
            <family val="2"/>
          </rPr>
          <t>MONSERAND Alma:</t>
        </r>
        <r>
          <rPr>
            <sz val="9"/>
            <color indexed="81"/>
            <rFont val="Tahoma"/>
            <family val="2"/>
          </rPr>
          <t xml:space="preserve">
Diminution des engrais azotés dans l'agriculture, mais pourquoi faire diminuer les produits chimiques aussi dans l'agroalimentaire ?</t>
        </r>
      </text>
    </comment>
    <comment ref="B68" authorId="0" shapeId="0" xr:uid="{00000000-0006-0000-0900-000003000000}">
      <text>
        <r>
          <rPr>
            <b/>
            <sz val="9"/>
            <color indexed="81"/>
            <rFont val="Tahoma"/>
            <family val="2"/>
          </rPr>
          <t>MONSERAND Alma:</t>
        </r>
        <r>
          <rPr>
            <sz val="9"/>
            <color indexed="81"/>
            <rFont val="Tahoma"/>
            <family val="2"/>
          </rPr>
          <t xml:space="preserve">
Pourquoi les secteurs plastique et chimie se mettent à consommer beaucoup plus de plastique ?? Est-ce une histoire de vases communiquants, et les autres secteurs consomment moins de plastique ?</t>
        </r>
      </text>
    </comment>
    <comment ref="B143" authorId="0" shapeId="0" xr:uid="{00000000-0006-0000-0900-000004000000}">
      <text>
        <r>
          <rPr>
            <b/>
            <sz val="9"/>
            <color indexed="81"/>
            <rFont val="Tahoma"/>
            <family val="2"/>
          </rPr>
          <t>MONSERAND Alma:</t>
        </r>
        <r>
          <rPr>
            <sz val="9"/>
            <color indexed="81"/>
            <rFont val="Tahoma"/>
            <family val="2"/>
          </rPr>
          <t xml:space="preserve">
2x plus de verre ? C'est parce que la CI de verre chute en AME, mais pourquoi ?</t>
        </r>
      </text>
    </comment>
    <comment ref="B148" authorId="0" shapeId="0" xr:uid="{00000000-0006-0000-0900-000005000000}">
      <text>
        <r>
          <rPr>
            <b/>
            <sz val="9"/>
            <color indexed="81"/>
            <rFont val="Tahoma"/>
            <family val="2"/>
          </rPr>
          <t>MONSERAND Alma:</t>
        </r>
        <r>
          <rPr>
            <sz val="9"/>
            <color indexed="81"/>
            <rFont val="Tahoma"/>
            <family val="2"/>
          </rPr>
          <t xml:space="preserve">
pourquoi davantage de plastique dans la construction ?</t>
        </r>
      </text>
    </comment>
    <comment ref="B150" authorId="0" shapeId="0" xr:uid="{00000000-0006-0000-0900-000006000000}">
      <text>
        <r>
          <rPr>
            <b/>
            <sz val="9"/>
            <color indexed="81"/>
            <rFont val="Tahoma"/>
            <family val="2"/>
          </rPr>
          <t>MONSERAND Alma:</t>
        </r>
        <r>
          <rPr>
            <sz val="9"/>
            <color indexed="81"/>
            <rFont val="Tahoma"/>
            <family val="2"/>
          </rPr>
          <t xml:space="preserve">
Le seul coeff qui diminue, dans le BTP, c'est celui des minerais non-métalliques ? Pourquoi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8B4C734B-DDB8-4741-A710-7132E77C145C}">
      <text>
        <r>
          <rPr>
            <b/>
            <sz val="9"/>
            <color indexed="81"/>
            <rFont val="Tahoma"/>
            <family val="2"/>
          </rPr>
          <t>MONSERAND Alma:</t>
        </r>
        <r>
          <rPr>
            <sz val="9"/>
            <color indexed="81"/>
            <rFont val="Tahoma"/>
            <family val="2"/>
          </rPr>
          <t xml:space="preserve">
I_MDE_16 
(on ne multiplie pas par PIA_16)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CE0677F7-317B-40E2-87D0-4880C4870FED}">
      <text>
        <r>
          <rPr>
            <b/>
            <sz val="9"/>
            <color indexed="81"/>
            <rFont val="Tahoma"/>
            <family val="2"/>
          </rPr>
          <t>MONSERAND Alma:</t>
        </r>
        <r>
          <rPr>
            <sz val="9"/>
            <color indexed="81"/>
            <rFont val="Tahoma"/>
            <family val="2"/>
          </rPr>
          <t xml:space="preserve">
I_MDE_16 
(on ne multiplie pas par PIA_16)</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11" authorId="0" shapeId="0" xr:uid="{2C5A8E86-063E-4C86-A405-C9B9BD4982D0}">
      <text>
        <r>
          <rPr>
            <b/>
            <sz val="9"/>
            <color indexed="81"/>
            <rFont val="Tahoma"/>
            <family val="2"/>
          </rPr>
          <t>MONSERAND Alma:</t>
        </r>
        <r>
          <rPr>
            <sz val="9"/>
            <color indexed="81"/>
            <rFont val="Tahoma"/>
            <family val="2"/>
          </rPr>
          <t xml:space="preserve">
I_MDE_16 
(on ne multiplie pas par PIA_16)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CALLONNEC Gaël</author>
  </authors>
  <commentList>
    <comment ref="X57" authorId="0" shapeId="0" xr:uid="{BF4C9ABF-2FD6-49B3-A05A-FCADBEEE5F52}">
      <text>
        <r>
          <rPr>
            <b/>
            <sz val="9"/>
            <color indexed="81"/>
            <rFont val="Tahoma"/>
            <family val="2"/>
          </rPr>
          <t>CALLONNEC Gaël:</t>
        </r>
        <r>
          <rPr>
            <sz val="9"/>
            <color indexed="81"/>
            <rFont val="Tahoma"/>
            <family val="2"/>
          </rPr>
          <t xml:space="preserve">
ce bond est liée au doublement du nombre de pompe à chaleur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1F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20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7" authorId="0" shapeId="0" xr:uid="{00000000-0006-0000-2100-000001000000}">
      <text>
        <r>
          <rPr>
            <b/>
            <sz val="9"/>
            <color indexed="81"/>
            <rFont val="Tahoma"/>
            <family val="2"/>
          </rPr>
          <t>MONSERAND Alma:</t>
        </r>
        <r>
          <rPr>
            <sz val="9"/>
            <color indexed="81"/>
            <rFont val="Tahoma"/>
            <family val="2"/>
          </rPr>
          <t xml:space="preserve">
Calcul : Mtep convertis en joules puis convertis en kg de carburant et enfin en litres de gasoil, via les chiffres indiqués sur :
https://fr.wikipedia.org/wiki/Ordres_de_grandeur_d%27%C3%A9nergie
(1 tep = 4,187 × 10^10 J
1,2 L de gasoil = 4,8 × 10^7 J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BONNET Xavier</author>
  </authors>
  <commentList>
    <comment ref="G2" authorId="0" shapeId="0" xr:uid="{00000000-0006-0000-2200-000001000000}">
      <text>
        <r>
          <rPr>
            <b/>
            <sz val="9"/>
            <color indexed="81"/>
            <rFont val="Tahoma"/>
            <family val="2"/>
          </rPr>
          <t>BONNET Xavier:</t>
        </r>
        <r>
          <rPr>
            <sz val="9"/>
            <color indexed="81"/>
            <rFont val="Tahoma"/>
            <family val="2"/>
          </rPr>
          <t xml:space="preserve">
je ne comprends comment c'est possible d'avoir des investissements verts nets négatifs en début de transition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B22" authorId="0" shapeId="0" xr:uid="{00000000-0006-0000-2300-000001000000}">
      <text>
        <r>
          <rPr>
            <b/>
            <sz val="9"/>
            <color indexed="81"/>
            <rFont val="Tahoma"/>
            <family val="2"/>
          </rPr>
          <t>MONSERAND Alma:</t>
        </r>
        <r>
          <rPr>
            <sz val="9"/>
            <color indexed="81"/>
            <rFont val="Tahoma"/>
            <family val="2"/>
          </rPr>
          <t xml:space="preserve">
pourquoi calculer la conso des véhicules vendus à l'année considérée plutôt que la conso du parc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BONNET Xavier</author>
  </authors>
  <commentList>
    <comment ref="A3" authorId="0" shapeId="0" xr:uid="{00000000-0006-0000-2400-000001000000}">
      <text>
        <r>
          <rPr>
            <b/>
            <sz val="9"/>
            <color indexed="81"/>
            <rFont val="Tahoma"/>
            <family val="2"/>
          </rPr>
          <t>BONNET Xavier:</t>
        </r>
        <r>
          <rPr>
            <sz val="9"/>
            <color indexed="81"/>
            <rFont val="Tahoma"/>
            <family val="2"/>
          </rPr>
          <t xml:space="preserve">
pour la modélisation macro, il ne semble pas utile de désagréger ?</t>
        </r>
      </text>
    </comment>
    <comment ref="A16" authorId="0" shapeId="0" xr:uid="{00000000-0006-0000-2400-000002000000}">
      <text>
        <r>
          <rPr>
            <b/>
            <sz val="9"/>
            <color indexed="81"/>
            <rFont val="Tahoma"/>
            <family val="2"/>
          </rPr>
          <t>BONNET Xavier:</t>
        </r>
        <r>
          <rPr>
            <sz val="9"/>
            <color indexed="81"/>
            <rFont val="Tahoma"/>
            <family val="2"/>
          </rPr>
          <t xml:space="preserve">
idem</t>
        </r>
      </text>
    </comment>
  </commentList>
</comments>
</file>

<file path=xl/sharedStrings.xml><?xml version="1.0" encoding="utf-8"?>
<sst xmlns="http://schemas.openxmlformats.org/spreadsheetml/2006/main" count="5892" uniqueCount="2640">
  <si>
    <t>VT</t>
  </si>
  <si>
    <t>VP</t>
  </si>
  <si>
    <t>émissions unitaires</t>
  </si>
  <si>
    <t>prix unitaire</t>
  </si>
  <si>
    <t>émissions totales</t>
  </si>
  <si>
    <t>total</t>
  </si>
  <si>
    <t>proportion</t>
  </si>
  <si>
    <t>nombre d'immatriculations</t>
  </si>
  <si>
    <t>ce fichier</t>
  </si>
  <si>
    <t>hypothèses physiques</t>
  </si>
  <si>
    <t>DGEC</t>
  </si>
  <si>
    <t>hypothèses prix/coût</t>
  </si>
  <si>
    <t>???</t>
  </si>
  <si>
    <t>subventions publiques (bonus, PAC…)</t>
  </si>
  <si>
    <t>levier 1</t>
  </si>
  <si>
    <t>levier 2</t>
  </si>
  <si>
    <t>taxes (malus, TVS…)</t>
  </si>
  <si>
    <t>levier 3</t>
  </si>
  <si>
    <t>?</t>
  </si>
  <si>
    <t>VE + VHR + H2</t>
  </si>
  <si>
    <t>transport</t>
  </si>
  <si>
    <t>VUL</t>
  </si>
  <si>
    <t>autocars</t>
  </si>
  <si>
    <t>bus</t>
  </si>
  <si>
    <t>infrastructures de recharge</t>
  </si>
  <si>
    <t>pistes cyclables</t>
  </si>
  <si>
    <t>infrastructures ferroviaire et trains</t>
  </si>
  <si>
    <t>routes</t>
  </si>
  <si>
    <t>hypothèses de simulation</t>
  </si>
  <si>
    <r>
      <rPr>
        <sz val="11"/>
        <color rgb="FFFF0000"/>
        <rFont val="Calibri"/>
        <family val="2"/>
        <scheme val="minor"/>
      </rPr>
      <t>en rouge les hypothèses du Run2</t>
    </r>
    <r>
      <rPr>
        <sz val="11"/>
        <color theme="1"/>
        <rFont val="Calibri"/>
        <family val="2"/>
        <scheme val="minor"/>
      </rPr>
      <t xml:space="preserve"> ; </t>
    </r>
    <r>
      <rPr>
        <sz val="11"/>
        <color rgb="FF00B050"/>
        <rFont val="Calibri"/>
        <family val="2"/>
        <scheme val="minor"/>
      </rPr>
      <t>en vert les hypothèses supplémentaires</t>
    </r>
  </si>
  <si>
    <t>distance moyenne parcourue (km)</t>
  </si>
  <si>
    <t>consommation en euros (M€)</t>
  </si>
  <si>
    <t>investissement (M€)</t>
  </si>
  <si>
    <t>consommation unitaire (l/100km)</t>
  </si>
  <si>
    <t>prix du litre</t>
  </si>
  <si>
    <t>commentaire</t>
  </si>
  <si>
    <t>baisse de prix annuel -2%/an</t>
  </si>
  <si>
    <t>nombre de logements par classe (et sous totaux)</t>
  </si>
  <si>
    <t>proportion G et F dans le parc</t>
  </si>
  <si>
    <t>Proportion des A et B dans le parc</t>
  </si>
  <si>
    <t>consommation d'énergie en euros (M€)</t>
  </si>
  <si>
    <t xml:space="preserve">ma prim renov </t>
  </si>
  <si>
    <t>CEE</t>
  </si>
  <si>
    <t>consommation énergie en Tep</t>
  </si>
  <si>
    <t>consommation énergie en Tep par vecteur</t>
  </si>
  <si>
    <t>prix unitaire (pnewauto_elec  / pch * pch(2021) )</t>
  </si>
  <si>
    <t>nombre d'immatriculations : newauto_elec</t>
  </si>
  <si>
    <t>consommation unitaire (kWh/100km) à retrouver avec conso elec / (nb vehicules elec * 13000) et convertir kWh/Mtep et 100 km</t>
  </si>
  <si>
    <t>PL (+VUL)</t>
  </si>
  <si>
    <t>prix unitaire : pauto</t>
  </si>
  <si>
    <t>investissement (M€) : pch_03*ch_03 / pch * pch_2021</t>
  </si>
  <si>
    <t>émissions totales : ems_auto</t>
  </si>
  <si>
    <t>consommation en euros (M€) : pener_auto * ener_auto / pch * pch_2021</t>
  </si>
  <si>
    <t>consommation unitaire (l/100km) à retrouver</t>
  </si>
  <si>
    <t>consommation en euros (M€) : pener_auto_elec  (A SORTIR) * ener_auto_elec ou plutôt : pener_autoelec*auto_elec/PCH*PCH[2021] ?</t>
  </si>
  <si>
    <t>proportion parc</t>
  </si>
  <si>
    <t>nombre d'immatriculations (milliers)</t>
  </si>
  <si>
    <t>parc (milliers)</t>
  </si>
  <si>
    <t>prix unitaire (k€2021 )</t>
  </si>
  <si>
    <t>investissement (M€2021)</t>
  </si>
  <si>
    <t>proportion immatriculations</t>
  </si>
  <si>
    <t>facture énergétique (M€2021)</t>
  </si>
  <si>
    <t>émissions totales (MtCO2)</t>
  </si>
  <si>
    <t>émissions unitaires (kgCO2/véhicule)</t>
  </si>
  <si>
    <t>émissions unitaires (gCO2/km)</t>
  </si>
  <si>
    <t>consommation totale (Mtep)</t>
  </si>
  <si>
    <t>consommation unitaire (kWh/100km)</t>
  </si>
  <si>
    <t>prix du litre (€2021/l)</t>
  </si>
  <si>
    <t>subventions à l'achat (M€2021)</t>
  </si>
  <si>
    <t>PREHAB_H01_2</t>
  </si>
  <si>
    <t>REHAB_H01_2</t>
  </si>
  <si>
    <t>Surface totale (Mm²)</t>
  </si>
  <si>
    <t>Part de classe A</t>
  </si>
  <si>
    <t>Part de classe B</t>
  </si>
  <si>
    <t>Part de classe C</t>
  </si>
  <si>
    <t>Part de classe D</t>
  </si>
  <si>
    <t>Part de classe E</t>
  </si>
  <si>
    <t>Part de classe F</t>
  </si>
  <si>
    <t>Part de classe G</t>
  </si>
  <si>
    <t>Part de A et B</t>
  </si>
  <si>
    <t>Part de F et G</t>
  </si>
  <si>
    <t>consommation d'énergie (Mtep)</t>
  </si>
  <si>
    <t xml:space="preserve">    dont charbon</t>
  </si>
  <si>
    <t xml:space="preserve">    dont fioul</t>
  </si>
  <si>
    <t xml:space="preserve">    dont électricité</t>
  </si>
  <si>
    <t xml:space="preserve">    dont gaz chaleur biomasse</t>
  </si>
  <si>
    <t>EMS_SEC_TOT_19_2</t>
  </si>
  <si>
    <t xml:space="preserve">    dont public</t>
  </si>
  <si>
    <t xml:space="preserve">    dont privé</t>
  </si>
  <si>
    <t>I_MDE_19_2</t>
  </si>
  <si>
    <t>I_MDE_20_2</t>
  </si>
  <si>
    <t>NEWAUTO_ELEC_H01_2</t>
  </si>
  <si>
    <t>NEWAUTO_TH_H01_2</t>
  </si>
  <si>
    <t>NEWAUTO_H01_2</t>
  </si>
  <si>
    <t>PAUTO_ELEC_H01_2</t>
  </si>
  <si>
    <t>PNEWAUTO_TH_H01_2</t>
  </si>
  <si>
    <t>PNEWAUTO_H01_2</t>
  </si>
  <si>
    <t>PCH_2</t>
  </si>
  <si>
    <t>AUTO_ELEC_H01_2</t>
  </si>
  <si>
    <t>AUTO_TH_H01_2</t>
  </si>
  <si>
    <t>AUTO_2</t>
  </si>
  <si>
    <t>PENER_AUTOELEC_H01_CA_2</t>
  </si>
  <si>
    <t>PEXP_AUTO_H01_2</t>
  </si>
  <si>
    <t>EXP_AUTO_H01_2</t>
  </si>
  <si>
    <t>EXP_AUTO_H01_22_2</t>
  </si>
  <si>
    <t>EXP_AUTO_H01_23_2</t>
  </si>
  <si>
    <t>EXP_AUTO_H01_24_2</t>
  </si>
  <si>
    <t>Q_MTEP_H_AUTO_22_2</t>
  </si>
  <si>
    <t>Q_MTEP_H_AUTO_23_2</t>
  </si>
  <si>
    <t>Q_MTEP_H_AUTO_24_2</t>
  </si>
  <si>
    <t>KM_AUTO_H01_2</t>
  </si>
  <si>
    <t>KM_AUTO_ELEC_H01_2</t>
  </si>
  <si>
    <t>KM_AUTO_TH_H01_2</t>
  </si>
  <si>
    <t>SUB_AUTO_VAL_H01_2</t>
  </si>
  <si>
    <t>IC_HH_22_H01_2</t>
  </si>
  <si>
    <t>EXP_NEWAUTO_VAL_H01_2</t>
  </si>
  <si>
    <t>ENER_BUIL_H01_2</t>
  </si>
  <si>
    <t>PENER_BUIL_H01_2</t>
  </si>
  <si>
    <t>EMS_HH_2</t>
  </si>
  <si>
    <t>Q_MTEP_H_BUIL_2</t>
  </si>
  <si>
    <t>Q_MTEP_H_BUIL_21_2</t>
  </si>
  <si>
    <t>Q_MTEP_H_BUIL_22_2</t>
  </si>
  <si>
    <t>Q_MTEP_H_BUIL_23_2</t>
  </si>
  <si>
    <t>Q_MTEP_H_BUIL_24_2</t>
  </si>
  <si>
    <t>BUIL_H01_2</t>
  </si>
  <si>
    <t>BUIL_H01_CA_2</t>
  </si>
  <si>
    <t>BUIL_H01_CB_2</t>
  </si>
  <si>
    <t>BUIL_H01_CC_2</t>
  </si>
  <si>
    <t>BUIL_H01_CD_2</t>
  </si>
  <si>
    <t>BUIL_H01_CE_2</t>
  </si>
  <si>
    <t>BUIL_H01_CF_2</t>
  </si>
  <si>
    <t>BUIL_H01_CG_2</t>
  </si>
  <si>
    <t>BUIL_H01_DES_2</t>
  </si>
  <si>
    <t>RENOV_VAL_2</t>
  </si>
  <si>
    <t>SUB_RENOV_VAL_2</t>
  </si>
  <si>
    <t>R_SUB_CEE_H01_CF_CA_2</t>
  </si>
  <si>
    <t>ER_TERTIARY_2</t>
  </si>
  <si>
    <t>ER_TERTIARY_COAL_2</t>
  </si>
  <si>
    <t>ER_TERTIARY_ELEC_2</t>
  </si>
  <si>
    <t>ER_TERTIARY_GAS_2</t>
  </si>
  <si>
    <t>ER_TERTIARY_OIL_2</t>
  </si>
  <si>
    <t>EMS_SEC_TOT_20_2</t>
  </si>
  <si>
    <t>ENER_19_2</t>
  </si>
  <si>
    <t>PENER_19_2</t>
  </si>
  <si>
    <t>ENER_20_2</t>
  </si>
  <si>
    <t>PENER_20_2</t>
  </si>
  <si>
    <t>PGDP_2</t>
  </si>
  <si>
    <t>ma prime renov (M€2021)</t>
  </si>
  <si>
    <t>CEE (M€2021)</t>
  </si>
  <si>
    <t>investissement brut de subventions (M€2021)</t>
  </si>
  <si>
    <t>SUB_AUTO_ELEC_VAL_H01_2</t>
  </si>
  <si>
    <t>SUB_AUTO_TH_VAL_H01_2</t>
  </si>
  <si>
    <t>distribution de charbon</t>
  </si>
  <si>
    <t>carburant</t>
  </si>
  <si>
    <t>biocarburant</t>
  </si>
  <si>
    <t>électricité nucléaire</t>
  </si>
  <si>
    <t>centrale au fioul</t>
  </si>
  <si>
    <t>centrale au gaz</t>
  </si>
  <si>
    <t>centrale au charbon</t>
  </si>
  <si>
    <t xml:space="preserve">éolien </t>
  </si>
  <si>
    <t xml:space="preserve">PV </t>
  </si>
  <si>
    <t>cogénération géothermie</t>
  </si>
  <si>
    <t>gaz naturel</t>
  </si>
  <si>
    <t>biomasse solide</t>
  </si>
  <si>
    <t>Biogaz</t>
  </si>
  <si>
    <t>UIOM</t>
  </si>
  <si>
    <t>géothermie</t>
  </si>
  <si>
    <t>cogénération</t>
  </si>
  <si>
    <t>CAPEX (M€2021)</t>
  </si>
  <si>
    <t>IA_21_2</t>
  </si>
  <si>
    <t>IA_2201_2</t>
  </si>
  <si>
    <t>IA_2202_2</t>
  </si>
  <si>
    <t>IA_2301_2</t>
  </si>
  <si>
    <t>IA_2302_2</t>
  </si>
  <si>
    <t>IA_2303_2</t>
  </si>
  <si>
    <t>IA_2304_2</t>
  </si>
  <si>
    <t>IA_2305_2</t>
  </si>
  <si>
    <t>IA_2306_2</t>
  </si>
  <si>
    <t>IA_2307_2</t>
  </si>
  <si>
    <t>IA_2308_2</t>
  </si>
  <si>
    <t>IA_2401_2</t>
  </si>
  <si>
    <t>IA_2402_2</t>
  </si>
  <si>
    <t>IA_2403_2</t>
  </si>
  <si>
    <t>IA_2404_2</t>
  </si>
  <si>
    <t>IA_2405_2</t>
  </si>
  <si>
    <t>IA_2406_2</t>
  </si>
  <si>
    <t>CU_OPEX_21_2</t>
  </si>
  <si>
    <t>CU_OPEX_2201_2</t>
  </si>
  <si>
    <t>CU_OPEX_2202_2</t>
  </si>
  <si>
    <t>CU_OPEX_2301_2</t>
  </si>
  <si>
    <t>CU_OPEX_2302_2</t>
  </si>
  <si>
    <t>CU_OPEX_2303_2</t>
  </si>
  <si>
    <t>CU_OPEX_2304_2</t>
  </si>
  <si>
    <t>CU_OPEX_2305_2</t>
  </si>
  <si>
    <t>CU_OPEX_2306_2</t>
  </si>
  <si>
    <t>CU_OPEX_2307_2</t>
  </si>
  <si>
    <t>CU_OPEX_2308_2</t>
  </si>
  <si>
    <t>CU_OPEX_2401_2</t>
  </si>
  <si>
    <t>CU_OPEX_2402_2</t>
  </si>
  <si>
    <t>CU_OPEX_2403_2</t>
  </si>
  <si>
    <t>CU_OPEX_2404_2</t>
  </si>
  <si>
    <t>CU_OPEX_2405_2</t>
  </si>
  <si>
    <t>CU_OPEX_2406_2</t>
  </si>
  <si>
    <t>Y_21_2</t>
  </si>
  <si>
    <t>Y_2201_2</t>
  </si>
  <si>
    <t>Y_2202_2</t>
  </si>
  <si>
    <t>Y_2301_2</t>
  </si>
  <si>
    <t>Y_2302_2</t>
  </si>
  <si>
    <t>Y_2303_2</t>
  </si>
  <si>
    <t>Y_2304_2</t>
  </si>
  <si>
    <t>Y_2305_2</t>
  </si>
  <si>
    <t>Y_2306_2</t>
  </si>
  <si>
    <t>Y_2307_2</t>
  </si>
  <si>
    <t>Y_2308_2</t>
  </si>
  <si>
    <t>Y_2401_2</t>
  </si>
  <si>
    <t>Y_2402_2</t>
  </si>
  <si>
    <t>Y_2403_2</t>
  </si>
  <si>
    <t>Y_2404_2</t>
  </si>
  <si>
    <t>Y_2405_2</t>
  </si>
  <si>
    <t>Y_2406_2</t>
  </si>
  <si>
    <t>PY_21_2</t>
  </si>
  <si>
    <t>PY_2201_2</t>
  </si>
  <si>
    <t>PY_2202_2</t>
  </si>
  <si>
    <t>PY_2301_2</t>
  </si>
  <si>
    <t>PY_2302_2</t>
  </si>
  <si>
    <t>PY_2303_2</t>
  </si>
  <si>
    <t>PY_2304_2</t>
  </si>
  <si>
    <t>PY_2305_2</t>
  </si>
  <si>
    <t>PY_2306_2</t>
  </si>
  <si>
    <t>PY_2307_2</t>
  </si>
  <si>
    <t>PY_2308_2</t>
  </si>
  <si>
    <t>PY_2401_2</t>
  </si>
  <si>
    <t>PY_2402_2</t>
  </si>
  <si>
    <t>PY_2403_2</t>
  </si>
  <si>
    <t>PY_2404_2</t>
  </si>
  <si>
    <t>PY_2405_2</t>
  </si>
  <si>
    <t>PY_2406_2</t>
  </si>
  <si>
    <t>hydraulique</t>
  </si>
  <si>
    <t>PIA_21_2</t>
  </si>
  <si>
    <t>PIA_2201_2</t>
  </si>
  <si>
    <t>PIA_2202_2</t>
  </si>
  <si>
    <t>PIA_2301_2</t>
  </si>
  <si>
    <t>PIA_2302_2</t>
  </si>
  <si>
    <t>PIA_2303_2</t>
  </si>
  <si>
    <t>PIA_2304_2</t>
  </si>
  <si>
    <t>PIA_2305_2</t>
  </si>
  <si>
    <t>PIA_2306_2</t>
  </si>
  <si>
    <t>PIA_2307_2</t>
  </si>
  <si>
    <t>PIA_2308_2</t>
  </si>
  <si>
    <t>PIA_2401_2</t>
  </si>
  <si>
    <t>PIA_2402_2</t>
  </si>
  <si>
    <t>PIA_2403_2</t>
  </si>
  <si>
    <t>PIA_2404_2</t>
  </si>
  <si>
    <t>PIA_2405_2</t>
  </si>
  <si>
    <t>PIA_2406_2</t>
  </si>
  <si>
    <t>agriculture</t>
  </si>
  <si>
    <t>agroalimentaire</t>
  </si>
  <si>
    <t>automobile</t>
  </si>
  <si>
    <t>verre</t>
  </si>
  <si>
    <t>papier</t>
  </si>
  <si>
    <t>chimie inorganique de base</t>
  </si>
  <si>
    <t>chimie organique de base</t>
  </si>
  <si>
    <t>plasturgie</t>
  </si>
  <si>
    <t xml:space="preserve">siderurgie </t>
  </si>
  <si>
    <t>metaux non ferreux</t>
  </si>
  <si>
    <t>autres industries</t>
  </si>
  <si>
    <t>construction</t>
  </si>
  <si>
    <t>investissement en efficacité énergétique (M€2021)</t>
  </si>
  <si>
    <t>produits mineraux non metalliques</t>
  </si>
  <si>
    <t>Emploi (milliers)</t>
  </si>
  <si>
    <t>Y_01_0</t>
  </si>
  <si>
    <t>Y_02_0</t>
  </si>
  <si>
    <t>Y_03_0</t>
  </si>
  <si>
    <t>Y_04_0</t>
  </si>
  <si>
    <t>Y_05_0</t>
  </si>
  <si>
    <t>Y_06_0</t>
  </si>
  <si>
    <t>Y_07_0</t>
  </si>
  <si>
    <t>Y_08_0</t>
  </si>
  <si>
    <t>Y_09_0</t>
  </si>
  <si>
    <t>Y_10_0</t>
  </si>
  <si>
    <t>Y_11_0</t>
  </si>
  <si>
    <t>Y_12_0</t>
  </si>
  <si>
    <t>Y_13_0</t>
  </si>
  <si>
    <t>Y_14_0</t>
  </si>
  <si>
    <t>Y_15_0</t>
  </si>
  <si>
    <t>Y_16_0</t>
  </si>
  <si>
    <t>Y_17_0</t>
  </si>
  <si>
    <t>Y_18_0</t>
  </si>
  <si>
    <t>Y_19_0</t>
  </si>
  <si>
    <t>Y_20_0</t>
  </si>
  <si>
    <t>PENER_2202</t>
  </si>
  <si>
    <t>PENER_2402</t>
  </si>
  <si>
    <t>PENER_2403</t>
  </si>
  <si>
    <t>PENER_2404</t>
  </si>
  <si>
    <t>PENER_2405</t>
  </si>
  <si>
    <t>PENER_2406</t>
  </si>
  <si>
    <t>TAX_CR_VAL_13</t>
  </si>
  <si>
    <t>TAX_CR_VAL_14</t>
  </si>
  <si>
    <t>TAX_CR_VAL_17</t>
  </si>
  <si>
    <t>TAX_CR_VAL_18</t>
  </si>
  <si>
    <t>TAX_CR_VAL_01</t>
  </si>
  <si>
    <t>TAX_CR_VAL_20</t>
  </si>
  <si>
    <t>Energie consommée (Mtep)</t>
  </si>
  <si>
    <t>Emissions (Mt CO2)</t>
  </si>
  <si>
    <t>Production en volume (M€2021)</t>
  </si>
  <si>
    <t>Prix (indice 1 en 2006)</t>
  </si>
  <si>
    <t>Crédit d'impôt (M€2021)</t>
  </si>
  <si>
    <t>Facture énergétique (M€2021)</t>
  </si>
  <si>
    <t>OPEX totales (M€2021)</t>
  </si>
  <si>
    <t>OPEX facture énergétique (M€2021)</t>
  </si>
  <si>
    <t>Mix énergétique</t>
  </si>
  <si>
    <t>Carburants</t>
  </si>
  <si>
    <t>Elec</t>
  </si>
  <si>
    <t>Gaz chaleur biomasse</t>
  </si>
  <si>
    <t>Charbon</t>
  </si>
  <si>
    <t>OPEX salariales (M€2021)</t>
  </si>
  <si>
    <t>OPEX intrants non-énergétiques (M€2021)</t>
  </si>
  <si>
    <t>IA_10_2</t>
  </si>
  <si>
    <t>IA_11_2</t>
  </si>
  <si>
    <t>IA_12_2</t>
  </si>
  <si>
    <t>IA_13_2</t>
  </si>
  <si>
    <t>IA_14_2</t>
  </si>
  <si>
    <t>IA_15_2</t>
  </si>
  <si>
    <t>IA_16_2</t>
  </si>
  <si>
    <t>IA_17_2</t>
  </si>
  <si>
    <t>IA_18_2</t>
  </si>
  <si>
    <t>IA_19_2</t>
  </si>
  <si>
    <t>IA_20_2</t>
  </si>
  <si>
    <t>PIA_10_2</t>
  </si>
  <si>
    <t>PIA_11_2</t>
  </si>
  <si>
    <t>PIA_12_2</t>
  </si>
  <si>
    <t>PIA_13_2</t>
  </si>
  <si>
    <t>PIA_14_2</t>
  </si>
  <si>
    <t>PIA_15_2</t>
  </si>
  <si>
    <t>PIA_16_2</t>
  </si>
  <si>
    <t>PIA_17_2</t>
  </si>
  <si>
    <t>PIA_18_2</t>
  </si>
  <si>
    <t>PIA_19_2</t>
  </si>
  <si>
    <t>PIA_20_2</t>
  </si>
  <si>
    <t>CU_OPEX_10_2</t>
  </si>
  <si>
    <t>CU_OPEX_11_2</t>
  </si>
  <si>
    <t>CU_OPEX_12_2</t>
  </si>
  <si>
    <t>CU_OPEX_13_2</t>
  </si>
  <si>
    <t>CU_OPEX_14_2</t>
  </si>
  <si>
    <t>CU_OPEX_15_2</t>
  </si>
  <si>
    <t>CU_OPEX_16_2</t>
  </si>
  <si>
    <t>CU_OPEX_17_2</t>
  </si>
  <si>
    <t>CU_OPEX_18_2</t>
  </si>
  <si>
    <t>CU_OPEX_19_2</t>
  </si>
  <si>
    <t>CU_OPEX_20_2</t>
  </si>
  <si>
    <t>Y_10_2</t>
  </si>
  <si>
    <t>Y_11_2</t>
  </si>
  <si>
    <t>Y_12_2</t>
  </si>
  <si>
    <t>Y_13_2</t>
  </si>
  <si>
    <t>Y_14_2</t>
  </si>
  <si>
    <t>Y_15_2</t>
  </si>
  <si>
    <t>Y_16_2</t>
  </si>
  <si>
    <t>Y_17_2</t>
  </si>
  <si>
    <t>Y_18_2</t>
  </si>
  <si>
    <t>Y_19_2</t>
  </si>
  <si>
    <t>Y_20_2</t>
  </si>
  <si>
    <t>PY_10_2</t>
  </si>
  <si>
    <t>PY_11_2</t>
  </si>
  <si>
    <t>PY_12_2</t>
  </si>
  <si>
    <t>PY_13_2</t>
  </si>
  <si>
    <t>PY_14_2</t>
  </si>
  <si>
    <t>PY_15_2</t>
  </si>
  <si>
    <t>PY_16_2</t>
  </si>
  <si>
    <t>PY_17_2</t>
  </si>
  <si>
    <t>PY_18_2</t>
  </si>
  <si>
    <t>PY_19_2</t>
  </si>
  <si>
    <t>PY_20_2</t>
  </si>
  <si>
    <t>L_21_2</t>
  </si>
  <si>
    <t>L_10_2</t>
  </si>
  <si>
    <t>L_11_2</t>
  </si>
  <si>
    <t>L_12_2</t>
  </si>
  <si>
    <t>L_13_2</t>
  </si>
  <si>
    <t>L_14_2</t>
  </si>
  <si>
    <t>L_15_2</t>
  </si>
  <si>
    <t>L_16_2</t>
  </si>
  <si>
    <t>L_17_2</t>
  </si>
  <si>
    <t>L_18_2</t>
  </si>
  <si>
    <t>L_19_2</t>
  </si>
  <si>
    <t>L_20_2</t>
  </si>
  <si>
    <t>L_2201_2</t>
  </si>
  <si>
    <t>L_2202_2</t>
  </si>
  <si>
    <t>L_2301_2</t>
  </si>
  <si>
    <t>L_2302_2</t>
  </si>
  <si>
    <t>L_2303_2</t>
  </si>
  <si>
    <t>L_2304_2</t>
  </si>
  <si>
    <t>L_2305_2</t>
  </si>
  <si>
    <t>L_2306_2</t>
  </si>
  <si>
    <t>L_2307_2</t>
  </si>
  <si>
    <t>L_2308_2</t>
  </si>
  <si>
    <t>L_2401_2</t>
  </si>
  <si>
    <t>L_2402_2</t>
  </si>
  <si>
    <t>L_2403_2</t>
  </si>
  <si>
    <t>L_2404_2</t>
  </si>
  <si>
    <t>L_2405_2</t>
  </si>
  <si>
    <t>L_2406_2</t>
  </si>
  <si>
    <t>CL_21_2</t>
  </si>
  <si>
    <t>CL_10_2</t>
  </si>
  <si>
    <t>CL_11_2</t>
  </si>
  <si>
    <t>CL_12_2</t>
  </si>
  <si>
    <t>CL_13_2</t>
  </si>
  <si>
    <t>CL_14_2</t>
  </si>
  <si>
    <t>CL_15_2</t>
  </si>
  <si>
    <t>CL_16_2</t>
  </si>
  <si>
    <t>CL_17_2</t>
  </si>
  <si>
    <t>CL_18_2</t>
  </si>
  <si>
    <t>CL_19_2</t>
  </si>
  <si>
    <t>CL_20_2</t>
  </si>
  <si>
    <t>CL_2201_2</t>
  </si>
  <si>
    <t>CL_2202_2</t>
  </si>
  <si>
    <t>CL_2301_2</t>
  </si>
  <si>
    <t>CL_2302_2</t>
  </si>
  <si>
    <t>CL_2303_2</t>
  </si>
  <si>
    <t>CL_2304_2</t>
  </si>
  <si>
    <t>CL_2305_2</t>
  </si>
  <si>
    <t>CL_2306_2</t>
  </si>
  <si>
    <t>CL_2307_2</t>
  </si>
  <si>
    <t>CL_2308_2</t>
  </si>
  <si>
    <t>CL_2401_2</t>
  </si>
  <si>
    <t>CL_2402_2</t>
  </si>
  <si>
    <t>CL_2403_2</t>
  </si>
  <si>
    <t>CL_2404_2</t>
  </si>
  <si>
    <t>CL_2405_2</t>
  </si>
  <si>
    <t>CL_2406_2</t>
  </si>
  <si>
    <t>PENER_21_2</t>
  </si>
  <si>
    <t>PENER_10_2</t>
  </si>
  <si>
    <t>PENER_11_2</t>
  </si>
  <si>
    <t>PENER_12_2</t>
  </si>
  <si>
    <t>PENER_13_2</t>
  </si>
  <si>
    <t>PENER_14_2</t>
  </si>
  <si>
    <t>PENER_15_2</t>
  </si>
  <si>
    <t>PENER_16_2</t>
  </si>
  <si>
    <t>PENER_17_2</t>
  </si>
  <si>
    <t>PENER_18_2</t>
  </si>
  <si>
    <t>PENER_2201_2</t>
  </si>
  <si>
    <t>PENER_2301_2</t>
  </si>
  <si>
    <t>PENER_2302_2</t>
  </si>
  <si>
    <t>PENER_2303_2</t>
  </si>
  <si>
    <t>PENER_2304_2</t>
  </si>
  <si>
    <t>PENER_2305_2</t>
  </si>
  <si>
    <t>PENER_2306_2</t>
  </si>
  <si>
    <t>PENER_2307_2</t>
  </si>
  <si>
    <t>PENER_2308_2</t>
  </si>
  <si>
    <t>PENER_2401_2</t>
  </si>
  <si>
    <t>ENER_21_2</t>
  </si>
  <si>
    <t>ENER_10_2</t>
  </si>
  <si>
    <t>ENER_11_2</t>
  </si>
  <si>
    <t>ENER_12_2</t>
  </si>
  <si>
    <t>ENER_13_2</t>
  </si>
  <si>
    <t>ENER_14_2</t>
  </si>
  <si>
    <t>ENER_15_2</t>
  </si>
  <si>
    <t>ENER_16_2</t>
  </si>
  <si>
    <t>ENER_17_2</t>
  </si>
  <si>
    <t>ENER_18_2</t>
  </si>
  <si>
    <t>ENER_2201_2</t>
  </si>
  <si>
    <t>ENER_2202_2</t>
  </si>
  <si>
    <t>ENER_2301_2</t>
  </si>
  <si>
    <t>ENER_2302_2</t>
  </si>
  <si>
    <t>ENER_2303_2</t>
  </si>
  <si>
    <t>ENER_2304_2</t>
  </si>
  <si>
    <t>ENER_2305_2</t>
  </si>
  <si>
    <t>ENER_2306_2</t>
  </si>
  <si>
    <t>ENER_2307_2</t>
  </si>
  <si>
    <t>ENER_2308_2</t>
  </si>
  <si>
    <t>ENER_2401_2</t>
  </si>
  <si>
    <t>ENER_2402_2</t>
  </si>
  <si>
    <t>ENER_2403_2</t>
  </si>
  <si>
    <t>ENER_2404_2</t>
  </si>
  <si>
    <t>ENER_2405_2</t>
  </si>
  <si>
    <t>ENER_2406_2</t>
  </si>
  <si>
    <t>PMAT_21_2</t>
  </si>
  <si>
    <t>PMAT_10_2</t>
  </si>
  <si>
    <t>PMAT_11_2</t>
  </si>
  <si>
    <t>PMAT_12_2</t>
  </si>
  <si>
    <t>PMAT_13_2</t>
  </si>
  <si>
    <t>PMAT_14_2</t>
  </si>
  <si>
    <t>PMAT_15_2</t>
  </si>
  <si>
    <t>PMAT_16_2</t>
  </si>
  <si>
    <t>PMAT_17_2</t>
  </si>
  <si>
    <t>PMAT_18_2</t>
  </si>
  <si>
    <t>PMAT_19_2</t>
  </si>
  <si>
    <t>PMAT_20_2</t>
  </si>
  <si>
    <t>PMAT_2201_2</t>
  </si>
  <si>
    <t>PMAT_2202_2</t>
  </si>
  <si>
    <t>PMAT_2301_2</t>
  </si>
  <si>
    <t>PMAT_2302_2</t>
  </si>
  <si>
    <t>PMAT_2303_2</t>
  </si>
  <si>
    <t>PMAT_2304_2</t>
  </si>
  <si>
    <t>PMAT_2305_2</t>
  </si>
  <si>
    <t>PMAT_2306_2</t>
  </si>
  <si>
    <t>PMAT_2307_2</t>
  </si>
  <si>
    <t>PMAT_2308_2</t>
  </si>
  <si>
    <t>PMAT_2401_2</t>
  </si>
  <si>
    <t>PMAT_2402_2</t>
  </si>
  <si>
    <t>PMAT_2403_2</t>
  </si>
  <si>
    <t>PMAT_2404_2</t>
  </si>
  <si>
    <t>PMAT_2405_2</t>
  </si>
  <si>
    <t>PMAT_2406_2</t>
  </si>
  <si>
    <t>MAT_21_2</t>
  </si>
  <si>
    <t>MAT_10_2</t>
  </si>
  <si>
    <t>MAT_11_2</t>
  </si>
  <si>
    <t>MAT_12_2</t>
  </si>
  <si>
    <t>MAT_13_2</t>
  </si>
  <si>
    <t>MAT_14_2</t>
  </si>
  <si>
    <t>MAT_15_2</t>
  </si>
  <si>
    <t>MAT_16_2</t>
  </si>
  <si>
    <t>MAT_17_2</t>
  </si>
  <si>
    <t>MAT_18_2</t>
  </si>
  <si>
    <t>MAT_19_2</t>
  </si>
  <si>
    <t>MAT_20_2</t>
  </si>
  <si>
    <t>MAT_2201_2</t>
  </si>
  <si>
    <t>MAT_2202_2</t>
  </si>
  <si>
    <t>MAT_2301_2</t>
  </si>
  <si>
    <t>MAT_2302_2</t>
  </si>
  <si>
    <t>MAT_2303_2</t>
  </si>
  <si>
    <t>MAT_2304_2</t>
  </si>
  <si>
    <t>MAT_2305_2</t>
  </si>
  <si>
    <t>MAT_2306_2</t>
  </si>
  <si>
    <t>MAT_2307_2</t>
  </si>
  <si>
    <t>MAT_2308_2</t>
  </si>
  <si>
    <t>MAT_2401_2</t>
  </si>
  <si>
    <t>MAT_2402_2</t>
  </si>
  <si>
    <t>MAT_2403_2</t>
  </si>
  <si>
    <t>MAT_2404_2</t>
  </si>
  <si>
    <t>MAT_2405_2</t>
  </si>
  <si>
    <t>MAT_2406_2</t>
  </si>
  <si>
    <t>Q_MTEP_SEC_10_2</t>
  </si>
  <si>
    <t>Q_MTEP_SEC_11_2</t>
  </si>
  <si>
    <t>Q_MTEP_SEC_12_2</t>
  </si>
  <si>
    <t>Q_MTEP_SEC_13_2</t>
  </si>
  <si>
    <t>Q_MTEP_SEC_14_2</t>
  </si>
  <si>
    <t>Q_MTEP_SEC_15_2</t>
  </si>
  <si>
    <t>Q_MTEP_SEC_16_2</t>
  </si>
  <si>
    <t>Q_MTEP_SEC_17_2</t>
  </si>
  <si>
    <t>Q_MTEP_SEC_18_2</t>
  </si>
  <si>
    <t>Q_MTEP_SEC_19_2</t>
  </si>
  <si>
    <t>Q_MTEP_SEC_20_2</t>
  </si>
  <si>
    <t>EMS_SEC_TOT_21_2</t>
  </si>
  <si>
    <t>EMS_SEC_TOT_10_2</t>
  </si>
  <si>
    <t>EMS_SEC_TOT_11_2</t>
  </si>
  <si>
    <t>EMS_SEC_TOT_12_2</t>
  </si>
  <si>
    <t>EMS_SEC_TOT_13_2</t>
  </si>
  <si>
    <t>EMS_SEC_TOT_14_2</t>
  </si>
  <si>
    <t>EMS_SEC_TOT_15_2</t>
  </si>
  <si>
    <t>EMS_SEC_TOT_16_2</t>
  </si>
  <si>
    <t>EMS_SEC_TOT_17_2</t>
  </si>
  <si>
    <t>EMS_SEC_TOT_18_2</t>
  </si>
  <si>
    <t>EMS_SEC_TOT_2201_2</t>
  </si>
  <si>
    <t>EMS_SEC_TOT_2202_2</t>
  </si>
  <si>
    <t>EMS_SEC_TOT_2301_2</t>
  </si>
  <si>
    <t>EMS_SEC_TOT_2302_2</t>
  </si>
  <si>
    <t>EMS_SEC_TOT_2303_2</t>
  </si>
  <si>
    <t>EMS_SEC_TOT_2304_2</t>
  </si>
  <si>
    <t>EMS_SEC_TOT_2305_2</t>
  </si>
  <si>
    <t>EMS_SEC_TOT_2306_2</t>
  </si>
  <si>
    <t>EMS_SEC_TOT_2307_2</t>
  </si>
  <si>
    <t>EMS_SEC_TOT_2308_2</t>
  </si>
  <si>
    <t>EMS_SEC_TOT_2401_2</t>
  </si>
  <si>
    <t>EMS_SEC_TOT_2402_2</t>
  </si>
  <si>
    <t>EMS_SEC_TOT_2403_2</t>
  </si>
  <si>
    <t>EMS_SEC_TOT_2404_2</t>
  </si>
  <si>
    <t>EMS_SEC_TOT_2405_2</t>
  </si>
  <si>
    <t>EMS_SEC_TOT_2406_2</t>
  </si>
  <si>
    <t>TAX_CR_VAL_10_2</t>
  </si>
  <si>
    <t>TAX_CR_VAL_11_2</t>
  </si>
  <si>
    <t>TAX_CR_VAL_12_2</t>
  </si>
  <si>
    <t>TAX_CR_VAL_15_2</t>
  </si>
  <si>
    <t>TAX_CR_VAL_16_2</t>
  </si>
  <si>
    <t>TAX_CR_VAL_19_2</t>
  </si>
  <si>
    <t>TAX_CR_VAL_02_2</t>
  </si>
  <si>
    <t>TAX_CR_VAL_03_2</t>
  </si>
  <si>
    <t>TAX_CR_VAL_04_2</t>
  </si>
  <si>
    <t>TAX_CR_VAL_05_2</t>
  </si>
  <si>
    <t>TAX_CR_VAL_06_2</t>
  </si>
  <si>
    <t>TAX_CR_VAL_07_2</t>
  </si>
  <si>
    <t>TAX_CR_VAL_08_2</t>
  </si>
  <si>
    <t>TAX_CR_VAL_09_2</t>
  </si>
  <si>
    <t>IA_01_2</t>
  </si>
  <si>
    <t>IA_02_2</t>
  </si>
  <si>
    <t>IA_03_2</t>
  </si>
  <si>
    <t>IA_04_2</t>
  </si>
  <si>
    <t>IA_05_2</t>
  </si>
  <si>
    <t>IA_06_2</t>
  </si>
  <si>
    <t>IA_07_2</t>
  </si>
  <si>
    <t>IA_08_2</t>
  </si>
  <si>
    <t>IA_09_2</t>
  </si>
  <si>
    <t>PIA_01_2</t>
  </si>
  <si>
    <t>PIA_02_2</t>
  </si>
  <si>
    <t>PIA_03_2</t>
  </si>
  <si>
    <t>PIA_04_2</t>
  </si>
  <si>
    <t>PIA_05_2</t>
  </si>
  <si>
    <t>PIA_06_2</t>
  </si>
  <si>
    <t>PIA_07_2</t>
  </si>
  <si>
    <t>PIA_08_2</t>
  </si>
  <si>
    <t>PIA_09_2</t>
  </si>
  <si>
    <t>CU_OPEX_01_2</t>
  </si>
  <si>
    <t>CU_OPEX_02_2</t>
  </si>
  <si>
    <t>CU_OPEX_03_2</t>
  </si>
  <si>
    <t>CU_OPEX_04_2</t>
  </si>
  <si>
    <t>CU_OPEX_05_2</t>
  </si>
  <si>
    <t>CU_OPEX_06_2</t>
  </si>
  <si>
    <t>CU_OPEX_07_2</t>
  </si>
  <si>
    <t>CU_OPEX_08_2</t>
  </si>
  <si>
    <t>CU_OPEX_09_2</t>
  </si>
  <si>
    <t>Y_01_2</t>
  </si>
  <si>
    <t>Y_02_2</t>
  </si>
  <si>
    <t>Y_03_2</t>
  </si>
  <si>
    <t>Y_04_2</t>
  </si>
  <si>
    <t>Y_05_2</t>
  </si>
  <si>
    <t>Y_06_2</t>
  </si>
  <si>
    <t>Y_07_2</t>
  </si>
  <si>
    <t>Y_08_2</t>
  </si>
  <si>
    <t>Y_09_2</t>
  </si>
  <si>
    <t>PY_01_2</t>
  </si>
  <si>
    <t>PY_02_2</t>
  </si>
  <si>
    <t>PY_03_2</t>
  </si>
  <si>
    <t>PY_04_2</t>
  </si>
  <si>
    <t>PY_05_2</t>
  </si>
  <si>
    <t>PY_06_2</t>
  </si>
  <si>
    <t>PY_07_2</t>
  </si>
  <si>
    <t>PY_08_2</t>
  </si>
  <si>
    <t>PY_09_2</t>
  </si>
  <si>
    <t>L_01_2</t>
  </si>
  <si>
    <t>L_02_2</t>
  </si>
  <si>
    <t>L_03_2</t>
  </si>
  <si>
    <t>L_04_2</t>
  </si>
  <si>
    <t>L_05_2</t>
  </si>
  <si>
    <t>L_06_2</t>
  </si>
  <si>
    <t>L_07_2</t>
  </si>
  <si>
    <t>L_08_2</t>
  </si>
  <si>
    <t>L_09_2</t>
  </si>
  <si>
    <t>CL_01_2</t>
  </si>
  <si>
    <t>CL_02_2</t>
  </si>
  <si>
    <t>CL_03_2</t>
  </si>
  <si>
    <t>CL_04_2</t>
  </si>
  <si>
    <t>CL_05_2</t>
  </si>
  <si>
    <t>CL_06_2</t>
  </si>
  <si>
    <t>CL_07_2</t>
  </si>
  <si>
    <t>CL_08_2</t>
  </si>
  <si>
    <t>CL_09_2</t>
  </si>
  <si>
    <t>PENER_01_2</t>
  </si>
  <si>
    <t>PENER_02_2</t>
  </si>
  <si>
    <t>PENER_03_2</t>
  </si>
  <si>
    <t>PENER_04_2</t>
  </si>
  <si>
    <t>PENER_05_2</t>
  </si>
  <si>
    <t>PENER_06_2</t>
  </si>
  <si>
    <t>PENER_07_2</t>
  </si>
  <si>
    <t>PENER_08_2</t>
  </si>
  <si>
    <t>PENER_09_2</t>
  </si>
  <si>
    <t>ENER_01_2</t>
  </si>
  <si>
    <t>ENER_02_2</t>
  </si>
  <si>
    <t>ENER_03_2</t>
  </si>
  <si>
    <t>ENER_04_2</t>
  </si>
  <si>
    <t>ENER_05_2</t>
  </si>
  <si>
    <t>ENER_06_2</t>
  </si>
  <si>
    <t>ENER_07_2</t>
  </si>
  <si>
    <t>ENER_08_2</t>
  </si>
  <si>
    <t>ENER_09_2</t>
  </si>
  <si>
    <t>PMAT_01_2</t>
  </si>
  <si>
    <t>PMAT_02_2</t>
  </si>
  <si>
    <t>PMAT_03_2</t>
  </si>
  <si>
    <t>PMAT_04_2</t>
  </si>
  <si>
    <t>PMAT_05_2</t>
  </si>
  <si>
    <t>PMAT_06_2</t>
  </si>
  <si>
    <t>PMAT_07_2</t>
  </si>
  <si>
    <t>PMAT_08_2</t>
  </si>
  <si>
    <t>PMAT_09_2</t>
  </si>
  <si>
    <t>MAT_01_2</t>
  </si>
  <si>
    <t>MAT_02_2</t>
  </si>
  <si>
    <t>MAT_03_2</t>
  </si>
  <si>
    <t>MAT_04_2</t>
  </si>
  <si>
    <t>MAT_05_2</t>
  </si>
  <si>
    <t>MAT_06_2</t>
  </si>
  <si>
    <t>MAT_07_2</t>
  </si>
  <si>
    <t>MAT_08_2</t>
  </si>
  <si>
    <t>MAT_09_2</t>
  </si>
  <si>
    <t>Q_MTEP_SEC_01_2</t>
  </si>
  <si>
    <t>Q_MTEP_SEC_02_2</t>
  </si>
  <si>
    <t>Q_MTEP_SEC_03_2</t>
  </si>
  <si>
    <t>Q_MTEP_SEC_04_2</t>
  </si>
  <si>
    <t>Q_MTEP_SEC_05_2</t>
  </si>
  <si>
    <t>Q_MTEP_SEC_06_2</t>
  </si>
  <si>
    <t>Q_MTEP_SEC_07_2</t>
  </si>
  <si>
    <t>Q_MTEP_SEC_08_2</t>
  </si>
  <si>
    <t>Q_MTEP_SEC_09_2</t>
  </si>
  <si>
    <t>EMS_SEC_TOT_01_2</t>
  </si>
  <si>
    <t>EMS_SEC_TOT_02_2</t>
  </si>
  <si>
    <t>EMS_SEC_TOT_03_2</t>
  </si>
  <si>
    <t>EMS_SEC_TOT_04_2</t>
  </si>
  <si>
    <t>EMS_SEC_TOT_05_2</t>
  </si>
  <si>
    <t>EMS_SEC_TOT_06_2</t>
  </si>
  <si>
    <t>EMS_SEC_TOT_07_2</t>
  </si>
  <si>
    <t>EMS_SEC_TOT_08_2</t>
  </si>
  <si>
    <t>EMS_SEC_TOT_09_2</t>
  </si>
  <si>
    <t>I_MDE_01_2</t>
  </si>
  <si>
    <t>I_MDE_02_2</t>
  </si>
  <si>
    <t>I_MDE_03_2</t>
  </si>
  <si>
    <t>I_MDE_04_2</t>
  </si>
  <si>
    <t>I_MDE_05_2</t>
  </si>
  <si>
    <t>I_MDE_06_2</t>
  </si>
  <si>
    <t>I_MDE_07_2</t>
  </si>
  <si>
    <t>I_MDE_08_2</t>
  </si>
  <si>
    <t>I_MDE_09_2</t>
  </si>
  <si>
    <t>I_MDE_10_2</t>
  </si>
  <si>
    <t>I_MDE_11_2</t>
  </si>
  <si>
    <t>I_MDE_12_2</t>
  </si>
  <si>
    <t>I_MDE_13_2</t>
  </si>
  <si>
    <t>I_MDE_14_2</t>
  </si>
  <si>
    <t>I_MDE_15_2</t>
  </si>
  <si>
    <t>I_MDE_16_2</t>
  </si>
  <si>
    <t>I_MDE_17_2</t>
  </si>
  <si>
    <t>I_MDE_18_2</t>
  </si>
  <si>
    <t>Investissements d'efficacité énergétique (M€2021)</t>
  </si>
  <si>
    <t>Totaux industrie et construction (sans agriculture)</t>
  </si>
  <si>
    <t>OPEX (Energie, salaires, intrants non-énergétiques) (M€2021)</t>
  </si>
  <si>
    <t>Consommation finale d'énergie (Mtep)</t>
  </si>
  <si>
    <t>ER_COAL_2</t>
  </si>
  <si>
    <t>ER_OIL_2201_2</t>
  </si>
  <si>
    <t>ER_OIL_2202_2</t>
  </si>
  <si>
    <t>ER_ELEC_2301_2</t>
  </si>
  <si>
    <t>ER_ELEC_2302_2</t>
  </si>
  <si>
    <t>ER_ELEC_2303_2</t>
  </si>
  <si>
    <t>ER_ELEC_2304_2</t>
  </si>
  <si>
    <t>ER_ELEC_2305_2</t>
  </si>
  <si>
    <t>ER_ELEC_2306_2</t>
  </si>
  <si>
    <t>ER_ELEC_2307_2</t>
  </si>
  <si>
    <t>ER_ELEC_2308_2</t>
  </si>
  <si>
    <t>ER_GAS_2401_2</t>
  </si>
  <si>
    <t>ER_GAS_2402_2</t>
  </si>
  <si>
    <t>ER_GAS_2403_2</t>
  </si>
  <si>
    <t>ER_GAS_2404_2</t>
  </si>
  <si>
    <t>ER_GAS_2405_2</t>
  </si>
  <si>
    <t>ER_GAS_2406_2</t>
  </si>
  <si>
    <t>CAPEX totales (M€2021)</t>
  </si>
  <si>
    <t xml:space="preserve">  dont investissements d'efficacité énergétique (M€2021)</t>
  </si>
  <si>
    <t xml:space="preserve">  dont facture énergétique (M€2021)</t>
  </si>
  <si>
    <t>CU_MWH_PGDP_21_2</t>
  </si>
  <si>
    <t>CU_MWH_PGDP_22_2</t>
  </si>
  <si>
    <t>CU_MWH_PGDP_23_2</t>
  </si>
  <si>
    <t>CU_MWH_PGDP_24_2</t>
  </si>
  <si>
    <t>CU_MWH_PGDP_2201_2</t>
  </si>
  <si>
    <t>CU_MWH_PGDP_2202_2</t>
  </si>
  <si>
    <t>CU_MWH_PGDP_2301_2</t>
  </si>
  <si>
    <t>CU_MWH_PGDP_2302_2</t>
  </si>
  <si>
    <t>CU_MWH_PGDP_2303_2</t>
  </si>
  <si>
    <t>CU_MWH_PGDP_2304_2</t>
  </si>
  <si>
    <t>CU_MWH_PGDP_2305_2</t>
  </si>
  <si>
    <t>CU_MWH_PGDP_2306_2</t>
  </si>
  <si>
    <t>CU_MWH_PGDP_2307_2</t>
  </si>
  <si>
    <t>CU_MWH_PGDP_2308_2</t>
  </si>
  <si>
    <t>CU_MWH_PGDP_2401_2</t>
  </si>
  <si>
    <t>CU_MWH_PGDP_2402_2</t>
  </si>
  <si>
    <t>CU_MWH_PGDP_2403_2</t>
  </si>
  <si>
    <t>CU_MWH_PGDP_2404_2</t>
  </si>
  <si>
    <t>CU_MWH_PGDP_2405_2</t>
  </si>
  <si>
    <t>CU_MWH_PGDP_2406_2</t>
  </si>
  <si>
    <t>Coût unitaire de production (€2021/MWh)</t>
  </si>
  <si>
    <t>Mesures</t>
  </si>
  <si>
    <t xml:space="preserve">Cibles </t>
  </si>
  <si>
    <t xml:space="preserve">Modélisation </t>
  </si>
  <si>
    <t>Résultat</t>
  </si>
  <si>
    <t>Tertiaire</t>
  </si>
  <si>
    <t>Obligation de rénovation</t>
  </si>
  <si>
    <t>9Mtep/2020</t>
  </si>
  <si>
    <t>Choc exogène d'investissement et de consommation énergétique (cf. I4CE)</t>
  </si>
  <si>
    <t>Cible atteinte</t>
  </si>
  <si>
    <t>Réduction du nombre de m2 par employé/tend</t>
  </si>
  <si>
    <t>Xm²vs Xm²/employé an 2050</t>
  </si>
  <si>
    <t>Choc exogène d'investissement immobilier</t>
  </si>
  <si>
    <t>Energie</t>
  </si>
  <si>
    <t>Modification de la part des combustibles fossiles dans les vecteurs carburant, chaleur et vapeur et électricité</t>
  </si>
  <si>
    <t>Cibles Enerdata : 60% de biocarb, Electricité totalement décarbonée 27% de nucléaire; 0.6% de gaz naturel dans le vecteur chaleur et vapeur.</t>
  </si>
  <si>
    <t>Modification exogène</t>
  </si>
  <si>
    <t>Résidentiel</t>
  </si>
  <si>
    <t>Hausse des taux moyens pondérés de ma prime rénov de 11.5% à 16.6% en 2025 puis 20% en 2040, quel que soit le saut de classe énergie.</t>
  </si>
  <si>
    <t>Réduction de la consommation énergétique des ménages de 42Mtep en 2015 à 29 Mtep en 2050</t>
  </si>
  <si>
    <t>Hausse des crédits d'impôts à l'efficacité énergétique</t>
  </si>
  <si>
    <t>Réduction de la construction neuve</t>
  </si>
  <si>
    <t>nombre de m² par tête de 44m² dans AME à 42m² dans AMS</t>
  </si>
  <si>
    <t>Modification exogene du nombre de m² par tête</t>
  </si>
  <si>
    <t>Doublement du budget CEE alloué au résidentiel en 2024 jusqu’en 2050.</t>
  </si>
  <si>
    <t>Modification exogene du nombre CEE</t>
  </si>
  <si>
    <t>Transport de voyageur</t>
  </si>
  <si>
    <t>Interdiction de la vente des Vth à partir de 2035 (pas d’interdiction dans AME)</t>
  </si>
  <si>
    <t>Baisse des émissions du parc de 37% en 2030</t>
  </si>
  <si>
    <t>Modification exogene des coefficients du modèle de Bass; baisse des taux d'aide à l'achat de VE; aide à l'installation de bornes électriques</t>
  </si>
  <si>
    <t>Développement du covoiturage et du télétravail</t>
  </si>
  <si>
    <t>Nombre de Km parcourus; nombre de véhicule en circulation</t>
  </si>
  <si>
    <t>Choc exogene sur le nombre de KM courte distance parcourus; choc sur le nombre de passagers/véhicule</t>
  </si>
  <si>
    <t>cible atteinte</t>
  </si>
  <si>
    <t>Transport de marchandises</t>
  </si>
  <si>
    <t>Report modal du transport de marchandises</t>
  </si>
  <si>
    <t>Part du fret ferroviaire passe de 10 à 18% en 2030 ; Part du fluvial de 2 à 3% en 2030; La part du routier de 88 à 79% en 2030</t>
  </si>
  <si>
    <t>Modification exogene des coefficients techniques</t>
  </si>
  <si>
    <t>Evolution exogène de la consommation de transport aérien</t>
  </si>
  <si>
    <t>Limitation à 22% de la hausse du trafic d'ici 2050</t>
  </si>
  <si>
    <t>Choc exogene sur la demande finale</t>
  </si>
  <si>
    <t>Aide à l'électrification des poids lourds</t>
  </si>
  <si>
    <t>Le parc passe de 97% gazole 3% élec en 2019 à 78% gazole 16% élec 6% gaz en 2050.</t>
  </si>
  <si>
    <t>Introduction d'un crédit d'impôt à l'électrification (Hausse du crédit d’impôt de 0 en 2023 à 270M€ en 2030 puis à 860M€ en 2050 (13Mds€ sur toute la période).</t>
  </si>
  <si>
    <t>Electrification des bus</t>
  </si>
  <si>
    <t>non réalisé</t>
  </si>
  <si>
    <t xml:space="preserve">Amélioration des rendements des moteurs </t>
  </si>
  <si>
    <t>(1.5%/An versus 0.3%/an)</t>
  </si>
  <si>
    <t>Augmentation du taux de chargement</t>
  </si>
  <si>
    <t>baisse du trafic de 16% en veh.km (ce qui correspond à l’augmentation de 20% du taux de chargement)</t>
  </si>
  <si>
    <t>Choc négatif sur le ratio énergie/production</t>
  </si>
  <si>
    <t>Industrie</t>
  </si>
  <si>
    <t>Crédit d'impôt à l'EE</t>
  </si>
  <si>
    <t>12mds€ pour une baisse de 35MtCO2</t>
  </si>
  <si>
    <t>Introduction d'un crédit d'impôt à l'efficacité énergéttique</t>
  </si>
  <si>
    <t>Introduction des CEE</t>
  </si>
  <si>
    <t>Réduction de la consommation de produits manufacturés</t>
  </si>
  <si>
    <t>Sucre (-31% dans AMS en 2050 ; Papier (baisse de 30% dans l’AME en 2050 et seulement 15% dans l’AMS); Textile (baisse de la consommation finale de 15% en 2050 dans AME et 30% dans l’AMS en 2050</t>
  </si>
  <si>
    <t xml:space="preserve">Choc de demande négatif sur le sucre, le textile, le plastique. Insertion d’un choc sur la demande finale de l’agroalimentaire au prorata de la part du sucre dans la consommation qui est de 2,4%; Insertion d’un choc négatif sur la consommation finale du secteur autre industrie au prorata de la part de la consommation du textile 19,4% </t>
  </si>
  <si>
    <t>Réduction de la demande de consommation intermédiaire de plastique</t>
  </si>
  <si>
    <t>La part de marché des menuiseries PVC passe de 61 à 48 et 27% dans l’AME et l’AMS en 2050. En revanche la part des tuyaux reste à 100%. Il est prévu que la part de marché du PVC dans les menuiseries soit réduite. Il est prévu que les films plastiques disparaissent dans l’AMS en 2050 ; que le nombre de bouteilles chute de 80% par rapport à 2014, que les emballages chutent de 60% etc…</t>
  </si>
  <si>
    <t>Faute d’avoir les quantités concernées par ses sous-produits, nous avons appliqué aux ratios CI/prod de plastiques consommés par les divers secteurs de production hors automobile et construction, le taux de croissance anticipé de la production de dichlore et d’éthylène consommé par le secteur de la fabrication de plastique entre aujourd’hui et 2050</t>
  </si>
  <si>
    <t>Réduction de la demanded'engrais azotés</t>
  </si>
  <si>
    <t>Il est prévu de réduire la consommation d’engrais de respectivement 29% et 59% en 2050 dans l’AME et l’AMS et de réduire la consommation de produits phytosanitaires de 31% et 44%.</t>
  </si>
  <si>
    <t xml:space="preserve">Modification des coefficients techniques </t>
  </si>
  <si>
    <t xml:space="preserve">Augmentation de la construction bois </t>
  </si>
  <si>
    <t xml:space="preserve">La part des MI en bois passe de 10% aujourd’hui à 38% dans l’AMS en 2050, la part des LC passe de 3% à 38% ; respectivement 25 et 15% dans l’AME.  </t>
  </si>
  <si>
    <t xml:space="preserve"> On introduit un choc moyen pondéré (avec 44% de MI et 66% de LC) sur le ratio consommations intermédiaires/production de bois dans le bâtiment de la même ampleur. un choc inverse de même ampleur est appliqué à au ratio de consommations intermédiaires/production d’acier et de ciment par le BTP.</t>
  </si>
  <si>
    <t>Modifiaction des taux d'import et d'export</t>
  </si>
  <si>
    <t>Cible de VA/PIB</t>
  </si>
  <si>
    <t>Non réalisé</t>
  </si>
  <si>
    <t>Transport de voyageurs</t>
  </si>
  <si>
    <t>Modification des taux d'import et d'export</t>
  </si>
  <si>
    <t>investissement vert net avant subvention</t>
  </si>
  <si>
    <t>subventions</t>
  </si>
  <si>
    <t>investissement vert net après subvention</t>
  </si>
  <si>
    <t>facture énergétique</t>
  </si>
  <si>
    <t>investissement total AMS</t>
  </si>
  <si>
    <t>investissement total AME</t>
  </si>
  <si>
    <t>surcroît d'investissement</t>
  </si>
  <si>
    <t>investissement d'efficacité énergétique total AME</t>
  </si>
  <si>
    <t>investissement d'efficacité énergétique total AMS</t>
  </si>
  <si>
    <t>facture énergétiquel AME</t>
  </si>
  <si>
    <t>facture énergétique AMS</t>
  </si>
  <si>
    <t>surcroît de facture énergétique (- pour une gain de facture)</t>
  </si>
  <si>
    <t>dont taux apparent de MaPrimeRenov</t>
  </si>
  <si>
    <t>taux apparent des aides (cumul de MPR et CEE)</t>
  </si>
  <si>
    <t>Q_MTEP_SEC_22_16_2</t>
  </si>
  <si>
    <t>Q_MTEP_SEC_23_16_2</t>
  </si>
  <si>
    <t>Q_MTEP_SEC_24_16_2</t>
  </si>
  <si>
    <t xml:space="preserve">    dont gazole</t>
  </si>
  <si>
    <t>Conso énergie / production (pseudo coeff technique)</t>
  </si>
  <si>
    <t>N.B. : ce coeff technique reflète plusieurs choses : l'efficacité énergétique par substitution K/E habituelle, le fait que l'électrique consomme moins d'E/100km, et la hausse du taux de chargement</t>
  </si>
  <si>
    <t>MAT_N_06_06_0</t>
  </si>
  <si>
    <t>MAT_N_07_06_0</t>
  </si>
  <si>
    <t>MAT_N_08_06_0</t>
  </si>
  <si>
    <t>MAT_N_09_06_0</t>
  </si>
  <si>
    <t>MAT_N_16_06_0</t>
  </si>
  <si>
    <t>MAT_N_18_06_0</t>
  </si>
  <si>
    <t>MAT_N_19_06_0</t>
  </si>
  <si>
    <t>MAT_N_06_07_0</t>
  </si>
  <si>
    <t>MAT_N_07_07_0</t>
  </si>
  <si>
    <t>MAT_N_08_07_0</t>
  </si>
  <si>
    <t>MAT_N_09_07_0</t>
  </si>
  <si>
    <t>MAT_N_16_07_0</t>
  </si>
  <si>
    <t>MAT_N_18_07_0</t>
  </si>
  <si>
    <t>MAT_N_19_07_0</t>
  </si>
  <si>
    <t>MAT_N_06_08_0</t>
  </si>
  <si>
    <t>MAT_N_07_08_0</t>
  </si>
  <si>
    <t>MAT_N_08_08_0</t>
  </si>
  <si>
    <t>MAT_N_09_08_0</t>
  </si>
  <si>
    <t>MAT_N_16_08_0</t>
  </si>
  <si>
    <t>MAT_N_18_08_0</t>
  </si>
  <si>
    <t>MAT_N_19_08_0</t>
  </si>
  <si>
    <t>MAT_N_06_09_0</t>
  </si>
  <si>
    <t>MAT_N_07_09_0</t>
  </si>
  <si>
    <t>MAT_N_08_09_0</t>
  </si>
  <si>
    <t>MAT_N_09_09_0</t>
  </si>
  <si>
    <t>MAT_N_16_09_0</t>
  </si>
  <si>
    <t>MAT_N_18_09_0</t>
  </si>
  <si>
    <t>MAT_N_19_09_0</t>
  </si>
  <si>
    <t>MAT_N_06_16_0</t>
  </si>
  <si>
    <t>MAT_N_07_16_0</t>
  </si>
  <si>
    <t>MAT_N_08_16_0</t>
  </si>
  <si>
    <t>MAT_N_09_16_0</t>
  </si>
  <si>
    <t>MAT_N_16_16_0</t>
  </si>
  <si>
    <t>MAT_N_18_16_0</t>
  </si>
  <si>
    <t>MAT_N_19_16_0</t>
  </si>
  <si>
    <t>MAT_N_06_18_0</t>
  </si>
  <si>
    <t>MAT_N_07_18_0</t>
  </si>
  <si>
    <t>MAT_N_08_18_0</t>
  </si>
  <si>
    <t>MAT_N_09_18_0</t>
  </si>
  <si>
    <t>MAT_N_16_18_0</t>
  </si>
  <si>
    <t>MAT_N_18_18_0</t>
  </si>
  <si>
    <t>MAT_N_19_18_0</t>
  </si>
  <si>
    <t>MAT_N_06_19_0</t>
  </si>
  <si>
    <t>MAT_N_07_19_0</t>
  </si>
  <si>
    <t>MAT_N_08_19_0</t>
  </si>
  <si>
    <t>MAT_N_09_19_0</t>
  </si>
  <si>
    <t>MAT_N_16_19_0</t>
  </si>
  <si>
    <t>MAT_N_18_19_0</t>
  </si>
  <si>
    <t>MAT_N_19_19_0</t>
  </si>
  <si>
    <t>MAT_N_13_13_0</t>
  </si>
  <si>
    <t>MAT_N_06_01_0</t>
  </si>
  <si>
    <t>MAT_N_06_02_0</t>
  </si>
  <si>
    <t>MAT_N_06_03_0</t>
  </si>
  <si>
    <t>MAT_N_06_04_0</t>
  </si>
  <si>
    <t>MAT_N_06_05_0</t>
  </si>
  <si>
    <t>MAT_N_06_11_0</t>
  </si>
  <si>
    <t>MAT_N_06_12_0</t>
  </si>
  <si>
    <t>MAT_N_06_13_0</t>
  </si>
  <si>
    <t>MAT_N_06_14_0</t>
  </si>
  <si>
    <t>MAT_N_06_15_0</t>
  </si>
  <si>
    <t>MAT_N_06_17_0</t>
  </si>
  <si>
    <t>MAT_N_06_20_0</t>
  </si>
  <si>
    <t>MAT_N_07_01_0</t>
  </si>
  <si>
    <t>MAT_N_07_02_0</t>
  </si>
  <si>
    <t>MAT_N_07_03_0</t>
  </si>
  <si>
    <t>MAT_N_07_04_0</t>
  </si>
  <si>
    <t>MAT_N_07_05_0</t>
  </si>
  <si>
    <t>MAT_N_07_10_0</t>
  </si>
  <si>
    <t>MAT_N_07_11_0</t>
  </si>
  <si>
    <t>MAT_N_07_12_0</t>
  </si>
  <si>
    <t>MAT_N_07_13_0</t>
  </si>
  <si>
    <t>MAT_N_07_14_0</t>
  </si>
  <si>
    <t>MAT_N_07_15_0</t>
  </si>
  <si>
    <t>MAT_N_07_17_0</t>
  </si>
  <si>
    <t>MAT_N_07_20_0</t>
  </si>
  <si>
    <t>MAT_N_08_02_0</t>
  </si>
  <si>
    <t>MAT_N_08_03_0</t>
  </si>
  <si>
    <t>MAT_N_08_04_0</t>
  </si>
  <si>
    <t>MAT_N_08_05_0</t>
  </si>
  <si>
    <t>MAT_N_08_10_0</t>
  </si>
  <si>
    <t>MAT_N_08_11_0</t>
  </si>
  <si>
    <t>MAT_N_08_12_0</t>
  </si>
  <si>
    <t>MAT_N_08_13_0</t>
  </si>
  <si>
    <t>MAT_N_08_14_0</t>
  </si>
  <si>
    <t>MAT_N_08_15_0</t>
  </si>
  <si>
    <t>MAT_N_08_17_0</t>
  </si>
  <si>
    <t>MAT_N_08_20_0</t>
  </si>
  <si>
    <t>MAT_N_09_01_0</t>
  </si>
  <si>
    <t>MAT_N_09_02_0</t>
  </si>
  <si>
    <t>MAT_N_09_03_0</t>
  </si>
  <si>
    <t>MAT_N_09_04_0</t>
  </si>
  <si>
    <t>MAT_N_09_05_0</t>
  </si>
  <si>
    <t>MAT_N_09_10_0</t>
  </si>
  <si>
    <t>MAT_N_09_11_0</t>
  </si>
  <si>
    <t>MAT_N_09_12_0</t>
  </si>
  <si>
    <t>MAT_N_09_13_0</t>
  </si>
  <si>
    <t>MAT_N_09_14_0</t>
  </si>
  <si>
    <t>MAT_N_09_15_0</t>
  </si>
  <si>
    <t>MAT_N_09_17_0</t>
  </si>
  <si>
    <t>MAT_N_09_20_0</t>
  </si>
  <si>
    <t>MAT_N_16_01_0</t>
  </si>
  <si>
    <t>MAT_N_16_02_0</t>
  </si>
  <si>
    <t>MAT_N_16_03_0</t>
  </si>
  <si>
    <t>MAT_N_16_04_0</t>
  </si>
  <si>
    <t>MAT_N_16_05_0</t>
  </si>
  <si>
    <t>MAT_N_16_10_0</t>
  </si>
  <si>
    <t>MAT_N_16_11_0</t>
  </si>
  <si>
    <t>MAT_N_16_12_0</t>
  </si>
  <si>
    <t>MAT_N_16_13_0</t>
  </si>
  <si>
    <t>MAT_N_16_14_0</t>
  </si>
  <si>
    <t>MAT_N_16_15_0</t>
  </si>
  <si>
    <t>MAT_N_16_17_0</t>
  </si>
  <si>
    <t>MAT_N_16_20_0</t>
  </si>
  <si>
    <t>MAT_N_18_01_0</t>
  </si>
  <si>
    <t>MAT_N_18_02_0</t>
  </si>
  <si>
    <t>MAT_N_18_03_0</t>
  </si>
  <si>
    <t>MAT_N_18_04_0</t>
  </si>
  <si>
    <t>MAT_N_18_05_0</t>
  </si>
  <si>
    <t>MAT_N_18_10_0</t>
  </si>
  <si>
    <t>MAT_N_18_11_0</t>
  </si>
  <si>
    <t>MAT_N_18_12_0</t>
  </si>
  <si>
    <t>MAT_N_18_13_0</t>
  </si>
  <si>
    <t>MAT_N_18_14_0</t>
  </si>
  <si>
    <t>MAT_N_18_15_0</t>
  </si>
  <si>
    <t>MAT_N_18_17_0</t>
  </si>
  <si>
    <t>MAT_N_18_20_0</t>
  </si>
  <si>
    <t>MAT_N_19_01_0</t>
  </si>
  <si>
    <t>MAT_N_19_02_0</t>
  </si>
  <si>
    <t>MAT_N_19_03_0</t>
  </si>
  <si>
    <t>MAT_N_19_04_0</t>
  </si>
  <si>
    <t>MAT_N_19_05_0</t>
  </si>
  <si>
    <t>MAT_N_19_10_0</t>
  </si>
  <si>
    <t>MAT_N_19_11_0</t>
  </si>
  <si>
    <t>MAT_N_19_12_0</t>
  </si>
  <si>
    <t>MAT_N_19_13_0</t>
  </si>
  <si>
    <t>MAT_N_19_14_0</t>
  </si>
  <si>
    <t>MAT_N_19_15_0</t>
  </si>
  <si>
    <t>MAT_N_19_17_0</t>
  </si>
  <si>
    <t>MAT_N_19_20_0</t>
  </si>
  <si>
    <t>MAT_N_01_13_0</t>
  </si>
  <si>
    <t>MAT_N_02_13_0</t>
  </si>
  <si>
    <t>MAT_N_03_13_0</t>
  </si>
  <si>
    <t>MAT_N_04_13_0</t>
  </si>
  <si>
    <t>MAT_N_05_13_0</t>
  </si>
  <si>
    <t>MAT_N_10_13_0</t>
  </si>
  <si>
    <t>MAT_N_11_13_0</t>
  </si>
  <si>
    <t>MAT_N_12_13_0</t>
  </si>
  <si>
    <t>MAT_N_14_13_0</t>
  </si>
  <si>
    <t>MAT_N_15_13_0</t>
  </si>
  <si>
    <t>MAT_N_17_13_0</t>
  </si>
  <si>
    <t>MAT_N_20_13_0</t>
  </si>
  <si>
    <t>/</t>
  </si>
  <si>
    <t>MAT_N_06_01_0/Y_01_0</t>
  </si>
  <si>
    <t>MAT_N_06_02_0/Y_02_0</t>
  </si>
  <si>
    <t>MAT_N_06_03_0/Y_03_0</t>
  </si>
  <si>
    <t>MAT_N_06_04_0/Y_04_0</t>
  </si>
  <si>
    <t>MAT_N_06_05_0/Y_05_0</t>
  </si>
  <si>
    <t>MAT_N_06_06_0/Y_06_0</t>
  </si>
  <si>
    <t>MAT_N_06_07_0/Y_07_0</t>
  </si>
  <si>
    <t>MAT_N_06_08_0/Y_08_0</t>
  </si>
  <si>
    <t>MAT_N_06_09_0/Y_09_0</t>
  </si>
  <si>
    <t>MAT_N_06_11_0/Y_11_0</t>
  </si>
  <si>
    <t>MAT_N_06_12_0/Y_12_0</t>
  </si>
  <si>
    <t>MAT_N_06_13_0/Y_13_0</t>
  </si>
  <si>
    <t>MAT_N_06_14_0/Y_14_0</t>
  </si>
  <si>
    <t>MAT_N_06_15_0/Y_15_0</t>
  </si>
  <si>
    <t>MAT_N_06_16_0/Y_16_0</t>
  </si>
  <si>
    <t>MAT_N_06_17_0/Y_17_0</t>
  </si>
  <si>
    <t>MAT_N_06_18_0/Y_18_0</t>
  </si>
  <si>
    <t>MAT_N_06_19_0/Y_19_0</t>
  </si>
  <si>
    <t>MAT_N_06_20_0/Y_20_0</t>
  </si>
  <si>
    <t>MAT_N_07_01_0/Y_01_0</t>
  </si>
  <si>
    <t>MAT_N_07_02_0/Y_02_0</t>
  </si>
  <si>
    <t>MAT_N_07_03_0/Y_03_0</t>
  </si>
  <si>
    <t>MAT_N_07_04_0/Y_04_0</t>
  </si>
  <si>
    <t>MAT_N_07_05_0/Y_05_0</t>
  </si>
  <si>
    <t>MAT_N_07_06_0/Y_06_0</t>
  </si>
  <si>
    <t>MAT_N_07_07_0/Y_07_0</t>
  </si>
  <si>
    <t>MAT_N_07_08_0/Y_08_0</t>
  </si>
  <si>
    <t>MAT_N_07_09_0/Y_09_0</t>
  </si>
  <si>
    <t>MAT_N_07_10_0/Y_10_0</t>
  </si>
  <si>
    <t>MAT_N_07_11_0/Y_11_0</t>
  </si>
  <si>
    <t>MAT_N_07_12_0/Y_12_0</t>
  </si>
  <si>
    <t>MAT_N_07_13_0/Y_13_0</t>
  </si>
  <si>
    <t>MAT_N_07_14_0/Y_14_0</t>
  </si>
  <si>
    <t>MAT_N_07_15_0/Y_15_0</t>
  </si>
  <si>
    <t>MAT_N_07_16_0/Y_16_0</t>
  </si>
  <si>
    <t>MAT_N_07_17_0/Y_17_0</t>
  </si>
  <si>
    <t>MAT_N_07_18_0/Y_18_0</t>
  </si>
  <si>
    <t>MAT_N_07_19_0/Y_19_0</t>
  </si>
  <si>
    <t>MAT_N_07_20_0/Y_20_0</t>
  </si>
  <si>
    <t>MAT_N_08_02_0/Y_02_0</t>
  </si>
  <si>
    <t>MAT_N_08_03_0/Y_03_0</t>
  </si>
  <si>
    <t>MAT_N_08_04_0/Y_04_0</t>
  </si>
  <si>
    <t>MAT_N_08_05_0/Y_05_0</t>
  </si>
  <si>
    <t>MAT_N_08_06_0/Y_06_0</t>
  </si>
  <si>
    <t>MAT_N_08_07_0/Y_07_0</t>
  </si>
  <si>
    <t>MAT_N_08_08_0/Y_08_0</t>
  </si>
  <si>
    <t>MAT_N_08_09_0/Y_09_0</t>
  </si>
  <si>
    <t>MAT_N_08_10_0/Y_10_0</t>
  </si>
  <si>
    <t>MAT_N_08_11_0/Y_11_0</t>
  </si>
  <si>
    <t>MAT_N_08_12_0/Y_12_0</t>
  </si>
  <si>
    <t>MAT_N_08_13_0/Y_13_0</t>
  </si>
  <si>
    <t>MAT_N_08_14_0/Y_14_0</t>
  </si>
  <si>
    <t>MAT_N_08_15_0/Y_15_0</t>
  </si>
  <si>
    <t>MAT_N_08_16_0/Y_16_0</t>
  </si>
  <si>
    <t>MAT_N_08_17_0/Y_17_0</t>
  </si>
  <si>
    <t>MAT_N_08_18_0/Y_18_0</t>
  </si>
  <si>
    <t>MAT_N_08_19_0/Y_19_0</t>
  </si>
  <si>
    <t>MAT_N_08_20_0/Y_20_0</t>
  </si>
  <si>
    <t>MAT_N_09_01_0/Y_01_0</t>
  </si>
  <si>
    <t>MAT_N_09_02_0/Y_02_0</t>
  </si>
  <si>
    <t>MAT_N_09_03_0/Y_03_0</t>
  </si>
  <si>
    <t>MAT_N_09_04_0/Y_04_0</t>
  </si>
  <si>
    <t>MAT_N_09_05_0/Y_05_0</t>
  </si>
  <si>
    <t>MAT_N_09_06_0/Y_06_0</t>
  </si>
  <si>
    <t>MAT_N_09_07_0/Y_07_0</t>
  </si>
  <si>
    <t>MAT_N_09_08_0/Y_08_0</t>
  </si>
  <si>
    <t>MAT_N_09_09_0/Y_09_0</t>
  </si>
  <si>
    <t>MAT_N_09_10_0/Y_10_0</t>
  </si>
  <si>
    <t>MAT_N_09_11_0/Y_11_0</t>
  </si>
  <si>
    <t>MAT_N_09_12_0/Y_12_0</t>
  </si>
  <si>
    <t>MAT_N_09_13_0/Y_13_0</t>
  </si>
  <si>
    <t>MAT_N_09_14_0/Y_14_0</t>
  </si>
  <si>
    <t>MAT_N_09_15_0/Y_15_0</t>
  </si>
  <si>
    <t>MAT_N_09_16_0/Y_16_0</t>
  </si>
  <si>
    <t>MAT_N_09_17_0/Y_17_0</t>
  </si>
  <si>
    <t>MAT_N_09_18_0/Y_18_0</t>
  </si>
  <si>
    <t>MAT_N_09_19_0/Y_19_0</t>
  </si>
  <si>
    <t>MAT_N_09_20_0/Y_20_0</t>
  </si>
  <si>
    <t>MAT_N_16_01_0/Y_01_0</t>
  </si>
  <si>
    <t>MAT_N_16_02_0/Y_02_0</t>
  </si>
  <si>
    <t>MAT_N_16_03_0/Y_03_0</t>
  </si>
  <si>
    <t>MAT_N_16_04_0/Y_04_0</t>
  </si>
  <si>
    <t>MAT_N_16_05_0/Y_05_0</t>
  </si>
  <si>
    <t>MAT_N_16_06_0/Y_06_0</t>
  </si>
  <si>
    <t>MAT_N_16_07_0/Y_07_0</t>
  </si>
  <si>
    <t>MAT_N_16_08_0/Y_08_0</t>
  </si>
  <si>
    <t>MAT_N_16_09_0/Y_09_0</t>
  </si>
  <si>
    <t>MAT_N_16_10_0/Y_10_0</t>
  </si>
  <si>
    <t>MAT_N_16_11_0/Y_11_0</t>
  </si>
  <si>
    <t>MAT_N_16_12_0/Y_12_0</t>
  </si>
  <si>
    <t>MAT_N_16_13_0/Y_13_0</t>
  </si>
  <si>
    <t>MAT_N_16_14_0/Y_14_0</t>
  </si>
  <si>
    <t>MAT_N_16_15_0/Y_15_0</t>
  </si>
  <si>
    <t>MAT_N_16_16_0/Y_16_0</t>
  </si>
  <si>
    <t>MAT_N_16_17_0/Y_17_0</t>
  </si>
  <si>
    <t>MAT_N_16_18_0/Y_18_0</t>
  </si>
  <si>
    <t>MAT_N_16_19_0/Y_19_0</t>
  </si>
  <si>
    <t>MAT_N_16_20_0/Y_20_0</t>
  </si>
  <si>
    <t>MAT_N_18_01_0/Y_01_0</t>
  </si>
  <si>
    <t>MAT_N_18_02_0/Y_02_0</t>
  </si>
  <si>
    <t>MAT_N_18_03_0/Y_03_0</t>
  </si>
  <si>
    <t>MAT_N_18_04_0/Y_04_0</t>
  </si>
  <si>
    <t>MAT_N_18_05_0/Y_05_0</t>
  </si>
  <si>
    <t>MAT_N_18_06_0/Y_06_0</t>
  </si>
  <si>
    <t>MAT_N_18_07_0/Y_07_0</t>
  </si>
  <si>
    <t>MAT_N_18_08_0/Y_08_0</t>
  </si>
  <si>
    <t>MAT_N_18_09_0/Y_09_0</t>
  </si>
  <si>
    <t>MAT_N_18_10_0/Y_10_0</t>
  </si>
  <si>
    <t>MAT_N_18_11_0/Y_11_0</t>
  </si>
  <si>
    <t>MAT_N_18_12_0/Y_12_0</t>
  </si>
  <si>
    <t>MAT_N_18_13_0/Y_13_0</t>
  </si>
  <si>
    <t>MAT_N_18_14_0/Y_14_0</t>
  </si>
  <si>
    <t>MAT_N_18_15_0/Y_15_0</t>
  </si>
  <si>
    <t>MAT_N_18_16_0/Y_16_0</t>
  </si>
  <si>
    <t>MAT_N_18_17_0/Y_17_0</t>
  </si>
  <si>
    <t>MAT_N_18_18_0/Y_18_0</t>
  </si>
  <si>
    <t>MAT_N_18_19_0/Y_19_0</t>
  </si>
  <si>
    <t>MAT_N_18_20_0/Y_20_0</t>
  </si>
  <si>
    <t>MAT_N_19_01_0/Y_01_0</t>
  </si>
  <si>
    <t>MAT_N_19_02_0/Y_02_0</t>
  </si>
  <si>
    <t>MAT_N_19_03_0/Y_03_0</t>
  </si>
  <si>
    <t>MAT_N_19_04_0/Y_04_0</t>
  </si>
  <si>
    <t>MAT_N_19_05_0/Y_05_0</t>
  </si>
  <si>
    <t>MAT_N_19_06_0/Y_06_0</t>
  </si>
  <si>
    <t>MAT_N_19_07_0/Y_07_0</t>
  </si>
  <si>
    <t>MAT_N_19_08_0/Y_08_0</t>
  </si>
  <si>
    <t>MAT_N_19_09_0/Y_09_0</t>
  </si>
  <si>
    <t>MAT_N_19_10_0/Y_10_0</t>
  </si>
  <si>
    <t>MAT_N_19_11_0/Y_11_0</t>
  </si>
  <si>
    <t>MAT_N_19_12_0/Y_12_0</t>
  </si>
  <si>
    <t>MAT_N_19_13_0/Y_13_0</t>
  </si>
  <si>
    <t>MAT_N_19_14_0/Y_14_0</t>
  </si>
  <si>
    <t>MAT_N_19_15_0/Y_15_0</t>
  </si>
  <si>
    <t>MAT_N_19_16_0/Y_16_0</t>
  </si>
  <si>
    <t>MAT_N_19_17_0/Y_17_0</t>
  </si>
  <si>
    <t>MAT_N_19_18_0/Y_18_0</t>
  </si>
  <si>
    <t>MAT_N_19_19_0/Y_19_0</t>
  </si>
  <si>
    <t>MAT_N_19_20_0/Y_20_0</t>
  </si>
  <si>
    <t>MAT_N_01_13_0/Y_13_0</t>
  </si>
  <si>
    <t>MAT_N_02_13_0/Y_13_0</t>
  </si>
  <si>
    <t>MAT_N_03_13_0/Y_13_0</t>
  </si>
  <si>
    <t>MAT_N_04_13_0/Y_13_0</t>
  </si>
  <si>
    <t>MAT_N_05_13_0/Y_13_0</t>
  </si>
  <si>
    <t>MAT_N_10_13_0/Y_13_0</t>
  </si>
  <si>
    <t>MAT_N_11_13_0/Y_13_0</t>
  </si>
  <si>
    <t>MAT_N_12_13_0/Y_13_0</t>
  </si>
  <si>
    <t>MAT_N_13_13_0/Y_13_0</t>
  </si>
  <si>
    <t>MAT_N_14_13_0/Y_13_0</t>
  </si>
  <si>
    <t>MAT_N_15_13_0/Y_13_0</t>
  </si>
  <si>
    <t>MAT_N_17_13_0/Y_13_0</t>
  </si>
  <si>
    <t>MAT_N_20_13_0/Y_13_0</t>
  </si>
  <si>
    <t>MAT_N_06_01</t>
  </si>
  <si>
    <t>_0</t>
  </si>
  <si>
    <t>MAT_N_06_02</t>
  </si>
  <si>
    <t>MAT_N_06_03</t>
  </si>
  <si>
    <t>MAT_N_06_04</t>
  </si>
  <si>
    <t>MAT_N_06_05</t>
  </si>
  <si>
    <t>MAT_N_06_06</t>
  </si>
  <si>
    <t>MAT_N_06_07</t>
  </si>
  <si>
    <t>MAT_N_06_08</t>
  </si>
  <si>
    <t>MAT_N_06_09</t>
  </si>
  <si>
    <t>MAT_N_06_11</t>
  </si>
  <si>
    <t>MAT_N_06_12</t>
  </si>
  <si>
    <t>MAT_N_06_13</t>
  </si>
  <si>
    <t>MAT_N_06_14</t>
  </si>
  <si>
    <t>MAT_N_06_15</t>
  </si>
  <si>
    <t>MAT_N_06_16</t>
  </si>
  <si>
    <t>MAT_N_06_17</t>
  </si>
  <si>
    <t>MAT_N_06_18</t>
  </si>
  <si>
    <t>MAT_N_06_19</t>
  </si>
  <si>
    <t>MAT_N_06_20</t>
  </si>
  <si>
    <t>MAT_N_07_01</t>
  </si>
  <si>
    <t>MAT_N_07_02</t>
  </si>
  <si>
    <t>MAT_N_07_03</t>
  </si>
  <si>
    <t>MAT_N_07_04</t>
  </si>
  <si>
    <t>MAT_N_07_05</t>
  </si>
  <si>
    <t>MAT_N_07_06</t>
  </si>
  <si>
    <t>MAT_N_07_07</t>
  </si>
  <si>
    <t>MAT_N_07_08</t>
  </si>
  <si>
    <t>MAT_N_07_09</t>
  </si>
  <si>
    <t>MAT_N_07_10</t>
  </si>
  <si>
    <t>MAT_N_07_11</t>
  </si>
  <si>
    <t>MAT_N_07_12</t>
  </si>
  <si>
    <t>MAT_N_07_13</t>
  </si>
  <si>
    <t>MAT_N_07_14</t>
  </si>
  <si>
    <t>MAT_N_07_15</t>
  </si>
  <si>
    <t>MAT_N_07_16</t>
  </si>
  <si>
    <t>MAT_N_07_17</t>
  </si>
  <si>
    <t>MAT_N_07_18</t>
  </si>
  <si>
    <t>MAT_N_07_19</t>
  </si>
  <si>
    <t>MAT_N_07_20</t>
  </si>
  <si>
    <t>MAT_N_08_02</t>
  </si>
  <si>
    <t>MAT_N_08_03</t>
  </si>
  <si>
    <t>MAT_N_08_04</t>
  </si>
  <si>
    <t>MAT_N_08_05</t>
  </si>
  <si>
    <t>MAT_N_08_06</t>
  </si>
  <si>
    <t>MAT_N_08_07</t>
  </si>
  <si>
    <t>MAT_N_08_08</t>
  </si>
  <si>
    <t>MAT_N_08_09</t>
  </si>
  <si>
    <t>MAT_N_08_10</t>
  </si>
  <si>
    <t>MAT_N_08_11</t>
  </si>
  <si>
    <t>MAT_N_08_12</t>
  </si>
  <si>
    <t>MAT_N_08_13</t>
  </si>
  <si>
    <t>MAT_N_08_14</t>
  </si>
  <si>
    <t>MAT_N_08_15</t>
  </si>
  <si>
    <t>MAT_N_08_16</t>
  </si>
  <si>
    <t>MAT_N_08_17</t>
  </si>
  <si>
    <t>MAT_N_08_18</t>
  </si>
  <si>
    <t>MAT_N_08_19</t>
  </si>
  <si>
    <t>MAT_N_08_20</t>
  </si>
  <si>
    <t>MAT_N_09_01</t>
  </si>
  <si>
    <t>MAT_N_09_02</t>
  </si>
  <si>
    <t>MAT_N_09_03</t>
  </si>
  <si>
    <t>MAT_N_09_04</t>
  </si>
  <si>
    <t>MAT_N_09_05</t>
  </si>
  <si>
    <t>MAT_N_09_06</t>
  </si>
  <si>
    <t>MAT_N_09_07</t>
  </si>
  <si>
    <t>MAT_N_09_08</t>
  </si>
  <si>
    <t>MAT_N_09_09</t>
  </si>
  <si>
    <t>MAT_N_09_10</t>
  </si>
  <si>
    <t>MAT_N_09_11</t>
  </si>
  <si>
    <t>MAT_N_09_12</t>
  </si>
  <si>
    <t>MAT_N_09_13</t>
  </si>
  <si>
    <t>MAT_N_09_14</t>
  </si>
  <si>
    <t>MAT_N_09_15</t>
  </si>
  <si>
    <t>MAT_N_09_16</t>
  </si>
  <si>
    <t>MAT_N_09_17</t>
  </si>
  <si>
    <t>MAT_N_09_18</t>
  </si>
  <si>
    <t>MAT_N_09_19</t>
  </si>
  <si>
    <t>MAT_N_09_20</t>
  </si>
  <si>
    <t>MAT_N_16_01</t>
  </si>
  <si>
    <t>MAT_N_16_02</t>
  </si>
  <si>
    <t>MAT_N_16_03</t>
  </si>
  <si>
    <t>MAT_N_16_04</t>
  </si>
  <si>
    <t>MAT_N_16_05</t>
  </si>
  <si>
    <t>MAT_N_16_06</t>
  </si>
  <si>
    <t>MAT_N_16_07</t>
  </si>
  <si>
    <t>MAT_N_16_08</t>
  </si>
  <si>
    <t>MAT_N_16_09</t>
  </si>
  <si>
    <t>MAT_N_16_10</t>
  </si>
  <si>
    <t>MAT_N_16_11</t>
  </si>
  <si>
    <t>MAT_N_16_12</t>
  </si>
  <si>
    <t>MAT_N_16_13</t>
  </si>
  <si>
    <t>MAT_N_16_14</t>
  </si>
  <si>
    <t>MAT_N_16_15</t>
  </si>
  <si>
    <t>MAT_N_16_16</t>
  </si>
  <si>
    <t>MAT_N_16_17</t>
  </si>
  <si>
    <t>MAT_N_16_18</t>
  </si>
  <si>
    <t>MAT_N_16_19</t>
  </si>
  <si>
    <t>MAT_N_16_20</t>
  </si>
  <si>
    <t>MAT_N_18_01</t>
  </si>
  <si>
    <t>MAT_N_18_02</t>
  </si>
  <si>
    <t>MAT_N_18_03</t>
  </si>
  <si>
    <t>MAT_N_18_04</t>
  </si>
  <si>
    <t>MAT_N_18_05</t>
  </si>
  <si>
    <t>MAT_N_18_06</t>
  </si>
  <si>
    <t>MAT_N_18_07</t>
  </si>
  <si>
    <t>MAT_N_18_08</t>
  </si>
  <si>
    <t>MAT_N_18_09</t>
  </si>
  <si>
    <t>MAT_N_18_10</t>
  </si>
  <si>
    <t>MAT_N_18_11</t>
  </si>
  <si>
    <t>MAT_N_18_12</t>
  </si>
  <si>
    <t>MAT_N_18_13</t>
  </si>
  <si>
    <t>MAT_N_18_14</t>
  </si>
  <si>
    <t>MAT_N_18_15</t>
  </si>
  <si>
    <t>MAT_N_18_16</t>
  </si>
  <si>
    <t>MAT_N_18_17</t>
  </si>
  <si>
    <t>MAT_N_18_18</t>
  </si>
  <si>
    <t>MAT_N_18_19</t>
  </si>
  <si>
    <t>MAT_N_18_20</t>
  </si>
  <si>
    <t>MAT_N_19_01</t>
  </si>
  <si>
    <t>MAT_N_19_02</t>
  </si>
  <si>
    <t>MAT_N_19_03</t>
  </si>
  <si>
    <t>MAT_N_19_04</t>
  </si>
  <si>
    <t>MAT_N_19_05</t>
  </si>
  <si>
    <t>MAT_N_19_06</t>
  </si>
  <si>
    <t>MAT_N_19_07</t>
  </si>
  <si>
    <t>MAT_N_19_08</t>
  </si>
  <si>
    <t>MAT_N_19_09</t>
  </si>
  <si>
    <t>MAT_N_19_10</t>
  </si>
  <si>
    <t>MAT_N_19_11</t>
  </si>
  <si>
    <t>MAT_N_19_12</t>
  </si>
  <si>
    <t>MAT_N_19_13</t>
  </si>
  <si>
    <t>MAT_N_19_14</t>
  </si>
  <si>
    <t>MAT_N_19_15</t>
  </si>
  <si>
    <t>MAT_N_19_16</t>
  </si>
  <si>
    <t>MAT_N_19_17</t>
  </si>
  <si>
    <t>MAT_N_19_18</t>
  </si>
  <si>
    <t>MAT_N_19_19</t>
  </si>
  <si>
    <t>MAT_N_19_20</t>
  </si>
  <si>
    <t>MAT_N_01_13</t>
  </si>
  <si>
    <t>MAT_N_02_13</t>
  </si>
  <si>
    <t>MAT_N_03_13</t>
  </si>
  <si>
    <t>MAT_N_04_13</t>
  </si>
  <si>
    <t>MAT_N_05_13</t>
  </si>
  <si>
    <t>MAT_N_10_13</t>
  </si>
  <si>
    <t>MAT_N_11_13</t>
  </si>
  <si>
    <t>MAT_N_12_13</t>
  </si>
  <si>
    <t>MAT_N_13_13</t>
  </si>
  <si>
    <t>MAT_N_14_13</t>
  </si>
  <si>
    <t>MAT_N_15_13</t>
  </si>
  <si>
    <t>MAT_N_17_13</t>
  </si>
  <si>
    <t>MAT_N_20_13</t>
  </si>
  <si>
    <t>_2</t>
  </si>
  <si>
    <t>Y_01</t>
  </si>
  <si>
    <t>Y_02</t>
  </si>
  <si>
    <t>Y_03</t>
  </si>
  <si>
    <t>Y_04</t>
  </si>
  <si>
    <t>Y_05</t>
  </si>
  <si>
    <t>Y_06</t>
  </si>
  <si>
    <t>Y_07</t>
  </si>
  <si>
    <t>Y_08</t>
  </si>
  <si>
    <t>Y_09</t>
  </si>
  <si>
    <t>Y_11</t>
  </si>
  <si>
    <t>Y_12</t>
  </si>
  <si>
    <t>Y_13</t>
  </si>
  <si>
    <t>Y_14</t>
  </si>
  <si>
    <t>Y_15</t>
  </si>
  <si>
    <t>Y_16</t>
  </si>
  <si>
    <t>Y_17</t>
  </si>
  <si>
    <t>Y_18</t>
  </si>
  <si>
    <t>Y_19</t>
  </si>
  <si>
    <t>Y_20</t>
  </si>
  <si>
    <t>Y_10</t>
  </si>
  <si>
    <t>MAT_N_06_01_2/Y_01_2</t>
  </si>
  <si>
    <t>MAT_N_06_02_2/Y_02_2</t>
  </si>
  <si>
    <t>MAT_N_06_03_2/Y_03_2</t>
  </si>
  <si>
    <t>MAT_N_06_04_2/Y_04_2</t>
  </si>
  <si>
    <t>MAT_N_06_05_2/Y_05_2</t>
  </si>
  <si>
    <t>MAT_N_06_06_2/Y_06_2</t>
  </si>
  <si>
    <t>MAT_N_06_07_2/Y_07_2</t>
  </si>
  <si>
    <t>MAT_N_06_08_2/Y_08_2</t>
  </si>
  <si>
    <t>MAT_N_06_09_2/Y_09_2</t>
  </si>
  <si>
    <t>MAT_N_06_11_2/Y_11_2</t>
  </si>
  <si>
    <t>MAT_N_06_12_2/Y_12_2</t>
  </si>
  <si>
    <t>MAT_N_06_13_2/Y_13_2</t>
  </si>
  <si>
    <t>MAT_N_06_14_2/Y_14_2</t>
  </si>
  <si>
    <t>MAT_N_06_15_2/Y_15_2</t>
  </si>
  <si>
    <t>MAT_N_06_16_2/Y_16_2</t>
  </si>
  <si>
    <t>MAT_N_06_17_2/Y_17_2</t>
  </si>
  <si>
    <t>MAT_N_06_18_2/Y_18_2</t>
  </si>
  <si>
    <t>MAT_N_06_19_2/Y_19_2</t>
  </si>
  <si>
    <t>MAT_N_06_20_2/Y_20_2</t>
  </si>
  <si>
    <t>MAT_N_07_01_2/Y_01_2</t>
  </si>
  <si>
    <t>MAT_N_07_02_2/Y_02_2</t>
  </si>
  <si>
    <t>MAT_N_07_03_2/Y_03_2</t>
  </si>
  <si>
    <t>MAT_N_07_04_2/Y_04_2</t>
  </si>
  <si>
    <t>MAT_N_07_05_2/Y_05_2</t>
  </si>
  <si>
    <t>MAT_N_07_06_2/Y_06_2</t>
  </si>
  <si>
    <t>MAT_N_07_07_2/Y_07_2</t>
  </si>
  <si>
    <t>MAT_N_07_08_2/Y_08_2</t>
  </si>
  <si>
    <t>MAT_N_07_09_2/Y_09_2</t>
  </si>
  <si>
    <t>MAT_N_07_10_2/Y_10_2</t>
  </si>
  <si>
    <t>MAT_N_07_11_2/Y_11_2</t>
  </si>
  <si>
    <t>MAT_N_07_12_2/Y_12_2</t>
  </si>
  <si>
    <t>MAT_N_07_13_2/Y_13_2</t>
  </si>
  <si>
    <t>MAT_N_07_14_2/Y_14_2</t>
  </si>
  <si>
    <t>MAT_N_07_15_2/Y_15_2</t>
  </si>
  <si>
    <t>MAT_N_07_16_2/Y_16_2</t>
  </si>
  <si>
    <t>MAT_N_07_17_2/Y_17_2</t>
  </si>
  <si>
    <t>MAT_N_07_18_2/Y_18_2</t>
  </si>
  <si>
    <t>MAT_N_07_19_2/Y_19_2</t>
  </si>
  <si>
    <t>MAT_N_07_20_2/Y_20_2</t>
  </si>
  <si>
    <t>MAT_N_08_02_2/Y_02_2</t>
  </si>
  <si>
    <t>MAT_N_08_03_2/Y_03_2</t>
  </si>
  <si>
    <t>MAT_N_08_04_2/Y_04_2</t>
  </si>
  <si>
    <t>MAT_N_08_05_2/Y_05_2</t>
  </si>
  <si>
    <t>MAT_N_08_06_2/Y_06_2</t>
  </si>
  <si>
    <t>MAT_N_08_07_2/Y_07_2</t>
  </si>
  <si>
    <t>MAT_N_08_08_2/Y_08_2</t>
  </si>
  <si>
    <t>MAT_N_08_09_2/Y_09_2</t>
  </si>
  <si>
    <t>MAT_N_08_10_2/Y_10_2</t>
  </si>
  <si>
    <t>MAT_N_08_11_2/Y_11_2</t>
  </si>
  <si>
    <t>MAT_N_08_12_2/Y_12_2</t>
  </si>
  <si>
    <t>MAT_N_08_13_2/Y_13_2</t>
  </si>
  <si>
    <t>MAT_N_08_14_2/Y_14_2</t>
  </si>
  <si>
    <t>MAT_N_08_15_2/Y_15_2</t>
  </si>
  <si>
    <t>MAT_N_08_16_2/Y_16_2</t>
  </si>
  <si>
    <t>MAT_N_08_17_2/Y_17_2</t>
  </si>
  <si>
    <t>MAT_N_08_18_2/Y_18_2</t>
  </si>
  <si>
    <t>MAT_N_08_19_2/Y_19_2</t>
  </si>
  <si>
    <t>MAT_N_08_20_2/Y_20_2</t>
  </si>
  <si>
    <t>MAT_N_09_01_2/Y_01_2</t>
  </si>
  <si>
    <t>MAT_N_09_02_2/Y_02_2</t>
  </si>
  <si>
    <t>MAT_N_09_03_2/Y_03_2</t>
  </si>
  <si>
    <t>MAT_N_09_04_2/Y_04_2</t>
  </si>
  <si>
    <t>MAT_N_09_05_2/Y_05_2</t>
  </si>
  <si>
    <t>MAT_N_09_06_2/Y_06_2</t>
  </si>
  <si>
    <t>MAT_N_09_07_2/Y_07_2</t>
  </si>
  <si>
    <t>MAT_N_09_08_2/Y_08_2</t>
  </si>
  <si>
    <t>MAT_N_09_09_2/Y_09_2</t>
  </si>
  <si>
    <t>MAT_N_09_10_2/Y_10_2</t>
  </si>
  <si>
    <t>MAT_N_09_11_2/Y_11_2</t>
  </si>
  <si>
    <t>MAT_N_09_12_2/Y_12_2</t>
  </si>
  <si>
    <t>MAT_N_09_13_2/Y_13_2</t>
  </si>
  <si>
    <t>MAT_N_09_14_2/Y_14_2</t>
  </si>
  <si>
    <t>MAT_N_09_15_2/Y_15_2</t>
  </si>
  <si>
    <t>MAT_N_09_16_2/Y_16_2</t>
  </si>
  <si>
    <t>MAT_N_09_17_2/Y_17_2</t>
  </si>
  <si>
    <t>MAT_N_09_18_2/Y_18_2</t>
  </si>
  <si>
    <t>MAT_N_09_19_2/Y_19_2</t>
  </si>
  <si>
    <t>MAT_N_09_20_2/Y_20_2</t>
  </si>
  <si>
    <t>MAT_N_16_01_2/Y_01_2</t>
  </si>
  <si>
    <t>MAT_N_16_02_2/Y_02_2</t>
  </si>
  <si>
    <t>MAT_N_16_03_2/Y_03_2</t>
  </si>
  <si>
    <t>MAT_N_16_04_2/Y_04_2</t>
  </si>
  <si>
    <t>MAT_N_16_05_2/Y_05_2</t>
  </si>
  <si>
    <t>MAT_N_16_06_2/Y_06_2</t>
  </si>
  <si>
    <t>MAT_N_16_07_2/Y_07_2</t>
  </si>
  <si>
    <t>MAT_N_16_08_2/Y_08_2</t>
  </si>
  <si>
    <t>MAT_N_16_09_2/Y_09_2</t>
  </si>
  <si>
    <t>MAT_N_16_10_2/Y_10_2</t>
  </si>
  <si>
    <t>MAT_N_16_11_2/Y_11_2</t>
  </si>
  <si>
    <t>MAT_N_16_12_2/Y_12_2</t>
  </si>
  <si>
    <t>MAT_N_16_13_2/Y_13_2</t>
  </si>
  <si>
    <t>MAT_N_16_14_2/Y_14_2</t>
  </si>
  <si>
    <t>MAT_N_16_15_2/Y_15_2</t>
  </si>
  <si>
    <t>MAT_N_16_16_2/Y_16_2</t>
  </si>
  <si>
    <t>MAT_N_16_17_2/Y_17_2</t>
  </si>
  <si>
    <t>MAT_N_16_18_2/Y_18_2</t>
  </si>
  <si>
    <t>MAT_N_16_19_2/Y_19_2</t>
  </si>
  <si>
    <t>MAT_N_16_20_2/Y_20_2</t>
  </si>
  <si>
    <t>MAT_N_18_01_2/Y_01_2</t>
  </si>
  <si>
    <t>MAT_N_18_02_2/Y_02_2</t>
  </si>
  <si>
    <t>MAT_N_18_03_2/Y_03_2</t>
  </si>
  <si>
    <t>MAT_N_18_04_2/Y_04_2</t>
  </si>
  <si>
    <t>MAT_N_18_05_2/Y_05_2</t>
  </si>
  <si>
    <t>MAT_N_18_06_2/Y_06_2</t>
  </si>
  <si>
    <t>MAT_N_18_07_2/Y_07_2</t>
  </si>
  <si>
    <t>MAT_N_18_08_2/Y_08_2</t>
  </si>
  <si>
    <t>MAT_N_18_09_2/Y_09_2</t>
  </si>
  <si>
    <t>MAT_N_18_10_2/Y_10_2</t>
  </si>
  <si>
    <t>MAT_N_18_11_2/Y_11_2</t>
  </si>
  <si>
    <t>MAT_N_18_12_2/Y_12_2</t>
  </si>
  <si>
    <t>MAT_N_18_13_2/Y_13_2</t>
  </si>
  <si>
    <t>MAT_N_18_14_2/Y_14_2</t>
  </si>
  <si>
    <t>MAT_N_18_15_2/Y_15_2</t>
  </si>
  <si>
    <t>MAT_N_18_16_2/Y_16_2</t>
  </si>
  <si>
    <t>MAT_N_18_17_2/Y_17_2</t>
  </si>
  <si>
    <t>MAT_N_18_18_2/Y_18_2</t>
  </si>
  <si>
    <t>MAT_N_18_19_2/Y_19_2</t>
  </si>
  <si>
    <t>MAT_N_18_20_2/Y_20_2</t>
  </si>
  <si>
    <t>MAT_N_19_01_2/Y_01_2</t>
  </si>
  <si>
    <t>MAT_N_19_02_2/Y_02_2</t>
  </si>
  <si>
    <t>MAT_N_19_03_2/Y_03_2</t>
  </si>
  <si>
    <t>MAT_N_19_04_2/Y_04_2</t>
  </si>
  <si>
    <t>MAT_N_19_05_2/Y_05_2</t>
  </si>
  <si>
    <t>MAT_N_19_06_2/Y_06_2</t>
  </si>
  <si>
    <t>MAT_N_19_07_2/Y_07_2</t>
  </si>
  <si>
    <t>MAT_N_19_08_2/Y_08_2</t>
  </si>
  <si>
    <t>MAT_N_19_09_2/Y_09_2</t>
  </si>
  <si>
    <t>MAT_N_19_10_2/Y_10_2</t>
  </si>
  <si>
    <t>MAT_N_19_11_2/Y_11_2</t>
  </si>
  <si>
    <t>MAT_N_19_12_2/Y_12_2</t>
  </si>
  <si>
    <t>MAT_N_19_13_2/Y_13_2</t>
  </si>
  <si>
    <t>MAT_N_19_14_2/Y_14_2</t>
  </si>
  <si>
    <t>MAT_N_19_15_2/Y_15_2</t>
  </si>
  <si>
    <t>MAT_N_19_16_2/Y_16_2</t>
  </si>
  <si>
    <t>MAT_N_19_17_2/Y_17_2</t>
  </si>
  <si>
    <t>MAT_N_19_18_2/Y_18_2</t>
  </si>
  <si>
    <t>MAT_N_19_19_2/Y_19_2</t>
  </si>
  <si>
    <t>MAT_N_19_20_2/Y_20_2</t>
  </si>
  <si>
    <t>MAT_N_01_13_2/Y_13_2</t>
  </si>
  <si>
    <t>MAT_N_02_13_2/Y_13_2</t>
  </si>
  <si>
    <t>MAT_N_03_13_2/Y_13_2</t>
  </si>
  <si>
    <t>MAT_N_04_13_2/Y_13_2</t>
  </si>
  <si>
    <t>MAT_N_05_13_2/Y_13_2</t>
  </si>
  <si>
    <t>MAT_N_10_13_2/Y_13_2</t>
  </si>
  <si>
    <t>MAT_N_11_13_2/Y_13_2</t>
  </si>
  <si>
    <t>MAT_N_12_13_2/Y_13_2</t>
  </si>
  <si>
    <t>MAT_N_13_13_2/Y_13_2</t>
  </si>
  <si>
    <t>MAT_N_14_13_2/Y_13_2</t>
  </si>
  <si>
    <t>MAT_N_15_13_2/Y_13_2</t>
  </si>
  <si>
    <t>MAT_N_17_13_2/Y_13_2</t>
  </si>
  <si>
    <t>MAT_N_20_13_2/Y_13_2</t>
  </si>
  <si>
    <t>Dans cette feuille, ratios des coefficients techniques AMS/AME</t>
  </si>
  <si>
    <t>Ecart &gt; 1% -&gt; en jaune</t>
  </si>
  <si>
    <t>MAT_N_c_s_0/Y_s_0</t>
  </si>
  <si>
    <t>MAT_N_14_01_0/Y_01_0</t>
  </si>
  <si>
    <t>MAT_N_14_02_0/Y_02_0</t>
  </si>
  <si>
    <t>MAT_N_14_03_0/Y_03_0</t>
  </si>
  <si>
    <t>MAT_N_14_04_0/Y_04_0</t>
  </si>
  <si>
    <t>MAT_N_14_05_0/Y_05_0</t>
  </si>
  <si>
    <t>MAT_N_14_06_0/Y_06_0</t>
  </si>
  <si>
    <t>MAT_N_14_07_0/Y_07_0</t>
  </si>
  <si>
    <t>MAT_N_14_08_0/Y_08_0</t>
  </si>
  <si>
    <t>MAT_N_14_09_0/Y_09_0</t>
  </si>
  <si>
    <t>MAT_N_14_10_0/Y_10_0</t>
  </si>
  <si>
    <t>MAT_N_14_11_0/Y_11_0</t>
  </si>
  <si>
    <t>MAT_N_14_12_0/Y_12_0</t>
  </si>
  <si>
    <t>MAT_N_14_14_0/Y_14_0</t>
  </si>
  <si>
    <t>MAT_N_14_15_0/Y_15_0</t>
  </si>
  <si>
    <t>MAT_N_14_16_0/Y_16_0</t>
  </si>
  <si>
    <t>MAT_N_14_17_0/Y_17_0</t>
  </si>
  <si>
    <t>MAT_N_14_18_0/Y_18_0</t>
  </si>
  <si>
    <t>MAT_N_14_19_0/Y_19_0</t>
  </si>
  <si>
    <t>MAT_N_14_20_0/Y_20_0</t>
  </si>
  <si>
    <t>MAT_N_17_02_0/Y_02_0</t>
  </si>
  <si>
    <t>MAT_N_17_03_0/Y_03_0</t>
  </si>
  <si>
    <t>MAT_N_17_04_0/Y_04_0</t>
  </si>
  <si>
    <t>MAT_N_17_05_0/Y_05_0</t>
  </si>
  <si>
    <t>MAT_N_17_06_0/Y_06_0</t>
  </si>
  <si>
    <t>MAT_N_17_07_0/Y_07_0</t>
  </si>
  <si>
    <t>MAT_N_17_08_0/Y_08_0</t>
  </si>
  <si>
    <t>MAT_N_17_09_0/Y_09_0</t>
  </si>
  <si>
    <t>MAT_N_17_10_0/Y_10_0</t>
  </si>
  <si>
    <t>MAT_N_17_11_0/Y_11_0</t>
  </si>
  <si>
    <t>MAT_N_17_12_0/Y_12_0</t>
  </si>
  <si>
    <t>MAT_N_17_14_0/Y_14_0</t>
  </si>
  <si>
    <t>MAT_N_17_15_0/Y_15_0</t>
  </si>
  <si>
    <t>MAT_N_17_16_0/Y_16_0</t>
  </si>
  <si>
    <t>MAT_N_17_17_0/Y_17_0</t>
  </si>
  <si>
    <t>MAT_N_17_18_0/Y_18_0</t>
  </si>
  <si>
    <t>MAT_N_17_19_0/Y_19_0</t>
  </si>
  <si>
    <t>MAT_N_17_20_0/Y_20_0</t>
  </si>
  <si>
    <t>MAT_N_14_01_2/Y_01_2</t>
  </si>
  <si>
    <t>MAT_N_14_02_2/Y_02_2</t>
  </si>
  <si>
    <t>MAT_N_14_03_2/Y_03_2</t>
  </si>
  <si>
    <t>MAT_N_14_04_2/Y_04_2</t>
  </si>
  <si>
    <t>MAT_N_14_05_2/Y_05_2</t>
  </si>
  <si>
    <t>MAT_N_14_06_2/Y_06_2</t>
  </si>
  <si>
    <t>MAT_N_14_07_2/Y_07_2</t>
  </si>
  <si>
    <t>MAT_N_14_08_2/Y_08_2</t>
  </si>
  <si>
    <t>MAT_N_14_09_2/Y_09_2</t>
  </si>
  <si>
    <t>MAT_N_14_10_2/Y_10_2</t>
  </si>
  <si>
    <t>MAT_N_14_11_2/Y_11_2</t>
  </si>
  <si>
    <t>MAT_N_14_12_2/Y_12_2</t>
  </si>
  <si>
    <t>MAT_N_14_14_2/Y_14_2</t>
  </si>
  <si>
    <t>MAT_N_14_15_2/Y_15_2</t>
  </si>
  <si>
    <t>MAT_N_14_16_2/Y_16_2</t>
  </si>
  <si>
    <t>MAT_N_14_17_2/Y_17_2</t>
  </si>
  <si>
    <t>MAT_N_14_18_2/Y_18_2</t>
  </si>
  <si>
    <t>MAT_N_14_19_2/Y_19_2</t>
  </si>
  <si>
    <t>MAT_N_14_20_2/Y_20_2</t>
  </si>
  <si>
    <t>MAT_N_17_02_2/Y_02_2</t>
  </si>
  <si>
    <t>MAT_N_17_03_2/Y_03_2</t>
  </si>
  <si>
    <t>MAT_N_17_04_2/Y_04_2</t>
  </si>
  <si>
    <t>MAT_N_17_05_2/Y_05_2</t>
  </si>
  <si>
    <t>MAT_N_17_06_2/Y_06_2</t>
  </si>
  <si>
    <t>MAT_N_17_07_2/Y_07_2</t>
  </si>
  <si>
    <t>MAT_N_17_08_2/Y_08_2</t>
  </si>
  <si>
    <t>MAT_N_17_09_2/Y_09_2</t>
  </si>
  <si>
    <t>MAT_N_17_10_2/Y_10_2</t>
  </si>
  <si>
    <t>MAT_N_17_11_2/Y_11_2</t>
  </si>
  <si>
    <t>MAT_N_17_12_2/Y_12_2</t>
  </si>
  <si>
    <t>MAT_N_17_14_2/Y_14_2</t>
  </si>
  <si>
    <t>MAT_N_17_15_2/Y_15_2</t>
  </si>
  <si>
    <t>MAT_N_17_16_2/Y_16_2</t>
  </si>
  <si>
    <t>MAT_N_17_17_2/Y_17_2</t>
  </si>
  <si>
    <t>MAT_N_17_18_2/Y_18_2</t>
  </si>
  <si>
    <t>MAT_N_17_19_2/Y_19_2</t>
  </si>
  <si>
    <t>MAT_N_17_20_2/Y_20_2</t>
  </si>
  <si>
    <t>évolution relative des coefficients techniques</t>
  </si>
  <si>
    <t>intrant</t>
  </si>
  <si>
    <t>secteurs utilisateurs</t>
  </si>
  <si>
    <t>tous</t>
  </si>
  <si>
    <t>chimie inorganique</t>
  </si>
  <si>
    <t>plastiques</t>
  </si>
  <si>
    <t>tous secteurs sauf ceux infra</t>
  </si>
  <si>
    <t>secteurs à réduction jusqu'à deux fois plus forte : papier, 12</t>
  </si>
  <si>
    <t>ferroviaire</t>
  </si>
  <si>
    <t>fret routier</t>
  </si>
  <si>
    <t>fluvial</t>
  </si>
  <si>
    <t>secteurs en augmentation : chimie organique, plastiques et construction</t>
  </si>
  <si>
    <t>pourquoi une augmentation ??? Aberrant ?</t>
  </si>
  <si>
    <t>agro, papier, plastique</t>
  </si>
  <si>
    <t>parc</t>
  </si>
  <si>
    <t>immatriculations</t>
  </si>
  <si>
    <t>VE, VHR et H2</t>
  </si>
  <si>
    <t>v</t>
  </si>
  <si>
    <t>PL-E</t>
  </si>
  <si>
    <t>bornes</t>
  </si>
  <si>
    <t>bâtiment</t>
  </si>
  <si>
    <t>résidentiel</t>
  </si>
  <si>
    <t>tertiaire</t>
  </si>
  <si>
    <t>n</t>
  </si>
  <si>
    <t>autres</t>
  </si>
  <si>
    <t>énergie</t>
  </si>
  <si>
    <t>industrie</t>
  </si>
  <si>
    <t>Ecarts AMS-AME</t>
  </si>
  <si>
    <t>dont privé</t>
  </si>
  <si>
    <t>dont public</t>
  </si>
  <si>
    <t>Total</t>
  </si>
  <si>
    <t>brut</t>
  </si>
  <si>
    <t>net</t>
  </si>
  <si>
    <t>effort en dépense</t>
  </si>
  <si>
    <t>factures énergétiques</t>
  </si>
  <si>
    <t>Investissements</t>
  </si>
  <si>
    <t>JPF-SM</t>
  </si>
  <si>
    <t>Ecarts AMS</t>
  </si>
  <si>
    <t>AMS</t>
  </si>
  <si>
    <t>écart à :</t>
  </si>
  <si>
    <t>AME</t>
  </si>
  <si>
    <t>sans action climat
2021</t>
  </si>
  <si>
    <t>v = vert
n = net</t>
  </si>
  <si>
    <t>DGTrésor</t>
  </si>
  <si>
    <t>2030
DGTrésor
par rapport
à 2021</t>
  </si>
  <si>
    <t>industrie (yc déchets)</t>
  </si>
  <si>
    <t>agriculture et forêts</t>
  </si>
  <si>
    <t>augmentation car en AMS le papier remplace le plastique (emballages)</t>
  </si>
  <si>
    <t>construction voir avec DGEC</t>
  </si>
  <si>
    <t>10 ? -&gt; fer, voir avec DGEC pourquoi davantage dans AMS</t>
  </si>
  <si>
    <t>ratios de prix AMS/AME</t>
  </si>
  <si>
    <t>PENER_16</t>
  </si>
  <si>
    <t>ENER_16</t>
  </si>
  <si>
    <t>PGDP</t>
  </si>
  <si>
    <t>tester avec juste ETS2 pour voir l'effet sur le prix</t>
  </si>
  <si>
    <t>investissement rénov brut de subventions (M€2021)</t>
  </si>
  <si>
    <t>investissement total (M€2021)</t>
  </si>
  <si>
    <t xml:space="preserve">   dont construction neuve</t>
  </si>
  <si>
    <t xml:space="preserve">   dont rénovation énergétique</t>
  </si>
  <si>
    <t xml:space="preserve">   dont rénovation autre</t>
  </si>
  <si>
    <t>EXP_13_2</t>
  </si>
  <si>
    <t>PEXP_13_H01_2</t>
  </si>
  <si>
    <t>NEWBUIL_H01_2</t>
  </si>
  <si>
    <t>PNEWBUIL_H01_2</t>
  </si>
  <si>
    <t>Investissement ferroviaire (pass et marchandises) (M€2021)</t>
  </si>
  <si>
    <t>LUV_16_2</t>
  </si>
  <si>
    <t>NEW_TRUCKS_15_2</t>
  </si>
  <si>
    <t>NEW_TRUCKS_16_2</t>
  </si>
  <si>
    <t>NEW_LUV_16_2</t>
  </si>
  <si>
    <t>TRUCKS_15_2</t>
  </si>
  <si>
    <t>TRUCKS_16_2</t>
  </si>
  <si>
    <t>TRUCKS_22_15_2</t>
  </si>
  <si>
    <t>TRUCKS_22_16_2</t>
  </si>
  <si>
    <t>TRUCKS_23_15_2</t>
  </si>
  <si>
    <t>TRUCKS_23_16_2</t>
  </si>
  <si>
    <t>TRUCKS_24_15_2</t>
  </si>
  <si>
    <t>TRUCKS_24_16_2</t>
  </si>
  <si>
    <t>LUV_22_16_2</t>
  </si>
  <si>
    <t>LUV_23_16_2</t>
  </si>
  <si>
    <t>LUV_24_16_2</t>
  </si>
  <si>
    <t>NEW_TRUCKS_22_15_2</t>
  </si>
  <si>
    <t>NEW_TRUCKS_23_15_2</t>
  </si>
  <si>
    <t>NEW_TRUCKS_24_15_2</t>
  </si>
  <si>
    <t>NEW_TRUCKS_22_16_2</t>
  </si>
  <si>
    <t>NEW_TRUCKS_23_16_2</t>
  </si>
  <si>
    <t>NEW_TRUCKS_24_16_2</t>
  </si>
  <si>
    <t xml:space="preserve">   dont PL gazole</t>
  </si>
  <si>
    <t xml:space="preserve">   dont PL électrique</t>
  </si>
  <si>
    <t xml:space="preserve">   dont PL GNV</t>
  </si>
  <si>
    <t xml:space="preserve">   dont immat PL gazole</t>
  </si>
  <si>
    <t xml:space="preserve">   dont immat PL GNV</t>
  </si>
  <si>
    <t xml:space="preserve">   dont VUL gazole</t>
  </si>
  <si>
    <t xml:space="preserve">   dont VUL GNV</t>
  </si>
  <si>
    <t>NEW_LUV_22_16_2</t>
  </si>
  <si>
    <t>NEW_LUV_23_16_2</t>
  </si>
  <si>
    <t>NEW_LUV_24_16_2</t>
  </si>
  <si>
    <t xml:space="preserve">   dont immat VUL gazole</t>
  </si>
  <si>
    <t xml:space="preserve">   dont immat VUL GNV</t>
  </si>
  <si>
    <t xml:space="preserve">   dont immat PL électrique</t>
  </si>
  <si>
    <t xml:space="preserve">   dont VUL électrique</t>
  </si>
  <si>
    <t xml:space="preserve">   dont immat VUL électrique</t>
  </si>
  <si>
    <t xml:space="preserve">   dont investissement PL gazole</t>
  </si>
  <si>
    <t xml:space="preserve">   dont investissement PL électrique</t>
  </si>
  <si>
    <t xml:space="preserve">   dont investissement PL GNV</t>
  </si>
  <si>
    <t>Investissement Achat PL (M€2021)</t>
  </si>
  <si>
    <t>Investissement Achat VUL (M€2021)</t>
  </si>
  <si>
    <t xml:space="preserve">   dont investissement VUL gazole</t>
  </si>
  <si>
    <t xml:space="preserve">   dont investissement VUL électrique</t>
  </si>
  <si>
    <t xml:space="preserve">   dont investissement VUL GNV</t>
  </si>
  <si>
    <t>Parc de VUL (milliers)</t>
  </si>
  <si>
    <t>Immatriculations VUL (milliers)</t>
  </si>
  <si>
    <t>Parc de PL (hors VUL) (milliers)</t>
  </si>
  <si>
    <t>Immatriculations PL (milliers)</t>
  </si>
  <si>
    <t>PL gazole</t>
  </si>
  <si>
    <t>PL électrique</t>
  </si>
  <si>
    <t>PL GNV</t>
  </si>
  <si>
    <t>VUL gazole</t>
  </si>
  <si>
    <t>VUL électrique</t>
  </si>
  <si>
    <t>VUL GNV</t>
  </si>
  <si>
    <t>Hypothèses de prix (source I4CE) (k€2022)</t>
  </si>
  <si>
    <t>Parc de B&amp;C (milliers)</t>
  </si>
  <si>
    <t xml:space="preserve">   dont B&amp;C gazole</t>
  </si>
  <si>
    <t xml:space="preserve">   dont B&amp;C électrique</t>
  </si>
  <si>
    <t xml:space="preserve">   dont B&amp;C GNV</t>
  </si>
  <si>
    <t>Immatriculations B&amp;C (milliers)</t>
  </si>
  <si>
    <t xml:space="preserve">   dont immat B&amp;C gazole</t>
  </si>
  <si>
    <t xml:space="preserve">   dont immat B&amp;C électrique</t>
  </si>
  <si>
    <t xml:space="preserve">   dont immat B&amp;C GNV</t>
  </si>
  <si>
    <t>Investissement Achat B&amp;C (M€2021)</t>
  </si>
  <si>
    <t xml:space="preserve">   dont investissement B&amp;C gazole</t>
  </si>
  <si>
    <t xml:space="preserve">   dont investissement B&amp;C électrique</t>
  </si>
  <si>
    <t xml:space="preserve">   dont investissement B&amp;C GNV</t>
  </si>
  <si>
    <t>B&amp;C gazole</t>
  </si>
  <si>
    <t>B&amp;C électrique</t>
  </si>
  <si>
    <t>B&amp;C GNV</t>
  </si>
  <si>
    <t>Investissement PL + VUL élec et gaz (M€2021)</t>
  </si>
  <si>
    <t>YQ_01_2</t>
  </si>
  <si>
    <t>YQ_02_2</t>
  </si>
  <si>
    <t>YQ_03_2</t>
  </si>
  <si>
    <t>YQ_04_2</t>
  </si>
  <si>
    <t>YQ_05_2</t>
  </si>
  <si>
    <t>YQ_06_2</t>
  </si>
  <si>
    <t>YQ_07_2</t>
  </si>
  <si>
    <t>YQ_08_2</t>
  </si>
  <si>
    <t>YQ_09_2</t>
  </si>
  <si>
    <t>YQ_10_2</t>
  </si>
  <si>
    <t>YQ_11_2</t>
  </si>
  <si>
    <t>YQ_12_2</t>
  </si>
  <si>
    <t>YQ_13_2</t>
  </si>
  <si>
    <t>YQ_14_2</t>
  </si>
  <si>
    <t>YQ_15_2</t>
  </si>
  <si>
    <t>YQ_16_2</t>
  </si>
  <si>
    <t>YQ_17_2</t>
  </si>
  <si>
    <t>YQ_18_2</t>
  </si>
  <si>
    <t>YQ_19_2</t>
  </si>
  <si>
    <t>YQ_20_2</t>
  </si>
  <si>
    <t>PYQ_01_2</t>
  </si>
  <si>
    <t>PYQ_02_2</t>
  </si>
  <si>
    <t>PYQ_03_2</t>
  </si>
  <si>
    <t>PYQ_04_2</t>
  </si>
  <si>
    <t>PYQ_05_2</t>
  </si>
  <si>
    <t>PYQ_06_2</t>
  </si>
  <si>
    <t>PYQ_07_2</t>
  </si>
  <si>
    <t>PYQ_08_2</t>
  </si>
  <si>
    <t>PYQ_09_2</t>
  </si>
  <si>
    <t>PYQ_10_2</t>
  </si>
  <si>
    <t>PYQ_11_2</t>
  </si>
  <si>
    <t>PYQ_12_2</t>
  </si>
  <si>
    <t>PYQ_13_2</t>
  </si>
  <si>
    <t>PYQ_14_2</t>
  </si>
  <si>
    <t>PYQ_15_2</t>
  </si>
  <si>
    <t>PYQ_16_2</t>
  </si>
  <si>
    <t>PYQ_17_2</t>
  </si>
  <si>
    <t>PYQ_18_2</t>
  </si>
  <si>
    <t>PYQ_19_2</t>
  </si>
  <si>
    <t>PYQ_20_2</t>
  </si>
  <si>
    <t>Production en volume (par secteur) (M€2021)</t>
  </si>
  <si>
    <t>Production en volume (par produit) (M€2021)</t>
  </si>
  <si>
    <t>Hypothèses de prix (source I4CE) (k€)</t>
  </si>
  <si>
    <t>PNEW_TRUCKS_22_15_2</t>
  </si>
  <si>
    <t>PNEW_TRUCKS_23_15_2</t>
  </si>
  <si>
    <t>PNEW_TRUCKS_24_15_2</t>
  </si>
  <si>
    <t>PNEW_TRUCKS_22_16_2</t>
  </si>
  <si>
    <t>PNEW_TRUCKS_23_16_2</t>
  </si>
  <si>
    <t>PNEW_TRUCKS_24_16_2</t>
  </si>
  <si>
    <t>PNEW_LUV_22_16_2</t>
  </si>
  <si>
    <t>PNEW_LUV_23_16_2</t>
  </si>
  <si>
    <t>PNEW_LUV_24_16_2</t>
  </si>
  <si>
    <t>PMAT_03_15_2</t>
  </si>
  <si>
    <t>PMAT_03_16_2</t>
  </si>
  <si>
    <t>Transports</t>
  </si>
  <si>
    <t>2030 AMS - 2021 constaté</t>
  </si>
  <si>
    <t>2030 AMS - 2021 projeté</t>
  </si>
  <si>
    <t>VP électriques</t>
  </si>
  <si>
    <t>Historique I4CE</t>
  </si>
  <si>
    <t>AMS I4CE run 2</t>
  </si>
  <si>
    <t xml:space="preserve">AMS ThreeME </t>
  </si>
  <si>
    <t>AMS JPF-SM</t>
  </si>
  <si>
    <t>AMS Tresor</t>
  </si>
  <si>
    <t>AME I4CE run 2</t>
  </si>
  <si>
    <t>AME ThreeME</t>
  </si>
  <si>
    <t>AME JPF-SM</t>
  </si>
  <si>
    <t>AME Tresor</t>
  </si>
  <si>
    <t>VP fossiles</t>
  </si>
  <si>
    <t>Tresor AME</t>
  </si>
  <si>
    <t>I4CE constaté</t>
  </si>
  <si>
    <t>I4CE run 2</t>
  </si>
  <si>
    <t>Tresor</t>
  </si>
  <si>
    <t>ThreeME</t>
  </si>
  <si>
    <t>ThreeME AMS</t>
  </si>
  <si>
    <t>VUL PL</t>
  </si>
  <si>
    <t>Ferroviaire</t>
  </si>
  <si>
    <t>Bâtiments</t>
  </si>
  <si>
    <t>2030 AMS</t>
  </si>
  <si>
    <t>AMS ThreeME*</t>
  </si>
  <si>
    <t>AME ThreeME*</t>
  </si>
  <si>
    <t>Construction</t>
  </si>
  <si>
    <t>AMS JPF-SM*</t>
  </si>
  <si>
    <t>AMS Tresor*</t>
  </si>
  <si>
    <t>Energie par poste</t>
  </si>
  <si>
    <t>EnR électriques</t>
  </si>
  <si>
    <t>Nucléaire électrique</t>
  </si>
  <si>
    <t>Biométhane, chaleur renouvelable, biocarbs</t>
  </si>
  <si>
    <t>Réseaux élec &amp; flexibilités</t>
  </si>
  <si>
    <t>AMS I4CE run2 moy 2030</t>
  </si>
  <si>
    <t>AMS I4CE run2 moy 2050</t>
  </si>
  <si>
    <t>AMS ThreeME* moy 2030</t>
  </si>
  <si>
    <t>AMS ThreeME* moy 2050</t>
  </si>
  <si>
    <t>AME I4CE run2 moy 2030</t>
  </si>
  <si>
    <t>AME I4CE run2 moy 2050</t>
  </si>
  <si>
    <t>AME ThreeME* moy 2030</t>
  </si>
  <si>
    <t>AME ThreeME* moy 2050</t>
  </si>
  <si>
    <t>Autres secteurs</t>
  </si>
  <si>
    <t>JPF-SM AMS</t>
  </si>
  <si>
    <t>Tresor AMS</t>
  </si>
  <si>
    <t>Agriculture</t>
  </si>
  <si>
    <t>Déflateur PIB (ThreeME)</t>
  </si>
  <si>
    <t>Industrie tot</t>
  </si>
  <si>
    <t>vert 2021</t>
  </si>
  <si>
    <t>vert2030</t>
  </si>
  <si>
    <t>vert moy 2030</t>
  </si>
  <si>
    <t>vert moy 2050</t>
  </si>
  <si>
    <t>2030 AMS - 2021 historique</t>
  </si>
  <si>
    <r>
      <t xml:space="preserve">2030
JPF-SM
par rapport
</t>
    </r>
    <r>
      <rPr>
        <sz val="11"/>
        <color rgb="FFFF0000"/>
        <rFont val="Calibri"/>
        <family val="2"/>
        <scheme val="minor"/>
      </rPr>
      <t>à 2021</t>
    </r>
  </si>
  <si>
    <r>
      <t>vert/brun/net</t>
    </r>
    <r>
      <rPr>
        <sz val="11"/>
        <color rgb="FFFF0000"/>
        <rFont val="Calibri"/>
        <family val="2"/>
        <scheme val="minor"/>
      </rPr>
      <t>/gris</t>
    </r>
  </si>
  <si>
    <t>construction neuve</t>
  </si>
  <si>
    <t>g</t>
  </si>
  <si>
    <t>b</t>
  </si>
  <si>
    <r>
      <t>VP</t>
    </r>
    <r>
      <rPr>
        <sz val="11"/>
        <color rgb="FFFF0000"/>
        <rFont val="Calibri"/>
        <family val="2"/>
        <scheme val="minor"/>
      </rPr>
      <t xml:space="preserve"> - total</t>
    </r>
  </si>
  <si>
    <r>
      <rPr>
        <sz val="11"/>
        <color rgb="FFFF0000"/>
        <rFont val="Calibri"/>
        <family val="2"/>
        <scheme val="minor"/>
      </rPr>
      <t>VP -</t>
    </r>
    <r>
      <rPr>
        <sz val="11"/>
        <color theme="1"/>
        <rFont val="Calibri"/>
        <family val="2"/>
        <scheme val="minor"/>
      </rPr>
      <t xml:space="preserve"> VE, VHR et H2</t>
    </r>
  </si>
  <si>
    <r>
      <rPr>
        <sz val="11"/>
        <color rgb="FFFF0000"/>
        <rFont val="Calibri"/>
        <family val="2"/>
        <scheme val="minor"/>
      </rPr>
      <t xml:space="preserve">VP - </t>
    </r>
    <r>
      <rPr>
        <sz val="11"/>
        <color theme="1"/>
        <rFont val="Calibri"/>
        <family val="2"/>
        <scheme val="minor"/>
      </rPr>
      <t>thermiques</t>
    </r>
  </si>
  <si>
    <r>
      <t xml:space="preserve"> 2030 </t>
    </r>
    <r>
      <rPr>
        <sz val="11"/>
        <color rgb="FFFF0000"/>
        <rFont val="Calibri"/>
        <family val="2"/>
        <scheme val="minor"/>
      </rPr>
      <t>ThreeME</t>
    </r>
    <r>
      <rPr>
        <sz val="11"/>
        <color theme="1"/>
        <rFont val="Calibri"/>
        <family val="2"/>
        <scheme val="minor"/>
      </rPr>
      <t xml:space="preserve">
par rapport
à 2021</t>
    </r>
  </si>
  <si>
    <r>
      <t xml:space="preserve">PL </t>
    </r>
    <r>
      <rPr>
        <sz val="11"/>
        <color rgb="FFFF0000"/>
        <rFont val="Calibri"/>
        <family val="2"/>
        <scheme val="minor"/>
      </rPr>
      <t>et VUL</t>
    </r>
    <r>
      <rPr>
        <sz val="11"/>
        <color theme="1"/>
        <rFont val="Calibri"/>
        <family val="2"/>
        <scheme val="minor"/>
      </rPr>
      <t xml:space="preserve"> -E</t>
    </r>
  </si>
  <si>
    <t>PL et vul - thermiques</t>
  </si>
  <si>
    <r>
      <t>Ferroviaire</t>
    </r>
    <r>
      <rPr>
        <sz val="11"/>
        <color rgb="FFFF0000"/>
        <rFont val="Calibri"/>
        <family val="2"/>
        <scheme val="minor"/>
      </rPr>
      <t xml:space="preserve"> (et vélo ?)</t>
    </r>
  </si>
  <si>
    <t>Aérien maritime</t>
  </si>
  <si>
    <r>
      <t>résidentiel</t>
    </r>
    <r>
      <rPr>
        <sz val="11"/>
        <color rgb="FFFF0000"/>
        <rFont val="Calibri"/>
        <family val="2"/>
        <scheme val="minor"/>
      </rPr>
      <t xml:space="preserve"> - rénovation</t>
    </r>
  </si>
  <si>
    <r>
      <t xml:space="preserve">résidentiel </t>
    </r>
    <r>
      <rPr>
        <sz val="11"/>
        <color rgb="FFFF0000"/>
        <rFont val="Calibri"/>
        <family val="2"/>
        <scheme val="minor"/>
      </rPr>
      <t>- gaz et fioul</t>
    </r>
  </si>
  <si>
    <t>CAPEX</t>
  </si>
  <si>
    <t>Forêt</t>
  </si>
  <si>
    <t>Inclut la baisse d'investissement du à la sobriété (pas uniquement le surcoût par rapport à l'alternative carbonée)</t>
  </si>
  <si>
    <t>PINV_IRVE_2</t>
  </si>
  <si>
    <t>INV_IRVE_2</t>
  </si>
  <si>
    <t>Investissement IRVE (M€2021)</t>
  </si>
  <si>
    <t>NEWAUTO_ELEC_H01_1</t>
  </si>
  <si>
    <t>NEWAUTO_TH_H01_1</t>
  </si>
  <si>
    <t>NEWAUTO_H01_1</t>
  </si>
  <si>
    <t>PAUTO_ELEC_H01_1</t>
  </si>
  <si>
    <t>PNEWAUTO_TH_H01_1</t>
  </si>
  <si>
    <t>PNEWAUTO_H01_1</t>
  </si>
  <si>
    <t>PCH_1</t>
  </si>
  <si>
    <t>AUTO_ELEC_H01_1</t>
  </si>
  <si>
    <t>AUTO_TH_H01_1</t>
  </si>
  <si>
    <t>AUTO_1</t>
  </si>
  <si>
    <t>PENER_AUTOELEC_H01_CA_1</t>
  </si>
  <si>
    <t>PEXP_AUTO_H01_1</t>
  </si>
  <si>
    <t>EXP_AUTO_H01_1</t>
  </si>
  <si>
    <t>EXP_AUTO_H01_22_1</t>
  </si>
  <si>
    <t>EXP_AUTO_H01_23_1</t>
  </si>
  <si>
    <t>EXP_AUTO_H01_24_1</t>
  </si>
  <si>
    <t>Q_MTEP_H_AUTO_22_1</t>
  </si>
  <si>
    <t>Q_MTEP_H_AUTO_23_1</t>
  </si>
  <si>
    <t>Q_MTEP_H_AUTO_24_1</t>
  </si>
  <si>
    <t>KM_AUTO_H01_1</t>
  </si>
  <si>
    <t>KM_AUTO_ELEC_H01_1</t>
  </si>
  <si>
    <t>KM_AUTO_TH_H01_1</t>
  </si>
  <si>
    <t>SUB_AUTO_ELEC_VAL_H01_1</t>
  </si>
  <si>
    <t>SUB_AUTO_TH_VAL_H01_1</t>
  </si>
  <si>
    <t>SUB_AUTO_VAL_H01_1</t>
  </si>
  <si>
    <t>IC_HH_22_H01_1</t>
  </si>
  <si>
    <t>EXP_NEWAUTO_VAL_H01_1</t>
  </si>
  <si>
    <t>ENER_BUIL_H01_1</t>
  </si>
  <si>
    <t>PENER_BUIL_H01_1</t>
  </si>
  <si>
    <t>EMS_HH_1</t>
  </si>
  <si>
    <t>Q_MTEP_H_BUIL_1</t>
  </si>
  <si>
    <t>Q_MTEP_H_BUIL_21_1</t>
  </si>
  <si>
    <t>Q_MTEP_H_BUIL_22_1</t>
  </si>
  <si>
    <t>Q_MTEP_H_BUIL_23_1</t>
  </si>
  <si>
    <t>Q_MTEP_H_BUIL_24_1</t>
  </si>
  <si>
    <t>BUIL_H01_1</t>
  </si>
  <si>
    <t>BUIL_H01_CA_1</t>
  </si>
  <si>
    <t>BUIL_H01_CB_1</t>
  </si>
  <si>
    <t>BUIL_H01_CC_1</t>
  </si>
  <si>
    <t>BUIL_H01_CD_1</t>
  </si>
  <si>
    <t>BUIL_H01_CE_1</t>
  </si>
  <si>
    <t>BUIL_H01_CF_1</t>
  </si>
  <si>
    <t>BUIL_H01_CG_1</t>
  </si>
  <si>
    <t>BUIL_H01_DES_1</t>
  </si>
  <si>
    <t>REHAB_H01_1</t>
  </si>
  <si>
    <t>PREHAB_H01_1</t>
  </si>
  <si>
    <t>RENOV_VAL_1</t>
  </si>
  <si>
    <t>SUB_RENOV_VAL_1</t>
  </si>
  <si>
    <t>R_SUB_CEE_H01_CF_CA_1</t>
  </si>
  <si>
    <t>ER_TERTIARY_1</t>
  </si>
  <si>
    <t>ER_TERTIARY_COAL_1</t>
  </si>
  <si>
    <t>ER_TERTIARY_OIL_1</t>
  </si>
  <si>
    <t>ER_TERTIARY_ELEC_1</t>
  </si>
  <si>
    <t>ER_TERTIARY_GAS_1</t>
  </si>
  <si>
    <t>EMS_SEC_TOT_19_1</t>
  </si>
  <si>
    <t>EMS_SEC_TOT_20_1</t>
  </si>
  <si>
    <t>ENER_19_1</t>
  </si>
  <si>
    <t>PENER_19_1</t>
  </si>
  <si>
    <t>ENER_20_1</t>
  </si>
  <si>
    <t>PENER_20_1</t>
  </si>
  <si>
    <t>I_MDE_19_1</t>
  </si>
  <si>
    <t>I_MDE_20_1</t>
  </si>
  <si>
    <t>PGDP_1</t>
  </si>
  <si>
    <t>IA_01_1</t>
  </si>
  <si>
    <t>IA_02_1</t>
  </si>
  <si>
    <t>IA_03_1</t>
  </si>
  <si>
    <t>IA_04_1</t>
  </si>
  <si>
    <t>IA_05_1</t>
  </si>
  <si>
    <t>IA_06_1</t>
  </si>
  <si>
    <t>IA_07_1</t>
  </si>
  <si>
    <t>IA_08_1</t>
  </si>
  <si>
    <t>IA_09_1</t>
  </si>
  <si>
    <t>IA_10_1</t>
  </si>
  <si>
    <t>IA_11_1</t>
  </si>
  <si>
    <t>IA_12_1</t>
  </si>
  <si>
    <t>IA_13_1</t>
  </si>
  <si>
    <t>IA_14_1</t>
  </si>
  <si>
    <t>IA_15_1</t>
  </si>
  <si>
    <t>IA_16_1</t>
  </si>
  <si>
    <t>IA_17_1</t>
  </si>
  <si>
    <t>IA_18_1</t>
  </si>
  <si>
    <t>IA_19_1</t>
  </si>
  <si>
    <t>IA_20_1</t>
  </si>
  <si>
    <t>IA_21_1</t>
  </si>
  <si>
    <t>IA_2201_1</t>
  </si>
  <si>
    <t>IA_2202_1</t>
  </si>
  <si>
    <t>IA_2301_1</t>
  </si>
  <si>
    <t>IA_2302_1</t>
  </si>
  <si>
    <t>IA_2303_1</t>
  </si>
  <si>
    <t>IA_2304_1</t>
  </si>
  <si>
    <t>IA_2305_1</t>
  </si>
  <si>
    <t>IA_2306_1</t>
  </si>
  <si>
    <t>IA_2307_1</t>
  </si>
  <si>
    <t>IA_2308_1</t>
  </si>
  <si>
    <t>IA_2401_1</t>
  </si>
  <si>
    <t>IA_2402_1</t>
  </si>
  <si>
    <t>IA_2403_1</t>
  </si>
  <si>
    <t>IA_2404_1</t>
  </si>
  <si>
    <t>IA_2405_1</t>
  </si>
  <si>
    <t>IA_2406_1</t>
  </si>
  <si>
    <t>PIA_01_1</t>
  </si>
  <si>
    <t>PIA_02_1</t>
  </si>
  <si>
    <t>PIA_03_1</t>
  </si>
  <si>
    <t>PIA_04_1</t>
  </si>
  <si>
    <t>PIA_05_1</t>
  </si>
  <si>
    <t>PIA_06_1</t>
  </si>
  <si>
    <t>PIA_07_1</t>
  </si>
  <si>
    <t>PIA_08_1</t>
  </si>
  <si>
    <t>PIA_09_1</t>
  </si>
  <si>
    <t>PIA_10_1</t>
  </si>
  <si>
    <t>PIA_11_1</t>
  </si>
  <si>
    <t>PIA_12_1</t>
  </si>
  <si>
    <t>PIA_13_1</t>
  </si>
  <si>
    <t>PIA_14_1</t>
  </si>
  <si>
    <t>PIA_15_1</t>
  </si>
  <si>
    <t>PIA_16_1</t>
  </si>
  <si>
    <t>PIA_17_1</t>
  </si>
  <si>
    <t>PIA_18_1</t>
  </si>
  <si>
    <t>PIA_19_1</t>
  </si>
  <si>
    <t>PIA_20_1</t>
  </si>
  <si>
    <t>PIA_21_1</t>
  </si>
  <si>
    <t>PIA_2201_1</t>
  </si>
  <si>
    <t>PIA_2202_1</t>
  </si>
  <si>
    <t>PIA_2301_1</t>
  </si>
  <si>
    <t>PIA_2302_1</t>
  </si>
  <si>
    <t>PIA_2303_1</t>
  </si>
  <si>
    <t>PIA_2304_1</t>
  </si>
  <si>
    <t>PIA_2305_1</t>
  </si>
  <si>
    <t>PIA_2306_1</t>
  </si>
  <si>
    <t>PIA_2307_1</t>
  </si>
  <si>
    <t>PIA_2308_1</t>
  </si>
  <si>
    <t>PIA_2401_1</t>
  </si>
  <si>
    <t>PIA_2402_1</t>
  </si>
  <si>
    <t>PIA_2403_1</t>
  </si>
  <si>
    <t>PIA_2404_1</t>
  </si>
  <si>
    <t>PIA_2405_1</t>
  </si>
  <si>
    <t>PIA_2406_1</t>
  </si>
  <si>
    <t>CU_OPEX_01_1</t>
  </si>
  <si>
    <t>CU_OPEX_02_1</t>
  </si>
  <si>
    <t>CU_OPEX_03_1</t>
  </si>
  <si>
    <t>CU_OPEX_04_1</t>
  </si>
  <si>
    <t>CU_OPEX_05_1</t>
  </si>
  <si>
    <t>CU_OPEX_06_1</t>
  </si>
  <si>
    <t>CU_OPEX_07_1</t>
  </si>
  <si>
    <t>CU_OPEX_08_1</t>
  </si>
  <si>
    <t>CU_OPEX_09_1</t>
  </si>
  <si>
    <t>CU_OPEX_10_1</t>
  </si>
  <si>
    <t>CU_OPEX_11_1</t>
  </si>
  <si>
    <t>CU_OPEX_12_1</t>
  </si>
  <si>
    <t>CU_OPEX_13_1</t>
  </si>
  <si>
    <t>CU_OPEX_14_1</t>
  </si>
  <si>
    <t>CU_OPEX_15_1</t>
  </si>
  <si>
    <t>CU_OPEX_16_1</t>
  </si>
  <si>
    <t>CU_OPEX_17_1</t>
  </si>
  <si>
    <t>CU_OPEX_18_1</t>
  </si>
  <si>
    <t>CU_OPEX_19_1</t>
  </si>
  <si>
    <t>CU_OPEX_20_1</t>
  </si>
  <si>
    <t>CU_OPEX_21_1</t>
  </si>
  <si>
    <t>CU_OPEX_2201_1</t>
  </si>
  <si>
    <t>CU_OPEX_2202_1</t>
  </si>
  <si>
    <t>CU_OPEX_2301_1</t>
  </si>
  <si>
    <t>CU_OPEX_2302_1</t>
  </si>
  <si>
    <t>CU_OPEX_2303_1</t>
  </si>
  <si>
    <t>CU_OPEX_2304_1</t>
  </si>
  <si>
    <t>CU_OPEX_2305_1</t>
  </si>
  <si>
    <t>CU_OPEX_2306_1</t>
  </si>
  <si>
    <t>CU_OPEX_2307_1</t>
  </si>
  <si>
    <t>CU_OPEX_2308_1</t>
  </si>
  <si>
    <t>CU_OPEX_2401_1</t>
  </si>
  <si>
    <t>CU_OPEX_2402_1</t>
  </si>
  <si>
    <t>CU_OPEX_2403_1</t>
  </si>
  <si>
    <t>CU_OPEX_2404_1</t>
  </si>
  <si>
    <t>CU_OPEX_2405_1</t>
  </si>
  <si>
    <t>CU_OPEX_2406_1</t>
  </si>
  <si>
    <t>Y_01_1</t>
  </si>
  <si>
    <t>Y_02_1</t>
  </si>
  <si>
    <t>Y_03_1</t>
  </si>
  <si>
    <t>Y_04_1</t>
  </si>
  <si>
    <t>Y_05_1</t>
  </si>
  <si>
    <t>Y_06_1</t>
  </si>
  <si>
    <t>Y_07_1</t>
  </si>
  <si>
    <t>Y_08_1</t>
  </si>
  <si>
    <t>Y_09_1</t>
  </si>
  <si>
    <t>Y_10_1</t>
  </si>
  <si>
    <t>Y_11_1</t>
  </si>
  <si>
    <t>Y_12_1</t>
  </si>
  <si>
    <t>Y_13_1</t>
  </si>
  <si>
    <t>Y_14_1</t>
  </si>
  <si>
    <t>Y_15_1</t>
  </si>
  <si>
    <t>Y_16_1</t>
  </si>
  <si>
    <t>Y_17_1</t>
  </si>
  <si>
    <t>Y_18_1</t>
  </si>
  <si>
    <t>Y_19_1</t>
  </si>
  <si>
    <t>Y_20_1</t>
  </si>
  <si>
    <t>Y_21_1</t>
  </si>
  <si>
    <t>Y_2201_1</t>
  </si>
  <si>
    <t>Y_2202_1</t>
  </si>
  <si>
    <t>Y_2301_1</t>
  </si>
  <si>
    <t>Y_2302_1</t>
  </si>
  <si>
    <t>Y_2303_1</t>
  </si>
  <si>
    <t>Y_2304_1</t>
  </si>
  <si>
    <t>Y_2305_1</t>
  </si>
  <si>
    <t>Y_2306_1</t>
  </si>
  <si>
    <t>Y_2307_1</t>
  </si>
  <si>
    <t>Y_2308_1</t>
  </si>
  <si>
    <t>Y_2401_1</t>
  </si>
  <si>
    <t>Y_2402_1</t>
  </si>
  <si>
    <t>Y_2403_1</t>
  </si>
  <si>
    <t>Y_2404_1</t>
  </si>
  <si>
    <t>Y_2405_1</t>
  </si>
  <si>
    <t>Y_2406_1</t>
  </si>
  <si>
    <t>PY_01_1</t>
  </si>
  <si>
    <t>PY_02_1</t>
  </si>
  <si>
    <t>PY_03_1</t>
  </si>
  <si>
    <t>PY_04_1</t>
  </si>
  <si>
    <t>PY_05_1</t>
  </si>
  <si>
    <t>PY_06_1</t>
  </si>
  <si>
    <t>PY_07_1</t>
  </si>
  <si>
    <t>PY_08_1</t>
  </si>
  <si>
    <t>PY_09_1</t>
  </si>
  <si>
    <t>PY_10_1</t>
  </si>
  <si>
    <t>PY_11_1</t>
  </si>
  <si>
    <t>PY_12_1</t>
  </si>
  <si>
    <t>PY_13_1</t>
  </si>
  <si>
    <t>PY_14_1</t>
  </si>
  <si>
    <t>PY_15_1</t>
  </si>
  <si>
    <t>PY_16_1</t>
  </si>
  <si>
    <t>PY_17_1</t>
  </si>
  <si>
    <t>PY_18_1</t>
  </si>
  <si>
    <t>PY_19_1</t>
  </si>
  <si>
    <t>PY_20_1</t>
  </si>
  <si>
    <t>PY_21_1</t>
  </si>
  <si>
    <t>PY_2201_1</t>
  </si>
  <si>
    <t>PY_2202_1</t>
  </si>
  <si>
    <t>PY_2301_1</t>
  </si>
  <si>
    <t>PY_2302_1</t>
  </si>
  <si>
    <t>PY_2303_1</t>
  </si>
  <si>
    <t>PY_2304_1</t>
  </si>
  <si>
    <t>PY_2305_1</t>
  </si>
  <si>
    <t>PY_2306_1</t>
  </si>
  <si>
    <t>PY_2307_1</t>
  </si>
  <si>
    <t>PY_2308_1</t>
  </si>
  <si>
    <t>PY_2401_1</t>
  </si>
  <si>
    <t>PY_2402_1</t>
  </si>
  <si>
    <t>PY_2403_1</t>
  </si>
  <si>
    <t>PY_2404_1</t>
  </si>
  <si>
    <t>PY_2405_1</t>
  </si>
  <si>
    <t>PY_2406_1</t>
  </si>
  <si>
    <t>L_01_1</t>
  </si>
  <si>
    <t>L_02_1</t>
  </si>
  <si>
    <t>L_03_1</t>
  </si>
  <si>
    <t>L_04_1</t>
  </si>
  <si>
    <t>L_05_1</t>
  </si>
  <si>
    <t>L_06_1</t>
  </si>
  <si>
    <t>L_07_1</t>
  </si>
  <si>
    <t>L_08_1</t>
  </si>
  <si>
    <t>L_09_1</t>
  </si>
  <si>
    <t>L_10_1</t>
  </si>
  <si>
    <t>L_11_1</t>
  </si>
  <si>
    <t>L_12_1</t>
  </si>
  <si>
    <t>L_13_1</t>
  </si>
  <si>
    <t>L_14_1</t>
  </si>
  <si>
    <t>L_15_1</t>
  </si>
  <si>
    <t>L_16_1</t>
  </si>
  <si>
    <t>L_17_1</t>
  </si>
  <si>
    <t>L_18_1</t>
  </si>
  <si>
    <t>L_19_1</t>
  </si>
  <si>
    <t>L_20_1</t>
  </si>
  <si>
    <t>L_21_1</t>
  </si>
  <si>
    <t>L_2201_1</t>
  </si>
  <si>
    <t>L_2202_1</t>
  </si>
  <si>
    <t>L_2301_1</t>
  </si>
  <si>
    <t>L_2302_1</t>
  </si>
  <si>
    <t>L_2303_1</t>
  </si>
  <si>
    <t>L_2304_1</t>
  </si>
  <si>
    <t>L_2305_1</t>
  </si>
  <si>
    <t>L_2306_1</t>
  </si>
  <si>
    <t>L_2307_1</t>
  </si>
  <si>
    <t>L_2308_1</t>
  </si>
  <si>
    <t>L_2401_1</t>
  </si>
  <si>
    <t>L_2402_1</t>
  </si>
  <si>
    <t>L_2403_1</t>
  </si>
  <si>
    <t>L_2404_1</t>
  </si>
  <si>
    <t>L_2405_1</t>
  </si>
  <si>
    <t>L_2406_1</t>
  </si>
  <si>
    <t>CL_01_1</t>
  </si>
  <si>
    <t>CL_02_1</t>
  </si>
  <si>
    <t>CL_03_1</t>
  </si>
  <si>
    <t>CL_04_1</t>
  </si>
  <si>
    <t>CL_05_1</t>
  </si>
  <si>
    <t>CL_06_1</t>
  </si>
  <si>
    <t>CL_07_1</t>
  </si>
  <si>
    <t>CL_08_1</t>
  </si>
  <si>
    <t>CL_09_1</t>
  </si>
  <si>
    <t>CL_10_1</t>
  </si>
  <si>
    <t>CL_11_1</t>
  </si>
  <si>
    <t>CL_12_1</t>
  </si>
  <si>
    <t>CL_13_1</t>
  </si>
  <si>
    <t>CL_14_1</t>
  </si>
  <si>
    <t>CL_15_1</t>
  </si>
  <si>
    <t>CL_16_1</t>
  </si>
  <si>
    <t>CL_17_1</t>
  </si>
  <si>
    <t>CL_18_1</t>
  </si>
  <si>
    <t>CL_19_1</t>
  </si>
  <si>
    <t>CL_20_1</t>
  </si>
  <si>
    <t>CL_21_1</t>
  </si>
  <si>
    <t>CL_2201_1</t>
  </si>
  <si>
    <t>CL_2202_1</t>
  </si>
  <si>
    <t>CL_2301_1</t>
  </si>
  <si>
    <t>CL_2302_1</t>
  </si>
  <si>
    <t>CL_2303_1</t>
  </si>
  <si>
    <t>CL_2304_1</t>
  </si>
  <si>
    <t>CL_2305_1</t>
  </si>
  <si>
    <t>CL_2306_1</t>
  </si>
  <si>
    <t>CL_2307_1</t>
  </si>
  <si>
    <t>CL_2308_1</t>
  </si>
  <si>
    <t>CL_2401_1</t>
  </si>
  <si>
    <t>CL_2402_1</t>
  </si>
  <si>
    <t>CL_2403_1</t>
  </si>
  <si>
    <t>CL_2404_1</t>
  </si>
  <si>
    <t>CL_2405_1</t>
  </si>
  <si>
    <t>CL_2406_1</t>
  </si>
  <si>
    <t>PENER_01_1</t>
  </si>
  <si>
    <t>PENER_02_1</t>
  </si>
  <si>
    <t>PENER_03_1</t>
  </si>
  <si>
    <t>PENER_04_1</t>
  </si>
  <si>
    <t>PENER_05_1</t>
  </si>
  <si>
    <t>PENER_06_1</t>
  </si>
  <si>
    <t>PENER_07_1</t>
  </si>
  <si>
    <t>PENER_08_1</t>
  </si>
  <si>
    <t>PENER_09_1</t>
  </si>
  <si>
    <t>PENER_10_1</t>
  </si>
  <si>
    <t>PENER_11_1</t>
  </si>
  <si>
    <t>PENER_12_1</t>
  </si>
  <si>
    <t>PENER_13_1</t>
  </si>
  <si>
    <t>PENER_14_1</t>
  </si>
  <si>
    <t>PENER_15_1</t>
  </si>
  <si>
    <t>PENER_16_1</t>
  </si>
  <si>
    <t>PENER_17_1</t>
  </si>
  <si>
    <t>PENER_18_1</t>
  </si>
  <si>
    <t>PENER_21_1</t>
  </si>
  <si>
    <t>PENER_2201_1</t>
  </si>
  <si>
    <t>PENER_2301_1</t>
  </si>
  <si>
    <t>PENER_2302_1</t>
  </si>
  <si>
    <t>PENER_2303_1</t>
  </si>
  <si>
    <t>PENER_2304_1</t>
  </si>
  <si>
    <t>PENER_2305_1</t>
  </si>
  <si>
    <t>PENER_2306_1</t>
  </si>
  <si>
    <t>PENER_2307_1</t>
  </si>
  <si>
    <t>PENER_2308_1</t>
  </si>
  <si>
    <t>PENER_2401_1</t>
  </si>
  <si>
    <t>ENER_01_1</t>
  </si>
  <si>
    <t>ENER_02_1</t>
  </si>
  <si>
    <t>ENER_03_1</t>
  </si>
  <si>
    <t>ENER_04_1</t>
  </si>
  <si>
    <t>ENER_05_1</t>
  </si>
  <si>
    <t>ENER_06_1</t>
  </si>
  <si>
    <t>ENER_07_1</t>
  </si>
  <si>
    <t>ENER_08_1</t>
  </si>
  <si>
    <t>ENER_09_1</t>
  </si>
  <si>
    <t>ENER_10_1</t>
  </si>
  <si>
    <t>ENER_11_1</t>
  </si>
  <si>
    <t>ENER_12_1</t>
  </si>
  <si>
    <t>ENER_13_1</t>
  </si>
  <si>
    <t>ENER_14_1</t>
  </si>
  <si>
    <t>ENER_15_1</t>
  </si>
  <si>
    <t>ENER_16_1</t>
  </si>
  <si>
    <t>ENER_17_1</t>
  </si>
  <si>
    <t>ENER_18_1</t>
  </si>
  <si>
    <t>ENER_21_1</t>
  </si>
  <si>
    <t>ENER_2201_1</t>
  </si>
  <si>
    <t>ENER_2202_1</t>
  </si>
  <si>
    <t>ENER_2301_1</t>
  </si>
  <si>
    <t>ENER_2302_1</t>
  </si>
  <si>
    <t>ENER_2303_1</t>
  </si>
  <si>
    <t>ENER_2304_1</t>
  </si>
  <si>
    <t>ENER_2305_1</t>
  </si>
  <si>
    <t>ENER_2306_1</t>
  </si>
  <si>
    <t>ENER_2307_1</t>
  </si>
  <si>
    <t>ENER_2308_1</t>
  </si>
  <si>
    <t>ENER_2401_1</t>
  </si>
  <si>
    <t>ENER_2402_1</t>
  </si>
  <si>
    <t>ENER_2403_1</t>
  </si>
  <si>
    <t>ENER_2404_1</t>
  </si>
  <si>
    <t>ENER_2405_1</t>
  </si>
  <si>
    <t>ENER_2406_1</t>
  </si>
  <si>
    <t>PMAT_01_1</t>
  </si>
  <si>
    <t>PMAT_02_1</t>
  </si>
  <si>
    <t>PMAT_03_1</t>
  </si>
  <si>
    <t>PMAT_04_1</t>
  </si>
  <si>
    <t>PMAT_05_1</t>
  </si>
  <si>
    <t>PMAT_06_1</t>
  </si>
  <si>
    <t>PMAT_07_1</t>
  </si>
  <si>
    <t>PMAT_08_1</t>
  </si>
  <si>
    <t>PMAT_09_1</t>
  </si>
  <si>
    <t>PMAT_10_1</t>
  </si>
  <si>
    <t>PMAT_11_1</t>
  </si>
  <si>
    <t>PMAT_12_1</t>
  </si>
  <si>
    <t>PMAT_13_1</t>
  </si>
  <si>
    <t>PMAT_14_1</t>
  </si>
  <si>
    <t>PMAT_15_1</t>
  </si>
  <si>
    <t>PMAT_16_1</t>
  </si>
  <si>
    <t>PMAT_17_1</t>
  </si>
  <si>
    <t>PMAT_18_1</t>
  </si>
  <si>
    <t>PMAT_19_1</t>
  </si>
  <si>
    <t>PMAT_20_1</t>
  </si>
  <si>
    <t>PMAT_21_1</t>
  </si>
  <si>
    <t>PMAT_2201_1</t>
  </si>
  <si>
    <t>PMAT_2202_1</t>
  </si>
  <si>
    <t>PMAT_2301_1</t>
  </si>
  <si>
    <t>PMAT_2302_1</t>
  </si>
  <si>
    <t>PMAT_2303_1</t>
  </si>
  <si>
    <t>PMAT_2304_1</t>
  </si>
  <si>
    <t>PMAT_2305_1</t>
  </si>
  <si>
    <t>PMAT_2306_1</t>
  </si>
  <si>
    <t>PMAT_2307_1</t>
  </si>
  <si>
    <t>PMAT_2308_1</t>
  </si>
  <si>
    <t>PMAT_2401_1</t>
  </si>
  <si>
    <t>PMAT_2402_1</t>
  </si>
  <si>
    <t>PMAT_2403_1</t>
  </si>
  <si>
    <t>PMAT_2404_1</t>
  </si>
  <si>
    <t>PMAT_2405_1</t>
  </si>
  <si>
    <t>PMAT_2406_1</t>
  </si>
  <si>
    <t>MAT_01_1</t>
  </si>
  <si>
    <t>MAT_02_1</t>
  </si>
  <si>
    <t>MAT_03_1</t>
  </si>
  <si>
    <t>MAT_04_1</t>
  </si>
  <si>
    <t>MAT_05_1</t>
  </si>
  <si>
    <t>MAT_06_1</t>
  </si>
  <si>
    <t>MAT_07_1</t>
  </si>
  <si>
    <t>MAT_08_1</t>
  </si>
  <si>
    <t>MAT_09_1</t>
  </si>
  <si>
    <t>MAT_10_1</t>
  </si>
  <si>
    <t>MAT_11_1</t>
  </si>
  <si>
    <t>MAT_12_1</t>
  </si>
  <si>
    <t>MAT_13_1</t>
  </si>
  <si>
    <t>MAT_14_1</t>
  </si>
  <si>
    <t>MAT_15_1</t>
  </si>
  <si>
    <t>MAT_16_1</t>
  </si>
  <si>
    <t>MAT_17_1</t>
  </si>
  <si>
    <t>MAT_18_1</t>
  </si>
  <si>
    <t>MAT_19_1</t>
  </si>
  <si>
    <t>MAT_20_1</t>
  </si>
  <si>
    <t>MAT_21_1</t>
  </si>
  <si>
    <t>MAT_2201_1</t>
  </si>
  <si>
    <t>MAT_2202_1</t>
  </si>
  <si>
    <t>MAT_2301_1</t>
  </si>
  <si>
    <t>MAT_2302_1</t>
  </si>
  <si>
    <t>MAT_2303_1</t>
  </si>
  <si>
    <t>MAT_2304_1</t>
  </si>
  <si>
    <t>MAT_2305_1</t>
  </si>
  <si>
    <t>MAT_2306_1</t>
  </si>
  <si>
    <t>MAT_2307_1</t>
  </si>
  <si>
    <t>MAT_2308_1</t>
  </si>
  <si>
    <t>MAT_2401_1</t>
  </si>
  <si>
    <t>MAT_2402_1</t>
  </si>
  <si>
    <t>MAT_2403_1</t>
  </si>
  <si>
    <t>MAT_2404_1</t>
  </si>
  <si>
    <t>MAT_2405_1</t>
  </si>
  <si>
    <t>MAT_2406_1</t>
  </si>
  <si>
    <t>Q_MTEP_SEC_01_1</t>
  </si>
  <si>
    <t>Q_MTEP_SEC_02_1</t>
  </si>
  <si>
    <t>Q_MTEP_SEC_03_1</t>
  </si>
  <si>
    <t>Q_MTEP_SEC_04_1</t>
  </si>
  <si>
    <t>Q_MTEP_SEC_05_1</t>
  </si>
  <si>
    <t>Q_MTEP_SEC_06_1</t>
  </si>
  <si>
    <t>Q_MTEP_SEC_07_1</t>
  </si>
  <si>
    <t>Q_MTEP_SEC_08_1</t>
  </si>
  <si>
    <t>Q_MTEP_SEC_09_1</t>
  </si>
  <si>
    <t>Q_MTEP_SEC_10_1</t>
  </si>
  <si>
    <t>Q_MTEP_SEC_11_1</t>
  </si>
  <si>
    <t>Q_MTEP_SEC_12_1</t>
  </si>
  <si>
    <t>Q_MTEP_SEC_13_1</t>
  </si>
  <si>
    <t>Q_MTEP_SEC_14_1</t>
  </si>
  <si>
    <t>Q_MTEP_SEC_15_1</t>
  </si>
  <si>
    <t>Q_MTEP_SEC_16_1</t>
  </si>
  <si>
    <t>Q_MTEP_SEC_17_1</t>
  </si>
  <si>
    <t>Q_MTEP_SEC_18_1</t>
  </si>
  <si>
    <t>Q_MTEP_SEC_19_1</t>
  </si>
  <si>
    <t>Q_MTEP_SEC_20_1</t>
  </si>
  <si>
    <t>EMS_SEC_TOT_01_1</t>
  </si>
  <si>
    <t>EMS_SEC_TOT_02_1</t>
  </si>
  <si>
    <t>EMS_SEC_TOT_03_1</t>
  </si>
  <si>
    <t>EMS_SEC_TOT_04_1</t>
  </si>
  <si>
    <t>EMS_SEC_TOT_05_1</t>
  </si>
  <si>
    <t>EMS_SEC_TOT_06_1</t>
  </si>
  <si>
    <t>EMS_SEC_TOT_07_1</t>
  </si>
  <si>
    <t>EMS_SEC_TOT_08_1</t>
  </si>
  <si>
    <t>EMS_SEC_TOT_09_1</t>
  </si>
  <si>
    <t>EMS_SEC_TOT_10_1</t>
  </si>
  <si>
    <t>EMS_SEC_TOT_11_1</t>
  </si>
  <si>
    <t>EMS_SEC_TOT_12_1</t>
  </si>
  <si>
    <t>EMS_SEC_TOT_13_1</t>
  </si>
  <si>
    <t>EMS_SEC_TOT_14_1</t>
  </si>
  <si>
    <t>EMS_SEC_TOT_15_1</t>
  </si>
  <si>
    <t>EMS_SEC_TOT_16_1</t>
  </si>
  <si>
    <t>EMS_SEC_TOT_17_1</t>
  </si>
  <si>
    <t>EMS_SEC_TOT_18_1</t>
  </si>
  <si>
    <t>EMS_SEC_TOT_21_1</t>
  </si>
  <si>
    <t>EMS_SEC_TOT_2201_1</t>
  </si>
  <si>
    <t>EMS_SEC_TOT_2202_1</t>
  </si>
  <si>
    <t>EMS_SEC_TOT_2301_1</t>
  </si>
  <si>
    <t>EMS_SEC_TOT_2302_1</t>
  </si>
  <si>
    <t>EMS_SEC_TOT_2303_1</t>
  </si>
  <si>
    <t>EMS_SEC_TOT_2304_1</t>
  </si>
  <si>
    <t>EMS_SEC_TOT_2305_1</t>
  </si>
  <si>
    <t>EMS_SEC_TOT_2306_1</t>
  </si>
  <si>
    <t>EMS_SEC_TOT_2307_1</t>
  </si>
  <si>
    <t>EMS_SEC_TOT_2308_1</t>
  </si>
  <si>
    <t>EMS_SEC_TOT_2401_1</t>
  </si>
  <si>
    <t>EMS_SEC_TOT_2402_1</t>
  </si>
  <si>
    <t>EMS_SEC_TOT_2403_1</t>
  </si>
  <si>
    <t>EMS_SEC_TOT_2404_1</t>
  </si>
  <si>
    <t>EMS_SEC_TOT_2405_1</t>
  </si>
  <si>
    <t>EMS_SEC_TOT_2406_1</t>
  </si>
  <si>
    <t>TAX_CR_VAL_02_1</t>
  </si>
  <si>
    <t>TAX_CR_VAL_03_1</t>
  </si>
  <si>
    <t>TAX_CR_VAL_04_1</t>
  </si>
  <si>
    <t>TAX_CR_VAL_05_1</t>
  </si>
  <si>
    <t>TAX_CR_VAL_06_1</t>
  </si>
  <si>
    <t>TAX_CR_VAL_07_1</t>
  </si>
  <si>
    <t>TAX_CR_VAL_08_1</t>
  </si>
  <si>
    <t>TAX_CR_VAL_09_1</t>
  </si>
  <si>
    <t>TAX_CR_VAL_10_1</t>
  </si>
  <si>
    <t>TAX_CR_VAL_11_1</t>
  </si>
  <si>
    <t>TAX_CR_VAL_12_1</t>
  </si>
  <si>
    <t>TAX_CR_VAL_15_1</t>
  </si>
  <si>
    <t>TAX_CR_VAL_16_1</t>
  </si>
  <si>
    <t>TAX_CR_VAL_19_1</t>
  </si>
  <si>
    <t>TAX_CR_VAL_21</t>
  </si>
  <si>
    <t>I_MDE_01_1</t>
  </si>
  <si>
    <t>I_MDE_02_1</t>
  </si>
  <si>
    <t>I_MDE_03_1</t>
  </si>
  <si>
    <t>I_MDE_04_1</t>
  </si>
  <si>
    <t>I_MDE_05_1</t>
  </si>
  <si>
    <t>I_MDE_06_1</t>
  </si>
  <si>
    <t>I_MDE_07_1</t>
  </si>
  <si>
    <t>I_MDE_08_1</t>
  </si>
  <si>
    <t>I_MDE_09_1</t>
  </si>
  <si>
    <t>I_MDE_10_1</t>
  </si>
  <si>
    <t>I_MDE_11_1</t>
  </si>
  <si>
    <t>I_MDE_12_1</t>
  </si>
  <si>
    <t>I_MDE_13_1</t>
  </si>
  <si>
    <t>I_MDE_14_1</t>
  </si>
  <si>
    <t>I_MDE_15_1</t>
  </si>
  <si>
    <t>I_MDE_16_1</t>
  </si>
  <si>
    <t>I_MDE_17_1</t>
  </si>
  <si>
    <t>I_MDE_18_1</t>
  </si>
  <si>
    <t>ER_COAL_1</t>
  </si>
  <si>
    <t>ER_OIL_2201_1</t>
  </si>
  <si>
    <t>ER_OIL_2202_1</t>
  </si>
  <si>
    <t>ER_ELEC_2301_1</t>
  </si>
  <si>
    <t>ER_ELEC_2302_1</t>
  </si>
  <si>
    <t>ER_ELEC_2303_1</t>
  </si>
  <si>
    <t>ER_ELEC_2304_1</t>
  </si>
  <si>
    <t>ER_ELEC_2305_1</t>
  </si>
  <si>
    <t>ER_ELEC_2306_1</t>
  </si>
  <si>
    <t>ER_ELEC_2307_1</t>
  </si>
  <si>
    <t>ER_ELEC_2308_1</t>
  </si>
  <si>
    <t>ER_GAS_2401_1</t>
  </si>
  <si>
    <t>ER_GAS_2402_1</t>
  </si>
  <si>
    <t>ER_GAS_2403_1</t>
  </si>
  <si>
    <t>ER_GAS_2404_1</t>
  </si>
  <si>
    <t>ER_GAS_2405_1</t>
  </si>
  <si>
    <t>ER_GAS_2406_1</t>
  </si>
  <si>
    <t>CU_MWH_PGDP_21_1</t>
  </si>
  <si>
    <t>CU_MWH_PGDP_22_1</t>
  </si>
  <si>
    <t>CU_MWH_PGDP_23_1</t>
  </si>
  <si>
    <t>CU_MWH_PGDP_24_1</t>
  </si>
  <si>
    <t>CU_MWH_PGDP_2201_1</t>
  </si>
  <si>
    <t>CU_MWH_PGDP_2202_1</t>
  </si>
  <si>
    <t>CU_MWH_PGDP_2301_1</t>
  </si>
  <si>
    <t>CU_MWH_PGDP_2302_1</t>
  </si>
  <si>
    <t>CU_MWH_PGDP_2303_1</t>
  </si>
  <si>
    <t>CU_MWH_PGDP_2304_1</t>
  </si>
  <si>
    <t>CU_MWH_PGDP_2305_1</t>
  </si>
  <si>
    <t>CU_MWH_PGDP_2306_1</t>
  </si>
  <si>
    <t>CU_MWH_PGDP_2307_1</t>
  </si>
  <si>
    <t>CU_MWH_PGDP_2308_1</t>
  </si>
  <si>
    <t>CU_MWH_PGDP_2401_1</t>
  </si>
  <si>
    <t>CU_MWH_PGDP_2402_1</t>
  </si>
  <si>
    <t>CU_MWH_PGDP_2403_1</t>
  </si>
  <si>
    <t>CU_MWH_PGDP_2404_1</t>
  </si>
  <si>
    <t>CU_MWH_PGDP_2405_1</t>
  </si>
  <si>
    <t>CU_MWH_PGDP_2406_1</t>
  </si>
  <si>
    <t>Q_MTEP_SEC_22_16_1</t>
  </si>
  <si>
    <t>Q_MTEP_SEC_23_16_1</t>
  </si>
  <si>
    <t>Q_MTEP_SEC_24_16_1</t>
  </si>
  <si>
    <t>MAT_N_06_01_0/Y_01_1</t>
  </si>
  <si>
    <t>MAT_N_06_02_0/Y_02_1</t>
  </si>
  <si>
    <t>MAT_N_06_03_0/Y_03_1</t>
  </si>
  <si>
    <t>MAT_N_06_04_0/Y_04_1</t>
  </si>
  <si>
    <t>MAT_N_06_05_0/Y_05_1</t>
  </si>
  <si>
    <t>MAT_N_06_06_0/Y_06_1</t>
  </si>
  <si>
    <t>MAT_N_06_07_0/Y_07_1</t>
  </si>
  <si>
    <t>MAT_N_06_08_0/Y_08_1</t>
  </si>
  <si>
    <t>MAT_N_06_09_0/Y_09_1</t>
  </si>
  <si>
    <t>MAT_N_06_11_0/Y_11_1</t>
  </si>
  <si>
    <t>MAT_N_06_12_0/Y_12_1</t>
  </si>
  <si>
    <t>MAT_N_06_13_0/Y_13_1</t>
  </si>
  <si>
    <t>MAT_N_06_14_0/Y_14_1</t>
  </si>
  <si>
    <t>MAT_N_06_15_0/Y_15_1</t>
  </si>
  <si>
    <t>MAT_N_06_16_0/Y_16_1</t>
  </si>
  <si>
    <t>MAT_N_06_17_0/Y_17_1</t>
  </si>
  <si>
    <t>MAT_N_06_18_0/Y_18_1</t>
  </si>
  <si>
    <t>MAT_N_06_19_0/Y_19_1</t>
  </si>
  <si>
    <t>MAT_N_06_20_0/Y_20_1</t>
  </si>
  <si>
    <t>MAT_N_07_01_0/Y_01_1</t>
  </si>
  <si>
    <t>MAT_N_07_02_0/Y_02_1</t>
  </si>
  <si>
    <t>MAT_N_07_03_0/Y_03_1</t>
  </si>
  <si>
    <t>MAT_N_07_04_0/Y_04_1</t>
  </si>
  <si>
    <t>MAT_N_07_05_0/Y_05_1</t>
  </si>
  <si>
    <t>MAT_N_07_06_0/Y_06_1</t>
  </si>
  <si>
    <t>MAT_N_07_07_0/Y_07_1</t>
  </si>
  <si>
    <t>MAT_N_07_08_0/Y_08_1</t>
  </si>
  <si>
    <t>MAT_N_07_09_0/Y_09_1</t>
  </si>
  <si>
    <t>MAT_N_07_10_0/Y_10_1</t>
  </si>
  <si>
    <t>MAT_N_07_11_0/Y_11_1</t>
  </si>
  <si>
    <t>MAT_N_07_12_0/Y_12_1</t>
  </si>
  <si>
    <t>MAT_N_07_13_0/Y_13_1</t>
  </si>
  <si>
    <t>MAT_N_07_14_0/Y_14_1</t>
  </si>
  <si>
    <t>MAT_N_07_15_0/Y_15_1</t>
  </si>
  <si>
    <t>MAT_N_07_16_0/Y_16_1</t>
  </si>
  <si>
    <t>MAT_N_07_17_0/Y_17_1</t>
  </si>
  <si>
    <t>MAT_N_07_18_0/Y_18_1</t>
  </si>
  <si>
    <t>MAT_N_07_19_0/Y_19_1</t>
  </si>
  <si>
    <t>MAT_N_07_20_0/Y_20_1</t>
  </si>
  <si>
    <t>MAT_N_08_02_0/Y_02_1</t>
  </si>
  <si>
    <t>MAT_N_08_03_0/Y_03_1</t>
  </si>
  <si>
    <t>MAT_N_08_04_0/Y_04_1</t>
  </si>
  <si>
    <t>MAT_N_08_05_0/Y_05_1</t>
  </si>
  <si>
    <t>MAT_N_08_06_0/Y_06_1</t>
  </si>
  <si>
    <t>MAT_N_08_07_0/Y_07_1</t>
  </si>
  <si>
    <t>MAT_N_08_08_0/Y_08_1</t>
  </si>
  <si>
    <t>MAT_N_08_09_0/Y_09_1</t>
  </si>
  <si>
    <t>MAT_N_08_10_0/Y_10_1</t>
  </si>
  <si>
    <t>MAT_N_08_11_0/Y_11_1</t>
  </si>
  <si>
    <t>MAT_N_08_12_0/Y_12_1</t>
  </si>
  <si>
    <t>MAT_N_08_13_0/Y_13_1</t>
  </si>
  <si>
    <t>MAT_N_08_14_0/Y_14_1</t>
  </si>
  <si>
    <t>MAT_N_08_15_0/Y_15_1</t>
  </si>
  <si>
    <t>MAT_N_08_16_0/Y_16_1</t>
  </si>
  <si>
    <t>MAT_N_08_17_0/Y_17_1</t>
  </si>
  <si>
    <t>MAT_N_08_18_0/Y_18_1</t>
  </si>
  <si>
    <t>MAT_N_08_19_0/Y_19_1</t>
  </si>
  <si>
    <t>MAT_N_08_20_0/Y_20_1</t>
  </si>
  <si>
    <t>MAT_N_09_01_0/Y_01_1</t>
  </si>
  <si>
    <t>MAT_N_09_02_0/Y_02_1</t>
  </si>
  <si>
    <t>MAT_N_09_03_0/Y_03_1</t>
  </si>
  <si>
    <t>MAT_N_09_04_0/Y_04_1</t>
  </si>
  <si>
    <t>MAT_N_09_05_0/Y_05_1</t>
  </si>
  <si>
    <t>MAT_N_09_06_0/Y_06_1</t>
  </si>
  <si>
    <t>MAT_N_09_07_0/Y_07_1</t>
  </si>
  <si>
    <t>MAT_N_09_08_0/Y_08_1</t>
  </si>
  <si>
    <t>MAT_N_09_09_0/Y_09_1</t>
  </si>
  <si>
    <t>MAT_N_09_10_0/Y_10_1</t>
  </si>
  <si>
    <t>MAT_N_09_11_0/Y_11_1</t>
  </si>
  <si>
    <t>MAT_N_09_12_0/Y_12_1</t>
  </si>
  <si>
    <t>MAT_N_09_13_0/Y_13_1</t>
  </si>
  <si>
    <t>MAT_N_09_14_0/Y_14_1</t>
  </si>
  <si>
    <t>MAT_N_09_15_0/Y_15_1</t>
  </si>
  <si>
    <t>MAT_N_09_16_0/Y_16_1</t>
  </si>
  <si>
    <t>MAT_N_09_17_0/Y_17_1</t>
  </si>
  <si>
    <t>MAT_N_09_18_0/Y_18_1</t>
  </si>
  <si>
    <t>MAT_N_09_19_0/Y_19_1</t>
  </si>
  <si>
    <t>MAT_N_09_20_0/Y_20_1</t>
  </si>
  <si>
    <t>MAT_N_14_01_0/Y_01_1</t>
  </si>
  <si>
    <t>MAT_N_14_02_0/Y_02_1</t>
  </si>
  <si>
    <t>MAT_N_14_03_0/Y_03_1</t>
  </si>
  <si>
    <t>MAT_N_14_04_0/Y_04_1</t>
  </si>
  <si>
    <t>MAT_N_14_05_0/Y_05_1</t>
  </si>
  <si>
    <t>MAT_N_14_06_0/Y_06_1</t>
  </si>
  <si>
    <t>MAT_N_14_07_0/Y_07_1</t>
  </si>
  <si>
    <t>MAT_N_14_08_0/Y_08_1</t>
  </si>
  <si>
    <t>MAT_N_14_09_0/Y_09_1</t>
  </si>
  <si>
    <t>MAT_N_14_10_0/Y_10_1</t>
  </si>
  <si>
    <t>MAT_N_14_11_0/Y_11_1</t>
  </si>
  <si>
    <t>MAT_N_14_12_0/Y_12_1</t>
  </si>
  <si>
    <t>MAT_N_14_13_0/Y_13_1</t>
  </si>
  <si>
    <t>MAT_N_14_14_0/Y_14_1</t>
  </si>
  <si>
    <t>MAT_N_14_15_0/Y_15_1</t>
  </si>
  <si>
    <t>MAT_N_14_16_0/Y_16_1</t>
  </si>
  <si>
    <t>MAT_N_14_17_0/Y_17_1</t>
  </si>
  <si>
    <t>MAT_N_14_18_0/Y_18_1</t>
  </si>
  <si>
    <t>MAT_N_14_19_0/Y_19_1</t>
  </si>
  <si>
    <t>MAT_N_14_20_0/Y_20_1</t>
  </si>
  <si>
    <t>MAT_N_16_01_0/Y_01_1</t>
  </si>
  <si>
    <t>MAT_N_16_02_0/Y_02_1</t>
  </si>
  <si>
    <t>MAT_N_16_03_0/Y_03_1</t>
  </si>
  <si>
    <t>MAT_N_16_04_0/Y_04_1</t>
  </si>
  <si>
    <t>MAT_N_16_05_0/Y_05_1</t>
  </si>
  <si>
    <t>MAT_N_16_06_0/Y_06_1</t>
  </si>
  <si>
    <t>MAT_N_16_07_0/Y_07_1</t>
  </si>
  <si>
    <t>MAT_N_16_08_0/Y_08_1</t>
  </si>
  <si>
    <t>MAT_N_16_09_0/Y_09_1</t>
  </si>
  <si>
    <t>MAT_N_16_10_0/Y_10_1</t>
  </si>
  <si>
    <t>MAT_N_16_11_0/Y_11_1</t>
  </si>
  <si>
    <t>MAT_N_16_12_0/Y_12_1</t>
  </si>
  <si>
    <t>MAT_N_16_13_0/Y_13_1</t>
  </si>
  <si>
    <t>MAT_N_16_14_0/Y_14_1</t>
  </si>
  <si>
    <t>MAT_N_16_15_0/Y_15_1</t>
  </si>
  <si>
    <t>MAT_N_16_16_0/Y_16_1</t>
  </si>
  <si>
    <t>MAT_N_16_17_0/Y_17_1</t>
  </si>
  <si>
    <t>MAT_N_16_18_0/Y_18_1</t>
  </si>
  <si>
    <t>MAT_N_16_19_0/Y_19_1</t>
  </si>
  <si>
    <t>MAT_N_16_20_0/Y_20_1</t>
  </si>
  <si>
    <t>MAT_N_17_02_0/Y_02_1</t>
  </si>
  <si>
    <t>MAT_N_17_03_0/Y_03_1</t>
  </si>
  <si>
    <t>MAT_N_17_04_0/Y_04_1</t>
  </si>
  <si>
    <t>MAT_N_17_05_0/Y_05_1</t>
  </si>
  <si>
    <t>MAT_N_17_06_0/Y_06_1</t>
  </si>
  <si>
    <t>MAT_N_17_07_0/Y_07_1</t>
  </si>
  <si>
    <t>MAT_N_17_08_0/Y_08_1</t>
  </si>
  <si>
    <t>MAT_N_17_09_0/Y_09_1</t>
  </si>
  <si>
    <t>MAT_N_17_10_0/Y_10_1</t>
  </si>
  <si>
    <t>MAT_N_17_11_0/Y_11_1</t>
  </si>
  <si>
    <t>MAT_N_17_12_0/Y_12_1</t>
  </si>
  <si>
    <t>MAT_N_17_13_0/Y_13_1</t>
  </si>
  <si>
    <t>MAT_N_17_14_0/Y_14_1</t>
  </si>
  <si>
    <t>MAT_N_17_15_0/Y_15_1</t>
  </si>
  <si>
    <t>MAT_N_17_16_0/Y_16_1</t>
  </si>
  <si>
    <t>MAT_N_17_17_0/Y_17_1</t>
  </si>
  <si>
    <t>MAT_N_17_18_0/Y_18_1</t>
  </si>
  <si>
    <t>MAT_N_17_19_0/Y_19_1</t>
  </si>
  <si>
    <t>MAT_N_17_20_0/Y_20_1</t>
  </si>
  <si>
    <t>MAT_N_01_13_0/Y_13_1</t>
  </si>
  <si>
    <t>MAT_N_02_13_0/Y_13_1</t>
  </si>
  <si>
    <t>MAT_N_03_13_0/Y_13_1</t>
  </si>
  <si>
    <t>MAT_N_04_13_0/Y_13_1</t>
  </si>
  <si>
    <t>MAT_N_05_13_0/Y_13_1</t>
  </si>
  <si>
    <t>MAT_N_10_13_0/Y_13_1</t>
  </si>
  <si>
    <t>MAT_N_11_13_0/Y_13_1</t>
  </si>
  <si>
    <t>MAT_N_12_13_0/Y_13_1</t>
  </si>
  <si>
    <t>MAT_N_13_13_0/Y_13_1</t>
  </si>
  <si>
    <t>MAT_N_15_13_0/Y_13_1</t>
  </si>
  <si>
    <t>MAT_N_18_13_0/Y_13_1</t>
  </si>
  <si>
    <t>MAT_N_19_13_0/Y_13_1</t>
  </si>
  <si>
    <t>MAT_N_20_13_0/Y_13_1</t>
  </si>
  <si>
    <t>EXP_13_1</t>
  </si>
  <si>
    <t>PEXP_13_H01_1</t>
  </si>
  <si>
    <t>NEWBUIL_H01_1</t>
  </si>
  <si>
    <t>PNEWBUIL_H01_1</t>
  </si>
  <si>
    <t>NEW_TRUCKS_15_1</t>
  </si>
  <si>
    <t>NEW_TRUCKS_16_1</t>
  </si>
  <si>
    <t>NEW_LUV_16_1</t>
  </si>
  <si>
    <t>TRUCKS_15_1</t>
  </si>
  <si>
    <t>TRUCKS_22_15_1</t>
  </si>
  <si>
    <t>TRUCKS_23_15_1</t>
  </si>
  <si>
    <t>TRUCKS_24_15_1</t>
  </si>
  <si>
    <t>NEW_TRUCKS_22_15_1</t>
  </si>
  <si>
    <t>NEW_TRUCKS_23_15_1</t>
  </si>
  <si>
    <t>NEW_TRUCKS_24_15_1</t>
  </si>
  <si>
    <t>TRUCKS_16_1</t>
  </si>
  <si>
    <t>TRUCKS_22_16_1</t>
  </si>
  <si>
    <t>TRUCKS_23_16_1</t>
  </si>
  <si>
    <t>TRUCKS_24_16_1</t>
  </si>
  <si>
    <t>NEW_TRUCKS_22_16_1</t>
  </si>
  <si>
    <t>NEW_TRUCKS_23_16_1</t>
  </si>
  <si>
    <t>NEW_TRUCKS_24_16_1</t>
  </si>
  <si>
    <t>PNEW_TRUCKS_22_15_1</t>
  </si>
  <si>
    <t>PNEW_TRUCKS_23_15_1</t>
  </si>
  <si>
    <t>PNEW_TRUCKS_24_15_1</t>
  </si>
  <si>
    <t>PNEW_TRUCKS_22_16_1</t>
  </si>
  <si>
    <t>PNEW_TRUCKS_23_16_1</t>
  </si>
  <si>
    <t>PNEW_TRUCKS_24_16_1</t>
  </si>
  <si>
    <t>LUV_16_1</t>
  </si>
  <si>
    <t>LUV_22_16_1</t>
  </si>
  <si>
    <t>LUV_23_16_1</t>
  </si>
  <si>
    <t>LUV_24_16_1</t>
  </si>
  <si>
    <t>PNEW_LUV_22_16_1</t>
  </si>
  <si>
    <t>PNEW_LUV_23_16_1</t>
  </si>
  <si>
    <t>PNEW_LUV_24_16_1</t>
  </si>
  <si>
    <t>NEW_LUV_22_16_1</t>
  </si>
  <si>
    <t>NEW_LUV_23_16_1</t>
  </si>
  <si>
    <t>NEW_LUV_24_16_1</t>
  </si>
  <si>
    <t>YQ_01_1</t>
  </si>
  <si>
    <t>YQ_02_1</t>
  </si>
  <si>
    <t>YQ_03_1</t>
  </si>
  <si>
    <t>YQ_04_1</t>
  </si>
  <si>
    <t>YQ_05_1</t>
  </si>
  <si>
    <t>YQ_06_1</t>
  </si>
  <si>
    <t>YQ_07_1</t>
  </si>
  <si>
    <t>YQ_08_1</t>
  </si>
  <si>
    <t>YQ_09_1</t>
  </si>
  <si>
    <t>YQ_10_1</t>
  </si>
  <si>
    <t>YQ_11_1</t>
  </si>
  <si>
    <t>YQ_12_1</t>
  </si>
  <si>
    <t>YQ_13_1</t>
  </si>
  <si>
    <t>YQ_14_1</t>
  </si>
  <si>
    <t>YQ_15_1</t>
  </si>
  <si>
    <t>YQ_16_1</t>
  </si>
  <si>
    <t>YQ_17_1</t>
  </si>
  <si>
    <t>YQ_18_1</t>
  </si>
  <si>
    <t>YQ_19_1</t>
  </si>
  <si>
    <t>YQ_20_1</t>
  </si>
  <si>
    <t>PYQ_01_1</t>
  </si>
  <si>
    <t>PYQ_02_1</t>
  </si>
  <si>
    <t>PYQ_03_1</t>
  </si>
  <si>
    <t>PYQ_04_1</t>
  </si>
  <si>
    <t>PYQ_05_1</t>
  </si>
  <si>
    <t>PYQ_06_1</t>
  </si>
  <si>
    <t>PYQ_07_1</t>
  </si>
  <si>
    <t>PYQ_08_1</t>
  </si>
  <si>
    <t>PYQ_09_1</t>
  </si>
  <si>
    <t>PYQ_10_1</t>
  </si>
  <si>
    <t>PYQ_11_1</t>
  </si>
  <si>
    <t>PYQ_12_1</t>
  </si>
  <si>
    <t>PYQ_13_1</t>
  </si>
  <si>
    <t>PYQ_14_1</t>
  </si>
  <si>
    <t>PYQ_15_1</t>
  </si>
  <si>
    <t>PYQ_16_1</t>
  </si>
  <si>
    <t>PYQ_17_1</t>
  </si>
  <si>
    <t>PYQ_18_1</t>
  </si>
  <si>
    <t>PYQ_19_1</t>
  </si>
  <si>
    <t>PYQ_20_1</t>
  </si>
  <si>
    <t>PMAT_03_15_1</t>
  </si>
  <si>
    <t>PMAT_03_16_1</t>
  </si>
  <si>
    <t>PINV_IRVE_1</t>
  </si>
  <si>
    <t>INV_IRVE_1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</si>
</sst>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_-* #,##0_-;\-* #,##0_-;_-* &quot;-&quot;??_-;_-@_-"/>
    <numFmt numFmtId="167" formatCode="_-* #,##0.00000_-;\-* #,##0.00000_-;_-* &quot;-&quot;??_-;_-@_-"/>
    <numFmt numFmtId="168" formatCode="0.000"/>
    <numFmt numFmtId="169" formatCode="0.0000"/>
    <numFmt numFmtId="170" formatCode="[$€-2]\ #,##0;[Red]\-[$€-2]\ #,##0"/>
  </numFmts>
  <fonts count="20" x14ac:knownFonts="1">
    <font>
      <sz val="11"/>
      <color theme="1"/>
      <name val="Calibri"/>
      <family val="2"/>
      <scheme val="minor"/>
    </font>
    <font>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sz val="11"/>
      <color theme="5"/>
      <name val="Calibri"/>
      <family val="2"/>
      <scheme val="minor"/>
    </font>
    <font>
      <sz val="11"/>
      <color rgb="FF00B050"/>
      <name val="Calibri"/>
      <family val="2"/>
      <scheme val="minor"/>
    </font>
    <font>
      <i/>
      <sz val="11"/>
      <color theme="1"/>
      <name val="Calibri"/>
      <family val="2"/>
      <scheme val="minor"/>
    </font>
    <font>
      <b/>
      <sz val="11"/>
      <color theme="1"/>
      <name val="Calibri"/>
      <family val="2"/>
      <scheme val="minor"/>
    </font>
    <font>
      <sz val="10"/>
      <name val="Arial"/>
      <family val="2"/>
    </font>
    <font>
      <sz val="11"/>
      <name val="Calibri"/>
      <family val="2"/>
      <scheme val="minor"/>
    </font>
    <font>
      <sz val="11"/>
      <color theme="1"/>
      <name val="Calibri"/>
      <family val="1"/>
      <scheme val="minor"/>
    </font>
    <font>
      <sz val="11"/>
      <color theme="1"/>
      <name val="Symbol"/>
      <family val="1"/>
      <charset val="2"/>
    </font>
    <font>
      <sz val="12"/>
      <color rgb="FF1F3763"/>
      <name val="Calibri Light"/>
      <family val="2"/>
    </font>
    <font>
      <sz val="11"/>
      <color rgb="FF9C5700"/>
      <name val="Calibri"/>
      <family val="2"/>
      <scheme val="minor"/>
    </font>
    <font>
      <sz val="8"/>
      <name val="Calibri"/>
      <family val="2"/>
      <scheme val="minor"/>
    </font>
    <font>
      <b/>
      <sz val="11"/>
      <color rgb="FFFF0000"/>
      <name val="Calibri"/>
      <family val="2"/>
      <scheme val="minor"/>
    </font>
    <font>
      <b/>
      <sz val="11"/>
      <color theme="0"/>
      <name val="Calibri"/>
      <family val="2"/>
      <scheme val="minor"/>
    </font>
    <font>
      <sz val="11"/>
      <color theme="0"/>
      <name val="Calibri"/>
      <family val="2"/>
      <scheme val="minor"/>
    </font>
    <font>
      <b/>
      <sz val="1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EB9C"/>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theme="8"/>
        <bgColor indexed="64"/>
      </patternFill>
    </fill>
    <fill>
      <patternFill patternType="solid">
        <fgColor rgb="FFD9E1F2"/>
        <bgColor indexed="64"/>
      </patternFill>
    </fill>
    <fill>
      <patternFill patternType="solid">
        <fgColor theme="3" tint="0.79998168889431442"/>
        <bgColor indexed="64"/>
      </patternFill>
    </fill>
  </fills>
  <borders count="31">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style="thin">
        <color indexed="64"/>
      </left>
      <right/>
      <top/>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9" fillId="0" borderId="0"/>
    <xf numFmtId="0" fontId="14" fillId="9" borderId="0" applyNumberFormat="0" applyBorder="0" applyAlignment="0" applyProtection="0"/>
    <xf numFmtId="43" fontId="1" fillId="0" borderId="0" applyFont="0" applyFill="0" applyBorder="0" applyAlignment="0" applyProtection="0"/>
    <xf numFmtId="0" fontId="1" fillId="0" borderId="0"/>
  </cellStyleXfs>
  <cellXfs count="172">
    <xf numFmtId="0" fontId="0" fillId="0" borderId="0" xfId="0"/>
    <xf numFmtId="9" fontId="0" fillId="0" borderId="0" xfId="0" applyNumberFormat="1"/>
    <xf numFmtId="3" fontId="0" fillId="0" borderId="0" xfId="0" applyNumberFormat="1"/>
    <xf numFmtId="164" fontId="0" fillId="0" borderId="0" xfId="0" applyNumberFormat="1"/>
    <xf numFmtId="164" fontId="0" fillId="0" borderId="0" xfId="1" applyNumberFormat="1" applyFont="1"/>
    <xf numFmtId="9" fontId="2" fillId="0" borderId="0" xfId="0" applyNumberFormat="1" applyFont="1"/>
    <xf numFmtId="0" fontId="2" fillId="0" borderId="0" xfId="0" applyFont="1"/>
    <xf numFmtId="3" fontId="2" fillId="0" borderId="0" xfId="0" applyNumberFormat="1" applyFont="1"/>
    <xf numFmtId="3" fontId="6" fillId="0" borderId="0" xfId="0" applyNumberFormat="1" applyFont="1"/>
    <xf numFmtId="0" fontId="5" fillId="0" borderId="0" xfId="0" applyFont="1"/>
    <xf numFmtId="2" fontId="0" fillId="0" borderId="0" xfId="0" applyNumberFormat="1"/>
    <xf numFmtId="0" fontId="6" fillId="0" borderId="0" xfId="0" applyFont="1"/>
    <xf numFmtId="0" fontId="7" fillId="0" borderId="0" xfId="0" applyFont="1"/>
    <xf numFmtId="0" fontId="8" fillId="0" borderId="0" xfId="0" applyFont="1"/>
    <xf numFmtId="0" fontId="0" fillId="2" borderId="0" xfId="0" applyFill="1"/>
    <xf numFmtId="11" fontId="0" fillId="0" borderId="0" xfId="0" applyNumberFormat="1"/>
    <xf numFmtId="9" fontId="0" fillId="0" borderId="0" xfId="1" applyFont="1"/>
    <xf numFmtId="3" fontId="8" fillId="0" borderId="0" xfId="0" applyNumberFormat="1" applyFont="1"/>
    <xf numFmtId="43" fontId="0" fillId="0" borderId="0" xfId="2" applyFont="1"/>
    <xf numFmtId="43" fontId="8" fillId="0" borderId="0" xfId="2" applyFont="1"/>
    <xf numFmtId="165" fontId="0" fillId="0" borderId="0" xfId="0" applyNumberFormat="1"/>
    <xf numFmtId="1" fontId="0" fillId="0" borderId="0" xfId="0" applyNumberFormat="1"/>
    <xf numFmtId="9" fontId="0" fillId="0" borderId="0" xfId="2" applyNumberFormat="1" applyFont="1"/>
    <xf numFmtId="1" fontId="0" fillId="0" borderId="0" xfId="2" applyNumberFormat="1" applyFont="1"/>
    <xf numFmtId="0" fontId="10" fillId="0" borderId="0" xfId="0" applyFont="1"/>
    <xf numFmtId="166" fontId="0" fillId="0" borderId="0" xfId="2" applyNumberFormat="1" applyFont="1"/>
    <xf numFmtId="43" fontId="0" fillId="0" borderId="0" xfId="2" applyFont="1" applyAlignment="1">
      <alignment horizontal="center" vertical="center"/>
    </xf>
    <xf numFmtId="1" fontId="9" fillId="3" borderId="0" xfId="3" applyNumberFormat="1" applyFill="1"/>
    <xf numFmtId="1" fontId="9" fillId="4" borderId="0" xfId="3" applyNumberFormat="1" applyFill="1"/>
    <xf numFmtId="1" fontId="9" fillId="5" borderId="0" xfId="3" applyNumberFormat="1" applyFill="1"/>
    <xf numFmtId="1" fontId="9" fillId="6" borderId="0" xfId="3" applyNumberFormat="1" applyFill="1"/>
    <xf numFmtId="0" fontId="0" fillId="3" borderId="0" xfId="0" applyFill="1"/>
    <xf numFmtId="0" fontId="0" fillId="5" borderId="0" xfId="0" applyFill="1"/>
    <xf numFmtId="0" fontId="0" fillId="4" borderId="0" xfId="0" applyFill="1"/>
    <xf numFmtId="0" fontId="0" fillId="6" borderId="0" xfId="0" applyFill="1"/>
    <xf numFmtId="0" fontId="0" fillId="7" borderId="0" xfId="0" applyFill="1"/>
    <xf numFmtId="1" fontId="0" fillId="0" borderId="0" xfId="1" applyNumberFormat="1" applyFont="1"/>
    <xf numFmtId="0" fontId="0" fillId="0" borderId="1" xfId="0" applyBorder="1"/>
    <xf numFmtId="0" fontId="0" fillId="8" borderId="2" xfId="0" applyFill="1" applyBorder="1"/>
    <xf numFmtId="0" fontId="0" fillId="0" borderId="3" xfId="0" applyBorder="1" applyAlignment="1">
      <alignment wrapText="1" shrinkToFit="1"/>
    </xf>
    <xf numFmtId="0" fontId="0" fillId="0" borderId="4" xfId="0" applyBorder="1" applyAlignment="1">
      <alignment wrapText="1" shrinkToFit="1"/>
    </xf>
    <xf numFmtId="0" fontId="0" fillId="0" borderId="5" xfId="0" applyBorder="1" applyAlignment="1">
      <alignment wrapText="1" shrinkToFit="1"/>
    </xf>
    <xf numFmtId="0" fontId="0" fillId="8" borderId="6" xfId="0" applyFill="1" applyBorder="1"/>
    <xf numFmtId="0" fontId="0" fillId="0" borderId="7" xfId="0" applyBorder="1" applyAlignment="1">
      <alignment wrapText="1" shrinkToFit="1"/>
    </xf>
    <xf numFmtId="0" fontId="0" fillId="0" borderId="8" xfId="0" applyBorder="1" applyAlignment="1">
      <alignment wrapText="1" shrinkToFit="1"/>
    </xf>
    <xf numFmtId="0" fontId="0" fillId="0" borderId="9" xfId="0" applyBorder="1" applyAlignment="1">
      <alignment wrapText="1" shrinkToFit="1"/>
    </xf>
    <xf numFmtId="0" fontId="0" fillId="8" borderId="10" xfId="0" applyFill="1" applyBorder="1"/>
    <xf numFmtId="0" fontId="0" fillId="0" borderId="11" xfId="0" applyBorder="1" applyAlignment="1">
      <alignment wrapText="1" shrinkToFit="1"/>
    </xf>
    <xf numFmtId="0" fontId="0" fillId="0" borderId="12" xfId="0" applyBorder="1" applyAlignment="1">
      <alignment wrapText="1" shrinkToFit="1"/>
    </xf>
    <xf numFmtId="0" fontId="0" fillId="0" borderId="13" xfId="0" applyBorder="1" applyAlignment="1">
      <alignment wrapText="1" shrinkToFit="1"/>
    </xf>
    <xf numFmtId="0" fontId="0" fillId="0" borderId="14" xfId="0" applyBorder="1"/>
    <xf numFmtId="0" fontId="0" fillId="0" borderId="15" xfId="0" applyBorder="1"/>
    <xf numFmtId="0" fontId="0" fillId="0" borderId="16" xfId="0" applyBorder="1" applyAlignment="1">
      <alignment wrapText="1" shrinkToFit="1"/>
    </xf>
    <xf numFmtId="0" fontId="0" fillId="0" borderId="17" xfId="0" applyBorder="1" applyAlignment="1">
      <alignment vertical="center" wrapText="1" shrinkToFit="1"/>
    </xf>
    <xf numFmtId="0" fontId="0" fillId="8" borderId="1" xfId="0" applyFill="1" applyBorder="1" applyAlignment="1">
      <alignment vertical="center" wrapText="1" shrinkToFit="1"/>
    </xf>
    <xf numFmtId="0" fontId="11" fillId="8" borderId="18" xfId="0" applyFont="1" applyFill="1" applyBorder="1" applyAlignment="1">
      <alignment vertical="center" wrapText="1" shrinkToFit="1"/>
    </xf>
    <xf numFmtId="0" fontId="0" fillId="0" borderId="19" xfId="0" applyBorder="1" applyAlignment="1">
      <alignment vertical="center" wrapText="1" shrinkToFit="1"/>
    </xf>
    <xf numFmtId="0" fontId="0" fillId="8" borderId="1" xfId="0" applyFill="1" applyBorder="1" applyAlignment="1">
      <alignment horizontal="left" vertical="center" wrapText="1" shrinkToFit="1"/>
    </xf>
    <xf numFmtId="0" fontId="0" fillId="0" borderId="20" xfId="0" applyBorder="1" applyAlignment="1">
      <alignment wrapText="1" shrinkToFit="1"/>
    </xf>
    <xf numFmtId="0" fontId="0" fillId="0" borderId="21" xfId="0" applyBorder="1" applyAlignment="1">
      <alignment wrapText="1" shrinkToFit="1"/>
    </xf>
    <xf numFmtId="0" fontId="0" fillId="8" borderId="22" xfId="0" applyFill="1" applyBorder="1"/>
    <xf numFmtId="0" fontId="0" fillId="0" borderId="14" xfId="0" applyBorder="1" applyAlignment="1">
      <alignment vertical="center" wrapText="1" shrinkToFit="1"/>
    </xf>
    <xf numFmtId="0" fontId="0" fillId="8" borderId="4" xfId="0" applyFill="1" applyBorder="1" applyAlignment="1">
      <alignment horizontal="left" vertical="center" wrapText="1" shrinkToFit="1"/>
    </xf>
    <xf numFmtId="0" fontId="0" fillId="8" borderId="23" xfId="0" applyFill="1" applyBorder="1"/>
    <xf numFmtId="0" fontId="0" fillId="0" borderId="24" xfId="0" applyBorder="1" applyAlignment="1">
      <alignment horizontal="left" vertical="center" wrapText="1" shrinkToFit="1"/>
    </xf>
    <xf numFmtId="0" fontId="0" fillId="8" borderId="8" xfId="0" applyFill="1" applyBorder="1" applyAlignment="1">
      <alignment vertical="center" wrapText="1" shrinkToFit="1"/>
    </xf>
    <xf numFmtId="0" fontId="0" fillId="8" borderId="25" xfId="0" applyFill="1" applyBorder="1"/>
    <xf numFmtId="0" fontId="0" fillId="0" borderId="15" xfId="0" applyBorder="1" applyAlignment="1">
      <alignment vertical="center" wrapText="1" shrinkToFit="1"/>
    </xf>
    <xf numFmtId="0" fontId="11" fillId="8" borderId="2" xfId="0" applyFont="1" applyFill="1" applyBorder="1" applyAlignment="1">
      <alignment horizontal="left" vertical="center"/>
    </xf>
    <xf numFmtId="0" fontId="0" fillId="0" borderId="26" xfId="0" applyBorder="1" applyAlignment="1">
      <alignment vertical="center" wrapText="1" shrinkToFit="1"/>
    </xf>
    <xf numFmtId="0" fontId="0" fillId="0" borderId="27" xfId="0" applyBorder="1" applyAlignment="1">
      <alignment wrapText="1" shrinkToFit="1"/>
    </xf>
    <xf numFmtId="0" fontId="0" fillId="0" borderId="28" xfId="0" applyBorder="1" applyAlignment="1">
      <alignment wrapText="1" shrinkToFit="1"/>
    </xf>
    <xf numFmtId="0" fontId="0" fillId="0" borderId="7" xfId="0" applyBorder="1" applyAlignment="1">
      <alignment vertical="center" wrapText="1" shrinkToFit="1"/>
    </xf>
    <xf numFmtId="0" fontId="0" fillId="0" borderId="8" xfId="0" applyBorder="1" applyAlignment="1">
      <alignment horizontal="left" vertical="center" wrapText="1" shrinkToFit="1"/>
    </xf>
    <xf numFmtId="0" fontId="0" fillId="8" borderId="6" xfId="0" applyFill="1" applyBorder="1" applyAlignment="1">
      <alignment horizontal="left" vertical="center" indent="7"/>
    </xf>
    <xf numFmtId="0" fontId="0" fillId="0" borderId="0" xfId="0" applyAlignment="1">
      <alignment wrapText="1" shrinkToFit="1"/>
    </xf>
    <xf numFmtId="0" fontId="12" fillId="8" borderId="6" xfId="0" applyFont="1" applyFill="1" applyBorder="1" applyAlignment="1">
      <alignment horizontal="left" vertical="center" indent="4"/>
    </xf>
    <xf numFmtId="0" fontId="0" fillId="0" borderId="0" xfId="0" applyAlignment="1">
      <alignment vertical="center"/>
    </xf>
    <xf numFmtId="0" fontId="0" fillId="8" borderId="6" xfId="0" applyFill="1" applyBorder="1" applyAlignment="1">
      <alignment horizontal="left" vertical="center" indent="4"/>
    </xf>
    <xf numFmtId="0" fontId="0" fillId="0" borderId="20" xfId="0" applyBorder="1" applyAlignment="1">
      <alignment vertical="center" wrapText="1" shrinkToFit="1"/>
    </xf>
    <xf numFmtId="0" fontId="0" fillId="0" borderId="0" xfId="0" applyAlignment="1">
      <alignment vertical="center" wrapText="1" shrinkToFit="1"/>
    </xf>
    <xf numFmtId="0" fontId="0" fillId="0" borderId="1" xfId="0" applyBorder="1" applyAlignment="1">
      <alignment wrapText="1" shrinkToFit="1"/>
    </xf>
    <xf numFmtId="0" fontId="0" fillId="8" borderId="2" xfId="0" applyFill="1" applyBorder="1" applyAlignment="1">
      <alignment horizontal="left" vertical="center"/>
    </xf>
    <xf numFmtId="0" fontId="0" fillId="0" borderId="3" xfId="0" applyBorder="1" applyAlignment="1">
      <alignment vertical="center" wrapText="1" shrinkToFit="1"/>
    </xf>
    <xf numFmtId="0" fontId="0" fillId="0" borderId="29" xfId="0" applyBorder="1" applyAlignment="1">
      <alignment vertical="center" wrapText="1" shrinkToFit="1"/>
    </xf>
    <xf numFmtId="0" fontId="12" fillId="8" borderId="10" xfId="0" applyFont="1" applyFill="1" applyBorder="1" applyAlignment="1">
      <alignment horizontal="left" vertical="center" indent="4"/>
    </xf>
    <xf numFmtId="0" fontId="0" fillId="0" borderId="11" xfId="0" applyBorder="1" applyAlignment="1">
      <alignment vertical="center" wrapText="1" shrinkToFit="1"/>
    </xf>
    <xf numFmtId="0" fontId="0" fillId="0" borderId="0" xfId="0" applyAlignment="1">
      <alignment horizontal="left" vertical="center" indent="7"/>
    </xf>
    <xf numFmtId="0" fontId="12" fillId="0" borderId="0" xfId="0" applyFont="1" applyAlignment="1">
      <alignment horizontal="left" vertical="center" indent="4"/>
    </xf>
    <xf numFmtId="0" fontId="11" fillId="0" borderId="0" xfId="0" applyFont="1" applyAlignment="1">
      <alignment horizontal="left" vertical="center" indent="7"/>
    </xf>
    <xf numFmtId="0" fontId="13" fillId="0" borderId="0" xfId="0" applyFont="1" applyAlignment="1">
      <alignment vertical="center"/>
    </xf>
    <xf numFmtId="0" fontId="0" fillId="0" borderId="0" xfId="0" applyAlignment="1">
      <alignment horizontal="left" vertical="center" indent="4"/>
    </xf>
    <xf numFmtId="0" fontId="0" fillId="0" borderId="1" xfId="0" applyBorder="1" applyAlignment="1">
      <alignment wrapText="1"/>
    </xf>
    <xf numFmtId="0" fontId="0" fillId="8" borderId="2" xfId="0" applyFill="1" applyBorder="1" applyAlignment="1">
      <alignment wrapText="1"/>
    </xf>
    <xf numFmtId="0" fontId="0" fillId="8" borderId="6" xfId="0" applyFill="1" applyBorder="1" applyAlignment="1">
      <alignment wrapText="1"/>
    </xf>
    <xf numFmtId="0" fontId="0" fillId="8" borderId="10" xfId="0" applyFill="1" applyBorder="1" applyAlignment="1">
      <alignment wrapText="1"/>
    </xf>
    <xf numFmtId="0" fontId="0" fillId="0" borderId="14" xfId="0" applyBorder="1" applyAlignment="1">
      <alignment wrapText="1"/>
    </xf>
    <xf numFmtId="0" fontId="0" fillId="0" borderId="15" xfId="0" applyBorder="1" applyAlignment="1">
      <alignment wrapText="1"/>
    </xf>
    <xf numFmtId="0" fontId="0" fillId="8" borderId="22" xfId="0" applyFill="1" applyBorder="1" applyAlignment="1">
      <alignment wrapText="1"/>
    </xf>
    <xf numFmtId="0" fontId="0" fillId="8" borderId="23" xfId="0" applyFill="1" applyBorder="1" applyAlignment="1">
      <alignment wrapText="1"/>
    </xf>
    <xf numFmtId="0" fontId="0" fillId="8" borderId="25" xfId="0" applyFill="1" applyBorder="1" applyAlignment="1">
      <alignment wrapText="1"/>
    </xf>
    <xf numFmtId="0" fontId="11" fillId="8" borderId="2" xfId="0" applyFont="1" applyFill="1" applyBorder="1" applyAlignment="1">
      <alignment horizontal="left" vertical="center" wrapText="1"/>
    </xf>
    <xf numFmtId="0" fontId="0" fillId="8" borderId="6" xfId="0" applyFill="1" applyBorder="1" applyAlignment="1">
      <alignment horizontal="left" vertical="center" wrapText="1"/>
    </xf>
    <xf numFmtId="0" fontId="12" fillId="8" borderId="6" xfId="0" applyFont="1" applyFill="1" applyBorder="1" applyAlignment="1">
      <alignment horizontal="left" vertical="center" wrapText="1"/>
    </xf>
    <xf numFmtId="0" fontId="0" fillId="8" borderId="2" xfId="0" applyFill="1" applyBorder="1" applyAlignment="1">
      <alignment horizontal="left" vertical="center" wrapText="1"/>
    </xf>
    <xf numFmtId="0" fontId="12" fillId="8" borderId="10" xfId="0" applyFont="1" applyFill="1" applyBorder="1" applyAlignment="1">
      <alignment horizontal="left" vertical="center" wrapText="1"/>
    </xf>
    <xf numFmtId="0" fontId="0" fillId="0" borderId="0" xfId="0" applyAlignment="1">
      <alignment horizontal="left" vertical="center" wrapText="1"/>
    </xf>
    <xf numFmtId="0" fontId="12" fillId="0" borderId="0" xfId="0" applyFont="1" applyAlignment="1">
      <alignment horizontal="left" vertical="center" wrapText="1"/>
    </xf>
    <xf numFmtId="0" fontId="13"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13" fontId="0" fillId="0" borderId="0" xfId="2" applyNumberFormat="1" applyFont="1"/>
    <xf numFmtId="0" fontId="0" fillId="10" borderId="0" xfId="0" applyFill="1"/>
    <xf numFmtId="43" fontId="14" fillId="9" borderId="0" xfId="4" applyNumberFormat="1"/>
    <xf numFmtId="0" fontId="0" fillId="11" borderId="0" xfId="0" applyFill="1"/>
    <xf numFmtId="167" fontId="0" fillId="0" borderId="0" xfId="2" applyNumberFormat="1" applyFont="1"/>
    <xf numFmtId="0" fontId="0" fillId="0" borderId="0" xfId="0" applyAlignment="1">
      <alignment horizontal="center"/>
    </xf>
    <xf numFmtId="0" fontId="0" fillId="0" borderId="0" xfId="0" applyAlignment="1">
      <alignment horizontal="center" wrapText="1"/>
    </xf>
    <xf numFmtId="3" fontId="0" fillId="0" borderId="0" xfId="0" applyNumberFormat="1" applyAlignment="1">
      <alignment horizontal="center"/>
    </xf>
    <xf numFmtId="3" fontId="0" fillId="0" borderId="0" xfId="0" applyNumberFormat="1" applyAlignment="1">
      <alignment horizontal="center" wrapText="1"/>
    </xf>
    <xf numFmtId="43" fontId="10" fillId="0" borderId="0" xfId="2" applyFont="1"/>
    <xf numFmtId="9" fontId="10" fillId="0" borderId="0" xfId="1" applyFont="1"/>
    <xf numFmtId="0" fontId="0" fillId="0" borderId="0" xfId="2" applyNumberFormat="1" applyFont="1"/>
    <xf numFmtId="1" fontId="16" fillId="0" borderId="0" xfId="2" applyNumberFormat="1" applyFont="1"/>
    <xf numFmtId="168" fontId="0" fillId="0" borderId="0" xfId="2" applyNumberFormat="1" applyFont="1"/>
    <xf numFmtId="169" fontId="0" fillId="0" borderId="0" xfId="2" applyNumberFormat="1" applyFont="1"/>
    <xf numFmtId="0" fontId="19" fillId="12" borderId="0" xfId="0" applyFont="1" applyFill="1"/>
    <xf numFmtId="0" fontId="8" fillId="3" borderId="30" xfId="0" applyFont="1" applyFill="1" applyBorder="1"/>
    <xf numFmtId="0" fontId="8" fillId="3" borderId="0" xfId="0" applyFont="1" applyFill="1"/>
    <xf numFmtId="0" fontId="8" fillId="0" borderId="30" xfId="0" applyFont="1" applyBorder="1"/>
    <xf numFmtId="0" fontId="17" fillId="13" borderId="0" xfId="0" applyFont="1" applyFill="1"/>
    <xf numFmtId="0" fontId="18" fillId="13" borderId="30" xfId="0" applyFont="1" applyFill="1" applyBorder="1"/>
    <xf numFmtId="0" fontId="18" fillId="13" borderId="0" xfId="0" applyFont="1" applyFill="1"/>
    <xf numFmtId="0" fontId="0" fillId="0" borderId="30" xfId="0" applyBorder="1"/>
    <xf numFmtId="170" fontId="0" fillId="0" borderId="0" xfId="0" applyNumberFormat="1"/>
    <xf numFmtId="1" fontId="0" fillId="0" borderId="30" xfId="0" applyNumberFormat="1" applyBorder="1"/>
    <xf numFmtId="0" fontId="0" fillId="5" borderId="29" xfId="0" applyFill="1" applyBorder="1"/>
    <xf numFmtId="1" fontId="0" fillId="5" borderId="0" xfId="0" applyNumberFormat="1" applyFill="1"/>
    <xf numFmtId="1" fontId="0" fillId="5" borderId="29" xfId="0" applyNumberFormat="1" applyFill="1" applyBorder="1"/>
    <xf numFmtId="3" fontId="0" fillId="0" borderId="29" xfId="0" applyNumberFormat="1" applyBorder="1" applyAlignment="1">
      <alignment horizontal="right" vertical="center"/>
    </xf>
    <xf numFmtId="1" fontId="0" fillId="0" borderId="29" xfId="0" applyNumberFormat="1" applyBorder="1"/>
    <xf numFmtId="3" fontId="0" fillId="0" borderId="0" xfId="0" applyNumberFormat="1" applyAlignment="1">
      <alignment horizontal="right" vertical="center"/>
    </xf>
    <xf numFmtId="1" fontId="0" fillId="14" borderId="30" xfId="0" applyNumberFormat="1" applyFill="1" applyBorder="1"/>
    <xf numFmtId="1" fontId="0" fillId="14" borderId="0" xfId="0" applyNumberFormat="1" applyFill="1"/>
    <xf numFmtId="165" fontId="0" fillId="5" borderId="29" xfId="0" applyNumberFormat="1" applyFill="1" applyBorder="1"/>
    <xf numFmtId="0" fontId="0" fillId="0" borderId="29" xfId="0" applyBorder="1"/>
    <xf numFmtId="165" fontId="0" fillId="0" borderId="30" xfId="0" applyNumberFormat="1" applyBorder="1"/>
    <xf numFmtId="0" fontId="8" fillId="12" borderId="0" xfId="0" applyFont="1" applyFill="1"/>
    <xf numFmtId="1" fontId="0" fillId="5" borderId="30" xfId="0" applyNumberFormat="1" applyFill="1" applyBorder="1"/>
    <xf numFmtId="1" fontId="0" fillId="15" borderId="30" xfId="0" applyNumberFormat="1" applyFill="1" applyBorder="1"/>
    <xf numFmtId="1" fontId="0" fillId="15" borderId="0" xfId="0" applyNumberFormat="1" applyFill="1"/>
    <xf numFmtId="1" fontId="0" fillId="15" borderId="29" xfId="0" applyNumberFormat="1" applyFill="1" applyBorder="1"/>
    <xf numFmtId="0" fontId="0" fillId="5" borderId="30" xfId="0" applyFill="1" applyBorder="1"/>
    <xf numFmtId="43" fontId="0" fillId="2" borderId="0" xfId="2" applyFont="1" applyFill="1"/>
    <xf numFmtId="1" fontId="0" fillId="2" borderId="0" xfId="0" applyNumberFormat="1" applyFill="1"/>
    <xf numFmtId="3" fontId="0" fillId="3" borderId="0" xfId="0" applyNumberFormat="1" applyFill="1"/>
    <xf numFmtId="0" fontId="10" fillId="3" borderId="0" xfId="0" applyFont="1" applyFill="1"/>
    <xf numFmtId="3" fontId="10" fillId="3" borderId="0" xfId="0" applyNumberFormat="1" applyFont="1" applyFill="1"/>
    <xf numFmtId="1" fontId="0" fillId="3" borderId="0" xfId="0" applyNumberFormat="1" applyFill="1"/>
    <xf numFmtId="0" fontId="7" fillId="3" borderId="0" xfId="0" applyFont="1" applyFill="1"/>
    <xf numFmtId="0" fontId="17" fillId="13" borderId="29" xfId="0" applyFont="1" applyFill="1" applyBorder="1" applyAlignment="1">
      <alignment horizontal="left" vertical="center"/>
    </xf>
    <xf numFmtId="0" fontId="8" fillId="3" borderId="30" xfId="0" applyFont="1" applyFill="1" applyBorder="1" applyAlignment="1">
      <alignment horizontal="center"/>
    </xf>
    <xf numFmtId="0" fontId="8" fillId="3" borderId="0" xfId="0" applyFont="1" applyFill="1" applyAlignment="1">
      <alignment horizontal="center"/>
    </xf>
    <xf numFmtId="0" fontId="0" fillId="0" borderId="0" xfId="0" applyAlignment="1">
      <alignment horizontal="center"/>
    </xf>
    <xf numFmtId="43" fontId="0" fillId="0" borderId="0" xfId="2"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43" fontId="0" fillId="0" borderId="0" xfId="2" applyFont="1" applyAlignment="1">
      <alignment horizontal="center" vertical="center"/>
    </xf>
  </cellXfs>
  <cellStyles count="7">
    <cellStyle name="Milliers" xfId="2" builtinId="3"/>
    <cellStyle name="Milliers 2" xfId="5" xr:uid="{00000000-0005-0000-0000-000001000000}"/>
    <cellStyle name="Neutre" xfId="4" builtinId="28"/>
    <cellStyle name="Normal" xfId="0" builtinId="0"/>
    <cellStyle name="Normal 2" xfId="3" xr:uid="{00000000-0005-0000-0000-000004000000}"/>
    <cellStyle name="Normal 3" xfId="6" xr:uid="{00000000-0005-0000-0000-000005000000}"/>
    <cellStyle name="Pourcentage" xfId="1" builtinId="5"/>
  </cellStyles>
  <dxfs count="2">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VP électriques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comparatifs'!$B$4</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comparatifs'!$C$4:$D$4</c:f>
              <c:numCache>
                <c:formatCode>0</c:formatCode>
                <c:ptCount val="2"/>
                <c:pt idx="0">
                  <c:v>13.6491580936224</c:v>
                </c:pt>
                <c:pt idx="1">
                  <c:v>44.796895171433214</c:v>
                </c:pt>
              </c:numCache>
            </c:numRef>
          </c:val>
          <c:extLst>
            <c:ext xmlns:c16="http://schemas.microsoft.com/office/drawing/2014/chart" uri="{C3380CC4-5D6E-409C-BE32-E72D297353CC}">
              <c16:uniqueId val="{00000000-D9D6-4A42-B442-E5B6EA3F3D1C}"/>
            </c:ext>
          </c:extLst>
        </c:ser>
        <c:ser>
          <c:idx val="6"/>
          <c:order val="2"/>
          <c:tx>
            <c:strRef>
              <c:f>'Graphes comparatifs'!$B$6</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comparatifs'!$C$6:$D$6</c:f>
              <c:numCache>
                <c:formatCode>0</c:formatCode>
                <c:ptCount val="2"/>
                <c:pt idx="0">
                  <c:v>6.655430488938455</c:v>
                </c:pt>
                <c:pt idx="1">
                  <c:v>41.469297100825493</c:v>
                </c:pt>
              </c:numCache>
            </c:numRef>
          </c:val>
          <c:extLst>
            <c:ext xmlns:c16="http://schemas.microsoft.com/office/drawing/2014/chart" uri="{C3380CC4-5D6E-409C-BE32-E72D297353CC}">
              <c16:uniqueId val="{00000002-D9D6-4A42-B442-E5B6EA3F3D1C}"/>
            </c:ext>
          </c:extLst>
        </c:ser>
        <c:ser>
          <c:idx val="3"/>
          <c:order val="3"/>
          <c:tx>
            <c:strRef>
              <c:f>'Graphes comparatifs'!$B$7</c:f>
              <c:strCache>
                <c:ptCount val="1"/>
                <c:pt idx="0">
                  <c:v>AMS JPF-SM</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comparatifs'!$C$7:$D$7</c:f>
              <c:numCache>
                <c:formatCode>0</c:formatCode>
                <c:ptCount val="2"/>
                <c:pt idx="1">
                  <c:v>40.025050559999997</c:v>
                </c:pt>
              </c:numCache>
            </c:numRef>
          </c:val>
          <c:extLst>
            <c:ext xmlns:c16="http://schemas.microsoft.com/office/drawing/2014/chart" uri="{C3380CC4-5D6E-409C-BE32-E72D297353CC}">
              <c16:uniqueId val="{00000003-D9D6-4A42-B442-E5B6EA3F3D1C}"/>
            </c:ext>
          </c:extLst>
        </c:ser>
        <c:ser>
          <c:idx val="4"/>
          <c:order val="4"/>
          <c:tx>
            <c:strRef>
              <c:f>'Graphes comparatifs'!$B$8</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comparatifs'!$C$8:$D$8</c:f>
              <c:numCache>
                <c:formatCode>0</c:formatCode>
                <c:ptCount val="2"/>
                <c:pt idx="1">
                  <c:v>38.441250000000011</c:v>
                </c:pt>
              </c:numCache>
            </c:numRef>
          </c:val>
          <c:extLst xmlns:c15="http://schemas.microsoft.com/office/drawing/2012/chart">
            <c:ext xmlns:c16="http://schemas.microsoft.com/office/drawing/2014/chart" uri="{C3380CC4-5D6E-409C-BE32-E72D297353CC}">
              <c16:uniqueId val="{00000004-D9D6-4A42-B442-E5B6EA3F3D1C}"/>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comparatifs'!$B$9</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comparatifs'!$C$9:$D$9</c:f>
              <c:numCache>
                <c:formatCode>#,##0</c:formatCode>
                <c:ptCount val="2"/>
                <c:pt idx="0" formatCode="0">
                  <c:v>13.557893660992001</c:v>
                </c:pt>
                <c:pt idx="1">
                  <c:v>40.993024152025299</c:v>
                </c:pt>
              </c:numCache>
            </c:numRef>
          </c:val>
          <c:extLst>
            <c:ext xmlns:c16="http://schemas.microsoft.com/office/drawing/2014/chart" uri="{C3380CC4-5D6E-409C-BE32-E72D297353CC}">
              <c16:uniqueId val="{00000005-D9D6-4A42-B442-E5B6EA3F3D1C}"/>
            </c:ext>
          </c:extLst>
        </c:ser>
        <c:ser>
          <c:idx val="10"/>
          <c:order val="6"/>
          <c:tx>
            <c:strRef>
              <c:f>'Graphes comparatifs'!$B$11</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comparatifs'!$C$11:$D$11</c:f>
              <c:numCache>
                <c:formatCode>0</c:formatCode>
                <c:ptCount val="2"/>
                <c:pt idx="0">
                  <c:v>6.655430488938455</c:v>
                </c:pt>
                <c:pt idx="1">
                  <c:v>29.466984722726618</c:v>
                </c:pt>
              </c:numCache>
            </c:numRef>
          </c:val>
          <c:extLst>
            <c:ext xmlns:c16="http://schemas.microsoft.com/office/drawing/2014/chart" uri="{C3380CC4-5D6E-409C-BE32-E72D297353CC}">
              <c16:uniqueId val="{00000007-D9D6-4A42-B442-E5B6EA3F3D1C}"/>
            </c:ext>
          </c:extLst>
        </c:ser>
        <c:ser>
          <c:idx val="7"/>
          <c:order val="7"/>
          <c:tx>
            <c:strRef>
              <c:f>'Graphes comparatifs'!$B$12</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comparatifs'!$C$12:$D$12</c:f>
              <c:numCache>
                <c:formatCode>#,##0</c:formatCode>
                <c:ptCount val="2"/>
              </c:numCache>
            </c:numRef>
          </c:val>
          <c:extLst>
            <c:ext xmlns:c16="http://schemas.microsoft.com/office/drawing/2014/chart" uri="{C3380CC4-5D6E-409C-BE32-E72D297353CC}">
              <c16:uniqueId val="{00000008-D9D6-4A42-B442-E5B6EA3F3D1C}"/>
            </c:ext>
          </c:extLst>
        </c:ser>
        <c:ser>
          <c:idx val="8"/>
          <c:order val="8"/>
          <c:tx>
            <c:strRef>
              <c:f>'Graphes comparatifs'!$B$13</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comparatifs'!$C$13:$D$13</c:f>
              <c:numCache>
                <c:formatCode>#,##0</c:formatCode>
                <c:ptCount val="2"/>
              </c:numCache>
            </c:numRef>
          </c:val>
          <c:extLst>
            <c:ext xmlns:c16="http://schemas.microsoft.com/office/drawing/2014/chart" uri="{C3380CC4-5D6E-409C-BE32-E72D297353CC}">
              <c16:uniqueId val="{00000009-D9D6-4A42-B442-E5B6EA3F3D1C}"/>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comparatifs'!$B$3</c:f>
              <c:strCache>
                <c:ptCount val="1"/>
                <c:pt idx="0">
                  <c:v>Historique I4CE</c:v>
                </c:pt>
              </c:strCache>
            </c:strRef>
          </c:tx>
          <c:spPr>
            <a:ln w="28575" cap="rnd">
              <a:noFill/>
              <a:round/>
            </a:ln>
            <a:effectLst/>
          </c:spPr>
          <c:marker>
            <c:symbol val="x"/>
            <c:size val="10"/>
            <c:spPr>
              <a:noFill/>
              <a:ln w="19050">
                <a:solidFill>
                  <a:schemeClr val="accent2"/>
                </a:solidFill>
              </a:ln>
              <a:effectLst/>
            </c:spPr>
          </c:marker>
          <c:dLbls>
            <c:dLbl>
              <c:idx val="0"/>
              <c:layout>
                <c:manualLayout>
                  <c:x val="-5.4453193350831208E-2"/>
                  <c:y val="-4.4715447154471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9D6-4A42-B442-E5B6EA3F3D1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comparatifs'!$C$3:$D$3</c:f>
              <c:numCache>
                <c:formatCode>0</c:formatCode>
                <c:ptCount val="2"/>
                <c:pt idx="0">
                  <c:v>12.278311413422262</c:v>
                </c:pt>
              </c:numCache>
            </c:numRef>
          </c:val>
          <c:smooth val="0"/>
          <c:extLst>
            <c:ext xmlns:c16="http://schemas.microsoft.com/office/drawing/2014/chart" uri="{C3380CC4-5D6E-409C-BE32-E72D297353CC}">
              <c16:uniqueId val="{0000000B-D9D6-4A42-B442-E5B6EA3F3D1C}"/>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5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Surcoût Industrie</a:t>
            </a:r>
          </a:p>
          <a:p>
            <a:pPr algn="ctr" rtl="0">
              <a:defRPr/>
            </a:pPr>
            <a:r>
              <a:rPr lang="fr-FR" sz="1200"/>
              <a:t>Surcoût par rapport à l'alternative carbonée</a:t>
            </a:r>
          </a:p>
          <a:p>
            <a:pPr algn="ctr" rtl="0">
              <a:defRPr/>
            </a:pPr>
            <a:r>
              <a:rPr lang="fr-FR" sz="1200"/>
              <a:t>Besoins supplémentaires 2030 par rapport à 2021</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7451406846961584"/>
          <c:y val="0.2077074769693357"/>
          <c:w val="0.67996306952062779"/>
          <c:h val="0.6398076461460892"/>
        </c:manualLayout>
      </c:layout>
      <c:barChart>
        <c:barDir val="col"/>
        <c:grouping val="clustered"/>
        <c:varyColors val="0"/>
        <c:ser>
          <c:idx val="4"/>
          <c:order val="1"/>
          <c:tx>
            <c:strRef>
              <c:f>'Graphes comparatifs'!$B$127</c:f>
              <c:strCache>
                <c:ptCount val="1"/>
                <c:pt idx="0">
                  <c:v>ThreeME</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comparatifs'!$C$127:$F$127</c15:sqref>
                  </c15:fullRef>
                </c:ext>
              </c:extLst>
              <c:f>'Graphes comparatifs'!$F$127</c:f>
              <c:numCache>
                <c:formatCode>0</c:formatCode>
                <c:ptCount val="1"/>
                <c:pt idx="0" formatCode="0.0">
                  <c:v>6.0199293617043867</c:v>
                </c:pt>
              </c:numCache>
            </c:numRef>
          </c:val>
          <c:extLst>
            <c:ext xmlns:c16="http://schemas.microsoft.com/office/drawing/2014/chart" uri="{C3380CC4-5D6E-409C-BE32-E72D297353CC}">
              <c16:uniqueId val="{00000003-6657-4D3C-90EA-55E5CBB977E7}"/>
            </c:ext>
          </c:extLst>
        </c:ser>
        <c:ser>
          <c:idx val="1"/>
          <c:order val="2"/>
          <c:tx>
            <c:strRef>
              <c:f>'Graphes comparatifs'!$B$124</c:f>
              <c:strCache>
                <c:ptCount val="1"/>
                <c:pt idx="0">
                  <c:v>JPF-SM AMS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comparatifs'!$C$124:$F$124</c15:sqref>
                  </c15:fullRef>
                </c:ext>
              </c:extLst>
              <c:f>'Graphes comparatifs'!$F$124</c:f>
              <c:numCache>
                <c:formatCode>0</c:formatCode>
                <c:ptCount val="1"/>
                <c:pt idx="0" formatCode="General">
                  <c:v>4</c:v>
                </c:pt>
              </c:numCache>
            </c:numRef>
          </c:val>
          <c:extLst>
            <c:ext xmlns:c16="http://schemas.microsoft.com/office/drawing/2014/chart" uri="{C3380CC4-5D6E-409C-BE32-E72D297353CC}">
              <c16:uniqueId val="{00000000-6657-4D3C-90EA-55E5CBB977E7}"/>
            </c:ext>
          </c:extLst>
        </c:ser>
        <c:ser>
          <c:idx val="2"/>
          <c:order val="3"/>
          <c:tx>
            <c:strRef>
              <c:f>'Graphes comparatifs'!$B$125</c:f>
              <c:strCache>
                <c:ptCount val="1"/>
                <c:pt idx="0">
                  <c:v>Tresor AMS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comparatifs'!$C$125:$F$125</c15:sqref>
                  </c15:fullRef>
                </c:ext>
              </c:extLst>
              <c:f>'Graphes comparatifs'!$F$125</c:f>
              <c:numCache>
                <c:formatCode>0</c:formatCode>
                <c:ptCount val="1"/>
                <c:pt idx="0" formatCode="General">
                  <c:v>5</c:v>
                </c:pt>
              </c:numCache>
            </c:numRef>
          </c:val>
          <c:extLst>
            <c:ext xmlns:c16="http://schemas.microsoft.com/office/drawing/2014/chart" uri="{C3380CC4-5D6E-409C-BE32-E72D297353CC}">
              <c16:uniqueId val="{00000001-6657-4D3C-90EA-55E5CBB977E7}"/>
            </c:ext>
          </c:extLst>
        </c:ser>
        <c:dLbls>
          <c:dLblPos val="ctr"/>
          <c:showLegendKey val="0"/>
          <c:showVal val="1"/>
          <c:showCatName val="0"/>
          <c:showSerName val="0"/>
          <c:showPercent val="0"/>
          <c:showBubbleSize val="0"/>
        </c:dLbls>
        <c:gapWidth val="219"/>
        <c:axId val="276452079"/>
        <c:axId val="276474127"/>
        <c:extLst>
          <c:ext xmlns:c15="http://schemas.microsoft.com/office/drawing/2012/chart" uri="{02D57815-91ED-43cb-92C2-25804820EDAC}">
            <c15:filteredBarSeries>
              <c15:ser>
                <c:idx val="0"/>
                <c:order val="0"/>
                <c:tx>
                  <c:strRef>
                    <c:extLst>
                      <c:ext uri="{02D57815-91ED-43cb-92C2-25804820EDAC}">
                        <c15:formulaRef>
                          <c15:sqref>'Graphes comparatifs'!$B$123</c15:sqref>
                        </c15:formulaRef>
                      </c:ext>
                    </c:extLst>
                    <c:strCache>
                      <c:ptCount val="1"/>
                      <c:pt idx="0">
                        <c:v>I4CE run 2</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'Graphes comparatifs'!$C$1:$F$1</c15:sqref>
                        </c15:fullRef>
                        <c15:formulaRef>
                          <c15:sqref>'Graphes comparatifs'!$F$1</c15:sqref>
                        </c15:formulaRef>
                      </c:ext>
                    </c:extLst>
                    <c:strCache>
                      <c:ptCount val="1"/>
                      <c:pt idx="0">
                        <c:v>2030 AMS - 2021 projeté</c:v>
                      </c:pt>
                    </c:strCache>
                  </c:strRef>
                </c:cat>
                <c:val>
                  <c:numRef>
                    <c:extLst>
                      <c:ext uri="{02D57815-91ED-43cb-92C2-25804820EDAC}">
                        <c15:fullRef>
                          <c15:sqref>'Graphes comparatifs'!$C$123:$F$123</c15:sqref>
                        </c15:fullRef>
                        <c15:formulaRef>
                          <c15:sqref>'Graphes comparatifs'!$F$123</c15:sqref>
                        </c15:formulaRef>
                      </c:ext>
                    </c:extLst>
                    <c:numCache>
                      <c:formatCode>0</c:formatCode>
                      <c:ptCount val="1"/>
                    </c:numCache>
                  </c:numRef>
                </c:val>
                <c:extLst>
                  <c:ext xmlns:c16="http://schemas.microsoft.com/office/drawing/2014/chart" uri="{C3380CC4-5D6E-409C-BE32-E72D297353CC}">
                    <c16:uniqueId val="{00000004-6657-4D3C-90EA-55E5CBB977E7}"/>
                  </c:ext>
                </c:extLst>
              </c15:ser>
            </c15:filteredBarSeries>
          </c:ext>
        </c:extLst>
      </c:bar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Agriculture</a:t>
            </a:r>
          </a:p>
          <a:p>
            <a:pPr algn="ctr" rtl="0">
              <a:defRPr/>
            </a:pPr>
            <a:r>
              <a:rPr lang="fr-FR" sz="1200"/>
              <a:t>Besoins supplémentaires 2030 par rapport à 2021</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4"/>
          <c:order val="1"/>
          <c:tx>
            <c:strRef>
              <c:f>'Graphes comparatifs'!$B$133</c:f>
              <c:strCache>
                <c:ptCount val="1"/>
                <c:pt idx="0">
                  <c:v>ThreeME</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comparatifs'!$C$133:$F$133</c15:sqref>
                  </c15:fullRef>
                </c:ext>
              </c:extLst>
              <c:f>'Graphes comparatifs'!$F$133</c:f>
              <c:numCache>
                <c:formatCode>0</c:formatCode>
                <c:ptCount val="1"/>
                <c:pt idx="0" formatCode="0.0">
                  <c:v>-0.43274953057370324</c:v>
                </c:pt>
              </c:numCache>
            </c:numRef>
          </c:val>
          <c:extLst>
            <c:ext xmlns:c16="http://schemas.microsoft.com/office/drawing/2014/chart" uri="{C3380CC4-5D6E-409C-BE32-E72D297353CC}">
              <c16:uniqueId val="{00000003-5937-4AA2-943B-C5B6EAE7AA58}"/>
            </c:ext>
          </c:extLst>
        </c:ser>
        <c:ser>
          <c:idx val="1"/>
          <c:order val="2"/>
          <c:tx>
            <c:strRef>
              <c:f>'Graphes comparatifs'!$B$130</c:f>
              <c:strCache>
                <c:ptCount val="1"/>
                <c:pt idx="0">
                  <c:v>JPF-SM AMS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comparatifs'!$C$130:$F$130</c15:sqref>
                  </c15:fullRef>
                </c:ext>
              </c:extLst>
              <c:f>'Graphes comparatifs'!$F$130</c:f>
              <c:numCache>
                <c:formatCode>0</c:formatCode>
                <c:ptCount val="1"/>
                <c:pt idx="0" formatCode="General">
                  <c:v>2</c:v>
                </c:pt>
              </c:numCache>
            </c:numRef>
          </c:val>
          <c:extLst>
            <c:ext xmlns:c16="http://schemas.microsoft.com/office/drawing/2014/chart" uri="{C3380CC4-5D6E-409C-BE32-E72D297353CC}">
              <c16:uniqueId val="{00000000-5937-4AA2-943B-C5B6EAE7AA58}"/>
            </c:ext>
          </c:extLst>
        </c:ser>
        <c:ser>
          <c:idx val="2"/>
          <c:order val="3"/>
          <c:tx>
            <c:strRef>
              <c:f>'Graphes comparatifs'!$B$131</c:f>
              <c:strCache>
                <c:ptCount val="1"/>
                <c:pt idx="0">
                  <c:v>Tresor AMS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comparatifs'!$F$1</c:f>
              <c:strCache>
                <c:ptCount val="1"/>
                <c:pt idx="0">
                  <c:v>2030 AMS - 2021 projeté</c:v>
                </c:pt>
              </c:strCache>
            </c:strRef>
          </c:cat>
          <c:val>
            <c:numRef>
              <c:extLst>
                <c:ext xmlns:c15="http://schemas.microsoft.com/office/drawing/2012/chart" uri="{02D57815-91ED-43cb-92C2-25804820EDAC}">
                  <c15:fullRef>
                    <c15:sqref>'Graphes comparatifs'!$C$131:$F$131</c15:sqref>
                  </c15:fullRef>
                </c:ext>
              </c:extLst>
              <c:f>'Graphes comparatifs'!$F$131</c:f>
              <c:numCache>
                <c:formatCode>0</c:formatCode>
                <c:ptCount val="1"/>
                <c:pt idx="0" formatCode="General">
                  <c:v>1</c:v>
                </c:pt>
              </c:numCache>
            </c:numRef>
          </c:val>
          <c:extLst>
            <c:ext xmlns:c16="http://schemas.microsoft.com/office/drawing/2014/chart" uri="{C3380CC4-5D6E-409C-BE32-E72D297353CC}">
              <c16:uniqueId val="{00000001-5937-4AA2-943B-C5B6EAE7AA58}"/>
            </c:ext>
          </c:extLst>
        </c:ser>
        <c:dLbls>
          <c:dLblPos val="ctr"/>
          <c:showLegendKey val="0"/>
          <c:showVal val="1"/>
          <c:showCatName val="0"/>
          <c:showSerName val="0"/>
          <c:showPercent val="0"/>
          <c:showBubbleSize val="0"/>
        </c:dLbls>
        <c:gapWidth val="219"/>
        <c:axId val="276452079"/>
        <c:axId val="276474127"/>
        <c:extLst>
          <c:ext xmlns:c15="http://schemas.microsoft.com/office/drawing/2012/chart" uri="{02D57815-91ED-43cb-92C2-25804820EDAC}">
            <c15:filteredBarSeries>
              <c15:ser>
                <c:idx val="0"/>
                <c:order val="0"/>
                <c:tx>
                  <c:strRef>
                    <c:extLst>
                      <c:ext uri="{02D57815-91ED-43cb-92C2-25804820EDAC}">
                        <c15:formulaRef>
                          <c15:sqref>'Graphes comparatifs'!$B$129</c15:sqref>
                        </c15:formulaRef>
                      </c:ext>
                    </c:extLst>
                    <c:strCache>
                      <c:ptCount val="1"/>
                      <c:pt idx="0">
                        <c:v>I4CE run 2</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'Graphes comparatifs'!$C$1:$F$1</c15:sqref>
                        </c15:fullRef>
                        <c15:formulaRef>
                          <c15:sqref>'Graphes comparatifs'!$F$1</c15:sqref>
                        </c15:formulaRef>
                      </c:ext>
                    </c:extLst>
                    <c:strCache>
                      <c:ptCount val="1"/>
                      <c:pt idx="0">
                        <c:v>2030 AMS - 2021 projeté</c:v>
                      </c:pt>
                    </c:strCache>
                  </c:strRef>
                </c:cat>
                <c:val>
                  <c:numRef>
                    <c:extLst>
                      <c:ext uri="{02D57815-91ED-43cb-92C2-25804820EDAC}">
                        <c15:fullRef>
                          <c15:sqref>'Graphes comparatifs'!$C$129:$F$129</c15:sqref>
                        </c15:fullRef>
                        <c15:formulaRef>
                          <c15:sqref>'Graphes comparatifs'!$F$129</c15:sqref>
                        </c15:formulaRef>
                      </c:ext>
                    </c:extLst>
                    <c:numCache>
                      <c:formatCode>0</c:formatCode>
                      <c:ptCount val="1"/>
                    </c:numCache>
                  </c:numRef>
                </c:val>
                <c:extLst>
                  <c:ext xmlns:c16="http://schemas.microsoft.com/office/drawing/2014/chart" uri="{C3380CC4-5D6E-409C-BE32-E72D297353CC}">
                    <c16:uniqueId val="{00000004-5937-4AA2-943B-C5B6EAE7AA58}"/>
                  </c:ext>
                </c:extLst>
              </c15:ser>
            </c15:filteredBarSeries>
          </c:ext>
        </c:extLst>
      </c:bar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fr-FR" b="1"/>
              <a:t>Tertiaire</a:t>
            </a:r>
          </a:p>
          <a:p>
            <a:pPr algn="ctr" rtl="0">
              <a:defRPr/>
            </a:pPr>
            <a:r>
              <a:rPr lang="fr-FR" sz="1200"/>
              <a:t>Postes de rénovation énergétique</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8702847183472146"/>
          <c:y val="0.11743438320209974"/>
          <c:w val="0.77447634006379129"/>
          <c:h val="0.63854399778975002"/>
        </c:manualLayout>
      </c:layout>
      <c:barChart>
        <c:barDir val="col"/>
        <c:grouping val="clustered"/>
        <c:varyColors val="0"/>
        <c:ser>
          <c:idx val="1"/>
          <c:order val="1"/>
          <c:tx>
            <c:strRef>
              <c:f>'Graphes comparatifs'!$B$69</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comparatifs'!$C$69:$D$69</c:f>
              <c:numCache>
                <c:formatCode>0</c:formatCode>
                <c:ptCount val="2"/>
                <c:pt idx="1">
                  <c:v>22.258019933966832</c:v>
                </c:pt>
              </c:numCache>
            </c:numRef>
          </c:val>
          <c:extLst>
            <c:ext xmlns:c16="http://schemas.microsoft.com/office/drawing/2014/chart" uri="{C3380CC4-5D6E-409C-BE32-E72D297353CC}">
              <c16:uniqueId val="{00000000-B77F-4443-8379-0F211091D7DD}"/>
            </c:ext>
          </c:extLst>
        </c:ser>
        <c:ser>
          <c:idx val="3"/>
          <c:order val="2"/>
          <c:tx>
            <c:strRef>
              <c:f>'Graphes comparatifs'!$B$71</c:f>
              <c:strCache>
                <c:ptCount val="1"/>
                <c:pt idx="0">
                  <c:v>AMS ThreeME*</c:v>
                </c:pt>
              </c:strCache>
            </c:strRef>
          </c:tx>
          <c:spPr>
            <a:solidFill>
              <a:schemeClr val="accent6"/>
            </a:solidFill>
            <a:ln w="9525">
              <a:solidFill>
                <a:schemeClr val="accent6"/>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comparatifs'!$C$71:$D$71</c:f>
              <c:numCache>
                <c:formatCode>0</c:formatCode>
                <c:ptCount val="2"/>
                <c:pt idx="0">
                  <c:v>6.0765153483927747</c:v>
                </c:pt>
                <c:pt idx="1">
                  <c:v>23.215925907625508</c:v>
                </c:pt>
              </c:numCache>
            </c:numRef>
          </c:val>
          <c:extLst xmlns:c15="http://schemas.microsoft.com/office/drawing/2012/chart">
            <c:ext xmlns:c16="http://schemas.microsoft.com/office/drawing/2014/chart" uri="{C3380CC4-5D6E-409C-BE32-E72D297353CC}">
              <c16:uniqueId val="{00000002-B77F-4443-8379-0F211091D7DD}"/>
            </c:ext>
          </c:extLst>
        </c:ser>
        <c:ser>
          <c:idx val="4"/>
          <c:order val="3"/>
          <c:tx>
            <c:strRef>
              <c:f>'Graphes comparatifs'!$B$72</c:f>
              <c:strCache>
                <c:ptCount val="1"/>
                <c:pt idx="0">
                  <c:v>AMS JPF-SM</c:v>
                </c:pt>
              </c:strCache>
            </c:strRef>
          </c:tx>
          <c:spPr>
            <a:solidFill>
              <a:schemeClr val="accent3"/>
            </a:solidFill>
            <a:ln>
              <a:solidFill>
                <a:schemeClr val="accent3"/>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comparatifs'!$C$72:$D$72</c:f>
              <c:numCache>
                <c:formatCode>0</c:formatCode>
                <c:ptCount val="2"/>
                <c:pt idx="1">
                  <c:v>27.167401494723016</c:v>
                </c:pt>
              </c:numCache>
            </c:numRef>
          </c:val>
          <c:extLst xmlns:c15="http://schemas.microsoft.com/office/drawing/2012/chart">
            <c:ext xmlns:c16="http://schemas.microsoft.com/office/drawing/2014/chart" uri="{C3380CC4-5D6E-409C-BE32-E72D297353CC}">
              <c16:uniqueId val="{00000003-B77F-4443-8379-0F211091D7DD}"/>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6"/>
          <c:order val="4"/>
          <c:tx>
            <c:strRef>
              <c:f>'Graphes comparatifs'!$B$73</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comparatifs'!$C$73:$D$73</c:f>
              <c:numCache>
                <c:formatCode>0</c:formatCode>
                <c:ptCount val="2"/>
                <c:pt idx="0">
                  <c:v>0</c:v>
                </c:pt>
                <c:pt idx="1">
                  <c:v>16.52</c:v>
                </c:pt>
              </c:numCache>
            </c:numRef>
          </c:val>
          <c:extLst>
            <c:ext xmlns:c16="http://schemas.microsoft.com/office/drawing/2014/chart" uri="{C3380CC4-5D6E-409C-BE32-E72D297353CC}">
              <c16:uniqueId val="{00000004-B77F-4443-8379-0F211091D7DD}"/>
            </c:ext>
          </c:extLst>
        </c:ser>
        <c:ser>
          <c:idx val="8"/>
          <c:order val="5"/>
          <c:tx>
            <c:strRef>
              <c:f>'Graphes comparatifs'!$B$75</c:f>
              <c:strCache>
                <c:ptCount val="1"/>
                <c:pt idx="0">
                  <c:v>AME ThreeME*</c:v>
                </c:pt>
              </c:strCache>
            </c:strRef>
          </c:tx>
          <c:spPr>
            <a:pattFill prst="wdDnDiag">
              <a:fgClr>
                <a:schemeClr val="accent6"/>
              </a:fgClr>
              <a:bgClr>
                <a:schemeClr val="bg1"/>
              </a:bgClr>
            </a:pattFill>
            <a:ln w="9525">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comparatifs'!$C$75:$D$75</c:f>
              <c:numCache>
                <c:formatCode>0</c:formatCode>
                <c:ptCount val="2"/>
                <c:pt idx="0">
                  <c:v>6.0765153483927747</c:v>
                </c:pt>
                <c:pt idx="1">
                  <c:v>6.5529504430746508</c:v>
                </c:pt>
              </c:numCache>
            </c:numRef>
          </c:val>
          <c:extLst>
            <c:ext xmlns:c16="http://schemas.microsoft.com/office/drawing/2014/chart" uri="{C3380CC4-5D6E-409C-BE32-E72D297353CC}">
              <c16:uniqueId val="{00000005-B77F-4443-8379-0F211091D7DD}"/>
            </c:ext>
          </c:extLst>
        </c:ser>
        <c:ser>
          <c:idx val="9"/>
          <c:order val="6"/>
          <c:tx>
            <c:strRef>
              <c:f>'Graphes comparatifs'!$B$76</c:f>
              <c:strCache>
                <c:ptCount val="1"/>
                <c:pt idx="0">
                  <c:v>AME JPF-SM</c:v>
                </c:pt>
              </c:strCache>
            </c:strRef>
          </c:tx>
          <c:spPr>
            <a:solidFill>
              <a:schemeClr val="accent4">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comparatifs'!$C$76:$D$76</c:f>
              <c:numCache>
                <c:formatCode>0</c:formatCode>
                <c:ptCount val="2"/>
              </c:numCache>
            </c:numRef>
          </c:val>
          <c:extLst>
            <c:ext xmlns:c16="http://schemas.microsoft.com/office/drawing/2014/chart" uri="{C3380CC4-5D6E-409C-BE32-E72D297353CC}">
              <c16:uniqueId val="{00000006-B77F-4443-8379-0F211091D7DD}"/>
            </c:ext>
          </c:extLst>
        </c:ser>
        <c:dLbls>
          <c:dLblPos val="inEnd"/>
          <c:showLegendKey val="0"/>
          <c:showVal val="1"/>
          <c:showCatName val="0"/>
          <c:showSerName val="0"/>
          <c:showPercent val="0"/>
          <c:showBubbleSize val="0"/>
        </c:dLbls>
        <c:gapWidth val="150"/>
        <c:axId val="1333953727"/>
        <c:axId val="1333947487"/>
      </c:barChart>
      <c:lineChart>
        <c:grouping val="standard"/>
        <c:varyColors val="0"/>
        <c:ser>
          <c:idx val="0"/>
          <c:order val="0"/>
          <c:tx>
            <c:strRef>
              <c:f>'Graphes comparatifs'!$B$68</c:f>
              <c:strCache>
                <c:ptCount val="1"/>
                <c:pt idx="0">
                  <c:v>Historique I4CE</c:v>
                </c:pt>
              </c:strCache>
            </c:strRef>
          </c:tx>
          <c:spPr>
            <a:ln w="25400" cap="rnd">
              <a:noFill/>
              <a:round/>
            </a:ln>
            <a:effectLst/>
          </c:spPr>
          <c:marker>
            <c:symbol val="x"/>
            <c:size val="10"/>
            <c:spPr>
              <a:noFill/>
              <a:ln w="25400">
                <a:solidFill>
                  <a:schemeClr val="accent2"/>
                </a:solidFill>
              </a:ln>
              <a:effectLst/>
            </c:spPr>
          </c:marker>
          <c:dLbls>
            <c:dLbl>
              <c:idx val="0"/>
              <c:layout>
                <c:manualLayout>
                  <c:x val="-4.7882833543444865E-2"/>
                  <c:y val="-6.5040650406503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7F-4443-8379-0F211091D7DD}"/>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'Graphes comparatifs'!$C$54:$D$54</c:f>
              <c:strCache>
                <c:ptCount val="2"/>
                <c:pt idx="0">
                  <c:v>2021</c:v>
                </c:pt>
                <c:pt idx="1">
                  <c:v>2030 AMS</c:v>
                </c:pt>
              </c:strCache>
            </c:strRef>
          </c:cat>
          <c:val>
            <c:numRef>
              <c:f>'Graphes comparatifs'!$C$68:$D$68</c:f>
              <c:numCache>
                <c:formatCode>0.0</c:formatCode>
                <c:ptCount val="2"/>
                <c:pt idx="0">
                  <c:v>5.3661344699355551</c:v>
                </c:pt>
              </c:numCache>
            </c:numRef>
          </c:val>
          <c:smooth val="0"/>
          <c:extLst>
            <c:ext xmlns:c16="http://schemas.microsoft.com/office/drawing/2014/chart" uri="{C3380CC4-5D6E-409C-BE32-E72D297353CC}">
              <c16:uniqueId val="{00000008-B77F-4443-8379-0F211091D7DD}"/>
            </c:ext>
          </c:extLst>
        </c:ser>
        <c:dLbls>
          <c:showLegendKey val="0"/>
          <c:showVal val="1"/>
          <c:showCatName val="0"/>
          <c:showSerName val="0"/>
          <c:showPercent val="0"/>
          <c:showBubbleSize val="0"/>
        </c:dLbls>
        <c:marker val="1"/>
        <c:smooth val="0"/>
        <c:axId val="276452079"/>
        <c:axId val="276474127"/>
        <c:extLst/>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1333947487"/>
        <c:scaling>
          <c:orientation val="minMax"/>
          <c:max val="3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1333953727"/>
        <c:crosses val="max"/>
        <c:crossBetween val="between"/>
      </c:valAx>
      <c:catAx>
        <c:axId val="1333953727"/>
        <c:scaling>
          <c:orientation val="minMax"/>
        </c:scaling>
        <c:delete val="1"/>
        <c:axPos val="b"/>
        <c:numFmt formatCode="General" sourceLinked="1"/>
        <c:majorTickMark val="out"/>
        <c:minorTickMark val="none"/>
        <c:tickLblPos val="nextTo"/>
        <c:crossAx val="1333947487"/>
        <c:crosses val="autoZero"/>
        <c:auto val="1"/>
        <c:lblAlgn val="ctr"/>
        <c:lblOffset val="100"/>
        <c:noMultiLvlLbl val="0"/>
      </c:catAx>
      <c:spPr>
        <a:noFill/>
        <a:ln>
          <a:noFill/>
        </a:ln>
        <a:effectLst/>
      </c:spPr>
    </c:plotArea>
    <c:legend>
      <c:legendPos val="b"/>
      <c:legendEntry>
        <c:idx val="5"/>
        <c:delete val="1"/>
      </c:legendEntry>
      <c:layout>
        <c:manualLayout>
          <c:xMode val="edge"/>
          <c:yMode val="edge"/>
          <c:x val="1.3577200487734314E-2"/>
          <c:y val="0.81248445917944467"/>
          <c:w val="0.97284532346842467"/>
          <c:h val="0.123919049592485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b="1"/>
              <a:t>Energie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5325769318205304"/>
          <c:y val="0.12231707317073173"/>
          <c:w val="0.81113164004105776"/>
          <c:h val="0.6619374559887331"/>
        </c:manualLayout>
      </c:layout>
      <c:barChart>
        <c:barDir val="col"/>
        <c:grouping val="clustered"/>
        <c:varyColors val="0"/>
        <c:ser>
          <c:idx val="1"/>
          <c:order val="1"/>
          <c:tx>
            <c:strRef>
              <c:f>'Graphes comparatifs'!$B$89</c:f>
              <c:strCache>
                <c:ptCount val="1"/>
                <c:pt idx="0">
                  <c:v>AMS I4CE run 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comparatifs'!$C$89:$F$89</c15:sqref>
                  </c15:fullRef>
                </c:ext>
              </c:extLst>
              <c:f>'Graphes comparatifs'!$C$89:$D$89</c:f>
              <c:numCache>
                <c:formatCode>0</c:formatCode>
                <c:ptCount val="2"/>
                <c:pt idx="1">
                  <c:v>30.079507974094447</c:v>
                </c:pt>
              </c:numCache>
            </c:numRef>
          </c:val>
          <c:extLst>
            <c:ext xmlns:c16="http://schemas.microsoft.com/office/drawing/2014/chart" uri="{C3380CC4-5D6E-409C-BE32-E72D297353CC}">
              <c16:uniqueId val="{00000000-EFFE-4C22-BA69-B396090371EC}"/>
            </c:ext>
          </c:extLst>
        </c:ser>
        <c:ser>
          <c:idx val="5"/>
          <c:order val="2"/>
          <c:tx>
            <c:strRef>
              <c:f>'Graphes comparatifs'!$B$91</c:f>
              <c:strCache>
                <c:ptCount val="1"/>
                <c:pt idx="0">
                  <c:v>AMS ThreeME*</c:v>
                </c:pt>
              </c:strCache>
            </c:strRef>
          </c:tx>
          <c:spPr>
            <a:solidFill>
              <a:schemeClr val="accent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comparatifs'!$C$91:$F$91</c15:sqref>
                  </c15:fullRef>
                </c:ext>
              </c:extLst>
              <c:f>'Graphes comparatifs'!$C$91:$D$91</c:f>
              <c:numCache>
                <c:formatCode>0</c:formatCode>
                <c:ptCount val="2"/>
                <c:pt idx="0">
                  <c:v>22.214351479107183</c:v>
                </c:pt>
                <c:pt idx="1">
                  <c:v>17.618530710422529</c:v>
                </c:pt>
              </c:numCache>
            </c:numRef>
          </c:val>
          <c:extLst>
            <c:ext xmlns:c16="http://schemas.microsoft.com/office/drawing/2014/chart" uri="{C3380CC4-5D6E-409C-BE32-E72D297353CC}">
              <c16:uniqueId val="{00000004-EFFE-4C22-BA69-B396090371EC}"/>
            </c:ext>
          </c:extLst>
        </c:ser>
        <c:ser>
          <c:idx val="2"/>
          <c:order val="3"/>
          <c:tx>
            <c:strRef>
              <c:f>'Graphes comparatifs'!$B$92</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comparatifs'!$C$92:$F$92</c15:sqref>
                  </c15:fullRef>
                </c:ext>
              </c:extLst>
              <c:f>'Graphes comparatifs'!$C$92:$D$92</c:f>
              <c:numCache>
                <c:formatCode>0</c:formatCode>
                <c:ptCount val="2"/>
                <c:pt idx="1">
                  <c:v>27.410935349839463</c:v>
                </c:pt>
              </c:numCache>
            </c:numRef>
          </c:val>
          <c:extLst>
            <c:ext xmlns:c16="http://schemas.microsoft.com/office/drawing/2014/chart" uri="{C3380CC4-5D6E-409C-BE32-E72D297353CC}">
              <c16:uniqueId val="{00000001-EFFE-4C22-BA69-B396090371EC}"/>
            </c:ext>
          </c:extLst>
        </c:ser>
        <c:ser>
          <c:idx val="3"/>
          <c:order val="4"/>
          <c:tx>
            <c:strRef>
              <c:f>'Graphes comparatifs'!$B$93</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comparatifs'!$C$93:$F$93</c15:sqref>
                  </c15:fullRef>
                </c:ext>
              </c:extLst>
              <c:f>'Graphes comparatifs'!$C$93:$D$93</c:f>
              <c:numCache>
                <c:formatCode>0</c:formatCode>
                <c:ptCount val="2"/>
                <c:pt idx="1">
                  <c:v>35.410935349839463</c:v>
                </c:pt>
              </c:numCache>
            </c:numRef>
          </c:val>
          <c:extLst>
            <c:ext xmlns:c16="http://schemas.microsoft.com/office/drawing/2014/chart" uri="{C3380CC4-5D6E-409C-BE32-E72D297353CC}">
              <c16:uniqueId val="{00000002-EFFE-4C22-BA69-B396090371EC}"/>
            </c:ext>
          </c:extLst>
        </c:ser>
        <c:dLbls>
          <c:showLegendKey val="0"/>
          <c:showVal val="0"/>
          <c:showCatName val="0"/>
          <c:showSerName val="0"/>
          <c:showPercent val="0"/>
          <c:showBubbleSize val="0"/>
        </c:dLbls>
        <c:gapWidth val="150"/>
        <c:axId val="276452079"/>
        <c:axId val="276474127"/>
      </c:barChart>
      <c:barChart>
        <c:barDir val="col"/>
        <c:grouping val="clustered"/>
        <c:varyColors val="0"/>
        <c:ser>
          <c:idx val="9"/>
          <c:order val="5"/>
          <c:tx>
            <c:strRef>
              <c:f>'Graphes comparatifs'!$B$94</c:f>
              <c:strCache>
                <c:ptCount val="1"/>
                <c:pt idx="0">
                  <c:v>AME I4CE run 2</c:v>
                </c:pt>
              </c:strCache>
            </c:strRef>
          </c:tx>
          <c:spPr>
            <a:pattFill prst="wdDnDiag">
              <a:fgClr>
                <a:schemeClr val="accent2"/>
              </a:fgClr>
              <a:bgClr>
                <a:schemeClr val="bg1"/>
              </a:bgClr>
            </a:pattFill>
            <a:ln w="127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2021</c:v>
              </c:pt>
              <c:pt idx="1">
                <c:v>2030 AMS</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'Graphes comparatifs'!$C$94:$D$94</c15:sqref>
                  </c15:fullRef>
                </c:ext>
              </c:extLst>
              <c:f>'Graphes comparatifs'!$C$94:$D$94</c:f>
              <c:numCache>
                <c:formatCode>0</c:formatCode>
                <c:ptCount val="2"/>
              </c:numCache>
            </c:numRef>
          </c:val>
          <c:extLst>
            <c:ext xmlns:c16="http://schemas.microsoft.com/office/drawing/2014/chart" uri="{C3380CC4-5D6E-409C-BE32-E72D297353CC}">
              <c16:uniqueId val="{0000000D-EFFE-4C22-BA69-B396090371EC}"/>
            </c:ext>
          </c:extLst>
        </c:ser>
        <c:ser>
          <c:idx val="6"/>
          <c:order val="6"/>
          <c:tx>
            <c:strRef>
              <c:f>'Graphes comparatifs'!$B$96</c:f>
              <c:strCache>
                <c:ptCount val="1"/>
                <c:pt idx="0">
                  <c:v>AME ThreeME*</c:v>
                </c:pt>
              </c:strCache>
            </c:strRef>
          </c:tx>
          <c:spPr>
            <a:pattFill prst="wdDnDiag">
              <a:fgClr>
                <a:schemeClr val="accent6"/>
              </a:fgClr>
              <a:bgClr>
                <a:schemeClr val="bg1"/>
              </a:bgClr>
            </a:pattFill>
            <a:ln w="6350">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comparatifs'!$C$96:$D$96</c15:sqref>
                  </c15:fullRef>
                </c:ext>
              </c:extLst>
              <c:f>'Graphes comparatifs'!$C$96:$D$96</c:f>
              <c:numCache>
                <c:formatCode>0</c:formatCode>
                <c:ptCount val="2"/>
                <c:pt idx="0">
                  <c:v>22.214351479107183</c:v>
                </c:pt>
                <c:pt idx="1">
                  <c:v>15.92377396036432</c:v>
                </c:pt>
              </c:numCache>
            </c:numRef>
          </c:val>
          <c:extLst>
            <c:ext xmlns:c16="http://schemas.microsoft.com/office/drawing/2014/chart" uri="{C3380CC4-5D6E-409C-BE32-E72D297353CC}">
              <c16:uniqueId val="{00000008-EFFE-4C22-BA69-B396090371EC}"/>
            </c:ext>
          </c:extLst>
        </c:ser>
        <c:ser>
          <c:idx val="7"/>
          <c:order val="7"/>
          <c:tx>
            <c:strRef>
              <c:f>'Graphes comparatifs'!$B$97</c:f>
              <c:strCache>
                <c:ptCount val="1"/>
                <c:pt idx="0">
                  <c:v>AME JPF-SM</c:v>
                </c:pt>
              </c:strCache>
            </c:strRef>
          </c:tx>
          <c:spPr>
            <a:solidFill>
              <a:schemeClr val="accent2">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comparatifs'!$C$97:$D$97</c15:sqref>
                  </c15:fullRef>
                </c:ext>
              </c:extLst>
              <c:f>'Graphes comparatifs'!$C$97:$D$97</c:f>
              <c:numCache>
                <c:formatCode>0</c:formatCode>
                <c:ptCount val="2"/>
              </c:numCache>
            </c:numRef>
          </c:val>
          <c:extLst>
            <c:ext xmlns:c16="http://schemas.microsoft.com/office/drawing/2014/chart" uri="{C3380CC4-5D6E-409C-BE32-E72D297353CC}">
              <c16:uniqueId val="{0000000B-EFFE-4C22-BA69-B396090371EC}"/>
            </c:ext>
          </c:extLst>
        </c:ser>
        <c:ser>
          <c:idx val="8"/>
          <c:order val="8"/>
          <c:tx>
            <c:strRef>
              <c:f>'Graphes comparatifs'!$B$98</c:f>
              <c:strCache>
                <c:ptCount val="1"/>
                <c:pt idx="0">
                  <c:v>AME Tresor</c:v>
                </c:pt>
              </c:strCache>
            </c:strRef>
          </c:tx>
          <c:spPr>
            <a:solidFill>
              <a:schemeClr val="accent3">
                <a:lumMod val="6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comparatifs'!$C$98:$D$98</c15:sqref>
                  </c15:fullRef>
                </c:ext>
              </c:extLst>
              <c:f>'Graphes comparatifs'!$C$98:$D$98</c:f>
              <c:numCache>
                <c:formatCode>0</c:formatCode>
                <c:ptCount val="2"/>
              </c:numCache>
            </c:numRef>
          </c:val>
          <c:extLst>
            <c:ext xmlns:c16="http://schemas.microsoft.com/office/drawing/2014/chart" uri="{C3380CC4-5D6E-409C-BE32-E72D297353CC}">
              <c16:uniqueId val="{0000000C-EFFE-4C22-BA69-B396090371EC}"/>
            </c:ext>
          </c:extLst>
        </c:ser>
        <c:dLbls>
          <c:showLegendKey val="0"/>
          <c:showVal val="0"/>
          <c:showCatName val="0"/>
          <c:showSerName val="0"/>
          <c:showPercent val="0"/>
          <c:showBubbleSize val="0"/>
        </c:dLbls>
        <c:gapWidth val="150"/>
        <c:axId val="403089855"/>
        <c:axId val="403100671"/>
      </c:barChart>
      <c:lineChart>
        <c:grouping val="standard"/>
        <c:varyColors val="0"/>
        <c:ser>
          <c:idx val="0"/>
          <c:order val="0"/>
          <c:tx>
            <c:strRef>
              <c:f>'Graphes comparatifs'!$B$88</c:f>
              <c:strCache>
                <c:ptCount val="1"/>
                <c:pt idx="0">
                  <c:v>Historique I4CE</c:v>
                </c:pt>
              </c:strCache>
            </c:strRef>
          </c:tx>
          <c:spPr>
            <a:ln w="25400" cap="rnd">
              <a:noFill/>
              <a:round/>
            </a:ln>
            <a:effectLst/>
          </c:spPr>
          <c:marker>
            <c:symbol val="x"/>
            <c:size val="10"/>
            <c:spPr>
              <a:noFill/>
              <a:ln w="9525">
                <a:solidFill>
                  <a:schemeClr val="accent2"/>
                </a:solidFill>
              </a:ln>
              <a:effectLst/>
            </c:spPr>
          </c:marker>
          <c:dLbls>
            <c:dLbl>
              <c:idx val="0"/>
              <c:layout>
                <c:manualLayout>
                  <c:x val="-7.5651724636782602E-2"/>
                  <c:y val="-7.3770491803278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FE-4C22-BA69-B396090371E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comparatifs'!$C$86:$D$86</c15:sqref>
                  </c15:fullRef>
                </c:ext>
              </c:extLst>
              <c:f>'Graphes comparatifs'!$C$86:$D$86</c:f>
              <c:strCache>
                <c:ptCount val="2"/>
                <c:pt idx="0">
                  <c:v>2021</c:v>
                </c:pt>
                <c:pt idx="1">
                  <c:v>2030 AMS</c:v>
                </c:pt>
              </c:strCache>
            </c:strRef>
          </c:cat>
          <c:val>
            <c:numRef>
              <c:extLst>
                <c:ext xmlns:c15="http://schemas.microsoft.com/office/drawing/2012/chart" uri="{02D57815-91ED-43cb-92C2-25804820EDAC}">
                  <c15:fullRef>
                    <c15:sqref>'Graphes comparatifs'!$C$88:$F$88</c15:sqref>
                  </c15:fullRef>
                </c:ext>
              </c:extLst>
              <c:f>'Graphes comparatifs'!$C$88:$D$88</c:f>
              <c:numCache>
                <c:formatCode>0</c:formatCode>
                <c:ptCount val="2"/>
                <c:pt idx="0">
                  <c:v>18.410935349839463</c:v>
                </c:pt>
              </c:numCache>
            </c:numRef>
          </c:val>
          <c:smooth val="0"/>
          <c:extLst>
            <c:ext xmlns:c16="http://schemas.microsoft.com/office/drawing/2014/chart" uri="{C3380CC4-5D6E-409C-BE32-E72D297353CC}">
              <c16:uniqueId val="{00000006-EFFE-4C22-BA69-B396090371EC}"/>
            </c:ext>
          </c:extLst>
        </c:ser>
        <c:dLbls>
          <c:dLblPos val="ctr"/>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403100671"/>
        <c:scaling>
          <c:orientation val="minMax"/>
          <c:max val="4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403089855"/>
        <c:crosses val="max"/>
        <c:crossBetween val="between"/>
      </c:valAx>
      <c:catAx>
        <c:axId val="403089855"/>
        <c:scaling>
          <c:orientation val="minMax"/>
        </c:scaling>
        <c:delete val="1"/>
        <c:axPos val="b"/>
        <c:numFmt formatCode="General" sourceLinked="1"/>
        <c:majorTickMark val="out"/>
        <c:minorTickMark val="none"/>
        <c:tickLblPos val="nextTo"/>
        <c:crossAx val="403100671"/>
        <c:crosses val="autoZero"/>
        <c:auto val="1"/>
        <c:lblAlgn val="ctr"/>
        <c:lblOffset val="100"/>
        <c:noMultiLvlLbl val="0"/>
      </c:catAx>
      <c:spPr>
        <a:noFill/>
        <a:ln>
          <a:noFill/>
        </a:ln>
        <a:effectLst/>
      </c:spPr>
    </c:plotArea>
    <c:legend>
      <c:legendPos val="b"/>
      <c:legendEntry>
        <c:idx val="6"/>
        <c:delete val="1"/>
      </c:legendEntry>
      <c:legendEntry>
        <c:idx val="7"/>
        <c:delete val="1"/>
      </c:legendEntry>
      <c:layout>
        <c:manualLayout>
          <c:xMode val="edge"/>
          <c:yMode val="edge"/>
          <c:x val="4.3000806001612005E-2"/>
          <c:y val="0.82270144776074938"/>
          <c:w val="0.91926674520015705"/>
          <c:h val="0.1336388367493336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fr-FR" b="1"/>
              <a:t>Energie</a:t>
            </a:r>
          </a:p>
          <a:p>
            <a:pPr>
              <a:defRPr/>
            </a:pPr>
            <a:r>
              <a:rPr lang="fr-FR"/>
              <a:t>Besoins d'investissements par poste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2"/>
          <c:order val="1"/>
          <c:tx>
            <c:strRef>
              <c:f>'Graphes comparatifs'!$B$102</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comparatifs'!$C$102:$J$102</c:f>
              <c:numCache>
                <c:formatCode>0</c:formatCode>
                <c:ptCount val="8"/>
                <c:pt idx="4">
                  <c:v>10.394188382288457</c:v>
                </c:pt>
                <c:pt idx="5">
                  <c:v>5.7688343414634149</c:v>
                </c:pt>
                <c:pt idx="6">
                  <c:v>2.8771234258794816</c:v>
                </c:pt>
                <c:pt idx="7">
                  <c:v>11.039361824463091</c:v>
                </c:pt>
              </c:numCache>
            </c:numRef>
          </c:val>
          <c:extLst xmlns:c15="http://schemas.microsoft.com/office/drawing/2012/chart">
            <c:ext xmlns:c16="http://schemas.microsoft.com/office/drawing/2014/chart" uri="{C3380CC4-5D6E-409C-BE32-E72D297353CC}">
              <c16:uniqueId val="{00000000-A2CA-4DF4-8887-E2840F6F39F0}"/>
            </c:ext>
          </c:extLst>
        </c:ser>
        <c:ser>
          <c:idx val="3"/>
          <c:order val="2"/>
          <c:tx>
            <c:strRef>
              <c:f>'Graphes comparatifs'!$B$106</c:f>
              <c:strCache>
                <c:ptCount val="1"/>
                <c:pt idx="0">
                  <c:v>AMS ThreeME*</c:v>
                </c:pt>
              </c:strCache>
            </c:strRef>
          </c:tx>
          <c:spPr>
            <a:solidFill>
              <a:schemeClr val="accent6"/>
            </a:solidFill>
            <a:ln w="6350">
              <a:solidFill>
                <a:schemeClr val="accent6"/>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comparatifs'!$C$106:$J$106</c:f>
              <c:numCache>
                <c:formatCode>0</c:formatCode>
                <c:ptCount val="8"/>
                <c:pt idx="0">
                  <c:v>9.4659452349672843</c:v>
                </c:pt>
                <c:pt idx="1">
                  <c:v>7.7177617881987342</c:v>
                </c:pt>
                <c:pt idx="2">
                  <c:v>5.0306444559411618</c:v>
                </c:pt>
                <c:pt idx="4">
                  <c:v>9.8561406183818487</c:v>
                </c:pt>
                <c:pt idx="5">
                  <c:v>3.7612213374273882</c:v>
                </c:pt>
                <c:pt idx="6">
                  <c:v>4.0011687546132926</c:v>
                </c:pt>
              </c:numCache>
            </c:numRef>
          </c:val>
          <c:extLst>
            <c:ext xmlns:c16="http://schemas.microsoft.com/office/drawing/2014/chart" uri="{C3380CC4-5D6E-409C-BE32-E72D297353CC}">
              <c16:uniqueId val="{00000002-A2CA-4DF4-8887-E2840F6F39F0}"/>
            </c:ext>
          </c:extLst>
        </c:ser>
        <c:dLbls>
          <c:dLblPos val="inEnd"/>
          <c:showLegendKey val="0"/>
          <c:showVal val="1"/>
          <c:showCatName val="0"/>
          <c:showSerName val="0"/>
          <c:showPercent val="0"/>
          <c:showBubbleSize val="0"/>
        </c:dLbls>
        <c:gapWidth val="219"/>
        <c:axId val="650738879"/>
        <c:axId val="650735135"/>
        <c:extLst/>
      </c:barChart>
      <c:barChart>
        <c:barDir val="col"/>
        <c:grouping val="clustered"/>
        <c:varyColors val="0"/>
        <c:ser>
          <c:idx val="4"/>
          <c:order val="3"/>
          <c:tx>
            <c:strRef>
              <c:f>'Graphes comparatifs'!$B$111</c:f>
              <c:strCache>
                <c:ptCount val="1"/>
                <c:pt idx="0">
                  <c:v>AME I4CE run 2</c:v>
                </c:pt>
              </c:strCache>
            </c:strRef>
          </c:tx>
          <c:spPr>
            <a:pattFill prst="wdDnDiag">
              <a:fgClr>
                <a:schemeClr val="accent2"/>
              </a:fgClr>
              <a:bgClr>
                <a:schemeClr val="bg1"/>
              </a:bgClr>
            </a:pattFill>
            <a:ln w="25400">
              <a:solidFill>
                <a:schemeClr val="accent2"/>
              </a:solidFill>
            </a:ln>
            <a:effectLst/>
          </c:spPr>
          <c:invertIfNegative val="0"/>
          <c:dPt>
            <c:idx val="4"/>
            <c:invertIfNegative val="0"/>
            <c:bubble3D val="0"/>
            <c:spPr>
              <a:pattFill prst="wdDnDiag">
                <a:fgClr>
                  <a:schemeClr val="accent2"/>
                </a:fgClr>
                <a:bgClr>
                  <a:schemeClr val="bg1"/>
                </a:bgClr>
              </a:pattFill>
              <a:ln w="6350">
                <a:solidFill>
                  <a:schemeClr val="accent2"/>
                </a:solidFill>
              </a:ln>
              <a:effectLst/>
            </c:spPr>
            <c:extLst>
              <c:ext xmlns:c16="http://schemas.microsoft.com/office/drawing/2014/chart" uri="{C3380CC4-5D6E-409C-BE32-E72D297353CC}">
                <c16:uniqueId val="{00000014-A2CA-4DF4-8887-E2840F6F39F0}"/>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comparatifs'!$C$111:$J$111</c:f>
              <c:numCache>
                <c:formatCode>0</c:formatCode>
                <c:ptCount val="8"/>
                <c:pt idx="4">
                  <c:v>4.818804243530626</c:v>
                </c:pt>
                <c:pt idx="5">
                  <c:v>5.3840850731707315</c:v>
                </c:pt>
                <c:pt idx="6">
                  <c:v>0.22643610071747344</c:v>
                </c:pt>
                <c:pt idx="7">
                  <c:v>7.892802960148968</c:v>
                </c:pt>
              </c:numCache>
            </c:numRef>
          </c:val>
          <c:extLst>
            <c:ext xmlns:c16="http://schemas.microsoft.com/office/drawing/2014/chart" uri="{C3380CC4-5D6E-409C-BE32-E72D297353CC}">
              <c16:uniqueId val="{00000004-A2CA-4DF4-8887-E2840F6F39F0}"/>
            </c:ext>
          </c:extLst>
        </c:ser>
        <c:ser>
          <c:idx val="6"/>
          <c:order val="4"/>
          <c:tx>
            <c:strRef>
              <c:f>'Graphes comparatifs'!$B$115</c:f>
              <c:strCache>
                <c:ptCount val="1"/>
                <c:pt idx="0">
                  <c:v>AME ThreeME*</c:v>
                </c:pt>
              </c:strCache>
            </c:strRef>
          </c:tx>
          <c:spPr>
            <a:pattFill prst="wdDnDiag">
              <a:fgClr>
                <a:schemeClr val="accent6"/>
              </a:fgClr>
              <a:bgClr>
                <a:schemeClr val="bg1"/>
              </a:bgClr>
            </a:pattFill>
            <a:ln w="6350">
              <a:solidFill>
                <a:schemeClr val="accent6"/>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comparatifs'!$C$115:$J$115</c:f>
              <c:numCache>
                <c:formatCode>0</c:formatCode>
                <c:ptCount val="8"/>
                <c:pt idx="0">
                  <c:v>9.4659452349672843</c:v>
                </c:pt>
                <c:pt idx="1">
                  <c:v>7.7177617881987342</c:v>
                </c:pt>
                <c:pt idx="2">
                  <c:v>5.0306444559411618</c:v>
                </c:pt>
                <c:pt idx="4">
                  <c:v>8.9484942870800186</c:v>
                </c:pt>
                <c:pt idx="5">
                  <c:v>4.5138731068850282</c:v>
                </c:pt>
                <c:pt idx="6">
                  <c:v>2.4614065663992752</c:v>
                </c:pt>
              </c:numCache>
            </c:numRef>
          </c:val>
          <c:extLst>
            <c:ext xmlns:c16="http://schemas.microsoft.com/office/drawing/2014/chart" uri="{C3380CC4-5D6E-409C-BE32-E72D297353CC}">
              <c16:uniqueId val="{00000005-A2CA-4DF4-8887-E2840F6F39F0}"/>
            </c:ext>
          </c:extLst>
        </c:ser>
        <c:dLbls>
          <c:dLblPos val="inEnd"/>
          <c:showLegendKey val="0"/>
          <c:showVal val="1"/>
          <c:showCatName val="0"/>
          <c:showSerName val="0"/>
          <c:showPercent val="0"/>
          <c:showBubbleSize val="0"/>
        </c:dLbls>
        <c:gapWidth val="219"/>
        <c:axId val="1333947903"/>
        <c:axId val="1333940415"/>
      </c:barChart>
      <c:lineChart>
        <c:grouping val="standard"/>
        <c:varyColors val="0"/>
        <c:ser>
          <c:idx val="1"/>
          <c:order val="0"/>
          <c:tx>
            <c:strRef>
              <c:f>'Graphes comparatifs'!$B$101</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
                  <c:y val="-8.17754342380923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CA-4DF4-8887-E2840F6F39F0}"/>
                </c:ext>
              </c:extLst>
            </c:dLbl>
            <c:dLbl>
              <c:idx val="1"/>
              <c:layout>
                <c:manualLayout>
                  <c:x val="0"/>
                  <c:y val="-0.111511955779216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CA-4DF4-8887-E2840F6F39F0}"/>
                </c:ext>
              </c:extLst>
            </c:dLbl>
            <c:dLbl>
              <c:idx val="2"/>
              <c:layout>
                <c:manualLayout>
                  <c:x val="-9.3201747143806767E-3"/>
                  <c:y val="-7.43413038528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2CA-4DF4-8887-E2840F6F39F0}"/>
                </c:ext>
              </c:extLst>
            </c:dLbl>
            <c:dLbl>
              <c:idx val="3"/>
              <c:layout>
                <c:manualLayout>
                  <c:x val="0"/>
                  <c:y val="-7.8058369045451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CA-4DF4-8887-E2840F6F39F0}"/>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'Graphes comparatifs'!$C$99:$J$100</c:f>
              <c:multiLvlStrCache>
                <c:ptCount val="8"/>
                <c:lvl>
                  <c:pt idx="0">
                    <c:v>EnR électriques</c:v>
                  </c:pt>
                  <c:pt idx="1">
                    <c:v>Nucléaire électrique</c:v>
                  </c:pt>
                  <c:pt idx="2">
                    <c:v>Biométhane, chaleur renouvelable, biocarbs</c:v>
                  </c:pt>
                  <c:pt idx="3">
                    <c:v>Réseaux élec &amp; flexibilités</c:v>
                  </c:pt>
                  <c:pt idx="4">
                    <c:v>EnR électriques</c:v>
                  </c:pt>
                  <c:pt idx="5">
                    <c:v>Nucléaire électrique</c:v>
                  </c:pt>
                  <c:pt idx="6">
                    <c:v>Biométhane, chaleur renouvelable, biocarbs</c:v>
                  </c:pt>
                  <c:pt idx="7">
                    <c:v>Réseaux élec &amp; flexibilités</c:v>
                  </c:pt>
                </c:lvl>
                <c:lvl>
                  <c:pt idx="0">
                    <c:v>2021</c:v>
                  </c:pt>
                  <c:pt idx="4">
                    <c:v>2030</c:v>
                  </c:pt>
                </c:lvl>
              </c:multiLvlStrCache>
            </c:multiLvlStrRef>
          </c:cat>
          <c:val>
            <c:numRef>
              <c:f>'Graphes comparatifs'!$C$101:$J$101</c:f>
              <c:numCache>
                <c:formatCode>0</c:formatCode>
                <c:ptCount val="8"/>
                <c:pt idx="0">
                  <c:v>6.1086706767908225</c:v>
                </c:pt>
                <c:pt idx="1">
                  <c:v>4.7182475311252325</c:v>
                </c:pt>
                <c:pt idx="2">
                  <c:v>1.4525000548831455</c:v>
                </c:pt>
                <c:pt idx="3">
                  <c:v>6.1315170870402635</c:v>
                </c:pt>
              </c:numCache>
            </c:numRef>
          </c:val>
          <c:smooth val="0"/>
          <c:extLst>
            <c:ext xmlns:c16="http://schemas.microsoft.com/office/drawing/2014/chart" uri="{C3380CC4-5D6E-409C-BE32-E72D297353CC}">
              <c16:uniqueId val="{0000000A-A2CA-4DF4-8887-E2840F6F39F0}"/>
            </c:ext>
          </c:extLst>
        </c:ser>
        <c:ser>
          <c:idx val="7"/>
          <c:order val="5"/>
          <c:tx>
            <c:strRef>
              <c:f>'Graphes comparatifs'!$B$103</c:f>
              <c:strCache>
                <c:ptCount val="1"/>
                <c:pt idx="0">
                  <c:v>AMS I4CE run2 moy 2030</c:v>
                </c:pt>
              </c:strCache>
            </c:strRef>
          </c:tx>
          <c:spPr>
            <a:ln w="25400" cap="rnd">
              <a:noFill/>
              <a:round/>
            </a:ln>
            <a:effectLst/>
          </c:spPr>
          <c:marker>
            <c:symbol val="diamond"/>
            <c:size val="10"/>
            <c:spPr>
              <a:solidFill>
                <a:schemeClr val="accent2"/>
              </a:solidFill>
              <a:ln w="6350">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comparatifs'!$C$103:$J$103</c:f>
              <c:numCache>
                <c:formatCode>0</c:formatCode>
                <c:ptCount val="8"/>
                <c:pt idx="4">
                  <c:v>9.752637355716633</c:v>
                </c:pt>
                <c:pt idx="5">
                  <c:v>4.6265768641114979</c:v>
                </c:pt>
                <c:pt idx="6">
                  <c:v>3.2539551615424056</c:v>
                </c:pt>
                <c:pt idx="7">
                  <c:v>10.736620629342642</c:v>
                </c:pt>
              </c:numCache>
            </c:numRef>
          </c:val>
          <c:smooth val="0"/>
          <c:extLst>
            <c:ext xmlns:c16="http://schemas.microsoft.com/office/drawing/2014/chart" uri="{C3380CC4-5D6E-409C-BE32-E72D297353CC}">
              <c16:uniqueId val="{0000000B-A2CA-4DF4-8887-E2840F6F39F0}"/>
            </c:ext>
          </c:extLst>
        </c:ser>
        <c:ser>
          <c:idx val="13"/>
          <c:order val="6"/>
          <c:tx>
            <c:strRef>
              <c:f>'Graphes comparatifs'!$B$104</c:f>
              <c:strCache>
                <c:ptCount val="1"/>
                <c:pt idx="0">
                  <c:v>AMS I4CE run2 moy 2050</c:v>
                </c:pt>
              </c:strCache>
            </c:strRef>
          </c:tx>
          <c:spPr>
            <a:ln w="28575" cap="rnd">
              <a:noFill/>
              <a:round/>
            </a:ln>
            <a:effectLst/>
          </c:spPr>
          <c:marker>
            <c:symbol val="diamond"/>
            <c:size val="10"/>
            <c:spPr>
              <a:noFill/>
              <a:ln w="6350">
                <a:solidFill>
                  <a:schemeClr val="accent2">
                    <a:lumMod val="5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comparatifs'!$C$104:$J$104</c:f>
              <c:numCache>
                <c:formatCode>0</c:formatCode>
                <c:ptCount val="8"/>
                <c:pt idx="4">
                  <c:v>10.265998503835633</c:v>
                </c:pt>
                <c:pt idx="5">
                  <c:v>4.0858190337711067</c:v>
                </c:pt>
                <c:pt idx="6">
                  <c:v>3.3351661911799253</c:v>
                </c:pt>
                <c:pt idx="7">
                  <c:v>11.208222736008363</c:v>
                </c:pt>
              </c:numCache>
            </c:numRef>
          </c:val>
          <c:smooth val="0"/>
          <c:extLst>
            <c:ext xmlns:c16="http://schemas.microsoft.com/office/drawing/2014/chart" uri="{C3380CC4-5D6E-409C-BE32-E72D297353CC}">
              <c16:uniqueId val="{00000011-A2CA-4DF4-8887-E2840F6F39F0}"/>
            </c:ext>
          </c:extLst>
        </c:ser>
        <c:ser>
          <c:idx val="8"/>
          <c:order val="7"/>
          <c:tx>
            <c:strRef>
              <c:f>'Graphes comparatifs'!$B$108</c:f>
              <c:strCache>
                <c:ptCount val="1"/>
                <c:pt idx="0">
                  <c:v>AMS ThreeME* moy 2030</c:v>
                </c:pt>
              </c:strCache>
            </c:strRef>
          </c:tx>
          <c:spPr>
            <a:ln w="25400" cap="rnd">
              <a:noFill/>
              <a:round/>
            </a:ln>
            <a:effectLst/>
          </c:spPr>
          <c:marker>
            <c:symbol val="diamond"/>
            <c:size val="10"/>
            <c:spPr>
              <a:solidFill>
                <a:schemeClr val="accent6"/>
              </a:solidFill>
              <a:ln w="12700">
                <a:solidFill>
                  <a:schemeClr val="accent6">
                    <a:lumMod val="50000"/>
                  </a:schemeClr>
                </a:solidFill>
              </a:ln>
              <a:effectLst/>
            </c:spPr>
          </c:marker>
          <c:val>
            <c:numRef>
              <c:f>'Graphes comparatifs'!$C$108:$J$108</c:f>
              <c:numCache>
                <c:formatCode>0</c:formatCode>
                <c:ptCount val="8"/>
                <c:pt idx="4">
                  <c:v>9.9977424938731758</c:v>
                </c:pt>
                <c:pt idx="5">
                  <c:v>3.9795434362629605</c:v>
                </c:pt>
                <c:pt idx="6">
                  <c:v>5.2307839205434794</c:v>
                </c:pt>
              </c:numCache>
            </c:numRef>
          </c:val>
          <c:smooth val="0"/>
          <c:extLst>
            <c:ext xmlns:c16="http://schemas.microsoft.com/office/drawing/2014/chart" uri="{C3380CC4-5D6E-409C-BE32-E72D297353CC}">
              <c16:uniqueId val="{0000000C-A2CA-4DF4-8887-E2840F6F39F0}"/>
            </c:ext>
          </c:extLst>
        </c:ser>
        <c:ser>
          <c:idx val="9"/>
          <c:order val="8"/>
          <c:tx>
            <c:strRef>
              <c:f>'Graphes comparatifs'!$B$110</c:f>
              <c:strCache>
                <c:ptCount val="1"/>
                <c:pt idx="0">
                  <c:v>AMS ThreeME* moy 2050</c:v>
                </c:pt>
              </c:strCache>
            </c:strRef>
          </c:tx>
          <c:spPr>
            <a:ln w="25400" cap="rnd">
              <a:noFill/>
              <a:round/>
            </a:ln>
            <a:effectLst/>
          </c:spPr>
          <c:marker>
            <c:symbol val="diamond"/>
            <c:size val="10"/>
            <c:spPr>
              <a:solidFill>
                <a:schemeClr val="accent2"/>
              </a:solidFill>
              <a:ln w="6350">
                <a:solidFill>
                  <a:schemeClr val="accent2">
                    <a:lumMod val="50000"/>
                  </a:schemeClr>
                </a:solidFill>
              </a:ln>
              <a:effectLst/>
            </c:spPr>
          </c:marker>
          <c:val>
            <c:numRef>
              <c:f>'Graphes comparatifs'!$C$110:$J$110</c:f>
              <c:numCache>
                <c:formatCode>0</c:formatCode>
                <c:ptCount val="8"/>
                <c:pt idx="4">
                  <c:v>15.679834461489946</c:v>
                </c:pt>
                <c:pt idx="5">
                  <c:v>7.3056979439376679</c:v>
                </c:pt>
                <c:pt idx="6">
                  <c:v>4.9352528591340032</c:v>
                </c:pt>
              </c:numCache>
            </c:numRef>
          </c:val>
          <c:smooth val="0"/>
          <c:extLst>
            <c:ext xmlns:c16="http://schemas.microsoft.com/office/drawing/2014/chart" uri="{C3380CC4-5D6E-409C-BE32-E72D297353CC}">
              <c16:uniqueId val="{0000000D-A2CA-4DF4-8887-E2840F6F39F0}"/>
            </c:ext>
          </c:extLst>
        </c:ser>
        <c:ser>
          <c:idx val="10"/>
          <c:order val="9"/>
          <c:tx>
            <c:strRef>
              <c:f>'Graphes comparatifs'!$B$112</c:f>
              <c:strCache>
                <c:ptCount val="1"/>
                <c:pt idx="0">
                  <c:v>AME I4CE run2 moy 2030</c:v>
                </c:pt>
              </c:strCache>
            </c:strRef>
          </c:tx>
          <c:spPr>
            <a:ln w="25400" cap="rnd">
              <a:noFill/>
              <a:round/>
            </a:ln>
            <a:effectLst/>
          </c:spPr>
          <c:marker>
            <c:symbol val="square"/>
            <c:size val="10"/>
            <c:spPr>
              <a:solidFill>
                <a:schemeClr val="accent2"/>
              </a:solidFill>
              <a:ln w="6350">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comparatifs'!$C$112:$J$112</c:f>
              <c:numCache>
                <c:formatCode>0</c:formatCode>
                <c:ptCount val="8"/>
                <c:pt idx="4">
                  <c:v>5.580261022267738</c:v>
                </c:pt>
                <c:pt idx="5">
                  <c:v>4.5716126829268289</c:v>
                </c:pt>
                <c:pt idx="6">
                  <c:v>0.29643938103821554</c:v>
                </c:pt>
                <c:pt idx="7">
                  <c:v>8.2999266922087429</c:v>
                </c:pt>
              </c:numCache>
            </c:numRef>
          </c:val>
          <c:smooth val="0"/>
          <c:extLst>
            <c:ext xmlns:c16="http://schemas.microsoft.com/office/drawing/2014/chart" uri="{C3380CC4-5D6E-409C-BE32-E72D297353CC}">
              <c16:uniqueId val="{0000000E-A2CA-4DF4-8887-E2840F6F39F0}"/>
            </c:ext>
          </c:extLst>
        </c:ser>
        <c:ser>
          <c:idx val="14"/>
          <c:order val="10"/>
          <c:tx>
            <c:strRef>
              <c:f>'Graphes comparatifs'!$B$113</c:f>
              <c:strCache>
                <c:ptCount val="1"/>
                <c:pt idx="0">
                  <c:v>AME I4CE run2 moy 2050</c:v>
                </c:pt>
              </c:strCache>
            </c:strRef>
          </c:tx>
          <c:spPr>
            <a:ln w="28575" cap="rnd">
              <a:noFill/>
              <a:round/>
            </a:ln>
            <a:effectLst/>
          </c:spPr>
          <c:marker>
            <c:symbol val="square"/>
            <c:size val="10"/>
            <c:spPr>
              <a:noFill/>
              <a:ln w="6350">
                <a:solidFill>
                  <a:schemeClr val="accent2">
                    <a:lumMod val="50000"/>
                  </a:schemeClr>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'Graphes comparatifs'!$C$113:$J$113</c:f>
              <c:numCache>
                <c:formatCode>0</c:formatCode>
                <c:ptCount val="8"/>
                <c:pt idx="4">
                  <c:v>5.8534397221944712</c:v>
                </c:pt>
                <c:pt idx="5">
                  <c:v>4.0377253752345217</c:v>
                </c:pt>
                <c:pt idx="6">
                  <c:v>0.31164632297963557</c:v>
                </c:pt>
                <c:pt idx="7">
                  <c:v>8.345696725631603</c:v>
                </c:pt>
              </c:numCache>
            </c:numRef>
          </c:val>
          <c:smooth val="0"/>
          <c:extLst>
            <c:ext xmlns:c16="http://schemas.microsoft.com/office/drawing/2014/chart" uri="{C3380CC4-5D6E-409C-BE32-E72D297353CC}">
              <c16:uniqueId val="{00000012-A2CA-4DF4-8887-E2840F6F39F0}"/>
            </c:ext>
          </c:extLst>
        </c:ser>
        <c:ser>
          <c:idx val="11"/>
          <c:order val="11"/>
          <c:tx>
            <c:strRef>
              <c:f>'Graphes comparatifs'!$B$117</c:f>
              <c:strCache>
                <c:ptCount val="1"/>
                <c:pt idx="0">
                  <c:v>AME ThreeME* moy 2030</c:v>
                </c:pt>
              </c:strCache>
            </c:strRef>
          </c:tx>
          <c:spPr>
            <a:ln w="25400" cap="rnd">
              <a:noFill/>
              <a:round/>
            </a:ln>
            <a:effectLst/>
          </c:spPr>
          <c:marker>
            <c:symbol val="square"/>
            <c:size val="10"/>
            <c:spPr>
              <a:noFill/>
              <a:ln w="6350">
                <a:solidFill>
                  <a:schemeClr val="accent6">
                    <a:lumMod val="50000"/>
                  </a:schemeClr>
                </a:solidFill>
              </a:ln>
              <a:effectLst/>
            </c:spPr>
          </c:marker>
          <c:val>
            <c:numRef>
              <c:f>'Graphes comparatifs'!$C$117:$J$117</c:f>
              <c:numCache>
                <c:formatCode>0</c:formatCode>
                <c:ptCount val="8"/>
                <c:pt idx="4">
                  <c:v>9.1568841988904204</c:v>
                </c:pt>
                <c:pt idx="5">
                  <c:v>5.8565761712127102</c:v>
                </c:pt>
                <c:pt idx="6">
                  <c:v>1.6263241260697123</c:v>
                </c:pt>
              </c:numCache>
            </c:numRef>
          </c:val>
          <c:smooth val="0"/>
          <c:extLst>
            <c:ext xmlns:c16="http://schemas.microsoft.com/office/drawing/2014/chart" uri="{C3380CC4-5D6E-409C-BE32-E72D297353CC}">
              <c16:uniqueId val="{0000000F-A2CA-4DF4-8887-E2840F6F39F0}"/>
            </c:ext>
          </c:extLst>
        </c:ser>
        <c:ser>
          <c:idx val="0"/>
          <c:order val="12"/>
          <c:tx>
            <c:strRef>
              <c:f>'Graphes comparatifs'!$B$119</c:f>
              <c:strCache>
                <c:ptCount val="1"/>
                <c:pt idx="0">
                  <c:v>AME ThreeME* moy 2050</c:v>
                </c:pt>
              </c:strCache>
            </c:strRef>
          </c:tx>
          <c:spPr>
            <a:ln w="25400" cap="rnd">
              <a:noFill/>
              <a:round/>
            </a:ln>
            <a:effectLst/>
          </c:spPr>
          <c:marker>
            <c:symbol val="square"/>
            <c:size val="10"/>
            <c:spPr>
              <a:noFill/>
              <a:ln w="6350">
                <a:solidFill>
                  <a:schemeClr val="accent6">
                    <a:lumMod val="50000"/>
                  </a:schemeClr>
                </a:solidFill>
              </a:ln>
              <a:effectLst/>
            </c:spPr>
          </c:marker>
          <c:val>
            <c:numRef>
              <c:f>'Graphes comparatifs'!$C$119:$J$119</c:f>
              <c:numCache>
                <c:formatCode>0</c:formatCode>
                <c:ptCount val="8"/>
                <c:pt idx="4">
                  <c:v>10.126395574580092</c:v>
                </c:pt>
                <c:pt idx="5">
                  <c:v>3.3128388810313805</c:v>
                </c:pt>
                <c:pt idx="6">
                  <c:v>2.0346726264097357</c:v>
                </c:pt>
              </c:numCache>
            </c:numRef>
          </c:val>
          <c:smooth val="0"/>
          <c:extLst>
            <c:ext xmlns:c16="http://schemas.microsoft.com/office/drawing/2014/chart" uri="{C3380CC4-5D6E-409C-BE32-E72D297353CC}">
              <c16:uniqueId val="{00000015-A2CA-4DF4-8887-E2840F6F39F0}"/>
            </c:ext>
          </c:extLst>
        </c:ser>
        <c:dLbls>
          <c:showLegendKey val="0"/>
          <c:showVal val="0"/>
          <c:showCatName val="0"/>
          <c:showSerName val="0"/>
          <c:showPercent val="0"/>
          <c:showBubbleSize val="0"/>
        </c:dLbls>
        <c:marker val="1"/>
        <c:smooth val="0"/>
        <c:axId val="650738879"/>
        <c:axId val="650735135"/>
      </c:lineChart>
      <c:catAx>
        <c:axId val="6507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650735135"/>
        <c:crosses val="autoZero"/>
        <c:auto val="1"/>
        <c:lblAlgn val="ctr"/>
        <c:lblOffset val="100"/>
        <c:noMultiLvlLbl val="0"/>
      </c:catAx>
      <c:valAx>
        <c:axId val="650735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fr-FR"/>
                  <a:t>Md€2022/an</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650738879"/>
        <c:crosses val="autoZero"/>
        <c:crossBetween val="between"/>
      </c:valAx>
      <c:valAx>
        <c:axId val="1333940415"/>
        <c:scaling>
          <c:orientation val="minMax"/>
          <c:max val="18"/>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1333947903"/>
        <c:crosses val="max"/>
        <c:crossBetween val="between"/>
      </c:valAx>
      <c:catAx>
        <c:axId val="1333947903"/>
        <c:scaling>
          <c:orientation val="minMax"/>
        </c:scaling>
        <c:delete val="1"/>
        <c:axPos val="b"/>
        <c:numFmt formatCode="General" sourceLinked="1"/>
        <c:majorTickMark val="out"/>
        <c:minorTickMark val="none"/>
        <c:tickLblPos val="nextTo"/>
        <c:crossAx val="1333940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r-FR" b="1"/>
              <a:t>Construction neuve</a:t>
            </a:r>
          </a:p>
          <a:p>
            <a:pPr>
              <a:defRPr/>
            </a:pPr>
            <a:r>
              <a:rPr lang="fr-FR" sz="1200" b="0"/>
              <a:t>Investissements</a:t>
            </a:r>
            <a:r>
              <a:rPr lang="fr-FR" sz="1200" b="0" baseline="0"/>
              <a:t> totaux du secteur (y compris postes non climat)</a:t>
            </a:r>
            <a:endParaRPr lang="fr-FR" sz="1200" b="0"/>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4"/>
          <c:order val="3"/>
          <c:tx>
            <c:strRef>
              <c:f>'Graphes comparatifs'!$B$82</c:f>
              <c:strCache>
                <c:ptCount val="1"/>
                <c:pt idx="0">
                  <c:v>AME I4CE run 2</c:v>
                </c:pt>
              </c:strCache>
            </c:strRef>
          </c:tx>
          <c:spPr>
            <a:pattFill prst="wdDnDiag">
              <a:fgClr>
                <a:schemeClr val="accent2"/>
              </a:fgClr>
              <a:bgClr>
                <a:schemeClr val="bg1"/>
              </a:bgClr>
            </a:pattFill>
            <a:ln w="9525">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comparatifs'!$C$82:$F$82</c15:sqref>
                  </c15:fullRef>
                </c:ext>
              </c:extLst>
              <c:f>'Graphes comparatifs'!$C$82:$D$82</c:f>
              <c:numCache>
                <c:formatCode>0</c:formatCode>
                <c:ptCount val="2"/>
                <c:pt idx="0">
                  <c:v>94.479248157212297</c:v>
                </c:pt>
                <c:pt idx="1">
                  <c:v>75.709335731590301</c:v>
                </c:pt>
              </c:numCache>
            </c:numRef>
          </c:val>
          <c:extLst>
            <c:ext xmlns:c16="http://schemas.microsoft.com/office/drawing/2014/chart" uri="{C3380CC4-5D6E-409C-BE32-E72D297353CC}">
              <c16:uniqueId val="{00000000-0454-4E5C-98CA-95814BB2E7EA}"/>
            </c:ext>
          </c:extLst>
        </c:ser>
        <c:ser>
          <c:idx val="6"/>
          <c:order val="4"/>
          <c:tx>
            <c:strRef>
              <c:f>'Graphes comparatifs'!$B$84</c:f>
              <c:strCache>
                <c:ptCount val="1"/>
                <c:pt idx="0">
                  <c:v>AME ThreeME*</c:v>
                </c:pt>
              </c:strCache>
            </c:strRef>
          </c:tx>
          <c:spPr>
            <a:pattFill prst="wdDnDiag">
              <a:fgClr>
                <a:schemeClr val="accent6"/>
              </a:fgClr>
              <a:bgClr>
                <a:schemeClr val="bg1"/>
              </a:bgClr>
            </a:pattFill>
            <a:ln w="9525">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comparatifs'!$C$84:$F$84</c15:sqref>
                  </c15:fullRef>
                </c:ext>
              </c:extLst>
              <c:f>'Graphes comparatifs'!$C$84:$D$84</c:f>
              <c:numCache>
                <c:formatCode>0</c:formatCode>
                <c:ptCount val="2"/>
                <c:pt idx="0">
                  <c:v>59.844920284634455</c:v>
                </c:pt>
                <c:pt idx="1">
                  <c:v>53.067654974769376</c:v>
                </c:pt>
              </c:numCache>
            </c:numRef>
          </c:val>
          <c:extLst>
            <c:ext xmlns:c16="http://schemas.microsoft.com/office/drawing/2014/chart" uri="{C3380CC4-5D6E-409C-BE32-E72D297353CC}">
              <c16:uniqueId val="{00000001-0454-4E5C-98CA-95814BB2E7EA}"/>
            </c:ext>
          </c:extLst>
        </c:ser>
        <c:dLbls>
          <c:showLegendKey val="0"/>
          <c:showVal val="0"/>
          <c:showCatName val="0"/>
          <c:showSerName val="0"/>
          <c:showPercent val="0"/>
          <c:showBubbleSize val="0"/>
        </c:dLbls>
        <c:gapWidth val="150"/>
        <c:axId val="276452079"/>
        <c:axId val="276474127"/>
      </c:barChart>
      <c:barChart>
        <c:barDir val="col"/>
        <c:grouping val="clustered"/>
        <c:varyColors val="0"/>
        <c:ser>
          <c:idx val="1"/>
          <c:order val="1"/>
          <c:tx>
            <c:strRef>
              <c:f>'Graphes comparatifs'!$B$79</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comparatifs'!$C$79:$F$79</c15:sqref>
                  </c15:fullRef>
                </c:ext>
              </c:extLst>
              <c:f>'Graphes comparatifs'!$C$79:$D$79</c:f>
              <c:numCache>
                <c:formatCode>0</c:formatCode>
                <c:ptCount val="2"/>
                <c:pt idx="0">
                  <c:v>93.676124567071597</c:v>
                </c:pt>
                <c:pt idx="1">
                  <c:v>36.4611619977563</c:v>
                </c:pt>
              </c:numCache>
            </c:numRef>
          </c:val>
          <c:extLst>
            <c:ext xmlns:c16="http://schemas.microsoft.com/office/drawing/2014/chart" uri="{C3380CC4-5D6E-409C-BE32-E72D297353CC}">
              <c16:uniqueId val="{00000002-0454-4E5C-98CA-95814BB2E7EA}"/>
            </c:ext>
          </c:extLst>
        </c:ser>
        <c:ser>
          <c:idx val="3"/>
          <c:order val="2"/>
          <c:tx>
            <c:strRef>
              <c:f>'Graphes comparatifs'!$B$81</c:f>
              <c:strCache>
                <c:ptCount val="1"/>
                <c:pt idx="0">
                  <c:v>AMS ThreeME*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comparatifs'!$C$81:$F$81</c15:sqref>
                  </c15:fullRef>
                </c:ext>
              </c:extLst>
              <c:f>'Graphes comparatifs'!$C$81:$D$81</c:f>
              <c:numCache>
                <c:formatCode>0</c:formatCode>
                <c:ptCount val="2"/>
                <c:pt idx="0">
                  <c:v>59.844920284634455</c:v>
                </c:pt>
                <c:pt idx="1">
                  <c:v>34.617100379209838</c:v>
                </c:pt>
              </c:numCache>
            </c:numRef>
          </c:val>
          <c:extLst xmlns:c15="http://schemas.microsoft.com/office/drawing/2012/chart">
            <c:ext xmlns:c16="http://schemas.microsoft.com/office/drawing/2014/chart" uri="{C3380CC4-5D6E-409C-BE32-E72D297353CC}">
              <c16:uniqueId val="{00000004-0454-4E5C-98CA-95814BB2E7EA}"/>
            </c:ext>
          </c:extLst>
        </c:ser>
        <c:dLbls>
          <c:showLegendKey val="0"/>
          <c:showVal val="0"/>
          <c:showCatName val="0"/>
          <c:showSerName val="0"/>
          <c:showPercent val="0"/>
          <c:showBubbleSize val="0"/>
        </c:dLbls>
        <c:gapWidth val="150"/>
        <c:axId val="1232411967"/>
        <c:axId val="1232393247"/>
        <c:extLst/>
      </c:barChart>
      <c:lineChart>
        <c:grouping val="standard"/>
        <c:varyColors val="0"/>
        <c:ser>
          <c:idx val="0"/>
          <c:order val="0"/>
          <c:tx>
            <c:strRef>
              <c:f>'Graphes comparatifs'!$B$78</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10120734908136489"/>
                  <c:y val="-4.0626828508971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54-4E5C-98CA-95814BB2E7EA}"/>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comparatifs'!$C$78:$F$78</c15:sqref>
                  </c15:fullRef>
                </c:ext>
              </c:extLst>
              <c:f>'Graphes comparatifs'!$C$78:$D$78</c:f>
              <c:numCache>
                <c:formatCode>0</c:formatCode>
                <c:ptCount val="2"/>
                <c:pt idx="0">
                  <c:v>77.458134828082336</c:v>
                </c:pt>
              </c:numCache>
            </c:numRef>
          </c:val>
          <c:smooth val="0"/>
          <c:extLst>
            <c:ext xmlns:c16="http://schemas.microsoft.com/office/drawing/2014/chart" uri="{C3380CC4-5D6E-409C-BE32-E72D297353CC}">
              <c16:uniqueId val="{00000007-0454-4E5C-98CA-95814BB2E7EA}"/>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fr-FR" sz="1200" b="0" i="0" baseline="0">
                    <a:effectLst/>
                  </a:rPr>
                  <a:t>Md€</a:t>
                </a:r>
                <a:r>
                  <a:rPr lang="fr-FR" sz="1200" b="0" i="0" baseline="-25000">
                    <a:effectLst/>
                  </a:rPr>
                  <a:t>2022</a:t>
                </a:r>
                <a:r>
                  <a:rPr lang="fr-FR" sz="1200" b="0" i="0" baseline="0">
                    <a:effectLst/>
                  </a:rPr>
                  <a:t>/an</a:t>
                </a:r>
                <a:endParaRPr lang="fr-FR" sz="1200">
                  <a:effectLst/>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76452079"/>
        <c:crosses val="autoZero"/>
        <c:crossBetween val="between"/>
      </c:valAx>
      <c:valAx>
        <c:axId val="12323932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1232411967"/>
        <c:crosses val="max"/>
        <c:crossBetween val="between"/>
      </c:valAx>
      <c:catAx>
        <c:axId val="1232411967"/>
        <c:scaling>
          <c:orientation val="minMax"/>
        </c:scaling>
        <c:delete val="1"/>
        <c:axPos val="b"/>
        <c:numFmt formatCode="General" sourceLinked="1"/>
        <c:majorTickMark val="out"/>
        <c:minorTickMark val="none"/>
        <c:tickLblPos val="nextTo"/>
        <c:crossAx val="12323932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Ferroviaire</a:t>
            </a:r>
          </a:p>
          <a:p>
            <a:pPr>
              <a:defRPr/>
            </a:pPr>
            <a:r>
              <a:rPr lang="fr-FR" sz="1200" b="0" baseline="0"/>
              <a:t>Y compris IdF mais h</a:t>
            </a:r>
            <a:r>
              <a:rPr lang="fr-FR" sz="1200" b="0"/>
              <a:t>ors</a:t>
            </a:r>
            <a:r>
              <a:rPr lang="fr-FR" sz="1200" b="0" baseline="0"/>
              <a:t> tramways et TCU</a:t>
            </a:r>
            <a:endParaRPr lang="fr-FR" sz="1200" b="0"/>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comparatifs'!$B$47</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comparatifs'!$C$47:$F$47</c15:sqref>
                  </c15:fullRef>
                </c:ext>
              </c:extLst>
              <c:f>'Graphes comparatifs'!$C$47:$D$47</c:f>
              <c:numCache>
                <c:formatCode>0</c:formatCode>
                <c:ptCount val="2"/>
                <c:pt idx="0">
                  <c:v>0</c:v>
                </c:pt>
                <c:pt idx="1">
                  <c:v>13.003</c:v>
                </c:pt>
              </c:numCache>
            </c:numRef>
          </c:val>
          <c:extLst>
            <c:ext xmlns:c16="http://schemas.microsoft.com/office/drawing/2014/chart" uri="{C3380CC4-5D6E-409C-BE32-E72D297353CC}">
              <c16:uniqueId val="{00000000-6F38-43C1-A436-66AB8026D12F}"/>
            </c:ext>
          </c:extLst>
        </c:ser>
        <c:ser>
          <c:idx val="3"/>
          <c:order val="2"/>
          <c:tx>
            <c:strRef>
              <c:f>'Graphes comparatifs'!$B$49</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comparatifs'!$C$49:$F$49</c15:sqref>
                  </c15:fullRef>
                </c:ext>
              </c:extLst>
              <c:f>'Graphes comparatifs'!$C$49:$D$49</c:f>
              <c:numCache>
                <c:formatCode>0</c:formatCode>
                <c:ptCount val="2"/>
                <c:pt idx="0">
                  <c:v>15.967636659012507</c:v>
                </c:pt>
                <c:pt idx="1">
                  <c:v>13.388681608256833</c:v>
                </c:pt>
              </c:numCache>
            </c:numRef>
          </c:val>
          <c:extLst>
            <c:ext xmlns:c16="http://schemas.microsoft.com/office/drawing/2014/chart" uri="{C3380CC4-5D6E-409C-BE32-E72D297353CC}">
              <c16:uniqueId val="{00000002-6F38-43C1-A436-66AB8026D12F}"/>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4"/>
          <c:order val="3"/>
          <c:tx>
            <c:strRef>
              <c:f>'Graphes comparatifs'!$B$50</c:f>
              <c:strCache>
                <c:ptCount val="1"/>
                <c:pt idx="0">
                  <c:v>AME I4CE run 2</c:v>
                </c:pt>
              </c:strCache>
            </c:strRef>
          </c:tx>
          <c:spPr>
            <a:pattFill prst="wdDnDiag">
              <a:fgClr>
                <a:schemeClr val="accent2"/>
              </a:fgClr>
              <a:bgClr>
                <a:schemeClr val="bg1"/>
              </a:bgClr>
            </a:pattFill>
            <a:ln w="12700">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comparatifs'!$C$50:$F$50</c15:sqref>
                  </c15:fullRef>
                </c:ext>
              </c:extLst>
              <c:f>'Graphes comparatifs'!$C$50:$D$50</c:f>
              <c:numCache>
                <c:formatCode>0</c:formatCode>
                <c:ptCount val="2"/>
                <c:pt idx="0">
                  <c:v>0</c:v>
                </c:pt>
                <c:pt idx="1">
                  <c:v>6.9630487482733203</c:v>
                </c:pt>
              </c:numCache>
            </c:numRef>
          </c:val>
          <c:extLst>
            <c:ext xmlns:c16="http://schemas.microsoft.com/office/drawing/2014/chart" uri="{C3380CC4-5D6E-409C-BE32-E72D297353CC}">
              <c16:uniqueId val="{00000003-6F38-43C1-A436-66AB8026D12F}"/>
            </c:ext>
          </c:extLst>
        </c:ser>
        <c:ser>
          <c:idx val="6"/>
          <c:order val="4"/>
          <c:tx>
            <c:strRef>
              <c:f>'Graphes comparatifs'!$B$52</c:f>
              <c:strCache>
                <c:ptCount val="1"/>
                <c:pt idx="0">
                  <c:v>AME ThreeME</c:v>
                </c:pt>
              </c:strCache>
            </c:strRef>
          </c:tx>
          <c:spPr>
            <a:pattFill prst="wdDnDiag">
              <a:fgClr>
                <a:schemeClr val="accent6"/>
              </a:fgClr>
              <a:bgClr>
                <a:schemeClr val="bg1"/>
              </a:bgClr>
            </a:pattFill>
            <a:ln w="12700">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comparatifs'!$C$52:$F$52</c15:sqref>
                  </c15:fullRef>
                </c:ext>
              </c:extLst>
              <c:f>'Graphes comparatifs'!$C$52:$D$52</c:f>
              <c:numCache>
                <c:formatCode>0</c:formatCode>
                <c:ptCount val="2"/>
                <c:pt idx="0">
                  <c:v>15.967636659012507</c:v>
                </c:pt>
                <c:pt idx="1">
                  <c:v>11.782362719379211</c:v>
                </c:pt>
              </c:numCache>
            </c:numRef>
          </c:val>
          <c:extLst>
            <c:ext xmlns:c16="http://schemas.microsoft.com/office/drawing/2014/chart" uri="{C3380CC4-5D6E-409C-BE32-E72D297353CC}">
              <c16:uniqueId val="{00000005-6F38-43C1-A436-66AB8026D12F}"/>
            </c:ext>
          </c:extLst>
        </c:ser>
        <c:dLbls>
          <c:dLblPos val="inEnd"/>
          <c:showLegendKey val="0"/>
          <c:showVal val="1"/>
          <c:showCatName val="0"/>
          <c:showSerName val="0"/>
          <c:showPercent val="0"/>
          <c:showBubbleSize val="0"/>
        </c:dLbls>
        <c:gapWidth val="150"/>
        <c:axId val="969745103"/>
        <c:axId val="969740111"/>
        <c:extLst/>
      </c:barChart>
      <c:lineChart>
        <c:grouping val="standard"/>
        <c:varyColors val="0"/>
        <c:ser>
          <c:idx val="0"/>
          <c:order val="0"/>
          <c:tx>
            <c:strRef>
              <c:f>'Graphes comparatifs'!$B$46</c:f>
              <c:strCache>
                <c:ptCount val="1"/>
                <c:pt idx="0">
                  <c:v>Historique I4CE</c:v>
                </c:pt>
              </c:strCache>
            </c:strRef>
          </c:tx>
          <c:spPr>
            <a:ln w="28575" cap="rnd">
              <a:noFill/>
              <a:round/>
            </a:ln>
            <a:effectLst/>
          </c:spPr>
          <c:marker>
            <c:symbol val="x"/>
            <c:size val="10"/>
            <c:spPr>
              <a:noFill/>
              <a:ln w="25400">
                <a:solidFill>
                  <a:schemeClr val="accent2"/>
                </a:solidFill>
              </a:ln>
              <a:effectLst/>
            </c:spPr>
          </c:marker>
          <c:dLbls>
            <c:dLbl>
              <c:idx val="0"/>
              <c:layout>
                <c:manualLayout>
                  <c:x val="-0.12276465441819773"/>
                  <c:y val="-6.8126520681265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38-43C1-A436-66AB8026D12F}"/>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'Graphes comparatifs'!$C$1:$F$1</c15:sqref>
                  </c15:fullRef>
                </c:ext>
              </c:extLst>
              <c:f>'Graphes comparatifs'!$C$1:$D$1</c:f>
              <c:strCache>
                <c:ptCount val="2"/>
                <c:pt idx="0">
                  <c:v>2021</c:v>
                </c:pt>
                <c:pt idx="1">
                  <c:v>2030</c:v>
                </c:pt>
              </c:strCache>
            </c:strRef>
          </c:cat>
          <c:val>
            <c:numRef>
              <c:extLst>
                <c:ext xmlns:c15="http://schemas.microsoft.com/office/drawing/2012/chart" uri="{02D57815-91ED-43cb-92C2-25804820EDAC}">
                  <c15:fullRef>
                    <c15:sqref>'Graphes comparatifs'!$C$46:$F$46</c15:sqref>
                  </c15:fullRef>
                </c:ext>
              </c:extLst>
              <c:f>'Graphes comparatifs'!$C$46:$D$46</c:f>
              <c:numCache>
                <c:formatCode>0</c:formatCode>
                <c:ptCount val="2"/>
                <c:pt idx="0">
                  <c:v>9.6</c:v>
                </c:pt>
              </c:numCache>
            </c:numRef>
          </c:val>
          <c:smooth val="0"/>
          <c:extLst>
            <c:ext xmlns:c16="http://schemas.microsoft.com/office/drawing/2014/chart" uri="{C3380CC4-5D6E-409C-BE32-E72D297353CC}">
              <c16:uniqueId val="{00000007-6F38-43C1-A436-66AB8026D12F}"/>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40111"/>
        <c:scaling>
          <c:orientation val="minMax"/>
          <c:max val="1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5103"/>
        <c:crosses val="max"/>
        <c:crossBetween val="between"/>
      </c:valAx>
      <c:catAx>
        <c:axId val="969745103"/>
        <c:scaling>
          <c:orientation val="minMax"/>
        </c:scaling>
        <c:delete val="1"/>
        <c:axPos val="b"/>
        <c:numFmt formatCode="General" sourceLinked="1"/>
        <c:majorTickMark val="out"/>
        <c:minorTickMark val="none"/>
        <c:tickLblPos val="nextTo"/>
        <c:crossAx val="9697401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sz="1800" b="0" i="0" baseline="0">
                <a:effectLst/>
              </a:rPr>
              <a:t> </a:t>
            </a:r>
            <a:r>
              <a:rPr lang="fr-FR" sz="1400" b="1" i="0" baseline="0">
                <a:effectLst/>
              </a:rPr>
              <a:t> VUL et PL électriques</a:t>
            </a:r>
            <a:endParaRPr lang="fr-FR">
              <a:effectLst/>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comparatifs'!$B$35</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comparatifs'!$C$35:$D$35</c:f>
              <c:numCache>
                <c:formatCode>0.0</c:formatCode>
                <c:ptCount val="2"/>
                <c:pt idx="1">
                  <c:v>11.245443018041382</c:v>
                </c:pt>
              </c:numCache>
            </c:numRef>
          </c:val>
          <c:extLst>
            <c:ext xmlns:c16="http://schemas.microsoft.com/office/drawing/2014/chart" uri="{C3380CC4-5D6E-409C-BE32-E72D297353CC}">
              <c16:uniqueId val="{00000000-1542-44BF-A168-4A773B2E6AFE}"/>
            </c:ext>
          </c:extLst>
        </c:ser>
        <c:ser>
          <c:idx val="6"/>
          <c:order val="2"/>
          <c:tx>
            <c:strRef>
              <c:f>'Graphes comparatifs'!$B$37</c:f>
              <c:strCache>
                <c:ptCount val="1"/>
                <c:pt idx="0">
                  <c:v>AMS ThreeME </c:v>
                </c:pt>
              </c:strCache>
            </c:strRef>
          </c:tx>
          <c:spPr>
            <a:solidFill>
              <a:schemeClr val="accent6"/>
            </a:solidFill>
            <a:ln>
              <a:noFill/>
            </a:ln>
            <a:effectLst/>
          </c:spPr>
          <c:invertIfNegative val="0"/>
          <c:dLbls>
            <c:dLbl>
              <c:idx val="1"/>
              <c:layout>
                <c:manualLayout>
                  <c:x val="-6.99912510936133E-3"/>
                  <c:y val="-4.1377356031653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42-44BF-A168-4A773B2E6A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comparatifs'!$C$37:$D$37</c:f>
              <c:numCache>
                <c:formatCode>0</c:formatCode>
                <c:ptCount val="2"/>
                <c:pt idx="0">
                  <c:v>1.6961802133614088</c:v>
                </c:pt>
                <c:pt idx="1">
                  <c:v>9.7165064471358757</c:v>
                </c:pt>
              </c:numCache>
            </c:numRef>
          </c:val>
          <c:extLst>
            <c:ext xmlns:c16="http://schemas.microsoft.com/office/drawing/2014/chart" uri="{C3380CC4-5D6E-409C-BE32-E72D297353CC}">
              <c16:uniqueId val="{00000003-1542-44BF-A168-4A773B2E6AFE}"/>
            </c:ext>
          </c:extLst>
        </c:ser>
        <c:ser>
          <c:idx val="3"/>
          <c:order val="3"/>
          <c:tx>
            <c:strRef>
              <c:f>'Graphes comparatifs'!$B$38</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comparatifs'!$C$38:$D$38</c:f>
              <c:numCache>
                <c:formatCode>0.0</c:formatCode>
                <c:ptCount val="2"/>
                <c:pt idx="1">
                  <c:v>12.794607200000002</c:v>
                </c:pt>
              </c:numCache>
            </c:numRef>
          </c:val>
          <c:extLst>
            <c:ext xmlns:c16="http://schemas.microsoft.com/office/drawing/2014/chart" uri="{C3380CC4-5D6E-409C-BE32-E72D297353CC}">
              <c16:uniqueId val="{00000004-1542-44BF-A168-4A773B2E6AFE}"/>
            </c:ext>
          </c:extLst>
        </c:ser>
        <c:ser>
          <c:idx val="4"/>
          <c:order val="4"/>
          <c:tx>
            <c:strRef>
              <c:f>'Graphes comparatifs'!$B$39</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comparatifs'!$C$39:$D$39</c:f>
              <c:numCache>
                <c:formatCode>0.0</c:formatCode>
                <c:ptCount val="2"/>
                <c:pt idx="1">
                  <c:v>8.4760841859098246</c:v>
                </c:pt>
              </c:numCache>
            </c:numRef>
          </c:val>
          <c:extLst xmlns:c15="http://schemas.microsoft.com/office/drawing/2012/chart">
            <c:ext xmlns:c16="http://schemas.microsoft.com/office/drawing/2014/chart" uri="{C3380CC4-5D6E-409C-BE32-E72D297353CC}">
              <c16:uniqueId val="{00000005-1542-44BF-A168-4A773B2E6AFE}"/>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comparatifs'!$B$40</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comparatifs'!$C$40:$D$40</c:f>
              <c:numCache>
                <c:formatCode>#,##0</c:formatCode>
                <c:ptCount val="2"/>
                <c:pt idx="0" formatCode="0">
                  <c:v>0.24487205467878601</c:v>
                </c:pt>
                <c:pt idx="1">
                  <c:v>7.0051598151945322</c:v>
                </c:pt>
              </c:numCache>
            </c:numRef>
          </c:val>
          <c:extLst>
            <c:ext xmlns:c16="http://schemas.microsoft.com/office/drawing/2014/chart" uri="{C3380CC4-5D6E-409C-BE32-E72D297353CC}">
              <c16:uniqueId val="{00000006-1542-44BF-A168-4A773B2E6AFE}"/>
            </c:ext>
          </c:extLst>
        </c:ser>
        <c:ser>
          <c:idx val="10"/>
          <c:order val="6"/>
          <c:tx>
            <c:strRef>
              <c:f>'Graphes comparatifs'!$B$42</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dLbl>
              <c:idx val="1"/>
              <c:layout>
                <c:manualLayout>
                  <c:x val="0"/>
                  <c:y val="-1.06918232639930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542-44BF-A168-4A773B2E6AF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comparatifs'!$C$42:$D$42</c:f>
              <c:numCache>
                <c:formatCode>#,##0</c:formatCode>
                <c:ptCount val="2"/>
                <c:pt idx="0" formatCode="0">
                  <c:v>1.6961802133614088</c:v>
                </c:pt>
                <c:pt idx="1">
                  <c:v>5.7545964340514493</c:v>
                </c:pt>
              </c:numCache>
            </c:numRef>
          </c:val>
          <c:extLst>
            <c:ext xmlns:c16="http://schemas.microsoft.com/office/drawing/2014/chart" uri="{C3380CC4-5D6E-409C-BE32-E72D297353CC}">
              <c16:uniqueId val="{00000009-1542-44BF-A168-4A773B2E6AFE}"/>
            </c:ext>
          </c:extLst>
        </c:ser>
        <c:ser>
          <c:idx val="7"/>
          <c:order val="7"/>
          <c:tx>
            <c:strRef>
              <c:f>'Graphes comparatifs'!$B$43</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comparatifs'!$C$43:$D$43</c:f>
              <c:numCache>
                <c:formatCode>0.0</c:formatCode>
                <c:ptCount val="2"/>
              </c:numCache>
            </c:numRef>
          </c:val>
          <c:extLst>
            <c:ext xmlns:c16="http://schemas.microsoft.com/office/drawing/2014/chart" uri="{C3380CC4-5D6E-409C-BE32-E72D297353CC}">
              <c16:uniqueId val="{0000000A-1542-44BF-A168-4A773B2E6AFE}"/>
            </c:ext>
          </c:extLst>
        </c:ser>
        <c:ser>
          <c:idx val="8"/>
          <c:order val="8"/>
          <c:tx>
            <c:strRef>
              <c:f>'Graphes comparatifs'!$B$44</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comparatifs'!$C$44:$D$44</c:f>
              <c:numCache>
                <c:formatCode>0.0</c:formatCode>
                <c:ptCount val="2"/>
              </c:numCache>
            </c:numRef>
          </c:val>
          <c:extLst>
            <c:ext xmlns:c16="http://schemas.microsoft.com/office/drawing/2014/chart" uri="{C3380CC4-5D6E-409C-BE32-E72D297353CC}">
              <c16:uniqueId val="{0000000B-1542-44BF-A168-4A773B2E6AFE}"/>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comparatifs'!$B$34</c:f>
              <c:strCache>
                <c:ptCount val="1"/>
                <c:pt idx="0">
                  <c:v>Historique I4CE</c:v>
                </c:pt>
              </c:strCache>
            </c:strRef>
          </c:tx>
          <c:spPr>
            <a:ln w="25400" cap="rnd">
              <a:noFill/>
              <a:round/>
            </a:ln>
            <a:effectLst/>
          </c:spPr>
          <c:marker>
            <c:symbol val="x"/>
            <c:size val="10"/>
            <c:spPr>
              <a:noFill/>
              <a:ln w="25400">
                <a:solidFill>
                  <a:schemeClr val="accent2"/>
                </a:solidFill>
              </a:ln>
              <a:effectLst/>
            </c:spPr>
          </c:marker>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comparatifs'!$C$34:$D$34</c:f>
              <c:numCache>
                <c:formatCode>0</c:formatCode>
                <c:ptCount val="2"/>
                <c:pt idx="0">
                  <c:v>0.99276702766672342</c:v>
                </c:pt>
              </c:numCache>
            </c:numRef>
          </c:val>
          <c:smooth val="0"/>
          <c:extLst>
            <c:ext xmlns:c16="http://schemas.microsoft.com/office/drawing/2014/chart" uri="{C3380CC4-5D6E-409C-BE32-E72D297353CC}">
              <c16:uniqueId val="{0000000C-1542-44BF-A168-4A773B2E6AFE}"/>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14"/>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b="1"/>
              <a:t>VP fossiles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2"/>
          <c:order val="5"/>
          <c:tx>
            <c:strRef>
              <c:f>'Graphes comparatifs'!$B$21</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comparatifs'!$C$21:$D$21</c:f>
              <c:numCache>
                <c:formatCode>#,##0</c:formatCode>
                <c:ptCount val="2"/>
                <c:pt idx="0" formatCode="0">
                  <c:v>41.942052527012201</c:v>
                </c:pt>
                <c:pt idx="1">
                  <c:v>34.508862500952503</c:v>
                </c:pt>
              </c:numCache>
            </c:numRef>
          </c:val>
          <c:extLst>
            <c:ext xmlns:c16="http://schemas.microsoft.com/office/drawing/2014/chart" uri="{C3380CC4-5D6E-409C-BE32-E72D297353CC}">
              <c16:uniqueId val="{00000000-C61A-4639-9345-5FE55269A45D}"/>
            </c:ext>
          </c:extLst>
        </c:ser>
        <c:ser>
          <c:idx val="10"/>
          <c:order val="6"/>
          <c:tx>
            <c:strRef>
              <c:f>'Graphes comparatifs'!$B$23</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comparatifs'!$C$23:$D$23</c:f>
              <c:numCache>
                <c:formatCode>0</c:formatCode>
                <c:ptCount val="2"/>
                <c:pt idx="0">
                  <c:v>44.397586983994081</c:v>
                </c:pt>
                <c:pt idx="1">
                  <c:v>37.899345404844389</c:v>
                </c:pt>
              </c:numCache>
            </c:numRef>
          </c:val>
          <c:extLst>
            <c:ext xmlns:c16="http://schemas.microsoft.com/office/drawing/2014/chart" uri="{C3380CC4-5D6E-409C-BE32-E72D297353CC}">
              <c16:uniqueId val="{00000001-C61A-4639-9345-5FE55269A45D}"/>
            </c:ext>
          </c:extLst>
        </c:ser>
        <c:ser>
          <c:idx val="7"/>
          <c:order val="7"/>
          <c:tx>
            <c:strRef>
              <c:f>'Graphes comparatifs'!$B$24</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comparatifs'!$C$24:$D$24</c:f>
              <c:numCache>
                <c:formatCode>#,##0</c:formatCode>
                <c:ptCount val="2"/>
              </c:numCache>
            </c:numRef>
          </c:val>
          <c:extLst>
            <c:ext xmlns:c16="http://schemas.microsoft.com/office/drawing/2014/chart" uri="{C3380CC4-5D6E-409C-BE32-E72D297353CC}">
              <c16:uniqueId val="{00000002-C61A-4639-9345-5FE55269A45D}"/>
            </c:ext>
          </c:extLst>
        </c:ser>
        <c:ser>
          <c:idx val="8"/>
          <c:order val="8"/>
          <c:tx>
            <c:strRef>
              <c:f>'Graphes comparatifs'!$B$25</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comparatifs'!$C$25:$D$25</c:f>
              <c:numCache>
                <c:formatCode>#,##0</c:formatCode>
                <c:ptCount val="2"/>
              </c:numCache>
            </c:numRef>
          </c:val>
          <c:extLst>
            <c:ext xmlns:c16="http://schemas.microsoft.com/office/drawing/2014/chart" uri="{C3380CC4-5D6E-409C-BE32-E72D297353CC}">
              <c16:uniqueId val="{00000003-C61A-4639-9345-5FE55269A45D}"/>
            </c:ext>
          </c:extLst>
        </c:ser>
        <c:dLbls>
          <c:dLblPos val="inEnd"/>
          <c:showLegendKey val="0"/>
          <c:showVal val="1"/>
          <c:showCatName val="0"/>
          <c:showSerName val="0"/>
          <c:showPercent val="0"/>
          <c:showBubbleSize val="0"/>
        </c:dLbls>
        <c:gapWidth val="150"/>
        <c:axId val="276452079"/>
        <c:axId val="276474127"/>
      </c:barChart>
      <c:barChart>
        <c:barDir val="col"/>
        <c:grouping val="clustered"/>
        <c:varyColors val="0"/>
        <c:ser>
          <c:idx val="1"/>
          <c:order val="1"/>
          <c:tx>
            <c:strRef>
              <c:f>'Graphes comparatifs'!$B$16</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comparatifs'!$C$16:$D$16</c:f>
              <c:numCache>
                <c:formatCode>0</c:formatCode>
                <c:ptCount val="2"/>
                <c:pt idx="0">
                  <c:v>40.313331752477197</c:v>
                </c:pt>
                <c:pt idx="1">
                  <c:v>15.405818773177868</c:v>
                </c:pt>
              </c:numCache>
            </c:numRef>
          </c:val>
          <c:extLst>
            <c:ext xmlns:c16="http://schemas.microsoft.com/office/drawing/2014/chart" uri="{C3380CC4-5D6E-409C-BE32-E72D297353CC}">
              <c16:uniqueId val="{00000004-C61A-4639-9345-5FE55269A45D}"/>
            </c:ext>
          </c:extLst>
        </c:ser>
        <c:ser>
          <c:idx val="6"/>
          <c:order val="2"/>
          <c:tx>
            <c:strRef>
              <c:f>'Graphes comparatifs'!$B$18</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comparatifs'!$C$18:$D$18</c:f>
              <c:numCache>
                <c:formatCode>0</c:formatCode>
                <c:ptCount val="2"/>
                <c:pt idx="0">
                  <c:v>44.397586983994081</c:v>
                </c:pt>
                <c:pt idx="1">
                  <c:v>14.536606245170146</c:v>
                </c:pt>
              </c:numCache>
            </c:numRef>
          </c:val>
          <c:extLst>
            <c:ext xmlns:c16="http://schemas.microsoft.com/office/drawing/2014/chart" uri="{C3380CC4-5D6E-409C-BE32-E72D297353CC}">
              <c16:uniqueId val="{00000006-C61A-4639-9345-5FE55269A45D}"/>
            </c:ext>
          </c:extLst>
        </c:ser>
        <c:ser>
          <c:idx val="3"/>
          <c:order val="3"/>
          <c:tx>
            <c:strRef>
              <c:f>'Graphes comparatifs'!$B$19</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comparatifs'!$C$19:$D$19</c:f>
              <c:numCache>
                <c:formatCode>0</c:formatCode>
                <c:ptCount val="2"/>
                <c:pt idx="1">
                  <c:v>15.003994669983678</c:v>
                </c:pt>
              </c:numCache>
            </c:numRef>
          </c:val>
          <c:extLst>
            <c:ext xmlns:c16="http://schemas.microsoft.com/office/drawing/2014/chart" uri="{C3380CC4-5D6E-409C-BE32-E72D297353CC}">
              <c16:uniqueId val="{00000007-C61A-4639-9345-5FE55269A45D}"/>
            </c:ext>
          </c:extLst>
        </c:ser>
        <c:ser>
          <c:idx val="4"/>
          <c:order val="4"/>
          <c:tx>
            <c:strRef>
              <c:f>'Graphes comparatifs'!$B$20</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comparatifs'!$C$20:$D$20</c:f>
              <c:numCache>
                <c:formatCode>0</c:formatCode>
                <c:ptCount val="2"/>
                <c:pt idx="1">
                  <c:v>16.438793723158188</c:v>
                </c:pt>
              </c:numCache>
            </c:numRef>
          </c:val>
          <c:extLst xmlns:c15="http://schemas.microsoft.com/office/drawing/2012/chart">
            <c:ext xmlns:c16="http://schemas.microsoft.com/office/drawing/2014/chart" uri="{C3380CC4-5D6E-409C-BE32-E72D297353CC}">
              <c16:uniqueId val="{00000008-C61A-4639-9345-5FE55269A45D}"/>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comparatifs'!$B$15</c:f>
              <c:strCache>
                <c:ptCount val="1"/>
                <c:pt idx="0">
                  <c:v>Historique I4CE</c:v>
                </c:pt>
              </c:strCache>
            </c:strRef>
          </c:tx>
          <c:spPr>
            <a:ln w="25400" cap="rnd">
              <a:noFill/>
              <a:round/>
            </a:ln>
            <a:effectLst/>
          </c:spPr>
          <c:marker>
            <c:symbol val="x"/>
            <c:size val="10"/>
            <c:spPr>
              <a:noFill/>
              <a:ln w="1905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comparatifs'!$C$15:$D$15</c:f>
              <c:numCache>
                <c:formatCode>0</c:formatCode>
                <c:ptCount val="2"/>
                <c:pt idx="0">
                  <c:v>38.258636135980289</c:v>
                </c:pt>
              </c:numCache>
            </c:numRef>
          </c:val>
          <c:smooth val="0"/>
          <c:extLst>
            <c:ext xmlns:c16="http://schemas.microsoft.com/office/drawing/2014/chart" uri="{C3380CC4-5D6E-409C-BE32-E72D297353CC}">
              <c16:uniqueId val="{0000000A-C61A-4639-9345-5FE55269A45D}"/>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ax val="6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65"/>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fr-FR" sz="1400" b="1" i="0" baseline="0">
                <a:effectLst/>
              </a:rPr>
              <a:t>Résidentiel</a:t>
            </a:r>
            <a:endParaRPr lang="fr-FR" sz="1400">
              <a:effectLst/>
            </a:endParaRPr>
          </a:p>
          <a:p>
            <a:pPr>
              <a:defRPr/>
            </a:pPr>
            <a:r>
              <a:rPr lang="fr-FR" sz="1200" b="0" i="0" baseline="0">
                <a:effectLst/>
              </a:rPr>
              <a:t>Postes de rénovation énergétique</a:t>
            </a:r>
            <a:endParaRPr lang="fr-FR" sz="1200">
              <a:effectLst/>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fr-FR"/>
        </a:p>
      </c:txPr>
    </c:title>
    <c:autoTitleDeleted val="0"/>
    <c:plotArea>
      <c:layout/>
      <c:barChart>
        <c:barDir val="col"/>
        <c:grouping val="clustered"/>
        <c:varyColors val="0"/>
        <c:ser>
          <c:idx val="1"/>
          <c:order val="1"/>
          <c:tx>
            <c:strRef>
              <c:f>'Graphes comparatifs'!$B$57</c:f>
              <c:strCache>
                <c:ptCount val="1"/>
                <c:pt idx="0">
                  <c:v>AMS I4CE run 2</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comparatifs'!$C$57:$D$57</c:f>
              <c:numCache>
                <c:formatCode>0</c:formatCode>
                <c:ptCount val="2"/>
                <c:pt idx="0">
                  <c:v>0</c:v>
                </c:pt>
                <c:pt idx="1">
                  <c:v>31.2189798208145</c:v>
                </c:pt>
              </c:numCache>
            </c:numRef>
          </c:val>
          <c:extLst>
            <c:ext xmlns:c16="http://schemas.microsoft.com/office/drawing/2014/chart" uri="{C3380CC4-5D6E-409C-BE32-E72D297353CC}">
              <c16:uniqueId val="{00000000-9AD3-45D3-BF5E-AC6376D6A2A3}"/>
            </c:ext>
          </c:extLst>
        </c:ser>
        <c:ser>
          <c:idx val="6"/>
          <c:order val="2"/>
          <c:tx>
            <c:strRef>
              <c:f>'Graphes comparatifs'!$B$59</c:f>
              <c:strCache>
                <c:ptCount val="1"/>
                <c:pt idx="0">
                  <c:v>AMS ThreeME </c:v>
                </c:pt>
              </c:strCache>
            </c:strRef>
          </c:tx>
          <c:spPr>
            <a:solidFill>
              <a:schemeClr val="accent6"/>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comparatifs'!$C$59:$D$59</c:f>
              <c:numCache>
                <c:formatCode>0</c:formatCode>
                <c:ptCount val="2"/>
                <c:pt idx="0">
                  <c:v>16.183392938470103</c:v>
                </c:pt>
                <c:pt idx="1">
                  <c:v>23.694377494184447</c:v>
                </c:pt>
              </c:numCache>
            </c:numRef>
          </c:val>
          <c:extLst>
            <c:ext xmlns:c16="http://schemas.microsoft.com/office/drawing/2014/chart" uri="{C3380CC4-5D6E-409C-BE32-E72D297353CC}">
              <c16:uniqueId val="{00000002-9AD3-45D3-BF5E-AC6376D6A2A3}"/>
            </c:ext>
          </c:extLst>
        </c:ser>
        <c:ser>
          <c:idx val="3"/>
          <c:order val="3"/>
          <c:tx>
            <c:strRef>
              <c:f>'Graphes comparatifs'!$B$60</c:f>
              <c:strCache>
                <c:ptCount val="1"/>
                <c:pt idx="0">
                  <c:v>AMS JPF-SM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comparatifs'!$C$60:$D$60</c:f>
              <c:numCache>
                <c:formatCode>0</c:formatCode>
                <c:ptCount val="2"/>
                <c:pt idx="1">
                  <c:v>26.6</c:v>
                </c:pt>
              </c:numCache>
            </c:numRef>
          </c:val>
          <c:extLst>
            <c:ext xmlns:c16="http://schemas.microsoft.com/office/drawing/2014/chart" uri="{C3380CC4-5D6E-409C-BE32-E72D297353CC}">
              <c16:uniqueId val="{00000003-9AD3-45D3-BF5E-AC6376D6A2A3}"/>
            </c:ext>
          </c:extLst>
        </c:ser>
        <c:ser>
          <c:idx val="4"/>
          <c:order val="4"/>
          <c:tx>
            <c:strRef>
              <c:f>'Graphes comparatifs'!$B$61</c:f>
              <c:strCache>
                <c:ptCount val="1"/>
                <c:pt idx="0">
                  <c:v>AMS Tresor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comparatifs'!$C$61:$D$61</c:f>
              <c:numCache>
                <c:formatCode>0</c:formatCode>
                <c:ptCount val="2"/>
                <c:pt idx="1">
                  <c:v>36.564896884627707</c:v>
                </c:pt>
              </c:numCache>
            </c:numRef>
          </c:val>
          <c:extLst xmlns:c15="http://schemas.microsoft.com/office/drawing/2012/chart">
            <c:ext xmlns:c16="http://schemas.microsoft.com/office/drawing/2014/chart" uri="{C3380CC4-5D6E-409C-BE32-E72D297353CC}">
              <c16:uniqueId val="{00000004-9AD3-45D3-BF5E-AC6376D6A2A3}"/>
            </c:ext>
          </c:extLst>
        </c:ser>
        <c:dLbls>
          <c:dLblPos val="inEnd"/>
          <c:showLegendKey val="0"/>
          <c:showVal val="1"/>
          <c:showCatName val="0"/>
          <c:showSerName val="0"/>
          <c:showPercent val="0"/>
          <c:showBubbleSize val="0"/>
        </c:dLbls>
        <c:gapWidth val="150"/>
        <c:axId val="276452079"/>
        <c:axId val="276474127"/>
        <c:extLst/>
      </c:barChart>
      <c:barChart>
        <c:barDir val="col"/>
        <c:grouping val="clustered"/>
        <c:varyColors val="0"/>
        <c:ser>
          <c:idx val="2"/>
          <c:order val="5"/>
          <c:tx>
            <c:strRef>
              <c:f>'Graphes comparatifs'!$B$62</c:f>
              <c:strCache>
                <c:ptCount val="1"/>
                <c:pt idx="0">
                  <c:v>AME I4CE run 2</c:v>
                </c:pt>
              </c:strCache>
            </c:strRef>
          </c:tx>
          <c:spPr>
            <a:pattFill prst="wdDnDiag">
              <a:fgClr>
                <a:schemeClr val="accent2"/>
              </a:fgClr>
              <a:bgClr>
                <a:schemeClr val="bg1"/>
              </a:bgClr>
            </a:patt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comparatifs'!$C$62:$D$62</c:f>
              <c:numCache>
                <c:formatCode>0</c:formatCode>
                <c:ptCount val="2"/>
                <c:pt idx="0">
                  <c:v>0</c:v>
                </c:pt>
                <c:pt idx="1">
                  <c:v>19.491120913028901</c:v>
                </c:pt>
              </c:numCache>
            </c:numRef>
          </c:val>
          <c:extLst>
            <c:ext xmlns:c16="http://schemas.microsoft.com/office/drawing/2014/chart" uri="{C3380CC4-5D6E-409C-BE32-E72D297353CC}">
              <c16:uniqueId val="{00000005-9AD3-45D3-BF5E-AC6376D6A2A3}"/>
            </c:ext>
          </c:extLst>
        </c:ser>
        <c:ser>
          <c:idx val="10"/>
          <c:order val="6"/>
          <c:tx>
            <c:strRef>
              <c:f>'Graphes comparatifs'!$B$64</c:f>
              <c:strCache>
                <c:ptCount val="1"/>
                <c:pt idx="0">
                  <c:v>AME ThreeME</c:v>
                </c:pt>
              </c:strCache>
            </c:strRef>
          </c:tx>
          <c:spPr>
            <a:pattFill prst="wdDnDiag">
              <a:fgClr>
                <a:schemeClr val="accent6"/>
              </a:fgClr>
              <a:bgClr>
                <a:schemeClr val="bg1"/>
              </a:bgClr>
            </a:patt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comparatifs'!$C$64:$D$64</c:f>
              <c:numCache>
                <c:formatCode>0</c:formatCode>
                <c:ptCount val="2"/>
                <c:pt idx="0">
                  <c:v>16.183392938470103</c:v>
                </c:pt>
                <c:pt idx="1">
                  <c:v>8.413344707205054</c:v>
                </c:pt>
              </c:numCache>
            </c:numRef>
          </c:val>
          <c:extLst>
            <c:ext xmlns:c16="http://schemas.microsoft.com/office/drawing/2014/chart" uri="{C3380CC4-5D6E-409C-BE32-E72D297353CC}">
              <c16:uniqueId val="{00000007-9AD3-45D3-BF5E-AC6376D6A2A3}"/>
            </c:ext>
          </c:extLst>
        </c:ser>
        <c:ser>
          <c:idx val="7"/>
          <c:order val="7"/>
          <c:tx>
            <c:strRef>
              <c:f>'Graphes comparatifs'!$B$65</c:f>
              <c:strCache>
                <c:ptCount val="1"/>
                <c:pt idx="0">
                  <c:v>AME JPF-SM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comparatifs'!$C$65:$D$65</c:f>
              <c:numCache>
                <c:formatCode>0</c:formatCode>
                <c:ptCount val="2"/>
              </c:numCache>
            </c:numRef>
          </c:val>
          <c:extLst>
            <c:ext xmlns:c16="http://schemas.microsoft.com/office/drawing/2014/chart" uri="{C3380CC4-5D6E-409C-BE32-E72D297353CC}">
              <c16:uniqueId val="{00000008-9AD3-45D3-BF5E-AC6376D6A2A3}"/>
            </c:ext>
          </c:extLst>
        </c:ser>
        <c:ser>
          <c:idx val="8"/>
          <c:order val="8"/>
          <c:tx>
            <c:strRef>
              <c:f>'Graphes comparatifs'!$B$66</c:f>
              <c:strCache>
                <c:ptCount val="1"/>
                <c:pt idx="0">
                  <c:v>AME Tresor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comparatifs'!$C$66:$D$66</c:f>
              <c:numCache>
                <c:formatCode>0</c:formatCode>
                <c:ptCount val="2"/>
              </c:numCache>
            </c:numRef>
          </c:val>
          <c:extLst>
            <c:ext xmlns:c16="http://schemas.microsoft.com/office/drawing/2014/chart" uri="{C3380CC4-5D6E-409C-BE32-E72D297353CC}">
              <c16:uniqueId val="{00000009-9AD3-45D3-BF5E-AC6376D6A2A3}"/>
            </c:ext>
          </c:extLst>
        </c:ser>
        <c:dLbls>
          <c:dLblPos val="inEnd"/>
          <c:showLegendKey val="0"/>
          <c:showVal val="1"/>
          <c:showCatName val="0"/>
          <c:showSerName val="0"/>
          <c:showPercent val="0"/>
          <c:showBubbleSize val="0"/>
        </c:dLbls>
        <c:gapWidth val="150"/>
        <c:axId val="969743439"/>
        <c:axId val="969752591"/>
        <c:extLst/>
      </c:barChart>
      <c:lineChart>
        <c:grouping val="standard"/>
        <c:varyColors val="0"/>
        <c:ser>
          <c:idx val="0"/>
          <c:order val="0"/>
          <c:tx>
            <c:strRef>
              <c:f>'Graphes comparatifs'!$B$56</c:f>
              <c:strCache>
                <c:ptCount val="1"/>
                <c:pt idx="0">
                  <c:v>Historique I4CE</c:v>
                </c:pt>
              </c:strCache>
            </c:strRef>
          </c:tx>
          <c:spPr>
            <a:ln w="25400" cap="rnd">
              <a:noFill/>
              <a:round/>
            </a:ln>
            <a:effectLst/>
          </c:spPr>
          <c:marker>
            <c:symbol val="x"/>
            <c:size val="10"/>
            <c:spPr>
              <a:noFill/>
              <a:ln w="19050">
                <a:solidFill>
                  <a:schemeClr val="accent2"/>
                </a:solidFill>
              </a:ln>
              <a:effectLst/>
            </c:spPr>
          </c:marker>
          <c:dLbls>
            <c:dLbl>
              <c:idx val="0"/>
              <c:layout>
                <c:manualLayout>
                  <c:x val="2.449693788276459E-2"/>
                  <c:y val="3.5472097638139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D3-45D3-BF5E-AC6376D6A2A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'Graphes comparatifs'!$C$1:$D$1</c:f>
              <c:numCache>
                <c:formatCode>General</c:formatCode>
                <c:ptCount val="2"/>
                <c:pt idx="0">
                  <c:v>2021</c:v>
                </c:pt>
                <c:pt idx="1">
                  <c:v>2030</c:v>
                </c:pt>
              </c:numCache>
            </c:numRef>
          </c:cat>
          <c:val>
            <c:numRef>
              <c:f>'Graphes comparatifs'!$C$56:$D$56</c:f>
              <c:numCache>
                <c:formatCode>0</c:formatCode>
                <c:ptCount val="2"/>
                <c:pt idx="0">
                  <c:v>15.194627915081327</c:v>
                </c:pt>
              </c:numCache>
            </c:numRef>
          </c:val>
          <c:smooth val="0"/>
          <c:extLst>
            <c:ext xmlns:c16="http://schemas.microsoft.com/office/drawing/2014/chart" uri="{C3380CC4-5D6E-409C-BE32-E72D297353CC}">
              <c16:uniqueId val="{0000000B-9AD3-45D3-BF5E-AC6376D6A2A3}"/>
            </c:ext>
          </c:extLst>
        </c:ser>
        <c:dLbls>
          <c:showLegendKey val="0"/>
          <c:showVal val="1"/>
          <c:showCatName val="0"/>
          <c:showSerName val="0"/>
          <c:showPercent val="0"/>
          <c:showBubbleSize val="0"/>
        </c:dLbls>
        <c:marker val="1"/>
        <c:smooth val="0"/>
        <c:axId val="276452079"/>
        <c:axId val="276474127"/>
      </c:lineChart>
      <c:catAx>
        <c:axId val="2764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74127"/>
        <c:crosses val="autoZero"/>
        <c:auto val="1"/>
        <c:lblAlgn val="ctr"/>
        <c:lblOffset val="100"/>
        <c:noMultiLvlLbl val="0"/>
      </c:catAx>
      <c:valAx>
        <c:axId val="276474127"/>
        <c:scaling>
          <c:orientation val="minMax"/>
          <c:max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FR"/>
                  <a:t>Md€</a:t>
                </a:r>
                <a:r>
                  <a:rPr lang="fr-FR" baseline="-25000"/>
                  <a:t>2022</a:t>
                </a:r>
                <a:r>
                  <a:rPr lang="fr-FR"/>
                  <a:t>/an</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276452079"/>
        <c:crosses val="autoZero"/>
        <c:crossBetween val="between"/>
      </c:valAx>
      <c:valAx>
        <c:axId val="969752591"/>
        <c:scaling>
          <c:orientation val="minMax"/>
          <c:max val="4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969743439"/>
        <c:crosses val="max"/>
        <c:crossBetween val="between"/>
      </c:valAx>
      <c:catAx>
        <c:axId val="969743439"/>
        <c:scaling>
          <c:orientation val="minMax"/>
        </c:scaling>
        <c:delete val="1"/>
        <c:axPos val="b"/>
        <c:numFmt formatCode="General" sourceLinked="1"/>
        <c:majorTickMark val="out"/>
        <c:minorTickMark val="none"/>
        <c:tickLblPos val="nextTo"/>
        <c:crossAx val="969752591"/>
        <c:crosses val="autoZero"/>
        <c:auto val="1"/>
        <c:lblAlgn val="ctr"/>
        <c:lblOffset val="100"/>
        <c:noMultiLvlLbl val="0"/>
      </c:catAx>
      <c:spPr>
        <a:noFill/>
        <a:ln>
          <a:noFill/>
        </a:ln>
        <a:effectLst/>
      </c:spPr>
    </c:plotArea>
    <c:legend>
      <c:legendPos val="b"/>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Contenus en transport de l'ensemble des activités économiques, par modes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'T coef techiques modifiés'!$A$10</c:f>
              <c:strCache>
                <c:ptCount val="1"/>
                <c:pt idx="0">
                  <c:v>ferroviaire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modifiés'!$C$10:$AH$10</c:f>
              <c:numCache>
                <c:formatCode>0%</c:formatCode>
                <c:ptCount val="7"/>
                <c:pt idx="0">
                  <c:v>0</c:v>
                </c:pt>
                <c:pt idx="1">
                  <c:v>-7.1191372214189919E-3</c:v>
                </c:pt>
                <c:pt idx="2">
                  <c:v>-2.6852241088575091E-2</c:v>
                </c:pt>
                <c:pt idx="3">
                  <c:v>-2.7158147337298932E-2</c:v>
                </c:pt>
                <c:pt idx="4">
                  <c:v>-3.1044987547044767E-2</c:v>
                </c:pt>
                <c:pt idx="5">
                  <c:v>-3.5704621704973682E-2</c:v>
                </c:pt>
                <c:pt idx="6">
                  <c:v>-3.9589554321635134E-2</c:v>
                </c:pt>
              </c:numCache>
            </c:numRef>
          </c:val>
          <c:smooth val="0"/>
          <c:extLst>
            <c:ext xmlns:c16="http://schemas.microsoft.com/office/drawing/2014/chart" uri="{C3380CC4-5D6E-409C-BE32-E72D297353CC}">
              <c16:uniqueId val="{00000000-794F-4ACF-95F8-8E37A59C68FA}"/>
            </c:ext>
          </c:extLst>
        </c:ser>
        <c:ser>
          <c:idx val="2"/>
          <c:order val="1"/>
          <c:tx>
            <c:strRef>
              <c:f>'T coef techiques modifiés'!$A$11</c:f>
              <c:strCache>
                <c:ptCount val="1"/>
                <c:pt idx="0">
                  <c:v>fret routier</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modifiés'!$C$11:$AH$11</c:f>
              <c:numCache>
                <c:formatCode>0%</c:formatCode>
                <c:ptCount val="7"/>
                <c:pt idx="0">
                  <c:v>0</c:v>
                </c:pt>
                <c:pt idx="1">
                  <c:v>-6.2196771922022887E-3</c:v>
                </c:pt>
                <c:pt idx="2">
                  <c:v>-2.3763204058182774E-2</c:v>
                </c:pt>
                <c:pt idx="3">
                  <c:v>-2.3926773431718451E-2</c:v>
                </c:pt>
                <c:pt idx="4">
                  <c:v>-2.7683768521009733E-2</c:v>
                </c:pt>
                <c:pt idx="5">
                  <c:v>-3.221747545710163E-2</c:v>
                </c:pt>
                <c:pt idx="6">
                  <c:v>-3.5974918607382889E-2</c:v>
                </c:pt>
              </c:numCache>
            </c:numRef>
          </c:val>
          <c:smooth val="0"/>
          <c:extLst>
            <c:ext xmlns:c16="http://schemas.microsoft.com/office/drawing/2014/chart" uri="{C3380CC4-5D6E-409C-BE32-E72D297353CC}">
              <c16:uniqueId val="{00000001-794F-4ACF-95F8-8E37A59C68FA}"/>
            </c:ext>
          </c:extLst>
        </c:ser>
        <c:ser>
          <c:idx val="1"/>
          <c:order val="2"/>
          <c:tx>
            <c:strRef>
              <c:f>'T coef techiques modifiés'!$A$12</c:f>
              <c:strCache>
                <c:ptCount val="1"/>
                <c:pt idx="0">
                  <c:v>fluvial</c:v>
                </c:pt>
              </c:strCache>
            </c:strRef>
          </c:tx>
          <c:spPr>
            <a:ln w="28575" cap="rnd">
              <a:solidFill>
                <a:schemeClr val="accent2"/>
              </a:solidFill>
              <a:round/>
            </a:ln>
            <a:effectLst/>
          </c:spPr>
          <c:marker>
            <c:symbol val="none"/>
          </c:marker>
          <c:val>
            <c:numRef>
              <c:f>'T coef techiques modifiés'!$C$12:$AH$12</c:f>
              <c:numCache>
                <c:formatCode>0%</c:formatCode>
                <c:ptCount val="7"/>
                <c:pt idx="0">
                  <c:v>0</c:v>
                </c:pt>
                <c:pt idx="1">
                  <c:v>-6.311985038472967E-4</c:v>
                </c:pt>
                <c:pt idx="2">
                  <c:v>-7.6421866241592751E-3</c:v>
                </c:pt>
                <c:pt idx="3">
                  <c:v>-6.1517585124746255E-3</c:v>
                </c:pt>
                <c:pt idx="4">
                  <c:v>-6.9765862699058268E-3</c:v>
                </c:pt>
                <c:pt idx="5">
                  <c:v>-7.6814554564718085E-3</c:v>
                </c:pt>
                <c:pt idx="6">
                  <c:v>-7.2233045548842911E-3</c:v>
                </c:pt>
              </c:numCache>
            </c:numRef>
          </c:val>
          <c:smooth val="0"/>
          <c:extLst>
            <c:ext xmlns:c16="http://schemas.microsoft.com/office/drawing/2014/chart" uri="{C3380CC4-5D6E-409C-BE32-E72D297353CC}">
              <c16:uniqueId val="{00000002-794F-4ACF-95F8-8E37A59C68FA}"/>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Contenus en chimie inorganique de l'agriculture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'T coef techiques modifiés'!$A$6</c:f>
              <c:strCache>
                <c:ptCount val="1"/>
                <c:pt idx="0">
                  <c:v>chimie inorganique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 coef techiques modifiés'!$C$6:$AH$6</c:f>
              <c:numCache>
                <c:formatCode>0%</c:formatCode>
                <c:ptCount val="7"/>
                <c:pt idx="0">
                  <c:v>0</c:v>
                </c:pt>
                <c:pt idx="1">
                  <c:v>-5.1426036376122308E-2</c:v>
                </c:pt>
                <c:pt idx="2">
                  <c:v>-0.17055423104755263</c:v>
                </c:pt>
                <c:pt idx="3">
                  <c:v>-0.26047563913491178</c:v>
                </c:pt>
                <c:pt idx="4">
                  <c:v>-0.34307637407159686</c:v>
                </c:pt>
                <c:pt idx="5">
                  <c:v>-0.41692773676993944</c:v>
                </c:pt>
                <c:pt idx="6">
                  <c:v>-0.48207103295676701</c:v>
                </c:pt>
              </c:numCache>
            </c:numRef>
          </c:val>
          <c:smooth val="0"/>
          <c:extLst>
            <c:ext xmlns:c16="http://schemas.microsoft.com/office/drawing/2014/chart" uri="{C3380CC4-5D6E-409C-BE32-E72D297353CC}">
              <c16:uniqueId val="{00000000-72BF-46D1-AEAB-8D2DE1EE3167}"/>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Poids lourds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'Transp lourd AMS-AME'!$B$11</c:f>
              <c:strCache>
                <c:ptCount val="1"/>
                <c:pt idx="0">
                  <c:v>Investissement PL + VUL élec et gaz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 lourd AMS-AME'!$R$11:$AW$11</c:f>
              <c:numCache>
                <c:formatCode>0</c:formatCode>
                <c:ptCount val="13"/>
                <c:pt idx="0">
                  <c:v>0</c:v>
                </c:pt>
                <c:pt idx="1">
                  <c:v>8.0374913551672762</c:v>
                </c:pt>
                <c:pt idx="2">
                  <c:v>1885.0933903086932</c:v>
                </c:pt>
                <c:pt idx="3">
                  <c:v>-307.02936062753497</c:v>
                </c:pt>
                <c:pt idx="4">
                  <c:v>3649.2937266971885</c:v>
                </c:pt>
                <c:pt idx="5">
                  <c:v>3714.3032989033236</c:v>
                </c:pt>
                <c:pt idx="6">
                  <c:v>3772.5313984558716</c:v>
                </c:pt>
                <c:pt idx="7">
                  <c:v>3763.355051751686</c:v>
                </c:pt>
                <c:pt idx="8">
                  <c:v>3799.1310918312229</c:v>
                </c:pt>
                <c:pt idx="9">
                  <c:v>10288.382051992799</c:v>
                </c:pt>
                <c:pt idx="10">
                  <c:v>19443.191783100607</c:v>
                </c:pt>
                <c:pt idx="11">
                  <c:v>21024.681375296175</c:v>
                </c:pt>
                <c:pt idx="12">
                  <c:v>18429.686212170742</c:v>
                </c:pt>
              </c:numCache>
            </c:numRef>
          </c:val>
          <c:smooth val="0"/>
          <c:extLst>
            <c:ext xmlns:c16="http://schemas.microsoft.com/office/drawing/2014/chart" uri="{C3380CC4-5D6E-409C-BE32-E72D297353CC}">
              <c16:uniqueId val="{00000000-90EE-4A98-82D8-5817EF16941C}"/>
            </c:ext>
          </c:extLst>
        </c:ser>
        <c:ser>
          <c:idx val="0"/>
          <c:order val="1"/>
          <c:tx>
            <c:strRef>
              <c:f>'Transp lourd AMS-AME'!$B$9</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 lourd AMS-AME'!$R$9:$AW$9</c:f>
              <c:numCache>
                <c:formatCode>0</c:formatCode>
                <c:ptCount val="13"/>
                <c:pt idx="0">
                  <c:v>0</c:v>
                </c:pt>
                <c:pt idx="1">
                  <c:v>-18.247056649901424</c:v>
                </c:pt>
                <c:pt idx="2">
                  <c:v>-164.55983447217659</c:v>
                </c:pt>
                <c:pt idx="3">
                  <c:v>-491.10654117375088</c:v>
                </c:pt>
                <c:pt idx="4">
                  <c:v>-694.82252259082634</c:v>
                </c:pt>
                <c:pt idx="5">
                  <c:v>-938.14546816305483</c:v>
                </c:pt>
                <c:pt idx="6">
                  <c:v>-1198.5394770073763</c:v>
                </c:pt>
                <c:pt idx="7">
                  <c:v>-498.68001658984394</c:v>
                </c:pt>
                <c:pt idx="8">
                  <c:v>151.28536256484222</c:v>
                </c:pt>
                <c:pt idx="9">
                  <c:v>-997.33357832716683</c:v>
                </c:pt>
                <c:pt idx="10">
                  <c:v>-3203.2319700950229</c:v>
                </c:pt>
                <c:pt idx="11">
                  <c:v>-4128.0770990266938</c:v>
                </c:pt>
                <c:pt idx="12">
                  <c:v>-4363.5916479529715</c:v>
                </c:pt>
              </c:numCache>
            </c:numRef>
          </c:val>
          <c:smooth val="0"/>
          <c:extLst>
            <c:ext xmlns:c16="http://schemas.microsoft.com/office/drawing/2014/chart" uri="{C3380CC4-5D6E-409C-BE32-E72D297353CC}">
              <c16:uniqueId val="{00000001-90EE-4A98-82D8-5817EF16941C}"/>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'G agriculture'!$A$3</c:f>
              <c:strCache>
                <c:ptCount val="1"/>
                <c:pt idx="0">
                  <c:v>investissement d'efficacité énergétique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agriculture'!$B$3:$AG$3</c:f>
              <c:numCache>
                <c:formatCode>0</c:formatCode>
                <c:ptCount val="7"/>
                <c:pt idx="0">
                  <c:v>-26.584584435648441</c:v>
                </c:pt>
                <c:pt idx="1">
                  <c:v>496.05735780721034</c:v>
                </c:pt>
                <c:pt idx="2">
                  <c:v>-420.88036651052073</c:v>
                </c:pt>
                <c:pt idx="3">
                  <c:v>-631.76437105930825</c:v>
                </c:pt>
                <c:pt idx="4">
                  <c:v>-681.59161754051422</c:v>
                </c:pt>
                <c:pt idx="5">
                  <c:v>-701.72456750392178</c:v>
                </c:pt>
                <c:pt idx="6">
                  <c:v>-651.78224285968668</c:v>
                </c:pt>
              </c:numCache>
            </c:numRef>
          </c:val>
          <c:smooth val="0"/>
          <c:extLst>
            <c:ext xmlns:c16="http://schemas.microsoft.com/office/drawing/2014/chart" uri="{C3380CC4-5D6E-409C-BE32-E72D297353CC}">
              <c16:uniqueId val="{00000000-AF57-4551-A66C-017E207E0E3C}"/>
            </c:ext>
          </c:extLst>
        </c:ser>
        <c:ser>
          <c:idx val="2"/>
          <c:order val="1"/>
          <c:tx>
            <c:strRef>
              <c:f>'G agriculture'!$A$2</c:f>
              <c:strCache>
                <c:ptCount val="1"/>
                <c:pt idx="0">
                  <c:v>investissement d'efficacité énergétique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agriculture'!$B$2:$AG$2</c:f>
              <c:numCache>
                <c:formatCode>0</c:formatCode>
                <c:ptCount val="7"/>
                <c:pt idx="0">
                  <c:v>-26.584584435648441</c:v>
                </c:pt>
                <c:pt idx="1">
                  <c:v>403.12156972194197</c:v>
                </c:pt>
                <c:pt idx="2">
                  <c:v>-533.41718885281773</c:v>
                </c:pt>
                <c:pt idx="3">
                  <c:v>-712.80050108447358</c:v>
                </c:pt>
                <c:pt idx="4">
                  <c:v>-794.95294419159484</c:v>
                </c:pt>
                <c:pt idx="5">
                  <c:v>-736.27677248013958</c:v>
                </c:pt>
                <c:pt idx="6">
                  <c:v>-782.13829556769485</c:v>
                </c:pt>
              </c:numCache>
            </c:numRef>
          </c:val>
          <c:smooth val="0"/>
          <c:extLst>
            <c:ext xmlns:c16="http://schemas.microsoft.com/office/drawing/2014/chart" uri="{C3380CC4-5D6E-409C-BE32-E72D297353CC}">
              <c16:uniqueId val="{00000001-AF57-4551-A66C-017E207E0E3C}"/>
            </c:ext>
          </c:extLst>
        </c:ser>
        <c:ser>
          <c:idx val="1"/>
          <c:order val="2"/>
          <c:tx>
            <c:strRef>
              <c:f>'G agriculture'!$A$4</c:f>
              <c:strCache>
                <c:ptCount val="1"/>
                <c:pt idx="0">
                  <c:v>surcroît d'investissement</c:v>
                </c:pt>
              </c:strCache>
            </c:strRef>
          </c:tx>
          <c:spPr>
            <a:ln w="28575" cap="rnd">
              <a:solidFill>
                <a:schemeClr val="accent2"/>
              </a:solidFill>
              <a:round/>
            </a:ln>
            <a:effectLst/>
          </c:spPr>
          <c:marker>
            <c:symbol val="none"/>
          </c:marker>
          <c:val>
            <c:numRef>
              <c:f>'G agriculture'!$B$4:$AG$4</c:f>
              <c:numCache>
                <c:formatCode>0</c:formatCode>
                <c:ptCount val="7"/>
                <c:pt idx="0">
                  <c:v>0</c:v>
                </c:pt>
                <c:pt idx="1">
                  <c:v>92.935788085268371</c:v>
                </c:pt>
                <c:pt idx="2">
                  <c:v>112.536822342297</c:v>
                </c:pt>
                <c:pt idx="3">
                  <c:v>81.036130025165335</c:v>
                </c:pt>
                <c:pt idx="4">
                  <c:v>113.36132665108062</c:v>
                </c:pt>
                <c:pt idx="5">
                  <c:v>34.552204976217809</c:v>
                </c:pt>
                <c:pt idx="6">
                  <c:v>130.35605270800818</c:v>
                </c:pt>
              </c:numCache>
            </c:numRef>
          </c:val>
          <c:smooth val="0"/>
          <c:extLst>
            <c:ext xmlns:c16="http://schemas.microsoft.com/office/drawing/2014/chart" uri="{C3380CC4-5D6E-409C-BE32-E72D297353CC}">
              <c16:uniqueId val="{00000002-AF57-4551-A66C-017E207E0E3C}"/>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agriculture'!$AI$2</c:f>
              <c:strCache>
                <c:ptCount val="1"/>
                <c:pt idx="0">
                  <c:v>facture énergétiquel AME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agriculture'!$AJ$2:$BO$2</c:f>
              <c:numCache>
                <c:formatCode>0</c:formatCode>
                <c:ptCount val="7"/>
                <c:pt idx="0">
                  <c:v>6210.1646178921656</c:v>
                </c:pt>
                <c:pt idx="1">
                  <c:v>6882.8156212785161</c:v>
                </c:pt>
                <c:pt idx="2">
                  <c:v>7091.2086114443264</c:v>
                </c:pt>
                <c:pt idx="3">
                  <c:v>7394.9770424299713</c:v>
                </c:pt>
                <c:pt idx="4">
                  <c:v>7829.6480682024949</c:v>
                </c:pt>
                <c:pt idx="5">
                  <c:v>8373.9650509311832</c:v>
                </c:pt>
                <c:pt idx="6">
                  <c:v>8950.3486161618475</c:v>
                </c:pt>
              </c:numCache>
            </c:numRef>
          </c:val>
          <c:smooth val="0"/>
          <c:extLst>
            <c:ext xmlns:c16="http://schemas.microsoft.com/office/drawing/2014/chart" uri="{C3380CC4-5D6E-409C-BE32-E72D297353CC}">
              <c16:uniqueId val="{00000000-C874-4CCA-8635-33BFA7119F78}"/>
            </c:ext>
          </c:extLst>
        </c:ser>
        <c:ser>
          <c:idx val="2"/>
          <c:order val="1"/>
          <c:tx>
            <c:strRef>
              <c:f>'G agriculture'!$AI$3</c:f>
              <c:strCache>
                <c:ptCount val="1"/>
                <c:pt idx="0">
                  <c:v>facture énergétique AMS</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agriculture'!$AJ$3:$BO$3</c:f>
              <c:numCache>
                <c:formatCode>0</c:formatCode>
                <c:ptCount val="7"/>
                <c:pt idx="0">
                  <c:v>6210.1646178921656</c:v>
                </c:pt>
                <c:pt idx="1">
                  <c:v>6855.453124543079</c:v>
                </c:pt>
                <c:pt idx="2">
                  <c:v>7139.9622451737878</c:v>
                </c:pt>
                <c:pt idx="3">
                  <c:v>7437.2211345895003</c:v>
                </c:pt>
                <c:pt idx="4">
                  <c:v>7888.1752643535365</c:v>
                </c:pt>
                <c:pt idx="5">
                  <c:v>8443.4472084227873</c:v>
                </c:pt>
                <c:pt idx="6">
                  <c:v>9024.7495797169577</c:v>
                </c:pt>
              </c:numCache>
            </c:numRef>
          </c:val>
          <c:smooth val="0"/>
          <c:extLst>
            <c:ext xmlns:c16="http://schemas.microsoft.com/office/drawing/2014/chart" uri="{C3380CC4-5D6E-409C-BE32-E72D297353CC}">
              <c16:uniqueId val="{00000001-C874-4CCA-8635-33BFA7119F78}"/>
            </c:ext>
          </c:extLst>
        </c:ser>
        <c:ser>
          <c:idx val="1"/>
          <c:order val="2"/>
          <c:tx>
            <c:strRef>
              <c:f>'G agriculture'!$AI$4</c:f>
              <c:strCache>
                <c:ptCount val="1"/>
                <c:pt idx="0">
                  <c:v>surcroît de facture énergétique (- pour une gain de facture)</c:v>
                </c:pt>
              </c:strCache>
            </c:strRef>
          </c:tx>
          <c:spPr>
            <a:ln w="28575" cap="rnd">
              <a:solidFill>
                <a:schemeClr val="accent2"/>
              </a:solidFill>
              <a:round/>
            </a:ln>
            <a:effectLst/>
          </c:spPr>
          <c:marker>
            <c:symbol val="none"/>
          </c:marker>
          <c:val>
            <c:numRef>
              <c:f>'G agriculture'!$AJ$4:$BO$4</c:f>
              <c:numCache>
                <c:formatCode>0</c:formatCode>
                <c:ptCount val="7"/>
                <c:pt idx="0">
                  <c:v>0</c:v>
                </c:pt>
                <c:pt idx="1">
                  <c:v>-27.362496735437162</c:v>
                </c:pt>
                <c:pt idx="2">
                  <c:v>48.753633729461399</c:v>
                </c:pt>
                <c:pt idx="3">
                  <c:v>42.244092159528918</c:v>
                </c:pt>
                <c:pt idx="4">
                  <c:v>58.527196151041608</c:v>
                </c:pt>
                <c:pt idx="5">
                  <c:v>69.482157491604084</c:v>
                </c:pt>
                <c:pt idx="6">
                  <c:v>74.400963555110138</c:v>
                </c:pt>
              </c:numCache>
            </c:numRef>
          </c:val>
          <c:smooth val="0"/>
          <c:extLst>
            <c:ext xmlns:c16="http://schemas.microsoft.com/office/drawing/2014/chart" uri="{C3380CC4-5D6E-409C-BE32-E72D297353CC}">
              <c16:uniqueId val="{00000002-C874-4CCA-8635-33BFA7119F78}"/>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agriculture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agriculture'!$A$4</c:f>
              <c:strCache>
                <c:ptCount val="1"/>
                <c:pt idx="0">
                  <c:v>surcroît d'investissement</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agriculture'!$B$4:$AG$4</c:f>
              <c:numCache>
                <c:formatCode>0</c:formatCode>
                <c:ptCount val="7"/>
                <c:pt idx="0">
                  <c:v>0</c:v>
                </c:pt>
                <c:pt idx="1">
                  <c:v>92.935788085268371</c:v>
                </c:pt>
                <c:pt idx="2">
                  <c:v>112.536822342297</c:v>
                </c:pt>
                <c:pt idx="3">
                  <c:v>81.036130025165335</c:v>
                </c:pt>
                <c:pt idx="4">
                  <c:v>113.36132665108062</c:v>
                </c:pt>
                <c:pt idx="5">
                  <c:v>34.552204976217809</c:v>
                </c:pt>
                <c:pt idx="6">
                  <c:v>130.35605270800818</c:v>
                </c:pt>
              </c:numCache>
            </c:numRef>
          </c:val>
          <c:smooth val="0"/>
          <c:extLst>
            <c:ext xmlns:c16="http://schemas.microsoft.com/office/drawing/2014/chart" uri="{C3380CC4-5D6E-409C-BE32-E72D297353CC}">
              <c16:uniqueId val="{00000000-58D8-403B-8B68-985ED1CE6555}"/>
            </c:ext>
          </c:extLst>
        </c:ser>
        <c:ser>
          <c:idx val="2"/>
          <c:order val="1"/>
          <c:tx>
            <c:strRef>
              <c:f>'G agriculture'!$AI$4</c:f>
              <c:strCache>
                <c:ptCount val="1"/>
                <c:pt idx="0">
                  <c:v>surcroît de facture énergétique (- pour une gain de facture)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agriculture'!$AJ$4:$BO$4</c:f>
              <c:numCache>
                <c:formatCode>0</c:formatCode>
                <c:ptCount val="7"/>
                <c:pt idx="0">
                  <c:v>0</c:v>
                </c:pt>
                <c:pt idx="1">
                  <c:v>-27.362496735437162</c:v>
                </c:pt>
                <c:pt idx="2">
                  <c:v>48.753633729461399</c:v>
                </c:pt>
                <c:pt idx="3">
                  <c:v>42.244092159528918</c:v>
                </c:pt>
                <c:pt idx="4">
                  <c:v>58.527196151041608</c:v>
                </c:pt>
                <c:pt idx="5">
                  <c:v>69.482157491604084</c:v>
                </c:pt>
                <c:pt idx="6">
                  <c:v>74.400963555110138</c:v>
                </c:pt>
              </c:numCache>
            </c:numRef>
          </c:val>
          <c:smooth val="0"/>
          <c:extLst>
            <c:ext xmlns:c16="http://schemas.microsoft.com/office/drawing/2014/chart" uri="{C3380CC4-5D6E-409C-BE32-E72D297353CC}">
              <c16:uniqueId val="{00000001-58D8-403B-8B68-985ED1CE655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industrie (manufacturière, agroalimentaire et construction)</a:t>
            </a:r>
          </a:p>
          <a:p>
            <a:pPr>
              <a:defRPr/>
            </a:pPr>
            <a:r>
              <a:rPr lang="fr-FR" baseline="0"/>
              <a:t>Investissements d'efficacité énergétique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7945176110260338"/>
        </c:manualLayout>
      </c:layout>
      <c:lineChart>
        <c:grouping val="standard"/>
        <c:varyColors val="0"/>
        <c:ser>
          <c:idx val="0"/>
          <c:order val="0"/>
          <c:tx>
            <c:strRef>
              <c:f>'G industrie manuf'!$A$3</c:f>
              <c:strCache>
                <c:ptCount val="1"/>
                <c:pt idx="0">
                  <c:v>investissement d'efficacité énergétique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manuf'!$B$3:$AG$3</c:f>
              <c:numCache>
                <c:formatCode>0</c:formatCode>
                <c:ptCount val="7"/>
                <c:pt idx="0">
                  <c:v>8732.9813766894113</c:v>
                </c:pt>
                <c:pt idx="1">
                  <c:v>10045.671938337629</c:v>
                </c:pt>
                <c:pt idx="2">
                  <c:v>9958.3682492131848</c:v>
                </c:pt>
                <c:pt idx="3">
                  <c:v>7174.8409105015735</c:v>
                </c:pt>
                <c:pt idx="4">
                  <c:v>7487.1351720222847</c:v>
                </c:pt>
                <c:pt idx="5">
                  <c:v>7585.0188840035889</c:v>
                </c:pt>
                <c:pt idx="6">
                  <c:v>7899.4256289933655</c:v>
                </c:pt>
              </c:numCache>
            </c:numRef>
          </c:val>
          <c:smooth val="0"/>
          <c:extLst>
            <c:ext xmlns:c16="http://schemas.microsoft.com/office/drawing/2014/chart" uri="{C3380CC4-5D6E-409C-BE32-E72D297353CC}">
              <c16:uniqueId val="{00000000-842A-480B-AE14-E2DC40574BA3}"/>
            </c:ext>
          </c:extLst>
        </c:ser>
        <c:ser>
          <c:idx val="2"/>
          <c:order val="1"/>
          <c:tx>
            <c:strRef>
              <c:f>'G industrie manuf'!$A$2</c:f>
              <c:strCache>
                <c:ptCount val="1"/>
                <c:pt idx="0">
                  <c:v>investissement d'efficacité énergétique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manuf'!$B$2:$AG$2</c:f>
              <c:numCache>
                <c:formatCode>0</c:formatCode>
                <c:ptCount val="7"/>
                <c:pt idx="0">
                  <c:v>8732.9813766894113</c:v>
                </c:pt>
                <c:pt idx="1">
                  <c:v>4129.3138360965677</c:v>
                </c:pt>
                <c:pt idx="2">
                  <c:v>3457.1339015782514</c:v>
                </c:pt>
                <c:pt idx="3">
                  <c:v>3052.7169236491309</c:v>
                </c:pt>
                <c:pt idx="4">
                  <c:v>2923.456138416811</c:v>
                </c:pt>
                <c:pt idx="5">
                  <c:v>3085.4622889706802</c:v>
                </c:pt>
                <c:pt idx="6">
                  <c:v>2901.9794682816805</c:v>
                </c:pt>
              </c:numCache>
            </c:numRef>
          </c:val>
          <c:smooth val="0"/>
          <c:extLst>
            <c:ext xmlns:c16="http://schemas.microsoft.com/office/drawing/2014/chart" uri="{C3380CC4-5D6E-409C-BE32-E72D297353CC}">
              <c16:uniqueId val="{00000001-842A-480B-AE14-E2DC40574BA3}"/>
            </c:ext>
          </c:extLst>
        </c:ser>
        <c:ser>
          <c:idx val="1"/>
          <c:order val="2"/>
          <c:tx>
            <c:strRef>
              <c:f>'G industrie manuf'!$A$4</c:f>
              <c:strCache>
                <c:ptCount val="1"/>
                <c:pt idx="0">
                  <c:v>surcroît d'investissement</c:v>
                </c:pt>
              </c:strCache>
            </c:strRef>
          </c:tx>
          <c:spPr>
            <a:ln w="28575" cap="rnd">
              <a:solidFill>
                <a:schemeClr val="accent2"/>
              </a:solidFill>
              <a:round/>
            </a:ln>
            <a:effectLst/>
          </c:spPr>
          <c:marker>
            <c:symbol val="none"/>
          </c:marker>
          <c:val>
            <c:numRef>
              <c:f>'G industrie manuf'!$B$4:$AG$4</c:f>
              <c:numCache>
                <c:formatCode>0</c:formatCode>
                <c:ptCount val="7"/>
                <c:pt idx="0">
                  <c:v>0</c:v>
                </c:pt>
                <c:pt idx="1">
                  <c:v>5916.3581022410617</c:v>
                </c:pt>
                <c:pt idx="2">
                  <c:v>6501.2343476349333</c:v>
                </c:pt>
                <c:pt idx="3">
                  <c:v>4122.1239868524426</c:v>
                </c:pt>
                <c:pt idx="4">
                  <c:v>4563.6790336054737</c:v>
                </c:pt>
                <c:pt idx="5">
                  <c:v>4499.5565950329092</c:v>
                </c:pt>
                <c:pt idx="6">
                  <c:v>4997.4461607116846</c:v>
                </c:pt>
              </c:numCache>
            </c:numRef>
          </c:val>
          <c:smooth val="0"/>
          <c:extLst>
            <c:ext xmlns:c16="http://schemas.microsoft.com/office/drawing/2014/chart" uri="{C3380CC4-5D6E-409C-BE32-E72D297353CC}">
              <c16:uniqueId val="{00000002-842A-480B-AE14-E2DC40574BA3}"/>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baseline="0">
                <a:effectLst/>
              </a:rPr>
              <a:t>industrie (manufacturière, agroalimentaire et construction)</a:t>
            </a:r>
          </a:p>
          <a:p>
            <a:pPr>
              <a:defRPr/>
            </a:pPr>
            <a:r>
              <a:rPr lang="fr-FR" sz="1400" b="0" i="0" baseline="0">
                <a:effectLst/>
              </a:rPr>
              <a:t>facture énergétique</a:t>
            </a:r>
            <a:endParaRPr lang="fr-FR"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9324168781227934E-2"/>
          <c:y val="0.11359883347914843"/>
          <c:w val="0.6636241330760807"/>
          <c:h val="0.85271056661562017"/>
        </c:manualLayout>
      </c:layout>
      <c:lineChart>
        <c:grouping val="standard"/>
        <c:varyColors val="0"/>
        <c:ser>
          <c:idx val="0"/>
          <c:order val="0"/>
          <c:tx>
            <c:strRef>
              <c:f>'G industrie manuf'!$AI$2</c:f>
              <c:strCache>
                <c:ptCount val="1"/>
                <c:pt idx="0">
                  <c:v>facture énergétiquel AME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manuf'!$AJ$2:$BO$2</c:f>
              <c:numCache>
                <c:formatCode>0</c:formatCode>
                <c:ptCount val="7"/>
                <c:pt idx="0">
                  <c:v>26986.580561610146</c:v>
                </c:pt>
                <c:pt idx="1">
                  <c:v>31265.332323577808</c:v>
                </c:pt>
                <c:pt idx="2">
                  <c:v>33790.82535108101</c:v>
                </c:pt>
                <c:pt idx="3">
                  <c:v>34838.638465795404</c:v>
                </c:pt>
                <c:pt idx="4">
                  <c:v>36738.35096251811</c:v>
                </c:pt>
                <c:pt idx="5">
                  <c:v>40277.389041257979</c:v>
                </c:pt>
                <c:pt idx="6">
                  <c:v>43761.046806937782</c:v>
                </c:pt>
              </c:numCache>
            </c:numRef>
          </c:val>
          <c:smooth val="0"/>
          <c:extLst>
            <c:ext xmlns:c16="http://schemas.microsoft.com/office/drawing/2014/chart" uri="{C3380CC4-5D6E-409C-BE32-E72D297353CC}">
              <c16:uniqueId val="{00000000-C785-45C6-BE43-57D08B9FFCF5}"/>
            </c:ext>
          </c:extLst>
        </c:ser>
        <c:ser>
          <c:idx val="2"/>
          <c:order val="1"/>
          <c:tx>
            <c:strRef>
              <c:f>'G industrie manuf'!$AI$3</c:f>
              <c:strCache>
                <c:ptCount val="1"/>
                <c:pt idx="0">
                  <c:v>facture énergétique AMS</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manuf'!$AJ$3:$BO$3</c:f>
              <c:numCache>
                <c:formatCode>0</c:formatCode>
                <c:ptCount val="7"/>
                <c:pt idx="0">
                  <c:v>26986.580561610146</c:v>
                </c:pt>
                <c:pt idx="1">
                  <c:v>29271.507692037387</c:v>
                </c:pt>
                <c:pt idx="2">
                  <c:v>28722.287937302361</c:v>
                </c:pt>
                <c:pt idx="3">
                  <c:v>29141.657843810044</c:v>
                </c:pt>
                <c:pt idx="4">
                  <c:v>30541.175514591701</c:v>
                </c:pt>
                <c:pt idx="5">
                  <c:v>32343.906858127</c:v>
                </c:pt>
                <c:pt idx="6">
                  <c:v>34675.387267497681</c:v>
                </c:pt>
              </c:numCache>
            </c:numRef>
          </c:val>
          <c:smooth val="0"/>
          <c:extLst>
            <c:ext xmlns:c16="http://schemas.microsoft.com/office/drawing/2014/chart" uri="{C3380CC4-5D6E-409C-BE32-E72D297353CC}">
              <c16:uniqueId val="{00000001-C785-45C6-BE43-57D08B9FFCF5}"/>
            </c:ext>
          </c:extLst>
        </c:ser>
        <c:ser>
          <c:idx val="1"/>
          <c:order val="2"/>
          <c:tx>
            <c:strRef>
              <c:f>'G industrie manuf'!$AI$4</c:f>
              <c:strCache>
                <c:ptCount val="1"/>
                <c:pt idx="0">
                  <c:v>surcroît de facture énergétique (- pour une gain de facture)</c:v>
                </c:pt>
              </c:strCache>
            </c:strRef>
          </c:tx>
          <c:spPr>
            <a:ln w="28575" cap="rnd">
              <a:solidFill>
                <a:schemeClr val="accent2"/>
              </a:solidFill>
              <a:round/>
            </a:ln>
            <a:effectLst/>
          </c:spPr>
          <c:marker>
            <c:symbol val="none"/>
          </c:marker>
          <c:val>
            <c:numRef>
              <c:f>'G industrie manuf'!$AJ$4:$BO$4</c:f>
              <c:numCache>
                <c:formatCode>0</c:formatCode>
                <c:ptCount val="7"/>
                <c:pt idx="0">
                  <c:v>0</c:v>
                </c:pt>
                <c:pt idx="1">
                  <c:v>-1993.8246315404213</c:v>
                </c:pt>
                <c:pt idx="2">
                  <c:v>-5068.5374137786494</c:v>
                </c:pt>
                <c:pt idx="3">
                  <c:v>-5696.9806219853599</c:v>
                </c:pt>
                <c:pt idx="4">
                  <c:v>-6197.1754479264091</c:v>
                </c:pt>
                <c:pt idx="5">
                  <c:v>-7933.4821831309782</c:v>
                </c:pt>
                <c:pt idx="6">
                  <c:v>-9085.6595394401011</c:v>
                </c:pt>
              </c:numCache>
            </c:numRef>
          </c:val>
          <c:smooth val="0"/>
          <c:extLst>
            <c:ext xmlns:c16="http://schemas.microsoft.com/office/drawing/2014/chart" uri="{C3380CC4-5D6E-409C-BE32-E72D297353CC}">
              <c16:uniqueId val="{00000002-C785-45C6-BE43-57D08B9FFCF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baseline="0">
                <a:effectLst/>
              </a:rPr>
              <a:t>industrie (manufacturière, agroalimentaire et construction)</a:t>
            </a:r>
            <a:endParaRPr lang="fr-FR"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industrie manuf'!$A$4</c:f>
              <c:strCache>
                <c:ptCount val="1"/>
                <c:pt idx="0">
                  <c:v>surcroît d'investissement</c:v>
                </c:pt>
              </c:strCache>
            </c:strRef>
          </c:tx>
          <c:spPr>
            <a:ln w="28575" cap="rnd">
              <a:solidFill>
                <a:schemeClr val="accent2"/>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manuf'!$B$4:$AG$4</c:f>
              <c:numCache>
                <c:formatCode>0</c:formatCode>
                <c:ptCount val="7"/>
                <c:pt idx="0">
                  <c:v>0</c:v>
                </c:pt>
                <c:pt idx="1">
                  <c:v>5916.3581022410617</c:v>
                </c:pt>
                <c:pt idx="2">
                  <c:v>6501.2343476349333</c:v>
                </c:pt>
                <c:pt idx="3">
                  <c:v>4122.1239868524426</c:v>
                </c:pt>
                <c:pt idx="4">
                  <c:v>4563.6790336054737</c:v>
                </c:pt>
                <c:pt idx="5">
                  <c:v>4499.5565950329092</c:v>
                </c:pt>
                <c:pt idx="6">
                  <c:v>4997.4461607116846</c:v>
                </c:pt>
              </c:numCache>
            </c:numRef>
          </c:val>
          <c:smooth val="0"/>
          <c:extLst>
            <c:ext xmlns:c16="http://schemas.microsoft.com/office/drawing/2014/chart" uri="{C3380CC4-5D6E-409C-BE32-E72D297353CC}">
              <c16:uniqueId val="{00000000-1402-4975-ADD6-42DE14E08A07}"/>
            </c:ext>
          </c:extLst>
        </c:ser>
        <c:ser>
          <c:idx val="2"/>
          <c:order val="1"/>
          <c:tx>
            <c:strRef>
              <c:f>'G industrie manuf'!$AI$4</c:f>
              <c:strCache>
                <c:ptCount val="1"/>
                <c:pt idx="0">
                  <c:v>surcroît de facture énergétique (- pour une gain de facture)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industrie manuf'!$AJ$4:$BO$4</c:f>
              <c:numCache>
                <c:formatCode>0</c:formatCode>
                <c:ptCount val="7"/>
                <c:pt idx="0">
                  <c:v>0</c:v>
                </c:pt>
                <c:pt idx="1">
                  <c:v>-1993.8246315404213</c:v>
                </c:pt>
                <c:pt idx="2">
                  <c:v>-5068.5374137786494</c:v>
                </c:pt>
                <c:pt idx="3">
                  <c:v>-5696.9806219853599</c:v>
                </c:pt>
                <c:pt idx="4">
                  <c:v>-6197.1754479264091</c:v>
                </c:pt>
                <c:pt idx="5">
                  <c:v>-7933.4821831309782</c:v>
                </c:pt>
                <c:pt idx="6">
                  <c:v>-9085.6595394401011</c:v>
                </c:pt>
              </c:numCache>
            </c:numRef>
          </c:val>
          <c:smooth val="0"/>
          <c:extLst>
            <c:ext xmlns:c16="http://schemas.microsoft.com/office/drawing/2014/chart" uri="{C3380CC4-5D6E-409C-BE32-E72D297353CC}">
              <c16:uniqueId val="{00000001-1402-4975-ADD6-42DE14E08A07}"/>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Secteur énergétique(AMS-AME)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0"/>
          <c:order val="0"/>
          <c:tx>
            <c:strRef>
              <c:f>'G énergie'!$A$3</c:f>
              <c:strCache>
                <c:ptCount val="1"/>
                <c:pt idx="0">
                  <c:v>investissement total AMS</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énergie'!$B$3:$AG$3</c:f>
              <c:numCache>
                <c:formatCode>0</c:formatCode>
                <c:ptCount val="7"/>
                <c:pt idx="0">
                  <c:v>7769.1363305252671</c:v>
                </c:pt>
                <c:pt idx="1">
                  <c:v>21546.14176126556</c:v>
                </c:pt>
                <c:pt idx="2">
                  <c:v>17352.834264984274</c:v>
                </c:pt>
                <c:pt idx="3">
                  <c:v>24930.764080392979</c:v>
                </c:pt>
                <c:pt idx="4">
                  <c:v>29105.578825018802</c:v>
                </c:pt>
                <c:pt idx="5">
                  <c:v>34735.89849484845</c:v>
                </c:pt>
                <c:pt idx="6">
                  <c:v>32828.567863022407</c:v>
                </c:pt>
              </c:numCache>
            </c:numRef>
          </c:val>
          <c:smooth val="0"/>
          <c:extLst>
            <c:ext xmlns:c16="http://schemas.microsoft.com/office/drawing/2014/chart" uri="{C3380CC4-5D6E-409C-BE32-E72D297353CC}">
              <c16:uniqueId val="{00000001-CB57-4609-841E-993B1BCB4899}"/>
            </c:ext>
          </c:extLst>
        </c:ser>
        <c:ser>
          <c:idx val="2"/>
          <c:order val="1"/>
          <c:tx>
            <c:strRef>
              <c:f>'G énergie'!$A$2</c:f>
              <c:strCache>
                <c:ptCount val="1"/>
                <c:pt idx="0">
                  <c:v>investissement total AME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'G énergie'!$B$2:$AG$2</c:f>
              <c:numCache>
                <c:formatCode>0</c:formatCode>
                <c:ptCount val="7"/>
                <c:pt idx="0">
                  <c:v>7769.1363305252671</c:v>
                </c:pt>
                <c:pt idx="1">
                  <c:v>22543.919885220894</c:v>
                </c:pt>
                <c:pt idx="2">
                  <c:v>17272.066710722269</c:v>
                </c:pt>
                <c:pt idx="3">
                  <c:v>16640.259887023807</c:v>
                </c:pt>
                <c:pt idx="4">
                  <c:v>17687.585507650663</c:v>
                </c:pt>
                <c:pt idx="5">
                  <c:v>15970.056284406852</c:v>
                </c:pt>
                <c:pt idx="6">
                  <c:v>17173.57958337984</c:v>
                </c:pt>
              </c:numCache>
            </c:numRef>
          </c:val>
          <c:smooth val="0"/>
          <c:extLst>
            <c:ext xmlns:c16="http://schemas.microsoft.com/office/drawing/2014/chart" uri="{C3380CC4-5D6E-409C-BE32-E72D297353CC}">
              <c16:uniqueId val="{00000000-CB57-4609-841E-993B1BCB4899}"/>
            </c:ext>
          </c:extLst>
        </c:ser>
        <c:ser>
          <c:idx val="1"/>
          <c:order val="2"/>
          <c:tx>
            <c:strRef>
              <c:f>'G énergie'!$A$4</c:f>
              <c:strCache>
                <c:ptCount val="1"/>
                <c:pt idx="0">
                  <c:v>surcroît d'investissement</c:v>
                </c:pt>
              </c:strCache>
            </c:strRef>
          </c:tx>
          <c:spPr>
            <a:ln w="28575" cap="rnd">
              <a:solidFill>
                <a:schemeClr val="accent2"/>
              </a:solidFill>
              <a:round/>
            </a:ln>
            <a:effectLst/>
          </c:spPr>
          <c:marker>
            <c:symbol val="none"/>
          </c:marker>
          <c:val>
            <c:numRef>
              <c:f>'G énergie'!$B$4:$AG$4</c:f>
              <c:numCache>
                <c:formatCode>0</c:formatCode>
                <c:ptCount val="7"/>
                <c:pt idx="0">
                  <c:v>0</c:v>
                </c:pt>
                <c:pt idx="1">
                  <c:v>-997.77812395533329</c:v>
                </c:pt>
                <c:pt idx="2">
                  <c:v>80.767554262005433</c:v>
                </c:pt>
                <c:pt idx="3">
                  <c:v>8290.5041933691718</c:v>
                </c:pt>
                <c:pt idx="4">
                  <c:v>11417.993317368138</c:v>
                </c:pt>
                <c:pt idx="5">
                  <c:v>18765.842210441599</c:v>
                </c:pt>
                <c:pt idx="6">
                  <c:v>15654.988279642566</c:v>
                </c:pt>
              </c:numCache>
            </c:numRef>
          </c:val>
          <c:smooth val="0"/>
          <c:extLst>
            <c:ext xmlns:c16="http://schemas.microsoft.com/office/drawing/2014/chart" uri="{C3380CC4-5D6E-409C-BE32-E72D297353CC}">
              <c16:uniqueId val="{00000002-CB57-4609-841E-993B1BCB489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19227972233895382"/>
          <c:h val="0.40007765491794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Bâtiments tertiaires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6001889518387534E-2"/>
          <c:y val="0.11359877488514548"/>
          <c:w val="0.6636241330760807"/>
          <c:h val="0.85271056661562017"/>
        </c:manualLayout>
      </c:layout>
      <c:lineChart>
        <c:grouping val="standard"/>
        <c:varyColors val="0"/>
        <c:ser>
          <c:idx val="2"/>
          <c:order val="0"/>
          <c:tx>
            <c:strRef>
              <c:f>'Tertiaire AMS-AME'!$B$14</c:f>
              <c:strCache>
                <c:ptCount val="1"/>
                <c:pt idx="0">
                  <c:v>investissement en efficacité énergétique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'Tertiaire AMS-AME'!$R$14:$AW$14</c:f>
              <c:numCache>
                <c:formatCode>0</c:formatCode>
                <c:ptCount val="7"/>
                <c:pt idx="0">
                  <c:v>0</c:v>
                </c:pt>
                <c:pt idx="1">
                  <c:v>8129.0377551531947</c:v>
                </c:pt>
                <c:pt idx="2">
                  <c:v>15978.360932158554</c:v>
                </c:pt>
                <c:pt idx="3">
                  <c:v>8879.0956885884207</c:v>
                </c:pt>
                <c:pt idx="4">
                  <c:v>-849.95500759826609</c:v>
                </c:pt>
                <c:pt idx="5">
                  <c:v>-3879.3846618727835</c:v>
                </c:pt>
                <c:pt idx="6">
                  <c:v>-4447.6446102614318</c:v>
                </c:pt>
              </c:numCache>
            </c:numRef>
          </c:val>
          <c:smooth val="0"/>
          <c:extLst>
            <c:ext xmlns:c16="http://schemas.microsoft.com/office/drawing/2014/chart" uri="{C3380CC4-5D6E-409C-BE32-E72D297353CC}">
              <c16:uniqueId val="{00000000-840B-40F7-AB1B-780A934808D9}"/>
            </c:ext>
          </c:extLst>
        </c:ser>
        <c:ser>
          <c:idx val="0"/>
          <c:order val="1"/>
          <c:tx>
            <c:strRef>
              <c:f>'Tertiaire AMS-AME'!$B$10</c:f>
              <c:strCache>
                <c:ptCount val="1"/>
                <c:pt idx="0">
                  <c:v>facture énergétique (M€2021)</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'Tertiaire AMS-AME'!$R$10:$AW$10</c:f>
              <c:numCache>
                <c:formatCode>0</c:formatCode>
                <c:ptCount val="7"/>
                <c:pt idx="0">
                  <c:v>0</c:v>
                </c:pt>
                <c:pt idx="1">
                  <c:v>-2039.8898608516465</c:v>
                </c:pt>
                <c:pt idx="2">
                  <c:v>-5257.8041584042803</c:v>
                </c:pt>
                <c:pt idx="3">
                  <c:v>-5048.2555384901425</c:v>
                </c:pt>
                <c:pt idx="4">
                  <c:v>-4473.6418927043487</c:v>
                </c:pt>
                <c:pt idx="5">
                  <c:v>-5097.3573090154969</c:v>
                </c:pt>
                <c:pt idx="6">
                  <c:v>-4284.6472620133572</c:v>
                </c:pt>
              </c:numCache>
            </c:numRef>
          </c:val>
          <c:smooth val="0"/>
          <c:extLst>
            <c:ext xmlns:c16="http://schemas.microsoft.com/office/drawing/2014/chart" uri="{C3380CC4-5D6E-409C-BE32-E72D297353CC}">
              <c16:uniqueId val="{00000001-840B-40F7-AB1B-780A934808D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6966881282418587"/>
          <c:y val="0.30450181476166932"/>
          <c:w val="0.21942351284780481"/>
          <c:h val="0.391271780154586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AMS-AME'!$B$23</c:f>
              <c:strCache>
                <c:ptCount val="1"/>
                <c:pt idx="0">
                  <c:v>investissement rénov brut de subventions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AMS-AME'!$R$23:$AW$23</c:f>
              <c:numCache>
                <c:formatCode>0</c:formatCode>
                <c:ptCount val="7"/>
                <c:pt idx="0">
                  <c:v>0</c:v>
                </c:pt>
                <c:pt idx="1">
                  <c:v>5866.2706104107783</c:v>
                </c:pt>
                <c:pt idx="2">
                  <c:v>14653.196711832697</c:v>
                </c:pt>
                <c:pt idx="3">
                  <c:v>13133.774627493924</c:v>
                </c:pt>
                <c:pt idx="4">
                  <c:v>10770.447875734455</c:v>
                </c:pt>
                <c:pt idx="5">
                  <c:v>8189.068142187798</c:v>
                </c:pt>
                <c:pt idx="6">
                  <c:v>6506.6856741828706</c:v>
                </c:pt>
              </c:numCache>
            </c:numRef>
          </c:val>
          <c:smooth val="0"/>
          <c:extLst>
            <c:ext xmlns:c16="http://schemas.microsoft.com/office/drawing/2014/chart" uri="{C3380CC4-5D6E-409C-BE32-E72D297353CC}">
              <c16:uniqueId val="{00000002-6C8B-4429-8F25-1BCF83FE65C9}"/>
            </c:ext>
          </c:extLst>
        </c:ser>
        <c:ser>
          <c:idx val="0"/>
          <c:order val="1"/>
          <c:tx>
            <c:strRef>
              <c:f>'Résidentiel AMS-AME'!$B$21</c:f>
              <c:strCache>
                <c:ptCount val="1"/>
                <c:pt idx="0">
                  <c:v>facture énergétique (M€2021)</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AMS-AME'!$R$21:$AW$21</c:f>
              <c:numCache>
                <c:formatCode>0</c:formatCode>
                <c:ptCount val="7"/>
                <c:pt idx="0">
                  <c:v>0</c:v>
                </c:pt>
                <c:pt idx="1">
                  <c:v>-314.21472384403751</c:v>
                </c:pt>
                <c:pt idx="2">
                  <c:v>-2467.8362564574054</c:v>
                </c:pt>
                <c:pt idx="3">
                  <c:v>-6335.7908116821054</c:v>
                </c:pt>
                <c:pt idx="4">
                  <c:v>-8962.8665582695539</c:v>
                </c:pt>
                <c:pt idx="5">
                  <c:v>-11628.413852870319</c:v>
                </c:pt>
                <c:pt idx="6">
                  <c:v>-12811.839021976346</c:v>
                </c:pt>
              </c:numCache>
            </c:numRef>
          </c:val>
          <c:smooth val="0"/>
          <c:extLst>
            <c:ext xmlns:c16="http://schemas.microsoft.com/office/drawing/2014/chart" uri="{C3380CC4-5D6E-409C-BE32-E72D297353CC}">
              <c16:uniqueId val="{00000000-6C8B-4429-8F25-1BCF83FE65C9}"/>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Taux apparent des aides dans le 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AMS-AME'!$B$29</c:f>
              <c:strCache>
                <c:ptCount val="1"/>
                <c:pt idx="0">
                  <c:v>taux apparent des aides (cumul de MPR et CEE)</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AMS-AME'!$R$29:$AW$29</c:f>
              <c:numCache>
                <c:formatCode>_(* #,##0.00_);_(* \(#,##0.00\);_(* "-"??_);_(@_)</c:formatCode>
                <c:ptCount val="7"/>
                <c:pt idx="0">
                  <c:v>0</c:v>
                </c:pt>
                <c:pt idx="1">
                  <c:v>0.22798006835504558</c:v>
                </c:pt>
                <c:pt idx="2">
                  <c:v>0.37184722806336618</c:v>
                </c:pt>
                <c:pt idx="3">
                  <c:v>0.37783194609999998</c:v>
                </c:pt>
                <c:pt idx="4">
                  <c:v>0.38532704691839681</c:v>
                </c:pt>
                <c:pt idx="5">
                  <c:v>0.35808260711814688</c:v>
                </c:pt>
                <c:pt idx="6">
                  <c:v>0.33451351338331747</c:v>
                </c:pt>
              </c:numCache>
            </c:numRef>
          </c:val>
          <c:smooth val="0"/>
          <c:extLst>
            <c:ext xmlns:c16="http://schemas.microsoft.com/office/drawing/2014/chart" uri="{C3380CC4-5D6E-409C-BE32-E72D297353CC}">
              <c16:uniqueId val="{00000000-B31F-4BB8-8D48-A3BCD006F2D2}"/>
            </c:ext>
          </c:extLst>
        </c:ser>
        <c:ser>
          <c:idx val="0"/>
          <c:order val="1"/>
          <c:tx>
            <c:strRef>
              <c:f>'Résidentiel AMS-AME'!$B$30</c:f>
              <c:strCache>
                <c:ptCount val="1"/>
                <c:pt idx="0">
                  <c:v>dont taux apparent de MaPrimeRenov</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AMS-AME'!$R$30:$AW$30</c:f>
              <c:numCache>
                <c:formatCode>_(* #,##0.00_);_(* \(#,##0.00\);_(* "-"??_);_(@_)</c:formatCode>
                <c:ptCount val="7"/>
                <c:pt idx="0">
                  <c:v>0</c:v>
                </c:pt>
                <c:pt idx="1">
                  <c:v>0.17999999995504556</c:v>
                </c:pt>
                <c:pt idx="2">
                  <c:v>0.21999999996336617</c:v>
                </c:pt>
                <c:pt idx="3">
                  <c:v>0.25</c:v>
                </c:pt>
                <c:pt idx="4">
                  <c:v>0.25000000001839684</c:v>
                </c:pt>
                <c:pt idx="5">
                  <c:v>0.25000000001814687</c:v>
                </c:pt>
                <c:pt idx="6">
                  <c:v>0.24999999998331746</c:v>
                </c:pt>
              </c:numCache>
            </c:numRef>
          </c:val>
          <c:smooth val="0"/>
          <c:extLst>
            <c:ext xmlns:c16="http://schemas.microsoft.com/office/drawing/2014/chart" uri="{C3380CC4-5D6E-409C-BE32-E72D297353CC}">
              <c16:uniqueId val="{00000001-B31F-4BB8-8D48-A3BCD006F2D2}"/>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t>
                </a:r>
              </a:p>
            </c:rich>
          </c:tx>
          <c:layout>
            <c:manualLayout>
              <c:xMode val="edge"/>
              <c:yMode val="edge"/>
              <c:x val="7.7911959485781071E-2"/>
              <c:y val="5.148603091280257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Résidentiel</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'Résidentiel AMS-AME'!$B$32</c:f>
              <c:strCache>
                <c:ptCount val="1"/>
                <c:pt idx="0">
                  <c:v>investissement total (M€2021)</c:v>
                </c:pt>
              </c:strCache>
            </c:strRef>
          </c:tx>
          <c:spPr>
            <a:ln w="28575" cap="rnd">
              <a:solidFill>
                <a:schemeClr val="accent3"/>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AMS-AME'!$R$32:$AW$32</c:f>
              <c:numCache>
                <c:formatCode>0</c:formatCode>
                <c:ptCount val="7"/>
                <c:pt idx="0">
                  <c:v>0</c:v>
                </c:pt>
                <c:pt idx="1">
                  <c:v>-4856.9223094097979</c:v>
                </c:pt>
                <c:pt idx="2">
                  <c:v>-12004.95163574678</c:v>
                </c:pt>
                <c:pt idx="3">
                  <c:v>-19341.560641922122</c:v>
                </c:pt>
                <c:pt idx="4">
                  <c:v>-27060.002837330736</c:v>
                </c:pt>
                <c:pt idx="5">
                  <c:v>-22295.602870337781</c:v>
                </c:pt>
                <c:pt idx="6">
                  <c:v>-17825.192436684869</c:v>
                </c:pt>
              </c:numCache>
            </c:numRef>
          </c:val>
          <c:smooth val="0"/>
          <c:extLst>
            <c:ext xmlns:c16="http://schemas.microsoft.com/office/drawing/2014/chart" uri="{C3380CC4-5D6E-409C-BE32-E72D297353CC}">
              <c16:uniqueId val="{00000000-F1E8-4AE5-911F-00B016C2FA8E}"/>
            </c:ext>
          </c:extLst>
        </c:ser>
        <c:ser>
          <c:idx val="0"/>
          <c:order val="1"/>
          <c:tx>
            <c:strRef>
              <c:f>'Résidentiel AMS-AME'!$B$35</c:f>
              <c:strCache>
                <c:ptCount val="1"/>
                <c:pt idx="0">
                  <c:v>   dont rénovation autre</c:v>
                </c:pt>
              </c:strCache>
            </c:strRef>
          </c:tx>
          <c:spPr>
            <a:ln w="28575" cap="rnd">
              <a:solidFill>
                <a:schemeClr val="accent1"/>
              </a:solidFill>
              <a:round/>
            </a:ln>
            <a:effectLst/>
          </c:spPr>
          <c:marker>
            <c:symbol val="none"/>
          </c:marker>
          <c:cat>
            <c:numRef>
              <c:f>'Résidentiel AMS-AME'!$R$1:$AW$1</c:f>
              <c:numCache>
                <c:formatCode>General</c:formatCode>
                <c:ptCount val="7"/>
                <c:pt idx="0">
                  <c:v>2019</c:v>
                </c:pt>
                <c:pt idx="1">
                  <c:v>2025</c:v>
                </c:pt>
                <c:pt idx="2">
                  <c:v>2030</c:v>
                </c:pt>
                <c:pt idx="3">
                  <c:v>2035</c:v>
                </c:pt>
                <c:pt idx="4">
                  <c:v>2040</c:v>
                </c:pt>
                <c:pt idx="5">
                  <c:v>2045</c:v>
                </c:pt>
                <c:pt idx="6">
                  <c:v>2050</c:v>
                </c:pt>
              </c:numCache>
            </c:numRef>
          </c:cat>
          <c:val>
            <c:numRef>
              <c:f>'Résidentiel AMS-AME'!$R$35:$AW$35</c:f>
              <c:numCache>
                <c:formatCode>0</c:formatCode>
                <c:ptCount val="7"/>
                <c:pt idx="0">
                  <c:v>0</c:v>
                </c:pt>
                <c:pt idx="1">
                  <c:v>-5995.2881556598004</c:v>
                </c:pt>
                <c:pt idx="2">
                  <c:v>-8965.6527093586265</c:v>
                </c:pt>
                <c:pt idx="3">
                  <c:v>-8981.8740537929552</c:v>
                </c:pt>
                <c:pt idx="4">
                  <c:v>-8848.0325332491411</c:v>
                </c:pt>
                <c:pt idx="5">
                  <c:v>-8243.5509564945096</c:v>
                </c:pt>
                <c:pt idx="6">
                  <c:v>-7978.8730485442284</c:v>
                </c:pt>
              </c:numCache>
            </c:numRef>
          </c:val>
          <c:smooth val="0"/>
          <c:extLst>
            <c:ext xmlns:c16="http://schemas.microsoft.com/office/drawing/2014/chart" uri="{C3380CC4-5D6E-409C-BE32-E72D297353CC}">
              <c16:uniqueId val="{00000001-F1E8-4AE5-911F-00B016C2FA8E}"/>
            </c:ext>
          </c:extLst>
        </c:ser>
        <c:ser>
          <c:idx val="1"/>
          <c:order val="2"/>
          <c:tx>
            <c:strRef>
              <c:f>'Résidentiel AMS-AME'!$B$33</c:f>
              <c:strCache>
                <c:ptCount val="1"/>
                <c:pt idx="0">
                  <c:v>   dont construction neuve</c:v>
                </c:pt>
              </c:strCache>
            </c:strRef>
          </c:tx>
          <c:spPr>
            <a:ln w="28575" cap="rnd">
              <a:solidFill>
                <a:schemeClr val="accent2"/>
              </a:solidFill>
              <a:round/>
            </a:ln>
            <a:effectLst/>
          </c:spPr>
          <c:marker>
            <c:symbol val="none"/>
          </c:marker>
          <c:val>
            <c:numRef>
              <c:f>'Résidentiel AMS-AME'!$R$33:$AW$33</c:f>
              <c:numCache>
                <c:formatCode>0</c:formatCode>
                <c:ptCount val="7"/>
                <c:pt idx="0">
                  <c:v>0</c:v>
                </c:pt>
                <c:pt idx="1">
                  <c:v>-4727.9047641607831</c:v>
                </c:pt>
                <c:pt idx="2">
                  <c:v>-17692.495638220855</c:v>
                </c:pt>
                <c:pt idx="3">
                  <c:v>-23493.461215623087</c:v>
                </c:pt>
                <c:pt idx="4">
                  <c:v>-28982.418179816043</c:v>
                </c:pt>
                <c:pt idx="5">
                  <c:v>-22241.120056031068</c:v>
                </c:pt>
                <c:pt idx="6">
                  <c:v>-16353.005062323517</c:v>
                </c:pt>
              </c:numCache>
            </c:numRef>
          </c:val>
          <c:smooth val="0"/>
          <c:extLst>
            <c:ext xmlns:c16="http://schemas.microsoft.com/office/drawing/2014/chart" uri="{C3380CC4-5D6E-409C-BE32-E72D297353CC}">
              <c16:uniqueId val="{00000002-F1E8-4AE5-911F-00B016C2FA8E}"/>
            </c:ext>
          </c:extLst>
        </c:ser>
        <c:ser>
          <c:idx val="3"/>
          <c:order val="3"/>
          <c:tx>
            <c:strRef>
              <c:f>'Résidentiel AMS-AME'!$B$34</c:f>
              <c:strCache>
                <c:ptCount val="1"/>
                <c:pt idx="0">
                  <c:v>   dont rénovation énergétique</c:v>
                </c:pt>
              </c:strCache>
            </c:strRef>
          </c:tx>
          <c:spPr>
            <a:ln w="28575" cap="rnd">
              <a:solidFill>
                <a:schemeClr val="accent4"/>
              </a:solidFill>
              <a:round/>
            </a:ln>
            <a:effectLst/>
          </c:spPr>
          <c:marker>
            <c:symbol val="none"/>
          </c:marker>
          <c:val>
            <c:numRef>
              <c:f>'Résidentiel AMS-AME'!$R$34:$AW$34</c:f>
              <c:numCache>
                <c:formatCode>0</c:formatCode>
                <c:ptCount val="7"/>
                <c:pt idx="0">
                  <c:v>0</c:v>
                </c:pt>
                <c:pt idx="1">
                  <c:v>5866.2706104107783</c:v>
                </c:pt>
                <c:pt idx="2">
                  <c:v>14653.196711832697</c:v>
                </c:pt>
                <c:pt idx="3">
                  <c:v>13133.774627493924</c:v>
                </c:pt>
                <c:pt idx="4">
                  <c:v>10770.447875734455</c:v>
                </c:pt>
                <c:pt idx="5">
                  <c:v>8189.068142187798</c:v>
                </c:pt>
                <c:pt idx="6">
                  <c:v>6506.6856741828706</c:v>
                </c:pt>
              </c:numCache>
            </c:numRef>
          </c:val>
          <c:smooth val="0"/>
          <c:extLst>
            <c:ext xmlns:c16="http://schemas.microsoft.com/office/drawing/2014/chart" uri="{C3380CC4-5D6E-409C-BE32-E72D297353CC}">
              <c16:uniqueId val="{00000003-F1E8-4AE5-911F-00B016C2FA8E}"/>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278529120361694"/>
          <c:y val="0.51277134002966307"/>
          <c:w val="0.22134787689910404"/>
          <c:h val="0.20000139982502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5117867826977537E-2"/>
          <c:y val="0.10544420753375977"/>
          <c:w val="0.63158140543468133"/>
          <c:h val="0.8286047826111288"/>
        </c:manualLayout>
      </c:layout>
      <c:lineChart>
        <c:grouping val="standard"/>
        <c:varyColors val="0"/>
        <c:ser>
          <c:idx val="2"/>
          <c:order val="0"/>
          <c:tx>
            <c:strRef>
              <c:f>'Transport AMS'!$B$37</c:f>
              <c:strCache>
                <c:ptCount val="1"/>
                <c:pt idx="0">
                  <c:v>investissement (M€2021)</c:v>
                </c:pt>
              </c:strCache>
            </c:strRef>
          </c:tx>
          <c:spPr>
            <a:ln w="28575" cap="rnd">
              <a:solidFill>
                <a:schemeClr val="accent3"/>
              </a:solidFill>
              <a:round/>
            </a:ln>
            <a:effectLst/>
          </c:spPr>
          <c:marker>
            <c:symbol val="none"/>
          </c:marker>
          <c:cat>
            <c:numRef>
              <c:f>'Transport AMS'!$R$1:$AW$1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64430.268221257655</c:v>
                </c:pt>
                <c:pt idx="1">
                  <c:v>69473.219210930445</c:v>
                </c:pt>
                <c:pt idx="2">
                  <c:v>53704.846393234853</c:v>
                </c:pt>
                <c:pt idx="3">
                  <c:v>54211.387583752141</c:v>
                </c:pt>
                <c:pt idx="4">
                  <c:v>54544.359738357954</c:v>
                </c:pt>
                <c:pt idx="5">
                  <c:v>51958.178146320024</c:v>
                </c:pt>
                <c:pt idx="6">
                  <c:v>48768.935703994401</c:v>
                </c:pt>
              </c:numCache>
            </c:numRef>
          </c:val>
          <c:smooth val="0"/>
          <c:extLst>
            <c:ext xmlns:c16="http://schemas.microsoft.com/office/drawing/2014/chart" uri="{C3380CC4-5D6E-409C-BE32-E72D297353CC}">
              <c16:uniqueId val="{00000000-1D61-4224-A594-E7C9598DAD67}"/>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'Transport AMS'!$B$33</c:f>
              <c:strCache>
                <c:ptCount val="1"/>
                <c:pt idx="0">
                  <c:v>nombre d'immatriculations (milliers)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2427.3879019999999</c:v>
                </c:pt>
                <c:pt idx="2">
                  <c:v>1603.457453</c:v>
                </c:pt>
                <c:pt idx="3">
                  <c:v>1505.742669</c:v>
                </c:pt>
                <c:pt idx="4">
                  <c:v>1548.964596</c:v>
                </c:pt>
                <c:pt idx="5">
                  <c:v>1522.8551749999999</c:v>
                </c:pt>
                <c:pt idx="6">
                  <c:v>1465.3592430000001</c:v>
                </c:pt>
              </c:numCache>
            </c:numRef>
          </c:val>
          <c:smooth val="0"/>
          <c:extLst>
            <c:ext xmlns:c16="http://schemas.microsoft.com/office/drawing/2014/chart" uri="{C3380CC4-5D6E-409C-BE32-E72D297353CC}">
              <c16:uniqueId val="{00000001-1D61-4224-A594-E7C9598DAD67}"/>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77163582554818411"/>
              <c:y val="6.217640705359592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immatriculations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AME'!$R$33:$AW$33</c:f>
              <c:numCache>
                <c:formatCode>0</c:formatCode>
                <c:ptCount val="7"/>
                <c:pt idx="0">
                  <c:v>2240.3020000000001</c:v>
                </c:pt>
                <c:pt idx="1">
                  <c:v>1750.987963</c:v>
                </c:pt>
                <c:pt idx="2">
                  <c:v>2145.548522</c:v>
                </c:pt>
                <c:pt idx="3">
                  <c:v>1914.66832</c:v>
                </c:pt>
                <c:pt idx="4">
                  <c:v>2011.307078</c:v>
                </c:pt>
                <c:pt idx="5">
                  <c:v>2009.2910850000001</c:v>
                </c:pt>
                <c:pt idx="6">
                  <c:v>2026.0001480000001</c:v>
                </c:pt>
              </c:numCache>
            </c:numRef>
          </c:val>
          <c:smooth val="0"/>
          <c:extLst>
            <c:ext xmlns:c16="http://schemas.microsoft.com/office/drawing/2014/chart" uri="{C3380CC4-5D6E-409C-BE32-E72D297353CC}">
              <c16:uniqueId val="{00000001-0498-4E92-9BB9-FD4EF676C890}"/>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2427.3879019999999</c:v>
                </c:pt>
                <c:pt idx="2">
                  <c:v>1603.457453</c:v>
                </c:pt>
                <c:pt idx="3">
                  <c:v>1505.742669</c:v>
                </c:pt>
                <c:pt idx="4">
                  <c:v>1548.964596</c:v>
                </c:pt>
                <c:pt idx="5">
                  <c:v>1522.8551749999999</c:v>
                </c:pt>
                <c:pt idx="6">
                  <c:v>1465.3592430000001</c:v>
                </c:pt>
              </c:numCache>
            </c:numRef>
          </c:val>
          <c:smooth val="0"/>
          <c:extLst>
            <c:ext xmlns:c16="http://schemas.microsoft.com/office/drawing/2014/chart" uri="{C3380CC4-5D6E-409C-BE32-E72D297353CC}">
              <c16:uniqueId val="{00000000-0498-4E92-9BB9-FD4EF676C890}"/>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en millilers</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investissements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AME'!$R$37:$AW$37</c:f>
              <c:numCache>
                <c:formatCode>0</c:formatCode>
                <c:ptCount val="7"/>
                <c:pt idx="0">
                  <c:v>64430.268221257655</c:v>
                </c:pt>
                <c:pt idx="1">
                  <c:v>50236.831428003745</c:v>
                </c:pt>
                <c:pt idx="2">
                  <c:v>64598.519018631108</c:v>
                </c:pt>
                <c:pt idx="3">
                  <c:v>59472.781186393309</c:v>
                </c:pt>
                <c:pt idx="4">
                  <c:v>63192.346768571813</c:v>
                </c:pt>
                <c:pt idx="5">
                  <c:v>62967.101112597869</c:v>
                </c:pt>
                <c:pt idx="6">
                  <c:v>62949.576750485918</c:v>
                </c:pt>
              </c:numCache>
            </c:numRef>
          </c:val>
          <c:smooth val="0"/>
          <c:extLst>
            <c:ext xmlns:c16="http://schemas.microsoft.com/office/drawing/2014/chart" uri="{C3380CC4-5D6E-409C-BE32-E72D297353CC}">
              <c16:uniqueId val="{00000000-0865-4875-8069-2F2F7CBCF08E}"/>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64430.268221257655</c:v>
                </c:pt>
                <c:pt idx="1">
                  <c:v>69473.219210930445</c:v>
                </c:pt>
                <c:pt idx="2">
                  <c:v>53704.846393234853</c:v>
                </c:pt>
                <c:pt idx="3">
                  <c:v>54211.387583752141</c:v>
                </c:pt>
                <c:pt idx="4">
                  <c:v>54544.359738357954</c:v>
                </c:pt>
                <c:pt idx="5">
                  <c:v>51958.178146320024</c:v>
                </c:pt>
                <c:pt idx="6">
                  <c:v>48768.935703994401</c:v>
                </c:pt>
              </c:numCache>
            </c:numRef>
          </c:val>
          <c:smooth val="0"/>
          <c:extLst>
            <c:ext xmlns:c16="http://schemas.microsoft.com/office/drawing/2014/chart" uri="{C3380CC4-5D6E-409C-BE32-E72D297353CC}">
              <c16:uniqueId val="{00000001-0865-4875-8069-2F2F7CBCF08E}"/>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a:t>
            </a:r>
            <a:r>
              <a:rPr lang="fr-FR" baseline="0"/>
              <a:t> électriques, investissements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v>AME</c:v>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AME'!$R$8:$AW$8</c:f>
              <c:numCache>
                <c:formatCode>0</c:formatCode>
                <c:ptCount val="7"/>
                <c:pt idx="0">
                  <c:v>5386.6386500744575</c:v>
                </c:pt>
                <c:pt idx="1">
                  <c:v>13086.161024372701</c:v>
                </c:pt>
                <c:pt idx="2">
                  <c:v>28256.305032903027</c:v>
                </c:pt>
                <c:pt idx="3">
                  <c:v>33666.076353536686</c:v>
                </c:pt>
                <c:pt idx="4">
                  <c:v>40891.314386249913</c:v>
                </c:pt>
                <c:pt idx="5">
                  <c:v>44056.879992406975</c:v>
                </c:pt>
                <c:pt idx="6">
                  <c:v>46327.467797904901</c:v>
                </c:pt>
              </c:numCache>
            </c:numRef>
          </c:val>
          <c:smooth val="0"/>
          <c:extLst>
            <c:ext xmlns:c16="http://schemas.microsoft.com/office/drawing/2014/chart" uri="{C3380CC4-5D6E-409C-BE32-E72D297353CC}">
              <c16:uniqueId val="{00000000-4693-4FC1-940C-34EC201D286F}"/>
            </c:ext>
          </c:extLst>
        </c:ser>
        <c:ser>
          <c:idx val="2"/>
          <c:order val="1"/>
          <c:tx>
            <c:v>AMS</c:v>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AMS'!$R$8:$AW$8</c:f>
              <c:numCache>
                <c:formatCode>0</c:formatCode>
                <c:ptCount val="7"/>
                <c:pt idx="0">
                  <c:v>5386.6386500744575</c:v>
                </c:pt>
                <c:pt idx="1">
                  <c:v>18102.759663797471</c:v>
                </c:pt>
                <c:pt idx="2">
                  <c:v>39765.490748609613</c:v>
                </c:pt>
                <c:pt idx="3">
                  <c:v>53368.952329796681</c:v>
                </c:pt>
                <c:pt idx="4">
                  <c:v>54516.509609987421</c:v>
                </c:pt>
                <c:pt idx="5">
                  <c:v>51957.338726143171</c:v>
                </c:pt>
                <c:pt idx="6">
                  <c:v>48768.91082290691</c:v>
                </c:pt>
              </c:numCache>
            </c:numRef>
          </c:val>
          <c:smooth val="0"/>
          <c:extLst>
            <c:ext xmlns:c16="http://schemas.microsoft.com/office/drawing/2014/chart" uri="{C3380CC4-5D6E-409C-BE32-E72D297353CC}">
              <c16:uniqueId val="{00000001-4693-4FC1-940C-34EC201D286F}"/>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91389324920814619"/>
          <c:y val="0.1129285281647486"/>
          <c:w val="7.641369748006055E-2"/>
          <c:h val="0.4755924148534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électriques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'Transport AMS-AME'!$B$8</c:f>
              <c:strCache>
                <c:ptCount val="1"/>
                <c:pt idx="0">
                  <c:v>investissement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AMS-AME'!$R$8:$AW$8</c:f>
              <c:numCache>
                <c:formatCode>0</c:formatCode>
                <c:ptCount val="7"/>
                <c:pt idx="0">
                  <c:v>0</c:v>
                </c:pt>
                <c:pt idx="1">
                  <c:v>5016.5986394247702</c:v>
                </c:pt>
                <c:pt idx="2">
                  <c:v>11509.185715706586</c:v>
                </c:pt>
                <c:pt idx="3">
                  <c:v>19702.875976259995</c:v>
                </c:pt>
                <c:pt idx="4">
                  <c:v>13625.195223737508</c:v>
                </c:pt>
                <c:pt idx="5">
                  <c:v>7900.4587337361954</c:v>
                </c:pt>
                <c:pt idx="6">
                  <c:v>2441.4430250020087</c:v>
                </c:pt>
              </c:numCache>
            </c:numRef>
          </c:val>
          <c:smooth val="0"/>
          <c:extLst>
            <c:ext xmlns:c16="http://schemas.microsoft.com/office/drawing/2014/chart" uri="{C3380CC4-5D6E-409C-BE32-E72D297353CC}">
              <c16:uniqueId val="{00000000-4E2C-4358-B3F0-4F073E661C95}"/>
            </c:ext>
          </c:extLst>
        </c:ser>
        <c:ser>
          <c:idx val="0"/>
          <c:order val="1"/>
          <c:tx>
            <c:strRef>
              <c:f>'Transport AMS-AME'!$B$14</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AMS-AME'!$R$14:$AW$14</c:f>
              <c:numCache>
                <c:formatCode>0</c:formatCode>
                <c:ptCount val="7"/>
                <c:pt idx="0">
                  <c:v>0</c:v>
                </c:pt>
                <c:pt idx="1">
                  <c:v>27.024060327258724</c:v>
                </c:pt>
                <c:pt idx="2">
                  <c:v>193.60205279948559</c:v>
                </c:pt>
                <c:pt idx="3">
                  <c:v>706.25696335886778</c:v>
                </c:pt>
                <c:pt idx="4">
                  <c:v>940.55886595319453</c:v>
                </c:pt>
                <c:pt idx="5">
                  <c:v>731.27818473785737</c:v>
                </c:pt>
                <c:pt idx="6">
                  <c:v>254.1181010989676</c:v>
                </c:pt>
              </c:numCache>
            </c:numRef>
          </c:val>
          <c:smooth val="0"/>
          <c:extLst>
            <c:ext xmlns:c16="http://schemas.microsoft.com/office/drawing/2014/chart" uri="{C3380CC4-5D6E-409C-BE32-E72D297353CC}">
              <c16:uniqueId val="{00000001-4E2C-4358-B3F0-4F073E661C95}"/>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thermiques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1675585030398807"/>
          <c:y val="0.13046701474719949"/>
          <c:w val="0.61538255570814382"/>
          <c:h val="0.85271056661562017"/>
        </c:manualLayout>
      </c:layout>
      <c:lineChart>
        <c:grouping val="standard"/>
        <c:varyColors val="0"/>
        <c:ser>
          <c:idx val="2"/>
          <c:order val="0"/>
          <c:tx>
            <c:strRef>
              <c:f>'Transport AMS-AME'!$B$21</c:f>
              <c:strCache>
                <c:ptCount val="1"/>
                <c:pt idx="0">
                  <c:v>investissement (M€2021)</c:v>
                </c:pt>
              </c:strCache>
            </c:strRef>
          </c:tx>
          <c:spPr>
            <a:ln w="28575" cap="rnd">
              <a:solidFill>
                <a:schemeClr val="accent3"/>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AMS-AME'!$R$21:$AW$21</c:f>
              <c:numCache>
                <c:formatCode>0</c:formatCode>
                <c:ptCount val="7"/>
                <c:pt idx="0">
                  <c:v>0</c:v>
                </c:pt>
                <c:pt idx="1">
                  <c:v>14219.789144246854</c:v>
                </c:pt>
                <c:pt idx="2">
                  <c:v>-22402.858328112638</c:v>
                </c:pt>
                <c:pt idx="3">
                  <c:v>-24964.269593134257</c:v>
                </c:pt>
                <c:pt idx="4">
                  <c:v>-22273.182283953654</c:v>
                </c:pt>
                <c:pt idx="5">
                  <c:v>-18909.381702146304</c:v>
                </c:pt>
                <c:pt idx="6">
                  <c:v>-16622.084085401075</c:v>
                </c:pt>
              </c:numCache>
            </c:numRef>
          </c:val>
          <c:smooth val="0"/>
          <c:extLst>
            <c:ext xmlns:c16="http://schemas.microsoft.com/office/drawing/2014/chart" uri="{C3380CC4-5D6E-409C-BE32-E72D297353CC}">
              <c16:uniqueId val="{00000000-2E37-43F8-BA76-6E0F17F1C33F}"/>
            </c:ext>
          </c:extLst>
        </c:ser>
        <c:ser>
          <c:idx val="0"/>
          <c:order val="1"/>
          <c:tx>
            <c:strRef>
              <c:f>'Transport AMS-AME'!$B$30</c:f>
              <c:strCache>
                <c:ptCount val="1"/>
                <c:pt idx="0">
                  <c:v>facture énergétique (M€2021)</c:v>
                </c:pt>
              </c:strCache>
            </c:strRef>
          </c:tx>
          <c:spPr>
            <a:ln w="28575" cap="rnd">
              <a:solidFill>
                <a:schemeClr val="accent1"/>
              </a:solidFill>
              <a:round/>
            </a:ln>
            <a:effectLst/>
          </c:spPr>
          <c:marker>
            <c:symbol val="none"/>
          </c:marker>
          <c:cat>
            <c:numRef>
              <c:f>'Transport AMS-AME'!$R$1:$AW$1</c:f>
              <c:numCache>
                <c:formatCode>General</c:formatCode>
                <c:ptCount val="7"/>
                <c:pt idx="0">
                  <c:v>2019</c:v>
                </c:pt>
                <c:pt idx="1">
                  <c:v>2025</c:v>
                </c:pt>
                <c:pt idx="2">
                  <c:v>2030</c:v>
                </c:pt>
                <c:pt idx="3">
                  <c:v>2035</c:v>
                </c:pt>
                <c:pt idx="4">
                  <c:v>2040</c:v>
                </c:pt>
                <c:pt idx="5">
                  <c:v>2045</c:v>
                </c:pt>
                <c:pt idx="6">
                  <c:v>2050</c:v>
                </c:pt>
              </c:numCache>
            </c:numRef>
          </c:cat>
          <c:val>
            <c:numRef>
              <c:f>'Transport AMS-AME'!$R$30:$AW$30</c:f>
              <c:numCache>
                <c:formatCode>0</c:formatCode>
                <c:ptCount val="7"/>
                <c:pt idx="0">
                  <c:v>0</c:v>
                </c:pt>
                <c:pt idx="1">
                  <c:v>582.4035769818729</c:v>
                </c:pt>
                <c:pt idx="2">
                  <c:v>-133.42017632245188</c:v>
                </c:pt>
                <c:pt idx="3">
                  <c:v>-3705.8376529632005</c:v>
                </c:pt>
                <c:pt idx="4">
                  <c:v>-6280.2565408360424</c:v>
                </c:pt>
                <c:pt idx="5">
                  <c:v>-7391.3325693669976</c:v>
                </c:pt>
                <c:pt idx="6">
                  <c:v>-7879.5278699533519</c:v>
                </c:pt>
              </c:numCache>
            </c:numRef>
          </c:val>
          <c:smooth val="0"/>
          <c:extLst>
            <c:ext xmlns:c16="http://schemas.microsoft.com/office/drawing/2014/chart" uri="{C3380CC4-5D6E-409C-BE32-E72D297353CC}">
              <c16:uniqueId val="{00000001-2E37-43F8-BA76-6E0F17F1C33F}"/>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'G transport'!$A$2</c:f>
              <c:strCache>
                <c:ptCount val="1"/>
                <c:pt idx="0">
                  <c:v>investissement vert net avant subvention</c:v>
                </c:pt>
              </c:strCache>
            </c:strRef>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transport'!$B$2:$AG$2</c:f>
              <c:numCache>
                <c:formatCode>0</c:formatCode>
                <c:ptCount val="7"/>
                <c:pt idx="0">
                  <c:v>0</c:v>
                </c:pt>
                <c:pt idx="1">
                  <c:v>19236.387783671624</c:v>
                </c:pt>
                <c:pt idx="2">
                  <c:v>-10893.672612406051</c:v>
                </c:pt>
                <c:pt idx="3">
                  <c:v>-5261.3936168742621</c:v>
                </c:pt>
                <c:pt idx="4">
                  <c:v>-8647.9870602161463</c:v>
                </c:pt>
                <c:pt idx="5">
                  <c:v>-11008.922968410108</c:v>
                </c:pt>
                <c:pt idx="6">
                  <c:v>-14180.641060399066</c:v>
                </c:pt>
              </c:numCache>
            </c:numRef>
          </c:val>
          <c:smooth val="0"/>
          <c:extLst>
            <c:ext xmlns:c16="http://schemas.microsoft.com/office/drawing/2014/chart" uri="{C3380CC4-5D6E-409C-BE32-E72D297353CC}">
              <c16:uniqueId val="{00000000-6E6D-4BDA-B917-B67BA98A36CA}"/>
            </c:ext>
          </c:extLst>
        </c:ser>
        <c:ser>
          <c:idx val="0"/>
          <c:order val="1"/>
          <c:tx>
            <c:strRef>
              <c:f>'G transport'!$A$5</c:f>
              <c:strCache>
                <c:ptCount val="1"/>
                <c:pt idx="0">
                  <c:v>facture énergétique</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transport'!$B$5:$AG$5</c:f>
              <c:numCache>
                <c:formatCode>0</c:formatCode>
                <c:ptCount val="7"/>
                <c:pt idx="0">
                  <c:v>0</c:v>
                </c:pt>
                <c:pt idx="1">
                  <c:v>609.42763730913157</c:v>
                </c:pt>
                <c:pt idx="2">
                  <c:v>60.181876477033711</c:v>
                </c:pt>
                <c:pt idx="3">
                  <c:v>-2999.5806896043327</c:v>
                </c:pt>
                <c:pt idx="4">
                  <c:v>-5339.6976748828474</c:v>
                </c:pt>
                <c:pt idx="5">
                  <c:v>-6660.0543846291403</c:v>
                </c:pt>
                <c:pt idx="6">
                  <c:v>-7625.4097688543843</c:v>
                </c:pt>
              </c:numCache>
            </c:numRef>
          </c:val>
          <c:smooth val="0"/>
          <c:extLst>
            <c:ext xmlns:c16="http://schemas.microsoft.com/office/drawing/2014/chart" uri="{C3380CC4-5D6E-409C-BE32-E72D297353CC}">
              <c16:uniqueId val="{00000001-6E6D-4BDA-B917-B67BA98A36CA}"/>
            </c:ext>
          </c:extLst>
        </c:ser>
        <c:dLbls>
          <c:showLegendKey val="0"/>
          <c:showVal val="0"/>
          <c:showCatName val="0"/>
          <c:showSerName val="0"/>
          <c:showPercent val="0"/>
          <c:showBubbleSize val="0"/>
        </c:dLbls>
        <c:smooth val="0"/>
        <c:axId val="1751495952"/>
        <c:axId val="2082700320"/>
      </c:lineChart>
      <c:catAx>
        <c:axId val="17514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 val="autoZero"/>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1.7140631086871836E-2"/>
              <c:y val="6.037501055093989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2"/>
          <c:order val="0"/>
          <c:tx>
            <c:strRef>
              <c:f>'G transport'!$A$2</c:f>
              <c:strCache>
                <c:ptCount val="1"/>
                <c:pt idx="0">
                  <c:v>investissement vert net avant subvention</c:v>
                </c:pt>
              </c:strCache>
            </c:strRef>
          </c:tx>
          <c:spPr>
            <a:ln w="28575" cap="rnd">
              <a:solidFill>
                <a:schemeClr val="accent3"/>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transport'!$B$2:$AG$2</c:f>
              <c:numCache>
                <c:formatCode>0</c:formatCode>
                <c:ptCount val="7"/>
                <c:pt idx="0">
                  <c:v>0</c:v>
                </c:pt>
                <c:pt idx="1">
                  <c:v>19236.387783671624</c:v>
                </c:pt>
                <c:pt idx="2">
                  <c:v>-10893.672612406051</c:v>
                </c:pt>
                <c:pt idx="3">
                  <c:v>-5261.3936168742621</c:v>
                </c:pt>
                <c:pt idx="4">
                  <c:v>-8647.9870602161463</c:v>
                </c:pt>
                <c:pt idx="5">
                  <c:v>-11008.922968410108</c:v>
                </c:pt>
                <c:pt idx="6">
                  <c:v>-14180.641060399066</c:v>
                </c:pt>
              </c:numCache>
            </c:numRef>
          </c:val>
          <c:smooth val="0"/>
          <c:extLst>
            <c:ext xmlns:c16="http://schemas.microsoft.com/office/drawing/2014/chart" uri="{C3380CC4-5D6E-409C-BE32-E72D297353CC}">
              <c16:uniqueId val="{00000000-F433-4E7E-BABB-A3AF7D86D134}"/>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'G transport'!$A$6</c:f>
              <c:strCache>
                <c:ptCount val="1"/>
                <c:pt idx="0">
                  <c:v>immatriculations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'G transport'!$B$6:$AG$6</c:f>
              <c:numCache>
                <c:formatCode>0</c:formatCode>
                <c:ptCount val="7"/>
                <c:pt idx="0">
                  <c:v>0</c:v>
                </c:pt>
                <c:pt idx="1">
                  <c:v>676.3999389999999</c:v>
                </c:pt>
                <c:pt idx="2">
                  <c:v>-542.09106900000006</c:v>
                </c:pt>
                <c:pt idx="3">
                  <c:v>-408.92565100000002</c:v>
                </c:pt>
                <c:pt idx="4">
                  <c:v>-462.34248200000002</c:v>
                </c:pt>
                <c:pt idx="5">
                  <c:v>-486.43591000000015</c:v>
                </c:pt>
                <c:pt idx="6">
                  <c:v>-560.64090499999998</c:v>
                </c:pt>
              </c:numCache>
            </c:numRef>
          </c:val>
          <c:smooth val="0"/>
          <c:extLst>
            <c:ext xmlns:c16="http://schemas.microsoft.com/office/drawing/2014/chart" uri="{C3380CC4-5D6E-409C-BE32-E72D297353CC}">
              <c16:uniqueId val="{00000001-F433-4E7E-BABB-A3AF7D86D134}"/>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65850444582957013"/>
              <c:y val="9.9134557144853891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Véhicules légers</a:t>
            </a:r>
            <a:r>
              <a:rPr lang="fr-FR" baseline="0"/>
              <a:t> (AMS-AME)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9.5117867826977537E-2"/>
          <c:y val="0.10544420753375977"/>
          <c:w val="0.63158140543468133"/>
          <c:h val="0.8286047826111288"/>
        </c:manualLayout>
      </c:layout>
      <c:lineChart>
        <c:grouping val="standard"/>
        <c:varyColors val="0"/>
        <c:ser>
          <c:idx val="2"/>
          <c:order val="0"/>
          <c:tx>
            <c:strRef>
              <c:f>'Transport AMS'!$B$37</c:f>
              <c:strCache>
                <c:ptCount val="1"/>
                <c:pt idx="0">
                  <c:v>investissement (M€2021)</c:v>
                </c:pt>
              </c:strCache>
            </c:strRef>
          </c:tx>
          <c:spPr>
            <a:ln w="28575" cap="rnd">
              <a:solidFill>
                <a:schemeClr val="accent3"/>
              </a:solidFill>
              <a:round/>
            </a:ln>
            <a:effectLst/>
          </c:spPr>
          <c:marker>
            <c:symbol val="none"/>
          </c:marker>
          <c:cat>
            <c:numRef>
              <c:f>'Transport AMS'!$R$1:$AW$1</c:f>
              <c:numCache>
                <c:formatCode>General</c:formatCode>
                <c:ptCount val="7"/>
                <c:pt idx="0">
                  <c:v>2019</c:v>
                </c:pt>
                <c:pt idx="1">
                  <c:v>2025</c:v>
                </c:pt>
                <c:pt idx="2">
                  <c:v>2030</c:v>
                </c:pt>
                <c:pt idx="3">
                  <c:v>2035</c:v>
                </c:pt>
                <c:pt idx="4">
                  <c:v>2040</c:v>
                </c:pt>
                <c:pt idx="5">
                  <c:v>2045</c:v>
                </c:pt>
                <c:pt idx="6">
                  <c:v>2050</c:v>
                </c:pt>
              </c:numCache>
            </c:numRef>
          </c:cat>
          <c:val>
            <c:numRef>
              <c:f>'Transport AMS'!$R$37:$AW$37</c:f>
              <c:numCache>
                <c:formatCode>0</c:formatCode>
                <c:ptCount val="7"/>
                <c:pt idx="0">
                  <c:v>64430.268221257655</c:v>
                </c:pt>
                <c:pt idx="1">
                  <c:v>69473.219210930445</c:v>
                </c:pt>
                <c:pt idx="2">
                  <c:v>53704.846393234853</c:v>
                </c:pt>
                <c:pt idx="3">
                  <c:v>54211.387583752141</c:v>
                </c:pt>
                <c:pt idx="4">
                  <c:v>54544.359738357954</c:v>
                </c:pt>
                <c:pt idx="5">
                  <c:v>51958.178146320024</c:v>
                </c:pt>
                <c:pt idx="6">
                  <c:v>48768.935703994401</c:v>
                </c:pt>
              </c:numCache>
            </c:numRef>
          </c:val>
          <c:smooth val="0"/>
          <c:extLst>
            <c:ext xmlns:c16="http://schemas.microsoft.com/office/drawing/2014/chart" uri="{C3380CC4-5D6E-409C-BE32-E72D297353CC}">
              <c16:uniqueId val="{00000000-FC53-4250-A5C5-3A1A96720D64}"/>
            </c:ext>
          </c:extLst>
        </c:ser>
        <c:dLbls>
          <c:showLegendKey val="0"/>
          <c:showVal val="0"/>
          <c:showCatName val="0"/>
          <c:showSerName val="0"/>
          <c:showPercent val="0"/>
          <c:showBubbleSize val="0"/>
        </c:dLbls>
        <c:marker val="1"/>
        <c:smooth val="0"/>
        <c:axId val="1751495952"/>
        <c:axId val="2082700320"/>
      </c:lineChart>
      <c:lineChart>
        <c:grouping val="standard"/>
        <c:varyColors val="0"/>
        <c:ser>
          <c:idx val="0"/>
          <c:order val="1"/>
          <c:tx>
            <c:strRef>
              <c:f>'Transport AMS'!$B$33</c:f>
              <c:strCache>
                <c:ptCount val="1"/>
                <c:pt idx="0">
                  <c:v>nombre d'immatriculations (milliers)</c:v>
                </c:pt>
              </c:strCache>
            </c:strRef>
          </c:tx>
          <c:spPr>
            <a:ln w="28575" cap="rnd">
              <a:solidFill>
                <a:schemeClr val="accent1"/>
              </a:solidFill>
              <a:round/>
            </a:ln>
            <a:effectLst/>
          </c:spPr>
          <c:marker>
            <c:symbol val="none"/>
          </c:marker>
          <c:cat>
            <c:numRef>
              <c:f>'G transport'!$B$1:$AG$1</c:f>
              <c:numCache>
                <c:formatCode>General</c:formatCode>
                <c:ptCount val="7"/>
                <c:pt idx="0">
                  <c:v>2019</c:v>
                </c:pt>
                <c:pt idx="1">
                  <c:v>2025</c:v>
                </c:pt>
                <c:pt idx="2">
                  <c:v>2030</c:v>
                </c:pt>
                <c:pt idx="3">
                  <c:v>2035</c:v>
                </c:pt>
                <c:pt idx="4">
                  <c:v>2040</c:v>
                </c:pt>
                <c:pt idx="5">
                  <c:v>2045</c:v>
                </c:pt>
                <c:pt idx="6">
                  <c:v>2050</c:v>
                </c:pt>
              </c:numCache>
            </c:numRef>
          </c:cat>
          <c:val>
            <c:numRef>
              <c:f>'Transport AMS'!$R$33:$AW$33</c:f>
              <c:numCache>
                <c:formatCode>0</c:formatCode>
                <c:ptCount val="7"/>
                <c:pt idx="0">
                  <c:v>2240.3020000000001</c:v>
                </c:pt>
                <c:pt idx="1">
                  <c:v>2427.3879019999999</c:v>
                </c:pt>
                <c:pt idx="2">
                  <c:v>1603.457453</c:v>
                </c:pt>
                <c:pt idx="3">
                  <c:v>1505.742669</c:v>
                </c:pt>
                <c:pt idx="4">
                  <c:v>1548.964596</c:v>
                </c:pt>
                <c:pt idx="5">
                  <c:v>1522.8551749999999</c:v>
                </c:pt>
                <c:pt idx="6">
                  <c:v>1465.3592430000001</c:v>
                </c:pt>
              </c:numCache>
            </c:numRef>
          </c:val>
          <c:smooth val="0"/>
          <c:extLst>
            <c:ext xmlns:c16="http://schemas.microsoft.com/office/drawing/2014/chart" uri="{C3380CC4-5D6E-409C-BE32-E72D297353CC}">
              <c16:uniqueId val="{00000001-FC53-4250-A5C5-3A1A96720D64}"/>
            </c:ext>
          </c:extLst>
        </c:ser>
        <c:dLbls>
          <c:showLegendKey val="0"/>
          <c:showVal val="0"/>
          <c:showCatName val="0"/>
          <c:showSerName val="0"/>
          <c:showPercent val="0"/>
          <c:showBubbleSize val="0"/>
        </c:dLbls>
        <c:marker val="1"/>
        <c:smooth val="0"/>
        <c:axId val="1776745216"/>
        <c:axId val="1776747712"/>
      </c:lineChart>
      <c:catAx>
        <c:axId val="175149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82700320"/>
        <c:crossesAt val="0"/>
        <c:auto val="1"/>
        <c:lblAlgn val="ctr"/>
        <c:lblOffset val="100"/>
        <c:noMultiLvlLbl val="0"/>
      </c:catAx>
      <c:valAx>
        <c:axId val="208270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M€(2021)</a:t>
                </a:r>
              </a:p>
            </c:rich>
          </c:tx>
          <c:layout>
            <c:manualLayout>
              <c:xMode val="edge"/>
              <c:yMode val="edge"/>
              <c:x val="2.2617124394184167E-2"/>
              <c:y val="6.23223687275777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1495952"/>
        <c:crosses val="autoZero"/>
        <c:crossBetween val="between"/>
      </c:valAx>
      <c:valAx>
        <c:axId val="1776747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Immatriculations</a:t>
                </a:r>
              </a:p>
            </c:rich>
          </c:tx>
          <c:layout>
            <c:manualLayout>
              <c:xMode val="edge"/>
              <c:yMode val="edge"/>
              <c:x val="0.77163582554818411"/>
              <c:y val="6.217640705359592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76745216"/>
        <c:crosses val="max"/>
        <c:crossBetween val="between"/>
      </c:valAx>
      <c:catAx>
        <c:axId val="1776745216"/>
        <c:scaling>
          <c:orientation val="minMax"/>
        </c:scaling>
        <c:delete val="1"/>
        <c:axPos val="b"/>
        <c:numFmt formatCode="General" sourceLinked="1"/>
        <c:majorTickMark val="out"/>
        <c:minorTickMark val="none"/>
        <c:tickLblPos val="nextTo"/>
        <c:crossAx val="1776747712"/>
        <c:crossesAt val="0"/>
        <c:auto val="1"/>
        <c:lblAlgn val="ctr"/>
        <c:lblOffset val="100"/>
        <c:noMultiLvlLbl val="0"/>
      </c:catAx>
      <c:spPr>
        <a:noFill/>
        <a:ln>
          <a:noFill/>
        </a:ln>
        <a:effectLst/>
      </c:spPr>
    </c:plotArea>
    <c:legend>
      <c:legendPos val="r"/>
      <c:layout>
        <c:manualLayout>
          <c:xMode val="edge"/>
          <c:yMode val="edge"/>
          <c:x val="0.7712270520139014"/>
          <c:y val="0.34125526039719761"/>
          <c:w val="0.21942351284780481"/>
          <c:h val="0.4065857158360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6</xdr:col>
      <xdr:colOff>742950</xdr:colOff>
      <xdr:row>0</xdr:row>
      <xdr:rowOff>9526</xdr:rowOff>
    </xdr:from>
    <xdr:to>
      <xdr:col>11</xdr:col>
      <xdr:colOff>561975</xdr:colOff>
      <xdr:row>39</xdr:row>
      <xdr:rowOff>0</xdr:rowOff>
    </xdr:to>
    <xdr:graphicFrame macro="">
      <xdr:nvGraphicFramePr>
        <xdr:cNvPr id="2" name="Graphique 1">
          <a:extLst>
            <a:ext uri="{FF2B5EF4-FFF2-40B4-BE49-F238E27FC236}">
              <a16:creationId xmlns:a16="http://schemas.microsoft.com/office/drawing/2014/main" id="{6DE38A1E-9240-4922-A18A-DB8ABD569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522193</xdr:colOff>
      <xdr:row>88</xdr:row>
      <xdr:rowOff>86590</xdr:rowOff>
    </xdr:from>
    <xdr:to>
      <xdr:col>20</xdr:col>
      <xdr:colOff>51954</xdr:colOff>
      <xdr:row>122</xdr:row>
      <xdr:rowOff>58525</xdr:rowOff>
    </xdr:to>
    <xdr:graphicFrame macro="">
      <xdr:nvGraphicFramePr>
        <xdr:cNvPr id="3" name="Graphique 2">
          <a:extLst>
            <a:ext uri="{FF2B5EF4-FFF2-40B4-BE49-F238E27FC236}">
              <a16:creationId xmlns:a16="http://schemas.microsoft.com/office/drawing/2014/main" id="{27C9C8F4-10ED-46DA-AA6B-8E218CB22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408353</xdr:colOff>
      <xdr:row>85</xdr:row>
      <xdr:rowOff>74978</xdr:rowOff>
    </xdr:from>
    <xdr:to>
      <xdr:col>25</xdr:col>
      <xdr:colOff>227378</xdr:colOff>
      <xdr:row>130</xdr:row>
      <xdr:rowOff>151178</xdr:rowOff>
    </xdr:to>
    <xdr:graphicFrame macro="">
      <xdr:nvGraphicFramePr>
        <xdr:cNvPr id="4" name="Graphique 3">
          <a:extLst>
            <a:ext uri="{FF2B5EF4-FFF2-40B4-BE49-F238E27FC236}">
              <a16:creationId xmlns:a16="http://schemas.microsoft.com/office/drawing/2014/main" id="{EBA3F851-C9CF-4BC7-9BF0-642599650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742950</xdr:colOff>
      <xdr:row>53</xdr:row>
      <xdr:rowOff>9525</xdr:rowOff>
    </xdr:from>
    <xdr:to>
      <xdr:col>16</xdr:col>
      <xdr:colOff>561975</xdr:colOff>
      <xdr:row>84</xdr:row>
      <xdr:rowOff>0</xdr:rowOff>
    </xdr:to>
    <xdr:graphicFrame macro="">
      <xdr:nvGraphicFramePr>
        <xdr:cNvPr id="5" name="Graphique 4">
          <a:extLst>
            <a:ext uri="{FF2B5EF4-FFF2-40B4-BE49-F238E27FC236}">
              <a16:creationId xmlns:a16="http://schemas.microsoft.com/office/drawing/2014/main" id="{C15980E6-3071-4966-A587-9016E3B3E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9525</xdr:colOff>
      <xdr:row>85</xdr:row>
      <xdr:rowOff>67236</xdr:rowOff>
    </xdr:from>
    <xdr:to>
      <xdr:col>14</xdr:col>
      <xdr:colOff>590550</xdr:colOff>
      <xdr:row>131</xdr:row>
      <xdr:rowOff>143436</xdr:rowOff>
    </xdr:to>
    <xdr:graphicFrame macro="">
      <xdr:nvGraphicFramePr>
        <xdr:cNvPr id="6" name="Graphique 5">
          <a:extLst>
            <a:ext uri="{FF2B5EF4-FFF2-40B4-BE49-F238E27FC236}">
              <a16:creationId xmlns:a16="http://schemas.microsoft.com/office/drawing/2014/main" id="{7C32319A-2BDB-4347-9543-CE11A54E4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616322</xdr:colOff>
      <xdr:row>131</xdr:row>
      <xdr:rowOff>146796</xdr:rowOff>
    </xdr:from>
    <xdr:to>
      <xdr:col>23</xdr:col>
      <xdr:colOff>714375</xdr:colOff>
      <xdr:row>161</xdr:row>
      <xdr:rowOff>182095</xdr:rowOff>
    </xdr:to>
    <xdr:graphicFrame macro="">
      <xdr:nvGraphicFramePr>
        <xdr:cNvPr id="7" name="Graphique 6">
          <a:extLst>
            <a:ext uri="{FF2B5EF4-FFF2-40B4-BE49-F238E27FC236}">
              <a16:creationId xmlns:a16="http://schemas.microsoft.com/office/drawing/2014/main" id="{35A35C8D-B90A-44BF-B278-1199858CE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739588</xdr:colOff>
      <xdr:row>52</xdr:row>
      <xdr:rowOff>179294</xdr:rowOff>
    </xdr:from>
    <xdr:to>
      <xdr:col>21</xdr:col>
      <xdr:colOff>558613</xdr:colOff>
      <xdr:row>84</xdr:row>
      <xdr:rowOff>0</xdr:rowOff>
    </xdr:to>
    <xdr:graphicFrame macro="">
      <xdr:nvGraphicFramePr>
        <xdr:cNvPr id="8" name="Graphique 7">
          <a:extLst>
            <a:ext uri="{FF2B5EF4-FFF2-40B4-BE49-F238E27FC236}">
              <a16:creationId xmlns:a16="http://schemas.microsoft.com/office/drawing/2014/main" id="{43F543FB-9F97-4CC5-8D52-1179D1430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344327</xdr:colOff>
      <xdr:row>2</xdr:row>
      <xdr:rowOff>190499</xdr:rowOff>
    </xdr:from>
    <xdr:to>
      <xdr:col>26</xdr:col>
      <xdr:colOff>163352</xdr:colOff>
      <xdr:row>34</xdr:row>
      <xdr:rowOff>128358</xdr:rowOff>
    </xdr:to>
    <xdr:graphicFrame macro="">
      <xdr:nvGraphicFramePr>
        <xdr:cNvPr id="9" name="Graphique 8">
          <a:extLst>
            <a:ext uri="{FF2B5EF4-FFF2-40B4-BE49-F238E27FC236}">
              <a16:creationId xmlns:a16="http://schemas.microsoft.com/office/drawing/2014/main" id="{368FA17B-0FF1-4F6C-9C1A-F4066D023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300521</xdr:colOff>
      <xdr:row>3</xdr:row>
      <xdr:rowOff>17319</xdr:rowOff>
    </xdr:from>
    <xdr:to>
      <xdr:col>21</xdr:col>
      <xdr:colOff>119546</xdr:colOff>
      <xdr:row>33</xdr:row>
      <xdr:rowOff>141603</xdr:rowOff>
    </xdr:to>
    <xdr:graphicFrame macro="">
      <xdr:nvGraphicFramePr>
        <xdr:cNvPr id="10" name="Graphique 9">
          <a:extLst>
            <a:ext uri="{FF2B5EF4-FFF2-40B4-BE49-F238E27FC236}">
              <a16:creationId xmlns:a16="http://schemas.microsoft.com/office/drawing/2014/main" id="{4DB5096B-525F-4BFE-8C71-F3B0D886C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515471</xdr:colOff>
      <xdr:row>0</xdr:row>
      <xdr:rowOff>56030</xdr:rowOff>
    </xdr:from>
    <xdr:to>
      <xdr:col>16</xdr:col>
      <xdr:colOff>334496</xdr:colOff>
      <xdr:row>39</xdr:row>
      <xdr:rowOff>46504</xdr:rowOff>
    </xdr:to>
    <xdr:graphicFrame macro="">
      <xdr:nvGraphicFramePr>
        <xdr:cNvPr id="11" name="Graphique 10">
          <a:extLst>
            <a:ext uri="{FF2B5EF4-FFF2-40B4-BE49-F238E27FC236}">
              <a16:creationId xmlns:a16="http://schemas.microsoft.com/office/drawing/2014/main" id="{BA2E0044-78CE-45FB-94CA-FBA8279F7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56029</xdr:colOff>
      <xdr:row>50</xdr:row>
      <xdr:rowOff>112059</xdr:rowOff>
    </xdr:from>
    <xdr:to>
      <xdr:col>11</xdr:col>
      <xdr:colOff>637054</xdr:colOff>
      <xdr:row>84</xdr:row>
      <xdr:rowOff>0</xdr:rowOff>
    </xdr:to>
    <xdr:graphicFrame macro="">
      <xdr:nvGraphicFramePr>
        <xdr:cNvPr id="12" name="Graphique 11">
          <a:extLst>
            <a:ext uri="{FF2B5EF4-FFF2-40B4-BE49-F238E27FC236}">
              <a16:creationId xmlns:a16="http://schemas.microsoft.com/office/drawing/2014/main" id="{EA01236D-2C00-4A64-84E3-87B43F6C4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0.11332</cdr:x>
      <cdr:y>0.94069</cdr:y>
    </cdr:from>
    <cdr:to>
      <cdr:x>0.79265</cdr:x>
      <cdr:y>0.98326</cdr:y>
    </cdr:to>
    <cdr:sp macro="" textlink="">
      <cdr:nvSpPr>
        <cdr:cNvPr id="2" name="ZoneTexte 1">
          <a:extLst xmlns:a="http://schemas.openxmlformats.org/drawingml/2006/main">
            <a:ext uri="{FF2B5EF4-FFF2-40B4-BE49-F238E27FC236}">
              <a16:creationId xmlns:a16="http://schemas.microsoft.com/office/drawing/2014/main" id="{4766D63E-A0A2-4A14-AC8D-E71D36386030}"/>
            </a:ext>
          </a:extLst>
        </cdr:cNvPr>
        <cdr:cNvSpPr txBox="1"/>
      </cdr:nvSpPr>
      <cdr:spPr>
        <a:xfrm xmlns:a="http://schemas.openxmlformats.org/drawingml/2006/main">
          <a:off x="411256" y="5447740"/>
          <a:ext cx="2465294" cy="2465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a:t>*hors éclairage</a:t>
          </a:r>
          <a:r>
            <a:rPr lang="fr-FR" sz="1100" baseline="0"/>
            <a:t> public</a:t>
          </a:r>
          <a:endParaRPr lang="fr-FR" sz="1100"/>
        </a:p>
      </cdr:txBody>
    </cdr:sp>
  </cdr:relSizeAnchor>
</c:userShapes>
</file>

<file path=xl/drawings/drawing3.xml><?xml version="1.0" encoding="utf-8"?>
<c:userShapes xmlns:c="http://schemas.openxmlformats.org/drawingml/2006/chart">
  <cdr:relSizeAnchor xmlns:cdr="http://schemas.openxmlformats.org/drawingml/2006/chartDrawing">
    <cdr:from>
      <cdr:x>0.04987</cdr:x>
      <cdr:y>0.95709</cdr:y>
    </cdr:from>
    <cdr:to>
      <cdr:x>0.84036</cdr:x>
      <cdr:y>1</cdr:y>
    </cdr:to>
    <cdr:sp macro="" textlink="">
      <cdr:nvSpPr>
        <cdr:cNvPr id="2" name="ZoneTexte 1">
          <a:extLst xmlns:a="http://schemas.openxmlformats.org/drawingml/2006/main">
            <a:ext uri="{FF2B5EF4-FFF2-40B4-BE49-F238E27FC236}">
              <a16:creationId xmlns:a16="http://schemas.microsoft.com/office/drawing/2014/main" id="{F6B5A3DA-50FB-4A05-BE64-958D26E11963}"/>
            </a:ext>
          </a:extLst>
        </cdr:cNvPr>
        <cdr:cNvSpPr txBox="1"/>
      </cdr:nvSpPr>
      <cdr:spPr>
        <a:xfrm xmlns:a="http://schemas.openxmlformats.org/drawingml/2006/main">
          <a:off x="180979" y="4448734"/>
          <a:ext cx="2868708" cy="1994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a:solidFill>
                <a:schemeClr val="tx1">
                  <a:lumMod val="65000"/>
                  <a:lumOff val="35000"/>
                </a:schemeClr>
              </a:solidFill>
            </a:rPr>
            <a:t>*2021 supposé égal à l'historique</a:t>
          </a:r>
          <a:r>
            <a:rPr lang="fr-FR" sz="900" baseline="0">
              <a:solidFill>
                <a:schemeClr val="tx1">
                  <a:lumMod val="65000"/>
                  <a:lumOff val="35000"/>
                </a:schemeClr>
              </a:solidFill>
            </a:rPr>
            <a:t> I4CE</a:t>
          </a:r>
          <a:endParaRPr lang="fr-FR" sz="900">
            <a:solidFill>
              <a:schemeClr val="tx1">
                <a:lumMod val="65000"/>
                <a:lumOff val="35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16</xdr:row>
      <xdr:rowOff>0</xdr:rowOff>
    </xdr:from>
    <xdr:to>
      <xdr:col>28</xdr:col>
      <xdr:colOff>746125</xdr:colOff>
      <xdr:row>38</xdr:row>
      <xdr:rowOff>95250</xdr:rowOff>
    </xdr:to>
    <xdr:graphicFrame macro="">
      <xdr:nvGraphicFramePr>
        <xdr:cNvPr id="2" name="Graphique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16</xdr:row>
      <xdr:rowOff>0</xdr:rowOff>
    </xdr:from>
    <xdr:to>
      <xdr:col>43</xdr:col>
      <xdr:colOff>441325</xdr:colOff>
      <xdr:row>38</xdr:row>
      <xdr:rowOff>95250</xdr:rowOff>
    </xdr:to>
    <xdr:graphicFrame macro="">
      <xdr:nvGraphicFramePr>
        <xdr:cNvPr id="3" name="Graphique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50</xdr:col>
      <xdr:colOff>285750</xdr:colOff>
      <xdr:row>1</xdr:row>
      <xdr:rowOff>38100</xdr:rowOff>
    </xdr:from>
    <xdr:to>
      <xdr:col>59</xdr:col>
      <xdr:colOff>47625</xdr:colOff>
      <xdr:row>23</xdr:row>
      <xdr:rowOff>139700</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304800</xdr:colOff>
      <xdr:row>6</xdr:row>
      <xdr:rowOff>0</xdr:rowOff>
    </xdr:from>
    <xdr:to>
      <xdr:col>69</xdr:col>
      <xdr:colOff>330200</xdr:colOff>
      <xdr:row>28</xdr:row>
      <xdr:rowOff>95250</xdr:rowOff>
    </xdr:to>
    <xdr:graphicFrame macro="">
      <xdr:nvGraphicFramePr>
        <xdr:cNvPr id="3" name="Graphique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0</xdr:rowOff>
    </xdr:from>
    <xdr:to>
      <xdr:col>61</xdr:col>
      <xdr:colOff>25400</xdr:colOff>
      <xdr:row>52</xdr:row>
      <xdr:rowOff>95250</xdr:rowOff>
    </xdr:to>
    <xdr:graphicFrame macro="">
      <xdr:nvGraphicFramePr>
        <xdr:cNvPr id="4" name="Graphique 3">
          <a:extLst>
            <a:ext uri="{FF2B5EF4-FFF2-40B4-BE49-F238E27FC236}">
              <a16:creationId xmlns:a16="http://schemas.microsoft.com/office/drawing/2014/main" id="{00000000-0008-0000-1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304800</xdr:colOff>
      <xdr:row>6</xdr:row>
      <xdr:rowOff>0</xdr:rowOff>
    </xdr:from>
    <xdr:to>
      <xdr:col>69</xdr:col>
      <xdr:colOff>330200</xdr:colOff>
      <xdr:row>28</xdr:row>
      <xdr:rowOff>95250</xdr:rowOff>
    </xdr:to>
    <xdr:graphicFrame macro="">
      <xdr:nvGraphicFramePr>
        <xdr:cNvPr id="5" name="Graphique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0</xdr:rowOff>
    </xdr:from>
    <xdr:to>
      <xdr:col>61</xdr:col>
      <xdr:colOff>25400</xdr:colOff>
      <xdr:row>52</xdr:row>
      <xdr:rowOff>95250</xdr:rowOff>
    </xdr:to>
    <xdr:graphicFrame macro="">
      <xdr:nvGraphicFramePr>
        <xdr:cNvPr id="6" name="Graphique 5">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6</xdr:row>
      <xdr:rowOff>0</xdr:rowOff>
    </xdr:from>
    <xdr:to>
      <xdr:col>34</xdr:col>
      <xdr:colOff>174625</xdr:colOff>
      <xdr:row>28</xdr:row>
      <xdr:rowOff>95250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533400</xdr:colOff>
      <xdr:row>4</xdr:row>
      <xdr:rowOff>31750</xdr:rowOff>
    </xdr:from>
    <xdr:to>
      <xdr:col>12</xdr:col>
      <xdr:colOff>301625</xdr:colOff>
      <xdr:row>26</xdr:row>
      <xdr:rowOff>127000</xdr:rowOff>
    </xdr:to>
    <xdr:graphicFrame macro="">
      <xdr:nvGraphicFramePr>
        <xdr:cNvPr id="2" name="Graphique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403224</xdr:colOff>
      <xdr:row>2</xdr:row>
      <xdr:rowOff>50800</xdr:rowOff>
    </xdr:from>
    <xdr:to>
      <xdr:col>12</xdr:col>
      <xdr:colOff>171449</xdr:colOff>
      <xdr:row>24</xdr:row>
      <xdr:rowOff>146050</xdr:rowOff>
    </xdr:to>
    <xdr:graphicFrame macro="">
      <xdr:nvGraphicFramePr>
        <xdr:cNvPr id="2" name="Graphique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314325</xdr:colOff>
      <xdr:row>2</xdr:row>
      <xdr:rowOff>38100</xdr:rowOff>
    </xdr:from>
    <xdr:to>
      <xdr:col>23</xdr:col>
      <xdr:colOff>82550</xdr:colOff>
      <xdr:row>24</xdr:row>
      <xdr:rowOff>133350</xdr:rowOff>
    </xdr:to>
    <xdr:graphicFrame macro="">
      <xdr:nvGraphicFramePr>
        <xdr:cNvPr id="10" name="Graphique 9">
          <a:extLst>
            <a:ext uri="{FF2B5EF4-FFF2-40B4-BE49-F238E27FC236}">
              <a16:creationId xmlns:a16="http://schemas.microsoft.com/office/drawing/2014/main" id="{00000000-0008-0000-1E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394607</xdr:colOff>
      <xdr:row>28</xdr:row>
      <xdr:rowOff>0</xdr:rowOff>
    </xdr:from>
    <xdr:to>
      <xdr:col>12</xdr:col>
      <xdr:colOff>162832</xdr:colOff>
      <xdr:row>50</xdr:row>
      <xdr:rowOff>95250</xdr:rowOff>
    </xdr:to>
    <xdr:graphicFrame macro="">
      <xdr:nvGraphicFramePr>
        <xdr:cNvPr id="3" name="Graphique 2">
          <a:extLst>
            <a:ext uri="{FF2B5EF4-FFF2-40B4-BE49-F238E27FC236}">
              <a16:creationId xmlns:a16="http://schemas.microsoft.com/office/drawing/2014/main" id="{2B177D53-FB01-4AAD-871A-EBFEDF3F7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53</xdr:row>
      <xdr:rowOff>0</xdr:rowOff>
    </xdr:from>
    <xdr:to>
      <xdr:col>28</xdr:col>
      <xdr:colOff>581024</xdr:colOff>
      <xdr:row>76</xdr:row>
      <xdr:rowOff>85725</xdr:rowOff>
    </xdr:to>
    <xdr:graphicFrame macro="">
      <xdr:nvGraphicFramePr>
        <xdr:cNvPr id="3" name="Graphique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0</xdr:rowOff>
    </xdr:from>
    <xdr:to>
      <xdr:col>28</xdr:col>
      <xdr:colOff>584200</xdr:colOff>
      <xdr:row>100</xdr:row>
      <xdr:rowOff>101600</xdr:rowOff>
    </xdr:to>
    <xdr:graphicFrame macro="">
      <xdr:nvGraphicFramePr>
        <xdr:cNvPr id="4" name="Graphique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78</xdr:row>
      <xdr:rowOff>0</xdr:rowOff>
    </xdr:from>
    <xdr:to>
      <xdr:col>55</xdr:col>
      <xdr:colOff>241300</xdr:colOff>
      <xdr:row>100</xdr:row>
      <xdr:rowOff>101600</xdr:rowOff>
    </xdr:to>
    <xdr:graphicFrame macro="">
      <xdr:nvGraphicFramePr>
        <xdr:cNvPr id="5" name="Graphique 4">
          <a:extLst>
            <a:ext uri="{FF2B5EF4-FFF2-40B4-BE49-F238E27FC236}">
              <a16:creationId xmlns:a16="http://schemas.microsoft.com/office/drawing/2014/main" id="{00000000-0008-0000-2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0</xdr:colOff>
      <xdr:row>102</xdr:row>
      <xdr:rowOff>0</xdr:rowOff>
    </xdr:from>
    <xdr:to>
      <xdr:col>55</xdr:col>
      <xdr:colOff>241300</xdr:colOff>
      <xdr:row>124</xdr:row>
      <xdr:rowOff>101600</xdr:rowOff>
    </xdr:to>
    <xdr:graphicFrame macro="">
      <xdr:nvGraphicFramePr>
        <xdr:cNvPr id="6" name="Graphique 5">
          <a:extLst>
            <a:ext uri="{FF2B5EF4-FFF2-40B4-BE49-F238E27FC236}">
              <a16:creationId xmlns:a16="http://schemas.microsoft.com/office/drawing/2014/main" id="{00000000-0008-0000-2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33</xdr:col>
      <xdr:colOff>184150</xdr:colOff>
      <xdr:row>30</xdr:row>
      <xdr:rowOff>133350</xdr:rowOff>
    </xdr:from>
    <xdr:to>
      <xdr:col>43</xdr:col>
      <xdr:colOff>717550</xdr:colOff>
      <xdr:row>53</xdr:row>
      <xdr:rowOff>44450</xdr:rowOff>
    </xdr:to>
    <xdr:graphicFrame macro="">
      <xdr:nvGraphicFramePr>
        <xdr:cNvPr id="4" name="Graphique 3">
          <a:extLst>
            <a:ext uri="{FF2B5EF4-FFF2-40B4-BE49-F238E27FC236}">
              <a16:creationId xmlns:a16="http://schemas.microsoft.com/office/drawing/2014/main" id="{00000000-0008-0000-2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146050</xdr:colOff>
      <xdr:row>7</xdr:row>
      <xdr:rowOff>139700</xdr:rowOff>
    </xdr:from>
    <xdr:to>
      <xdr:col>42</xdr:col>
      <xdr:colOff>533400</xdr:colOff>
      <xdr:row>30</xdr:row>
      <xdr:rowOff>50800</xdr:rowOff>
    </xdr:to>
    <xdr:graphicFrame macro="">
      <xdr:nvGraphicFramePr>
        <xdr:cNvPr id="9" name="Graphique 8">
          <a:extLst>
            <a:ext uri="{FF2B5EF4-FFF2-40B4-BE49-F238E27FC236}">
              <a16:creationId xmlns:a16="http://schemas.microsoft.com/office/drawing/2014/main" id="{00000000-0008-0000-2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7</xdr:row>
      <xdr:rowOff>127000</xdr:rowOff>
    </xdr:from>
    <xdr:to>
      <xdr:col>32</xdr:col>
      <xdr:colOff>609600</xdr:colOff>
      <xdr:row>30</xdr:row>
      <xdr:rowOff>38100</xdr:rowOff>
    </xdr:to>
    <xdr:graphicFrame macro="">
      <xdr:nvGraphicFramePr>
        <xdr:cNvPr id="10" name="Graphique 9">
          <a:extLst>
            <a:ext uri="{FF2B5EF4-FFF2-40B4-BE49-F238E27FC236}">
              <a16:creationId xmlns:a16="http://schemas.microsoft.com/office/drawing/2014/main" id="{00000000-0008-0000-2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0</xdr:rowOff>
    </xdr:from>
    <xdr:to>
      <xdr:col>32</xdr:col>
      <xdr:colOff>508000</xdr:colOff>
      <xdr:row>53</xdr:row>
      <xdr:rowOff>101600</xdr:rowOff>
    </xdr:to>
    <xdr:graphicFrame macro="">
      <xdr:nvGraphicFramePr>
        <xdr:cNvPr id="5" name="Graphique 4">
          <a:extLst>
            <a:ext uri="{FF2B5EF4-FFF2-40B4-BE49-F238E27FC236}">
              <a16:creationId xmlns:a16="http://schemas.microsoft.com/office/drawing/2014/main" id="{00000000-0008-0000-2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190499</xdr:rowOff>
    </xdr:from>
    <xdr:to>
      <xdr:col>32</xdr:col>
      <xdr:colOff>504824</xdr:colOff>
      <xdr:row>78</xdr:row>
      <xdr:rowOff>85724</xdr:rowOff>
    </xdr:to>
    <xdr:graphicFrame macro="">
      <xdr:nvGraphicFramePr>
        <xdr:cNvPr id="6" name="Graphique 5">
          <a:extLst>
            <a:ext uri="{FF2B5EF4-FFF2-40B4-BE49-F238E27FC236}">
              <a16:creationId xmlns:a16="http://schemas.microsoft.com/office/drawing/2014/main" id="{00000000-0008-0000-2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24.bin"/><Relationship Id="rId4" Type="http://schemas.openxmlformats.org/officeDocument/2006/relationships/comments" Target="../comments9.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
  <sheetViews>
    <sheetView workbookViewId="0">
      <selection activeCell="D25" sqref="D25"/>
    </sheetView>
  </sheetViews>
  <sheetFormatPr baseColWidth="10" defaultRowHeight="15" x14ac:dyDescent="0.25"/>
  <cols>
    <col min="1" max="1" width="26.85546875" customWidth="1"/>
    <col min="2" max="2" width="41" customWidth="1"/>
    <col min="3" max="3" width="22.85546875" customWidth="1"/>
    <col min="4" max="4" width="32.42578125" customWidth="1"/>
  </cols>
  <sheetData>
    <row r="1" spans="1:5" ht="15.75" thickBot="1" x14ac:dyDescent="0.3">
      <c r="A1" s="37"/>
      <c r="B1" s="37" t="s">
        <v>761</v>
      </c>
      <c r="C1" s="37" t="s">
        <v>762</v>
      </c>
      <c r="D1" s="37" t="s">
        <v>763</v>
      </c>
      <c r="E1" s="37" t="s">
        <v>764</v>
      </c>
    </row>
    <row r="2" spans="1:5" x14ac:dyDescent="0.25">
      <c r="A2" s="38" t="s">
        <v>765</v>
      </c>
      <c r="B2" s="39"/>
      <c r="C2" s="40"/>
      <c r="D2" s="40"/>
      <c r="E2" s="41"/>
    </row>
    <row r="3" spans="1:5" ht="29.1" customHeight="1" x14ac:dyDescent="0.25">
      <c r="A3" s="42"/>
      <c r="B3" s="43" t="s">
        <v>766</v>
      </c>
      <c r="C3" s="44" t="s">
        <v>767</v>
      </c>
      <c r="D3" s="44" t="s">
        <v>768</v>
      </c>
      <c r="E3" s="45" t="s">
        <v>769</v>
      </c>
    </row>
    <row r="4" spans="1:5" ht="38.1" customHeight="1" thickBot="1" x14ac:dyDescent="0.3">
      <c r="A4" s="46"/>
      <c r="B4" s="47" t="s">
        <v>770</v>
      </c>
      <c r="C4" s="48" t="s">
        <v>771</v>
      </c>
      <c r="D4" s="48" t="s">
        <v>772</v>
      </c>
      <c r="E4" s="49" t="s">
        <v>769</v>
      </c>
    </row>
    <row r="5" spans="1:5" x14ac:dyDescent="0.25">
      <c r="A5" s="50" t="s">
        <v>773</v>
      </c>
      <c r="B5" s="40"/>
      <c r="C5" s="40"/>
      <c r="D5" s="40"/>
      <c r="E5" s="41"/>
    </row>
    <row r="6" spans="1:5" ht="105.75" thickBot="1" x14ac:dyDescent="0.3">
      <c r="A6" s="51"/>
      <c r="B6" s="48" t="s">
        <v>774</v>
      </c>
      <c r="C6" s="48" t="s">
        <v>775</v>
      </c>
      <c r="D6" s="48" t="s">
        <v>776</v>
      </c>
      <c r="E6" s="49" t="s">
        <v>769</v>
      </c>
    </row>
    <row r="7" spans="1:5" x14ac:dyDescent="0.25">
      <c r="A7" s="38" t="s">
        <v>777</v>
      </c>
      <c r="B7" s="39"/>
      <c r="C7" s="52"/>
      <c r="D7" s="40"/>
      <c r="E7" s="41"/>
    </row>
    <row r="8" spans="1:5" ht="75" x14ac:dyDescent="0.25">
      <c r="A8" s="42"/>
      <c r="B8" s="53" t="s">
        <v>778</v>
      </c>
      <c r="C8" s="54" t="s">
        <v>779</v>
      </c>
      <c r="D8" s="43" t="s">
        <v>780</v>
      </c>
      <c r="E8" s="45" t="s">
        <v>769</v>
      </c>
    </row>
    <row r="9" spans="1:5" ht="45" x14ac:dyDescent="0.25">
      <c r="A9" s="42"/>
      <c r="B9" s="53" t="s">
        <v>781</v>
      </c>
      <c r="C9" s="55" t="s">
        <v>782</v>
      </c>
      <c r="D9" s="43" t="s">
        <v>783</v>
      </c>
      <c r="E9" s="45" t="s">
        <v>769</v>
      </c>
    </row>
    <row r="10" spans="1:5" ht="30.75" thickBot="1" x14ac:dyDescent="0.3">
      <c r="A10" s="46"/>
      <c r="B10" s="56" t="s">
        <v>784</v>
      </c>
      <c r="C10" s="57"/>
      <c r="D10" s="58" t="s">
        <v>785</v>
      </c>
      <c r="E10" s="59" t="s">
        <v>769</v>
      </c>
    </row>
    <row r="11" spans="1:5" x14ac:dyDescent="0.25">
      <c r="A11" s="60" t="s">
        <v>786</v>
      </c>
      <c r="B11" s="61"/>
      <c r="C11" s="62"/>
      <c r="D11" s="40"/>
      <c r="E11" s="41"/>
    </row>
    <row r="12" spans="1:5" ht="75" x14ac:dyDescent="0.25">
      <c r="A12" s="63"/>
      <c r="B12" s="64" t="s">
        <v>787</v>
      </c>
      <c r="C12" s="65" t="s">
        <v>788</v>
      </c>
      <c r="D12" s="44" t="s">
        <v>789</v>
      </c>
      <c r="E12" s="45" t="s">
        <v>769</v>
      </c>
    </row>
    <row r="13" spans="1:5" ht="60.75" thickBot="1" x14ac:dyDescent="0.3">
      <c r="A13" s="66"/>
      <c r="B13" s="67" t="s">
        <v>790</v>
      </c>
      <c r="C13" s="48" t="s">
        <v>791</v>
      </c>
      <c r="D13" s="48" t="s">
        <v>792</v>
      </c>
      <c r="E13" s="49" t="s">
        <v>793</v>
      </c>
    </row>
    <row r="14" spans="1:5" x14ac:dyDescent="0.25">
      <c r="A14" s="68" t="s">
        <v>794</v>
      </c>
      <c r="B14" s="69"/>
      <c r="C14" s="70"/>
      <c r="D14" s="70"/>
      <c r="E14" s="71"/>
    </row>
    <row r="15" spans="1:5" ht="77.45" customHeight="1" x14ac:dyDescent="0.25">
      <c r="A15" s="42"/>
      <c r="B15" s="72" t="s">
        <v>795</v>
      </c>
      <c r="C15" s="73" t="s">
        <v>796</v>
      </c>
      <c r="D15" s="44" t="s">
        <v>797</v>
      </c>
      <c r="E15" s="45" t="s">
        <v>769</v>
      </c>
    </row>
    <row r="16" spans="1:5" ht="45" x14ac:dyDescent="0.25">
      <c r="A16" s="74"/>
      <c r="B16" s="43" t="s">
        <v>798</v>
      </c>
      <c r="C16" s="73" t="s">
        <v>799</v>
      </c>
      <c r="D16" s="44" t="s">
        <v>800</v>
      </c>
      <c r="E16" s="45" t="s">
        <v>769</v>
      </c>
    </row>
    <row r="17" spans="1:5" ht="75" x14ac:dyDescent="0.25">
      <c r="A17" s="74"/>
      <c r="B17" s="72" t="s">
        <v>801</v>
      </c>
      <c r="C17" s="75" t="s">
        <v>802</v>
      </c>
      <c r="D17" s="44" t="s">
        <v>803</v>
      </c>
      <c r="E17" s="45" t="s">
        <v>769</v>
      </c>
    </row>
    <row r="18" spans="1:5" x14ac:dyDescent="0.25">
      <c r="A18" s="76"/>
      <c r="B18" s="72" t="s">
        <v>804</v>
      </c>
      <c r="C18" s="44"/>
      <c r="D18" s="44" t="s">
        <v>805</v>
      </c>
      <c r="E18" s="45"/>
    </row>
    <row r="19" spans="1:5" ht="30" x14ac:dyDescent="0.25">
      <c r="A19" s="76"/>
      <c r="B19" s="77" t="s">
        <v>806</v>
      </c>
      <c r="C19" s="44" t="s">
        <v>807</v>
      </c>
      <c r="D19" s="44" t="s">
        <v>805</v>
      </c>
      <c r="E19" s="59"/>
    </row>
    <row r="20" spans="1:5" ht="75.75" thickBot="1" x14ac:dyDescent="0.3">
      <c r="A20" s="78"/>
      <c r="B20" s="79" t="s">
        <v>808</v>
      </c>
      <c r="C20" s="80" t="s">
        <v>809</v>
      </c>
      <c r="D20" s="81" t="s">
        <v>810</v>
      </c>
      <c r="E20" s="59" t="s">
        <v>769</v>
      </c>
    </row>
    <row r="21" spans="1:5" ht="30" x14ac:dyDescent="0.25">
      <c r="A21" s="82" t="s">
        <v>811</v>
      </c>
      <c r="B21" s="83" t="s">
        <v>812</v>
      </c>
      <c r="C21" s="40" t="s">
        <v>813</v>
      </c>
      <c r="D21" s="40" t="s">
        <v>814</v>
      </c>
      <c r="E21" s="41" t="s">
        <v>769</v>
      </c>
    </row>
    <row r="22" spans="1:5" x14ac:dyDescent="0.25">
      <c r="A22" s="78"/>
      <c r="B22" s="43" t="s">
        <v>815</v>
      </c>
      <c r="C22" s="44"/>
      <c r="D22" s="44" t="s">
        <v>805</v>
      </c>
      <c r="E22" s="45"/>
    </row>
    <row r="23" spans="1:5" ht="165" x14ac:dyDescent="0.25">
      <c r="A23" s="76"/>
      <c r="B23" s="72" t="s">
        <v>816</v>
      </c>
      <c r="C23" s="44" t="s">
        <v>817</v>
      </c>
      <c r="D23" s="44" t="s">
        <v>818</v>
      </c>
      <c r="E23" s="45" t="s">
        <v>769</v>
      </c>
    </row>
    <row r="24" spans="1:5" ht="270" x14ac:dyDescent="0.25">
      <c r="A24" s="76"/>
      <c r="B24" s="72" t="s">
        <v>819</v>
      </c>
      <c r="C24" s="44" t="s">
        <v>820</v>
      </c>
      <c r="D24" s="44" t="s">
        <v>821</v>
      </c>
      <c r="E24" s="45" t="s">
        <v>769</v>
      </c>
    </row>
    <row r="25" spans="1:5" ht="135" x14ac:dyDescent="0.25">
      <c r="A25" s="74"/>
      <c r="B25" s="84" t="s">
        <v>822</v>
      </c>
      <c r="C25" s="44" t="s">
        <v>823</v>
      </c>
      <c r="D25" s="44" t="s">
        <v>824</v>
      </c>
      <c r="E25" s="45" t="s">
        <v>769</v>
      </c>
    </row>
    <row r="26" spans="1:5" ht="150" x14ac:dyDescent="0.25">
      <c r="A26" s="74"/>
      <c r="B26" s="79" t="s">
        <v>825</v>
      </c>
      <c r="C26" s="81" t="s">
        <v>826</v>
      </c>
      <c r="D26" s="81" t="s">
        <v>827</v>
      </c>
      <c r="E26" s="45" t="s">
        <v>769</v>
      </c>
    </row>
    <row r="27" spans="1:5" ht="15.75" thickBot="1" x14ac:dyDescent="0.3">
      <c r="A27" s="85"/>
      <c r="B27" s="86" t="s">
        <v>828</v>
      </c>
      <c r="C27" s="48" t="s">
        <v>829</v>
      </c>
      <c r="D27" s="48" t="s">
        <v>830</v>
      </c>
      <c r="E27" s="49"/>
    </row>
    <row r="28" spans="1:5" x14ac:dyDescent="0.25">
      <c r="A28" s="87"/>
    </row>
    <row r="29" spans="1:5" x14ac:dyDescent="0.25">
      <c r="A29" s="87"/>
      <c r="B29" s="88"/>
    </row>
    <row r="30" spans="1:5" x14ac:dyDescent="0.25">
      <c r="A30" s="87"/>
      <c r="B30" s="87"/>
    </row>
    <row r="31" spans="1:5" x14ac:dyDescent="0.25">
      <c r="A31" s="88"/>
      <c r="B31" s="87"/>
    </row>
    <row r="32" spans="1:5" x14ac:dyDescent="0.25">
      <c r="A32" s="87"/>
      <c r="B32" s="89"/>
    </row>
    <row r="33" spans="1:2" ht="15.75" x14ac:dyDescent="0.25">
      <c r="A33" s="90"/>
      <c r="B33" s="88"/>
    </row>
    <row r="34" spans="1:2" x14ac:dyDescent="0.25">
      <c r="A34" s="77"/>
      <c r="B34" s="87"/>
    </row>
    <row r="35" spans="1:2" x14ac:dyDescent="0.25">
      <c r="A35" s="88"/>
      <c r="B35" s="87"/>
    </row>
    <row r="36" spans="1:2" x14ac:dyDescent="0.25">
      <c r="B36" s="87"/>
    </row>
    <row r="37" spans="1:2" x14ac:dyDescent="0.25">
      <c r="B37" s="87"/>
    </row>
    <row r="38" spans="1:2" x14ac:dyDescent="0.25">
      <c r="B38" s="88"/>
    </row>
    <row r="39" spans="1:2" x14ac:dyDescent="0.25">
      <c r="A39" s="87"/>
      <c r="B39" s="91"/>
    </row>
    <row r="40" spans="1:2" x14ac:dyDescent="0.25">
      <c r="A40" s="87"/>
      <c r="B40" s="91"/>
    </row>
    <row r="41" spans="1:2" x14ac:dyDescent="0.25">
      <c r="A41" s="88"/>
      <c r="B41" s="91"/>
    </row>
    <row r="42" spans="1:2" x14ac:dyDescent="0.25">
      <c r="A42" s="87"/>
      <c r="B42" s="91"/>
    </row>
    <row r="43" spans="1:2" x14ac:dyDescent="0.25">
      <c r="A43" s="87"/>
      <c r="B43" s="91"/>
    </row>
    <row r="44" spans="1:2" x14ac:dyDescent="0.25">
      <c r="A44" s="87"/>
      <c r="B44" s="88"/>
    </row>
    <row r="45" spans="1:2" x14ac:dyDescent="0.25">
      <c r="A45" s="88"/>
      <c r="B45" s="91"/>
    </row>
    <row r="46" spans="1:2" x14ac:dyDescent="0.25">
      <c r="B46" s="91"/>
    </row>
    <row r="47" spans="1:2" x14ac:dyDescent="0.25">
      <c r="B47" s="88"/>
    </row>
    <row r="48" spans="1:2" x14ac:dyDescent="0.25">
      <c r="B48" s="9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
  <sheetViews>
    <sheetView workbookViewId="0">
      <selection activeCell="B28" sqref="B28"/>
    </sheetView>
  </sheetViews>
  <sheetFormatPr baseColWidth="10" defaultRowHeight="15" x14ac:dyDescent="0.25"/>
  <cols>
    <col min="1" max="1" width="16.5703125" style="110" customWidth="1"/>
    <col min="2" max="2" width="41" customWidth="1"/>
    <col min="3" max="3" width="43" customWidth="1"/>
    <col min="4" max="4" width="45.42578125" customWidth="1"/>
  </cols>
  <sheetData>
    <row r="1" spans="1:5" ht="15.75" thickBot="1" x14ac:dyDescent="0.3">
      <c r="A1" s="92"/>
      <c r="B1" s="37" t="s">
        <v>761</v>
      </c>
      <c r="C1" s="37" t="s">
        <v>762</v>
      </c>
      <c r="D1" s="37" t="s">
        <v>763</v>
      </c>
      <c r="E1" s="37" t="s">
        <v>764</v>
      </c>
    </row>
    <row r="2" spans="1:5" x14ac:dyDescent="0.25">
      <c r="A2" s="93" t="s">
        <v>765</v>
      </c>
      <c r="B2" s="39"/>
      <c r="C2" s="40"/>
      <c r="D2" s="40"/>
      <c r="E2" s="41"/>
    </row>
    <row r="3" spans="1:5" ht="29.1" customHeight="1" x14ac:dyDescent="0.25">
      <c r="A3" s="94"/>
      <c r="B3" s="43" t="s">
        <v>766</v>
      </c>
      <c r="C3" s="44"/>
      <c r="D3" s="44"/>
      <c r="E3" s="45"/>
    </row>
    <row r="4" spans="1:5" ht="38.1" customHeight="1" thickBot="1" x14ac:dyDescent="0.3">
      <c r="A4" s="95"/>
      <c r="B4" s="47" t="s">
        <v>770</v>
      </c>
      <c r="C4" s="48"/>
      <c r="D4" s="48"/>
      <c r="E4" s="49"/>
    </row>
    <row r="5" spans="1:5" x14ac:dyDescent="0.25">
      <c r="A5" s="96" t="s">
        <v>773</v>
      </c>
      <c r="B5" s="40"/>
      <c r="C5" s="40"/>
      <c r="D5" s="40"/>
      <c r="E5" s="41"/>
    </row>
    <row r="6" spans="1:5" ht="45.75" thickBot="1" x14ac:dyDescent="0.3">
      <c r="A6" s="97"/>
      <c r="B6" s="48" t="s">
        <v>774</v>
      </c>
      <c r="C6" s="48"/>
      <c r="D6" s="48"/>
      <c r="E6" s="49"/>
    </row>
    <row r="7" spans="1:5" x14ac:dyDescent="0.25">
      <c r="A7" s="93" t="s">
        <v>777</v>
      </c>
      <c r="B7" s="39"/>
      <c r="C7" s="52"/>
      <c r="D7" s="40"/>
      <c r="E7" s="41"/>
    </row>
    <row r="8" spans="1:5" ht="60" x14ac:dyDescent="0.25">
      <c r="A8" s="94"/>
      <c r="B8" s="53" t="s">
        <v>778</v>
      </c>
      <c r="C8" s="54"/>
      <c r="D8" s="43"/>
      <c r="E8" s="45"/>
    </row>
    <row r="9" spans="1:5" x14ac:dyDescent="0.25">
      <c r="A9" s="94"/>
      <c r="B9" s="53" t="s">
        <v>781</v>
      </c>
      <c r="C9" s="55"/>
      <c r="D9" s="43"/>
      <c r="E9" s="45"/>
    </row>
    <row r="10" spans="1:5" ht="30.75" thickBot="1" x14ac:dyDescent="0.3">
      <c r="A10" s="95"/>
      <c r="B10" s="56" t="s">
        <v>784</v>
      </c>
      <c r="C10" s="57"/>
      <c r="D10" s="58"/>
      <c r="E10" s="59"/>
    </row>
    <row r="11" spans="1:5" ht="30" x14ac:dyDescent="0.25">
      <c r="A11" s="98" t="s">
        <v>831</v>
      </c>
      <c r="B11" s="61"/>
      <c r="C11" s="62"/>
      <c r="D11" s="40"/>
      <c r="E11" s="41"/>
    </row>
    <row r="12" spans="1:5" ht="30" x14ac:dyDescent="0.25">
      <c r="A12" s="99"/>
      <c r="B12" s="64" t="s">
        <v>787</v>
      </c>
      <c r="C12" s="65"/>
      <c r="D12" s="44"/>
      <c r="E12" s="45"/>
    </row>
    <row r="13" spans="1:5" ht="30.75" thickBot="1" x14ac:dyDescent="0.3">
      <c r="A13" s="100"/>
      <c r="B13" s="67" t="s">
        <v>790</v>
      </c>
      <c r="C13" s="48"/>
      <c r="D13" s="48"/>
      <c r="E13" s="49"/>
    </row>
    <row r="14" spans="1:5" ht="30" x14ac:dyDescent="0.25">
      <c r="A14" s="101" t="s">
        <v>794</v>
      </c>
      <c r="B14" s="69"/>
      <c r="C14" s="70"/>
      <c r="D14" s="70"/>
      <c r="E14" s="71"/>
    </row>
    <row r="15" spans="1:5" ht="77.45" customHeight="1" x14ac:dyDescent="0.25">
      <c r="A15" s="94"/>
      <c r="B15" s="72" t="s">
        <v>795</v>
      </c>
      <c r="C15" s="73"/>
      <c r="D15" s="44"/>
      <c r="E15" s="45"/>
    </row>
    <row r="16" spans="1:5" ht="30" x14ac:dyDescent="0.25">
      <c r="A16" s="102"/>
      <c r="B16" s="43" t="s">
        <v>798</v>
      </c>
      <c r="C16" s="73"/>
      <c r="D16" s="44"/>
      <c r="E16" s="45"/>
    </row>
    <row r="17" spans="1:5" x14ac:dyDescent="0.25">
      <c r="A17" s="102"/>
      <c r="B17" s="72" t="s">
        <v>801</v>
      </c>
      <c r="C17" s="75"/>
      <c r="D17" s="44"/>
      <c r="E17" s="45"/>
    </row>
    <row r="18" spans="1:5" x14ac:dyDescent="0.25">
      <c r="A18" s="103"/>
      <c r="B18" s="72" t="s">
        <v>804</v>
      </c>
      <c r="C18" s="44"/>
      <c r="D18" s="44"/>
      <c r="E18" s="45"/>
    </row>
    <row r="19" spans="1:5" x14ac:dyDescent="0.25">
      <c r="A19" s="103"/>
      <c r="B19" s="77" t="s">
        <v>806</v>
      </c>
      <c r="C19" s="44"/>
      <c r="D19" s="44"/>
      <c r="E19" s="59"/>
    </row>
    <row r="20" spans="1:5" ht="15.75" thickBot="1" x14ac:dyDescent="0.3">
      <c r="A20" s="102"/>
      <c r="B20" s="79" t="s">
        <v>808</v>
      </c>
      <c r="C20" s="80"/>
      <c r="D20" s="81"/>
      <c r="E20" s="59"/>
    </row>
    <row r="21" spans="1:5" x14ac:dyDescent="0.25">
      <c r="A21" s="104" t="s">
        <v>811</v>
      </c>
      <c r="B21" s="83" t="s">
        <v>812</v>
      </c>
      <c r="C21" s="40"/>
      <c r="D21" s="40"/>
      <c r="E21" s="41"/>
    </row>
    <row r="22" spans="1:5" x14ac:dyDescent="0.25">
      <c r="A22" s="102"/>
      <c r="B22" s="43" t="s">
        <v>815</v>
      </c>
      <c r="C22" s="44"/>
      <c r="D22" s="44"/>
      <c r="E22" s="45"/>
    </row>
    <row r="23" spans="1:5" ht="30" x14ac:dyDescent="0.25">
      <c r="A23" s="103"/>
      <c r="B23" s="72" t="s">
        <v>816</v>
      </c>
      <c r="C23" s="44"/>
      <c r="D23" s="44"/>
      <c r="E23" s="45"/>
    </row>
    <row r="24" spans="1:5" ht="30" x14ac:dyDescent="0.25">
      <c r="A24" s="103"/>
      <c r="B24" s="72" t="s">
        <v>819</v>
      </c>
      <c r="C24" s="44"/>
      <c r="D24" s="44"/>
      <c r="E24" s="45"/>
    </row>
    <row r="25" spans="1:5" x14ac:dyDescent="0.25">
      <c r="A25" s="102"/>
      <c r="B25" s="84" t="s">
        <v>822</v>
      </c>
      <c r="C25" s="44"/>
      <c r="D25" s="44"/>
      <c r="E25" s="45"/>
    </row>
    <row r="26" spans="1:5" x14ac:dyDescent="0.25">
      <c r="A26" s="102"/>
      <c r="B26" s="79" t="s">
        <v>825</v>
      </c>
      <c r="C26" s="81"/>
      <c r="D26" s="81"/>
      <c r="E26" s="45"/>
    </row>
    <row r="27" spans="1:5" ht="15.75" thickBot="1" x14ac:dyDescent="0.3">
      <c r="A27" s="105"/>
      <c r="B27" s="86" t="s">
        <v>832</v>
      </c>
      <c r="C27" s="48" t="s">
        <v>829</v>
      </c>
      <c r="D27" s="48" t="s">
        <v>830</v>
      </c>
      <c r="E27" s="49"/>
    </row>
    <row r="28" spans="1:5" x14ac:dyDescent="0.25">
      <c r="A28" s="106"/>
    </row>
    <row r="29" spans="1:5" x14ac:dyDescent="0.25">
      <c r="A29" s="106"/>
      <c r="B29" s="88"/>
    </row>
    <row r="30" spans="1:5" x14ac:dyDescent="0.25">
      <c r="A30" s="106"/>
      <c r="B30" s="87"/>
    </row>
    <row r="31" spans="1:5" x14ac:dyDescent="0.25">
      <c r="A31" s="107"/>
      <c r="B31" s="87"/>
    </row>
    <row r="32" spans="1:5" x14ac:dyDescent="0.25">
      <c r="A32" s="106"/>
      <c r="B32" s="89"/>
    </row>
    <row r="33" spans="1:2" ht="15.75" x14ac:dyDescent="0.25">
      <c r="A33" s="108"/>
      <c r="B33" s="88"/>
    </row>
    <row r="34" spans="1:2" x14ac:dyDescent="0.25">
      <c r="A34" s="109"/>
      <c r="B34" s="87"/>
    </row>
    <row r="35" spans="1:2" x14ac:dyDescent="0.25">
      <c r="A35" s="107"/>
      <c r="B35" s="87"/>
    </row>
    <row r="36" spans="1:2" x14ac:dyDescent="0.25">
      <c r="B36" s="87"/>
    </row>
    <row r="37" spans="1:2" x14ac:dyDescent="0.25">
      <c r="B37" s="87"/>
    </row>
    <row r="38" spans="1:2" x14ac:dyDescent="0.25">
      <c r="B38" s="88"/>
    </row>
    <row r="39" spans="1:2" x14ac:dyDescent="0.25">
      <c r="A39" s="106"/>
      <c r="B39" s="91"/>
    </row>
    <row r="40" spans="1:2" x14ac:dyDescent="0.25">
      <c r="A40" s="106"/>
      <c r="B40" s="91"/>
    </row>
    <row r="41" spans="1:2" x14ac:dyDescent="0.25">
      <c r="A41" s="107"/>
      <c r="B41" s="91"/>
    </row>
    <row r="42" spans="1:2" x14ac:dyDescent="0.25">
      <c r="A42" s="106"/>
      <c r="B42" s="91"/>
    </row>
    <row r="43" spans="1:2" x14ac:dyDescent="0.25">
      <c r="A43" s="106"/>
      <c r="B43" s="91"/>
    </row>
    <row r="44" spans="1:2" x14ac:dyDescent="0.25">
      <c r="A44" s="106"/>
      <c r="B44" s="88"/>
    </row>
    <row r="45" spans="1:2" x14ac:dyDescent="0.25">
      <c r="A45" s="107"/>
      <c r="B45" s="91"/>
    </row>
    <row r="46" spans="1:2" x14ac:dyDescent="0.25">
      <c r="B46" s="91"/>
    </row>
    <row r="47" spans="1:2" x14ac:dyDescent="0.25">
      <c r="B47" s="88"/>
    </row>
    <row r="48" spans="1:2" x14ac:dyDescent="0.25">
      <c r="B48" s="9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844"/>
  <sheetViews>
    <sheetView workbookViewId="0">
      <pane xSplit="1" ySplit="1" topLeftCell="B827" activePane="bottomRight" state="frozen"/>
      <selection pane="topRight" activeCell="B1" sqref="B1"/>
      <selection pane="bottomLeft" activeCell="A2" sqref="A2"/>
      <selection pane="bottomRight" sqref="A1:AV844"/>
    </sheetView>
  </sheetViews>
  <sheetFormatPr baseColWidth="10" defaultRowHeight="15" x14ac:dyDescent="0.25"/>
  <cols>
    <col min="1" max="1" width="25.28515625" customWidth="1"/>
  </cols>
  <sheetData>
    <row r="1" spans="1:48" x14ac:dyDescent="0.25">
      <c r="A1" s="14"/>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25">
      <c r="A2" t="s">
        <v>1821</v>
      </c>
      <c r="B2">
        <v>1.1492990066676601</v>
      </c>
      <c r="C2">
        <v>1.1677513739710099</v>
      </c>
      <c r="D2">
        <v>2.1795283799999998</v>
      </c>
      <c r="E2">
        <v>3.5470159610000001</v>
      </c>
      <c r="F2">
        <v>5.7123384799999997</v>
      </c>
      <c r="G2">
        <v>9.1532956710000004</v>
      </c>
      <c r="H2">
        <v>12.615337999999999</v>
      </c>
      <c r="I2">
        <v>17.146760090000001</v>
      </c>
      <c r="J2">
        <v>20.46581909</v>
      </c>
      <c r="K2">
        <v>26.068456510000001</v>
      </c>
      <c r="L2">
        <v>34.52071342</v>
      </c>
      <c r="M2">
        <v>42.053286890000003</v>
      </c>
      <c r="N2">
        <v>57.29388385</v>
      </c>
      <c r="O2">
        <v>77.334792660000005</v>
      </c>
      <c r="P2">
        <v>101.82700869999999</v>
      </c>
      <c r="Q2">
        <v>131.38200760000001</v>
      </c>
      <c r="R2">
        <v>142.42415170000001</v>
      </c>
      <c r="S2">
        <v>157.17608960000001</v>
      </c>
      <c r="T2">
        <v>197.20988589999999</v>
      </c>
      <c r="U2">
        <v>245.2243259</v>
      </c>
      <c r="V2">
        <v>291.13822720000002</v>
      </c>
      <c r="W2">
        <v>336.905259</v>
      </c>
      <c r="X2">
        <v>436.40521289999998</v>
      </c>
      <c r="Y2">
        <v>519.20602110000004</v>
      </c>
      <c r="Z2">
        <v>600.30870919999995</v>
      </c>
      <c r="AA2">
        <v>677.02292269999998</v>
      </c>
      <c r="AB2">
        <v>748.55698180000002</v>
      </c>
      <c r="AC2">
        <v>816.71217939999997</v>
      </c>
      <c r="AD2">
        <v>838.45698830000003</v>
      </c>
      <c r="AE2">
        <v>876.08867210000005</v>
      </c>
      <c r="AF2">
        <v>917.71998499999995</v>
      </c>
      <c r="AG2">
        <v>914.71055449999994</v>
      </c>
      <c r="AH2">
        <v>979.21172039999999</v>
      </c>
      <c r="AI2">
        <v>1029.4204970000001</v>
      </c>
      <c r="AJ2">
        <v>1070.8730109999999</v>
      </c>
      <c r="AK2">
        <v>1107.4310760000001</v>
      </c>
      <c r="AL2">
        <v>1139.4611970000001</v>
      </c>
      <c r="AM2">
        <v>1160.249677</v>
      </c>
      <c r="AN2">
        <v>1184.295942</v>
      </c>
      <c r="AO2">
        <v>1210.3840600000001</v>
      </c>
      <c r="AP2">
        <v>1236.026644</v>
      </c>
      <c r="AQ2">
        <v>1260.9108570000001</v>
      </c>
      <c r="AR2">
        <v>1278.593883</v>
      </c>
      <c r="AS2">
        <v>1298.7024260000001</v>
      </c>
      <c r="AT2">
        <v>1319.119929</v>
      </c>
      <c r="AU2">
        <v>1339.3600160000001</v>
      </c>
      <c r="AV2">
        <v>1360.016977</v>
      </c>
    </row>
    <row r="3" spans="1:48" x14ac:dyDescent="0.25">
      <c r="A3" t="s">
        <v>1822</v>
      </c>
      <c r="B3">
        <v>2297.4487143286601</v>
      </c>
      <c r="C3">
        <v>2334.33499656805</v>
      </c>
      <c r="D3">
        <v>2370.8204719999999</v>
      </c>
      <c r="E3">
        <v>2443.1305739999998</v>
      </c>
      <c r="F3">
        <v>2418.5642149999999</v>
      </c>
      <c r="G3">
        <v>2651.2106480000002</v>
      </c>
      <c r="H3">
        <v>2586.2336329999998</v>
      </c>
      <c r="I3">
        <v>2525.675651</v>
      </c>
      <c r="J3">
        <v>2173.6020749999998</v>
      </c>
      <c r="K3">
        <v>2047.7564970000001</v>
      </c>
      <c r="L3">
        <v>2044.8223270000001</v>
      </c>
      <c r="M3">
        <v>1898.333713</v>
      </c>
      <c r="N3">
        <v>1985.0221160000001</v>
      </c>
      <c r="O3">
        <v>2064.2932070000002</v>
      </c>
      <c r="P3">
        <v>2101.9149910000001</v>
      </c>
      <c r="Q3">
        <v>2108.9199920000001</v>
      </c>
      <c r="R3">
        <v>1789.335386</v>
      </c>
      <c r="S3">
        <v>1557.326834</v>
      </c>
      <c r="T3">
        <v>1553.4290840000001</v>
      </c>
      <c r="U3">
        <v>1549.74505</v>
      </c>
      <c r="V3">
        <v>1491.14356</v>
      </c>
      <c r="W3">
        <v>1414.0827039999999</v>
      </c>
      <c r="X3">
        <v>1519.1815429999999</v>
      </c>
      <c r="Y3">
        <v>1517.880645</v>
      </c>
      <c r="Z3">
        <v>1492.607831</v>
      </c>
      <c r="AA3">
        <v>1449.6599659999999</v>
      </c>
      <c r="AB3">
        <v>1396.99154</v>
      </c>
      <c r="AC3">
        <v>1343.5623310000001</v>
      </c>
      <c r="AD3">
        <v>1228.692192</v>
      </c>
      <c r="AE3">
        <v>1154.6411310000001</v>
      </c>
      <c r="AF3">
        <v>1097.269851</v>
      </c>
      <c r="AG3">
        <v>999.95776579999995</v>
      </c>
      <c r="AH3">
        <v>985.6091232</v>
      </c>
      <c r="AI3">
        <v>959.9820469</v>
      </c>
      <c r="AJ3">
        <v>930.40967369999998</v>
      </c>
      <c r="AK3">
        <v>900.9180715</v>
      </c>
      <c r="AL3">
        <v>871.84588120000001</v>
      </c>
      <c r="AM3">
        <v>838.30036399999995</v>
      </c>
      <c r="AN3">
        <v>810.91855369999996</v>
      </c>
      <c r="AO3">
        <v>787.98094830000002</v>
      </c>
      <c r="AP3">
        <v>767.30334029999995</v>
      </c>
      <c r="AQ3">
        <v>748.38022809999995</v>
      </c>
      <c r="AR3">
        <v>727.30298059999996</v>
      </c>
      <c r="AS3">
        <v>709.56242020000002</v>
      </c>
      <c r="AT3">
        <v>693.64078710000001</v>
      </c>
      <c r="AU3">
        <v>679.07121219999999</v>
      </c>
      <c r="AV3">
        <v>665.98317150000003</v>
      </c>
    </row>
    <row r="4" spans="1:48" x14ac:dyDescent="0.25">
      <c r="A4" t="s">
        <v>1823</v>
      </c>
      <c r="B4">
        <v>2298.5980133353301</v>
      </c>
      <c r="C4">
        <v>2335.5027479420201</v>
      </c>
      <c r="D4">
        <v>2373</v>
      </c>
      <c r="E4">
        <v>2446.6775899999998</v>
      </c>
      <c r="F4">
        <v>2424.2765530000001</v>
      </c>
      <c r="G4">
        <v>2660.3639440000002</v>
      </c>
      <c r="H4">
        <v>2598.8489709999999</v>
      </c>
      <c r="I4">
        <v>2542.822412</v>
      </c>
      <c r="J4">
        <v>2194.0678939999998</v>
      </c>
      <c r="K4">
        <v>2073.8249529999998</v>
      </c>
      <c r="L4">
        <v>2079.3430400000002</v>
      </c>
      <c r="M4">
        <v>1940.3869999999999</v>
      </c>
      <c r="N4">
        <v>2042.316</v>
      </c>
      <c r="O4">
        <v>2141.6280000000002</v>
      </c>
      <c r="P4">
        <v>2203.7420000000002</v>
      </c>
      <c r="Q4">
        <v>2240.3020000000001</v>
      </c>
      <c r="R4">
        <v>1931.759538</v>
      </c>
      <c r="S4">
        <v>1714.5029239999999</v>
      </c>
      <c r="T4">
        <v>1750.63897</v>
      </c>
      <c r="U4">
        <v>1794.9693749999999</v>
      </c>
      <c r="V4">
        <v>1782.2817869999999</v>
      </c>
      <c r="W4">
        <v>1750.987963</v>
      </c>
      <c r="X4">
        <v>1955.5867559999999</v>
      </c>
      <c r="Y4">
        <v>2037.086667</v>
      </c>
      <c r="Z4">
        <v>2092.9165400000002</v>
      </c>
      <c r="AA4">
        <v>2126.6828890000002</v>
      </c>
      <c r="AB4">
        <v>2145.548522</v>
      </c>
      <c r="AC4">
        <v>2160.2745100000002</v>
      </c>
      <c r="AD4">
        <v>2067.1491810000002</v>
      </c>
      <c r="AE4">
        <v>2030.7298029999999</v>
      </c>
      <c r="AF4">
        <v>2014.989836</v>
      </c>
      <c r="AG4">
        <v>1914.66832</v>
      </c>
      <c r="AH4">
        <v>1964.8208440000001</v>
      </c>
      <c r="AI4">
        <v>1989.4025429999999</v>
      </c>
      <c r="AJ4">
        <v>2001.282684</v>
      </c>
      <c r="AK4">
        <v>2008.3491469999999</v>
      </c>
      <c r="AL4">
        <v>2011.307078</v>
      </c>
      <c r="AM4">
        <v>1998.550041</v>
      </c>
      <c r="AN4">
        <v>1995.2144949999999</v>
      </c>
      <c r="AO4">
        <v>1998.365008</v>
      </c>
      <c r="AP4">
        <v>2003.3299850000001</v>
      </c>
      <c r="AQ4">
        <v>2009.2910850000001</v>
      </c>
      <c r="AR4">
        <v>2005.8968629999999</v>
      </c>
      <c r="AS4">
        <v>2008.264846</v>
      </c>
      <c r="AT4">
        <v>2012.760716</v>
      </c>
      <c r="AU4">
        <v>2018.4312279999999</v>
      </c>
      <c r="AV4">
        <v>2026.0001480000001</v>
      </c>
    </row>
    <row r="5" spans="1:48" x14ac:dyDescent="0.25">
      <c r="A5" t="s">
        <v>1824</v>
      </c>
      <c r="B5">
        <v>32.360331232194099</v>
      </c>
      <c r="C5">
        <v>33.007537856837999</v>
      </c>
      <c r="D5">
        <v>33.48880947</v>
      </c>
      <c r="E5">
        <v>33.839494170000002</v>
      </c>
      <c r="F5">
        <v>34.293415549999999</v>
      </c>
      <c r="G5">
        <v>34.811246850000003</v>
      </c>
      <c r="H5">
        <v>34.914170210000002</v>
      </c>
      <c r="I5">
        <v>35.171003370000001</v>
      </c>
      <c r="J5">
        <v>35.488542809999998</v>
      </c>
      <c r="K5">
        <v>35.912137459999997</v>
      </c>
      <c r="L5">
        <v>36.50403489</v>
      </c>
      <c r="M5">
        <v>37.069763450000004</v>
      </c>
      <c r="N5">
        <v>37.545287680000001</v>
      </c>
      <c r="O5">
        <v>38.395761950000001</v>
      </c>
      <c r="P5">
        <v>38.888451269999997</v>
      </c>
      <c r="Q5">
        <v>39.418662130000001</v>
      </c>
      <c r="R5">
        <v>40.0679613</v>
      </c>
      <c r="S5">
        <v>40.604049119999999</v>
      </c>
      <c r="T5">
        <v>40.697630619999998</v>
      </c>
      <c r="U5">
        <v>41.005045189999997</v>
      </c>
      <c r="V5">
        <v>41.561603890000001</v>
      </c>
      <c r="W5">
        <v>42.127884829999999</v>
      </c>
      <c r="X5">
        <v>42.70239746</v>
      </c>
      <c r="Y5">
        <v>43.285091770000001</v>
      </c>
      <c r="Z5">
        <v>43.876041780000001</v>
      </c>
      <c r="AA5">
        <v>44.475239600000002</v>
      </c>
      <c r="AB5">
        <v>45.083171569999998</v>
      </c>
      <c r="AC5">
        <v>45.701112700000003</v>
      </c>
      <c r="AD5">
        <v>46.329811210000003</v>
      </c>
      <c r="AE5">
        <v>46.970219999999998</v>
      </c>
      <c r="AF5">
        <v>47.623411939999997</v>
      </c>
      <c r="AG5">
        <v>48.289918370000002</v>
      </c>
      <c r="AH5">
        <v>48.969913660000003</v>
      </c>
      <c r="AI5">
        <v>49.663659690000003</v>
      </c>
      <c r="AJ5">
        <v>50.370977779999997</v>
      </c>
      <c r="AK5">
        <v>51.091802219999998</v>
      </c>
      <c r="AL5">
        <v>51.826327650000003</v>
      </c>
      <c r="AM5">
        <v>52.544712709999999</v>
      </c>
      <c r="AN5">
        <v>53.27588892</v>
      </c>
      <c r="AO5">
        <v>54.019878660000003</v>
      </c>
      <c r="AP5">
        <v>54.776991350000003</v>
      </c>
      <c r="AQ5">
        <v>55.547540490000003</v>
      </c>
      <c r="AR5">
        <v>56.33202429</v>
      </c>
      <c r="AS5">
        <v>57.130734089999997</v>
      </c>
      <c r="AT5">
        <v>57.943953129999997</v>
      </c>
      <c r="AU5">
        <v>58.771981510000003</v>
      </c>
      <c r="AV5">
        <v>59.616280660000001</v>
      </c>
    </row>
    <row r="6" spans="1:48" x14ac:dyDescent="0.25">
      <c r="A6" t="s">
        <v>1825</v>
      </c>
      <c r="B6">
        <v>21.704143113463601</v>
      </c>
      <c r="C6">
        <v>22.138225975732901</v>
      </c>
      <c r="D6">
        <v>22.417243160000002</v>
      </c>
      <c r="E6">
        <v>22.832349619999999</v>
      </c>
      <c r="F6">
        <v>22.90649745</v>
      </c>
      <c r="G6">
        <v>23.386834749999998</v>
      </c>
      <c r="H6">
        <v>23.514262219999999</v>
      </c>
      <c r="I6">
        <v>23.605102039999998</v>
      </c>
      <c r="J6">
        <v>23.817101520000001</v>
      </c>
      <c r="K6">
        <v>24.147670949999998</v>
      </c>
      <c r="L6">
        <v>24.706833280000001</v>
      </c>
      <c r="M6">
        <v>25.20084765</v>
      </c>
      <c r="N6">
        <v>25.66823101</v>
      </c>
      <c r="O6">
        <v>26.364200780000001</v>
      </c>
      <c r="P6">
        <v>26.547281640000001</v>
      </c>
      <c r="Q6">
        <v>26.917385490000001</v>
      </c>
      <c r="R6">
        <v>26.979833620000001</v>
      </c>
      <c r="S6">
        <v>27.337529969999999</v>
      </c>
      <c r="T6">
        <v>27.257913559999999</v>
      </c>
      <c r="U6">
        <v>27.54662699</v>
      </c>
      <c r="V6">
        <v>28.017065349999999</v>
      </c>
      <c r="W6">
        <v>28.494236839999999</v>
      </c>
      <c r="X6">
        <v>28.99349247</v>
      </c>
      <c r="Y6">
        <v>29.50308347</v>
      </c>
      <c r="Z6">
        <v>30.018599689999999</v>
      </c>
      <c r="AA6">
        <v>30.54050655</v>
      </c>
      <c r="AB6">
        <v>31.07002202</v>
      </c>
      <c r="AC6">
        <v>31.608256189999999</v>
      </c>
      <c r="AD6">
        <v>32.155335880000003</v>
      </c>
      <c r="AE6">
        <v>32.714170950000003</v>
      </c>
      <c r="AF6">
        <v>33.281407739999999</v>
      </c>
      <c r="AG6">
        <v>33.860904470000001</v>
      </c>
      <c r="AH6">
        <v>34.453811639999998</v>
      </c>
      <c r="AI6">
        <v>35.055200110000001</v>
      </c>
      <c r="AJ6">
        <v>35.671621250000001</v>
      </c>
      <c r="AK6">
        <v>36.299890019999999</v>
      </c>
      <c r="AL6">
        <v>36.94061782</v>
      </c>
      <c r="AM6">
        <v>37.5649759</v>
      </c>
      <c r="AN6">
        <v>38.199753139999999</v>
      </c>
      <c r="AO6">
        <v>38.845735120000001</v>
      </c>
      <c r="AP6">
        <v>39.502689160000003</v>
      </c>
      <c r="AQ6">
        <v>40.170735409999999</v>
      </c>
      <c r="AR6">
        <v>40.848734460000003</v>
      </c>
      <c r="AS6">
        <v>41.538335840000002</v>
      </c>
      <c r="AT6">
        <v>42.239856330000002</v>
      </c>
      <c r="AU6">
        <v>42.953786829999999</v>
      </c>
      <c r="AV6">
        <v>43.681094719999997</v>
      </c>
    </row>
    <row r="7" spans="1:48" x14ac:dyDescent="0.25">
      <c r="A7" t="s">
        <v>1826</v>
      </c>
      <c r="B7">
        <v>21.709471207522999</v>
      </c>
      <c r="C7">
        <v>22.143660631673502</v>
      </c>
      <c r="D7">
        <v>22.427412060000002</v>
      </c>
      <c r="E7">
        <v>22.848306990000001</v>
      </c>
      <c r="F7">
        <v>22.93332852</v>
      </c>
      <c r="G7">
        <v>23.426141779999998</v>
      </c>
      <c r="H7">
        <v>23.56959968</v>
      </c>
      <c r="I7">
        <v>23.683093230000001</v>
      </c>
      <c r="J7">
        <v>23.92597035</v>
      </c>
      <c r="K7">
        <v>24.295553000000002</v>
      </c>
      <c r="L7">
        <v>24.902687360000002</v>
      </c>
      <c r="M7">
        <v>25.45807825</v>
      </c>
      <c r="N7">
        <v>26.001422689999998</v>
      </c>
      <c r="O7">
        <v>26.798663860000001</v>
      </c>
      <c r="P7">
        <v>27.1175228</v>
      </c>
      <c r="Q7">
        <v>27.650520050000001</v>
      </c>
      <c r="R7">
        <v>27.94479093</v>
      </c>
      <c r="S7">
        <v>28.55373063</v>
      </c>
      <c r="T7">
        <v>28.771900800000001</v>
      </c>
      <c r="U7">
        <v>29.385283170000001</v>
      </c>
      <c r="V7">
        <v>30.2295847</v>
      </c>
      <c r="W7">
        <v>31.11746887</v>
      </c>
      <c r="X7">
        <v>32.052746980000002</v>
      </c>
      <c r="Y7">
        <v>33.015796899999998</v>
      </c>
      <c r="Z7">
        <v>33.993312979999999</v>
      </c>
      <c r="AA7">
        <v>34.976585729999996</v>
      </c>
      <c r="AB7">
        <v>35.959047290000001</v>
      </c>
      <c r="AC7">
        <v>36.936193680000002</v>
      </c>
      <c r="AD7">
        <v>37.904648999999999</v>
      </c>
      <c r="AE7">
        <v>38.864454000000002</v>
      </c>
      <c r="AF7">
        <v>39.813422760000002</v>
      </c>
      <c r="AG7">
        <v>40.754198289999998</v>
      </c>
      <c r="AH7">
        <v>41.68823063</v>
      </c>
      <c r="AI7">
        <v>42.614377990000001</v>
      </c>
      <c r="AJ7">
        <v>43.537148850000001</v>
      </c>
      <c r="AK7">
        <v>44.456351890000001</v>
      </c>
      <c r="AL7">
        <v>45.373784950000001</v>
      </c>
      <c r="AM7">
        <v>46.261398020000001</v>
      </c>
      <c r="AN7">
        <v>47.14846841</v>
      </c>
      <c r="AO7">
        <v>48.03651928</v>
      </c>
      <c r="AP7">
        <v>48.926720459999999</v>
      </c>
      <c r="AQ7">
        <v>49.820298190000003</v>
      </c>
      <c r="AR7">
        <v>50.718055280000002</v>
      </c>
      <c r="AS7">
        <v>51.621610199999999</v>
      </c>
      <c r="AT7">
        <v>52.531982409999998</v>
      </c>
      <c r="AU7">
        <v>53.450184819999997</v>
      </c>
      <c r="AV7">
        <v>54.37809464</v>
      </c>
    </row>
    <row r="8" spans="1:48" x14ac:dyDescent="0.25">
      <c r="A8" t="s">
        <v>1827</v>
      </c>
      <c r="B8">
        <v>0.96116878123798499</v>
      </c>
      <c r="C8">
        <v>0.98039215686274495</v>
      </c>
      <c r="D8">
        <v>0.98715711989999999</v>
      </c>
      <c r="E8">
        <v>0.99036345999999997</v>
      </c>
      <c r="F8">
        <v>1.004312203</v>
      </c>
      <c r="G8">
        <v>1.0057987740000001</v>
      </c>
      <c r="H8">
        <v>1.0145862430000001</v>
      </c>
      <c r="I8">
        <v>1.023278183</v>
      </c>
      <c r="J8">
        <v>1.0326170079999999</v>
      </c>
      <c r="K8">
        <v>1.0399767950000001</v>
      </c>
      <c r="L8">
        <v>1.0501175739999999</v>
      </c>
      <c r="M8">
        <v>1.057468485</v>
      </c>
      <c r="N8">
        <v>1.0647219939999999</v>
      </c>
      <c r="O8">
        <v>1.0798249259999999</v>
      </c>
      <c r="P8">
        <v>1.1017373880000001</v>
      </c>
      <c r="Q8">
        <v>1.121774644</v>
      </c>
      <c r="R8">
        <v>1.14401255</v>
      </c>
      <c r="S8">
        <v>1.166771166</v>
      </c>
      <c r="T8">
        <v>1.1905362740000001</v>
      </c>
      <c r="U8">
        <v>1.2149769189999999</v>
      </c>
      <c r="V8">
        <v>1.239979674</v>
      </c>
      <c r="W8">
        <v>1.265467141</v>
      </c>
      <c r="X8">
        <v>1.290726748</v>
      </c>
      <c r="Y8">
        <v>1.316035667</v>
      </c>
      <c r="Z8">
        <v>1.3415843270000001</v>
      </c>
      <c r="AA8">
        <v>1.3673915889999999</v>
      </c>
      <c r="AB8">
        <v>1.3935085700000001</v>
      </c>
      <c r="AC8">
        <v>1.420077254</v>
      </c>
      <c r="AD8">
        <v>1.446765944</v>
      </c>
      <c r="AE8">
        <v>1.474238119</v>
      </c>
      <c r="AF8">
        <v>1.5023841659999999</v>
      </c>
      <c r="AG8">
        <v>1.530852492</v>
      </c>
      <c r="AH8">
        <v>1.5605418680000001</v>
      </c>
      <c r="AI8">
        <v>1.5907691349999999</v>
      </c>
      <c r="AJ8">
        <v>1.6215976809999999</v>
      </c>
      <c r="AK8">
        <v>1.653009207</v>
      </c>
      <c r="AL8">
        <v>1.6850181930000001</v>
      </c>
      <c r="AM8">
        <v>1.717733301</v>
      </c>
      <c r="AN8">
        <v>1.751072075</v>
      </c>
      <c r="AO8">
        <v>1.7850400470000001</v>
      </c>
      <c r="AP8">
        <v>1.819655045</v>
      </c>
      <c r="AQ8">
        <v>1.8549028489999999</v>
      </c>
      <c r="AR8">
        <v>1.8908420889999999</v>
      </c>
      <c r="AS8">
        <v>1.927508625</v>
      </c>
      <c r="AT8">
        <v>1.964868625</v>
      </c>
      <c r="AU8">
        <v>2.0029473640000002</v>
      </c>
      <c r="AV8">
        <v>2.0420027969999999</v>
      </c>
    </row>
    <row r="9" spans="1:48" x14ac:dyDescent="0.25">
      <c r="A9" t="s">
        <v>1828</v>
      </c>
      <c r="B9">
        <v>2.3360541304970401</v>
      </c>
      <c r="C9">
        <v>2.3735602351802898</v>
      </c>
      <c r="D9">
        <v>2.411668513</v>
      </c>
      <c r="E9">
        <v>5.8260427049999999</v>
      </c>
      <c r="F9">
        <v>11.21794884</v>
      </c>
      <c r="G9">
        <v>19.754257320000001</v>
      </c>
      <c r="H9">
        <v>31.283111170000002</v>
      </c>
      <c r="I9">
        <v>46.709300140000003</v>
      </c>
      <c r="J9">
        <v>64.606107719999997</v>
      </c>
      <c r="K9">
        <v>87.121228299999999</v>
      </c>
      <c r="L9">
        <v>116.8502742</v>
      </c>
      <c r="M9">
        <v>152.47679600000001</v>
      </c>
      <c r="N9">
        <v>201.384456</v>
      </c>
      <c r="O9">
        <v>268.6500259</v>
      </c>
      <c r="P9">
        <v>357.04453330000001</v>
      </c>
      <c r="Q9">
        <v>470.57431430000003</v>
      </c>
      <c r="R9">
        <v>589.46975020000002</v>
      </c>
      <c r="S9">
        <v>717.17235240000002</v>
      </c>
      <c r="T9">
        <v>874.53932980000002</v>
      </c>
      <c r="U9">
        <v>1068.320166</v>
      </c>
      <c r="V9">
        <v>1296.6160299999999</v>
      </c>
      <c r="W9">
        <v>1557.2497579999999</v>
      </c>
      <c r="X9">
        <v>1902.052044</v>
      </c>
      <c r="Y9">
        <v>2309.3726510000001</v>
      </c>
      <c r="Z9">
        <v>2773.8359099999998</v>
      </c>
      <c r="AA9">
        <v>3287.6920140000002</v>
      </c>
      <c r="AB9">
        <v>3842.855348</v>
      </c>
      <c r="AC9">
        <v>4433.5172130000001</v>
      </c>
      <c r="AD9">
        <v>5011.1790709999996</v>
      </c>
      <c r="AE9">
        <v>5592.4925039999998</v>
      </c>
      <c r="AF9">
        <v>6181.2423410000001</v>
      </c>
      <c r="AG9">
        <v>6732.3504050000001</v>
      </c>
      <c r="AH9">
        <v>7315.5415139999996</v>
      </c>
      <c r="AI9">
        <v>7914.636039</v>
      </c>
      <c r="AJ9">
        <v>8519.9422240000004</v>
      </c>
      <c r="AK9">
        <v>9126.2002269999903</v>
      </c>
      <c r="AL9">
        <v>9728.8261170000005</v>
      </c>
      <c r="AM9">
        <v>10313.40561</v>
      </c>
      <c r="AN9">
        <v>10883.808360000001</v>
      </c>
      <c r="AO9">
        <v>11442.46737</v>
      </c>
      <c r="AP9">
        <v>11989.188749999999</v>
      </c>
      <c r="AQ9">
        <v>12523.482110000001</v>
      </c>
      <c r="AR9">
        <v>13038.44903</v>
      </c>
      <c r="AS9">
        <v>13537.24661</v>
      </c>
      <c r="AT9">
        <v>14020.73403</v>
      </c>
      <c r="AU9">
        <v>14489.241</v>
      </c>
      <c r="AV9">
        <v>14943.680420000001</v>
      </c>
    </row>
    <row r="10" spans="1:48" x14ac:dyDescent="0.25">
      <c r="A10" t="s">
        <v>1829</v>
      </c>
      <c r="B10">
        <v>30996.0941631817</v>
      </c>
      <c r="C10">
        <v>31493.7464809423</v>
      </c>
      <c r="D10">
        <v>31999.388770000001</v>
      </c>
      <c r="E10">
        <v>32682.552960000001</v>
      </c>
      <c r="F10">
        <v>33303.576760000004</v>
      </c>
      <c r="G10">
        <v>34123.090689999997</v>
      </c>
      <c r="H10">
        <v>34832.554329999999</v>
      </c>
      <c r="I10">
        <v>35442.4395</v>
      </c>
      <c r="J10">
        <v>35666.707399999999</v>
      </c>
      <c r="K10">
        <v>35752.794990000002</v>
      </c>
      <c r="L10">
        <v>35831.213589999999</v>
      </c>
      <c r="M10">
        <v>35758.830560000002</v>
      </c>
      <c r="N10">
        <v>35777.116990000002</v>
      </c>
      <c r="O10">
        <v>36052.554349999999</v>
      </c>
      <c r="P10">
        <v>36351.841619999999</v>
      </c>
      <c r="Q10">
        <v>36643.169540000003</v>
      </c>
      <c r="R10">
        <v>36600.346449999997</v>
      </c>
      <c r="S10">
        <v>36327.655959999996</v>
      </c>
      <c r="T10">
        <v>35862.881939999999</v>
      </c>
      <c r="U10">
        <v>35303.045700000002</v>
      </c>
      <c r="V10">
        <v>34717.539510000002</v>
      </c>
      <c r="W10">
        <v>34089.41401</v>
      </c>
      <c r="X10">
        <v>33603.335899999998</v>
      </c>
      <c r="Y10">
        <v>33144.549729999999</v>
      </c>
      <c r="Z10">
        <v>32687.478169999998</v>
      </c>
      <c r="AA10">
        <v>32214.345300000001</v>
      </c>
      <c r="AB10">
        <v>31716.375349999998</v>
      </c>
      <c r="AC10">
        <v>31194.268540000001</v>
      </c>
      <c r="AD10">
        <v>30588.00376</v>
      </c>
      <c r="AE10">
        <v>29943.350559999999</v>
      </c>
      <c r="AF10">
        <v>29279.24684</v>
      </c>
      <c r="AG10">
        <v>28556.895970000001</v>
      </c>
      <c r="AH10">
        <v>27862.687689999999</v>
      </c>
      <c r="AI10">
        <v>27183.688099999999</v>
      </c>
      <c r="AJ10">
        <v>26515.0573</v>
      </c>
      <c r="AK10">
        <v>25856.26612</v>
      </c>
      <c r="AL10">
        <v>25207.155170000002</v>
      </c>
      <c r="AM10">
        <v>24553.907889999999</v>
      </c>
      <c r="AN10">
        <v>23903.284309999999</v>
      </c>
      <c r="AO10">
        <v>23259.93087</v>
      </c>
      <c r="AP10">
        <v>22626.03355</v>
      </c>
      <c r="AQ10">
        <v>22003.139019999999</v>
      </c>
      <c r="AR10">
        <v>21388.787179999999</v>
      </c>
      <c r="AS10">
        <v>20786.154070000001</v>
      </c>
      <c r="AT10">
        <v>20196.698929999999</v>
      </c>
      <c r="AU10">
        <v>19621.316790000001</v>
      </c>
      <c r="AV10">
        <v>19060.967659999998</v>
      </c>
    </row>
    <row r="11" spans="1:48" x14ac:dyDescent="0.25">
      <c r="A11" t="s">
        <v>1830</v>
      </c>
      <c r="B11">
        <v>30998.430217312201</v>
      </c>
      <c r="C11">
        <v>31496.120041177499</v>
      </c>
      <c r="D11">
        <v>32001.800439999999</v>
      </c>
      <c r="E11">
        <v>32688.379000000001</v>
      </c>
      <c r="F11">
        <v>33314.794710000002</v>
      </c>
      <c r="G11">
        <v>34142.844949999999</v>
      </c>
      <c r="H11">
        <v>34863.837440000003</v>
      </c>
      <c r="I11">
        <v>35489.148800000003</v>
      </c>
      <c r="J11">
        <v>35731.31351</v>
      </c>
      <c r="K11">
        <v>35839.916219999999</v>
      </c>
      <c r="L11">
        <v>35948.063869999998</v>
      </c>
      <c r="M11">
        <v>35911.307350000003</v>
      </c>
      <c r="N11">
        <v>35978.501450000003</v>
      </c>
      <c r="O11">
        <v>36321.204380000003</v>
      </c>
      <c r="P11">
        <v>36708.886160000002</v>
      </c>
      <c r="Q11">
        <v>37113.743849999999</v>
      </c>
      <c r="R11">
        <v>37189.816200000001</v>
      </c>
      <c r="S11">
        <v>37044.828320000001</v>
      </c>
      <c r="T11">
        <v>36737.421269999999</v>
      </c>
      <c r="U11">
        <v>36371.365859999998</v>
      </c>
      <c r="V11">
        <v>36014.15554</v>
      </c>
      <c r="W11">
        <v>35646.663769999999</v>
      </c>
      <c r="X11">
        <v>35505.387949999997</v>
      </c>
      <c r="Y11">
        <v>35453.922380000004</v>
      </c>
      <c r="Z11">
        <v>35461.314079999996</v>
      </c>
      <c r="AA11">
        <v>35502.03731</v>
      </c>
      <c r="AB11">
        <v>35559.2307</v>
      </c>
      <c r="AC11">
        <v>35627.785759999999</v>
      </c>
      <c r="AD11">
        <v>35599.182829999998</v>
      </c>
      <c r="AE11">
        <v>35535.843059999999</v>
      </c>
      <c r="AF11">
        <v>35460.48919</v>
      </c>
      <c r="AG11">
        <v>35289.246379999997</v>
      </c>
      <c r="AH11">
        <v>35178.229200000002</v>
      </c>
      <c r="AI11">
        <v>35098.324139999997</v>
      </c>
      <c r="AJ11">
        <v>35034.999519999998</v>
      </c>
      <c r="AK11">
        <v>34982.466350000002</v>
      </c>
      <c r="AL11">
        <v>34935.981290000003</v>
      </c>
      <c r="AM11">
        <v>34867.313499999997</v>
      </c>
      <c r="AN11">
        <v>34787.092669999998</v>
      </c>
      <c r="AO11">
        <v>34702.398229999999</v>
      </c>
      <c r="AP11">
        <v>34615.222300000001</v>
      </c>
      <c r="AQ11">
        <v>34526.62113</v>
      </c>
      <c r="AR11">
        <v>34427.236210000003</v>
      </c>
      <c r="AS11">
        <v>34323.400679999999</v>
      </c>
      <c r="AT11">
        <v>34217.432959999998</v>
      </c>
      <c r="AU11">
        <v>34110.557789999999</v>
      </c>
      <c r="AV11">
        <v>34004.648079999999</v>
      </c>
    </row>
    <row r="12" spans="1:48" x14ac:dyDescent="0.25">
      <c r="A12" t="s">
        <v>1831</v>
      </c>
      <c r="B12">
        <v>0.25383749001273198</v>
      </c>
      <c r="C12">
        <v>0.258914239812986</v>
      </c>
      <c r="D12">
        <v>0.25652822240000001</v>
      </c>
      <c r="E12">
        <v>0.26325830490000002</v>
      </c>
      <c r="F12">
        <v>0.26012564069999999</v>
      </c>
      <c r="G12">
        <v>0.26053308390000002</v>
      </c>
      <c r="H12">
        <v>0.26147497980000001</v>
      </c>
      <c r="I12">
        <v>0.26226138290000001</v>
      </c>
      <c r="J12">
        <v>0.26370216429999999</v>
      </c>
      <c r="K12">
        <v>0.26522645579999998</v>
      </c>
      <c r="L12">
        <v>0.26828614020000002</v>
      </c>
      <c r="M12">
        <v>0.27155537070000002</v>
      </c>
      <c r="N12">
        <v>0.27593021099999998</v>
      </c>
      <c r="O12">
        <v>0.27923702719999999</v>
      </c>
      <c r="P12">
        <v>0.2829417534</v>
      </c>
      <c r="Q12">
        <v>0.28964150820000001</v>
      </c>
      <c r="R12">
        <v>0.29904186490000001</v>
      </c>
      <c r="S12">
        <v>0.30786150369999998</v>
      </c>
      <c r="T12">
        <v>0.31713878359999997</v>
      </c>
      <c r="U12">
        <v>0.3255511156</v>
      </c>
      <c r="V12">
        <v>0.33650908229999998</v>
      </c>
      <c r="W12">
        <v>0.34642302320000001</v>
      </c>
      <c r="X12">
        <v>0.35276036129999999</v>
      </c>
      <c r="Y12">
        <v>0.35910501</v>
      </c>
      <c r="Z12">
        <v>0.36546514219999998</v>
      </c>
      <c r="AA12">
        <v>0.37201866420000002</v>
      </c>
      <c r="AB12">
        <v>0.37859117599999997</v>
      </c>
      <c r="AC12">
        <v>0.38504972640000001</v>
      </c>
      <c r="AD12">
        <v>0.39391642719999997</v>
      </c>
      <c r="AE12">
        <v>0.40306620589999997</v>
      </c>
      <c r="AF12">
        <v>0.41202882639999999</v>
      </c>
      <c r="AG12">
        <v>0.42361782860000002</v>
      </c>
      <c r="AH12">
        <v>0.43285079209999999</v>
      </c>
      <c r="AI12">
        <v>0.44221355070000001</v>
      </c>
      <c r="AJ12">
        <v>0.45205593350000001</v>
      </c>
      <c r="AK12">
        <v>0.46213308980000001</v>
      </c>
      <c r="AL12">
        <v>0.47256152489999997</v>
      </c>
      <c r="AM12">
        <v>0.48366692169999997</v>
      </c>
      <c r="AN12">
        <v>0.49516768300000003</v>
      </c>
      <c r="AO12">
        <v>0.50707924179999997</v>
      </c>
      <c r="AP12">
        <v>0.5193395448</v>
      </c>
      <c r="AQ12">
        <v>0.53195164039999998</v>
      </c>
      <c r="AR12">
        <v>0.54516618279999995</v>
      </c>
      <c r="AS12">
        <v>0.55887673900000001</v>
      </c>
      <c r="AT12">
        <v>0.57277642070000001</v>
      </c>
      <c r="AU12">
        <v>0.58698849689999999</v>
      </c>
      <c r="AV12">
        <v>0.60153416820000005</v>
      </c>
    </row>
    <row r="13" spans="1:48" x14ac:dyDescent="0.25">
      <c r="A13" t="s">
        <v>1832</v>
      </c>
      <c r="B13">
        <v>0.96116878123798499</v>
      </c>
      <c r="C13">
        <v>0.98039215686274495</v>
      </c>
      <c r="D13">
        <v>0.98801883779999999</v>
      </c>
      <c r="E13">
        <v>0.98669645110000004</v>
      </c>
      <c r="F13">
        <v>1.0865766619999999</v>
      </c>
      <c r="G13">
        <v>0.92641604769999997</v>
      </c>
      <c r="H13">
        <v>1.006401992</v>
      </c>
      <c r="I13">
        <v>1.1281115930000001</v>
      </c>
      <c r="J13">
        <v>1.227279934</v>
      </c>
      <c r="K13">
        <v>1.203881303</v>
      </c>
      <c r="L13">
        <v>1.15163514</v>
      </c>
      <c r="M13">
        <v>1.0086764619999999</v>
      </c>
      <c r="N13">
        <v>0.93008066280000001</v>
      </c>
      <c r="O13">
        <v>1.0053341790000001</v>
      </c>
      <c r="P13">
        <v>1.1682936559999999</v>
      </c>
      <c r="Q13">
        <v>1.1612390269999999</v>
      </c>
      <c r="R13">
        <v>1.1985420099999999</v>
      </c>
      <c r="S13">
        <v>1.239065195</v>
      </c>
      <c r="T13">
        <v>1.2836593279999999</v>
      </c>
      <c r="U13">
        <v>1.3335802830000001</v>
      </c>
      <c r="V13">
        <v>1.389594644</v>
      </c>
      <c r="W13">
        <v>1.4519692319999999</v>
      </c>
      <c r="X13">
        <v>1.4718601069999999</v>
      </c>
      <c r="Y13">
        <v>1.491879843</v>
      </c>
      <c r="Z13">
        <v>1.5117038199999999</v>
      </c>
      <c r="AA13">
        <v>1.5312710490000001</v>
      </c>
      <c r="AB13">
        <v>1.5505711849999999</v>
      </c>
      <c r="AC13">
        <v>1.5692312879999999</v>
      </c>
      <c r="AD13">
        <v>1.587696767</v>
      </c>
      <c r="AE13">
        <v>1.605955934</v>
      </c>
      <c r="AF13">
        <v>1.623926363</v>
      </c>
      <c r="AG13">
        <v>1.6416183740000001</v>
      </c>
      <c r="AH13">
        <v>1.65902112</v>
      </c>
      <c r="AI13">
        <v>1.6759291220000001</v>
      </c>
      <c r="AJ13">
        <v>1.6923399109999999</v>
      </c>
      <c r="AK13">
        <v>1.7081466320000001</v>
      </c>
      <c r="AL13">
        <v>1.7232190039999999</v>
      </c>
      <c r="AM13">
        <v>1.7530703940000001</v>
      </c>
      <c r="AN13">
        <v>1.7834490700000001</v>
      </c>
      <c r="AO13">
        <v>1.81431696</v>
      </c>
      <c r="AP13">
        <v>1.8459358379999999</v>
      </c>
      <c r="AQ13">
        <v>1.8784980630000001</v>
      </c>
      <c r="AR13">
        <v>1.9155100460000001</v>
      </c>
      <c r="AS13">
        <v>1.953395634</v>
      </c>
      <c r="AT13">
        <v>1.9919377330000001</v>
      </c>
      <c r="AU13">
        <v>2.0312261669999998</v>
      </c>
      <c r="AV13">
        <v>2.0714167940000001</v>
      </c>
    </row>
    <row r="14" spans="1:48" x14ac:dyDescent="0.25">
      <c r="A14" t="s">
        <v>1833</v>
      </c>
      <c r="B14">
        <v>30105.6323493005</v>
      </c>
      <c r="C14">
        <v>30588.988014611201</v>
      </c>
      <c r="D14">
        <v>31080.10411</v>
      </c>
      <c r="E14">
        <v>31224.34115</v>
      </c>
      <c r="F14">
        <v>31295.887910000001</v>
      </c>
      <c r="G14">
        <v>31532.172050000001</v>
      </c>
      <c r="H14">
        <v>31709.06797</v>
      </c>
      <c r="I14">
        <v>31812.71804</v>
      </c>
      <c r="J14">
        <v>31642.952290000001</v>
      </c>
      <c r="K14">
        <v>31384.015179999999</v>
      </c>
      <c r="L14">
        <v>31135.841710000001</v>
      </c>
      <c r="M14">
        <v>30799.150450000001</v>
      </c>
      <c r="N14">
        <v>30546.744709999999</v>
      </c>
      <c r="O14">
        <v>30536.731940000001</v>
      </c>
      <c r="P14">
        <v>30533.872370000001</v>
      </c>
      <c r="Q14">
        <v>30531.658660000001</v>
      </c>
      <c r="R14">
        <v>30275.051670000001</v>
      </c>
      <c r="S14">
        <v>29871.512729999999</v>
      </c>
      <c r="T14">
        <v>29300.735069999999</v>
      </c>
      <c r="U14">
        <v>28663.440429999999</v>
      </c>
      <c r="V14">
        <v>28034.333040000001</v>
      </c>
      <c r="W14">
        <v>27401.53153</v>
      </c>
      <c r="X14">
        <v>26893.841540000001</v>
      </c>
      <c r="Y14">
        <v>26434.397799999999</v>
      </c>
      <c r="Z14">
        <v>26004.423989999999</v>
      </c>
      <c r="AA14">
        <v>25589.742020000002</v>
      </c>
      <c r="AB14">
        <v>25182.032200000001</v>
      </c>
      <c r="AC14">
        <v>24779.821639999998</v>
      </c>
      <c r="AD14">
        <v>24339.55416</v>
      </c>
      <c r="AE14">
        <v>23888.32432</v>
      </c>
      <c r="AF14">
        <v>23438.764520000001</v>
      </c>
      <c r="AG14">
        <v>22964.77403</v>
      </c>
      <c r="AH14">
        <v>22518.340319999999</v>
      </c>
      <c r="AI14">
        <v>22096.687959999999</v>
      </c>
      <c r="AJ14">
        <v>21693.801390000001</v>
      </c>
      <c r="AK14">
        <v>21307.498100000001</v>
      </c>
      <c r="AL14">
        <v>20936.018919999999</v>
      </c>
      <c r="AM14">
        <v>20567.64255</v>
      </c>
      <c r="AN14">
        <v>20204.786410000001</v>
      </c>
      <c r="AO14">
        <v>19850.830150000002</v>
      </c>
      <c r="AP14">
        <v>19506.848470000001</v>
      </c>
      <c r="AQ14">
        <v>19173.418949999999</v>
      </c>
      <c r="AR14">
        <v>18848.829580000001</v>
      </c>
      <c r="AS14">
        <v>18533.747729999999</v>
      </c>
      <c r="AT14">
        <v>18229.05874</v>
      </c>
      <c r="AU14">
        <v>17935.151870000002</v>
      </c>
      <c r="AV14">
        <v>17652.6201</v>
      </c>
    </row>
    <row r="15" spans="1:48" x14ac:dyDescent="0.25">
      <c r="A15" t="s">
        <v>1834</v>
      </c>
      <c r="B15">
        <v>30105.0142096741</v>
      </c>
      <c r="C15">
        <v>30588.3599505532</v>
      </c>
      <c r="D15">
        <v>31079.465960000001</v>
      </c>
      <c r="E15">
        <v>31222.751250000001</v>
      </c>
      <c r="F15">
        <v>31292.885600000001</v>
      </c>
      <c r="G15">
        <v>31526.894250000001</v>
      </c>
      <c r="H15">
        <v>31700.724849999999</v>
      </c>
      <c r="I15">
        <v>31800.367149999998</v>
      </c>
      <c r="J15">
        <v>31625.942289999999</v>
      </c>
      <c r="K15">
        <v>31361.104200000002</v>
      </c>
      <c r="L15">
        <v>31105.071599999999</v>
      </c>
      <c r="M15">
        <v>30758.93449</v>
      </c>
      <c r="N15">
        <v>30493.489819999999</v>
      </c>
      <c r="O15">
        <v>30466.458009999998</v>
      </c>
      <c r="P15">
        <v>30441.665919999999</v>
      </c>
      <c r="Q15">
        <v>30411.567340000001</v>
      </c>
      <c r="R15">
        <v>30122.6499</v>
      </c>
      <c r="S15">
        <v>29683.70003</v>
      </c>
      <c r="T15">
        <v>29068.790150000001</v>
      </c>
      <c r="U15">
        <v>28376.532459999999</v>
      </c>
      <c r="V15">
        <v>27681.78268</v>
      </c>
      <c r="W15">
        <v>26972.91259</v>
      </c>
      <c r="X15">
        <v>26370.364239999999</v>
      </c>
      <c r="Y15">
        <v>25798.873469999999</v>
      </c>
      <c r="Z15">
        <v>25241.147280000001</v>
      </c>
      <c r="AA15">
        <v>24685.143619999999</v>
      </c>
      <c r="AB15">
        <v>24124.770509999998</v>
      </c>
      <c r="AC15">
        <v>23560.05891</v>
      </c>
      <c r="AD15">
        <v>22952.57288</v>
      </c>
      <c r="AE15">
        <v>22331.195769999998</v>
      </c>
      <c r="AF15">
        <v>21707.481749999999</v>
      </c>
      <c r="AG15">
        <v>21056.850190000001</v>
      </c>
      <c r="AH15">
        <v>20433.16243</v>
      </c>
      <c r="AI15">
        <v>19827.78656</v>
      </c>
      <c r="AJ15">
        <v>19237.423050000001</v>
      </c>
      <c r="AK15">
        <v>18661.383900000001</v>
      </c>
      <c r="AL15">
        <v>18099.241870000002</v>
      </c>
      <c r="AM15">
        <v>17540.491300000002</v>
      </c>
      <c r="AN15">
        <v>16989.190979999999</v>
      </c>
      <c r="AO15">
        <v>16448.079180000001</v>
      </c>
      <c r="AP15">
        <v>15918.3567</v>
      </c>
      <c r="AQ15">
        <v>15400.817999999999</v>
      </c>
      <c r="AR15">
        <v>14893.808730000001</v>
      </c>
      <c r="AS15">
        <v>14399.08966</v>
      </c>
      <c r="AT15">
        <v>13917.383449999999</v>
      </c>
      <c r="AU15">
        <v>13449.073410000001</v>
      </c>
      <c r="AV15">
        <v>12994.562029999999</v>
      </c>
    </row>
    <row r="16" spans="1:48" x14ac:dyDescent="0.25">
      <c r="A16" t="s">
        <v>1835</v>
      </c>
      <c r="B16">
        <v>0.61693443294682304</v>
      </c>
      <c r="C16">
        <v>0.62683951482088096</v>
      </c>
      <c r="D16">
        <v>0.63690362599999994</v>
      </c>
      <c r="E16">
        <v>1.5885586709999999</v>
      </c>
      <c r="F16">
        <v>2.99974907</v>
      </c>
      <c r="G16">
        <v>5.2740057079999998</v>
      </c>
      <c r="H16">
        <v>8.3381478980000008</v>
      </c>
      <c r="I16">
        <v>12.34433628</v>
      </c>
      <c r="J16">
        <v>17.001902640000001</v>
      </c>
      <c r="K16">
        <v>22.901465909999999</v>
      </c>
      <c r="L16">
        <v>30.75920863</v>
      </c>
      <c r="M16">
        <v>40.204142539999999</v>
      </c>
      <c r="N16">
        <v>53.24223894</v>
      </c>
      <c r="O16">
        <v>70.260586570000001</v>
      </c>
      <c r="P16">
        <v>92.191723100000004</v>
      </c>
      <c r="Q16">
        <v>120.0751092</v>
      </c>
      <c r="R16">
        <v>152.38368990000001</v>
      </c>
      <c r="S16">
        <v>187.79329150000001</v>
      </c>
      <c r="T16">
        <v>231.92345839999999</v>
      </c>
      <c r="U16">
        <v>286.8841506</v>
      </c>
      <c r="V16">
        <v>352.5242662</v>
      </c>
      <c r="W16">
        <v>428.59071110000002</v>
      </c>
      <c r="X16">
        <v>523.44664350000005</v>
      </c>
      <c r="Y16">
        <v>635.49125719999995</v>
      </c>
      <c r="Z16">
        <v>763.24130200000002</v>
      </c>
      <c r="AA16">
        <v>904.56078760000003</v>
      </c>
      <c r="AB16">
        <v>1057.2220150000001</v>
      </c>
      <c r="AC16">
        <v>1219.721164</v>
      </c>
      <c r="AD16">
        <v>1386.938173</v>
      </c>
      <c r="AE16">
        <v>1557.0841210000001</v>
      </c>
      <c r="AF16">
        <v>1731.2371929999999</v>
      </c>
      <c r="AG16">
        <v>1907.8774080000001</v>
      </c>
      <c r="AH16">
        <v>2085.130611</v>
      </c>
      <c r="AI16">
        <v>2268.8533269999998</v>
      </c>
      <c r="AJ16">
        <v>2456.3295370000001</v>
      </c>
      <c r="AK16">
        <v>2646.0647220000001</v>
      </c>
      <c r="AL16">
        <v>2836.726975</v>
      </c>
      <c r="AM16">
        <v>3027.1006430000002</v>
      </c>
      <c r="AN16">
        <v>3215.5443380000002</v>
      </c>
      <c r="AO16">
        <v>3402.6994159999999</v>
      </c>
      <c r="AP16">
        <v>3588.4397909999998</v>
      </c>
      <c r="AQ16">
        <v>3772.548558</v>
      </c>
      <c r="AR16">
        <v>3954.968077</v>
      </c>
      <c r="AS16">
        <v>4134.6049290000001</v>
      </c>
      <c r="AT16">
        <v>4311.6217919999999</v>
      </c>
      <c r="AU16">
        <v>4486.0246070000003</v>
      </c>
      <c r="AV16">
        <v>4658.0038549999999</v>
      </c>
    </row>
    <row r="17" spans="1:48" x14ac:dyDescent="0.25">
      <c r="A17" t="s">
        <v>1836</v>
      </c>
      <c r="B17">
        <v>1.20519346328046E-3</v>
      </c>
      <c r="C17">
        <v>1.2245432341643E-3</v>
      </c>
      <c r="D17">
        <v>1.2442036700000001E-3</v>
      </c>
      <c r="E17">
        <v>1.3356033800000001E-3</v>
      </c>
      <c r="F17">
        <v>2.5604210799999999E-3</v>
      </c>
      <c r="G17">
        <v>3.7912188599999999E-3</v>
      </c>
      <c r="H17">
        <v>4.9740144599999996E-3</v>
      </c>
      <c r="I17">
        <v>6.5551344900000004E-3</v>
      </c>
      <c r="J17">
        <v>8.0983177100000005E-3</v>
      </c>
      <c r="K17">
        <v>9.5193639899999998E-3</v>
      </c>
      <c r="L17">
        <v>1.09023555E-2</v>
      </c>
      <c r="M17">
        <v>1.18148943E-2</v>
      </c>
      <c r="N17">
        <v>1.2654501800000001E-2</v>
      </c>
      <c r="O17">
        <v>1.33429615E-2</v>
      </c>
      <c r="P17">
        <v>1.47296574E-2</v>
      </c>
      <c r="Q17">
        <v>1.62102059E-2</v>
      </c>
      <c r="R17">
        <v>1.8085769200000001E-2</v>
      </c>
      <c r="S17">
        <v>1.9407407299999999E-2</v>
      </c>
      <c r="T17">
        <v>2.1458181600000001E-2</v>
      </c>
      <c r="U17">
        <v>2.38174718E-2</v>
      </c>
      <c r="V17">
        <v>2.6089692899999999E-2</v>
      </c>
      <c r="W17">
        <v>2.8226535000000001E-2</v>
      </c>
      <c r="X17">
        <v>3.0650926500000002E-2</v>
      </c>
      <c r="Y17">
        <v>3.3064679800000003E-2</v>
      </c>
      <c r="Z17">
        <v>3.5402431400000003E-2</v>
      </c>
      <c r="AA17">
        <v>3.7613672899999999E-2</v>
      </c>
      <c r="AB17">
        <v>3.9668821399999998E-2</v>
      </c>
      <c r="AC17">
        <v>4.1565389500000001E-2</v>
      </c>
      <c r="AD17">
        <v>4.3105154200000002E-2</v>
      </c>
      <c r="AE17">
        <v>4.4422307299999998E-2</v>
      </c>
      <c r="AF17">
        <v>4.5577822800000001E-2</v>
      </c>
      <c r="AG17">
        <v>4.64289929E-2</v>
      </c>
      <c r="AH17">
        <v>4.7274718299999997E-2</v>
      </c>
      <c r="AI17">
        <v>4.8075236399999999E-2</v>
      </c>
      <c r="AJ17">
        <v>4.8809834099999998E-2</v>
      </c>
      <c r="AK17">
        <v>4.9477236600000002E-2</v>
      </c>
      <c r="AL17">
        <v>5.0077007799999997E-2</v>
      </c>
      <c r="AM17">
        <v>5.0607691699999999E-2</v>
      </c>
      <c r="AN17">
        <v>5.1092169100000001E-2</v>
      </c>
      <c r="AO17">
        <v>5.15460191E-2</v>
      </c>
      <c r="AP17">
        <v>5.1976313500000003E-2</v>
      </c>
      <c r="AQ17">
        <v>5.2388417800000003E-2</v>
      </c>
      <c r="AR17">
        <v>5.2771913400000002E-2</v>
      </c>
      <c r="AS17">
        <v>5.3140651599999998E-2</v>
      </c>
      <c r="AT17">
        <v>5.3501113699999998E-2</v>
      </c>
      <c r="AU17">
        <v>5.3857442899999997E-2</v>
      </c>
      <c r="AV17">
        <v>5.4215252800000002E-2</v>
      </c>
    </row>
    <row r="18" spans="1:48" x14ac:dyDescent="0.25">
      <c r="A18" t="s">
        <v>1837</v>
      </c>
      <c r="B18">
        <v>23.690015269078899</v>
      </c>
      <c r="C18">
        <v>24.070366126976499</v>
      </c>
      <c r="D18">
        <v>24.45682364</v>
      </c>
      <c r="E18">
        <v>24.569576640000001</v>
      </c>
      <c r="F18">
        <v>24.62476624</v>
      </c>
      <c r="G18">
        <v>24.808910600000001</v>
      </c>
      <c r="H18">
        <v>24.945700089999999</v>
      </c>
      <c r="I18">
        <v>25.02410987</v>
      </c>
      <c r="J18">
        <v>24.886852749999999</v>
      </c>
      <c r="K18">
        <v>24.678448320000001</v>
      </c>
      <c r="L18">
        <v>24.476973040000001</v>
      </c>
      <c r="M18">
        <v>24.204593379999999</v>
      </c>
      <c r="N18">
        <v>23.995711620000002</v>
      </c>
      <c r="O18">
        <v>23.974439950000001</v>
      </c>
      <c r="P18">
        <v>23.954930749999999</v>
      </c>
      <c r="Q18">
        <v>23.931245789999998</v>
      </c>
      <c r="R18">
        <v>23.703893010000002</v>
      </c>
      <c r="S18">
        <v>23.358477830000002</v>
      </c>
      <c r="T18">
        <v>22.874597489999999</v>
      </c>
      <c r="U18">
        <v>22.329851189999999</v>
      </c>
      <c r="V18">
        <v>21.78314383</v>
      </c>
      <c r="W18">
        <v>21.22532502</v>
      </c>
      <c r="X18">
        <v>20.75117212</v>
      </c>
      <c r="Y18">
        <v>20.301458830000001</v>
      </c>
      <c r="Z18">
        <v>19.86257706</v>
      </c>
      <c r="AA18">
        <v>19.425050760000001</v>
      </c>
      <c r="AB18">
        <v>18.984086099999999</v>
      </c>
      <c r="AC18">
        <v>18.539707419999999</v>
      </c>
      <c r="AD18">
        <v>18.061669009999999</v>
      </c>
      <c r="AE18">
        <v>17.57269952</v>
      </c>
      <c r="AF18">
        <v>17.081891089999999</v>
      </c>
      <c r="AG18">
        <v>16.569900910000001</v>
      </c>
      <c r="AH18">
        <v>16.079113150000001</v>
      </c>
      <c r="AI18">
        <v>15.60273525</v>
      </c>
      <c r="AJ18">
        <v>15.13817075</v>
      </c>
      <c r="AK18">
        <v>14.68487829</v>
      </c>
      <c r="AL18">
        <v>14.24252164</v>
      </c>
      <c r="AM18">
        <v>13.802833769999999</v>
      </c>
      <c r="AN18">
        <v>13.369008600000001</v>
      </c>
      <c r="AO18">
        <v>12.943200900000001</v>
      </c>
      <c r="AP18">
        <v>12.5263556</v>
      </c>
      <c r="AQ18">
        <v>12.119097869999999</v>
      </c>
      <c r="AR18">
        <v>11.720125879999999</v>
      </c>
      <c r="AS18">
        <v>11.33082521</v>
      </c>
      <c r="AT18">
        <v>10.95176451</v>
      </c>
      <c r="AU18">
        <v>10.583245440000001</v>
      </c>
      <c r="AV18">
        <v>10.225584700000001</v>
      </c>
    </row>
    <row r="19" spans="1:48" x14ac:dyDescent="0.25">
      <c r="A19" t="s">
        <v>1838</v>
      </c>
      <c r="B19">
        <v>4.42659733299524E-4</v>
      </c>
      <c r="C19">
        <v>4.4976677849999601E-4</v>
      </c>
      <c r="D19">
        <v>4.5698792999999998E-4</v>
      </c>
      <c r="E19">
        <v>1.1398147399999999E-3</v>
      </c>
      <c r="F19">
        <v>2.15236507E-3</v>
      </c>
      <c r="G19">
        <v>3.7841784100000001E-3</v>
      </c>
      <c r="H19">
        <v>5.9827465100000003E-3</v>
      </c>
      <c r="I19">
        <v>8.8572469200000007E-3</v>
      </c>
      <c r="J19">
        <v>1.2199120799999999E-2</v>
      </c>
      <c r="K19">
        <v>1.6432146200000001E-2</v>
      </c>
      <c r="L19">
        <v>2.2070194800000002E-2</v>
      </c>
      <c r="M19">
        <v>2.8847076900000001E-2</v>
      </c>
      <c r="N19">
        <v>3.82021071E-2</v>
      </c>
      <c r="O19">
        <v>5.0413027499999999E-2</v>
      </c>
      <c r="P19">
        <v>6.6148947700000002E-2</v>
      </c>
      <c r="Q19">
        <v>8.6155696599999998E-2</v>
      </c>
      <c r="R19">
        <v>0.10933758909999999</v>
      </c>
      <c r="S19">
        <v>0.13474451069999999</v>
      </c>
      <c r="T19">
        <v>0.16640856919999999</v>
      </c>
      <c r="U19">
        <v>0.20584369229999999</v>
      </c>
      <c r="V19">
        <v>0.25294146239999998</v>
      </c>
      <c r="W19">
        <v>0.30752028050000002</v>
      </c>
      <c r="X19">
        <v>0.37558083850000001</v>
      </c>
      <c r="Y19">
        <v>0.45597453380000003</v>
      </c>
      <c r="Z19">
        <v>0.54763711209999999</v>
      </c>
      <c r="AA19">
        <v>0.64903596819999998</v>
      </c>
      <c r="AB19">
        <v>0.75857269439999997</v>
      </c>
      <c r="AC19">
        <v>0.87516827799999997</v>
      </c>
      <c r="AD19">
        <v>0.99514899629999998</v>
      </c>
      <c r="AE19">
        <v>1.117231273</v>
      </c>
      <c r="AF19">
        <v>1.242188721</v>
      </c>
      <c r="AG19">
        <v>1.3689307310000001</v>
      </c>
      <c r="AH19">
        <v>1.49611257</v>
      </c>
      <c r="AI19">
        <v>1.6279363819999999</v>
      </c>
      <c r="AJ19">
        <v>1.7624533819999999</v>
      </c>
      <c r="AK19">
        <v>1.8985912300000001</v>
      </c>
      <c r="AL19">
        <v>2.0353942639999998</v>
      </c>
      <c r="AM19">
        <v>2.1719902339999999</v>
      </c>
      <c r="AN19">
        <v>2.3072014190000001</v>
      </c>
      <c r="AO19">
        <v>2.4414880019999998</v>
      </c>
      <c r="AP19">
        <v>2.5747595140000001</v>
      </c>
      <c r="AQ19">
        <v>2.7068603229999999</v>
      </c>
      <c r="AR19">
        <v>2.8377490719999998</v>
      </c>
      <c r="AS19">
        <v>2.966641214</v>
      </c>
      <c r="AT19">
        <v>3.093653475</v>
      </c>
      <c r="AU19">
        <v>3.2187901179999998</v>
      </c>
      <c r="AV19">
        <v>3.3421878139999999</v>
      </c>
    </row>
    <row r="20" spans="1:48" x14ac:dyDescent="0.25">
      <c r="A20" t="s">
        <v>1839</v>
      </c>
      <c r="B20" s="15">
        <v>1.0609788529198101E-6</v>
      </c>
      <c r="C20" s="15">
        <v>1.0780132115867701E-6</v>
      </c>
      <c r="D20" s="15">
        <v>1.0953210600000001E-6</v>
      </c>
      <c r="E20" s="15">
        <v>1.1757837900000001E-6</v>
      </c>
      <c r="F20" s="15">
        <v>2.2540386300000001E-6</v>
      </c>
      <c r="G20" s="15">
        <v>3.33755796E-6</v>
      </c>
      <c r="H20" s="15">
        <v>4.3788190999999997E-6</v>
      </c>
      <c r="I20" s="15">
        <v>5.7707407899999996E-6</v>
      </c>
      <c r="J20" s="15">
        <v>7.1292652200000001E-6</v>
      </c>
      <c r="K20" s="15">
        <v>8.3802677300000005E-6</v>
      </c>
      <c r="L20" s="15">
        <v>9.5977691299999994E-6</v>
      </c>
      <c r="M20" s="15">
        <v>1.04011127E-5</v>
      </c>
      <c r="N20" s="15">
        <v>1.1140251899999999E-5</v>
      </c>
      <c r="O20" s="15">
        <v>1.17463299E-5</v>
      </c>
      <c r="P20" s="15">
        <v>1.2967092399999999E-5</v>
      </c>
      <c r="Q20" s="15">
        <v>1.4270477E-5</v>
      </c>
      <c r="R20" s="15">
        <v>1.59216087E-5</v>
      </c>
      <c r="S20" s="15">
        <v>1.7085098200000001E-5</v>
      </c>
      <c r="T20" s="15">
        <v>1.8890474900000002E-5</v>
      </c>
      <c r="U20" s="15">
        <v>2.0967450199999998E-5</v>
      </c>
      <c r="V20" s="15">
        <v>2.29677751E-5</v>
      </c>
      <c r="W20" s="15">
        <v>2.48489206E-5</v>
      </c>
      <c r="X20" s="15">
        <v>2.69832071E-5</v>
      </c>
      <c r="Y20" s="15">
        <v>2.9108128300000001E-5</v>
      </c>
      <c r="Z20" s="15">
        <v>3.1166142400000001E-5</v>
      </c>
      <c r="AA20" s="15">
        <v>3.3112784599999998E-5</v>
      </c>
      <c r="AB20" s="15">
        <v>3.4922012000000002E-5</v>
      </c>
      <c r="AC20" s="15">
        <v>3.6591635E-5</v>
      </c>
      <c r="AD20" s="15">
        <v>3.7947149999999998E-5</v>
      </c>
      <c r="AE20" s="15">
        <v>3.9106691200000001E-5</v>
      </c>
      <c r="AF20" s="15">
        <v>4.0123936599999999E-5</v>
      </c>
      <c r="AG20" s="15">
        <v>4.0873254899999999E-5</v>
      </c>
      <c r="AH20" s="15">
        <v>4.1617779999999998E-5</v>
      </c>
      <c r="AI20" s="15">
        <v>4.2322507300000001E-5</v>
      </c>
      <c r="AJ20" s="15">
        <v>4.29692024E-5</v>
      </c>
      <c r="AK20" s="15">
        <v>4.3556742799999997E-5</v>
      </c>
      <c r="AL20" s="15">
        <v>4.4084744800000002E-5</v>
      </c>
      <c r="AM20" s="15">
        <v>4.4551926499999999E-5</v>
      </c>
      <c r="AN20" s="15">
        <v>4.4978430900000003E-5</v>
      </c>
      <c r="AO20" s="15">
        <v>4.5377972800000001E-5</v>
      </c>
      <c r="AP20" s="15">
        <v>4.5756777799999999E-5</v>
      </c>
      <c r="AQ20" s="15">
        <v>4.6119569300000001E-5</v>
      </c>
      <c r="AR20" s="15">
        <v>4.6457175399999998E-5</v>
      </c>
      <c r="AS20" s="15">
        <v>4.6781789999999999E-5</v>
      </c>
      <c r="AT20" s="15">
        <v>4.7099118899999998E-5</v>
      </c>
      <c r="AU20" s="15">
        <v>4.7412809399999999E-5</v>
      </c>
      <c r="AV20" s="15">
        <v>4.7727803400000002E-5</v>
      </c>
    </row>
    <row r="21" spans="1:48" x14ac:dyDescent="0.25">
      <c r="A21" t="s">
        <v>1840</v>
      </c>
      <c r="B21">
        <v>383714635.27038902</v>
      </c>
      <c r="C21">
        <v>389875297.85567099</v>
      </c>
      <c r="D21">
        <v>396134871.89999998</v>
      </c>
      <c r="E21">
        <v>414170074.19999999</v>
      </c>
      <c r="F21">
        <v>424254303.5</v>
      </c>
      <c r="G21">
        <v>439066203.80000001</v>
      </c>
      <c r="H21">
        <v>452644935.69999999</v>
      </c>
      <c r="I21">
        <v>471516664.19999999</v>
      </c>
      <c r="J21">
        <v>493350940.39999998</v>
      </c>
      <c r="K21">
        <v>518168461.5</v>
      </c>
      <c r="L21">
        <v>547875585.5</v>
      </c>
      <c r="M21">
        <v>575281596.79999995</v>
      </c>
      <c r="N21">
        <v>579373383</v>
      </c>
      <c r="O21">
        <v>577879890.20000005</v>
      </c>
      <c r="P21">
        <v>574454197.20000005</v>
      </c>
      <c r="Q21">
        <v>573863768.60000002</v>
      </c>
      <c r="R21">
        <v>582572878.10000002</v>
      </c>
      <c r="S21">
        <v>587805153.39999998</v>
      </c>
      <c r="T21">
        <v>590368625.39999998</v>
      </c>
      <c r="U21">
        <v>591853210.10000002</v>
      </c>
      <c r="V21">
        <v>593335227.89999998</v>
      </c>
      <c r="W21">
        <v>594501068.70000005</v>
      </c>
      <c r="X21">
        <v>592097944.5</v>
      </c>
      <c r="Y21">
        <v>591192776.70000005</v>
      </c>
      <c r="Z21">
        <v>591269109.70000005</v>
      </c>
      <c r="AA21">
        <v>591901137.20000005</v>
      </c>
      <c r="AB21">
        <v>592807630.5</v>
      </c>
      <c r="AC21">
        <v>593950511.29999995</v>
      </c>
      <c r="AD21">
        <v>597044189.29999995</v>
      </c>
      <c r="AE21">
        <v>599546063.89999998</v>
      </c>
      <c r="AF21">
        <v>601831330.89999998</v>
      </c>
      <c r="AG21">
        <v>606003880.10000002</v>
      </c>
      <c r="AH21">
        <v>607589173.5</v>
      </c>
      <c r="AI21">
        <v>609692876.79999995</v>
      </c>
      <c r="AJ21">
        <v>612070382.10000002</v>
      </c>
      <c r="AK21">
        <v>614624916.70000005</v>
      </c>
      <c r="AL21">
        <v>617275885.39999998</v>
      </c>
      <c r="AM21">
        <v>620143957.60000002</v>
      </c>
      <c r="AN21">
        <v>622789121.29999995</v>
      </c>
      <c r="AO21">
        <v>625334890.79999995</v>
      </c>
      <c r="AP21">
        <v>627815825.79999995</v>
      </c>
      <c r="AQ21">
        <v>630250335.79999995</v>
      </c>
      <c r="AR21">
        <v>632802922</v>
      </c>
      <c r="AS21">
        <v>635247925.20000005</v>
      </c>
      <c r="AT21">
        <v>637626855.10000002</v>
      </c>
      <c r="AU21">
        <v>639961878.10000002</v>
      </c>
      <c r="AV21">
        <v>642288024.60000002</v>
      </c>
    </row>
    <row r="22" spans="1:48" x14ac:dyDescent="0.25">
      <c r="A22" t="s">
        <v>1841</v>
      </c>
      <c r="B22">
        <v>28916.8887705464</v>
      </c>
      <c r="C22">
        <v>29381.1587731902</v>
      </c>
      <c r="D22">
        <v>29852.88278</v>
      </c>
      <c r="E22">
        <v>74458.762470000001</v>
      </c>
      <c r="F22">
        <v>140603.93710000001</v>
      </c>
      <c r="G22">
        <v>247202.66579999999</v>
      </c>
      <c r="H22">
        <v>390824.83069999999</v>
      </c>
      <c r="I22">
        <v>578602.49029999995</v>
      </c>
      <c r="J22">
        <v>796911.47279999999</v>
      </c>
      <c r="K22">
        <v>1073435.21</v>
      </c>
      <c r="L22">
        <v>1441742.537</v>
      </c>
      <c r="M22">
        <v>1884444.531</v>
      </c>
      <c r="N22">
        <v>2495564.875</v>
      </c>
      <c r="O22">
        <v>3293247.156</v>
      </c>
      <c r="P22">
        <v>4321201.1849999996</v>
      </c>
      <c r="Q22">
        <v>5628148.4570000004</v>
      </c>
      <c r="R22">
        <v>7142513.0070000002</v>
      </c>
      <c r="S22">
        <v>8802228.2960000001</v>
      </c>
      <c r="T22">
        <v>10870693.050000001</v>
      </c>
      <c r="U22">
        <v>13446805.09</v>
      </c>
      <c r="V22">
        <v>16523482</v>
      </c>
      <c r="W22">
        <v>20088860.760000002</v>
      </c>
      <c r="X22">
        <v>24534938.489999998</v>
      </c>
      <c r="Y22">
        <v>29786682.370000001</v>
      </c>
      <c r="Z22">
        <v>35774569.640000001</v>
      </c>
      <c r="AA22">
        <v>42398482.369999997</v>
      </c>
      <c r="AB22">
        <v>49554004.07</v>
      </c>
      <c r="AC22">
        <v>57170647.899999999</v>
      </c>
      <c r="AD22">
        <v>65008426.729999997</v>
      </c>
      <c r="AE22">
        <v>72983490.519999996</v>
      </c>
      <c r="AF22">
        <v>81146375.810000002</v>
      </c>
      <c r="AG22">
        <v>89425838.219999999</v>
      </c>
      <c r="AH22">
        <v>97734032.540000007</v>
      </c>
      <c r="AI22">
        <v>106345465.2</v>
      </c>
      <c r="AJ22">
        <v>115132831.3</v>
      </c>
      <c r="AK22">
        <v>124026079.8</v>
      </c>
      <c r="AL22">
        <v>132962781.8</v>
      </c>
      <c r="AM22">
        <v>141885957.30000001</v>
      </c>
      <c r="AN22">
        <v>150718671.19999999</v>
      </c>
      <c r="AO22">
        <v>159490985.19999999</v>
      </c>
      <c r="AP22">
        <v>168196989.40000001</v>
      </c>
      <c r="AQ22">
        <v>176826517.09999999</v>
      </c>
      <c r="AR22">
        <v>185376866.40000001</v>
      </c>
      <c r="AS22">
        <v>193796786.90000001</v>
      </c>
      <c r="AT22">
        <v>202093903.5</v>
      </c>
      <c r="AU22">
        <v>210268494.80000001</v>
      </c>
      <c r="AV22">
        <v>218329488.80000001</v>
      </c>
    </row>
    <row r="23" spans="1:48" x14ac:dyDescent="0.25">
      <c r="A23" t="s">
        <v>1842</v>
      </c>
      <c r="B23">
        <v>383685718.38161802</v>
      </c>
      <c r="C23">
        <v>389845916.69689798</v>
      </c>
      <c r="D23">
        <v>396105019</v>
      </c>
      <c r="E23">
        <v>417693891.19999999</v>
      </c>
      <c r="F23">
        <v>417421587.5</v>
      </c>
      <c r="G23">
        <v>427012711.39999998</v>
      </c>
      <c r="H23">
        <v>435168582.80000001</v>
      </c>
      <c r="I23">
        <v>439036416.60000002</v>
      </c>
      <c r="J23">
        <v>439946149.5</v>
      </c>
      <c r="K23">
        <v>440516160.39999998</v>
      </c>
      <c r="L23">
        <v>442098960.89999998</v>
      </c>
      <c r="M23">
        <v>441939589.80000001</v>
      </c>
      <c r="N23">
        <v>443351578.69999999</v>
      </c>
      <c r="O23">
        <v>441950346.69999999</v>
      </c>
      <c r="P23">
        <v>439955261.69999999</v>
      </c>
      <c r="Q23">
        <v>438258510.5</v>
      </c>
      <c r="R23">
        <v>443480688.30000001</v>
      </c>
      <c r="S23">
        <v>445868165.69999999</v>
      </c>
      <c r="T23">
        <v>445782560.10000002</v>
      </c>
      <c r="U23">
        <v>444354782.19999999</v>
      </c>
      <c r="V23">
        <v>442424453.89999998</v>
      </c>
      <c r="W23">
        <v>439760859.10000002</v>
      </c>
      <c r="X23">
        <v>433455952.10000002</v>
      </c>
      <c r="Y23">
        <v>427504056.10000002</v>
      </c>
      <c r="Z23">
        <v>421575212.89999998</v>
      </c>
      <c r="AA23">
        <v>415440176.69999999</v>
      </c>
      <c r="AB23">
        <v>408985832.39999998</v>
      </c>
      <c r="AC23">
        <v>402253212.89999998</v>
      </c>
      <c r="AD23">
        <v>396808410.39999998</v>
      </c>
      <c r="AE23">
        <v>390768559.80000001</v>
      </c>
      <c r="AF23">
        <v>384373340.60000002</v>
      </c>
      <c r="AG23">
        <v>379321367.10000002</v>
      </c>
      <c r="AH23">
        <v>372239405.60000002</v>
      </c>
      <c r="AI23">
        <v>365255198.5</v>
      </c>
      <c r="AJ23">
        <v>358306845.30000001</v>
      </c>
      <c r="AK23">
        <v>351389542.89999998</v>
      </c>
      <c r="AL23">
        <v>344503379.19999999</v>
      </c>
      <c r="AM23">
        <v>337798672.69999999</v>
      </c>
      <c r="AN23">
        <v>331012006.89999998</v>
      </c>
      <c r="AO23">
        <v>324208859.10000002</v>
      </c>
      <c r="AP23">
        <v>317421871.19999999</v>
      </c>
      <c r="AQ23">
        <v>310675449.89999998</v>
      </c>
      <c r="AR23">
        <v>304099539.39999998</v>
      </c>
      <c r="AS23">
        <v>297570841.89999998</v>
      </c>
      <c r="AT23">
        <v>291113840.10000002</v>
      </c>
      <c r="AU23">
        <v>284745401.5</v>
      </c>
      <c r="AV23">
        <v>278483694.10000002</v>
      </c>
    </row>
    <row r="24" spans="1:48" x14ac:dyDescent="0.25">
      <c r="A24" t="s">
        <v>1843</v>
      </c>
      <c r="B24">
        <v>0</v>
      </c>
      <c r="C24">
        <v>0</v>
      </c>
      <c r="D24">
        <v>0</v>
      </c>
      <c r="E24">
        <v>0</v>
      </c>
      <c r="F24">
        <v>27.676058529999999</v>
      </c>
      <c r="G24">
        <v>43.628673370000001</v>
      </c>
      <c r="H24">
        <v>59.338372509999999</v>
      </c>
      <c r="I24">
        <v>79.383148539999894</v>
      </c>
      <c r="J24">
        <v>129.7651572</v>
      </c>
      <c r="K24">
        <v>163.0734545</v>
      </c>
      <c r="L24">
        <v>192.80185689999999</v>
      </c>
      <c r="M24">
        <v>234.0272617</v>
      </c>
      <c r="N24">
        <v>315.68329560000001</v>
      </c>
      <c r="O24">
        <v>401.73959910000002</v>
      </c>
      <c r="P24">
        <v>452.75264249999998</v>
      </c>
      <c r="Q24">
        <v>661.83141669999998</v>
      </c>
      <c r="R24">
        <v>530.65586210000004</v>
      </c>
      <c r="S24">
        <v>533.1457355</v>
      </c>
      <c r="T24">
        <v>649.53296590000002</v>
      </c>
      <c r="U24">
        <v>807.67393070000003</v>
      </c>
      <c r="V24">
        <v>958.8965346</v>
      </c>
      <c r="W24">
        <v>1109.635407</v>
      </c>
      <c r="X24">
        <v>1437.34971</v>
      </c>
      <c r="Y24">
        <v>1710.063496</v>
      </c>
      <c r="Z24">
        <v>1977.1843309999999</v>
      </c>
      <c r="AA24">
        <v>2229.851232</v>
      </c>
      <c r="AB24">
        <v>2465.4567109999998</v>
      </c>
      <c r="AC24">
        <v>2689.933528</v>
      </c>
      <c r="AD24">
        <v>2761.5525050000001</v>
      </c>
      <c r="AE24">
        <v>2885.4966930000001</v>
      </c>
      <c r="AF24">
        <v>3022.61411</v>
      </c>
      <c r="AG24">
        <v>3012.7022120000001</v>
      </c>
      <c r="AH24">
        <v>3225.144065</v>
      </c>
      <c r="AI24">
        <v>3390.5123229999999</v>
      </c>
      <c r="AJ24">
        <v>3527.0408459999999</v>
      </c>
      <c r="AK24">
        <v>3647.44895</v>
      </c>
      <c r="AL24">
        <v>3752.9437600000001</v>
      </c>
      <c r="AM24">
        <v>3821.4129589999998</v>
      </c>
      <c r="AN24">
        <v>3900.6120409999999</v>
      </c>
      <c r="AO24">
        <v>3986.5361969999999</v>
      </c>
      <c r="AP24">
        <v>4070.9929350000002</v>
      </c>
      <c r="AQ24">
        <v>4152.9518909999997</v>
      </c>
      <c r="AR24">
        <v>4211.1929280000004</v>
      </c>
      <c r="AS24">
        <v>4277.4226790000002</v>
      </c>
      <c r="AT24">
        <v>4344.670024</v>
      </c>
      <c r="AU24">
        <v>4411.3330310000001</v>
      </c>
      <c r="AV24">
        <v>4479.3690569999999</v>
      </c>
    </row>
    <row r="25" spans="1:48" x14ac:dyDescent="0.25">
      <c r="A25" t="s">
        <v>1844</v>
      </c>
      <c r="B25">
        <v>0</v>
      </c>
      <c r="C25">
        <v>0</v>
      </c>
      <c r="D25">
        <v>0</v>
      </c>
      <c r="E25">
        <v>0</v>
      </c>
      <c r="F25">
        <v>-173.94924040000001</v>
      </c>
      <c r="G25">
        <v>-182.410235</v>
      </c>
      <c r="H25">
        <v>-182.03744320000001</v>
      </c>
      <c r="I25">
        <v>-140.65682169999999</v>
      </c>
      <c r="J25">
        <v>-99.853482220000004</v>
      </c>
      <c r="K25">
        <v>84.284499879999998</v>
      </c>
      <c r="L25">
        <v>96.997949680000005</v>
      </c>
      <c r="M25">
        <v>-1394.0654460000001</v>
      </c>
      <c r="N25">
        <v>-1416.989501</v>
      </c>
      <c r="O25">
        <v>-2147.4692500000001</v>
      </c>
      <c r="P25">
        <v>-2821.9857320000001</v>
      </c>
      <c r="Q25">
        <v>-2614.341355</v>
      </c>
      <c r="R25">
        <v>-4093.3811059999998</v>
      </c>
      <c r="S25">
        <v>-1775.470075</v>
      </c>
      <c r="T25">
        <v>-2246.2434450000001</v>
      </c>
      <c r="U25">
        <v>-2131.8208420000001</v>
      </c>
      <c r="V25">
        <v>-2049.6997230000002</v>
      </c>
      <c r="W25">
        <v>-1942.1371999999999</v>
      </c>
      <c r="X25">
        <v>-2090.4531940000002</v>
      </c>
      <c r="Y25">
        <v>-2094.5723079999998</v>
      </c>
      <c r="Z25">
        <v>-2064.9305850000001</v>
      </c>
      <c r="AA25">
        <v>-2010.3247249999999</v>
      </c>
      <c r="AB25">
        <v>-1942.0910670000001</v>
      </c>
      <c r="AC25">
        <v>-1872.602881</v>
      </c>
      <c r="AD25">
        <v>-1716.8611390000001</v>
      </c>
      <c r="AE25">
        <v>-1618.3062319999999</v>
      </c>
      <c r="AF25">
        <v>-1541.785239</v>
      </c>
      <c r="AG25">
        <v>-1409.0488</v>
      </c>
      <c r="AH25">
        <v>-1393.538286</v>
      </c>
      <c r="AI25">
        <v>-1361.057329</v>
      </c>
      <c r="AJ25">
        <v>-1323.9535550000001</v>
      </c>
      <c r="AK25">
        <v>-1286.9109559999999</v>
      </c>
      <c r="AL25">
        <v>-1250.5085779999999</v>
      </c>
      <c r="AM25">
        <v>-1201.3974559999999</v>
      </c>
      <c r="AN25">
        <v>-1161.4743880000001</v>
      </c>
      <c r="AO25">
        <v>-1128.423378</v>
      </c>
      <c r="AP25">
        <v>-1098.990346</v>
      </c>
      <c r="AQ25">
        <v>-1072.4167829999999</v>
      </c>
      <c r="AR25">
        <v>-1042.929052</v>
      </c>
      <c r="AS25">
        <v>-1018.535964</v>
      </c>
      <c r="AT25">
        <v>-997.07220819999998</v>
      </c>
      <c r="AU25">
        <v>-977.90089409999996</v>
      </c>
      <c r="AV25">
        <v>-961.16881339999998</v>
      </c>
    </row>
    <row r="26" spans="1:48" x14ac:dyDescent="0.25">
      <c r="A26" t="s">
        <v>1845</v>
      </c>
      <c r="B26">
        <v>0</v>
      </c>
      <c r="C26">
        <v>0</v>
      </c>
      <c r="D26">
        <v>0</v>
      </c>
      <c r="E26">
        <v>0</v>
      </c>
      <c r="F26">
        <v>-146.2731819</v>
      </c>
      <c r="G26">
        <v>-138.7815616</v>
      </c>
      <c r="H26">
        <v>-122.69907069999999</v>
      </c>
      <c r="I26">
        <v>-61.273673180000003</v>
      </c>
      <c r="J26">
        <v>29.911675020000001</v>
      </c>
      <c r="K26">
        <v>247.35795440000001</v>
      </c>
      <c r="L26">
        <v>289.79980649999999</v>
      </c>
      <c r="M26">
        <v>-1160.038184</v>
      </c>
      <c r="N26">
        <v>-1101.3062050000001</v>
      </c>
      <c r="O26">
        <v>-1745.7296510000001</v>
      </c>
      <c r="P26">
        <v>-2369.2330900000002</v>
      </c>
      <c r="Q26">
        <v>-1952.509939</v>
      </c>
      <c r="R26">
        <v>-3562.7252440000002</v>
      </c>
      <c r="S26">
        <v>-1242.324339</v>
      </c>
      <c r="T26">
        <v>-1596.71048</v>
      </c>
      <c r="U26">
        <v>-1324.1469119999999</v>
      </c>
      <c r="V26">
        <v>-1090.8031880000001</v>
      </c>
      <c r="W26">
        <v>-832.50179270000001</v>
      </c>
      <c r="X26">
        <v>-653.10348439999996</v>
      </c>
      <c r="Y26">
        <v>-384.5088126</v>
      </c>
      <c r="Z26">
        <v>-87.746253580000001</v>
      </c>
      <c r="AA26">
        <v>219.5265072</v>
      </c>
      <c r="AB26">
        <v>523.36564320000002</v>
      </c>
      <c r="AC26">
        <v>817.33064739999998</v>
      </c>
      <c r="AD26">
        <v>1044.691366</v>
      </c>
      <c r="AE26">
        <v>1267.1904609999999</v>
      </c>
      <c r="AF26">
        <v>1480.828872</v>
      </c>
      <c r="AG26">
        <v>1603.6534119999999</v>
      </c>
      <c r="AH26">
        <v>1831.605779</v>
      </c>
      <c r="AI26">
        <v>2029.4549939999999</v>
      </c>
      <c r="AJ26">
        <v>2203.0872909999998</v>
      </c>
      <c r="AK26">
        <v>2360.5379939999998</v>
      </c>
      <c r="AL26">
        <v>2502.4351820000002</v>
      </c>
      <c r="AM26">
        <v>2620.0155030000001</v>
      </c>
      <c r="AN26">
        <v>2739.1376529999998</v>
      </c>
      <c r="AO26">
        <v>2858.1128180000001</v>
      </c>
      <c r="AP26">
        <v>2972.0025890000002</v>
      </c>
      <c r="AQ26">
        <v>3080.535108</v>
      </c>
      <c r="AR26">
        <v>3168.263876</v>
      </c>
      <c r="AS26">
        <v>3258.8867150000001</v>
      </c>
      <c r="AT26">
        <v>3347.597816</v>
      </c>
      <c r="AU26">
        <v>3433.4321369999998</v>
      </c>
      <c r="AV26">
        <v>3518.2002440000001</v>
      </c>
    </row>
    <row r="27" spans="1:48" x14ac:dyDescent="0.25">
      <c r="A27" t="s">
        <v>1846</v>
      </c>
      <c r="B27">
        <v>0.99132434052165697</v>
      </c>
      <c r="C27">
        <v>0.99132434052165697</v>
      </c>
      <c r="D27">
        <v>0.99172610110000003</v>
      </c>
      <c r="E27">
        <v>0.98765502360000001</v>
      </c>
      <c r="F27">
        <v>0.98360065809999997</v>
      </c>
      <c r="G27">
        <v>0.97956293589999999</v>
      </c>
      <c r="H27">
        <v>0.97554178869999997</v>
      </c>
      <c r="I27">
        <v>0.97153714849999995</v>
      </c>
      <c r="J27">
        <v>0.96754894749999998</v>
      </c>
      <c r="K27">
        <v>0.96357711820000003</v>
      </c>
      <c r="L27">
        <v>0.95962159349999998</v>
      </c>
      <c r="M27">
        <v>0.95568230639999996</v>
      </c>
      <c r="N27">
        <v>0.95496918220000004</v>
      </c>
      <c r="O27">
        <v>0.95421073860000005</v>
      </c>
      <c r="P27">
        <v>0.95340251369999995</v>
      </c>
      <c r="Q27">
        <v>0.95253944010000002</v>
      </c>
      <c r="R27">
        <v>0.95161573820000001</v>
      </c>
      <c r="S27">
        <v>0.94906485620000003</v>
      </c>
      <c r="T27">
        <v>0.94659676530000003</v>
      </c>
      <c r="U27">
        <v>0.94420749940000004</v>
      </c>
      <c r="V27">
        <v>0.94173000809999996</v>
      </c>
      <c r="W27">
        <v>0.93914802249999996</v>
      </c>
      <c r="X27">
        <v>0.93915106670000004</v>
      </c>
      <c r="Y27">
        <v>0.93915429120000005</v>
      </c>
      <c r="Z27">
        <v>0.93915771260000003</v>
      </c>
      <c r="AA27">
        <v>0.93914282400000004</v>
      </c>
      <c r="AB27">
        <v>0.93912696520000005</v>
      </c>
      <c r="AC27">
        <v>0.93917792330000005</v>
      </c>
      <c r="AD27">
        <v>0.93923165669999997</v>
      </c>
      <c r="AE27">
        <v>0.9392883984</v>
      </c>
      <c r="AF27">
        <v>0.93933993189999998</v>
      </c>
      <c r="AG27">
        <v>0.93939452649999999</v>
      </c>
      <c r="AH27">
        <v>0.93936840190000004</v>
      </c>
      <c r="AI27">
        <v>0.93934093090000004</v>
      </c>
      <c r="AJ27">
        <v>0.93931200660000003</v>
      </c>
      <c r="AK27">
        <v>0.93929188559999999</v>
      </c>
      <c r="AL27">
        <v>0.93927064110000003</v>
      </c>
      <c r="AM27">
        <v>0.93905184689999999</v>
      </c>
      <c r="AN27">
        <v>0.93882460950000002</v>
      </c>
      <c r="AO27">
        <v>0.93858843049999996</v>
      </c>
      <c r="AP27">
        <v>0.93834277150000001</v>
      </c>
      <c r="AQ27">
        <v>0.93808705020000005</v>
      </c>
      <c r="AR27">
        <v>0.93778548299999998</v>
      </c>
      <c r="AS27">
        <v>0.93747725920000002</v>
      </c>
      <c r="AT27">
        <v>0.93716215570000005</v>
      </c>
      <c r="AU27">
        <v>0.93683993970000001</v>
      </c>
      <c r="AV27">
        <v>0.93651036759999995</v>
      </c>
    </row>
    <row r="28" spans="1:48" x14ac:dyDescent="0.25">
      <c r="A28" t="s">
        <v>1847</v>
      </c>
      <c r="B28">
        <v>49901.347388173002</v>
      </c>
      <c r="C28">
        <v>51716.580254768996</v>
      </c>
      <c r="D28">
        <v>53220.248820000001</v>
      </c>
      <c r="E28">
        <v>55902.44068</v>
      </c>
      <c r="F28">
        <v>55596.730609999999</v>
      </c>
      <c r="G28">
        <v>62322.062940000003</v>
      </c>
      <c r="H28">
        <v>61253.829870000001</v>
      </c>
      <c r="I28">
        <v>60221.900229999999</v>
      </c>
      <c r="J28">
        <v>52495.203379999999</v>
      </c>
      <c r="K28">
        <v>50384.72406</v>
      </c>
      <c r="L28">
        <v>51781.229639999998</v>
      </c>
      <c r="M28">
        <v>49398.524089999999</v>
      </c>
      <c r="N28">
        <v>53103.121579999999</v>
      </c>
      <c r="O28">
        <v>57392.768889999999</v>
      </c>
      <c r="P28">
        <v>59760.023930000003</v>
      </c>
      <c r="Q28">
        <v>61945.515370000001</v>
      </c>
      <c r="R28">
        <v>53982.616399999999</v>
      </c>
      <c r="S28">
        <v>48955.454660000003</v>
      </c>
      <c r="T28">
        <v>50369.210769999998</v>
      </c>
      <c r="U28">
        <v>52745.683369999999</v>
      </c>
      <c r="V28">
        <v>53877.638250000004</v>
      </c>
      <c r="W28">
        <v>54486.313419999999</v>
      </c>
      <c r="X28">
        <v>62681.927499999998</v>
      </c>
      <c r="Y28">
        <v>67256.039659999995</v>
      </c>
      <c r="Z28">
        <v>71145.166989999998</v>
      </c>
      <c r="AA28">
        <v>74384.106390000001</v>
      </c>
      <c r="AB28">
        <v>77151.880749999997</v>
      </c>
      <c r="AC28">
        <v>79792.317720000006</v>
      </c>
      <c r="AD28">
        <v>78354.564119999995</v>
      </c>
      <c r="AE28">
        <v>78923.205029999997</v>
      </c>
      <c r="AF28">
        <v>80223.642200000002</v>
      </c>
      <c r="AG28">
        <v>78030.772389999998</v>
      </c>
      <c r="AH28">
        <v>81909.904479999997</v>
      </c>
      <c r="AI28">
        <v>84777.151970000006</v>
      </c>
      <c r="AJ28">
        <v>87130.142110000001</v>
      </c>
      <c r="AK28">
        <v>89283.876409999997</v>
      </c>
      <c r="AL28">
        <v>91260.614820000003</v>
      </c>
      <c r="AM28">
        <v>92455.718890000004</v>
      </c>
      <c r="AN28">
        <v>94071.3076</v>
      </c>
      <c r="AO28">
        <v>95994.499259999997</v>
      </c>
      <c r="AP28">
        <v>98016.366150000002</v>
      </c>
      <c r="AQ28">
        <v>100103.481</v>
      </c>
      <c r="AR28">
        <v>101735.18799999999</v>
      </c>
      <c r="AS28">
        <v>103669.8651</v>
      </c>
      <c r="AT28">
        <v>105734.31050000001</v>
      </c>
      <c r="AU28">
        <v>107885.52220000001</v>
      </c>
      <c r="AV28">
        <v>110170.0278</v>
      </c>
    </row>
    <row r="29" spans="1:48" x14ac:dyDescent="0.25">
      <c r="A29" t="s">
        <v>1848</v>
      </c>
      <c r="B29">
        <v>406204372502.08698</v>
      </c>
      <c r="C29">
        <v>412726115093.13501</v>
      </c>
      <c r="D29">
        <v>419352566400</v>
      </c>
      <c r="E29">
        <v>416982545200</v>
      </c>
      <c r="F29">
        <v>411859845300</v>
      </c>
      <c r="G29">
        <v>408536947300</v>
      </c>
      <c r="H29">
        <v>407796302200</v>
      </c>
      <c r="I29">
        <v>404725523800</v>
      </c>
      <c r="J29">
        <v>399061236800</v>
      </c>
      <c r="K29">
        <v>394515364300</v>
      </c>
      <c r="L29">
        <v>391558620100</v>
      </c>
      <c r="M29">
        <v>390574161600</v>
      </c>
      <c r="N29">
        <v>391759009300</v>
      </c>
      <c r="O29">
        <v>390417874100</v>
      </c>
      <c r="P29">
        <v>384522611900</v>
      </c>
      <c r="Q29">
        <v>378378874600</v>
      </c>
      <c r="R29">
        <v>372255301600</v>
      </c>
      <c r="S29">
        <v>364825285700</v>
      </c>
      <c r="T29">
        <v>360389333700</v>
      </c>
      <c r="U29">
        <v>355575544600</v>
      </c>
      <c r="V29">
        <v>351183762500</v>
      </c>
      <c r="W29">
        <v>347074957800</v>
      </c>
      <c r="X29">
        <v>344565860500</v>
      </c>
      <c r="Y29">
        <v>342990862800</v>
      </c>
      <c r="Z29">
        <v>341914114100</v>
      </c>
      <c r="AA29">
        <v>341170757400</v>
      </c>
      <c r="AB29">
        <v>340607414300</v>
      </c>
      <c r="AC29">
        <v>340236186700</v>
      </c>
      <c r="AD29">
        <v>339915135500</v>
      </c>
      <c r="AE29">
        <v>339621519700</v>
      </c>
      <c r="AF29">
        <v>339381767300</v>
      </c>
      <c r="AG29">
        <v>339188583100</v>
      </c>
      <c r="AH29">
        <v>338908762000</v>
      </c>
      <c r="AI29">
        <v>338617926300</v>
      </c>
      <c r="AJ29">
        <v>338336973300</v>
      </c>
      <c r="AK29">
        <v>338024383300</v>
      </c>
      <c r="AL29">
        <v>337672865800</v>
      </c>
      <c r="AM29">
        <v>337151877900</v>
      </c>
      <c r="AN29">
        <v>336492080800</v>
      </c>
      <c r="AO29">
        <v>335641983300</v>
      </c>
      <c r="AP29">
        <v>334606445200</v>
      </c>
      <c r="AQ29">
        <v>333374742600</v>
      </c>
      <c r="AR29">
        <v>331890857100</v>
      </c>
      <c r="AS29">
        <v>330202909300</v>
      </c>
      <c r="AT29">
        <v>328293741800</v>
      </c>
      <c r="AU29">
        <v>326181699500</v>
      </c>
      <c r="AV29">
        <v>324060955200</v>
      </c>
    </row>
    <row r="30" spans="1:48" x14ac:dyDescent="0.25">
      <c r="A30" t="s">
        <v>1849</v>
      </c>
      <c r="B30" s="15">
        <v>9.4060102965338498E-8</v>
      </c>
      <c r="C30" s="15">
        <v>9.5941305024645304E-8</v>
      </c>
      <c r="D30" s="15">
        <v>9.5503015699999998E-8</v>
      </c>
      <c r="E30" s="15">
        <v>9.4467169599999996E-8</v>
      </c>
      <c r="F30" s="15">
        <v>9.8773516099999995E-8</v>
      </c>
      <c r="G30" s="15">
        <v>9.2996328499999995E-8</v>
      </c>
      <c r="H30" s="15">
        <v>9.4755344999999998E-8</v>
      </c>
      <c r="I30" s="15">
        <v>9.9161339600000006E-8</v>
      </c>
      <c r="J30" s="15">
        <v>1.03625565E-7</v>
      </c>
      <c r="K30" s="15">
        <v>1.0339713099999999E-7</v>
      </c>
      <c r="L30" s="15">
        <v>1.0176378000000001E-7</v>
      </c>
      <c r="M30" s="15">
        <v>9.7255273000000004E-8</v>
      </c>
      <c r="N30" s="15">
        <v>9.4613472199999997E-8</v>
      </c>
      <c r="O30" s="15">
        <v>9.8478092600000003E-8</v>
      </c>
      <c r="P30" s="15">
        <v>1.07115145E-7</v>
      </c>
      <c r="Q30" s="15">
        <v>1.10935786E-7</v>
      </c>
      <c r="R30" s="15">
        <v>1.1407201199999999E-7</v>
      </c>
      <c r="S30" s="15">
        <v>1.17132986E-7</v>
      </c>
      <c r="T30" s="15">
        <v>1.2003628799999999E-7</v>
      </c>
      <c r="U30" s="15">
        <v>1.22867363E-7</v>
      </c>
      <c r="V30" s="15">
        <v>1.2669885399999999E-7</v>
      </c>
      <c r="W30" s="15">
        <v>1.3025789E-7</v>
      </c>
      <c r="X30" s="15">
        <v>1.3277377800000001E-7</v>
      </c>
      <c r="Y30" s="15">
        <v>1.3534446599999999E-7</v>
      </c>
      <c r="Z30" s="15">
        <v>1.3787663500000001E-7</v>
      </c>
      <c r="AA30" s="15">
        <v>1.40404257E-7</v>
      </c>
      <c r="AB30" s="15">
        <v>1.4291840999999999E-7</v>
      </c>
      <c r="AC30" s="15">
        <v>1.4534913100000001E-7</v>
      </c>
      <c r="AD30" s="15">
        <v>1.4785935300000001E-7</v>
      </c>
      <c r="AE30" s="15">
        <v>1.5047490700000001E-7</v>
      </c>
      <c r="AF30" s="15">
        <v>1.5299896500000001E-7</v>
      </c>
      <c r="AG30" s="15">
        <v>1.55549129E-7</v>
      </c>
      <c r="AH30" s="15">
        <v>1.5821225699999999E-7</v>
      </c>
      <c r="AI30" s="15">
        <v>1.60884197E-7</v>
      </c>
      <c r="AJ30" s="15">
        <v>1.6364824800000001E-7</v>
      </c>
      <c r="AK30" s="15">
        <v>1.6645596999999999E-7</v>
      </c>
      <c r="AL30" s="15">
        <v>1.6932505000000001E-7</v>
      </c>
      <c r="AM30" s="15">
        <v>1.7260306399999999E-7</v>
      </c>
      <c r="AN30" s="15">
        <v>1.7595484400000001E-7</v>
      </c>
      <c r="AO30" s="15">
        <v>1.7941762599999999E-7</v>
      </c>
      <c r="AP30" s="15">
        <v>1.8298286199999999E-7</v>
      </c>
      <c r="AQ30" s="15">
        <v>1.86650789E-7</v>
      </c>
      <c r="AR30" s="15">
        <v>1.9054431499999999E-7</v>
      </c>
      <c r="AS30" s="15">
        <v>1.9459133299999999E-7</v>
      </c>
      <c r="AT30" s="15">
        <v>1.98719009E-7</v>
      </c>
      <c r="AU30" s="15">
        <v>2.0295102300000001E-7</v>
      </c>
      <c r="AV30" s="15">
        <v>2.0730441699999999E-7</v>
      </c>
    </row>
    <row r="31" spans="1:48" x14ac:dyDescent="0.25">
      <c r="A31" t="s">
        <v>1850</v>
      </c>
      <c r="B31">
        <v>144913116.15770999</v>
      </c>
      <c r="C31">
        <v>147239743.11109701</v>
      </c>
      <c r="D31">
        <v>149603724.80000001</v>
      </c>
      <c r="E31">
        <v>146894162</v>
      </c>
      <c r="F31">
        <v>142667718.59999999</v>
      </c>
      <c r="G31">
        <v>141882421.09999999</v>
      </c>
      <c r="H31">
        <v>139197954.80000001</v>
      </c>
      <c r="I31">
        <v>135839709.90000001</v>
      </c>
      <c r="J31">
        <v>131730805.3</v>
      </c>
      <c r="K31">
        <v>128545789.3</v>
      </c>
      <c r="L31">
        <v>125954703.5</v>
      </c>
      <c r="M31">
        <v>124111042.5</v>
      </c>
      <c r="N31">
        <v>123529351.09999999</v>
      </c>
      <c r="O31">
        <v>122246462.2</v>
      </c>
      <c r="P31">
        <v>119853128.8</v>
      </c>
      <c r="Q31">
        <v>118451422</v>
      </c>
      <c r="R31">
        <v>116110120.3</v>
      </c>
      <c r="S31">
        <v>112384226.7</v>
      </c>
      <c r="T31">
        <v>108567841.2</v>
      </c>
      <c r="U31">
        <v>104504812.7</v>
      </c>
      <c r="V31">
        <v>102623141.90000001</v>
      </c>
      <c r="W31">
        <v>100611162.5</v>
      </c>
      <c r="X31">
        <v>98257487.900000006</v>
      </c>
      <c r="Y31">
        <v>96120793.200000003</v>
      </c>
      <c r="Z31">
        <v>94104197.230000004</v>
      </c>
      <c r="AA31">
        <v>92153195.620000005</v>
      </c>
      <c r="AB31">
        <v>90233790.849999994</v>
      </c>
      <c r="AC31">
        <v>88374287.930000007</v>
      </c>
      <c r="AD31">
        <v>86431491.760000005</v>
      </c>
      <c r="AE31">
        <v>84473489.189999998</v>
      </c>
      <c r="AF31">
        <v>82519238.819999903</v>
      </c>
      <c r="AG31">
        <v>80517774.890000001</v>
      </c>
      <c r="AH31">
        <v>78668971.579999998</v>
      </c>
      <c r="AI31">
        <v>76872629.150000006</v>
      </c>
      <c r="AJ31">
        <v>75127983.430000007</v>
      </c>
      <c r="AK31">
        <v>73423158.230000004</v>
      </c>
      <c r="AL31">
        <v>71760523.239999995</v>
      </c>
      <c r="AM31">
        <v>70017691.340000004</v>
      </c>
      <c r="AN31">
        <v>68289654.469999999</v>
      </c>
      <c r="AO31">
        <v>66575952.960000001</v>
      </c>
      <c r="AP31">
        <v>64877359.380000003</v>
      </c>
      <c r="AQ31">
        <v>63195285.590000004</v>
      </c>
      <c r="AR31">
        <v>61502764.189999998</v>
      </c>
      <c r="AS31">
        <v>59827758.560000002</v>
      </c>
      <c r="AT31">
        <v>58167072.579999998</v>
      </c>
      <c r="AU31">
        <v>56525759.340000004</v>
      </c>
      <c r="AV31">
        <v>54916968.590000004</v>
      </c>
    </row>
    <row r="32" spans="1:48" x14ac:dyDescent="0.25">
      <c r="A32" t="s">
        <v>1851</v>
      </c>
      <c r="B32">
        <v>39.525714811669303</v>
      </c>
      <c r="C32">
        <v>40.160312947925298</v>
      </c>
      <c r="D32">
        <v>40.805099759999997</v>
      </c>
      <c r="E32">
        <v>40.514596310000002</v>
      </c>
      <c r="F32">
        <v>39.92503936</v>
      </c>
      <c r="G32">
        <v>39.640992429999997</v>
      </c>
      <c r="H32">
        <v>39.474506849999997</v>
      </c>
      <c r="I32">
        <v>39.094452490000002</v>
      </c>
      <c r="J32">
        <v>38.493625280000003</v>
      </c>
      <c r="K32">
        <v>38.03581664</v>
      </c>
      <c r="L32">
        <v>37.73533982</v>
      </c>
      <c r="M32">
        <v>37.652607009999997</v>
      </c>
      <c r="N32">
        <v>37.760386959999998</v>
      </c>
      <c r="O32">
        <v>37.592953860000001</v>
      </c>
      <c r="P32">
        <v>36.986231760000003</v>
      </c>
      <c r="Q32">
        <v>36.397311000000002</v>
      </c>
      <c r="R32">
        <v>35.786796160000002</v>
      </c>
      <c r="S32">
        <v>35.061982180000001</v>
      </c>
      <c r="T32">
        <v>34.617854860000001</v>
      </c>
      <c r="U32">
        <v>34.13524726</v>
      </c>
      <c r="V32">
        <v>33.697171070000003</v>
      </c>
      <c r="W32">
        <v>33.283890200000002</v>
      </c>
      <c r="X32">
        <v>33.032893059999999</v>
      </c>
      <c r="Y32">
        <v>32.872648499999997</v>
      </c>
      <c r="Z32">
        <v>32.760612250000001</v>
      </c>
      <c r="AA32">
        <v>32.680992629999999</v>
      </c>
      <c r="AB32">
        <v>32.618989939999999</v>
      </c>
      <c r="AC32">
        <v>32.57548705</v>
      </c>
      <c r="AD32">
        <v>32.53733424</v>
      </c>
      <c r="AE32">
        <v>32.502371699999998</v>
      </c>
      <c r="AF32">
        <v>32.47245461</v>
      </c>
      <c r="AG32">
        <v>32.447227509999998</v>
      </c>
      <c r="AH32">
        <v>32.414228270000002</v>
      </c>
      <c r="AI32">
        <v>32.380376630000001</v>
      </c>
      <c r="AJ32">
        <v>32.347888959999999</v>
      </c>
      <c r="AK32">
        <v>32.31267089</v>
      </c>
      <c r="AL32">
        <v>32.274110039999997</v>
      </c>
      <c r="AM32">
        <v>32.217300219999998</v>
      </c>
      <c r="AN32">
        <v>32.14730849</v>
      </c>
      <c r="AO32">
        <v>32.059289360000001</v>
      </c>
      <c r="AP32">
        <v>31.953602180000001</v>
      </c>
      <c r="AQ32">
        <v>31.829199249999999</v>
      </c>
      <c r="AR32">
        <v>31.680330510000001</v>
      </c>
      <c r="AS32">
        <v>31.512115770000001</v>
      </c>
      <c r="AT32">
        <v>31.322781389999999</v>
      </c>
      <c r="AU32">
        <v>31.11413289</v>
      </c>
      <c r="AV32">
        <v>30.90463218</v>
      </c>
    </row>
    <row r="33" spans="1:48" x14ac:dyDescent="0.25">
      <c r="A33" t="s">
        <v>1852</v>
      </c>
      <c r="B33">
        <v>0.35839918454870201</v>
      </c>
      <c r="C33">
        <v>0.36415339938413299</v>
      </c>
      <c r="D33">
        <v>0.37</v>
      </c>
      <c r="E33">
        <v>0.36029239759999998</v>
      </c>
      <c r="F33">
        <v>0.34979032739999999</v>
      </c>
      <c r="G33">
        <v>0.33941286040000002</v>
      </c>
      <c r="H33">
        <v>0.33119722550000003</v>
      </c>
      <c r="I33">
        <v>0.32316696150000002</v>
      </c>
      <c r="J33">
        <v>0.31423736019999998</v>
      </c>
      <c r="K33">
        <v>0.30433911499999999</v>
      </c>
      <c r="L33">
        <v>0.29476943119999999</v>
      </c>
      <c r="M33">
        <v>0.28669986040000001</v>
      </c>
      <c r="N33">
        <v>0.28118860709999999</v>
      </c>
      <c r="O33">
        <v>0.27646613489999999</v>
      </c>
      <c r="P33">
        <v>0.27100066620000002</v>
      </c>
      <c r="Q33">
        <v>0.2626703581</v>
      </c>
      <c r="R33">
        <v>0.25363917670000002</v>
      </c>
      <c r="S33">
        <v>0.24359439050000001</v>
      </c>
      <c r="T33">
        <v>0.2337033168</v>
      </c>
      <c r="U33">
        <v>0.22364227049999999</v>
      </c>
      <c r="V33">
        <v>0.2144403449</v>
      </c>
      <c r="W33">
        <v>0.2056426817</v>
      </c>
      <c r="X33">
        <v>0.1982322262</v>
      </c>
      <c r="Y33">
        <v>0.19191098740000001</v>
      </c>
      <c r="Z33">
        <v>0.18623198739999999</v>
      </c>
      <c r="AA33">
        <v>0.18102532130000001</v>
      </c>
      <c r="AB33">
        <v>0.1761835561</v>
      </c>
      <c r="AC33">
        <v>0.17164915080000001</v>
      </c>
      <c r="AD33">
        <v>0.16737361819999999</v>
      </c>
      <c r="AE33">
        <v>0.16330952479999999</v>
      </c>
      <c r="AF33">
        <v>0.1594227762</v>
      </c>
      <c r="AG33">
        <v>0.1556975783</v>
      </c>
      <c r="AH33">
        <v>0.15210880020000001</v>
      </c>
      <c r="AI33">
        <v>0.14863622300000001</v>
      </c>
      <c r="AJ33">
        <v>0.1452689268</v>
      </c>
      <c r="AK33">
        <v>0.14199507959999999</v>
      </c>
      <c r="AL33">
        <v>0.1388057288</v>
      </c>
      <c r="AM33">
        <v>0.1356763027</v>
      </c>
      <c r="AN33">
        <v>0.1325589385</v>
      </c>
      <c r="AO33">
        <v>0.1294365334</v>
      </c>
      <c r="AP33">
        <v>0.12630704209999999</v>
      </c>
      <c r="AQ33">
        <v>0.12317024729999999</v>
      </c>
      <c r="AR33">
        <v>0.1200272518</v>
      </c>
      <c r="AS33">
        <v>0.116873927</v>
      </c>
      <c r="AT33">
        <v>0.11371127089999999</v>
      </c>
      <c r="AU33">
        <v>0.1105453945</v>
      </c>
      <c r="AV33">
        <v>0.10742526199999999</v>
      </c>
    </row>
    <row r="34" spans="1:48" x14ac:dyDescent="0.25">
      <c r="A34" t="s">
        <v>1853</v>
      </c>
      <c r="B34">
        <v>9.6518912203120095</v>
      </c>
      <c r="C34">
        <v>9.8068554558467902</v>
      </c>
      <c r="D34">
        <v>9.9643076920000002</v>
      </c>
      <c r="E34">
        <v>9.4886315200000002</v>
      </c>
      <c r="F34">
        <v>8.7627787809999997</v>
      </c>
      <c r="G34">
        <v>8.9120600569999997</v>
      </c>
      <c r="H34">
        <v>8.2443078500000002</v>
      </c>
      <c r="I34">
        <v>7.6298226619999996</v>
      </c>
      <c r="J34">
        <v>7.1767839630000001</v>
      </c>
      <c r="K34">
        <v>6.954837532</v>
      </c>
      <c r="L34">
        <v>6.7749890060000002</v>
      </c>
      <c r="M34">
        <v>6.8019244929999996</v>
      </c>
      <c r="N34">
        <v>6.7468889369999996</v>
      </c>
      <c r="O34">
        <v>6.4681826659999997</v>
      </c>
      <c r="P34">
        <v>6.1418570839999997</v>
      </c>
      <c r="Q34">
        <v>6.0602659689999996</v>
      </c>
      <c r="R34">
        <v>5.8187086710000004</v>
      </c>
      <c r="S34">
        <v>5.6318060360000004</v>
      </c>
      <c r="T34">
        <v>5.4348574860000003</v>
      </c>
      <c r="U34">
        <v>5.2193346939999996</v>
      </c>
      <c r="V34">
        <v>5.0390903729999996</v>
      </c>
      <c r="W34">
        <v>4.8476295929999997</v>
      </c>
      <c r="X34">
        <v>4.73418238</v>
      </c>
      <c r="Y34">
        <v>4.6426447949999998</v>
      </c>
      <c r="Z34">
        <v>4.5611058260000004</v>
      </c>
      <c r="AA34">
        <v>4.4871408319999997</v>
      </c>
      <c r="AB34">
        <v>4.418337019</v>
      </c>
      <c r="AC34">
        <v>4.3528543859999997</v>
      </c>
      <c r="AD34">
        <v>4.29250007</v>
      </c>
      <c r="AE34">
        <v>4.236876724</v>
      </c>
      <c r="AF34">
        <v>4.1814330489999998</v>
      </c>
      <c r="AG34">
        <v>4.1284091739999997</v>
      </c>
      <c r="AH34">
        <v>4.0787753809999998</v>
      </c>
      <c r="AI34">
        <v>4.0305354099999997</v>
      </c>
      <c r="AJ34">
        <v>3.9852070880000001</v>
      </c>
      <c r="AK34">
        <v>3.9416801380000002</v>
      </c>
      <c r="AL34">
        <v>3.9003254799999998</v>
      </c>
      <c r="AM34">
        <v>3.8444848280000001</v>
      </c>
      <c r="AN34">
        <v>3.7875693830000001</v>
      </c>
      <c r="AO34">
        <v>3.7297109179999999</v>
      </c>
      <c r="AP34">
        <v>3.6703060129999998</v>
      </c>
      <c r="AQ34">
        <v>3.6090617800000002</v>
      </c>
      <c r="AR34">
        <v>3.5432444689999998</v>
      </c>
      <c r="AS34">
        <v>3.4763766999999999</v>
      </c>
      <c r="AT34">
        <v>3.4074938889999999</v>
      </c>
      <c r="AU34">
        <v>3.3370602200000001</v>
      </c>
      <c r="AV34">
        <v>3.266697175</v>
      </c>
    </row>
    <row r="35" spans="1:48" x14ac:dyDescent="0.25">
      <c r="A35" t="s">
        <v>1854</v>
      </c>
      <c r="B35">
        <v>12.401465507675301</v>
      </c>
      <c r="C35">
        <v>12.6005750477687</v>
      </c>
      <c r="D35">
        <v>12.802881360000001</v>
      </c>
      <c r="E35">
        <v>12.95566601</v>
      </c>
      <c r="F35">
        <v>13.34142319</v>
      </c>
      <c r="G35">
        <v>13.05453904</v>
      </c>
      <c r="H35">
        <v>13.31706232</v>
      </c>
      <c r="I35">
        <v>13.66777027</v>
      </c>
      <c r="J35">
        <v>13.982993779999999</v>
      </c>
      <c r="K35">
        <v>14.023287160000001</v>
      </c>
      <c r="L35">
        <v>13.963923879999999</v>
      </c>
      <c r="M35">
        <v>13.74589454</v>
      </c>
      <c r="N35">
        <v>13.65601133</v>
      </c>
      <c r="O35">
        <v>13.8648399</v>
      </c>
      <c r="P35">
        <v>14.263389930000001</v>
      </c>
      <c r="Q35">
        <v>14.28077553</v>
      </c>
      <c r="R35">
        <v>14.33528806</v>
      </c>
      <c r="S35">
        <v>14.31912554</v>
      </c>
      <c r="T35">
        <v>14.39713821</v>
      </c>
      <c r="U35">
        <v>14.4853191</v>
      </c>
      <c r="V35">
        <v>14.58498159</v>
      </c>
      <c r="W35">
        <v>14.695700390000001</v>
      </c>
      <c r="X35">
        <v>14.7826164</v>
      </c>
      <c r="Y35">
        <v>14.89406767</v>
      </c>
      <c r="Z35">
        <v>15.01065039</v>
      </c>
      <c r="AA35">
        <v>15.12558179</v>
      </c>
      <c r="AB35">
        <v>15.238265609999999</v>
      </c>
      <c r="AC35">
        <v>15.350840099999999</v>
      </c>
      <c r="AD35">
        <v>15.46477136</v>
      </c>
      <c r="AE35">
        <v>15.577622440000001</v>
      </c>
      <c r="AF35">
        <v>15.688801979999999</v>
      </c>
      <c r="AG35">
        <v>15.798571219999999</v>
      </c>
      <c r="AH35">
        <v>15.90873577</v>
      </c>
      <c r="AI35">
        <v>16.014422400000001</v>
      </c>
      <c r="AJ35">
        <v>16.11452912</v>
      </c>
      <c r="AK35">
        <v>16.210071159999998</v>
      </c>
      <c r="AL35">
        <v>16.29927056</v>
      </c>
      <c r="AM35">
        <v>16.394463129999998</v>
      </c>
      <c r="AN35">
        <v>16.478649799999999</v>
      </c>
      <c r="AO35">
        <v>16.552166119999999</v>
      </c>
      <c r="AP35">
        <v>16.61627112</v>
      </c>
      <c r="AQ35">
        <v>16.67002527</v>
      </c>
      <c r="AR35">
        <v>16.71830361</v>
      </c>
      <c r="AS35">
        <v>16.756293580000001</v>
      </c>
      <c r="AT35">
        <v>16.784847800000001</v>
      </c>
      <c r="AU35">
        <v>16.803435230000002</v>
      </c>
      <c r="AV35">
        <v>16.823558429999999</v>
      </c>
    </row>
    <row r="36" spans="1:48" x14ac:dyDescent="0.25">
      <c r="A36" t="s">
        <v>1855</v>
      </c>
      <c r="B36">
        <v>17.113958899133198</v>
      </c>
      <c r="C36">
        <v>17.388729044925601</v>
      </c>
      <c r="D36">
        <v>17.667910710000001</v>
      </c>
      <c r="E36">
        <v>17.71000639</v>
      </c>
      <c r="F36">
        <v>17.47104706</v>
      </c>
      <c r="G36">
        <v>17.334980470000001</v>
      </c>
      <c r="H36">
        <v>17.581939460000001</v>
      </c>
      <c r="I36">
        <v>17.4736926</v>
      </c>
      <c r="J36">
        <v>17.019610180000001</v>
      </c>
      <c r="K36">
        <v>16.753352830000001</v>
      </c>
      <c r="L36">
        <v>16.70165751</v>
      </c>
      <c r="M36">
        <v>16.818088110000001</v>
      </c>
      <c r="N36">
        <v>17.076298090000002</v>
      </c>
      <c r="O36">
        <v>16.983465160000002</v>
      </c>
      <c r="P36">
        <v>16.30998408</v>
      </c>
      <c r="Q36">
        <v>15.79359915</v>
      </c>
      <c r="R36">
        <v>15.37916025</v>
      </c>
      <c r="S36">
        <v>14.86745621</v>
      </c>
      <c r="T36">
        <v>14.55215585</v>
      </c>
      <c r="U36">
        <v>14.206951200000001</v>
      </c>
      <c r="V36">
        <v>13.858658760000001</v>
      </c>
      <c r="W36">
        <v>13.53491753</v>
      </c>
      <c r="X36">
        <v>13.31786206</v>
      </c>
      <c r="Y36">
        <v>13.14402505</v>
      </c>
      <c r="Z36">
        <v>13.00262405</v>
      </c>
      <c r="AA36">
        <v>12.887244689999999</v>
      </c>
      <c r="AB36">
        <v>12.78620375</v>
      </c>
      <c r="AC36">
        <v>12.70014342</v>
      </c>
      <c r="AD36">
        <v>12.6126892</v>
      </c>
      <c r="AE36">
        <v>12.524563000000001</v>
      </c>
      <c r="AF36">
        <v>12.4427968</v>
      </c>
      <c r="AG36">
        <v>12.364549540000001</v>
      </c>
      <c r="AH36">
        <v>12.27460831</v>
      </c>
      <c r="AI36">
        <v>12.186782600000001</v>
      </c>
      <c r="AJ36">
        <v>12.102883820000001</v>
      </c>
      <c r="AK36">
        <v>12.01892451</v>
      </c>
      <c r="AL36">
        <v>11.935708269999999</v>
      </c>
      <c r="AM36">
        <v>11.842675959999999</v>
      </c>
      <c r="AN36">
        <v>11.74853036</v>
      </c>
      <c r="AO36">
        <v>11.647975779999999</v>
      </c>
      <c r="AP36">
        <v>11.540718</v>
      </c>
      <c r="AQ36">
        <v>11.426941960000001</v>
      </c>
      <c r="AR36">
        <v>11.298755180000001</v>
      </c>
      <c r="AS36">
        <v>11.162571570000001</v>
      </c>
      <c r="AT36">
        <v>11.01672844</v>
      </c>
      <c r="AU36">
        <v>10.86309204</v>
      </c>
      <c r="AV36">
        <v>10.706951310000001</v>
      </c>
    </row>
    <row r="37" spans="1:48" x14ac:dyDescent="0.25">
      <c r="A37" t="s">
        <v>1856</v>
      </c>
      <c r="B37">
        <v>2318131524.4374599</v>
      </c>
      <c r="C37">
        <v>2355349875.8831902</v>
      </c>
      <c r="D37">
        <v>2393165780</v>
      </c>
      <c r="E37">
        <v>2417743066</v>
      </c>
      <c r="F37">
        <v>2442572755</v>
      </c>
      <c r="G37">
        <v>2467657440</v>
      </c>
      <c r="H37">
        <v>2492999739</v>
      </c>
      <c r="I37">
        <v>2518602297</v>
      </c>
      <c r="J37">
        <v>2544467789</v>
      </c>
      <c r="K37">
        <v>2570598913</v>
      </c>
      <c r="L37">
        <v>2596998398</v>
      </c>
      <c r="M37">
        <v>2623669000</v>
      </c>
      <c r="N37">
        <v>2653988446</v>
      </c>
      <c r="O37">
        <v>2684658267</v>
      </c>
      <c r="P37">
        <v>2715682513</v>
      </c>
      <c r="Q37">
        <v>2745467125</v>
      </c>
      <c r="R37">
        <v>2775151740</v>
      </c>
      <c r="S37">
        <v>2804229571</v>
      </c>
      <c r="T37">
        <v>2833057577</v>
      </c>
      <c r="U37">
        <v>2863783189</v>
      </c>
      <c r="V37">
        <v>2894524521</v>
      </c>
      <c r="W37">
        <v>2924411523</v>
      </c>
      <c r="X37">
        <v>2953544095</v>
      </c>
      <c r="Y37">
        <v>2981851909</v>
      </c>
      <c r="Z37">
        <v>3009484025</v>
      </c>
      <c r="AA37">
        <v>3036284686</v>
      </c>
      <c r="AB37">
        <v>3062184172</v>
      </c>
      <c r="AC37">
        <v>3087964217</v>
      </c>
      <c r="AD37">
        <v>3113483048</v>
      </c>
      <c r="AE37">
        <v>3138686341</v>
      </c>
      <c r="AF37">
        <v>3163564425</v>
      </c>
      <c r="AG37">
        <v>3188384924</v>
      </c>
      <c r="AH37">
        <v>3212818008</v>
      </c>
      <c r="AI37">
        <v>3236712515</v>
      </c>
      <c r="AJ37">
        <v>3260337894</v>
      </c>
      <c r="AK37">
        <v>3283638812</v>
      </c>
      <c r="AL37">
        <v>3306510935</v>
      </c>
      <c r="AM37">
        <v>3328474335</v>
      </c>
      <c r="AN37">
        <v>3349315510</v>
      </c>
      <c r="AO37">
        <v>3369011741</v>
      </c>
      <c r="AP37">
        <v>3387834688</v>
      </c>
      <c r="AQ37">
        <v>3405571666</v>
      </c>
      <c r="AR37">
        <v>3422253727</v>
      </c>
      <c r="AS37">
        <v>3438013091</v>
      </c>
      <c r="AT37">
        <v>3452736286</v>
      </c>
      <c r="AU37">
        <v>3466409026</v>
      </c>
      <c r="AV37">
        <v>3479017918</v>
      </c>
    </row>
    <row r="38" spans="1:48" x14ac:dyDescent="0.25">
      <c r="A38" t="s">
        <v>1857</v>
      </c>
      <c r="B38">
        <v>640398.31806251395</v>
      </c>
      <c r="C38">
        <v>650680.12020171306</v>
      </c>
      <c r="D38">
        <v>661127</v>
      </c>
      <c r="E38">
        <v>1660156.2679999999</v>
      </c>
      <c r="F38">
        <v>3789924.5449999999</v>
      </c>
      <c r="G38">
        <v>5952777.7549999999</v>
      </c>
      <c r="H38">
        <v>7618992.4689999996</v>
      </c>
      <c r="I38">
        <v>9114755.409</v>
      </c>
      <c r="J38">
        <v>10784923.720000001</v>
      </c>
      <c r="K38">
        <v>12431719.199999999</v>
      </c>
      <c r="L38">
        <v>14261448.27</v>
      </c>
      <c r="M38">
        <v>16200448.380000001</v>
      </c>
      <c r="N38">
        <v>18103818.379999999</v>
      </c>
      <c r="O38">
        <v>20632973.399999999</v>
      </c>
      <c r="P38">
        <v>24460773.640000001</v>
      </c>
      <c r="Q38">
        <v>30040949.77</v>
      </c>
      <c r="R38">
        <v>37439901.039999999</v>
      </c>
      <c r="S38">
        <v>45265623.859999999</v>
      </c>
      <c r="T38">
        <v>54825329.340000004</v>
      </c>
      <c r="U38">
        <v>64559826.5</v>
      </c>
      <c r="V38">
        <v>73846387.439999998</v>
      </c>
      <c r="W38">
        <v>81701791.920000002</v>
      </c>
      <c r="X38">
        <v>88352486.269999996</v>
      </c>
      <c r="Y38">
        <v>93299885.609999999</v>
      </c>
      <c r="Z38">
        <v>98167328.400000006</v>
      </c>
      <c r="AA38">
        <v>103140485.8</v>
      </c>
      <c r="AB38">
        <v>108334629.7</v>
      </c>
      <c r="AC38">
        <v>113865711.40000001</v>
      </c>
      <c r="AD38">
        <v>119756816.5</v>
      </c>
      <c r="AE38">
        <v>126040229.90000001</v>
      </c>
      <c r="AF38">
        <v>132739742.09999999</v>
      </c>
      <c r="AG38">
        <v>139881929.90000001</v>
      </c>
      <c r="AH38">
        <v>147453348.30000001</v>
      </c>
      <c r="AI38">
        <v>155448733.5</v>
      </c>
      <c r="AJ38">
        <v>163923644.40000001</v>
      </c>
      <c r="AK38">
        <v>172915645.19999999</v>
      </c>
      <c r="AL38">
        <v>182450791.09999999</v>
      </c>
      <c r="AM38">
        <v>192507127.90000001</v>
      </c>
      <c r="AN38">
        <v>203103275.69999999</v>
      </c>
      <c r="AO38">
        <v>214272947.40000001</v>
      </c>
      <c r="AP38">
        <v>226098395.40000001</v>
      </c>
      <c r="AQ38">
        <v>238567327.09999999</v>
      </c>
      <c r="AR38">
        <v>251707540.09999999</v>
      </c>
      <c r="AS38">
        <v>265577681.19999999</v>
      </c>
      <c r="AT38">
        <v>280174703.69999999</v>
      </c>
      <c r="AU38">
        <v>295493330.89999998</v>
      </c>
      <c r="AV38">
        <v>311518043.89999998</v>
      </c>
    </row>
    <row r="39" spans="1:48" x14ac:dyDescent="0.25">
      <c r="A39" t="s">
        <v>1858</v>
      </c>
      <c r="B39">
        <v>41062689.603059798</v>
      </c>
      <c r="C39">
        <v>41721964.366740197</v>
      </c>
      <c r="D39">
        <v>42391824</v>
      </c>
      <c r="E39">
        <v>47466470.539999999</v>
      </c>
      <c r="F39">
        <v>54396446.799999997</v>
      </c>
      <c r="G39">
        <v>61336958.5</v>
      </c>
      <c r="H39">
        <v>66925881.18</v>
      </c>
      <c r="I39">
        <v>72321007.75</v>
      </c>
      <c r="J39">
        <v>78146280.620000005</v>
      </c>
      <c r="K39">
        <v>84735270.120000005</v>
      </c>
      <c r="L39">
        <v>91885239.099999994</v>
      </c>
      <c r="M39">
        <v>99005000.189999998</v>
      </c>
      <c r="N39">
        <v>105223453.90000001</v>
      </c>
      <c r="O39">
        <v>113408047</v>
      </c>
      <c r="P39">
        <v>123776047.59999999</v>
      </c>
      <c r="Q39">
        <v>139786061.09999999</v>
      </c>
      <c r="R39">
        <v>157930829.30000001</v>
      </c>
      <c r="S39">
        <v>179559658.5</v>
      </c>
      <c r="T39">
        <v>201701971.19999999</v>
      </c>
      <c r="U39">
        <v>225941903.30000001</v>
      </c>
      <c r="V39">
        <v>248626422.59999999</v>
      </c>
      <c r="W39">
        <v>271112927.10000002</v>
      </c>
      <c r="X39">
        <v>289528496.19999999</v>
      </c>
      <c r="Y39">
        <v>304903086.5</v>
      </c>
      <c r="Z39">
        <v>319400209.19999999</v>
      </c>
      <c r="AA39">
        <v>333612220.69999999</v>
      </c>
      <c r="AB39">
        <v>347853559</v>
      </c>
      <c r="AC39">
        <v>362349786.30000001</v>
      </c>
      <c r="AD39">
        <v>377131433.80000001</v>
      </c>
      <c r="AE39">
        <v>392243241.80000001</v>
      </c>
      <c r="AF39">
        <v>407699975.30000001</v>
      </c>
      <c r="AG39">
        <v>423501501.80000001</v>
      </c>
      <c r="AH39">
        <v>439597227.10000002</v>
      </c>
      <c r="AI39">
        <v>455948441.30000001</v>
      </c>
      <c r="AJ39">
        <v>472610477.5</v>
      </c>
      <c r="AK39">
        <v>489609709.10000002</v>
      </c>
      <c r="AL39">
        <v>506946526.10000002</v>
      </c>
      <c r="AM39">
        <v>524556746.10000002</v>
      </c>
      <c r="AN39">
        <v>542454529</v>
      </c>
      <c r="AO39">
        <v>560646360.39999998</v>
      </c>
      <c r="AP39">
        <v>579191555.70000005</v>
      </c>
      <c r="AQ39">
        <v>598006070.5</v>
      </c>
      <c r="AR39">
        <v>617060993.10000002</v>
      </c>
      <c r="AS39">
        <v>636369967.39999998</v>
      </c>
      <c r="AT39">
        <v>655853645.79999995</v>
      </c>
      <c r="AU39">
        <v>675432140.89999998</v>
      </c>
      <c r="AV39">
        <v>695015542.10000002</v>
      </c>
    </row>
    <row r="40" spans="1:48" x14ac:dyDescent="0.25">
      <c r="A40" t="s">
        <v>1859</v>
      </c>
      <c r="B40">
        <v>291506404.18067801</v>
      </c>
      <c r="C40">
        <v>296186633.79021603</v>
      </c>
      <c r="D40">
        <v>300942006</v>
      </c>
      <c r="E40">
        <v>329162148.80000001</v>
      </c>
      <c r="F40">
        <v>358878480.10000002</v>
      </c>
      <c r="G40">
        <v>388767724.89999998</v>
      </c>
      <c r="H40">
        <v>414859287.39999998</v>
      </c>
      <c r="I40">
        <v>441301233.80000001</v>
      </c>
      <c r="J40">
        <v>470070016.89999998</v>
      </c>
      <c r="K40">
        <v>501636874.19999999</v>
      </c>
      <c r="L40">
        <v>533048082.89999998</v>
      </c>
      <c r="M40">
        <v>561660771.10000002</v>
      </c>
      <c r="N40">
        <v>586422232.20000005</v>
      </c>
      <c r="O40">
        <v>609434356.5</v>
      </c>
      <c r="P40">
        <v>633526808.70000005</v>
      </c>
      <c r="Q40">
        <v>662866087.79999995</v>
      </c>
      <c r="R40">
        <v>692537708.20000005</v>
      </c>
      <c r="S40">
        <v>724553029.10000002</v>
      </c>
      <c r="T40">
        <v>755007331.39999998</v>
      </c>
      <c r="U40">
        <v>787113657.5</v>
      </c>
      <c r="V40">
        <v>817794191.10000002</v>
      </c>
      <c r="W40">
        <v>848652898.89999998</v>
      </c>
      <c r="X40">
        <v>876933066.79999995</v>
      </c>
      <c r="Y40">
        <v>904169175.89999998</v>
      </c>
      <c r="Z40">
        <v>929751485.70000005</v>
      </c>
      <c r="AA40">
        <v>953849715.10000002</v>
      </c>
      <c r="AB40">
        <v>976584168.20000005</v>
      </c>
      <c r="AC40">
        <v>998338478</v>
      </c>
      <c r="AD40">
        <v>1019142999</v>
      </c>
      <c r="AE40">
        <v>1039056276</v>
      </c>
      <c r="AF40">
        <v>1058134427</v>
      </c>
      <c r="AG40">
        <v>1076518427</v>
      </c>
      <c r="AH40">
        <v>1094134034</v>
      </c>
      <c r="AI40">
        <v>1110966893</v>
      </c>
      <c r="AJ40">
        <v>1127121427</v>
      </c>
      <c r="AK40">
        <v>1142568996</v>
      </c>
      <c r="AL40">
        <v>1157260293</v>
      </c>
      <c r="AM40">
        <v>1171055755</v>
      </c>
      <c r="AN40">
        <v>1183984984</v>
      </c>
      <c r="AO40">
        <v>1196057936</v>
      </c>
      <c r="AP40">
        <v>1207339207</v>
      </c>
      <c r="AQ40">
        <v>1217727191</v>
      </c>
      <c r="AR40">
        <v>1227201886</v>
      </c>
      <c r="AS40">
        <v>1235786424</v>
      </c>
      <c r="AT40">
        <v>1243411410</v>
      </c>
      <c r="AU40">
        <v>1250044703</v>
      </c>
      <c r="AV40">
        <v>1255656693</v>
      </c>
    </row>
    <row r="41" spans="1:48" x14ac:dyDescent="0.25">
      <c r="A41" t="s">
        <v>1860</v>
      </c>
      <c r="B41">
        <v>640671991.67983496</v>
      </c>
      <c r="C41">
        <v>650958187.73748195</v>
      </c>
      <c r="D41">
        <v>661409532</v>
      </c>
      <c r="E41">
        <v>680127509.10000002</v>
      </c>
      <c r="F41">
        <v>698578049.5</v>
      </c>
      <c r="G41">
        <v>717229466</v>
      </c>
      <c r="H41">
        <v>733824133.70000005</v>
      </c>
      <c r="I41">
        <v>750686868.5</v>
      </c>
      <c r="J41">
        <v>769147762</v>
      </c>
      <c r="K41">
        <v>788850348.79999995</v>
      </c>
      <c r="L41">
        <v>807610416.20000005</v>
      </c>
      <c r="M41">
        <v>823848229.10000002</v>
      </c>
      <c r="N41">
        <v>838552492.70000005</v>
      </c>
      <c r="O41">
        <v>849725398.70000005</v>
      </c>
      <c r="P41">
        <v>860152695.5</v>
      </c>
      <c r="Q41">
        <v>868926606.5</v>
      </c>
      <c r="R41">
        <v>876640099.39999998</v>
      </c>
      <c r="S41">
        <v>882259988.79999995</v>
      </c>
      <c r="T41">
        <v>886825985.89999998</v>
      </c>
      <c r="U41">
        <v>890803366.39999998</v>
      </c>
      <c r="V41">
        <v>895157070.60000002</v>
      </c>
      <c r="W41">
        <v>898735827</v>
      </c>
      <c r="X41">
        <v>903952114.39999998</v>
      </c>
      <c r="Y41">
        <v>909505987.79999995</v>
      </c>
      <c r="Z41">
        <v>914499800.20000005</v>
      </c>
      <c r="AA41">
        <v>918481858.20000005</v>
      </c>
      <c r="AB41">
        <v>921244125.60000002</v>
      </c>
      <c r="AC41">
        <v>923108570</v>
      </c>
      <c r="AD41">
        <v>924024604.10000002</v>
      </c>
      <c r="AE41">
        <v>923982659.20000005</v>
      </c>
      <c r="AF41">
        <v>923008712.20000005</v>
      </c>
      <c r="AG41">
        <v>921275033.20000005</v>
      </c>
      <c r="AH41">
        <v>918667694.70000005</v>
      </c>
      <c r="AI41">
        <v>915163486.89999998</v>
      </c>
      <c r="AJ41">
        <v>910867763.29999995</v>
      </c>
      <c r="AK41">
        <v>905725432</v>
      </c>
      <c r="AL41">
        <v>899677112.29999995</v>
      </c>
      <c r="AM41">
        <v>892547678.10000002</v>
      </c>
      <c r="AN41">
        <v>884267998.10000002</v>
      </c>
      <c r="AO41">
        <v>874841173.29999995</v>
      </c>
      <c r="AP41">
        <v>864349906.79999995</v>
      </c>
      <c r="AQ41">
        <v>852771224.70000005</v>
      </c>
      <c r="AR41">
        <v>840153776.5</v>
      </c>
      <c r="AS41">
        <v>826558563.60000002</v>
      </c>
      <c r="AT41">
        <v>812018460.60000002</v>
      </c>
      <c r="AU41">
        <v>796612368.60000002</v>
      </c>
      <c r="AV41">
        <v>781826754.39999998</v>
      </c>
    </row>
    <row r="42" spans="1:48" x14ac:dyDescent="0.25">
      <c r="A42" t="s">
        <v>1861</v>
      </c>
      <c r="B42">
        <v>762047427.55376601</v>
      </c>
      <c r="C42">
        <v>774282345.494367</v>
      </c>
      <c r="D42">
        <v>786713699</v>
      </c>
      <c r="E42">
        <v>773361441.29999995</v>
      </c>
      <c r="F42">
        <v>757786698.10000002</v>
      </c>
      <c r="G42">
        <v>742083547.5</v>
      </c>
      <c r="H42">
        <v>730559392.70000005</v>
      </c>
      <c r="I42">
        <v>718915729.29999995</v>
      </c>
      <c r="J42">
        <v>705000890.60000002</v>
      </c>
      <c r="K42">
        <v>688569863.20000005</v>
      </c>
      <c r="L42">
        <v>672287367</v>
      </c>
      <c r="M42">
        <v>658764470.39999998</v>
      </c>
      <c r="N42">
        <v>650525631.89999998</v>
      </c>
      <c r="O42">
        <v>643640984.39999998</v>
      </c>
      <c r="P42">
        <v>634747305.79999995</v>
      </c>
      <c r="Q42">
        <v>618846399.79999995</v>
      </c>
      <c r="R42">
        <v>601054858</v>
      </c>
      <c r="S42">
        <v>580271819.20000005</v>
      </c>
      <c r="T42">
        <v>559527318.79999995</v>
      </c>
      <c r="U42">
        <v>537712691.5</v>
      </c>
      <c r="V42">
        <v>517579580.39999998</v>
      </c>
      <c r="W42">
        <v>498133917.39999998</v>
      </c>
      <c r="X42">
        <v>481849667.39999998</v>
      </c>
      <c r="Y42">
        <v>468294365.60000002</v>
      </c>
      <c r="Z42">
        <v>456078824.10000002</v>
      </c>
      <c r="AA42">
        <v>444824420.5</v>
      </c>
      <c r="AB42">
        <v>434298905.30000001</v>
      </c>
      <c r="AC42">
        <v>424358634.60000002</v>
      </c>
      <c r="AD42">
        <v>414913596.69999999</v>
      </c>
      <c r="AE42">
        <v>405869817</v>
      </c>
      <c r="AF42">
        <v>397160965.60000002</v>
      </c>
      <c r="AG42">
        <v>388753952.39999998</v>
      </c>
      <c r="AH42">
        <v>380610498.10000002</v>
      </c>
      <c r="AI42">
        <v>372696386.69999999</v>
      </c>
      <c r="AJ42">
        <v>364985573.19999999</v>
      </c>
      <c r="AK42">
        <v>357459243.60000002</v>
      </c>
      <c r="AL42">
        <v>350106250.89999998</v>
      </c>
      <c r="AM42">
        <v>342884225.39999998</v>
      </c>
      <c r="AN42">
        <v>335681717.60000002</v>
      </c>
      <c r="AO42">
        <v>328458280</v>
      </c>
      <c r="AP42">
        <v>321205292.89999998</v>
      </c>
      <c r="AQ42">
        <v>313928268.69999999</v>
      </c>
      <c r="AR42">
        <v>306630222.69999999</v>
      </c>
      <c r="AS42">
        <v>299298836.89999998</v>
      </c>
      <c r="AT42">
        <v>291937919.5</v>
      </c>
      <c r="AU42">
        <v>284562267.69999999</v>
      </c>
      <c r="AV42">
        <v>277190298.19999999</v>
      </c>
    </row>
    <row r="43" spans="1:48" x14ac:dyDescent="0.25">
      <c r="A43" t="s">
        <v>1862</v>
      </c>
      <c r="B43">
        <v>399231640.45290101</v>
      </c>
      <c r="C43">
        <v>405641433.57550502</v>
      </c>
      <c r="D43">
        <v>412154138</v>
      </c>
      <c r="E43">
        <v>405925438.30000001</v>
      </c>
      <c r="F43">
        <v>398111301.60000002</v>
      </c>
      <c r="G43">
        <v>390006259.30000001</v>
      </c>
      <c r="H43">
        <v>384280844.19999999</v>
      </c>
      <c r="I43">
        <v>378395890.69999999</v>
      </c>
      <c r="J43">
        <v>370832390.39999998</v>
      </c>
      <c r="K43">
        <v>361645052.19999999</v>
      </c>
      <c r="L43">
        <v>352540080.80000001</v>
      </c>
      <c r="M43">
        <v>345189388.10000002</v>
      </c>
      <c r="N43">
        <v>341087045.10000002</v>
      </c>
      <c r="O43">
        <v>338118264.30000001</v>
      </c>
      <c r="P43">
        <v>333909561.60000002</v>
      </c>
      <c r="Q43">
        <v>325706217.60000002</v>
      </c>
      <c r="R43">
        <v>316217771.39999998</v>
      </c>
      <c r="S43">
        <v>305237557.10000002</v>
      </c>
      <c r="T43">
        <v>294039697.89999998</v>
      </c>
      <c r="U43">
        <v>282365215.60000002</v>
      </c>
      <c r="V43">
        <v>271534218.69999999</v>
      </c>
      <c r="W43">
        <v>261078221.40000001</v>
      </c>
      <c r="X43">
        <v>252219206.80000001</v>
      </c>
      <c r="Y43">
        <v>244751279.09999999</v>
      </c>
      <c r="Z43">
        <v>238058643.5</v>
      </c>
      <c r="AA43">
        <v>231946079.59999999</v>
      </c>
      <c r="AB43">
        <v>226285912.80000001</v>
      </c>
      <c r="AC43">
        <v>220992630.19999999</v>
      </c>
      <c r="AD43">
        <v>216007702.90000001</v>
      </c>
      <c r="AE43">
        <v>211270425.09999999</v>
      </c>
      <c r="AF43">
        <v>206736388.69999999</v>
      </c>
      <c r="AG43">
        <v>202379856</v>
      </c>
      <c r="AH43">
        <v>198174168.19999999</v>
      </c>
      <c r="AI43">
        <v>194095510.69999999</v>
      </c>
      <c r="AJ43">
        <v>190127348.80000001</v>
      </c>
      <c r="AK43">
        <v>186259579</v>
      </c>
      <c r="AL43">
        <v>182486634.19999999</v>
      </c>
      <c r="AM43">
        <v>178780305.40000001</v>
      </c>
      <c r="AN43">
        <v>175060584.09999999</v>
      </c>
      <c r="AO43">
        <v>171298067.19999999</v>
      </c>
      <c r="AP43">
        <v>167486754.59999999</v>
      </c>
      <c r="AQ43">
        <v>163630500.90000001</v>
      </c>
      <c r="AR43">
        <v>159731177.40000001</v>
      </c>
      <c r="AS43">
        <v>155779600</v>
      </c>
      <c r="AT43">
        <v>151778601.80000001</v>
      </c>
      <c r="AU43">
        <v>147737941.19999999</v>
      </c>
      <c r="AV43">
        <v>143670119.5</v>
      </c>
    </row>
    <row r="44" spans="1:48" x14ac:dyDescent="0.25">
      <c r="A44" t="s">
        <v>1863</v>
      </c>
      <c r="B44">
        <v>182970972.649156</v>
      </c>
      <c r="C44">
        <v>185908630.79867601</v>
      </c>
      <c r="D44">
        <v>188893454</v>
      </c>
      <c r="E44">
        <v>180039901.59999999</v>
      </c>
      <c r="F44">
        <v>171031854.5</v>
      </c>
      <c r="G44">
        <v>162280705.80000001</v>
      </c>
      <c r="H44">
        <v>154931207</v>
      </c>
      <c r="I44">
        <v>147866811.90000001</v>
      </c>
      <c r="J44">
        <v>140485524.40000001</v>
      </c>
      <c r="K44">
        <v>132729785.09999999</v>
      </c>
      <c r="L44">
        <v>125365763.90000001</v>
      </c>
      <c r="M44">
        <v>119000692.7</v>
      </c>
      <c r="N44">
        <v>114073771.7</v>
      </c>
      <c r="O44">
        <v>109698242.90000001</v>
      </c>
      <c r="P44">
        <v>105109319.7</v>
      </c>
      <c r="Q44">
        <v>99294802.900000006</v>
      </c>
      <c r="R44">
        <v>93330572.260000005</v>
      </c>
      <c r="S44">
        <v>87081894.730000004</v>
      </c>
      <c r="T44">
        <v>81129942.409999996</v>
      </c>
      <c r="U44">
        <v>75286528.640000001</v>
      </c>
      <c r="V44">
        <v>69986650.239999995</v>
      </c>
      <c r="W44">
        <v>64995939.079999998</v>
      </c>
      <c r="X44">
        <v>60709057.259999998</v>
      </c>
      <c r="Y44">
        <v>56928128.770000003</v>
      </c>
      <c r="Z44">
        <v>53527733.859999999</v>
      </c>
      <c r="AA44">
        <v>50429906.149999999</v>
      </c>
      <c r="AB44">
        <v>47582871.740000002</v>
      </c>
      <c r="AC44">
        <v>44950406.759999998</v>
      </c>
      <c r="AD44">
        <v>42505894.950000003</v>
      </c>
      <c r="AE44">
        <v>40223692.159999996</v>
      </c>
      <c r="AF44">
        <v>38084213.710000001</v>
      </c>
      <c r="AG44">
        <v>36074224.359999999</v>
      </c>
      <c r="AH44">
        <v>34181037.640000001</v>
      </c>
      <c r="AI44">
        <v>32393063.41</v>
      </c>
      <c r="AJ44">
        <v>30701659.350000001</v>
      </c>
      <c r="AK44">
        <v>29100207.100000001</v>
      </c>
      <c r="AL44">
        <v>27583326.940000001</v>
      </c>
      <c r="AM44">
        <v>26142497.09</v>
      </c>
      <c r="AN44">
        <v>24762421.640000001</v>
      </c>
      <c r="AO44">
        <v>23436976.18</v>
      </c>
      <c r="AP44">
        <v>22163575.300000001</v>
      </c>
      <c r="AQ44">
        <v>20941083.289999999</v>
      </c>
      <c r="AR44">
        <v>19768131.34</v>
      </c>
      <c r="AS44">
        <v>18642017.84</v>
      </c>
      <c r="AT44">
        <v>17561544.050000001</v>
      </c>
      <c r="AU44">
        <v>16526273.039999999</v>
      </c>
      <c r="AV44">
        <v>15536004.16</v>
      </c>
    </row>
    <row r="45" spans="1:48" x14ac:dyDescent="0.25">
      <c r="A45" t="s">
        <v>1864</v>
      </c>
      <c r="C45">
        <v>2182612.0154666998</v>
      </c>
      <c r="D45">
        <v>2217654.557</v>
      </c>
      <c r="E45">
        <v>2253259.719</v>
      </c>
      <c r="F45">
        <v>2197347.983</v>
      </c>
      <c r="G45">
        <v>2135517.6069999998</v>
      </c>
      <c r="H45">
        <v>2073850.466</v>
      </c>
      <c r="I45">
        <v>2025887.1850000001</v>
      </c>
      <c r="J45">
        <v>1978454.6710000001</v>
      </c>
      <c r="K45">
        <v>1924316.4539999999</v>
      </c>
      <c r="L45">
        <v>1863141.237</v>
      </c>
      <c r="M45">
        <v>1803611.1259999999</v>
      </c>
      <c r="N45">
        <v>1753745.602</v>
      </c>
      <c r="O45">
        <v>1720550.5460000001</v>
      </c>
      <c r="P45">
        <v>1692851.5390000001</v>
      </c>
      <c r="Q45">
        <v>1659938.1159999999</v>
      </c>
      <c r="R45">
        <v>1607861.165</v>
      </c>
      <c r="S45">
        <v>1600180.855</v>
      </c>
      <c r="T45">
        <v>1582221.9380000001</v>
      </c>
      <c r="U45">
        <v>1561512.7549999999</v>
      </c>
      <c r="V45">
        <v>1535440.7849999999</v>
      </c>
      <c r="W45">
        <v>1511719.0819999999</v>
      </c>
      <c r="X45">
        <v>1487546.0889999999</v>
      </c>
      <c r="Y45">
        <v>1470747.023</v>
      </c>
      <c r="Z45">
        <v>1460304.2309999999</v>
      </c>
      <c r="AA45">
        <v>1452831.966</v>
      </c>
      <c r="AB45">
        <v>1447319.247</v>
      </c>
      <c r="AC45">
        <v>1443131.0390000001</v>
      </c>
      <c r="AD45">
        <v>1439867.173</v>
      </c>
      <c r="AE45">
        <v>1437276.4790000001</v>
      </c>
      <c r="AF45">
        <v>1435067.4920000001</v>
      </c>
      <c r="AG45">
        <v>1433032.3870000001</v>
      </c>
      <c r="AH45">
        <v>1431076.9979999999</v>
      </c>
      <c r="AI45">
        <v>1429083.92</v>
      </c>
      <c r="AJ45">
        <v>1426942.459</v>
      </c>
      <c r="AK45">
        <v>1424577.206</v>
      </c>
      <c r="AL45">
        <v>1421944.4280000001</v>
      </c>
      <c r="AM45">
        <v>1419028.8940000001</v>
      </c>
      <c r="AN45">
        <v>1415663.2819999999</v>
      </c>
      <c r="AO45">
        <v>1411326.392</v>
      </c>
      <c r="AP45">
        <v>1405812.003</v>
      </c>
      <c r="AQ45">
        <v>1399061.55</v>
      </c>
      <c r="AR45">
        <v>1391084.811</v>
      </c>
      <c r="AS45">
        <v>1381880.1569999999</v>
      </c>
      <c r="AT45">
        <v>1371366.666</v>
      </c>
      <c r="AU45">
        <v>1359546.5349999999</v>
      </c>
      <c r="AV45">
        <v>1346479.446</v>
      </c>
    </row>
    <row r="46" spans="1:48" x14ac:dyDescent="0.25">
      <c r="A46" t="s">
        <v>1865</v>
      </c>
      <c r="B46">
        <v>27240234.959945701</v>
      </c>
      <c r="C46">
        <v>27677585.743331298</v>
      </c>
      <c r="D46">
        <v>28121958.34</v>
      </c>
      <c r="E46">
        <v>39354810.380000003</v>
      </c>
      <c r="F46">
        <v>45364406</v>
      </c>
      <c r="G46">
        <v>45516119.240000002</v>
      </c>
      <c r="H46">
        <v>35070343.609999999</v>
      </c>
      <c r="I46">
        <v>35012113.590000004</v>
      </c>
      <c r="J46">
        <v>39899401.43</v>
      </c>
      <c r="K46">
        <v>46533664.200000003</v>
      </c>
      <c r="L46">
        <v>46964548.420000002</v>
      </c>
      <c r="M46">
        <v>41281812.799999997</v>
      </c>
      <c r="N46">
        <v>28952517.84</v>
      </c>
      <c r="O46">
        <v>30282524.75</v>
      </c>
      <c r="P46">
        <v>37773608.310000002</v>
      </c>
      <c r="Q46">
        <v>62400636.280000001</v>
      </c>
      <c r="R46">
        <v>69799679.739999995</v>
      </c>
      <c r="S46">
        <v>83652348.840000004</v>
      </c>
      <c r="T46">
        <v>84518163.980000004</v>
      </c>
      <c r="U46">
        <v>92015109.799999997</v>
      </c>
      <c r="V46">
        <v>86066225.390000001</v>
      </c>
      <c r="W46">
        <v>86536359.280000001</v>
      </c>
      <c r="X46">
        <v>71165918.549999997</v>
      </c>
      <c r="Y46">
        <v>62420843.439999998</v>
      </c>
      <c r="Z46">
        <v>57576384.270000003</v>
      </c>
      <c r="AA46">
        <v>54921958.93</v>
      </c>
      <c r="AB46">
        <v>53550860.229999997</v>
      </c>
      <c r="AC46">
        <v>52854576.140000001</v>
      </c>
      <c r="AD46">
        <v>52471595.689999998</v>
      </c>
      <c r="AE46">
        <v>52426342.719999999</v>
      </c>
      <c r="AF46">
        <v>52572922.189999998</v>
      </c>
      <c r="AG46">
        <v>52697742.640000001</v>
      </c>
      <c r="AH46">
        <v>52897932.07</v>
      </c>
      <c r="AI46">
        <v>53137576.969999999</v>
      </c>
      <c r="AJ46">
        <v>53468503.759999998</v>
      </c>
      <c r="AK46">
        <v>53944496.240000002</v>
      </c>
      <c r="AL46">
        <v>54514947.979999997</v>
      </c>
      <c r="AM46">
        <v>55318467.439999998</v>
      </c>
      <c r="AN46">
        <v>56624760.07</v>
      </c>
      <c r="AO46">
        <v>58166785.119999997</v>
      </c>
      <c r="AP46">
        <v>59820487.090000004</v>
      </c>
      <c r="AQ46">
        <v>61506464.829999998</v>
      </c>
      <c r="AR46">
        <v>63217690.759999998</v>
      </c>
      <c r="AS46">
        <v>65025231.329999998</v>
      </c>
      <c r="AT46">
        <v>66858081.920000002</v>
      </c>
      <c r="AU46">
        <v>68601148.579999998</v>
      </c>
      <c r="AV46">
        <v>70221997.079999998</v>
      </c>
    </row>
    <row r="47" spans="1:48" x14ac:dyDescent="0.25">
      <c r="A47" t="s">
        <v>1866</v>
      </c>
      <c r="B47">
        <v>1.70921139075327E-4</v>
      </c>
      <c r="C47">
        <v>1.74339561856833E-4</v>
      </c>
      <c r="D47">
        <v>1.76337195E-4</v>
      </c>
      <c r="E47">
        <v>1.40035643E-4</v>
      </c>
      <c r="F47">
        <v>1.4683287E-4</v>
      </c>
      <c r="G47">
        <v>1.51415918E-4</v>
      </c>
      <c r="H47">
        <v>1.5511362999999999E-4</v>
      </c>
      <c r="I47">
        <v>1.5050677E-4</v>
      </c>
      <c r="J47">
        <v>1.6363454899999999E-4</v>
      </c>
      <c r="K47">
        <v>1.59285591E-4</v>
      </c>
      <c r="L47">
        <v>1.53979067E-4</v>
      </c>
      <c r="M47">
        <v>1.4433844699999999E-4</v>
      </c>
      <c r="N47">
        <v>1.3845886E-4</v>
      </c>
      <c r="O47">
        <v>1.1055860699999999E-4</v>
      </c>
      <c r="P47">
        <v>1.2352135700000001E-4</v>
      </c>
      <c r="Q47">
        <v>1.10797564E-4</v>
      </c>
      <c r="R47">
        <v>1.3276872499999999E-4</v>
      </c>
      <c r="S47">
        <v>1.12006769E-4</v>
      </c>
      <c r="T47">
        <v>1.3078062600000001E-4</v>
      </c>
      <c r="U47">
        <v>1.29151796E-4</v>
      </c>
      <c r="V47">
        <v>1.5380976999999999E-4</v>
      </c>
      <c r="W47">
        <v>1.4424134899999999E-4</v>
      </c>
      <c r="X47">
        <v>1.8738453100000001E-4</v>
      </c>
      <c r="Y47">
        <v>1.76017438E-4</v>
      </c>
      <c r="Z47">
        <v>1.77518262E-4</v>
      </c>
      <c r="AA47">
        <v>1.7875098899999999E-4</v>
      </c>
      <c r="AB47">
        <v>1.7993094399999999E-4</v>
      </c>
      <c r="AC47">
        <v>1.8126418600000001E-4</v>
      </c>
      <c r="AD47">
        <v>1.8280753E-4</v>
      </c>
      <c r="AE47">
        <v>1.84620475E-4</v>
      </c>
      <c r="AF47">
        <v>1.8671268E-4</v>
      </c>
      <c r="AG47">
        <v>1.8906178300000001E-4</v>
      </c>
      <c r="AH47">
        <v>1.91642978E-4</v>
      </c>
      <c r="AI47">
        <v>1.9446953600000001E-4</v>
      </c>
      <c r="AJ47">
        <v>1.97498183E-4</v>
      </c>
      <c r="AK47">
        <v>2.0069703400000001E-4</v>
      </c>
      <c r="AL47">
        <v>2.0406876800000001E-4</v>
      </c>
      <c r="AM47">
        <v>2.0766518000000001E-4</v>
      </c>
      <c r="AN47">
        <v>2.1169769100000001E-4</v>
      </c>
      <c r="AO47">
        <v>2.15996587E-4</v>
      </c>
      <c r="AP47">
        <v>2.20477437E-4</v>
      </c>
      <c r="AQ47">
        <v>2.2511853999999999E-4</v>
      </c>
      <c r="AR47">
        <v>2.2993760299999999E-4</v>
      </c>
      <c r="AS47">
        <v>2.34972235E-4</v>
      </c>
      <c r="AT47">
        <v>2.4019503500000001E-4</v>
      </c>
      <c r="AU47">
        <v>2.4559014199999999E-4</v>
      </c>
      <c r="AV47">
        <v>2.5119817300000002E-4</v>
      </c>
    </row>
    <row r="48" spans="1:48" x14ac:dyDescent="0.25">
      <c r="A48" t="s">
        <v>1867</v>
      </c>
      <c r="B48">
        <v>4655.9319880334697</v>
      </c>
      <c r="C48">
        <v>4825.2981717473203</v>
      </c>
      <c r="D48">
        <v>4958.9472509999996</v>
      </c>
      <c r="E48">
        <v>6685.0332159999998</v>
      </c>
      <c r="F48">
        <v>8079.8941919999997</v>
      </c>
      <c r="G48">
        <v>8204.6011460000009</v>
      </c>
      <c r="H48">
        <v>6325.4514950000003</v>
      </c>
      <c r="I48">
        <v>6303.7109739999996</v>
      </c>
      <c r="J48">
        <v>7395.6572200000001</v>
      </c>
      <c r="K48">
        <v>8536.6751710000008</v>
      </c>
      <c r="L48">
        <v>8693.9841199999901</v>
      </c>
      <c r="M48">
        <v>7712.5339889999996</v>
      </c>
      <c r="N48">
        <v>5313.4786679999997</v>
      </c>
      <c r="O48">
        <v>5170.6901799999996</v>
      </c>
      <c r="P48">
        <v>6806.4048679999996</v>
      </c>
      <c r="Q48">
        <v>11316.814189999999</v>
      </c>
      <c r="R48">
        <v>13348.567129999999</v>
      </c>
      <c r="S48">
        <v>15518.48252</v>
      </c>
      <c r="T48">
        <v>16503.876990000001</v>
      </c>
      <c r="U48">
        <v>17540.800370000001</v>
      </c>
      <c r="V48">
        <v>16544.13103</v>
      </c>
      <c r="W48">
        <v>15854.552019999999</v>
      </c>
      <c r="X48">
        <v>13335.3923</v>
      </c>
      <c r="Y48">
        <v>10987.156919999999</v>
      </c>
      <c r="Z48">
        <v>10220.85966</v>
      </c>
      <c r="AA48">
        <v>9817.3544700000002</v>
      </c>
      <c r="AB48">
        <v>9635.4568569999901</v>
      </c>
      <c r="AC48">
        <v>9580.6417349999901</v>
      </c>
      <c r="AD48">
        <v>9592.20279999999</v>
      </c>
      <c r="AE48">
        <v>9678.97630199999</v>
      </c>
      <c r="AF48">
        <v>9816.0312169999997</v>
      </c>
      <c r="AG48">
        <v>9963.1291579999997</v>
      </c>
      <c r="AH48">
        <v>10137.517229999999</v>
      </c>
      <c r="AI48">
        <v>10333.63992</v>
      </c>
      <c r="AJ48">
        <v>10559.93233</v>
      </c>
      <c r="AK48">
        <v>10826.500389999999</v>
      </c>
      <c r="AL48">
        <v>11124.798269999999</v>
      </c>
      <c r="AM48">
        <v>11487.71948</v>
      </c>
      <c r="AN48">
        <v>11987.33095</v>
      </c>
      <c r="AO48">
        <v>12563.82704</v>
      </c>
      <c r="AP48">
        <v>13189.06769</v>
      </c>
      <c r="AQ48">
        <v>13846.24555</v>
      </c>
      <c r="AR48">
        <v>14536.124250000001</v>
      </c>
      <c r="AS48">
        <v>15279.123960000001</v>
      </c>
      <c r="AT48">
        <v>16058.97933</v>
      </c>
      <c r="AU48">
        <v>16847.765820000001</v>
      </c>
      <c r="AV48">
        <v>17639.63739</v>
      </c>
    </row>
    <row r="49" spans="1:48" x14ac:dyDescent="0.25">
      <c r="A49" t="s">
        <v>1868</v>
      </c>
      <c r="B49">
        <v>0</v>
      </c>
      <c r="C49">
        <v>0</v>
      </c>
      <c r="D49">
        <v>0</v>
      </c>
      <c r="E49">
        <v>1173.9570530000001</v>
      </c>
      <c r="F49">
        <v>1418.908248</v>
      </c>
      <c r="G49">
        <v>1312.736183</v>
      </c>
      <c r="H49">
        <v>885.56320940000001</v>
      </c>
      <c r="I49">
        <v>778.6569111</v>
      </c>
      <c r="J49">
        <v>616.14296990000003</v>
      </c>
      <c r="K49">
        <v>878.41650630000004</v>
      </c>
      <c r="L49">
        <v>1198.062361</v>
      </c>
      <c r="M49">
        <v>1550.885912</v>
      </c>
      <c r="N49">
        <v>968.05518029999996</v>
      </c>
      <c r="O49">
        <v>1025.6623979999999</v>
      </c>
      <c r="P49">
        <v>872.60071400000004</v>
      </c>
      <c r="Q49">
        <v>1541.5523559999999</v>
      </c>
      <c r="R49">
        <v>1535.967083</v>
      </c>
      <c r="S49">
        <v>3033.2483969999998</v>
      </c>
      <c r="T49">
        <v>2272.621717</v>
      </c>
      <c r="U49">
        <v>2415.4084459999999</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row>
    <row r="50" spans="1:48" x14ac:dyDescent="0.25">
      <c r="A50" t="s">
        <v>1869</v>
      </c>
      <c r="B50">
        <v>0</v>
      </c>
      <c r="C50">
        <v>0</v>
      </c>
      <c r="D50">
        <v>0</v>
      </c>
      <c r="E50">
        <v>0</v>
      </c>
      <c r="F50">
        <v>0</v>
      </c>
      <c r="G50">
        <v>0</v>
      </c>
      <c r="H50">
        <v>0</v>
      </c>
      <c r="I50">
        <v>4.0530719100000001E-2</v>
      </c>
      <c r="J50">
        <v>3.3883895599999998E-2</v>
      </c>
      <c r="K50">
        <v>2.88304806E-2</v>
      </c>
      <c r="L50">
        <v>3.04077403E-2</v>
      </c>
      <c r="M50">
        <v>2.6333150199999999E-2</v>
      </c>
      <c r="N50">
        <v>6.3365429799999998E-2</v>
      </c>
      <c r="O50">
        <v>0.15414460899999999</v>
      </c>
      <c r="P50">
        <v>0.18628876899999999</v>
      </c>
      <c r="Q50">
        <v>0.25284707429999997</v>
      </c>
      <c r="R50">
        <v>0.19068605050000001</v>
      </c>
      <c r="S50">
        <v>0.2007673609</v>
      </c>
      <c r="T50">
        <v>0.19255577809999999</v>
      </c>
      <c r="U50">
        <v>0.18479631169999999</v>
      </c>
      <c r="V50">
        <v>0.1998475901</v>
      </c>
      <c r="W50">
        <v>0.21271057090000001</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row>
    <row r="51" spans="1:48" x14ac:dyDescent="0.25">
      <c r="A51" t="s">
        <v>1870</v>
      </c>
      <c r="B51">
        <v>21.072806770403201</v>
      </c>
      <c r="C51">
        <v>21.411137499294501</v>
      </c>
      <c r="D51">
        <v>21.754900240000001</v>
      </c>
      <c r="E51">
        <v>23.111168339999999</v>
      </c>
      <c r="F51">
        <v>23.88585204</v>
      </c>
      <c r="G51">
        <v>23.44448118</v>
      </c>
      <c r="H51">
        <v>24.603056120000002</v>
      </c>
      <c r="I51">
        <v>25.44177577</v>
      </c>
      <c r="J51">
        <v>25.78365646</v>
      </c>
      <c r="K51">
        <v>26.23266297</v>
      </c>
      <c r="L51">
        <v>27.090238729999999</v>
      </c>
      <c r="M51">
        <v>28.319810010000001</v>
      </c>
      <c r="N51">
        <v>27.949438529999998</v>
      </c>
      <c r="O51">
        <v>27.547144419999999</v>
      </c>
      <c r="P51">
        <v>26.801155999999999</v>
      </c>
      <c r="Q51">
        <v>25.82682475</v>
      </c>
      <c r="R51">
        <v>25.021981459999999</v>
      </c>
      <c r="S51">
        <v>25.034436400000001</v>
      </c>
      <c r="T51">
        <v>25.010957390000002</v>
      </c>
      <c r="U51">
        <v>24.998994039999999</v>
      </c>
      <c r="V51">
        <v>25.182671500000001</v>
      </c>
      <c r="W51">
        <v>25.408836130000001</v>
      </c>
      <c r="X51">
        <v>25.569184159999999</v>
      </c>
      <c r="Y51">
        <v>25.682776</v>
      </c>
      <c r="Z51">
        <v>25.764488790000001</v>
      </c>
      <c r="AA51">
        <v>25.819158510000001</v>
      </c>
      <c r="AB51">
        <v>25.85001879</v>
      </c>
      <c r="AC51">
        <v>25.861495470000001</v>
      </c>
      <c r="AD51">
        <v>25.848674039999999</v>
      </c>
      <c r="AE51">
        <v>25.812299759999998</v>
      </c>
      <c r="AF51">
        <v>25.764021</v>
      </c>
      <c r="AG51">
        <v>25.701683070000001</v>
      </c>
      <c r="AH51">
        <v>25.621796060000001</v>
      </c>
      <c r="AI51">
        <v>25.52992901</v>
      </c>
      <c r="AJ51">
        <v>25.425130100000001</v>
      </c>
      <c r="AK51">
        <v>25.309381980000001</v>
      </c>
      <c r="AL51">
        <v>25.183194870000001</v>
      </c>
      <c r="AM51">
        <v>24.912207009999999</v>
      </c>
      <c r="AN51">
        <v>24.615316579999998</v>
      </c>
      <c r="AO51">
        <v>24.3137753</v>
      </c>
      <c r="AP51">
        <v>24.012499600000002</v>
      </c>
      <c r="AQ51">
        <v>23.712359039999999</v>
      </c>
      <c r="AR51">
        <v>23.414925669999999</v>
      </c>
      <c r="AS51">
        <v>23.119102819999998</v>
      </c>
      <c r="AT51">
        <v>22.825637950000001</v>
      </c>
      <c r="AU51">
        <v>22.534187410000001</v>
      </c>
      <c r="AV51">
        <v>22.244617309999999</v>
      </c>
    </row>
    <row r="52" spans="1:48" x14ac:dyDescent="0.25">
      <c r="A52" t="s">
        <v>1871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row>
    <row r="53" spans="1:48" x14ac:dyDescent="0.25">
      <c r="A53" t="s">
        <v>1872</v>
      </c>
      <c r="B53">
        <v>4.6065844460580001</v>
      </c>
      <c r="C53">
        <v>4.68054464938142</v>
      </c>
      <c r="D53">
        <v>4.7556923080000004</v>
      </c>
      <c r="E53">
        <v>4.8584285280000001</v>
      </c>
      <c r="F53">
        <v>4.674088695</v>
      </c>
      <c r="G53">
        <v>4.6130689909999996</v>
      </c>
      <c r="H53">
        <v>4.5416749269999999</v>
      </c>
      <c r="I53">
        <v>4.3426200279999998</v>
      </c>
      <c r="J53">
        <v>4.126897316</v>
      </c>
      <c r="K53">
        <v>4.0489182240000003</v>
      </c>
      <c r="L53">
        <v>4.0627365219999998</v>
      </c>
      <c r="M53">
        <v>4.1781674649999996</v>
      </c>
      <c r="N53">
        <v>3.917070549</v>
      </c>
      <c r="O53">
        <v>3.640444644</v>
      </c>
      <c r="P53">
        <v>3.4042399319999999</v>
      </c>
      <c r="Q53">
        <v>3.2198846799999998</v>
      </c>
      <c r="R53">
        <v>3.0142307009999998</v>
      </c>
      <c r="S53">
        <v>3.0092941139999998</v>
      </c>
      <c r="T53">
        <v>3.0128963639999999</v>
      </c>
      <c r="U53">
        <v>3.014477657</v>
      </c>
      <c r="V53">
        <v>2.918623915</v>
      </c>
      <c r="W53">
        <v>2.8147546879999998</v>
      </c>
      <c r="X53">
        <v>2.724129746</v>
      </c>
      <c r="Y53">
        <v>2.6426242709999999</v>
      </c>
      <c r="Z53">
        <v>2.5674745429999999</v>
      </c>
      <c r="AA53">
        <v>2.4977718879999999</v>
      </c>
      <c r="AB53">
        <v>2.4327475949999999</v>
      </c>
      <c r="AC53">
        <v>2.3715017970000001</v>
      </c>
      <c r="AD53">
        <v>2.3146737640000001</v>
      </c>
      <c r="AE53">
        <v>2.2621250979999998</v>
      </c>
      <c r="AF53">
        <v>2.2119047649999999</v>
      </c>
      <c r="AG53">
        <v>2.1643702550000001</v>
      </c>
      <c r="AH53">
        <v>2.1199206510000002</v>
      </c>
      <c r="AI53">
        <v>2.077741724</v>
      </c>
      <c r="AJ53">
        <v>2.0380681900000002</v>
      </c>
      <c r="AK53">
        <v>2.0004819970000001</v>
      </c>
      <c r="AL53">
        <v>1.9649021550000001</v>
      </c>
      <c r="AM53">
        <v>1.956295911</v>
      </c>
      <c r="AN53">
        <v>1.952640207</v>
      </c>
      <c r="AO53">
        <v>1.949911825</v>
      </c>
      <c r="AP53">
        <v>1.947178914</v>
      </c>
      <c r="AQ53">
        <v>1.9442810319999999</v>
      </c>
      <c r="AR53">
        <v>1.9408811589999999</v>
      </c>
      <c r="AS53">
        <v>1.9372526779999999</v>
      </c>
      <c r="AT53">
        <v>1.9332058969999999</v>
      </c>
      <c r="AU53">
        <v>1.9288109</v>
      </c>
      <c r="AV53">
        <v>1.9240908759999999</v>
      </c>
    </row>
    <row r="54" spans="1:48" x14ac:dyDescent="0.25">
      <c r="A54" t="s">
        <v>1873</v>
      </c>
      <c r="B54">
        <v>10.826676236859401</v>
      </c>
      <c r="C54">
        <v>11.000502025829901</v>
      </c>
      <c r="D54">
        <v>11.17711864</v>
      </c>
      <c r="E54">
        <v>11.88783493</v>
      </c>
      <c r="F54">
        <v>12.504639129999999</v>
      </c>
      <c r="G54">
        <v>11.787154080000001</v>
      </c>
      <c r="H54">
        <v>12.31025775</v>
      </c>
      <c r="I54">
        <v>12.87104454</v>
      </c>
      <c r="J54">
        <v>13.217652709999999</v>
      </c>
      <c r="K54">
        <v>13.28064095</v>
      </c>
      <c r="L54">
        <v>13.295464689999999</v>
      </c>
      <c r="M54">
        <v>13.068312840000001</v>
      </c>
      <c r="N54">
        <v>12.451328670000001</v>
      </c>
      <c r="O54">
        <v>12.503448819999999</v>
      </c>
      <c r="P54">
        <v>12.948171759999999</v>
      </c>
      <c r="Q54">
        <v>12.810045179999999</v>
      </c>
      <c r="R54">
        <v>12.634897280000001</v>
      </c>
      <c r="S54">
        <v>12.736727139999999</v>
      </c>
      <c r="T54">
        <v>12.766863130000001</v>
      </c>
      <c r="U54">
        <v>12.803144919999999</v>
      </c>
      <c r="V54">
        <v>13.078122219999999</v>
      </c>
      <c r="W54">
        <v>13.396180899999999</v>
      </c>
      <c r="X54">
        <v>13.614864430000001</v>
      </c>
      <c r="Y54">
        <v>13.79315579</v>
      </c>
      <c r="Z54">
        <v>13.94115934</v>
      </c>
      <c r="AA54">
        <v>14.06024631</v>
      </c>
      <c r="AB54">
        <v>14.15686979</v>
      </c>
      <c r="AC54">
        <v>14.236272080000001</v>
      </c>
      <c r="AD54">
        <v>14.302970910000001</v>
      </c>
      <c r="AE54">
        <v>14.356875479999999</v>
      </c>
      <c r="AF54">
        <v>14.4000228</v>
      </c>
      <c r="AG54">
        <v>14.43149425</v>
      </c>
      <c r="AH54">
        <v>14.45688313</v>
      </c>
      <c r="AI54">
        <v>14.47266634</v>
      </c>
      <c r="AJ54">
        <v>14.475275310000001</v>
      </c>
      <c r="AK54">
        <v>14.46802527</v>
      </c>
      <c r="AL54">
        <v>14.45053961</v>
      </c>
      <c r="AM54">
        <v>14.315929799999999</v>
      </c>
      <c r="AN54">
        <v>14.155714680000001</v>
      </c>
      <c r="AO54">
        <v>13.98936898</v>
      </c>
      <c r="AP54">
        <v>13.821597690000001</v>
      </c>
      <c r="AQ54">
        <v>13.65306545</v>
      </c>
      <c r="AR54">
        <v>13.486661339999999</v>
      </c>
      <c r="AS54">
        <v>13.31900551</v>
      </c>
      <c r="AT54">
        <v>13.152783429999999</v>
      </c>
      <c r="AU54">
        <v>12.98743483</v>
      </c>
      <c r="AV54">
        <v>12.82293851</v>
      </c>
    </row>
    <row r="55" spans="1:48" x14ac:dyDescent="0.25">
      <c r="A55" t="s">
        <v>1874</v>
      </c>
      <c r="B55">
        <v>5.6395460874857797</v>
      </c>
      <c r="C55">
        <v>5.7300908240832298</v>
      </c>
      <c r="D55">
        <v>5.8220892859999998</v>
      </c>
      <c r="E55">
        <v>6.3649048800000001</v>
      </c>
      <c r="F55">
        <v>6.7071242209999999</v>
      </c>
      <c r="G55">
        <v>7.0442581080000002</v>
      </c>
      <c r="H55">
        <v>7.7511234450000002</v>
      </c>
      <c r="I55">
        <v>8.2281112029999903</v>
      </c>
      <c r="J55">
        <v>8.4391064339999904</v>
      </c>
      <c r="K55">
        <v>8.9031037919999996</v>
      </c>
      <c r="L55">
        <v>9.7320375200000004</v>
      </c>
      <c r="M55">
        <v>11.0733297</v>
      </c>
      <c r="N55">
        <v>11.58103931</v>
      </c>
      <c r="O55">
        <v>11.40325095</v>
      </c>
      <c r="P55">
        <v>10.44874431</v>
      </c>
      <c r="Q55">
        <v>9.7968948910000009</v>
      </c>
      <c r="R55">
        <v>9.3728534789999998</v>
      </c>
      <c r="S55">
        <v>9.2884151470000003</v>
      </c>
      <c r="T55">
        <v>9.2311978989999997</v>
      </c>
      <c r="U55">
        <v>9.1813714649999998</v>
      </c>
      <c r="V55">
        <v>9.1859253560000003</v>
      </c>
      <c r="W55">
        <v>9.1979005409999903</v>
      </c>
      <c r="X55">
        <v>9.2301899840000008</v>
      </c>
      <c r="Y55">
        <v>9.2469959349999904</v>
      </c>
      <c r="Z55">
        <v>9.2558549039999996</v>
      </c>
      <c r="AA55">
        <v>9.2611403180000007</v>
      </c>
      <c r="AB55">
        <v>9.2604014019999994</v>
      </c>
      <c r="AC55">
        <v>9.2537215980000003</v>
      </c>
      <c r="AD55">
        <v>9.2310293649999995</v>
      </c>
      <c r="AE55">
        <v>9.1932991830000006</v>
      </c>
      <c r="AF55">
        <v>9.1520934339999904</v>
      </c>
      <c r="AG55">
        <v>9.1058185690000002</v>
      </c>
      <c r="AH55">
        <v>9.0449922740000002</v>
      </c>
      <c r="AI55">
        <v>8.9795209440000008</v>
      </c>
      <c r="AJ55">
        <v>8.9117865950000006</v>
      </c>
      <c r="AK55">
        <v>8.8408747129999998</v>
      </c>
      <c r="AL55">
        <v>8.7677531099999904</v>
      </c>
      <c r="AM55">
        <v>8.6399812950000001</v>
      </c>
      <c r="AN55">
        <v>8.5069616949999904</v>
      </c>
      <c r="AO55">
        <v>8.3744945000000008</v>
      </c>
      <c r="AP55">
        <v>8.2437229989999903</v>
      </c>
      <c r="AQ55">
        <v>8.1150125509999995</v>
      </c>
      <c r="AR55">
        <v>7.9873831639999997</v>
      </c>
      <c r="AS55">
        <v>7.8628446329999999</v>
      </c>
      <c r="AT55">
        <v>7.7396486229999999</v>
      </c>
      <c r="AU55">
        <v>7.6179416800000004</v>
      </c>
      <c r="AV55">
        <v>7.49758792</v>
      </c>
    </row>
    <row r="56" spans="1:48" x14ac:dyDescent="0.25">
      <c r="A56" t="s">
        <v>1875</v>
      </c>
      <c r="B56">
        <v>20640520.667746101</v>
      </c>
      <c r="C56">
        <v>20971910.903432399</v>
      </c>
      <c r="D56">
        <v>21313932.760000002</v>
      </c>
      <c r="E56">
        <v>22206969.969999999</v>
      </c>
      <c r="F56">
        <v>21946561.140000001</v>
      </c>
      <c r="G56">
        <v>21680617.129999999</v>
      </c>
      <c r="H56">
        <v>22244065.359999999</v>
      </c>
      <c r="I56">
        <v>22089158.989999998</v>
      </c>
      <c r="J56">
        <v>21448170.710000001</v>
      </c>
      <c r="K56">
        <v>21467673.260000002</v>
      </c>
      <c r="L56">
        <v>22211889.760000002</v>
      </c>
      <c r="M56">
        <v>23793445.989999998</v>
      </c>
      <c r="N56">
        <v>23724534.75</v>
      </c>
      <c r="O56">
        <v>22820726.300000001</v>
      </c>
      <c r="P56">
        <v>21088588.43</v>
      </c>
      <c r="Q56">
        <v>19827775.02</v>
      </c>
      <c r="R56">
        <v>18787404.379999999</v>
      </c>
      <c r="S56">
        <v>18229321.469999999</v>
      </c>
      <c r="T56">
        <v>17715656.809999999</v>
      </c>
      <c r="U56">
        <v>17201327.579999998</v>
      </c>
      <c r="V56">
        <v>17463053.34</v>
      </c>
      <c r="W56">
        <v>17696751.719999999</v>
      </c>
      <c r="X56">
        <v>17435692.859999999</v>
      </c>
      <c r="Y56">
        <v>17173619.140000001</v>
      </c>
      <c r="Z56">
        <v>16913992.760000002</v>
      </c>
      <c r="AA56">
        <v>16657440.369999999</v>
      </c>
      <c r="AB56">
        <v>16402892.640000001</v>
      </c>
      <c r="AC56">
        <v>16164193.42</v>
      </c>
      <c r="AD56">
        <v>15917633.279999999</v>
      </c>
      <c r="AE56">
        <v>15664513.43</v>
      </c>
      <c r="AF56">
        <v>15411215.82</v>
      </c>
      <c r="AG56">
        <v>15159307.85</v>
      </c>
      <c r="AH56">
        <v>14950461.199999999</v>
      </c>
      <c r="AI56">
        <v>14742102.59</v>
      </c>
      <c r="AJ56">
        <v>14537324.380000001</v>
      </c>
      <c r="AK56">
        <v>14333466.380000001</v>
      </c>
      <c r="AL56">
        <v>14132316.42</v>
      </c>
      <c r="AM56">
        <v>13921122.26</v>
      </c>
      <c r="AN56">
        <v>13716845.369999999</v>
      </c>
      <c r="AO56">
        <v>13516877.43</v>
      </c>
      <c r="AP56">
        <v>13320355.939999999</v>
      </c>
      <c r="AQ56">
        <v>13127258.74</v>
      </c>
      <c r="AR56">
        <v>12934342.83</v>
      </c>
      <c r="AS56">
        <v>12745478.92</v>
      </c>
      <c r="AT56">
        <v>12558477.699999999</v>
      </c>
      <c r="AU56">
        <v>12373611.539999999</v>
      </c>
      <c r="AV56">
        <v>12190772.439999999</v>
      </c>
    </row>
    <row r="57" spans="1:48" x14ac:dyDescent="0.25">
      <c r="A57" t="s">
        <v>1876</v>
      </c>
      <c r="B57">
        <v>5733144.4507061103</v>
      </c>
      <c r="C57">
        <v>5825191.9393003099</v>
      </c>
      <c r="D57">
        <v>5919233.7230000002</v>
      </c>
      <c r="E57">
        <v>6053525.1919999998</v>
      </c>
      <c r="F57">
        <v>6003086.5609999998</v>
      </c>
      <c r="G57">
        <v>6290808.0010000002</v>
      </c>
      <c r="H57">
        <v>6414227.949</v>
      </c>
      <c r="I57">
        <v>6373952.7079999996</v>
      </c>
      <c r="J57">
        <v>6246017.4680000003</v>
      </c>
      <c r="K57">
        <v>6309818.9730000002</v>
      </c>
      <c r="L57">
        <v>6515336.1459999997</v>
      </c>
      <c r="M57">
        <v>6967670.0779999997</v>
      </c>
      <c r="N57">
        <v>7036455.1500000004</v>
      </c>
      <c r="O57">
        <v>6747901.3279999997</v>
      </c>
      <c r="P57">
        <v>6121807.7560000001</v>
      </c>
      <c r="Q57">
        <v>5688631.3710000003</v>
      </c>
      <c r="R57">
        <v>5357163.9160000002</v>
      </c>
      <c r="S57">
        <v>5121868.1830000002</v>
      </c>
      <c r="T57">
        <v>4905286.8159999996</v>
      </c>
      <c r="U57">
        <v>4687526.8710000003</v>
      </c>
      <c r="V57">
        <v>4833942.7850000001</v>
      </c>
      <c r="W57">
        <v>4962523.7240000004</v>
      </c>
      <c r="X57">
        <v>4864708.2980000004</v>
      </c>
      <c r="Y57">
        <v>4768675.7750000004</v>
      </c>
      <c r="Z57">
        <v>4675395.5130000003</v>
      </c>
      <c r="AA57">
        <v>4584687.6239999998</v>
      </c>
      <c r="AB57">
        <v>4495960.4079999998</v>
      </c>
      <c r="AC57">
        <v>4414549.3109999998</v>
      </c>
      <c r="AD57">
        <v>4331124.165</v>
      </c>
      <c r="AE57">
        <v>4246093.8550000004</v>
      </c>
      <c r="AF57">
        <v>4161693.1540000001</v>
      </c>
      <c r="AG57">
        <v>4078459.06</v>
      </c>
      <c r="AH57">
        <v>4013103.895</v>
      </c>
      <c r="AI57">
        <v>3948242.0690000001</v>
      </c>
      <c r="AJ57">
        <v>3884900.1949999998</v>
      </c>
      <c r="AK57">
        <v>3822058.1970000002</v>
      </c>
      <c r="AL57">
        <v>3760357.88</v>
      </c>
      <c r="AM57">
        <v>3694346.767</v>
      </c>
      <c r="AN57">
        <v>3630528.4010000001</v>
      </c>
      <c r="AO57">
        <v>3568075.9709999999</v>
      </c>
      <c r="AP57">
        <v>3506723.15</v>
      </c>
      <c r="AQ57">
        <v>3446479.2119999998</v>
      </c>
      <c r="AR57">
        <v>3386205.78</v>
      </c>
      <c r="AS57">
        <v>3327271.8139999998</v>
      </c>
      <c r="AT57">
        <v>3268927.656</v>
      </c>
      <c r="AU57">
        <v>3211270.7760000001</v>
      </c>
      <c r="AV57">
        <v>3154268.5260000001</v>
      </c>
    </row>
    <row r="58" spans="1:48" x14ac:dyDescent="0.25">
      <c r="A58" t="s">
        <v>1877</v>
      </c>
      <c r="B58">
        <v>27867.9582147734</v>
      </c>
      <c r="C58">
        <v>28315.3872980581</v>
      </c>
      <c r="D58">
        <v>28690.642800000001</v>
      </c>
      <c r="E58">
        <v>29900.64069</v>
      </c>
      <c r="F58">
        <v>29752.937720000002</v>
      </c>
      <c r="G58">
        <v>29087.945019999999</v>
      </c>
      <c r="H58">
        <v>29568.959159999999</v>
      </c>
      <c r="I58">
        <v>29417.782329999998</v>
      </c>
      <c r="J58">
        <v>28888.540590000001</v>
      </c>
      <c r="K58">
        <v>28862.30935</v>
      </c>
      <c r="L58">
        <v>29396.240610000001</v>
      </c>
      <c r="M58">
        <v>30460.024799999999</v>
      </c>
      <c r="N58">
        <v>29332.764070000001</v>
      </c>
      <c r="O58">
        <v>28205.503260000001</v>
      </c>
      <c r="P58">
        <v>27078.2431</v>
      </c>
      <c r="Q58">
        <v>25950.981759999999</v>
      </c>
      <c r="R58">
        <v>24823.720990000002</v>
      </c>
      <c r="S58">
        <v>24823.720969999998</v>
      </c>
      <c r="T58">
        <v>24823.720979999998</v>
      </c>
      <c r="U58">
        <v>24823.720969999998</v>
      </c>
      <c r="V58">
        <v>24635.434969999998</v>
      </c>
      <c r="W58">
        <v>24447.148990000002</v>
      </c>
      <c r="X58">
        <v>24258.863000000001</v>
      </c>
      <c r="Y58">
        <v>24070.576959999999</v>
      </c>
      <c r="Z58">
        <v>23882.290980000002</v>
      </c>
      <c r="AA58">
        <v>23694.005000000001</v>
      </c>
      <c r="AB58">
        <v>23505.71902</v>
      </c>
      <c r="AC58">
        <v>23317.43304</v>
      </c>
      <c r="AD58">
        <v>23129.147069999999</v>
      </c>
      <c r="AE58">
        <v>22940.861069999999</v>
      </c>
      <c r="AF58">
        <v>22752.575079999999</v>
      </c>
      <c r="AG58">
        <v>22564.289089999998</v>
      </c>
      <c r="AH58">
        <v>22376.003100000002</v>
      </c>
      <c r="AI58">
        <v>22187.717110000001</v>
      </c>
      <c r="AJ58">
        <v>21999.431120000001</v>
      </c>
      <c r="AK58">
        <v>21811.145130000001</v>
      </c>
      <c r="AL58">
        <v>21622.85914</v>
      </c>
      <c r="AM58">
        <v>21434.57315</v>
      </c>
      <c r="AN58">
        <v>21246.28716</v>
      </c>
      <c r="AO58">
        <v>21058.00117</v>
      </c>
      <c r="AP58">
        <v>20869.715179999999</v>
      </c>
      <c r="AQ58">
        <v>20681.429179999999</v>
      </c>
      <c r="AR58">
        <v>20493.143199999999</v>
      </c>
      <c r="AS58">
        <v>20304.857209999998</v>
      </c>
      <c r="AT58">
        <v>20116.571220000002</v>
      </c>
      <c r="AU58">
        <v>19928.285250000001</v>
      </c>
      <c r="AV58">
        <v>19739.999250000001</v>
      </c>
    </row>
    <row r="59" spans="1:48" x14ac:dyDescent="0.25">
      <c r="A59" t="s">
        <v>1878</v>
      </c>
      <c r="B59">
        <v>0.96116878123798499</v>
      </c>
      <c r="C59">
        <v>0.98039215686274495</v>
      </c>
      <c r="D59">
        <v>0.98229942270000004</v>
      </c>
      <c r="E59">
        <v>0.97811135689999995</v>
      </c>
      <c r="F59">
        <v>1.0458893170000001</v>
      </c>
      <c r="G59">
        <v>0.94391588689999995</v>
      </c>
      <c r="H59">
        <v>0.98813655779999998</v>
      </c>
      <c r="I59">
        <v>1.0653829610000001</v>
      </c>
      <c r="J59">
        <v>1.130517851</v>
      </c>
      <c r="K59">
        <v>1.118832099</v>
      </c>
      <c r="L59">
        <v>1.080542189</v>
      </c>
      <c r="M59">
        <v>0.99218710050000003</v>
      </c>
      <c r="N59">
        <v>0.93977711060000002</v>
      </c>
      <c r="O59">
        <v>0.98692204409999995</v>
      </c>
      <c r="P59">
        <v>1.0916718860000001</v>
      </c>
      <c r="Q59">
        <v>1.110647409</v>
      </c>
      <c r="R59">
        <v>1.14070231</v>
      </c>
      <c r="S59">
        <v>1.1693064900000001</v>
      </c>
      <c r="T59">
        <v>1.1984394359999999</v>
      </c>
      <c r="U59">
        <v>1.227817739</v>
      </c>
      <c r="V59">
        <v>1.2651930790000001</v>
      </c>
      <c r="W59">
        <v>1.300399222</v>
      </c>
      <c r="X59">
        <v>1.318571476</v>
      </c>
      <c r="Y59">
        <v>1.3372067459999999</v>
      </c>
      <c r="Z59">
        <v>1.3559664140000001</v>
      </c>
      <c r="AA59">
        <v>1.3750178740000001</v>
      </c>
      <c r="AB59">
        <v>1.3942547359999999</v>
      </c>
      <c r="AC59">
        <v>1.41343302</v>
      </c>
      <c r="AD59">
        <v>1.4332929839999999</v>
      </c>
      <c r="AE59">
        <v>1.4541176920000001</v>
      </c>
      <c r="AF59">
        <v>1.474662599</v>
      </c>
      <c r="AG59">
        <v>1.495617542</v>
      </c>
      <c r="AH59">
        <v>1.5174598180000001</v>
      </c>
      <c r="AI59">
        <v>1.539601215</v>
      </c>
      <c r="AJ59">
        <v>1.562589588</v>
      </c>
      <c r="AK59">
        <v>1.586125118</v>
      </c>
      <c r="AL59">
        <v>1.6102513620000001</v>
      </c>
      <c r="AM59">
        <v>1.6373305950000001</v>
      </c>
      <c r="AN59">
        <v>1.6652210940000001</v>
      </c>
      <c r="AO59">
        <v>1.6939002670000001</v>
      </c>
      <c r="AP59">
        <v>1.723371411</v>
      </c>
      <c r="AQ59">
        <v>1.753431325</v>
      </c>
      <c r="AR59">
        <v>1.785368906</v>
      </c>
      <c r="AS59">
        <v>1.8181185209999999</v>
      </c>
      <c r="AT59">
        <v>1.8513558320000001</v>
      </c>
      <c r="AU59">
        <v>1.8852551070000001</v>
      </c>
      <c r="AV59">
        <v>1.9199492600000001</v>
      </c>
    </row>
    <row r="60" spans="1:48" x14ac:dyDescent="0.25">
      <c r="A60" t="s">
        <v>1879</v>
      </c>
      <c r="B60">
        <v>6240.0203969263302</v>
      </c>
      <c r="C60">
        <v>6340.2059427907698</v>
      </c>
      <c r="D60">
        <v>6469.6316539999998</v>
      </c>
      <c r="E60">
        <v>6612.9567059999999</v>
      </c>
      <c r="F60">
        <v>6622.7630170000002</v>
      </c>
      <c r="G60">
        <v>6800.0748389999999</v>
      </c>
      <c r="H60">
        <v>6830.1307290000004</v>
      </c>
      <c r="I60">
        <v>6818.8114910000004</v>
      </c>
      <c r="J60">
        <v>6821.3149940000003</v>
      </c>
      <c r="K60">
        <v>6888.0829990000002</v>
      </c>
      <c r="L60">
        <v>6949.0275899999997</v>
      </c>
      <c r="M60">
        <v>7070.6729439999999</v>
      </c>
      <c r="N60">
        <v>6809.0023709999996</v>
      </c>
      <c r="O60">
        <v>6547.331784</v>
      </c>
      <c r="P60">
        <v>6285.6614099999997</v>
      </c>
      <c r="Q60">
        <v>6023.9906620000002</v>
      </c>
      <c r="R60">
        <v>5762.3200690000003</v>
      </c>
      <c r="S60">
        <v>5762.3200630000001</v>
      </c>
      <c r="T60">
        <v>5762.3200649999999</v>
      </c>
      <c r="U60">
        <v>5762.3200639999995</v>
      </c>
      <c r="V60">
        <v>5718.6133120000004</v>
      </c>
      <c r="W60">
        <v>5674.9065629999996</v>
      </c>
      <c r="X60">
        <v>5631.1998180000001</v>
      </c>
      <c r="Y60">
        <v>5587.4930450000002</v>
      </c>
      <c r="Z60">
        <v>5543.7863070000003</v>
      </c>
      <c r="AA60">
        <v>5500.0795619999999</v>
      </c>
      <c r="AB60">
        <v>5456.3728160000001</v>
      </c>
      <c r="AC60">
        <v>5412.6660680000005</v>
      </c>
      <c r="AD60">
        <v>5368.9593249999998</v>
      </c>
      <c r="AE60">
        <v>5325.2525750000004</v>
      </c>
      <c r="AF60">
        <v>5281.5458259999996</v>
      </c>
      <c r="AG60">
        <v>5237.8390769999996</v>
      </c>
      <c r="AH60">
        <v>5194.1323279999997</v>
      </c>
      <c r="AI60">
        <v>5150.4255789999997</v>
      </c>
      <c r="AJ60">
        <v>5106.7188299999998</v>
      </c>
      <c r="AK60">
        <v>5063.0120809999999</v>
      </c>
      <c r="AL60">
        <v>5019.3053319999999</v>
      </c>
      <c r="AM60">
        <v>4975.5985840000003</v>
      </c>
      <c r="AN60">
        <v>4931.8918350000004</v>
      </c>
      <c r="AO60">
        <v>4888.1850860000004</v>
      </c>
      <c r="AP60">
        <v>4844.4783369999996</v>
      </c>
      <c r="AQ60">
        <v>4800.7715840000001</v>
      </c>
      <c r="AR60">
        <v>4757.06484</v>
      </c>
      <c r="AS60">
        <v>4713.3580890000003</v>
      </c>
      <c r="AT60">
        <v>4669.6513409999998</v>
      </c>
      <c r="AU60">
        <v>4625.944598</v>
      </c>
      <c r="AV60">
        <v>4582.2378470000003</v>
      </c>
    </row>
    <row r="61" spans="1:48" x14ac:dyDescent="0.25">
      <c r="A61" t="s">
        <v>1880</v>
      </c>
      <c r="B61">
        <v>0.96116878123798499</v>
      </c>
      <c r="C61">
        <v>0.98039215686274495</v>
      </c>
      <c r="D61">
        <v>0.9757896372</v>
      </c>
      <c r="E61">
        <v>0.96830431350000001</v>
      </c>
      <c r="F61">
        <v>1.0136510000000001</v>
      </c>
      <c r="G61">
        <v>0.95878411269999997</v>
      </c>
      <c r="H61">
        <v>0.97580460710000005</v>
      </c>
      <c r="I61">
        <v>1.0208704719999999</v>
      </c>
      <c r="J61">
        <v>1.0621295850000001</v>
      </c>
      <c r="K61">
        <v>1.0569332760000001</v>
      </c>
      <c r="L61">
        <v>1.0361261020000001</v>
      </c>
      <c r="M61">
        <v>0.98947824780000004</v>
      </c>
      <c r="N61">
        <v>0.96043640720000001</v>
      </c>
      <c r="O61">
        <v>0.99862099029999996</v>
      </c>
      <c r="P61">
        <v>1.080725731</v>
      </c>
      <c r="Q61">
        <v>1.112403099</v>
      </c>
      <c r="R61">
        <v>1.139492991</v>
      </c>
      <c r="S61">
        <v>1.163336704</v>
      </c>
      <c r="T61">
        <v>1.186054656</v>
      </c>
      <c r="U61">
        <v>1.207235112</v>
      </c>
      <c r="V61">
        <v>1.2388941010000001</v>
      </c>
      <c r="W61">
        <v>1.267453661</v>
      </c>
      <c r="X61">
        <v>1.28781177</v>
      </c>
      <c r="Y61">
        <v>1.3090401039999999</v>
      </c>
      <c r="Z61">
        <v>1.330176638</v>
      </c>
      <c r="AA61">
        <v>1.3514392369999999</v>
      </c>
      <c r="AB61">
        <v>1.3727105369999999</v>
      </c>
      <c r="AC61">
        <v>1.3936373929999999</v>
      </c>
      <c r="AD61">
        <v>1.4154546429999999</v>
      </c>
      <c r="AE61">
        <v>1.438430197</v>
      </c>
      <c r="AF61">
        <v>1.460667339</v>
      </c>
      <c r="AG61">
        <v>1.4832539760000001</v>
      </c>
      <c r="AH61">
        <v>1.506918427</v>
      </c>
      <c r="AI61">
        <v>1.530775609</v>
      </c>
      <c r="AJ61">
        <v>1.555599629</v>
      </c>
      <c r="AK61">
        <v>1.5809814769999999</v>
      </c>
      <c r="AL61">
        <v>1.607067904</v>
      </c>
      <c r="AM61">
        <v>1.634197584</v>
      </c>
      <c r="AN61">
        <v>1.6618846190000001</v>
      </c>
      <c r="AO61">
        <v>1.6904296000000001</v>
      </c>
      <c r="AP61">
        <v>1.7197012220000001</v>
      </c>
      <c r="AQ61">
        <v>1.7496299609999999</v>
      </c>
      <c r="AR61">
        <v>1.780561493</v>
      </c>
      <c r="AS61">
        <v>1.812312175</v>
      </c>
      <c r="AT61">
        <v>1.8444479600000001</v>
      </c>
      <c r="AU61">
        <v>1.8771819510000001</v>
      </c>
      <c r="AV61">
        <v>1.910608106</v>
      </c>
    </row>
    <row r="62" spans="1:48" x14ac:dyDescent="0.25">
      <c r="A62" t="s">
        <v>1881</v>
      </c>
      <c r="B62">
        <v>2845.5104366881201</v>
      </c>
      <c r="C62">
        <v>2891.1960271555699</v>
      </c>
      <c r="D62">
        <v>2937.5931559999999</v>
      </c>
      <c r="E62">
        <v>2989.3091250000002</v>
      </c>
      <c r="F62">
        <v>3041.912816</v>
      </c>
      <c r="G62">
        <v>3095.4405579999998</v>
      </c>
      <c r="H62">
        <v>3149.9585900000002</v>
      </c>
      <c r="I62">
        <v>3205.4030069999999</v>
      </c>
      <c r="J62">
        <v>3261.7582160000002</v>
      </c>
      <c r="K62">
        <v>3319.0203689999998</v>
      </c>
      <c r="L62">
        <v>3377.2829299999999</v>
      </c>
      <c r="M62">
        <v>3436.618641</v>
      </c>
      <c r="N62">
        <v>3487.7781479999999</v>
      </c>
      <c r="O62">
        <v>3539.6992460000001</v>
      </c>
      <c r="P62">
        <v>3592.3932719999998</v>
      </c>
      <c r="Q62">
        <v>3643.7506819999999</v>
      </c>
      <c r="R62">
        <v>3695.2741759999999</v>
      </c>
      <c r="S62">
        <v>3742.5849549999998</v>
      </c>
      <c r="T62">
        <v>3789.7597040000001</v>
      </c>
      <c r="U62">
        <v>3856.699627</v>
      </c>
      <c r="V62">
        <v>3873.2989069999999</v>
      </c>
      <c r="W62">
        <v>3906.8609139999999</v>
      </c>
      <c r="X62">
        <v>3942.1900300000002</v>
      </c>
      <c r="Y62">
        <v>3978.9413979999999</v>
      </c>
      <c r="Z62">
        <v>4017.561573</v>
      </c>
      <c r="AA62">
        <v>4056.2781719999998</v>
      </c>
      <c r="AB62">
        <v>4096.1388040000002</v>
      </c>
      <c r="AC62">
        <v>4138.1968669999997</v>
      </c>
      <c r="AD62">
        <v>4181.7402220000004</v>
      </c>
      <c r="AE62">
        <v>4227.6243430000004</v>
      </c>
      <c r="AF62">
        <v>4276.9207690000003</v>
      </c>
      <c r="AG62">
        <v>4330.4701789999999</v>
      </c>
      <c r="AH62">
        <v>4388.8659049999997</v>
      </c>
      <c r="AI62">
        <v>4452.881042</v>
      </c>
      <c r="AJ62">
        <v>4519.2243079999998</v>
      </c>
      <c r="AK62">
        <v>4588.0764829999998</v>
      </c>
      <c r="AL62">
        <v>4658.5451430000003</v>
      </c>
      <c r="AM62">
        <v>4731.5295299999998</v>
      </c>
      <c r="AN62">
        <v>4806.614286</v>
      </c>
      <c r="AO62">
        <v>4881.6469500000003</v>
      </c>
      <c r="AP62">
        <v>4956.4689630000003</v>
      </c>
      <c r="AQ62">
        <v>5030.8769389999998</v>
      </c>
      <c r="AR62">
        <v>5105.3334349999996</v>
      </c>
      <c r="AS62">
        <v>5180.2833529999998</v>
      </c>
      <c r="AT62">
        <v>5256.1358570000002</v>
      </c>
      <c r="AU62">
        <v>5332.5692360000003</v>
      </c>
      <c r="AV62">
        <v>5409.6611560000001</v>
      </c>
    </row>
    <row r="63" spans="1:48" x14ac:dyDescent="0.25">
      <c r="A63" t="s">
        <v>1882</v>
      </c>
      <c r="B63">
        <v>1174.0188639370899</v>
      </c>
      <c r="C63">
        <v>1192.8681165447699</v>
      </c>
      <c r="D63">
        <v>1212.018818</v>
      </c>
      <c r="E63">
        <v>1233.385841</v>
      </c>
      <c r="F63">
        <v>1255.1299429999999</v>
      </c>
      <c r="G63">
        <v>1277.259288</v>
      </c>
      <c r="H63">
        <v>1299.790561</v>
      </c>
      <c r="I63">
        <v>1322.698564</v>
      </c>
      <c r="J63">
        <v>1345.969173</v>
      </c>
      <c r="K63">
        <v>1369.6070480000001</v>
      </c>
      <c r="L63">
        <v>1393.6542589999999</v>
      </c>
      <c r="M63">
        <v>1418.1425650000001</v>
      </c>
      <c r="N63">
        <v>1439.25386</v>
      </c>
      <c r="O63">
        <v>1460.6794319999999</v>
      </c>
      <c r="P63">
        <v>1482.423957</v>
      </c>
      <c r="Q63">
        <v>1503.6169199999999</v>
      </c>
      <c r="R63">
        <v>1524.8784169999999</v>
      </c>
      <c r="S63">
        <v>1544.4015119999999</v>
      </c>
      <c r="T63">
        <v>1563.8684720000001</v>
      </c>
      <c r="U63">
        <v>1591.4916579999999</v>
      </c>
      <c r="V63">
        <v>1518.042463</v>
      </c>
      <c r="W63">
        <v>1531.1962510000001</v>
      </c>
      <c r="X63">
        <v>1545.042614</v>
      </c>
      <c r="Y63">
        <v>1559.4463909999999</v>
      </c>
      <c r="Z63">
        <v>1574.5826010000001</v>
      </c>
      <c r="AA63">
        <v>1589.7566019999999</v>
      </c>
      <c r="AB63">
        <v>1605.378978</v>
      </c>
      <c r="AC63">
        <v>1621.8625830000001</v>
      </c>
      <c r="AD63">
        <v>1638.9283089999999</v>
      </c>
      <c r="AE63">
        <v>1656.911441</v>
      </c>
      <c r="AF63">
        <v>1676.2319399999999</v>
      </c>
      <c r="AG63">
        <v>1697.2192889999999</v>
      </c>
      <c r="AH63">
        <v>1720.106031</v>
      </c>
      <c r="AI63">
        <v>1745.1951610000001</v>
      </c>
      <c r="AJ63">
        <v>1771.196741</v>
      </c>
      <c r="AK63">
        <v>1798.1816260000001</v>
      </c>
      <c r="AL63">
        <v>1825.8000520000001</v>
      </c>
      <c r="AM63">
        <v>1854.404454</v>
      </c>
      <c r="AN63">
        <v>1883.832042</v>
      </c>
      <c r="AO63">
        <v>1913.2392150000001</v>
      </c>
      <c r="AP63">
        <v>1942.5638289999999</v>
      </c>
      <c r="AQ63">
        <v>1971.726171</v>
      </c>
      <c r="AR63">
        <v>2000.907528</v>
      </c>
      <c r="AS63">
        <v>2030.282271</v>
      </c>
      <c r="AT63">
        <v>2060.0107600000001</v>
      </c>
      <c r="AU63">
        <v>2089.9669079999999</v>
      </c>
      <c r="AV63">
        <v>2120.1811550000002</v>
      </c>
    </row>
    <row r="64" spans="1:48" x14ac:dyDescent="0.25">
      <c r="A64" t="s">
        <v>1883</v>
      </c>
      <c r="B64">
        <v>0.96116878123798499</v>
      </c>
      <c r="C64">
        <v>0.98039215686274495</v>
      </c>
      <c r="D64">
        <v>0.98315874910000001</v>
      </c>
      <c r="E64">
        <v>0.9832612677</v>
      </c>
      <c r="F64">
        <v>0.98774018389999996</v>
      </c>
      <c r="G64">
        <v>1.001133772</v>
      </c>
      <c r="H64">
        <v>0.9977470584</v>
      </c>
      <c r="I64">
        <v>0.99239717620000001</v>
      </c>
      <c r="J64">
        <v>0.98944477060000002</v>
      </c>
      <c r="K64">
        <v>0.99455748259999999</v>
      </c>
      <c r="L64">
        <v>1.0026251049999999</v>
      </c>
      <c r="M64">
        <v>1.01326227</v>
      </c>
      <c r="N64">
        <v>1.020933264</v>
      </c>
      <c r="O64">
        <v>1.0270382650000001</v>
      </c>
      <c r="P64">
        <v>1.0389016849999999</v>
      </c>
      <c r="Q64">
        <v>1.061476181</v>
      </c>
      <c r="R64">
        <v>1.081166214</v>
      </c>
      <c r="S64">
        <v>1.102112867</v>
      </c>
      <c r="T64">
        <v>1.122378198</v>
      </c>
      <c r="U64">
        <v>1.143389628</v>
      </c>
      <c r="V64">
        <v>1.164676125</v>
      </c>
      <c r="W64">
        <v>1.186248618</v>
      </c>
      <c r="X64">
        <v>1.2099681440000001</v>
      </c>
      <c r="Y64">
        <v>1.2342387859999999</v>
      </c>
      <c r="Z64">
        <v>1.2588226929999999</v>
      </c>
      <c r="AA64">
        <v>1.2837086689999999</v>
      </c>
      <c r="AB64">
        <v>1.3089429210000001</v>
      </c>
      <c r="AC64">
        <v>1.334528784</v>
      </c>
      <c r="AD64">
        <v>1.3606214599999999</v>
      </c>
      <c r="AE64">
        <v>1.3872971650000001</v>
      </c>
      <c r="AF64">
        <v>1.4145712850000001</v>
      </c>
      <c r="AG64">
        <v>1.442442786</v>
      </c>
      <c r="AH64">
        <v>1.4710042109999999</v>
      </c>
      <c r="AI64">
        <v>1.5001429770000001</v>
      </c>
      <c r="AJ64">
        <v>1.5298969419999999</v>
      </c>
      <c r="AK64">
        <v>1.560219891</v>
      </c>
      <c r="AL64">
        <v>1.5911162619999999</v>
      </c>
      <c r="AM64">
        <v>1.622233391</v>
      </c>
      <c r="AN64">
        <v>1.6539400230000001</v>
      </c>
      <c r="AO64">
        <v>1.686219879</v>
      </c>
      <c r="AP64">
        <v>1.7191287</v>
      </c>
      <c r="AQ64">
        <v>1.7526173810000001</v>
      </c>
      <c r="AR64">
        <v>1.786595146</v>
      </c>
      <c r="AS64">
        <v>1.8212159480000001</v>
      </c>
      <c r="AT64">
        <v>1.8564815130000001</v>
      </c>
      <c r="AU64">
        <v>1.89241821</v>
      </c>
      <c r="AV64">
        <v>1.9292727380000001</v>
      </c>
    </row>
    <row r="65" spans="1:48" x14ac:dyDescent="0.25">
      <c r="A65" s="33" t="s">
        <v>1884</v>
      </c>
      <c r="B65">
        <v>8963.8472774064103</v>
      </c>
      <c r="C65">
        <v>9107.7647448837306</v>
      </c>
      <c r="D65">
        <v>9253.9928540000001</v>
      </c>
      <c r="E65">
        <v>10242.57936</v>
      </c>
      <c r="F65">
        <v>10692.140079999999</v>
      </c>
      <c r="G65">
        <v>9324.5856980000008</v>
      </c>
      <c r="H65">
        <v>9088.8955559999995</v>
      </c>
      <c r="I65">
        <v>9991.7304399999903</v>
      </c>
      <c r="J65">
        <v>10647.21881</v>
      </c>
      <c r="K65">
        <v>10282.62609</v>
      </c>
      <c r="L65">
        <v>9549.7200420000008</v>
      </c>
      <c r="M65">
        <v>9286.7385240000003</v>
      </c>
      <c r="N65">
        <v>8576.8489719999998</v>
      </c>
      <c r="O65">
        <v>8486.3868590000002</v>
      </c>
      <c r="P65">
        <v>9080.2773109999998</v>
      </c>
      <c r="Q65">
        <v>9009.1827580000008</v>
      </c>
      <c r="R65">
        <v>9162.8720869999997</v>
      </c>
      <c r="S65">
        <v>9384.1419420000002</v>
      </c>
      <c r="T65">
        <v>9507.3180150000007</v>
      </c>
      <c r="U65">
        <v>9743.8777449999998</v>
      </c>
      <c r="V65">
        <v>9898.3201360000003</v>
      </c>
      <c r="W65">
        <v>9977.5259150000002</v>
      </c>
      <c r="X65">
        <v>10014.99019</v>
      </c>
      <c r="Y65">
        <v>10093.173510000001</v>
      </c>
      <c r="Z65">
        <v>10191.42216</v>
      </c>
      <c r="AA65">
        <v>10291.085279999999</v>
      </c>
      <c r="AB65">
        <v>10394.85858</v>
      </c>
      <c r="AC65">
        <v>10452.7435</v>
      </c>
      <c r="AD65">
        <v>10536.3886</v>
      </c>
      <c r="AE65">
        <v>10620.45012</v>
      </c>
      <c r="AF65">
        <v>10709.10664</v>
      </c>
      <c r="AG65">
        <v>10823.757229999999</v>
      </c>
      <c r="AH65">
        <v>10930.161550000001</v>
      </c>
      <c r="AI65">
        <v>11049.11226</v>
      </c>
      <c r="AJ65">
        <v>11173.83109</v>
      </c>
      <c r="AK65">
        <v>11303.397489999999</v>
      </c>
      <c r="AL65">
        <v>11432.83221</v>
      </c>
      <c r="AM65">
        <v>11560.61672</v>
      </c>
      <c r="AN65">
        <v>11693.440909999999</v>
      </c>
      <c r="AO65">
        <v>11821.82129</v>
      </c>
      <c r="AP65">
        <v>11949.646119999999</v>
      </c>
      <c r="AQ65">
        <v>12072.539049999999</v>
      </c>
      <c r="AR65">
        <v>12196.28039</v>
      </c>
      <c r="AS65">
        <v>12319.4666</v>
      </c>
      <c r="AT65">
        <v>12444.478160000001</v>
      </c>
      <c r="AU65">
        <v>12569.89386</v>
      </c>
      <c r="AV65">
        <v>12699.15798</v>
      </c>
    </row>
    <row r="66" spans="1:48" x14ac:dyDescent="0.25">
      <c r="A66" s="33" t="s">
        <v>1885</v>
      </c>
      <c r="B66">
        <v>4432.8984513133</v>
      </c>
      <c r="C66">
        <v>4504.0700698107703</v>
      </c>
      <c r="D66">
        <v>4576.3843720000004</v>
      </c>
      <c r="E66">
        <v>5050.7388259999998</v>
      </c>
      <c r="F66">
        <v>5145.4058720000003</v>
      </c>
      <c r="G66">
        <v>4440.3181329999998</v>
      </c>
      <c r="H66">
        <v>4205.675534</v>
      </c>
      <c r="I66">
        <v>4138.5233520000002</v>
      </c>
      <c r="J66">
        <v>4118.9865449999998</v>
      </c>
      <c r="K66">
        <v>4380.6567690000002</v>
      </c>
      <c r="L66">
        <v>4984.1641749999999</v>
      </c>
      <c r="M66">
        <v>4975.5671009999996</v>
      </c>
      <c r="N66">
        <v>4829.4640289999998</v>
      </c>
      <c r="O66">
        <v>5228.2392330000002</v>
      </c>
      <c r="P66">
        <v>5214.9259300000003</v>
      </c>
      <c r="Q66">
        <v>5571.2209030000004</v>
      </c>
      <c r="R66">
        <v>5779.3987699999998</v>
      </c>
      <c r="S66">
        <v>6008.7619510000004</v>
      </c>
      <c r="T66">
        <v>6166.6028429999997</v>
      </c>
      <c r="U66">
        <v>6368.2793890000003</v>
      </c>
      <c r="V66">
        <v>6490.9932870000002</v>
      </c>
      <c r="W66">
        <v>6546.830559</v>
      </c>
      <c r="X66">
        <v>6567.3659470000002</v>
      </c>
      <c r="Y66">
        <v>6598.8135510000002</v>
      </c>
      <c r="Z66">
        <v>6638.2682889999996</v>
      </c>
      <c r="AA66">
        <v>6677.1196669999999</v>
      </c>
      <c r="AB66">
        <v>6717.3372849999996</v>
      </c>
      <c r="AC66">
        <v>6740.1624979999997</v>
      </c>
      <c r="AD66">
        <v>6777.4815230000004</v>
      </c>
      <c r="AE66">
        <v>6814.6030280000004</v>
      </c>
      <c r="AF66">
        <v>6852.7527090000003</v>
      </c>
      <c r="AG66">
        <v>6905.5415979999998</v>
      </c>
      <c r="AH66">
        <v>6951.9094969999996</v>
      </c>
      <c r="AI66">
        <v>7003.0718999999999</v>
      </c>
      <c r="AJ66">
        <v>7053.8447349999997</v>
      </c>
      <c r="AK66">
        <v>7104.7911329999997</v>
      </c>
      <c r="AL66">
        <v>7153.3132580000001</v>
      </c>
      <c r="AM66">
        <v>7202.0614269999996</v>
      </c>
      <c r="AN66">
        <v>7250.0615610000004</v>
      </c>
      <c r="AO66">
        <v>7291.9983830000001</v>
      </c>
      <c r="AP66">
        <v>7329.7738870000003</v>
      </c>
      <c r="AQ66">
        <v>7362.4274029999997</v>
      </c>
      <c r="AR66">
        <v>7393.4254110000002</v>
      </c>
      <c r="AS66">
        <v>7422.1151609999997</v>
      </c>
      <c r="AT66">
        <v>7450.0891529999999</v>
      </c>
      <c r="AU66">
        <v>7476.5197070000004</v>
      </c>
      <c r="AV66">
        <v>7501.9813530000001</v>
      </c>
    </row>
    <row r="67" spans="1:48" x14ac:dyDescent="0.25">
      <c r="A67" s="33" t="s">
        <v>1886</v>
      </c>
      <c r="B67">
        <v>4174.1513197136301</v>
      </c>
      <c r="C67">
        <v>4241.1686693191295</v>
      </c>
      <c r="D67">
        <v>4309.2620040000002</v>
      </c>
      <c r="E67">
        <v>4310.6934339999998</v>
      </c>
      <c r="F67">
        <v>4236.4472610000003</v>
      </c>
      <c r="G67">
        <v>3687.5133230000001</v>
      </c>
      <c r="H67">
        <v>3590.5005270000001</v>
      </c>
      <c r="I67">
        <v>3716.0874789999998</v>
      </c>
      <c r="J67">
        <v>3938.0226459999999</v>
      </c>
      <c r="K67">
        <v>3800.443655</v>
      </c>
      <c r="L67">
        <v>3912.5980129999998</v>
      </c>
      <c r="M67">
        <v>4079.6190179999999</v>
      </c>
      <c r="N67">
        <v>3865.6865149999999</v>
      </c>
      <c r="O67">
        <v>4088.4001739999999</v>
      </c>
      <c r="P67">
        <v>4258.6556620000001</v>
      </c>
      <c r="Q67">
        <v>4365.0669939999998</v>
      </c>
      <c r="R67">
        <v>3898.3006359999999</v>
      </c>
      <c r="S67">
        <v>4569.8073990000003</v>
      </c>
      <c r="T67">
        <v>4445.7153420000004</v>
      </c>
      <c r="U67">
        <v>4579.2184230000003</v>
      </c>
      <c r="V67">
        <v>4623.125008</v>
      </c>
      <c r="W67">
        <v>4625.3025989999996</v>
      </c>
      <c r="X67">
        <v>4577.1257679999999</v>
      </c>
      <c r="Y67">
        <v>4601.9654030000002</v>
      </c>
      <c r="Z67">
        <v>4626.656817</v>
      </c>
      <c r="AA67">
        <v>4648.4647969999996</v>
      </c>
      <c r="AB67">
        <v>4674.9988960000001</v>
      </c>
      <c r="AC67">
        <v>4648.6966949999996</v>
      </c>
      <c r="AD67">
        <v>4669.0869789999997</v>
      </c>
      <c r="AE67">
        <v>4693.0450410000003</v>
      </c>
      <c r="AF67">
        <v>4722.8725610000001</v>
      </c>
      <c r="AG67">
        <v>4767.2564629999997</v>
      </c>
      <c r="AH67">
        <v>4819.0234549999996</v>
      </c>
      <c r="AI67">
        <v>4873.0615710000002</v>
      </c>
      <c r="AJ67">
        <v>4933.4826899999998</v>
      </c>
      <c r="AK67">
        <v>4997.4941429999999</v>
      </c>
      <c r="AL67">
        <v>5062.2800189999998</v>
      </c>
      <c r="AM67">
        <v>5125.8448060000001</v>
      </c>
      <c r="AN67">
        <v>5204.4996810000002</v>
      </c>
      <c r="AO67">
        <v>5278.0362340000001</v>
      </c>
      <c r="AP67">
        <v>5354.428363</v>
      </c>
      <c r="AQ67">
        <v>5427.3236699999998</v>
      </c>
      <c r="AR67">
        <v>5507.0507109999999</v>
      </c>
      <c r="AS67">
        <v>5584.9005349999998</v>
      </c>
      <c r="AT67">
        <v>5667.1396059999997</v>
      </c>
      <c r="AU67">
        <v>5752.1099000000004</v>
      </c>
      <c r="AV67">
        <v>5843.0388869999997</v>
      </c>
    </row>
    <row r="68" spans="1:48" x14ac:dyDescent="0.25">
      <c r="A68" s="33" t="s">
        <v>1887</v>
      </c>
      <c r="B68">
        <v>371.56688858933501</v>
      </c>
      <c r="C68">
        <v>377.53251517235202</v>
      </c>
      <c r="D68">
        <v>383.59392179999998</v>
      </c>
      <c r="E68">
        <v>408.47413280000001</v>
      </c>
      <c r="F68">
        <v>397.09058479999999</v>
      </c>
      <c r="G68">
        <v>325.97012260000002</v>
      </c>
      <c r="H68">
        <v>334.70791450000002</v>
      </c>
      <c r="I68">
        <v>417.82750490000001</v>
      </c>
      <c r="J68">
        <v>368.02324370000002</v>
      </c>
      <c r="K68">
        <v>359.25066049999998</v>
      </c>
      <c r="L68">
        <v>363.27040449999998</v>
      </c>
      <c r="M68">
        <v>374.1257276</v>
      </c>
      <c r="N68">
        <v>374.71621069999998</v>
      </c>
      <c r="O68">
        <v>402.6102333</v>
      </c>
      <c r="P68">
        <v>443.12230349999999</v>
      </c>
      <c r="Q68">
        <v>436.5644087</v>
      </c>
      <c r="R68">
        <v>440.03316580000001</v>
      </c>
      <c r="S68">
        <v>469.11382859999998</v>
      </c>
      <c r="T68">
        <v>473.0701669</v>
      </c>
      <c r="U68">
        <v>487.44254599999999</v>
      </c>
      <c r="V68">
        <v>560.06044469999995</v>
      </c>
      <c r="W68">
        <v>635.18080580000003</v>
      </c>
      <c r="X68">
        <v>712.23521900000003</v>
      </c>
      <c r="Y68">
        <v>805.39708210000003</v>
      </c>
      <c r="Z68">
        <v>911.56673169999999</v>
      </c>
      <c r="AA68">
        <v>1032.0987520000001</v>
      </c>
      <c r="AB68">
        <v>1170.501941</v>
      </c>
      <c r="AC68">
        <v>1090.7580849999999</v>
      </c>
      <c r="AD68">
        <v>1038.542976</v>
      </c>
      <c r="AE68">
        <v>1001.453143</v>
      </c>
      <c r="AF68">
        <v>974.81149259999995</v>
      </c>
      <c r="AG68">
        <v>956.81185660000006</v>
      </c>
      <c r="AH68">
        <v>943.65500940000004</v>
      </c>
      <c r="AI68">
        <v>934.05536940000002</v>
      </c>
      <c r="AJ68">
        <v>927.17418110000006</v>
      </c>
      <c r="AK68">
        <v>922.07531280000001</v>
      </c>
      <c r="AL68">
        <v>917.90027729999997</v>
      </c>
      <c r="AM68">
        <v>914.03287650000004</v>
      </c>
      <c r="AN68">
        <v>912.64592049999999</v>
      </c>
      <c r="AO68">
        <v>911.67585580000002</v>
      </c>
      <c r="AP68">
        <v>911.55541579999999</v>
      </c>
      <c r="AQ68">
        <v>911.41945959999998</v>
      </c>
      <c r="AR68">
        <v>912.22859940000001</v>
      </c>
      <c r="AS68">
        <v>912.58718629999998</v>
      </c>
      <c r="AT68">
        <v>912.98485640000001</v>
      </c>
      <c r="AU68">
        <v>913.37048300000004</v>
      </c>
      <c r="AV68">
        <v>914.33221300000002</v>
      </c>
    </row>
    <row r="69" spans="1:48" x14ac:dyDescent="0.25">
      <c r="A69" s="33" t="s">
        <v>1888</v>
      </c>
      <c r="B69">
        <v>1081.96713027634</v>
      </c>
      <c r="C69">
        <v>1099.3384625251199</v>
      </c>
      <c r="D69">
        <v>1116.988697</v>
      </c>
      <c r="E69">
        <v>1189.4374849999999</v>
      </c>
      <c r="F69">
        <v>1156.289685</v>
      </c>
      <c r="G69">
        <v>949.19372239999996</v>
      </c>
      <c r="H69">
        <v>974.63733409999998</v>
      </c>
      <c r="I69">
        <v>1216.6736069999999</v>
      </c>
      <c r="J69">
        <v>1071.6483760000001</v>
      </c>
      <c r="K69">
        <v>1046.1034560000001</v>
      </c>
      <c r="L69">
        <v>1057.808565</v>
      </c>
      <c r="M69">
        <v>1089.418224</v>
      </c>
      <c r="N69">
        <v>1091.1376540000001</v>
      </c>
      <c r="O69">
        <v>1172.3623720000001</v>
      </c>
      <c r="P69">
        <v>1290.3296330000001</v>
      </c>
      <c r="Q69">
        <v>1271.233673</v>
      </c>
      <c r="R69">
        <v>1282.046059</v>
      </c>
      <c r="S69">
        <v>1386.3784599999999</v>
      </c>
      <c r="T69">
        <v>1379.0539719999999</v>
      </c>
      <c r="U69">
        <v>1436.5749860000001</v>
      </c>
      <c r="V69">
        <v>1429.953896</v>
      </c>
      <c r="W69">
        <v>1420.9295589999999</v>
      </c>
      <c r="X69">
        <v>1372.982017</v>
      </c>
      <c r="Y69">
        <v>1362.6686540000001</v>
      </c>
      <c r="Z69">
        <v>1362.6002840000001</v>
      </c>
      <c r="AA69">
        <v>1365.307427</v>
      </c>
      <c r="AB69">
        <v>1371.381901</v>
      </c>
      <c r="AC69">
        <v>1363.9851140000001</v>
      </c>
      <c r="AD69">
        <v>1362.6280979999999</v>
      </c>
      <c r="AE69">
        <v>1361.4878699999999</v>
      </c>
      <c r="AF69">
        <v>1360.886258</v>
      </c>
      <c r="AG69">
        <v>1364.6928359999999</v>
      </c>
      <c r="AH69">
        <v>1366.3892760000001</v>
      </c>
      <c r="AI69">
        <v>1365.7919099999999</v>
      </c>
      <c r="AJ69">
        <v>1368.699053</v>
      </c>
      <c r="AK69">
        <v>1370.833795</v>
      </c>
      <c r="AL69">
        <v>1371.1784319999999</v>
      </c>
      <c r="AM69">
        <v>1365.6753329999999</v>
      </c>
      <c r="AN69">
        <v>1364.451953</v>
      </c>
      <c r="AO69">
        <v>1363.552985</v>
      </c>
      <c r="AP69">
        <v>1366.2097550000001</v>
      </c>
      <c r="AQ69">
        <v>1366.1545189999999</v>
      </c>
      <c r="AR69">
        <v>1368.373642</v>
      </c>
      <c r="AS69">
        <v>1369.6246799999999</v>
      </c>
      <c r="AT69">
        <v>1369.5471439999999</v>
      </c>
      <c r="AU69">
        <v>1369.1080489999999</v>
      </c>
      <c r="AV69">
        <v>1377.392337</v>
      </c>
    </row>
    <row r="70" spans="1:48" x14ac:dyDescent="0.25">
      <c r="A70" s="33" t="s">
        <v>1889</v>
      </c>
      <c r="B70">
        <v>934.90596406558097</v>
      </c>
      <c r="C70">
        <v>949.91618172255698</v>
      </c>
      <c r="D70">
        <v>965.16739329999996</v>
      </c>
      <c r="E70">
        <v>1023.521993</v>
      </c>
      <c r="F70">
        <v>998.91245800000002</v>
      </c>
      <c r="G70">
        <v>758.04873439999994</v>
      </c>
      <c r="H70">
        <v>838.30499050000003</v>
      </c>
      <c r="I70">
        <v>777.98481519999996</v>
      </c>
      <c r="J70">
        <v>743.35831710000002</v>
      </c>
      <c r="K70">
        <v>661.81809969999995</v>
      </c>
      <c r="L70">
        <v>861.39111149999997</v>
      </c>
      <c r="M70">
        <v>811.32652610000002</v>
      </c>
      <c r="N70">
        <v>831.97807469999998</v>
      </c>
      <c r="O70">
        <v>864.56427140000005</v>
      </c>
      <c r="P70">
        <v>909.48888280000006</v>
      </c>
      <c r="Q70">
        <v>923.56209039999999</v>
      </c>
      <c r="R70">
        <v>945.67755369999998</v>
      </c>
      <c r="S70">
        <v>1016.407093</v>
      </c>
      <c r="T70">
        <v>1028.7891629999999</v>
      </c>
      <c r="U70">
        <v>1062.736159</v>
      </c>
      <c r="V70">
        <v>1196.6356020000001</v>
      </c>
      <c r="W70">
        <v>1324.997273</v>
      </c>
      <c r="X70">
        <v>1444.106632</v>
      </c>
      <c r="Y70">
        <v>1593.207459</v>
      </c>
      <c r="Z70">
        <v>1764.032788</v>
      </c>
      <c r="AA70">
        <v>1961.869492</v>
      </c>
      <c r="AB70">
        <v>2198.128463</v>
      </c>
      <c r="AC70">
        <v>2067.7350329999999</v>
      </c>
      <c r="AD70">
        <v>1984.3272569999999</v>
      </c>
      <c r="AE70">
        <v>1926.210855</v>
      </c>
      <c r="AF70">
        <v>1885.6747230000001</v>
      </c>
      <c r="AG70">
        <v>1859.708629</v>
      </c>
      <c r="AH70">
        <v>1842.673546</v>
      </c>
      <c r="AI70">
        <v>1831.0722249999999</v>
      </c>
      <c r="AJ70">
        <v>1824.059753</v>
      </c>
      <c r="AK70">
        <v>1819.82735</v>
      </c>
      <c r="AL70">
        <v>1816.8019320000001</v>
      </c>
      <c r="AM70">
        <v>1813.2804060000001</v>
      </c>
      <c r="AN70">
        <v>1814.1937889999999</v>
      </c>
      <c r="AO70">
        <v>1814.8590850000001</v>
      </c>
      <c r="AP70">
        <v>1816.339514</v>
      </c>
      <c r="AQ70">
        <v>1816.888911</v>
      </c>
      <c r="AR70">
        <v>1819.0607150000001</v>
      </c>
      <c r="AS70">
        <v>1820.032719</v>
      </c>
      <c r="AT70">
        <v>1821.271448</v>
      </c>
      <c r="AU70">
        <v>1822.663405</v>
      </c>
      <c r="AV70">
        <v>1824.984248</v>
      </c>
    </row>
    <row r="71" spans="1:48" x14ac:dyDescent="0.25">
      <c r="A71" s="33" t="s">
        <v>1890</v>
      </c>
      <c r="B71">
        <v>236.86011541862101</v>
      </c>
      <c r="C71">
        <v>240.66298118624201</v>
      </c>
      <c r="D71">
        <v>244.52690319999999</v>
      </c>
      <c r="E71">
        <v>256.51539810000003</v>
      </c>
      <c r="F71">
        <v>274.93518390000003</v>
      </c>
      <c r="G71">
        <v>242.74165450000001</v>
      </c>
      <c r="H71">
        <v>259.44055709999998</v>
      </c>
      <c r="I71">
        <v>291.10569170000002</v>
      </c>
      <c r="J71">
        <v>262.50913750000001</v>
      </c>
      <c r="K71">
        <v>277.84727820000001</v>
      </c>
      <c r="L71">
        <v>283.73533859999998</v>
      </c>
      <c r="M71">
        <v>265.97140109999998</v>
      </c>
      <c r="N71">
        <v>274.66439609999998</v>
      </c>
      <c r="O71">
        <v>265.66185460000003</v>
      </c>
      <c r="P71">
        <v>278.3801441</v>
      </c>
      <c r="Q71">
        <v>276.49040669999999</v>
      </c>
      <c r="R71">
        <v>278.78336789999997</v>
      </c>
      <c r="S71">
        <v>300.83711249999999</v>
      </c>
      <c r="T71">
        <v>302.53800890000002</v>
      </c>
      <c r="U71">
        <v>312.16842750000001</v>
      </c>
      <c r="V71">
        <v>319.77246389999999</v>
      </c>
      <c r="W71">
        <v>325.89506540000002</v>
      </c>
      <c r="X71">
        <v>329.38358929999998</v>
      </c>
      <c r="Y71">
        <v>338.78156080000002</v>
      </c>
      <c r="Z71">
        <v>350.31442429999998</v>
      </c>
      <c r="AA71">
        <v>363.67689580000001</v>
      </c>
      <c r="AB71">
        <v>379.78065500000002</v>
      </c>
      <c r="AC71">
        <v>378.97764510000002</v>
      </c>
      <c r="AD71">
        <v>380.92086069999999</v>
      </c>
      <c r="AE71">
        <v>383.67484439999998</v>
      </c>
      <c r="AF71">
        <v>387.24669260000002</v>
      </c>
      <c r="AG71">
        <v>391.92376400000001</v>
      </c>
      <c r="AH71">
        <v>397.24740550000001</v>
      </c>
      <c r="AI71">
        <v>402.85805920000001</v>
      </c>
      <c r="AJ71">
        <v>408.89892220000002</v>
      </c>
      <c r="AK71">
        <v>415.14176309999999</v>
      </c>
      <c r="AL71">
        <v>421.35582570000003</v>
      </c>
      <c r="AM71">
        <v>427.4043752</v>
      </c>
      <c r="AN71">
        <v>434.66942649999999</v>
      </c>
      <c r="AO71">
        <v>442.0719454</v>
      </c>
      <c r="AP71">
        <v>449.96853140000002</v>
      </c>
      <c r="AQ71">
        <v>457.88217170000001</v>
      </c>
      <c r="AR71">
        <v>466.50088390000002</v>
      </c>
      <c r="AS71">
        <v>474.78927850000002</v>
      </c>
      <c r="AT71">
        <v>483.1163722</v>
      </c>
      <c r="AU71">
        <v>491.48873520000001</v>
      </c>
      <c r="AV71">
        <v>500.06685429999999</v>
      </c>
    </row>
    <row r="72" spans="1:48" x14ac:dyDescent="0.25">
      <c r="A72" s="33" t="s">
        <v>1891</v>
      </c>
      <c r="B72">
        <v>939.219720141518</v>
      </c>
      <c r="C72">
        <v>954.29919654761704</v>
      </c>
      <c r="D72">
        <v>969.62077880000004</v>
      </c>
      <c r="E72">
        <v>1017.158672</v>
      </c>
      <c r="F72">
        <v>1090.198517</v>
      </c>
      <c r="G72">
        <v>962.54174479999995</v>
      </c>
      <c r="H72">
        <v>1028.7577839999999</v>
      </c>
      <c r="I72">
        <v>1154.319315</v>
      </c>
      <c r="J72">
        <v>1040.925604</v>
      </c>
      <c r="K72">
        <v>1101.745823</v>
      </c>
      <c r="L72">
        <v>1125.093707</v>
      </c>
      <c r="M72">
        <v>1054.654493</v>
      </c>
      <c r="N72">
        <v>1089.1247639999999</v>
      </c>
      <c r="O72">
        <v>1053.42705</v>
      </c>
      <c r="P72">
        <v>1103.8587930000001</v>
      </c>
      <c r="Q72">
        <v>1096.3654309999999</v>
      </c>
      <c r="R72">
        <v>1146.6722130000001</v>
      </c>
      <c r="S72">
        <v>1208.228449</v>
      </c>
      <c r="T72">
        <v>1247.4825370000001</v>
      </c>
      <c r="U72">
        <v>1299.3242769999999</v>
      </c>
      <c r="V72">
        <v>1337.2356010000001</v>
      </c>
      <c r="W72">
        <v>1362.7781709999999</v>
      </c>
      <c r="X72">
        <v>1388.0254890000001</v>
      </c>
      <c r="Y72">
        <v>1418.2953199999999</v>
      </c>
      <c r="Z72">
        <v>1457.3984820000001</v>
      </c>
      <c r="AA72">
        <v>1499.2643869999999</v>
      </c>
      <c r="AB72">
        <v>1546.4510299999999</v>
      </c>
      <c r="AC72">
        <v>1547.2219849999999</v>
      </c>
      <c r="AD72">
        <v>1554.831093</v>
      </c>
      <c r="AE72">
        <v>1565.499413</v>
      </c>
      <c r="AF72">
        <v>1579.3985230000001</v>
      </c>
      <c r="AG72">
        <v>1597.1126019999999</v>
      </c>
      <c r="AH72">
        <v>1617.615327</v>
      </c>
      <c r="AI72">
        <v>1640.540917</v>
      </c>
      <c r="AJ72">
        <v>1664.723035</v>
      </c>
      <c r="AK72">
        <v>1689.904233</v>
      </c>
      <c r="AL72">
        <v>1715.398119</v>
      </c>
      <c r="AM72">
        <v>1741.42572</v>
      </c>
      <c r="AN72">
        <v>1769.673415</v>
      </c>
      <c r="AO72">
        <v>1797.6366829999999</v>
      </c>
      <c r="AP72">
        <v>1826.4503090000001</v>
      </c>
      <c r="AQ72">
        <v>1856.3470070000001</v>
      </c>
      <c r="AR72">
        <v>1889.1777460000001</v>
      </c>
      <c r="AS72">
        <v>1922.106661</v>
      </c>
      <c r="AT72">
        <v>1955.5283019999999</v>
      </c>
      <c r="AU72">
        <v>1989.2514000000001</v>
      </c>
      <c r="AV72">
        <v>2023.3404410000001</v>
      </c>
    </row>
    <row r="73" spans="1:48" x14ac:dyDescent="0.25">
      <c r="A73" s="33" t="s">
        <v>1892</v>
      </c>
      <c r="B73">
        <v>994.74924828487895</v>
      </c>
      <c r="C73">
        <v>1010.72026922685</v>
      </c>
      <c r="D73">
        <v>1026.9477099999999</v>
      </c>
      <c r="E73">
        <v>1093.556366</v>
      </c>
      <c r="F73">
        <v>1063.080627</v>
      </c>
      <c r="G73">
        <v>872.67876760000001</v>
      </c>
      <c r="H73">
        <v>896.07135770000002</v>
      </c>
      <c r="I73">
        <v>1118.5969720000001</v>
      </c>
      <c r="J73">
        <v>985.26229390000003</v>
      </c>
      <c r="K73">
        <v>961.77656139999999</v>
      </c>
      <c r="L73">
        <v>972.53811599999995</v>
      </c>
      <c r="M73">
        <v>1001.599706</v>
      </c>
      <c r="N73">
        <v>1003.180532</v>
      </c>
      <c r="O73">
        <v>1077.8576869999999</v>
      </c>
      <c r="P73">
        <v>1186.3155509999999</v>
      </c>
      <c r="Q73">
        <v>1168.7589250000001</v>
      </c>
      <c r="R73">
        <v>1176.322009</v>
      </c>
      <c r="S73">
        <v>1282.142724</v>
      </c>
      <c r="T73">
        <v>1289.539315</v>
      </c>
      <c r="U73">
        <v>1332.2528589999999</v>
      </c>
      <c r="V73">
        <v>1360.805222</v>
      </c>
      <c r="W73">
        <v>1381.847534</v>
      </c>
      <c r="X73">
        <v>1385.5731519999999</v>
      </c>
      <c r="Y73">
        <v>1414.88672</v>
      </c>
      <c r="Z73">
        <v>1452.640731</v>
      </c>
      <c r="AA73">
        <v>1496.8148819999999</v>
      </c>
      <c r="AB73">
        <v>1549.4152240000001</v>
      </c>
      <c r="AC73">
        <v>1521.1304130000001</v>
      </c>
      <c r="AD73">
        <v>1506.4672499999999</v>
      </c>
      <c r="AE73">
        <v>1495.615436</v>
      </c>
      <c r="AF73">
        <v>1488.0051410000001</v>
      </c>
      <c r="AG73">
        <v>1485.078107</v>
      </c>
      <c r="AH73">
        <v>1483.5912049999999</v>
      </c>
      <c r="AI73">
        <v>1482.3696480000001</v>
      </c>
      <c r="AJ73">
        <v>1482.4889350000001</v>
      </c>
      <c r="AK73">
        <v>1482.6222310000001</v>
      </c>
      <c r="AL73">
        <v>1481.8858680000001</v>
      </c>
      <c r="AM73">
        <v>1479.270358</v>
      </c>
      <c r="AN73">
        <v>1479.171071</v>
      </c>
      <c r="AO73">
        <v>1477.6718450000001</v>
      </c>
      <c r="AP73">
        <v>1476.7491669999999</v>
      </c>
      <c r="AQ73">
        <v>1473.957535</v>
      </c>
      <c r="AR73">
        <v>1471.910613</v>
      </c>
      <c r="AS73">
        <v>1468.513643</v>
      </c>
      <c r="AT73">
        <v>1464.8726590000001</v>
      </c>
      <c r="AU73">
        <v>1460.976152</v>
      </c>
      <c r="AV73">
        <v>1458.35816</v>
      </c>
    </row>
    <row r="74" spans="1:48" x14ac:dyDescent="0.25">
      <c r="A74" s="33" t="s">
        <v>1893</v>
      </c>
      <c r="B74">
        <v>1000.59594713913</v>
      </c>
      <c r="C74">
        <v>1016.66083872238</v>
      </c>
      <c r="D74">
        <v>1032.983657</v>
      </c>
      <c r="E74">
        <v>1122.3203410000001</v>
      </c>
      <c r="F74">
        <v>1090.417964</v>
      </c>
      <c r="G74">
        <v>784.86922219999997</v>
      </c>
      <c r="H74">
        <v>888.31239419999997</v>
      </c>
      <c r="I74">
        <v>918.48073260000001</v>
      </c>
      <c r="J74">
        <v>938.74626239999998</v>
      </c>
      <c r="K74">
        <v>893.14275929999997</v>
      </c>
      <c r="L74">
        <v>877.84387860000004</v>
      </c>
      <c r="M74">
        <v>883.41407079999999</v>
      </c>
      <c r="N74">
        <v>927.90875170000004</v>
      </c>
      <c r="O74">
        <v>995.836186</v>
      </c>
      <c r="P74">
        <v>1045.3606990000001</v>
      </c>
      <c r="Q74">
        <v>1049.673479</v>
      </c>
      <c r="R74">
        <v>1044.9594039999999</v>
      </c>
      <c r="S74">
        <v>1144.901179</v>
      </c>
      <c r="T74">
        <v>1140.0036500000001</v>
      </c>
      <c r="U74">
        <v>1172.1986589999999</v>
      </c>
      <c r="V74">
        <v>1182.1369589999999</v>
      </c>
      <c r="W74">
        <v>1183.096522</v>
      </c>
      <c r="X74">
        <v>1166.4075499999999</v>
      </c>
      <c r="Y74">
        <v>1170.825965</v>
      </c>
      <c r="Z74">
        <v>1177.1102699999999</v>
      </c>
      <c r="AA74">
        <v>1183.338655</v>
      </c>
      <c r="AB74">
        <v>1190.5438340000001</v>
      </c>
      <c r="AC74">
        <v>1166.670087</v>
      </c>
      <c r="AD74">
        <v>1151.9342489999999</v>
      </c>
      <c r="AE74">
        <v>1139.5858089999999</v>
      </c>
      <c r="AF74">
        <v>1129.4806269999999</v>
      </c>
      <c r="AG74">
        <v>1122.481661</v>
      </c>
      <c r="AH74">
        <v>1117.158721</v>
      </c>
      <c r="AI74">
        <v>1111.874204</v>
      </c>
      <c r="AJ74">
        <v>1107.688048</v>
      </c>
      <c r="AK74">
        <v>1103.5135339999999</v>
      </c>
      <c r="AL74">
        <v>1098.709063</v>
      </c>
      <c r="AM74">
        <v>1092.3049060000001</v>
      </c>
      <c r="AN74">
        <v>1088.49739</v>
      </c>
      <c r="AO74">
        <v>1083.9312689999999</v>
      </c>
      <c r="AP74">
        <v>1079.8849909999999</v>
      </c>
      <c r="AQ74">
        <v>1074.5949129999999</v>
      </c>
      <c r="AR74">
        <v>1070.3179</v>
      </c>
      <c r="AS74">
        <v>1064.9762169999999</v>
      </c>
      <c r="AT74">
        <v>1059.5214960000001</v>
      </c>
      <c r="AU74">
        <v>1054.006517</v>
      </c>
      <c r="AV74">
        <v>1049.500454</v>
      </c>
    </row>
    <row r="75" spans="1:48" x14ac:dyDescent="0.25">
      <c r="A75" s="33" t="s">
        <v>1894</v>
      </c>
      <c r="B75">
        <v>462.42317443161602</v>
      </c>
      <c r="C75">
        <v>469.84752807212902</v>
      </c>
      <c r="D75">
        <v>477.39108210000001</v>
      </c>
      <c r="E75">
        <v>518.67783029999998</v>
      </c>
      <c r="F75">
        <v>503.9342183</v>
      </c>
      <c r="G75">
        <v>362.72555199999999</v>
      </c>
      <c r="H75">
        <v>410.53158209999998</v>
      </c>
      <c r="I75">
        <v>424.47381209999998</v>
      </c>
      <c r="J75">
        <v>433.83948120000002</v>
      </c>
      <c r="K75">
        <v>412.76392449999997</v>
      </c>
      <c r="L75">
        <v>405.69358110000002</v>
      </c>
      <c r="M75">
        <v>408.26783289999997</v>
      </c>
      <c r="N75">
        <v>428.83094999999997</v>
      </c>
      <c r="O75">
        <v>460.22346149999998</v>
      </c>
      <c r="P75">
        <v>483.11110409999998</v>
      </c>
      <c r="Q75">
        <v>485.1042458</v>
      </c>
      <c r="R75">
        <v>498.0663204</v>
      </c>
      <c r="S75">
        <v>569.93154360000005</v>
      </c>
      <c r="T75">
        <v>574.02398140000003</v>
      </c>
      <c r="U75">
        <v>597.9511334</v>
      </c>
      <c r="V75">
        <v>639.15672810000001</v>
      </c>
      <c r="W75">
        <v>674.86940440000001</v>
      </c>
      <c r="X75">
        <v>695.73504949999995</v>
      </c>
      <c r="Y75">
        <v>736.39136459999997</v>
      </c>
      <c r="Z75">
        <v>782.2987875</v>
      </c>
      <c r="AA75">
        <v>833.52016700000001</v>
      </c>
      <c r="AB75">
        <v>892.49139090000006</v>
      </c>
      <c r="AC75">
        <v>854.65589399999999</v>
      </c>
      <c r="AD75">
        <v>831.50035149999997</v>
      </c>
      <c r="AE75">
        <v>814.19078090000005</v>
      </c>
      <c r="AF75">
        <v>801.33388460000003</v>
      </c>
      <c r="AG75">
        <v>792.66763990000004</v>
      </c>
      <c r="AH75">
        <v>786.67393849999996</v>
      </c>
      <c r="AI75">
        <v>781.16871719999995</v>
      </c>
      <c r="AJ75">
        <v>777.1185898</v>
      </c>
      <c r="AK75">
        <v>773.4644935</v>
      </c>
      <c r="AL75">
        <v>769.57789749999995</v>
      </c>
      <c r="AM75">
        <v>764.47880120000002</v>
      </c>
      <c r="AN75">
        <v>761.71539050000001</v>
      </c>
      <c r="AO75">
        <v>758.25306450000005</v>
      </c>
      <c r="AP75">
        <v>755.16537070000004</v>
      </c>
      <c r="AQ75">
        <v>750.97881199999995</v>
      </c>
      <c r="AR75">
        <v>747.756349</v>
      </c>
      <c r="AS75">
        <v>743.49372430000005</v>
      </c>
      <c r="AT75">
        <v>739.1930754</v>
      </c>
      <c r="AU75">
        <v>734.87719419999996</v>
      </c>
      <c r="AV75">
        <v>731.03714230000003</v>
      </c>
    </row>
    <row r="76" spans="1:48" x14ac:dyDescent="0.25">
      <c r="A76" s="33" t="s">
        <v>1895</v>
      </c>
      <c r="B76">
        <v>14981.131254645799</v>
      </c>
      <c r="C76">
        <v>15221.658162723401</v>
      </c>
      <c r="D76">
        <v>15466.04681</v>
      </c>
      <c r="E76">
        <v>16214.07872</v>
      </c>
      <c r="F76">
        <v>16052.161179999999</v>
      </c>
      <c r="G76">
        <v>14532.522569999999</v>
      </c>
      <c r="H76">
        <v>15606.257729999999</v>
      </c>
      <c r="I76">
        <v>15253.855879999999</v>
      </c>
      <c r="J76">
        <v>15257.872310000001</v>
      </c>
      <c r="K76">
        <v>15393.17355</v>
      </c>
      <c r="L76">
        <v>15857.920749999999</v>
      </c>
      <c r="M76">
        <v>15894.128640000001</v>
      </c>
      <c r="N76">
        <v>16520.961179999998</v>
      </c>
      <c r="O76">
        <v>17157.27622</v>
      </c>
      <c r="P76">
        <v>18091.153279999999</v>
      </c>
      <c r="Q76">
        <v>18639.89343</v>
      </c>
      <c r="R76">
        <v>18678.414580000001</v>
      </c>
      <c r="S76">
        <v>20195.981029999999</v>
      </c>
      <c r="T76">
        <v>20080.111570000001</v>
      </c>
      <c r="U76">
        <v>20529.012470000001</v>
      </c>
      <c r="V76">
        <v>20700.946070000002</v>
      </c>
      <c r="W76">
        <v>20724.126130000001</v>
      </c>
      <c r="X76">
        <v>20426.701290000001</v>
      </c>
      <c r="Y76">
        <v>20523.323759999999</v>
      </c>
      <c r="Z76">
        <v>20659.319800000001</v>
      </c>
      <c r="AA76">
        <v>20806.252059999999</v>
      </c>
      <c r="AB76">
        <v>20979.063409999999</v>
      </c>
      <c r="AC76">
        <v>20889.875240000001</v>
      </c>
      <c r="AD76">
        <v>20936.342290000001</v>
      </c>
      <c r="AE76">
        <v>21005.421600000001</v>
      </c>
      <c r="AF76">
        <v>21095.245699999999</v>
      </c>
      <c r="AG76">
        <v>21228.671859999999</v>
      </c>
      <c r="AH76">
        <v>21390.297299999998</v>
      </c>
      <c r="AI76">
        <v>21543.71183</v>
      </c>
      <c r="AJ76">
        <v>21709.339489999998</v>
      </c>
      <c r="AK76">
        <v>21875.76871</v>
      </c>
      <c r="AL76">
        <v>22031.160469999999</v>
      </c>
      <c r="AM76">
        <v>22139.749250000001</v>
      </c>
      <c r="AN76">
        <v>22306.739010000001</v>
      </c>
      <c r="AO76">
        <v>22451.766199999998</v>
      </c>
      <c r="AP76">
        <v>22593.372490000002</v>
      </c>
      <c r="AQ76">
        <v>22710.11261</v>
      </c>
      <c r="AR76">
        <v>22846.235639999999</v>
      </c>
      <c r="AS76">
        <v>22953.274700000002</v>
      </c>
      <c r="AT76">
        <v>23060.08711</v>
      </c>
      <c r="AU76">
        <v>23164.80096</v>
      </c>
      <c r="AV76">
        <v>23281.056509999999</v>
      </c>
    </row>
    <row r="77" spans="1:48" x14ac:dyDescent="0.25">
      <c r="A77" s="33" t="s">
        <v>1896</v>
      </c>
      <c r="B77">
        <v>4632.7837447832499</v>
      </c>
      <c r="C77">
        <v>4707.1645863221102</v>
      </c>
      <c r="D77">
        <v>4782.7396360000002</v>
      </c>
      <c r="E77">
        <v>5120.0211479999998</v>
      </c>
      <c r="F77">
        <v>5101.5975989999997</v>
      </c>
      <c r="G77">
        <v>4328.4251539999996</v>
      </c>
      <c r="H77">
        <v>4622.7870050000001</v>
      </c>
      <c r="I77">
        <v>4751.8326939999997</v>
      </c>
      <c r="J77">
        <v>4549.0811620000004</v>
      </c>
      <c r="K77">
        <v>4345.4912029999996</v>
      </c>
      <c r="L77">
        <v>4268.4568490000001</v>
      </c>
      <c r="M77">
        <v>4174.3869180000002</v>
      </c>
      <c r="N77">
        <v>4532.2700459999996</v>
      </c>
      <c r="O77">
        <v>4837.936686</v>
      </c>
      <c r="P77">
        <v>5060.1509390000001</v>
      </c>
      <c r="Q77">
        <v>5145.8272980000002</v>
      </c>
      <c r="R77">
        <v>5088.8142319999997</v>
      </c>
      <c r="S77">
        <v>5405.3708900000001</v>
      </c>
      <c r="T77">
        <v>5286.1917810000004</v>
      </c>
      <c r="U77">
        <v>5475.4888609999998</v>
      </c>
      <c r="V77">
        <v>5404.7275440000003</v>
      </c>
      <c r="W77">
        <v>5340.9176710000002</v>
      </c>
      <c r="X77">
        <v>5090.5124079999996</v>
      </c>
      <c r="Y77">
        <v>5014.283813</v>
      </c>
      <c r="Z77">
        <v>4991.3196850000004</v>
      </c>
      <c r="AA77">
        <v>4981.5311689999999</v>
      </c>
      <c r="AB77">
        <v>4982.6619060000003</v>
      </c>
      <c r="AC77">
        <v>4985.8359659999996</v>
      </c>
      <c r="AD77">
        <v>5010.9856090000003</v>
      </c>
      <c r="AE77">
        <v>5037.7118129999999</v>
      </c>
      <c r="AF77">
        <v>5066.4305430000004</v>
      </c>
      <c r="AG77">
        <v>5115.4838639999998</v>
      </c>
      <c r="AH77">
        <v>5153.1124140000002</v>
      </c>
      <c r="AI77">
        <v>5179.1736739999997</v>
      </c>
      <c r="AJ77">
        <v>5225.3005380000004</v>
      </c>
      <c r="AK77">
        <v>5268.8620259999998</v>
      </c>
      <c r="AL77">
        <v>5305.0162549999995</v>
      </c>
      <c r="AM77">
        <v>5298.3239579999999</v>
      </c>
      <c r="AN77">
        <v>5310.6476229999998</v>
      </c>
      <c r="AO77">
        <v>5322.8064000000004</v>
      </c>
      <c r="AP77">
        <v>5352.0671169999996</v>
      </c>
      <c r="AQ77">
        <v>5365.6131509999996</v>
      </c>
      <c r="AR77">
        <v>5389.0054540000001</v>
      </c>
      <c r="AS77">
        <v>5412.3253089999998</v>
      </c>
      <c r="AT77">
        <v>5431.1339619999999</v>
      </c>
      <c r="AU77">
        <v>5449.9910129999998</v>
      </c>
      <c r="AV77">
        <v>5544.6629510000002</v>
      </c>
    </row>
    <row r="78" spans="1:48" x14ac:dyDescent="0.25">
      <c r="A78" s="33" t="s">
        <v>1897</v>
      </c>
      <c r="B78">
        <v>1056.12550431408</v>
      </c>
      <c r="C78">
        <v>1073.08194089932</v>
      </c>
      <c r="D78">
        <v>1090.3106190000001</v>
      </c>
      <c r="E78">
        <v>1203.9379080000001</v>
      </c>
      <c r="F78">
        <v>1256.9217599999999</v>
      </c>
      <c r="G78">
        <v>1043.3756599999999</v>
      </c>
      <c r="H78">
        <v>1131.6214789999999</v>
      </c>
      <c r="I78">
        <v>1245.5492650000001</v>
      </c>
      <c r="J78">
        <v>1218.7606089999999</v>
      </c>
      <c r="K78">
        <v>1295.029622</v>
      </c>
      <c r="L78">
        <v>1297.156555</v>
      </c>
      <c r="M78">
        <v>1459.0238119999999</v>
      </c>
      <c r="N78">
        <v>1308.355382</v>
      </c>
      <c r="O78">
        <v>1443.8670970000001</v>
      </c>
      <c r="P78">
        <v>1481.048209</v>
      </c>
      <c r="Q78">
        <v>1510.589146</v>
      </c>
      <c r="R78">
        <v>1637.9463330000001</v>
      </c>
      <c r="S78">
        <v>12868.435939999999</v>
      </c>
      <c r="T78">
        <v>9753.0530710000003</v>
      </c>
      <c r="U78">
        <v>9251.6463920000006</v>
      </c>
      <c r="V78">
        <v>9164.3483290000004</v>
      </c>
      <c r="W78">
        <v>9109.954436</v>
      </c>
      <c r="X78">
        <v>9217.4819380000008</v>
      </c>
      <c r="Y78">
        <v>9211.9236440000004</v>
      </c>
      <c r="Z78">
        <v>9304.2876680000008</v>
      </c>
      <c r="AA78">
        <v>9364.7092290000001</v>
      </c>
      <c r="AB78">
        <v>9431.3296329999994</v>
      </c>
      <c r="AC78">
        <v>9351.2714219999998</v>
      </c>
      <c r="AD78">
        <v>9297.8602499999997</v>
      </c>
      <c r="AE78">
        <v>9405.3370140000006</v>
      </c>
      <c r="AF78">
        <v>9478.8775449999903</v>
      </c>
      <c r="AG78">
        <v>9445.3640990000004</v>
      </c>
      <c r="AH78">
        <v>9704.9651109999995</v>
      </c>
      <c r="AI78">
        <v>9757.3474750000005</v>
      </c>
      <c r="AJ78">
        <v>9832.4967959999994</v>
      </c>
      <c r="AK78">
        <v>9914.754293</v>
      </c>
      <c r="AL78">
        <v>9986.1869769999994</v>
      </c>
      <c r="AM78">
        <v>10046.988380000001</v>
      </c>
      <c r="AN78">
        <v>10168.1018</v>
      </c>
      <c r="AO78">
        <v>10259.6507</v>
      </c>
      <c r="AP78">
        <v>10354.699699999999</v>
      </c>
      <c r="AQ78">
        <v>10435.69846</v>
      </c>
      <c r="AR78">
        <v>10516.54739</v>
      </c>
      <c r="AS78">
        <v>10605.11436</v>
      </c>
      <c r="AT78">
        <v>10696.44672</v>
      </c>
      <c r="AU78">
        <v>10787.54012</v>
      </c>
      <c r="AV78">
        <v>10894.51334</v>
      </c>
    </row>
    <row r="79" spans="1:48" x14ac:dyDescent="0.25">
      <c r="A79" s="33" t="s">
        <v>1898</v>
      </c>
      <c r="B79">
        <v>1661.8902766824399</v>
      </c>
      <c r="C79">
        <v>1688.5724626282199</v>
      </c>
      <c r="D79">
        <v>1718.383932</v>
      </c>
      <c r="E79">
        <v>1491.634082</v>
      </c>
      <c r="F79">
        <v>1567.8003349999999</v>
      </c>
      <c r="G79">
        <v>1526.289426</v>
      </c>
      <c r="H79">
        <v>1622.9095609999999</v>
      </c>
      <c r="I79">
        <v>1764.2911260000001</v>
      </c>
      <c r="J79">
        <v>1670.2655769999999</v>
      </c>
      <c r="K79">
        <v>1674.8555859999999</v>
      </c>
      <c r="L79">
        <v>1826.639872</v>
      </c>
      <c r="M79">
        <v>1610.0998239999999</v>
      </c>
      <c r="N79">
        <v>1865.775167</v>
      </c>
      <c r="O79">
        <v>1895.660693</v>
      </c>
      <c r="P79">
        <v>2006.1706810000001</v>
      </c>
      <c r="Q79">
        <v>2084.5729879999999</v>
      </c>
      <c r="R79">
        <v>1526.6709129999999</v>
      </c>
      <c r="S79">
        <v>1513.027628</v>
      </c>
      <c r="T79">
        <v>1760.0417640000001</v>
      </c>
      <c r="U79">
        <v>1811.6272200000001</v>
      </c>
      <c r="V79">
        <v>1742.6037799999999</v>
      </c>
      <c r="W79">
        <v>1702.210049</v>
      </c>
      <c r="X79">
        <v>1857.0710079999999</v>
      </c>
      <c r="Y79">
        <v>1775.0155010000001</v>
      </c>
      <c r="Z79">
        <v>1790.419345</v>
      </c>
      <c r="AA79">
        <v>1791.563529</v>
      </c>
      <c r="AB79">
        <v>1792.066392</v>
      </c>
      <c r="AC79">
        <v>1778.7606510000001</v>
      </c>
      <c r="AD79">
        <v>1687.1159090000001</v>
      </c>
      <c r="AE79">
        <v>1746.7632269999999</v>
      </c>
      <c r="AF79">
        <v>1778.426868</v>
      </c>
      <c r="AG79">
        <v>1706.5743</v>
      </c>
      <c r="AH79">
        <v>1873.318704</v>
      </c>
      <c r="AI79">
        <v>1871.004322</v>
      </c>
      <c r="AJ79">
        <v>1876.336438</v>
      </c>
      <c r="AK79">
        <v>1888.8390380000001</v>
      </c>
      <c r="AL79">
        <v>1897.3339800000001</v>
      </c>
      <c r="AM79">
        <v>1893.6117810000001</v>
      </c>
      <c r="AN79">
        <v>1914.477339</v>
      </c>
      <c r="AO79">
        <v>1929.361447</v>
      </c>
      <c r="AP79">
        <v>1940.475101</v>
      </c>
      <c r="AQ79">
        <v>1947.389635</v>
      </c>
      <c r="AR79">
        <v>1944.988599</v>
      </c>
      <c r="AS79">
        <v>1955.5594390000001</v>
      </c>
      <c r="AT79">
        <v>1964.0650869999999</v>
      </c>
      <c r="AU79">
        <v>1972.153632</v>
      </c>
      <c r="AV79">
        <v>1986.727811</v>
      </c>
    </row>
    <row r="80" spans="1:48" x14ac:dyDescent="0.25">
      <c r="A80" s="33" t="s">
        <v>1899</v>
      </c>
      <c r="B80">
        <v>4697.3438652348796</v>
      </c>
      <c r="C80">
        <v>4772.7612403901503</v>
      </c>
      <c r="D80">
        <v>4852.9099839999999</v>
      </c>
      <c r="E80">
        <v>4694.9008370000001</v>
      </c>
      <c r="F80">
        <v>4425.2135740000003</v>
      </c>
      <c r="G80">
        <v>3423.388379</v>
      </c>
      <c r="H80">
        <v>4321.1678449999999</v>
      </c>
      <c r="I80">
        <v>4982.1310240000003</v>
      </c>
      <c r="J80">
        <v>4494.994893</v>
      </c>
      <c r="K80">
        <v>3816.4861500000002</v>
      </c>
      <c r="L80">
        <v>4474.4239239999997</v>
      </c>
      <c r="M80">
        <v>4485.6423370000002</v>
      </c>
      <c r="N80">
        <v>4685.8661309999998</v>
      </c>
      <c r="O80">
        <v>5083.4298019999997</v>
      </c>
      <c r="P80">
        <v>5401.4142579999998</v>
      </c>
      <c r="Q80">
        <v>5240.5174999999999</v>
      </c>
      <c r="R80">
        <v>4842.22552</v>
      </c>
      <c r="S80">
        <v>6633.3185430000003</v>
      </c>
      <c r="T80">
        <v>5339.7231270000002</v>
      </c>
      <c r="U80">
        <v>6214.4559749999999</v>
      </c>
      <c r="V80">
        <v>5990.0749370000003</v>
      </c>
      <c r="W80">
        <v>5877.9470080000001</v>
      </c>
      <c r="X80">
        <v>5627.359633</v>
      </c>
      <c r="Y80">
        <v>6132.5274049999998</v>
      </c>
      <c r="Z80">
        <v>6381.0783620000002</v>
      </c>
      <c r="AA80">
        <v>6580.0710950000002</v>
      </c>
      <c r="AB80">
        <v>6813.5206010000002</v>
      </c>
      <c r="AC80">
        <v>6371.0846849999998</v>
      </c>
      <c r="AD80">
        <v>6590.1533380000001</v>
      </c>
      <c r="AE80">
        <v>6759.3734560000003</v>
      </c>
      <c r="AF80">
        <v>6915.3665419999998</v>
      </c>
      <c r="AG80">
        <v>7095.915806</v>
      </c>
      <c r="AH80">
        <v>7323.2742900000003</v>
      </c>
      <c r="AI80">
        <v>7463.2050859999999</v>
      </c>
      <c r="AJ80">
        <v>7628.620903</v>
      </c>
      <c r="AK80">
        <v>7778.052995</v>
      </c>
      <c r="AL80">
        <v>7903.697048</v>
      </c>
      <c r="AM80">
        <v>7937.844102</v>
      </c>
      <c r="AN80">
        <v>8150.6421469999996</v>
      </c>
      <c r="AO80">
        <v>8247.8471389999995</v>
      </c>
      <c r="AP80">
        <v>8378.9733660000002</v>
      </c>
      <c r="AQ80">
        <v>8459.9195679999902</v>
      </c>
      <c r="AR80">
        <v>8579.3241369999996</v>
      </c>
      <c r="AS80">
        <v>8654.5218139999997</v>
      </c>
      <c r="AT80">
        <v>8763.1234210000002</v>
      </c>
      <c r="AU80">
        <v>8869.831612</v>
      </c>
      <c r="AV80">
        <v>9021.4399890000004</v>
      </c>
    </row>
    <row r="81" spans="1:48" x14ac:dyDescent="0.25">
      <c r="A81" s="33" t="s">
        <v>1900</v>
      </c>
      <c r="B81">
        <v>1068.70150806116</v>
      </c>
      <c r="C81">
        <v>1085.85985645438</v>
      </c>
      <c r="D81">
        <v>1103.293688</v>
      </c>
      <c r="E81">
        <v>1218.2740140000001</v>
      </c>
      <c r="F81">
        <v>1271.8887810000001</v>
      </c>
      <c r="G81">
        <v>1055.799843</v>
      </c>
      <c r="H81">
        <v>1145.096464</v>
      </c>
      <c r="I81">
        <v>1260.3808670000001</v>
      </c>
      <c r="J81">
        <v>1233.27322</v>
      </c>
      <c r="K81">
        <v>1310.4504199999999</v>
      </c>
      <c r="L81">
        <v>1312.6026790000001</v>
      </c>
      <c r="M81">
        <v>1476.3974000000001</v>
      </c>
      <c r="N81">
        <v>1323.9348580000001</v>
      </c>
      <c r="O81">
        <v>1461.060203</v>
      </c>
      <c r="P81">
        <v>1498.6840560000001</v>
      </c>
      <c r="Q81">
        <v>1528.576757</v>
      </c>
      <c r="R81">
        <v>1496.2939590000001</v>
      </c>
      <c r="S81">
        <v>1444.356266</v>
      </c>
      <c r="T81">
        <v>1455.204403</v>
      </c>
      <c r="U81">
        <v>1485.0376429999999</v>
      </c>
      <c r="V81">
        <v>1504.981035</v>
      </c>
      <c r="W81">
        <v>1517.5537899999999</v>
      </c>
      <c r="X81">
        <v>1527.988366</v>
      </c>
      <c r="Y81">
        <v>1544.775095</v>
      </c>
      <c r="Z81">
        <v>1564.5827429999999</v>
      </c>
      <c r="AA81">
        <v>1585.6369520000001</v>
      </c>
      <c r="AB81">
        <v>1608.592592</v>
      </c>
      <c r="AC81">
        <v>1627.397561</v>
      </c>
      <c r="AD81">
        <v>1648.3525340000001</v>
      </c>
      <c r="AE81">
        <v>1672.0322550000001</v>
      </c>
      <c r="AF81">
        <v>1698.179077</v>
      </c>
      <c r="AG81">
        <v>1726.827663</v>
      </c>
      <c r="AH81">
        <v>1759.9292459999999</v>
      </c>
      <c r="AI81">
        <v>1795.6433730000001</v>
      </c>
      <c r="AJ81">
        <v>1832.808051</v>
      </c>
      <c r="AK81">
        <v>1871.4015810000001</v>
      </c>
      <c r="AL81">
        <v>1910.749783</v>
      </c>
      <c r="AM81">
        <v>1949.681918</v>
      </c>
      <c r="AN81">
        <v>1992.0175099999999</v>
      </c>
      <c r="AO81">
        <v>2034.385749</v>
      </c>
      <c r="AP81">
        <v>2076.6189789999999</v>
      </c>
      <c r="AQ81">
        <v>2118.9994059999999</v>
      </c>
      <c r="AR81">
        <v>2161.9854059999998</v>
      </c>
      <c r="AS81">
        <v>2205.517413</v>
      </c>
      <c r="AT81">
        <v>2250.163141</v>
      </c>
      <c r="AU81">
        <v>2295.6699960000001</v>
      </c>
      <c r="AV81">
        <v>2343.200523</v>
      </c>
    </row>
    <row r="82" spans="1:48" x14ac:dyDescent="0.25">
      <c r="A82" s="33" t="s">
        <v>1901</v>
      </c>
      <c r="B82">
        <v>1940.8560483368699</v>
      </c>
      <c r="C82">
        <v>1972.01711998059</v>
      </c>
      <c r="D82">
        <v>2003.6784929999999</v>
      </c>
      <c r="E82">
        <v>2212.4928909999999</v>
      </c>
      <c r="F82">
        <v>2309.8620289999999</v>
      </c>
      <c r="G82">
        <v>1917.425489</v>
      </c>
      <c r="H82">
        <v>2079.596016</v>
      </c>
      <c r="I82">
        <v>2288.9626429999998</v>
      </c>
      <c r="J82">
        <v>2239.7327690000002</v>
      </c>
      <c r="K82">
        <v>2379.89336</v>
      </c>
      <c r="L82">
        <v>2383.8020529999999</v>
      </c>
      <c r="M82">
        <v>2681.2676889999998</v>
      </c>
      <c r="N82">
        <v>2404.3822869999999</v>
      </c>
      <c r="O82">
        <v>2653.41399</v>
      </c>
      <c r="P82">
        <v>2721.7422200000001</v>
      </c>
      <c r="Q82">
        <v>2776.029998</v>
      </c>
      <c r="R82">
        <v>2673.2215219999998</v>
      </c>
      <c r="S82">
        <v>2590.3110839999999</v>
      </c>
      <c r="T82">
        <v>2569.1361980000001</v>
      </c>
      <c r="U82">
        <v>2549.7578429999999</v>
      </c>
      <c r="V82">
        <v>2580.0777459999999</v>
      </c>
      <c r="W82">
        <v>2585.2047699999998</v>
      </c>
      <c r="X82">
        <v>2587.2341740000002</v>
      </c>
      <c r="Y82">
        <v>2587.3048220000001</v>
      </c>
      <c r="Z82">
        <v>2601.8374530000001</v>
      </c>
      <c r="AA82">
        <v>2618.5502310000002</v>
      </c>
      <c r="AB82">
        <v>2633.878287</v>
      </c>
      <c r="AC82">
        <v>2639.9680629999998</v>
      </c>
      <c r="AD82">
        <v>2644.0479660000001</v>
      </c>
      <c r="AE82">
        <v>2654.5397579999999</v>
      </c>
      <c r="AF82">
        <v>2667.5931150000001</v>
      </c>
      <c r="AG82">
        <v>2682.792312</v>
      </c>
      <c r="AH82">
        <v>2705.7511410000002</v>
      </c>
      <c r="AI82">
        <v>2730.107536</v>
      </c>
      <c r="AJ82">
        <v>2753.0261829999999</v>
      </c>
      <c r="AK82">
        <v>2776.5792289999999</v>
      </c>
      <c r="AL82">
        <v>2798.5739830000002</v>
      </c>
      <c r="AM82">
        <v>2816.90085</v>
      </c>
      <c r="AN82">
        <v>2835.3932960000002</v>
      </c>
      <c r="AO82">
        <v>2853.2754989999999</v>
      </c>
      <c r="AP82">
        <v>2870.0236970000001</v>
      </c>
      <c r="AQ82">
        <v>2885.0741029999999</v>
      </c>
      <c r="AR82">
        <v>2899.4642829999998</v>
      </c>
      <c r="AS82">
        <v>2913.3296409999998</v>
      </c>
      <c r="AT82">
        <v>2926.5340879999999</v>
      </c>
      <c r="AU82">
        <v>2938.9947830000001</v>
      </c>
      <c r="AV82">
        <v>2952.6116750000001</v>
      </c>
    </row>
    <row r="83" spans="1:48" x14ac:dyDescent="0.25">
      <c r="A83" s="33" t="s">
        <v>1902</v>
      </c>
      <c r="B83">
        <v>142275.521834407</v>
      </c>
      <c r="C83">
        <v>144559.80135777901</v>
      </c>
      <c r="D83">
        <v>146880.75820000001</v>
      </c>
      <c r="E83">
        <v>154447.9204</v>
      </c>
      <c r="F83">
        <v>159998.36840000001</v>
      </c>
      <c r="G83">
        <v>144834.2629</v>
      </c>
      <c r="H83">
        <v>145183.4932</v>
      </c>
      <c r="I83">
        <v>151066.12539999999</v>
      </c>
      <c r="J83">
        <v>155269.63039999999</v>
      </c>
      <c r="K83">
        <v>155535.8279</v>
      </c>
      <c r="L83">
        <v>158595.42540000001</v>
      </c>
      <c r="M83">
        <v>165803.21950000001</v>
      </c>
      <c r="N83">
        <v>172438.70819999999</v>
      </c>
      <c r="O83">
        <v>182346.13889999999</v>
      </c>
      <c r="P83">
        <v>188781.1912</v>
      </c>
      <c r="Q83">
        <v>198669.61249999999</v>
      </c>
      <c r="R83">
        <v>197210.3351</v>
      </c>
      <c r="S83">
        <v>202604.52100000001</v>
      </c>
      <c r="T83">
        <v>202190.67079999999</v>
      </c>
      <c r="U83">
        <v>205582.48209999999</v>
      </c>
      <c r="V83">
        <v>207451.3291</v>
      </c>
      <c r="W83">
        <v>208259.46090000001</v>
      </c>
      <c r="X83">
        <v>207375.94200000001</v>
      </c>
      <c r="Y83">
        <v>208321.79610000001</v>
      </c>
      <c r="Z83">
        <v>209940.3903</v>
      </c>
      <c r="AA83">
        <v>211895.64230000001</v>
      </c>
      <c r="AB83">
        <v>214198.54010000001</v>
      </c>
      <c r="AC83">
        <v>215446.6525</v>
      </c>
      <c r="AD83">
        <v>217548.84969999999</v>
      </c>
      <c r="AE83">
        <v>219894.10500000001</v>
      </c>
      <c r="AF83">
        <v>222451.4135</v>
      </c>
      <c r="AG83">
        <v>225540.67360000001</v>
      </c>
      <c r="AH83">
        <v>228778.1171</v>
      </c>
      <c r="AI83">
        <v>232164.59580000001</v>
      </c>
      <c r="AJ83">
        <v>235763.42329999999</v>
      </c>
      <c r="AK83">
        <v>239455.81140000001</v>
      </c>
      <c r="AL83">
        <v>243148.5955</v>
      </c>
      <c r="AM83">
        <v>246689.3946</v>
      </c>
      <c r="AN83">
        <v>250540.03039999999</v>
      </c>
      <c r="AO83">
        <v>254298.25820000001</v>
      </c>
      <c r="AP83">
        <v>258068.50150000001</v>
      </c>
      <c r="AQ83">
        <v>261693.0379</v>
      </c>
      <c r="AR83">
        <v>265394.38219999999</v>
      </c>
      <c r="AS83">
        <v>269019.8651</v>
      </c>
      <c r="AT83">
        <v>272695.70280000003</v>
      </c>
      <c r="AU83">
        <v>276411.42349999998</v>
      </c>
      <c r="AV83">
        <v>280336.0857</v>
      </c>
    </row>
    <row r="84" spans="1:48" x14ac:dyDescent="0.25">
      <c r="A84" s="33" t="s">
        <v>1903</v>
      </c>
      <c r="B84">
        <v>58700.943196853899</v>
      </c>
      <c r="C84">
        <v>59643.405827237402</v>
      </c>
      <c r="D84">
        <v>60600.998740000003</v>
      </c>
      <c r="E84">
        <v>61569.980450000003</v>
      </c>
      <c r="F84">
        <v>60512.819219999998</v>
      </c>
      <c r="G84">
        <v>62405.891069999998</v>
      </c>
      <c r="H84">
        <v>62046.792509999999</v>
      </c>
      <c r="I84">
        <v>58826.592470000003</v>
      </c>
      <c r="J84">
        <v>60454.485529999998</v>
      </c>
      <c r="K84">
        <v>59410.932800000002</v>
      </c>
      <c r="L84">
        <v>56766.534149999999</v>
      </c>
      <c r="M84">
        <v>54970.17469</v>
      </c>
      <c r="N84">
        <v>55748.46327</v>
      </c>
      <c r="O84">
        <v>54942.251279999997</v>
      </c>
      <c r="P84">
        <v>56537.156620000002</v>
      </c>
      <c r="Q84">
        <v>61577.14241</v>
      </c>
      <c r="R84">
        <v>62345.732989999997</v>
      </c>
      <c r="S84">
        <v>63291.970300000001</v>
      </c>
      <c r="T84">
        <v>63998.652249999999</v>
      </c>
      <c r="U84">
        <v>64957.45839</v>
      </c>
      <c r="V84">
        <v>65946.957330000005</v>
      </c>
      <c r="W84">
        <v>66663.737940000006</v>
      </c>
      <c r="X84">
        <v>67101.45336</v>
      </c>
      <c r="Y84">
        <v>67567.847590000005</v>
      </c>
      <c r="Z84">
        <v>68077.41704</v>
      </c>
      <c r="AA84">
        <v>68631.782590000003</v>
      </c>
      <c r="AB84">
        <v>69225.071800000005</v>
      </c>
      <c r="AC84">
        <v>69821.538620000007</v>
      </c>
      <c r="AD84">
        <v>70498.121230000004</v>
      </c>
      <c r="AE84">
        <v>71230.29204</v>
      </c>
      <c r="AF84">
        <v>72031.531730000002</v>
      </c>
      <c r="AG84">
        <v>72929.544439999998</v>
      </c>
      <c r="AH84">
        <v>73916.915550000005</v>
      </c>
      <c r="AI84">
        <v>75009.748579999999</v>
      </c>
      <c r="AJ84">
        <v>76187.474140000006</v>
      </c>
      <c r="AK84">
        <v>77412.76917</v>
      </c>
      <c r="AL84">
        <v>78667.869189999998</v>
      </c>
      <c r="AM84">
        <v>79940.26917</v>
      </c>
      <c r="AN84">
        <v>81245.220069999996</v>
      </c>
      <c r="AO84">
        <v>82554.369300000006</v>
      </c>
      <c r="AP84">
        <v>83849.721399999995</v>
      </c>
      <c r="AQ84">
        <v>85119.449489999999</v>
      </c>
      <c r="AR84">
        <v>86373.656640000001</v>
      </c>
      <c r="AS84">
        <v>87617.055300000007</v>
      </c>
      <c r="AT84">
        <v>88865.510649999997</v>
      </c>
      <c r="AU84">
        <v>90124.112349999996</v>
      </c>
      <c r="AV84">
        <v>91401.647150000004</v>
      </c>
    </row>
    <row r="85" spans="1:48" x14ac:dyDescent="0.25">
      <c r="A85" s="33" t="s">
        <v>1904</v>
      </c>
      <c r="B85">
        <v>1.7053612308269599</v>
      </c>
      <c r="C85">
        <v>1.73274135700261</v>
      </c>
      <c r="D85">
        <v>1.758896386</v>
      </c>
      <c r="E85">
        <v>1.7554150529999999</v>
      </c>
      <c r="F85">
        <v>1.6045018790000001</v>
      </c>
      <c r="G85">
        <v>1.4427661110000001</v>
      </c>
      <c r="H85">
        <v>1.3769061469999999</v>
      </c>
      <c r="I85">
        <v>1.324088339</v>
      </c>
      <c r="J85">
        <v>1.282239616</v>
      </c>
      <c r="K85">
        <v>1.2971919139999999</v>
      </c>
      <c r="L85">
        <v>1.2631965789999999</v>
      </c>
      <c r="M85">
        <v>1.187445225</v>
      </c>
      <c r="N85">
        <v>0.95453976250000006</v>
      </c>
      <c r="O85">
        <v>0.74615115239999996</v>
      </c>
      <c r="P85">
        <v>0.59403448089999999</v>
      </c>
      <c r="Q85">
        <v>0.57865082850000005</v>
      </c>
      <c r="R85">
        <v>0.52465680810000004</v>
      </c>
      <c r="S85">
        <v>0.5052725548</v>
      </c>
      <c r="T85">
        <v>0.50627917779999998</v>
      </c>
      <c r="U85">
        <v>0.51993994809999999</v>
      </c>
      <c r="V85">
        <v>0.52795126879999998</v>
      </c>
      <c r="W85">
        <v>0.52825346299999998</v>
      </c>
      <c r="X85">
        <v>0.38548246479999998</v>
      </c>
      <c r="Y85">
        <v>0.35464383939999999</v>
      </c>
      <c r="Z85">
        <v>0.34630338449999998</v>
      </c>
      <c r="AA85">
        <v>0.34444017989999998</v>
      </c>
      <c r="AB85">
        <v>0.3450658962</v>
      </c>
      <c r="AC85">
        <v>0.34507526929999999</v>
      </c>
      <c r="AD85">
        <v>0.34544288519999999</v>
      </c>
      <c r="AE85">
        <v>0.34653859120000002</v>
      </c>
      <c r="AF85">
        <v>0.34847674369999998</v>
      </c>
      <c r="AG85">
        <v>0.35146718669999999</v>
      </c>
      <c r="AH85">
        <v>0.35564493349999998</v>
      </c>
      <c r="AI85">
        <v>0.3608345355</v>
      </c>
      <c r="AJ85">
        <v>0.3670888537</v>
      </c>
      <c r="AK85">
        <v>0.37432105840000002</v>
      </c>
      <c r="AL85">
        <v>0.38245724460000002</v>
      </c>
      <c r="AM85">
        <v>0.39255259939999998</v>
      </c>
      <c r="AN85">
        <v>0.4040843174</v>
      </c>
      <c r="AO85">
        <v>0.41670337410000002</v>
      </c>
      <c r="AP85">
        <v>0.43035932329999999</v>
      </c>
      <c r="AQ85">
        <v>0.44492411920000002</v>
      </c>
      <c r="AR85">
        <v>0.45931083010000001</v>
      </c>
      <c r="AS85">
        <v>0.47410772909999999</v>
      </c>
      <c r="AT85">
        <v>0.48961220239999997</v>
      </c>
      <c r="AU85">
        <v>0.50592924719999999</v>
      </c>
      <c r="AV85">
        <v>0.52315029710000005</v>
      </c>
    </row>
    <row r="86" spans="1:48" x14ac:dyDescent="0.25">
      <c r="A86" s="33" t="s">
        <v>1905</v>
      </c>
      <c r="B86">
        <v>640.93221550600299</v>
      </c>
      <c r="C86">
        <v>651.222589541351</v>
      </c>
      <c r="D86">
        <v>661.06145309999999</v>
      </c>
      <c r="E86">
        <v>665.89403240000001</v>
      </c>
      <c r="F86">
        <v>654.68022010000004</v>
      </c>
      <c r="G86">
        <v>639.29914299999996</v>
      </c>
      <c r="H86">
        <v>630.85513939999998</v>
      </c>
      <c r="I86">
        <v>619.47872180000002</v>
      </c>
      <c r="J86">
        <v>604.24750470000004</v>
      </c>
      <c r="K86">
        <v>592.56397770000001</v>
      </c>
      <c r="L86">
        <v>587.35061140000005</v>
      </c>
      <c r="M86">
        <v>589.61411750000002</v>
      </c>
      <c r="N86">
        <v>584.43456519999995</v>
      </c>
      <c r="O86">
        <v>574.73197779999998</v>
      </c>
      <c r="P86">
        <v>560.03725810000003</v>
      </c>
      <c r="Q86">
        <v>550.25792209999997</v>
      </c>
      <c r="R86">
        <v>531.6219155</v>
      </c>
      <c r="S86">
        <v>520.03861979999999</v>
      </c>
      <c r="T86">
        <v>509.39662620000001</v>
      </c>
      <c r="U86">
        <v>499.67233429999999</v>
      </c>
      <c r="V86">
        <v>488.30040600000001</v>
      </c>
      <c r="W86">
        <v>475.36250439999998</v>
      </c>
      <c r="X86">
        <v>462.84035790000001</v>
      </c>
      <c r="Y86">
        <v>451.94319560000002</v>
      </c>
      <c r="Z86">
        <v>442.36336569999997</v>
      </c>
      <c r="AA86">
        <v>433.57535480000001</v>
      </c>
      <c r="AB86">
        <v>425.3296186</v>
      </c>
      <c r="AC86">
        <v>415.65145580000001</v>
      </c>
      <c r="AD86">
        <v>405.3981756</v>
      </c>
      <c r="AE86">
        <v>395.03492510000001</v>
      </c>
      <c r="AF86">
        <v>384.74267589999999</v>
      </c>
      <c r="AG86">
        <v>374.62271600000003</v>
      </c>
      <c r="AH86">
        <v>364.8605819</v>
      </c>
      <c r="AI86">
        <v>355.30516490000002</v>
      </c>
      <c r="AJ86">
        <v>346.01233339999999</v>
      </c>
      <c r="AK86">
        <v>336.94522740000002</v>
      </c>
      <c r="AL86">
        <v>328.06356690000001</v>
      </c>
      <c r="AM86">
        <v>319.54363690000002</v>
      </c>
      <c r="AN86">
        <v>311.36151999999998</v>
      </c>
      <c r="AO86">
        <v>303.77472349999999</v>
      </c>
      <c r="AP86">
        <v>300.23922620000002</v>
      </c>
      <c r="AQ86">
        <v>298.82359350000002</v>
      </c>
      <c r="AR86">
        <v>298.48664459999998</v>
      </c>
      <c r="AS86">
        <v>298.55331159999997</v>
      </c>
      <c r="AT86">
        <v>298.77127259999997</v>
      </c>
      <c r="AU86">
        <v>299.0991588</v>
      </c>
      <c r="AV86">
        <v>299.71342060000001</v>
      </c>
    </row>
    <row r="87" spans="1:48" x14ac:dyDescent="0.25">
      <c r="A87" s="33" t="s">
        <v>1906</v>
      </c>
      <c r="B87">
        <v>14.4173405384795</v>
      </c>
      <c r="C87">
        <v>14.648815604245801</v>
      </c>
      <c r="D87">
        <v>14.859545170000001</v>
      </c>
      <c r="E87">
        <v>19.850534629999999</v>
      </c>
      <c r="F87">
        <v>26.935486740000002</v>
      </c>
      <c r="G87">
        <v>34.853976250000002</v>
      </c>
      <c r="H87">
        <v>42.849210919999997</v>
      </c>
      <c r="I87">
        <v>49.898515709999998</v>
      </c>
      <c r="J87">
        <v>55.84176428</v>
      </c>
      <c r="K87">
        <v>61.446103880000003</v>
      </c>
      <c r="L87">
        <v>67.37357883</v>
      </c>
      <c r="M87">
        <v>74.069301060000001</v>
      </c>
      <c r="N87">
        <v>75.922685009999995</v>
      </c>
      <c r="O87">
        <v>75.450344360000003</v>
      </c>
      <c r="P87">
        <v>73.98022838</v>
      </c>
      <c r="Q87">
        <v>73.372663720000006</v>
      </c>
      <c r="R87">
        <v>71.841787819999894</v>
      </c>
      <c r="S87">
        <v>73.014940699999997</v>
      </c>
      <c r="T87">
        <v>74.987302839999998</v>
      </c>
      <c r="U87">
        <v>77.075915980000005</v>
      </c>
      <c r="V87">
        <v>78.850154860000004</v>
      </c>
      <c r="W87">
        <v>80.262855380000005</v>
      </c>
      <c r="X87">
        <v>79.043142099999997</v>
      </c>
      <c r="Y87">
        <v>76.792778119999994</v>
      </c>
      <c r="Z87">
        <v>74.309087939999998</v>
      </c>
      <c r="AA87">
        <v>71.884484380000004</v>
      </c>
      <c r="AB87">
        <v>69.575003550000005</v>
      </c>
      <c r="AC87">
        <v>67.036404759999996</v>
      </c>
      <c r="AD87">
        <v>64.414320599999996</v>
      </c>
      <c r="AE87">
        <v>61.78277405</v>
      </c>
      <c r="AF87">
        <v>59.175543070000003</v>
      </c>
      <c r="AG87">
        <v>56.606838920000001</v>
      </c>
      <c r="AH87">
        <v>54.168775230000001</v>
      </c>
      <c r="AI87">
        <v>51.810697249999997</v>
      </c>
      <c r="AJ87">
        <v>49.532489419999997</v>
      </c>
      <c r="AK87">
        <v>47.318152640000001</v>
      </c>
      <c r="AL87">
        <v>45.168054220000002</v>
      </c>
      <c r="AM87">
        <v>43.213849580000002</v>
      </c>
      <c r="AN87">
        <v>41.393104569999998</v>
      </c>
      <c r="AO87">
        <v>39.710455850000002</v>
      </c>
      <c r="AP87">
        <v>38.606910120000002</v>
      </c>
      <c r="AQ87">
        <v>37.802774360000001</v>
      </c>
      <c r="AR87">
        <v>37.17191184</v>
      </c>
      <c r="AS87">
        <v>36.61325042</v>
      </c>
      <c r="AT87">
        <v>36.087993150000003</v>
      </c>
      <c r="AU87">
        <v>35.589315149999997</v>
      </c>
      <c r="AV87">
        <v>35.138449729999998</v>
      </c>
    </row>
    <row r="88" spans="1:48" x14ac:dyDescent="0.25">
      <c r="A88" s="33" t="s">
        <v>1907</v>
      </c>
      <c r="B88">
        <v>2631.2737770728399</v>
      </c>
      <c r="C88">
        <v>2673.5197286733601</v>
      </c>
      <c r="D88">
        <v>2721.1355720000001</v>
      </c>
      <c r="E88">
        <v>2776.216359</v>
      </c>
      <c r="F88">
        <v>2834.0432449999998</v>
      </c>
      <c r="G88">
        <v>2753.371388</v>
      </c>
      <c r="H88">
        <v>2745.893059</v>
      </c>
      <c r="I88">
        <v>2788.369244</v>
      </c>
      <c r="J88">
        <v>2826.8825929999998</v>
      </c>
      <c r="K88">
        <v>2827.4910289999998</v>
      </c>
      <c r="L88">
        <v>2803.582218</v>
      </c>
      <c r="M88">
        <v>2741.8125449999998</v>
      </c>
      <c r="N88">
        <v>2607.3966599999999</v>
      </c>
      <c r="O88">
        <v>2507.806188</v>
      </c>
      <c r="P88">
        <v>2458.3485059999998</v>
      </c>
      <c r="Q88">
        <v>2384.1764240000002</v>
      </c>
      <c r="R88">
        <v>2290.4316530000001</v>
      </c>
      <c r="S88">
        <v>6120.4302909999997</v>
      </c>
      <c r="T88">
        <v>6503.579385</v>
      </c>
      <c r="U88">
        <v>6886.6918880000003</v>
      </c>
      <c r="V88">
        <v>7269.7691279999999</v>
      </c>
      <c r="W88">
        <v>7183.3079109999999</v>
      </c>
      <c r="X88">
        <v>3595.3325960000002</v>
      </c>
      <c r="Y88">
        <v>3587.099181</v>
      </c>
      <c r="Z88">
        <v>3578.8682319999998</v>
      </c>
      <c r="AA88">
        <v>3570.6413640000001</v>
      </c>
      <c r="AB88">
        <v>3562.41851</v>
      </c>
      <c r="AC88">
        <v>2655.6602039999998</v>
      </c>
      <c r="AD88">
        <v>2568.6089649999999</v>
      </c>
      <c r="AE88">
        <v>2481.5535829999999</v>
      </c>
      <c r="AF88">
        <v>2394.4936510000002</v>
      </c>
      <c r="AG88">
        <v>2264.733338</v>
      </c>
      <c r="AH88">
        <v>2311.7784270000002</v>
      </c>
      <c r="AI88">
        <v>2237.3483200000001</v>
      </c>
      <c r="AJ88">
        <v>2162.9160889999998</v>
      </c>
      <c r="AK88">
        <v>2088.4825599999999</v>
      </c>
      <c r="AL88">
        <v>1968.710654</v>
      </c>
      <c r="AM88">
        <v>1888.631443</v>
      </c>
      <c r="AN88">
        <v>1814.791633</v>
      </c>
      <c r="AO88">
        <v>1740.9523340000001</v>
      </c>
      <c r="AP88">
        <v>1667.1133170000001</v>
      </c>
      <c r="AQ88">
        <v>1544.905585</v>
      </c>
      <c r="AR88">
        <v>1442.5617789999999</v>
      </c>
      <c r="AS88">
        <v>1367.6703440000001</v>
      </c>
      <c r="AT88">
        <v>1292.77793</v>
      </c>
      <c r="AU88">
        <v>1217.884393</v>
      </c>
      <c r="AV88">
        <v>1142.9888570000001</v>
      </c>
    </row>
    <row r="89" spans="1:48" x14ac:dyDescent="0.25">
      <c r="A89" s="33" t="s">
        <v>1908</v>
      </c>
      <c r="B89">
        <v>196.42896065345101</v>
      </c>
      <c r="C89">
        <v>199.58269115349</v>
      </c>
      <c r="D89">
        <v>203.13726059999999</v>
      </c>
      <c r="E89">
        <v>199.57319229999999</v>
      </c>
      <c r="F89">
        <v>192.42028590000001</v>
      </c>
      <c r="G89">
        <v>174.58174700000001</v>
      </c>
      <c r="H89">
        <v>162.4532792</v>
      </c>
      <c r="I89">
        <v>153.98645590000001</v>
      </c>
      <c r="J89">
        <v>145.57787930000001</v>
      </c>
      <c r="K89">
        <v>135.47671439999999</v>
      </c>
      <c r="L89">
        <v>124.6837773</v>
      </c>
      <c r="M89">
        <v>112.82415709999999</v>
      </c>
      <c r="N89">
        <v>96.287738649999994</v>
      </c>
      <c r="O89">
        <v>80.795120510000004</v>
      </c>
      <c r="P89">
        <v>67.063512230000001</v>
      </c>
      <c r="Q89">
        <v>52.677382989999998</v>
      </c>
      <c r="R89">
        <v>38.45907192</v>
      </c>
      <c r="S89">
        <v>3.0675968739999999</v>
      </c>
      <c r="T89">
        <v>3.0676913149999998</v>
      </c>
      <c r="U89">
        <v>3.0677589520000001</v>
      </c>
      <c r="V89">
        <v>3.0678045819999999</v>
      </c>
      <c r="W89">
        <v>3.0678345330000001</v>
      </c>
      <c r="X89">
        <v>3.067858669</v>
      </c>
      <c r="Y89">
        <v>3.0678813310000002</v>
      </c>
      <c r="Z89">
        <v>3.0679062109999999</v>
      </c>
      <c r="AA89">
        <v>3.067934712</v>
      </c>
      <c r="AB89">
        <v>3.067966803</v>
      </c>
      <c r="AC89">
        <v>3.0680007640000002</v>
      </c>
      <c r="AD89">
        <v>3.068033931</v>
      </c>
      <c r="AE89">
        <v>3.0680643010000002</v>
      </c>
      <c r="AF89">
        <v>3.0680910520000002</v>
      </c>
      <c r="AG89">
        <v>3.068113753</v>
      </c>
      <c r="AH89">
        <v>3.068132774</v>
      </c>
      <c r="AI89">
        <v>3.0681484760000002</v>
      </c>
      <c r="AJ89">
        <v>3.0681622449999999</v>
      </c>
      <c r="AK89">
        <v>3.0681750920000002</v>
      </c>
      <c r="AL89">
        <v>3.068187574</v>
      </c>
      <c r="AM89">
        <v>3.06820241</v>
      </c>
      <c r="AN89">
        <v>3.0682196510000002</v>
      </c>
      <c r="AO89">
        <v>3.068239256</v>
      </c>
      <c r="AP89">
        <v>3.0682611149999999</v>
      </c>
      <c r="AQ89">
        <v>3.0682848489999999</v>
      </c>
      <c r="AR89">
        <v>3.0683099010000001</v>
      </c>
      <c r="AS89">
        <v>3.0683359299999999</v>
      </c>
      <c r="AT89">
        <v>3.068362654</v>
      </c>
      <c r="AU89">
        <v>3.068389834</v>
      </c>
      <c r="AV89">
        <v>3.0684152079999998</v>
      </c>
    </row>
    <row r="90" spans="1:48" x14ac:dyDescent="0.25">
      <c r="A90" s="33" t="s">
        <v>1909</v>
      </c>
      <c r="B90">
        <v>65.035960649380598</v>
      </c>
      <c r="C90">
        <v>66.080134034083997</v>
      </c>
      <c r="D90">
        <v>67.257005199999995</v>
      </c>
      <c r="E90">
        <v>68.68584955</v>
      </c>
      <c r="F90">
        <v>70.210291459999894</v>
      </c>
      <c r="G90">
        <v>68.28687773</v>
      </c>
      <c r="H90">
        <v>68.202913069999994</v>
      </c>
      <c r="I90">
        <v>69.370174000000006</v>
      </c>
      <c r="J90">
        <v>70.434166599999998</v>
      </c>
      <c r="K90">
        <v>70.555964700000004</v>
      </c>
      <c r="L90">
        <v>70.063857330000005</v>
      </c>
      <c r="M90">
        <v>68.619648170000005</v>
      </c>
      <c r="N90">
        <v>70.592567560000006</v>
      </c>
      <c r="O90">
        <v>75.789317429999997</v>
      </c>
      <c r="P90">
        <v>83.503701739999997</v>
      </c>
      <c r="Q90">
        <v>91.135547500000001</v>
      </c>
      <c r="R90">
        <v>98.539087640000005</v>
      </c>
      <c r="S90">
        <v>0.50052161510000004</v>
      </c>
      <c r="T90">
        <v>0.50053702430000002</v>
      </c>
      <c r="U90">
        <v>0.50054806029999999</v>
      </c>
      <c r="V90">
        <v>0.50055550550000005</v>
      </c>
      <c r="W90">
        <v>0.50056039240000005</v>
      </c>
      <c r="X90">
        <v>97.108299310000007</v>
      </c>
      <c r="Y90">
        <v>96.100986210000002</v>
      </c>
      <c r="Z90">
        <v>95.09372698</v>
      </c>
      <c r="AA90">
        <v>94.086562450000002</v>
      </c>
      <c r="AB90">
        <v>93.079488089999998</v>
      </c>
      <c r="AC90">
        <v>152.1018353</v>
      </c>
      <c r="AD90">
        <v>153.09640020000001</v>
      </c>
      <c r="AE90">
        <v>154.09084619999999</v>
      </c>
      <c r="AF90">
        <v>155.08512880000001</v>
      </c>
      <c r="AG90">
        <v>156.0792228</v>
      </c>
      <c r="AH90">
        <v>150.63279130000001</v>
      </c>
      <c r="AI90">
        <v>151.41184039999999</v>
      </c>
      <c r="AJ90">
        <v>152.19080159999999</v>
      </c>
      <c r="AK90">
        <v>152.9697238</v>
      </c>
      <c r="AL90">
        <v>153.7486342</v>
      </c>
      <c r="AM90">
        <v>156.23648069999999</v>
      </c>
      <c r="AN90">
        <v>157.07261560000001</v>
      </c>
      <c r="AO90">
        <v>157.90888150000001</v>
      </c>
      <c r="AP90">
        <v>158.7452748</v>
      </c>
      <c r="AQ90">
        <v>159.58177739999999</v>
      </c>
      <c r="AR90">
        <v>1652.0988789999999</v>
      </c>
      <c r="AS90">
        <v>1702.671288</v>
      </c>
      <c r="AT90">
        <v>1753.244952</v>
      </c>
      <c r="AU90">
        <v>1803.819765</v>
      </c>
      <c r="AV90">
        <v>1854.394382</v>
      </c>
    </row>
    <row r="91" spans="1:48" x14ac:dyDescent="0.25">
      <c r="A91" s="33" t="s">
        <v>1910</v>
      </c>
      <c r="B91">
        <v>91.438752466331096</v>
      </c>
      <c r="C91">
        <v>92.906831213880494</v>
      </c>
      <c r="D91">
        <v>94.561474079999996</v>
      </c>
      <c r="E91">
        <v>91.015454700000006</v>
      </c>
      <c r="F91">
        <v>85.018067790000003</v>
      </c>
      <c r="G91">
        <v>74.219598309999995</v>
      </c>
      <c r="H91">
        <v>66.425491919999999</v>
      </c>
      <c r="I91">
        <v>60.573708840000002</v>
      </c>
      <c r="J91">
        <v>55.052625159999998</v>
      </c>
      <c r="K91">
        <v>49.180584869999997</v>
      </c>
      <c r="L91">
        <v>43.380470090000003</v>
      </c>
      <c r="M91">
        <v>37.543799159999999</v>
      </c>
      <c r="N91">
        <v>30.332169459999999</v>
      </c>
      <c r="O91">
        <v>23.680879529999999</v>
      </c>
      <c r="P91">
        <v>17.766210220000001</v>
      </c>
      <c r="Q91">
        <v>11.873999169999999</v>
      </c>
      <c r="R91">
        <v>6.3707753409999999</v>
      </c>
      <c r="S91">
        <v>3.5836356870000001</v>
      </c>
      <c r="T91">
        <v>3.5837460139999999</v>
      </c>
      <c r="U91">
        <v>3.5838250290000002</v>
      </c>
      <c r="V91">
        <v>3.5838783350000001</v>
      </c>
      <c r="W91">
        <v>3.5839133240000001</v>
      </c>
      <c r="X91">
        <v>3.5839415209999999</v>
      </c>
      <c r="Y91">
        <v>3.5839679950000001</v>
      </c>
      <c r="Z91">
        <v>3.5839970600000002</v>
      </c>
      <c r="AA91">
        <v>3.584030356</v>
      </c>
      <c r="AB91">
        <v>3.5840678449999999</v>
      </c>
      <c r="AC91">
        <v>3.5841075199999999</v>
      </c>
      <c r="AD91">
        <v>3.5841462659999999</v>
      </c>
      <c r="AE91">
        <v>3.584181745</v>
      </c>
      <c r="AF91">
        <v>3.5842129950000001</v>
      </c>
      <c r="AG91">
        <v>3.5842395159999998</v>
      </c>
      <c r="AH91">
        <v>3.5842617369999998</v>
      </c>
      <c r="AI91">
        <v>3.5842800800000001</v>
      </c>
      <c r="AJ91">
        <v>3.5842961660000001</v>
      </c>
      <c r="AK91">
        <v>3.5843111730000001</v>
      </c>
      <c r="AL91">
        <v>3.5843257550000001</v>
      </c>
      <c r="AM91">
        <v>3.5843430870000001</v>
      </c>
      <c r="AN91">
        <v>3.584363228</v>
      </c>
      <c r="AO91">
        <v>3.584386131</v>
      </c>
      <c r="AP91">
        <v>3.584411668</v>
      </c>
      <c r="AQ91">
        <v>3.5844393939999999</v>
      </c>
      <c r="AR91">
        <v>3.5844686609999998</v>
      </c>
      <c r="AS91">
        <v>3.584499068</v>
      </c>
      <c r="AT91">
        <v>3.5845302870000002</v>
      </c>
      <c r="AU91">
        <v>3.5845620390000001</v>
      </c>
      <c r="AV91">
        <v>3.5845916820000001</v>
      </c>
    </row>
    <row r="92" spans="1:48" x14ac:dyDescent="0.25">
      <c r="A92" s="33" t="s">
        <v>1911</v>
      </c>
      <c r="B92">
        <v>108.80171963135</v>
      </c>
      <c r="C92">
        <v>110.54856643294499</v>
      </c>
      <c r="D92">
        <v>112.51738520000001</v>
      </c>
      <c r="E92">
        <v>172.33072619999999</v>
      </c>
      <c r="F92">
        <v>265.1573348</v>
      </c>
      <c r="G92">
        <v>363.8806318</v>
      </c>
      <c r="H92">
        <v>467.16601759999998</v>
      </c>
      <c r="I92">
        <v>568.37701010000001</v>
      </c>
      <c r="J92">
        <v>657.32350989999998</v>
      </c>
      <c r="K92">
        <v>724.15074970000001</v>
      </c>
      <c r="L92">
        <v>766.67837540000005</v>
      </c>
      <c r="M92">
        <v>773.89089750000005</v>
      </c>
      <c r="N92">
        <v>815.06985029999998</v>
      </c>
      <c r="O92">
        <v>894.97950319999995</v>
      </c>
      <c r="P92">
        <v>1008.851854</v>
      </c>
      <c r="Q92">
        <v>1122.3756249999999</v>
      </c>
      <c r="R92">
        <v>1234.3096</v>
      </c>
      <c r="S92">
        <v>3183.6487889999999</v>
      </c>
      <c r="T92">
        <v>3270.7601589999999</v>
      </c>
      <c r="U92">
        <v>3357.84755</v>
      </c>
      <c r="V92">
        <v>3444.9140649999999</v>
      </c>
      <c r="W92">
        <v>3531.9651170000002</v>
      </c>
      <c r="X92">
        <v>3135.4172830000002</v>
      </c>
      <c r="Y92">
        <v>3203.1152990000001</v>
      </c>
      <c r="Z92">
        <v>3270.8166799999999</v>
      </c>
      <c r="AA92">
        <v>3338.523099</v>
      </c>
      <c r="AB92">
        <v>3406.2347610000002</v>
      </c>
      <c r="AC92">
        <v>3412.8327220000001</v>
      </c>
      <c r="AD92">
        <v>3478.1031229999999</v>
      </c>
      <c r="AE92">
        <v>3543.3717029999998</v>
      </c>
      <c r="AF92">
        <v>3608.6373180000001</v>
      </c>
      <c r="AG92">
        <v>3673.8992229999999</v>
      </c>
      <c r="AH92">
        <v>3489.745007</v>
      </c>
      <c r="AI92">
        <v>3545.0222530000001</v>
      </c>
      <c r="AJ92">
        <v>3600.2977970000002</v>
      </c>
      <c r="AK92">
        <v>3655.5727360000001</v>
      </c>
      <c r="AL92">
        <v>3710.847698</v>
      </c>
      <c r="AM92">
        <v>3721.191726</v>
      </c>
      <c r="AN92">
        <v>3774.6759240000001</v>
      </c>
      <c r="AO92">
        <v>3828.1636709999998</v>
      </c>
      <c r="AP92">
        <v>3881.6549540000001</v>
      </c>
      <c r="AQ92">
        <v>3935.1494029999999</v>
      </c>
      <c r="AR92">
        <v>3881.639893</v>
      </c>
      <c r="AS92">
        <v>3930.8578379999999</v>
      </c>
      <c r="AT92">
        <v>3980.0775189999999</v>
      </c>
      <c r="AU92">
        <v>4029.2986559999999</v>
      </c>
      <c r="AV92">
        <v>4078.5182639999998</v>
      </c>
    </row>
    <row r="93" spans="1:48" x14ac:dyDescent="0.25">
      <c r="A93" s="33" t="s">
        <v>1912</v>
      </c>
      <c r="B93">
        <v>41.609519414673898</v>
      </c>
      <c r="C93">
        <v>42.277573707856902</v>
      </c>
      <c r="D93">
        <v>43.030487469999997</v>
      </c>
      <c r="E93">
        <v>52.544917949999999</v>
      </c>
      <c r="F93">
        <v>69.184018879999996</v>
      </c>
      <c r="G93">
        <v>90.067192719999994</v>
      </c>
      <c r="H93">
        <v>120.60183979999999</v>
      </c>
      <c r="I93">
        <v>163.8028175</v>
      </c>
      <c r="J93">
        <v>221.98493439999999</v>
      </c>
      <c r="K93">
        <v>297.88552249999998</v>
      </c>
      <c r="L93">
        <v>397.6284746</v>
      </c>
      <c r="M93">
        <v>525.97608209999999</v>
      </c>
      <c r="N93">
        <v>621.02764000000002</v>
      </c>
      <c r="O93">
        <v>703.22675560000005</v>
      </c>
      <c r="P93">
        <v>793.55487140000002</v>
      </c>
      <c r="Q93">
        <v>876.92301090000001</v>
      </c>
      <c r="R93">
        <v>959.92157740000005</v>
      </c>
      <c r="S93">
        <v>1709.593754</v>
      </c>
      <c r="T93">
        <v>1763.8720330000001</v>
      </c>
      <c r="U93">
        <v>1818.1377660000001</v>
      </c>
      <c r="V93">
        <v>1872.3924569999999</v>
      </c>
      <c r="W93">
        <v>1926.6389160000001</v>
      </c>
      <c r="X93">
        <v>1187.4107220000001</v>
      </c>
      <c r="Y93">
        <v>1209.909386</v>
      </c>
      <c r="Z93">
        <v>1232.409273</v>
      </c>
      <c r="AA93">
        <v>1254.911006</v>
      </c>
      <c r="AB93">
        <v>1277.4146519999999</v>
      </c>
      <c r="AC93">
        <v>2096.1908669999998</v>
      </c>
      <c r="AD93">
        <v>2150.5557359999998</v>
      </c>
      <c r="AE93">
        <v>2204.91977</v>
      </c>
      <c r="AF93">
        <v>2259.2822139999998</v>
      </c>
      <c r="AG93">
        <v>2313.6425530000001</v>
      </c>
      <c r="AH93">
        <v>2253.225942</v>
      </c>
      <c r="AI93">
        <v>2302.9906900000001</v>
      </c>
      <c r="AJ93">
        <v>2352.7544659999999</v>
      </c>
      <c r="AK93">
        <v>2402.517965</v>
      </c>
      <c r="AL93">
        <v>2452.2815900000001</v>
      </c>
      <c r="AM93">
        <v>2271.3130160000001</v>
      </c>
      <c r="AN93">
        <v>2311.8507169999998</v>
      </c>
      <c r="AO93">
        <v>2352.3906860000002</v>
      </c>
      <c r="AP93">
        <v>2392.9329309999998</v>
      </c>
      <c r="AQ93">
        <v>2433.4772400000002</v>
      </c>
      <c r="AR93">
        <v>1676.996386</v>
      </c>
      <c r="AS93">
        <v>1685.655741</v>
      </c>
      <c r="AT93">
        <v>1694.3156269999999</v>
      </c>
      <c r="AU93">
        <v>1702.975917</v>
      </c>
      <c r="AV93">
        <v>1711.635352</v>
      </c>
    </row>
    <row r="94" spans="1:48" x14ac:dyDescent="0.25">
      <c r="A94" s="33" t="s">
        <v>1913</v>
      </c>
      <c r="B94">
        <v>217.66195142891101</v>
      </c>
      <c r="C94">
        <v>221.15658446385601</v>
      </c>
      <c r="D94">
        <v>225.0951718</v>
      </c>
      <c r="E94">
        <v>223.85790660000001</v>
      </c>
      <c r="F94">
        <v>220.16527139999999</v>
      </c>
      <c r="G94">
        <v>204.3334333</v>
      </c>
      <c r="H94">
        <v>194.75308570000001</v>
      </c>
      <c r="I94">
        <v>189.13812999999999</v>
      </c>
      <c r="J94">
        <v>183.2180965</v>
      </c>
      <c r="K94">
        <v>174.8224486</v>
      </c>
      <c r="L94">
        <v>165.0860103</v>
      </c>
      <c r="M94">
        <v>153.42492770000001</v>
      </c>
      <c r="N94">
        <v>154.87600309999999</v>
      </c>
      <c r="O94">
        <v>165.37211540000001</v>
      </c>
      <c r="P94">
        <v>181.8713103</v>
      </c>
      <c r="Q94">
        <v>198.17018379999999</v>
      </c>
      <c r="R94">
        <v>213.70699740000001</v>
      </c>
      <c r="S94">
        <v>1070.938629</v>
      </c>
      <c r="T94">
        <v>1072.7476140000001</v>
      </c>
      <c r="U94">
        <v>1074.5473199999999</v>
      </c>
      <c r="V94">
        <v>1076.3393840000001</v>
      </c>
      <c r="W94">
        <v>1078.12599</v>
      </c>
      <c r="X94">
        <v>1157.537026</v>
      </c>
      <c r="Y94">
        <v>1161.262377</v>
      </c>
      <c r="Z94">
        <v>1164.988625</v>
      </c>
      <c r="AA94">
        <v>1168.7163129999999</v>
      </c>
      <c r="AB94">
        <v>1172.4454410000001</v>
      </c>
      <c r="AC94">
        <v>914.27039090000005</v>
      </c>
      <c r="AD94">
        <v>911.44956479999996</v>
      </c>
      <c r="AE94">
        <v>908.62784910000005</v>
      </c>
      <c r="AF94">
        <v>905.8050088</v>
      </c>
      <c r="AG94">
        <v>902.98092750000001</v>
      </c>
      <c r="AH94">
        <v>900.15572440000005</v>
      </c>
      <c r="AI94">
        <v>897.32951549999996</v>
      </c>
      <c r="AJ94">
        <v>894.50271420000001</v>
      </c>
      <c r="AK94">
        <v>891.67561929999999</v>
      </c>
      <c r="AL94">
        <v>888.84839509999995</v>
      </c>
      <c r="AM94">
        <v>886.02182779999998</v>
      </c>
      <c r="AN94">
        <v>883.1959253</v>
      </c>
      <c r="AO94">
        <v>880.37066909999999</v>
      </c>
      <c r="AP94">
        <v>877.54602169999998</v>
      </c>
      <c r="AQ94">
        <v>874.72186829999998</v>
      </c>
      <c r="AR94">
        <v>871.89804570000001</v>
      </c>
      <c r="AS94">
        <v>869.07445340000004</v>
      </c>
      <c r="AT94">
        <v>866.25100929999996</v>
      </c>
      <c r="AU94">
        <v>863.42764439999996</v>
      </c>
      <c r="AV94">
        <v>860.60372280000001</v>
      </c>
    </row>
    <row r="95" spans="1:48" x14ac:dyDescent="0.25">
      <c r="A95" s="33" t="s">
        <v>1914</v>
      </c>
      <c r="B95">
        <v>75.614132521521498</v>
      </c>
      <c r="C95">
        <v>76.828141877238707</v>
      </c>
      <c r="D95">
        <v>78.196389670000002</v>
      </c>
      <c r="E95">
        <v>85.924432300000007</v>
      </c>
      <c r="F95">
        <v>98.054998940000004</v>
      </c>
      <c r="G95">
        <v>108.4249178</v>
      </c>
      <c r="H95">
        <v>123.27241100000001</v>
      </c>
      <c r="I95">
        <v>142.52312029999999</v>
      </c>
      <c r="J95">
        <v>164.525351</v>
      </c>
      <c r="K95">
        <v>187.8091091</v>
      </c>
      <c r="L95">
        <v>213.0669484</v>
      </c>
      <c r="M95">
        <v>239.0197215</v>
      </c>
      <c r="N95">
        <v>237.73538629999999</v>
      </c>
      <c r="O95">
        <v>226.64789920000001</v>
      </c>
      <c r="P95">
        <v>215.0677852</v>
      </c>
      <c r="Q95">
        <v>199.62779370000001</v>
      </c>
      <c r="R95">
        <v>182.40677529999999</v>
      </c>
      <c r="S95">
        <v>1542.6141319999999</v>
      </c>
      <c r="T95">
        <v>1604.5066569999999</v>
      </c>
      <c r="U95">
        <v>1666.38843</v>
      </c>
      <c r="V95">
        <v>1728.260532</v>
      </c>
      <c r="W95">
        <v>1790.125325</v>
      </c>
      <c r="X95">
        <v>1107.6306179999999</v>
      </c>
      <c r="Y95">
        <v>1132.2695289999999</v>
      </c>
      <c r="Z95">
        <v>1156.9096400000001</v>
      </c>
      <c r="AA95">
        <v>1181.551545</v>
      </c>
      <c r="AB95">
        <v>1206.1953189999999</v>
      </c>
      <c r="AC95">
        <v>1015.790227</v>
      </c>
      <c r="AD95">
        <v>1029.680539</v>
      </c>
      <c r="AE95">
        <v>1043.5702000000001</v>
      </c>
      <c r="AF95">
        <v>1057.458889</v>
      </c>
      <c r="AG95">
        <v>1071.3464059999999</v>
      </c>
      <c r="AH95">
        <v>1877.6555719999999</v>
      </c>
      <c r="AI95">
        <v>1931.166371</v>
      </c>
      <c r="AJ95">
        <v>1984.676467</v>
      </c>
      <c r="AK95">
        <v>2038.18643</v>
      </c>
      <c r="AL95">
        <v>2091.6965930000001</v>
      </c>
      <c r="AM95">
        <v>1383.879596</v>
      </c>
      <c r="AN95">
        <v>1399.3231270000001</v>
      </c>
      <c r="AO95">
        <v>1414.7679209999999</v>
      </c>
      <c r="AP95">
        <v>1430.213964</v>
      </c>
      <c r="AQ95">
        <v>1445.66111</v>
      </c>
      <c r="AR95">
        <v>1471.795288</v>
      </c>
      <c r="AS95">
        <v>1487.778425</v>
      </c>
      <c r="AT95">
        <v>1503.762174</v>
      </c>
      <c r="AU95">
        <v>1519.7464279999999</v>
      </c>
      <c r="AV95">
        <v>1535.7300600000001</v>
      </c>
    </row>
    <row r="96" spans="1:48" x14ac:dyDescent="0.25">
      <c r="A96" s="33" t="s">
        <v>1915</v>
      </c>
      <c r="B96">
        <v>1593.0326531102801</v>
      </c>
      <c r="C96">
        <v>1618.60930763698</v>
      </c>
      <c r="D96">
        <v>1727.1461409999999</v>
      </c>
      <c r="E96">
        <v>810.22516080000003</v>
      </c>
      <c r="F96">
        <v>0.10000144060000001</v>
      </c>
      <c r="G96">
        <v>0.100002774</v>
      </c>
      <c r="H96">
        <v>1303.006421</v>
      </c>
      <c r="I96">
        <v>428.92178669999998</v>
      </c>
      <c r="J96">
        <v>0.10001732720000001</v>
      </c>
      <c r="K96">
        <v>0.1000275674</v>
      </c>
      <c r="L96">
        <v>624.20220470000004</v>
      </c>
      <c r="M96">
        <v>1306.9793609999999</v>
      </c>
      <c r="N96">
        <v>1480.4584150000001</v>
      </c>
      <c r="O96">
        <v>698.09502959999998</v>
      </c>
      <c r="P96">
        <v>0.10008550149999999</v>
      </c>
      <c r="Q96">
        <v>0.1000939887</v>
      </c>
      <c r="R96">
        <v>0.1001000422</v>
      </c>
      <c r="S96">
        <v>0.10010437329999999</v>
      </c>
      <c r="T96">
        <v>0.10010745660000001</v>
      </c>
      <c r="U96">
        <v>0.10010966490000001</v>
      </c>
      <c r="V96">
        <v>2112.4713670000001</v>
      </c>
      <c r="W96">
        <v>2222.5174889999998</v>
      </c>
      <c r="X96">
        <v>692.01975460000006</v>
      </c>
      <c r="Y96">
        <v>905.72493139999995</v>
      </c>
      <c r="Z96">
        <v>999.77847750000001</v>
      </c>
      <c r="AA96">
        <v>1058.208048</v>
      </c>
      <c r="AB96">
        <v>1121.363783</v>
      </c>
      <c r="AC96">
        <v>984.85725520000005</v>
      </c>
      <c r="AD96">
        <v>1001.194779</v>
      </c>
      <c r="AE96">
        <v>1000.653413</v>
      </c>
      <c r="AF96">
        <v>1011.215188</v>
      </c>
      <c r="AG96">
        <v>1034.8298870000001</v>
      </c>
      <c r="AH96">
        <v>1116.4359030000001</v>
      </c>
      <c r="AI96">
        <v>1115.5658490000001</v>
      </c>
      <c r="AJ96">
        <v>1140.19793</v>
      </c>
      <c r="AK96">
        <v>1155.7099539999999</v>
      </c>
      <c r="AL96">
        <v>1170.4141</v>
      </c>
      <c r="AM96">
        <v>833.22367729999996</v>
      </c>
      <c r="AN96">
        <v>834.23056880000001</v>
      </c>
      <c r="AO96">
        <v>833.9551659</v>
      </c>
      <c r="AP96">
        <v>839.04260850000003</v>
      </c>
      <c r="AQ96">
        <v>834.51173649999998</v>
      </c>
      <c r="AR96">
        <v>793.11518279999996</v>
      </c>
      <c r="AS96">
        <v>789.42487129999995</v>
      </c>
      <c r="AT96">
        <v>787.46802109999999</v>
      </c>
      <c r="AU96">
        <v>784.92642149999995</v>
      </c>
      <c r="AV96">
        <v>791.39517090000004</v>
      </c>
    </row>
    <row r="97" spans="1:48" x14ac:dyDescent="0.25">
      <c r="A97" s="33" t="s">
        <v>1916</v>
      </c>
      <c r="B97">
        <v>43.535458439753199</v>
      </c>
      <c r="C97">
        <v>44.234434306946497</v>
      </c>
      <c r="D97">
        <v>47.032987310000003</v>
      </c>
      <c r="E97">
        <v>504.45632810000001</v>
      </c>
      <c r="F97">
        <v>473.36260540000001</v>
      </c>
      <c r="G97">
        <v>439.15666959999999</v>
      </c>
      <c r="H97">
        <v>528.59793920000004</v>
      </c>
      <c r="I97">
        <v>464.9112786</v>
      </c>
      <c r="J97">
        <v>346.87755859999999</v>
      </c>
      <c r="K97">
        <v>345.47330540000002</v>
      </c>
      <c r="L97">
        <v>343.48240340000001</v>
      </c>
      <c r="M97">
        <v>332.57232809999999</v>
      </c>
      <c r="N97">
        <v>295.64538779999998</v>
      </c>
      <c r="O97">
        <v>204.24179820000001</v>
      </c>
      <c r="P97">
        <v>34.485114170000003</v>
      </c>
      <c r="Q97">
        <v>124.63358409999999</v>
      </c>
      <c r="R97">
        <v>120.3135697</v>
      </c>
      <c r="S97">
        <v>252.33778989999999</v>
      </c>
      <c r="T97">
        <v>180.7065025</v>
      </c>
      <c r="U97">
        <v>175.0199193</v>
      </c>
      <c r="V97">
        <v>207.4271239</v>
      </c>
      <c r="W97">
        <v>240.65379100000001</v>
      </c>
      <c r="X97">
        <v>218.3075632</v>
      </c>
      <c r="Y97">
        <v>253.07782689999999</v>
      </c>
      <c r="Z97">
        <v>272.5743999</v>
      </c>
      <c r="AA97">
        <v>292.2216841</v>
      </c>
      <c r="AB97">
        <v>309.24856720000002</v>
      </c>
      <c r="AC97">
        <v>292.68301810000003</v>
      </c>
      <c r="AD97">
        <v>300.81477510000002</v>
      </c>
      <c r="AE97">
        <v>305.79206290000002</v>
      </c>
      <c r="AF97">
        <v>313.58543750000001</v>
      </c>
      <c r="AG97">
        <v>322.64555799999999</v>
      </c>
      <c r="AH97">
        <v>260.92699629999998</v>
      </c>
      <c r="AI97">
        <v>261.9580899</v>
      </c>
      <c r="AJ97">
        <v>271.32576760000001</v>
      </c>
      <c r="AK97">
        <v>276.68932169999999</v>
      </c>
      <c r="AL97">
        <v>282.3500196</v>
      </c>
      <c r="AM97">
        <v>236.73093779999999</v>
      </c>
      <c r="AN97">
        <v>238.1671944</v>
      </c>
      <c r="AO97">
        <v>241.45570330000001</v>
      </c>
      <c r="AP97">
        <v>244.33129700000001</v>
      </c>
      <c r="AQ97">
        <v>244.959585</v>
      </c>
      <c r="AR97">
        <v>212.4178799</v>
      </c>
      <c r="AS97">
        <v>212.4319591</v>
      </c>
      <c r="AT97">
        <v>212.21085439999999</v>
      </c>
      <c r="AU97">
        <v>212.4722265</v>
      </c>
      <c r="AV97">
        <v>214.67113190000001</v>
      </c>
    </row>
    <row r="98" spans="1:48" x14ac:dyDescent="0.25">
      <c r="A98" s="33" t="s">
        <v>1917</v>
      </c>
      <c r="B98">
        <v>23.2717116207895</v>
      </c>
      <c r="C98">
        <v>23.645346478309701</v>
      </c>
      <c r="D98">
        <v>24.888916120000001</v>
      </c>
      <c r="E98">
        <v>16.945560400000002</v>
      </c>
      <c r="F98">
        <v>1.5841771529999999</v>
      </c>
      <c r="G98">
        <v>0.100002774</v>
      </c>
      <c r="H98">
        <v>18.360998720000001</v>
      </c>
      <c r="I98">
        <v>5.9220197020000001</v>
      </c>
      <c r="J98">
        <v>0.10001732720000001</v>
      </c>
      <c r="K98">
        <v>1.3201352150000001</v>
      </c>
      <c r="L98">
        <v>9.3502921420000007</v>
      </c>
      <c r="M98">
        <v>18.25599368</v>
      </c>
      <c r="N98">
        <v>205.84373070000001</v>
      </c>
      <c r="O98">
        <v>210.36482000000001</v>
      </c>
      <c r="P98">
        <v>193.2372182</v>
      </c>
      <c r="Q98">
        <v>215.20115430000001</v>
      </c>
      <c r="R98">
        <v>225.68068510000001</v>
      </c>
      <c r="S98">
        <v>671.37531490000003</v>
      </c>
      <c r="T98">
        <v>636.84843209999997</v>
      </c>
      <c r="U98">
        <v>644.44067589999997</v>
      </c>
      <c r="V98">
        <v>0.1001111547</v>
      </c>
      <c r="W98">
        <v>0.10011213250000001</v>
      </c>
      <c r="X98">
        <v>5.912147719</v>
      </c>
      <c r="Y98">
        <v>34.939940589999999</v>
      </c>
      <c r="Z98">
        <v>43.209401370000002</v>
      </c>
      <c r="AA98">
        <v>47.196137970000002</v>
      </c>
      <c r="AB98">
        <v>50.52794179</v>
      </c>
      <c r="AC98">
        <v>82.251994370000006</v>
      </c>
      <c r="AD98">
        <v>86.418335450000001</v>
      </c>
      <c r="AE98">
        <v>89.658495849999994</v>
      </c>
      <c r="AF98">
        <v>93.578390940000006</v>
      </c>
      <c r="AG98">
        <v>97.471462560000006</v>
      </c>
      <c r="AH98">
        <v>107.0979463</v>
      </c>
      <c r="AI98">
        <v>110.17246040000001</v>
      </c>
      <c r="AJ98">
        <v>114.7871928</v>
      </c>
      <c r="AK98">
        <v>119.8003815</v>
      </c>
      <c r="AL98">
        <v>124.022255</v>
      </c>
      <c r="AM98">
        <v>106.62751470000001</v>
      </c>
      <c r="AN98">
        <v>108.3353367</v>
      </c>
      <c r="AO98">
        <v>110.6634044</v>
      </c>
      <c r="AP98">
        <v>113.03776449999999</v>
      </c>
      <c r="AQ98">
        <v>114.8005421</v>
      </c>
      <c r="AR98">
        <v>105.80812</v>
      </c>
      <c r="AS98">
        <v>107.26607799999999</v>
      </c>
      <c r="AT98">
        <v>108.7411231</v>
      </c>
      <c r="AU98">
        <v>110.36546180000001</v>
      </c>
      <c r="AV98">
        <v>112.647244</v>
      </c>
    </row>
    <row r="99" spans="1:48" x14ac:dyDescent="0.25">
      <c r="A99" s="33" t="s">
        <v>1918</v>
      </c>
      <c r="B99">
        <v>32.111684022952602</v>
      </c>
      <c r="C99">
        <v>32.627247496759601</v>
      </c>
      <c r="D99">
        <v>34.69059257</v>
      </c>
      <c r="E99">
        <v>38.93081634</v>
      </c>
      <c r="F99">
        <v>15.20124543</v>
      </c>
      <c r="G99">
        <v>4.1308838410000002</v>
      </c>
      <c r="H99">
        <v>42.593031869999997</v>
      </c>
      <c r="I99">
        <v>24.542604409999999</v>
      </c>
      <c r="J99">
        <v>2.9473125160000002</v>
      </c>
      <c r="K99">
        <v>14.80775554</v>
      </c>
      <c r="L99">
        <v>30.588847900000001</v>
      </c>
      <c r="M99">
        <v>46.35515444</v>
      </c>
      <c r="N99">
        <v>332.90651109999999</v>
      </c>
      <c r="O99">
        <v>339.05636620000001</v>
      </c>
      <c r="P99">
        <v>305.73530629999999</v>
      </c>
      <c r="Q99">
        <v>339.77907709999999</v>
      </c>
      <c r="R99">
        <v>354.78869250000002</v>
      </c>
      <c r="S99">
        <v>219.7167925</v>
      </c>
      <c r="T99">
        <v>131.83878369999999</v>
      </c>
      <c r="U99">
        <v>133.96237859999999</v>
      </c>
      <c r="V99">
        <v>0.1001111547</v>
      </c>
      <c r="W99">
        <v>0.10011213250000001</v>
      </c>
      <c r="X99">
        <v>36.52328344</v>
      </c>
      <c r="Y99">
        <v>56.508928160000004</v>
      </c>
      <c r="Z99">
        <v>63.476428310000003</v>
      </c>
      <c r="AA99">
        <v>67.373535649999994</v>
      </c>
      <c r="AB99">
        <v>71.385147810000007</v>
      </c>
      <c r="AC99">
        <v>56.158876030000002</v>
      </c>
      <c r="AD99">
        <v>56.921026189999999</v>
      </c>
      <c r="AE99">
        <v>56.999968920000001</v>
      </c>
      <c r="AF99">
        <v>57.578749100000003</v>
      </c>
      <c r="AG99">
        <v>58.642902900000003</v>
      </c>
      <c r="AH99">
        <v>59.753822249999999</v>
      </c>
      <c r="AI99">
        <v>59.568120669999999</v>
      </c>
      <c r="AJ99">
        <v>61.166853420000002</v>
      </c>
      <c r="AK99">
        <v>62.075282229999999</v>
      </c>
      <c r="AL99">
        <v>62.974063950000001</v>
      </c>
      <c r="AM99">
        <v>51.353706189999997</v>
      </c>
      <c r="AN99">
        <v>51.343663429999999</v>
      </c>
      <c r="AO99">
        <v>51.690711810000003</v>
      </c>
      <c r="AP99">
        <v>52.057679090000001</v>
      </c>
      <c r="AQ99">
        <v>51.893610170000002</v>
      </c>
      <c r="AR99">
        <v>54.46806033</v>
      </c>
      <c r="AS99">
        <v>54.506276769999999</v>
      </c>
      <c r="AT99">
        <v>54.55586898</v>
      </c>
      <c r="AU99">
        <v>54.697899649999997</v>
      </c>
      <c r="AV99">
        <v>55.320997640000002</v>
      </c>
    </row>
    <row r="100" spans="1:48" x14ac:dyDescent="0.25">
      <c r="A100" s="33" t="s">
        <v>1919</v>
      </c>
      <c r="B100">
        <v>24.7002727259982</v>
      </c>
      <c r="C100">
        <v>25.096843594143699</v>
      </c>
      <c r="D100">
        <v>26.683979140000002</v>
      </c>
      <c r="E100">
        <v>54.422256359999999</v>
      </c>
      <c r="F100">
        <v>39.080915580000003</v>
      </c>
      <c r="G100">
        <v>32.025832129999998</v>
      </c>
      <c r="H100">
        <v>64.767752459999997</v>
      </c>
      <c r="I100">
        <v>51.460197530000002</v>
      </c>
      <c r="J100">
        <v>34.8377026</v>
      </c>
      <c r="K100">
        <v>47.880812069999998</v>
      </c>
      <c r="L100">
        <v>64.738365430000002</v>
      </c>
      <c r="M100">
        <v>85.311690780000006</v>
      </c>
      <c r="N100">
        <v>199.2434878</v>
      </c>
      <c r="O100">
        <v>196.06776859999999</v>
      </c>
      <c r="P100">
        <v>163.65678070000001</v>
      </c>
      <c r="Q100">
        <v>193.9714717</v>
      </c>
      <c r="R100">
        <v>205.88794340000001</v>
      </c>
      <c r="S100">
        <v>385.58564419999999</v>
      </c>
      <c r="T100">
        <v>317.52883859999997</v>
      </c>
      <c r="U100">
        <v>324.13023900000002</v>
      </c>
      <c r="V100">
        <v>0.1001111547</v>
      </c>
      <c r="W100">
        <v>0.10011213250000001</v>
      </c>
      <c r="X100">
        <v>51.269707080000003</v>
      </c>
      <c r="Y100">
        <v>71.936356480000001</v>
      </c>
      <c r="Z100">
        <v>79.908362609999998</v>
      </c>
      <c r="AA100">
        <v>85.338618830000001</v>
      </c>
      <c r="AB100">
        <v>90.628519920000002</v>
      </c>
      <c r="AC100">
        <v>61.583841870000001</v>
      </c>
      <c r="AD100">
        <v>62.410717920000003</v>
      </c>
      <c r="AE100">
        <v>62.542275799999999</v>
      </c>
      <c r="AF100">
        <v>63.311360610000001</v>
      </c>
      <c r="AG100">
        <v>64.528758719999999</v>
      </c>
      <c r="AH100">
        <v>65.45904582</v>
      </c>
      <c r="AI100">
        <v>65.299922510000002</v>
      </c>
      <c r="AJ100">
        <v>67.059895100000006</v>
      </c>
      <c r="AK100">
        <v>68.224290949999997</v>
      </c>
      <c r="AL100">
        <v>69.248580720000007</v>
      </c>
      <c r="AM100">
        <v>57.049446269999997</v>
      </c>
      <c r="AN100">
        <v>57.085166630000003</v>
      </c>
      <c r="AO100">
        <v>57.507606889999998</v>
      </c>
      <c r="AP100">
        <v>57.960841709999997</v>
      </c>
      <c r="AQ100">
        <v>57.840026989999998</v>
      </c>
      <c r="AR100">
        <v>59.73600072</v>
      </c>
      <c r="AS100">
        <v>59.80680709</v>
      </c>
      <c r="AT100">
        <v>59.886483810000001</v>
      </c>
      <c r="AU100">
        <v>60.061987899999998</v>
      </c>
      <c r="AV100">
        <v>60.76362804</v>
      </c>
    </row>
    <row r="101" spans="1:48" x14ac:dyDescent="0.25">
      <c r="A101" s="33" t="s">
        <v>1920</v>
      </c>
      <c r="B101">
        <v>60.912338637623698</v>
      </c>
      <c r="C101">
        <v>61.890305937104898</v>
      </c>
      <c r="D101">
        <v>65.804944660000004</v>
      </c>
      <c r="E101">
        <v>452.42547680000001</v>
      </c>
      <c r="F101">
        <v>535.87364060000004</v>
      </c>
      <c r="G101">
        <v>658.36232959999995</v>
      </c>
      <c r="H101">
        <v>982.60862529999997</v>
      </c>
      <c r="I101">
        <v>1196.884875</v>
      </c>
      <c r="J101">
        <v>1408.6581719999999</v>
      </c>
      <c r="K101">
        <v>1892.1607770000001</v>
      </c>
      <c r="L101">
        <v>2586.2798630000002</v>
      </c>
      <c r="M101">
        <v>3589.5934689999999</v>
      </c>
      <c r="N101">
        <v>270.86865610000001</v>
      </c>
      <c r="O101">
        <v>0.10007565929999999</v>
      </c>
      <c r="P101">
        <v>0.10008550149999999</v>
      </c>
      <c r="Q101">
        <v>0.1000939887</v>
      </c>
      <c r="R101">
        <v>0.1001000422</v>
      </c>
      <c r="S101">
        <v>2387.1749799999998</v>
      </c>
      <c r="T101">
        <v>2054.7310470000002</v>
      </c>
      <c r="U101">
        <v>2107.4340900000002</v>
      </c>
      <c r="V101">
        <v>0.1001111547</v>
      </c>
      <c r="W101">
        <v>0.10011213250000001</v>
      </c>
      <c r="X101">
        <v>933.35673799999995</v>
      </c>
      <c r="Y101">
        <v>1079.606462</v>
      </c>
      <c r="Z101">
        <v>1165.198545</v>
      </c>
      <c r="AA101">
        <v>1269.9300109999999</v>
      </c>
      <c r="AB101">
        <v>1350.9893609999999</v>
      </c>
      <c r="AC101">
        <v>1132.9808599999999</v>
      </c>
      <c r="AD101">
        <v>1169.2665999999999</v>
      </c>
      <c r="AE101">
        <v>1198.259579</v>
      </c>
      <c r="AF101">
        <v>1257.2397579999999</v>
      </c>
      <c r="AG101">
        <v>1300.462299</v>
      </c>
      <c r="AH101">
        <v>1089.2972070000001</v>
      </c>
      <c r="AI101">
        <v>1103.5491280000001</v>
      </c>
      <c r="AJ101">
        <v>1142.378199</v>
      </c>
      <c r="AK101">
        <v>1183.9302769999999</v>
      </c>
      <c r="AL101">
        <v>1215.029049</v>
      </c>
      <c r="AM101">
        <v>1050.3388910000001</v>
      </c>
      <c r="AN101">
        <v>1062.1892190000001</v>
      </c>
      <c r="AO101">
        <v>1079.9078950000001</v>
      </c>
      <c r="AP101">
        <v>1097.754627</v>
      </c>
      <c r="AQ101">
        <v>1108.0663340000001</v>
      </c>
      <c r="AR101">
        <v>1282.3829310000001</v>
      </c>
      <c r="AS101">
        <v>1300.772514</v>
      </c>
      <c r="AT101">
        <v>1319.472162</v>
      </c>
      <c r="AU101">
        <v>1339.7616969999999</v>
      </c>
      <c r="AV101">
        <v>1367.96415</v>
      </c>
    </row>
    <row r="102" spans="1:48" x14ac:dyDescent="0.25">
      <c r="A102" s="32" t="s">
        <v>1921</v>
      </c>
      <c r="B102">
        <v>0.96116878123798499</v>
      </c>
      <c r="C102">
        <v>0.98039215686274495</v>
      </c>
      <c r="D102">
        <v>0.99189133500000004</v>
      </c>
      <c r="E102">
        <v>0.99824855130000001</v>
      </c>
      <c r="F102">
        <v>1.0103306949999999</v>
      </c>
      <c r="G102">
        <v>1.0247481570000001</v>
      </c>
      <c r="H102">
        <v>1.0379258499999999</v>
      </c>
      <c r="I102">
        <v>1.0467884670000001</v>
      </c>
      <c r="J102">
        <v>1.0532867530000001</v>
      </c>
      <c r="K102">
        <v>1.0669094939999999</v>
      </c>
      <c r="L102">
        <v>1.083533115</v>
      </c>
      <c r="M102">
        <v>1.1050416940000001</v>
      </c>
      <c r="N102">
        <v>1.127697999</v>
      </c>
      <c r="O102">
        <v>1.1485965929999999</v>
      </c>
      <c r="P102">
        <v>1.1651572160000001</v>
      </c>
      <c r="Q102">
        <v>1.187545037</v>
      </c>
      <c r="R102">
        <v>1.2109398010000001</v>
      </c>
      <c r="S102">
        <v>1.2343695859999999</v>
      </c>
      <c r="T102">
        <v>1.2589843949999999</v>
      </c>
      <c r="U102">
        <v>1.2836865770000001</v>
      </c>
      <c r="V102">
        <v>1.3091729320000001</v>
      </c>
      <c r="W102">
        <v>1.335467749</v>
      </c>
      <c r="X102">
        <v>1.362305463</v>
      </c>
      <c r="Y102">
        <v>1.389254851</v>
      </c>
      <c r="Z102">
        <v>1.416544713</v>
      </c>
      <c r="AA102">
        <v>1.444285147</v>
      </c>
      <c r="AB102">
        <v>1.4724834760000001</v>
      </c>
      <c r="AC102">
        <v>1.501637495</v>
      </c>
      <c r="AD102">
        <v>1.5312565199999999</v>
      </c>
      <c r="AE102">
        <v>1.5615511339999999</v>
      </c>
      <c r="AF102">
        <v>1.592498813</v>
      </c>
      <c r="AG102">
        <v>1.6240299250000001</v>
      </c>
      <c r="AH102">
        <v>1.65634529</v>
      </c>
      <c r="AI102">
        <v>1.6892991319999999</v>
      </c>
      <c r="AJ102">
        <v>1.722931207</v>
      </c>
      <c r="AK102">
        <v>1.7572543309999999</v>
      </c>
      <c r="AL102">
        <v>1.792305496</v>
      </c>
      <c r="AM102">
        <v>1.8279758290000001</v>
      </c>
      <c r="AN102">
        <v>1.8643594240000001</v>
      </c>
      <c r="AO102">
        <v>1.901452039</v>
      </c>
      <c r="AP102">
        <v>1.9392329429999999</v>
      </c>
      <c r="AQ102">
        <v>1.9777566310000001</v>
      </c>
      <c r="AR102">
        <v>2.0170163510000001</v>
      </c>
      <c r="AS102">
        <v>2.0570481200000001</v>
      </c>
      <c r="AT102">
        <v>2.0978533079999999</v>
      </c>
      <c r="AU102">
        <v>2.1394541380000001</v>
      </c>
      <c r="AV102">
        <v>2.1820294709999999</v>
      </c>
    </row>
    <row r="103" spans="1:48" x14ac:dyDescent="0.25">
      <c r="A103" s="32" t="s">
        <v>1922</v>
      </c>
      <c r="B103">
        <v>0.96116878123798499</v>
      </c>
      <c r="C103">
        <v>0.98039215686274495</v>
      </c>
      <c r="D103">
        <v>0.9919555967</v>
      </c>
      <c r="E103">
        <v>0.9984775239</v>
      </c>
      <c r="F103">
        <v>1.0099972960000001</v>
      </c>
      <c r="G103">
        <v>1.0247426040000001</v>
      </c>
      <c r="H103">
        <v>1.0383065389999999</v>
      </c>
      <c r="I103">
        <v>1.0486202760000001</v>
      </c>
      <c r="J103">
        <v>1.0571055680000001</v>
      </c>
      <c r="K103">
        <v>1.0674139439999999</v>
      </c>
      <c r="L103">
        <v>1.077482584</v>
      </c>
      <c r="M103">
        <v>1.0973537900000001</v>
      </c>
      <c r="N103">
        <v>1.1144444490000001</v>
      </c>
      <c r="O103">
        <v>1.1292929730000001</v>
      </c>
      <c r="P103">
        <v>1.1483981919999999</v>
      </c>
      <c r="Q103">
        <v>1.1655392950000001</v>
      </c>
      <c r="R103">
        <v>1.187611575</v>
      </c>
      <c r="S103">
        <v>1.2100451409999999</v>
      </c>
      <c r="T103">
        <v>1.233559954</v>
      </c>
      <c r="U103">
        <v>1.2575251730000001</v>
      </c>
      <c r="V103">
        <v>1.282394705</v>
      </c>
      <c r="W103">
        <v>1.3081132360000001</v>
      </c>
      <c r="X103">
        <v>1.3343680410000001</v>
      </c>
      <c r="Y103">
        <v>1.360907498</v>
      </c>
      <c r="Z103">
        <v>1.3878020680000001</v>
      </c>
      <c r="AA103">
        <v>1.4151172059999999</v>
      </c>
      <c r="AB103">
        <v>1.4428824170000001</v>
      </c>
      <c r="AC103">
        <v>1.471373845</v>
      </c>
      <c r="AD103">
        <v>1.500373331</v>
      </c>
      <c r="AE103">
        <v>1.530055529</v>
      </c>
      <c r="AF103">
        <v>1.56042985</v>
      </c>
      <c r="AG103">
        <v>1.5914415289999999</v>
      </c>
      <c r="AH103">
        <v>1.62324443</v>
      </c>
      <c r="AI103">
        <v>1.655734633</v>
      </c>
      <c r="AJ103">
        <v>1.688933126</v>
      </c>
      <c r="AK103">
        <v>1.722832479</v>
      </c>
      <c r="AL103">
        <v>1.7574605700000001</v>
      </c>
      <c r="AM103">
        <v>1.7926708</v>
      </c>
      <c r="AN103">
        <v>1.8286351380000001</v>
      </c>
      <c r="AO103">
        <v>1.8653332</v>
      </c>
      <c r="AP103">
        <v>1.9027587560000001</v>
      </c>
      <c r="AQ103">
        <v>1.9409419480000001</v>
      </c>
      <c r="AR103">
        <v>1.9798899809999999</v>
      </c>
      <c r="AS103">
        <v>2.0196374619999999</v>
      </c>
      <c r="AT103">
        <v>2.060191009</v>
      </c>
      <c r="AU103">
        <v>2.1015736930000002</v>
      </c>
      <c r="AV103">
        <v>2.1439816380000001</v>
      </c>
    </row>
    <row r="104" spans="1:48" x14ac:dyDescent="0.25">
      <c r="A104" s="32" t="s">
        <v>1923</v>
      </c>
      <c r="B104">
        <v>0.96116878123798499</v>
      </c>
      <c r="C104">
        <v>0.98039215686274495</v>
      </c>
      <c r="D104">
        <v>0.9925709439</v>
      </c>
      <c r="E104">
        <v>1.000912137</v>
      </c>
      <c r="F104">
        <v>1.0144807300000001</v>
      </c>
      <c r="G104">
        <v>1.0301744070000001</v>
      </c>
      <c r="H104">
        <v>1.0441696899999999</v>
      </c>
      <c r="I104">
        <v>1.054428293</v>
      </c>
      <c r="J104">
        <v>1.0612001929999999</v>
      </c>
      <c r="K104">
        <v>1.075444665</v>
      </c>
      <c r="L104">
        <v>1.089220804</v>
      </c>
      <c r="M104">
        <v>1.107201469</v>
      </c>
      <c r="N104">
        <v>1.1268975320000001</v>
      </c>
      <c r="O104">
        <v>1.1443969629999999</v>
      </c>
      <c r="P104">
        <v>1.163108115</v>
      </c>
      <c r="Q104">
        <v>1.183930419</v>
      </c>
      <c r="R104">
        <v>1.216752517</v>
      </c>
      <c r="S104">
        <v>1.230255823</v>
      </c>
      <c r="T104">
        <v>1.257715666</v>
      </c>
      <c r="U104">
        <v>1.2820118810000001</v>
      </c>
      <c r="V104">
        <v>1.3079317749999999</v>
      </c>
      <c r="W104">
        <v>1.3347630109999999</v>
      </c>
      <c r="X104">
        <v>1.3627269900000001</v>
      </c>
      <c r="Y104">
        <v>1.3898749720000001</v>
      </c>
      <c r="Z104">
        <v>1.4174785750000001</v>
      </c>
      <c r="AA104">
        <v>1.445597351</v>
      </c>
      <c r="AB104">
        <v>1.4741228980000001</v>
      </c>
      <c r="AC104">
        <v>1.504283456</v>
      </c>
      <c r="AD104">
        <v>1.534245742</v>
      </c>
      <c r="AE104">
        <v>1.5648418500000001</v>
      </c>
      <c r="AF104">
        <v>1.5960532510000001</v>
      </c>
      <c r="AG104">
        <v>1.627784396</v>
      </c>
      <c r="AH104">
        <v>1.6600961400000001</v>
      </c>
      <c r="AI104">
        <v>1.6931492880000001</v>
      </c>
      <c r="AJ104">
        <v>1.7267938650000001</v>
      </c>
      <c r="AK104">
        <v>1.76110017</v>
      </c>
      <c r="AL104">
        <v>1.796116549</v>
      </c>
      <c r="AM104">
        <v>1.8317611090000001</v>
      </c>
      <c r="AN104">
        <v>1.8678127419999999</v>
      </c>
      <c r="AO104">
        <v>1.904663499</v>
      </c>
      <c r="AP104">
        <v>1.9421317309999999</v>
      </c>
      <c r="AQ104">
        <v>1.9803735039999999</v>
      </c>
      <c r="AR104">
        <v>2.019192114</v>
      </c>
      <c r="AS104">
        <v>2.0588115829999998</v>
      </c>
      <c r="AT104">
        <v>2.0991127920000001</v>
      </c>
      <c r="AU104">
        <v>2.1401403120000002</v>
      </c>
      <c r="AV104">
        <v>2.1820072079999999</v>
      </c>
    </row>
    <row r="105" spans="1:48" x14ac:dyDescent="0.25">
      <c r="A105" s="32" t="s">
        <v>1924</v>
      </c>
      <c r="B105">
        <v>0.96116878123798499</v>
      </c>
      <c r="C105">
        <v>0.98039215686274495</v>
      </c>
      <c r="D105">
        <v>0.99244997540000002</v>
      </c>
      <c r="E105">
        <v>1.0001664130000001</v>
      </c>
      <c r="F105">
        <v>1.013293145</v>
      </c>
      <c r="G105">
        <v>1.0294557179999999</v>
      </c>
      <c r="H105">
        <v>1.0426395900000001</v>
      </c>
      <c r="I105">
        <v>1.0485580290000001</v>
      </c>
      <c r="J105">
        <v>1.059335793</v>
      </c>
      <c r="K105">
        <v>1.0727300470000001</v>
      </c>
      <c r="L105">
        <v>1.087368047</v>
      </c>
      <c r="M105">
        <v>1.106406373</v>
      </c>
      <c r="N105">
        <v>1.1230315420000001</v>
      </c>
      <c r="O105">
        <v>1.1392010619999999</v>
      </c>
      <c r="P105">
        <v>1.1542546250000001</v>
      </c>
      <c r="Q105">
        <v>1.1765409769999999</v>
      </c>
      <c r="R105">
        <v>1.200291453</v>
      </c>
      <c r="S105">
        <v>1.221300955</v>
      </c>
      <c r="T105">
        <v>1.245945946</v>
      </c>
      <c r="U105">
        <v>1.270152779</v>
      </c>
      <c r="V105">
        <v>1.2885358730000001</v>
      </c>
      <c r="W105">
        <v>1.3084226029999999</v>
      </c>
      <c r="X105">
        <v>1.3294945039999999</v>
      </c>
      <c r="Y105">
        <v>1.3509330589999999</v>
      </c>
      <c r="Z105">
        <v>1.3730820050000001</v>
      </c>
      <c r="AA105">
        <v>1.3959162279999999</v>
      </c>
      <c r="AB105">
        <v>1.419402064</v>
      </c>
      <c r="AC105">
        <v>1.4495085750000001</v>
      </c>
      <c r="AD105">
        <v>1.479752008</v>
      </c>
      <c r="AE105">
        <v>1.5103506799999999</v>
      </c>
      <c r="AF105">
        <v>1.5413921049999999</v>
      </c>
      <c r="AG105">
        <v>1.572924888</v>
      </c>
      <c r="AH105">
        <v>1.60502151</v>
      </c>
      <c r="AI105">
        <v>1.6377364539999999</v>
      </c>
      <c r="AJ105">
        <v>1.6710561820000001</v>
      </c>
      <c r="AK105">
        <v>1.705009928</v>
      </c>
      <c r="AL105">
        <v>1.739637463</v>
      </c>
      <c r="AM105">
        <v>1.774857905</v>
      </c>
      <c r="AN105">
        <v>1.8106543509999999</v>
      </c>
      <c r="AO105">
        <v>1.847095924</v>
      </c>
      <c r="AP105">
        <v>1.8841592089999999</v>
      </c>
      <c r="AQ105">
        <v>1.921913328</v>
      </c>
      <c r="AR105">
        <v>1.9603302149999999</v>
      </c>
      <c r="AS105">
        <v>1.9995260619999999</v>
      </c>
      <c r="AT105">
        <v>2.0394946919999999</v>
      </c>
      <c r="AU105">
        <v>2.0802564349999999</v>
      </c>
      <c r="AV105">
        <v>2.1219495070000001</v>
      </c>
    </row>
    <row r="106" spans="1:48" x14ac:dyDescent="0.25">
      <c r="A106" s="32" t="s">
        <v>1925</v>
      </c>
      <c r="B106">
        <v>0.96116878123798499</v>
      </c>
      <c r="C106">
        <v>0.98039215686274495</v>
      </c>
      <c r="D106">
        <v>0.99244997540000002</v>
      </c>
      <c r="E106">
        <v>1.0001664130000001</v>
      </c>
      <c r="F106">
        <v>1.013293145</v>
      </c>
      <c r="G106">
        <v>1.0294557179999999</v>
      </c>
      <c r="H106">
        <v>1.0426395900000001</v>
      </c>
      <c r="I106">
        <v>1.0485580290000001</v>
      </c>
      <c r="J106">
        <v>1.059335793</v>
      </c>
      <c r="K106">
        <v>1.0727300470000001</v>
      </c>
      <c r="L106">
        <v>1.087368047</v>
      </c>
      <c r="M106">
        <v>1.106406373</v>
      </c>
      <c r="N106">
        <v>1.1230315420000001</v>
      </c>
      <c r="O106">
        <v>1.1392010619999999</v>
      </c>
      <c r="P106">
        <v>1.1542546250000001</v>
      </c>
      <c r="Q106">
        <v>1.1765409769999999</v>
      </c>
      <c r="R106">
        <v>1.200259084</v>
      </c>
      <c r="S106">
        <v>1.2204529909999999</v>
      </c>
      <c r="T106">
        <v>1.2458621430000001</v>
      </c>
      <c r="U106">
        <v>1.269420795</v>
      </c>
      <c r="V106">
        <v>1.2958395970000001</v>
      </c>
      <c r="W106">
        <v>1.3225745550000001</v>
      </c>
      <c r="X106">
        <v>1.3513721430000001</v>
      </c>
      <c r="Y106">
        <v>1.3788925679999999</v>
      </c>
      <c r="Z106">
        <v>1.406381651</v>
      </c>
      <c r="AA106">
        <v>1.434169493</v>
      </c>
      <c r="AB106">
        <v>1.462255495</v>
      </c>
      <c r="AC106">
        <v>1.491657386</v>
      </c>
      <c r="AD106">
        <v>1.521493838</v>
      </c>
      <c r="AE106">
        <v>1.552054249</v>
      </c>
      <c r="AF106">
        <v>1.5833402320000001</v>
      </c>
      <c r="AG106">
        <v>1.6151964560000001</v>
      </c>
      <c r="AH106">
        <v>1.6479283929999999</v>
      </c>
      <c r="AI106">
        <v>1.6816137879999999</v>
      </c>
      <c r="AJ106">
        <v>1.7158360450000001</v>
      </c>
      <c r="AK106">
        <v>1.7508754070000001</v>
      </c>
      <c r="AL106">
        <v>1.7868046630000001</v>
      </c>
      <c r="AM106">
        <v>1.8238205839999999</v>
      </c>
      <c r="AN106">
        <v>1.8611730909999999</v>
      </c>
      <c r="AO106">
        <v>1.8991475760000001</v>
      </c>
      <c r="AP106">
        <v>1.937508072</v>
      </c>
      <c r="AQ106">
        <v>1.9767979120000001</v>
      </c>
      <c r="AR106">
        <v>2.0166484649999998</v>
      </c>
      <c r="AS106">
        <v>2.0573703640000001</v>
      </c>
      <c r="AT106">
        <v>2.0990463469999998</v>
      </c>
      <c r="AU106">
        <v>2.1416107860000002</v>
      </c>
      <c r="AV106">
        <v>2.1843576360000001</v>
      </c>
    </row>
    <row r="107" spans="1:48" x14ac:dyDescent="0.25">
      <c r="A107" s="32" t="s">
        <v>1926</v>
      </c>
      <c r="B107">
        <v>0.96116878123798499</v>
      </c>
      <c r="C107">
        <v>0.98039215686274495</v>
      </c>
      <c r="D107">
        <v>0.99221152329999995</v>
      </c>
      <c r="E107">
        <v>0.99959374459999994</v>
      </c>
      <c r="F107">
        <v>1.012252532</v>
      </c>
      <c r="G107">
        <v>1.0288687700000001</v>
      </c>
      <c r="H107">
        <v>1.041221892</v>
      </c>
      <c r="I107">
        <v>1.0537623599999999</v>
      </c>
      <c r="J107">
        <v>1.0647175200000001</v>
      </c>
      <c r="K107">
        <v>1.08365533</v>
      </c>
      <c r="L107">
        <v>1.0880102199999999</v>
      </c>
      <c r="M107">
        <v>1.1118621799999999</v>
      </c>
      <c r="N107">
        <v>1.1278748940000001</v>
      </c>
      <c r="O107">
        <v>1.1459250700000001</v>
      </c>
      <c r="P107">
        <v>1.163370647</v>
      </c>
      <c r="Q107">
        <v>1.184085351</v>
      </c>
      <c r="R107">
        <v>1.20698299</v>
      </c>
      <c r="S107">
        <v>1.2272517999999999</v>
      </c>
      <c r="T107">
        <v>1.251813485</v>
      </c>
      <c r="U107">
        <v>1.2759086340000001</v>
      </c>
      <c r="V107">
        <v>1.2948384310000001</v>
      </c>
      <c r="W107">
        <v>1.3154034560000001</v>
      </c>
      <c r="X107">
        <v>1.337271423</v>
      </c>
      <c r="Y107">
        <v>1.359067469</v>
      </c>
      <c r="Z107">
        <v>1.3813218629999999</v>
      </c>
      <c r="AA107">
        <v>1.4040019989999999</v>
      </c>
      <c r="AB107">
        <v>1.427058994</v>
      </c>
      <c r="AC107">
        <v>1.4575509339999999</v>
      </c>
      <c r="AD107">
        <v>1.4880473919999999</v>
      </c>
      <c r="AE107">
        <v>1.5188338509999999</v>
      </c>
      <c r="AF107">
        <v>1.550020623</v>
      </c>
      <c r="AG107">
        <v>1.58167857</v>
      </c>
      <c r="AH107">
        <v>1.613859749</v>
      </c>
      <c r="AI107">
        <v>1.6466704459999999</v>
      </c>
      <c r="AJ107">
        <v>1.680084548</v>
      </c>
      <c r="AK107">
        <v>1.7141374869999999</v>
      </c>
      <c r="AL107">
        <v>1.7488723639999999</v>
      </c>
      <c r="AM107">
        <v>1.784229429</v>
      </c>
      <c r="AN107">
        <v>1.820160628</v>
      </c>
      <c r="AO107">
        <v>1.856776373</v>
      </c>
      <c r="AP107">
        <v>1.8940473179999999</v>
      </c>
      <c r="AQ107">
        <v>1.932057154</v>
      </c>
      <c r="AR107">
        <v>1.970744992</v>
      </c>
      <c r="AS107">
        <v>2.0102485670000001</v>
      </c>
      <c r="AT107">
        <v>2.050532724</v>
      </c>
      <c r="AU107">
        <v>2.0916156379999999</v>
      </c>
      <c r="AV107">
        <v>2.1336524250000002</v>
      </c>
    </row>
    <row r="108" spans="1:48" x14ac:dyDescent="0.25">
      <c r="A108" s="32" t="s">
        <v>1927</v>
      </c>
      <c r="B108">
        <v>0.96116878123798499</v>
      </c>
      <c r="C108">
        <v>0.98039215686274495</v>
      </c>
      <c r="D108">
        <v>0.992215764</v>
      </c>
      <c r="E108">
        <v>0.99897355070000005</v>
      </c>
      <c r="F108">
        <v>1.010237123</v>
      </c>
      <c r="G108">
        <v>1.0245910490000001</v>
      </c>
      <c r="H108">
        <v>1.0368940120000001</v>
      </c>
      <c r="I108">
        <v>1.043393987</v>
      </c>
      <c r="J108">
        <v>1.052250189</v>
      </c>
      <c r="K108">
        <v>1.0617736739999999</v>
      </c>
      <c r="L108">
        <v>1.073949705</v>
      </c>
      <c r="M108">
        <v>1.095289881</v>
      </c>
      <c r="N108">
        <v>1.109133739</v>
      </c>
      <c r="O108">
        <v>1.129549524</v>
      </c>
      <c r="P108">
        <v>1.1467656260000001</v>
      </c>
      <c r="Q108">
        <v>1.168038881</v>
      </c>
      <c r="R108">
        <v>1.1915994599999999</v>
      </c>
      <c r="S108">
        <v>1.2117289419999999</v>
      </c>
      <c r="T108">
        <v>1.236357594</v>
      </c>
      <c r="U108">
        <v>1.26031461</v>
      </c>
      <c r="V108">
        <v>1.284900167</v>
      </c>
      <c r="W108">
        <v>1.310035955</v>
      </c>
      <c r="X108">
        <v>1.3358769180000001</v>
      </c>
      <c r="Y108">
        <v>1.3610623529999999</v>
      </c>
      <c r="Z108">
        <v>1.3863413849999999</v>
      </c>
      <c r="AA108">
        <v>1.411766933</v>
      </c>
      <c r="AB108">
        <v>1.437258991</v>
      </c>
      <c r="AC108">
        <v>1.4659750170000001</v>
      </c>
      <c r="AD108">
        <v>1.4948932559999999</v>
      </c>
      <c r="AE108">
        <v>1.5243239660000001</v>
      </c>
      <c r="AF108">
        <v>1.554296683</v>
      </c>
      <c r="AG108">
        <v>1.5848447450000001</v>
      </c>
      <c r="AH108">
        <v>1.615974596</v>
      </c>
      <c r="AI108">
        <v>1.6477959659999999</v>
      </c>
      <c r="AJ108">
        <v>1.680248768</v>
      </c>
      <c r="AK108">
        <v>1.713361524</v>
      </c>
      <c r="AL108">
        <v>1.747167347</v>
      </c>
      <c r="AM108">
        <v>1.7815657760000001</v>
      </c>
      <c r="AN108">
        <v>1.816461259</v>
      </c>
      <c r="AO108">
        <v>1.851973176</v>
      </c>
      <c r="AP108">
        <v>1.8880433160000001</v>
      </c>
      <c r="AQ108">
        <v>1.924766998</v>
      </c>
      <c r="AR108">
        <v>1.9620641000000001</v>
      </c>
      <c r="AS108">
        <v>2.00012978</v>
      </c>
      <c r="AT108">
        <v>2.0389283269999998</v>
      </c>
      <c r="AU108">
        <v>2.0784734440000001</v>
      </c>
      <c r="AV108">
        <v>2.1189308570000001</v>
      </c>
    </row>
    <row r="109" spans="1:48" x14ac:dyDescent="0.25">
      <c r="A109" s="32" t="s">
        <v>1928</v>
      </c>
      <c r="B109">
        <v>0.96116878123798499</v>
      </c>
      <c r="C109">
        <v>0.98039215686274495</v>
      </c>
      <c r="D109">
        <v>0.992215764</v>
      </c>
      <c r="E109">
        <v>0.99897355070000005</v>
      </c>
      <c r="F109">
        <v>1.010237123</v>
      </c>
      <c r="G109">
        <v>1.0245910490000001</v>
      </c>
      <c r="H109">
        <v>1.0368940120000001</v>
      </c>
      <c r="I109">
        <v>1.043393987</v>
      </c>
      <c r="J109">
        <v>1.052250189</v>
      </c>
      <c r="K109">
        <v>1.0617736739999999</v>
      </c>
      <c r="L109">
        <v>1.073949705</v>
      </c>
      <c r="M109">
        <v>1.095289881</v>
      </c>
      <c r="N109">
        <v>1.109133739</v>
      </c>
      <c r="O109">
        <v>1.129549524</v>
      </c>
      <c r="P109">
        <v>1.1467656260000001</v>
      </c>
      <c r="Q109">
        <v>1.168038881</v>
      </c>
      <c r="R109">
        <v>1.189482959</v>
      </c>
      <c r="S109">
        <v>1.2110173440000001</v>
      </c>
      <c r="T109">
        <v>1.2341483639999999</v>
      </c>
      <c r="U109">
        <v>1.257568987</v>
      </c>
      <c r="V109">
        <v>1.2818645719999999</v>
      </c>
      <c r="W109">
        <v>1.306978008</v>
      </c>
      <c r="X109">
        <v>1.332339232</v>
      </c>
      <c r="Y109">
        <v>1.3579374500000001</v>
      </c>
      <c r="Z109">
        <v>1.38362019</v>
      </c>
      <c r="AA109">
        <v>1.4096141099999999</v>
      </c>
      <c r="AB109">
        <v>1.4358588349999999</v>
      </c>
      <c r="AC109">
        <v>1.4643880659999999</v>
      </c>
      <c r="AD109">
        <v>1.4932899690000001</v>
      </c>
      <c r="AE109">
        <v>1.5227070410000001</v>
      </c>
      <c r="AF109">
        <v>1.5526698109999999</v>
      </c>
      <c r="AG109">
        <v>1.583240271</v>
      </c>
      <c r="AH109">
        <v>1.614385357</v>
      </c>
      <c r="AI109">
        <v>1.6461796070000001</v>
      </c>
      <c r="AJ109">
        <v>1.6786335480000001</v>
      </c>
      <c r="AK109">
        <v>1.711742085</v>
      </c>
      <c r="AL109">
        <v>1.745524877</v>
      </c>
      <c r="AM109">
        <v>1.7798479300000001</v>
      </c>
      <c r="AN109">
        <v>1.814783789</v>
      </c>
      <c r="AO109">
        <v>1.8503745170000001</v>
      </c>
      <c r="AP109">
        <v>1.8865798439999999</v>
      </c>
      <c r="AQ109">
        <v>1.92340248</v>
      </c>
      <c r="AR109">
        <v>1.9608098890000001</v>
      </c>
      <c r="AS109">
        <v>1.998933842</v>
      </c>
      <c r="AT109">
        <v>2.0377811509999999</v>
      </c>
      <c r="AU109">
        <v>2.0773719929999999</v>
      </c>
      <c r="AV109">
        <v>2.117896279</v>
      </c>
    </row>
    <row r="110" spans="1:48" x14ac:dyDescent="0.25">
      <c r="A110" s="32" t="s">
        <v>1929</v>
      </c>
      <c r="B110">
        <v>0.96116878123798499</v>
      </c>
      <c r="C110">
        <v>0.98039215686274495</v>
      </c>
      <c r="D110">
        <v>0.992215764</v>
      </c>
      <c r="E110">
        <v>0.99888110760000004</v>
      </c>
      <c r="F110">
        <v>1.010950601</v>
      </c>
      <c r="G110">
        <v>1.0262179659999999</v>
      </c>
      <c r="H110">
        <v>1.0396656040000001</v>
      </c>
      <c r="I110">
        <v>1.045073353</v>
      </c>
      <c r="J110">
        <v>1.0553633469999999</v>
      </c>
      <c r="K110">
        <v>1.068094688</v>
      </c>
      <c r="L110">
        <v>1.081687686</v>
      </c>
      <c r="M110">
        <v>1.100143147</v>
      </c>
      <c r="N110">
        <v>1.1159297130000001</v>
      </c>
      <c r="O110">
        <v>1.131378421</v>
      </c>
      <c r="P110">
        <v>1.145990157</v>
      </c>
      <c r="Q110">
        <v>1.167666248</v>
      </c>
      <c r="R110">
        <v>1.1913238209999999</v>
      </c>
      <c r="S110">
        <v>1.210897533</v>
      </c>
      <c r="T110">
        <v>1.235488887</v>
      </c>
      <c r="U110">
        <v>1.259354552</v>
      </c>
      <c r="V110">
        <v>1.284081684</v>
      </c>
      <c r="W110">
        <v>1.3094055389999999</v>
      </c>
      <c r="X110">
        <v>1.3357069260000001</v>
      </c>
      <c r="Y110">
        <v>1.361303256</v>
      </c>
      <c r="Z110">
        <v>1.386976751</v>
      </c>
      <c r="AA110">
        <v>1.4128114759999999</v>
      </c>
      <c r="AB110">
        <v>1.438784179</v>
      </c>
      <c r="AC110">
        <v>1.468547702</v>
      </c>
      <c r="AD110">
        <v>1.4984857469999999</v>
      </c>
      <c r="AE110">
        <v>1.52898351</v>
      </c>
      <c r="AF110">
        <v>1.5600834240000001</v>
      </c>
      <c r="AG110">
        <v>1.5917842019999999</v>
      </c>
      <c r="AH110">
        <v>1.6241615490000001</v>
      </c>
      <c r="AI110">
        <v>1.657320372</v>
      </c>
      <c r="AJ110">
        <v>1.691163628</v>
      </c>
      <c r="AK110">
        <v>1.7257571970000001</v>
      </c>
      <c r="AL110">
        <v>1.76114887</v>
      </c>
      <c r="AM110">
        <v>1.797281935</v>
      </c>
      <c r="AN110">
        <v>1.834028647</v>
      </c>
      <c r="AO110">
        <v>1.8715697389999999</v>
      </c>
      <c r="AP110">
        <v>1.909792948</v>
      </c>
      <c r="AQ110">
        <v>1.948885314</v>
      </c>
      <c r="AR110">
        <v>1.988716715</v>
      </c>
      <c r="AS110">
        <v>2.0294660840000001</v>
      </c>
      <c r="AT110">
        <v>2.07108822</v>
      </c>
      <c r="AU110">
        <v>2.1136002149999999</v>
      </c>
      <c r="AV110">
        <v>2.1570772360000001</v>
      </c>
    </row>
    <row r="111" spans="1:48" x14ac:dyDescent="0.25">
      <c r="A111" s="32" t="s">
        <v>1930</v>
      </c>
      <c r="B111">
        <v>0.96116878123798499</v>
      </c>
      <c r="C111">
        <v>0.98039215686274495</v>
      </c>
      <c r="D111">
        <v>0.99233777970000003</v>
      </c>
      <c r="E111">
        <v>0.99973353570000001</v>
      </c>
      <c r="F111">
        <v>1.0126114470000001</v>
      </c>
      <c r="G111">
        <v>1.029921439</v>
      </c>
      <c r="H111">
        <v>1.042084939</v>
      </c>
      <c r="I111">
        <v>1.0520881289999999</v>
      </c>
      <c r="J111">
        <v>1.059974339</v>
      </c>
      <c r="K111">
        <v>1.0745844019999999</v>
      </c>
      <c r="L111">
        <v>1.0908235879999999</v>
      </c>
      <c r="M111">
        <v>1.1114743579999999</v>
      </c>
      <c r="N111">
        <v>1.1259641410000001</v>
      </c>
      <c r="O111">
        <v>1.1421830289999999</v>
      </c>
      <c r="P111">
        <v>1.1598389570000001</v>
      </c>
      <c r="Q111">
        <v>1.181332254</v>
      </c>
      <c r="R111">
        <v>1.2060145259999999</v>
      </c>
      <c r="S111">
        <v>1.2250697509999999</v>
      </c>
      <c r="T111">
        <v>1.2506400499999999</v>
      </c>
      <c r="U111">
        <v>1.2750174940000001</v>
      </c>
      <c r="V111">
        <v>1.3008379919999999</v>
      </c>
      <c r="W111">
        <v>1.3274227649999999</v>
      </c>
      <c r="X111">
        <v>1.3553177489999999</v>
      </c>
      <c r="Y111">
        <v>1.3824223490000001</v>
      </c>
      <c r="Z111">
        <v>1.4098972919999999</v>
      </c>
      <c r="AA111">
        <v>1.4378117589999999</v>
      </c>
      <c r="AB111">
        <v>1.466129416</v>
      </c>
      <c r="AC111">
        <v>1.497162648</v>
      </c>
      <c r="AD111">
        <v>1.5283782340000001</v>
      </c>
      <c r="AE111">
        <v>1.5602025349999999</v>
      </c>
      <c r="AF111">
        <v>1.5926653079999999</v>
      </c>
      <c r="AG111">
        <v>1.6257885409999999</v>
      </c>
      <c r="AH111">
        <v>1.6595731</v>
      </c>
      <c r="AI111">
        <v>1.694238624</v>
      </c>
      <c r="AJ111">
        <v>1.729651764</v>
      </c>
      <c r="AK111">
        <v>1.7658531550000001</v>
      </c>
      <c r="AL111">
        <v>1.8028578179999999</v>
      </c>
      <c r="AM111">
        <v>1.840734125</v>
      </c>
      <c r="AN111">
        <v>1.879196318</v>
      </c>
      <c r="AO111">
        <v>1.9185194619999999</v>
      </c>
      <c r="AP111">
        <v>1.9585780159999999</v>
      </c>
      <c r="AQ111">
        <v>1.999599777</v>
      </c>
      <c r="AR111">
        <v>2.0413622610000002</v>
      </c>
      <c r="AS111">
        <v>2.0841605909999998</v>
      </c>
      <c r="AT111">
        <v>2.1279156420000001</v>
      </c>
      <c r="AU111">
        <v>2.172637559</v>
      </c>
      <c r="AV111">
        <v>2.2183716869999999</v>
      </c>
    </row>
    <row r="112" spans="1:48" x14ac:dyDescent="0.25">
      <c r="A112" s="32" t="s">
        <v>1931</v>
      </c>
      <c r="B112">
        <v>0.96116878123798499</v>
      </c>
      <c r="C112">
        <v>0.98039215686274495</v>
      </c>
      <c r="D112">
        <v>0.99233777970000003</v>
      </c>
      <c r="E112">
        <v>0.99973353570000001</v>
      </c>
      <c r="F112">
        <v>1.0126114470000001</v>
      </c>
      <c r="G112">
        <v>1.029921439</v>
      </c>
      <c r="H112">
        <v>1.042084939</v>
      </c>
      <c r="I112">
        <v>1.0520881289999999</v>
      </c>
      <c r="J112">
        <v>1.059974339</v>
      </c>
      <c r="K112">
        <v>1.0745844019999999</v>
      </c>
      <c r="L112">
        <v>1.0908235879999999</v>
      </c>
      <c r="M112">
        <v>1.1114743579999999</v>
      </c>
      <c r="N112">
        <v>1.1259641410000001</v>
      </c>
      <c r="O112">
        <v>1.1421830289999999</v>
      </c>
      <c r="P112">
        <v>1.1598389570000001</v>
      </c>
      <c r="Q112">
        <v>1.181332254</v>
      </c>
      <c r="R112">
        <v>1.2040221019999999</v>
      </c>
      <c r="S112">
        <v>1.2206308539999999</v>
      </c>
      <c r="T112">
        <v>1.245338499</v>
      </c>
      <c r="U112">
        <v>1.2688752839999999</v>
      </c>
      <c r="V112">
        <v>1.291134338</v>
      </c>
      <c r="W112">
        <v>1.3143997540000001</v>
      </c>
      <c r="X112">
        <v>1.3392294810000001</v>
      </c>
      <c r="Y112">
        <v>1.3630374890000001</v>
      </c>
      <c r="Z112">
        <v>1.387115554</v>
      </c>
      <c r="AA112">
        <v>1.41147449</v>
      </c>
      <c r="AB112">
        <v>1.436059092</v>
      </c>
      <c r="AC112">
        <v>1.4667007809999999</v>
      </c>
      <c r="AD112">
        <v>1.4973356739999999</v>
      </c>
      <c r="AE112">
        <v>1.5283908079999999</v>
      </c>
      <c r="AF112">
        <v>1.559938622</v>
      </c>
      <c r="AG112">
        <v>1.5920322250000001</v>
      </c>
      <c r="AH112">
        <v>1.624686211</v>
      </c>
      <c r="AI112">
        <v>1.658120923</v>
      </c>
      <c r="AJ112">
        <v>1.692212131</v>
      </c>
      <c r="AK112">
        <v>1.7270377290000001</v>
      </c>
      <c r="AL112">
        <v>1.762653491</v>
      </c>
      <c r="AM112">
        <v>1.799049318</v>
      </c>
      <c r="AN112">
        <v>1.835988948</v>
      </c>
      <c r="AO112">
        <v>1.8737343959999999</v>
      </c>
      <c r="AP112">
        <v>1.9121819019999999</v>
      </c>
      <c r="AQ112">
        <v>1.951527944</v>
      </c>
      <c r="AR112">
        <v>1.9915657250000001</v>
      </c>
      <c r="AS112">
        <v>2.032580228</v>
      </c>
      <c r="AT112">
        <v>2.074476389</v>
      </c>
      <c r="AU112">
        <v>2.1172674740000001</v>
      </c>
      <c r="AV112">
        <v>2.1610756019999999</v>
      </c>
    </row>
    <row r="113" spans="1:48" x14ac:dyDescent="0.25">
      <c r="A113" s="32" t="s">
        <v>1932</v>
      </c>
      <c r="B113">
        <v>0.96116878123798499</v>
      </c>
      <c r="C113">
        <v>0.98039215686274495</v>
      </c>
      <c r="D113">
        <v>0.9908226457</v>
      </c>
      <c r="E113">
        <v>0.9970213818</v>
      </c>
      <c r="F113">
        <v>1.008483451</v>
      </c>
      <c r="G113">
        <v>1.0216714330000001</v>
      </c>
      <c r="H113">
        <v>1.0322567170000001</v>
      </c>
      <c r="I113">
        <v>1.0403908799999999</v>
      </c>
      <c r="J113">
        <v>1.0473789929999999</v>
      </c>
      <c r="K113">
        <v>1.0583046490000001</v>
      </c>
      <c r="L113">
        <v>1.0708154830000001</v>
      </c>
      <c r="M113">
        <v>1.089203854</v>
      </c>
      <c r="N113">
        <v>1.102004357</v>
      </c>
      <c r="O113">
        <v>1.1175556639999999</v>
      </c>
      <c r="P113">
        <v>1.1337083320000001</v>
      </c>
      <c r="Q113">
        <v>1.1526736449999999</v>
      </c>
      <c r="R113">
        <v>1.1761918790000001</v>
      </c>
      <c r="S113">
        <v>1.1965801979999999</v>
      </c>
      <c r="T113">
        <v>1.2213799510000001</v>
      </c>
      <c r="U113">
        <v>1.2456120740000001</v>
      </c>
      <c r="V113">
        <v>1.270788289</v>
      </c>
      <c r="W113">
        <v>1.2966306430000001</v>
      </c>
      <c r="X113">
        <v>1.3235630700000001</v>
      </c>
      <c r="Y113">
        <v>1.3498908700000001</v>
      </c>
      <c r="Z113">
        <v>1.3765381000000001</v>
      </c>
      <c r="AA113">
        <v>1.4035589690000001</v>
      </c>
      <c r="AB113">
        <v>1.430949539</v>
      </c>
      <c r="AC113">
        <v>1.4596384499999999</v>
      </c>
      <c r="AD113">
        <v>1.488591424</v>
      </c>
      <c r="AE113">
        <v>1.5181445140000001</v>
      </c>
      <c r="AF113">
        <v>1.548340072</v>
      </c>
      <c r="AG113">
        <v>1.579185139</v>
      </c>
      <c r="AH113">
        <v>1.6106488139999999</v>
      </c>
      <c r="AI113">
        <v>1.64289171</v>
      </c>
      <c r="AJ113">
        <v>1.6758056459999999</v>
      </c>
      <c r="AK113">
        <v>1.7094223550000001</v>
      </c>
      <c r="AL113">
        <v>1.743778206</v>
      </c>
      <c r="AM113">
        <v>1.778885402</v>
      </c>
      <c r="AN113">
        <v>1.814478831</v>
      </c>
      <c r="AO113">
        <v>1.85080862</v>
      </c>
      <c r="AP113">
        <v>1.8878227110000001</v>
      </c>
      <c r="AQ113">
        <v>1.9256209230000001</v>
      </c>
      <c r="AR113">
        <v>1.9640732839999999</v>
      </c>
      <c r="AS113">
        <v>2.0033977080000001</v>
      </c>
      <c r="AT113">
        <v>2.0435066580000001</v>
      </c>
      <c r="AU113">
        <v>2.0844203179999998</v>
      </c>
      <c r="AV113">
        <v>2.1262692150000002</v>
      </c>
    </row>
    <row r="114" spans="1:48" x14ac:dyDescent="0.25">
      <c r="A114" s="32" t="s">
        <v>1933</v>
      </c>
      <c r="B114">
        <v>0.96116878123798499</v>
      </c>
      <c r="C114">
        <v>0.98039215686274495</v>
      </c>
      <c r="D114">
        <v>0.99224872809999998</v>
      </c>
      <c r="E114">
        <v>1.001596248</v>
      </c>
      <c r="F114">
        <v>1.0161625240000001</v>
      </c>
      <c r="G114">
        <v>1.033291988</v>
      </c>
      <c r="H114">
        <v>1.0442620060000001</v>
      </c>
      <c r="I114">
        <v>1.0540560029999999</v>
      </c>
      <c r="J114">
        <v>1.0639515180000001</v>
      </c>
      <c r="K114">
        <v>1.0791129989999999</v>
      </c>
      <c r="L114">
        <v>1.0971529099999999</v>
      </c>
      <c r="M114">
        <v>1.119827592</v>
      </c>
      <c r="N114">
        <v>1.134387864</v>
      </c>
      <c r="O114">
        <v>1.151709858</v>
      </c>
      <c r="P114">
        <v>1.169970186</v>
      </c>
      <c r="Q114">
        <v>1.1913976749999999</v>
      </c>
      <c r="R114">
        <v>1.2165220400000001</v>
      </c>
      <c r="S114">
        <v>1.2380949379999999</v>
      </c>
      <c r="T114">
        <v>1.2648537</v>
      </c>
      <c r="U114">
        <v>1.289109415</v>
      </c>
      <c r="V114">
        <v>1.3164623120000001</v>
      </c>
      <c r="W114">
        <v>1.3439011080000001</v>
      </c>
      <c r="X114">
        <v>1.374062522</v>
      </c>
      <c r="Y114">
        <v>1.4024704400000001</v>
      </c>
      <c r="Z114">
        <v>1.430653948</v>
      </c>
      <c r="AA114">
        <v>1.4591119640000001</v>
      </c>
      <c r="AB114">
        <v>1.4878995880000001</v>
      </c>
      <c r="AC114">
        <v>1.5172522470000001</v>
      </c>
      <c r="AD114">
        <v>1.5470997259999999</v>
      </c>
      <c r="AE114">
        <v>1.577684302</v>
      </c>
      <c r="AF114">
        <v>1.6089928760000001</v>
      </c>
      <c r="AG114">
        <v>1.6407883029999999</v>
      </c>
      <c r="AH114">
        <v>1.6734998059999999</v>
      </c>
      <c r="AI114">
        <v>1.7071845029999999</v>
      </c>
      <c r="AJ114">
        <v>1.741257016</v>
      </c>
      <c r="AK114">
        <v>1.7761225759999999</v>
      </c>
      <c r="AL114">
        <v>1.8118672140000001</v>
      </c>
      <c r="AM114">
        <v>1.8490641830000001</v>
      </c>
      <c r="AN114">
        <v>1.8863646700000001</v>
      </c>
      <c r="AO114">
        <v>1.924238299</v>
      </c>
      <c r="AP114">
        <v>1.9624059229999999</v>
      </c>
      <c r="AQ114">
        <v>2.0015984069999999</v>
      </c>
      <c r="AR114">
        <v>2.0413356560000002</v>
      </c>
      <c r="AS114">
        <v>2.0818674189999999</v>
      </c>
      <c r="AT114">
        <v>2.1233293340000001</v>
      </c>
      <c r="AU114">
        <v>2.16563083</v>
      </c>
      <c r="AV114">
        <v>2.2071769419999998</v>
      </c>
    </row>
    <row r="115" spans="1:48" x14ac:dyDescent="0.25">
      <c r="A115" s="32" t="s">
        <v>1934</v>
      </c>
      <c r="B115">
        <v>0.96116878123798499</v>
      </c>
      <c r="C115">
        <v>0.98039215686274495</v>
      </c>
      <c r="D115">
        <v>0.99152190539999996</v>
      </c>
      <c r="E115">
        <v>1.000108687</v>
      </c>
      <c r="F115">
        <v>1.013637806</v>
      </c>
      <c r="G115">
        <v>1.0303358279999999</v>
      </c>
      <c r="H115">
        <v>1.0402625089999999</v>
      </c>
      <c r="I115">
        <v>1.048324241</v>
      </c>
      <c r="J115">
        <v>1.056839919</v>
      </c>
      <c r="K115">
        <v>1.0680792130000001</v>
      </c>
      <c r="L115">
        <v>1.0851095310000001</v>
      </c>
      <c r="M115">
        <v>1.1032337910000001</v>
      </c>
      <c r="N115">
        <v>1.123080927</v>
      </c>
      <c r="O115">
        <v>1.1379703379999999</v>
      </c>
      <c r="P115">
        <v>1.155127496</v>
      </c>
      <c r="Q115">
        <v>1.175431235</v>
      </c>
      <c r="R115">
        <v>1.1964801599999999</v>
      </c>
      <c r="S115">
        <v>1.1898563950000001</v>
      </c>
      <c r="T115">
        <v>1.2152145480000001</v>
      </c>
      <c r="U115">
        <v>1.2400005709999999</v>
      </c>
      <c r="V115">
        <v>1.265006208</v>
      </c>
      <c r="W115">
        <v>1.290464923</v>
      </c>
      <c r="X115">
        <v>1.3161195160000001</v>
      </c>
      <c r="Y115">
        <v>1.3423166209999999</v>
      </c>
      <c r="Z115">
        <v>1.3687446889999999</v>
      </c>
      <c r="AA115">
        <v>1.395557382</v>
      </c>
      <c r="AB115">
        <v>1.422766964</v>
      </c>
      <c r="AC115">
        <v>1.4506158060000001</v>
      </c>
      <c r="AD115">
        <v>1.479003141</v>
      </c>
      <c r="AE115">
        <v>1.5077879160000001</v>
      </c>
      <c r="AF115">
        <v>1.5372836270000001</v>
      </c>
      <c r="AG115">
        <v>1.567580124</v>
      </c>
      <c r="AH115">
        <v>1.5981959610000001</v>
      </c>
      <c r="AI115">
        <v>1.6297969699999999</v>
      </c>
      <c r="AJ115">
        <v>1.662005808</v>
      </c>
      <c r="AK115">
        <v>1.69485101</v>
      </c>
      <c r="AL115">
        <v>1.728362562</v>
      </c>
      <c r="AM115">
        <v>1.7624423149999999</v>
      </c>
      <c r="AN115">
        <v>1.7970803630000001</v>
      </c>
      <c r="AO115">
        <v>1.8323949879999999</v>
      </c>
      <c r="AP115">
        <v>1.8683513970000001</v>
      </c>
      <c r="AQ115">
        <v>1.904985927</v>
      </c>
      <c r="AR115">
        <v>1.942314731</v>
      </c>
      <c r="AS115">
        <v>1.9803378899999999</v>
      </c>
      <c r="AT115">
        <v>2.019089701</v>
      </c>
      <c r="AU115">
        <v>2.0585867179999999</v>
      </c>
      <c r="AV115">
        <v>2.0989782739999998</v>
      </c>
    </row>
    <row r="116" spans="1:48" x14ac:dyDescent="0.25">
      <c r="A116" s="32" t="s">
        <v>1935</v>
      </c>
      <c r="B116">
        <v>0.96116878123798499</v>
      </c>
      <c r="C116">
        <v>0.98039215686274495</v>
      </c>
      <c r="D116">
        <v>0.99151869869999998</v>
      </c>
      <c r="E116">
        <v>1.000233921</v>
      </c>
      <c r="F116">
        <v>1.012397897</v>
      </c>
      <c r="G116">
        <v>1.029617596</v>
      </c>
      <c r="H116">
        <v>1.0401837940000001</v>
      </c>
      <c r="I116">
        <v>1.048987202</v>
      </c>
      <c r="J116">
        <v>1.058804208</v>
      </c>
      <c r="K116">
        <v>1.07132881</v>
      </c>
      <c r="L116">
        <v>1.086988858</v>
      </c>
      <c r="M116">
        <v>1.1102496209999999</v>
      </c>
      <c r="N116">
        <v>1.1255056459999999</v>
      </c>
      <c r="O116">
        <v>1.1422742809999999</v>
      </c>
      <c r="P116">
        <v>1.1588599669999999</v>
      </c>
      <c r="Q116">
        <v>1.17824372</v>
      </c>
      <c r="R116">
        <v>1.217284134</v>
      </c>
      <c r="S116">
        <v>1.2424356329999999</v>
      </c>
      <c r="T116">
        <v>1.2603019259999999</v>
      </c>
      <c r="U116">
        <v>1.284996695</v>
      </c>
      <c r="V116">
        <v>1.3137377450000001</v>
      </c>
      <c r="W116">
        <v>1.3421288179999999</v>
      </c>
      <c r="X116">
        <v>1.3643291019999999</v>
      </c>
      <c r="Y116">
        <v>1.397557194</v>
      </c>
      <c r="Z116">
        <v>1.425868897</v>
      </c>
      <c r="AA116">
        <v>1.4544486649999999</v>
      </c>
      <c r="AB116">
        <v>1.4833950979999999</v>
      </c>
      <c r="AC116">
        <v>1.513326153</v>
      </c>
      <c r="AD116">
        <v>1.5464919960000001</v>
      </c>
      <c r="AE116">
        <v>1.5743099519999999</v>
      </c>
      <c r="AF116">
        <v>1.6047489800000001</v>
      </c>
      <c r="AG116">
        <v>1.639703624</v>
      </c>
      <c r="AH116">
        <v>1.666310146</v>
      </c>
      <c r="AI116">
        <v>1.7014081999999999</v>
      </c>
      <c r="AJ116">
        <v>1.736333576</v>
      </c>
      <c r="AK116">
        <v>1.7714649650000001</v>
      </c>
      <c r="AL116">
        <v>1.8073310389999999</v>
      </c>
      <c r="AM116">
        <v>1.844211853</v>
      </c>
      <c r="AN116">
        <v>1.880569079</v>
      </c>
      <c r="AO116">
        <v>1.918020625</v>
      </c>
      <c r="AP116">
        <v>1.9564303000000001</v>
      </c>
      <c r="AQ116">
        <v>1.9957652669999999</v>
      </c>
      <c r="AR116">
        <v>2.0362424250000002</v>
      </c>
      <c r="AS116">
        <v>2.0767760200000001</v>
      </c>
      <c r="AT116">
        <v>2.1182898539999999</v>
      </c>
      <c r="AU116">
        <v>2.1606599759999998</v>
      </c>
      <c r="AV116">
        <v>2.2037411389999999</v>
      </c>
    </row>
    <row r="117" spans="1:48" x14ac:dyDescent="0.25">
      <c r="A117" s="32" t="s">
        <v>1936</v>
      </c>
      <c r="B117">
        <v>0.96116878123798499</v>
      </c>
      <c r="C117">
        <v>0.98039215686274495</v>
      </c>
      <c r="D117">
        <v>0.99152042539999996</v>
      </c>
      <c r="E117">
        <v>1.0001738609999999</v>
      </c>
      <c r="F117">
        <v>1.0123895389999999</v>
      </c>
      <c r="G117">
        <v>1.0269621849999999</v>
      </c>
      <c r="H117">
        <v>1.040129109</v>
      </c>
      <c r="I117">
        <v>1.048993399</v>
      </c>
      <c r="J117">
        <v>1.059569419</v>
      </c>
      <c r="K117">
        <v>1.0757148489999999</v>
      </c>
      <c r="L117">
        <v>1.08974064</v>
      </c>
      <c r="M117">
        <v>1.1105916280000001</v>
      </c>
      <c r="N117">
        <v>1.1287496990000001</v>
      </c>
      <c r="O117">
        <v>1.143678119</v>
      </c>
      <c r="P117">
        <v>1.160195721</v>
      </c>
      <c r="Q117">
        <v>1.1810858339999999</v>
      </c>
      <c r="R117">
        <v>1.209206411</v>
      </c>
      <c r="S117">
        <v>1.2195623250000001</v>
      </c>
      <c r="T117">
        <v>1.2541884329999999</v>
      </c>
      <c r="U117">
        <v>1.2728545499999999</v>
      </c>
      <c r="V117">
        <v>1.300689312</v>
      </c>
      <c r="W117">
        <v>1.328140562</v>
      </c>
      <c r="X117">
        <v>1.357678521</v>
      </c>
      <c r="Y117">
        <v>1.3807759129999999</v>
      </c>
      <c r="Z117">
        <v>1.4067231019999999</v>
      </c>
      <c r="AA117">
        <v>1.433614143</v>
      </c>
      <c r="AB117">
        <v>1.460710519</v>
      </c>
      <c r="AC117">
        <v>1.4938693949999999</v>
      </c>
      <c r="AD117">
        <v>1.5222251710000001</v>
      </c>
      <c r="AE117">
        <v>1.5515740099999999</v>
      </c>
      <c r="AF117">
        <v>1.581758695</v>
      </c>
      <c r="AG117">
        <v>1.612387419</v>
      </c>
      <c r="AH117">
        <v>1.643216614</v>
      </c>
      <c r="AI117">
        <v>1.6755653930000001</v>
      </c>
      <c r="AJ117">
        <v>1.708272985</v>
      </c>
      <c r="AK117">
        <v>1.7418468039999999</v>
      </c>
      <c r="AL117">
        <v>1.7763171069999999</v>
      </c>
      <c r="AM117">
        <v>1.8121459390000001</v>
      </c>
      <c r="AN117">
        <v>1.8469094070000001</v>
      </c>
      <c r="AO117">
        <v>1.8834477300000001</v>
      </c>
      <c r="AP117">
        <v>1.9203832750000001</v>
      </c>
      <c r="AQ117">
        <v>1.958455217</v>
      </c>
      <c r="AR117">
        <v>1.9969318199999999</v>
      </c>
      <c r="AS117">
        <v>2.0364861599999999</v>
      </c>
      <c r="AT117">
        <v>2.0765083450000001</v>
      </c>
      <c r="AU117">
        <v>2.1173202180000001</v>
      </c>
      <c r="AV117">
        <v>2.1586919920000001</v>
      </c>
    </row>
    <row r="118" spans="1:48" x14ac:dyDescent="0.25">
      <c r="A118" s="32" t="s">
        <v>1937</v>
      </c>
      <c r="B118">
        <v>0.96116878123798499</v>
      </c>
      <c r="C118">
        <v>0.98039215686274495</v>
      </c>
      <c r="D118">
        <v>0.99152190539999996</v>
      </c>
      <c r="E118">
        <v>1.000108687</v>
      </c>
      <c r="F118">
        <v>1.013637806</v>
      </c>
      <c r="G118">
        <v>1.0303358279999999</v>
      </c>
      <c r="H118">
        <v>1.0402625089999999</v>
      </c>
      <c r="I118">
        <v>1.048324241</v>
      </c>
      <c r="J118">
        <v>1.056839919</v>
      </c>
      <c r="K118">
        <v>1.0680792130000001</v>
      </c>
      <c r="L118">
        <v>1.0851095310000001</v>
      </c>
      <c r="M118">
        <v>1.1032337910000001</v>
      </c>
      <c r="N118">
        <v>1.123080927</v>
      </c>
      <c r="O118">
        <v>1.1379703379999999</v>
      </c>
      <c r="P118">
        <v>1.155127496</v>
      </c>
      <c r="Q118">
        <v>1.175431235</v>
      </c>
      <c r="R118">
        <v>1.200182367</v>
      </c>
      <c r="S118">
        <v>1.2260866960000001</v>
      </c>
      <c r="T118">
        <v>1.2507933819999999</v>
      </c>
      <c r="U118">
        <v>1.2756782769999999</v>
      </c>
      <c r="V118">
        <v>1.301147705</v>
      </c>
      <c r="W118">
        <v>1.3271907730000001</v>
      </c>
      <c r="X118">
        <v>1.353604824</v>
      </c>
      <c r="Y118">
        <v>1.380264229</v>
      </c>
      <c r="Z118">
        <v>1.407281979</v>
      </c>
      <c r="AA118">
        <v>1.4346577460000001</v>
      </c>
      <c r="AB118">
        <v>1.462407998</v>
      </c>
      <c r="AC118">
        <v>1.4908247699999999</v>
      </c>
      <c r="AD118">
        <v>1.5197753460000001</v>
      </c>
      <c r="AE118">
        <v>1.549251452</v>
      </c>
      <c r="AF118">
        <v>1.579315593</v>
      </c>
      <c r="AG118">
        <v>1.6100554389999999</v>
      </c>
      <c r="AH118">
        <v>1.6413405000000001</v>
      </c>
      <c r="AI118">
        <v>1.673295781</v>
      </c>
      <c r="AJ118">
        <v>1.705931788</v>
      </c>
      <c r="AK118">
        <v>1.7392284339999999</v>
      </c>
      <c r="AL118">
        <v>1.77319961</v>
      </c>
      <c r="AM118">
        <v>1.8077706419999999</v>
      </c>
      <c r="AN118">
        <v>1.842940384</v>
      </c>
      <c r="AO118">
        <v>1.878763585</v>
      </c>
      <c r="AP118">
        <v>1.915257685</v>
      </c>
      <c r="AQ118">
        <v>1.952423357</v>
      </c>
      <c r="AR118">
        <v>1.9902847100000001</v>
      </c>
      <c r="AS118">
        <v>2.0288619140000002</v>
      </c>
      <c r="AT118">
        <v>2.0681625430000001</v>
      </c>
      <c r="AU118">
        <v>2.10820652</v>
      </c>
      <c r="AV118">
        <v>2.149143059</v>
      </c>
    </row>
    <row r="119" spans="1:48" x14ac:dyDescent="0.25">
      <c r="A119" s="32" t="s">
        <v>1938</v>
      </c>
      <c r="B119">
        <v>0.96116878123798499</v>
      </c>
      <c r="C119">
        <v>0.98039215686274495</v>
      </c>
      <c r="D119">
        <v>0.99152190539999996</v>
      </c>
      <c r="E119">
        <v>1.000108687</v>
      </c>
      <c r="F119">
        <v>1.013637806</v>
      </c>
      <c r="G119">
        <v>1.0303358279999999</v>
      </c>
      <c r="H119">
        <v>1.0402625089999999</v>
      </c>
      <c r="I119">
        <v>1.048324241</v>
      </c>
      <c r="J119">
        <v>1.056839919</v>
      </c>
      <c r="K119">
        <v>1.0680792130000001</v>
      </c>
      <c r="L119">
        <v>1.0851095310000001</v>
      </c>
      <c r="M119">
        <v>1.1032337910000001</v>
      </c>
      <c r="N119">
        <v>1.123080927</v>
      </c>
      <c r="O119">
        <v>1.1379703379999999</v>
      </c>
      <c r="P119">
        <v>1.155127496</v>
      </c>
      <c r="Q119">
        <v>1.175431235</v>
      </c>
      <c r="R119">
        <v>1.200811648</v>
      </c>
      <c r="S119">
        <v>1.226605336</v>
      </c>
      <c r="T119">
        <v>1.2520215480000001</v>
      </c>
      <c r="U119">
        <v>1.27821249</v>
      </c>
      <c r="V119">
        <v>1.303862471</v>
      </c>
      <c r="W119">
        <v>1.3303165400000001</v>
      </c>
      <c r="X119">
        <v>1.3571244520000001</v>
      </c>
      <c r="Y119">
        <v>1.3844200820000001</v>
      </c>
      <c r="Z119">
        <v>1.411898726</v>
      </c>
      <c r="AA119">
        <v>1.4397402829999999</v>
      </c>
      <c r="AB119">
        <v>1.468057846</v>
      </c>
      <c r="AC119">
        <v>1.497130018</v>
      </c>
      <c r="AD119">
        <v>1.5268725059999999</v>
      </c>
      <c r="AE119">
        <v>1.557105792</v>
      </c>
      <c r="AF119">
        <v>1.587974048</v>
      </c>
      <c r="AG119">
        <v>1.619580899</v>
      </c>
      <c r="AH119">
        <v>1.65170047</v>
      </c>
      <c r="AI119">
        <v>1.6845701639999999</v>
      </c>
      <c r="AJ119">
        <v>1.7182129779999999</v>
      </c>
      <c r="AK119">
        <v>1.752556051</v>
      </c>
      <c r="AL119">
        <v>1.787651211</v>
      </c>
      <c r="AM119">
        <v>1.8234473490000001</v>
      </c>
      <c r="AN119">
        <v>1.859976163</v>
      </c>
      <c r="AO119">
        <v>1.897193957</v>
      </c>
      <c r="AP119">
        <v>1.935139175</v>
      </c>
      <c r="AQ119">
        <v>1.9738419899999999</v>
      </c>
      <c r="AR119">
        <v>2.0133162260000002</v>
      </c>
      <c r="AS119">
        <v>2.0535799959999999</v>
      </c>
      <c r="AT119">
        <v>2.094665612</v>
      </c>
      <c r="AU119">
        <v>2.1365893489999999</v>
      </c>
      <c r="AV119">
        <v>2.179480501</v>
      </c>
    </row>
    <row r="120" spans="1:48" x14ac:dyDescent="0.25">
      <c r="A120" s="32" t="s">
        <v>1939</v>
      </c>
      <c r="B120">
        <v>0.96116878123798499</v>
      </c>
      <c r="C120">
        <v>0.98039215686274495</v>
      </c>
      <c r="D120">
        <v>0.9897963903</v>
      </c>
      <c r="E120">
        <v>0.9928842162</v>
      </c>
      <c r="F120">
        <v>0.99976521129999996</v>
      </c>
      <c r="G120">
        <v>1.0117574</v>
      </c>
      <c r="H120">
        <v>1.0240165189999999</v>
      </c>
      <c r="I120">
        <v>1.032489942</v>
      </c>
      <c r="J120">
        <v>1.0402668909999999</v>
      </c>
      <c r="K120">
        <v>1.0505459539999999</v>
      </c>
      <c r="L120">
        <v>1.0654251770000001</v>
      </c>
      <c r="M120">
        <v>1.087166503</v>
      </c>
      <c r="N120">
        <v>1.1021962729999999</v>
      </c>
      <c r="O120">
        <v>1.114393239</v>
      </c>
      <c r="P120">
        <v>1.1271832559999999</v>
      </c>
      <c r="Q120">
        <v>1.141659438</v>
      </c>
      <c r="R120">
        <v>1.1649329079999999</v>
      </c>
      <c r="S120">
        <v>1.18790821</v>
      </c>
      <c r="T120">
        <v>1.2120233199999999</v>
      </c>
      <c r="U120">
        <v>1.2363228180000001</v>
      </c>
      <c r="V120">
        <v>1.2611580419999999</v>
      </c>
      <c r="W120">
        <v>1.286566157</v>
      </c>
      <c r="X120">
        <v>1.3125110790000001</v>
      </c>
      <c r="Y120">
        <v>1.338630776</v>
      </c>
      <c r="Z120">
        <v>1.3650776419999999</v>
      </c>
      <c r="AA120">
        <v>1.3918757509999999</v>
      </c>
      <c r="AB120">
        <v>1.4190553910000001</v>
      </c>
      <c r="AC120">
        <v>1.446923263</v>
      </c>
      <c r="AD120">
        <v>1.475235147</v>
      </c>
      <c r="AE120">
        <v>1.5041086109999999</v>
      </c>
      <c r="AF120">
        <v>1.5335933960000001</v>
      </c>
      <c r="AG120">
        <v>1.563704537</v>
      </c>
      <c r="AH120">
        <v>1.5944569099999999</v>
      </c>
      <c r="AI120">
        <v>1.6258746630000001</v>
      </c>
      <c r="AJ120">
        <v>1.657928992</v>
      </c>
      <c r="AK120">
        <v>1.69062672</v>
      </c>
      <c r="AL120">
        <v>1.723983319</v>
      </c>
      <c r="AM120">
        <v>1.757890725</v>
      </c>
      <c r="AN120">
        <v>1.7924367430000001</v>
      </c>
      <c r="AO120">
        <v>1.8276434580000001</v>
      </c>
      <c r="AP120">
        <v>1.8634916589999999</v>
      </c>
      <c r="AQ120">
        <v>1.9000147279999999</v>
      </c>
      <c r="AR120">
        <v>1.9372162319999999</v>
      </c>
      <c r="AS120">
        <v>1.975141078</v>
      </c>
      <c r="AT120">
        <v>2.0137889069999999</v>
      </c>
      <c r="AU120">
        <v>2.053173701</v>
      </c>
      <c r="AV120">
        <v>2.0935120110000001</v>
      </c>
    </row>
    <row r="121" spans="1:48" x14ac:dyDescent="0.25">
      <c r="A121" s="32" t="s">
        <v>1940</v>
      </c>
      <c r="B121">
        <v>0.96116878123798499</v>
      </c>
      <c r="C121">
        <v>0.98039215686274495</v>
      </c>
      <c r="D121">
        <v>0.99121898269999997</v>
      </c>
      <c r="E121">
        <v>0.990917885</v>
      </c>
      <c r="F121">
        <v>0.99263043269999995</v>
      </c>
      <c r="G121">
        <v>1.0044858699999999</v>
      </c>
      <c r="H121">
        <v>1.022345163</v>
      </c>
      <c r="I121">
        <v>1.035378664</v>
      </c>
      <c r="J121">
        <v>1.045822604</v>
      </c>
      <c r="K121">
        <v>1.056276687</v>
      </c>
      <c r="L121">
        <v>1.0741809680000001</v>
      </c>
      <c r="M121">
        <v>1.104406097</v>
      </c>
      <c r="N121">
        <v>1.1246426759999999</v>
      </c>
      <c r="O121">
        <v>1.137070638</v>
      </c>
      <c r="P121">
        <v>1.146506008</v>
      </c>
      <c r="Q121">
        <v>1.155625916</v>
      </c>
      <c r="R121">
        <v>1.1787338469999999</v>
      </c>
      <c r="S121">
        <v>1.2023214950000001</v>
      </c>
      <c r="T121">
        <v>1.2264057530000001</v>
      </c>
      <c r="U121">
        <v>1.251007626</v>
      </c>
      <c r="V121">
        <v>1.2759397770000001</v>
      </c>
      <c r="W121">
        <v>1.301477421</v>
      </c>
      <c r="X121">
        <v>1.3274550300000001</v>
      </c>
      <c r="Y121">
        <v>1.3539173739999999</v>
      </c>
      <c r="Z121">
        <v>1.3808376339999999</v>
      </c>
      <c r="AA121">
        <v>1.4081753969999999</v>
      </c>
      <c r="AB121">
        <v>1.435945765</v>
      </c>
      <c r="AC121">
        <v>1.464287503</v>
      </c>
      <c r="AD121">
        <v>1.4931006339999999</v>
      </c>
      <c r="AE121">
        <v>1.5224235150000001</v>
      </c>
      <c r="AF121">
        <v>1.5523137730000001</v>
      </c>
      <c r="AG121">
        <v>1.5828247630000001</v>
      </c>
      <c r="AH121">
        <v>1.6139417439999999</v>
      </c>
      <c r="AI121">
        <v>1.645695363</v>
      </c>
      <c r="AJ121">
        <v>1.6780979549999999</v>
      </c>
      <c r="AK121">
        <v>1.7111473450000001</v>
      </c>
      <c r="AL121">
        <v>1.7448503710000001</v>
      </c>
      <c r="AM121">
        <v>1.7790417140000001</v>
      </c>
      <c r="AN121">
        <v>1.813986673</v>
      </c>
      <c r="AO121">
        <v>1.8496292059999999</v>
      </c>
      <c r="AP121">
        <v>1.8859367680000001</v>
      </c>
      <c r="AQ121">
        <v>1.922908287</v>
      </c>
      <c r="AR121">
        <v>1.9605793140000001</v>
      </c>
      <c r="AS121">
        <v>1.9989686010000001</v>
      </c>
      <c r="AT121">
        <v>2.0380851529999999</v>
      </c>
      <c r="AU121">
        <v>2.0779385490000002</v>
      </c>
      <c r="AV121">
        <v>2.1188722850000001</v>
      </c>
    </row>
    <row r="122" spans="1:48" x14ac:dyDescent="0.25">
      <c r="A122" s="32" t="s">
        <v>1941</v>
      </c>
      <c r="B122">
        <v>0.96116878123798499</v>
      </c>
      <c r="C122">
        <v>0.98039215686274495</v>
      </c>
      <c r="D122">
        <v>0.99301885570000004</v>
      </c>
      <c r="E122">
        <v>1.0009922570000001</v>
      </c>
      <c r="F122">
        <v>1.01401089</v>
      </c>
      <c r="G122">
        <v>1.0294820280000001</v>
      </c>
      <c r="H122">
        <v>1.0419453380000001</v>
      </c>
      <c r="I122">
        <v>1.0497737949999999</v>
      </c>
      <c r="J122">
        <v>1.057149318</v>
      </c>
      <c r="K122">
        <v>1.068398365</v>
      </c>
      <c r="L122">
        <v>1.0803851</v>
      </c>
      <c r="M122">
        <v>1.0961167409999999</v>
      </c>
      <c r="N122">
        <v>1.1104151529999999</v>
      </c>
      <c r="O122">
        <v>1.127184282</v>
      </c>
      <c r="P122">
        <v>1.1462910850000001</v>
      </c>
      <c r="Q122">
        <v>1.1665336230000001</v>
      </c>
      <c r="R122">
        <v>1.189663218</v>
      </c>
      <c r="S122">
        <v>1.2133727700000001</v>
      </c>
      <c r="T122">
        <v>1.2376037600000001</v>
      </c>
      <c r="U122">
        <v>1.2623368770000001</v>
      </c>
      <c r="V122">
        <v>1.2876165500000001</v>
      </c>
      <c r="W122">
        <v>1.3133926789999999</v>
      </c>
      <c r="X122">
        <v>1.3395156100000001</v>
      </c>
      <c r="Y122">
        <v>1.3660077509999999</v>
      </c>
      <c r="Z122">
        <v>1.392854126</v>
      </c>
      <c r="AA122">
        <v>1.420077917</v>
      </c>
      <c r="AB122">
        <v>1.4477138519999999</v>
      </c>
      <c r="AC122">
        <v>1.475844624</v>
      </c>
      <c r="AD122">
        <v>1.50453009</v>
      </c>
      <c r="AE122">
        <v>1.533824962</v>
      </c>
      <c r="AF122">
        <v>1.5637795809999999</v>
      </c>
      <c r="AG122">
        <v>1.594415337</v>
      </c>
      <c r="AH122">
        <v>1.625733535</v>
      </c>
      <c r="AI122">
        <v>1.6577433610000001</v>
      </c>
      <c r="AJ122">
        <v>1.690412633</v>
      </c>
      <c r="AK122">
        <v>1.7237384140000001</v>
      </c>
      <c r="AL122">
        <v>1.757729772</v>
      </c>
      <c r="AM122">
        <v>1.7923053849999999</v>
      </c>
      <c r="AN122">
        <v>1.8275147869999999</v>
      </c>
      <c r="AO122">
        <v>1.8633659499999999</v>
      </c>
      <c r="AP122">
        <v>1.8998684960000001</v>
      </c>
      <c r="AQ122">
        <v>1.9370435420000001</v>
      </c>
      <c r="AR122">
        <v>1.974922649</v>
      </c>
      <c r="AS122">
        <v>2.013522408</v>
      </c>
      <c r="AT122">
        <v>2.052860125</v>
      </c>
      <c r="AU122">
        <v>2.092953198</v>
      </c>
      <c r="AV122">
        <v>2.1339399729999999</v>
      </c>
    </row>
    <row r="123" spans="1:48" x14ac:dyDescent="0.25">
      <c r="A123" s="32" t="s">
        <v>1942</v>
      </c>
      <c r="B123">
        <v>0.96116878123798499</v>
      </c>
      <c r="C123">
        <v>0.98039215686274495</v>
      </c>
      <c r="D123">
        <v>0.99301885570000004</v>
      </c>
      <c r="E123">
        <v>1.0009922570000001</v>
      </c>
      <c r="F123">
        <v>1.01401089</v>
      </c>
      <c r="G123">
        <v>1.0294820280000001</v>
      </c>
      <c r="H123">
        <v>1.0419453380000001</v>
      </c>
      <c r="I123">
        <v>1.0497737949999999</v>
      </c>
      <c r="J123">
        <v>1.057149318</v>
      </c>
      <c r="K123">
        <v>1.068398365</v>
      </c>
      <c r="L123">
        <v>1.0803851</v>
      </c>
      <c r="M123">
        <v>1.0961167409999999</v>
      </c>
      <c r="N123">
        <v>1.1104151529999999</v>
      </c>
      <c r="O123">
        <v>1.127184282</v>
      </c>
      <c r="P123">
        <v>1.1462910850000001</v>
      </c>
      <c r="Q123">
        <v>1.1665336230000001</v>
      </c>
      <c r="R123">
        <v>1.189663218</v>
      </c>
      <c r="S123">
        <v>1.2133727700000001</v>
      </c>
      <c r="T123">
        <v>1.2376037600000001</v>
      </c>
      <c r="U123">
        <v>1.2623368770000001</v>
      </c>
      <c r="V123">
        <v>1.2876165500000001</v>
      </c>
      <c r="W123">
        <v>1.3133926789999999</v>
      </c>
      <c r="X123">
        <v>1.3395156100000001</v>
      </c>
      <c r="Y123">
        <v>1.3660077509999999</v>
      </c>
      <c r="Z123">
        <v>1.392854126</v>
      </c>
      <c r="AA123">
        <v>1.420077917</v>
      </c>
      <c r="AB123">
        <v>1.4477138519999999</v>
      </c>
      <c r="AC123">
        <v>1.475844624</v>
      </c>
      <c r="AD123">
        <v>1.50453009</v>
      </c>
      <c r="AE123">
        <v>1.533824962</v>
      </c>
      <c r="AF123">
        <v>1.5637795809999999</v>
      </c>
      <c r="AG123">
        <v>1.594415337</v>
      </c>
      <c r="AH123">
        <v>1.625733535</v>
      </c>
      <c r="AI123">
        <v>1.6577433610000001</v>
      </c>
      <c r="AJ123">
        <v>1.690412633</v>
      </c>
      <c r="AK123">
        <v>1.7237384140000001</v>
      </c>
      <c r="AL123">
        <v>1.757729772</v>
      </c>
      <c r="AM123">
        <v>1.7923053849999999</v>
      </c>
      <c r="AN123">
        <v>1.8275147869999999</v>
      </c>
      <c r="AO123">
        <v>1.8633659499999999</v>
      </c>
      <c r="AP123">
        <v>1.8998684960000001</v>
      </c>
      <c r="AQ123">
        <v>1.9370435420000001</v>
      </c>
      <c r="AR123">
        <v>1.974922649</v>
      </c>
      <c r="AS123">
        <v>2.013522408</v>
      </c>
      <c r="AT123">
        <v>2.052860125</v>
      </c>
      <c r="AU123">
        <v>2.092953198</v>
      </c>
      <c r="AV123">
        <v>2.1339399729999999</v>
      </c>
    </row>
    <row r="124" spans="1:48" x14ac:dyDescent="0.25">
      <c r="A124" s="32" t="s">
        <v>1943</v>
      </c>
      <c r="B124">
        <v>0.96116878123798499</v>
      </c>
      <c r="C124">
        <v>0.98039215686274495</v>
      </c>
      <c r="D124">
        <v>0.99301885570000004</v>
      </c>
      <c r="E124">
        <v>1.0009922570000001</v>
      </c>
      <c r="F124">
        <v>1.01401089</v>
      </c>
      <c r="G124">
        <v>1.0294820280000001</v>
      </c>
      <c r="H124">
        <v>1.0419453380000001</v>
      </c>
      <c r="I124">
        <v>1.0497737949999999</v>
      </c>
      <c r="J124">
        <v>1.057149318</v>
      </c>
      <c r="K124">
        <v>1.068398365</v>
      </c>
      <c r="L124">
        <v>1.0803851</v>
      </c>
      <c r="M124">
        <v>1.0961167409999999</v>
      </c>
      <c r="N124">
        <v>1.1104151529999999</v>
      </c>
      <c r="O124">
        <v>1.127184282</v>
      </c>
      <c r="P124">
        <v>1.1462910850000001</v>
      </c>
      <c r="Q124">
        <v>1.1665336230000001</v>
      </c>
      <c r="R124">
        <v>1.189663218</v>
      </c>
      <c r="S124">
        <v>1.2133727700000001</v>
      </c>
      <c r="T124">
        <v>1.2376037600000001</v>
      </c>
      <c r="U124">
        <v>1.2623368770000001</v>
      </c>
      <c r="V124">
        <v>1.2876165500000001</v>
      </c>
      <c r="W124">
        <v>1.3133926789999999</v>
      </c>
      <c r="X124">
        <v>1.3395156100000001</v>
      </c>
      <c r="Y124">
        <v>1.3660077509999999</v>
      </c>
      <c r="Z124">
        <v>1.392854126</v>
      </c>
      <c r="AA124">
        <v>1.420077917</v>
      </c>
      <c r="AB124">
        <v>1.4477138519999999</v>
      </c>
      <c r="AC124">
        <v>1.475844624</v>
      </c>
      <c r="AD124">
        <v>1.50453009</v>
      </c>
      <c r="AE124">
        <v>1.533824962</v>
      </c>
      <c r="AF124">
        <v>1.5637795809999999</v>
      </c>
      <c r="AG124">
        <v>1.594415337</v>
      </c>
      <c r="AH124">
        <v>1.625733535</v>
      </c>
      <c r="AI124">
        <v>1.6577433610000001</v>
      </c>
      <c r="AJ124">
        <v>1.690412633</v>
      </c>
      <c r="AK124">
        <v>1.7237384140000001</v>
      </c>
      <c r="AL124">
        <v>1.757729772</v>
      </c>
      <c r="AM124">
        <v>1.7923053849999999</v>
      </c>
      <c r="AN124">
        <v>1.8275147869999999</v>
      </c>
      <c r="AO124">
        <v>1.8633659499999999</v>
      </c>
      <c r="AP124">
        <v>1.8998684960000001</v>
      </c>
      <c r="AQ124">
        <v>1.9370435420000001</v>
      </c>
      <c r="AR124">
        <v>1.974922649</v>
      </c>
      <c r="AS124">
        <v>2.013522408</v>
      </c>
      <c r="AT124">
        <v>2.052860125</v>
      </c>
      <c r="AU124">
        <v>2.092953198</v>
      </c>
      <c r="AV124">
        <v>2.1339399729999999</v>
      </c>
    </row>
    <row r="125" spans="1:48" x14ac:dyDescent="0.25">
      <c r="A125" s="32" t="s">
        <v>1944</v>
      </c>
      <c r="B125">
        <v>0.96116878123798499</v>
      </c>
      <c r="C125">
        <v>0.98039215686274495</v>
      </c>
      <c r="D125">
        <v>0.99236610439999995</v>
      </c>
      <c r="E125">
        <v>0.99831215839999998</v>
      </c>
      <c r="F125">
        <v>1.0085502829999999</v>
      </c>
      <c r="G125">
        <v>1.023166523</v>
      </c>
      <c r="H125">
        <v>1.036608159</v>
      </c>
      <c r="I125">
        <v>1.045551874</v>
      </c>
      <c r="J125">
        <v>1.053732833</v>
      </c>
      <c r="K125">
        <v>1.0647087989999999</v>
      </c>
      <c r="L125">
        <v>1.0782345820000001</v>
      </c>
      <c r="M125">
        <v>1.097461391</v>
      </c>
      <c r="N125">
        <v>1.113089964</v>
      </c>
      <c r="O125">
        <v>1.1283652740000001</v>
      </c>
      <c r="P125">
        <v>1.14472723</v>
      </c>
      <c r="Q125">
        <v>1.1624178169999999</v>
      </c>
      <c r="R125">
        <v>1.185515645</v>
      </c>
      <c r="S125">
        <v>1.2091747960000001</v>
      </c>
      <c r="T125">
        <v>1.233336344</v>
      </c>
      <c r="U125">
        <v>1.2579976399999999</v>
      </c>
      <c r="V125">
        <v>1.2831681699999999</v>
      </c>
      <c r="W125">
        <v>1.308861016</v>
      </c>
      <c r="X125">
        <v>1.33491582</v>
      </c>
      <c r="Y125">
        <v>1.361366866</v>
      </c>
      <c r="Z125">
        <v>1.388194307</v>
      </c>
      <c r="AA125">
        <v>1.415409014</v>
      </c>
      <c r="AB125">
        <v>1.44304115</v>
      </c>
      <c r="AC125">
        <v>1.471184483</v>
      </c>
      <c r="AD125">
        <v>1.499862061</v>
      </c>
      <c r="AE125">
        <v>1.5291252280000001</v>
      </c>
      <c r="AF125">
        <v>1.5590274719999999</v>
      </c>
      <c r="AG125">
        <v>1.589595286</v>
      </c>
      <c r="AH125">
        <v>1.6208293949999999</v>
      </c>
      <c r="AI125">
        <v>1.652742454</v>
      </c>
      <c r="AJ125">
        <v>1.68531264</v>
      </c>
      <c r="AK125">
        <v>1.7185353370000001</v>
      </c>
      <c r="AL125">
        <v>1.752419371</v>
      </c>
      <c r="AM125">
        <v>1.7868636630000001</v>
      </c>
      <c r="AN125">
        <v>1.8219677590000001</v>
      </c>
      <c r="AO125">
        <v>1.857726711</v>
      </c>
      <c r="AP125">
        <v>1.8941387350000001</v>
      </c>
      <c r="AQ125">
        <v>1.9312190090000001</v>
      </c>
      <c r="AR125">
        <v>1.968999905</v>
      </c>
      <c r="AS125">
        <v>2.0074986930000001</v>
      </c>
      <c r="AT125">
        <v>2.0467311979999998</v>
      </c>
      <c r="AU125">
        <v>2.0867135079999999</v>
      </c>
      <c r="AV125">
        <v>2.1276335999999998</v>
      </c>
    </row>
    <row r="126" spans="1:48" x14ac:dyDescent="0.25">
      <c r="A126" s="32" t="s">
        <v>1945</v>
      </c>
      <c r="B126">
        <v>0.96116878123798499</v>
      </c>
      <c r="C126">
        <v>0.98039215686274495</v>
      </c>
      <c r="D126">
        <v>0.99236610439999995</v>
      </c>
      <c r="E126">
        <v>0.99831215839999998</v>
      </c>
      <c r="F126">
        <v>1.0085502829999999</v>
      </c>
      <c r="G126">
        <v>1.023166523</v>
      </c>
      <c r="H126">
        <v>1.036608159</v>
      </c>
      <c r="I126">
        <v>1.045551874</v>
      </c>
      <c r="J126">
        <v>1.053732833</v>
      </c>
      <c r="K126">
        <v>1.0647087989999999</v>
      </c>
      <c r="L126">
        <v>1.0782345820000001</v>
      </c>
      <c r="M126">
        <v>1.097461391</v>
      </c>
      <c r="N126">
        <v>1.113089964</v>
      </c>
      <c r="O126">
        <v>1.1283652740000001</v>
      </c>
      <c r="P126">
        <v>1.14472723</v>
      </c>
      <c r="Q126">
        <v>1.1624178169999999</v>
      </c>
      <c r="R126">
        <v>1.185515645</v>
      </c>
      <c r="S126">
        <v>1.2091747960000001</v>
      </c>
      <c r="T126">
        <v>1.233336344</v>
      </c>
      <c r="U126">
        <v>1.2579976399999999</v>
      </c>
      <c r="V126">
        <v>1.2831681699999999</v>
      </c>
      <c r="W126">
        <v>1.308861016</v>
      </c>
      <c r="X126">
        <v>1.33491582</v>
      </c>
      <c r="Y126">
        <v>1.361366866</v>
      </c>
      <c r="Z126">
        <v>1.388194307</v>
      </c>
      <c r="AA126">
        <v>1.415409014</v>
      </c>
      <c r="AB126">
        <v>1.44304115</v>
      </c>
      <c r="AC126">
        <v>1.471184483</v>
      </c>
      <c r="AD126">
        <v>1.499862061</v>
      </c>
      <c r="AE126">
        <v>1.5291252280000001</v>
      </c>
      <c r="AF126">
        <v>1.5590274719999999</v>
      </c>
      <c r="AG126">
        <v>1.589595286</v>
      </c>
      <c r="AH126">
        <v>1.6208293949999999</v>
      </c>
      <c r="AI126">
        <v>1.652742454</v>
      </c>
      <c r="AJ126">
        <v>1.68531264</v>
      </c>
      <c r="AK126">
        <v>1.7185353370000001</v>
      </c>
      <c r="AL126">
        <v>1.752419371</v>
      </c>
      <c r="AM126">
        <v>1.7868636630000001</v>
      </c>
      <c r="AN126">
        <v>1.8219677590000001</v>
      </c>
      <c r="AO126">
        <v>1.857726711</v>
      </c>
      <c r="AP126">
        <v>1.8941387350000001</v>
      </c>
      <c r="AQ126">
        <v>1.9312190090000001</v>
      </c>
      <c r="AR126">
        <v>1.968999905</v>
      </c>
      <c r="AS126">
        <v>2.0074986930000001</v>
      </c>
      <c r="AT126">
        <v>2.0467311979999998</v>
      </c>
      <c r="AU126">
        <v>2.0867135079999999</v>
      </c>
      <c r="AV126">
        <v>2.1276335999999998</v>
      </c>
    </row>
    <row r="127" spans="1:48" x14ac:dyDescent="0.25">
      <c r="A127" s="32" t="s">
        <v>1946</v>
      </c>
      <c r="B127">
        <v>0.96116878123798499</v>
      </c>
      <c r="C127">
        <v>0.98039215686274495</v>
      </c>
      <c r="D127">
        <v>0.99236610439999995</v>
      </c>
      <c r="E127">
        <v>0.99831215839999998</v>
      </c>
      <c r="F127">
        <v>1.0085502829999999</v>
      </c>
      <c r="G127">
        <v>1.023166523</v>
      </c>
      <c r="H127">
        <v>1.036608159</v>
      </c>
      <c r="I127">
        <v>1.045551874</v>
      </c>
      <c r="J127">
        <v>1.053732833</v>
      </c>
      <c r="K127">
        <v>1.0647087989999999</v>
      </c>
      <c r="L127">
        <v>1.0782345820000001</v>
      </c>
      <c r="M127">
        <v>1.097461391</v>
      </c>
      <c r="N127">
        <v>1.113089964</v>
      </c>
      <c r="O127">
        <v>1.1283652740000001</v>
      </c>
      <c r="P127">
        <v>1.14472723</v>
      </c>
      <c r="Q127">
        <v>1.1624178169999999</v>
      </c>
      <c r="R127">
        <v>1.185515645</v>
      </c>
      <c r="S127">
        <v>1.2091747960000001</v>
      </c>
      <c r="T127">
        <v>1.233336344</v>
      </c>
      <c r="U127">
        <v>1.2579976399999999</v>
      </c>
      <c r="V127">
        <v>1.2831681699999999</v>
      </c>
      <c r="W127">
        <v>1.308861016</v>
      </c>
      <c r="X127">
        <v>1.33491582</v>
      </c>
      <c r="Y127">
        <v>1.361366866</v>
      </c>
      <c r="Z127">
        <v>1.388194307</v>
      </c>
      <c r="AA127">
        <v>1.415409014</v>
      </c>
      <c r="AB127">
        <v>1.44304115</v>
      </c>
      <c r="AC127">
        <v>1.471184483</v>
      </c>
      <c r="AD127">
        <v>1.499862061</v>
      </c>
      <c r="AE127">
        <v>1.5291252280000001</v>
      </c>
      <c r="AF127">
        <v>1.5590274719999999</v>
      </c>
      <c r="AG127">
        <v>1.589595286</v>
      </c>
      <c r="AH127">
        <v>1.6208293949999999</v>
      </c>
      <c r="AI127">
        <v>1.652742454</v>
      </c>
      <c r="AJ127">
        <v>1.68531264</v>
      </c>
      <c r="AK127">
        <v>1.7185353370000001</v>
      </c>
      <c r="AL127">
        <v>1.752419371</v>
      </c>
      <c r="AM127">
        <v>1.7868636630000001</v>
      </c>
      <c r="AN127">
        <v>1.8219677590000001</v>
      </c>
      <c r="AO127">
        <v>1.857726711</v>
      </c>
      <c r="AP127">
        <v>1.8941387350000001</v>
      </c>
      <c r="AQ127">
        <v>1.9312190090000001</v>
      </c>
      <c r="AR127">
        <v>1.968999905</v>
      </c>
      <c r="AS127">
        <v>2.0074986930000001</v>
      </c>
      <c r="AT127">
        <v>2.0467311979999998</v>
      </c>
      <c r="AU127">
        <v>2.0867135079999999</v>
      </c>
      <c r="AV127">
        <v>2.1276335999999998</v>
      </c>
    </row>
    <row r="128" spans="1:48" x14ac:dyDescent="0.25">
      <c r="A128" s="32" t="s">
        <v>1947</v>
      </c>
      <c r="B128">
        <v>0.96116878123798499</v>
      </c>
      <c r="C128">
        <v>0.98039215686274495</v>
      </c>
      <c r="D128">
        <v>0.99236610439999995</v>
      </c>
      <c r="E128">
        <v>0.99831215839999998</v>
      </c>
      <c r="F128">
        <v>1.0085502829999999</v>
      </c>
      <c r="G128">
        <v>1.023166523</v>
      </c>
      <c r="H128">
        <v>1.036608159</v>
      </c>
      <c r="I128">
        <v>1.045551874</v>
      </c>
      <c r="J128">
        <v>1.053732833</v>
      </c>
      <c r="K128">
        <v>1.0647087989999999</v>
      </c>
      <c r="L128">
        <v>1.0782345820000001</v>
      </c>
      <c r="M128">
        <v>1.097461391</v>
      </c>
      <c r="N128">
        <v>1.113089964</v>
      </c>
      <c r="O128">
        <v>1.1283652740000001</v>
      </c>
      <c r="P128">
        <v>1.14472723</v>
      </c>
      <c r="Q128">
        <v>1.1624178169999999</v>
      </c>
      <c r="R128">
        <v>1.185515645</v>
      </c>
      <c r="S128">
        <v>1.2091747960000001</v>
      </c>
      <c r="T128">
        <v>1.233336344</v>
      </c>
      <c r="U128">
        <v>1.2579976399999999</v>
      </c>
      <c r="V128">
        <v>1.2831681699999999</v>
      </c>
      <c r="W128">
        <v>1.308861016</v>
      </c>
      <c r="X128">
        <v>1.33491582</v>
      </c>
      <c r="Y128">
        <v>1.361366866</v>
      </c>
      <c r="Z128">
        <v>1.388194307</v>
      </c>
      <c r="AA128">
        <v>1.415409014</v>
      </c>
      <c r="AB128">
        <v>1.44304115</v>
      </c>
      <c r="AC128">
        <v>1.471184483</v>
      </c>
      <c r="AD128">
        <v>1.499862061</v>
      </c>
      <c r="AE128">
        <v>1.5291252280000001</v>
      </c>
      <c r="AF128">
        <v>1.5590274719999999</v>
      </c>
      <c r="AG128">
        <v>1.589595286</v>
      </c>
      <c r="AH128">
        <v>1.6208293949999999</v>
      </c>
      <c r="AI128">
        <v>1.652742454</v>
      </c>
      <c r="AJ128">
        <v>1.68531264</v>
      </c>
      <c r="AK128">
        <v>1.7185353370000001</v>
      </c>
      <c r="AL128">
        <v>1.752419371</v>
      </c>
      <c r="AM128">
        <v>1.7868636630000001</v>
      </c>
      <c r="AN128">
        <v>1.8219677590000001</v>
      </c>
      <c r="AO128">
        <v>1.857726711</v>
      </c>
      <c r="AP128">
        <v>1.8941387350000001</v>
      </c>
      <c r="AQ128">
        <v>1.9312190090000001</v>
      </c>
      <c r="AR128">
        <v>1.968999905</v>
      </c>
      <c r="AS128">
        <v>2.0074986930000001</v>
      </c>
      <c r="AT128">
        <v>2.0467311979999998</v>
      </c>
      <c r="AU128">
        <v>2.0867135079999999</v>
      </c>
      <c r="AV128">
        <v>2.1276335999999998</v>
      </c>
    </row>
    <row r="129" spans="1:48" x14ac:dyDescent="0.25">
      <c r="A129" s="32" t="s">
        <v>1948</v>
      </c>
      <c r="B129">
        <v>0.96116878123798499</v>
      </c>
      <c r="C129">
        <v>0.98039215686274495</v>
      </c>
      <c r="D129">
        <v>0.99236610439999995</v>
      </c>
      <c r="E129">
        <v>0.99831215839999998</v>
      </c>
      <c r="F129">
        <v>1.0085502829999999</v>
      </c>
      <c r="G129">
        <v>1.023166523</v>
      </c>
      <c r="H129">
        <v>1.036608159</v>
      </c>
      <c r="I129">
        <v>1.045551874</v>
      </c>
      <c r="J129">
        <v>1.053732833</v>
      </c>
      <c r="K129">
        <v>1.0647087989999999</v>
      </c>
      <c r="L129">
        <v>1.0782345820000001</v>
      </c>
      <c r="M129">
        <v>1.097461391</v>
      </c>
      <c r="N129">
        <v>1.113089964</v>
      </c>
      <c r="O129">
        <v>1.1283652740000001</v>
      </c>
      <c r="P129">
        <v>1.14472723</v>
      </c>
      <c r="Q129">
        <v>1.1624178169999999</v>
      </c>
      <c r="R129">
        <v>1.185515645</v>
      </c>
      <c r="S129">
        <v>1.2091747960000001</v>
      </c>
      <c r="T129">
        <v>1.233336344</v>
      </c>
      <c r="U129">
        <v>1.2579976399999999</v>
      </c>
      <c r="V129">
        <v>1.2831681699999999</v>
      </c>
      <c r="W129">
        <v>1.308861016</v>
      </c>
      <c r="X129">
        <v>1.33491582</v>
      </c>
      <c r="Y129">
        <v>1.361366866</v>
      </c>
      <c r="Z129">
        <v>1.388194307</v>
      </c>
      <c r="AA129">
        <v>1.415409014</v>
      </c>
      <c r="AB129">
        <v>1.44304115</v>
      </c>
      <c r="AC129">
        <v>1.471184483</v>
      </c>
      <c r="AD129">
        <v>1.499862061</v>
      </c>
      <c r="AE129">
        <v>1.5291252280000001</v>
      </c>
      <c r="AF129">
        <v>1.5590274719999999</v>
      </c>
      <c r="AG129">
        <v>1.589595286</v>
      </c>
      <c r="AH129">
        <v>1.6208293949999999</v>
      </c>
      <c r="AI129">
        <v>1.652742454</v>
      </c>
      <c r="AJ129">
        <v>1.68531264</v>
      </c>
      <c r="AK129">
        <v>1.7185353370000001</v>
      </c>
      <c r="AL129">
        <v>1.752419371</v>
      </c>
      <c r="AM129">
        <v>1.7868636630000001</v>
      </c>
      <c r="AN129">
        <v>1.8219677590000001</v>
      </c>
      <c r="AO129">
        <v>1.857726711</v>
      </c>
      <c r="AP129">
        <v>1.8941387350000001</v>
      </c>
      <c r="AQ129">
        <v>1.9312190090000001</v>
      </c>
      <c r="AR129">
        <v>1.968999905</v>
      </c>
      <c r="AS129">
        <v>2.0074986930000001</v>
      </c>
      <c r="AT129">
        <v>2.0467311979999998</v>
      </c>
      <c r="AU129">
        <v>2.0867135079999999</v>
      </c>
      <c r="AV129">
        <v>2.1276335999999998</v>
      </c>
    </row>
    <row r="130" spans="1:48" x14ac:dyDescent="0.25">
      <c r="A130" s="32" t="s">
        <v>1949</v>
      </c>
      <c r="B130">
        <v>0.96116878123798499</v>
      </c>
      <c r="C130">
        <v>0.98039215686274495</v>
      </c>
      <c r="D130">
        <v>0.99236610439999995</v>
      </c>
      <c r="E130">
        <v>0.99831215839999998</v>
      </c>
      <c r="F130">
        <v>1.0085502829999999</v>
      </c>
      <c r="G130">
        <v>1.023166523</v>
      </c>
      <c r="H130">
        <v>1.036608159</v>
      </c>
      <c r="I130">
        <v>1.045551874</v>
      </c>
      <c r="J130">
        <v>1.053732833</v>
      </c>
      <c r="K130">
        <v>1.0647087989999999</v>
      </c>
      <c r="L130">
        <v>1.0782345820000001</v>
      </c>
      <c r="M130">
        <v>1.097461391</v>
      </c>
      <c r="N130">
        <v>1.113089964</v>
      </c>
      <c r="O130">
        <v>1.1283652740000001</v>
      </c>
      <c r="P130">
        <v>1.14472723</v>
      </c>
      <c r="Q130">
        <v>1.1624178169999999</v>
      </c>
      <c r="R130">
        <v>1.185515645</v>
      </c>
      <c r="S130">
        <v>1.2091747960000001</v>
      </c>
      <c r="T130">
        <v>1.233336344</v>
      </c>
      <c r="U130">
        <v>1.2579976399999999</v>
      </c>
      <c r="V130">
        <v>1.2831681699999999</v>
      </c>
      <c r="W130">
        <v>1.308861016</v>
      </c>
      <c r="X130">
        <v>1.33491582</v>
      </c>
      <c r="Y130">
        <v>1.361366866</v>
      </c>
      <c r="Z130">
        <v>1.388194307</v>
      </c>
      <c r="AA130">
        <v>1.415409014</v>
      </c>
      <c r="AB130">
        <v>1.44304115</v>
      </c>
      <c r="AC130">
        <v>1.471184483</v>
      </c>
      <c r="AD130">
        <v>1.499862061</v>
      </c>
      <c r="AE130">
        <v>1.5291252280000001</v>
      </c>
      <c r="AF130">
        <v>1.5590274719999999</v>
      </c>
      <c r="AG130">
        <v>1.589595286</v>
      </c>
      <c r="AH130">
        <v>1.6208293949999999</v>
      </c>
      <c r="AI130">
        <v>1.652742454</v>
      </c>
      <c r="AJ130">
        <v>1.68531264</v>
      </c>
      <c r="AK130">
        <v>1.7185353370000001</v>
      </c>
      <c r="AL130">
        <v>1.752419371</v>
      </c>
      <c r="AM130">
        <v>1.7868636630000001</v>
      </c>
      <c r="AN130">
        <v>1.8219677590000001</v>
      </c>
      <c r="AO130">
        <v>1.857726711</v>
      </c>
      <c r="AP130">
        <v>1.8941387350000001</v>
      </c>
      <c r="AQ130">
        <v>1.9312190090000001</v>
      </c>
      <c r="AR130">
        <v>1.968999905</v>
      </c>
      <c r="AS130">
        <v>2.0074986930000001</v>
      </c>
      <c r="AT130">
        <v>2.0467311979999998</v>
      </c>
      <c r="AU130">
        <v>2.0867135079999999</v>
      </c>
      <c r="AV130">
        <v>2.1276335999999998</v>
      </c>
    </row>
    <row r="131" spans="1:48" x14ac:dyDescent="0.25">
      <c r="A131" s="32" t="s">
        <v>1950</v>
      </c>
      <c r="B131">
        <v>0.96116878123798499</v>
      </c>
      <c r="C131">
        <v>0.98039215686274495</v>
      </c>
      <c r="D131">
        <v>0.99236610439999995</v>
      </c>
      <c r="E131">
        <v>0.99831215839999998</v>
      </c>
      <c r="F131">
        <v>1.0085502829999999</v>
      </c>
      <c r="G131">
        <v>1.023166523</v>
      </c>
      <c r="H131">
        <v>1.036608159</v>
      </c>
      <c r="I131">
        <v>1.045551874</v>
      </c>
      <c r="J131">
        <v>1.053732833</v>
      </c>
      <c r="K131">
        <v>1.0647087989999999</v>
      </c>
      <c r="L131">
        <v>1.0782345820000001</v>
      </c>
      <c r="M131">
        <v>1.097461391</v>
      </c>
      <c r="N131">
        <v>1.113089964</v>
      </c>
      <c r="O131">
        <v>1.1283652740000001</v>
      </c>
      <c r="P131">
        <v>1.14472723</v>
      </c>
      <c r="Q131">
        <v>1.1624178169999999</v>
      </c>
      <c r="R131">
        <v>1.185515645</v>
      </c>
      <c r="S131">
        <v>1.2091747960000001</v>
      </c>
      <c r="T131">
        <v>1.233336344</v>
      </c>
      <c r="U131">
        <v>1.2579976399999999</v>
      </c>
      <c r="V131">
        <v>1.2831681699999999</v>
      </c>
      <c r="W131">
        <v>1.308861016</v>
      </c>
      <c r="X131">
        <v>1.33491582</v>
      </c>
      <c r="Y131">
        <v>1.361366866</v>
      </c>
      <c r="Z131">
        <v>1.388194307</v>
      </c>
      <c r="AA131">
        <v>1.415409014</v>
      </c>
      <c r="AB131">
        <v>1.44304115</v>
      </c>
      <c r="AC131">
        <v>1.471184483</v>
      </c>
      <c r="AD131">
        <v>1.499862061</v>
      </c>
      <c r="AE131">
        <v>1.5291252280000001</v>
      </c>
      <c r="AF131">
        <v>1.5590274719999999</v>
      </c>
      <c r="AG131">
        <v>1.589595286</v>
      </c>
      <c r="AH131">
        <v>1.6208293949999999</v>
      </c>
      <c r="AI131">
        <v>1.652742454</v>
      </c>
      <c r="AJ131">
        <v>1.68531264</v>
      </c>
      <c r="AK131">
        <v>1.7185353370000001</v>
      </c>
      <c r="AL131">
        <v>1.752419371</v>
      </c>
      <c r="AM131">
        <v>1.7868636630000001</v>
      </c>
      <c r="AN131">
        <v>1.8219677590000001</v>
      </c>
      <c r="AO131">
        <v>1.857726711</v>
      </c>
      <c r="AP131">
        <v>1.8941387350000001</v>
      </c>
      <c r="AQ131">
        <v>1.9312190090000001</v>
      </c>
      <c r="AR131">
        <v>1.968999905</v>
      </c>
      <c r="AS131">
        <v>2.0074986930000001</v>
      </c>
      <c r="AT131">
        <v>2.0467311979999998</v>
      </c>
      <c r="AU131">
        <v>2.0867135079999999</v>
      </c>
      <c r="AV131">
        <v>2.1276335999999998</v>
      </c>
    </row>
    <row r="132" spans="1:48" x14ac:dyDescent="0.25">
      <c r="A132" s="32" t="s">
        <v>1951</v>
      </c>
      <c r="B132">
        <v>0.96116878123798499</v>
      </c>
      <c r="C132">
        <v>0.98039215686274495</v>
      </c>
      <c r="D132">
        <v>0.99236610439999995</v>
      </c>
      <c r="E132">
        <v>0.99831215839999998</v>
      </c>
      <c r="F132">
        <v>1.0085502829999999</v>
      </c>
      <c r="G132">
        <v>1.023166523</v>
      </c>
      <c r="H132">
        <v>1.036608159</v>
      </c>
      <c r="I132">
        <v>1.045551874</v>
      </c>
      <c r="J132">
        <v>1.053732833</v>
      </c>
      <c r="K132">
        <v>1.0647087989999999</v>
      </c>
      <c r="L132">
        <v>1.0782345820000001</v>
      </c>
      <c r="M132">
        <v>1.097461391</v>
      </c>
      <c r="N132">
        <v>1.113089964</v>
      </c>
      <c r="O132">
        <v>1.1283652740000001</v>
      </c>
      <c r="P132">
        <v>1.14472723</v>
      </c>
      <c r="Q132">
        <v>1.1624178169999999</v>
      </c>
      <c r="R132">
        <v>1.185515645</v>
      </c>
      <c r="S132">
        <v>1.2091747960000001</v>
      </c>
      <c r="T132">
        <v>1.233336344</v>
      </c>
      <c r="U132">
        <v>1.2579976399999999</v>
      </c>
      <c r="V132">
        <v>1.2831681699999999</v>
      </c>
      <c r="W132">
        <v>1.308861016</v>
      </c>
      <c r="X132">
        <v>1.33491582</v>
      </c>
      <c r="Y132">
        <v>1.361366866</v>
      </c>
      <c r="Z132">
        <v>1.388194307</v>
      </c>
      <c r="AA132">
        <v>1.415409014</v>
      </c>
      <c r="AB132">
        <v>1.44304115</v>
      </c>
      <c r="AC132">
        <v>1.471184483</v>
      </c>
      <c r="AD132">
        <v>1.499862061</v>
      </c>
      <c r="AE132">
        <v>1.5291252280000001</v>
      </c>
      <c r="AF132">
        <v>1.5590274719999999</v>
      </c>
      <c r="AG132">
        <v>1.589595286</v>
      </c>
      <c r="AH132">
        <v>1.6208293949999999</v>
      </c>
      <c r="AI132">
        <v>1.652742454</v>
      </c>
      <c r="AJ132">
        <v>1.68531264</v>
      </c>
      <c r="AK132">
        <v>1.7185353370000001</v>
      </c>
      <c r="AL132">
        <v>1.752419371</v>
      </c>
      <c r="AM132">
        <v>1.7868636630000001</v>
      </c>
      <c r="AN132">
        <v>1.8219677590000001</v>
      </c>
      <c r="AO132">
        <v>1.857726711</v>
      </c>
      <c r="AP132">
        <v>1.8941387350000001</v>
      </c>
      <c r="AQ132">
        <v>1.9312190090000001</v>
      </c>
      <c r="AR132">
        <v>1.968999905</v>
      </c>
      <c r="AS132">
        <v>2.0074986930000001</v>
      </c>
      <c r="AT132">
        <v>2.0467311979999998</v>
      </c>
      <c r="AU132">
        <v>2.0867135079999999</v>
      </c>
      <c r="AV132">
        <v>2.1276335999999998</v>
      </c>
    </row>
    <row r="133" spans="1:48" x14ac:dyDescent="0.25">
      <c r="A133" s="32" t="s">
        <v>1952</v>
      </c>
      <c r="B133">
        <v>0.96116878123798499</v>
      </c>
      <c r="C133">
        <v>0.98039215686274495</v>
      </c>
      <c r="D133">
        <v>0.99236693949999999</v>
      </c>
      <c r="E133">
        <v>0.9983149388</v>
      </c>
      <c r="F133">
        <v>1.0085559159999999</v>
      </c>
      <c r="G133">
        <v>1.0231726649999999</v>
      </c>
      <c r="H133">
        <v>1.0366134869999999</v>
      </c>
      <c r="I133">
        <v>1.045555577</v>
      </c>
      <c r="J133">
        <v>1.0537352310000001</v>
      </c>
      <c r="K133">
        <v>1.064711151</v>
      </c>
      <c r="L133">
        <v>1.078234184</v>
      </c>
      <c r="M133">
        <v>1.097456115</v>
      </c>
      <c r="N133">
        <v>1.113082712</v>
      </c>
      <c r="O133">
        <v>1.12835968</v>
      </c>
      <c r="P133">
        <v>1.1447251199999999</v>
      </c>
      <c r="Q133">
        <v>1.162418503</v>
      </c>
      <c r="R133">
        <v>1.1855162720000001</v>
      </c>
      <c r="S133">
        <v>1.20917539</v>
      </c>
      <c r="T133">
        <v>1.233336929</v>
      </c>
      <c r="U133">
        <v>1.2579982169999999</v>
      </c>
      <c r="V133">
        <v>1.2831687869999999</v>
      </c>
      <c r="W133">
        <v>1.308861638</v>
      </c>
      <c r="X133">
        <v>1.3349164250000001</v>
      </c>
      <c r="Y133">
        <v>1.3613674149999999</v>
      </c>
      <c r="Z133">
        <v>1.3881947690000001</v>
      </c>
      <c r="AA133">
        <v>1.415409374</v>
      </c>
      <c r="AB133">
        <v>1.4430413980000001</v>
      </c>
      <c r="AC133">
        <v>1.4711845960000001</v>
      </c>
      <c r="AD133">
        <v>1.499862064</v>
      </c>
      <c r="AE133">
        <v>1.52912515</v>
      </c>
      <c r="AF133">
        <v>1.559027339</v>
      </c>
      <c r="AG133">
        <v>1.5895951150000001</v>
      </c>
      <c r="AH133">
        <v>1.6208292070000001</v>
      </c>
      <c r="AI133">
        <v>1.652742261</v>
      </c>
      <c r="AJ133">
        <v>1.685312444</v>
      </c>
      <c r="AK133">
        <v>1.7185351390000001</v>
      </c>
      <c r="AL133">
        <v>1.7524191739999999</v>
      </c>
      <c r="AM133">
        <v>1.7868634919999999</v>
      </c>
      <c r="AN133">
        <v>1.8219675790000001</v>
      </c>
      <c r="AO133">
        <v>1.857726502</v>
      </c>
      <c r="AP133">
        <v>1.89413849</v>
      </c>
      <c r="AQ133">
        <v>1.931218732</v>
      </c>
      <c r="AR133">
        <v>1.968999596</v>
      </c>
      <c r="AS133">
        <v>2.0074983529999999</v>
      </c>
      <c r="AT133">
        <v>2.0467308289999999</v>
      </c>
      <c r="AU133">
        <v>2.0867131130000001</v>
      </c>
      <c r="AV133">
        <v>2.1276331229999998</v>
      </c>
    </row>
    <row r="134" spans="1:48" x14ac:dyDescent="0.25">
      <c r="A134" s="32" t="s">
        <v>1953</v>
      </c>
      <c r="B134">
        <v>0.96116878123798499</v>
      </c>
      <c r="C134">
        <v>0.98039215686274495</v>
      </c>
      <c r="D134">
        <v>0.99236693949999999</v>
      </c>
      <c r="E134">
        <v>0.9983149388</v>
      </c>
      <c r="F134">
        <v>1.0085559159999999</v>
      </c>
      <c r="G134">
        <v>1.0231726649999999</v>
      </c>
      <c r="H134">
        <v>1.0366134869999999</v>
      </c>
      <c r="I134">
        <v>1.045555577</v>
      </c>
      <c r="J134">
        <v>1.0537352310000001</v>
      </c>
      <c r="K134">
        <v>1.064711151</v>
      </c>
      <c r="L134">
        <v>1.078234184</v>
      </c>
      <c r="M134">
        <v>1.097456115</v>
      </c>
      <c r="N134">
        <v>1.113082712</v>
      </c>
      <c r="O134">
        <v>1.12835968</v>
      </c>
      <c r="P134">
        <v>1.1447251199999999</v>
      </c>
      <c r="Q134">
        <v>1.162418503</v>
      </c>
      <c r="R134">
        <v>1.1855162720000001</v>
      </c>
      <c r="S134">
        <v>1.20917539</v>
      </c>
      <c r="T134">
        <v>1.233336929</v>
      </c>
      <c r="U134">
        <v>1.2579982169999999</v>
      </c>
      <c r="V134">
        <v>1.2831687869999999</v>
      </c>
      <c r="W134">
        <v>1.308861638</v>
      </c>
      <c r="X134">
        <v>1.3349164250000001</v>
      </c>
      <c r="Y134">
        <v>1.3613674149999999</v>
      </c>
      <c r="Z134">
        <v>1.3881947690000001</v>
      </c>
      <c r="AA134">
        <v>1.415409374</v>
      </c>
      <c r="AB134">
        <v>1.4430413980000001</v>
      </c>
      <c r="AC134">
        <v>1.4711845960000001</v>
      </c>
      <c r="AD134">
        <v>1.499862064</v>
      </c>
      <c r="AE134">
        <v>1.52912515</v>
      </c>
      <c r="AF134">
        <v>1.559027339</v>
      </c>
      <c r="AG134">
        <v>1.5895951150000001</v>
      </c>
      <c r="AH134">
        <v>1.6208292070000001</v>
      </c>
      <c r="AI134">
        <v>1.652742261</v>
      </c>
      <c r="AJ134">
        <v>1.685312444</v>
      </c>
      <c r="AK134">
        <v>1.7185351390000001</v>
      </c>
      <c r="AL134">
        <v>1.7524191739999999</v>
      </c>
      <c r="AM134">
        <v>1.7868634919999999</v>
      </c>
      <c r="AN134">
        <v>1.8219675790000001</v>
      </c>
      <c r="AO134">
        <v>1.857726502</v>
      </c>
      <c r="AP134">
        <v>1.89413849</v>
      </c>
      <c r="AQ134">
        <v>1.931218732</v>
      </c>
      <c r="AR134">
        <v>1.968999596</v>
      </c>
      <c r="AS134">
        <v>2.0074983529999999</v>
      </c>
      <c r="AT134">
        <v>2.0467308289999999</v>
      </c>
      <c r="AU134">
        <v>2.0867131130000001</v>
      </c>
      <c r="AV134">
        <v>2.1276331229999998</v>
      </c>
    </row>
    <row r="135" spans="1:48" x14ac:dyDescent="0.25">
      <c r="A135" s="32" t="s">
        <v>1954</v>
      </c>
      <c r="B135">
        <v>0.96116878123798499</v>
      </c>
      <c r="C135">
        <v>0.98039215686274495</v>
      </c>
      <c r="D135">
        <v>0.99236693949999999</v>
      </c>
      <c r="E135">
        <v>0.9983149388</v>
      </c>
      <c r="F135">
        <v>1.0085559159999999</v>
      </c>
      <c r="G135">
        <v>1.0231726649999999</v>
      </c>
      <c r="H135">
        <v>1.0366134869999999</v>
      </c>
      <c r="I135">
        <v>1.045555577</v>
      </c>
      <c r="J135">
        <v>1.0537352310000001</v>
      </c>
      <c r="K135">
        <v>1.064711151</v>
      </c>
      <c r="L135">
        <v>1.078234184</v>
      </c>
      <c r="M135">
        <v>1.097456115</v>
      </c>
      <c r="N135">
        <v>1.113082712</v>
      </c>
      <c r="O135">
        <v>1.12835968</v>
      </c>
      <c r="P135">
        <v>1.1447251199999999</v>
      </c>
      <c r="Q135">
        <v>1.162418503</v>
      </c>
      <c r="R135">
        <v>1.1855162720000001</v>
      </c>
      <c r="S135">
        <v>1.20917539</v>
      </c>
      <c r="T135">
        <v>1.233336929</v>
      </c>
      <c r="U135">
        <v>1.2579982169999999</v>
      </c>
      <c r="V135">
        <v>1.2831687869999999</v>
      </c>
      <c r="W135">
        <v>1.308861638</v>
      </c>
      <c r="X135">
        <v>1.3349164250000001</v>
      </c>
      <c r="Y135">
        <v>1.3613674149999999</v>
      </c>
      <c r="Z135">
        <v>1.3881947690000001</v>
      </c>
      <c r="AA135">
        <v>1.415409374</v>
      </c>
      <c r="AB135">
        <v>1.4430413980000001</v>
      </c>
      <c r="AC135">
        <v>1.4711845960000001</v>
      </c>
      <c r="AD135">
        <v>1.499862064</v>
      </c>
      <c r="AE135">
        <v>1.52912515</v>
      </c>
      <c r="AF135">
        <v>1.559027339</v>
      </c>
      <c r="AG135">
        <v>1.5895951150000001</v>
      </c>
      <c r="AH135">
        <v>1.6208292070000001</v>
      </c>
      <c r="AI135">
        <v>1.652742261</v>
      </c>
      <c r="AJ135">
        <v>1.685312444</v>
      </c>
      <c r="AK135">
        <v>1.7185351390000001</v>
      </c>
      <c r="AL135">
        <v>1.7524191739999999</v>
      </c>
      <c r="AM135">
        <v>1.7868634919999999</v>
      </c>
      <c r="AN135">
        <v>1.8219675790000001</v>
      </c>
      <c r="AO135">
        <v>1.857726502</v>
      </c>
      <c r="AP135">
        <v>1.89413849</v>
      </c>
      <c r="AQ135">
        <v>1.931218732</v>
      </c>
      <c r="AR135">
        <v>1.968999596</v>
      </c>
      <c r="AS135">
        <v>2.0074983529999999</v>
      </c>
      <c r="AT135">
        <v>2.0467308289999999</v>
      </c>
      <c r="AU135">
        <v>2.0867131130000001</v>
      </c>
      <c r="AV135">
        <v>2.1276331229999998</v>
      </c>
    </row>
    <row r="136" spans="1:48" x14ac:dyDescent="0.25">
      <c r="A136" s="32" t="s">
        <v>1955</v>
      </c>
      <c r="B136">
        <v>0.96116878123798499</v>
      </c>
      <c r="C136">
        <v>0.98039215686274495</v>
      </c>
      <c r="D136">
        <v>0.99236693949999999</v>
      </c>
      <c r="E136">
        <v>0.9983149388</v>
      </c>
      <c r="F136">
        <v>1.0085559159999999</v>
      </c>
      <c r="G136">
        <v>1.0231726649999999</v>
      </c>
      <c r="H136">
        <v>1.0366134869999999</v>
      </c>
      <c r="I136">
        <v>1.045555577</v>
      </c>
      <c r="J136">
        <v>1.0537352310000001</v>
      </c>
      <c r="K136">
        <v>1.064711151</v>
      </c>
      <c r="L136">
        <v>1.078234184</v>
      </c>
      <c r="M136">
        <v>1.097456115</v>
      </c>
      <c r="N136">
        <v>1.113082712</v>
      </c>
      <c r="O136">
        <v>1.12835968</v>
      </c>
      <c r="P136">
        <v>1.1447251199999999</v>
      </c>
      <c r="Q136">
        <v>1.162418503</v>
      </c>
      <c r="R136">
        <v>1.1855162720000001</v>
      </c>
      <c r="S136">
        <v>1.20917539</v>
      </c>
      <c r="T136">
        <v>1.233336929</v>
      </c>
      <c r="U136">
        <v>1.2579982169999999</v>
      </c>
      <c r="V136">
        <v>1.2831687869999999</v>
      </c>
      <c r="W136">
        <v>1.308861638</v>
      </c>
      <c r="X136">
        <v>1.3349164250000001</v>
      </c>
      <c r="Y136">
        <v>1.3613674149999999</v>
      </c>
      <c r="Z136">
        <v>1.3881947690000001</v>
      </c>
      <c r="AA136">
        <v>1.415409374</v>
      </c>
      <c r="AB136">
        <v>1.4430413980000001</v>
      </c>
      <c r="AC136">
        <v>1.4711845960000001</v>
      </c>
      <c r="AD136">
        <v>1.499862064</v>
      </c>
      <c r="AE136">
        <v>1.52912515</v>
      </c>
      <c r="AF136">
        <v>1.559027339</v>
      </c>
      <c r="AG136">
        <v>1.5895951150000001</v>
      </c>
      <c r="AH136">
        <v>1.6208292070000001</v>
      </c>
      <c r="AI136">
        <v>1.652742261</v>
      </c>
      <c r="AJ136">
        <v>1.685312444</v>
      </c>
      <c r="AK136">
        <v>1.7185351390000001</v>
      </c>
      <c r="AL136">
        <v>1.7524191739999999</v>
      </c>
      <c r="AM136">
        <v>1.7868634919999999</v>
      </c>
      <c r="AN136">
        <v>1.8219675790000001</v>
      </c>
      <c r="AO136">
        <v>1.857726502</v>
      </c>
      <c r="AP136">
        <v>1.89413849</v>
      </c>
      <c r="AQ136">
        <v>1.931218732</v>
      </c>
      <c r="AR136">
        <v>1.968999596</v>
      </c>
      <c r="AS136">
        <v>2.0074983529999999</v>
      </c>
      <c r="AT136">
        <v>2.0467308289999999</v>
      </c>
      <c r="AU136">
        <v>2.0867131130000001</v>
      </c>
      <c r="AV136">
        <v>2.1276331229999998</v>
      </c>
    </row>
    <row r="137" spans="1:48" x14ac:dyDescent="0.25">
      <c r="A137" s="32" t="s">
        <v>1956</v>
      </c>
      <c r="B137">
        <v>0.96116878123798499</v>
      </c>
      <c r="C137">
        <v>0.98039215686274495</v>
      </c>
      <c r="D137">
        <v>0.99236693949999999</v>
      </c>
      <c r="E137">
        <v>0.9983149388</v>
      </c>
      <c r="F137">
        <v>1.0085559159999999</v>
      </c>
      <c r="G137">
        <v>1.0231726649999999</v>
      </c>
      <c r="H137">
        <v>1.0366134869999999</v>
      </c>
      <c r="I137">
        <v>1.045555577</v>
      </c>
      <c r="J137">
        <v>1.0537352310000001</v>
      </c>
      <c r="K137">
        <v>1.064711151</v>
      </c>
      <c r="L137">
        <v>1.078234184</v>
      </c>
      <c r="M137">
        <v>1.097456115</v>
      </c>
      <c r="N137">
        <v>1.113082712</v>
      </c>
      <c r="O137">
        <v>1.12835968</v>
      </c>
      <c r="P137">
        <v>1.1447251199999999</v>
      </c>
      <c r="Q137">
        <v>1.162418503</v>
      </c>
      <c r="R137">
        <v>1.1855162720000001</v>
      </c>
      <c r="S137">
        <v>1.20917539</v>
      </c>
      <c r="T137">
        <v>1.233336929</v>
      </c>
      <c r="U137">
        <v>1.2579982169999999</v>
      </c>
      <c r="V137">
        <v>1.2831687869999999</v>
      </c>
      <c r="W137">
        <v>1.308861638</v>
      </c>
      <c r="X137">
        <v>1.3349164250000001</v>
      </c>
      <c r="Y137">
        <v>1.3613674149999999</v>
      </c>
      <c r="Z137">
        <v>1.3881947690000001</v>
      </c>
      <c r="AA137">
        <v>1.415409374</v>
      </c>
      <c r="AB137">
        <v>1.4430413980000001</v>
      </c>
      <c r="AC137">
        <v>1.4711845960000001</v>
      </c>
      <c r="AD137">
        <v>1.499862064</v>
      </c>
      <c r="AE137">
        <v>1.52912515</v>
      </c>
      <c r="AF137">
        <v>1.559027339</v>
      </c>
      <c r="AG137">
        <v>1.5895951150000001</v>
      </c>
      <c r="AH137">
        <v>1.6208292070000001</v>
      </c>
      <c r="AI137">
        <v>1.652742261</v>
      </c>
      <c r="AJ137">
        <v>1.685312444</v>
      </c>
      <c r="AK137">
        <v>1.7185351390000001</v>
      </c>
      <c r="AL137">
        <v>1.7524191739999999</v>
      </c>
      <c r="AM137">
        <v>1.7868634919999999</v>
      </c>
      <c r="AN137">
        <v>1.8219675790000001</v>
      </c>
      <c r="AO137">
        <v>1.857726502</v>
      </c>
      <c r="AP137">
        <v>1.89413849</v>
      </c>
      <c r="AQ137">
        <v>1.931218732</v>
      </c>
      <c r="AR137">
        <v>1.968999596</v>
      </c>
      <c r="AS137">
        <v>2.0074983529999999</v>
      </c>
      <c r="AT137">
        <v>2.0467308289999999</v>
      </c>
      <c r="AU137">
        <v>2.0867131130000001</v>
      </c>
      <c r="AV137">
        <v>2.1276331229999998</v>
      </c>
    </row>
    <row r="138" spans="1:48" x14ac:dyDescent="0.25">
      <c r="A138" s="32" t="s">
        <v>1957</v>
      </c>
      <c r="B138">
        <v>0.96116878123798499</v>
      </c>
      <c r="C138">
        <v>0.98039215686274495</v>
      </c>
      <c r="D138">
        <v>0.99236693949999999</v>
      </c>
      <c r="E138">
        <v>0.9983149388</v>
      </c>
      <c r="F138">
        <v>1.0085559159999999</v>
      </c>
      <c r="G138">
        <v>1.0231726649999999</v>
      </c>
      <c r="H138">
        <v>1.0366134869999999</v>
      </c>
      <c r="I138">
        <v>1.045555577</v>
      </c>
      <c r="J138">
        <v>1.0537352310000001</v>
      </c>
      <c r="K138">
        <v>1.064711151</v>
      </c>
      <c r="L138">
        <v>1.078234184</v>
      </c>
      <c r="M138">
        <v>1.097456115</v>
      </c>
      <c r="N138">
        <v>1.113082712</v>
      </c>
      <c r="O138">
        <v>1.12835968</v>
      </c>
      <c r="P138">
        <v>1.1447251199999999</v>
      </c>
      <c r="Q138">
        <v>1.162418503</v>
      </c>
      <c r="R138">
        <v>1.1855162720000001</v>
      </c>
      <c r="S138">
        <v>1.20917539</v>
      </c>
      <c r="T138">
        <v>1.233336929</v>
      </c>
      <c r="U138">
        <v>1.2579982169999999</v>
      </c>
      <c r="V138">
        <v>1.2831687869999999</v>
      </c>
      <c r="W138">
        <v>1.308861638</v>
      </c>
      <c r="X138">
        <v>1.3349164250000001</v>
      </c>
      <c r="Y138">
        <v>1.3613674149999999</v>
      </c>
      <c r="Z138">
        <v>1.3881947690000001</v>
      </c>
      <c r="AA138">
        <v>1.415409374</v>
      </c>
      <c r="AB138">
        <v>1.4430413980000001</v>
      </c>
      <c r="AC138">
        <v>1.4711845960000001</v>
      </c>
      <c r="AD138">
        <v>1.499862064</v>
      </c>
      <c r="AE138">
        <v>1.52912515</v>
      </c>
      <c r="AF138">
        <v>1.559027339</v>
      </c>
      <c r="AG138">
        <v>1.5895951150000001</v>
      </c>
      <c r="AH138">
        <v>1.6208292070000001</v>
      </c>
      <c r="AI138">
        <v>1.652742261</v>
      </c>
      <c r="AJ138">
        <v>1.685312444</v>
      </c>
      <c r="AK138">
        <v>1.7185351390000001</v>
      </c>
      <c r="AL138">
        <v>1.7524191739999999</v>
      </c>
      <c r="AM138">
        <v>1.7868634919999999</v>
      </c>
      <c r="AN138">
        <v>1.8219675790000001</v>
      </c>
      <c r="AO138">
        <v>1.857726502</v>
      </c>
      <c r="AP138">
        <v>1.89413849</v>
      </c>
      <c r="AQ138">
        <v>1.931218732</v>
      </c>
      <c r="AR138">
        <v>1.968999596</v>
      </c>
      <c r="AS138">
        <v>2.0074983529999999</v>
      </c>
      <c r="AT138">
        <v>2.0467308289999999</v>
      </c>
      <c r="AU138">
        <v>2.0867131130000001</v>
      </c>
      <c r="AV138">
        <v>2.1276331229999998</v>
      </c>
    </row>
    <row r="139" spans="1:48" x14ac:dyDescent="0.25">
      <c r="A139" s="27" t="s">
        <v>1958</v>
      </c>
      <c r="B139">
        <v>0.84453083003058105</v>
      </c>
      <c r="C139">
        <v>0.84128115306333295</v>
      </c>
      <c r="D139">
        <v>0.84935562840000001</v>
      </c>
      <c r="E139">
        <v>0.85339960370000001</v>
      </c>
      <c r="F139">
        <v>0.85957669589999997</v>
      </c>
      <c r="G139">
        <v>0.83751207989999998</v>
      </c>
      <c r="H139">
        <v>0.82915661679999997</v>
      </c>
      <c r="I139">
        <v>0.83861006319999998</v>
      </c>
      <c r="J139">
        <v>0.82817725360000005</v>
      </c>
      <c r="K139">
        <v>0.82772274339999996</v>
      </c>
      <c r="L139">
        <v>0.81164726180000002</v>
      </c>
      <c r="M139">
        <v>0.81136788869999998</v>
      </c>
      <c r="N139">
        <v>0.81677485009999995</v>
      </c>
      <c r="O139">
        <v>0.81125153409999995</v>
      </c>
      <c r="P139">
        <v>0.81170310140000002</v>
      </c>
      <c r="Q139">
        <v>0.80702406979999997</v>
      </c>
      <c r="R139">
        <v>0.80520679029999997</v>
      </c>
      <c r="S139">
        <v>0.80223125880000001</v>
      </c>
      <c r="T139">
        <v>0.80042455879999996</v>
      </c>
      <c r="U139">
        <v>0.79760561500000005</v>
      </c>
      <c r="V139">
        <v>0.7965843977</v>
      </c>
      <c r="W139">
        <v>0.79650090979999999</v>
      </c>
      <c r="X139">
        <v>0.79653129590000005</v>
      </c>
      <c r="Y139">
        <v>0.79624608409999997</v>
      </c>
      <c r="Z139">
        <v>0.7958867838</v>
      </c>
      <c r="AA139">
        <v>0.79568648669999997</v>
      </c>
      <c r="AB139">
        <v>0.79565652180000002</v>
      </c>
      <c r="AC139">
        <v>0.79413387160000004</v>
      </c>
      <c r="AD139">
        <v>0.79244091159999996</v>
      </c>
      <c r="AE139">
        <v>0.79077570220000004</v>
      </c>
      <c r="AF139">
        <v>0.78905430200000004</v>
      </c>
      <c r="AG139">
        <v>0.78713308010000005</v>
      </c>
      <c r="AH139">
        <v>0.78519506309999998</v>
      </c>
      <c r="AI139">
        <v>0.78306638699999997</v>
      </c>
      <c r="AJ139">
        <v>0.78081627279999999</v>
      </c>
      <c r="AK139">
        <v>0.77851824619999999</v>
      </c>
      <c r="AL139">
        <v>0.77621369640000004</v>
      </c>
      <c r="AM139">
        <v>0.77399451119999996</v>
      </c>
      <c r="AN139">
        <v>0.77170303200000001</v>
      </c>
      <c r="AO139">
        <v>0.76942222650000003</v>
      </c>
      <c r="AP139">
        <v>0.76717529529999995</v>
      </c>
      <c r="AQ139">
        <v>0.76499983920000003</v>
      </c>
      <c r="AR139">
        <v>0.76290712549999995</v>
      </c>
      <c r="AS139">
        <v>0.76087213939999998</v>
      </c>
      <c r="AT139">
        <v>0.75887091650000005</v>
      </c>
      <c r="AU139">
        <v>0.75690577290000005</v>
      </c>
      <c r="AV139">
        <v>0.754974853</v>
      </c>
    </row>
    <row r="140" spans="1:48" x14ac:dyDescent="0.25">
      <c r="A140" s="27" t="s">
        <v>1959</v>
      </c>
      <c r="B140">
        <v>0.90333847366946296</v>
      </c>
      <c r="C140">
        <v>0.90168083598424298</v>
      </c>
      <c r="D140">
        <v>0.90453101020000004</v>
      </c>
      <c r="E140">
        <v>0.90089338360000004</v>
      </c>
      <c r="F140">
        <v>0.90826067099999996</v>
      </c>
      <c r="G140">
        <v>0.89232030389999994</v>
      </c>
      <c r="H140">
        <v>0.89439900900000002</v>
      </c>
      <c r="I140">
        <v>0.89297822640000002</v>
      </c>
      <c r="J140">
        <v>0.89784290550000001</v>
      </c>
      <c r="K140">
        <v>0.89348774559999999</v>
      </c>
      <c r="L140">
        <v>0.89073664129999996</v>
      </c>
      <c r="M140">
        <v>0.88456485679999997</v>
      </c>
      <c r="N140">
        <v>0.88503755679999996</v>
      </c>
      <c r="O140">
        <v>0.88704208419999997</v>
      </c>
      <c r="P140">
        <v>0.88591108190000001</v>
      </c>
      <c r="Q140">
        <v>0.89075716390000004</v>
      </c>
      <c r="R140">
        <v>0.88865712259999996</v>
      </c>
      <c r="S140">
        <v>0.88683138459999999</v>
      </c>
      <c r="T140">
        <v>0.88574954859999999</v>
      </c>
      <c r="U140">
        <v>0.88413428490000001</v>
      </c>
      <c r="V140">
        <v>0.88404733830000004</v>
      </c>
      <c r="W140">
        <v>0.88466066430000001</v>
      </c>
      <c r="X140">
        <v>0.88565636930000002</v>
      </c>
      <c r="Y140">
        <v>0.88680179930000003</v>
      </c>
      <c r="Z140">
        <v>0.88826681279999997</v>
      </c>
      <c r="AA140">
        <v>0.89025855949999999</v>
      </c>
      <c r="AB140">
        <v>0.89289102730000003</v>
      </c>
      <c r="AC140">
        <v>0.89143690639999995</v>
      </c>
      <c r="AD140">
        <v>0.88991207350000001</v>
      </c>
      <c r="AE140">
        <v>0.88841630999999999</v>
      </c>
      <c r="AF140">
        <v>0.88690947340000004</v>
      </c>
      <c r="AG140">
        <v>0.88531785939999996</v>
      </c>
      <c r="AH140">
        <v>0.88373152659999998</v>
      </c>
      <c r="AI140">
        <v>0.88205501330000002</v>
      </c>
      <c r="AJ140">
        <v>0.88033322709999995</v>
      </c>
      <c r="AK140">
        <v>0.87858306799999997</v>
      </c>
      <c r="AL140">
        <v>0.87682709589999996</v>
      </c>
      <c r="AM140">
        <v>0.87505377289999997</v>
      </c>
      <c r="AN140">
        <v>0.87325472599999998</v>
      </c>
      <c r="AO140">
        <v>0.87147070299999996</v>
      </c>
      <c r="AP140">
        <v>0.86970919040000005</v>
      </c>
      <c r="AQ140">
        <v>0.86798126220000005</v>
      </c>
      <c r="AR140">
        <v>0.86628094919999998</v>
      </c>
      <c r="AS140">
        <v>0.86461302790000005</v>
      </c>
      <c r="AT140">
        <v>0.862962809</v>
      </c>
      <c r="AU140">
        <v>0.86133360439999995</v>
      </c>
      <c r="AV140">
        <v>0.85973728829999996</v>
      </c>
    </row>
    <row r="141" spans="1:48" x14ac:dyDescent="0.25">
      <c r="A141" s="27" t="s">
        <v>1960</v>
      </c>
      <c r="B141">
        <v>0.97132311872301302</v>
      </c>
      <c r="C141">
        <v>0.96988722559232798</v>
      </c>
      <c r="D141">
        <v>0.97202292180000005</v>
      </c>
      <c r="E141">
        <v>0.9791563311</v>
      </c>
      <c r="F141">
        <v>0.9783108439</v>
      </c>
      <c r="G141">
        <v>0.97329293880000001</v>
      </c>
      <c r="H141">
        <v>0.94810120980000001</v>
      </c>
      <c r="I141">
        <v>0.96471110879999999</v>
      </c>
      <c r="J141">
        <v>0.96398607660000002</v>
      </c>
      <c r="K141">
        <v>0.96714622279999996</v>
      </c>
      <c r="L141">
        <v>0.96834077340000002</v>
      </c>
      <c r="M141">
        <v>0.9618679027</v>
      </c>
      <c r="N141">
        <v>0.95827088250000003</v>
      </c>
      <c r="O141">
        <v>0.9617481014</v>
      </c>
      <c r="P141">
        <v>0.95994387729999997</v>
      </c>
      <c r="Q141">
        <v>0.96695980299999995</v>
      </c>
      <c r="R141">
        <v>0.97308022120000004</v>
      </c>
      <c r="S141">
        <v>0.96485041400000005</v>
      </c>
      <c r="T141">
        <v>0.96631289340000004</v>
      </c>
      <c r="U141">
        <v>0.96392366789999995</v>
      </c>
      <c r="V141">
        <v>0.96798289979999996</v>
      </c>
      <c r="W141">
        <v>0.97312423790000002</v>
      </c>
      <c r="X141">
        <v>0.97961865879999999</v>
      </c>
      <c r="Y141">
        <v>0.98628545000000001</v>
      </c>
      <c r="Z141">
        <v>0.994143314</v>
      </c>
      <c r="AA141">
        <v>1.003460258</v>
      </c>
      <c r="AB141">
        <v>1.014400341</v>
      </c>
      <c r="AC141">
        <v>1.014034704</v>
      </c>
      <c r="AD141">
        <v>1.013365989</v>
      </c>
      <c r="AE141">
        <v>1.012796799</v>
      </c>
      <c r="AF141">
        <v>1.012286912</v>
      </c>
      <c r="AG141">
        <v>1.0117748959999999</v>
      </c>
      <c r="AH141">
        <v>1.011288771</v>
      </c>
      <c r="AI141">
        <v>1.0108525429999999</v>
      </c>
      <c r="AJ141">
        <v>1.010436399</v>
      </c>
      <c r="AK141">
        <v>1.010070335</v>
      </c>
      <c r="AL141">
        <v>1.009770201</v>
      </c>
      <c r="AM141">
        <v>1.0095330920000001</v>
      </c>
      <c r="AN141">
        <v>1.009244445</v>
      </c>
      <c r="AO141">
        <v>1.0090469790000001</v>
      </c>
      <c r="AP141">
        <v>1.008890074</v>
      </c>
      <c r="AQ141">
        <v>1.0088127689999999</v>
      </c>
      <c r="AR141">
        <v>1.0087542249999999</v>
      </c>
      <c r="AS141">
        <v>1.0087698979999999</v>
      </c>
      <c r="AT141">
        <v>1.008815894</v>
      </c>
      <c r="AU141">
        <v>1.008897693</v>
      </c>
      <c r="AV141">
        <v>1.0090163889999999</v>
      </c>
    </row>
    <row r="142" spans="1:48" x14ac:dyDescent="0.25">
      <c r="A142" s="27" t="s">
        <v>1961</v>
      </c>
      <c r="B142">
        <v>0.99868024404260802</v>
      </c>
      <c r="C142">
        <v>0.99430540420715496</v>
      </c>
      <c r="D142">
        <v>0.99549510480000003</v>
      </c>
      <c r="E142">
        <v>0.99578112620000003</v>
      </c>
      <c r="F142">
        <v>1.007316149</v>
      </c>
      <c r="G142">
        <v>1.0071785900000001</v>
      </c>
      <c r="H142">
        <v>0.95694287619999996</v>
      </c>
      <c r="I142">
        <v>0.92502141640000002</v>
      </c>
      <c r="J142">
        <v>0.98234207380000005</v>
      </c>
      <c r="K142">
        <v>0.98165723220000001</v>
      </c>
      <c r="L142">
        <v>0.95842356520000005</v>
      </c>
      <c r="M142">
        <v>0.95858090640000004</v>
      </c>
      <c r="N142">
        <v>0.93995134680000003</v>
      </c>
      <c r="O142">
        <v>0.94304458099999999</v>
      </c>
      <c r="P142">
        <v>0.95199341019999995</v>
      </c>
      <c r="Q142">
        <v>0.95534346209999998</v>
      </c>
      <c r="R142">
        <v>0.95471165690000004</v>
      </c>
      <c r="S142">
        <v>0.94706214960000001</v>
      </c>
      <c r="T142">
        <v>0.94809978490000002</v>
      </c>
      <c r="U142">
        <v>0.94616512549999998</v>
      </c>
      <c r="V142">
        <v>0.91801670059999996</v>
      </c>
      <c r="W142">
        <v>0.89302206880000001</v>
      </c>
      <c r="X142">
        <v>0.86690002880000006</v>
      </c>
      <c r="Y142">
        <v>0.84142246279999999</v>
      </c>
      <c r="Z142">
        <v>0.81760376079999997</v>
      </c>
      <c r="AA142">
        <v>0.79562965649999995</v>
      </c>
      <c r="AB142">
        <v>0.77547957329999995</v>
      </c>
      <c r="AC142">
        <v>0.77426096030000002</v>
      </c>
      <c r="AD142">
        <v>0.77279341450000005</v>
      </c>
      <c r="AE142">
        <v>0.77133367750000004</v>
      </c>
      <c r="AF142">
        <v>0.76977524720000001</v>
      </c>
      <c r="AG142">
        <v>0.76806227819999995</v>
      </c>
      <c r="AH142">
        <v>0.76634335809999998</v>
      </c>
      <c r="AI142">
        <v>0.76451168059999997</v>
      </c>
      <c r="AJ142">
        <v>0.76260069429999999</v>
      </c>
      <c r="AK142">
        <v>0.7606580879</v>
      </c>
      <c r="AL142">
        <v>0.75872058860000002</v>
      </c>
      <c r="AM142">
        <v>0.75806363480000005</v>
      </c>
      <c r="AN142">
        <v>0.75726614049999996</v>
      </c>
      <c r="AO142">
        <v>0.75656450610000003</v>
      </c>
      <c r="AP142">
        <v>0.7559507285</v>
      </c>
      <c r="AQ142">
        <v>0.75547604339999996</v>
      </c>
      <c r="AR142">
        <v>0.75418648089999996</v>
      </c>
      <c r="AS142">
        <v>0.7530626896</v>
      </c>
      <c r="AT142">
        <v>0.75198353370000004</v>
      </c>
      <c r="AU142">
        <v>0.7509423006</v>
      </c>
      <c r="AV142">
        <v>0.74992211750000004</v>
      </c>
    </row>
    <row r="143" spans="1:48" x14ac:dyDescent="0.25">
      <c r="A143" s="27" t="s">
        <v>1962</v>
      </c>
      <c r="B143">
        <v>0.90307862674539596</v>
      </c>
      <c r="C143">
        <v>0.90033716674919695</v>
      </c>
      <c r="D143">
        <v>0.9020440636</v>
      </c>
      <c r="E143">
        <v>0.90522821190000002</v>
      </c>
      <c r="F143">
        <v>0.9162572725</v>
      </c>
      <c r="G143">
        <v>0.91631695260000001</v>
      </c>
      <c r="H143">
        <v>0.87755608730000001</v>
      </c>
      <c r="I143">
        <v>0.84930256930000003</v>
      </c>
      <c r="J143">
        <v>0.89633386950000005</v>
      </c>
      <c r="K143">
        <v>0.89666125779999994</v>
      </c>
      <c r="L143">
        <v>0.8790634517</v>
      </c>
      <c r="M143">
        <v>0.88088347700000003</v>
      </c>
      <c r="N143">
        <v>0.86460962360000004</v>
      </c>
      <c r="O143">
        <v>0.86836371619999997</v>
      </c>
      <c r="P143">
        <v>0.87642100940000001</v>
      </c>
      <c r="Q143">
        <v>0.8800548198</v>
      </c>
      <c r="R143">
        <v>0.87964547360000001</v>
      </c>
      <c r="S143">
        <v>0.87411300839999995</v>
      </c>
      <c r="T143">
        <v>0.87720803550000004</v>
      </c>
      <c r="U143">
        <v>0.87644830060000001</v>
      </c>
      <c r="V143">
        <v>0.87987235659999996</v>
      </c>
      <c r="W143">
        <v>0.88411085369999998</v>
      </c>
      <c r="X143">
        <v>0.88660710799999998</v>
      </c>
      <c r="Y143">
        <v>0.88678182750000001</v>
      </c>
      <c r="Z143">
        <v>0.88614441590000004</v>
      </c>
      <c r="AA143">
        <v>0.88509414990000002</v>
      </c>
      <c r="AB143">
        <v>0.8835973828</v>
      </c>
      <c r="AC143">
        <v>0.88346882900000001</v>
      </c>
      <c r="AD143">
        <v>0.88301148939999996</v>
      </c>
      <c r="AE143">
        <v>0.88255518669999999</v>
      </c>
      <c r="AF143">
        <v>0.88198457210000003</v>
      </c>
      <c r="AG143">
        <v>0.88105194090000005</v>
      </c>
      <c r="AH143">
        <v>0.8802133835</v>
      </c>
      <c r="AI143">
        <v>0.87942126990000002</v>
      </c>
      <c r="AJ143">
        <v>0.87831369380000002</v>
      </c>
      <c r="AK143">
        <v>0.87719628039999997</v>
      </c>
      <c r="AL143">
        <v>0.87614501</v>
      </c>
      <c r="AM143">
        <v>0.87689118619999995</v>
      </c>
      <c r="AN143">
        <v>0.87724593839999998</v>
      </c>
      <c r="AO143">
        <v>0.87763966260000004</v>
      </c>
      <c r="AP143">
        <v>0.87794423899999996</v>
      </c>
      <c r="AQ143">
        <v>0.87855173870000003</v>
      </c>
      <c r="AR143">
        <v>0.87803286270000003</v>
      </c>
      <c r="AS143">
        <v>0.87767886139999995</v>
      </c>
      <c r="AT143">
        <v>0.87743261490000002</v>
      </c>
      <c r="AU143">
        <v>0.87722638900000005</v>
      </c>
      <c r="AV143">
        <v>0.876740191</v>
      </c>
    </row>
    <row r="144" spans="1:48" x14ac:dyDescent="0.25">
      <c r="A144" s="27" t="s">
        <v>1963</v>
      </c>
      <c r="B144">
        <v>0.97318091770728199</v>
      </c>
      <c r="C144">
        <v>0.97069399401672196</v>
      </c>
      <c r="D144">
        <v>0.9723711209</v>
      </c>
      <c r="E144">
        <v>0.97371079400000005</v>
      </c>
      <c r="F144">
        <v>0.9801584418</v>
      </c>
      <c r="G144">
        <v>0.98051543320000001</v>
      </c>
      <c r="H144">
        <v>0.94413675939999997</v>
      </c>
      <c r="I144">
        <v>0.95461606480000005</v>
      </c>
      <c r="J144">
        <v>0.96262804820000003</v>
      </c>
      <c r="K144">
        <v>0.95060022310000003</v>
      </c>
      <c r="L144">
        <v>0.95083642079999997</v>
      </c>
      <c r="M144">
        <v>0.94800306109999999</v>
      </c>
      <c r="N144">
        <v>0.95028672879999998</v>
      </c>
      <c r="O144">
        <v>0.95365573159999995</v>
      </c>
      <c r="P144">
        <v>0.9452561585</v>
      </c>
      <c r="Q144">
        <v>0.94817478489999996</v>
      </c>
      <c r="R144">
        <v>0.94721693159999998</v>
      </c>
      <c r="S144">
        <v>0.94273278930000004</v>
      </c>
      <c r="T144">
        <v>0.94361309879999999</v>
      </c>
      <c r="U144">
        <v>0.94295463000000002</v>
      </c>
      <c r="V144">
        <v>0.96235129809999997</v>
      </c>
      <c r="W144">
        <v>0.98458804960000001</v>
      </c>
      <c r="X144">
        <v>1.007063359</v>
      </c>
      <c r="Y144">
        <v>1.0309209239999999</v>
      </c>
      <c r="Z144">
        <v>1.0570301150000001</v>
      </c>
      <c r="AA144">
        <v>1.0857104989999999</v>
      </c>
      <c r="AB144">
        <v>1.1170164279999999</v>
      </c>
      <c r="AC144">
        <v>1.115814324</v>
      </c>
      <c r="AD144">
        <v>1.1144107489999999</v>
      </c>
      <c r="AE144">
        <v>1.1130148580000001</v>
      </c>
      <c r="AF144">
        <v>1.111565436</v>
      </c>
      <c r="AG144">
        <v>1.110040455</v>
      </c>
      <c r="AH144">
        <v>1.108506867</v>
      </c>
      <c r="AI144">
        <v>1.1069227180000001</v>
      </c>
      <c r="AJ144">
        <v>1.1052962310000001</v>
      </c>
      <c r="AK144">
        <v>1.1036471560000001</v>
      </c>
      <c r="AL144">
        <v>1.1019991469999999</v>
      </c>
      <c r="AM144">
        <v>1.101217866</v>
      </c>
      <c r="AN144">
        <v>1.1003183480000001</v>
      </c>
      <c r="AO144">
        <v>1.0994704870000001</v>
      </c>
      <c r="AP144">
        <v>1.0986667960000001</v>
      </c>
      <c r="AQ144">
        <v>1.09794842</v>
      </c>
      <c r="AR144">
        <v>1.096669573</v>
      </c>
      <c r="AS144">
        <v>1.0955015990000001</v>
      </c>
      <c r="AT144">
        <v>1.0943582089999999</v>
      </c>
      <c r="AU144">
        <v>1.093235782</v>
      </c>
      <c r="AV144">
        <v>1.09213315</v>
      </c>
    </row>
    <row r="145" spans="1:48" x14ac:dyDescent="0.25">
      <c r="A145" s="27" t="s">
        <v>1964</v>
      </c>
      <c r="B145">
        <v>1.1571460966311999</v>
      </c>
      <c r="C145">
        <v>1.15364544749556</v>
      </c>
      <c r="D145">
        <v>1.1518634590000001</v>
      </c>
      <c r="E145">
        <v>1.1548699330000001</v>
      </c>
      <c r="F145">
        <v>1.1489613839999999</v>
      </c>
      <c r="G145">
        <v>1.14558585</v>
      </c>
      <c r="H145">
        <v>1.1376583899999999</v>
      </c>
      <c r="I145">
        <v>1.133242377</v>
      </c>
      <c r="J145">
        <v>1.1361079119999999</v>
      </c>
      <c r="K145">
        <v>1.1252288720000001</v>
      </c>
      <c r="L145">
        <v>1.1252566260000001</v>
      </c>
      <c r="M145">
        <v>1.1186886220000001</v>
      </c>
      <c r="N145">
        <v>1.1134217239999999</v>
      </c>
      <c r="O145">
        <v>1.119091354</v>
      </c>
      <c r="P145">
        <v>1.1199038610000001</v>
      </c>
      <c r="Q145">
        <v>1.1122365620000001</v>
      </c>
      <c r="R145">
        <v>1.1129591910000001</v>
      </c>
      <c r="S145">
        <v>1.1072816539999999</v>
      </c>
      <c r="T145">
        <v>1.113847155</v>
      </c>
      <c r="U145">
        <v>1.118304505</v>
      </c>
      <c r="V145">
        <v>1.1263626600000001</v>
      </c>
      <c r="W145">
        <v>1.1368845999999999</v>
      </c>
      <c r="X145">
        <v>1.134635762</v>
      </c>
      <c r="Y145">
        <v>1.130055936</v>
      </c>
      <c r="Z145">
        <v>1.1243527230000001</v>
      </c>
      <c r="AA145">
        <v>1.117692844</v>
      </c>
      <c r="AB145">
        <v>1.1099049050000001</v>
      </c>
      <c r="AC145">
        <v>1.108190512</v>
      </c>
      <c r="AD145">
        <v>1.10596403</v>
      </c>
      <c r="AE145">
        <v>1.103742344</v>
      </c>
      <c r="AF145">
        <v>1.1013202600000001</v>
      </c>
      <c r="AG145">
        <v>1.098683871</v>
      </c>
      <c r="AH145">
        <v>1.096135511</v>
      </c>
      <c r="AI145">
        <v>1.093481981</v>
      </c>
      <c r="AJ145">
        <v>1.090733978</v>
      </c>
      <c r="AK145">
        <v>1.087961156</v>
      </c>
      <c r="AL145">
        <v>1.0852225150000001</v>
      </c>
      <c r="AM145">
        <v>1.0871037690000001</v>
      </c>
      <c r="AN145">
        <v>1.0889685899999999</v>
      </c>
      <c r="AO145">
        <v>1.091231963</v>
      </c>
      <c r="AP145">
        <v>1.0938461989999999</v>
      </c>
      <c r="AQ145">
        <v>1.096913928</v>
      </c>
      <c r="AR145">
        <v>1.0969293870000001</v>
      </c>
      <c r="AS145">
        <v>1.09727869</v>
      </c>
      <c r="AT145">
        <v>1.097751221</v>
      </c>
      <c r="AU145">
        <v>1.0983410520000001</v>
      </c>
      <c r="AV145">
        <v>1.099047447</v>
      </c>
    </row>
    <row r="146" spans="1:48" x14ac:dyDescent="0.25">
      <c r="A146" s="27" t="s">
        <v>1965</v>
      </c>
      <c r="B146">
        <v>0.94146751002971496</v>
      </c>
      <c r="C146">
        <v>0.94019853656463803</v>
      </c>
      <c r="D146">
        <v>0.9412693647</v>
      </c>
      <c r="E146">
        <v>0.94469377870000004</v>
      </c>
      <c r="F146">
        <v>0.95019024249999995</v>
      </c>
      <c r="G146">
        <v>0.92491174279999999</v>
      </c>
      <c r="H146">
        <v>0.94244275970000002</v>
      </c>
      <c r="I146">
        <v>0.94858406210000001</v>
      </c>
      <c r="J146">
        <v>0.94411284179999999</v>
      </c>
      <c r="K146">
        <v>0.92579655390000004</v>
      </c>
      <c r="L146">
        <v>0.92320839099999996</v>
      </c>
      <c r="M146">
        <v>0.91669050949999997</v>
      </c>
      <c r="N146">
        <v>0.92078656489999999</v>
      </c>
      <c r="O146">
        <v>0.93868113819999999</v>
      </c>
      <c r="P146">
        <v>0.94340611230000004</v>
      </c>
      <c r="Q146">
        <v>0.92201428740000002</v>
      </c>
      <c r="R146">
        <v>0.91815999390000003</v>
      </c>
      <c r="S146">
        <v>0.9172474464</v>
      </c>
      <c r="T146">
        <v>0.9209502705</v>
      </c>
      <c r="U146">
        <v>0.92432318759999998</v>
      </c>
      <c r="V146">
        <v>0.92840725020000003</v>
      </c>
      <c r="W146">
        <v>0.93318144240000001</v>
      </c>
      <c r="X146">
        <v>0.92995934859999996</v>
      </c>
      <c r="Y146">
        <v>0.92636750729999995</v>
      </c>
      <c r="Z146">
        <v>0.92219516329999995</v>
      </c>
      <c r="AA146">
        <v>0.91779692930000001</v>
      </c>
      <c r="AB146">
        <v>0.91312688249999996</v>
      </c>
      <c r="AC146">
        <v>0.91083907919999996</v>
      </c>
      <c r="AD146">
        <v>0.90843999740000003</v>
      </c>
      <c r="AE146">
        <v>0.90609203149999995</v>
      </c>
      <c r="AF146">
        <v>0.90372157880000004</v>
      </c>
      <c r="AG146">
        <v>0.90132362939999999</v>
      </c>
      <c r="AH146">
        <v>0.89894373169999997</v>
      </c>
      <c r="AI146">
        <v>0.89654654010000001</v>
      </c>
      <c r="AJ146">
        <v>0.89414312309999999</v>
      </c>
      <c r="AK146">
        <v>0.89176351279999999</v>
      </c>
      <c r="AL146">
        <v>0.88940128190000001</v>
      </c>
      <c r="AM146">
        <v>0.88838109700000001</v>
      </c>
      <c r="AN146">
        <v>0.88733001249999999</v>
      </c>
      <c r="AO146">
        <v>0.88633041050000005</v>
      </c>
      <c r="AP146">
        <v>0.8853833888</v>
      </c>
      <c r="AQ146">
        <v>0.88446690309999998</v>
      </c>
      <c r="AR146">
        <v>0.88364774800000001</v>
      </c>
      <c r="AS146">
        <v>0.88286693299999996</v>
      </c>
      <c r="AT146">
        <v>0.88211782729999999</v>
      </c>
      <c r="AU146">
        <v>0.88140708290000003</v>
      </c>
      <c r="AV146">
        <v>0.88075305110000002</v>
      </c>
    </row>
    <row r="147" spans="1:48" x14ac:dyDescent="0.25">
      <c r="A147" s="27" t="s">
        <v>1966</v>
      </c>
      <c r="B147">
        <v>0.95969029041167397</v>
      </c>
      <c r="C147">
        <v>0.95663107587850105</v>
      </c>
      <c r="D147">
        <v>0.95766062809999997</v>
      </c>
      <c r="E147">
        <v>0.9520311467</v>
      </c>
      <c r="F147">
        <v>0.96111919300000004</v>
      </c>
      <c r="G147">
        <v>0.97573361329999997</v>
      </c>
      <c r="H147">
        <v>0.9313577166</v>
      </c>
      <c r="I147">
        <v>0.92229403180000002</v>
      </c>
      <c r="J147">
        <v>0.94451362650000004</v>
      </c>
      <c r="K147">
        <v>0.94778627559999995</v>
      </c>
      <c r="L147">
        <v>0.93943751769999995</v>
      </c>
      <c r="M147">
        <v>0.92416259339999995</v>
      </c>
      <c r="N147">
        <v>0.92705583830000005</v>
      </c>
      <c r="O147">
        <v>0.92643860219999996</v>
      </c>
      <c r="P147">
        <v>0.92846737810000002</v>
      </c>
      <c r="Q147">
        <v>0.93869735330000004</v>
      </c>
      <c r="R147">
        <v>0.93383816990000001</v>
      </c>
      <c r="S147">
        <v>0.92639689849999995</v>
      </c>
      <c r="T147">
        <v>0.92627681179999999</v>
      </c>
      <c r="U147">
        <v>0.923385346</v>
      </c>
      <c r="V147">
        <v>0.92375760029999998</v>
      </c>
      <c r="W147">
        <v>0.92454012149999998</v>
      </c>
      <c r="X147">
        <v>0.92626828780000003</v>
      </c>
      <c r="Y147">
        <v>0.92592994360000003</v>
      </c>
      <c r="Z147">
        <v>0.92442062140000003</v>
      </c>
      <c r="AA147">
        <v>0.92233257369999999</v>
      </c>
      <c r="AB147">
        <v>0.91963240690000003</v>
      </c>
      <c r="AC147">
        <v>0.91827332139999995</v>
      </c>
      <c r="AD147">
        <v>0.91633544050000004</v>
      </c>
      <c r="AE147">
        <v>0.91437743019999995</v>
      </c>
      <c r="AF147">
        <v>0.91231782139999995</v>
      </c>
      <c r="AG147">
        <v>0.91003170909999997</v>
      </c>
      <c r="AH147">
        <v>0.90765855370000004</v>
      </c>
      <c r="AI147">
        <v>0.90525477160000001</v>
      </c>
      <c r="AJ147">
        <v>0.90271696280000002</v>
      </c>
      <c r="AK147">
        <v>0.90015965310000001</v>
      </c>
      <c r="AL147">
        <v>0.89763383640000005</v>
      </c>
      <c r="AM147">
        <v>0.89527008620000004</v>
      </c>
      <c r="AN147">
        <v>0.892695452</v>
      </c>
      <c r="AO147">
        <v>0.89018143439999997</v>
      </c>
      <c r="AP147">
        <v>0.8876203869</v>
      </c>
      <c r="AQ147">
        <v>0.88510252209999996</v>
      </c>
      <c r="AR147">
        <v>0.88237504020000002</v>
      </c>
      <c r="AS147">
        <v>0.87973463429999998</v>
      </c>
      <c r="AT147">
        <v>0.87712161389999999</v>
      </c>
      <c r="AU147">
        <v>0.87453526599999998</v>
      </c>
      <c r="AV147">
        <v>0.87193468610000002</v>
      </c>
    </row>
    <row r="148" spans="1:48" x14ac:dyDescent="0.25">
      <c r="A148" s="27" t="s">
        <v>1967</v>
      </c>
      <c r="B148">
        <v>0.93058413388045202</v>
      </c>
      <c r="C148">
        <v>0.92912793638559998</v>
      </c>
      <c r="D148">
        <v>0.93041024329999999</v>
      </c>
      <c r="E148">
        <v>0.93872172720000002</v>
      </c>
      <c r="F148">
        <v>0.94321992740000005</v>
      </c>
      <c r="G148">
        <v>0.95070508040000001</v>
      </c>
      <c r="H148">
        <v>0.89819221019999995</v>
      </c>
      <c r="I148">
        <v>0.90075959589999999</v>
      </c>
      <c r="J148">
        <v>0.92690878310000002</v>
      </c>
      <c r="K148">
        <v>0.92375025040000003</v>
      </c>
      <c r="L148">
        <v>0.92136784999999999</v>
      </c>
      <c r="M148">
        <v>0.91862887670000004</v>
      </c>
      <c r="N148">
        <v>0.9264939995</v>
      </c>
      <c r="O148">
        <v>0.91251136020000001</v>
      </c>
      <c r="P148">
        <v>0.91790705380000004</v>
      </c>
      <c r="Q148">
        <v>0.92676270780000003</v>
      </c>
      <c r="R148">
        <v>0.92774711799999998</v>
      </c>
      <c r="S148">
        <v>0.92433468080000003</v>
      </c>
      <c r="T148">
        <v>0.92646153470000003</v>
      </c>
      <c r="U148">
        <v>0.92735421220000003</v>
      </c>
      <c r="V148">
        <v>0.92741490410000005</v>
      </c>
      <c r="W148">
        <v>0.92825887409999996</v>
      </c>
      <c r="X148">
        <v>0.92625399740000003</v>
      </c>
      <c r="Y148">
        <v>0.92348708749999997</v>
      </c>
      <c r="Z148">
        <v>0.92060049300000002</v>
      </c>
      <c r="AA148">
        <v>0.91764859639999996</v>
      </c>
      <c r="AB148">
        <v>0.91459252820000003</v>
      </c>
      <c r="AC148">
        <v>0.91507007500000004</v>
      </c>
      <c r="AD148">
        <v>0.91529790020000001</v>
      </c>
      <c r="AE148">
        <v>0.91550683109999997</v>
      </c>
      <c r="AF148">
        <v>0.91564695039999999</v>
      </c>
      <c r="AG148">
        <v>0.91568548549999995</v>
      </c>
      <c r="AH148">
        <v>0.91568057530000002</v>
      </c>
      <c r="AI148">
        <v>0.91564811570000004</v>
      </c>
      <c r="AJ148">
        <v>0.91554489480000001</v>
      </c>
      <c r="AK148">
        <v>0.91541184210000004</v>
      </c>
      <c r="AL148">
        <v>0.91527501749999995</v>
      </c>
      <c r="AM148">
        <v>0.91641622300000003</v>
      </c>
      <c r="AN148">
        <v>0.91744268259999995</v>
      </c>
      <c r="AO148">
        <v>0.91854622590000001</v>
      </c>
      <c r="AP148">
        <v>0.91969144989999996</v>
      </c>
      <c r="AQ148">
        <v>0.92096212259999999</v>
      </c>
      <c r="AR148">
        <v>0.92134183869999997</v>
      </c>
      <c r="AS148">
        <v>0.92183175969999998</v>
      </c>
      <c r="AT148">
        <v>0.92234409849999999</v>
      </c>
      <c r="AU148">
        <v>0.92287089290000002</v>
      </c>
      <c r="AV148">
        <v>0.92339631600000005</v>
      </c>
    </row>
    <row r="149" spans="1:48" x14ac:dyDescent="0.25">
      <c r="A149" s="27" t="s">
        <v>1968</v>
      </c>
      <c r="B149">
        <v>0.96509216681482901</v>
      </c>
      <c r="C149">
        <v>0.96343156168833599</v>
      </c>
      <c r="D149">
        <v>0.96514485309999998</v>
      </c>
      <c r="E149">
        <v>0.97537389109999995</v>
      </c>
      <c r="F149">
        <v>0.96808750310000002</v>
      </c>
      <c r="G149">
        <v>0.97328348220000005</v>
      </c>
      <c r="H149">
        <v>0.93508333320000003</v>
      </c>
      <c r="I149">
        <v>0.94339629700000005</v>
      </c>
      <c r="J149">
        <v>0.96028316089999999</v>
      </c>
      <c r="K149">
        <v>0.95960277780000003</v>
      </c>
      <c r="L149">
        <v>0.94889456210000001</v>
      </c>
      <c r="M149">
        <v>0.95099837399999998</v>
      </c>
      <c r="N149">
        <v>0.95459065369999996</v>
      </c>
      <c r="O149">
        <v>0.93997722090000002</v>
      </c>
      <c r="P149">
        <v>0.95181365110000005</v>
      </c>
      <c r="Q149">
        <v>0.95467133449999997</v>
      </c>
      <c r="R149">
        <v>0.95425236759999998</v>
      </c>
      <c r="S149">
        <v>0.94769359669999997</v>
      </c>
      <c r="T149">
        <v>0.94814264810000004</v>
      </c>
      <c r="U149">
        <v>0.9465037717</v>
      </c>
      <c r="V149">
        <v>0.95321743459999997</v>
      </c>
      <c r="W149">
        <v>0.96038914190000002</v>
      </c>
      <c r="X149">
        <v>0.96891927200000005</v>
      </c>
      <c r="Y149">
        <v>0.97622280500000003</v>
      </c>
      <c r="Z149">
        <v>0.98352067809999999</v>
      </c>
      <c r="AA149">
        <v>0.99091573479999995</v>
      </c>
      <c r="AB149">
        <v>0.99840562789999998</v>
      </c>
      <c r="AC149">
        <v>0.99816627840000005</v>
      </c>
      <c r="AD149">
        <v>0.99764827199999995</v>
      </c>
      <c r="AE149">
        <v>0.99711800179999999</v>
      </c>
      <c r="AF149">
        <v>0.9965396191</v>
      </c>
      <c r="AG149">
        <v>0.99588331549999998</v>
      </c>
      <c r="AH149">
        <v>0.99515279980000004</v>
      </c>
      <c r="AI149">
        <v>0.99443297939999997</v>
      </c>
      <c r="AJ149">
        <v>0.99365444810000003</v>
      </c>
      <c r="AK149">
        <v>0.99286360009999997</v>
      </c>
      <c r="AL149">
        <v>0.99208088910000003</v>
      </c>
      <c r="AM149">
        <v>0.99134643690000002</v>
      </c>
      <c r="AN149">
        <v>0.99048117869999996</v>
      </c>
      <c r="AO149">
        <v>0.98963406440000001</v>
      </c>
      <c r="AP149">
        <v>0.98876292060000004</v>
      </c>
      <c r="AQ149">
        <v>0.98794482169999998</v>
      </c>
      <c r="AR149">
        <v>0.98708095230000004</v>
      </c>
      <c r="AS149">
        <v>0.98627889950000003</v>
      </c>
      <c r="AT149">
        <v>0.98548725270000004</v>
      </c>
      <c r="AU149">
        <v>0.98470260870000004</v>
      </c>
      <c r="AV149">
        <v>0.98392029489999999</v>
      </c>
    </row>
    <row r="150" spans="1:48" x14ac:dyDescent="0.25">
      <c r="A150" s="27" t="s">
        <v>1969</v>
      </c>
      <c r="B150">
        <v>0.91685854768520203</v>
      </c>
      <c r="C150">
        <v>0.91428642081488298</v>
      </c>
      <c r="D150">
        <v>0.91524973769999995</v>
      </c>
      <c r="E150">
        <v>0.91070547899999998</v>
      </c>
      <c r="F150">
        <v>0.91538962989999995</v>
      </c>
      <c r="G150">
        <v>0.91715603830000003</v>
      </c>
      <c r="H150">
        <v>0.90170557569999998</v>
      </c>
      <c r="I150">
        <v>0.89328400320000001</v>
      </c>
      <c r="J150">
        <v>0.89534293239999996</v>
      </c>
      <c r="K150">
        <v>0.89867631920000002</v>
      </c>
      <c r="L150">
        <v>0.89399668750000005</v>
      </c>
      <c r="M150">
        <v>0.89323217659999998</v>
      </c>
      <c r="N150">
        <v>0.88915372579999996</v>
      </c>
      <c r="O150">
        <v>0.88917136779999995</v>
      </c>
      <c r="P150">
        <v>0.88718627409999995</v>
      </c>
      <c r="Q150">
        <v>0.88495585080000005</v>
      </c>
      <c r="R150">
        <v>0.88381742900000004</v>
      </c>
      <c r="S150">
        <v>0.87548046629999998</v>
      </c>
      <c r="T150">
        <v>0.87525601040000001</v>
      </c>
      <c r="U150">
        <v>0.87254600240000002</v>
      </c>
      <c r="V150">
        <v>0.87144486499999996</v>
      </c>
      <c r="W150">
        <v>0.87101740620000001</v>
      </c>
      <c r="X150">
        <v>0.87208391259999996</v>
      </c>
      <c r="Y150">
        <v>0.87140792860000005</v>
      </c>
      <c r="Z150">
        <v>0.87055039840000004</v>
      </c>
      <c r="AA150">
        <v>0.86964966460000004</v>
      </c>
      <c r="AB150">
        <v>0.86865150889999998</v>
      </c>
      <c r="AC150">
        <v>0.86746412100000003</v>
      </c>
      <c r="AD150">
        <v>0.86580281979999996</v>
      </c>
      <c r="AE150">
        <v>0.86409961059999996</v>
      </c>
      <c r="AF150">
        <v>0.86231875309999995</v>
      </c>
      <c r="AG150">
        <v>0.86038891979999998</v>
      </c>
      <c r="AH150">
        <v>0.85829415200000003</v>
      </c>
      <c r="AI150">
        <v>0.85617432569999996</v>
      </c>
      <c r="AJ150">
        <v>0.85396946510000005</v>
      </c>
      <c r="AK150">
        <v>0.85173895899999996</v>
      </c>
      <c r="AL150">
        <v>0.84952871789999995</v>
      </c>
      <c r="AM150">
        <v>0.84746392650000002</v>
      </c>
      <c r="AN150">
        <v>0.84516258209999995</v>
      </c>
      <c r="AO150">
        <v>0.84291566699999998</v>
      </c>
      <c r="AP150">
        <v>0.84068921789999995</v>
      </c>
      <c r="AQ150">
        <v>0.83855713389999997</v>
      </c>
      <c r="AR150">
        <v>0.83637776919999995</v>
      </c>
      <c r="AS150">
        <v>0.83432404640000002</v>
      </c>
      <c r="AT150">
        <v>0.83229763069999996</v>
      </c>
      <c r="AU150">
        <v>0.83030121459999995</v>
      </c>
      <c r="AV150">
        <v>0.82831894309999998</v>
      </c>
    </row>
    <row r="151" spans="1:48" x14ac:dyDescent="0.25">
      <c r="A151" s="27" t="s">
        <v>1970</v>
      </c>
      <c r="B151">
        <v>0.844313767550528</v>
      </c>
      <c r="C151">
        <v>0.840996830294655</v>
      </c>
      <c r="D151">
        <v>0.83833537359999999</v>
      </c>
      <c r="E151">
        <v>0.82921831290000003</v>
      </c>
      <c r="F151">
        <v>0.833618423</v>
      </c>
      <c r="G151">
        <v>0.8444748419</v>
      </c>
      <c r="H151">
        <v>0.83306912609999995</v>
      </c>
      <c r="I151">
        <v>0.81705247390000002</v>
      </c>
      <c r="J151">
        <v>0.81535719439999998</v>
      </c>
      <c r="K151">
        <v>0.81406918959999996</v>
      </c>
      <c r="L151">
        <v>0.81629145010000004</v>
      </c>
      <c r="M151">
        <v>0.81813025800000005</v>
      </c>
      <c r="N151">
        <v>0.80511513440000004</v>
      </c>
      <c r="O151">
        <v>0.79725667950000001</v>
      </c>
      <c r="P151">
        <v>0.79737130769999998</v>
      </c>
      <c r="Q151">
        <v>0.79790801759999996</v>
      </c>
      <c r="R151">
        <v>0.79747241729999996</v>
      </c>
      <c r="S151">
        <v>0.78835037630000004</v>
      </c>
      <c r="T151">
        <v>0.78920108099999997</v>
      </c>
      <c r="U151">
        <v>0.78373257799999996</v>
      </c>
      <c r="V151">
        <v>0.78384784760000004</v>
      </c>
      <c r="W151">
        <v>0.78422444430000005</v>
      </c>
      <c r="X151">
        <v>0.78893921759999996</v>
      </c>
      <c r="Y151">
        <v>0.79017165879999995</v>
      </c>
      <c r="Z151">
        <v>0.79015923769999996</v>
      </c>
      <c r="AA151">
        <v>0.78977593859999995</v>
      </c>
      <c r="AB151">
        <v>0.78904374659999998</v>
      </c>
      <c r="AC151">
        <v>0.78806743769999998</v>
      </c>
      <c r="AD151">
        <v>0.78678403750000003</v>
      </c>
      <c r="AE151">
        <v>0.78556449090000002</v>
      </c>
      <c r="AF151">
        <v>0.78427438729999999</v>
      </c>
      <c r="AG151">
        <v>0.7824736887</v>
      </c>
      <c r="AH151">
        <v>0.78083043959999998</v>
      </c>
      <c r="AI151">
        <v>0.77935440730000005</v>
      </c>
      <c r="AJ151">
        <v>0.77738488800000005</v>
      </c>
      <c r="AK151">
        <v>0.7754315142</v>
      </c>
      <c r="AL151">
        <v>0.77360511730000003</v>
      </c>
      <c r="AM151">
        <v>0.77216926220000004</v>
      </c>
      <c r="AN151">
        <v>0.77011932790000004</v>
      </c>
      <c r="AO151">
        <v>0.7679824837</v>
      </c>
      <c r="AP151">
        <v>0.76555579920000005</v>
      </c>
      <c r="AQ151">
        <v>0.7634755486</v>
      </c>
      <c r="AR151">
        <v>0.76126536330000005</v>
      </c>
      <c r="AS151">
        <v>0.75910217049999995</v>
      </c>
      <c r="AT151">
        <v>0.75707390740000002</v>
      </c>
      <c r="AU151">
        <v>0.75508596059999999</v>
      </c>
      <c r="AV151">
        <v>0.75250168039999998</v>
      </c>
    </row>
    <row r="152" spans="1:48" x14ac:dyDescent="0.25">
      <c r="A152" s="27" t="s">
        <v>1971</v>
      </c>
      <c r="B152">
        <v>0.88258653555010902</v>
      </c>
      <c r="C152">
        <v>0.87651299349979905</v>
      </c>
      <c r="D152">
        <v>0.90430445599999998</v>
      </c>
      <c r="E152">
        <v>0.92257572629999995</v>
      </c>
      <c r="F152">
        <v>0.93873299300000002</v>
      </c>
      <c r="G152">
        <v>0.94145606589999997</v>
      </c>
      <c r="H152">
        <v>0.90478857079999997</v>
      </c>
      <c r="I152">
        <v>0.89641715659999999</v>
      </c>
      <c r="J152">
        <v>0.90349726379999995</v>
      </c>
      <c r="K152">
        <v>0.89560396620000005</v>
      </c>
      <c r="L152">
        <v>0.89291454999999997</v>
      </c>
      <c r="M152">
        <v>0.8891505059</v>
      </c>
      <c r="N152">
        <v>0.87862932100000002</v>
      </c>
      <c r="O152">
        <v>0.87310321749999997</v>
      </c>
      <c r="P152">
        <v>0.88379334359999995</v>
      </c>
      <c r="Q152">
        <v>0.87495030460000001</v>
      </c>
      <c r="R152">
        <v>0.87626509770000005</v>
      </c>
      <c r="S152">
        <v>0.87392131780000004</v>
      </c>
      <c r="T152">
        <v>0.87181959480000004</v>
      </c>
      <c r="U152">
        <v>0.86828739170000002</v>
      </c>
      <c r="V152">
        <v>0.86616684909999997</v>
      </c>
      <c r="W152">
        <v>0.86461951049999997</v>
      </c>
      <c r="X152">
        <v>0.86333439570000003</v>
      </c>
      <c r="Y152">
        <v>0.86267896929999999</v>
      </c>
      <c r="Z152">
        <v>0.86152660729999997</v>
      </c>
      <c r="AA152">
        <v>0.85995002480000005</v>
      </c>
      <c r="AB152">
        <v>0.85813537090000003</v>
      </c>
      <c r="AC152">
        <v>0.85744370569999995</v>
      </c>
      <c r="AD152">
        <v>0.85709875170000005</v>
      </c>
      <c r="AE152">
        <v>0.85605903319999999</v>
      </c>
      <c r="AF152">
        <v>0.85478641259999999</v>
      </c>
      <c r="AG152">
        <v>0.85389124490000001</v>
      </c>
      <c r="AH152">
        <v>0.85169019369999999</v>
      </c>
      <c r="AI152">
        <v>0.84975790439999999</v>
      </c>
      <c r="AJ152">
        <v>0.84785618399999996</v>
      </c>
      <c r="AK152">
        <v>0.84575249090000004</v>
      </c>
      <c r="AL152">
        <v>0.84354643480000002</v>
      </c>
      <c r="AM152">
        <v>0.84127613410000002</v>
      </c>
      <c r="AN152">
        <v>0.83856892719999998</v>
      </c>
      <c r="AO152">
        <v>0.83574198099999997</v>
      </c>
      <c r="AP152">
        <v>0.83288258609999999</v>
      </c>
      <c r="AQ152">
        <v>0.8300665746</v>
      </c>
      <c r="AR152">
        <v>0.82726743160000005</v>
      </c>
      <c r="AS152">
        <v>0.82446874219999999</v>
      </c>
      <c r="AT152">
        <v>0.82165203740000003</v>
      </c>
      <c r="AU152">
        <v>0.81884371889999996</v>
      </c>
      <c r="AV152">
        <v>0.81600928409999995</v>
      </c>
    </row>
    <row r="153" spans="1:48" x14ac:dyDescent="0.25">
      <c r="A153" s="27" t="s">
        <v>1972</v>
      </c>
      <c r="B153">
        <v>0.77814932899325695</v>
      </c>
      <c r="C153">
        <v>0.77273238781678599</v>
      </c>
      <c r="D153">
        <v>0.78035602950000005</v>
      </c>
      <c r="E153">
        <v>0.78561904770000002</v>
      </c>
      <c r="F153">
        <v>0.80136840040000001</v>
      </c>
      <c r="G153">
        <v>0.79140339059999998</v>
      </c>
      <c r="H153">
        <v>0.76606155850000002</v>
      </c>
      <c r="I153">
        <v>0.76233522300000001</v>
      </c>
      <c r="J153">
        <v>0.76551037720000004</v>
      </c>
      <c r="K153">
        <v>0.7558139666</v>
      </c>
      <c r="L153">
        <v>0.75357813490000003</v>
      </c>
      <c r="M153">
        <v>0.74834216750000004</v>
      </c>
      <c r="N153">
        <v>0.73882210920000002</v>
      </c>
      <c r="O153">
        <v>0.73523193929999997</v>
      </c>
      <c r="P153">
        <v>0.74961918360000002</v>
      </c>
      <c r="Q153">
        <v>0.73485016579999995</v>
      </c>
      <c r="R153">
        <v>0.73756583799999997</v>
      </c>
      <c r="S153">
        <v>0.74012318669999999</v>
      </c>
      <c r="T153">
        <v>0.73955791410000005</v>
      </c>
      <c r="U153">
        <v>0.7387423004</v>
      </c>
      <c r="V153">
        <v>0.73911873589999999</v>
      </c>
      <c r="W153">
        <v>0.74023758129999995</v>
      </c>
      <c r="X153">
        <v>0.73860374740000001</v>
      </c>
      <c r="Y153">
        <v>0.73838711550000002</v>
      </c>
      <c r="Z153">
        <v>0.73785627099999995</v>
      </c>
      <c r="AA153">
        <v>0.7369097161</v>
      </c>
      <c r="AB153">
        <v>0.73573037600000002</v>
      </c>
      <c r="AC153">
        <v>0.7346818893</v>
      </c>
      <c r="AD153">
        <v>0.73424038349999998</v>
      </c>
      <c r="AE153">
        <v>0.7330322561</v>
      </c>
      <c r="AF153">
        <v>0.73156909859999997</v>
      </c>
      <c r="AG153">
        <v>0.73068205529999997</v>
      </c>
      <c r="AH153">
        <v>0.7285472006</v>
      </c>
      <c r="AI153">
        <v>0.72676532510000003</v>
      </c>
      <c r="AJ153">
        <v>0.72515235</v>
      </c>
      <c r="AK153">
        <v>0.72339482150000001</v>
      </c>
      <c r="AL153">
        <v>0.72150989070000004</v>
      </c>
      <c r="AM153">
        <v>0.71980674929999999</v>
      </c>
      <c r="AN153">
        <v>0.71785342870000002</v>
      </c>
      <c r="AO153">
        <v>0.71578265659999996</v>
      </c>
      <c r="AP153">
        <v>0.71371667670000005</v>
      </c>
      <c r="AQ153">
        <v>0.71166655219999997</v>
      </c>
      <c r="AR153">
        <v>0.70953300009999998</v>
      </c>
      <c r="AS153">
        <v>0.70735268760000003</v>
      </c>
      <c r="AT153">
        <v>0.70514996460000001</v>
      </c>
      <c r="AU153">
        <v>0.70295182599999995</v>
      </c>
      <c r="AV153">
        <v>0.70074305120000002</v>
      </c>
    </row>
    <row r="154" spans="1:48" x14ac:dyDescent="0.25">
      <c r="A154" s="27" t="s">
        <v>1973</v>
      </c>
      <c r="B154">
        <v>0.86220723379174502</v>
      </c>
      <c r="C154">
        <v>0.85865451550052196</v>
      </c>
      <c r="D154">
        <v>0.86319198860000002</v>
      </c>
      <c r="E154">
        <v>0.8658659661</v>
      </c>
      <c r="F154">
        <v>0.87892098149999998</v>
      </c>
      <c r="G154">
        <v>0.86604944719999999</v>
      </c>
      <c r="H154">
        <v>0.84957535169999998</v>
      </c>
      <c r="I154">
        <v>0.84485058550000003</v>
      </c>
      <c r="J154">
        <v>0.85169413059999999</v>
      </c>
      <c r="K154">
        <v>0.84116146849999995</v>
      </c>
      <c r="L154">
        <v>0.83248451670000001</v>
      </c>
      <c r="M154">
        <v>0.8264592758</v>
      </c>
      <c r="N154">
        <v>0.82682688650000002</v>
      </c>
      <c r="O154">
        <v>0.83008736049999998</v>
      </c>
      <c r="P154">
        <v>0.84691903769999999</v>
      </c>
      <c r="Q154">
        <v>0.83264385539999997</v>
      </c>
      <c r="R154">
        <v>0.83106988660000003</v>
      </c>
      <c r="S154">
        <v>0.82711449159999995</v>
      </c>
      <c r="T154">
        <v>0.82776280960000004</v>
      </c>
      <c r="U154">
        <v>0.82593210130000005</v>
      </c>
      <c r="V154">
        <v>0.82540750070000002</v>
      </c>
      <c r="W154">
        <v>0.82876993980000002</v>
      </c>
      <c r="X154">
        <v>0.83175417829999998</v>
      </c>
      <c r="Y154">
        <v>0.83364946419999997</v>
      </c>
      <c r="Z154">
        <v>0.83521810860000001</v>
      </c>
      <c r="AA154">
        <v>0.83658482229999998</v>
      </c>
      <c r="AB154">
        <v>0.83766648590000004</v>
      </c>
      <c r="AC154">
        <v>0.84108858769999995</v>
      </c>
      <c r="AD154">
        <v>0.84431481220000004</v>
      </c>
      <c r="AE154">
        <v>0.84750007510000003</v>
      </c>
      <c r="AF154">
        <v>0.85026200600000001</v>
      </c>
      <c r="AG154">
        <v>0.85273136039999997</v>
      </c>
      <c r="AH154">
        <v>0.85358094299999998</v>
      </c>
      <c r="AI154">
        <v>0.85425237840000001</v>
      </c>
      <c r="AJ154">
        <v>0.85477648319999999</v>
      </c>
      <c r="AK154">
        <v>0.8552263792</v>
      </c>
      <c r="AL154">
        <v>0.85565345989999997</v>
      </c>
      <c r="AM154">
        <v>0.85416474819999999</v>
      </c>
      <c r="AN154">
        <v>0.85232724650000002</v>
      </c>
      <c r="AO154">
        <v>0.85050982210000003</v>
      </c>
      <c r="AP154">
        <v>0.84870115779999999</v>
      </c>
      <c r="AQ154">
        <v>0.84698733680000005</v>
      </c>
      <c r="AR154">
        <v>0.84421077460000005</v>
      </c>
      <c r="AS154">
        <v>0.8415003714</v>
      </c>
      <c r="AT154">
        <v>0.83880585230000004</v>
      </c>
      <c r="AU154">
        <v>0.83614663929999999</v>
      </c>
      <c r="AV154">
        <v>0.83351067150000002</v>
      </c>
    </row>
    <row r="155" spans="1:48" x14ac:dyDescent="0.25">
      <c r="A155" s="27" t="s">
        <v>1974</v>
      </c>
      <c r="B155">
        <v>0.88366767238597099</v>
      </c>
      <c r="C155">
        <v>0.88184788046645401</v>
      </c>
      <c r="D155">
        <v>0.88474419999999998</v>
      </c>
      <c r="E155">
        <v>0.84555676609999997</v>
      </c>
      <c r="F155">
        <v>0.91816823240000001</v>
      </c>
      <c r="G155">
        <v>0.93345047780000001</v>
      </c>
      <c r="H155">
        <v>0.81739016050000002</v>
      </c>
      <c r="I155">
        <v>0.88973453459999996</v>
      </c>
      <c r="J155">
        <v>0.81175576419999995</v>
      </c>
      <c r="K155">
        <v>0.87450552349999999</v>
      </c>
      <c r="L155">
        <v>0.85905534360000002</v>
      </c>
      <c r="M155">
        <v>0.8456438892</v>
      </c>
      <c r="N155">
        <v>0.89151938249999996</v>
      </c>
      <c r="O155">
        <v>0.85086564880000004</v>
      </c>
      <c r="P155">
        <v>0.85981117129999995</v>
      </c>
      <c r="Q155">
        <v>0.84449109830000002</v>
      </c>
      <c r="R155">
        <v>0.84567036579999999</v>
      </c>
      <c r="S155">
        <v>0.84914410470000001</v>
      </c>
      <c r="T155">
        <v>0.84826402160000003</v>
      </c>
      <c r="U155">
        <v>0.84641347509999998</v>
      </c>
      <c r="V155">
        <v>0.8450489739</v>
      </c>
      <c r="W155">
        <v>0.84420517129999995</v>
      </c>
      <c r="X155">
        <v>0.84291755619999997</v>
      </c>
      <c r="Y155">
        <v>0.84119230590000005</v>
      </c>
      <c r="Z155">
        <v>0.83924086750000004</v>
      </c>
      <c r="AA155">
        <v>0.8371769644</v>
      </c>
      <c r="AB155">
        <v>0.8349998166</v>
      </c>
      <c r="AC155">
        <v>0.83327503650000001</v>
      </c>
      <c r="AD155">
        <v>0.83150589080000004</v>
      </c>
      <c r="AE155">
        <v>0.82966868019999995</v>
      </c>
      <c r="AF155">
        <v>0.82778301470000004</v>
      </c>
      <c r="AG155">
        <v>0.82585028670000005</v>
      </c>
      <c r="AH155">
        <v>0.82374670270000006</v>
      </c>
      <c r="AI155">
        <v>0.82156946389999996</v>
      </c>
      <c r="AJ155">
        <v>0.81935659790000004</v>
      </c>
      <c r="AK155">
        <v>0.8171210391</v>
      </c>
      <c r="AL155">
        <v>0.81487770159999995</v>
      </c>
      <c r="AM155">
        <v>0.81278878789999998</v>
      </c>
      <c r="AN155">
        <v>0.81056028680000003</v>
      </c>
      <c r="AO155">
        <v>0.8083562124</v>
      </c>
      <c r="AP155">
        <v>0.80621582800000002</v>
      </c>
      <c r="AQ155">
        <v>0.80411458960000004</v>
      </c>
      <c r="AR155">
        <v>0.80208465870000001</v>
      </c>
      <c r="AS155">
        <v>0.80010480669999995</v>
      </c>
      <c r="AT155">
        <v>0.79815266669999996</v>
      </c>
      <c r="AU155">
        <v>0.79623304780000004</v>
      </c>
      <c r="AV155">
        <v>0.79433976159999997</v>
      </c>
    </row>
    <row r="156" spans="1:48" x14ac:dyDescent="0.25">
      <c r="A156" s="27" t="s">
        <v>1975</v>
      </c>
      <c r="B156">
        <v>0.90956872474594197</v>
      </c>
      <c r="C156">
        <v>0.90615316918317601</v>
      </c>
      <c r="D156">
        <v>0.91208780639999998</v>
      </c>
      <c r="E156">
        <v>0.90633531079999996</v>
      </c>
      <c r="F156">
        <v>0.91529215720000001</v>
      </c>
      <c r="G156">
        <v>0.9258930299</v>
      </c>
      <c r="H156">
        <v>0.89031570169999996</v>
      </c>
      <c r="I156">
        <v>0.87322089049999996</v>
      </c>
      <c r="J156">
        <v>0.88284801099999999</v>
      </c>
      <c r="K156">
        <v>0.89534380920000001</v>
      </c>
      <c r="L156">
        <v>0.87379536170000005</v>
      </c>
      <c r="M156">
        <v>0.86507184969999995</v>
      </c>
      <c r="N156">
        <v>0.87614478529999995</v>
      </c>
      <c r="O156">
        <v>0.88000828119999996</v>
      </c>
      <c r="P156">
        <v>0.87194545980000004</v>
      </c>
      <c r="Q156">
        <v>0.86626557660000003</v>
      </c>
      <c r="R156">
        <v>0.87061817939999997</v>
      </c>
      <c r="S156">
        <v>0.87532810809999995</v>
      </c>
      <c r="T156">
        <v>0.87713186750000005</v>
      </c>
      <c r="U156">
        <v>0.87977497370000002</v>
      </c>
      <c r="V156">
        <v>0.87946312530000004</v>
      </c>
      <c r="W156">
        <v>0.88065699509999995</v>
      </c>
      <c r="X156">
        <v>0.87831772779999995</v>
      </c>
      <c r="Y156">
        <v>0.87587868660000001</v>
      </c>
      <c r="Z156">
        <v>0.87235767870000003</v>
      </c>
      <c r="AA156">
        <v>0.86843535439999997</v>
      </c>
      <c r="AB156">
        <v>0.86439212050000003</v>
      </c>
      <c r="AC156">
        <v>0.8608352682</v>
      </c>
      <c r="AD156">
        <v>0.85731770269999996</v>
      </c>
      <c r="AE156">
        <v>0.85347394219999995</v>
      </c>
      <c r="AF156">
        <v>0.84948389759999998</v>
      </c>
      <c r="AG156">
        <v>0.84533899059999995</v>
      </c>
      <c r="AH156">
        <v>0.84082448649999997</v>
      </c>
      <c r="AI156">
        <v>0.83615068999999997</v>
      </c>
      <c r="AJ156">
        <v>0.83145036760000002</v>
      </c>
      <c r="AK156">
        <v>0.82667333750000005</v>
      </c>
      <c r="AL156">
        <v>0.82191685280000004</v>
      </c>
      <c r="AM156">
        <v>0.81812339789999999</v>
      </c>
      <c r="AN156">
        <v>0.81437068099999999</v>
      </c>
      <c r="AO156">
        <v>0.81073216560000005</v>
      </c>
      <c r="AP156">
        <v>0.80727766150000002</v>
      </c>
      <c r="AQ156">
        <v>0.80401523860000002</v>
      </c>
      <c r="AR156">
        <v>0.80056251980000004</v>
      </c>
      <c r="AS156">
        <v>0.79722444670000003</v>
      </c>
      <c r="AT156">
        <v>0.79398536389999996</v>
      </c>
      <c r="AU156">
        <v>0.79084150620000004</v>
      </c>
      <c r="AV156">
        <v>0.78777432759999999</v>
      </c>
    </row>
    <row r="157" spans="1:48" x14ac:dyDescent="0.25">
      <c r="A157" s="27" t="s">
        <v>1976</v>
      </c>
      <c r="B157">
        <v>0.76693254244619502</v>
      </c>
      <c r="C157">
        <v>0.76282529430745405</v>
      </c>
      <c r="D157">
        <v>0.76837789059999995</v>
      </c>
      <c r="E157">
        <v>0.76599953570000001</v>
      </c>
      <c r="F157">
        <v>0.76726643890000001</v>
      </c>
      <c r="G157">
        <v>0.76288881129999997</v>
      </c>
      <c r="H157">
        <v>0.74925230899999995</v>
      </c>
      <c r="I157">
        <v>0.74108840190000003</v>
      </c>
      <c r="J157">
        <v>0.7398858223</v>
      </c>
      <c r="K157">
        <v>0.73708762159999996</v>
      </c>
      <c r="L157">
        <v>0.73228626360000004</v>
      </c>
      <c r="M157">
        <v>0.72829719770000001</v>
      </c>
      <c r="N157">
        <v>0.72234084170000001</v>
      </c>
      <c r="O157">
        <v>0.7195767542</v>
      </c>
      <c r="P157">
        <v>0.71893598160000005</v>
      </c>
      <c r="Q157">
        <v>0.71809110549999999</v>
      </c>
      <c r="R157">
        <v>0.71525303419999997</v>
      </c>
      <c r="S157">
        <v>0.7084650334</v>
      </c>
      <c r="T157">
        <v>0.70649491549999999</v>
      </c>
      <c r="U157">
        <v>0.70197173509999999</v>
      </c>
      <c r="V157">
        <v>0.69861526650000005</v>
      </c>
      <c r="W157">
        <v>0.69635234219999997</v>
      </c>
      <c r="X157">
        <v>0.69504133489999997</v>
      </c>
      <c r="Y157">
        <v>0.69242930079999998</v>
      </c>
      <c r="Z157">
        <v>0.68938528440000002</v>
      </c>
      <c r="AA157">
        <v>0.6862211574</v>
      </c>
      <c r="AB157">
        <v>0.68288503209999996</v>
      </c>
      <c r="AC157">
        <v>0.68063544239999996</v>
      </c>
      <c r="AD157">
        <v>0.67801204289999994</v>
      </c>
      <c r="AE157">
        <v>0.67534072440000004</v>
      </c>
      <c r="AF157">
        <v>0.67256228730000001</v>
      </c>
      <c r="AG157">
        <v>0.66950939620000005</v>
      </c>
      <c r="AH157">
        <v>0.66630675390000005</v>
      </c>
      <c r="AI157">
        <v>0.66292383460000004</v>
      </c>
      <c r="AJ157">
        <v>0.65939574729999995</v>
      </c>
      <c r="AK157">
        <v>0.65580768730000005</v>
      </c>
      <c r="AL157">
        <v>0.65222808080000005</v>
      </c>
      <c r="AM157">
        <v>0.64871018020000004</v>
      </c>
      <c r="AN157">
        <v>0.64502747000000005</v>
      </c>
      <c r="AO157">
        <v>0.64141453879999999</v>
      </c>
      <c r="AP157">
        <v>0.63785315060000003</v>
      </c>
      <c r="AQ157">
        <v>0.63441615230000004</v>
      </c>
      <c r="AR157">
        <v>0.63101275950000002</v>
      </c>
      <c r="AS157">
        <v>0.62771797419999997</v>
      </c>
      <c r="AT157">
        <v>0.62446867240000004</v>
      </c>
      <c r="AU157">
        <v>0.62127060649999999</v>
      </c>
      <c r="AV157">
        <v>0.61810126750000005</v>
      </c>
    </row>
    <row r="158" spans="1:48" x14ac:dyDescent="0.25">
      <c r="A158" s="27" t="s">
        <v>1977</v>
      </c>
      <c r="B158">
        <v>0.91541414753537198</v>
      </c>
      <c r="C158">
        <v>0.90744078466855305</v>
      </c>
      <c r="D158">
        <v>0.91635567920000005</v>
      </c>
      <c r="E158">
        <v>0.91717844459999998</v>
      </c>
      <c r="F158">
        <v>0.91050811129999998</v>
      </c>
      <c r="G158">
        <v>0.89045537409999997</v>
      </c>
      <c r="H158">
        <v>0.88189478450000003</v>
      </c>
      <c r="I158">
        <v>0.87055633460000004</v>
      </c>
      <c r="J158">
        <v>0.8608577999</v>
      </c>
      <c r="K158">
        <v>0.85417279810000002</v>
      </c>
      <c r="L158">
        <v>0.84752680899999999</v>
      </c>
      <c r="M158">
        <v>0.83852603029999995</v>
      </c>
      <c r="N158">
        <v>0.82724190099999995</v>
      </c>
      <c r="O158">
        <v>0.82072432350000002</v>
      </c>
      <c r="P158">
        <v>0.8158412853</v>
      </c>
      <c r="Q158">
        <v>0.81124622550000003</v>
      </c>
      <c r="R158">
        <v>0.80412490039999995</v>
      </c>
      <c r="S158">
        <v>0.79687193300000003</v>
      </c>
      <c r="T158">
        <v>0.79069923340000003</v>
      </c>
      <c r="U158">
        <v>0.78321770869999996</v>
      </c>
      <c r="V158">
        <v>0.77680149399999998</v>
      </c>
      <c r="W158">
        <v>0.77194222560000003</v>
      </c>
      <c r="X158">
        <v>0.76772398230000005</v>
      </c>
      <c r="Y158">
        <v>0.76326294859999999</v>
      </c>
      <c r="Z158">
        <v>0.75851242320000001</v>
      </c>
      <c r="AA158">
        <v>0.75362939250000005</v>
      </c>
      <c r="AB158">
        <v>0.74861175570000005</v>
      </c>
      <c r="AC158">
        <v>0.74361800580000004</v>
      </c>
      <c r="AD158">
        <v>0.73852007409999998</v>
      </c>
      <c r="AE158">
        <v>0.73340750200000004</v>
      </c>
      <c r="AF158">
        <v>0.72820446940000005</v>
      </c>
      <c r="AG158">
        <v>0.72278429399999999</v>
      </c>
      <c r="AH158">
        <v>0.7171078662</v>
      </c>
      <c r="AI158">
        <v>0.71103455380000002</v>
      </c>
      <c r="AJ158">
        <v>0.70468811909999995</v>
      </c>
      <c r="AK158">
        <v>0.69814891859999995</v>
      </c>
      <c r="AL158">
        <v>0.69149737950000001</v>
      </c>
      <c r="AM158">
        <v>0.68472714680000002</v>
      </c>
      <c r="AN158">
        <v>0.6778039763</v>
      </c>
      <c r="AO158">
        <v>0.67089751139999998</v>
      </c>
      <c r="AP158">
        <v>0.66410480510000003</v>
      </c>
      <c r="AQ158">
        <v>0.65746489770000005</v>
      </c>
      <c r="AR158">
        <v>0.65097361539999998</v>
      </c>
      <c r="AS158">
        <v>0.64464478140000003</v>
      </c>
      <c r="AT158">
        <v>0.63843216629999999</v>
      </c>
      <c r="AU158">
        <v>0.6323358845</v>
      </c>
      <c r="AV158">
        <v>0.62639131719999996</v>
      </c>
    </row>
    <row r="159" spans="1:48" x14ac:dyDescent="0.25">
      <c r="A159" s="31" t="s">
        <v>1978</v>
      </c>
      <c r="B159">
        <v>1.6144864000000001</v>
      </c>
      <c r="C159">
        <v>1.6072</v>
      </c>
      <c r="D159">
        <v>1.6013437450000001</v>
      </c>
      <c r="E159">
        <v>1.615648459</v>
      </c>
      <c r="F159">
        <v>1.6776782640000001</v>
      </c>
      <c r="G159">
        <v>1.6116118800000001</v>
      </c>
      <c r="H159">
        <v>1.5711876600000001</v>
      </c>
      <c r="I159">
        <v>1.508730661</v>
      </c>
      <c r="J159">
        <v>1.4467503900000001</v>
      </c>
      <c r="K159">
        <v>1.4121248639999999</v>
      </c>
      <c r="L159">
        <v>1.446756935</v>
      </c>
      <c r="M159">
        <v>1.466185276</v>
      </c>
      <c r="N159">
        <v>1.469322802</v>
      </c>
      <c r="O159">
        <v>1.236497731</v>
      </c>
      <c r="P159">
        <v>0.93776385890000002</v>
      </c>
      <c r="Q159">
        <v>0.57414634170000001</v>
      </c>
      <c r="R159">
        <v>0.55582804269999997</v>
      </c>
      <c r="S159">
        <v>0.51848292409999996</v>
      </c>
      <c r="T159">
        <v>0.50606984509999997</v>
      </c>
      <c r="U159">
        <v>0.50249854859999998</v>
      </c>
      <c r="V159">
        <v>0.49602648960000001</v>
      </c>
      <c r="W159">
        <v>0.48524242940000001</v>
      </c>
      <c r="X159">
        <v>0.78099566090000005</v>
      </c>
      <c r="Y159">
        <v>0.91108833209999995</v>
      </c>
      <c r="Z159">
        <v>0.96918866390000002</v>
      </c>
      <c r="AA159">
        <v>1.00615297</v>
      </c>
      <c r="AB159">
        <v>1.0341751050000001</v>
      </c>
      <c r="AC159">
        <v>1.0557020699999999</v>
      </c>
      <c r="AD159">
        <v>1.068646974</v>
      </c>
      <c r="AE159">
        <v>1.077014975</v>
      </c>
      <c r="AF159">
        <v>1.0820093770000001</v>
      </c>
      <c r="AG159">
        <v>1.084353576</v>
      </c>
      <c r="AH159">
        <v>1.08472846</v>
      </c>
      <c r="AI159">
        <v>1.0835895579999999</v>
      </c>
      <c r="AJ159">
        <v>1.081136579</v>
      </c>
      <c r="AK159">
        <v>1.0778311540000001</v>
      </c>
      <c r="AL159">
        <v>1.0739291449999999</v>
      </c>
      <c r="AM159">
        <v>1.0691469469999999</v>
      </c>
      <c r="AN159">
        <v>1.064994172</v>
      </c>
      <c r="AO159">
        <v>1.0606012970000001</v>
      </c>
      <c r="AP159">
        <v>1.0559372170000001</v>
      </c>
      <c r="AQ159">
        <v>1.0512845639999999</v>
      </c>
      <c r="AR159">
        <v>1.0471041969999999</v>
      </c>
      <c r="AS159">
        <v>1.042076832</v>
      </c>
      <c r="AT159">
        <v>1.037135315</v>
      </c>
      <c r="AU159">
        <v>1.0323217929999999</v>
      </c>
      <c r="AV159">
        <v>1.027595321</v>
      </c>
    </row>
    <row r="160" spans="1:48" x14ac:dyDescent="0.25">
      <c r="A160" s="31" t="s">
        <v>1979</v>
      </c>
      <c r="B160">
        <v>0.95918118510306705</v>
      </c>
      <c r="C160">
        <v>0.95903236432299199</v>
      </c>
      <c r="D160">
        <v>0.95747490000000002</v>
      </c>
      <c r="E160">
        <v>0.95875181460000003</v>
      </c>
      <c r="F160">
        <v>1.002427534</v>
      </c>
      <c r="G160">
        <v>0.89759072510000004</v>
      </c>
      <c r="H160">
        <v>0.99629699189999998</v>
      </c>
      <c r="I160">
        <v>1.0093798220000001</v>
      </c>
      <c r="J160">
        <v>0.98180552450000003</v>
      </c>
      <c r="K160">
        <v>0.92753832849999995</v>
      </c>
      <c r="L160">
        <v>0.92019191089999997</v>
      </c>
      <c r="M160">
        <v>0.91440108689999999</v>
      </c>
      <c r="N160">
        <v>0.94569098289999998</v>
      </c>
      <c r="O160">
        <v>1.017165546</v>
      </c>
      <c r="P160">
        <v>1.020389255</v>
      </c>
      <c r="Q160">
        <v>0.927984276</v>
      </c>
      <c r="R160">
        <v>0.96169590459999998</v>
      </c>
      <c r="S160">
        <v>0.9955401706</v>
      </c>
      <c r="T160">
        <v>1.03667843</v>
      </c>
      <c r="U160">
        <v>1.081029032</v>
      </c>
      <c r="V160">
        <v>1.130356132</v>
      </c>
      <c r="W160">
        <v>1.1843458389999999</v>
      </c>
      <c r="X160">
        <v>1.166909969</v>
      </c>
      <c r="Y160">
        <v>1.149681349</v>
      </c>
      <c r="Z160">
        <v>1.1331582149999999</v>
      </c>
      <c r="AA160">
        <v>1.1171533010000001</v>
      </c>
      <c r="AB160">
        <v>1.1015083960000001</v>
      </c>
      <c r="AC160">
        <v>1.0868943069999999</v>
      </c>
      <c r="AD160">
        <v>1.071981973</v>
      </c>
      <c r="AE160">
        <v>1.057434816</v>
      </c>
      <c r="AF160">
        <v>1.0432757340000001</v>
      </c>
      <c r="AG160">
        <v>1.0294284199999999</v>
      </c>
      <c r="AH160">
        <v>1.0158728690000001</v>
      </c>
      <c r="AI160">
        <v>1.0026919560000001</v>
      </c>
      <c r="AJ160">
        <v>0.98974205989999997</v>
      </c>
      <c r="AK160">
        <v>0.97698391449999999</v>
      </c>
      <c r="AL160">
        <v>0.96471373829999996</v>
      </c>
      <c r="AM160">
        <v>0.96120649619999998</v>
      </c>
      <c r="AN160">
        <v>0.95792249519999995</v>
      </c>
      <c r="AO160">
        <v>0.95469315809999999</v>
      </c>
      <c r="AP160">
        <v>0.94992886779999997</v>
      </c>
      <c r="AQ160">
        <v>0.94688901859999997</v>
      </c>
      <c r="AR160">
        <v>0.94620501489999997</v>
      </c>
      <c r="AS160">
        <v>0.94570863469999999</v>
      </c>
      <c r="AT160">
        <v>0.94534438890000005</v>
      </c>
      <c r="AU160">
        <v>0.94508889380000005</v>
      </c>
      <c r="AV160">
        <v>0.94489360040000003</v>
      </c>
    </row>
    <row r="161" spans="1:48" x14ac:dyDescent="0.25">
      <c r="A161" s="31" t="s">
        <v>1980</v>
      </c>
      <c r="B161">
        <v>1.2298395699307201</v>
      </c>
      <c r="C161">
        <v>1.2272188999543701</v>
      </c>
      <c r="D161">
        <v>1.2455774660000001</v>
      </c>
      <c r="E161">
        <v>1.060817463</v>
      </c>
      <c r="F161">
        <v>1.0353031829999999</v>
      </c>
      <c r="G161">
        <v>1.065172244</v>
      </c>
      <c r="H161">
        <v>1.1267065030000001</v>
      </c>
      <c r="I161">
        <v>1.186931043</v>
      </c>
      <c r="J161">
        <v>1.2227553330000001</v>
      </c>
      <c r="K161">
        <v>1.2110138500000001</v>
      </c>
      <c r="L161">
        <v>1.1958948780000001</v>
      </c>
      <c r="M161">
        <v>1.1874398989999999</v>
      </c>
      <c r="N161">
        <v>1.2220013110000001</v>
      </c>
      <c r="O161">
        <v>1.232696164</v>
      </c>
      <c r="P161">
        <v>1.2313521999999999</v>
      </c>
      <c r="Q161">
        <v>1.217598545</v>
      </c>
      <c r="R161">
        <v>1.2244208350000001</v>
      </c>
      <c r="S161">
        <v>1.2160119579999999</v>
      </c>
      <c r="T161">
        <v>1.2218258710000001</v>
      </c>
      <c r="U161">
        <v>1.223944575</v>
      </c>
      <c r="V161">
        <v>1.224530514</v>
      </c>
      <c r="W161">
        <v>1.223939656</v>
      </c>
      <c r="X161">
        <v>1.2287823419999999</v>
      </c>
      <c r="Y161">
        <v>1.2245246000000001</v>
      </c>
      <c r="Z161">
        <v>1.221639318</v>
      </c>
      <c r="AA161">
        <v>1.2197720590000001</v>
      </c>
      <c r="AB161">
        <v>1.2183788250000001</v>
      </c>
      <c r="AC161">
        <v>1.2180950909999999</v>
      </c>
      <c r="AD161">
        <v>1.2165027799999999</v>
      </c>
      <c r="AE161">
        <v>1.2149668179999999</v>
      </c>
      <c r="AF161">
        <v>1.2134275299999999</v>
      </c>
      <c r="AG161">
        <v>1.2118197230000001</v>
      </c>
      <c r="AH161">
        <v>1.209836685</v>
      </c>
      <c r="AI161">
        <v>1.208143499</v>
      </c>
      <c r="AJ161">
        <v>1.206179925</v>
      </c>
      <c r="AK161">
        <v>1.204197714</v>
      </c>
      <c r="AL161">
        <v>1.202143376</v>
      </c>
      <c r="AM161">
        <v>1.19951382</v>
      </c>
      <c r="AN161">
        <v>1.1976094209999999</v>
      </c>
      <c r="AO161">
        <v>1.1954501630000001</v>
      </c>
      <c r="AP161">
        <v>1.191350943</v>
      </c>
      <c r="AQ161">
        <v>1.190498716</v>
      </c>
      <c r="AR161">
        <v>1.1891238049999999</v>
      </c>
      <c r="AS161">
        <v>1.18769506</v>
      </c>
      <c r="AT161">
        <v>1.186032202</v>
      </c>
      <c r="AU161">
        <v>1.1842324609999999</v>
      </c>
      <c r="AV161">
        <v>1.18233783</v>
      </c>
    </row>
    <row r="162" spans="1:48" x14ac:dyDescent="0.25">
      <c r="A162" s="31" t="s">
        <v>1981</v>
      </c>
      <c r="B162">
        <v>0.72350256633408805</v>
      </c>
      <c r="C162">
        <v>0.72169711470258702</v>
      </c>
      <c r="D162">
        <v>0.73022576449999999</v>
      </c>
      <c r="E162">
        <v>0.73785255530000005</v>
      </c>
      <c r="F162">
        <v>0.74117458479999998</v>
      </c>
      <c r="G162">
        <v>0.74384625540000004</v>
      </c>
      <c r="H162">
        <v>0.7336465807</v>
      </c>
      <c r="I162">
        <v>0.7286908742</v>
      </c>
      <c r="J162">
        <v>0.72640173220000004</v>
      </c>
      <c r="K162">
        <v>0.72566731910000004</v>
      </c>
      <c r="L162">
        <v>0.72362788970000003</v>
      </c>
      <c r="M162">
        <v>0.7214641061</v>
      </c>
      <c r="N162">
        <v>0.72201068660000001</v>
      </c>
      <c r="O162">
        <v>0.71537854850000004</v>
      </c>
      <c r="P162">
        <v>0.70859206679999998</v>
      </c>
      <c r="Q162">
        <v>0.70143439669999996</v>
      </c>
      <c r="R162">
        <v>0.70136289500000004</v>
      </c>
      <c r="S162">
        <v>0.72418764359999999</v>
      </c>
      <c r="T162">
        <v>0.75576746049999999</v>
      </c>
      <c r="U162">
        <v>0.78758200789999999</v>
      </c>
      <c r="V162">
        <v>0.80082409590000003</v>
      </c>
      <c r="W162">
        <v>0.81222043450000003</v>
      </c>
      <c r="X162">
        <v>0.81637181700000006</v>
      </c>
      <c r="Y162">
        <v>0.81446351019999996</v>
      </c>
      <c r="Z162">
        <v>0.8131174337</v>
      </c>
      <c r="AA162">
        <v>0.81323376830000005</v>
      </c>
      <c r="AB162">
        <v>0.81419824200000002</v>
      </c>
      <c r="AC162">
        <v>0.81768163650000003</v>
      </c>
      <c r="AD162">
        <v>0.81921362350000004</v>
      </c>
      <c r="AE162">
        <v>0.82066308669999999</v>
      </c>
      <c r="AF162">
        <v>0.82318537410000003</v>
      </c>
      <c r="AG162">
        <v>0.82560310589999997</v>
      </c>
      <c r="AH162">
        <v>0.82785034219999998</v>
      </c>
      <c r="AI162">
        <v>0.82972448850000002</v>
      </c>
      <c r="AJ162">
        <v>0.83159069630000004</v>
      </c>
      <c r="AK162">
        <v>0.83354488940000004</v>
      </c>
      <c r="AL162">
        <v>0.83538143669999998</v>
      </c>
      <c r="AM162">
        <v>0.8353416079</v>
      </c>
      <c r="AN162">
        <v>0.83516954649999997</v>
      </c>
      <c r="AO162">
        <v>0.83510411380000005</v>
      </c>
      <c r="AP162">
        <v>0.83508822920000003</v>
      </c>
      <c r="AQ162">
        <v>0.83520788580000005</v>
      </c>
      <c r="AR162">
        <v>0.83210076909999997</v>
      </c>
      <c r="AS162">
        <v>0.82824667699999999</v>
      </c>
      <c r="AT162">
        <v>0.82451455549999997</v>
      </c>
      <c r="AU162">
        <v>0.82102769170000001</v>
      </c>
      <c r="AV162">
        <v>0.81764886520000002</v>
      </c>
    </row>
    <row r="163" spans="1:48" x14ac:dyDescent="0.25">
      <c r="A163" s="31" t="s">
        <v>1982</v>
      </c>
      <c r="B163">
        <v>2.1724892708720001</v>
      </c>
      <c r="C163">
        <v>2.1712067057592699</v>
      </c>
      <c r="D163">
        <v>2.2525229809999998</v>
      </c>
      <c r="E163">
        <v>2.3441922270000002</v>
      </c>
      <c r="F163">
        <v>2.4198779699999999</v>
      </c>
      <c r="G163">
        <v>2.3417834059999998</v>
      </c>
      <c r="H163">
        <v>2.4002609380000002</v>
      </c>
      <c r="I163">
        <v>2.3897618010000001</v>
      </c>
      <c r="J163">
        <v>2.3677230520000001</v>
      </c>
      <c r="K163">
        <v>2.3247875389999999</v>
      </c>
      <c r="L163">
        <v>2.310392582</v>
      </c>
      <c r="M163">
        <v>2.2943783679999998</v>
      </c>
      <c r="N163">
        <v>2.3651566270000002</v>
      </c>
      <c r="O163">
        <v>2.451097565</v>
      </c>
      <c r="P163">
        <v>2.503923849</v>
      </c>
      <c r="Q163">
        <v>2.481356275</v>
      </c>
      <c r="R163">
        <v>2.5560739950000002</v>
      </c>
      <c r="S163">
        <v>2.51098088</v>
      </c>
      <c r="T163">
        <v>2.6427491949999999</v>
      </c>
      <c r="U163">
        <v>2.781008886</v>
      </c>
      <c r="V163">
        <v>2.9416976899999998</v>
      </c>
      <c r="W163">
        <v>3.0910926079999999</v>
      </c>
      <c r="X163">
        <v>3.1065091470000001</v>
      </c>
      <c r="Y163">
        <v>3.1005958470000001</v>
      </c>
      <c r="Z163">
        <v>3.0943676610000002</v>
      </c>
      <c r="AA163">
        <v>3.0896713330000001</v>
      </c>
      <c r="AB163">
        <v>3.0856380830000001</v>
      </c>
      <c r="AC163">
        <v>3.0810696750000002</v>
      </c>
      <c r="AD163">
        <v>3.0829680179999999</v>
      </c>
      <c r="AE163">
        <v>3.084677745</v>
      </c>
      <c r="AF163">
        <v>3.0856553139999998</v>
      </c>
      <c r="AG163">
        <v>3.0866388429999998</v>
      </c>
      <c r="AH163">
        <v>3.096168858</v>
      </c>
      <c r="AI163">
        <v>3.0980049099999998</v>
      </c>
      <c r="AJ163">
        <v>3.1002342349999998</v>
      </c>
      <c r="AK163">
        <v>3.1029897829999999</v>
      </c>
      <c r="AL163">
        <v>3.105730361</v>
      </c>
      <c r="AM163">
        <v>3.1631359460000001</v>
      </c>
      <c r="AN163">
        <v>3.2341262940000002</v>
      </c>
      <c r="AO163">
        <v>3.3114707719999998</v>
      </c>
      <c r="AP163">
        <v>3.3954543589999999</v>
      </c>
      <c r="AQ163">
        <v>3.4870797609999999</v>
      </c>
      <c r="AR163">
        <v>3.535309341</v>
      </c>
      <c r="AS163">
        <v>3.5824000210000002</v>
      </c>
      <c r="AT163">
        <v>3.6318111260000001</v>
      </c>
      <c r="AU163">
        <v>3.6837750370000002</v>
      </c>
      <c r="AV163">
        <v>3.7380400489999999</v>
      </c>
    </row>
    <row r="164" spans="1:48" x14ac:dyDescent="0.25">
      <c r="A164" s="31" t="s">
        <v>1983</v>
      </c>
      <c r="B164">
        <v>0.80665332029381698</v>
      </c>
      <c r="C164">
        <v>0.80553208645026997</v>
      </c>
      <c r="D164">
        <v>0.80598434730000001</v>
      </c>
      <c r="E164">
        <v>0.81083738240000003</v>
      </c>
      <c r="F164">
        <v>0.81954204289999999</v>
      </c>
      <c r="G164">
        <v>0.81705032389999999</v>
      </c>
      <c r="H164">
        <v>0.82114695829999995</v>
      </c>
      <c r="I164">
        <v>0.81172620520000005</v>
      </c>
      <c r="J164">
        <v>0.80850499080000005</v>
      </c>
      <c r="K164">
        <v>0.80456293990000005</v>
      </c>
      <c r="L164">
        <v>0.8014840043</v>
      </c>
      <c r="M164">
        <v>0.80192520629999997</v>
      </c>
      <c r="N164">
        <v>0.77515436179999997</v>
      </c>
      <c r="O164">
        <v>0.75716119790000003</v>
      </c>
      <c r="P164">
        <v>0.75005148119999998</v>
      </c>
      <c r="Q164">
        <v>0.74577636030000005</v>
      </c>
      <c r="R164">
        <v>0.75645097419999996</v>
      </c>
      <c r="S164">
        <v>0.7831714152</v>
      </c>
      <c r="T164">
        <v>0.8086723428</v>
      </c>
      <c r="U164">
        <v>0.83852171750000004</v>
      </c>
      <c r="V164">
        <v>0.92637491530000005</v>
      </c>
      <c r="W164">
        <v>1.0592728419999999</v>
      </c>
      <c r="X164">
        <v>0.98600573000000002</v>
      </c>
      <c r="Y164">
        <v>0.97588444399999996</v>
      </c>
      <c r="Z164">
        <v>0.97779905229999997</v>
      </c>
      <c r="AA164">
        <v>0.98183882710000003</v>
      </c>
      <c r="AB164">
        <v>0.98446574200000003</v>
      </c>
      <c r="AC164">
        <v>0.98686466689999996</v>
      </c>
      <c r="AD164">
        <v>0.98800906190000004</v>
      </c>
      <c r="AE164">
        <v>0.98890730739999999</v>
      </c>
      <c r="AF164">
        <v>0.98957805259999998</v>
      </c>
      <c r="AG164">
        <v>0.99038581120000002</v>
      </c>
      <c r="AH164">
        <v>0.99237687959999998</v>
      </c>
      <c r="AI164">
        <v>0.99427263809999999</v>
      </c>
      <c r="AJ164">
        <v>0.99645534790000001</v>
      </c>
      <c r="AK164">
        <v>0.99855892869999996</v>
      </c>
      <c r="AL164">
        <v>1.000741484</v>
      </c>
      <c r="AM164">
        <v>1.0242420880000001</v>
      </c>
      <c r="AN164">
        <v>1.0386002560000001</v>
      </c>
      <c r="AO164">
        <v>1.0639942710000001</v>
      </c>
      <c r="AP164">
        <v>1.092236115</v>
      </c>
      <c r="AQ164">
        <v>1.1235326370000001</v>
      </c>
      <c r="AR164">
        <v>1.1041158630000001</v>
      </c>
      <c r="AS164">
        <v>1.1139318389999999</v>
      </c>
      <c r="AT164">
        <v>1.132257617</v>
      </c>
      <c r="AU164">
        <v>1.1504035589999999</v>
      </c>
      <c r="AV164">
        <v>1.1674569939999999</v>
      </c>
    </row>
    <row r="165" spans="1:48" x14ac:dyDescent="0.25">
      <c r="A165" s="31" t="s">
        <v>1984</v>
      </c>
      <c r="B165">
        <v>1.1365966553545599</v>
      </c>
      <c r="C165">
        <v>1.1348006101053301</v>
      </c>
      <c r="D165">
        <v>1.138471303</v>
      </c>
      <c r="E165">
        <v>1.1838193180000001</v>
      </c>
      <c r="F165">
        <v>1.264917488</v>
      </c>
      <c r="G165">
        <v>1.1854598080000001</v>
      </c>
      <c r="H165">
        <v>1.220515953</v>
      </c>
      <c r="I165">
        <v>1.21279201</v>
      </c>
      <c r="J165">
        <v>1.164420526</v>
      </c>
      <c r="K165">
        <v>1.1425162790000001</v>
      </c>
      <c r="L165">
        <v>1.1821594550000001</v>
      </c>
      <c r="M165">
        <v>1.1944111390000001</v>
      </c>
      <c r="N165">
        <v>1.2308503639999999</v>
      </c>
      <c r="O165">
        <v>1.2745291560000001</v>
      </c>
      <c r="P165">
        <v>1.261064725</v>
      </c>
      <c r="Q165">
        <v>1.2426494340000001</v>
      </c>
      <c r="R165">
        <v>1.3246259389999999</v>
      </c>
      <c r="S165">
        <v>1.3527553269999999</v>
      </c>
      <c r="T165">
        <v>1.458010448</v>
      </c>
      <c r="U165">
        <v>1.5890731259999999</v>
      </c>
      <c r="V165">
        <v>1.8308722500000001</v>
      </c>
      <c r="W165">
        <v>2.1382037550000002</v>
      </c>
      <c r="X165">
        <v>1.9730314659999999</v>
      </c>
      <c r="Y165">
        <v>1.963151831</v>
      </c>
      <c r="Z165">
        <v>1.970339643</v>
      </c>
      <c r="AA165">
        <v>1.9772824280000001</v>
      </c>
      <c r="AB165">
        <v>1.980705443</v>
      </c>
      <c r="AC165">
        <v>1.985249077</v>
      </c>
      <c r="AD165">
        <v>1.9871386499999999</v>
      </c>
      <c r="AE165">
        <v>1.988276186</v>
      </c>
      <c r="AF165">
        <v>1.9891805899999999</v>
      </c>
      <c r="AG165">
        <v>1.990115844</v>
      </c>
      <c r="AH165">
        <v>1.9928635770000001</v>
      </c>
      <c r="AI165">
        <v>1.995587005</v>
      </c>
      <c r="AJ165">
        <v>1.99850178</v>
      </c>
      <c r="AK165">
        <v>2.0012828850000002</v>
      </c>
      <c r="AL165">
        <v>2.004117693</v>
      </c>
      <c r="AM165">
        <v>2.0753056230000002</v>
      </c>
      <c r="AN165">
        <v>2.1534410199999998</v>
      </c>
      <c r="AO165">
        <v>2.2393910359999998</v>
      </c>
      <c r="AP165">
        <v>2.3335943729999999</v>
      </c>
      <c r="AQ165">
        <v>2.4368763360000001</v>
      </c>
      <c r="AR165">
        <v>2.4894104060000002</v>
      </c>
      <c r="AS165">
        <v>2.5438403300000001</v>
      </c>
      <c r="AT165">
        <v>2.6005922250000002</v>
      </c>
      <c r="AU165">
        <v>2.6599869009999999</v>
      </c>
      <c r="AV165">
        <v>2.7219960200000002</v>
      </c>
    </row>
    <row r="166" spans="1:48" x14ac:dyDescent="0.25">
      <c r="A166" s="31" t="s">
        <v>1985</v>
      </c>
      <c r="B166">
        <v>0.85826357009632404</v>
      </c>
      <c r="C166">
        <v>0.85609180668569196</v>
      </c>
      <c r="D166">
        <v>0.8949121203</v>
      </c>
      <c r="E166">
        <v>0.68477797689999997</v>
      </c>
      <c r="F166">
        <v>0.68620596229999997</v>
      </c>
      <c r="G166">
        <v>0.75645708879999995</v>
      </c>
      <c r="H166">
        <v>0.83925344840000005</v>
      </c>
      <c r="I166">
        <v>0.90814806309999996</v>
      </c>
      <c r="J166">
        <v>0.94191187639999996</v>
      </c>
      <c r="K166">
        <v>0.94630305169999995</v>
      </c>
      <c r="L166">
        <v>0.94030258410000001</v>
      </c>
      <c r="M166">
        <v>0.94193855230000001</v>
      </c>
      <c r="N166">
        <v>0.89404378340000001</v>
      </c>
      <c r="O166">
        <v>0.86212076609999999</v>
      </c>
      <c r="P166">
        <v>0.85478460489999997</v>
      </c>
      <c r="Q166">
        <v>0.8571798384</v>
      </c>
      <c r="R166">
        <v>0.85493088269999995</v>
      </c>
      <c r="S166">
        <v>0.84799898169999999</v>
      </c>
      <c r="T166">
        <v>0.82745312319999997</v>
      </c>
      <c r="U166">
        <v>0.81115274920000002</v>
      </c>
      <c r="V166">
        <v>0.76427828939999998</v>
      </c>
      <c r="W166">
        <v>0.72111125009999999</v>
      </c>
      <c r="X166">
        <v>0.71630320830000005</v>
      </c>
      <c r="Y166">
        <v>0.70571708860000004</v>
      </c>
      <c r="Z166">
        <v>0.69450829489999999</v>
      </c>
      <c r="AA166">
        <v>0.68502872680000004</v>
      </c>
      <c r="AB166">
        <v>0.67457615140000005</v>
      </c>
      <c r="AC166">
        <v>0.66535275439999997</v>
      </c>
      <c r="AD166">
        <v>0.65749980470000002</v>
      </c>
      <c r="AE166">
        <v>0.65010258620000005</v>
      </c>
      <c r="AF166">
        <v>0.64273022670000002</v>
      </c>
      <c r="AG166">
        <v>0.63578198969999999</v>
      </c>
      <c r="AH166">
        <v>0.62931218919999998</v>
      </c>
      <c r="AI166">
        <v>0.62329344259999997</v>
      </c>
      <c r="AJ166">
        <v>0.61637637729999994</v>
      </c>
      <c r="AK166">
        <v>0.60920167489999999</v>
      </c>
      <c r="AL166">
        <v>0.60185206359999999</v>
      </c>
      <c r="AM166">
        <v>0.59444435139999996</v>
      </c>
      <c r="AN166">
        <v>0.58705131899999996</v>
      </c>
      <c r="AO166">
        <v>0.57918648250000004</v>
      </c>
      <c r="AP166">
        <v>0.57123220679999998</v>
      </c>
      <c r="AQ166">
        <v>0.56326027450000005</v>
      </c>
      <c r="AR166">
        <v>0.5562115675</v>
      </c>
      <c r="AS166">
        <v>0.54954928000000003</v>
      </c>
      <c r="AT166">
        <v>0.5430104965</v>
      </c>
      <c r="AU166">
        <v>0.53650112139999995</v>
      </c>
      <c r="AV166">
        <v>0.53005336390000002</v>
      </c>
    </row>
    <row r="167" spans="1:48" x14ac:dyDescent="0.25">
      <c r="A167" s="31" t="s">
        <v>1986</v>
      </c>
      <c r="B167">
        <v>1.7310772645315</v>
      </c>
      <c r="C167">
        <v>1.72205934310195</v>
      </c>
      <c r="D167">
        <v>1.787469956</v>
      </c>
      <c r="E167">
        <v>1.5946347830000001</v>
      </c>
      <c r="F167">
        <v>1.5142013590000001</v>
      </c>
      <c r="G167">
        <v>1.520818336</v>
      </c>
      <c r="H167">
        <v>1.535003372</v>
      </c>
      <c r="I167">
        <v>1.565997963</v>
      </c>
      <c r="J167">
        <v>1.6301522239999999</v>
      </c>
      <c r="K167">
        <v>1.668740245</v>
      </c>
      <c r="L167">
        <v>1.6734188059999999</v>
      </c>
      <c r="M167">
        <v>1.620861871</v>
      </c>
      <c r="N167">
        <v>1.7948861300000001</v>
      </c>
      <c r="O167">
        <v>1.800072903</v>
      </c>
      <c r="P167">
        <v>1.7689704390000001</v>
      </c>
      <c r="Q167">
        <v>1.7386818820000001</v>
      </c>
      <c r="R167">
        <v>1.7418487490000001</v>
      </c>
      <c r="S167">
        <v>1.7550086309999999</v>
      </c>
      <c r="T167">
        <v>1.7270882219999999</v>
      </c>
      <c r="U167">
        <v>1.780613156</v>
      </c>
      <c r="V167">
        <v>1.491520833</v>
      </c>
      <c r="W167">
        <v>1.508565894</v>
      </c>
      <c r="X167">
        <v>1.4622012790000001</v>
      </c>
      <c r="Y167">
        <v>1.4052833840000001</v>
      </c>
      <c r="Z167">
        <v>1.348576354</v>
      </c>
      <c r="AA167">
        <v>1.291550089</v>
      </c>
      <c r="AB167">
        <v>1.2362907830000001</v>
      </c>
      <c r="AC167">
        <v>1.186158158</v>
      </c>
      <c r="AD167">
        <v>1.155772338</v>
      </c>
      <c r="AE167">
        <v>1.1285181639999999</v>
      </c>
      <c r="AF167">
        <v>1.10064283</v>
      </c>
      <c r="AG167">
        <v>1.074102637</v>
      </c>
      <c r="AH167">
        <v>1.0542840499999999</v>
      </c>
      <c r="AI167">
        <v>1.0377729440000001</v>
      </c>
      <c r="AJ167">
        <v>1.020421528</v>
      </c>
      <c r="AK167">
        <v>1.003040836</v>
      </c>
      <c r="AL167">
        <v>0.98611626860000001</v>
      </c>
      <c r="AM167">
        <v>0.97000879500000003</v>
      </c>
      <c r="AN167">
        <v>0.95465158539999995</v>
      </c>
      <c r="AO167">
        <v>0.93880954670000005</v>
      </c>
      <c r="AP167">
        <v>0.92321073980000001</v>
      </c>
      <c r="AQ167">
        <v>0.90792129249999998</v>
      </c>
      <c r="AR167">
        <v>0.89643263289999997</v>
      </c>
      <c r="AS167">
        <v>0.88279144300000001</v>
      </c>
      <c r="AT167">
        <v>0.86948955230000002</v>
      </c>
      <c r="AU167">
        <v>0.85652667599999999</v>
      </c>
      <c r="AV167">
        <v>0.84386929759999996</v>
      </c>
    </row>
    <row r="168" spans="1:48" x14ac:dyDescent="0.25">
      <c r="A168" s="31" t="s">
        <v>1987</v>
      </c>
      <c r="B168">
        <v>0.530557499263413</v>
      </c>
      <c r="C168">
        <v>0.52849950878290697</v>
      </c>
      <c r="D168">
        <v>0.53375221220000002</v>
      </c>
      <c r="E168">
        <v>0.54767749349999995</v>
      </c>
      <c r="F168">
        <v>0.55459094630000005</v>
      </c>
      <c r="G168">
        <v>0.55659515589999997</v>
      </c>
      <c r="H168">
        <v>0.54864239150000005</v>
      </c>
      <c r="I168">
        <v>0.54336543270000004</v>
      </c>
      <c r="J168">
        <v>0.53932762099999998</v>
      </c>
      <c r="K168">
        <v>0.53648580219999997</v>
      </c>
      <c r="L168">
        <v>0.53322957039999996</v>
      </c>
      <c r="M168">
        <v>0.53148054410000001</v>
      </c>
      <c r="N168">
        <v>0.50002226110000003</v>
      </c>
      <c r="O168">
        <v>0.47875248660000003</v>
      </c>
      <c r="P168">
        <v>0.46966121</v>
      </c>
      <c r="Q168">
        <v>0.46761368949999998</v>
      </c>
      <c r="R168">
        <v>0.4651606003</v>
      </c>
      <c r="S168">
        <v>0.46198331920000002</v>
      </c>
      <c r="T168">
        <v>0.45738033119999999</v>
      </c>
      <c r="U168">
        <v>0.45192187519999999</v>
      </c>
      <c r="V168">
        <v>0.44871346699999998</v>
      </c>
      <c r="W168">
        <v>0.44391460440000002</v>
      </c>
      <c r="X168">
        <v>0.44098214530000002</v>
      </c>
      <c r="Y168">
        <v>0.43916447549999998</v>
      </c>
      <c r="Z168">
        <v>0.43810945899999998</v>
      </c>
      <c r="AA168">
        <v>0.43752889859999999</v>
      </c>
      <c r="AB168">
        <v>0.43716758169999997</v>
      </c>
      <c r="AC168">
        <v>0.43734879360000001</v>
      </c>
      <c r="AD168">
        <v>0.43744483890000002</v>
      </c>
      <c r="AE168">
        <v>0.43770219719999998</v>
      </c>
      <c r="AF168">
        <v>0.43790793030000003</v>
      </c>
      <c r="AG168">
        <v>0.43814896759999999</v>
      </c>
      <c r="AH168">
        <v>0.43838568280000001</v>
      </c>
      <c r="AI168">
        <v>0.4386322587</v>
      </c>
      <c r="AJ168">
        <v>0.4389279754</v>
      </c>
      <c r="AK168">
        <v>0.43921515480000001</v>
      </c>
      <c r="AL168">
        <v>0.4395380565</v>
      </c>
      <c r="AM168">
        <v>0.43966529650000002</v>
      </c>
      <c r="AN168">
        <v>0.4398022023</v>
      </c>
      <c r="AO168">
        <v>0.43998055629999999</v>
      </c>
      <c r="AP168">
        <v>0.44018083660000001</v>
      </c>
      <c r="AQ168">
        <v>0.4404471532</v>
      </c>
      <c r="AR168">
        <v>0.44029018879999998</v>
      </c>
      <c r="AS168">
        <v>0.43997614810000002</v>
      </c>
      <c r="AT168">
        <v>0.43959180590000002</v>
      </c>
      <c r="AU168">
        <v>0.43923652899999999</v>
      </c>
      <c r="AV168">
        <v>0.43889170799999999</v>
      </c>
    </row>
    <row r="169" spans="1:48" x14ac:dyDescent="0.25">
      <c r="A169" s="31" t="s">
        <v>1988</v>
      </c>
      <c r="B169">
        <v>0.84560295333843005</v>
      </c>
      <c r="C169">
        <v>0.84231382027092705</v>
      </c>
      <c r="D169">
        <v>0.87094133510000005</v>
      </c>
      <c r="E169">
        <v>0.83671513310000001</v>
      </c>
      <c r="F169">
        <v>0.8237672868</v>
      </c>
      <c r="G169">
        <v>0.80578579049999999</v>
      </c>
      <c r="H169">
        <v>0.80171325790000003</v>
      </c>
      <c r="I169">
        <v>0.81013859030000002</v>
      </c>
      <c r="J169">
        <v>0.81584445419999996</v>
      </c>
      <c r="K169">
        <v>0.80879144410000003</v>
      </c>
      <c r="L169">
        <v>0.79725100839999996</v>
      </c>
      <c r="M169">
        <v>0.78794335270000004</v>
      </c>
      <c r="N169">
        <v>0.84510352700000002</v>
      </c>
      <c r="O169">
        <v>0.87737678990000001</v>
      </c>
      <c r="P169">
        <v>0.88334830659999997</v>
      </c>
      <c r="Q169">
        <v>0.86450218749999996</v>
      </c>
      <c r="R169">
        <v>0.8710831819</v>
      </c>
      <c r="S169">
        <v>0.86252805789999998</v>
      </c>
      <c r="T169">
        <v>0.87014535609999999</v>
      </c>
      <c r="U169">
        <v>0.87951251279999998</v>
      </c>
      <c r="V169">
        <v>0.82277843859999999</v>
      </c>
      <c r="W169">
        <v>0.8080012982</v>
      </c>
      <c r="X169">
        <v>0.83299369150000002</v>
      </c>
      <c r="Y169">
        <v>0.83051466429999998</v>
      </c>
      <c r="Z169">
        <v>0.82418823559999999</v>
      </c>
      <c r="AA169">
        <v>0.8182756846</v>
      </c>
      <c r="AB169">
        <v>0.81390873210000003</v>
      </c>
      <c r="AC169">
        <v>0.81608186179999997</v>
      </c>
      <c r="AD169">
        <v>0.81602959180000001</v>
      </c>
      <c r="AE169">
        <v>0.81622363850000001</v>
      </c>
      <c r="AF169">
        <v>0.81617424859999999</v>
      </c>
      <c r="AG169">
        <v>0.81632535049999999</v>
      </c>
      <c r="AH169">
        <v>0.80862652779999999</v>
      </c>
      <c r="AI169">
        <v>0.8064666144</v>
      </c>
      <c r="AJ169">
        <v>0.80451735440000005</v>
      </c>
      <c r="AK169">
        <v>0.80208551989999999</v>
      </c>
      <c r="AL169">
        <v>0.79962936090000003</v>
      </c>
      <c r="AM169">
        <v>0.80247536890000004</v>
      </c>
      <c r="AN169">
        <v>0.80144159169999996</v>
      </c>
      <c r="AO169">
        <v>0.79994548190000003</v>
      </c>
      <c r="AP169">
        <v>0.79869583440000003</v>
      </c>
      <c r="AQ169">
        <v>0.79775486939999996</v>
      </c>
      <c r="AR169">
        <v>0.79569836120000004</v>
      </c>
      <c r="AS169">
        <v>0.7939466583</v>
      </c>
      <c r="AT169">
        <v>0.79229635470000004</v>
      </c>
      <c r="AU169">
        <v>0.79065964320000004</v>
      </c>
      <c r="AV169">
        <v>0.78902148959999996</v>
      </c>
    </row>
    <row r="170" spans="1:48" x14ac:dyDescent="0.25">
      <c r="A170" s="31" t="s">
        <v>1989</v>
      </c>
      <c r="B170">
        <v>0.90358847727230196</v>
      </c>
      <c r="C170">
        <v>0.90269033561072798</v>
      </c>
      <c r="D170">
        <v>0.91351991710000002</v>
      </c>
      <c r="E170">
        <v>0.93223801510000004</v>
      </c>
      <c r="F170">
        <v>0.98255748499999995</v>
      </c>
      <c r="G170">
        <v>0.90104073009999996</v>
      </c>
      <c r="H170">
        <v>0.95817991869999997</v>
      </c>
      <c r="I170">
        <v>0.9691640869</v>
      </c>
      <c r="J170">
        <v>0.95219183880000002</v>
      </c>
      <c r="K170">
        <v>0.90341252670000005</v>
      </c>
      <c r="L170">
        <v>0.88855702479999998</v>
      </c>
      <c r="M170">
        <v>0.88504461010000002</v>
      </c>
      <c r="N170">
        <v>0.89427615869999999</v>
      </c>
      <c r="O170">
        <v>0.93808932359999997</v>
      </c>
      <c r="P170">
        <v>0.93918155029999995</v>
      </c>
      <c r="Q170">
        <v>0.85302500940000003</v>
      </c>
      <c r="R170">
        <v>0.87049089140000002</v>
      </c>
      <c r="S170">
        <v>0.89295120750000001</v>
      </c>
      <c r="T170">
        <v>0.91854404099999998</v>
      </c>
      <c r="U170">
        <v>0.94633484499999998</v>
      </c>
      <c r="V170">
        <v>0.96945461239999997</v>
      </c>
      <c r="W170">
        <v>1.0045063190000001</v>
      </c>
      <c r="X170">
        <v>0.99895544520000001</v>
      </c>
      <c r="Y170">
        <v>0.98727851570000003</v>
      </c>
      <c r="Z170">
        <v>0.97474508179999997</v>
      </c>
      <c r="AA170">
        <v>0.96227273879999997</v>
      </c>
      <c r="AB170">
        <v>0.95008642249999997</v>
      </c>
      <c r="AC170">
        <v>0.939960248</v>
      </c>
      <c r="AD170">
        <v>0.9278435062</v>
      </c>
      <c r="AE170">
        <v>0.91460888500000004</v>
      </c>
      <c r="AF170">
        <v>0.90302354579999999</v>
      </c>
      <c r="AG170">
        <v>0.89165499690000005</v>
      </c>
      <c r="AH170">
        <v>0.88036586429999997</v>
      </c>
      <c r="AI170">
        <v>0.86929055899999996</v>
      </c>
      <c r="AJ170">
        <v>0.85826401269999997</v>
      </c>
      <c r="AK170">
        <v>0.84731361869999999</v>
      </c>
      <c r="AL170">
        <v>0.83643300490000005</v>
      </c>
      <c r="AM170">
        <v>0.83151428640000002</v>
      </c>
      <c r="AN170">
        <v>0.82573932790000004</v>
      </c>
      <c r="AO170">
        <v>0.81974506889999998</v>
      </c>
      <c r="AP170">
        <v>0.81373307520000004</v>
      </c>
      <c r="AQ170">
        <v>0.807791021</v>
      </c>
      <c r="AR170">
        <v>0.80471000960000005</v>
      </c>
      <c r="AS170">
        <v>0.80153258920000003</v>
      </c>
      <c r="AT170">
        <v>0.79831580469999996</v>
      </c>
      <c r="AU170">
        <v>0.79508887800000005</v>
      </c>
      <c r="AV170">
        <v>0.79184713149999997</v>
      </c>
    </row>
    <row r="171" spans="1:48" x14ac:dyDescent="0.25">
      <c r="A171" s="31" t="s">
        <v>1990</v>
      </c>
      <c r="B171">
        <v>0.48069250482374898</v>
      </c>
      <c r="C171">
        <v>0.47852427020353699</v>
      </c>
      <c r="D171">
        <v>0.48336968889999998</v>
      </c>
      <c r="E171">
        <v>0.40306051030000001</v>
      </c>
      <c r="F171">
        <v>0.3981110732</v>
      </c>
      <c r="G171">
        <v>0.42099397160000002</v>
      </c>
      <c r="H171">
        <v>0.44890453190000001</v>
      </c>
      <c r="I171">
        <v>0.47870131789999998</v>
      </c>
      <c r="J171">
        <v>0.50015895659999998</v>
      </c>
      <c r="K171">
        <v>0.50804917770000002</v>
      </c>
      <c r="L171">
        <v>0.51096403759999998</v>
      </c>
      <c r="M171">
        <v>0.51649579059999995</v>
      </c>
      <c r="N171">
        <v>0.51954143050000001</v>
      </c>
      <c r="O171">
        <v>0.52036346529999999</v>
      </c>
      <c r="P171">
        <v>0.52331220540000001</v>
      </c>
      <c r="Q171">
        <v>0.52193729330000005</v>
      </c>
      <c r="R171">
        <v>0.50296131639999997</v>
      </c>
      <c r="S171">
        <v>0.47979176060000001</v>
      </c>
      <c r="T171">
        <v>0.47543497880000002</v>
      </c>
      <c r="U171">
        <v>0.47178055549999998</v>
      </c>
      <c r="V171">
        <v>0.46786687830000001</v>
      </c>
      <c r="W171">
        <v>0.46383222860000001</v>
      </c>
      <c r="X171">
        <v>0.4606931983</v>
      </c>
      <c r="Y171">
        <v>0.45724132579999999</v>
      </c>
      <c r="Z171">
        <v>0.45459973609999998</v>
      </c>
      <c r="AA171">
        <v>0.4524152125</v>
      </c>
      <c r="AB171">
        <v>0.45020065440000001</v>
      </c>
      <c r="AC171">
        <v>0.44858351120000001</v>
      </c>
      <c r="AD171">
        <v>0.4459112247</v>
      </c>
      <c r="AE171">
        <v>0.44299418899999998</v>
      </c>
      <c r="AF171">
        <v>0.43986890560000003</v>
      </c>
      <c r="AG171">
        <v>0.43657167250000001</v>
      </c>
      <c r="AH171">
        <v>0.43404478829999998</v>
      </c>
      <c r="AI171">
        <v>0.43033919949999999</v>
      </c>
      <c r="AJ171">
        <v>0.42607942409999999</v>
      </c>
      <c r="AK171">
        <v>0.42182738549999999</v>
      </c>
      <c r="AL171">
        <v>0.41782996210000001</v>
      </c>
      <c r="AM171">
        <v>0.41452480720000001</v>
      </c>
      <c r="AN171">
        <v>0.41075636560000001</v>
      </c>
      <c r="AO171">
        <v>0.40686171199999999</v>
      </c>
      <c r="AP171">
        <v>0.4030754158</v>
      </c>
      <c r="AQ171">
        <v>0.39955453530000001</v>
      </c>
      <c r="AR171">
        <v>0.39652759180000002</v>
      </c>
      <c r="AS171">
        <v>0.39331396569999999</v>
      </c>
      <c r="AT171">
        <v>0.39001334110000002</v>
      </c>
      <c r="AU171">
        <v>0.38678598669999997</v>
      </c>
      <c r="AV171">
        <v>0.3836859614</v>
      </c>
    </row>
    <row r="172" spans="1:48" x14ac:dyDescent="0.25">
      <c r="A172" s="31" t="s">
        <v>1991</v>
      </c>
      <c r="B172">
        <v>0.92904472784417402</v>
      </c>
      <c r="C172">
        <v>0.92114029475294901</v>
      </c>
      <c r="D172">
        <v>0.95076389009999995</v>
      </c>
      <c r="E172">
        <v>1.0213904659999999</v>
      </c>
      <c r="F172">
        <v>1.076422169</v>
      </c>
      <c r="G172">
        <v>1.1110154219999999</v>
      </c>
      <c r="H172">
        <v>1.104369889</v>
      </c>
      <c r="I172">
        <v>1.130751965</v>
      </c>
      <c r="J172">
        <v>1.1792170900000001</v>
      </c>
      <c r="K172">
        <v>1.212787026</v>
      </c>
      <c r="L172">
        <v>1.237949086</v>
      </c>
      <c r="M172">
        <v>1.269534186</v>
      </c>
      <c r="N172">
        <v>1.0100920980000001</v>
      </c>
      <c r="O172">
        <v>1.0183169299999999</v>
      </c>
      <c r="P172">
        <v>1.1621322890000001</v>
      </c>
      <c r="Q172">
        <v>1.3231411879999999</v>
      </c>
      <c r="R172">
        <v>1.339413025</v>
      </c>
      <c r="S172">
        <v>1.1757232559999999</v>
      </c>
      <c r="T172">
        <v>1.188105425</v>
      </c>
      <c r="U172">
        <v>1.215785015</v>
      </c>
      <c r="V172">
        <v>1.351794403</v>
      </c>
      <c r="W172">
        <v>1.215311638</v>
      </c>
      <c r="X172">
        <v>0.952972229</v>
      </c>
      <c r="Y172">
        <v>0.86974876030000003</v>
      </c>
      <c r="Z172">
        <v>0.87120922840000004</v>
      </c>
      <c r="AA172">
        <v>0.89625247389999996</v>
      </c>
      <c r="AB172">
        <v>0.91513156849999999</v>
      </c>
      <c r="AC172">
        <v>0.91443952630000003</v>
      </c>
      <c r="AD172">
        <v>0.91326824549999996</v>
      </c>
      <c r="AE172">
        <v>0.91241312929999996</v>
      </c>
      <c r="AF172">
        <v>0.91070623250000005</v>
      </c>
      <c r="AG172">
        <v>0.90810453830000004</v>
      </c>
      <c r="AH172">
        <v>0.90379471649999998</v>
      </c>
      <c r="AI172">
        <v>0.89981486079999995</v>
      </c>
      <c r="AJ172">
        <v>0.89524055120000001</v>
      </c>
      <c r="AK172">
        <v>0.88962191899999998</v>
      </c>
      <c r="AL172">
        <v>0.88338671469999996</v>
      </c>
      <c r="AM172">
        <v>0.87951342349999995</v>
      </c>
      <c r="AN172">
        <v>0.87140560379999998</v>
      </c>
      <c r="AO172">
        <v>0.86166941350000004</v>
      </c>
      <c r="AP172">
        <v>0.852119768</v>
      </c>
      <c r="AQ172">
        <v>0.84340116580000002</v>
      </c>
      <c r="AR172">
        <v>0.83655094340000002</v>
      </c>
      <c r="AS172">
        <v>0.82832540830000001</v>
      </c>
      <c r="AT172">
        <v>0.81944571310000003</v>
      </c>
      <c r="AU172">
        <v>0.8105886752</v>
      </c>
      <c r="AV172">
        <v>0.80192796420000001</v>
      </c>
    </row>
    <row r="173" spans="1:48" x14ac:dyDescent="0.25">
      <c r="A173" s="31" t="s">
        <v>1992</v>
      </c>
      <c r="B173">
        <v>0.22145807272281501</v>
      </c>
      <c r="C173">
        <v>0.21956795431419801</v>
      </c>
      <c r="D173">
        <v>0.2294509834</v>
      </c>
      <c r="E173">
        <v>0.24831403269999999</v>
      </c>
      <c r="F173">
        <v>0.26293991700000002</v>
      </c>
      <c r="G173">
        <v>0.27142363000000003</v>
      </c>
      <c r="H173">
        <v>0.270803929</v>
      </c>
      <c r="I173">
        <v>0.27433120999999999</v>
      </c>
      <c r="J173">
        <v>0.28080965959999998</v>
      </c>
      <c r="K173">
        <v>0.28513719329999998</v>
      </c>
      <c r="L173">
        <v>0.28967538370000001</v>
      </c>
      <c r="M173">
        <v>0.29690615240000001</v>
      </c>
      <c r="N173">
        <v>0.25558188790000003</v>
      </c>
      <c r="O173">
        <v>0.25743019919999999</v>
      </c>
      <c r="P173">
        <v>0.2792706808</v>
      </c>
      <c r="Q173">
        <v>0.3032628805</v>
      </c>
      <c r="R173">
        <v>0.3109739453</v>
      </c>
      <c r="S173">
        <v>0.31154432830000001</v>
      </c>
      <c r="T173">
        <v>0.29797198850000001</v>
      </c>
      <c r="U173">
        <v>0.28140126430000001</v>
      </c>
      <c r="V173">
        <v>0.26840830110000002</v>
      </c>
      <c r="W173">
        <v>0.24258372389999999</v>
      </c>
      <c r="X173">
        <v>0.21723563309999999</v>
      </c>
      <c r="Y173">
        <v>0.2087463873</v>
      </c>
      <c r="Z173">
        <v>0.20995378200000001</v>
      </c>
      <c r="AA173">
        <v>0.2134356885</v>
      </c>
      <c r="AB173">
        <v>0.2153689942</v>
      </c>
      <c r="AC173">
        <v>0.2157004307</v>
      </c>
      <c r="AD173">
        <v>0.21393525090000001</v>
      </c>
      <c r="AE173">
        <v>0.21167528099999999</v>
      </c>
      <c r="AF173">
        <v>0.2096466662</v>
      </c>
      <c r="AG173">
        <v>0.20797839009999999</v>
      </c>
      <c r="AH173">
        <v>0.206581972</v>
      </c>
      <c r="AI173">
        <v>0.20515119060000001</v>
      </c>
      <c r="AJ173">
        <v>0.20359370469999999</v>
      </c>
      <c r="AK173">
        <v>0.20192141750000001</v>
      </c>
      <c r="AL173">
        <v>0.20018789270000001</v>
      </c>
      <c r="AM173">
        <v>0.1985340636</v>
      </c>
      <c r="AN173">
        <v>0.19654766479999999</v>
      </c>
      <c r="AO173">
        <v>0.1944384593</v>
      </c>
      <c r="AP173">
        <v>0.19239095140000001</v>
      </c>
      <c r="AQ173">
        <v>0.19049837450000001</v>
      </c>
      <c r="AR173">
        <v>0.18866234500000001</v>
      </c>
      <c r="AS173">
        <v>0.1869657213</v>
      </c>
      <c r="AT173">
        <v>0.18530733790000001</v>
      </c>
      <c r="AU173">
        <v>0.18363490339999999</v>
      </c>
      <c r="AV173">
        <v>0.18194900510000001</v>
      </c>
    </row>
    <row r="174" spans="1:48" x14ac:dyDescent="0.25">
      <c r="A174" s="31" t="s">
        <v>1993</v>
      </c>
      <c r="B174">
        <v>0.42670774462057698</v>
      </c>
      <c r="C174">
        <v>0.42296647959368699</v>
      </c>
      <c r="D174">
        <v>0.45079161579999999</v>
      </c>
      <c r="E174">
        <v>0.48352543399999998</v>
      </c>
      <c r="F174">
        <v>0.50946086660000001</v>
      </c>
      <c r="G174">
        <v>0.52795029159999995</v>
      </c>
      <c r="H174">
        <v>0.52749379470000002</v>
      </c>
      <c r="I174">
        <v>0.53770560680000001</v>
      </c>
      <c r="J174">
        <v>0.55817293199999996</v>
      </c>
      <c r="K174">
        <v>0.57240564829999996</v>
      </c>
      <c r="L174">
        <v>0.58255688210000001</v>
      </c>
      <c r="M174">
        <v>0.59560036709999997</v>
      </c>
      <c r="N174">
        <v>0.57015949349999995</v>
      </c>
      <c r="O174">
        <v>0.57889208309999995</v>
      </c>
      <c r="P174">
        <v>0.61838603189999997</v>
      </c>
      <c r="Q174">
        <v>0.65812275990000002</v>
      </c>
      <c r="R174">
        <v>0.6709893388</v>
      </c>
      <c r="S174">
        <v>0.64814981130000004</v>
      </c>
      <c r="T174">
        <v>0.63522575810000004</v>
      </c>
      <c r="U174">
        <v>0.62139286360000001</v>
      </c>
      <c r="V174">
        <v>0.6286504128</v>
      </c>
      <c r="W174">
        <v>0.56967425949999995</v>
      </c>
      <c r="X174">
        <v>0.49033017169999998</v>
      </c>
      <c r="Y174">
        <v>0.46054661209999997</v>
      </c>
      <c r="Z174">
        <v>0.45957085139999998</v>
      </c>
      <c r="AA174">
        <v>0.46720191859999999</v>
      </c>
      <c r="AB174">
        <v>0.47273968119999998</v>
      </c>
      <c r="AC174">
        <v>0.47585339119999998</v>
      </c>
      <c r="AD174">
        <v>0.4727358753</v>
      </c>
      <c r="AE174">
        <v>0.467532946</v>
      </c>
      <c r="AF174">
        <v>0.4626820546</v>
      </c>
      <c r="AG174">
        <v>0.4587903062</v>
      </c>
      <c r="AH174">
        <v>0.4556727089</v>
      </c>
      <c r="AI174">
        <v>0.45250426110000003</v>
      </c>
      <c r="AJ174">
        <v>0.44906192550000001</v>
      </c>
      <c r="AK174">
        <v>0.44526124919999999</v>
      </c>
      <c r="AL174">
        <v>0.44128253439999998</v>
      </c>
      <c r="AM174">
        <v>0.43788468079999998</v>
      </c>
      <c r="AN174">
        <v>0.43351179439999998</v>
      </c>
      <c r="AO174">
        <v>0.42874731999999999</v>
      </c>
      <c r="AP174">
        <v>0.4240706091</v>
      </c>
      <c r="AQ174">
        <v>0.41972833570000001</v>
      </c>
      <c r="AR174">
        <v>0.4154885338</v>
      </c>
      <c r="AS174">
        <v>0.41150834520000001</v>
      </c>
      <c r="AT174">
        <v>0.4075746314</v>
      </c>
      <c r="AU174">
        <v>0.40360884400000002</v>
      </c>
      <c r="AV174">
        <v>0.39959053579999998</v>
      </c>
    </row>
    <row r="175" spans="1:48" x14ac:dyDescent="0.25">
      <c r="A175" s="31" t="s">
        <v>1994</v>
      </c>
      <c r="B175">
        <v>0.45574511548420199</v>
      </c>
      <c r="C175">
        <v>0.45225846048836199</v>
      </c>
      <c r="D175">
        <v>0.486907231</v>
      </c>
      <c r="E175">
        <v>0.45795821840000001</v>
      </c>
      <c r="F175">
        <v>0.4507414938</v>
      </c>
      <c r="G175">
        <v>0.46047867529999997</v>
      </c>
      <c r="H175">
        <v>0.4696698265</v>
      </c>
      <c r="I175">
        <v>0.49120547079999999</v>
      </c>
      <c r="J175">
        <v>0.51797914379999999</v>
      </c>
      <c r="K175">
        <v>0.53531244570000003</v>
      </c>
      <c r="L175">
        <v>0.54766579520000003</v>
      </c>
      <c r="M175">
        <v>0.56347201999999996</v>
      </c>
      <c r="N175">
        <v>0.69497119789999995</v>
      </c>
      <c r="O175">
        <v>0.77768295239999996</v>
      </c>
      <c r="P175">
        <v>0.80869194970000002</v>
      </c>
      <c r="Q175">
        <v>0.79610801919999996</v>
      </c>
      <c r="R175">
        <v>0.79479887650000003</v>
      </c>
      <c r="S175">
        <v>0.73721409230000001</v>
      </c>
      <c r="T175">
        <v>0.74621708170000001</v>
      </c>
      <c r="U175">
        <v>0.77126604340000005</v>
      </c>
      <c r="V175">
        <v>0.82087384659999996</v>
      </c>
      <c r="W175">
        <v>0.79433469369999998</v>
      </c>
      <c r="X175">
        <v>0.71766077139999995</v>
      </c>
      <c r="Y175">
        <v>0.68770776789999999</v>
      </c>
      <c r="Z175">
        <v>0.68859826280000003</v>
      </c>
      <c r="AA175">
        <v>0.69826265440000002</v>
      </c>
      <c r="AB175">
        <v>0.70554489399999998</v>
      </c>
      <c r="AC175">
        <v>0.71096957080000001</v>
      </c>
      <c r="AD175">
        <v>0.70774501160000003</v>
      </c>
      <c r="AE175">
        <v>0.70114830610000001</v>
      </c>
      <c r="AF175">
        <v>0.69401670559999995</v>
      </c>
      <c r="AG175">
        <v>0.6878217472</v>
      </c>
      <c r="AH175">
        <v>0.68505779089999996</v>
      </c>
      <c r="AI175">
        <v>0.67925511620000001</v>
      </c>
      <c r="AJ175">
        <v>0.67167298890000005</v>
      </c>
      <c r="AK175">
        <v>0.66363170920000003</v>
      </c>
      <c r="AL175">
        <v>0.65604953249999998</v>
      </c>
      <c r="AM175">
        <v>0.65042304100000004</v>
      </c>
      <c r="AN175">
        <v>0.64324240789999998</v>
      </c>
      <c r="AO175">
        <v>0.63536646450000001</v>
      </c>
      <c r="AP175">
        <v>0.62757738169999999</v>
      </c>
      <c r="AQ175">
        <v>0.62030104399999997</v>
      </c>
      <c r="AR175">
        <v>0.61208591099999998</v>
      </c>
      <c r="AS175">
        <v>0.60536782570000003</v>
      </c>
      <c r="AT175">
        <v>0.59925531949999999</v>
      </c>
      <c r="AU175">
        <v>0.59306317149999999</v>
      </c>
      <c r="AV175">
        <v>0.58659353219999999</v>
      </c>
    </row>
    <row r="176" spans="1:48" x14ac:dyDescent="0.25">
      <c r="A176" s="34" t="s">
        <v>1995</v>
      </c>
      <c r="B176">
        <v>75004.231508040903</v>
      </c>
      <c r="C176">
        <v>76208.448705708593</v>
      </c>
      <c r="D176">
        <v>77348.812820000006</v>
      </c>
      <c r="E176">
        <v>79151.082190000001</v>
      </c>
      <c r="F176">
        <v>77871.789579999997</v>
      </c>
      <c r="G176">
        <v>77201.522089999999</v>
      </c>
      <c r="H176">
        <v>80490.953299999994</v>
      </c>
      <c r="I176">
        <v>79705.704800000007</v>
      </c>
      <c r="J176">
        <v>80002.04247</v>
      </c>
      <c r="K176">
        <v>77553.432750000007</v>
      </c>
      <c r="L176">
        <v>80716.751220000006</v>
      </c>
      <c r="M176">
        <v>80454.418449999997</v>
      </c>
      <c r="N176">
        <v>78661.106969999906</v>
      </c>
      <c r="O176">
        <v>80089.247010000006</v>
      </c>
      <c r="P176">
        <v>79184.606809999997</v>
      </c>
      <c r="Q176">
        <v>79484.031440000006</v>
      </c>
      <c r="R176">
        <v>80365.451010000004</v>
      </c>
      <c r="S176">
        <v>81647.882800000007</v>
      </c>
      <c r="T176">
        <v>82552.049849999996</v>
      </c>
      <c r="U176">
        <v>84029.276719999994</v>
      </c>
      <c r="V176">
        <v>85240.103210000001</v>
      </c>
      <c r="W176">
        <v>86091.107440000007</v>
      </c>
      <c r="X176">
        <v>86678.292159999997</v>
      </c>
      <c r="Y176">
        <v>87457.30128</v>
      </c>
      <c r="Z176">
        <v>88370.605869999999</v>
      </c>
      <c r="AA176">
        <v>89341.648620000007</v>
      </c>
      <c r="AB176">
        <v>90376.809049999996</v>
      </c>
      <c r="AC176">
        <v>91233.936449999994</v>
      </c>
      <c r="AD176">
        <v>92228.944889999999</v>
      </c>
      <c r="AE176">
        <v>93253.452940000003</v>
      </c>
      <c r="AF176">
        <v>94326.58034</v>
      </c>
      <c r="AG176">
        <v>95555.985190000007</v>
      </c>
      <c r="AH176">
        <v>96789.163589999996</v>
      </c>
      <c r="AI176">
        <v>98119.623909999995</v>
      </c>
      <c r="AJ176">
        <v>99519.808560000005</v>
      </c>
      <c r="AK176">
        <v>100979.227</v>
      </c>
      <c r="AL176">
        <v>102472.5787</v>
      </c>
      <c r="AM176">
        <v>103988.0392</v>
      </c>
      <c r="AN176">
        <v>105549.6321</v>
      </c>
      <c r="AO176">
        <v>107110.43979999999</v>
      </c>
      <c r="AP176">
        <v>108682.10430000001</v>
      </c>
      <c r="AQ176">
        <v>110240.9494</v>
      </c>
      <c r="AR176">
        <v>111812.7669</v>
      </c>
      <c r="AS176">
        <v>113390.18459999999</v>
      </c>
      <c r="AT176">
        <v>114986.1372</v>
      </c>
      <c r="AU176">
        <v>116596.071</v>
      </c>
      <c r="AV176">
        <v>118237.8458</v>
      </c>
    </row>
    <row r="177" spans="1:48" x14ac:dyDescent="0.25">
      <c r="A177" s="34" t="s">
        <v>1996</v>
      </c>
      <c r="B177">
        <v>117537.496895969</v>
      </c>
      <c r="C177">
        <v>119424.59942721399</v>
      </c>
      <c r="D177">
        <v>119780.3269</v>
      </c>
      <c r="E177">
        <v>123597.11870000001</v>
      </c>
      <c r="F177">
        <v>121789.295</v>
      </c>
      <c r="G177">
        <v>120819.6341</v>
      </c>
      <c r="H177">
        <v>122347.55250000001</v>
      </c>
      <c r="I177">
        <v>125000.7709</v>
      </c>
      <c r="J177">
        <v>123444.32150000001</v>
      </c>
      <c r="K177">
        <v>122470.31849999999</v>
      </c>
      <c r="L177">
        <v>124941.81690000001</v>
      </c>
      <c r="M177">
        <v>125004.9035</v>
      </c>
      <c r="N177">
        <v>125058.6649</v>
      </c>
      <c r="O177">
        <v>127947.28539999999</v>
      </c>
      <c r="P177">
        <v>128646.9639</v>
      </c>
      <c r="Q177">
        <v>127387.3946</v>
      </c>
      <c r="R177">
        <v>128941.57279999999</v>
      </c>
      <c r="S177">
        <v>130903.54300000001</v>
      </c>
      <c r="T177">
        <v>132440.65969999999</v>
      </c>
      <c r="U177">
        <v>134825.58730000001</v>
      </c>
      <c r="V177">
        <v>136675.90470000001</v>
      </c>
      <c r="W177">
        <v>137938.60089999999</v>
      </c>
      <c r="X177">
        <v>138857.0759</v>
      </c>
      <c r="Y177">
        <v>139954.4087</v>
      </c>
      <c r="Z177">
        <v>141222.64240000001</v>
      </c>
      <c r="AA177">
        <v>142574.72469999999</v>
      </c>
      <c r="AB177">
        <v>144029.12659999999</v>
      </c>
      <c r="AC177">
        <v>145363.16250000001</v>
      </c>
      <c r="AD177">
        <v>146930.9552</v>
      </c>
      <c r="AE177">
        <v>148578.9651</v>
      </c>
      <c r="AF177">
        <v>150320.28219999999</v>
      </c>
      <c r="AG177">
        <v>152323.63560000001</v>
      </c>
      <c r="AH177">
        <v>154354.4056</v>
      </c>
      <c r="AI177">
        <v>156536.37760000001</v>
      </c>
      <c r="AJ177">
        <v>158811.59839999999</v>
      </c>
      <c r="AK177">
        <v>161178.66990000001</v>
      </c>
      <c r="AL177">
        <v>163602.45629999999</v>
      </c>
      <c r="AM177">
        <v>166109.50099999999</v>
      </c>
      <c r="AN177">
        <v>168687.73379999999</v>
      </c>
      <c r="AO177">
        <v>171265.8584</v>
      </c>
      <c r="AP177">
        <v>173853.50719999999</v>
      </c>
      <c r="AQ177">
        <v>176429.894</v>
      </c>
      <c r="AR177">
        <v>179032.59179999999</v>
      </c>
      <c r="AS177">
        <v>181652.2605</v>
      </c>
      <c r="AT177">
        <v>184309.05379999999</v>
      </c>
      <c r="AU177">
        <v>186993.2568</v>
      </c>
      <c r="AV177">
        <v>189711.39720000001</v>
      </c>
    </row>
    <row r="178" spans="1:48" x14ac:dyDescent="0.25">
      <c r="A178" s="34" t="s">
        <v>1997</v>
      </c>
      <c r="B178">
        <v>86452.857567549101</v>
      </c>
      <c r="C178">
        <v>87840.886159765199</v>
      </c>
      <c r="D178">
        <v>89256.018979999906</v>
      </c>
      <c r="E178">
        <v>89073.173939999906</v>
      </c>
      <c r="F178">
        <v>87460.251130000004</v>
      </c>
      <c r="G178">
        <v>77610.951950000002</v>
      </c>
      <c r="H178">
        <v>84158.714200000002</v>
      </c>
      <c r="I178">
        <v>85437.054130000004</v>
      </c>
      <c r="J178">
        <v>85096.224990000002</v>
      </c>
      <c r="K178">
        <v>84771.009810000003</v>
      </c>
      <c r="L178">
        <v>86583.209619999994</v>
      </c>
      <c r="M178">
        <v>88619.788279999906</v>
      </c>
      <c r="N178">
        <v>92082.549379999997</v>
      </c>
      <c r="O178">
        <v>98428.37169</v>
      </c>
      <c r="P178">
        <v>100353.2491</v>
      </c>
      <c r="Q178">
        <v>101974.8741</v>
      </c>
      <c r="R178">
        <v>96043.879310000004</v>
      </c>
      <c r="S178">
        <v>104128.2907</v>
      </c>
      <c r="T178">
        <v>102959.47960000001</v>
      </c>
      <c r="U178">
        <v>104770.227</v>
      </c>
      <c r="V178">
        <v>105763.9734</v>
      </c>
      <c r="W178">
        <v>106349.8008</v>
      </c>
      <c r="X178">
        <v>106327.25320000001</v>
      </c>
      <c r="Y178">
        <v>107220.7752</v>
      </c>
      <c r="Z178">
        <v>108218.781</v>
      </c>
      <c r="AA178">
        <v>109269.5088</v>
      </c>
      <c r="AB178">
        <v>110448.17690000001</v>
      </c>
      <c r="AC178">
        <v>110984.8661</v>
      </c>
      <c r="AD178">
        <v>112086.1014</v>
      </c>
      <c r="AE178">
        <v>113256.6756</v>
      </c>
      <c r="AF178">
        <v>114518.1289</v>
      </c>
      <c r="AG178">
        <v>115984.8156</v>
      </c>
      <c r="AH178">
        <v>117572.79519999999</v>
      </c>
      <c r="AI178">
        <v>119211.2401</v>
      </c>
      <c r="AJ178">
        <v>120946.61440000001</v>
      </c>
      <c r="AK178">
        <v>122737.7948</v>
      </c>
      <c r="AL178">
        <v>124541.40180000001</v>
      </c>
      <c r="AM178">
        <v>126321.0751</v>
      </c>
      <c r="AN178">
        <v>128290.1652</v>
      </c>
      <c r="AO178">
        <v>130191.7838</v>
      </c>
      <c r="AP178">
        <v>132116.3063</v>
      </c>
      <c r="AQ178">
        <v>133975.6531</v>
      </c>
      <c r="AR178">
        <v>135900.0312</v>
      </c>
      <c r="AS178">
        <v>137778.55009999999</v>
      </c>
      <c r="AT178">
        <v>139689.75510000001</v>
      </c>
      <c r="AU178">
        <v>141615.64249999999</v>
      </c>
      <c r="AV178">
        <v>143600.99729999999</v>
      </c>
    </row>
    <row r="179" spans="1:48" x14ac:dyDescent="0.25">
      <c r="A179" s="34" t="s">
        <v>1998</v>
      </c>
      <c r="B179">
        <v>6443.4361503188402</v>
      </c>
      <c r="C179">
        <v>6546.8876019006802</v>
      </c>
      <c r="D179">
        <v>6626.6463919999997</v>
      </c>
      <c r="E179">
        <v>6713.8137669999996</v>
      </c>
      <c r="F179">
        <v>6307.9854690000002</v>
      </c>
      <c r="G179">
        <v>5409.4656910000003</v>
      </c>
      <c r="H179">
        <v>5602.034686</v>
      </c>
      <c r="I179">
        <v>6297.7647209999996</v>
      </c>
      <c r="J179">
        <v>5876.8832140000004</v>
      </c>
      <c r="K179">
        <v>5663.5101299999997</v>
      </c>
      <c r="L179">
        <v>5731.1367659999996</v>
      </c>
      <c r="M179">
        <v>5652.0939930000004</v>
      </c>
      <c r="N179">
        <v>5873.274171</v>
      </c>
      <c r="O179">
        <v>6153.7630419999996</v>
      </c>
      <c r="P179">
        <v>6256.4416080000001</v>
      </c>
      <c r="Q179">
        <v>6284.8654660000002</v>
      </c>
      <c r="R179">
        <v>6297.7069229999997</v>
      </c>
      <c r="S179">
        <v>6502.8167030000004</v>
      </c>
      <c r="T179">
        <v>6543.1760249999998</v>
      </c>
      <c r="U179">
        <v>6667.8202069999998</v>
      </c>
      <c r="V179">
        <v>7236.6210410000003</v>
      </c>
      <c r="W179">
        <v>7867.1002909999997</v>
      </c>
      <c r="X179">
        <v>8552.8106019999996</v>
      </c>
      <c r="Y179">
        <v>9398.2482049999999</v>
      </c>
      <c r="Z179">
        <v>10394.956529999999</v>
      </c>
      <c r="AA179">
        <v>11561.95047</v>
      </c>
      <c r="AB179">
        <v>12933.557140000001</v>
      </c>
      <c r="AC179">
        <v>13029.641809999999</v>
      </c>
      <c r="AD179">
        <v>13156.98568</v>
      </c>
      <c r="AE179">
        <v>13292.352419999999</v>
      </c>
      <c r="AF179">
        <v>13437.6453</v>
      </c>
      <c r="AG179">
        <v>13604.07734</v>
      </c>
      <c r="AH179">
        <v>13780.23329</v>
      </c>
      <c r="AI179">
        <v>13966.026040000001</v>
      </c>
      <c r="AJ179">
        <v>14162.12768</v>
      </c>
      <c r="AK179">
        <v>14365.33812</v>
      </c>
      <c r="AL179">
        <v>14571.679459999999</v>
      </c>
      <c r="AM179">
        <v>14777.40933</v>
      </c>
      <c r="AN179">
        <v>14997.215469999999</v>
      </c>
      <c r="AO179">
        <v>15215.62428</v>
      </c>
      <c r="AP179">
        <v>15437.05004</v>
      </c>
      <c r="AQ179">
        <v>15654.62664</v>
      </c>
      <c r="AR179">
        <v>15877.556710000001</v>
      </c>
      <c r="AS179">
        <v>16098.67304</v>
      </c>
      <c r="AT179">
        <v>16322.42324</v>
      </c>
      <c r="AU179">
        <v>16548.214479999999</v>
      </c>
      <c r="AV179">
        <v>16781.685870000001</v>
      </c>
    </row>
    <row r="180" spans="1:48" x14ac:dyDescent="0.25">
      <c r="A180" s="34" t="s">
        <v>1999</v>
      </c>
      <c r="B180">
        <v>19005.811891973201</v>
      </c>
      <c r="C180">
        <v>19310.9563495029</v>
      </c>
      <c r="D180">
        <v>19600.192340000001</v>
      </c>
      <c r="E180">
        <v>19850.04005</v>
      </c>
      <c r="F180">
        <v>18661.798279999999</v>
      </c>
      <c r="G180">
        <v>15984.624610000001</v>
      </c>
      <c r="H180">
        <v>16573.682079999999</v>
      </c>
      <c r="I180">
        <v>18718.45996</v>
      </c>
      <c r="J180">
        <v>17364.8613</v>
      </c>
      <c r="K180">
        <v>16696.140039999998</v>
      </c>
      <c r="L180">
        <v>16879.09288</v>
      </c>
      <c r="M180">
        <v>16581.47853</v>
      </c>
      <c r="N180">
        <v>17254.492399999999</v>
      </c>
      <c r="O180">
        <v>18086.75014</v>
      </c>
      <c r="P180">
        <v>18356.63305</v>
      </c>
      <c r="Q180">
        <v>18477.98732</v>
      </c>
      <c r="R180">
        <v>18528.846109999999</v>
      </c>
      <c r="S180">
        <v>19293.447339999999</v>
      </c>
      <c r="T180">
        <v>19288.940030000002</v>
      </c>
      <c r="U180">
        <v>19771.145280000001</v>
      </c>
      <c r="V180">
        <v>19815.315879999998</v>
      </c>
      <c r="W180">
        <v>19812.603080000001</v>
      </c>
      <c r="X180">
        <v>19471.666659999999</v>
      </c>
      <c r="Y180">
        <v>19388.793440000001</v>
      </c>
      <c r="Z180">
        <v>19398.618729999998</v>
      </c>
      <c r="AA180">
        <v>19451.98402</v>
      </c>
      <c r="AB180">
        <v>19553.40698</v>
      </c>
      <c r="AC180">
        <v>19570.256809999999</v>
      </c>
      <c r="AD180">
        <v>19640.851999999999</v>
      </c>
      <c r="AE180">
        <v>19724.530159999998</v>
      </c>
      <c r="AF180">
        <v>19823.075239999998</v>
      </c>
      <c r="AG180">
        <v>19967.91143</v>
      </c>
      <c r="AH180">
        <v>20110.152340000001</v>
      </c>
      <c r="AI180">
        <v>20244.034680000001</v>
      </c>
      <c r="AJ180">
        <v>20414.108230000002</v>
      </c>
      <c r="AK180">
        <v>20587.625749999999</v>
      </c>
      <c r="AL180">
        <v>20754.303619999999</v>
      </c>
      <c r="AM180">
        <v>20876.756590000001</v>
      </c>
      <c r="AN180">
        <v>21024.241559999999</v>
      </c>
      <c r="AO180">
        <v>21167.760409999999</v>
      </c>
      <c r="AP180">
        <v>21335.650740000001</v>
      </c>
      <c r="AQ180">
        <v>21478.04925</v>
      </c>
      <c r="AR180">
        <v>21635.21442</v>
      </c>
      <c r="AS180">
        <v>21789.375830000001</v>
      </c>
      <c r="AT180">
        <v>21936.605189999998</v>
      </c>
      <c r="AU180">
        <v>22083.585029999998</v>
      </c>
      <c r="AV180">
        <v>22311.384679999999</v>
      </c>
    </row>
    <row r="181" spans="1:48" x14ac:dyDescent="0.25">
      <c r="A181" s="34" t="s">
        <v>2000</v>
      </c>
      <c r="B181">
        <v>18652.255939648101</v>
      </c>
      <c r="C181">
        <v>18951.7239420023</v>
      </c>
      <c r="D181">
        <v>19204.917150000001</v>
      </c>
      <c r="E181">
        <v>19511.614300000001</v>
      </c>
      <c r="F181">
        <v>18928.817439999999</v>
      </c>
      <c r="G181">
        <v>16967.892370000001</v>
      </c>
      <c r="H181">
        <v>18051.951079999999</v>
      </c>
      <c r="I181">
        <v>17683.506519999999</v>
      </c>
      <c r="J181">
        <v>16925.579870000001</v>
      </c>
      <c r="K181">
        <v>16961.862939999999</v>
      </c>
      <c r="L181">
        <v>16843.628120000001</v>
      </c>
      <c r="M181">
        <v>17017.834859999999</v>
      </c>
      <c r="N181">
        <v>16940.007839999998</v>
      </c>
      <c r="O181">
        <v>17033.68389</v>
      </c>
      <c r="P181">
        <v>17102.465199999999</v>
      </c>
      <c r="Q181">
        <v>16824.39817</v>
      </c>
      <c r="R181">
        <v>16924.96212</v>
      </c>
      <c r="S181">
        <v>17514.880209999999</v>
      </c>
      <c r="T181">
        <v>17629.016599999999</v>
      </c>
      <c r="U181">
        <v>17959.718130000001</v>
      </c>
      <c r="V181">
        <v>19238.702440000001</v>
      </c>
      <c r="W181">
        <v>20574.470359999999</v>
      </c>
      <c r="X181">
        <v>21926.314979999999</v>
      </c>
      <c r="Y181">
        <v>23619.501899999999</v>
      </c>
      <c r="Z181">
        <v>25607.299729999999</v>
      </c>
      <c r="AA181">
        <v>27947.088489999998</v>
      </c>
      <c r="AB181">
        <v>30748.963159999999</v>
      </c>
      <c r="AC181">
        <v>30825.038130000001</v>
      </c>
      <c r="AD181">
        <v>30983.181250000001</v>
      </c>
      <c r="AE181">
        <v>31164.094300000001</v>
      </c>
      <c r="AF181">
        <v>31370.247050000002</v>
      </c>
      <c r="AG181">
        <v>31622.487539999998</v>
      </c>
      <c r="AH181">
        <v>31903.484899999999</v>
      </c>
      <c r="AI181">
        <v>32201.135340000001</v>
      </c>
      <c r="AJ181">
        <v>32520.681260000001</v>
      </c>
      <c r="AK181">
        <v>32853.834110000003</v>
      </c>
      <c r="AL181">
        <v>33190.8802</v>
      </c>
      <c r="AM181">
        <v>33517.215810000002</v>
      </c>
      <c r="AN181">
        <v>33880.815690000003</v>
      </c>
      <c r="AO181">
        <v>34240.331279999999</v>
      </c>
      <c r="AP181">
        <v>34606.33049</v>
      </c>
      <c r="AQ181">
        <v>34961.573479999999</v>
      </c>
      <c r="AR181">
        <v>35332.048499999997</v>
      </c>
      <c r="AS181">
        <v>35692.508589999998</v>
      </c>
      <c r="AT181">
        <v>36057.135649999997</v>
      </c>
      <c r="AU181">
        <v>36425.176249999997</v>
      </c>
      <c r="AV181">
        <v>36805.445599999999</v>
      </c>
    </row>
    <row r="182" spans="1:48" x14ac:dyDescent="0.25">
      <c r="A182" s="34" t="s">
        <v>2001</v>
      </c>
      <c r="B182">
        <v>5787.6625072391798</v>
      </c>
      <c r="C182">
        <v>5880.5853008653903</v>
      </c>
      <c r="D182">
        <v>5973.6752040000001</v>
      </c>
      <c r="E182">
        <v>6032.9743840000001</v>
      </c>
      <c r="F182">
        <v>6106.4652299999998</v>
      </c>
      <c r="G182">
        <v>5654.4291059999996</v>
      </c>
      <c r="H182">
        <v>5915.6654580000004</v>
      </c>
      <c r="I182">
        <v>6036.9747850000003</v>
      </c>
      <c r="J182">
        <v>5932.7037849999997</v>
      </c>
      <c r="K182">
        <v>5931.3625750000001</v>
      </c>
      <c r="L182">
        <v>5926.1738720000003</v>
      </c>
      <c r="M182">
        <v>6068.3236820000002</v>
      </c>
      <c r="N182">
        <v>6220.0831230000003</v>
      </c>
      <c r="O182">
        <v>6390.1481560000002</v>
      </c>
      <c r="P182">
        <v>6452.8568850000001</v>
      </c>
      <c r="Q182">
        <v>6580.0267709999998</v>
      </c>
      <c r="R182">
        <v>6598.187218</v>
      </c>
      <c r="S182">
        <v>6858.5454099999997</v>
      </c>
      <c r="T182">
        <v>6893.2225870000002</v>
      </c>
      <c r="U182">
        <v>7027.8948639999999</v>
      </c>
      <c r="V182">
        <v>7150.9042920000002</v>
      </c>
      <c r="W182">
        <v>7258.2602889999998</v>
      </c>
      <c r="X182">
        <v>7329.915798</v>
      </c>
      <c r="Y182">
        <v>7477.6973250000001</v>
      </c>
      <c r="Z182">
        <v>7664.9569920000004</v>
      </c>
      <c r="AA182">
        <v>7889.6148800000001</v>
      </c>
      <c r="AB182">
        <v>8163.1450240000004</v>
      </c>
      <c r="AC182">
        <v>8252.5830420000002</v>
      </c>
      <c r="AD182">
        <v>8364.9971569999998</v>
      </c>
      <c r="AE182">
        <v>8483.0717569999997</v>
      </c>
      <c r="AF182">
        <v>8609.0832210000008</v>
      </c>
      <c r="AG182">
        <v>8748.6078859999998</v>
      </c>
      <c r="AH182">
        <v>8898.1229189999995</v>
      </c>
      <c r="AI182">
        <v>9053.9096730000001</v>
      </c>
      <c r="AJ182">
        <v>9218.0748399999902</v>
      </c>
      <c r="AK182">
        <v>9387.8197319999999</v>
      </c>
      <c r="AL182">
        <v>9560.2901139999994</v>
      </c>
      <c r="AM182">
        <v>9733.3429309999901</v>
      </c>
      <c r="AN182">
        <v>9920.0756949999995</v>
      </c>
      <c r="AO182">
        <v>10108.10824</v>
      </c>
      <c r="AP182">
        <v>10301.525100000001</v>
      </c>
      <c r="AQ182">
        <v>10494.688959999999</v>
      </c>
      <c r="AR182">
        <v>10695.95117</v>
      </c>
      <c r="AS182">
        <v>10896.40451</v>
      </c>
      <c r="AT182">
        <v>11100.262140000001</v>
      </c>
      <c r="AU182">
        <v>11307.37127</v>
      </c>
      <c r="AV182">
        <v>11519.41649</v>
      </c>
    </row>
    <row r="183" spans="1:48" x14ac:dyDescent="0.25">
      <c r="A183" s="34" t="s">
        <v>2002</v>
      </c>
      <c r="B183">
        <v>22538.465475889701</v>
      </c>
      <c r="C183">
        <v>22900.327829378399</v>
      </c>
      <c r="D183">
        <v>23267.908090000001</v>
      </c>
      <c r="E183">
        <v>23540.998360000001</v>
      </c>
      <c r="F183">
        <v>23863.823349999999</v>
      </c>
      <c r="G183">
        <v>22272.251789999998</v>
      </c>
      <c r="H183">
        <v>23339.468669999998</v>
      </c>
      <c r="I183">
        <v>23915.281900000002</v>
      </c>
      <c r="J183">
        <v>23780.818780000001</v>
      </c>
      <c r="K183">
        <v>23920.468560000001</v>
      </c>
      <c r="L183">
        <v>24102.98878</v>
      </c>
      <c r="M183">
        <v>24890.93244</v>
      </c>
      <c r="N183">
        <v>25544.47971</v>
      </c>
      <c r="O183">
        <v>26487.65292</v>
      </c>
      <c r="P183">
        <v>26984.980640000002</v>
      </c>
      <c r="Q183">
        <v>27949.176589999999</v>
      </c>
      <c r="R183">
        <v>28330.821049999999</v>
      </c>
      <c r="S183">
        <v>28785.39543</v>
      </c>
      <c r="T183">
        <v>29057.615959999999</v>
      </c>
      <c r="U183">
        <v>29573.812900000001</v>
      </c>
      <c r="V183">
        <v>30016.216680000001</v>
      </c>
      <c r="W183">
        <v>30349.887129999999</v>
      </c>
      <c r="X183">
        <v>30690.799419999999</v>
      </c>
      <c r="Y183">
        <v>31125.46501</v>
      </c>
      <c r="Z183">
        <v>31705.34086</v>
      </c>
      <c r="AA183">
        <v>32363.923409999999</v>
      </c>
      <c r="AB183">
        <v>33127.146849999997</v>
      </c>
      <c r="AC183">
        <v>33380.73646</v>
      </c>
      <c r="AD183">
        <v>33683.188670000003</v>
      </c>
      <c r="AE183">
        <v>34003.746030000002</v>
      </c>
      <c r="AF183">
        <v>34351.65741</v>
      </c>
      <c r="AG183">
        <v>34740.686419999998</v>
      </c>
      <c r="AH183">
        <v>35164.844720000001</v>
      </c>
      <c r="AI183">
        <v>35623.137519999997</v>
      </c>
      <c r="AJ183">
        <v>36104.096790000003</v>
      </c>
      <c r="AK183">
        <v>36602.515019999999</v>
      </c>
      <c r="AL183">
        <v>37109.772770000003</v>
      </c>
      <c r="AM183">
        <v>37626.942410000003</v>
      </c>
      <c r="AN183">
        <v>38170.659229999997</v>
      </c>
      <c r="AO183">
        <v>38712.471660000003</v>
      </c>
      <c r="AP183">
        <v>39262.791870000001</v>
      </c>
      <c r="AQ183">
        <v>39824.347860000002</v>
      </c>
      <c r="AR183">
        <v>40419.646950000002</v>
      </c>
      <c r="AS183">
        <v>41018.980969999997</v>
      </c>
      <c r="AT183">
        <v>41626.204619999997</v>
      </c>
      <c r="AU183">
        <v>42238.858610000003</v>
      </c>
      <c r="AV183">
        <v>42856.730600000003</v>
      </c>
    </row>
    <row r="184" spans="1:48" x14ac:dyDescent="0.25">
      <c r="A184" s="34" t="s">
        <v>2003</v>
      </c>
      <c r="B184">
        <v>24379.862367314301</v>
      </c>
      <c r="C184">
        <v>24771.288943511401</v>
      </c>
      <c r="D184">
        <v>25095.923350000001</v>
      </c>
      <c r="E184">
        <v>26116.935590000001</v>
      </c>
      <c r="F184">
        <v>25689.612389999998</v>
      </c>
      <c r="G184">
        <v>22005.21974</v>
      </c>
      <c r="H184">
        <v>23429.680079999998</v>
      </c>
      <c r="I184">
        <v>24475.584790000001</v>
      </c>
      <c r="J184">
        <v>23552.727439999999</v>
      </c>
      <c r="K184">
        <v>22461.725180000001</v>
      </c>
      <c r="L184">
        <v>22011.25548</v>
      </c>
      <c r="M184">
        <v>22696.600600000002</v>
      </c>
      <c r="N184">
        <v>22862.622930000001</v>
      </c>
      <c r="O184">
        <v>23660.597959999999</v>
      </c>
      <c r="P184">
        <v>23842.792280000001</v>
      </c>
      <c r="Q184">
        <v>23396.678449999999</v>
      </c>
      <c r="R184">
        <v>23308.140589999999</v>
      </c>
      <c r="S184">
        <v>24270.69112</v>
      </c>
      <c r="T184">
        <v>24351.372319999999</v>
      </c>
      <c r="U184">
        <v>24828.72797</v>
      </c>
      <c r="V184">
        <v>25237.49524</v>
      </c>
      <c r="W184">
        <v>25611.592120000001</v>
      </c>
      <c r="X184">
        <v>25833.709480000001</v>
      </c>
      <c r="Y184">
        <v>26333.448789999999</v>
      </c>
      <c r="Z184">
        <v>26970.566070000001</v>
      </c>
      <c r="AA184">
        <v>27733.116529999999</v>
      </c>
      <c r="AB184">
        <v>28646.646239999998</v>
      </c>
      <c r="AC184">
        <v>28792.49496</v>
      </c>
      <c r="AD184">
        <v>29027.794539999999</v>
      </c>
      <c r="AE184">
        <v>29280.18232</v>
      </c>
      <c r="AF184">
        <v>29555.44988</v>
      </c>
      <c r="AG184">
        <v>29879.349149999998</v>
      </c>
      <c r="AH184">
        <v>30226.106790000002</v>
      </c>
      <c r="AI184">
        <v>30585.864010000001</v>
      </c>
      <c r="AJ184">
        <v>30972.204559999998</v>
      </c>
      <c r="AK184">
        <v>31371.310280000002</v>
      </c>
      <c r="AL184">
        <v>31772.701420000001</v>
      </c>
      <c r="AM184">
        <v>32162.286840000001</v>
      </c>
      <c r="AN184">
        <v>32588.853800000001</v>
      </c>
      <c r="AO184">
        <v>33009.069219999998</v>
      </c>
      <c r="AP184">
        <v>33444.181109999998</v>
      </c>
      <c r="AQ184">
        <v>33864.332770000001</v>
      </c>
      <c r="AR184">
        <v>34299.37962</v>
      </c>
      <c r="AS184">
        <v>34725.534679999997</v>
      </c>
      <c r="AT184">
        <v>35155.120179999998</v>
      </c>
      <c r="AU184">
        <v>35588.012799999997</v>
      </c>
      <c r="AV184">
        <v>36044.925170000002</v>
      </c>
    </row>
    <row r="185" spans="1:48" x14ac:dyDescent="0.25">
      <c r="A185" s="34" t="s">
        <v>2004</v>
      </c>
      <c r="B185">
        <v>23437.3693765957</v>
      </c>
      <c r="C185">
        <v>23813.663922968801</v>
      </c>
      <c r="D185">
        <v>24202.78458</v>
      </c>
      <c r="E185">
        <v>24262.220949999999</v>
      </c>
      <c r="F185">
        <v>22632.86706</v>
      </c>
      <c r="G185">
        <v>18250.237939999999</v>
      </c>
      <c r="H185">
        <v>20181.786609999999</v>
      </c>
      <c r="I185">
        <v>20825.788980000001</v>
      </c>
      <c r="J185">
        <v>19723.441989999999</v>
      </c>
      <c r="K185">
        <v>19586.06726</v>
      </c>
      <c r="L185">
        <v>19668.340939999998</v>
      </c>
      <c r="M185">
        <v>19810.93579</v>
      </c>
      <c r="N185">
        <v>19355.144639999999</v>
      </c>
      <c r="O185">
        <v>20394.794559999998</v>
      </c>
      <c r="P185">
        <v>20593.325990000001</v>
      </c>
      <c r="Q185">
        <v>19993.399669999999</v>
      </c>
      <c r="R185">
        <v>19887.025010000001</v>
      </c>
      <c r="S185">
        <v>20860.642690000001</v>
      </c>
      <c r="T185">
        <v>20899.953280000002</v>
      </c>
      <c r="U185">
        <v>21309.07129</v>
      </c>
      <c r="V185">
        <v>21538.523509999999</v>
      </c>
      <c r="W185">
        <v>21684.64172</v>
      </c>
      <c r="X185">
        <v>21643.559850000001</v>
      </c>
      <c r="Y185">
        <v>21802.90654</v>
      </c>
      <c r="Z185">
        <v>21999.127229999998</v>
      </c>
      <c r="AA185">
        <v>22214.641790000001</v>
      </c>
      <c r="AB185">
        <v>22459.148229999999</v>
      </c>
      <c r="AC185">
        <v>22393.732240000001</v>
      </c>
      <c r="AD185">
        <v>22397.271250000002</v>
      </c>
      <c r="AE185">
        <v>22416.424589999999</v>
      </c>
      <c r="AF185">
        <v>22455.734680000001</v>
      </c>
      <c r="AG185">
        <v>22529.941650000001</v>
      </c>
      <c r="AH185">
        <v>22628.84333</v>
      </c>
      <c r="AI185">
        <v>22736.407729999999</v>
      </c>
      <c r="AJ185">
        <v>22864.403200000001</v>
      </c>
      <c r="AK185">
        <v>23001.34881</v>
      </c>
      <c r="AL185">
        <v>23139.187300000001</v>
      </c>
      <c r="AM185">
        <v>23264.721890000001</v>
      </c>
      <c r="AN185">
        <v>23421.593410000001</v>
      </c>
      <c r="AO185">
        <v>23573.785530000001</v>
      </c>
      <c r="AP185">
        <v>23734.870569999999</v>
      </c>
      <c r="AQ185">
        <v>23883.93247</v>
      </c>
      <c r="AR185">
        <v>24046.490030000001</v>
      </c>
      <c r="AS185">
        <v>24201.08412</v>
      </c>
      <c r="AT185">
        <v>24357.847730000001</v>
      </c>
      <c r="AU185">
        <v>24517.222089999999</v>
      </c>
      <c r="AV185">
        <v>24692.914799999999</v>
      </c>
    </row>
    <row r="186" spans="1:48" x14ac:dyDescent="0.25">
      <c r="A186" s="34" t="s">
        <v>2005</v>
      </c>
      <c r="B186">
        <v>11145.2459930199</v>
      </c>
      <c r="C186">
        <v>11324.186522469799</v>
      </c>
      <c r="D186">
        <v>11503.41217</v>
      </c>
      <c r="E186">
        <v>11446.15646</v>
      </c>
      <c r="F186">
        <v>10818.63226</v>
      </c>
      <c r="G186">
        <v>9012.5686440000009</v>
      </c>
      <c r="H186">
        <v>9800.2915830000002</v>
      </c>
      <c r="I186">
        <v>9925.8376489999901</v>
      </c>
      <c r="J186">
        <v>9511.6911199999995</v>
      </c>
      <c r="K186">
        <v>9293.7036270000008</v>
      </c>
      <c r="L186">
        <v>9398.3762480000005</v>
      </c>
      <c r="M186">
        <v>9355.8143080000009</v>
      </c>
      <c r="N186">
        <v>9199.7774140000001</v>
      </c>
      <c r="O186">
        <v>9691.8466389999994</v>
      </c>
      <c r="P186">
        <v>9677.0514139999996</v>
      </c>
      <c r="Q186">
        <v>9442.8029580000002</v>
      </c>
      <c r="R186">
        <v>9410.811146</v>
      </c>
      <c r="S186">
        <v>9976.4411340000006</v>
      </c>
      <c r="T186">
        <v>9972.5473910000001</v>
      </c>
      <c r="U186">
        <v>10177.64257</v>
      </c>
      <c r="V186">
        <v>10584.41216</v>
      </c>
      <c r="W186">
        <v>10989.99019</v>
      </c>
      <c r="X186">
        <v>11300.98198</v>
      </c>
      <c r="Y186">
        <v>11812.890289999999</v>
      </c>
      <c r="Z186">
        <v>12416.362660000001</v>
      </c>
      <c r="AA186">
        <v>13115.77367</v>
      </c>
      <c r="AB186">
        <v>13936.36911</v>
      </c>
      <c r="AC186">
        <v>13961.334210000001</v>
      </c>
      <c r="AD186">
        <v>14041.055120000001</v>
      </c>
      <c r="AE186">
        <v>14129.947920000001</v>
      </c>
      <c r="AF186">
        <v>14231.680780000001</v>
      </c>
      <c r="AG186">
        <v>14356.372069999999</v>
      </c>
      <c r="AH186">
        <v>14499.01031</v>
      </c>
      <c r="AI186">
        <v>14643.28565</v>
      </c>
      <c r="AJ186">
        <v>14801.28759</v>
      </c>
      <c r="AK186">
        <v>14964.37507</v>
      </c>
      <c r="AL186">
        <v>15126.675440000001</v>
      </c>
      <c r="AM186">
        <v>15276.91541</v>
      </c>
      <c r="AN186">
        <v>15453.114170000001</v>
      </c>
      <c r="AO186">
        <v>15625.378500000001</v>
      </c>
      <c r="AP186">
        <v>15804.391019999999</v>
      </c>
      <c r="AQ186">
        <v>15973.484930000001</v>
      </c>
      <c r="AR186">
        <v>16155.130499999999</v>
      </c>
      <c r="AS186">
        <v>16327.125400000001</v>
      </c>
      <c r="AT186">
        <v>16499.71544</v>
      </c>
      <c r="AU186">
        <v>16673.348040000001</v>
      </c>
      <c r="AV186">
        <v>16854.36131</v>
      </c>
    </row>
    <row r="187" spans="1:48" x14ac:dyDescent="0.25">
      <c r="A187" s="34" t="s">
        <v>2006</v>
      </c>
      <c r="B187">
        <v>429011.37934706599</v>
      </c>
      <c r="C187">
        <v>435899.29581014602</v>
      </c>
      <c r="D187">
        <v>440694.20449999999</v>
      </c>
      <c r="E187">
        <v>455001.8799</v>
      </c>
      <c r="F187">
        <v>450599.99070000002</v>
      </c>
      <c r="G187">
        <v>409534.05239999999</v>
      </c>
      <c r="H187">
        <v>421942.9032</v>
      </c>
      <c r="I187">
        <v>431736.5846</v>
      </c>
      <c r="J187">
        <v>427536.22610000003</v>
      </c>
      <c r="K187">
        <v>422905.56479999999</v>
      </c>
      <c r="L187">
        <v>427600.52439999999</v>
      </c>
      <c r="M187">
        <v>433998.73090000002</v>
      </c>
      <c r="N187">
        <v>440887.24739999999</v>
      </c>
      <c r="O187">
        <v>454004.9474</v>
      </c>
      <c r="P187">
        <v>461798.62229999999</v>
      </c>
      <c r="Q187">
        <v>471752.34600000002</v>
      </c>
      <c r="R187">
        <v>473866.34259999997</v>
      </c>
      <c r="S187">
        <v>495902.63660000003</v>
      </c>
      <c r="T187">
        <v>498037.5295</v>
      </c>
      <c r="U187">
        <v>507505.05820000003</v>
      </c>
      <c r="V187">
        <v>513934.951</v>
      </c>
      <c r="W187">
        <v>518351.45610000001</v>
      </c>
      <c r="X187">
        <v>518013.3406</v>
      </c>
      <c r="Y187">
        <v>522544.41759999999</v>
      </c>
      <c r="Z187">
        <v>527828.19889999996</v>
      </c>
      <c r="AA187">
        <v>533539.79929999996</v>
      </c>
      <c r="AB187">
        <v>539892.67610000004</v>
      </c>
      <c r="AC187">
        <v>542784.86690000002</v>
      </c>
      <c r="AD187">
        <v>547422.52430000005</v>
      </c>
      <c r="AE187">
        <v>552479.44770000002</v>
      </c>
      <c r="AF187">
        <v>557980.15379999997</v>
      </c>
      <c r="AG187">
        <v>564306.96400000004</v>
      </c>
      <c r="AH187">
        <v>571317.60800000001</v>
      </c>
      <c r="AI187">
        <v>578512.22939999995</v>
      </c>
      <c r="AJ187">
        <v>586160.82180000003</v>
      </c>
      <c r="AK187">
        <v>594085.83389999997</v>
      </c>
      <c r="AL187">
        <v>602093.94510000001</v>
      </c>
      <c r="AM187">
        <v>609598.30209999997</v>
      </c>
      <c r="AN187">
        <v>618110.65740000003</v>
      </c>
      <c r="AO187">
        <v>626521.47939999995</v>
      </c>
      <c r="AP187">
        <v>635051.80070000002</v>
      </c>
      <c r="AQ187">
        <v>643353.42209999997</v>
      </c>
      <c r="AR187">
        <v>652068.99699999997</v>
      </c>
      <c r="AS187">
        <v>660477.58730000001</v>
      </c>
      <c r="AT187">
        <v>668977.10329999996</v>
      </c>
      <c r="AU187">
        <v>677546.39839999995</v>
      </c>
      <c r="AV187">
        <v>686408.32909999997</v>
      </c>
    </row>
    <row r="188" spans="1:48" x14ac:dyDescent="0.25">
      <c r="A188" s="34" t="s">
        <v>2007</v>
      </c>
      <c r="B188">
        <v>221504.25710132401</v>
      </c>
      <c r="C188">
        <v>225060.57959666799</v>
      </c>
      <c r="D188">
        <v>228700.97700000001</v>
      </c>
      <c r="E188">
        <v>242245.16510000001</v>
      </c>
      <c r="F188">
        <v>243326.64139999999</v>
      </c>
      <c r="G188">
        <v>219578.32740000001</v>
      </c>
      <c r="H188">
        <v>219382.37090000001</v>
      </c>
      <c r="I188">
        <v>226479.43979999999</v>
      </c>
      <c r="J188">
        <v>223755.96609999999</v>
      </c>
      <c r="K188">
        <v>223904.67819999999</v>
      </c>
      <c r="L188">
        <v>220473.47719999999</v>
      </c>
      <c r="M188">
        <v>216236.90549999999</v>
      </c>
      <c r="N188">
        <v>219094.0876</v>
      </c>
      <c r="O188">
        <v>228259.11410000001</v>
      </c>
      <c r="P188">
        <v>235343.87940000001</v>
      </c>
      <c r="Q188">
        <v>243508.28289999999</v>
      </c>
      <c r="R188">
        <v>244398.9019</v>
      </c>
      <c r="S188">
        <v>254629.97099999999</v>
      </c>
      <c r="T188">
        <v>254114.47169999999</v>
      </c>
      <c r="U188">
        <v>260986.2022</v>
      </c>
      <c r="V188">
        <v>261380.67660000001</v>
      </c>
      <c r="W188">
        <v>261285.87100000001</v>
      </c>
      <c r="X188">
        <v>255429.72399999999</v>
      </c>
      <c r="Y188">
        <v>253352.0509</v>
      </c>
      <c r="Z188">
        <v>252554.7102</v>
      </c>
      <c r="AA188">
        <v>252144.54860000001</v>
      </c>
      <c r="AB188">
        <v>252094.03810000001</v>
      </c>
      <c r="AC188">
        <v>252184.0624</v>
      </c>
      <c r="AD188">
        <v>252965.5716</v>
      </c>
      <c r="AE188">
        <v>253928.95749999999</v>
      </c>
      <c r="AF188">
        <v>255070.8015</v>
      </c>
      <c r="AG188">
        <v>256892.4086</v>
      </c>
      <c r="AH188">
        <v>258561.9443</v>
      </c>
      <c r="AI188">
        <v>260011.65489999999</v>
      </c>
      <c r="AJ188">
        <v>262069.17360000001</v>
      </c>
      <c r="AK188">
        <v>264154.37079999998</v>
      </c>
      <c r="AL188">
        <v>266108.12030000001</v>
      </c>
      <c r="AM188">
        <v>266900.82809999998</v>
      </c>
      <c r="AN188">
        <v>268099.27830000001</v>
      </c>
      <c r="AO188">
        <v>269242.59080000001</v>
      </c>
      <c r="AP188">
        <v>270813.99900000001</v>
      </c>
      <c r="AQ188">
        <v>271958.02679999999</v>
      </c>
      <c r="AR188">
        <v>273336.23349999997</v>
      </c>
      <c r="AS188">
        <v>274707.72700000001</v>
      </c>
      <c r="AT188">
        <v>275948.28940000001</v>
      </c>
      <c r="AU188">
        <v>277172.64720000001</v>
      </c>
      <c r="AV188">
        <v>280518.88199999998</v>
      </c>
    </row>
    <row r="189" spans="1:48" x14ac:dyDescent="0.25">
      <c r="A189" s="34" t="s">
        <v>2008</v>
      </c>
      <c r="B189">
        <v>9833.41749847342</v>
      </c>
      <c r="C189">
        <v>9991.2961971204204</v>
      </c>
      <c r="D189">
        <v>10170.897510000001</v>
      </c>
      <c r="E189">
        <v>10430.63596</v>
      </c>
      <c r="F189">
        <v>10238.21948</v>
      </c>
      <c r="G189">
        <v>9501.9385459999994</v>
      </c>
      <c r="H189">
        <v>9827.19348299999</v>
      </c>
      <c r="I189">
        <v>9936.1400450000001</v>
      </c>
      <c r="J189">
        <v>9829.4295820000007</v>
      </c>
      <c r="K189">
        <v>9938.8479599999901</v>
      </c>
      <c r="L189">
        <v>9999.6087669999997</v>
      </c>
      <c r="M189">
        <v>10063.341560000001</v>
      </c>
      <c r="N189">
        <v>10272.558940000001</v>
      </c>
      <c r="O189">
        <v>10759.744769999999</v>
      </c>
      <c r="P189">
        <v>10780.43031</v>
      </c>
      <c r="Q189">
        <v>11092.142229999999</v>
      </c>
      <c r="R189">
        <v>11088.008540000001</v>
      </c>
      <c r="S189">
        <v>11164.9213</v>
      </c>
      <c r="T189">
        <v>11235.42607</v>
      </c>
      <c r="U189">
        <v>11356.62076</v>
      </c>
      <c r="V189">
        <v>11440.317950000001</v>
      </c>
      <c r="W189">
        <v>11499.34187</v>
      </c>
      <c r="X189">
        <v>11571.223969999999</v>
      </c>
      <c r="Y189">
        <v>11630.45213</v>
      </c>
      <c r="Z189">
        <v>11699.360769999999</v>
      </c>
      <c r="AA189">
        <v>11769.77593</v>
      </c>
      <c r="AB189">
        <v>11842.742260000001</v>
      </c>
      <c r="AC189">
        <v>11887.42929</v>
      </c>
      <c r="AD189">
        <v>11913.888510000001</v>
      </c>
      <c r="AE189">
        <v>11958.40575</v>
      </c>
      <c r="AF189">
        <v>12011.053099999999</v>
      </c>
      <c r="AG189">
        <v>12048.32595</v>
      </c>
      <c r="AH189">
        <v>12133.478349999999</v>
      </c>
      <c r="AI189">
        <v>12215.8709</v>
      </c>
      <c r="AJ189">
        <v>12300.66719</v>
      </c>
      <c r="AK189">
        <v>12388.956910000001</v>
      </c>
      <c r="AL189">
        <v>12477.93597</v>
      </c>
      <c r="AM189">
        <v>12565.289049999999</v>
      </c>
      <c r="AN189">
        <v>12663.7855</v>
      </c>
      <c r="AO189">
        <v>12765.51046</v>
      </c>
      <c r="AP189">
        <v>12870.67333</v>
      </c>
      <c r="AQ189">
        <v>12975.8099</v>
      </c>
      <c r="AR189">
        <v>13080.893319999999</v>
      </c>
      <c r="AS189">
        <v>13187.532859999999</v>
      </c>
      <c r="AT189">
        <v>13296.053099999999</v>
      </c>
      <c r="AU189">
        <v>13406.103590000001</v>
      </c>
      <c r="AV189">
        <v>13520.73306</v>
      </c>
    </row>
    <row r="190" spans="1:48" x14ac:dyDescent="0.25">
      <c r="A190" s="34" t="s">
        <v>2009</v>
      </c>
      <c r="B190">
        <v>16664.593435069899</v>
      </c>
      <c r="C190">
        <v>16932.148872985399</v>
      </c>
      <c r="D190">
        <v>17204.016479999998</v>
      </c>
      <c r="E190">
        <v>17597.046859999999</v>
      </c>
      <c r="F190">
        <v>17019.815340000001</v>
      </c>
      <c r="G190">
        <v>15897.210580000001</v>
      </c>
      <c r="H190">
        <v>16349.0288</v>
      </c>
      <c r="I190">
        <v>16300.29394</v>
      </c>
      <c r="J190">
        <v>15998.008330000001</v>
      </c>
      <c r="K190">
        <v>16086.527410000001</v>
      </c>
      <c r="L190">
        <v>16086.762419999999</v>
      </c>
      <c r="M190">
        <v>16063.16603</v>
      </c>
      <c r="N190">
        <v>16372.22913</v>
      </c>
      <c r="O190">
        <v>17192.063920000001</v>
      </c>
      <c r="P190">
        <v>17050.699779999999</v>
      </c>
      <c r="Q190">
        <v>17644.995749999998</v>
      </c>
      <c r="R190">
        <v>17603.768670000001</v>
      </c>
      <c r="S190">
        <v>17555.29537</v>
      </c>
      <c r="T190">
        <v>17651.52664</v>
      </c>
      <c r="U190">
        <v>17776.97481</v>
      </c>
      <c r="V190">
        <v>17860.832480000001</v>
      </c>
      <c r="W190">
        <v>17915.909449999999</v>
      </c>
      <c r="X190">
        <v>18057.704290000001</v>
      </c>
      <c r="Y190">
        <v>18144.950489999999</v>
      </c>
      <c r="Z190">
        <v>18236.70667</v>
      </c>
      <c r="AA190">
        <v>18324.540120000001</v>
      </c>
      <c r="AB190">
        <v>18408.294519999999</v>
      </c>
      <c r="AC190">
        <v>18479.9064</v>
      </c>
      <c r="AD190">
        <v>18494.636620000001</v>
      </c>
      <c r="AE190">
        <v>18542.709910000001</v>
      </c>
      <c r="AF190">
        <v>18606.275089999999</v>
      </c>
      <c r="AG190">
        <v>18624.703890000001</v>
      </c>
      <c r="AH190">
        <v>18739.637460000002</v>
      </c>
      <c r="AI190">
        <v>18848.569940000001</v>
      </c>
      <c r="AJ190">
        <v>18956.08455</v>
      </c>
      <c r="AK190">
        <v>19066.292170000001</v>
      </c>
      <c r="AL190">
        <v>19176.632280000002</v>
      </c>
      <c r="AM190">
        <v>19281.731220000001</v>
      </c>
      <c r="AN190">
        <v>19396.058499999999</v>
      </c>
      <c r="AO190">
        <v>19515.604060000001</v>
      </c>
      <c r="AP190">
        <v>19637.82908</v>
      </c>
      <c r="AQ190">
        <v>19760.058000000001</v>
      </c>
      <c r="AR190">
        <v>19877.812809999999</v>
      </c>
      <c r="AS190">
        <v>19998.86881</v>
      </c>
      <c r="AT190">
        <v>20121.786639999998</v>
      </c>
      <c r="AU190">
        <v>20246.16891</v>
      </c>
      <c r="AV190">
        <v>20375.743869999998</v>
      </c>
    </row>
    <row r="191" spans="1:48" x14ac:dyDescent="0.25">
      <c r="A191" s="34" t="s">
        <v>2010</v>
      </c>
      <c r="B191">
        <v>50367.815966588998</v>
      </c>
      <c r="C191">
        <v>51176.487543864299</v>
      </c>
      <c r="D191">
        <v>52303.678269999997</v>
      </c>
      <c r="E191">
        <v>53909.74265</v>
      </c>
      <c r="F191">
        <v>52568.680590000004</v>
      </c>
      <c r="G191">
        <v>48568.244850000003</v>
      </c>
      <c r="H191">
        <v>50274.752769999999</v>
      </c>
      <c r="I191">
        <v>51211.512730000002</v>
      </c>
      <c r="J191">
        <v>50030.464319999999</v>
      </c>
      <c r="K191">
        <v>49892.065439999998</v>
      </c>
      <c r="L191">
        <v>50720.668039999997</v>
      </c>
      <c r="M191">
        <v>51893.409870000003</v>
      </c>
      <c r="N191">
        <v>53072.810669999999</v>
      </c>
      <c r="O191">
        <v>55678.88076</v>
      </c>
      <c r="P191">
        <v>55367.470520000003</v>
      </c>
      <c r="Q191">
        <v>56049.768600000003</v>
      </c>
      <c r="R191">
        <v>56197.473830000003</v>
      </c>
      <c r="S191">
        <v>57718.793460000001</v>
      </c>
      <c r="T191">
        <v>58092.092369999998</v>
      </c>
      <c r="U191">
        <v>59095.661699999997</v>
      </c>
      <c r="V191">
        <v>59838.927190000002</v>
      </c>
      <c r="W191">
        <v>60406.408860000003</v>
      </c>
      <c r="X191">
        <v>60706.281000000003</v>
      </c>
      <c r="Y191">
        <v>61329.696389999997</v>
      </c>
      <c r="Z191">
        <v>62063.282709999999</v>
      </c>
      <c r="AA191">
        <v>62865.315640000001</v>
      </c>
      <c r="AB191">
        <v>63759.519119999997</v>
      </c>
      <c r="AC191">
        <v>64238.101920000001</v>
      </c>
      <c r="AD191">
        <v>64817.121509999997</v>
      </c>
      <c r="AE191">
        <v>65454.351360000001</v>
      </c>
      <c r="AF191">
        <v>66137.522700000001</v>
      </c>
      <c r="AG191">
        <v>66882.591329999996</v>
      </c>
      <c r="AH191">
        <v>67723.132370000007</v>
      </c>
      <c r="AI191">
        <v>68590.237800000003</v>
      </c>
      <c r="AJ191">
        <v>69500.405679999996</v>
      </c>
      <c r="AK191">
        <v>70439.555319999999</v>
      </c>
      <c r="AL191">
        <v>71389.167350000003</v>
      </c>
      <c r="AM191">
        <v>72294.141570000007</v>
      </c>
      <c r="AN191">
        <v>73283.082769999906</v>
      </c>
      <c r="AO191">
        <v>74268.699600000007</v>
      </c>
      <c r="AP191">
        <v>75274.786980000004</v>
      </c>
      <c r="AQ191">
        <v>76264.467980000001</v>
      </c>
      <c r="AR191">
        <v>77272.787509999995</v>
      </c>
      <c r="AS191">
        <v>78267.414279999997</v>
      </c>
      <c r="AT191">
        <v>79272.613089999999</v>
      </c>
      <c r="AU191">
        <v>80286.285210000002</v>
      </c>
      <c r="AV191">
        <v>81339.305540000001</v>
      </c>
    </row>
    <row r="192" spans="1:48" x14ac:dyDescent="0.25">
      <c r="A192" s="34" t="s">
        <v>2011</v>
      </c>
      <c r="B192">
        <v>11990.991118043101</v>
      </c>
      <c r="C192">
        <v>12183.510359039299</v>
      </c>
      <c r="D192">
        <v>12503.24338</v>
      </c>
      <c r="E192">
        <v>15682.56515</v>
      </c>
      <c r="F192">
        <v>14654.09182</v>
      </c>
      <c r="G192">
        <v>11386.266670000001</v>
      </c>
      <c r="H192">
        <v>14854.82209</v>
      </c>
      <c r="I192">
        <v>12977.75373</v>
      </c>
      <c r="J192">
        <v>16678.320810000001</v>
      </c>
      <c r="K192">
        <v>16379.39026</v>
      </c>
      <c r="L192">
        <v>18006.557529999998</v>
      </c>
      <c r="M192">
        <v>20051.710129999999</v>
      </c>
      <c r="N192">
        <v>18160.67974</v>
      </c>
      <c r="O192">
        <v>19483.191129999999</v>
      </c>
      <c r="P192">
        <v>19690.966499999999</v>
      </c>
      <c r="Q192">
        <v>20109.96701</v>
      </c>
      <c r="R192">
        <v>20103.093440000001</v>
      </c>
      <c r="S192">
        <v>19866.59965</v>
      </c>
      <c r="T192">
        <v>20021.426899999999</v>
      </c>
      <c r="U192">
        <v>20309.309450000001</v>
      </c>
      <c r="V192">
        <v>20532.317149999999</v>
      </c>
      <c r="W192">
        <v>20691.591090000002</v>
      </c>
      <c r="X192">
        <v>20817.891820000001</v>
      </c>
      <c r="Y192">
        <v>20981.121599999999</v>
      </c>
      <c r="Z192">
        <v>21163.7834</v>
      </c>
      <c r="AA192">
        <v>21355.103620000002</v>
      </c>
      <c r="AB192">
        <v>21559.823039999999</v>
      </c>
      <c r="AC192">
        <v>21733.934809999999</v>
      </c>
      <c r="AD192">
        <v>21919.66215</v>
      </c>
      <c r="AE192">
        <v>22122.609400000001</v>
      </c>
      <c r="AF192">
        <v>22342.597750000001</v>
      </c>
      <c r="AG192">
        <v>22581.131740000001</v>
      </c>
      <c r="AH192">
        <v>22853.38781</v>
      </c>
      <c r="AI192">
        <v>23148.37096</v>
      </c>
      <c r="AJ192">
        <v>23458.304240000001</v>
      </c>
      <c r="AK192">
        <v>23781.879110000002</v>
      </c>
      <c r="AL192">
        <v>24113.855039999999</v>
      </c>
      <c r="AM192">
        <v>24445.047709999999</v>
      </c>
      <c r="AN192">
        <v>24800.000520000001</v>
      </c>
      <c r="AO192">
        <v>25156.947359999998</v>
      </c>
      <c r="AP192">
        <v>25513.166310000001</v>
      </c>
      <c r="AQ192">
        <v>25869.402249999999</v>
      </c>
      <c r="AR192">
        <v>26228.00389</v>
      </c>
      <c r="AS192">
        <v>26588.240020000001</v>
      </c>
      <c r="AT192">
        <v>26953.684880000001</v>
      </c>
      <c r="AU192">
        <v>27322.91302</v>
      </c>
      <c r="AV192">
        <v>27703.429199999999</v>
      </c>
    </row>
    <row r="193" spans="1:48" x14ac:dyDescent="0.25">
      <c r="A193" s="34" t="s">
        <v>2012</v>
      </c>
      <c r="B193">
        <v>18256.105839650201</v>
      </c>
      <c r="C193">
        <v>18549.213524010502</v>
      </c>
      <c r="D193">
        <v>18876.398799999999</v>
      </c>
      <c r="E193">
        <v>20028.747050000002</v>
      </c>
      <c r="F193">
        <v>20477.129069999999</v>
      </c>
      <c r="G193">
        <v>17010.233459999999</v>
      </c>
      <c r="H193">
        <v>18005.524740000001</v>
      </c>
      <c r="I193">
        <v>19461.8668</v>
      </c>
      <c r="J193">
        <v>19590.978070000001</v>
      </c>
      <c r="K193">
        <v>19450.71773</v>
      </c>
      <c r="L193">
        <v>19719.861540000002</v>
      </c>
      <c r="M193">
        <v>20649.394359999998</v>
      </c>
      <c r="N193">
        <v>20396.0962</v>
      </c>
      <c r="O193">
        <v>20444.93651</v>
      </c>
      <c r="P193">
        <v>21390.39647</v>
      </c>
      <c r="Q193">
        <v>21788.629369999999</v>
      </c>
      <c r="R193">
        <v>21599.578710000002</v>
      </c>
      <c r="S193">
        <v>21408.948919999999</v>
      </c>
      <c r="T193">
        <v>21438.838660000001</v>
      </c>
      <c r="U193">
        <v>21464.212039999999</v>
      </c>
      <c r="V193">
        <v>21718.625909999999</v>
      </c>
      <c r="W193">
        <v>21873.13422</v>
      </c>
      <c r="X193">
        <v>22009.891329999999</v>
      </c>
      <c r="Y193">
        <v>22150.92222</v>
      </c>
      <c r="Z193">
        <v>22376.205610000001</v>
      </c>
      <c r="AA193">
        <v>22636.687190000001</v>
      </c>
      <c r="AB193">
        <v>22914.409169999999</v>
      </c>
      <c r="AC193">
        <v>23168.731520000001</v>
      </c>
      <c r="AD193">
        <v>23427.132850000002</v>
      </c>
      <c r="AE193">
        <v>23729.20577</v>
      </c>
      <c r="AF193">
        <v>24060.286970000001</v>
      </c>
      <c r="AG193">
        <v>24419.752540000001</v>
      </c>
      <c r="AH193">
        <v>24837.46674</v>
      </c>
      <c r="AI193">
        <v>25285.87572</v>
      </c>
      <c r="AJ193">
        <v>25750.476139999999</v>
      </c>
      <c r="AK193">
        <v>26239.092929999999</v>
      </c>
      <c r="AL193">
        <v>26739.914980000001</v>
      </c>
      <c r="AM193">
        <v>27239.58814</v>
      </c>
      <c r="AN193">
        <v>27751.458050000001</v>
      </c>
      <c r="AO193">
        <v>28270.74192</v>
      </c>
      <c r="AP193">
        <v>28793.438160000002</v>
      </c>
      <c r="AQ193">
        <v>29315.439409999999</v>
      </c>
      <c r="AR193">
        <v>29841.343349999999</v>
      </c>
      <c r="AS193">
        <v>30374.562989999999</v>
      </c>
      <c r="AT193">
        <v>30914.85556</v>
      </c>
      <c r="AU193">
        <v>31461.669989999999</v>
      </c>
      <c r="AV193">
        <v>32025.97537</v>
      </c>
    </row>
    <row r="194" spans="1:48" x14ac:dyDescent="0.25">
      <c r="A194" s="34" t="s">
        <v>2013</v>
      </c>
      <c r="B194">
        <v>1523661.4846254501</v>
      </c>
      <c r="C194">
        <v>1548124.3626033801</v>
      </c>
      <c r="D194">
        <v>1563474.5120000001</v>
      </c>
      <c r="E194">
        <v>1620899.9920000001</v>
      </c>
      <c r="F194">
        <v>1628857.4839999999</v>
      </c>
      <c r="G194">
        <v>1555078.3160000001</v>
      </c>
      <c r="H194">
        <v>1599534.459</v>
      </c>
      <c r="I194">
        <v>1629863.676</v>
      </c>
      <c r="J194">
        <v>1636388.9410000001</v>
      </c>
      <c r="K194">
        <v>1643629.753</v>
      </c>
      <c r="L194">
        <v>1667676.4439999999</v>
      </c>
      <c r="M194">
        <v>1697966.0649999999</v>
      </c>
      <c r="N194">
        <v>1720989.844</v>
      </c>
      <c r="O194">
        <v>1784077.389</v>
      </c>
      <c r="P194">
        <v>1834793.977</v>
      </c>
      <c r="Q194">
        <v>1893410.166</v>
      </c>
      <c r="R194">
        <v>1907528.8259999999</v>
      </c>
      <c r="S194">
        <v>1953859.7579999999</v>
      </c>
      <c r="T194">
        <v>1970343.173</v>
      </c>
      <c r="U194">
        <v>2005913.412</v>
      </c>
      <c r="V194">
        <v>2031126.3470000001</v>
      </c>
      <c r="W194">
        <v>2048663.682</v>
      </c>
      <c r="X194">
        <v>2056563.89</v>
      </c>
      <c r="Y194">
        <v>2072205.942</v>
      </c>
      <c r="Z194">
        <v>2090856.034</v>
      </c>
      <c r="AA194">
        <v>2111058.4070000001</v>
      </c>
      <c r="AB194">
        <v>2133293.4909999999</v>
      </c>
      <c r="AC194">
        <v>2150032.1749999998</v>
      </c>
      <c r="AD194">
        <v>2170922.8670000001</v>
      </c>
      <c r="AE194">
        <v>2193334.3110000002</v>
      </c>
      <c r="AF194">
        <v>2217239.5</v>
      </c>
      <c r="AG194">
        <v>2244509.3199999998</v>
      </c>
      <c r="AH194">
        <v>2273325.2650000001</v>
      </c>
      <c r="AI194">
        <v>2303674.0449999999</v>
      </c>
      <c r="AJ194">
        <v>2335642.642</v>
      </c>
      <c r="AK194">
        <v>2368816.5430000001</v>
      </c>
      <c r="AL194">
        <v>2402601.1409999998</v>
      </c>
      <c r="AM194">
        <v>2436229.2689999999</v>
      </c>
      <c r="AN194">
        <v>2471961.8909999998</v>
      </c>
      <c r="AO194">
        <v>2507612.1830000002</v>
      </c>
      <c r="AP194">
        <v>2543704.273</v>
      </c>
      <c r="AQ194">
        <v>2579337.071</v>
      </c>
      <c r="AR194">
        <v>2615623.855</v>
      </c>
      <c r="AS194">
        <v>2651766.4339999999</v>
      </c>
      <c r="AT194">
        <v>2688370.0890000002</v>
      </c>
      <c r="AU194">
        <v>2725338.247</v>
      </c>
      <c r="AV194">
        <v>2763559.7919999999</v>
      </c>
    </row>
    <row r="195" spans="1:48" x14ac:dyDescent="0.25">
      <c r="A195" s="34" t="s">
        <v>2014</v>
      </c>
      <c r="B195">
        <v>364929.79887904698</v>
      </c>
      <c r="C195">
        <v>370788.864839938</v>
      </c>
      <c r="D195">
        <v>376542.13809999998</v>
      </c>
      <c r="E195">
        <v>382438.8885</v>
      </c>
      <c r="F195">
        <v>384758.64030000003</v>
      </c>
      <c r="G195">
        <v>389586.82620000001</v>
      </c>
      <c r="H195">
        <v>394175.64480000001</v>
      </c>
      <c r="I195">
        <v>399776.3162</v>
      </c>
      <c r="J195">
        <v>406267.2439</v>
      </c>
      <c r="K195">
        <v>412549.12300000002</v>
      </c>
      <c r="L195">
        <v>416316.05219999998</v>
      </c>
      <c r="M195">
        <v>420783.37800000003</v>
      </c>
      <c r="N195">
        <v>425969.90950000001</v>
      </c>
      <c r="O195">
        <v>432593.13640000002</v>
      </c>
      <c r="P195">
        <v>437687.73190000001</v>
      </c>
      <c r="Q195">
        <v>442689.14260000002</v>
      </c>
      <c r="R195">
        <v>448657.4817</v>
      </c>
      <c r="S195">
        <v>455167.12609999999</v>
      </c>
      <c r="T195">
        <v>460858.64260000002</v>
      </c>
      <c r="U195">
        <v>468074.19449999998</v>
      </c>
      <c r="V195">
        <v>474651.41600000003</v>
      </c>
      <c r="W195">
        <v>479891.00270000001</v>
      </c>
      <c r="X195">
        <v>484418.49719999998</v>
      </c>
      <c r="Y195">
        <v>488993.1568</v>
      </c>
      <c r="Z195">
        <v>493686.54200000002</v>
      </c>
      <c r="AA195">
        <v>498446.05660000001</v>
      </c>
      <c r="AB195">
        <v>503336.88270000002</v>
      </c>
      <c r="AC195">
        <v>508249.92969999998</v>
      </c>
      <c r="AD195">
        <v>513445.27039999998</v>
      </c>
      <c r="AE195">
        <v>518887.2231</v>
      </c>
      <c r="AF195">
        <v>524657.25639999995</v>
      </c>
      <c r="AG195">
        <v>530908.65480000002</v>
      </c>
      <c r="AH195">
        <v>537635.39749999996</v>
      </c>
      <c r="AI195">
        <v>544935.76659999997</v>
      </c>
      <c r="AJ195">
        <v>552667.56200000003</v>
      </c>
      <c r="AK195">
        <v>560763.36670000001</v>
      </c>
      <c r="AL195">
        <v>569128.47840000002</v>
      </c>
      <c r="AM195">
        <v>577759.55050000001</v>
      </c>
      <c r="AN195">
        <v>586686.15049999999</v>
      </c>
      <c r="AO195">
        <v>595727.90830000001</v>
      </c>
      <c r="AP195">
        <v>604828.47919999994</v>
      </c>
      <c r="AQ195">
        <v>613919.57570000004</v>
      </c>
      <c r="AR195">
        <v>623032.91359999997</v>
      </c>
      <c r="AS195">
        <v>632174.06610000005</v>
      </c>
      <c r="AT195">
        <v>641392.95380000002</v>
      </c>
      <c r="AU195">
        <v>650685.8652</v>
      </c>
      <c r="AV195">
        <v>660077.75630000001</v>
      </c>
    </row>
    <row r="196" spans="1:48" x14ac:dyDescent="0.25">
      <c r="A196" s="34" t="s">
        <v>2015</v>
      </c>
      <c r="B196">
        <v>33.9026255654178</v>
      </c>
      <c r="C196">
        <v>34.4469431849855</v>
      </c>
      <c r="D196">
        <v>34.97792097</v>
      </c>
      <c r="E196">
        <v>34.703605009999997</v>
      </c>
      <c r="F196">
        <v>30.40797736</v>
      </c>
      <c r="G196">
        <v>27.86845885</v>
      </c>
      <c r="H196">
        <v>27.63212536</v>
      </c>
      <c r="I196">
        <v>26.150588249999998</v>
      </c>
      <c r="J196">
        <v>25.511904430000001</v>
      </c>
      <c r="K196">
        <v>26.424285189999999</v>
      </c>
      <c r="L196">
        <v>25.03457826</v>
      </c>
      <c r="M196">
        <v>23.344613689999999</v>
      </c>
      <c r="N196">
        <v>17.429624319999999</v>
      </c>
      <c r="O196">
        <v>13.412786000000001</v>
      </c>
      <c r="P196">
        <v>10.585362379999999</v>
      </c>
      <c r="Q196">
        <v>10.520808089999999</v>
      </c>
      <c r="R196">
        <v>9.1552675190000006</v>
      </c>
      <c r="S196">
        <v>8.7010924470000006</v>
      </c>
      <c r="T196">
        <v>8.8096775209999905</v>
      </c>
      <c r="U196">
        <v>9.0187774550000004</v>
      </c>
      <c r="V196">
        <v>8.9103731719999999</v>
      </c>
      <c r="W196">
        <v>8.7388846040000008</v>
      </c>
      <c r="X196">
        <v>8.5061176150000009</v>
      </c>
      <c r="Y196">
        <v>8.5924798970000005</v>
      </c>
      <c r="Z196">
        <v>8.7446796940000002</v>
      </c>
      <c r="AA196">
        <v>8.9130961800000001</v>
      </c>
      <c r="AB196">
        <v>9.0920790989999904</v>
      </c>
      <c r="AC196">
        <v>9.2049899570000004</v>
      </c>
      <c r="AD196">
        <v>9.3349168010000003</v>
      </c>
      <c r="AE196">
        <v>9.4695787459999998</v>
      </c>
      <c r="AF196">
        <v>9.6063123459999904</v>
      </c>
      <c r="AG196">
        <v>9.7515158139999905</v>
      </c>
      <c r="AH196">
        <v>9.906657397</v>
      </c>
      <c r="AI196">
        <v>10.063469810000001</v>
      </c>
      <c r="AJ196">
        <v>10.226259629999999</v>
      </c>
      <c r="AK196">
        <v>10.392213509999999</v>
      </c>
      <c r="AL196">
        <v>10.559398570000001</v>
      </c>
      <c r="AM196">
        <v>10.770571739999999</v>
      </c>
      <c r="AN196">
        <v>10.983263600000001</v>
      </c>
      <c r="AO196">
        <v>11.19559905</v>
      </c>
      <c r="AP196">
        <v>11.41263292</v>
      </c>
      <c r="AQ196">
        <v>11.62919014</v>
      </c>
      <c r="AR196">
        <v>11.80772163</v>
      </c>
      <c r="AS196">
        <v>11.99098083</v>
      </c>
      <c r="AT196">
        <v>12.176685259999999</v>
      </c>
      <c r="AU196">
        <v>12.363930160000001</v>
      </c>
      <c r="AV196">
        <v>12.55541625</v>
      </c>
    </row>
    <row r="197" spans="1:48" x14ac:dyDescent="0.25">
      <c r="A197" s="34" t="s">
        <v>2016</v>
      </c>
      <c r="B197">
        <v>48967.275556004301</v>
      </c>
      <c r="C197">
        <v>49753.4610039701</v>
      </c>
      <c r="D197">
        <v>50484.957970000003</v>
      </c>
      <c r="E197">
        <v>50695.590790000002</v>
      </c>
      <c r="F197">
        <v>49400.317410000003</v>
      </c>
      <c r="G197">
        <v>48356.053169999999</v>
      </c>
      <c r="H197">
        <v>48140.225169999998</v>
      </c>
      <c r="I197">
        <v>47197.175309999999</v>
      </c>
      <c r="J197">
        <v>45956.390319999999</v>
      </c>
      <c r="K197">
        <v>45253.534729999999</v>
      </c>
      <c r="L197">
        <v>45060.617980000003</v>
      </c>
      <c r="M197">
        <v>45389.40885</v>
      </c>
      <c r="N197">
        <v>44587.626479999999</v>
      </c>
      <c r="O197">
        <v>43711.358890000003</v>
      </c>
      <c r="P197">
        <v>42493.097829999999</v>
      </c>
      <c r="Q197">
        <v>42005.187440000002</v>
      </c>
      <c r="R197">
        <v>40287.404699999999</v>
      </c>
      <c r="S197">
        <v>39859.010349999997</v>
      </c>
      <c r="T197">
        <v>39138.967839999998</v>
      </c>
      <c r="U197">
        <v>38528.448609999999</v>
      </c>
      <c r="V197">
        <v>37720.662340000003</v>
      </c>
      <c r="W197">
        <v>36860.110359999999</v>
      </c>
      <c r="X197">
        <v>36142.444510000001</v>
      </c>
      <c r="Y197">
        <v>35589.189630000001</v>
      </c>
      <c r="Z197">
        <v>35110.54941</v>
      </c>
      <c r="AA197">
        <v>34671.686569999998</v>
      </c>
      <c r="AB197">
        <v>34272.308530000002</v>
      </c>
      <c r="AC197">
        <v>33692.573669999998</v>
      </c>
      <c r="AD197">
        <v>33135.173210000001</v>
      </c>
      <c r="AE197">
        <v>32590.49829</v>
      </c>
      <c r="AF197">
        <v>32053.976449999998</v>
      </c>
      <c r="AG197">
        <v>31529.359629999999</v>
      </c>
      <c r="AH197">
        <v>31034.778770000001</v>
      </c>
      <c r="AI197">
        <v>30542.260569999999</v>
      </c>
      <c r="AJ197">
        <v>30068.42524</v>
      </c>
      <c r="AK197">
        <v>29604.717339999999</v>
      </c>
      <c r="AL197">
        <v>29147.844639999999</v>
      </c>
      <c r="AM197">
        <v>28722.11537</v>
      </c>
      <c r="AN197">
        <v>28313.087660000001</v>
      </c>
      <c r="AO197">
        <v>27956.907899999998</v>
      </c>
      <c r="AP197">
        <v>28099.088080000001</v>
      </c>
      <c r="AQ197">
        <v>28267.508959999999</v>
      </c>
      <c r="AR197">
        <v>28470.59042</v>
      </c>
      <c r="AS197">
        <v>28675.39286</v>
      </c>
      <c r="AT197">
        <v>28880.591799999998</v>
      </c>
      <c r="AU197">
        <v>29086.263620000002</v>
      </c>
      <c r="AV197">
        <v>29312.574789999999</v>
      </c>
    </row>
    <row r="198" spans="1:48" x14ac:dyDescent="0.25">
      <c r="A198" s="34" t="s">
        <v>2017</v>
      </c>
      <c r="B198">
        <v>393.879618779868</v>
      </c>
      <c r="C198">
        <v>400.20348346335101</v>
      </c>
      <c r="D198">
        <v>405.6673437</v>
      </c>
      <c r="E198">
        <v>610.18517050000003</v>
      </c>
      <c r="F198">
        <v>792.7543584</v>
      </c>
      <c r="G198">
        <v>974.29703219999999</v>
      </c>
      <c r="H198">
        <v>1162.253101</v>
      </c>
      <c r="I198">
        <v>1329.198744</v>
      </c>
      <c r="J198">
        <v>1481.5663890000001</v>
      </c>
      <c r="K198">
        <v>1642.7965260000001</v>
      </c>
      <c r="L198">
        <v>1819.9809009999999</v>
      </c>
      <c r="M198">
        <v>2018.4378770000001</v>
      </c>
      <c r="N198">
        <v>2015.1120189999999</v>
      </c>
      <c r="O198">
        <v>2006.6692250000001</v>
      </c>
      <c r="P198">
        <v>1984.364503</v>
      </c>
      <c r="Q198">
        <v>1998.4244060000001</v>
      </c>
      <c r="R198">
        <v>1953.693319</v>
      </c>
      <c r="S198">
        <v>2037.4786059999999</v>
      </c>
      <c r="T198">
        <v>2100.5811079999999</v>
      </c>
      <c r="U198">
        <v>2162.2258889999998</v>
      </c>
      <c r="V198">
        <v>2213.120602</v>
      </c>
      <c r="W198">
        <v>2260.8655239999998</v>
      </c>
      <c r="X198">
        <v>2214.0336459999999</v>
      </c>
      <c r="Y198">
        <v>2177.246517</v>
      </c>
      <c r="Z198">
        <v>2144.8649719999999</v>
      </c>
      <c r="AA198">
        <v>2115.547748</v>
      </c>
      <c r="AB198">
        <v>2088.545462</v>
      </c>
      <c r="AC198">
        <v>2049.1676000000002</v>
      </c>
      <c r="AD198">
        <v>2010.940949</v>
      </c>
      <c r="AE198">
        <v>1973.4437499999999</v>
      </c>
      <c r="AF198">
        <v>1936.640265</v>
      </c>
      <c r="AG198">
        <v>1900.4139929999999</v>
      </c>
      <c r="AH198">
        <v>1868.8373790000001</v>
      </c>
      <c r="AI198">
        <v>1837.3795749999999</v>
      </c>
      <c r="AJ198">
        <v>1807.085151</v>
      </c>
      <c r="AK198">
        <v>1777.1252489999999</v>
      </c>
      <c r="AL198">
        <v>1747.638044</v>
      </c>
      <c r="AM198">
        <v>1726.0214599999999</v>
      </c>
      <c r="AN198">
        <v>1705.4028840000001</v>
      </c>
      <c r="AO198">
        <v>1688.154264</v>
      </c>
      <c r="AP198">
        <v>1702.0315579999999</v>
      </c>
      <c r="AQ198">
        <v>1717.8567559999999</v>
      </c>
      <c r="AR198">
        <v>1737.494852</v>
      </c>
      <c r="AS198">
        <v>1757.5686109999999</v>
      </c>
      <c r="AT198">
        <v>1777.9679900000001</v>
      </c>
      <c r="AU198">
        <v>1798.7119889999999</v>
      </c>
      <c r="AV198">
        <v>1821.1127650000001</v>
      </c>
    </row>
    <row r="199" spans="1:48" x14ac:dyDescent="0.25">
      <c r="A199" s="34" t="s">
        <v>2018</v>
      </c>
      <c r="B199">
        <v>35627.105303156801</v>
      </c>
      <c r="C199">
        <v>36199.110002712703</v>
      </c>
      <c r="D199">
        <v>36879.326580000001</v>
      </c>
      <c r="E199">
        <v>37652.87773</v>
      </c>
      <c r="F199">
        <v>38414.12674</v>
      </c>
      <c r="G199">
        <v>36518.401619999997</v>
      </c>
      <c r="H199">
        <v>37306.811139999998</v>
      </c>
      <c r="I199">
        <v>38258.046629999997</v>
      </c>
      <c r="J199">
        <v>38688.595450000001</v>
      </c>
      <c r="K199">
        <v>38486.393259999997</v>
      </c>
      <c r="L199">
        <v>38201.563900000001</v>
      </c>
      <c r="M199">
        <v>37394.543579999998</v>
      </c>
      <c r="N199">
        <v>35419.233619999999</v>
      </c>
      <c r="O199">
        <v>34654.476799999997</v>
      </c>
      <c r="P199">
        <v>34435.495719999999</v>
      </c>
      <c r="Q199">
        <v>33268.010119999999</v>
      </c>
      <c r="R199">
        <v>32064.99768</v>
      </c>
      <c r="S199">
        <v>31646.66246</v>
      </c>
      <c r="T199">
        <v>31161.217690000001</v>
      </c>
      <c r="U199">
        <v>30807.98228</v>
      </c>
      <c r="V199">
        <v>32305.092069999999</v>
      </c>
      <c r="W199">
        <v>33877.752699999997</v>
      </c>
      <c r="X199">
        <v>33948.405830000003</v>
      </c>
      <c r="Y199">
        <v>34057.895380000002</v>
      </c>
      <c r="Z199">
        <v>34183.061800000003</v>
      </c>
      <c r="AA199">
        <v>34347.579389999999</v>
      </c>
      <c r="AB199">
        <v>34525.856829999997</v>
      </c>
      <c r="AC199">
        <v>33979.162499999999</v>
      </c>
      <c r="AD199">
        <v>33452.023719999997</v>
      </c>
      <c r="AE199">
        <v>32935.604870000003</v>
      </c>
      <c r="AF199">
        <v>32396.506000000001</v>
      </c>
      <c r="AG199">
        <v>31872.793470000001</v>
      </c>
      <c r="AH199">
        <v>31272.355439999999</v>
      </c>
      <c r="AI199">
        <v>30678.42829</v>
      </c>
      <c r="AJ199">
        <v>30086.169679999999</v>
      </c>
      <c r="AK199">
        <v>29463.756839999998</v>
      </c>
      <c r="AL199">
        <v>28839.156790000001</v>
      </c>
      <c r="AM199">
        <v>28228.71644</v>
      </c>
      <c r="AN199">
        <v>27614.494549999999</v>
      </c>
      <c r="AO199">
        <v>26993.54709</v>
      </c>
      <c r="AP199">
        <v>26373.28847</v>
      </c>
      <c r="AQ199">
        <v>25748.438259999999</v>
      </c>
      <c r="AR199">
        <v>25081.855009999999</v>
      </c>
      <c r="AS199">
        <v>24410.53456</v>
      </c>
      <c r="AT199">
        <v>23734.723539999999</v>
      </c>
      <c r="AU199">
        <v>23053.312109999999</v>
      </c>
      <c r="AV199">
        <v>22377.528630000001</v>
      </c>
    </row>
    <row r="200" spans="1:48" x14ac:dyDescent="0.25">
      <c r="A200" s="34" t="s">
        <v>2019</v>
      </c>
      <c r="B200">
        <v>457.23143465842998</v>
      </c>
      <c r="C200">
        <v>464.57243323756899</v>
      </c>
      <c r="D200">
        <v>473.30220229999998</v>
      </c>
      <c r="E200">
        <v>457.83719189999999</v>
      </c>
      <c r="F200">
        <v>442.54884550000003</v>
      </c>
      <c r="G200">
        <v>398.6018957</v>
      </c>
      <c r="H200">
        <v>385.80964440000002</v>
      </c>
      <c r="I200">
        <v>374.85654290000002</v>
      </c>
      <c r="J200">
        <v>359.15558049999999</v>
      </c>
      <c r="K200">
        <v>338.504324</v>
      </c>
      <c r="L200">
        <v>318.34314469999998</v>
      </c>
      <c r="M200">
        <v>295.24323029999999</v>
      </c>
      <c r="N200">
        <v>257.40413009999997</v>
      </c>
      <c r="O200">
        <v>228.35865810000001</v>
      </c>
      <c r="P200">
        <v>201.65049099999999</v>
      </c>
      <c r="Q200">
        <v>168.30444209999999</v>
      </c>
      <c r="R200">
        <v>134.3695931</v>
      </c>
      <c r="S200">
        <v>176.31138250000001</v>
      </c>
      <c r="T200">
        <v>218.0296554</v>
      </c>
      <c r="U200">
        <v>260.92824380000002</v>
      </c>
      <c r="V200">
        <v>277.6973046</v>
      </c>
      <c r="W200">
        <v>295.0496857</v>
      </c>
      <c r="X200">
        <v>293.84983490000002</v>
      </c>
      <c r="Y200">
        <v>292.96196429999998</v>
      </c>
      <c r="Z200">
        <v>292.18152099999998</v>
      </c>
      <c r="AA200">
        <v>291.71915489999998</v>
      </c>
      <c r="AB200">
        <v>291.34919869999999</v>
      </c>
      <c r="AC200">
        <v>296.06952100000001</v>
      </c>
      <c r="AD200">
        <v>300.8443211</v>
      </c>
      <c r="AE200">
        <v>305.60478410000002</v>
      </c>
      <c r="AF200">
        <v>310.55123709999998</v>
      </c>
      <c r="AG200">
        <v>315.54021110000002</v>
      </c>
      <c r="AH200">
        <v>313.60491280000002</v>
      </c>
      <c r="AI200">
        <v>311.70682049999999</v>
      </c>
      <c r="AJ200">
        <v>309.79733709999999</v>
      </c>
      <c r="AK200">
        <v>307.73538889999998</v>
      </c>
      <c r="AL200">
        <v>305.62024079999998</v>
      </c>
      <c r="AM200">
        <v>310.28823920000002</v>
      </c>
      <c r="AN200">
        <v>314.86607980000002</v>
      </c>
      <c r="AO200">
        <v>319.31122169999998</v>
      </c>
      <c r="AP200">
        <v>323.70238389999997</v>
      </c>
      <c r="AQ200">
        <v>327.969292</v>
      </c>
      <c r="AR200">
        <v>330.08942050000002</v>
      </c>
      <c r="AS200">
        <v>332.1607391</v>
      </c>
      <c r="AT200">
        <v>334.18135969999997</v>
      </c>
      <c r="AU200">
        <v>336.1294724</v>
      </c>
      <c r="AV200">
        <v>338.16667239999998</v>
      </c>
    </row>
    <row r="201" spans="1:48" x14ac:dyDescent="0.25">
      <c r="A201" s="34" t="s">
        <v>2020</v>
      </c>
      <c r="B201">
        <v>1825.9865249115301</v>
      </c>
      <c r="C201">
        <v>1855.30332920106</v>
      </c>
      <c r="D201">
        <v>1890.1662879999999</v>
      </c>
      <c r="E201">
        <v>1932.6197360000001</v>
      </c>
      <c r="F201">
        <v>1974.560326</v>
      </c>
      <c r="G201">
        <v>1879.846585</v>
      </c>
      <c r="H201">
        <v>1923.2244920000001</v>
      </c>
      <c r="I201">
        <v>1975.1307489999999</v>
      </c>
      <c r="J201">
        <v>2000.2635760000001</v>
      </c>
      <c r="K201">
        <v>1992.7034920000001</v>
      </c>
      <c r="L201">
        <v>1980.832791</v>
      </c>
      <c r="M201">
        <v>1941.8072420000001</v>
      </c>
      <c r="N201">
        <v>2059.856264</v>
      </c>
      <c r="O201">
        <v>2248.3453260000001</v>
      </c>
      <c r="P201">
        <v>2484.73252</v>
      </c>
      <c r="Q201">
        <v>2663.4264910000002</v>
      </c>
      <c r="R201">
        <v>2843.3335649999999</v>
      </c>
      <c r="S201">
        <v>2712.755615</v>
      </c>
      <c r="T201">
        <v>2576.1033240000002</v>
      </c>
      <c r="U201">
        <v>2449.8346700000002</v>
      </c>
      <c r="V201">
        <v>1646.5297399999999</v>
      </c>
      <c r="W201">
        <v>861.98935429999995</v>
      </c>
      <c r="X201">
        <v>864.93130659999997</v>
      </c>
      <c r="Y201">
        <v>868.87796809999998</v>
      </c>
      <c r="Z201">
        <v>873.24186120000002</v>
      </c>
      <c r="AA201">
        <v>878.59247210000001</v>
      </c>
      <c r="AB201">
        <v>884.31007399999999</v>
      </c>
      <c r="AC201">
        <v>888.2913155</v>
      </c>
      <c r="AD201">
        <v>892.56044250000002</v>
      </c>
      <c r="AE201">
        <v>896.90221780000002</v>
      </c>
      <c r="AF201">
        <v>901.39669419999996</v>
      </c>
      <c r="AG201">
        <v>906.11695480000003</v>
      </c>
      <c r="AH201">
        <v>911.02179990000002</v>
      </c>
      <c r="AI201">
        <v>915.96236929999998</v>
      </c>
      <c r="AJ201">
        <v>920.79739189999998</v>
      </c>
      <c r="AK201">
        <v>925.56849690000001</v>
      </c>
      <c r="AL201">
        <v>930.10455649999994</v>
      </c>
      <c r="AM201">
        <v>934.12970849999999</v>
      </c>
      <c r="AN201">
        <v>937.92626489999998</v>
      </c>
      <c r="AO201">
        <v>941.37512730000003</v>
      </c>
      <c r="AP201">
        <v>944.71573130000002</v>
      </c>
      <c r="AQ201">
        <v>947.74729460000003</v>
      </c>
      <c r="AR201">
        <v>1302.6478</v>
      </c>
      <c r="AS201">
        <v>1657.7862439999999</v>
      </c>
      <c r="AT201">
        <v>2012.991849</v>
      </c>
      <c r="AU201">
        <v>2367.9493710000002</v>
      </c>
      <c r="AV201">
        <v>2723.7363260000002</v>
      </c>
    </row>
    <row r="202" spans="1:48" x14ac:dyDescent="0.25">
      <c r="A202" s="34" t="s">
        <v>2021</v>
      </c>
      <c r="B202">
        <v>1821.9451060435099</v>
      </c>
      <c r="C202">
        <v>1851.19702404588</v>
      </c>
      <c r="D202">
        <v>1885.9828210000001</v>
      </c>
      <c r="E202">
        <v>1773.0854589999999</v>
      </c>
      <c r="F202">
        <v>1665.7092709999999</v>
      </c>
      <c r="G202">
        <v>1458.1316690000001</v>
      </c>
      <c r="H202">
        <v>1371.670676</v>
      </c>
      <c r="I202">
        <v>1295.272847</v>
      </c>
      <c r="J202">
        <v>1206.1412660000001</v>
      </c>
      <c r="K202">
        <v>1104.839442</v>
      </c>
      <c r="L202">
        <v>1009.833661</v>
      </c>
      <c r="M202">
        <v>910.23531519999995</v>
      </c>
      <c r="N202">
        <v>765.59993110000005</v>
      </c>
      <c r="O202">
        <v>647.11421619999999</v>
      </c>
      <c r="P202">
        <v>533.35432349999996</v>
      </c>
      <c r="Q202">
        <v>400.2000817</v>
      </c>
      <c r="R202">
        <v>264.84278840000002</v>
      </c>
      <c r="S202">
        <v>252.5295424</v>
      </c>
      <c r="T202">
        <v>239.6503022</v>
      </c>
      <c r="U202">
        <v>227.7360899</v>
      </c>
      <c r="V202">
        <v>151.59031680000001</v>
      </c>
      <c r="W202">
        <v>77.209232819999997</v>
      </c>
      <c r="X202">
        <v>77.445309940000001</v>
      </c>
      <c r="Y202">
        <v>77.770982989999894</v>
      </c>
      <c r="Z202">
        <v>78.133587950000006</v>
      </c>
      <c r="AA202">
        <v>78.584233999999995</v>
      </c>
      <c r="AB202">
        <v>79.067337649999999</v>
      </c>
      <c r="AC202">
        <v>79.403293300000001</v>
      </c>
      <c r="AD202">
        <v>79.765226190000007</v>
      </c>
      <c r="AE202">
        <v>80.133879370000002</v>
      </c>
      <c r="AF202">
        <v>80.514977610000003</v>
      </c>
      <c r="AG202">
        <v>80.91645475</v>
      </c>
      <c r="AH202">
        <v>81.350807779999997</v>
      </c>
      <c r="AI202">
        <v>81.788375810000005</v>
      </c>
      <c r="AJ202">
        <v>82.216543909999999</v>
      </c>
      <c r="AK202">
        <v>82.638849500000006</v>
      </c>
      <c r="AL202">
        <v>83.040194369999995</v>
      </c>
      <c r="AM202">
        <v>83.396127370000002</v>
      </c>
      <c r="AN202">
        <v>83.731666680000004</v>
      </c>
      <c r="AO202">
        <v>84.036182650000001</v>
      </c>
      <c r="AP202">
        <v>84.331052150000005</v>
      </c>
      <c r="AQ202">
        <v>84.598353660000001</v>
      </c>
      <c r="AR202">
        <v>84.849505949999994</v>
      </c>
      <c r="AS202">
        <v>85.087746569999894</v>
      </c>
      <c r="AT202">
        <v>85.312728680000006</v>
      </c>
      <c r="AU202">
        <v>85.519040369999999</v>
      </c>
      <c r="AV202">
        <v>85.747846780000003</v>
      </c>
    </row>
    <row r="203" spans="1:48" x14ac:dyDescent="0.25">
      <c r="A203" s="34" t="s">
        <v>2022</v>
      </c>
      <c r="B203">
        <v>368.09043696243202</v>
      </c>
      <c r="C203">
        <v>374.00024799008901</v>
      </c>
      <c r="D203">
        <v>381.02807739999997</v>
      </c>
      <c r="E203">
        <v>807.61730609999995</v>
      </c>
      <c r="F203">
        <v>1218.3149100000001</v>
      </c>
      <c r="G203">
        <v>1499.6553939999999</v>
      </c>
      <c r="H203">
        <v>1843.1060339999999</v>
      </c>
      <c r="I203">
        <v>2165.133761</v>
      </c>
      <c r="J203">
        <v>2415.8020019999999</v>
      </c>
      <c r="K203">
        <v>2566.7531990000002</v>
      </c>
      <c r="L203">
        <v>2635.646753</v>
      </c>
      <c r="M203">
        <v>2575.5073950000001</v>
      </c>
      <c r="N203">
        <v>2752.1477920000002</v>
      </c>
      <c r="O203">
        <v>3022.9053650000001</v>
      </c>
      <c r="P203">
        <v>3358.971243</v>
      </c>
      <c r="Q203">
        <v>3617.748341</v>
      </c>
      <c r="R203">
        <v>3878.4125650000001</v>
      </c>
      <c r="S203">
        <v>4069.0517020000002</v>
      </c>
      <c r="T203">
        <v>4251.8922320000001</v>
      </c>
      <c r="U203">
        <v>4454.1818320000002</v>
      </c>
      <c r="V203">
        <v>4998.6558580000001</v>
      </c>
      <c r="W203">
        <v>5549.5161470000003</v>
      </c>
      <c r="X203">
        <v>5953.6229919999996</v>
      </c>
      <c r="Y203">
        <v>6369.7694119999996</v>
      </c>
      <c r="Z203">
        <v>6794.7781059999998</v>
      </c>
      <c r="AA203">
        <v>7100.3953860000001</v>
      </c>
      <c r="AB203">
        <v>7412.428801</v>
      </c>
      <c r="AC203">
        <v>7810.6873329999999</v>
      </c>
      <c r="AD203">
        <v>8207.0374229999998</v>
      </c>
      <c r="AE203">
        <v>8599.8995059999997</v>
      </c>
      <c r="AF203">
        <v>9008.6475960000007</v>
      </c>
      <c r="AG203">
        <v>9415.8761489999997</v>
      </c>
      <c r="AH203">
        <v>9840.8520769999996</v>
      </c>
      <c r="AI203">
        <v>10263.6569</v>
      </c>
      <c r="AJ203">
        <v>10682.761210000001</v>
      </c>
      <c r="AK203">
        <v>11114.53233</v>
      </c>
      <c r="AL203">
        <v>11540.92006</v>
      </c>
      <c r="AM203">
        <v>11976.93022</v>
      </c>
      <c r="AN203">
        <v>12408.36778</v>
      </c>
      <c r="AO203">
        <v>12833.361800000001</v>
      </c>
      <c r="AP203">
        <v>13254.888279999999</v>
      </c>
      <c r="AQ203">
        <v>13669.959629999999</v>
      </c>
      <c r="AR203">
        <v>14098.830330000001</v>
      </c>
      <c r="AS203">
        <v>14526.036609999999</v>
      </c>
      <c r="AT203">
        <v>14951.33836</v>
      </c>
      <c r="AU203">
        <v>15373.5803</v>
      </c>
      <c r="AV203">
        <v>15800.09388</v>
      </c>
    </row>
    <row r="204" spans="1:48" x14ac:dyDescent="0.25">
      <c r="A204" s="34" t="s">
        <v>2023</v>
      </c>
      <c r="B204">
        <v>82.820348316547197</v>
      </c>
      <c r="C204">
        <v>84.150055797769994</v>
      </c>
      <c r="D204">
        <v>85.731317410000003</v>
      </c>
      <c r="E204">
        <v>116.4494912</v>
      </c>
      <c r="F204">
        <v>158.0568389</v>
      </c>
      <c r="G204">
        <v>199.90193300000001</v>
      </c>
      <c r="H204">
        <v>271.69163509999998</v>
      </c>
      <c r="I204">
        <v>370.67546160000001</v>
      </c>
      <c r="J204">
        <v>498.697182</v>
      </c>
      <c r="K204">
        <v>660.00020410000002</v>
      </c>
      <c r="L204">
        <v>871.56725449999999</v>
      </c>
      <c r="M204">
        <v>1135.039317</v>
      </c>
      <c r="N204">
        <v>1212.8856450000001</v>
      </c>
      <c r="O204">
        <v>1332.2098960000001</v>
      </c>
      <c r="P204">
        <v>1480.3158519999999</v>
      </c>
      <c r="Q204">
        <v>1594.360246</v>
      </c>
      <c r="R204">
        <v>1709.2363069999999</v>
      </c>
      <c r="S204">
        <v>1768.605669</v>
      </c>
      <c r="T204">
        <v>1824.505594</v>
      </c>
      <c r="U204">
        <v>1888.6235630000001</v>
      </c>
      <c r="V204">
        <v>2075.4208370000001</v>
      </c>
      <c r="W204">
        <v>2265.5354200000002</v>
      </c>
      <c r="X204">
        <v>2445.9341079999999</v>
      </c>
      <c r="Y204">
        <v>2631.4709640000001</v>
      </c>
      <c r="Z204">
        <v>2820.8731109999999</v>
      </c>
      <c r="AA204">
        <v>3014.6205169999998</v>
      </c>
      <c r="AB204">
        <v>3211.93352</v>
      </c>
      <c r="AC204">
        <v>3607.9114549999999</v>
      </c>
      <c r="AD204">
        <v>4000.416522</v>
      </c>
      <c r="AE204">
        <v>4388.9017750000003</v>
      </c>
      <c r="AF204">
        <v>4792.8660680000003</v>
      </c>
      <c r="AG204">
        <v>5194.0863300000001</v>
      </c>
      <c r="AH204">
        <v>5611.6308589999999</v>
      </c>
      <c r="AI204">
        <v>6026.7330080000002</v>
      </c>
      <c r="AJ204">
        <v>6438.519053</v>
      </c>
      <c r="AK204">
        <v>6863.6053199999997</v>
      </c>
      <c r="AL204">
        <v>7284.2835809999997</v>
      </c>
      <c r="AM204">
        <v>7717.3595320000004</v>
      </c>
      <c r="AN204">
        <v>8146.8394209999997</v>
      </c>
      <c r="AO204">
        <v>8571.3815699999996</v>
      </c>
      <c r="AP204">
        <v>8992.8664140000001</v>
      </c>
      <c r="AQ204">
        <v>9409.2053329999999</v>
      </c>
      <c r="AR204">
        <v>9647.8990269999995</v>
      </c>
      <c r="AS204">
        <v>9885.3856759999999</v>
      </c>
      <c r="AT204">
        <v>10121.5268</v>
      </c>
      <c r="AU204">
        <v>10355.568069999999</v>
      </c>
      <c r="AV204">
        <v>10592.456889999999</v>
      </c>
    </row>
    <row r="205" spans="1:48" x14ac:dyDescent="0.25">
      <c r="A205" s="34" t="s">
        <v>2024</v>
      </c>
      <c r="B205">
        <v>4140.2566767724402</v>
      </c>
      <c r="C205">
        <v>4206.7298369219898</v>
      </c>
      <c r="D205">
        <v>4285.7783929999996</v>
      </c>
      <c r="E205">
        <v>4221.5713660000001</v>
      </c>
      <c r="F205">
        <v>4155.2404399999996</v>
      </c>
      <c r="G205">
        <v>3811.0635200000002</v>
      </c>
      <c r="H205">
        <v>3756.2266359999999</v>
      </c>
      <c r="I205">
        <v>3716.3420919999999</v>
      </c>
      <c r="J205">
        <v>3625.8103820000001</v>
      </c>
      <c r="K205">
        <v>3479.8343479999999</v>
      </c>
      <c r="L205">
        <v>3332.435348</v>
      </c>
      <c r="M205">
        <v>3147.1544690000001</v>
      </c>
      <c r="N205">
        <v>3363.0011079999999</v>
      </c>
      <c r="O205">
        <v>3693.8547119999998</v>
      </c>
      <c r="P205">
        <v>4104.5121360000003</v>
      </c>
      <c r="Q205">
        <v>4420.7261369999997</v>
      </c>
      <c r="R205">
        <v>4739.2461229999999</v>
      </c>
      <c r="S205">
        <v>4948.7868550000003</v>
      </c>
      <c r="T205">
        <v>5148.7671179999998</v>
      </c>
      <c r="U205">
        <v>5372.1777069999998</v>
      </c>
      <c r="V205">
        <v>5335.0872280000003</v>
      </c>
      <c r="W205">
        <v>5315.2946389999997</v>
      </c>
      <c r="X205">
        <v>5331.0081060000002</v>
      </c>
      <c r="Y205">
        <v>5352.8818090000004</v>
      </c>
      <c r="Z205">
        <v>5377.2893679999997</v>
      </c>
      <c r="AA205">
        <v>5408.7462589999996</v>
      </c>
      <c r="AB205">
        <v>5442.4429090000003</v>
      </c>
      <c r="AC205">
        <v>5463.1555699999999</v>
      </c>
      <c r="AD205">
        <v>5485.6848909999999</v>
      </c>
      <c r="AE205">
        <v>5508.7038739999998</v>
      </c>
      <c r="AF205">
        <v>5532.9333660000002</v>
      </c>
      <c r="AG205">
        <v>5558.5836159999999</v>
      </c>
      <c r="AH205">
        <v>5586.764032</v>
      </c>
      <c r="AI205">
        <v>5615.1765699999996</v>
      </c>
      <c r="AJ205">
        <v>5642.9549180000004</v>
      </c>
      <c r="AK205">
        <v>5670.5334750000002</v>
      </c>
      <c r="AL205">
        <v>5696.6833130000005</v>
      </c>
      <c r="AM205">
        <v>5719.8913510000002</v>
      </c>
      <c r="AN205">
        <v>5741.70579</v>
      </c>
      <c r="AO205">
        <v>5761.3986519999999</v>
      </c>
      <c r="AP205">
        <v>5780.4364059999998</v>
      </c>
      <c r="AQ205">
        <v>5797.5911649999998</v>
      </c>
      <c r="AR205">
        <v>5814.3299450000004</v>
      </c>
      <c r="AS205">
        <v>5830.1833649999999</v>
      </c>
      <c r="AT205">
        <v>5845.1278789999997</v>
      </c>
      <c r="AU205">
        <v>5858.7929469999999</v>
      </c>
      <c r="AV205">
        <v>5873.9988199999998</v>
      </c>
    </row>
    <row r="206" spans="1:48" x14ac:dyDescent="0.25">
      <c r="A206" s="34" t="s">
        <v>2025</v>
      </c>
      <c r="B206">
        <v>268.20325214998297</v>
      </c>
      <c r="C206">
        <v>272.50934211605102</v>
      </c>
      <c r="D206">
        <v>277.6300584</v>
      </c>
      <c r="E206">
        <v>317.73280249999999</v>
      </c>
      <c r="F206">
        <v>363.3584141</v>
      </c>
      <c r="G206">
        <v>387.20093209999999</v>
      </c>
      <c r="H206">
        <v>443.39739700000001</v>
      </c>
      <c r="I206">
        <v>509.69242580000002</v>
      </c>
      <c r="J206">
        <v>577.76167239999995</v>
      </c>
      <c r="K206">
        <v>644.24840959999995</v>
      </c>
      <c r="L206">
        <v>716.81595200000004</v>
      </c>
      <c r="M206">
        <v>786.5297114</v>
      </c>
      <c r="N206">
        <v>724.18183610000006</v>
      </c>
      <c r="O206">
        <v>686.58129840000004</v>
      </c>
      <c r="P206">
        <v>658.61631190000003</v>
      </c>
      <c r="Q206">
        <v>611.49687940000001</v>
      </c>
      <c r="R206">
        <v>563.34189430000004</v>
      </c>
      <c r="S206">
        <v>591.53475479999997</v>
      </c>
      <c r="T206">
        <v>618.59552619999999</v>
      </c>
      <c r="U206">
        <v>648.48848840000005</v>
      </c>
      <c r="V206">
        <v>886.48716000000002</v>
      </c>
      <c r="W206">
        <v>1123.220296</v>
      </c>
      <c r="X206">
        <v>1174.632836</v>
      </c>
      <c r="Y206">
        <v>1228.0427729999999</v>
      </c>
      <c r="Z206">
        <v>1282.759313</v>
      </c>
      <c r="AA206">
        <v>1338.166336</v>
      </c>
      <c r="AB206">
        <v>1394.7537589999999</v>
      </c>
      <c r="AC206">
        <v>1411.7447770000001</v>
      </c>
      <c r="AD206">
        <v>1429.062991</v>
      </c>
      <c r="AE206">
        <v>1446.375515</v>
      </c>
      <c r="AF206">
        <v>1464.5602960000001</v>
      </c>
      <c r="AG206">
        <v>1482.9989800000001</v>
      </c>
      <c r="AH206">
        <v>1574.294975</v>
      </c>
      <c r="AI206">
        <v>1665.0834170000001</v>
      </c>
      <c r="AJ206">
        <v>1755.119426</v>
      </c>
      <c r="AK206">
        <v>1848.3156899999999</v>
      </c>
      <c r="AL206">
        <v>1940.4704099999999</v>
      </c>
      <c r="AM206">
        <v>1964.3395680000001</v>
      </c>
      <c r="AN206">
        <v>1987.6622339999999</v>
      </c>
      <c r="AO206">
        <v>2010.1741770000001</v>
      </c>
      <c r="AP206">
        <v>2032.3751319999999</v>
      </c>
      <c r="AQ206">
        <v>2053.8263219999999</v>
      </c>
      <c r="AR206">
        <v>2083.7446810000001</v>
      </c>
      <c r="AS206">
        <v>2113.3754640000002</v>
      </c>
      <c r="AT206">
        <v>2142.6989570000001</v>
      </c>
      <c r="AU206">
        <v>2171.5665490000001</v>
      </c>
      <c r="AV206">
        <v>2201.0193199999999</v>
      </c>
    </row>
    <row r="207" spans="1:48" x14ac:dyDescent="0.25">
      <c r="A207" s="34" t="s">
        <v>2026</v>
      </c>
      <c r="B207">
        <v>21019.140656882199</v>
      </c>
      <c r="C207">
        <v>21356.6097589622</v>
      </c>
      <c r="D207">
        <v>21747.042409999998</v>
      </c>
      <c r="E207">
        <v>21635.630109999998</v>
      </c>
      <c r="F207">
        <v>20898.761900000001</v>
      </c>
      <c r="G207">
        <v>19871.107520000001</v>
      </c>
      <c r="H207">
        <v>20080.9797</v>
      </c>
      <c r="I207">
        <v>19821.06913</v>
      </c>
      <c r="J207">
        <v>18942.818589999999</v>
      </c>
      <c r="K207">
        <v>18429.644700000001</v>
      </c>
      <c r="L207">
        <v>18309.241330000001</v>
      </c>
      <c r="M207">
        <v>18558.386780000001</v>
      </c>
      <c r="N207">
        <v>18891.78183</v>
      </c>
      <c r="O207">
        <v>18802.534769999998</v>
      </c>
      <c r="P207">
        <v>17874.50533</v>
      </c>
      <c r="Q207">
        <v>17351.309450000001</v>
      </c>
      <c r="R207">
        <v>16786.897710000001</v>
      </c>
      <c r="S207">
        <v>16063.631090000001</v>
      </c>
      <c r="T207">
        <v>15310.99267</v>
      </c>
      <c r="U207">
        <v>14617.984689999999</v>
      </c>
      <c r="V207">
        <v>15415.02722</v>
      </c>
      <c r="W207">
        <v>16248.601769999999</v>
      </c>
      <c r="X207">
        <v>16217.29542</v>
      </c>
      <c r="Y207">
        <v>16304.06049</v>
      </c>
      <c r="Z207">
        <v>16440.609199999999</v>
      </c>
      <c r="AA207">
        <v>16604.560310000001</v>
      </c>
      <c r="AB207">
        <v>16799.440849999999</v>
      </c>
      <c r="AC207">
        <v>16916.25115</v>
      </c>
      <c r="AD207">
        <v>17038.841550000001</v>
      </c>
      <c r="AE207">
        <v>17158.436699999998</v>
      </c>
      <c r="AF207">
        <v>17281.503970000002</v>
      </c>
      <c r="AG207">
        <v>17415.032940000001</v>
      </c>
      <c r="AH207">
        <v>17590.359240000002</v>
      </c>
      <c r="AI207">
        <v>17761.26744</v>
      </c>
      <c r="AJ207">
        <v>17939.48475</v>
      </c>
      <c r="AK207">
        <v>18121.428449999999</v>
      </c>
      <c r="AL207">
        <v>18306.28916</v>
      </c>
      <c r="AM207">
        <v>18301.472880000001</v>
      </c>
      <c r="AN207">
        <v>18296.84822</v>
      </c>
      <c r="AO207">
        <v>18290.939630000001</v>
      </c>
      <c r="AP207">
        <v>18287.65698</v>
      </c>
      <c r="AQ207">
        <v>18281.879929999999</v>
      </c>
      <c r="AR207">
        <v>18253.738020000001</v>
      </c>
      <c r="AS207">
        <v>18224.523280000001</v>
      </c>
      <c r="AT207">
        <v>18195.25272</v>
      </c>
      <c r="AU207">
        <v>18165.210790000001</v>
      </c>
      <c r="AV207">
        <v>18139.411700000001</v>
      </c>
    </row>
    <row r="208" spans="1:48" x14ac:dyDescent="0.25">
      <c r="A208" s="34" t="s">
        <v>2027</v>
      </c>
      <c r="B208">
        <v>939.40293438579897</v>
      </c>
      <c r="C208">
        <v>954.485352355852</v>
      </c>
      <c r="D208">
        <v>972.0133184</v>
      </c>
      <c r="E208">
        <v>1564.3618309999999</v>
      </c>
      <c r="F208">
        <v>2079.5377880000001</v>
      </c>
      <c r="G208">
        <v>2517.6258590000002</v>
      </c>
      <c r="H208">
        <v>3060.8263440000001</v>
      </c>
      <c r="I208">
        <v>3497.2077650000001</v>
      </c>
      <c r="J208">
        <v>3751.8610050000002</v>
      </c>
      <c r="K208">
        <v>3991.211933</v>
      </c>
      <c r="L208">
        <v>4224.4541859999999</v>
      </c>
      <c r="M208">
        <v>4431.4578149999998</v>
      </c>
      <c r="N208">
        <v>4578.8734770000001</v>
      </c>
      <c r="O208">
        <v>4608.2684829999998</v>
      </c>
      <c r="P208">
        <v>4415.2729179999997</v>
      </c>
      <c r="Q208">
        <v>4320.6496719999996</v>
      </c>
      <c r="R208">
        <v>4223.561291</v>
      </c>
      <c r="S208">
        <v>4287.3772730000001</v>
      </c>
      <c r="T208">
        <v>4350.0537599999998</v>
      </c>
      <c r="U208">
        <v>4427.1657809999997</v>
      </c>
      <c r="V208">
        <v>4502.2102329999998</v>
      </c>
      <c r="W208">
        <v>4596.426442</v>
      </c>
      <c r="X208">
        <v>4684.4798860000001</v>
      </c>
      <c r="Y208">
        <v>4809.1843929999995</v>
      </c>
      <c r="Z208">
        <v>4951.5147209999996</v>
      </c>
      <c r="AA208">
        <v>5107.8695790000002</v>
      </c>
      <c r="AB208">
        <v>5278.1022290000001</v>
      </c>
      <c r="AC208">
        <v>5428.4132600000003</v>
      </c>
      <c r="AD208">
        <v>5582.2651560000004</v>
      </c>
      <c r="AE208">
        <v>5737.4722080000001</v>
      </c>
      <c r="AF208">
        <v>5897.6895240000003</v>
      </c>
      <c r="AG208">
        <v>6064.0313930000002</v>
      </c>
      <c r="AH208">
        <v>6159.3390810000001</v>
      </c>
      <c r="AI208">
        <v>6253.2557200000001</v>
      </c>
      <c r="AJ208">
        <v>6350.3586809999997</v>
      </c>
      <c r="AK208">
        <v>6449.5541590000003</v>
      </c>
      <c r="AL208">
        <v>6550.5945309999997</v>
      </c>
      <c r="AM208">
        <v>6600.3691760000002</v>
      </c>
      <c r="AN208">
        <v>6649.4866780000002</v>
      </c>
      <c r="AO208">
        <v>6698.2366030000003</v>
      </c>
      <c r="AP208">
        <v>6747.9727140000005</v>
      </c>
      <c r="AQ208">
        <v>6796.6534430000002</v>
      </c>
      <c r="AR208">
        <v>6809.1855100000002</v>
      </c>
      <c r="AS208">
        <v>6821.6034540000001</v>
      </c>
      <c r="AT208">
        <v>6833.9124279999996</v>
      </c>
      <c r="AU208">
        <v>6845.8919500000002</v>
      </c>
      <c r="AV208">
        <v>6859.7347410000002</v>
      </c>
    </row>
    <row r="209" spans="1:48" x14ac:dyDescent="0.25">
      <c r="A209" s="34" t="s">
        <v>2028</v>
      </c>
      <c r="B209">
        <v>117.48407948162399</v>
      </c>
      <c r="C209">
        <v>119.37032437900299</v>
      </c>
      <c r="D209">
        <v>121.5037999</v>
      </c>
      <c r="E209">
        <v>117.2408995</v>
      </c>
      <c r="F209">
        <v>109.67400670000001</v>
      </c>
      <c r="G209">
        <v>101.3021353</v>
      </c>
      <c r="H209">
        <v>99.182340859999996</v>
      </c>
      <c r="I209">
        <v>94.851969359999998</v>
      </c>
      <c r="J209">
        <v>87.833972529999997</v>
      </c>
      <c r="K209">
        <v>82.829157100000003</v>
      </c>
      <c r="L209">
        <v>79.851788060000004</v>
      </c>
      <c r="M209">
        <v>78.539819460000004</v>
      </c>
      <c r="N209">
        <v>118.312395</v>
      </c>
      <c r="O209">
        <v>155.69250030000001</v>
      </c>
      <c r="P209">
        <v>183.51528769999999</v>
      </c>
      <c r="Q209">
        <v>212.32566919999999</v>
      </c>
      <c r="R209">
        <v>238.752477</v>
      </c>
      <c r="S209">
        <v>365.31357370000001</v>
      </c>
      <c r="T209">
        <v>491.78047950000001</v>
      </c>
      <c r="U209">
        <v>620.33716500000003</v>
      </c>
      <c r="V209">
        <v>456.22512069999999</v>
      </c>
      <c r="W209">
        <v>299.76468139999997</v>
      </c>
      <c r="X209">
        <v>301.57288990000001</v>
      </c>
      <c r="Y209">
        <v>305.65683769999998</v>
      </c>
      <c r="Z209">
        <v>310.72719940000002</v>
      </c>
      <c r="AA209">
        <v>316.42086490000003</v>
      </c>
      <c r="AB209">
        <v>322.80294429999998</v>
      </c>
      <c r="AC209">
        <v>339.88001459999998</v>
      </c>
      <c r="AD209">
        <v>357.3806439</v>
      </c>
      <c r="AE209">
        <v>375.16213579999999</v>
      </c>
      <c r="AF209">
        <v>393.54546879999998</v>
      </c>
      <c r="AG209">
        <v>412.53719410000002</v>
      </c>
      <c r="AH209">
        <v>434.07093930000002</v>
      </c>
      <c r="AI209">
        <v>455.83850640000003</v>
      </c>
      <c r="AJ209">
        <v>478.1694339</v>
      </c>
      <c r="AK209">
        <v>501.32286959999999</v>
      </c>
      <c r="AL209">
        <v>524.9743512</v>
      </c>
      <c r="AM209">
        <v>541.96744309999997</v>
      </c>
      <c r="AN209">
        <v>558.97603270000002</v>
      </c>
      <c r="AO209">
        <v>576.01625239999998</v>
      </c>
      <c r="AP209">
        <v>593.20437900000002</v>
      </c>
      <c r="AQ209">
        <v>610.36136169999997</v>
      </c>
      <c r="AR209">
        <v>623.98058820000006</v>
      </c>
      <c r="AS209">
        <v>637.67429140000002</v>
      </c>
      <c r="AT209">
        <v>651.44383159999995</v>
      </c>
      <c r="AU209">
        <v>665.26757009999994</v>
      </c>
      <c r="AV209">
        <v>679.36121160000005</v>
      </c>
    </row>
    <row r="210" spans="1:48" x14ac:dyDescent="0.25">
      <c r="A210" s="34" t="s">
        <v>2029</v>
      </c>
      <c r="B210">
        <v>347.57908572274499</v>
      </c>
      <c r="C210">
        <v>353.15958037166502</v>
      </c>
      <c r="D210">
        <v>359.6449278</v>
      </c>
      <c r="E210">
        <v>353.83270950000002</v>
      </c>
      <c r="F210">
        <v>337.46236959999999</v>
      </c>
      <c r="G210">
        <v>317.82309500000002</v>
      </c>
      <c r="H210">
        <v>317.22881810000001</v>
      </c>
      <c r="I210">
        <v>309.23854779999999</v>
      </c>
      <c r="J210">
        <v>291.85674260000002</v>
      </c>
      <c r="K210">
        <v>280.51356570000002</v>
      </c>
      <c r="L210">
        <v>275.60228050000001</v>
      </c>
      <c r="M210">
        <v>276.274745</v>
      </c>
      <c r="N210">
        <v>407.6958621</v>
      </c>
      <c r="O210">
        <v>530.70770879999998</v>
      </c>
      <c r="P210">
        <v>621.32770819999996</v>
      </c>
      <c r="Q210">
        <v>715.6208249</v>
      </c>
      <c r="R210">
        <v>802.09289390000004</v>
      </c>
      <c r="S210">
        <v>826.34558349999998</v>
      </c>
      <c r="T210">
        <v>850.10876680000001</v>
      </c>
      <c r="U210">
        <v>876.81463220000001</v>
      </c>
      <c r="V210">
        <v>694.7673724</v>
      </c>
      <c r="W210">
        <v>522.05244740000001</v>
      </c>
      <c r="X210">
        <v>525.97042699999997</v>
      </c>
      <c r="Y210">
        <v>533.88766290000001</v>
      </c>
      <c r="Z210">
        <v>543.54384470000002</v>
      </c>
      <c r="AA210">
        <v>554.10821220000003</v>
      </c>
      <c r="AB210">
        <v>565.89880600000004</v>
      </c>
      <c r="AC210">
        <v>571.02714739999999</v>
      </c>
      <c r="AD210">
        <v>576.29360489999999</v>
      </c>
      <c r="AE210">
        <v>581.44567589999997</v>
      </c>
      <c r="AF210">
        <v>586.74521760000005</v>
      </c>
      <c r="AG210">
        <v>592.39139049999994</v>
      </c>
      <c r="AH210">
        <v>598.33284679999997</v>
      </c>
      <c r="AI210">
        <v>604.07274289999998</v>
      </c>
      <c r="AJ210">
        <v>610.05073800000002</v>
      </c>
      <c r="AK210">
        <v>616.16927169999997</v>
      </c>
      <c r="AL210">
        <v>622.38562679999995</v>
      </c>
      <c r="AM210">
        <v>623.63163629999997</v>
      </c>
      <c r="AN210">
        <v>624.82075629999997</v>
      </c>
      <c r="AO210">
        <v>625.95674310000004</v>
      </c>
      <c r="AP210">
        <v>627.16822709999997</v>
      </c>
      <c r="AQ210">
        <v>628.26190659999997</v>
      </c>
      <c r="AR210">
        <v>630.40516019999995</v>
      </c>
      <c r="AS210">
        <v>632.53697899999997</v>
      </c>
      <c r="AT210">
        <v>634.66655720000006</v>
      </c>
      <c r="AU210">
        <v>636.77337150000005</v>
      </c>
      <c r="AV210">
        <v>639.06148129999997</v>
      </c>
    </row>
    <row r="211" spans="1:48" x14ac:dyDescent="0.25">
      <c r="A211" s="34" t="s">
        <v>2030</v>
      </c>
      <c r="B211">
        <v>117.425366798224</v>
      </c>
      <c r="C211">
        <v>119.310669044481</v>
      </c>
      <c r="D211">
        <v>121.5016648</v>
      </c>
      <c r="E211">
        <v>124.09143</v>
      </c>
      <c r="F211">
        <v>122.8514996</v>
      </c>
      <c r="G211">
        <v>120.1327904</v>
      </c>
      <c r="H211">
        <v>124.4725519</v>
      </c>
      <c r="I211">
        <v>125.936133</v>
      </c>
      <c r="J211">
        <v>123.35063769999999</v>
      </c>
      <c r="K211">
        <v>123.0516878</v>
      </c>
      <c r="L211">
        <v>125.4765421</v>
      </c>
      <c r="M211">
        <v>130.57085280000001</v>
      </c>
      <c r="N211">
        <v>154.1040308</v>
      </c>
      <c r="O211">
        <v>174.0593011</v>
      </c>
      <c r="P211">
        <v>184.61033380000001</v>
      </c>
      <c r="Q211">
        <v>197.6460888</v>
      </c>
      <c r="R211">
        <v>209.37504300000001</v>
      </c>
      <c r="S211">
        <v>245.70072070000001</v>
      </c>
      <c r="T211">
        <v>281.87312229999998</v>
      </c>
      <c r="U211">
        <v>319.12950430000001</v>
      </c>
      <c r="V211">
        <v>255.2681054</v>
      </c>
      <c r="W211">
        <v>194.73850060000001</v>
      </c>
      <c r="X211">
        <v>198.20536000000001</v>
      </c>
      <c r="Y211">
        <v>203.2238658</v>
      </c>
      <c r="Z211">
        <v>208.9730146</v>
      </c>
      <c r="AA211">
        <v>215.2195141</v>
      </c>
      <c r="AB211">
        <v>222.03379100000001</v>
      </c>
      <c r="AC211">
        <v>224.2270254</v>
      </c>
      <c r="AD211">
        <v>226.47631720000001</v>
      </c>
      <c r="AE211">
        <v>228.68427840000001</v>
      </c>
      <c r="AF211">
        <v>230.9669566</v>
      </c>
      <c r="AG211">
        <v>233.39033180000001</v>
      </c>
      <c r="AH211">
        <v>235.8843765</v>
      </c>
      <c r="AI211">
        <v>238.30176599999999</v>
      </c>
      <c r="AJ211">
        <v>240.81615959999999</v>
      </c>
      <c r="AK211">
        <v>243.41036020000001</v>
      </c>
      <c r="AL211">
        <v>246.04737209999999</v>
      </c>
      <c r="AM211">
        <v>246.78273730000001</v>
      </c>
      <c r="AN211">
        <v>247.49505110000001</v>
      </c>
      <c r="AO211">
        <v>248.18764250000001</v>
      </c>
      <c r="AP211">
        <v>248.91134719999999</v>
      </c>
      <c r="AQ211">
        <v>249.5897257</v>
      </c>
      <c r="AR211">
        <v>250.539726</v>
      </c>
      <c r="AS211">
        <v>251.48646500000001</v>
      </c>
      <c r="AT211">
        <v>252.43290150000001</v>
      </c>
      <c r="AU211">
        <v>253.37086740000001</v>
      </c>
      <c r="AV211">
        <v>254.38158680000001</v>
      </c>
    </row>
    <row r="212" spans="1:48" x14ac:dyDescent="0.25">
      <c r="A212" s="34" t="s">
        <v>2031</v>
      </c>
      <c r="B212">
        <v>234.850733596449</v>
      </c>
      <c r="C212">
        <v>238.621338088963</v>
      </c>
      <c r="D212">
        <v>243.0033296</v>
      </c>
      <c r="E212">
        <v>315.48436370000002</v>
      </c>
      <c r="F212">
        <v>397.69058369999999</v>
      </c>
      <c r="G212">
        <v>496.492707</v>
      </c>
      <c r="H212">
        <v>656.83895849999999</v>
      </c>
      <c r="I212">
        <v>848.85832640000001</v>
      </c>
      <c r="J212">
        <v>1062.5781380000001</v>
      </c>
      <c r="K212">
        <v>1356.046075</v>
      </c>
      <c r="L212">
        <v>1769.6450870000001</v>
      </c>
      <c r="M212">
        <v>2358.5847389999999</v>
      </c>
      <c r="N212">
        <v>2245.7643480000002</v>
      </c>
      <c r="O212">
        <v>2072.046738</v>
      </c>
      <c r="P212">
        <v>1809.198764</v>
      </c>
      <c r="Q212">
        <v>1602.4411560000001</v>
      </c>
      <c r="R212">
        <v>1406.241945</v>
      </c>
      <c r="S212">
        <v>1670.898966</v>
      </c>
      <c r="T212">
        <v>1935.4584179999999</v>
      </c>
      <c r="U212">
        <v>2207.2505550000001</v>
      </c>
      <c r="V212">
        <v>1934.720053</v>
      </c>
      <c r="W212">
        <v>1680.635387</v>
      </c>
      <c r="X212">
        <v>1779.052874</v>
      </c>
      <c r="Y212">
        <v>1892.873036</v>
      </c>
      <c r="Z212">
        <v>2015.8241210000001</v>
      </c>
      <c r="AA212">
        <v>2150.9019509999998</v>
      </c>
      <c r="AB212">
        <v>2294.7667540000002</v>
      </c>
      <c r="AC212">
        <v>2399.5852759999998</v>
      </c>
      <c r="AD212">
        <v>2506.9121490000002</v>
      </c>
      <c r="AE212">
        <v>2615.7960109999999</v>
      </c>
      <c r="AF212">
        <v>2731.2806129999999</v>
      </c>
      <c r="AG212">
        <v>2850.6531380000001</v>
      </c>
      <c r="AH212">
        <v>2932.675722</v>
      </c>
      <c r="AI212">
        <v>3014.8467150000001</v>
      </c>
      <c r="AJ212">
        <v>3099.367119</v>
      </c>
      <c r="AK212">
        <v>3187.6986109999998</v>
      </c>
      <c r="AL212">
        <v>3277.8462260000001</v>
      </c>
      <c r="AM212">
        <v>3339.3042890000002</v>
      </c>
      <c r="AN212">
        <v>3400.593875</v>
      </c>
      <c r="AO212">
        <v>3461.8736560000002</v>
      </c>
      <c r="AP212">
        <v>3523.840177</v>
      </c>
      <c r="AQ212">
        <v>3585.4330140000002</v>
      </c>
      <c r="AR212">
        <v>3673.0055889999999</v>
      </c>
      <c r="AS212">
        <v>3761.0809210000002</v>
      </c>
      <c r="AT212">
        <v>3849.651621</v>
      </c>
      <c r="AU212">
        <v>3938.5894600000001</v>
      </c>
      <c r="AV212">
        <v>4029.173135</v>
      </c>
    </row>
    <row r="213" spans="1:48" x14ac:dyDescent="0.25">
      <c r="A213" s="35" t="s">
        <v>2032</v>
      </c>
      <c r="B213">
        <v>0.96116878123798499</v>
      </c>
      <c r="C213">
        <v>0.98039215686274495</v>
      </c>
      <c r="D213">
        <v>0.97846833320000004</v>
      </c>
      <c r="E213">
        <v>0.98064084029999998</v>
      </c>
      <c r="F213">
        <v>1.004171967</v>
      </c>
      <c r="G213">
        <v>1.000688644</v>
      </c>
      <c r="H213">
        <v>0.98735715729999995</v>
      </c>
      <c r="I213">
        <v>0.99770939150000004</v>
      </c>
      <c r="J213">
        <v>1.0033135259999999</v>
      </c>
      <c r="K213">
        <v>1.0215177049999999</v>
      </c>
      <c r="L213">
        <v>1.0211719939999999</v>
      </c>
      <c r="M213">
        <v>1.0225761950000001</v>
      </c>
      <c r="N213">
        <v>1.0421368040000001</v>
      </c>
      <c r="O213">
        <v>1.0654094789999999</v>
      </c>
      <c r="P213">
        <v>1.101654369</v>
      </c>
      <c r="Q213">
        <v>1.1375370810000001</v>
      </c>
      <c r="R213">
        <v>1.1602372590000001</v>
      </c>
      <c r="S213">
        <v>1.1833789910000001</v>
      </c>
      <c r="T213">
        <v>1.2070081930000001</v>
      </c>
      <c r="U213">
        <v>1.231092039</v>
      </c>
      <c r="V213">
        <v>1.255792026</v>
      </c>
      <c r="W213">
        <v>1.2809335500000001</v>
      </c>
      <c r="X213">
        <v>1.3063768010000001</v>
      </c>
      <c r="Y213">
        <v>1.332168212</v>
      </c>
      <c r="Z213">
        <v>1.3582824410000001</v>
      </c>
      <c r="AA213">
        <v>1.384732063</v>
      </c>
      <c r="AB213">
        <v>1.411551212</v>
      </c>
      <c r="AC213">
        <v>1.438836037</v>
      </c>
      <c r="AD213">
        <v>1.466704284</v>
      </c>
      <c r="AE213">
        <v>1.4951827710000001</v>
      </c>
      <c r="AF213">
        <v>1.524309395</v>
      </c>
      <c r="AG213">
        <v>1.554133744</v>
      </c>
      <c r="AH213">
        <v>1.5846072490000001</v>
      </c>
      <c r="AI213">
        <v>1.615756931</v>
      </c>
      <c r="AJ213">
        <v>1.647554813</v>
      </c>
      <c r="AK213">
        <v>1.679991306</v>
      </c>
      <c r="AL213">
        <v>1.713063011</v>
      </c>
      <c r="AM213">
        <v>1.7466927430000001</v>
      </c>
      <c r="AN213">
        <v>1.780889604</v>
      </c>
      <c r="AO213">
        <v>1.8157045409999999</v>
      </c>
      <c r="AP213">
        <v>1.8511654099999999</v>
      </c>
      <c r="AQ213">
        <v>1.8872796270000001</v>
      </c>
      <c r="AR213">
        <v>1.924048749</v>
      </c>
      <c r="AS213">
        <v>1.961509009</v>
      </c>
      <c r="AT213">
        <v>1.9996771689999999</v>
      </c>
      <c r="AU213">
        <v>2.038574772</v>
      </c>
      <c r="AV213">
        <v>2.0783465749999999</v>
      </c>
    </row>
    <row r="214" spans="1:48" x14ac:dyDescent="0.25">
      <c r="A214" s="35" t="s">
        <v>2033</v>
      </c>
      <c r="B214">
        <v>0.96116878123798499</v>
      </c>
      <c r="C214">
        <v>0.98039215686274495</v>
      </c>
      <c r="D214">
        <v>0.9939907617</v>
      </c>
      <c r="E214">
        <v>0.99948888219999998</v>
      </c>
      <c r="F214">
        <v>1.0199317699999999</v>
      </c>
      <c r="G214">
        <v>1.0127923240000001</v>
      </c>
      <c r="H214">
        <v>1.0065819039999999</v>
      </c>
      <c r="I214">
        <v>0.9993404669</v>
      </c>
      <c r="J214">
        <v>1.005752902</v>
      </c>
      <c r="K214">
        <v>1.014164691</v>
      </c>
      <c r="L214">
        <v>1.026436503</v>
      </c>
      <c r="M214">
        <v>1.0307206769999999</v>
      </c>
      <c r="N214">
        <v>1.0374540210000001</v>
      </c>
      <c r="O214">
        <v>1.0545297579999999</v>
      </c>
      <c r="P214">
        <v>1.0782675310000001</v>
      </c>
      <c r="Q214">
        <v>1.124025732</v>
      </c>
      <c r="R214">
        <v>1.146488725</v>
      </c>
      <c r="S214">
        <v>1.1693829600000001</v>
      </c>
      <c r="T214">
        <v>1.192731239</v>
      </c>
      <c r="U214">
        <v>1.216529389</v>
      </c>
      <c r="V214">
        <v>1.2409896010000001</v>
      </c>
      <c r="W214">
        <v>1.265872573</v>
      </c>
      <c r="X214">
        <v>1.2910139380000001</v>
      </c>
      <c r="Y214">
        <v>1.3165306859999999</v>
      </c>
      <c r="Z214">
        <v>1.342386893</v>
      </c>
      <c r="AA214">
        <v>1.368590755</v>
      </c>
      <c r="AB214">
        <v>1.3951664539999999</v>
      </c>
      <c r="AC214">
        <v>1.4222025300000001</v>
      </c>
      <c r="AD214">
        <v>1.449803548</v>
      </c>
      <c r="AE214">
        <v>1.47798378</v>
      </c>
      <c r="AF214">
        <v>1.5067715939999999</v>
      </c>
      <c r="AG214">
        <v>1.536229482</v>
      </c>
      <c r="AH214">
        <v>1.566313251</v>
      </c>
      <c r="AI214">
        <v>1.597054596</v>
      </c>
      <c r="AJ214">
        <v>1.628435093</v>
      </c>
      <c r="AK214">
        <v>1.6604476239999999</v>
      </c>
      <c r="AL214">
        <v>1.693097928</v>
      </c>
      <c r="AM214">
        <v>1.7263177510000001</v>
      </c>
      <c r="AN214">
        <v>1.7601053579999999</v>
      </c>
      <c r="AO214">
        <v>1.794503535</v>
      </c>
      <c r="AP214">
        <v>1.829536608</v>
      </c>
      <c r="AQ214">
        <v>1.865217473</v>
      </c>
      <c r="AR214">
        <v>1.9015719790000001</v>
      </c>
      <c r="AS214">
        <v>1.9386119470000001</v>
      </c>
      <c r="AT214">
        <v>1.9763526899999999</v>
      </c>
      <c r="AU214">
        <v>2.0148145560000001</v>
      </c>
      <c r="AV214">
        <v>2.0541124380000002</v>
      </c>
    </row>
    <row r="215" spans="1:48" x14ac:dyDescent="0.25">
      <c r="A215" s="35" t="s">
        <v>2034</v>
      </c>
      <c r="B215">
        <v>0.96116878123798499</v>
      </c>
      <c r="C215">
        <v>0.98039215686274495</v>
      </c>
      <c r="D215">
        <v>0.9884719837</v>
      </c>
      <c r="E215">
        <v>1.008722857</v>
      </c>
      <c r="F215">
        <v>1.039181892</v>
      </c>
      <c r="G215">
        <v>1.0723340139999999</v>
      </c>
      <c r="H215">
        <v>1.063403584</v>
      </c>
      <c r="I215">
        <v>1.066607694</v>
      </c>
      <c r="J215">
        <v>1.0700711679999999</v>
      </c>
      <c r="K215">
        <v>1.084906248</v>
      </c>
      <c r="L215">
        <v>1.1148371210000001</v>
      </c>
      <c r="M215">
        <v>1.141898847</v>
      </c>
      <c r="N215">
        <v>1.159907429</v>
      </c>
      <c r="O215">
        <v>1.1799626540000001</v>
      </c>
      <c r="P215">
        <v>1.1930862120000001</v>
      </c>
      <c r="Q215">
        <v>1.2230604380000001</v>
      </c>
      <c r="R215">
        <v>1.247509389</v>
      </c>
      <c r="S215">
        <v>1.2724750499999999</v>
      </c>
      <c r="T215">
        <v>1.297916804</v>
      </c>
      <c r="U215">
        <v>1.323876235</v>
      </c>
      <c r="V215">
        <v>1.3503939730000001</v>
      </c>
      <c r="W215">
        <v>1.377440341</v>
      </c>
      <c r="X215">
        <v>1.404863295</v>
      </c>
      <c r="Y215">
        <v>1.4327067040000001</v>
      </c>
      <c r="Z215">
        <v>1.460961513</v>
      </c>
      <c r="AA215">
        <v>1.4896079980000001</v>
      </c>
      <c r="AB215">
        <v>1.5186866480000001</v>
      </c>
      <c r="AC215">
        <v>1.5482896420000001</v>
      </c>
      <c r="AD215">
        <v>1.5784631790000001</v>
      </c>
      <c r="AE215">
        <v>1.609252482</v>
      </c>
      <c r="AF215">
        <v>1.6407015599999999</v>
      </c>
      <c r="AG215">
        <v>1.672848355</v>
      </c>
      <c r="AH215">
        <v>1.7056836719999999</v>
      </c>
      <c r="AI215">
        <v>1.7392273819999999</v>
      </c>
      <c r="AJ215">
        <v>1.773466652</v>
      </c>
      <c r="AK215">
        <v>1.808387583</v>
      </c>
      <c r="AL215">
        <v>1.8440052629999999</v>
      </c>
      <c r="AM215">
        <v>1.880254315</v>
      </c>
      <c r="AN215">
        <v>1.917184379</v>
      </c>
      <c r="AO215">
        <v>1.954779058</v>
      </c>
      <c r="AP215">
        <v>1.9930659019999999</v>
      </c>
      <c r="AQ215">
        <v>2.0320630309999999</v>
      </c>
      <c r="AR215">
        <v>2.0718032069999999</v>
      </c>
      <c r="AS215">
        <v>2.112298606</v>
      </c>
      <c r="AT215">
        <v>2.153565274</v>
      </c>
      <c r="AU215">
        <v>2.195622315</v>
      </c>
      <c r="AV215">
        <v>2.2385798729999999</v>
      </c>
    </row>
    <row r="216" spans="1:48" x14ac:dyDescent="0.25">
      <c r="A216" s="35" t="s">
        <v>2035</v>
      </c>
      <c r="B216">
        <v>0.96116878123798499</v>
      </c>
      <c r="C216">
        <v>0.98039215686274495</v>
      </c>
      <c r="D216">
        <v>0.98881119029999998</v>
      </c>
      <c r="E216">
        <v>1.001195407</v>
      </c>
      <c r="F216">
        <v>1.037658086</v>
      </c>
      <c r="G216">
        <v>1.0956264979999999</v>
      </c>
      <c r="H216">
        <v>1.120103571</v>
      </c>
      <c r="I216">
        <v>1.0764770589999999</v>
      </c>
      <c r="J216">
        <v>1.0780003970000001</v>
      </c>
      <c r="K216">
        <v>1.103368503</v>
      </c>
      <c r="L216">
        <v>1.118849048</v>
      </c>
      <c r="M216">
        <v>1.1407537670000001</v>
      </c>
      <c r="N216">
        <v>1.138541086</v>
      </c>
      <c r="O216">
        <v>1.1351537759999999</v>
      </c>
      <c r="P216">
        <v>1.1463959100000001</v>
      </c>
      <c r="Q216">
        <v>1.1775948329999999</v>
      </c>
      <c r="R216">
        <v>1.20101758</v>
      </c>
      <c r="S216">
        <v>1.224696105</v>
      </c>
      <c r="T216">
        <v>1.2485765120000001</v>
      </c>
      <c r="U216">
        <v>1.272661676</v>
      </c>
      <c r="V216">
        <v>1.2977226230000001</v>
      </c>
      <c r="W216">
        <v>1.3232175660000001</v>
      </c>
      <c r="X216">
        <v>1.3492350719999999</v>
      </c>
      <c r="Y216">
        <v>1.3756588510000001</v>
      </c>
      <c r="Z216">
        <v>1.402290609</v>
      </c>
      <c r="AA216">
        <v>1.429211555</v>
      </c>
      <c r="AB216">
        <v>1.456481675</v>
      </c>
      <c r="AC216">
        <v>1.4842333560000001</v>
      </c>
      <c r="AD216">
        <v>1.51252823</v>
      </c>
      <c r="AE216">
        <v>1.5414699430000001</v>
      </c>
      <c r="AF216">
        <v>1.5710724250000001</v>
      </c>
      <c r="AG216">
        <v>1.601377429</v>
      </c>
      <c r="AH216">
        <v>1.6324380570000001</v>
      </c>
      <c r="AI216">
        <v>1.664219044</v>
      </c>
      <c r="AJ216">
        <v>1.6966593560000001</v>
      </c>
      <c r="AK216">
        <v>1.729741191</v>
      </c>
      <c r="AL216">
        <v>1.763485119</v>
      </c>
      <c r="AM216">
        <v>1.797333471</v>
      </c>
      <c r="AN216">
        <v>1.8316958379999999</v>
      </c>
      <c r="AO216">
        <v>1.8665771440000001</v>
      </c>
      <c r="AP216">
        <v>1.9019968039999999</v>
      </c>
      <c r="AQ216">
        <v>1.937981527</v>
      </c>
      <c r="AR216">
        <v>1.9748914440000001</v>
      </c>
      <c r="AS216">
        <v>2.0124609360000001</v>
      </c>
      <c r="AT216">
        <v>2.0507181220000001</v>
      </c>
      <c r="AU216">
        <v>2.0896847369999998</v>
      </c>
      <c r="AV216">
        <v>2.1295426420000001</v>
      </c>
    </row>
    <row r="217" spans="1:48" x14ac:dyDescent="0.25">
      <c r="A217" s="35" t="s">
        <v>2036</v>
      </c>
      <c r="B217">
        <v>0.96116878123798499</v>
      </c>
      <c r="C217">
        <v>0.98039215686274495</v>
      </c>
      <c r="D217">
        <v>0.98655461739999994</v>
      </c>
      <c r="E217">
        <v>0.99709502250000004</v>
      </c>
      <c r="F217">
        <v>1.0352580330000001</v>
      </c>
      <c r="G217">
        <v>1.097864317</v>
      </c>
      <c r="H217">
        <v>1.120991157</v>
      </c>
      <c r="I217">
        <v>1.0741704430000001</v>
      </c>
      <c r="J217">
        <v>1.084720267</v>
      </c>
      <c r="K217">
        <v>1.1115702759999999</v>
      </c>
      <c r="L217">
        <v>1.1252376740000001</v>
      </c>
      <c r="M217">
        <v>1.150616176</v>
      </c>
      <c r="N217">
        <v>1.1482374710000001</v>
      </c>
      <c r="O217">
        <v>1.146729554</v>
      </c>
      <c r="P217">
        <v>1.160189809</v>
      </c>
      <c r="Q217">
        <v>1.1919171909999999</v>
      </c>
      <c r="R217">
        <v>1.21560548</v>
      </c>
      <c r="S217">
        <v>1.239647918</v>
      </c>
      <c r="T217">
        <v>1.2639508100000001</v>
      </c>
      <c r="U217">
        <v>1.288533194</v>
      </c>
      <c r="V217">
        <v>1.313824828</v>
      </c>
      <c r="W217">
        <v>1.3395863370000001</v>
      </c>
      <c r="X217">
        <v>1.3659022949999999</v>
      </c>
      <c r="Y217">
        <v>1.39281444</v>
      </c>
      <c r="Z217">
        <v>1.4199321600000001</v>
      </c>
      <c r="AA217">
        <v>1.4473828639999999</v>
      </c>
      <c r="AB217">
        <v>1.475220763</v>
      </c>
      <c r="AC217">
        <v>1.50359588</v>
      </c>
      <c r="AD217">
        <v>1.532473996</v>
      </c>
      <c r="AE217">
        <v>1.561980758</v>
      </c>
      <c r="AF217">
        <v>1.592144303</v>
      </c>
      <c r="AG217">
        <v>1.622998347</v>
      </c>
      <c r="AH217">
        <v>1.6545927570000001</v>
      </c>
      <c r="AI217">
        <v>1.6868943460000001</v>
      </c>
      <c r="AJ217">
        <v>1.7198662090000001</v>
      </c>
      <c r="AK217">
        <v>1.753492136</v>
      </c>
      <c r="AL217">
        <v>1.7877893330000001</v>
      </c>
      <c r="AM217">
        <v>1.822119469</v>
      </c>
      <c r="AN217">
        <v>1.8571105640000001</v>
      </c>
      <c r="AO217">
        <v>1.89266479</v>
      </c>
      <c r="AP217">
        <v>1.928758459</v>
      </c>
      <c r="AQ217">
        <v>1.965408679</v>
      </c>
      <c r="AR217">
        <v>2.0029842910000002</v>
      </c>
      <c r="AS217">
        <v>2.0412568210000002</v>
      </c>
      <c r="AT217">
        <v>2.0802311279999999</v>
      </c>
      <c r="AU217">
        <v>2.1199199009999998</v>
      </c>
      <c r="AV217">
        <v>2.1607378370000001</v>
      </c>
    </row>
    <row r="218" spans="1:48" x14ac:dyDescent="0.25">
      <c r="A218" s="35" t="s">
        <v>2037</v>
      </c>
      <c r="B218">
        <v>0.96116878123798499</v>
      </c>
      <c r="C218">
        <v>0.98039215686274495</v>
      </c>
      <c r="D218">
        <v>0.9888701714</v>
      </c>
      <c r="E218">
        <v>0.99957232659999995</v>
      </c>
      <c r="F218">
        <v>1.0281355329999999</v>
      </c>
      <c r="G218">
        <v>1.0752418130000001</v>
      </c>
      <c r="H218">
        <v>1.0811741189999999</v>
      </c>
      <c r="I218">
        <v>1.0861899239999999</v>
      </c>
      <c r="J218">
        <v>1.1063443420000001</v>
      </c>
      <c r="K218">
        <v>1.116567742</v>
      </c>
      <c r="L218">
        <v>1.128215816</v>
      </c>
      <c r="M218">
        <v>1.1387121600000001</v>
      </c>
      <c r="N218">
        <v>1.1577223940000001</v>
      </c>
      <c r="O218">
        <v>1.195751437</v>
      </c>
      <c r="P218">
        <v>1.228933246</v>
      </c>
      <c r="Q218">
        <v>1.2720078560000001</v>
      </c>
      <c r="R218">
        <v>1.2973921429999999</v>
      </c>
      <c r="S218">
        <v>1.3231004719999999</v>
      </c>
      <c r="T218">
        <v>1.349110477</v>
      </c>
      <c r="U218">
        <v>1.375404337</v>
      </c>
      <c r="V218">
        <v>1.4026128920000001</v>
      </c>
      <c r="W218">
        <v>1.4301912409999999</v>
      </c>
      <c r="X218">
        <v>1.4583366069999999</v>
      </c>
      <c r="Y218">
        <v>1.486912462</v>
      </c>
      <c r="Z218">
        <v>1.5157998509999999</v>
      </c>
      <c r="AA218">
        <v>1.544944608</v>
      </c>
      <c r="AB218">
        <v>1.5746432800000001</v>
      </c>
      <c r="AC218">
        <v>1.6048398180000001</v>
      </c>
      <c r="AD218">
        <v>1.6356494020000001</v>
      </c>
      <c r="AE218">
        <v>1.667122145</v>
      </c>
      <c r="AF218">
        <v>1.699256933</v>
      </c>
      <c r="AG218">
        <v>1.7321020540000001</v>
      </c>
      <c r="AH218">
        <v>1.7657112800000001</v>
      </c>
      <c r="AI218">
        <v>1.8000699840000001</v>
      </c>
      <c r="AJ218">
        <v>1.8351416709999999</v>
      </c>
      <c r="AK218">
        <v>1.870915235</v>
      </c>
      <c r="AL218">
        <v>1.9074122630000001</v>
      </c>
      <c r="AM218">
        <v>1.944263096</v>
      </c>
      <c r="AN218">
        <v>1.981720903</v>
      </c>
      <c r="AO218">
        <v>2.0198006469999998</v>
      </c>
      <c r="AP218">
        <v>2.0585200870000002</v>
      </c>
      <c r="AQ218">
        <v>2.0978985090000002</v>
      </c>
      <c r="AR218">
        <v>2.138186299</v>
      </c>
      <c r="AS218">
        <v>2.179223253</v>
      </c>
      <c r="AT218">
        <v>2.2210184590000002</v>
      </c>
      <c r="AU218">
        <v>2.2635952330000002</v>
      </c>
      <c r="AV218">
        <v>2.3070840979999998</v>
      </c>
    </row>
    <row r="219" spans="1:48" x14ac:dyDescent="0.25">
      <c r="A219" s="35" t="s">
        <v>2038</v>
      </c>
      <c r="B219">
        <v>0.96116878123798499</v>
      </c>
      <c r="C219">
        <v>0.98039215686274495</v>
      </c>
      <c r="D219">
        <v>0.98859768719999996</v>
      </c>
      <c r="E219">
        <v>1.0012647779999999</v>
      </c>
      <c r="F219">
        <v>1.0125102690000001</v>
      </c>
      <c r="G219">
        <v>1.0113629559999999</v>
      </c>
      <c r="H219">
        <v>1.0186941430000001</v>
      </c>
      <c r="I219">
        <v>1.0275134379999999</v>
      </c>
      <c r="J219">
        <v>1.040979281</v>
      </c>
      <c r="K219">
        <v>1.043164942</v>
      </c>
      <c r="L219">
        <v>1.046496742</v>
      </c>
      <c r="M219">
        <v>1.0465941190000001</v>
      </c>
      <c r="N219">
        <v>1.042203837</v>
      </c>
      <c r="O219">
        <v>1.0514698810000001</v>
      </c>
      <c r="P219">
        <v>1.073735941</v>
      </c>
      <c r="Q219">
        <v>1.0984159929999999</v>
      </c>
      <c r="R219">
        <v>1.1201475940000001</v>
      </c>
      <c r="S219">
        <v>1.1415783989999999</v>
      </c>
      <c r="T219">
        <v>1.16273871</v>
      </c>
      <c r="U219">
        <v>1.1835793800000001</v>
      </c>
      <c r="V219">
        <v>1.2062150250000001</v>
      </c>
      <c r="W219">
        <v>1.2291150209999999</v>
      </c>
      <c r="X219">
        <v>1.252795629</v>
      </c>
      <c r="Y219">
        <v>1.276825777</v>
      </c>
      <c r="Z219">
        <v>1.301055453</v>
      </c>
      <c r="AA219">
        <v>1.325542266</v>
      </c>
      <c r="AB219">
        <v>1.3503394520000001</v>
      </c>
      <c r="AC219">
        <v>1.3755183259999999</v>
      </c>
      <c r="AD219">
        <v>1.4012190840000001</v>
      </c>
      <c r="AE219">
        <v>1.427545082</v>
      </c>
      <c r="AF219">
        <v>1.4543912809999999</v>
      </c>
      <c r="AG219">
        <v>1.4818201849999999</v>
      </c>
      <c r="AH219">
        <v>1.510047031</v>
      </c>
      <c r="AI219">
        <v>1.5389042260000001</v>
      </c>
      <c r="AJ219">
        <v>1.5683685999999999</v>
      </c>
      <c r="AK219">
        <v>1.598422451</v>
      </c>
      <c r="AL219">
        <v>1.6290919530000001</v>
      </c>
      <c r="AM219">
        <v>1.65919895</v>
      </c>
      <c r="AN219">
        <v>1.689607533</v>
      </c>
      <c r="AO219">
        <v>1.720358853</v>
      </c>
      <c r="AP219">
        <v>1.7514748979999999</v>
      </c>
      <c r="AQ219">
        <v>1.782974289</v>
      </c>
      <c r="AR219">
        <v>1.8156952470000001</v>
      </c>
      <c r="AS219">
        <v>1.848982978</v>
      </c>
      <c r="AT219">
        <v>1.8828427999999999</v>
      </c>
      <c r="AU219">
        <v>1.9172908230000001</v>
      </c>
      <c r="AV219">
        <v>1.952448892</v>
      </c>
    </row>
    <row r="220" spans="1:48" x14ac:dyDescent="0.25">
      <c r="A220" s="35" t="s">
        <v>2039</v>
      </c>
      <c r="B220">
        <v>0.96116878123798499</v>
      </c>
      <c r="C220">
        <v>0.98039215686274495</v>
      </c>
      <c r="D220">
        <v>0.98792536379999996</v>
      </c>
      <c r="E220">
        <v>0.99779665679999996</v>
      </c>
      <c r="F220">
        <v>1.023833435</v>
      </c>
      <c r="G220">
        <v>0.99909219319999998</v>
      </c>
      <c r="H220">
        <v>1.003302023</v>
      </c>
      <c r="I220">
        <v>1.0342984630000001</v>
      </c>
      <c r="J220">
        <v>1.0748142190000001</v>
      </c>
      <c r="K220">
        <v>1.0816901699999999</v>
      </c>
      <c r="L220">
        <v>1.0688636520000001</v>
      </c>
      <c r="M220">
        <v>1.027574725</v>
      </c>
      <c r="N220">
        <v>0.98505809960000001</v>
      </c>
      <c r="O220">
        <v>0.9838142473</v>
      </c>
      <c r="P220">
        <v>1.018995879</v>
      </c>
      <c r="Q220">
        <v>1.037094731</v>
      </c>
      <c r="R220">
        <v>1.0579949</v>
      </c>
      <c r="S220">
        <v>1.0792700479999999</v>
      </c>
      <c r="T220">
        <v>1.1008375669999999</v>
      </c>
      <c r="U220">
        <v>1.12274425</v>
      </c>
      <c r="V220">
        <v>1.145349272</v>
      </c>
      <c r="W220">
        <v>1.168381109</v>
      </c>
      <c r="X220">
        <v>1.1917199409999999</v>
      </c>
      <c r="Y220">
        <v>1.215430295</v>
      </c>
      <c r="Z220">
        <v>1.2394244699999999</v>
      </c>
      <c r="AA220">
        <v>1.2637548830000001</v>
      </c>
      <c r="AB220">
        <v>1.2884434520000001</v>
      </c>
      <c r="AC220">
        <v>1.3135135309999999</v>
      </c>
      <c r="AD220">
        <v>1.3390748189999999</v>
      </c>
      <c r="AE220">
        <v>1.365202523</v>
      </c>
      <c r="AF220">
        <v>1.391854959</v>
      </c>
      <c r="AG220">
        <v>1.4190673949999999</v>
      </c>
      <c r="AH220">
        <v>1.4469337870000001</v>
      </c>
      <c r="AI220">
        <v>1.475379107</v>
      </c>
      <c r="AJ220">
        <v>1.5044106989999999</v>
      </c>
      <c r="AK220">
        <v>1.53405149</v>
      </c>
      <c r="AL220">
        <v>1.564275343</v>
      </c>
      <c r="AM220">
        <v>1.595115727</v>
      </c>
      <c r="AN220">
        <v>1.6265094120000001</v>
      </c>
      <c r="AO220">
        <v>1.6584965229999999</v>
      </c>
      <c r="AP220">
        <v>1.691137608</v>
      </c>
      <c r="AQ220">
        <v>1.724398404</v>
      </c>
      <c r="AR220">
        <v>1.7582205019999999</v>
      </c>
      <c r="AS220">
        <v>1.792671422</v>
      </c>
      <c r="AT220">
        <v>1.827766964</v>
      </c>
      <c r="AU220">
        <v>1.863528633</v>
      </c>
      <c r="AV220">
        <v>1.9000579399999999</v>
      </c>
    </row>
    <row r="221" spans="1:48" x14ac:dyDescent="0.25">
      <c r="A221" s="35" t="s">
        <v>2040</v>
      </c>
      <c r="B221">
        <v>0.96116878123798499</v>
      </c>
      <c r="C221">
        <v>0.98039215686274495</v>
      </c>
      <c r="D221">
        <v>0.99194449890000003</v>
      </c>
      <c r="E221">
        <v>0.99642791210000003</v>
      </c>
      <c r="F221">
        <v>1.014452033</v>
      </c>
      <c r="G221">
        <v>1.067060159</v>
      </c>
      <c r="H221">
        <v>1.0893717869999999</v>
      </c>
      <c r="I221">
        <v>1.082222794</v>
      </c>
      <c r="J221">
        <v>1.0966278309999999</v>
      </c>
      <c r="K221">
        <v>1.1273455189999999</v>
      </c>
      <c r="L221">
        <v>1.1645891340000001</v>
      </c>
      <c r="M221">
        <v>1.1829872880000001</v>
      </c>
      <c r="N221">
        <v>1.197708955</v>
      </c>
      <c r="O221">
        <v>1.209795843</v>
      </c>
      <c r="P221">
        <v>1.2239407600000001</v>
      </c>
      <c r="Q221">
        <v>1.2699078420000001</v>
      </c>
      <c r="R221">
        <v>1.2952810889999999</v>
      </c>
      <c r="S221">
        <v>1.3211865679999999</v>
      </c>
      <c r="T221">
        <v>1.347572322</v>
      </c>
      <c r="U221">
        <v>1.374457614</v>
      </c>
      <c r="V221">
        <v>1.4019701710000001</v>
      </c>
      <c r="W221">
        <v>1.4300156070000001</v>
      </c>
      <c r="X221">
        <v>1.458469915</v>
      </c>
      <c r="Y221">
        <v>1.4874340290000001</v>
      </c>
      <c r="Z221">
        <v>1.516686658</v>
      </c>
      <c r="AA221">
        <v>1.5463116320000001</v>
      </c>
      <c r="AB221">
        <v>1.576357204</v>
      </c>
      <c r="AC221">
        <v>1.6069459779999999</v>
      </c>
      <c r="AD221">
        <v>1.6380985969999999</v>
      </c>
      <c r="AE221">
        <v>1.6699122719999999</v>
      </c>
      <c r="AF221">
        <v>1.7024568259999999</v>
      </c>
      <c r="AG221">
        <v>1.735728543</v>
      </c>
      <c r="AH221">
        <v>1.7697597620000001</v>
      </c>
      <c r="AI221">
        <v>1.8045678620000001</v>
      </c>
      <c r="AJ221">
        <v>1.8400786520000001</v>
      </c>
      <c r="AK221">
        <v>1.876293003</v>
      </c>
      <c r="AL221">
        <v>1.9132301060000001</v>
      </c>
      <c r="AM221">
        <v>1.950805876</v>
      </c>
      <c r="AN221">
        <v>1.9890638380000001</v>
      </c>
      <c r="AO221">
        <v>2.0280034480000002</v>
      </c>
      <c r="AP221">
        <v>2.0676514570000002</v>
      </c>
      <c r="AQ221">
        <v>2.107993606</v>
      </c>
      <c r="AR221">
        <v>2.1491351299999999</v>
      </c>
      <c r="AS221">
        <v>2.191057314</v>
      </c>
      <c r="AT221">
        <v>2.2337767030000002</v>
      </c>
      <c r="AU221">
        <v>2.2773132949999999</v>
      </c>
      <c r="AV221">
        <v>2.3218340780000002</v>
      </c>
    </row>
    <row r="222" spans="1:48" x14ac:dyDescent="0.25">
      <c r="A222" s="35" t="s">
        <v>2041</v>
      </c>
      <c r="B222">
        <v>0.96116878123798499</v>
      </c>
      <c r="C222">
        <v>0.98039215686274495</v>
      </c>
      <c r="D222">
        <v>0.98838292350000001</v>
      </c>
      <c r="E222">
        <v>1.011163024</v>
      </c>
      <c r="F222">
        <v>1.0551465870000001</v>
      </c>
      <c r="G222">
        <v>1.1444035020000001</v>
      </c>
      <c r="H222">
        <v>1.1509415510000001</v>
      </c>
      <c r="I222">
        <v>1.1272842169999999</v>
      </c>
      <c r="J222">
        <v>1.1378915970000001</v>
      </c>
      <c r="K222">
        <v>1.1459295709999999</v>
      </c>
      <c r="L222">
        <v>1.160081661</v>
      </c>
      <c r="M222">
        <v>1.175433296</v>
      </c>
      <c r="N222">
        <v>1.218157664</v>
      </c>
      <c r="O222">
        <v>1.2363102020000001</v>
      </c>
      <c r="P222">
        <v>1.26429594</v>
      </c>
      <c r="Q222">
        <v>1.3137827609999999</v>
      </c>
      <c r="R222">
        <v>1.3400372149999999</v>
      </c>
      <c r="S222">
        <v>1.3666927419999999</v>
      </c>
      <c r="T222">
        <v>1.3937515460000001</v>
      </c>
      <c r="U222">
        <v>1.4211970620000001</v>
      </c>
      <c r="V222">
        <v>1.4495229380000001</v>
      </c>
      <c r="W222">
        <v>1.478316483</v>
      </c>
      <c r="X222">
        <v>1.5074907930000001</v>
      </c>
      <c r="Y222">
        <v>1.5371798720000001</v>
      </c>
      <c r="Z222">
        <v>1.5672730290000001</v>
      </c>
      <c r="AA222">
        <v>1.5978071199999999</v>
      </c>
      <c r="AB222">
        <v>1.6288087769999999</v>
      </c>
      <c r="AC222">
        <v>1.6603316079999999</v>
      </c>
      <c r="AD222">
        <v>1.692455899</v>
      </c>
      <c r="AE222">
        <v>1.7252593140000001</v>
      </c>
      <c r="AF222">
        <v>1.7587419049999999</v>
      </c>
      <c r="AG222">
        <v>1.792946301</v>
      </c>
      <c r="AH222">
        <v>1.8279111990000001</v>
      </c>
      <c r="AI222">
        <v>1.8636212809999999</v>
      </c>
      <c r="AJ222">
        <v>1.9000713629999999</v>
      </c>
      <c r="AK222">
        <v>1.937252245</v>
      </c>
      <c r="AL222">
        <v>1.975186211</v>
      </c>
      <c r="AM222">
        <v>2.0136098769999999</v>
      </c>
      <c r="AN222">
        <v>2.0527271969999998</v>
      </c>
      <c r="AO222">
        <v>2.0925409949999998</v>
      </c>
      <c r="AP222">
        <v>2.1330622099999998</v>
      </c>
      <c r="AQ222">
        <v>2.174314125</v>
      </c>
      <c r="AR222">
        <v>2.2164534649999998</v>
      </c>
      <c r="AS222">
        <v>2.259397731</v>
      </c>
      <c r="AT222">
        <v>2.3031474329999999</v>
      </c>
      <c r="AU222">
        <v>2.3477278560000001</v>
      </c>
      <c r="AV222">
        <v>2.3932705419999998</v>
      </c>
    </row>
    <row r="223" spans="1:48" x14ac:dyDescent="0.25">
      <c r="A223" s="35" t="s">
        <v>2042</v>
      </c>
      <c r="B223">
        <v>0.96116878123798499</v>
      </c>
      <c r="C223">
        <v>0.98039215686274495</v>
      </c>
      <c r="D223">
        <v>0.99048965529999999</v>
      </c>
      <c r="E223">
        <v>1.021606002</v>
      </c>
      <c r="F223">
        <v>1.052851947</v>
      </c>
      <c r="G223">
        <v>1.107060715</v>
      </c>
      <c r="H223">
        <v>1.108487459</v>
      </c>
      <c r="I223">
        <v>1.097185715</v>
      </c>
      <c r="J223">
        <v>1.1098261540000001</v>
      </c>
      <c r="K223">
        <v>1.138408871</v>
      </c>
      <c r="L223">
        <v>1.1585428010000001</v>
      </c>
      <c r="M223">
        <v>1.1830815050000001</v>
      </c>
      <c r="N223">
        <v>1.222484396</v>
      </c>
      <c r="O223">
        <v>1.235821434</v>
      </c>
      <c r="P223">
        <v>1.265415441</v>
      </c>
      <c r="Q223">
        <v>1.3139353810000001</v>
      </c>
      <c r="R223">
        <v>1.340209167</v>
      </c>
      <c r="S223">
        <v>1.366975649</v>
      </c>
      <c r="T223">
        <v>1.394244126</v>
      </c>
      <c r="U223">
        <v>1.4220340149999999</v>
      </c>
      <c r="V223">
        <v>1.4505668730000001</v>
      </c>
      <c r="W223">
        <v>1.4796335490000001</v>
      </c>
      <c r="X223">
        <v>1.5090801330000001</v>
      </c>
      <c r="Y223">
        <v>1.538978532</v>
      </c>
      <c r="Z223">
        <v>1.569272666</v>
      </c>
      <c r="AA223">
        <v>1.6000023050000001</v>
      </c>
      <c r="AB223">
        <v>1.631199136</v>
      </c>
      <c r="AC223">
        <v>1.6629483860000001</v>
      </c>
      <c r="AD223">
        <v>1.695305294</v>
      </c>
      <c r="AE223">
        <v>1.7283356590000001</v>
      </c>
      <c r="AF223">
        <v>1.7620696870000001</v>
      </c>
      <c r="AG223">
        <v>1.7965361440000001</v>
      </c>
      <c r="AH223">
        <v>1.8317529640000001</v>
      </c>
      <c r="AI223">
        <v>1.86772987</v>
      </c>
      <c r="AJ223">
        <v>1.9044409689999999</v>
      </c>
      <c r="AK223">
        <v>1.9418857009999999</v>
      </c>
      <c r="AL223">
        <v>1.9800860309999999</v>
      </c>
      <c r="AM223">
        <v>2.0189598040000001</v>
      </c>
      <c r="AN223">
        <v>2.0585580210000001</v>
      </c>
      <c r="AO223">
        <v>2.0988821550000001</v>
      </c>
      <c r="AP223">
        <v>2.1399502639999999</v>
      </c>
      <c r="AQ223">
        <v>2.181784854</v>
      </c>
      <c r="AR223">
        <v>2.2244173370000002</v>
      </c>
      <c r="AS223">
        <v>2.2678666289999998</v>
      </c>
      <c r="AT223">
        <v>2.3121445779999998</v>
      </c>
      <c r="AU223">
        <v>2.3572733850000001</v>
      </c>
      <c r="AV223">
        <v>2.4033768320000002</v>
      </c>
    </row>
    <row r="224" spans="1:48" x14ac:dyDescent="0.25">
      <c r="A224" s="35" t="s">
        <v>2043</v>
      </c>
      <c r="B224">
        <v>0.96116878123798499</v>
      </c>
      <c r="C224">
        <v>0.98039215686274495</v>
      </c>
      <c r="D224">
        <v>0.99274631099999999</v>
      </c>
      <c r="E224">
        <v>0.9972109508</v>
      </c>
      <c r="F224">
        <v>1.008890504</v>
      </c>
      <c r="G224">
        <v>1.025160311</v>
      </c>
      <c r="H224">
        <v>1.035070116</v>
      </c>
      <c r="I224">
        <v>1.03433507</v>
      </c>
      <c r="J224">
        <v>1.0318239890000001</v>
      </c>
      <c r="K224">
        <v>1.0370095859999999</v>
      </c>
      <c r="L224">
        <v>1.042336154</v>
      </c>
      <c r="M224">
        <v>1.0543174340000001</v>
      </c>
      <c r="N224">
        <v>1.065358228</v>
      </c>
      <c r="O224">
        <v>1.0823818549999999</v>
      </c>
      <c r="P224">
        <v>1.1004270650000001</v>
      </c>
      <c r="Q224">
        <v>1.1189026390000001</v>
      </c>
      <c r="R224">
        <v>1.141249658</v>
      </c>
      <c r="S224">
        <v>1.164066584</v>
      </c>
      <c r="T224">
        <v>1.187320843</v>
      </c>
      <c r="U224">
        <v>1.2110552889999999</v>
      </c>
      <c r="V224">
        <v>1.235341222</v>
      </c>
      <c r="W224">
        <v>1.2601021489999999</v>
      </c>
      <c r="X224">
        <v>1.2851601500000001</v>
      </c>
      <c r="Y224">
        <v>1.310566661</v>
      </c>
      <c r="Z224">
        <v>1.336284636</v>
      </c>
      <c r="AA224">
        <v>1.362351541</v>
      </c>
      <c r="AB224">
        <v>1.388807237</v>
      </c>
      <c r="AC224">
        <v>1.4157293520000001</v>
      </c>
      <c r="AD224">
        <v>1.443200056</v>
      </c>
      <c r="AE224">
        <v>1.471268383</v>
      </c>
      <c r="AF224">
        <v>1.49997165</v>
      </c>
      <c r="AG224">
        <v>1.529327133</v>
      </c>
      <c r="AH224">
        <v>1.5593349889999999</v>
      </c>
      <c r="AI224">
        <v>1.590006351</v>
      </c>
      <c r="AJ224">
        <v>1.621300924</v>
      </c>
      <c r="AK224">
        <v>1.653220342</v>
      </c>
      <c r="AL224">
        <v>1.6857755969999999</v>
      </c>
      <c r="AM224">
        <v>1.7188619190000001</v>
      </c>
      <c r="AN224">
        <v>1.7525496110000001</v>
      </c>
      <c r="AO224">
        <v>1.7868434369999999</v>
      </c>
      <c r="AP224">
        <v>1.821754141</v>
      </c>
      <c r="AQ224">
        <v>1.857305346</v>
      </c>
      <c r="AR224">
        <v>1.8935289820000001</v>
      </c>
      <c r="AS224">
        <v>1.9304386</v>
      </c>
      <c r="AT224">
        <v>1.9680512160000001</v>
      </c>
      <c r="AU224">
        <v>2.006384712</v>
      </c>
      <c r="AV224">
        <v>2.0455837360000002</v>
      </c>
    </row>
    <row r="225" spans="1:48" x14ac:dyDescent="0.25">
      <c r="A225" s="35" t="s">
        <v>2044</v>
      </c>
      <c r="B225">
        <v>0.96116878123798499</v>
      </c>
      <c r="C225">
        <v>0.98039215686274495</v>
      </c>
      <c r="D225">
        <v>0.99162311250000001</v>
      </c>
      <c r="E225">
        <v>0.98879904510000005</v>
      </c>
      <c r="F225">
        <v>0.98683293149999995</v>
      </c>
      <c r="G225">
        <v>0.99838157299999997</v>
      </c>
      <c r="H225">
        <v>1.0192383469999999</v>
      </c>
      <c r="I225">
        <v>1.034049386</v>
      </c>
      <c r="J225">
        <v>1.0458532439999999</v>
      </c>
      <c r="K225">
        <v>1.0558215710000001</v>
      </c>
      <c r="L225">
        <v>1.073613709</v>
      </c>
      <c r="M225">
        <v>1.1074132619999999</v>
      </c>
      <c r="N225">
        <v>1.1296533070000001</v>
      </c>
      <c r="O225">
        <v>1.1400935619999999</v>
      </c>
      <c r="P225">
        <v>1.1466165610000001</v>
      </c>
      <c r="Q225">
        <v>1.153044304</v>
      </c>
      <c r="R225">
        <v>1.1761073790000001</v>
      </c>
      <c r="S225">
        <v>1.1996887549999999</v>
      </c>
      <c r="T225">
        <v>1.22370326</v>
      </c>
      <c r="U225">
        <v>1.248210467</v>
      </c>
      <c r="V225">
        <v>1.2730805540000001</v>
      </c>
      <c r="W225">
        <v>1.2985838249999999</v>
      </c>
      <c r="X225">
        <v>1.3245143290000001</v>
      </c>
      <c r="Y225">
        <v>1.350959222</v>
      </c>
      <c r="Z225">
        <v>1.3778755810000001</v>
      </c>
      <c r="AA225">
        <v>1.4052311660000001</v>
      </c>
      <c r="AB225">
        <v>1.433033834</v>
      </c>
      <c r="AC225">
        <v>1.4614203029999999</v>
      </c>
      <c r="AD225">
        <v>1.4902522229999999</v>
      </c>
      <c r="AE225">
        <v>1.519569143</v>
      </c>
      <c r="AF225">
        <v>1.54943677</v>
      </c>
      <c r="AG225">
        <v>1.5798985759999999</v>
      </c>
      <c r="AH225">
        <v>1.61096298</v>
      </c>
      <c r="AI225">
        <v>1.642655347</v>
      </c>
      <c r="AJ225">
        <v>1.6749965179999999</v>
      </c>
      <c r="AK225">
        <v>1.70798077</v>
      </c>
      <c r="AL225">
        <v>1.7416157649999999</v>
      </c>
      <c r="AM225">
        <v>1.775713536</v>
      </c>
      <c r="AN225">
        <v>1.810595588</v>
      </c>
      <c r="AO225">
        <v>1.846199395</v>
      </c>
      <c r="AP225">
        <v>1.882469342</v>
      </c>
      <c r="AQ225">
        <v>1.919395271</v>
      </c>
      <c r="AR225">
        <v>1.957014456</v>
      </c>
      <c r="AS225">
        <v>1.9953456629999999</v>
      </c>
      <c r="AT225">
        <v>2.034397561</v>
      </c>
      <c r="AU225">
        <v>2.0741804269999999</v>
      </c>
      <c r="AV225">
        <v>2.1150986039999999</v>
      </c>
    </row>
    <row r="226" spans="1:48" x14ac:dyDescent="0.25">
      <c r="A226" s="35" t="s">
        <v>2045</v>
      </c>
      <c r="B226">
        <v>0.96116878123798499</v>
      </c>
      <c r="C226">
        <v>0.98039215686274495</v>
      </c>
      <c r="D226">
        <v>0.95448953670000003</v>
      </c>
      <c r="E226">
        <v>0.93993143570000004</v>
      </c>
      <c r="F226">
        <v>0.94333511189999997</v>
      </c>
      <c r="G226">
        <v>0.95422419749999998</v>
      </c>
      <c r="H226">
        <v>0.95918165399999999</v>
      </c>
      <c r="I226">
        <v>0.9569298383</v>
      </c>
      <c r="J226">
        <v>0.95756297199999996</v>
      </c>
      <c r="K226">
        <v>0.95938489069999999</v>
      </c>
      <c r="L226">
        <v>0.96503190579999998</v>
      </c>
      <c r="M226">
        <v>0.97541629259999996</v>
      </c>
      <c r="N226">
        <v>0.97587185649999997</v>
      </c>
      <c r="O226">
        <v>0.97689509529999996</v>
      </c>
      <c r="P226">
        <v>0.99519000049999995</v>
      </c>
      <c r="Q226">
        <v>1.019487969</v>
      </c>
      <c r="R226">
        <v>1.0398120630000001</v>
      </c>
      <c r="S226">
        <v>1.060599345</v>
      </c>
      <c r="T226">
        <v>1.081814872</v>
      </c>
      <c r="U226">
        <v>1.1034327020000001</v>
      </c>
      <c r="V226">
        <v>1.1256055170000001</v>
      </c>
      <c r="W226">
        <v>1.148208261</v>
      </c>
      <c r="X226">
        <v>1.171739069</v>
      </c>
      <c r="Y226">
        <v>1.194980259</v>
      </c>
      <c r="Z226">
        <v>1.218059929</v>
      </c>
      <c r="AA226">
        <v>1.2414547819999999</v>
      </c>
      <c r="AB226">
        <v>1.2651651770000001</v>
      </c>
      <c r="AC226">
        <v>1.2892200599999999</v>
      </c>
      <c r="AD226">
        <v>1.3133986900000001</v>
      </c>
      <c r="AE226">
        <v>1.3383585069999999</v>
      </c>
      <c r="AF226">
        <v>1.3640700059999999</v>
      </c>
      <c r="AG226">
        <v>1.390021409</v>
      </c>
      <c r="AH226">
        <v>1.417134568</v>
      </c>
      <c r="AI226">
        <v>1.444756623</v>
      </c>
      <c r="AJ226">
        <v>1.472721333</v>
      </c>
      <c r="AK226">
        <v>1.5012684890000001</v>
      </c>
      <c r="AL226">
        <v>1.53041677</v>
      </c>
      <c r="AM226">
        <v>1.559951343</v>
      </c>
      <c r="AN226">
        <v>1.5899878350000001</v>
      </c>
      <c r="AO226">
        <v>1.620529855</v>
      </c>
      <c r="AP226">
        <v>1.651554003</v>
      </c>
      <c r="AQ226">
        <v>1.6830963080000001</v>
      </c>
      <c r="AR226">
        <v>1.7151579699999999</v>
      </c>
      <c r="AS226">
        <v>1.7478362089999999</v>
      </c>
      <c r="AT226">
        <v>1.781127369</v>
      </c>
      <c r="AU226">
        <v>1.815018757</v>
      </c>
      <c r="AV226">
        <v>1.8496832400000001</v>
      </c>
    </row>
    <row r="227" spans="1:48" x14ac:dyDescent="0.25">
      <c r="A227" s="35" t="s">
        <v>2046</v>
      </c>
      <c r="B227">
        <v>0.96116878123798499</v>
      </c>
      <c r="C227">
        <v>0.98039215686274495</v>
      </c>
      <c r="D227">
        <v>0.97611793790000001</v>
      </c>
      <c r="E227">
        <v>0.97137942369999997</v>
      </c>
      <c r="F227">
        <v>0.98887933490000002</v>
      </c>
      <c r="G227">
        <v>1.002281666</v>
      </c>
      <c r="H227">
        <v>1.007836918</v>
      </c>
      <c r="I227">
        <v>1.0219092219999999</v>
      </c>
      <c r="J227">
        <v>1.0387856209999999</v>
      </c>
      <c r="K227">
        <v>1.0437426910000001</v>
      </c>
      <c r="L227">
        <v>1.045261131</v>
      </c>
      <c r="M227">
        <v>1.0445075189999999</v>
      </c>
      <c r="N227">
        <v>1.037539644</v>
      </c>
      <c r="O227">
        <v>1.0363234880000001</v>
      </c>
      <c r="P227">
        <v>1.069637975</v>
      </c>
      <c r="Q227">
        <v>1.096409223</v>
      </c>
      <c r="R227">
        <v>1.1182790140000001</v>
      </c>
      <c r="S227">
        <v>1.140615943</v>
      </c>
      <c r="T227">
        <v>1.1634242749999999</v>
      </c>
      <c r="U227">
        <v>1.1867003759999999</v>
      </c>
      <c r="V227">
        <v>1.210527267</v>
      </c>
      <c r="W227">
        <v>1.234707861</v>
      </c>
      <c r="X227">
        <v>1.259675358</v>
      </c>
      <c r="Y227">
        <v>1.2844289849999999</v>
      </c>
      <c r="Z227">
        <v>1.3089531489999999</v>
      </c>
      <c r="AA227">
        <v>1.3338613500000001</v>
      </c>
      <c r="AB227">
        <v>1.3593035019999999</v>
      </c>
      <c r="AC227">
        <v>1.385226158</v>
      </c>
      <c r="AD227">
        <v>1.41134801</v>
      </c>
      <c r="AE227">
        <v>1.438384884</v>
      </c>
      <c r="AF227">
        <v>1.466370978</v>
      </c>
      <c r="AG227">
        <v>1.4946189670000001</v>
      </c>
      <c r="AH227">
        <v>1.5241791419999999</v>
      </c>
      <c r="AI227">
        <v>1.5544323920000001</v>
      </c>
      <c r="AJ227">
        <v>1.5849818069999999</v>
      </c>
      <c r="AK227">
        <v>1.616120327</v>
      </c>
      <c r="AL227">
        <v>1.647971788</v>
      </c>
      <c r="AM227">
        <v>1.6802651390000001</v>
      </c>
      <c r="AN227">
        <v>1.7130975900000001</v>
      </c>
      <c r="AO227">
        <v>1.7465355330000001</v>
      </c>
      <c r="AP227">
        <v>1.78056028</v>
      </c>
      <c r="AQ227">
        <v>1.8151823600000001</v>
      </c>
      <c r="AR227">
        <v>1.8503810490000001</v>
      </c>
      <c r="AS227">
        <v>1.8863040339999999</v>
      </c>
      <c r="AT227">
        <v>1.922962762</v>
      </c>
      <c r="AU227">
        <v>1.9603214689999999</v>
      </c>
      <c r="AV227">
        <v>1.99852981</v>
      </c>
    </row>
    <row r="228" spans="1:48" x14ac:dyDescent="0.25">
      <c r="A228" s="35" t="s">
        <v>2047</v>
      </c>
      <c r="B228">
        <v>0.96116878123798499</v>
      </c>
      <c r="C228">
        <v>0.98039215686274495</v>
      </c>
      <c r="D228">
        <v>0.97637364110000002</v>
      </c>
      <c r="E228">
        <v>0.9709505772</v>
      </c>
      <c r="F228">
        <v>0.99146444050000004</v>
      </c>
      <c r="G228">
        <v>1.002616897</v>
      </c>
      <c r="H228">
        <v>1.0107922620000001</v>
      </c>
      <c r="I228">
        <v>1.021483227</v>
      </c>
      <c r="J228">
        <v>1.0490490889999999</v>
      </c>
      <c r="K228">
        <v>1.065615432</v>
      </c>
      <c r="L228">
        <v>1.0691176689999999</v>
      </c>
      <c r="M228">
        <v>1.0595625639999999</v>
      </c>
      <c r="N228">
        <v>1.0488511089999999</v>
      </c>
      <c r="O228">
        <v>1.050687666</v>
      </c>
      <c r="P228">
        <v>1.098367469</v>
      </c>
      <c r="Q228">
        <v>1.1433661070000001</v>
      </c>
      <c r="R228">
        <v>1.1661242430000001</v>
      </c>
      <c r="S228">
        <v>1.1893862310000001</v>
      </c>
      <c r="T228">
        <v>1.213148184</v>
      </c>
      <c r="U228">
        <v>1.2374312780000001</v>
      </c>
      <c r="V228">
        <v>1.261982739</v>
      </c>
      <c r="W228">
        <v>1.285990854</v>
      </c>
      <c r="X228">
        <v>1.30949962</v>
      </c>
      <c r="Y228">
        <v>1.3329154969999999</v>
      </c>
      <c r="Z228">
        <v>1.3564635549999999</v>
      </c>
      <c r="AA228">
        <v>1.3802809709999999</v>
      </c>
      <c r="AB228">
        <v>1.4044564879999999</v>
      </c>
      <c r="AC228">
        <v>1.428814209</v>
      </c>
      <c r="AD228">
        <v>1.4535046250000001</v>
      </c>
      <c r="AE228">
        <v>1.478795936</v>
      </c>
      <c r="AF228">
        <v>1.5053380700000001</v>
      </c>
      <c r="AG228">
        <v>1.5327893539999999</v>
      </c>
      <c r="AH228">
        <v>1.5613554549999999</v>
      </c>
      <c r="AI228">
        <v>1.5907817289999999</v>
      </c>
      <c r="AJ228">
        <v>1.620916491</v>
      </c>
      <c r="AK228">
        <v>1.6517354449999999</v>
      </c>
      <c r="AL228">
        <v>1.683230545</v>
      </c>
      <c r="AM228">
        <v>1.715694434</v>
      </c>
      <c r="AN228">
        <v>1.7489730910000001</v>
      </c>
      <c r="AO228">
        <v>1.782906111</v>
      </c>
      <c r="AP228">
        <v>1.8174860530000001</v>
      </c>
      <c r="AQ228">
        <v>1.8527088679999999</v>
      </c>
      <c r="AR228">
        <v>1.8888058539999999</v>
      </c>
      <c r="AS228">
        <v>1.925679677</v>
      </c>
      <c r="AT228">
        <v>1.963301704</v>
      </c>
      <c r="AU228">
        <v>2.0016649800000001</v>
      </c>
      <c r="AV228">
        <v>2.0408924850000001</v>
      </c>
    </row>
    <row r="229" spans="1:48" x14ac:dyDescent="0.25">
      <c r="A229" s="35" t="s">
        <v>2048</v>
      </c>
      <c r="B229">
        <v>0.96116878123798499</v>
      </c>
      <c r="C229">
        <v>0.98039215686274495</v>
      </c>
      <c r="D229">
        <v>0.97550285810000004</v>
      </c>
      <c r="E229">
        <v>0.87516991889999995</v>
      </c>
      <c r="F229">
        <v>0.86781676159999999</v>
      </c>
      <c r="G229">
        <v>0.93160820070000006</v>
      </c>
      <c r="H229">
        <v>0.85369800549999997</v>
      </c>
      <c r="I229">
        <v>0.86990842369999999</v>
      </c>
      <c r="J229">
        <v>0.77401318549999998</v>
      </c>
      <c r="K229">
        <v>0.74888236070000003</v>
      </c>
      <c r="L229">
        <v>0.71943876949999996</v>
      </c>
      <c r="M229">
        <v>0.68259344190000004</v>
      </c>
      <c r="N229">
        <v>0.7163987651</v>
      </c>
      <c r="O229">
        <v>0.73734722770000005</v>
      </c>
      <c r="P229">
        <v>0.78590436100000005</v>
      </c>
      <c r="Q229">
        <v>0.82505936749999997</v>
      </c>
      <c r="R229">
        <v>0.84146896709999996</v>
      </c>
      <c r="S229">
        <v>0.85829720089999995</v>
      </c>
      <c r="T229">
        <v>0.87550327910000003</v>
      </c>
      <c r="U229">
        <v>0.89308081139999995</v>
      </c>
      <c r="V229">
        <v>0.91102776269999997</v>
      </c>
      <c r="W229">
        <v>0.92933071460000005</v>
      </c>
      <c r="X229">
        <v>0.94792451980000003</v>
      </c>
      <c r="Y229">
        <v>0.96676003529999999</v>
      </c>
      <c r="Z229">
        <v>0.98582661620000001</v>
      </c>
      <c r="AA229">
        <v>1.005160839</v>
      </c>
      <c r="AB229">
        <v>1.0247954420000001</v>
      </c>
      <c r="AC229">
        <v>1.0447737930000001</v>
      </c>
      <c r="AD229">
        <v>1.0651351419999999</v>
      </c>
      <c r="AE229">
        <v>1.085941845</v>
      </c>
      <c r="AF229">
        <v>1.1072386590000001</v>
      </c>
      <c r="AG229">
        <v>1.129017092</v>
      </c>
      <c r="AH229">
        <v>1.1512987299999999</v>
      </c>
      <c r="AI229">
        <v>1.1740752809999999</v>
      </c>
      <c r="AJ229">
        <v>1.197307186</v>
      </c>
      <c r="AK229">
        <v>1.2209950940000001</v>
      </c>
      <c r="AL229">
        <v>1.2451516170000001</v>
      </c>
      <c r="AM229">
        <v>1.269744411</v>
      </c>
      <c r="AN229">
        <v>1.2947774670000001</v>
      </c>
      <c r="AO229">
        <v>1.3202593039999999</v>
      </c>
      <c r="AP229">
        <v>1.34620509</v>
      </c>
      <c r="AQ229">
        <v>1.372631911</v>
      </c>
      <c r="AR229">
        <v>1.3995458510000001</v>
      </c>
      <c r="AS229">
        <v>1.42696862</v>
      </c>
      <c r="AT229">
        <v>1.454916119</v>
      </c>
      <c r="AU229">
        <v>1.483400193</v>
      </c>
      <c r="AV229">
        <v>1.512498323</v>
      </c>
    </row>
    <row r="230" spans="1:48" x14ac:dyDescent="0.25">
      <c r="A230" s="35" t="s">
        <v>2049</v>
      </c>
      <c r="B230">
        <v>0.96116878123798499</v>
      </c>
      <c r="C230">
        <v>0.98039215686274495</v>
      </c>
      <c r="D230">
        <v>0.98020427840000002</v>
      </c>
      <c r="E230">
        <v>0.96568122160000003</v>
      </c>
      <c r="F230">
        <v>0.96239426890000002</v>
      </c>
      <c r="G230">
        <v>0.98001202860000003</v>
      </c>
      <c r="H230">
        <v>0.99652070960000005</v>
      </c>
      <c r="I230">
        <v>0.99114360680000002</v>
      </c>
      <c r="J230">
        <v>0.98826021009999998</v>
      </c>
      <c r="K230">
        <v>1.0052906779999999</v>
      </c>
      <c r="L230">
        <v>0.99967947850000005</v>
      </c>
      <c r="M230">
        <v>0.97783869899999998</v>
      </c>
      <c r="N230">
        <v>0.97432520730000005</v>
      </c>
      <c r="O230">
        <v>0.9940784372</v>
      </c>
      <c r="P230">
        <v>1.0264940229999999</v>
      </c>
      <c r="Q230">
        <v>1.0518431880000001</v>
      </c>
      <c r="R230">
        <v>1.0728634749999999</v>
      </c>
      <c r="S230">
        <v>1.0943123029999999</v>
      </c>
      <c r="T230">
        <v>1.1161995650000001</v>
      </c>
      <c r="U230">
        <v>1.1385257559999999</v>
      </c>
      <c r="V230">
        <v>1.1612992559999999</v>
      </c>
      <c r="W230">
        <v>1.184529057</v>
      </c>
      <c r="X230">
        <v>1.2081934839999999</v>
      </c>
      <c r="Y230">
        <v>1.232154642</v>
      </c>
      <c r="Z230">
        <v>1.2563790429999999</v>
      </c>
      <c r="AA230">
        <v>1.28092603</v>
      </c>
      <c r="AB230">
        <v>1.3058345440000001</v>
      </c>
      <c r="AC230">
        <v>1.3311663810000001</v>
      </c>
      <c r="AD230">
        <v>1.356972939</v>
      </c>
      <c r="AE230">
        <v>1.383379556</v>
      </c>
      <c r="AF230">
        <v>1.4104352179999999</v>
      </c>
      <c r="AG230">
        <v>1.438097076</v>
      </c>
      <c r="AH230">
        <v>1.4664532939999999</v>
      </c>
      <c r="AI230">
        <v>1.4954408109999999</v>
      </c>
      <c r="AJ230">
        <v>1.5249996910000001</v>
      </c>
      <c r="AK230">
        <v>1.555156193</v>
      </c>
      <c r="AL230">
        <v>1.585911082</v>
      </c>
      <c r="AM230">
        <v>1.617286182</v>
      </c>
      <c r="AN230">
        <v>1.6491503320000001</v>
      </c>
      <c r="AO230">
        <v>1.681537455</v>
      </c>
      <c r="AP230">
        <v>1.714505892</v>
      </c>
      <c r="AQ230">
        <v>1.7480662410000001</v>
      </c>
      <c r="AR230">
        <v>1.7822350659999999</v>
      </c>
      <c r="AS230">
        <v>1.8170436350000001</v>
      </c>
      <c r="AT230">
        <v>1.8525121250000001</v>
      </c>
      <c r="AU230">
        <v>1.8886549930000001</v>
      </c>
      <c r="AV230">
        <v>1.9255926889999999</v>
      </c>
    </row>
    <row r="231" spans="1:48" x14ac:dyDescent="0.25">
      <c r="A231" s="35" t="s">
        <v>2050</v>
      </c>
      <c r="B231">
        <v>0.96116878123798499</v>
      </c>
      <c r="C231">
        <v>0.98039215686274495</v>
      </c>
      <c r="D231">
        <v>0.98374908179999998</v>
      </c>
      <c r="E231">
        <v>0.98412523549999997</v>
      </c>
      <c r="F231">
        <v>0.99041473469999997</v>
      </c>
      <c r="G231">
        <v>0.99575277360000003</v>
      </c>
      <c r="H231">
        <v>0.99829688520000004</v>
      </c>
      <c r="I231">
        <v>0.99740849679999999</v>
      </c>
      <c r="J231">
        <v>0.99955606379999995</v>
      </c>
      <c r="K231">
        <v>1.004789057</v>
      </c>
      <c r="L231">
        <v>1.0120744930000001</v>
      </c>
      <c r="M231">
        <v>1.0218089189999999</v>
      </c>
      <c r="N231">
        <v>1.0271161069999999</v>
      </c>
      <c r="O231">
        <v>1.033960942</v>
      </c>
      <c r="P231">
        <v>1.0453413789999999</v>
      </c>
      <c r="Q231">
        <v>1.0621690619999999</v>
      </c>
      <c r="R231">
        <v>1.083395149</v>
      </c>
      <c r="S231">
        <v>1.1050720709999999</v>
      </c>
      <c r="T231">
        <v>1.1272059240000001</v>
      </c>
      <c r="U231">
        <v>1.1498053070000001</v>
      </c>
      <c r="V231">
        <v>1.1728929530000001</v>
      </c>
      <c r="W231">
        <v>1.1964404529999999</v>
      </c>
      <c r="X231">
        <v>1.2202621309999999</v>
      </c>
      <c r="Y231">
        <v>1.2443796949999999</v>
      </c>
      <c r="Z231">
        <v>1.2687764319999999</v>
      </c>
      <c r="AA231">
        <v>1.2934635990000001</v>
      </c>
      <c r="AB231">
        <v>1.318492902</v>
      </c>
      <c r="AC231">
        <v>1.3439663749999999</v>
      </c>
      <c r="AD231">
        <v>1.3699910280000001</v>
      </c>
      <c r="AE231">
        <v>1.3966152030000001</v>
      </c>
      <c r="AF231">
        <v>1.423891598</v>
      </c>
      <c r="AG231">
        <v>1.451854016</v>
      </c>
      <c r="AH231">
        <v>1.480457972</v>
      </c>
      <c r="AI231">
        <v>1.509716185</v>
      </c>
      <c r="AJ231">
        <v>1.5395834319999999</v>
      </c>
      <c r="AK231">
        <v>1.5700345689999999</v>
      </c>
      <c r="AL231">
        <v>1.6010768310000001</v>
      </c>
      <c r="AM231">
        <v>1.632614131</v>
      </c>
      <c r="AN231">
        <v>1.6646649680000001</v>
      </c>
      <c r="AO231">
        <v>1.6972624869999999</v>
      </c>
      <c r="AP231">
        <v>1.7304321389999999</v>
      </c>
      <c r="AQ231">
        <v>1.764198945</v>
      </c>
      <c r="AR231">
        <v>1.798589166</v>
      </c>
      <c r="AS231">
        <v>1.833626406</v>
      </c>
      <c r="AT231">
        <v>1.8693328199999999</v>
      </c>
      <c r="AU231">
        <v>1.9057261569999999</v>
      </c>
      <c r="AV231">
        <v>1.9429501410000001</v>
      </c>
    </row>
    <row r="232" spans="1:48" x14ac:dyDescent="0.25">
      <c r="A232" s="35" t="s">
        <v>2051</v>
      </c>
      <c r="B232">
        <v>0.96116878123798499</v>
      </c>
      <c r="C232">
        <v>0.98039215686274495</v>
      </c>
      <c r="D232">
        <v>0.97820261580000001</v>
      </c>
      <c r="E232">
        <v>0.9849403658</v>
      </c>
      <c r="F232">
        <v>0.99818174660000003</v>
      </c>
      <c r="G232">
        <v>0.99948797290000002</v>
      </c>
      <c r="H232">
        <v>0.99957610190000001</v>
      </c>
      <c r="I232">
        <v>0.99622347860000005</v>
      </c>
      <c r="J232">
        <v>0.99123261370000004</v>
      </c>
      <c r="K232">
        <v>0.98993254139999998</v>
      </c>
      <c r="L232">
        <v>0.99379895969999998</v>
      </c>
      <c r="M232">
        <v>1.0017625139999999</v>
      </c>
      <c r="N232">
        <v>1.0078850340000001</v>
      </c>
      <c r="O232">
        <v>1.0177241210000001</v>
      </c>
      <c r="P232">
        <v>1.033445151</v>
      </c>
      <c r="Q232">
        <v>1.056685015</v>
      </c>
      <c r="R232">
        <v>1.077869011</v>
      </c>
      <c r="S232">
        <v>1.099474369</v>
      </c>
      <c r="T232">
        <v>1.12150817</v>
      </c>
      <c r="U232">
        <v>1.1439842149999999</v>
      </c>
      <c r="V232">
        <v>1.16692602</v>
      </c>
      <c r="W232">
        <v>1.1903270889999999</v>
      </c>
      <c r="X232">
        <v>1.214177096</v>
      </c>
      <c r="Y232">
        <v>1.2384392099999999</v>
      </c>
      <c r="Z232">
        <v>1.263065903</v>
      </c>
      <c r="AA232">
        <v>1.288054679</v>
      </c>
      <c r="AB232">
        <v>1.313418054</v>
      </c>
      <c r="AC232">
        <v>1.339178389</v>
      </c>
      <c r="AD232">
        <v>1.3653647149999999</v>
      </c>
      <c r="AE232">
        <v>1.392023405</v>
      </c>
      <c r="AF232">
        <v>1.4192066510000001</v>
      </c>
      <c r="AG232">
        <v>1.446936993</v>
      </c>
      <c r="AH232">
        <v>1.4752493099999999</v>
      </c>
      <c r="AI232">
        <v>1.504169681</v>
      </c>
      <c r="AJ232">
        <v>1.53368802</v>
      </c>
      <c r="AK232">
        <v>1.563808884</v>
      </c>
      <c r="AL232">
        <v>1.5945430789999999</v>
      </c>
      <c r="AM232">
        <v>1.62587817</v>
      </c>
      <c r="AN232">
        <v>1.6578008870000001</v>
      </c>
      <c r="AO232">
        <v>1.6903126180000001</v>
      </c>
      <c r="AP232">
        <v>1.72342068</v>
      </c>
      <c r="AQ232">
        <v>1.7571352410000001</v>
      </c>
      <c r="AR232">
        <v>1.7914690129999999</v>
      </c>
      <c r="AS232">
        <v>1.826435617</v>
      </c>
      <c r="AT232">
        <v>1.8620510969999999</v>
      </c>
      <c r="AU232">
        <v>1.898331494</v>
      </c>
      <c r="AV232">
        <v>1.93532174</v>
      </c>
    </row>
    <row r="233" spans="1:48" x14ac:dyDescent="0.25">
      <c r="A233" s="35" t="s">
        <v>2052</v>
      </c>
      <c r="B233">
        <v>0.96116878123798499</v>
      </c>
      <c r="C233">
        <v>0.98039215686274495</v>
      </c>
      <c r="D233">
        <v>0.98864635329999995</v>
      </c>
      <c r="E233">
        <v>0.98501940389999998</v>
      </c>
      <c r="F233">
        <v>1.011977965</v>
      </c>
      <c r="G233">
        <v>1.0190226520000001</v>
      </c>
      <c r="H233">
        <v>1.023147026</v>
      </c>
      <c r="I233">
        <v>1.088137957</v>
      </c>
      <c r="J233">
        <v>1.117004071</v>
      </c>
      <c r="K233">
        <v>1.1041755449999999</v>
      </c>
      <c r="L233">
        <v>1.094065431</v>
      </c>
      <c r="M233">
        <v>1.080758927</v>
      </c>
      <c r="N233">
        <v>1.1200166899999999</v>
      </c>
      <c r="O233">
        <v>1.3453399610000001</v>
      </c>
      <c r="P233">
        <v>1.7649729759999999</v>
      </c>
      <c r="Q233">
        <v>2.6925916380000001</v>
      </c>
      <c r="R233">
        <v>2.9209560510000001</v>
      </c>
      <c r="S233">
        <v>3.176723704</v>
      </c>
      <c r="T233">
        <v>3.3060497309999999</v>
      </c>
      <c r="U233">
        <v>3.4110415820000002</v>
      </c>
      <c r="V233">
        <v>3.5655920659999998</v>
      </c>
      <c r="W233">
        <v>3.7316187869999999</v>
      </c>
      <c r="X233">
        <v>2.3588681409999999</v>
      </c>
      <c r="Y233">
        <v>2.038593782</v>
      </c>
      <c r="Z233">
        <v>1.943973725</v>
      </c>
      <c r="AA233">
        <v>1.904322989</v>
      </c>
      <c r="AB233">
        <v>1.8841943189999999</v>
      </c>
      <c r="AC233">
        <v>1.8781238</v>
      </c>
      <c r="AD233">
        <v>1.8829083010000001</v>
      </c>
      <c r="AE233">
        <v>1.8955032949999999</v>
      </c>
      <c r="AF233">
        <v>1.9141169060000001</v>
      </c>
      <c r="AG233">
        <v>1.9374332830000001</v>
      </c>
      <c r="AH233">
        <v>1.9647226630000001</v>
      </c>
      <c r="AI233">
        <v>1.9949611190000001</v>
      </c>
      <c r="AJ233">
        <v>2.0277612700000001</v>
      </c>
      <c r="AK233">
        <v>2.0626049769999999</v>
      </c>
      <c r="AL233">
        <v>2.0992271320000002</v>
      </c>
      <c r="AM233">
        <v>2.1374103010000001</v>
      </c>
      <c r="AN233">
        <v>2.1766006930000001</v>
      </c>
      <c r="AO233">
        <v>2.2172295549999999</v>
      </c>
      <c r="AP233">
        <v>2.259022817</v>
      </c>
      <c r="AQ233">
        <v>2.3018231899999999</v>
      </c>
      <c r="AR233">
        <v>2.3455174429999999</v>
      </c>
      <c r="AS233">
        <v>2.3905032660000001</v>
      </c>
      <c r="AT233">
        <v>2.4362865560000002</v>
      </c>
      <c r="AU233">
        <v>2.48302274</v>
      </c>
      <c r="AV233">
        <v>2.5309491620000002</v>
      </c>
    </row>
    <row r="234" spans="1:48" x14ac:dyDescent="0.25">
      <c r="A234" s="35" t="s">
        <v>2053</v>
      </c>
      <c r="B234">
        <v>0.96116878123798499</v>
      </c>
      <c r="C234">
        <v>0.98039215686274495</v>
      </c>
      <c r="D234">
        <v>0.9875549481</v>
      </c>
      <c r="E234">
        <v>0.98320498869999995</v>
      </c>
      <c r="F234">
        <v>1.072308372</v>
      </c>
      <c r="G234">
        <v>0.94858195160000003</v>
      </c>
      <c r="H234">
        <v>0.96935307739999998</v>
      </c>
      <c r="I234">
        <v>1.0793063949999999</v>
      </c>
      <c r="J234">
        <v>1.2072007140000001</v>
      </c>
      <c r="K234">
        <v>1.211747683</v>
      </c>
      <c r="L234">
        <v>1.1298369290000001</v>
      </c>
      <c r="M234">
        <v>0.97451455819999999</v>
      </c>
      <c r="N234">
        <v>0.85244833630000005</v>
      </c>
      <c r="O234">
        <v>0.88067604030000002</v>
      </c>
      <c r="P234">
        <v>1.01952913</v>
      </c>
      <c r="Q234">
        <v>1.061840329</v>
      </c>
      <c r="R234">
        <v>1.08325026</v>
      </c>
      <c r="S234">
        <v>1.1050051940000001</v>
      </c>
      <c r="T234">
        <v>1.127175134</v>
      </c>
      <c r="U234">
        <v>1.149720319</v>
      </c>
      <c r="V234">
        <v>1.1743904970000001</v>
      </c>
      <c r="W234">
        <v>1.200278352</v>
      </c>
      <c r="X234">
        <v>1.224975503</v>
      </c>
      <c r="Y234">
        <v>1.2501448020000001</v>
      </c>
      <c r="Z234">
        <v>1.2756242550000001</v>
      </c>
      <c r="AA234">
        <v>1.3015006609999999</v>
      </c>
      <c r="AB234">
        <v>1.3277641179999999</v>
      </c>
      <c r="AC234">
        <v>1.3544117849999999</v>
      </c>
      <c r="AD234">
        <v>1.381537504</v>
      </c>
      <c r="AE234">
        <v>1.4092386859999999</v>
      </c>
      <c r="AF234">
        <v>1.4376234000000001</v>
      </c>
      <c r="AG234">
        <v>1.4666422589999999</v>
      </c>
      <c r="AH234">
        <v>1.4963833820000001</v>
      </c>
      <c r="AI234">
        <v>1.5268442179999999</v>
      </c>
      <c r="AJ234">
        <v>1.558004578</v>
      </c>
      <c r="AK234">
        <v>1.5901426620000001</v>
      </c>
      <c r="AL234">
        <v>1.622663744</v>
      </c>
      <c r="AM234">
        <v>1.657035617</v>
      </c>
      <c r="AN234">
        <v>1.692499881</v>
      </c>
      <c r="AO234">
        <v>1.7290838239999999</v>
      </c>
      <c r="AP234">
        <v>1.7662928</v>
      </c>
      <c r="AQ234">
        <v>1.8046236520000001</v>
      </c>
      <c r="AR234">
        <v>1.842086232</v>
      </c>
      <c r="AS234">
        <v>1.8802791219999999</v>
      </c>
      <c r="AT234">
        <v>1.919160076</v>
      </c>
      <c r="AU234">
        <v>1.9587955720000001</v>
      </c>
      <c r="AV234">
        <v>1.9993231060000001</v>
      </c>
    </row>
    <row r="235" spans="1:48" x14ac:dyDescent="0.25">
      <c r="A235" s="35" t="s">
        <v>2054</v>
      </c>
      <c r="B235">
        <v>0.96116878123798499</v>
      </c>
      <c r="C235">
        <v>0.98039215686274495</v>
      </c>
      <c r="D235">
        <v>0.9742924462</v>
      </c>
      <c r="E235">
        <v>1.0969935550000001</v>
      </c>
      <c r="F235">
        <v>1.179435996</v>
      </c>
      <c r="G235">
        <v>1.174101007</v>
      </c>
      <c r="H235">
        <v>1.1159806560000001</v>
      </c>
      <c r="I235">
        <v>1.0600259270000001</v>
      </c>
      <c r="J235">
        <v>1.0294950309999999</v>
      </c>
      <c r="K235">
        <v>1.0408648220000001</v>
      </c>
      <c r="L235">
        <v>1.0580725550000001</v>
      </c>
      <c r="M235">
        <v>1.0717900060000001</v>
      </c>
      <c r="N235">
        <v>1.0594899259999999</v>
      </c>
      <c r="O235">
        <v>1.053024913</v>
      </c>
      <c r="P235">
        <v>1.0649746879999999</v>
      </c>
      <c r="Q235">
        <v>1.092124007</v>
      </c>
      <c r="R235">
        <v>1.109346723</v>
      </c>
      <c r="S235">
        <v>1.1281145720000001</v>
      </c>
      <c r="T235">
        <v>1.1480680000000001</v>
      </c>
      <c r="U235">
        <v>1.168785937</v>
      </c>
      <c r="V235">
        <v>1.1909204929999999</v>
      </c>
      <c r="W235">
        <v>1.213918831</v>
      </c>
      <c r="X235">
        <v>1.2372894999999999</v>
      </c>
      <c r="Y235">
        <v>1.2611333790000001</v>
      </c>
      <c r="Z235">
        <v>1.2854360300000001</v>
      </c>
      <c r="AA235">
        <v>1.310208289</v>
      </c>
      <c r="AB235">
        <v>1.335401311</v>
      </c>
      <c r="AC235">
        <v>1.361059705</v>
      </c>
      <c r="AD235">
        <v>1.387228342</v>
      </c>
      <c r="AE235">
        <v>1.413983277</v>
      </c>
      <c r="AF235">
        <v>1.4413284660000001</v>
      </c>
      <c r="AG235">
        <v>1.4692628000000001</v>
      </c>
      <c r="AH235">
        <v>1.497893666</v>
      </c>
      <c r="AI235">
        <v>1.527118915</v>
      </c>
      <c r="AJ235">
        <v>1.557021897</v>
      </c>
      <c r="AK235">
        <v>1.5875419959999999</v>
      </c>
      <c r="AL235">
        <v>1.6186980360000001</v>
      </c>
      <c r="AM235">
        <v>1.650386913</v>
      </c>
      <c r="AN235">
        <v>1.6826638819999999</v>
      </c>
      <c r="AO235">
        <v>1.7155677570000001</v>
      </c>
      <c r="AP235">
        <v>1.7490728950000001</v>
      </c>
      <c r="AQ235">
        <v>1.7831878139999999</v>
      </c>
      <c r="AR235">
        <v>1.8179282160000001</v>
      </c>
      <c r="AS235">
        <v>1.8533162780000001</v>
      </c>
      <c r="AT235">
        <v>1.8893650799999999</v>
      </c>
      <c r="AU235">
        <v>1.9261051760000001</v>
      </c>
      <c r="AV235">
        <v>1.9636624869999999</v>
      </c>
    </row>
    <row r="236" spans="1:48" x14ac:dyDescent="0.25">
      <c r="A236" s="35" t="s">
        <v>2055</v>
      </c>
      <c r="B236">
        <v>0.96116878123798499</v>
      </c>
      <c r="C236">
        <v>0.98039215686274495</v>
      </c>
      <c r="D236">
        <v>0.97148380609999996</v>
      </c>
      <c r="E236">
        <v>0.96475017630000004</v>
      </c>
      <c r="F236">
        <v>0.96630793820000005</v>
      </c>
      <c r="G236">
        <v>0.97147896710000003</v>
      </c>
      <c r="H236">
        <v>0.97844518260000002</v>
      </c>
      <c r="I236">
        <v>0.99056507859999998</v>
      </c>
      <c r="J236">
        <v>1.0018113</v>
      </c>
      <c r="K236">
        <v>1.011820368</v>
      </c>
      <c r="L236">
        <v>1.0213230360000001</v>
      </c>
      <c r="M236">
        <v>1.0346286579999999</v>
      </c>
      <c r="N236">
        <v>1.047765117</v>
      </c>
      <c r="O236">
        <v>1.065886823</v>
      </c>
      <c r="P236">
        <v>1.0898351390000001</v>
      </c>
      <c r="Q236">
        <v>1.1286032459999999</v>
      </c>
      <c r="R236">
        <v>1.148842857</v>
      </c>
      <c r="S236">
        <v>1.1691839980000001</v>
      </c>
      <c r="T236">
        <v>1.190419669</v>
      </c>
      <c r="U236">
        <v>1.210996951</v>
      </c>
      <c r="V236">
        <v>1.2324019209999999</v>
      </c>
      <c r="W236">
        <v>1.260453872</v>
      </c>
      <c r="X236">
        <v>1.2882721260000001</v>
      </c>
      <c r="Y236">
        <v>1.31322538</v>
      </c>
      <c r="Z236">
        <v>1.3382797019999999</v>
      </c>
      <c r="AA236">
        <v>1.363713078</v>
      </c>
      <c r="AB236">
        <v>1.389465419</v>
      </c>
      <c r="AC236">
        <v>1.4155226919999999</v>
      </c>
      <c r="AD236">
        <v>1.4414606089999999</v>
      </c>
      <c r="AE236">
        <v>1.4685560980000001</v>
      </c>
      <c r="AF236">
        <v>1.494480692</v>
      </c>
      <c r="AG236">
        <v>1.5209437530000001</v>
      </c>
      <c r="AH236">
        <v>1.5481194039999999</v>
      </c>
      <c r="AI236">
        <v>1.575756749</v>
      </c>
      <c r="AJ236">
        <v>1.6041997240000001</v>
      </c>
      <c r="AK236">
        <v>1.63330292</v>
      </c>
      <c r="AL236">
        <v>1.6630983050000001</v>
      </c>
      <c r="AM236">
        <v>1.693484499</v>
      </c>
      <c r="AN236">
        <v>1.724436879</v>
      </c>
      <c r="AO236">
        <v>1.756053718</v>
      </c>
      <c r="AP236">
        <v>1.7883103199999999</v>
      </c>
      <c r="AQ236">
        <v>1.8211733699999999</v>
      </c>
      <c r="AR236">
        <v>1.8546714150000001</v>
      </c>
      <c r="AS236">
        <v>1.888619088</v>
      </c>
      <c r="AT236">
        <v>1.9230949639999999</v>
      </c>
      <c r="AU236">
        <v>1.9581579149999999</v>
      </c>
      <c r="AV236">
        <v>1.9939472330000001</v>
      </c>
    </row>
    <row r="237" spans="1:48" x14ac:dyDescent="0.25">
      <c r="A237" s="35" t="s">
        <v>2056</v>
      </c>
      <c r="B237">
        <v>0.96116878123798499</v>
      </c>
      <c r="C237">
        <v>0.98039215686274495</v>
      </c>
      <c r="D237">
        <v>0.95085960169999995</v>
      </c>
      <c r="E237">
        <v>0.91908758369999999</v>
      </c>
      <c r="F237">
        <v>0.9319953581</v>
      </c>
      <c r="G237">
        <v>0.90818038130000001</v>
      </c>
      <c r="H237">
        <v>0.9358795432</v>
      </c>
      <c r="I237">
        <v>0.99121146559999995</v>
      </c>
      <c r="J237">
        <v>1.047958344</v>
      </c>
      <c r="K237">
        <v>1.065709281</v>
      </c>
      <c r="L237">
        <v>1.048215634</v>
      </c>
      <c r="M237">
        <v>0.99868354039999996</v>
      </c>
      <c r="N237">
        <v>0.9463775526</v>
      </c>
      <c r="O237">
        <v>0.94582365690000003</v>
      </c>
      <c r="P237">
        <v>0.99597393960000002</v>
      </c>
      <c r="Q237">
        <v>1.034796126</v>
      </c>
      <c r="R237">
        <v>1.0447689360000001</v>
      </c>
      <c r="S237">
        <v>1.0524218329999999</v>
      </c>
      <c r="T237">
        <v>1.0646554640000001</v>
      </c>
      <c r="U237">
        <v>1.0788732350000001</v>
      </c>
      <c r="V237">
        <v>1.096411139</v>
      </c>
      <c r="W237">
        <v>1.113770267</v>
      </c>
      <c r="X237">
        <v>1.135263385</v>
      </c>
      <c r="Y237">
        <v>1.1565440840000001</v>
      </c>
      <c r="Z237">
        <v>1.1783547670000001</v>
      </c>
      <c r="AA237">
        <v>1.200752756</v>
      </c>
      <c r="AB237">
        <v>1.2237164439999999</v>
      </c>
      <c r="AC237">
        <v>1.2467898580000001</v>
      </c>
      <c r="AD237">
        <v>1.2706531480000001</v>
      </c>
      <c r="AE237">
        <v>1.2952025519999999</v>
      </c>
      <c r="AF237">
        <v>1.320303896</v>
      </c>
      <c r="AG237">
        <v>1.3459560020000001</v>
      </c>
      <c r="AH237">
        <v>1.3725755040000001</v>
      </c>
      <c r="AI237">
        <v>1.3995178989999999</v>
      </c>
      <c r="AJ237">
        <v>1.4270359779999999</v>
      </c>
      <c r="AK237">
        <v>1.455160416</v>
      </c>
      <c r="AL237">
        <v>1.4838449730000001</v>
      </c>
      <c r="AM237">
        <v>1.5121604959999999</v>
      </c>
      <c r="AN237">
        <v>1.5410685589999999</v>
      </c>
      <c r="AO237">
        <v>1.570436747</v>
      </c>
      <c r="AP237">
        <v>1.6002794259999999</v>
      </c>
      <c r="AQ237">
        <v>1.630567058</v>
      </c>
      <c r="AR237">
        <v>1.6616315269999999</v>
      </c>
      <c r="AS237">
        <v>1.693235713</v>
      </c>
      <c r="AT237">
        <v>1.7253785399999999</v>
      </c>
      <c r="AU237">
        <v>1.7580942049999999</v>
      </c>
      <c r="AV237">
        <v>1.791509072</v>
      </c>
    </row>
    <row r="238" spans="1:48" x14ac:dyDescent="0.25">
      <c r="A238" s="35" t="s">
        <v>2057</v>
      </c>
      <c r="B238">
        <v>0.96116878123798499</v>
      </c>
      <c r="C238">
        <v>0.98039215686274495</v>
      </c>
      <c r="D238">
        <v>0.97358218510000005</v>
      </c>
      <c r="E238">
        <v>0.96297452409999995</v>
      </c>
      <c r="F238">
        <v>0.96877798790000003</v>
      </c>
      <c r="G238">
        <v>0.96527991170000005</v>
      </c>
      <c r="H238">
        <v>0.98863957729999996</v>
      </c>
      <c r="I238">
        <v>1.0155559030000001</v>
      </c>
      <c r="J238">
        <v>1.0405988820000001</v>
      </c>
      <c r="K238">
        <v>1.052294042</v>
      </c>
      <c r="L238">
        <v>1.0500086870000001</v>
      </c>
      <c r="M238">
        <v>1.0398236750000001</v>
      </c>
      <c r="N238">
        <v>1.067449044</v>
      </c>
      <c r="O238">
        <v>1.1188889580000001</v>
      </c>
      <c r="P238">
        <v>1.179469329</v>
      </c>
      <c r="Q238">
        <v>1.249006917</v>
      </c>
      <c r="R238">
        <v>1.2749023610000001</v>
      </c>
      <c r="S238">
        <v>1.2976571910000001</v>
      </c>
      <c r="T238">
        <v>1.311236069</v>
      </c>
      <c r="U238">
        <v>1.319047689</v>
      </c>
      <c r="V238">
        <v>1.3436825560000001</v>
      </c>
      <c r="W238">
        <v>1.3423041870000001</v>
      </c>
      <c r="X238">
        <v>1.355411396</v>
      </c>
      <c r="Y238">
        <v>1.383686317</v>
      </c>
      <c r="Z238">
        <v>1.4103547030000001</v>
      </c>
      <c r="AA238">
        <v>1.434979027</v>
      </c>
      <c r="AB238">
        <v>1.4590431150000001</v>
      </c>
      <c r="AC238">
        <v>1.4829182599999999</v>
      </c>
      <c r="AD238">
        <v>1.5071787679999999</v>
      </c>
      <c r="AE238">
        <v>1.5323541350000001</v>
      </c>
      <c r="AF238">
        <v>1.557609343</v>
      </c>
      <c r="AG238">
        <v>1.5832353480000001</v>
      </c>
      <c r="AH238">
        <v>1.6103476299999999</v>
      </c>
      <c r="AI238">
        <v>1.6379347580000001</v>
      </c>
      <c r="AJ238">
        <v>1.665936104</v>
      </c>
      <c r="AK238">
        <v>1.694465222</v>
      </c>
      <c r="AL238">
        <v>1.7235431329999999</v>
      </c>
      <c r="AM238">
        <v>1.7431432200000001</v>
      </c>
      <c r="AN238">
        <v>1.7811965249999999</v>
      </c>
      <c r="AO238">
        <v>1.803796876</v>
      </c>
      <c r="AP238">
        <v>1.8251278900000001</v>
      </c>
      <c r="AQ238">
        <v>1.8452876629999999</v>
      </c>
      <c r="AR238">
        <v>1.835757364</v>
      </c>
      <c r="AS238">
        <v>1.8685197739999999</v>
      </c>
      <c r="AT238">
        <v>1.893249596</v>
      </c>
      <c r="AU238">
        <v>1.9164559379999999</v>
      </c>
      <c r="AV238">
        <v>1.9405397799999999</v>
      </c>
    </row>
    <row r="239" spans="1:48" x14ac:dyDescent="0.25">
      <c r="A239" s="35" t="s">
        <v>2058</v>
      </c>
      <c r="B239">
        <v>0.96116878123798499</v>
      </c>
      <c r="C239">
        <v>0.98039215686274495</v>
      </c>
      <c r="D239">
        <v>0.97794479550000002</v>
      </c>
      <c r="E239">
        <v>0.94740813840000004</v>
      </c>
      <c r="F239">
        <v>1.0244706779999999</v>
      </c>
      <c r="G239">
        <v>1.0176436440000001</v>
      </c>
      <c r="H239">
        <v>1.069962818</v>
      </c>
      <c r="I239">
        <v>1.16278693</v>
      </c>
      <c r="J239">
        <v>1.187495398</v>
      </c>
      <c r="K239">
        <v>1.1172006750000001</v>
      </c>
      <c r="L239">
        <v>1.0697454669999999</v>
      </c>
      <c r="M239">
        <v>1.0526354090000001</v>
      </c>
      <c r="N239">
        <v>1.065910396</v>
      </c>
      <c r="O239">
        <v>1.1603107699999999</v>
      </c>
      <c r="P239">
        <v>1.2434403060000001</v>
      </c>
      <c r="Q239">
        <v>1.199769627</v>
      </c>
      <c r="R239">
        <v>1.203549365</v>
      </c>
      <c r="S239">
        <v>1.212441686</v>
      </c>
      <c r="T239">
        <v>1.224634722</v>
      </c>
      <c r="U239">
        <v>1.239490035</v>
      </c>
      <c r="V239">
        <v>1.2572701529999999</v>
      </c>
      <c r="W239">
        <v>1.274512299</v>
      </c>
      <c r="X239">
        <v>1.2941583130000001</v>
      </c>
      <c r="Y239">
        <v>1.315792756</v>
      </c>
      <c r="Z239">
        <v>1.3388604719999999</v>
      </c>
      <c r="AA239">
        <v>1.362886622</v>
      </c>
      <c r="AB239">
        <v>1.387762978</v>
      </c>
      <c r="AC239">
        <v>1.413262563</v>
      </c>
      <c r="AD239">
        <v>1.439334146</v>
      </c>
      <c r="AE239">
        <v>1.4663030450000001</v>
      </c>
      <c r="AF239">
        <v>1.493934345</v>
      </c>
      <c r="AG239">
        <v>1.5221919639999999</v>
      </c>
      <c r="AH239">
        <v>1.5512870000000001</v>
      </c>
      <c r="AI239">
        <v>1.581015608</v>
      </c>
      <c r="AJ239">
        <v>1.6113504059999999</v>
      </c>
      <c r="AK239">
        <v>1.6423180399999999</v>
      </c>
      <c r="AL239">
        <v>1.673928855</v>
      </c>
      <c r="AM239">
        <v>1.703069881</v>
      </c>
      <c r="AN239">
        <v>1.7322615649999999</v>
      </c>
      <c r="AO239">
        <v>1.7615029419999999</v>
      </c>
      <c r="AP239">
        <v>1.79089988</v>
      </c>
      <c r="AQ239">
        <v>1.8204996710000001</v>
      </c>
      <c r="AR239">
        <v>1.852457319</v>
      </c>
      <c r="AS239">
        <v>1.885148147</v>
      </c>
      <c r="AT239">
        <v>1.918457753</v>
      </c>
      <c r="AU239">
        <v>1.9523862510000001</v>
      </c>
      <c r="AV239">
        <v>1.987090711</v>
      </c>
    </row>
    <row r="240" spans="1:48" x14ac:dyDescent="0.25">
      <c r="A240" s="35" t="s">
        <v>2059</v>
      </c>
      <c r="B240">
        <v>0.96116878123798499</v>
      </c>
      <c r="C240">
        <v>0.98039215686274495</v>
      </c>
      <c r="D240">
        <v>0.94083221880000001</v>
      </c>
      <c r="E240">
        <v>1.120346445</v>
      </c>
      <c r="F240">
        <v>1.208955735</v>
      </c>
      <c r="G240">
        <v>1.1488795110000001</v>
      </c>
      <c r="H240">
        <v>1.0411187820000001</v>
      </c>
      <c r="I240">
        <v>0.96614844619999996</v>
      </c>
      <c r="J240">
        <v>0.93317829480000003</v>
      </c>
      <c r="K240">
        <v>0.93277934730000001</v>
      </c>
      <c r="L240">
        <v>0.94341010749999998</v>
      </c>
      <c r="M240">
        <v>0.95229839679999995</v>
      </c>
      <c r="N240">
        <v>0.99743050840000003</v>
      </c>
      <c r="O240">
        <v>1.045712969</v>
      </c>
      <c r="P240">
        <v>1.0724732779999999</v>
      </c>
      <c r="Q240">
        <v>1.098756187</v>
      </c>
      <c r="R240">
        <v>1.12257228</v>
      </c>
      <c r="S240">
        <v>1.131126122</v>
      </c>
      <c r="T240">
        <v>1.148346624</v>
      </c>
      <c r="U240">
        <v>1.157424988</v>
      </c>
      <c r="V240">
        <v>1.1859146810000001</v>
      </c>
      <c r="W240">
        <v>1.2229445329999999</v>
      </c>
      <c r="X240">
        <v>1.2344755030000001</v>
      </c>
      <c r="Y240">
        <v>1.2565883529999999</v>
      </c>
      <c r="Z240">
        <v>1.2799220529999999</v>
      </c>
      <c r="AA240">
        <v>1.3054267349999999</v>
      </c>
      <c r="AB240">
        <v>1.3302828520000001</v>
      </c>
      <c r="AC240">
        <v>1.3547957530000001</v>
      </c>
      <c r="AD240">
        <v>1.3804630470000001</v>
      </c>
      <c r="AE240">
        <v>1.406084079</v>
      </c>
      <c r="AF240">
        <v>1.431129826</v>
      </c>
      <c r="AG240">
        <v>1.4560110319999999</v>
      </c>
      <c r="AH240">
        <v>1.4808373990000001</v>
      </c>
      <c r="AI240">
        <v>1.505527082</v>
      </c>
      <c r="AJ240">
        <v>1.533172325</v>
      </c>
      <c r="AK240">
        <v>1.561575505</v>
      </c>
      <c r="AL240">
        <v>1.5914988999999999</v>
      </c>
      <c r="AM240">
        <v>1.6215265679999999</v>
      </c>
      <c r="AN240">
        <v>1.652640369</v>
      </c>
      <c r="AO240">
        <v>1.6860987270000001</v>
      </c>
      <c r="AP240">
        <v>1.7207184129999999</v>
      </c>
      <c r="AQ240">
        <v>1.7564591039999999</v>
      </c>
      <c r="AR240">
        <v>1.7927334109999999</v>
      </c>
      <c r="AS240">
        <v>1.829530289</v>
      </c>
      <c r="AT240">
        <v>1.866679738</v>
      </c>
      <c r="AU240">
        <v>1.90475865</v>
      </c>
      <c r="AV240">
        <v>1.9435947680000001</v>
      </c>
    </row>
    <row r="241" spans="1:48" x14ac:dyDescent="0.25">
      <c r="A241" s="35" t="s">
        <v>2060</v>
      </c>
      <c r="B241">
        <v>0.96116878123798499</v>
      </c>
      <c r="C241">
        <v>0.98039215686274495</v>
      </c>
      <c r="D241">
        <v>0.94922433490000002</v>
      </c>
      <c r="E241">
        <v>1.0146407019999999</v>
      </c>
      <c r="F241">
        <v>1.0854520489999999</v>
      </c>
      <c r="G241">
        <v>1.1093721780000001</v>
      </c>
      <c r="H241">
        <v>1.1046139429999999</v>
      </c>
      <c r="I241">
        <v>1.095421231</v>
      </c>
      <c r="J241">
        <v>1.0608295569999999</v>
      </c>
      <c r="K241">
        <v>1.047332591</v>
      </c>
      <c r="L241">
        <v>1.0511546199999999</v>
      </c>
      <c r="M241">
        <v>1.0949599050000001</v>
      </c>
      <c r="N241">
        <v>1.0347163450000001</v>
      </c>
      <c r="O241">
        <v>1.0290525020000001</v>
      </c>
      <c r="P241">
        <v>1.0406911830000001</v>
      </c>
      <c r="Q241">
        <v>1.072481469</v>
      </c>
      <c r="R241">
        <v>1.0837505869999999</v>
      </c>
      <c r="S241">
        <v>1.08221295</v>
      </c>
      <c r="T241">
        <v>1.094204723</v>
      </c>
      <c r="U241">
        <v>1.0521152060000001</v>
      </c>
      <c r="V241">
        <v>1.2093084650000001</v>
      </c>
      <c r="W241">
        <v>1.1608050219999999</v>
      </c>
      <c r="X241">
        <v>1.170884158</v>
      </c>
      <c r="Y241">
        <v>1.189673365</v>
      </c>
      <c r="Z241">
        <v>1.208886036</v>
      </c>
      <c r="AA241">
        <v>1.230246427</v>
      </c>
      <c r="AB241">
        <v>1.25154867</v>
      </c>
      <c r="AC241">
        <v>1.2725446119999999</v>
      </c>
      <c r="AD241">
        <v>1.2946601550000001</v>
      </c>
      <c r="AE241">
        <v>1.3168746200000001</v>
      </c>
      <c r="AF241">
        <v>1.3386647039999999</v>
      </c>
      <c r="AG241">
        <v>1.3602072270000001</v>
      </c>
      <c r="AH241">
        <v>1.3818430779999999</v>
      </c>
      <c r="AI241">
        <v>1.4032787280000001</v>
      </c>
      <c r="AJ241">
        <v>1.4278041779999999</v>
      </c>
      <c r="AK241">
        <v>1.452901803</v>
      </c>
      <c r="AL241">
        <v>1.479416507</v>
      </c>
      <c r="AM241">
        <v>1.5058503000000001</v>
      </c>
      <c r="AN241">
        <v>1.5332312669999999</v>
      </c>
      <c r="AO241">
        <v>1.5629475939999999</v>
      </c>
      <c r="AP241">
        <v>1.5936132970000001</v>
      </c>
      <c r="AQ241">
        <v>1.6252437689999999</v>
      </c>
      <c r="AR241">
        <v>1.6572827830000001</v>
      </c>
      <c r="AS241">
        <v>1.6897240360000001</v>
      </c>
      <c r="AT241">
        <v>1.7224018969999999</v>
      </c>
      <c r="AU241">
        <v>1.755953157</v>
      </c>
      <c r="AV241">
        <v>1.790203196</v>
      </c>
    </row>
    <row r="242" spans="1:48" x14ac:dyDescent="0.25">
      <c r="A242" s="35" t="s">
        <v>2061</v>
      </c>
      <c r="B242">
        <v>0.96116878123798499</v>
      </c>
      <c r="C242">
        <v>0.98039215686274495</v>
      </c>
      <c r="D242">
        <v>0.96969950059999999</v>
      </c>
      <c r="E242">
        <v>0.95425065440000001</v>
      </c>
      <c r="F242">
        <v>0.94579202650000005</v>
      </c>
      <c r="G242">
        <v>0.94465077980000001</v>
      </c>
      <c r="H242">
        <v>0.94825314989999998</v>
      </c>
      <c r="I242">
        <v>0.96288535060000002</v>
      </c>
      <c r="J242">
        <v>0.97826724549999999</v>
      </c>
      <c r="K242">
        <v>0.99044846580000001</v>
      </c>
      <c r="L242">
        <v>0.99908916469999998</v>
      </c>
      <c r="M242">
        <v>1.0071176150000001</v>
      </c>
      <c r="N242">
        <v>1.05704384</v>
      </c>
      <c r="O242">
        <v>1.119195487</v>
      </c>
      <c r="P242">
        <v>1.165951328</v>
      </c>
      <c r="Q242">
        <v>1.212933786</v>
      </c>
      <c r="R242">
        <v>1.2440692689999999</v>
      </c>
      <c r="S242">
        <v>1.278183318</v>
      </c>
      <c r="T242">
        <v>1.3107349559999999</v>
      </c>
      <c r="U242">
        <v>1.342315886</v>
      </c>
      <c r="V242">
        <v>1.383020828</v>
      </c>
      <c r="W242">
        <v>1.4156942850000001</v>
      </c>
      <c r="X242">
        <v>1.447066451</v>
      </c>
      <c r="Y242">
        <v>1.4785755949999999</v>
      </c>
      <c r="Z242">
        <v>1.5091902420000001</v>
      </c>
      <c r="AA242">
        <v>1.5395048520000001</v>
      </c>
      <c r="AB242">
        <v>1.5697136030000001</v>
      </c>
      <c r="AC242">
        <v>1.599636498</v>
      </c>
      <c r="AD242">
        <v>1.6298097410000001</v>
      </c>
      <c r="AE242">
        <v>1.660305395</v>
      </c>
      <c r="AF242">
        <v>1.6907894699999999</v>
      </c>
      <c r="AG242">
        <v>1.7216005649999999</v>
      </c>
      <c r="AH242">
        <v>1.7528913260000001</v>
      </c>
      <c r="AI242">
        <v>1.7846171580000001</v>
      </c>
      <c r="AJ242">
        <v>1.817321481</v>
      </c>
      <c r="AK242">
        <v>1.850618675</v>
      </c>
      <c r="AL242">
        <v>1.884711062</v>
      </c>
      <c r="AM242">
        <v>1.9194378839999999</v>
      </c>
      <c r="AN242">
        <v>1.9547888229999999</v>
      </c>
      <c r="AO242">
        <v>1.990981602</v>
      </c>
      <c r="AP242">
        <v>2.0279075409999998</v>
      </c>
      <c r="AQ242">
        <v>2.065574566</v>
      </c>
      <c r="AR242">
        <v>2.1038715890000002</v>
      </c>
      <c r="AS242">
        <v>2.1432905720000002</v>
      </c>
      <c r="AT242">
        <v>2.1835186979999999</v>
      </c>
      <c r="AU242">
        <v>2.224574718</v>
      </c>
      <c r="AV242">
        <v>2.2664424090000002</v>
      </c>
    </row>
    <row r="243" spans="1:48" x14ac:dyDescent="0.25">
      <c r="A243" s="35" t="s">
        <v>2062</v>
      </c>
      <c r="B243">
        <v>0.96116878123798499</v>
      </c>
      <c r="C243">
        <v>0.98039215686274495</v>
      </c>
      <c r="D243">
        <v>0.94578046400000004</v>
      </c>
      <c r="E243">
        <v>0.96401209830000001</v>
      </c>
      <c r="F243">
        <v>1.0064903359999999</v>
      </c>
      <c r="G243">
        <v>1.0109725919999999</v>
      </c>
      <c r="H243">
        <v>1.0076594080000001</v>
      </c>
      <c r="I243">
        <v>1.020742619</v>
      </c>
      <c r="J243">
        <v>1.0458960399999999</v>
      </c>
      <c r="K243">
        <v>1.0615107669999999</v>
      </c>
      <c r="L243">
        <v>1.057335878</v>
      </c>
      <c r="M243">
        <v>1.038018028</v>
      </c>
      <c r="N243">
        <v>0.97352121199999997</v>
      </c>
      <c r="O243">
        <v>0.94084406279999999</v>
      </c>
      <c r="P243">
        <v>0.96107343290000002</v>
      </c>
      <c r="Q243">
        <v>1.011082781</v>
      </c>
      <c r="R243">
        <v>1.0227407209999999</v>
      </c>
      <c r="S243">
        <v>1.02871639</v>
      </c>
      <c r="T243">
        <v>1.0399391710000001</v>
      </c>
      <c r="U243">
        <v>1.0522040159999999</v>
      </c>
      <c r="V243">
        <v>1.0715153900000001</v>
      </c>
      <c r="W243">
        <v>1.09369629</v>
      </c>
      <c r="X243">
        <v>1.105322938</v>
      </c>
      <c r="Y243">
        <v>1.124715841</v>
      </c>
      <c r="Z243">
        <v>1.1445840869999999</v>
      </c>
      <c r="AA243">
        <v>1.1653610089999999</v>
      </c>
      <c r="AB243">
        <v>1.1863820220000001</v>
      </c>
      <c r="AC243">
        <v>1.2074876349999999</v>
      </c>
      <c r="AD243">
        <v>1.2295251679999999</v>
      </c>
      <c r="AE243">
        <v>1.2522129980000001</v>
      </c>
      <c r="AF243">
        <v>1.2749266130000001</v>
      </c>
      <c r="AG243">
        <v>1.297901038</v>
      </c>
      <c r="AH243">
        <v>1.3215317879999999</v>
      </c>
      <c r="AI243">
        <v>1.3454180410000001</v>
      </c>
      <c r="AJ243">
        <v>1.370654942</v>
      </c>
      <c r="AK243">
        <v>1.3964662400000001</v>
      </c>
      <c r="AL243">
        <v>1.4231118039999999</v>
      </c>
      <c r="AM243">
        <v>1.450109447</v>
      </c>
      <c r="AN243">
        <v>1.477631066</v>
      </c>
      <c r="AO243">
        <v>1.5062919720000001</v>
      </c>
      <c r="AP243">
        <v>1.535631448</v>
      </c>
      <c r="AQ243">
        <v>1.565646978</v>
      </c>
      <c r="AR243">
        <v>1.596247172</v>
      </c>
      <c r="AS243">
        <v>1.6273267060000001</v>
      </c>
      <c r="AT243">
        <v>1.6588907669999999</v>
      </c>
      <c r="AU243">
        <v>1.6911485530000001</v>
      </c>
      <c r="AV243">
        <v>1.7240844040000001</v>
      </c>
    </row>
    <row r="244" spans="1:48" x14ac:dyDescent="0.25">
      <c r="A244" s="35" t="s">
        <v>2063</v>
      </c>
      <c r="B244">
        <v>0.96116878123798499</v>
      </c>
      <c r="C244">
        <v>0.98039215686274495</v>
      </c>
      <c r="D244">
        <v>0.96864410209999996</v>
      </c>
      <c r="E244">
        <v>0.94304820060000005</v>
      </c>
      <c r="F244">
        <v>0.99687552570000004</v>
      </c>
      <c r="G244">
        <v>0.91146570969999996</v>
      </c>
      <c r="H244">
        <v>0.91288266730000001</v>
      </c>
      <c r="I244">
        <v>0.98381609209999998</v>
      </c>
      <c r="J244">
        <v>1.083463517</v>
      </c>
      <c r="K244">
        <v>1.0925443880000001</v>
      </c>
      <c r="L244">
        <v>1.027738528</v>
      </c>
      <c r="M244">
        <v>0.91283328159999999</v>
      </c>
      <c r="N244">
        <v>0.8213480501</v>
      </c>
      <c r="O244">
        <v>0.84603969580000005</v>
      </c>
      <c r="P244">
        <v>0.96152834190000003</v>
      </c>
      <c r="Q244">
        <v>1.030324099</v>
      </c>
      <c r="R244">
        <v>1.0554683979999999</v>
      </c>
      <c r="S244">
        <v>1.0797809739999999</v>
      </c>
      <c r="T244">
        <v>1.1031935850000001</v>
      </c>
      <c r="U244">
        <v>1.127511441</v>
      </c>
      <c r="V244">
        <v>1.151537673</v>
      </c>
      <c r="W244">
        <v>1.1778271950000001</v>
      </c>
      <c r="X244">
        <v>1.2037326509999999</v>
      </c>
      <c r="Y244">
        <v>1.2279474509999999</v>
      </c>
      <c r="Z244">
        <v>1.2523908429999999</v>
      </c>
      <c r="AA244">
        <v>1.277032084</v>
      </c>
      <c r="AB244">
        <v>1.301846601</v>
      </c>
      <c r="AC244">
        <v>1.325270285</v>
      </c>
      <c r="AD244">
        <v>1.351817711</v>
      </c>
      <c r="AE244">
        <v>1.3811690720000001</v>
      </c>
      <c r="AF244">
        <v>1.4083679019999999</v>
      </c>
      <c r="AG244">
        <v>1.4358100600000001</v>
      </c>
      <c r="AH244">
        <v>1.464227344</v>
      </c>
      <c r="AI244">
        <v>1.493081479</v>
      </c>
      <c r="AJ244">
        <v>1.5224316870000001</v>
      </c>
      <c r="AK244">
        <v>1.5523580349999999</v>
      </c>
      <c r="AL244">
        <v>1.5828652219999999</v>
      </c>
      <c r="AM244">
        <v>1.6138115159999999</v>
      </c>
      <c r="AN244">
        <v>1.6445925589999999</v>
      </c>
      <c r="AO244">
        <v>1.6762601340000001</v>
      </c>
      <c r="AP244">
        <v>1.708614968</v>
      </c>
      <c r="AQ244">
        <v>1.7415662409999999</v>
      </c>
      <c r="AR244">
        <v>1.775387501</v>
      </c>
      <c r="AS244">
        <v>1.809527042</v>
      </c>
      <c r="AT244">
        <v>1.8443514249999999</v>
      </c>
      <c r="AU244">
        <v>1.879856822</v>
      </c>
      <c r="AV244">
        <v>1.916144069</v>
      </c>
    </row>
    <row r="245" spans="1:48" x14ac:dyDescent="0.25">
      <c r="A245" s="35" t="s">
        <v>2064</v>
      </c>
      <c r="B245">
        <v>0.96116878123798499</v>
      </c>
      <c r="C245">
        <v>0.98039215686274495</v>
      </c>
      <c r="D245">
        <v>0.97661775790000005</v>
      </c>
      <c r="E245">
        <v>1.0617068009999999</v>
      </c>
      <c r="F245">
        <v>1.1180114779999999</v>
      </c>
      <c r="G245">
        <v>1.0871426609999999</v>
      </c>
      <c r="H245">
        <v>0.99883926109999999</v>
      </c>
      <c r="I245">
        <v>0.91379931530000003</v>
      </c>
      <c r="J245">
        <v>0.852594615</v>
      </c>
      <c r="K245">
        <v>0.81095921270000004</v>
      </c>
      <c r="L245">
        <v>0.7820416416</v>
      </c>
      <c r="M245">
        <v>0.75783811430000003</v>
      </c>
      <c r="N245">
        <v>0.742072285</v>
      </c>
      <c r="O245">
        <v>0.73467400329999999</v>
      </c>
      <c r="P245">
        <v>0.73292787930000003</v>
      </c>
      <c r="Q245">
        <v>0.72877311040000003</v>
      </c>
      <c r="R245">
        <v>0.75338880789999996</v>
      </c>
      <c r="S245">
        <v>0.77748935249999995</v>
      </c>
      <c r="T245">
        <v>0.79027694339999999</v>
      </c>
      <c r="U245">
        <v>0.80307119400000004</v>
      </c>
      <c r="V245">
        <v>0.81665985340000002</v>
      </c>
      <c r="W245">
        <v>0.83130680410000002</v>
      </c>
      <c r="X245">
        <v>0.84766710229999997</v>
      </c>
      <c r="Y245">
        <v>0.86392583060000006</v>
      </c>
      <c r="Z245">
        <v>0.88041167379999996</v>
      </c>
      <c r="AA245">
        <v>0.89703684039999998</v>
      </c>
      <c r="AB245">
        <v>0.91409792180000005</v>
      </c>
      <c r="AC245">
        <v>0.93146161049999998</v>
      </c>
      <c r="AD245">
        <v>0.94978379820000003</v>
      </c>
      <c r="AE245">
        <v>0.96866095910000005</v>
      </c>
      <c r="AF245">
        <v>0.98801943410000004</v>
      </c>
      <c r="AG245">
        <v>1.0079229080000001</v>
      </c>
      <c r="AH245">
        <v>1.0293990369999999</v>
      </c>
      <c r="AI245">
        <v>1.050080855</v>
      </c>
      <c r="AJ245">
        <v>1.0713920349999999</v>
      </c>
      <c r="AK245">
        <v>1.093384761</v>
      </c>
      <c r="AL245">
        <v>1.115766896</v>
      </c>
      <c r="AM245">
        <v>1.1390257269999999</v>
      </c>
      <c r="AN245">
        <v>1.1616079429999999</v>
      </c>
      <c r="AO245">
        <v>1.184606912</v>
      </c>
      <c r="AP245">
        <v>1.208106127</v>
      </c>
      <c r="AQ245">
        <v>1.2319862159999999</v>
      </c>
      <c r="AR245">
        <v>1.2567275760000001</v>
      </c>
      <c r="AS245">
        <v>1.281042443</v>
      </c>
      <c r="AT245">
        <v>1.305967943</v>
      </c>
      <c r="AU245">
        <v>1.331460874</v>
      </c>
      <c r="AV245">
        <v>1.357517112</v>
      </c>
    </row>
    <row r="246" spans="1:48" x14ac:dyDescent="0.25">
      <c r="A246" s="35" t="s">
        <v>2065</v>
      </c>
      <c r="B246">
        <v>0.96116878123798499</v>
      </c>
      <c r="C246">
        <v>0.98039215686274495</v>
      </c>
      <c r="D246">
        <v>0.95636878729999997</v>
      </c>
      <c r="E246">
        <v>0.94164174430000003</v>
      </c>
      <c r="F246">
        <v>0.94284876100000004</v>
      </c>
      <c r="G246">
        <v>0.95005575779999996</v>
      </c>
      <c r="H246">
        <v>0.95060287389999998</v>
      </c>
      <c r="I246">
        <v>0.94299743650000001</v>
      </c>
      <c r="J246">
        <v>0.93127608129999995</v>
      </c>
      <c r="K246">
        <v>0.92069037450000002</v>
      </c>
      <c r="L246">
        <v>0.91427544080000001</v>
      </c>
      <c r="M246">
        <v>0.91018546779999998</v>
      </c>
      <c r="N246">
        <v>1.039043116</v>
      </c>
      <c r="O246">
        <v>1.142798647</v>
      </c>
      <c r="P246">
        <v>1.150075513</v>
      </c>
      <c r="Q246">
        <v>1.099084384</v>
      </c>
      <c r="R246">
        <v>1.1588603340000001</v>
      </c>
      <c r="S246">
        <v>1.2333140680000001</v>
      </c>
      <c r="T246">
        <v>1.272914817</v>
      </c>
      <c r="U246">
        <v>1.299819751</v>
      </c>
      <c r="V246">
        <v>1.415001368</v>
      </c>
      <c r="W246">
        <v>1.6319909909999999</v>
      </c>
      <c r="X246">
        <v>1.688812779</v>
      </c>
      <c r="Y246">
        <v>1.7530719480000001</v>
      </c>
      <c r="Z246">
        <v>1.796715874</v>
      </c>
      <c r="AA246">
        <v>1.8265287109999999</v>
      </c>
      <c r="AB246">
        <v>1.8487474800000001</v>
      </c>
      <c r="AC246">
        <v>1.8609006260000001</v>
      </c>
      <c r="AD246">
        <v>1.875916396</v>
      </c>
      <c r="AE246">
        <v>1.8902794839999999</v>
      </c>
      <c r="AF246">
        <v>1.9048106339999999</v>
      </c>
      <c r="AG246">
        <v>1.9201704980000001</v>
      </c>
      <c r="AH246">
        <v>1.9364233470000001</v>
      </c>
      <c r="AI246">
        <v>1.9546468239999999</v>
      </c>
      <c r="AJ246">
        <v>1.9741437180000001</v>
      </c>
      <c r="AK246">
        <v>1.995122549</v>
      </c>
      <c r="AL246">
        <v>2.0177887960000001</v>
      </c>
      <c r="AM246">
        <v>2.043515669</v>
      </c>
      <c r="AN246">
        <v>2.0694417170000001</v>
      </c>
      <c r="AO246">
        <v>2.0972419260000001</v>
      </c>
      <c r="AP246">
        <v>2.1265628799999998</v>
      </c>
      <c r="AQ246">
        <v>2.1571808649999999</v>
      </c>
      <c r="AR246">
        <v>2.1894700450000002</v>
      </c>
      <c r="AS246">
        <v>2.2222471420000001</v>
      </c>
      <c r="AT246">
        <v>2.256521701</v>
      </c>
      <c r="AU246">
        <v>2.292093044</v>
      </c>
      <c r="AV246">
        <v>2.329059365</v>
      </c>
    </row>
    <row r="247" spans="1:48" x14ac:dyDescent="0.25">
      <c r="A247" s="35" t="s">
        <v>2066</v>
      </c>
      <c r="B247">
        <v>0.96116878123798499</v>
      </c>
      <c r="C247">
        <v>0.98039215686274495</v>
      </c>
      <c r="D247">
        <v>0.94444912790000002</v>
      </c>
      <c r="E247">
        <v>0.92610575049999999</v>
      </c>
      <c r="F247">
        <v>0.93196355939999997</v>
      </c>
      <c r="G247">
        <v>0.94899738010000001</v>
      </c>
      <c r="H247">
        <v>0.95568883189999998</v>
      </c>
      <c r="I247">
        <v>0.9665031221</v>
      </c>
      <c r="J247">
        <v>0.97915002520000005</v>
      </c>
      <c r="K247">
        <v>0.987105711</v>
      </c>
      <c r="L247">
        <v>0.99131745439999996</v>
      </c>
      <c r="M247">
        <v>0.99325536839999995</v>
      </c>
      <c r="N247">
        <v>1.070495186</v>
      </c>
      <c r="O247">
        <v>1.1788816630000001</v>
      </c>
      <c r="P247">
        <v>1.2430588979999999</v>
      </c>
      <c r="Q247">
        <v>1.2450007649999999</v>
      </c>
      <c r="R247">
        <v>1.3130020499999999</v>
      </c>
      <c r="S247">
        <v>1.4154029319999999</v>
      </c>
      <c r="T247">
        <v>1.4663844939999999</v>
      </c>
      <c r="U247">
        <v>1.514397939</v>
      </c>
      <c r="V247">
        <v>1.7162031579999999</v>
      </c>
      <c r="W247">
        <v>1.9533183190000001</v>
      </c>
      <c r="X247">
        <v>1.956095618</v>
      </c>
      <c r="Y247">
        <v>2.0157705020000001</v>
      </c>
      <c r="Z247">
        <v>2.0688444779999999</v>
      </c>
      <c r="AA247">
        <v>2.1081079800000002</v>
      </c>
      <c r="AB247">
        <v>2.1384673159999998</v>
      </c>
      <c r="AC247">
        <v>2.1704987390000001</v>
      </c>
      <c r="AD247">
        <v>2.2016898120000001</v>
      </c>
      <c r="AE247">
        <v>2.2337755690000001</v>
      </c>
      <c r="AF247">
        <v>2.2661554129999999</v>
      </c>
      <c r="AG247">
        <v>2.2983412080000001</v>
      </c>
      <c r="AH247">
        <v>2.3306548409999999</v>
      </c>
      <c r="AI247">
        <v>2.3633402220000002</v>
      </c>
      <c r="AJ247">
        <v>2.3959027420000001</v>
      </c>
      <c r="AK247">
        <v>2.4289749029999999</v>
      </c>
      <c r="AL247">
        <v>2.462714735</v>
      </c>
      <c r="AM247">
        <v>2.5016530650000002</v>
      </c>
      <c r="AN247">
        <v>2.538112205</v>
      </c>
      <c r="AO247">
        <v>2.5749922129999998</v>
      </c>
      <c r="AP247">
        <v>2.61275864</v>
      </c>
      <c r="AQ247">
        <v>2.6514204939999999</v>
      </c>
      <c r="AR247">
        <v>2.6902187679999998</v>
      </c>
      <c r="AS247">
        <v>2.7303842810000001</v>
      </c>
      <c r="AT247">
        <v>2.7715380249999999</v>
      </c>
      <c r="AU247">
        <v>2.8137153829999999</v>
      </c>
      <c r="AV247">
        <v>2.8570002200000002</v>
      </c>
    </row>
    <row r="248" spans="1:48" x14ac:dyDescent="0.25">
      <c r="A248" s="35" t="s">
        <v>2067</v>
      </c>
      <c r="B248">
        <v>0.96116878123798499</v>
      </c>
      <c r="C248">
        <v>0.98039215686274495</v>
      </c>
      <c r="D248">
        <v>0.9260641087</v>
      </c>
      <c r="E248">
        <v>0.91381131390000003</v>
      </c>
      <c r="F248">
        <v>0.93473919009999995</v>
      </c>
      <c r="G248">
        <v>0.96204231070000001</v>
      </c>
      <c r="H248">
        <v>0.97924994570000001</v>
      </c>
      <c r="I248">
        <v>0.99472121530000002</v>
      </c>
      <c r="J248">
        <v>1.002918728</v>
      </c>
      <c r="K248">
        <v>1.0090433409999999</v>
      </c>
      <c r="L248">
        <v>1.0202046090000001</v>
      </c>
      <c r="M248">
        <v>1.0350311000000001</v>
      </c>
      <c r="N248">
        <v>1.0938268229999999</v>
      </c>
      <c r="O248">
        <v>1.164643023</v>
      </c>
      <c r="P248">
        <v>1.205048508</v>
      </c>
      <c r="Q248">
        <v>1.2158332940000001</v>
      </c>
      <c r="R248">
        <v>1.299590558</v>
      </c>
      <c r="S248">
        <v>1.393719725</v>
      </c>
      <c r="T248">
        <v>1.4452976550000001</v>
      </c>
      <c r="U248">
        <v>1.4912216869999999</v>
      </c>
      <c r="V248">
        <v>1.6729114570000001</v>
      </c>
      <c r="W248">
        <v>1.9010094019999999</v>
      </c>
      <c r="X248">
        <v>1.9424644120000001</v>
      </c>
      <c r="Y248">
        <v>2.0125446089999999</v>
      </c>
      <c r="Z248">
        <v>2.0641438060000001</v>
      </c>
      <c r="AA248">
        <v>2.0978511580000001</v>
      </c>
      <c r="AB248">
        <v>2.1219534539999998</v>
      </c>
      <c r="AC248">
        <v>2.150345282</v>
      </c>
      <c r="AD248">
        <v>2.1760762969999998</v>
      </c>
      <c r="AE248">
        <v>2.2036229789999999</v>
      </c>
      <c r="AF248">
        <v>2.2322309790000001</v>
      </c>
      <c r="AG248">
        <v>2.2612560020000001</v>
      </c>
      <c r="AH248">
        <v>2.2909268379999999</v>
      </c>
      <c r="AI248">
        <v>2.3211580810000001</v>
      </c>
      <c r="AJ248">
        <v>2.351026047</v>
      </c>
      <c r="AK248">
        <v>2.3815695109999999</v>
      </c>
      <c r="AL248">
        <v>2.4128356470000001</v>
      </c>
      <c r="AM248">
        <v>2.4469475869999999</v>
      </c>
      <c r="AN248">
        <v>2.4797922240000001</v>
      </c>
      <c r="AO248">
        <v>2.5134801900000001</v>
      </c>
      <c r="AP248">
        <v>2.5482205520000001</v>
      </c>
      <c r="AQ248">
        <v>2.583899696</v>
      </c>
      <c r="AR248">
        <v>2.6203196489999998</v>
      </c>
      <c r="AS248">
        <v>2.6579357099999998</v>
      </c>
      <c r="AT248">
        <v>2.6966855569999999</v>
      </c>
      <c r="AU248">
        <v>2.7364954410000002</v>
      </c>
      <c r="AV248">
        <v>2.7776191309999998</v>
      </c>
    </row>
    <row r="249" spans="1:48" x14ac:dyDescent="0.25">
      <c r="A249" s="35" t="s">
        <v>2068</v>
      </c>
      <c r="B249">
        <v>0.96116878123798499</v>
      </c>
      <c r="C249">
        <v>0.98039215686274495</v>
      </c>
      <c r="D249">
        <v>0.91661996369999998</v>
      </c>
      <c r="E249">
        <v>0.9545520569</v>
      </c>
      <c r="F249">
        <v>1.037086628</v>
      </c>
      <c r="G249">
        <v>1.0959724900000001</v>
      </c>
      <c r="H249">
        <v>1.1067249459999999</v>
      </c>
      <c r="I249">
        <v>1.0954459510000001</v>
      </c>
      <c r="J249">
        <v>1.0763226809999999</v>
      </c>
      <c r="K249">
        <v>1.060552261</v>
      </c>
      <c r="L249">
        <v>1.053373493</v>
      </c>
      <c r="M249">
        <v>1.0495550389999999</v>
      </c>
      <c r="N249">
        <v>0.97943459619999995</v>
      </c>
      <c r="O249">
        <v>0.91118956399999995</v>
      </c>
      <c r="P249">
        <v>0.89620100030000005</v>
      </c>
      <c r="Q249">
        <v>0.92297224960000002</v>
      </c>
      <c r="R249">
        <v>0.97812023130000003</v>
      </c>
      <c r="S249">
        <v>1.0134110009999999</v>
      </c>
      <c r="T249">
        <v>1.031843445</v>
      </c>
      <c r="U249">
        <v>1.0421157700000001</v>
      </c>
      <c r="V249">
        <v>1.0954319749999999</v>
      </c>
      <c r="W249">
        <v>1.1437086670000001</v>
      </c>
      <c r="X249">
        <v>1.1537094109999999</v>
      </c>
      <c r="Y249">
        <v>1.180389739</v>
      </c>
      <c r="Z249">
        <v>1.200350091</v>
      </c>
      <c r="AA249">
        <v>1.2147265789999999</v>
      </c>
      <c r="AB249">
        <v>1.227463376</v>
      </c>
      <c r="AC249">
        <v>1.2422713599999999</v>
      </c>
      <c r="AD249">
        <v>1.2576752579999999</v>
      </c>
      <c r="AE249">
        <v>1.275309426</v>
      </c>
      <c r="AF249">
        <v>1.2944759859999999</v>
      </c>
      <c r="AG249">
        <v>1.3148899709999999</v>
      </c>
      <c r="AH249">
        <v>1.3367993730000001</v>
      </c>
      <c r="AI249">
        <v>1.3578921269999999</v>
      </c>
      <c r="AJ249">
        <v>1.379840424</v>
      </c>
      <c r="AK249">
        <v>1.402788495</v>
      </c>
      <c r="AL249">
        <v>1.426432911</v>
      </c>
      <c r="AM249">
        <v>1.4508684030000001</v>
      </c>
      <c r="AN249">
        <v>1.4746848429999999</v>
      </c>
      <c r="AO249">
        <v>1.499199921</v>
      </c>
      <c r="AP249">
        <v>1.524468167</v>
      </c>
      <c r="AQ249">
        <v>1.550345635</v>
      </c>
      <c r="AR249">
        <v>1.5768457279999999</v>
      </c>
      <c r="AS249">
        <v>1.6048784110000001</v>
      </c>
      <c r="AT249">
        <v>1.6332381469999999</v>
      </c>
      <c r="AU249">
        <v>1.6620957789999999</v>
      </c>
      <c r="AV249">
        <v>1.691799458</v>
      </c>
    </row>
    <row r="250" spans="1:48" x14ac:dyDescent="0.25">
      <c r="A250" s="28" t="s">
        <v>2069</v>
      </c>
      <c r="B250">
        <v>860.74494090987901</v>
      </c>
      <c r="C250">
        <v>864.19414955733896</v>
      </c>
      <c r="D250">
        <v>866.41646990000004</v>
      </c>
      <c r="E250">
        <v>872.517155</v>
      </c>
      <c r="F250">
        <v>860.11413889999994</v>
      </c>
      <c r="G250">
        <v>838.98763780000002</v>
      </c>
      <c r="H250">
        <v>845.93802029999995</v>
      </c>
      <c r="I250">
        <v>845.38224949999994</v>
      </c>
      <c r="J250">
        <v>842.87075279999999</v>
      </c>
      <c r="K250">
        <v>819.64716840000006</v>
      </c>
      <c r="L250">
        <v>822.08419570000001</v>
      </c>
      <c r="M250">
        <v>820.07752010000002</v>
      </c>
      <c r="N250">
        <v>801.7383916</v>
      </c>
      <c r="O250">
        <v>795.88555959999997</v>
      </c>
      <c r="P250">
        <v>785.61025470000004</v>
      </c>
      <c r="Q250">
        <v>777.57446030000006</v>
      </c>
      <c r="R250">
        <v>779.25351650000005</v>
      </c>
      <c r="S250">
        <v>780.28650140000002</v>
      </c>
      <c r="T250">
        <v>781.17925000000002</v>
      </c>
      <c r="U250">
        <v>782.76609929999995</v>
      </c>
      <c r="V250">
        <v>784.76036020000004</v>
      </c>
      <c r="W250">
        <v>786.79219590000002</v>
      </c>
      <c r="X250">
        <v>788.11530340000002</v>
      </c>
      <c r="Y250">
        <v>788.66772570000001</v>
      </c>
      <c r="Z250">
        <v>789.57618449999995</v>
      </c>
      <c r="AA250">
        <v>791.00275810000005</v>
      </c>
      <c r="AB250">
        <v>792.61518149999995</v>
      </c>
      <c r="AC250">
        <v>794.25007129999995</v>
      </c>
      <c r="AD250">
        <v>796.08234670000002</v>
      </c>
      <c r="AE250">
        <v>798.05781560000003</v>
      </c>
      <c r="AF250">
        <v>799.7075936</v>
      </c>
      <c r="AG250">
        <v>801.32527649999997</v>
      </c>
      <c r="AH250">
        <v>802.71428330000003</v>
      </c>
      <c r="AI250">
        <v>803.48876340000004</v>
      </c>
      <c r="AJ250">
        <v>804.14020379999999</v>
      </c>
      <c r="AK250">
        <v>804.84713959999999</v>
      </c>
      <c r="AL250">
        <v>805.54307389999997</v>
      </c>
      <c r="AM250">
        <v>806.1720133</v>
      </c>
      <c r="AN250">
        <v>806.60021529999995</v>
      </c>
      <c r="AO250">
        <v>806.84999719999996</v>
      </c>
      <c r="AP250">
        <v>807.0769196</v>
      </c>
      <c r="AQ250">
        <v>807.26478399999996</v>
      </c>
      <c r="AR250">
        <v>807.41034560000003</v>
      </c>
      <c r="AS250">
        <v>807.54121310000005</v>
      </c>
      <c r="AT250">
        <v>807.61685780000005</v>
      </c>
      <c r="AU250">
        <v>807.64038979999998</v>
      </c>
      <c r="AV250">
        <v>807.61419339999998</v>
      </c>
    </row>
    <row r="251" spans="1:48" x14ac:dyDescent="0.25">
      <c r="A251" s="28" t="s">
        <v>2070</v>
      </c>
      <c r="B251">
        <v>480.20966133937998</v>
      </c>
      <c r="C251">
        <v>482.13397507944597</v>
      </c>
      <c r="D251">
        <v>479.48323579999999</v>
      </c>
      <c r="E251">
        <v>482.83922560000002</v>
      </c>
      <c r="F251">
        <v>476.87247250000001</v>
      </c>
      <c r="G251">
        <v>466.16648500000002</v>
      </c>
      <c r="H251">
        <v>461.28046610000001</v>
      </c>
      <c r="I251">
        <v>464.33490790000002</v>
      </c>
      <c r="J251">
        <v>461.22250589999999</v>
      </c>
      <c r="K251">
        <v>453.91908530000001</v>
      </c>
      <c r="L251">
        <v>452.8704462</v>
      </c>
      <c r="M251">
        <v>450.64671800000002</v>
      </c>
      <c r="N251">
        <v>448.13811750000002</v>
      </c>
      <c r="O251">
        <v>452.0096681</v>
      </c>
      <c r="P251">
        <v>454.42162380000002</v>
      </c>
      <c r="Q251">
        <v>449.73722579999998</v>
      </c>
      <c r="R251">
        <v>450.64661089999998</v>
      </c>
      <c r="S251">
        <v>451.24214089999998</v>
      </c>
      <c r="T251">
        <v>451.82364430000001</v>
      </c>
      <c r="U251">
        <v>452.82190709999998</v>
      </c>
      <c r="V251">
        <v>454.0337548</v>
      </c>
      <c r="W251">
        <v>455.19104720000001</v>
      </c>
      <c r="X251">
        <v>455.89080539999998</v>
      </c>
      <c r="Y251">
        <v>456.0644585</v>
      </c>
      <c r="Z251">
        <v>456.30667899999997</v>
      </c>
      <c r="AA251">
        <v>456.78703289999999</v>
      </c>
      <c r="AB251">
        <v>457.40920060000002</v>
      </c>
      <c r="AC251">
        <v>458.0953174</v>
      </c>
      <c r="AD251">
        <v>458.93515819999999</v>
      </c>
      <c r="AE251">
        <v>459.94274719999999</v>
      </c>
      <c r="AF251">
        <v>460.85782990000001</v>
      </c>
      <c r="AG251">
        <v>461.8227564</v>
      </c>
      <c r="AH251">
        <v>462.71033469999998</v>
      </c>
      <c r="AI251">
        <v>463.2604212</v>
      </c>
      <c r="AJ251">
        <v>463.70172120000001</v>
      </c>
      <c r="AK251">
        <v>464.13161070000001</v>
      </c>
      <c r="AL251">
        <v>464.53826470000001</v>
      </c>
      <c r="AM251">
        <v>464.95292030000002</v>
      </c>
      <c r="AN251">
        <v>465.332133</v>
      </c>
      <c r="AO251">
        <v>465.62542500000001</v>
      </c>
      <c r="AP251">
        <v>465.89192300000002</v>
      </c>
      <c r="AQ251">
        <v>466.12940420000001</v>
      </c>
      <c r="AR251">
        <v>466.35714840000003</v>
      </c>
      <c r="AS251">
        <v>466.59732730000002</v>
      </c>
      <c r="AT251">
        <v>466.81934489999998</v>
      </c>
      <c r="AU251">
        <v>467.01905090000002</v>
      </c>
      <c r="AV251">
        <v>467.1731302</v>
      </c>
    </row>
    <row r="252" spans="1:48" x14ac:dyDescent="0.25">
      <c r="A252" s="28" t="s">
        <v>2071</v>
      </c>
      <c r="B252">
        <v>225.271666358262</v>
      </c>
      <c r="C252">
        <v>226.17438322908001</v>
      </c>
      <c r="D252">
        <v>226.9345371</v>
      </c>
      <c r="E252">
        <v>224.9403155</v>
      </c>
      <c r="F252">
        <v>219.18352849999999</v>
      </c>
      <c r="G252">
        <v>198.37964919999999</v>
      </c>
      <c r="H252">
        <v>196.66248849999999</v>
      </c>
      <c r="I252">
        <v>200.44619499999999</v>
      </c>
      <c r="J252">
        <v>202.48584489999999</v>
      </c>
      <c r="K252">
        <v>201.61144039999999</v>
      </c>
      <c r="L252">
        <v>202.1246878</v>
      </c>
      <c r="M252">
        <v>204.23623810000001</v>
      </c>
      <c r="N252">
        <v>209.54047829999999</v>
      </c>
      <c r="O252">
        <v>220.6225651</v>
      </c>
      <c r="P252">
        <v>227.84821500000001</v>
      </c>
      <c r="Q252">
        <v>230.53322890000001</v>
      </c>
      <c r="R252">
        <v>231.02717250000001</v>
      </c>
      <c r="S252">
        <v>231.4052725</v>
      </c>
      <c r="T252">
        <v>231.74943429999999</v>
      </c>
      <c r="U252">
        <v>232.23587800000001</v>
      </c>
      <c r="V252">
        <v>232.75158300000001</v>
      </c>
      <c r="W252">
        <v>233.23854919999999</v>
      </c>
      <c r="X252">
        <v>233.63648130000001</v>
      </c>
      <c r="Y252">
        <v>233.85942170000001</v>
      </c>
      <c r="Z252">
        <v>234.08125699999999</v>
      </c>
      <c r="AA252">
        <v>234.40115249999999</v>
      </c>
      <c r="AB252">
        <v>234.75837060000001</v>
      </c>
      <c r="AC252">
        <v>235.12663480000001</v>
      </c>
      <c r="AD252">
        <v>235.52810590000001</v>
      </c>
      <c r="AE252">
        <v>235.95705369999999</v>
      </c>
      <c r="AF252">
        <v>236.33761079999999</v>
      </c>
      <c r="AG252">
        <v>236.71308490000001</v>
      </c>
      <c r="AH252">
        <v>237.04474260000001</v>
      </c>
      <c r="AI252">
        <v>237.25538539999999</v>
      </c>
      <c r="AJ252">
        <v>237.42250530000001</v>
      </c>
      <c r="AK252">
        <v>237.59207799999999</v>
      </c>
      <c r="AL252">
        <v>237.74720360000001</v>
      </c>
      <c r="AM252">
        <v>237.8705784</v>
      </c>
      <c r="AN252">
        <v>237.96066300000001</v>
      </c>
      <c r="AO252">
        <v>238.05376480000001</v>
      </c>
      <c r="AP252">
        <v>238.14694829999999</v>
      </c>
      <c r="AQ252">
        <v>238.2156775</v>
      </c>
      <c r="AR252">
        <v>238.26435509999999</v>
      </c>
      <c r="AS252">
        <v>238.3089019</v>
      </c>
      <c r="AT252">
        <v>238.34101889999999</v>
      </c>
      <c r="AU252">
        <v>238.35739090000001</v>
      </c>
      <c r="AV252">
        <v>238.36511089999999</v>
      </c>
    </row>
    <row r="253" spans="1:48" x14ac:dyDescent="0.25">
      <c r="A253" s="28" t="s">
        <v>2072</v>
      </c>
      <c r="B253">
        <v>50.390455376682098</v>
      </c>
      <c r="C253">
        <v>50.592381854752297</v>
      </c>
      <c r="D253">
        <v>50.632960590000003</v>
      </c>
      <c r="E253">
        <v>50.605210720000002</v>
      </c>
      <c r="F253">
        <v>48.186228239999998</v>
      </c>
      <c r="G253">
        <v>41.99641578</v>
      </c>
      <c r="H253">
        <v>39.683880770000002</v>
      </c>
      <c r="I253">
        <v>42.312652870000001</v>
      </c>
      <c r="J253">
        <v>42.571336899999999</v>
      </c>
      <c r="K253">
        <v>41.150913160000002</v>
      </c>
      <c r="L253">
        <v>40.229503600000001</v>
      </c>
      <c r="M253">
        <v>39.269022769999999</v>
      </c>
      <c r="N253">
        <v>39.715451610000002</v>
      </c>
      <c r="O253">
        <v>41.275253640000003</v>
      </c>
      <c r="P253">
        <v>42.455643219999999</v>
      </c>
      <c r="Q253">
        <v>42.726656400000003</v>
      </c>
      <c r="R253">
        <v>42.82422218</v>
      </c>
      <c r="S253">
        <v>42.892921700000002</v>
      </c>
      <c r="T253">
        <v>42.947598790000001</v>
      </c>
      <c r="U253">
        <v>43.028808959999999</v>
      </c>
      <c r="V253">
        <v>43.131694340000003</v>
      </c>
      <c r="W253">
        <v>43.223054359999999</v>
      </c>
      <c r="X253">
        <v>43.292380600000001</v>
      </c>
      <c r="Y253">
        <v>43.336441239999999</v>
      </c>
      <c r="Z253">
        <v>43.382471420000002</v>
      </c>
      <c r="AA253">
        <v>43.436552259999999</v>
      </c>
      <c r="AB253">
        <v>43.49359003</v>
      </c>
      <c r="AC253">
        <v>43.556447030000001</v>
      </c>
      <c r="AD253">
        <v>43.631632400000001</v>
      </c>
      <c r="AE253">
        <v>43.714468599999996</v>
      </c>
      <c r="AF253">
        <v>43.787916670000001</v>
      </c>
      <c r="AG253">
        <v>43.862857640000001</v>
      </c>
      <c r="AH253">
        <v>43.930228530000001</v>
      </c>
      <c r="AI253">
        <v>43.97552451</v>
      </c>
      <c r="AJ253">
        <v>44.014386270000003</v>
      </c>
      <c r="AK253">
        <v>44.05111574</v>
      </c>
      <c r="AL253">
        <v>44.083868979999998</v>
      </c>
      <c r="AM253">
        <v>44.10450616</v>
      </c>
      <c r="AN253">
        <v>44.117342620000002</v>
      </c>
      <c r="AO253">
        <v>44.126631060000001</v>
      </c>
      <c r="AP253">
        <v>44.136097890000002</v>
      </c>
      <c r="AQ253">
        <v>44.142799230000001</v>
      </c>
      <c r="AR253">
        <v>44.151934959999998</v>
      </c>
      <c r="AS253">
        <v>44.160719870000001</v>
      </c>
      <c r="AT253">
        <v>44.166724369999997</v>
      </c>
      <c r="AU253">
        <v>44.170304479999999</v>
      </c>
      <c r="AV253">
        <v>44.174767989999999</v>
      </c>
    </row>
    <row r="254" spans="1:48" x14ac:dyDescent="0.25">
      <c r="A254" s="28" t="s">
        <v>2073</v>
      </c>
      <c r="B254">
        <v>96.899959354598707</v>
      </c>
      <c r="C254">
        <v>97.288260420174595</v>
      </c>
      <c r="D254">
        <v>97.529313250000001</v>
      </c>
      <c r="E254">
        <v>97.533320770000003</v>
      </c>
      <c r="F254">
        <v>92.936268310000003</v>
      </c>
      <c r="G254">
        <v>80.938782930000002</v>
      </c>
      <c r="H254">
        <v>76.577821020000002</v>
      </c>
      <c r="I254">
        <v>81.999144580000006</v>
      </c>
      <c r="J254">
        <v>82.413950099999994</v>
      </c>
      <c r="K254">
        <v>79.444230630000007</v>
      </c>
      <c r="L254">
        <v>77.486977499999995</v>
      </c>
      <c r="M254">
        <v>75.370802519999998</v>
      </c>
      <c r="N254">
        <v>76.210820709999894</v>
      </c>
      <c r="O254">
        <v>79.327985420000005</v>
      </c>
      <c r="P254">
        <v>81.648362969999994</v>
      </c>
      <c r="Q254">
        <v>82.324931829999997</v>
      </c>
      <c r="R254">
        <v>82.48785196</v>
      </c>
      <c r="S254">
        <v>82.595270549999995</v>
      </c>
      <c r="T254">
        <v>82.689958290000007</v>
      </c>
      <c r="U254">
        <v>82.822407740000003</v>
      </c>
      <c r="V254">
        <v>82.914093519999994</v>
      </c>
      <c r="W254">
        <v>82.900028860000006</v>
      </c>
      <c r="X254">
        <v>82.836680299999998</v>
      </c>
      <c r="Y254">
        <v>82.722255840000003</v>
      </c>
      <c r="Z254">
        <v>82.61624046</v>
      </c>
      <c r="AA254">
        <v>82.528927539999998</v>
      </c>
      <c r="AB254">
        <v>82.443316449999998</v>
      </c>
      <c r="AC254">
        <v>82.400869909999997</v>
      </c>
      <c r="AD254">
        <v>82.437212400000007</v>
      </c>
      <c r="AE254">
        <v>82.498820129999999</v>
      </c>
      <c r="AF254">
        <v>82.540125900000007</v>
      </c>
      <c r="AG254">
        <v>82.576586390000003</v>
      </c>
      <c r="AH254">
        <v>82.594018199999894</v>
      </c>
      <c r="AI254">
        <v>82.576376640000007</v>
      </c>
      <c r="AJ254">
        <v>82.553590409999998</v>
      </c>
      <c r="AK254">
        <v>82.533441319999994</v>
      </c>
      <c r="AL254">
        <v>82.509731950000003</v>
      </c>
      <c r="AM254">
        <v>82.403297230000007</v>
      </c>
      <c r="AN254">
        <v>82.188642700000003</v>
      </c>
      <c r="AO254">
        <v>81.9506145</v>
      </c>
      <c r="AP254">
        <v>81.724623879999996</v>
      </c>
      <c r="AQ254">
        <v>81.500697220000006</v>
      </c>
      <c r="AR254">
        <v>81.281295319999998</v>
      </c>
      <c r="AS254">
        <v>81.064357770000001</v>
      </c>
      <c r="AT254">
        <v>80.847216380000006</v>
      </c>
      <c r="AU254">
        <v>80.629314370000003</v>
      </c>
      <c r="AV254">
        <v>80.513875139999996</v>
      </c>
    </row>
    <row r="255" spans="1:48" x14ac:dyDescent="0.25">
      <c r="A255" s="28" t="s">
        <v>2074</v>
      </c>
      <c r="B255">
        <v>85.438996970432299</v>
      </c>
      <c r="C255">
        <v>85.781371247845101</v>
      </c>
      <c r="D255">
        <v>85.899789870000006</v>
      </c>
      <c r="E255">
        <v>86.010902040000005</v>
      </c>
      <c r="F255">
        <v>83.700687689999995</v>
      </c>
      <c r="G255">
        <v>76.036856709999995</v>
      </c>
      <c r="H255">
        <v>74.693970539999995</v>
      </c>
      <c r="I255">
        <v>73.937001469999998</v>
      </c>
      <c r="J255">
        <v>71.630128819999996</v>
      </c>
      <c r="K255">
        <v>70.211268820000001</v>
      </c>
      <c r="L255">
        <v>69.073738710000001</v>
      </c>
      <c r="M255">
        <v>68.759333620000007</v>
      </c>
      <c r="N255">
        <v>68.43784866</v>
      </c>
      <c r="O255">
        <v>68.399081300000006</v>
      </c>
      <c r="P255">
        <v>68.34737672</v>
      </c>
      <c r="Q255">
        <v>67.242720059999996</v>
      </c>
      <c r="R255">
        <v>67.392758389999997</v>
      </c>
      <c r="S255">
        <v>67.500204240000002</v>
      </c>
      <c r="T255">
        <v>67.586816089999999</v>
      </c>
      <c r="U255">
        <v>67.713172130000004</v>
      </c>
      <c r="V255">
        <v>67.869299269999999</v>
      </c>
      <c r="W255">
        <v>67.986244819999996</v>
      </c>
      <c r="X255">
        <v>68.012896519999998</v>
      </c>
      <c r="Y255">
        <v>67.956829389999996</v>
      </c>
      <c r="Z255">
        <v>67.886740230000001</v>
      </c>
      <c r="AA255">
        <v>67.816395009999894</v>
      </c>
      <c r="AB255">
        <v>67.747736250000003</v>
      </c>
      <c r="AC255">
        <v>67.673718809999997</v>
      </c>
      <c r="AD255">
        <v>67.607202999999998</v>
      </c>
      <c r="AE255">
        <v>67.556496910000007</v>
      </c>
      <c r="AF255">
        <v>67.50263477</v>
      </c>
      <c r="AG255">
        <v>67.457412860000005</v>
      </c>
      <c r="AH255">
        <v>67.402344630000002</v>
      </c>
      <c r="AI255">
        <v>67.319396150000003</v>
      </c>
      <c r="AJ255">
        <v>67.231049859999999</v>
      </c>
      <c r="AK255">
        <v>67.140267429999994</v>
      </c>
      <c r="AL255">
        <v>67.043479399999995</v>
      </c>
      <c r="AM255">
        <v>66.934739039999997</v>
      </c>
      <c r="AN255">
        <v>66.815997809999999</v>
      </c>
      <c r="AO255">
        <v>66.693367719999998</v>
      </c>
      <c r="AP255">
        <v>66.57353818</v>
      </c>
      <c r="AQ255">
        <v>66.452411470000001</v>
      </c>
      <c r="AR255">
        <v>66.335471290000001</v>
      </c>
      <c r="AS255">
        <v>66.222125629999894</v>
      </c>
      <c r="AT255">
        <v>66.108203209999999</v>
      </c>
      <c r="AU255">
        <v>65.99391396</v>
      </c>
      <c r="AV255">
        <v>65.880791889999998</v>
      </c>
    </row>
    <row r="256" spans="1:48" x14ac:dyDescent="0.25">
      <c r="A256" s="28" t="s">
        <v>2075</v>
      </c>
      <c r="B256">
        <v>26.656055217314002</v>
      </c>
      <c r="C256">
        <v>26.762872337918299</v>
      </c>
      <c r="D256">
        <v>26.839061449999999</v>
      </c>
      <c r="E256">
        <v>26.791292169999998</v>
      </c>
      <c r="F256">
        <v>26.752026229999998</v>
      </c>
      <c r="G256">
        <v>25.197912079999998</v>
      </c>
      <c r="H256">
        <v>24.921625039999999</v>
      </c>
      <c r="I256">
        <v>25.247914909999999</v>
      </c>
      <c r="J256">
        <v>25.159955849999999</v>
      </c>
      <c r="K256">
        <v>24.914063859999999</v>
      </c>
      <c r="L256">
        <v>24.583370070000001</v>
      </c>
      <c r="M256">
        <v>24.617302389999999</v>
      </c>
      <c r="N256">
        <v>25.07442794</v>
      </c>
      <c r="O256">
        <v>25.789499360000001</v>
      </c>
      <c r="P256">
        <v>26.25517031</v>
      </c>
      <c r="Q256">
        <v>26.612188669999998</v>
      </c>
      <c r="R256">
        <v>26.690925490000001</v>
      </c>
      <c r="S256">
        <v>26.742842029999998</v>
      </c>
      <c r="T256">
        <v>26.774938089999999</v>
      </c>
      <c r="U256">
        <v>26.821347320000001</v>
      </c>
      <c r="V256">
        <v>26.903193510000001</v>
      </c>
      <c r="W256">
        <v>26.977045780000001</v>
      </c>
      <c r="X256">
        <v>27.041446400000002</v>
      </c>
      <c r="Y256">
        <v>27.097280170000001</v>
      </c>
      <c r="Z256">
        <v>27.156895639999998</v>
      </c>
      <c r="AA256">
        <v>27.217863359999999</v>
      </c>
      <c r="AB256">
        <v>27.275638010000002</v>
      </c>
      <c r="AC256">
        <v>27.33223349</v>
      </c>
      <c r="AD256">
        <v>27.39207408</v>
      </c>
      <c r="AE256">
        <v>27.451117159999999</v>
      </c>
      <c r="AF256">
        <v>27.500903879999999</v>
      </c>
      <c r="AG256">
        <v>27.550105649999999</v>
      </c>
      <c r="AH256">
        <v>27.595365749999999</v>
      </c>
      <c r="AI256">
        <v>27.629665849999999</v>
      </c>
      <c r="AJ256">
        <v>27.662295870000001</v>
      </c>
      <c r="AK256">
        <v>27.69322876</v>
      </c>
      <c r="AL256">
        <v>27.72063971</v>
      </c>
      <c r="AM256">
        <v>27.734989410000001</v>
      </c>
      <c r="AN256">
        <v>27.748129760000001</v>
      </c>
      <c r="AO256">
        <v>27.762181729999998</v>
      </c>
      <c r="AP256">
        <v>27.777636399999999</v>
      </c>
      <c r="AQ256">
        <v>27.791830229999999</v>
      </c>
      <c r="AR256">
        <v>27.812133530000001</v>
      </c>
      <c r="AS256">
        <v>27.830599769999999</v>
      </c>
      <c r="AT256">
        <v>27.84548788</v>
      </c>
      <c r="AU256">
        <v>27.858367909999998</v>
      </c>
      <c r="AV256">
        <v>27.86962613</v>
      </c>
    </row>
    <row r="257" spans="1:48" x14ac:dyDescent="0.25">
      <c r="A257" s="28" t="s">
        <v>2076</v>
      </c>
      <c r="B257">
        <v>31.601341938085199</v>
      </c>
      <c r="C257">
        <v>31.727975992731999</v>
      </c>
      <c r="D257">
        <v>31.82569324</v>
      </c>
      <c r="E257">
        <v>31.807610409999999</v>
      </c>
      <c r="F257">
        <v>31.88686882</v>
      </c>
      <c r="G257">
        <v>30.119185890000001</v>
      </c>
      <c r="H257">
        <v>29.836438950000002</v>
      </c>
      <c r="I257">
        <v>30.419857619999998</v>
      </c>
      <c r="J257">
        <v>30.75399479</v>
      </c>
      <c r="K257">
        <v>30.80387889</v>
      </c>
      <c r="L257">
        <v>30.629058449999999</v>
      </c>
      <c r="M257">
        <v>30.749070589999999</v>
      </c>
      <c r="N257">
        <v>31.44824977</v>
      </c>
      <c r="O257">
        <v>32.799145359999997</v>
      </c>
      <c r="P257">
        <v>34.043469620000003</v>
      </c>
      <c r="Q257">
        <v>35.290798559999999</v>
      </c>
      <c r="R257">
        <v>35.387842720000002</v>
      </c>
      <c r="S257">
        <v>35.461818749999999</v>
      </c>
      <c r="T257">
        <v>35.516318050000002</v>
      </c>
      <c r="U257">
        <v>35.586588800000001</v>
      </c>
      <c r="V257">
        <v>35.66878311</v>
      </c>
      <c r="W257">
        <v>35.745393360000001</v>
      </c>
      <c r="X257">
        <v>35.814053149999999</v>
      </c>
      <c r="Y257">
        <v>35.882267970000001</v>
      </c>
      <c r="Z257">
        <v>35.953109670000003</v>
      </c>
      <c r="AA257">
        <v>36.023098560000001</v>
      </c>
      <c r="AB257">
        <v>36.087066970000002</v>
      </c>
      <c r="AC257">
        <v>36.1485859</v>
      </c>
      <c r="AD257">
        <v>36.212555340000002</v>
      </c>
      <c r="AE257">
        <v>36.271311599999997</v>
      </c>
      <c r="AF257">
        <v>36.318722459999996</v>
      </c>
      <c r="AG257">
        <v>36.366175550000001</v>
      </c>
      <c r="AH257">
        <v>36.407908849999998</v>
      </c>
      <c r="AI257">
        <v>36.44012816</v>
      </c>
      <c r="AJ257">
        <v>36.473408669999998</v>
      </c>
      <c r="AK257">
        <v>36.50494054</v>
      </c>
      <c r="AL257">
        <v>36.530643339999997</v>
      </c>
      <c r="AM257">
        <v>36.555117969999998</v>
      </c>
      <c r="AN257">
        <v>36.576161040000002</v>
      </c>
      <c r="AO257">
        <v>36.593324209999999</v>
      </c>
      <c r="AP257">
        <v>36.60981348</v>
      </c>
      <c r="AQ257">
        <v>36.623825240000002</v>
      </c>
      <c r="AR257">
        <v>36.63480946</v>
      </c>
      <c r="AS257">
        <v>36.643277730000001</v>
      </c>
      <c r="AT257">
        <v>36.648532170000003</v>
      </c>
      <c r="AU257">
        <v>36.651483280000001</v>
      </c>
      <c r="AV257">
        <v>36.649819430000001</v>
      </c>
    </row>
    <row r="258" spans="1:48" x14ac:dyDescent="0.25">
      <c r="A258" s="28" t="s">
        <v>2077</v>
      </c>
      <c r="B258">
        <v>165.83537137860401</v>
      </c>
      <c r="C258">
        <v>166.49991295163801</v>
      </c>
      <c r="D258">
        <v>166.76167989999999</v>
      </c>
      <c r="E258">
        <v>169.71129999999999</v>
      </c>
      <c r="F258">
        <v>168.28235269999999</v>
      </c>
      <c r="G258">
        <v>149.6949956</v>
      </c>
      <c r="H258">
        <v>144.46238539999999</v>
      </c>
      <c r="I258">
        <v>147.88700230000001</v>
      </c>
      <c r="J258">
        <v>147.3208391</v>
      </c>
      <c r="K258">
        <v>141.48822379999999</v>
      </c>
      <c r="L258">
        <v>135.46388719999999</v>
      </c>
      <c r="M258">
        <v>134.75265820000001</v>
      </c>
      <c r="N258">
        <v>135.6172747</v>
      </c>
      <c r="O258">
        <v>138.98374519999999</v>
      </c>
      <c r="P258">
        <v>140.8726078</v>
      </c>
      <c r="Q258">
        <v>138.66418419999999</v>
      </c>
      <c r="R258">
        <v>138.95886859999999</v>
      </c>
      <c r="S258">
        <v>139.17361450000001</v>
      </c>
      <c r="T258">
        <v>139.3664062</v>
      </c>
      <c r="U258">
        <v>139.6466628</v>
      </c>
      <c r="V258">
        <v>139.9457644</v>
      </c>
      <c r="W258">
        <v>140.21302779999999</v>
      </c>
      <c r="X258">
        <v>140.41226929999999</v>
      </c>
      <c r="Y258">
        <v>140.53675630000001</v>
      </c>
      <c r="Z258">
        <v>140.67228850000001</v>
      </c>
      <c r="AA258">
        <v>140.83342759999999</v>
      </c>
      <c r="AB258">
        <v>140.99913520000001</v>
      </c>
      <c r="AC258">
        <v>141.17902520000001</v>
      </c>
      <c r="AD258">
        <v>141.3893119</v>
      </c>
      <c r="AE258">
        <v>141.610095</v>
      </c>
      <c r="AF258">
        <v>141.79870819999999</v>
      </c>
      <c r="AG258">
        <v>141.98662479999999</v>
      </c>
      <c r="AH258">
        <v>142.14469080000001</v>
      </c>
      <c r="AI258">
        <v>142.2410864</v>
      </c>
      <c r="AJ258">
        <v>142.32298520000001</v>
      </c>
      <c r="AK258">
        <v>142.39961930000001</v>
      </c>
      <c r="AL258">
        <v>142.46236339999999</v>
      </c>
      <c r="AM258">
        <v>142.5007143</v>
      </c>
      <c r="AN258">
        <v>142.50004079999999</v>
      </c>
      <c r="AO258">
        <v>142.48146270000001</v>
      </c>
      <c r="AP258">
        <v>142.463526</v>
      </c>
      <c r="AQ258">
        <v>142.43686009999999</v>
      </c>
      <c r="AR258">
        <v>142.4059618</v>
      </c>
      <c r="AS258">
        <v>142.3750986</v>
      </c>
      <c r="AT258">
        <v>142.33795889999999</v>
      </c>
      <c r="AU258">
        <v>142.29435430000001</v>
      </c>
      <c r="AV258">
        <v>142.26471230000001</v>
      </c>
    </row>
    <row r="259" spans="1:48" x14ac:dyDescent="0.25">
      <c r="A259" s="28" t="s">
        <v>2078</v>
      </c>
      <c r="B259">
        <v>50.392439443571099</v>
      </c>
      <c r="C259">
        <v>50.5943738722668</v>
      </c>
      <c r="D259">
        <v>50.758626210000003</v>
      </c>
      <c r="E259">
        <v>50.448333640000001</v>
      </c>
      <c r="F259">
        <v>47.713785250000001</v>
      </c>
      <c r="G259">
        <v>39.827198879999997</v>
      </c>
      <c r="H259">
        <v>38.378316580000003</v>
      </c>
      <c r="I259">
        <v>39.554928070000003</v>
      </c>
      <c r="J259">
        <v>39.323811829999997</v>
      </c>
      <c r="K259">
        <v>38.692058580000001</v>
      </c>
      <c r="L259">
        <v>38.196683010000001</v>
      </c>
      <c r="M259">
        <v>37.948482570000003</v>
      </c>
      <c r="N259">
        <v>37.26489539</v>
      </c>
      <c r="O259">
        <v>38.123052149999999</v>
      </c>
      <c r="P259">
        <v>38.910233269999999</v>
      </c>
      <c r="Q259">
        <v>38.315100309999998</v>
      </c>
      <c r="R259">
        <v>38.398610079999997</v>
      </c>
      <c r="S259">
        <v>38.462036619999999</v>
      </c>
      <c r="T259">
        <v>38.515722949999997</v>
      </c>
      <c r="U259">
        <v>38.588572399999997</v>
      </c>
      <c r="V259">
        <v>38.669526560000001</v>
      </c>
      <c r="W259">
        <v>38.739498910000002</v>
      </c>
      <c r="X259">
        <v>38.796440779999998</v>
      </c>
      <c r="Y259">
        <v>38.847114849999997</v>
      </c>
      <c r="Z259">
        <v>38.905300779999997</v>
      </c>
      <c r="AA259">
        <v>38.964398680000002</v>
      </c>
      <c r="AB259">
        <v>39.018185019999997</v>
      </c>
      <c r="AC259">
        <v>39.07258556</v>
      </c>
      <c r="AD259">
        <v>39.13381699</v>
      </c>
      <c r="AE259">
        <v>39.194524870000002</v>
      </c>
      <c r="AF259">
        <v>39.246035139999996</v>
      </c>
      <c r="AG259">
        <v>39.297704779999997</v>
      </c>
      <c r="AH259">
        <v>39.341615830000002</v>
      </c>
      <c r="AI259">
        <v>39.37340872</v>
      </c>
      <c r="AJ259">
        <v>39.404943439999997</v>
      </c>
      <c r="AK259">
        <v>39.435190720000001</v>
      </c>
      <c r="AL259">
        <v>39.460830880000003</v>
      </c>
      <c r="AM259">
        <v>39.477227550000002</v>
      </c>
      <c r="AN259">
        <v>39.482712139999997</v>
      </c>
      <c r="AO259">
        <v>39.484281340000003</v>
      </c>
      <c r="AP259">
        <v>39.486117309999997</v>
      </c>
      <c r="AQ259">
        <v>39.485103500000001</v>
      </c>
      <c r="AR259">
        <v>39.482801019999997</v>
      </c>
      <c r="AS259">
        <v>39.480501959999998</v>
      </c>
      <c r="AT259">
        <v>39.476224109999997</v>
      </c>
      <c r="AU259">
        <v>39.469810889999998</v>
      </c>
      <c r="AV259">
        <v>39.46614494</v>
      </c>
    </row>
    <row r="260" spans="1:48" x14ac:dyDescent="0.25">
      <c r="A260" s="28" t="s">
        <v>2079</v>
      </c>
      <c r="B260">
        <v>27.2473071502287</v>
      </c>
      <c r="C260">
        <v>27.356493557230099</v>
      </c>
      <c r="D260">
        <v>27.442645240000001</v>
      </c>
      <c r="E260">
        <v>27.151170230000002</v>
      </c>
      <c r="F260">
        <v>25.781141430000002</v>
      </c>
      <c r="G260">
        <v>22.06169672</v>
      </c>
      <c r="H260">
        <v>21.287035759999998</v>
      </c>
      <c r="I260">
        <v>21.568842759999999</v>
      </c>
      <c r="J260">
        <v>21.354760519999999</v>
      </c>
      <c r="K260">
        <v>20.819530709999999</v>
      </c>
      <c r="L260">
        <v>20.574787879999999</v>
      </c>
      <c r="M260">
        <v>20.351980690000001</v>
      </c>
      <c r="N260">
        <v>20.002861670000001</v>
      </c>
      <c r="O260">
        <v>20.4559599</v>
      </c>
      <c r="P260">
        <v>20.692537179999999</v>
      </c>
      <c r="Q260">
        <v>20.312590749999998</v>
      </c>
      <c r="R260">
        <v>20.357066509999999</v>
      </c>
      <c r="S260">
        <v>20.39155989</v>
      </c>
      <c r="T260">
        <v>20.422192930000001</v>
      </c>
      <c r="U260">
        <v>20.464119400000001</v>
      </c>
      <c r="V260">
        <v>20.508964169999999</v>
      </c>
      <c r="W260">
        <v>20.54860893</v>
      </c>
      <c r="X260">
        <v>20.581817390000001</v>
      </c>
      <c r="Y260">
        <v>20.612054499999999</v>
      </c>
      <c r="Z260">
        <v>20.646994580000001</v>
      </c>
      <c r="AA260">
        <v>20.682671620000001</v>
      </c>
      <c r="AB260">
        <v>20.716008070000001</v>
      </c>
      <c r="AC260">
        <v>20.749548489999999</v>
      </c>
      <c r="AD260">
        <v>20.785215480000002</v>
      </c>
      <c r="AE260">
        <v>20.819787269999999</v>
      </c>
      <c r="AF260">
        <v>20.849596200000001</v>
      </c>
      <c r="AG260">
        <v>20.879753860000001</v>
      </c>
      <c r="AH260">
        <v>20.90573345</v>
      </c>
      <c r="AI260">
        <v>20.925352180000001</v>
      </c>
      <c r="AJ260">
        <v>20.94479252</v>
      </c>
      <c r="AK260">
        <v>20.963385219999999</v>
      </c>
      <c r="AL260">
        <v>20.97938014</v>
      </c>
      <c r="AM260">
        <v>20.99233718</v>
      </c>
      <c r="AN260">
        <v>21.001227409999998</v>
      </c>
      <c r="AO260">
        <v>21.008471190000002</v>
      </c>
      <c r="AP260">
        <v>21.015892520000001</v>
      </c>
      <c r="AQ260">
        <v>21.02183101</v>
      </c>
      <c r="AR260">
        <v>21.02646996</v>
      </c>
      <c r="AS260">
        <v>21.030862240000001</v>
      </c>
      <c r="AT260">
        <v>21.03419135</v>
      </c>
      <c r="AU260">
        <v>21.036437370000002</v>
      </c>
      <c r="AV260">
        <v>21.038842280000001</v>
      </c>
    </row>
    <row r="261" spans="1:48" x14ac:dyDescent="0.25">
      <c r="A261" s="28" t="s">
        <v>2080</v>
      </c>
      <c r="B261">
        <v>2027.87758332816</v>
      </c>
      <c r="C261">
        <v>2036.0037686404</v>
      </c>
      <c r="D261">
        <v>2036.275971</v>
      </c>
      <c r="E261">
        <v>2059.4152159999999</v>
      </c>
      <c r="F261">
        <v>2043.7220890000001</v>
      </c>
      <c r="G261">
        <v>1892.465299</v>
      </c>
      <c r="H261">
        <v>1831.647766</v>
      </c>
      <c r="I261">
        <v>1838.814895</v>
      </c>
      <c r="J261">
        <v>1838.6484849999999</v>
      </c>
      <c r="K261">
        <v>1817.1357129999999</v>
      </c>
      <c r="L261">
        <v>1806.2150590000001</v>
      </c>
      <c r="M261">
        <v>1809.2196369999999</v>
      </c>
      <c r="N261">
        <v>1822.584998</v>
      </c>
      <c r="O261">
        <v>1855.7712329999999</v>
      </c>
      <c r="P261">
        <v>1882.6359709999999</v>
      </c>
      <c r="Q261">
        <v>1904.6093470000001</v>
      </c>
      <c r="R261">
        <v>1908.620334</v>
      </c>
      <c r="S261">
        <v>1911.6418630000001</v>
      </c>
      <c r="T261">
        <v>1914.329481</v>
      </c>
      <c r="U261">
        <v>1918.136645</v>
      </c>
      <c r="V261">
        <v>1922.180171</v>
      </c>
      <c r="W261">
        <v>1925.7662769999999</v>
      </c>
      <c r="X261">
        <v>1928.4651510000001</v>
      </c>
      <c r="Y261">
        <v>1930.0465919999999</v>
      </c>
      <c r="Z261">
        <v>1931.909294</v>
      </c>
      <c r="AA261">
        <v>1934.1845020000001</v>
      </c>
      <c r="AB261">
        <v>1936.5323539999999</v>
      </c>
      <c r="AC261">
        <v>1938.9503139999999</v>
      </c>
      <c r="AD261">
        <v>1941.6876480000001</v>
      </c>
      <c r="AE261">
        <v>1944.6425850000001</v>
      </c>
      <c r="AF261">
        <v>1947.291199</v>
      </c>
      <c r="AG261">
        <v>1949.9859590000001</v>
      </c>
      <c r="AH261">
        <v>1952.2557650000001</v>
      </c>
      <c r="AI261">
        <v>1953.6527149999999</v>
      </c>
      <c r="AJ261">
        <v>1954.8374449999999</v>
      </c>
      <c r="AK261">
        <v>1955.9863089999999</v>
      </c>
      <c r="AL261">
        <v>1956.962763</v>
      </c>
      <c r="AM261">
        <v>1957.5431920000001</v>
      </c>
      <c r="AN261">
        <v>1957.616072</v>
      </c>
      <c r="AO261">
        <v>1957.5997520000001</v>
      </c>
      <c r="AP261">
        <v>1957.6296179999999</v>
      </c>
      <c r="AQ261">
        <v>1957.5136399999999</v>
      </c>
      <c r="AR261">
        <v>1957.27091</v>
      </c>
      <c r="AS261">
        <v>1957.0100299999999</v>
      </c>
      <c r="AT261">
        <v>1956.650658</v>
      </c>
      <c r="AU261">
        <v>1956.191838</v>
      </c>
      <c r="AV261">
        <v>1955.7449099999999</v>
      </c>
    </row>
    <row r="262" spans="1:48" x14ac:dyDescent="0.25">
      <c r="A262" s="28" t="s">
        <v>2081</v>
      </c>
      <c r="B262">
        <v>1748.7967729787399</v>
      </c>
      <c r="C262">
        <v>1755.80461544789</v>
      </c>
      <c r="D262">
        <v>1761.9309450000001</v>
      </c>
      <c r="E262">
        <v>1814.0080089999999</v>
      </c>
      <c r="F262">
        <v>1835.761884</v>
      </c>
      <c r="G262">
        <v>1709.5868680000001</v>
      </c>
      <c r="H262">
        <v>1618.4197099999999</v>
      </c>
      <c r="I262">
        <v>1604.735367</v>
      </c>
      <c r="J262">
        <v>1593.3871180000001</v>
      </c>
      <c r="K262">
        <v>1583.324016</v>
      </c>
      <c r="L262">
        <v>1553.8893880000001</v>
      </c>
      <c r="M262">
        <v>1508.87132</v>
      </c>
      <c r="N262">
        <v>1488.7909199999999</v>
      </c>
      <c r="O262">
        <v>1513.893767</v>
      </c>
      <c r="P262">
        <v>1554.7033240000001</v>
      </c>
      <c r="Q262">
        <v>1599.4399940000001</v>
      </c>
      <c r="R262">
        <v>1602.1130619999999</v>
      </c>
      <c r="S262">
        <v>1603.8450800000001</v>
      </c>
      <c r="T262">
        <v>1605.8641070000001</v>
      </c>
      <c r="U262">
        <v>1608.5798689999999</v>
      </c>
      <c r="V262">
        <v>1608.897794</v>
      </c>
      <c r="W262">
        <v>1605.5895169999999</v>
      </c>
      <c r="X262">
        <v>1600.9608579999999</v>
      </c>
      <c r="Y262">
        <v>1594.688527</v>
      </c>
      <c r="Z262">
        <v>1588.929161</v>
      </c>
      <c r="AA262">
        <v>1583.7226909999999</v>
      </c>
      <c r="AB262">
        <v>1578.3766969999999</v>
      </c>
      <c r="AC262">
        <v>1574.568199</v>
      </c>
      <c r="AD262">
        <v>1573.810898</v>
      </c>
      <c r="AE262">
        <v>1573.8725810000001</v>
      </c>
      <c r="AF262">
        <v>1573.34826</v>
      </c>
      <c r="AG262">
        <v>1572.52657</v>
      </c>
      <c r="AH262">
        <v>1571.2294899999999</v>
      </c>
      <c r="AI262">
        <v>1569.205222</v>
      </c>
      <c r="AJ262">
        <v>1567.1402619999999</v>
      </c>
      <c r="AK262">
        <v>1565.317022</v>
      </c>
      <c r="AL262">
        <v>1563.518147</v>
      </c>
      <c r="AM262">
        <v>1559.101167</v>
      </c>
      <c r="AN262">
        <v>1550.526294</v>
      </c>
      <c r="AO262">
        <v>1541.3449820000001</v>
      </c>
      <c r="AP262">
        <v>1532.8616400000001</v>
      </c>
      <c r="AQ262">
        <v>1524.6682069999999</v>
      </c>
      <c r="AR262">
        <v>1516.39942</v>
      </c>
      <c r="AS262">
        <v>1508.2255250000001</v>
      </c>
      <c r="AT262">
        <v>1500.1793379999999</v>
      </c>
      <c r="AU262">
        <v>1492.1863619999999</v>
      </c>
      <c r="AV262">
        <v>1488.1972840000001</v>
      </c>
    </row>
    <row r="263" spans="1:48" x14ac:dyDescent="0.25">
      <c r="A263" s="28" t="s">
        <v>2082</v>
      </c>
      <c r="B263">
        <v>99.772159800626696</v>
      </c>
      <c r="C263">
        <v>100.171970453009</v>
      </c>
      <c r="D263">
        <v>100.653921</v>
      </c>
      <c r="E263">
        <v>101.69976870000001</v>
      </c>
      <c r="F263">
        <v>100.1851972</v>
      </c>
      <c r="G263">
        <v>93.62626444</v>
      </c>
      <c r="H263">
        <v>91.402340899999999</v>
      </c>
      <c r="I263">
        <v>91.310408420000002</v>
      </c>
      <c r="J263">
        <v>90.716236030000005</v>
      </c>
      <c r="K263">
        <v>90.580266809999998</v>
      </c>
      <c r="L263">
        <v>90.385572150000002</v>
      </c>
      <c r="M263">
        <v>90.076354809999998</v>
      </c>
      <c r="N263">
        <v>90.441455289999894</v>
      </c>
      <c r="O263">
        <v>92.815865869999996</v>
      </c>
      <c r="P263">
        <v>93.635974570000002</v>
      </c>
      <c r="Q263">
        <v>94.655976929999994</v>
      </c>
      <c r="R263">
        <v>94.881841280000003</v>
      </c>
      <c r="S263">
        <v>95.05011605</v>
      </c>
      <c r="T263">
        <v>95.195318569999998</v>
      </c>
      <c r="U263">
        <v>95.402099480000004</v>
      </c>
      <c r="V263">
        <v>95.642872710000006</v>
      </c>
      <c r="W263">
        <v>95.869233249999894</v>
      </c>
      <c r="X263">
        <v>96.240455999999995</v>
      </c>
      <c r="Y263">
        <v>96.747667149999998</v>
      </c>
      <c r="Z263">
        <v>97.146814919999997</v>
      </c>
      <c r="AA263">
        <v>97.440262140000002</v>
      </c>
      <c r="AB263">
        <v>97.687546429999998</v>
      </c>
      <c r="AC263">
        <v>97.929599530000004</v>
      </c>
      <c r="AD263">
        <v>98.090809449999995</v>
      </c>
      <c r="AE263">
        <v>98.160324540000005</v>
      </c>
      <c r="AF263">
        <v>98.258324209999998</v>
      </c>
      <c r="AG263">
        <v>98.321777769999997</v>
      </c>
      <c r="AH263">
        <v>98.393579549999998</v>
      </c>
      <c r="AI263">
        <v>98.584590430000006</v>
      </c>
      <c r="AJ263">
        <v>98.778892119999995</v>
      </c>
      <c r="AK263">
        <v>98.93963875</v>
      </c>
      <c r="AL263">
        <v>99.075641520000005</v>
      </c>
      <c r="AM263">
        <v>99.180556289999998</v>
      </c>
      <c r="AN263">
        <v>99.249400539999996</v>
      </c>
      <c r="AO263">
        <v>99.316623089999894</v>
      </c>
      <c r="AP263">
        <v>99.393242889999996</v>
      </c>
      <c r="AQ263">
        <v>99.466604630000006</v>
      </c>
      <c r="AR263">
        <v>99.524885409999996</v>
      </c>
      <c r="AS263">
        <v>99.572218129999996</v>
      </c>
      <c r="AT263">
        <v>99.617657589999894</v>
      </c>
      <c r="AU263">
        <v>99.661752609999894</v>
      </c>
      <c r="AV263">
        <v>99.705528369999996</v>
      </c>
    </row>
    <row r="264" spans="1:48" x14ac:dyDescent="0.25">
      <c r="A264" s="28" t="s">
        <v>2083</v>
      </c>
      <c r="B264">
        <v>183.37738221354999</v>
      </c>
      <c r="C264">
        <v>184.11221877478599</v>
      </c>
      <c r="D264">
        <v>184.78538169999999</v>
      </c>
      <c r="E264">
        <v>186.24447119999999</v>
      </c>
      <c r="F264">
        <v>181.509771</v>
      </c>
      <c r="G264">
        <v>169.34423839999999</v>
      </c>
      <c r="H264">
        <v>164.9630071</v>
      </c>
      <c r="I264">
        <v>163.30869079999999</v>
      </c>
      <c r="J264">
        <v>160.69987660000001</v>
      </c>
      <c r="K264">
        <v>159.30466709999999</v>
      </c>
      <c r="L264">
        <v>158.0513502</v>
      </c>
      <c r="M264">
        <v>156.51582930000001</v>
      </c>
      <c r="N264">
        <v>156.75635399999999</v>
      </c>
      <c r="O264">
        <v>161.21404889999999</v>
      </c>
      <c r="P264">
        <v>161.96378240000001</v>
      </c>
      <c r="Q264">
        <v>163.93252670000001</v>
      </c>
      <c r="R264">
        <v>164.30036459999999</v>
      </c>
      <c r="S264">
        <v>164.58277989999999</v>
      </c>
      <c r="T264">
        <v>164.83464860000001</v>
      </c>
      <c r="U264">
        <v>165.19525780000001</v>
      </c>
      <c r="V264">
        <v>165.60139699999999</v>
      </c>
      <c r="W264">
        <v>165.98738890000001</v>
      </c>
      <c r="X264">
        <v>166.75855279999999</v>
      </c>
      <c r="Y264">
        <v>167.98875749999999</v>
      </c>
      <c r="Z264">
        <v>168.99590240000001</v>
      </c>
      <c r="AA264">
        <v>169.69016959999999</v>
      </c>
      <c r="AB264">
        <v>170.24096040000001</v>
      </c>
      <c r="AC264">
        <v>170.75949230000001</v>
      </c>
      <c r="AD264">
        <v>171.05268910000001</v>
      </c>
      <c r="AE264">
        <v>171.0831833</v>
      </c>
      <c r="AF264">
        <v>171.1851915</v>
      </c>
      <c r="AG264">
        <v>171.2095194</v>
      </c>
      <c r="AH264">
        <v>171.24393689999999</v>
      </c>
      <c r="AI264">
        <v>171.59984030000001</v>
      </c>
      <c r="AJ264">
        <v>171.9741855</v>
      </c>
      <c r="AK264">
        <v>172.24268530000001</v>
      </c>
      <c r="AL264">
        <v>172.43820170000001</v>
      </c>
      <c r="AM264">
        <v>172.56600710000001</v>
      </c>
      <c r="AN264">
        <v>172.62165150000001</v>
      </c>
      <c r="AO264">
        <v>172.67164700000001</v>
      </c>
      <c r="AP264">
        <v>172.7440215</v>
      </c>
      <c r="AQ264">
        <v>172.81242270000001</v>
      </c>
      <c r="AR264">
        <v>172.84674029999999</v>
      </c>
      <c r="AS264">
        <v>172.85531460000001</v>
      </c>
      <c r="AT264">
        <v>172.86336750000001</v>
      </c>
      <c r="AU264">
        <v>172.87173970000001</v>
      </c>
      <c r="AV264">
        <v>172.8757828</v>
      </c>
    </row>
    <row r="265" spans="1:48" x14ac:dyDescent="0.25">
      <c r="A265" s="28" t="s">
        <v>2084</v>
      </c>
      <c r="B265">
        <v>419.50663317585798</v>
      </c>
      <c r="C265">
        <v>421.18769551853899</v>
      </c>
      <c r="D265">
        <v>424.2428147</v>
      </c>
      <c r="E265">
        <v>430.51804470000002</v>
      </c>
      <c r="F265">
        <v>423.22862400000002</v>
      </c>
      <c r="G265">
        <v>393.54796499999998</v>
      </c>
      <c r="H265">
        <v>383.52102180000003</v>
      </c>
      <c r="I265">
        <v>385.23778220000003</v>
      </c>
      <c r="J265">
        <v>381.38756799999999</v>
      </c>
      <c r="K265">
        <v>376.48710360000001</v>
      </c>
      <c r="L265">
        <v>375.9351072</v>
      </c>
      <c r="M265">
        <v>379.82125129999997</v>
      </c>
      <c r="N265">
        <v>385.51643369999999</v>
      </c>
      <c r="O265">
        <v>397.86088549999999</v>
      </c>
      <c r="P265">
        <v>399.88115219999997</v>
      </c>
      <c r="Q265">
        <v>398.51618869999999</v>
      </c>
      <c r="R265">
        <v>399.5378106</v>
      </c>
      <c r="S265">
        <v>400.19361029999999</v>
      </c>
      <c r="T265">
        <v>400.66629030000001</v>
      </c>
      <c r="U265">
        <v>401.37490919999999</v>
      </c>
      <c r="V265">
        <v>402.15953660000002</v>
      </c>
      <c r="W265">
        <v>402.8476746</v>
      </c>
      <c r="X265">
        <v>403.61417970000002</v>
      </c>
      <c r="Y265">
        <v>404.47897499999999</v>
      </c>
      <c r="Z265">
        <v>405.43171849999999</v>
      </c>
      <c r="AA265">
        <v>406.38512359999999</v>
      </c>
      <c r="AB265">
        <v>407.29573349999998</v>
      </c>
      <c r="AC265">
        <v>408.1781512</v>
      </c>
      <c r="AD265">
        <v>409.09546829999999</v>
      </c>
      <c r="AE265">
        <v>410.02290429999999</v>
      </c>
      <c r="AF265">
        <v>411.02353699999998</v>
      </c>
      <c r="AG265">
        <v>411.9718724</v>
      </c>
      <c r="AH265">
        <v>412.79604230000001</v>
      </c>
      <c r="AI265">
        <v>413.47756959999998</v>
      </c>
      <c r="AJ265">
        <v>414.06626299999999</v>
      </c>
      <c r="AK265">
        <v>414.5806364</v>
      </c>
      <c r="AL265">
        <v>415.01429530000001</v>
      </c>
      <c r="AM265">
        <v>415.3755079</v>
      </c>
      <c r="AN265">
        <v>415.55089270000002</v>
      </c>
      <c r="AO265">
        <v>415.63761140000003</v>
      </c>
      <c r="AP265">
        <v>415.71577839999998</v>
      </c>
      <c r="AQ265">
        <v>415.76466099999999</v>
      </c>
      <c r="AR265">
        <v>415.80433529999999</v>
      </c>
      <c r="AS265">
        <v>415.8120189</v>
      </c>
      <c r="AT265">
        <v>415.77894930000002</v>
      </c>
      <c r="AU265">
        <v>415.71945790000001</v>
      </c>
      <c r="AV265">
        <v>415.66943099999997</v>
      </c>
    </row>
    <row r="266" spans="1:48" x14ac:dyDescent="0.25">
      <c r="A266" s="28" t="s">
        <v>2085</v>
      </c>
      <c r="B266">
        <v>44.0351095506566</v>
      </c>
      <c r="C266">
        <v>44.211568654201699</v>
      </c>
      <c r="D266">
        <v>44.6440293</v>
      </c>
      <c r="E266">
        <v>51.500817869999999</v>
      </c>
      <c r="F266">
        <v>53.175768959999999</v>
      </c>
      <c r="G266">
        <v>44.45334003</v>
      </c>
      <c r="H266">
        <v>46.483965560000001</v>
      </c>
      <c r="I266">
        <v>44.840080090000001</v>
      </c>
      <c r="J266">
        <v>51.325930489999998</v>
      </c>
      <c r="K266">
        <v>55.074655399999997</v>
      </c>
      <c r="L266">
        <v>59.337319229999999</v>
      </c>
      <c r="M266">
        <v>64.878090369999995</v>
      </c>
      <c r="N266">
        <v>62.576089349999997</v>
      </c>
      <c r="O266">
        <v>62.28095811</v>
      </c>
      <c r="P266">
        <v>62.107316009999998</v>
      </c>
      <c r="Q266">
        <v>62.449514999999998</v>
      </c>
      <c r="R266">
        <v>62.63396719</v>
      </c>
      <c r="S266">
        <v>62.736530469999998</v>
      </c>
      <c r="T266">
        <v>62.784462959999999</v>
      </c>
      <c r="U266">
        <v>62.861807169999999</v>
      </c>
      <c r="V266">
        <v>62.961941660000001</v>
      </c>
      <c r="W266">
        <v>63.078590800000001</v>
      </c>
      <c r="X266">
        <v>63.199136639999999</v>
      </c>
      <c r="Y266">
        <v>63.298408549999998</v>
      </c>
      <c r="Z266">
        <v>63.379299279999998</v>
      </c>
      <c r="AA266">
        <v>63.445679480000003</v>
      </c>
      <c r="AB266">
        <v>63.503657740000001</v>
      </c>
      <c r="AC266">
        <v>63.562703089999999</v>
      </c>
      <c r="AD266">
        <v>63.619444119999997</v>
      </c>
      <c r="AE266">
        <v>63.663172320000001</v>
      </c>
      <c r="AF266">
        <v>63.698614059999997</v>
      </c>
      <c r="AG266">
        <v>63.735704079999998</v>
      </c>
      <c r="AH266">
        <v>63.763429260000002</v>
      </c>
      <c r="AI266">
        <v>63.790615150000001</v>
      </c>
      <c r="AJ266">
        <v>63.826405200000004</v>
      </c>
      <c r="AK266">
        <v>63.861945800000001</v>
      </c>
      <c r="AL266">
        <v>63.891096339999997</v>
      </c>
      <c r="AM266">
        <v>63.910957869999997</v>
      </c>
      <c r="AN266">
        <v>63.917147049999997</v>
      </c>
      <c r="AO266">
        <v>63.923175880000002</v>
      </c>
      <c r="AP266">
        <v>63.932525669999997</v>
      </c>
      <c r="AQ266">
        <v>63.936029670000003</v>
      </c>
      <c r="AR266">
        <v>63.932657159999998</v>
      </c>
      <c r="AS266">
        <v>63.927641739999999</v>
      </c>
      <c r="AT266">
        <v>63.921501110000001</v>
      </c>
      <c r="AU266">
        <v>63.91339043</v>
      </c>
      <c r="AV266">
        <v>63.903679539999999</v>
      </c>
    </row>
    <row r="267" spans="1:48" x14ac:dyDescent="0.25">
      <c r="A267" s="28" t="s">
        <v>2086</v>
      </c>
      <c r="B267">
        <v>75.667735502160696</v>
      </c>
      <c r="C267">
        <v>75.970954022796903</v>
      </c>
      <c r="D267">
        <v>76.314862079999997</v>
      </c>
      <c r="E267">
        <v>78.789294510000005</v>
      </c>
      <c r="F267">
        <v>80.745739200000003</v>
      </c>
      <c r="G267">
        <v>71.645625999999893</v>
      </c>
      <c r="H267">
        <v>68.287824880000002</v>
      </c>
      <c r="I267">
        <v>70.80995471</v>
      </c>
      <c r="J267">
        <v>73.307060669999998</v>
      </c>
      <c r="K267">
        <v>73.822967950000006</v>
      </c>
      <c r="L267">
        <v>73.783386629999995</v>
      </c>
      <c r="M267">
        <v>75.25554305</v>
      </c>
      <c r="N267">
        <v>74.989126409999997</v>
      </c>
      <c r="O267">
        <v>74.163660800000002</v>
      </c>
      <c r="P267">
        <v>75.287953340000001</v>
      </c>
      <c r="Q267">
        <v>76.445447779999995</v>
      </c>
      <c r="R267">
        <v>76.599590039999995</v>
      </c>
      <c r="S267">
        <v>76.712447330000003</v>
      </c>
      <c r="T267">
        <v>76.821139810000005</v>
      </c>
      <c r="U267">
        <v>76.989533850000001</v>
      </c>
      <c r="V267">
        <v>77.176463659999996</v>
      </c>
      <c r="W267">
        <v>77.350516400000004</v>
      </c>
      <c r="X267">
        <v>77.509516739999995</v>
      </c>
      <c r="Y267">
        <v>77.643924620000007</v>
      </c>
      <c r="Z267">
        <v>77.752194200000005</v>
      </c>
      <c r="AA267">
        <v>77.846950359999994</v>
      </c>
      <c r="AB267">
        <v>77.939231960000001</v>
      </c>
      <c r="AC267">
        <v>78.035966650000006</v>
      </c>
      <c r="AD267">
        <v>78.127143099999998</v>
      </c>
      <c r="AE267">
        <v>78.205975730000006</v>
      </c>
      <c r="AF267">
        <v>78.286093859999994</v>
      </c>
      <c r="AG267">
        <v>78.367427660000004</v>
      </c>
      <c r="AH267">
        <v>78.43767244</v>
      </c>
      <c r="AI267">
        <v>78.507349289999894</v>
      </c>
      <c r="AJ267">
        <v>78.569237610000002</v>
      </c>
      <c r="AK267">
        <v>78.617814019999997</v>
      </c>
      <c r="AL267">
        <v>78.655351109999998</v>
      </c>
      <c r="AM267">
        <v>78.68492062</v>
      </c>
      <c r="AN267">
        <v>78.691539969999994</v>
      </c>
      <c r="AO267">
        <v>78.689193380000006</v>
      </c>
      <c r="AP267">
        <v>78.693798439999995</v>
      </c>
      <c r="AQ267">
        <v>78.69692981</v>
      </c>
      <c r="AR267">
        <v>78.695006449999994</v>
      </c>
      <c r="AS267">
        <v>78.69250864</v>
      </c>
      <c r="AT267">
        <v>78.689150330000004</v>
      </c>
      <c r="AU267">
        <v>78.683883800000004</v>
      </c>
      <c r="AV267">
        <v>78.678886770000005</v>
      </c>
    </row>
    <row r="268" spans="1:48" x14ac:dyDescent="0.25">
      <c r="A268" s="28" t="s">
        <v>2087</v>
      </c>
      <c r="B268">
        <v>11808.3795448235</v>
      </c>
      <c r="C268">
        <v>11855.698515755201</v>
      </c>
      <c r="D268">
        <v>11849.623900000001</v>
      </c>
      <c r="E268">
        <v>12014.070320000001</v>
      </c>
      <c r="F268">
        <v>12055.55373</v>
      </c>
      <c r="G268">
        <v>11597.570229999999</v>
      </c>
      <c r="H268">
        <v>11449.08575</v>
      </c>
      <c r="I268">
        <v>11511.91588</v>
      </c>
      <c r="J268">
        <v>11559.97025</v>
      </c>
      <c r="K268">
        <v>11548.8871</v>
      </c>
      <c r="L268">
        <v>11567.027899999999</v>
      </c>
      <c r="M268">
        <v>11635.992459999999</v>
      </c>
      <c r="N268">
        <v>11701.34737</v>
      </c>
      <c r="O268">
        <v>11929.09145</v>
      </c>
      <c r="P268">
        <v>12191.744640000001</v>
      </c>
      <c r="Q268">
        <v>12464.214120000001</v>
      </c>
      <c r="R268">
        <v>12488.98776</v>
      </c>
      <c r="S268">
        <v>12505.813840000001</v>
      </c>
      <c r="T268">
        <v>12522.059010000001</v>
      </c>
      <c r="U268">
        <v>12548.27152</v>
      </c>
      <c r="V268">
        <v>12577.70846</v>
      </c>
      <c r="W268">
        <v>12606.22681</v>
      </c>
      <c r="X268">
        <v>12626.84309</v>
      </c>
      <c r="Y268">
        <v>12636.170400000001</v>
      </c>
      <c r="Z268">
        <v>12646.19557</v>
      </c>
      <c r="AA268">
        <v>12660.2467</v>
      </c>
      <c r="AB268">
        <v>12676.389880000001</v>
      </c>
      <c r="AC268">
        <v>12694.19758</v>
      </c>
      <c r="AD268">
        <v>12715.65237</v>
      </c>
      <c r="AE268">
        <v>12739.92554</v>
      </c>
      <c r="AF268">
        <v>12762.181500000001</v>
      </c>
      <c r="AG268">
        <v>12785.05013</v>
      </c>
      <c r="AH268">
        <v>12805.353859999999</v>
      </c>
      <c r="AI268">
        <v>12818.707179999999</v>
      </c>
      <c r="AJ268">
        <v>12829.54124</v>
      </c>
      <c r="AK268">
        <v>12839.571459999999</v>
      </c>
      <c r="AL268">
        <v>12848.4197</v>
      </c>
      <c r="AM268">
        <v>12855.531510000001</v>
      </c>
      <c r="AN268">
        <v>12859.779039999999</v>
      </c>
      <c r="AO268">
        <v>12862.626109999999</v>
      </c>
      <c r="AP268">
        <v>12865.56446</v>
      </c>
      <c r="AQ268">
        <v>12867.85995</v>
      </c>
      <c r="AR268">
        <v>12869.62981</v>
      </c>
      <c r="AS268">
        <v>12871.534949999999</v>
      </c>
      <c r="AT268">
        <v>12873.04997</v>
      </c>
      <c r="AU268">
        <v>12874.0936</v>
      </c>
      <c r="AV268">
        <v>12875.373600000001</v>
      </c>
    </row>
    <row r="269" spans="1:48" x14ac:dyDescent="0.25">
      <c r="A269" s="28" t="s">
        <v>2088</v>
      </c>
      <c r="B269">
        <v>5968.0374888339602</v>
      </c>
      <c r="C269">
        <v>5991.9528272071302</v>
      </c>
      <c r="D269">
        <v>6012.3507870000003</v>
      </c>
      <c r="E269">
        <v>6031.7608190000001</v>
      </c>
      <c r="F269">
        <v>6015.0571929999996</v>
      </c>
      <c r="G269">
        <v>6002.6840970000003</v>
      </c>
      <c r="H269">
        <v>6003.8958419999999</v>
      </c>
      <c r="I269">
        <v>6026.4630809999999</v>
      </c>
      <c r="J269">
        <v>6066.5627990000003</v>
      </c>
      <c r="K269">
        <v>6107.8496080000004</v>
      </c>
      <c r="L269">
        <v>6120.1891569999998</v>
      </c>
      <c r="M269">
        <v>6119.4932159999998</v>
      </c>
      <c r="N269">
        <v>6122.1573909999997</v>
      </c>
      <c r="O269">
        <v>6143.7041470000004</v>
      </c>
      <c r="P269">
        <v>6159.7564549999997</v>
      </c>
      <c r="Q269">
        <v>6163.6697690000001</v>
      </c>
      <c r="R269">
        <v>6177.234915</v>
      </c>
      <c r="S269">
        <v>6187.9827990000003</v>
      </c>
      <c r="T269">
        <v>6197.4338280000002</v>
      </c>
      <c r="U269">
        <v>6210.3724140000004</v>
      </c>
      <c r="V269">
        <v>6224.3259509999998</v>
      </c>
      <c r="W269">
        <v>6237.9876539999996</v>
      </c>
      <c r="X269">
        <v>6250.5819090000005</v>
      </c>
      <c r="Y269">
        <v>6262.9574169999996</v>
      </c>
      <c r="Z269">
        <v>6276.0038070000001</v>
      </c>
      <c r="AA269">
        <v>6287.7959179999998</v>
      </c>
      <c r="AB269">
        <v>6297.9390380000004</v>
      </c>
      <c r="AC269">
        <v>6307.2325119999996</v>
      </c>
      <c r="AD269">
        <v>6315.9856909999999</v>
      </c>
      <c r="AE269">
        <v>6323.7287909999995</v>
      </c>
      <c r="AF269">
        <v>6330.1560399999998</v>
      </c>
      <c r="AG269">
        <v>6337.1190909999996</v>
      </c>
      <c r="AH269">
        <v>6343.1659769999997</v>
      </c>
      <c r="AI269">
        <v>6347.8605020000005</v>
      </c>
      <c r="AJ269">
        <v>6352.8425509999997</v>
      </c>
      <c r="AK269">
        <v>6357.3744790000001</v>
      </c>
      <c r="AL269">
        <v>6360.8855100000001</v>
      </c>
      <c r="AM269">
        <v>6364.2010440000004</v>
      </c>
      <c r="AN269">
        <v>6367.020743</v>
      </c>
      <c r="AO269">
        <v>6368.8545629999999</v>
      </c>
      <c r="AP269">
        <v>6370.162636</v>
      </c>
      <c r="AQ269">
        <v>6370.6855130000004</v>
      </c>
      <c r="AR269">
        <v>6370.6116659999998</v>
      </c>
      <c r="AS269">
        <v>6370.2860220000002</v>
      </c>
      <c r="AT269">
        <v>6369.4847959999997</v>
      </c>
      <c r="AU269">
        <v>6368.2283310000003</v>
      </c>
      <c r="AV269">
        <v>6366.0832579999997</v>
      </c>
    </row>
    <row r="270" spans="1:48" x14ac:dyDescent="0.25">
      <c r="A270" s="28" t="s">
        <v>2089</v>
      </c>
      <c r="B270">
        <v>0.59422803324812801</v>
      </c>
      <c r="C270">
        <v>0.59660924558342898</v>
      </c>
      <c r="D270">
        <v>0.59839959549999999</v>
      </c>
      <c r="E270">
        <v>0.59080805950000004</v>
      </c>
      <c r="F270">
        <v>0.53315266419999996</v>
      </c>
      <c r="G270">
        <v>0.47061413320000001</v>
      </c>
      <c r="H270">
        <v>0.43942600949999999</v>
      </c>
      <c r="I270">
        <v>0.4156090952</v>
      </c>
      <c r="J270">
        <v>0.4007312213</v>
      </c>
      <c r="K270">
        <v>0.40451938640000001</v>
      </c>
      <c r="L270">
        <v>0.39431781380000003</v>
      </c>
      <c r="M270">
        <v>0.36881649319999998</v>
      </c>
      <c r="N270">
        <v>0.29224368750000002</v>
      </c>
      <c r="O270">
        <v>0.2154573759</v>
      </c>
      <c r="P270">
        <v>0.15978082290000001</v>
      </c>
      <c r="Q270">
        <v>0.14125201139999999</v>
      </c>
      <c r="R270">
        <v>0.1280427213</v>
      </c>
      <c r="S270">
        <v>0.1210021206</v>
      </c>
      <c r="T270">
        <v>0.1205957119</v>
      </c>
      <c r="U270">
        <v>0.12326358900000001</v>
      </c>
      <c r="V270">
        <v>0.1237436641</v>
      </c>
      <c r="W270">
        <v>0.12164153279999999</v>
      </c>
      <c r="X270">
        <v>0.1175832226</v>
      </c>
      <c r="Y270">
        <v>0.1157140391</v>
      </c>
      <c r="Z270">
        <v>0.1161381811</v>
      </c>
      <c r="AA270">
        <v>0.1178154303</v>
      </c>
      <c r="AB270">
        <v>0.1198188599</v>
      </c>
      <c r="AC270">
        <v>0.1210264138</v>
      </c>
      <c r="AD270">
        <v>0.1216858567</v>
      </c>
      <c r="AE270">
        <v>0.1221005959</v>
      </c>
      <c r="AF270">
        <v>0.1224397436</v>
      </c>
      <c r="AG270">
        <v>0.1228006886</v>
      </c>
      <c r="AH270">
        <v>0.1231865588</v>
      </c>
      <c r="AI270">
        <v>0.1234879363</v>
      </c>
      <c r="AJ270">
        <v>0.12373024689999999</v>
      </c>
      <c r="AK270">
        <v>0.1239214382</v>
      </c>
      <c r="AL270">
        <v>0.1240655123</v>
      </c>
      <c r="AM270">
        <v>0.12447610670000001</v>
      </c>
      <c r="AN270">
        <v>0.12501644049999999</v>
      </c>
      <c r="AO270">
        <v>0.1255671441</v>
      </c>
      <c r="AP270">
        <v>0.1261121586</v>
      </c>
      <c r="AQ270">
        <v>0.1266276392</v>
      </c>
      <c r="AR270">
        <v>0.12684080310000001</v>
      </c>
      <c r="AS270">
        <v>0.12689549219999999</v>
      </c>
      <c r="AT270">
        <v>0.1269070346</v>
      </c>
      <c r="AU270">
        <v>0.12693112349999999</v>
      </c>
      <c r="AV270">
        <v>0.1269922554</v>
      </c>
    </row>
    <row r="271" spans="1:48" x14ac:dyDescent="0.25">
      <c r="A271" s="28" t="s">
        <v>2090</v>
      </c>
      <c r="B271">
        <v>13.1053707883709</v>
      </c>
      <c r="C271">
        <v>13.157887110109201</v>
      </c>
      <c r="D271">
        <v>13.19724759</v>
      </c>
      <c r="E271">
        <v>13.138828719999999</v>
      </c>
      <c r="F271">
        <v>12.773537640000001</v>
      </c>
      <c r="G271">
        <v>12.295669419999999</v>
      </c>
      <c r="H271">
        <v>11.955937629999999</v>
      </c>
      <c r="I271">
        <v>11.618376599999999</v>
      </c>
      <c r="J271">
        <v>11.22342345</v>
      </c>
      <c r="K271">
        <v>10.87945556</v>
      </c>
      <c r="L271">
        <v>10.65638422</v>
      </c>
      <c r="M271">
        <v>10.57928871</v>
      </c>
      <c r="N271">
        <v>10.39561295</v>
      </c>
      <c r="O271">
        <v>10.107681940000001</v>
      </c>
      <c r="P271">
        <v>9.7214259770000009</v>
      </c>
      <c r="Q271">
        <v>9.4101693179999994</v>
      </c>
      <c r="R271">
        <v>8.9904846650000003</v>
      </c>
      <c r="S271">
        <v>8.6968191580000003</v>
      </c>
      <c r="T271">
        <v>8.4544421399999994</v>
      </c>
      <c r="U271">
        <v>8.2196823079999994</v>
      </c>
      <c r="V271">
        <v>7.9748157519999996</v>
      </c>
      <c r="W271">
        <v>7.7370720610000001</v>
      </c>
      <c r="X271">
        <v>7.5230316200000003</v>
      </c>
      <c r="Y271">
        <v>7.3436395799999996</v>
      </c>
      <c r="Z271">
        <v>7.1894584449999996</v>
      </c>
      <c r="AA271">
        <v>7.0491967400000002</v>
      </c>
      <c r="AB271">
        <v>6.9157260650000003</v>
      </c>
      <c r="AC271">
        <v>6.7575994719999999</v>
      </c>
      <c r="AD271">
        <v>6.5855517949999998</v>
      </c>
      <c r="AE271">
        <v>6.4100354250000002</v>
      </c>
      <c r="AF271">
        <v>6.2355007379999998</v>
      </c>
      <c r="AG271">
        <v>6.0629808949999999</v>
      </c>
      <c r="AH271">
        <v>5.8933999569999997</v>
      </c>
      <c r="AI271">
        <v>5.7229432019999997</v>
      </c>
      <c r="AJ271">
        <v>5.5544769880000002</v>
      </c>
      <c r="AK271">
        <v>5.3891734050000002</v>
      </c>
      <c r="AL271">
        <v>5.227636178</v>
      </c>
      <c r="AM271">
        <v>5.0723398230000001</v>
      </c>
      <c r="AN271">
        <v>4.9229508299999996</v>
      </c>
      <c r="AO271">
        <v>4.7841583070000002</v>
      </c>
      <c r="AP271">
        <v>4.7073156389999999</v>
      </c>
      <c r="AQ271">
        <v>4.6688184010000002</v>
      </c>
      <c r="AR271">
        <v>4.6459258029999999</v>
      </c>
      <c r="AS271">
        <v>4.6227654769999997</v>
      </c>
      <c r="AT271">
        <v>4.5938091280000002</v>
      </c>
      <c r="AU271">
        <v>4.5600634490000003</v>
      </c>
      <c r="AV271">
        <v>4.5262431239999996</v>
      </c>
    </row>
    <row r="272" spans="1:48" x14ac:dyDescent="0.25">
      <c r="A272" s="28" t="s">
        <v>2091</v>
      </c>
      <c r="B272">
        <v>1.8563319391464199</v>
      </c>
      <c r="C272">
        <v>1.86377070047134</v>
      </c>
      <c r="D272">
        <v>1.867013716</v>
      </c>
      <c r="E272">
        <v>2.413471092</v>
      </c>
      <c r="F272">
        <v>3.3131790400000001</v>
      </c>
      <c r="G272">
        <v>4.3398131910000002</v>
      </c>
      <c r="H272">
        <v>5.2974041529999996</v>
      </c>
      <c r="I272">
        <v>6.044092676</v>
      </c>
      <c r="J272">
        <v>6.5995201290000001</v>
      </c>
      <c r="K272">
        <v>7.1061300440000004</v>
      </c>
      <c r="L272">
        <v>7.6792818169999997</v>
      </c>
      <c r="M272">
        <v>8.3721175609999996</v>
      </c>
      <c r="N272">
        <v>8.5758511039999998</v>
      </c>
      <c r="O272">
        <v>8.4328062710000005</v>
      </c>
      <c r="P272">
        <v>8.141754379</v>
      </c>
      <c r="Q272">
        <v>7.947883708</v>
      </c>
      <c r="R272">
        <v>7.7097666829999998</v>
      </c>
      <c r="S272">
        <v>7.7720561960000003</v>
      </c>
      <c r="T272">
        <v>7.9685872890000002</v>
      </c>
      <c r="U272">
        <v>8.1660841709999996</v>
      </c>
      <c r="V272">
        <v>8.3166612020000006</v>
      </c>
      <c r="W272">
        <v>8.4411946419999904</v>
      </c>
      <c r="X272">
        <v>8.3225521459999996</v>
      </c>
      <c r="Y272">
        <v>8.0896061499999998</v>
      </c>
      <c r="Z272">
        <v>7.8466398489999998</v>
      </c>
      <c r="AA272">
        <v>7.6389057769999997</v>
      </c>
      <c r="AB272">
        <v>7.4674448980000001</v>
      </c>
      <c r="AC272">
        <v>7.2843728079999996</v>
      </c>
      <c r="AD272">
        <v>7.0899897330000003</v>
      </c>
      <c r="AE272">
        <v>6.8900585120000004</v>
      </c>
      <c r="AF272">
        <v>6.6890484299999997</v>
      </c>
      <c r="AG272">
        <v>6.4887608989999999</v>
      </c>
      <c r="AH272">
        <v>6.2974351239999997</v>
      </c>
      <c r="AI272">
        <v>6.109071438</v>
      </c>
      <c r="AJ272">
        <v>5.9243572379999998</v>
      </c>
      <c r="AK272">
        <v>5.7425092690000001</v>
      </c>
      <c r="AL272">
        <v>5.5641188169999998</v>
      </c>
      <c r="AM272">
        <v>5.4044020010000002</v>
      </c>
      <c r="AN272">
        <v>5.2578901819999997</v>
      </c>
      <c r="AO272">
        <v>5.1247918769999998</v>
      </c>
      <c r="AP272">
        <v>5.0593018689999996</v>
      </c>
      <c r="AQ272">
        <v>5.0353506220000002</v>
      </c>
      <c r="AR272">
        <v>5.0309025060000003</v>
      </c>
      <c r="AS272">
        <v>5.0278357979999999</v>
      </c>
      <c r="AT272">
        <v>5.0190831420000004</v>
      </c>
      <c r="AU272">
        <v>5.0051614349999998</v>
      </c>
      <c r="AV272">
        <v>4.9911692219999999</v>
      </c>
    </row>
    <row r="273" spans="1:48" x14ac:dyDescent="0.25">
      <c r="A273" s="28" t="s">
        <v>2092</v>
      </c>
      <c r="B273">
        <v>74.904087735457793</v>
      </c>
      <c r="C273">
        <v>75.204246138798695</v>
      </c>
      <c r="D273">
        <v>75.637685730000001</v>
      </c>
      <c r="E273">
        <v>76.260292440000001</v>
      </c>
      <c r="F273">
        <v>76.93997143</v>
      </c>
      <c r="G273">
        <v>74.132617199999999</v>
      </c>
      <c r="H273">
        <v>72.629908900000004</v>
      </c>
      <c r="I273">
        <v>72.676851740000004</v>
      </c>
      <c r="J273">
        <v>73.074229959999997</v>
      </c>
      <c r="K273">
        <v>72.601843200000005</v>
      </c>
      <c r="L273">
        <v>71.366572340000005</v>
      </c>
      <c r="M273">
        <v>69.188811439999995</v>
      </c>
      <c r="N273">
        <v>65.269437600000003</v>
      </c>
      <c r="O273">
        <v>62.052920520000001</v>
      </c>
      <c r="P273">
        <v>60.2325023</v>
      </c>
      <c r="Q273">
        <v>58.140936719999999</v>
      </c>
      <c r="R273">
        <v>55.634123119999998</v>
      </c>
      <c r="S273">
        <v>55.610008290000003</v>
      </c>
      <c r="T273">
        <v>57.046214890000002</v>
      </c>
      <c r="U273">
        <v>59.042597550000004</v>
      </c>
      <c r="V273">
        <v>61.681610939999999</v>
      </c>
      <c r="W273">
        <v>64.5462773</v>
      </c>
      <c r="X273">
        <v>65.72869996</v>
      </c>
      <c r="Y273">
        <v>65.802912129999996</v>
      </c>
      <c r="Z273">
        <v>65.528265000000005</v>
      </c>
      <c r="AA273">
        <v>65.400127260000005</v>
      </c>
      <c r="AB273">
        <v>65.521662230000004</v>
      </c>
      <c r="AC273">
        <v>65.297593689999999</v>
      </c>
      <c r="AD273">
        <v>64.835666970000005</v>
      </c>
      <c r="AE273">
        <v>64.285663029999995</v>
      </c>
      <c r="AF273">
        <v>63.719842839999998</v>
      </c>
      <c r="AG273">
        <v>63.181318089999998</v>
      </c>
      <c r="AH273">
        <v>62.587884520000003</v>
      </c>
      <c r="AI273">
        <v>61.958693080000003</v>
      </c>
      <c r="AJ273">
        <v>61.312352439999998</v>
      </c>
      <c r="AK273">
        <v>60.636864920000001</v>
      </c>
      <c r="AL273">
        <v>59.941544329999999</v>
      </c>
      <c r="AM273">
        <v>59.174979780000001</v>
      </c>
      <c r="AN273">
        <v>58.366851310000001</v>
      </c>
      <c r="AO273">
        <v>57.540942860000001</v>
      </c>
      <c r="AP273">
        <v>56.713565610000003</v>
      </c>
      <c r="AQ273">
        <v>55.885669720000003</v>
      </c>
      <c r="AR273">
        <v>54.888354470000003</v>
      </c>
      <c r="AS273">
        <v>53.78076368</v>
      </c>
      <c r="AT273">
        <v>52.635163910000003</v>
      </c>
      <c r="AU273">
        <v>51.491119419999997</v>
      </c>
      <c r="AV273">
        <v>50.36462057</v>
      </c>
    </row>
    <row r="274" spans="1:48" x14ac:dyDescent="0.25">
      <c r="A274" s="28" t="s">
        <v>2093</v>
      </c>
      <c r="B274">
        <v>0.68289609059609502</v>
      </c>
      <c r="C274">
        <v>0.68563261681780097</v>
      </c>
      <c r="D274">
        <v>0.68937797020000002</v>
      </c>
      <c r="E274">
        <v>0.67044749910000001</v>
      </c>
      <c r="F274">
        <v>0.63902758839999996</v>
      </c>
      <c r="G274">
        <v>0.57912801030000005</v>
      </c>
      <c r="H274">
        <v>0.53564193729999998</v>
      </c>
      <c r="I274">
        <v>0.50799223510000002</v>
      </c>
      <c r="J274">
        <v>0.4844753155</v>
      </c>
      <c r="K274">
        <v>0.45648535540000001</v>
      </c>
      <c r="L274">
        <v>0.4254239292</v>
      </c>
      <c r="M274">
        <v>0.39105658809999999</v>
      </c>
      <c r="N274">
        <v>0.34290604429999999</v>
      </c>
      <c r="O274">
        <v>0.29648288179999999</v>
      </c>
      <c r="P274">
        <v>0.25596987910000002</v>
      </c>
      <c r="Q274">
        <v>0.2139201211</v>
      </c>
      <c r="R274">
        <v>0.17059216969999999</v>
      </c>
      <c r="S274">
        <v>0.17099646090000001</v>
      </c>
      <c r="T274">
        <v>0.19491043929999999</v>
      </c>
      <c r="U274">
        <v>0.2282923177</v>
      </c>
      <c r="V274">
        <v>0.25024515549999998</v>
      </c>
      <c r="W274">
        <v>0.25963304399999998</v>
      </c>
      <c r="X274">
        <v>0.25821293899999997</v>
      </c>
      <c r="Y274">
        <v>0.2535901713</v>
      </c>
      <c r="Z274">
        <v>0.250005808</v>
      </c>
      <c r="AA274">
        <v>0.24861566909999999</v>
      </c>
      <c r="AB274">
        <v>0.24877796569999999</v>
      </c>
      <c r="AC274">
        <v>0.2511504537</v>
      </c>
      <c r="AD274">
        <v>0.25452856480000002</v>
      </c>
      <c r="AE274">
        <v>0.25799106109999997</v>
      </c>
      <c r="AF274">
        <v>0.26121084909999998</v>
      </c>
      <c r="AG274">
        <v>0.2641773919</v>
      </c>
      <c r="AH274">
        <v>0.26501201689999998</v>
      </c>
      <c r="AI274">
        <v>0.26460697389999999</v>
      </c>
      <c r="AJ274">
        <v>0.26385557700000001</v>
      </c>
      <c r="AK274">
        <v>0.26317989219999999</v>
      </c>
      <c r="AL274">
        <v>0.26267985640000002</v>
      </c>
      <c r="AM274">
        <v>0.26413838839999998</v>
      </c>
      <c r="AN274">
        <v>0.26674078880000002</v>
      </c>
      <c r="AO274">
        <v>0.26963150619999998</v>
      </c>
      <c r="AP274">
        <v>0.27236500670000002</v>
      </c>
      <c r="AQ274">
        <v>0.27482813719999999</v>
      </c>
      <c r="AR274">
        <v>0.2761747296</v>
      </c>
      <c r="AS274">
        <v>0.27684817750000001</v>
      </c>
      <c r="AT274">
        <v>0.27732800619999998</v>
      </c>
      <c r="AU274">
        <v>0.27786525270000001</v>
      </c>
      <c r="AV274">
        <v>0.27854678989999998</v>
      </c>
    </row>
    <row r="275" spans="1:48" x14ac:dyDescent="0.25">
      <c r="A275" s="28" t="s">
        <v>2094</v>
      </c>
      <c r="B275">
        <v>2.3841462351468299</v>
      </c>
      <c r="C275">
        <v>2.3937000732470999</v>
      </c>
      <c r="D275">
        <v>2.407290309</v>
      </c>
      <c r="E275">
        <v>2.4287353170000001</v>
      </c>
      <c r="F275">
        <v>2.4537244399999998</v>
      </c>
      <c r="G275">
        <v>2.3691022940000002</v>
      </c>
      <c r="H275">
        <v>2.3301760539999998</v>
      </c>
      <c r="I275">
        <v>2.3426041880000001</v>
      </c>
      <c r="J275">
        <v>2.362304886</v>
      </c>
      <c r="K275">
        <v>2.3508929190000001</v>
      </c>
      <c r="L275">
        <v>2.3136165740000001</v>
      </c>
      <c r="M275">
        <v>2.2459082110000002</v>
      </c>
      <c r="N275">
        <v>2.281369684</v>
      </c>
      <c r="O275">
        <v>2.4344315929999998</v>
      </c>
      <c r="P275">
        <v>2.677989218</v>
      </c>
      <c r="Q275">
        <v>2.9087882</v>
      </c>
      <c r="R275">
        <v>3.0999307859999998</v>
      </c>
      <c r="S275">
        <v>3.1175436959999998</v>
      </c>
      <c r="T275">
        <v>3.031580945</v>
      </c>
      <c r="U275">
        <v>2.9251588420000001</v>
      </c>
      <c r="V275">
        <v>2.5010961090000001</v>
      </c>
      <c r="W275">
        <v>1.8341975909999999</v>
      </c>
      <c r="X275">
        <v>1.57055864</v>
      </c>
      <c r="Y275">
        <v>1.530661308</v>
      </c>
      <c r="Z275">
        <v>1.582575587</v>
      </c>
      <c r="AA275">
        <v>1.648231239</v>
      </c>
      <c r="AB275">
        <v>1.6922642880000001</v>
      </c>
      <c r="AC275">
        <v>1.7113087929999999</v>
      </c>
      <c r="AD275">
        <v>1.7166488230000001</v>
      </c>
      <c r="AE275">
        <v>1.718891513</v>
      </c>
      <c r="AF275">
        <v>1.7232940320000001</v>
      </c>
      <c r="AG275">
        <v>1.730781613</v>
      </c>
      <c r="AH275">
        <v>1.740138349</v>
      </c>
      <c r="AI275">
        <v>1.75007136</v>
      </c>
      <c r="AJ275">
        <v>1.7597301089999999</v>
      </c>
      <c r="AK275">
        <v>1.7688660860000001</v>
      </c>
      <c r="AL275">
        <v>1.7774779089999999</v>
      </c>
      <c r="AM275">
        <v>1.7846102210000001</v>
      </c>
      <c r="AN275">
        <v>1.790875956</v>
      </c>
      <c r="AO275">
        <v>1.7967403019999999</v>
      </c>
      <c r="AP275">
        <v>1.802576991</v>
      </c>
      <c r="AQ275">
        <v>1.8083910320000001</v>
      </c>
      <c r="AR275">
        <v>2.015544953</v>
      </c>
      <c r="AS275">
        <v>2.332597394</v>
      </c>
      <c r="AT275">
        <v>2.665432574</v>
      </c>
      <c r="AU275">
        <v>2.9536155900000001</v>
      </c>
      <c r="AV275">
        <v>3.185343402</v>
      </c>
    </row>
    <row r="276" spans="1:48" x14ac:dyDescent="0.25">
      <c r="A276" s="28" t="s">
        <v>2095</v>
      </c>
      <c r="B276">
        <v>3.8105852795219599</v>
      </c>
      <c r="C276">
        <v>3.8258551963966601</v>
      </c>
      <c r="D276">
        <v>3.8471854090000002</v>
      </c>
      <c r="E276">
        <v>3.674143146</v>
      </c>
      <c r="F276">
        <v>3.3997509429999999</v>
      </c>
      <c r="G276">
        <v>2.978148644</v>
      </c>
      <c r="H276">
        <v>2.6655319789999998</v>
      </c>
      <c r="I276">
        <v>2.4528304570000001</v>
      </c>
      <c r="J276">
        <v>2.2734868079999999</v>
      </c>
      <c r="K276">
        <v>2.0829442519999999</v>
      </c>
      <c r="L276">
        <v>1.887196337</v>
      </c>
      <c r="M276">
        <v>1.6856764930000001</v>
      </c>
      <c r="N276">
        <v>1.4299719790000001</v>
      </c>
      <c r="O276">
        <v>1.1833111359999999</v>
      </c>
      <c r="P276">
        <v>0.95914347180000004</v>
      </c>
      <c r="Q276">
        <v>0.72767017460000005</v>
      </c>
      <c r="R276">
        <v>0.4917026182</v>
      </c>
      <c r="S276">
        <v>0.40911459080000001</v>
      </c>
      <c r="T276">
        <v>0.39523467340000001</v>
      </c>
      <c r="U276">
        <v>0.40511096400000002</v>
      </c>
      <c r="V276">
        <v>0.3648562924</v>
      </c>
      <c r="W276">
        <v>0.27186136979999997</v>
      </c>
      <c r="X276">
        <v>0.23234719230000001</v>
      </c>
      <c r="Y276">
        <v>0.22479661519999999</v>
      </c>
      <c r="Z276">
        <v>0.23107178640000001</v>
      </c>
      <c r="AA276">
        <v>0.24002722870000001</v>
      </c>
      <c r="AB276">
        <v>0.2463539079</v>
      </c>
      <c r="AC276">
        <v>0.2492663266</v>
      </c>
      <c r="AD276">
        <v>0.25018242400000001</v>
      </c>
      <c r="AE276">
        <v>0.25056638139999998</v>
      </c>
      <c r="AF276">
        <v>0.2511935884</v>
      </c>
      <c r="AG276">
        <v>0.2522366928</v>
      </c>
      <c r="AH276">
        <v>0.25356485070000001</v>
      </c>
      <c r="AI276">
        <v>0.25499538220000001</v>
      </c>
      <c r="AJ276">
        <v>0.25639770350000002</v>
      </c>
      <c r="AK276">
        <v>0.25772751329999999</v>
      </c>
      <c r="AL276">
        <v>0.25898008119999999</v>
      </c>
      <c r="AM276">
        <v>0.26001522970000002</v>
      </c>
      <c r="AN276">
        <v>0.26092275970000001</v>
      </c>
      <c r="AO276">
        <v>0.2617712848</v>
      </c>
      <c r="AP276">
        <v>0.26261581410000001</v>
      </c>
      <c r="AQ276">
        <v>0.26345727270000002</v>
      </c>
      <c r="AR276">
        <v>0.26396893339999999</v>
      </c>
      <c r="AS276">
        <v>0.26424299899999998</v>
      </c>
      <c r="AT276">
        <v>0.26442723150000003</v>
      </c>
      <c r="AU276">
        <v>0.26460777860000001</v>
      </c>
      <c r="AV276">
        <v>0.2648422232</v>
      </c>
    </row>
    <row r="277" spans="1:48" x14ac:dyDescent="0.25">
      <c r="A277" s="28" t="s">
        <v>2096</v>
      </c>
      <c r="B277">
        <v>0.930906730121833</v>
      </c>
      <c r="C277">
        <v>0.93463709366032899</v>
      </c>
      <c r="D277">
        <v>0.93966921339999998</v>
      </c>
      <c r="E277">
        <v>1.521151108</v>
      </c>
      <c r="F277">
        <v>2.6372412459999999</v>
      </c>
      <c r="G277">
        <v>3.8273809750000001</v>
      </c>
      <c r="H277">
        <v>4.7945638840000004</v>
      </c>
      <c r="I277">
        <v>5.4563227169999999</v>
      </c>
      <c r="J277">
        <v>5.8625907599999998</v>
      </c>
      <c r="K277">
        <v>6.0574521109999999</v>
      </c>
      <c r="L277">
        <v>6.0883012699999997</v>
      </c>
      <c r="M277">
        <v>5.9004695910000002</v>
      </c>
      <c r="N277">
        <v>5.9709938239999998</v>
      </c>
      <c r="O277">
        <v>6.3698310429999996</v>
      </c>
      <c r="P277">
        <v>7.026543223</v>
      </c>
      <c r="Q277">
        <v>7.6678456150000001</v>
      </c>
      <c r="R277">
        <v>8.2130969559999905</v>
      </c>
      <c r="S277">
        <v>8.41924955</v>
      </c>
      <c r="T277">
        <v>8.4108027229999998</v>
      </c>
      <c r="U277">
        <v>8.3511358859999998</v>
      </c>
      <c r="V277">
        <v>8.4397433369999995</v>
      </c>
      <c r="W277">
        <v>8.6097694859999905</v>
      </c>
      <c r="X277">
        <v>8.8469554969999997</v>
      </c>
      <c r="Y277">
        <v>9.0999436060000001</v>
      </c>
      <c r="Z277">
        <v>9.3367007209999997</v>
      </c>
      <c r="AA277">
        <v>9.4957390979999996</v>
      </c>
      <c r="AB277">
        <v>9.6052821379999997</v>
      </c>
      <c r="AC277">
        <v>9.7489525060000002</v>
      </c>
      <c r="AD277">
        <v>9.9197323359999903</v>
      </c>
      <c r="AE277">
        <v>10.095599569999999</v>
      </c>
      <c r="AF277">
        <v>10.267409199999999</v>
      </c>
      <c r="AG277">
        <v>10.42619558</v>
      </c>
      <c r="AH277">
        <v>10.581815779999999</v>
      </c>
      <c r="AI277">
        <v>10.73044004</v>
      </c>
      <c r="AJ277">
        <v>10.8679843</v>
      </c>
      <c r="AK277">
        <v>10.997952120000001</v>
      </c>
      <c r="AL277">
        <v>11.1174631</v>
      </c>
      <c r="AM277">
        <v>11.2284363</v>
      </c>
      <c r="AN277">
        <v>11.329677630000001</v>
      </c>
      <c r="AO277">
        <v>11.41973952</v>
      </c>
      <c r="AP277">
        <v>11.499011449999999</v>
      </c>
      <c r="AQ277">
        <v>11.567415949999999</v>
      </c>
      <c r="AR277">
        <v>11.64428006</v>
      </c>
      <c r="AS277">
        <v>11.72326135</v>
      </c>
      <c r="AT277">
        <v>11.79828682</v>
      </c>
      <c r="AU277">
        <v>11.865826330000001</v>
      </c>
      <c r="AV277">
        <v>11.926501529999999</v>
      </c>
    </row>
    <row r="278" spans="1:48" x14ac:dyDescent="0.25">
      <c r="A278" s="28" t="s">
        <v>2097</v>
      </c>
      <c r="B278">
        <v>0.86972634063657295</v>
      </c>
      <c r="C278">
        <v>0.873211539877914</v>
      </c>
      <c r="D278">
        <v>0.87797364020000002</v>
      </c>
      <c r="E278">
        <v>1.064028738</v>
      </c>
      <c r="F278">
        <v>1.4450330179999999</v>
      </c>
      <c r="G278">
        <v>1.942840227</v>
      </c>
      <c r="H278">
        <v>2.6347047990000001</v>
      </c>
      <c r="I278">
        <v>3.575178245</v>
      </c>
      <c r="J278">
        <v>4.7947837499999997</v>
      </c>
      <c r="K278">
        <v>6.3285644339999996</v>
      </c>
      <c r="L278">
        <v>8.277123478</v>
      </c>
      <c r="M278">
        <v>10.708335679999999</v>
      </c>
      <c r="N278">
        <v>12.09350598</v>
      </c>
      <c r="O278">
        <v>12.83691469</v>
      </c>
      <c r="P278">
        <v>13.57026024</v>
      </c>
      <c r="Q278">
        <v>14.29236633</v>
      </c>
      <c r="R278">
        <v>15.063001099999999</v>
      </c>
      <c r="S278">
        <v>15.390908619999999</v>
      </c>
      <c r="T278">
        <v>15.41099122</v>
      </c>
      <c r="U278">
        <v>15.34909577</v>
      </c>
      <c r="V278">
        <v>15.49572525</v>
      </c>
      <c r="W278">
        <v>15.7695866</v>
      </c>
      <c r="X278">
        <v>16.064786990000002</v>
      </c>
      <c r="Y278">
        <v>16.3121081</v>
      </c>
      <c r="Z278">
        <v>16.483551380000002</v>
      </c>
      <c r="AA278">
        <v>16.59031134</v>
      </c>
      <c r="AB278">
        <v>16.640228650000001</v>
      </c>
      <c r="AC278">
        <v>17.167306499999999</v>
      </c>
      <c r="AD278">
        <v>17.950101750000002</v>
      </c>
      <c r="AE278">
        <v>18.75357992</v>
      </c>
      <c r="AF278">
        <v>19.470659120000001</v>
      </c>
      <c r="AG278">
        <v>20.0613998</v>
      </c>
      <c r="AH278">
        <v>20.6555328</v>
      </c>
      <c r="AI278">
        <v>21.247802589999999</v>
      </c>
      <c r="AJ278">
        <v>21.814886749999999</v>
      </c>
      <c r="AK278">
        <v>22.35759646</v>
      </c>
      <c r="AL278">
        <v>22.861000650000001</v>
      </c>
      <c r="AM278">
        <v>23.34397255</v>
      </c>
      <c r="AN278">
        <v>23.799296850000001</v>
      </c>
      <c r="AO278">
        <v>24.2195228</v>
      </c>
      <c r="AP278">
        <v>24.603756140000002</v>
      </c>
      <c r="AQ278">
        <v>24.95234619</v>
      </c>
      <c r="AR278">
        <v>25.109280869999999</v>
      </c>
      <c r="AS278">
        <v>25.14726022</v>
      </c>
      <c r="AT278">
        <v>25.1437229</v>
      </c>
      <c r="AU278">
        <v>25.139262420000001</v>
      </c>
      <c r="AV278">
        <v>25.14535399</v>
      </c>
    </row>
    <row r="279" spans="1:48" x14ac:dyDescent="0.25">
      <c r="A279" s="28" t="s">
        <v>2098</v>
      </c>
      <c r="B279">
        <v>9.9222405427355298</v>
      </c>
      <c r="C279">
        <v>9.96200130838813</v>
      </c>
      <c r="D279">
        <v>10.017940400000001</v>
      </c>
      <c r="E279">
        <v>9.8643950030000003</v>
      </c>
      <c r="F279">
        <v>9.5853573549999904</v>
      </c>
      <c r="G279">
        <v>8.8661750379999997</v>
      </c>
      <c r="H279">
        <v>8.3646047919999997</v>
      </c>
      <c r="I279">
        <v>8.0853159849999905</v>
      </c>
      <c r="J279">
        <v>7.8534223360000004</v>
      </c>
      <c r="K279">
        <v>7.5178716669999996</v>
      </c>
      <c r="L279">
        <v>7.1094027210000004</v>
      </c>
      <c r="M279">
        <v>6.628932023</v>
      </c>
      <c r="N279">
        <v>6.6688623619999996</v>
      </c>
      <c r="O279">
        <v>7.1760440750000001</v>
      </c>
      <c r="P279">
        <v>7.9985968620000003</v>
      </c>
      <c r="Q279">
        <v>8.7813862129999904</v>
      </c>
      <c r="R279">
        <v>9.4208919550000001</v>
      </c>
      <c r="S279">
        <v>9.7811049400000005</v>
      </c>
      <c r="T279">
        <v>9.9809948419999994</v>
      </c>
      <c r="U279">
        <v>10.16550694</v>
      </c>
      <c r="V279">
        <v>10.1384484</v>
      </c>
      <c r="W279">
        <v>10.01384037</v>
      </c>
      <c r="X279">
        <v>9.9416667479999994</v>
      </c>
      <c r="Y279">
        <v>9.9356072110000007</v>
      </c>
      <c r="Z279">
        <v>9.9698602750000003</v>
      </c>
      <c r="AA279">
        <v>10.026169149999999</v>
      </c>
      <c r="AB279">
        <v>10.08777667</v>
      </c>
      <c r="AC279">
        <v>10.14370364</v>
      </c>
      <c r="AD279">
        <v>10.19534681</v>
      </c>
      <c r="AE279">
        <v>10.244829019999999</v>
      </c>
      <c r="AF279">
        <v>10.294323500000001</v>
      </c>
      <c r="AG279">
        <v>10.34520191</v>
      </c>
      <c r="AH279">
        <v>10.3976738</v>
      </c>
      <c r="AI279">
        <v>10.45094946</v>
      </c>
      <c r="AJ279">
        <v>10.503656790000001</v>
      </c>
      <c r="AK279">
        <v>10.55523685</v>
      </c>
      <c r="AL279">
        <v>10.60503799</v>
      </c>
      <c r="AM279">
        <v>10.64660902</v>
      </c>
      <c r="AN279">
        <v>10.68303059</v>
      </c>
      <c r="AO279">
        <v>10.716868399999999</v>
      </c>
      <c r="AP279">
        <v>10.75037148</v>
      </c>
      <c r="AQ279">
        <v>10.78366087</v>
      </c>
      <c r="AR279">
        <v>10.803868080000001</v>
      </c>
      <c r="AS279">
        <v>10.81463072</v>
      </c>
      <c r="AT279">
        <v>10.821815669999999</v>
      </c>
      <c r="AU279">
        <v>10.8288387</v>
      </c>
      <c r="AV279">
        <v>10.838023590000001</v>
      </c>
    </row>
    <row r="280" spans="1:48" x14ac:dyDescent="0.25">
      <c r="A280" s="28" t="s">
        <v>2099</v>
      </c>
      <c r="B280">
        <v>1.0272700044601699</v>
      </c>
      <c r="C280">
        <v>1.0313865184403901</v>
      </c>
      <c r="D280">
        <v>1.037218513</v>
      </c>
      <c r="E280">
        <v>1.127279151</v>
      </c>
      <c r="F280">
        <v>1.282676215</v>
      </c>
      <c r="G280">
        <v>1.414072386</v>
      </c>
      <c r="H280">
        <v>1.580992135</v>
      </c>
      <c r="I280">
        <v>1.790864459</v>
      </c>
      <c r="J280">
        <v>2.0228578590000001</v>
      </c>
      <c r="K280">
        <v>2.253251578</v>
      </c>
      <c r="L280">
        <v>2.484725718</v>
      </c>
      <c r="M280">
        <v>2.7064695670000001</v>
      </c>
      <c r="N280">
        <v>2.611495262</v>
      </c>
      <c r="O280">
        <v>2.3931722459999998</v>
      </c>
      <c r="P280">
        <v>2.1932194730000001</v>
      </c>
      <c r="Q280">
        <v>1.9995090959999999</v>
      </c>
      <c r="R280">
        <v>1.81573549</v>
      </c>
      <c r="S280">
        <v>1.788926515</v>
      </c>
      <c r="T280">
        <v>1.8507074809999999</v>
      </c>
      <c r="U280">
        <v>1.9451906619999999</v>
      </c>
      <c r="V280">
        <v>2.2100415529999999</v>
      </c>
      <c r="W280">
        <v>2.5493370230000001</v>
      </c>
      <c r="X280">
        <v>2.7484361019999999</v>
      </c>
      <c r="Y280">
        <v>2.8237782899999999</v>
      </c>
      <c r="Z280">
        <v>2.8473405810000001</v>
      </c>
      <c r="AA280">
        <v>2.8730288750000001</v>
      </c>
      <c r="AB280">
        <v>2.9191784470000002</v>
      </c>
      <c r="AC280">
        <v>2.9560293299999998</v>
      </c>
      <c r="AD280">
        <v>2.98501482</v>
      </c>
      <c r="AE280">
        <v>3.010195875</v>
      </c>
      <c r="AF280">
        <v>3.0353467900000002</v>
      </c>
      <c r="AG280">
        <v>3.0617957420000002</v>
      </c>
      <c r="AH280">
        <v>3.1389195459999999</v>
      </c>
      <c r="AI280">
        <v>3.2455308679999999</v>
      </c>
      <c r="AJ280">
        <v>3.3589144769999999</v>
      </c>
      <c r="AK280">
        <v>3.4686182140000001</v>
      </c>
      <c r="AL280">
        <v>3.570359448</v>
      </c>
      <c r="AM280">
        <v>3.6218004779999999</v>
      </c>
      <c r="AN280">
        <v>3.6435893539999999</v>
      </c>
      <c r="AO280">
        <v>3.657119926</v>
      </c>
      <c r="AP280">
        <v>3.6738994960000002</v>
      </c>
      <c r="AQ280">
        <v>3.6960961010000002</v>
      </c>
      <c r="AR280">
        <v>3.7226386420000002</v>
      </c>
      <c r="AS280">
        <v>3.7502548600000001</v>
      </c>
      <c r="AT280">
        <v>3.7772259890000002</v>
      </c>
      <c r="AU280">
        <v>3.8030465649999998</v>
      </c>
      <c r="AV280">
        <v>3.8283734159999998</v>
      </c>
    </row>
    <row r="281" spans="1:48" x14ac:dyDescent="0.25">
      <c r="A281" s="28" t="s">
        <v>2100</v>
      </c>
      <c r="B281">
        <v>22.439119859509798</v>
      </c>
      <c r="C281">
        <v>22.5290387223253</v>
      </c>
      <c r="D281">
        <v>22.649921240000001</v>
      </c>
      <c r="E281">
        <v>22.447716499999999</v>
      </c>
      <c r="F281">
        <v>21.631643390000001</v>
      </c>
      <c r="G281">
        <v>20.34174938</v>
      </c>
      <c r="H281">
        <v>19.72780238</v>
      </c>
      <c r="I281">
        <v>19.317221150000002</v>
      </c>
      <c r="J281">
        <v>18.556811280000002</v>
      </c>
      <c r="K281">
        <v>17.796713459999999</v>
      </c>
      <c r="L281">
        <v>17.335586559999999</v>
      </c>
      <c r="M281">
        <v>17.29100575</v>
      </c>
      <c r="N281">
        <v>17.46487355</v>
      </c>
      <c r="O281">
        <v>17.43015699</v>
      </c>
      <c r="P281">
        <v>16.696038389999998</v>
      </c>
      <c r="Q281">
        <v>15.831260260000001</v>
      </c>
      <c r="R281">
        <v>15.007764720000001</v>
      </c>
      <c r="S281">
        <v>14.19026822</v>
      </c>
      <c r="T281">
        <v>13.378651100000001</v>
      </c>
      <c r="U281">
        <v>12.582756209999999</v>
      </c>
      <c r="V281">
        <v>12.64607942</v>
      </c>
      <c r="W281">
        <v>13.27220146</v>
      </c>
      <c r="X281">
        <v>13.631049969999999</v>
      </c>
      <c r="Y281">
        <v>13.72229456</v>
      </c>
      <c r="Z281">
        <v>13.68399041</v>
      </c>
      <c r="AA281">
        <v>13.63535124</v>
      </c>
      <c r="AB281">
        <v>13.632065259999999</v>
      </c>
      <c r="AC281">
        <v>13.622687920000001</v>
      </c>
      <c r="AD281">
        <v>13.60386018</v>
      </c>
      <c r="AE281">
        <v>13.57221914</v>
      </c>
      <c r="AF281">
        <v>13.529120929999999</v>
      </c>
      <c r="AG281">
        <v>13.479343630000001</v>
      </c>
      <c r="AH281">
        <v>13.439434929999999</v>
      </c>
      <c r="AI281">
        <v>13.393651609999999</v>
      </c>
      <c r="AJ281">
        <v>13.34176575</v>
      </c>
      <c r="AK281">
        <v>13.284133300000001</v>
      </c>
      <c r="AL281">
        <v>13.2226488</v>
      </c>
      <c r="AM281">
        <v>13.068124790000001</v>
      </c>
      <c r="AN281">
        <v>12.858167180000001</v>
      </c>
      <c r="AO281">
        <v>12.63473535</v>
      </c>
      <c r="AP281">
        <v>12.422983629999999</v>
      </c>
      <c r="AQ281">
        <v>12.226963059999999</v>
      </c>
      <c r="AR281">
        <v>12.03311907</v>
      </c>
      <c r="AS281">
        <v>11.839889510000001</v>
      </c>
      <c r="AT281">
        <v>11.64769532</v>
      </c>
      <c r="AU281">
        <v>11.45756935</v>
      </c>
      <c r="AV281">
        <v>11.272158640000001</v>
      </c>
    </row>
    <row r="282" spans="1:48" x14ac:dyDescent="0.25">
      <c r="A282" s="28" t="s">
        <v>2101</v>
      </c>
      <c r="B282">
        <v>2.4210524975594598</v>
      </c>
      <c r="C282">
        <v>2.4307542277859602</v>
      </c>
      <c r="D282">
        <v>2.4425084579999998</v>
      </c>
      <c r="E282">
        <v>3.3627461169999999</v>
      </c>
      <c r="F282">
        <v>4.9470265290000004</v>
      </c>
      <c r="G282">
        <v>6.7234705840000002</v>
      </c>
      <c r="H282">
        <v>8.5026765090000005</v>
      </c>
      <c r="I282">
        <v>9.9608524430000003</v>
      </c>
      <c r="J282">
        <v>10.853952380000001</v>
      </c>
      <c r="K282">
        <v>11.465833979999999</v>
      </c>
      <c r="L282">
        <v>12.072826900000001</v>
      </c>
      <c r="M282">
        <v>12.75063181</v>
      </c>
      <c r="N282">
        <v>13.40134946</v>
      </c>
      <c r="O282">
        <v>13.805882499999999</v>
      </c>
      <c r="P282">
        <v>13.60441808</v>
      </c>
      <c r="Q282">
        <v>13.280237570000001</v>
      </c>
      <c r="R282">
        <v>13.00565939</v>
      </c>
      <c r="S282">
        <v>13.149393890000001</v>
      </c>
      <c r="T282">
        <v>13.349629240000001</v>
      </c>
      <c r="U282">
        <v>13.501660619999999</v>
      </c>
      <c r="V282">
        <v>13.61126544</v>
      </c>
      <c r="W282">
        <v>13.764842939999999</v>
      </c>
      <c r="X282">
        <v>13.940538869999999</v>
      </c>
      <c r="Y282">
        <v>14.188954280000001</v>
      </c>
      <c r="Z282">
        <v>14.50239887</v>
      </c>
      <c r="AA282">
        <v>14.861702129999999</v>
      </c>
      <c r="AB282">
        <v>15.251276170000001</v>
      </c>
      <c r="AC282">
        <v>15.5996253</v>
      </c>
      <c r="AD282">
        <v>15.91103524</v>
      </c>
      <c r="AE282">
        <v>16.197187929999998</v>
      </c>
      <c r="AF282">
        <v>16.47279391</v>
      </c>
      <c r="AG282">
        <v>16.746062299999998</v>
      </c>
      <c r="AH282">
        <v>16.87727932</v>
      </c>
      <c r="AI282">
        <v>16.904496000000002</v>
      </c>
      <c r="AJ282">
        <v>16.89362556</v>
      </c>
      <c r="AK282">
        <v>16.882718489999998</v>
      </c>
      <c r="AL282">
        <v>16.88346168</v>
      </c>
      <c r="AM282">
        <v>16.803384439999999</v>
      </c>
      <c r="AN282">
        <v>16.66853373</v>
      </c>
      <c r="AO282">
        <v>16.515624200000001</v>
      </c>
      <c r="AP282">
        <v>16.36996126</v>
      </c>
      <c r="AQ282">
        <v>16.236302070000001</v>
      </c>
      <c r="AR282">
        <v>16.056116880000001</v>
      </c>
      <c r="AS282">
        <v>15.84838869</v>
      </c>
      <c r="AT282">
        <v>15.633510469999999</v>
      </c>
      <c r="AU282">
        <v>15.422906190000001</v>
      </c>
      <c r="AV282">
        <v>15.222450159999999</v>
      </c>
    </row>
    <row r="283" spans="1:48" x14ac:dyDescent="0.25">
      <c r="A283" s="28" t="s">
        <v>2102</v>
      </c>
      <c r="B283">
        <v>1.1038136638077101</v>
      </c>
      <c r="C283">
        <v>1.10823690634267</v>
      </c>
      <c r="D283">
        <v>1.113659009</v>
      </c>
      <c r="E283">
        <v>1.1209201369999999</v>
      </c>
      <c r="F283">
        <v>1.106751204</v>
      </c>
      <c r="G283">
        <v>1.0716781520000001</v>
      </c>
      <c r="H283">
        <v>1.0704866049999999</v>
      </c>
      <c r="I283">
        <v>1.078603022</v>
      </c>
      <c r="J283">
        <v>1.0644448689999999</v>
      </c>
      <c r="K283">
        <v>1.04659524</v>
      </c>
      <c r="L283">
        <v>1.045547351</v>
      </c>
      <c r="M283">
        <v>1.070256493</v>
      </c>
      <c r="N283">
        <v>1.4667303860000001</v>
      </c>
      <c r="O283">
        <v>2.1838754370000002</v>
      </c>
      <c r="P283">
        <v>3.0002991360000002</v>
      </c>
      <c r="Q283">
        <v>3.7599341509999999</v>
      </c>
      <c r="R283">
        <v>4.4008756959999999</v>
      </c>
      <c r="S283">
        <v>6.1663293379999997</v>
      </c>
      <c r="T283">
        <v>8.7131666990000003</v>
      </c>
      <c r="U283">
        <v>11.49776741</v>
      </c>
      <c r="V283">
        <v>10.30027801</v>
      </c>
      <c r="W283">
        <v>6.9736064710000001</v>
      </c>
      <c r="X283">
        <v>5.5336610730000002</v>
      </c>
      <c r="Y283">
        <v>5.1910151620000002</v>
      </c>
      <c r="Z283">
        <v>5.3355613200000001</v>
      </c>
      <c r="AA283">
        <v>5.6064466810000004</v>
      </c>
      <c r="AB283">
        <v>5.821491</v>
      </c>
      <c r="AC283">
        <v>6.052339463</v>
      </c>
      <c r="AD283">
        <v>6.2858398720000004</v>
      </c>
      <c r="AE283">
        <v>6.5137012820000004</v>
      </c>
      <c r="AF283">
        <v>6.7364010309999998</v>
      </c>
      <c r="AG283">
        <v>6.9560577739999996</v>
      </c>
      <c r="AH283">
        <v>7.1933055360000004</v>
      </c>
      <c r="AI283">
        <v>7.4345402619999996</v>
      </c>
      <c r="AJ283">
        <v>7.6734448400000002</v>
      </c>
      <c r="AK283">
        <v>7.9102434720000003</v>
      </c>
      <c r="AL283">
        <v>8.1439371030000007</v>
      </c>
      <c r="AM283">
        <v>8.3035338860000003</v>
      </c>
      <c r="AN283">
        <v>8.4133518990000002</v>
      </c>
      <c r="AO283">
        <v>8.5047396450000008</v>
      </c>
      <c r="AP283">
        <v>8.5978620669999994</v>
      </c>
      <c r="AQ283">
        <v>8.6969804639999904</v>
      </c>
      <c r="AR283">
        <v>8.7669955700000006</v>
      </c>
      <c r="AS283">
        <v>8.8177549709999994</v>
      </c>
      <c r="AT283">
        <v>8.8607319110000002</v>
      </c>
      <c r="AU283">
        <v>8.9026629669999995</v>
      </c>
      <c r="AV283">
        <v>8.9471632349999997</v>
      </c>
    </row>
    <row r="284" spans="1:48" x14ac:dyDescent="0.25">
      <c r="A284" s="28" t="s">
        <v>2103</v>
      </c>
      <c r="B284">
        <v>0.78088785454668397</v>
      </c>
      <c r="C284">
        <v>0.78401705695332402</v>
      </c>
      <c r="D284">
        <v>0.78812109330000002</v>
      </c>
      <c r="E284">
        <v>0.80441686639999999</v>
      </c>
      <c r="F284">
        <v>0.81249996069999997</v>
      </c>
      <c r="G284">
        <v>0.80717944429999999</v>
      </c>
      <c r="H284">
        <v>0.82681162669999997</v>
      </c>
      <c r="I284">
        <v>0.85334036160000004</v>
      </c>
      <c r="J284">
        <v>0.86160848079999997</v>
      </c>
      <c r="K284">
        <v>0.86685067149999995</v>
      </c>
      <c r="L284">
        <v>0.88592931360000005</v>
      </c>
      <c r="M284">
        <v>0.9275494379</v>
      </c>
      <c r="N284">
        <v>1.2680153139999999</v>
      </c>
      <c r="O284">
        <v>1.8683068469999999</v>
      </c>
      <c r="P284">
        <v>2.5436327520000002</v>
      </c>
      <c r="Q284">
        <v>3.1743894840000002</v>
      </c>
      <c r="R284">
        <v>3.7128454149999999</v>
      </c>
      <c r="S284">
        <v>4.0272593629999998</v>
      </c>
      <c r="T284">
        <v>4.089891648</v>
      </c>
      <c r="U284">
        <v>4.0663039300000001</v>
      </c>
      <c r="V284">
        <v>3.4666718410000001</v>
      </c>
      <c r="W284">
        <v>2.6532016500000002</v>
      </c>
      <c r="X284">
        <v>2.331524741</v>
      </c>
      <c r="Y284">
        <v>2.2934342380000001</v>
      </c>
      <c r="Z284">
        <v>2.3738383449999998</v>
      </c>
      <c r="AA284">
        <v>2.470456698</v>
      </c>
      <c r="AB284">
        <v>2.539848696</v>
      </c>
      <c r="AC284">
        <v>2.5581065860000001</v>
      </c>
      <c r="AD284">
        <v>2.5466116570000001</v>
      </c>
      <c r="AE284">
        <v>2.5264233740000002</v>
      </c>
      <c r="AF284">
        <v>2.5086549690000002</v>
      </c>
      <c r="AG284">
        <v>2.49586744</v>
      </c>
      <c r="AH284">
        <v>2.4857298779999999</v>
      </c>
      <c r="AI284">
        <v>2.4740065410000001</v>
      </c>
      <c r="AJ284">
        <v>2.4601861519999999</v>
      </c>
      <c r="AK284">
        <v>2.4448478069999999</v>
      </c>
      <c r="AL284">
        <v>2.4287674460000002</v>
      </c>
      <c r="AM284">
        <v>2.3998136200000002</v>
      </c>
      <c r="AN284">
        <v>2.3631656969999999</v>
      </c>
      <c r="AO284">
        <v>2.32460274</v>
      </c>
      <c r="AP284">
        <v>2.2878506299999999</v>
      </c>
      <c r="AQ284">
        <v>2.2534952869999998</v>
      </c>
      <c r="AR284">
        <v>2.2235046249999999</v>
      </c>
      <c r="AS284">
        <v>2.1961115690000002</v>
      </c>
      <c r="AT284">
        <v>2.1696603520000002</v>
      </c>
      <c r="AU284">
        <v>2.143305228</v>
      </c>
      <c r="AV284">
        <v>2.1173126610000002</v>
      </c>
    </row>
    <row r="285" spans="1:48" x14ac:dyDescent="0.25">
      <c r="A285" s="28" t="s">
        <v>2104</v>
      </c>
      <c r="B285">
        <v>0.52218743724451999</v>
      </c>
      <c r="C285">
        <v>0.52427996586540804</v>
      </c>
      <c r="D285">
        <v>0.5270380106</v>
      </c>
      <c r="E285">
        <v>0.55540359439999998</v>
      </c>
      <c r="F285">
        <v>0.59037437469999998</v>
      </c>
      <c r="G285">
        <v>0.62073402830000002</v>
      </c>
      <c r="H285">
        <v>0.67228136920000003</v>
      </c>
      <c r="I285">
        <v>0.73160507139999997</v>
      </c>
      <c r="J285">
        <v>0.77653443789999999</v>
      </c>
      <c r="K285">
        <v>0.82016936659999995</v>
      </c>
      <c r="L285">
        <v>0.88052975079999996</v>
      </c>
      <c r="M285">
        <v>0.9694511469</v>
      </c>
      <c r="N285">
        <v>1.1740157010000001</v>
      </c>
      <c r="O285">
        <v>1.4556842839999999</v>
      </c>
      <c r="P285">
        <v>1.7163065280000001</v>
      </c>
      <c r="Q285">
        <v>1.955477661</v>
      </c>
      <c r="R285">
        <v>2.1782992559999999</v>
      </c>
      <c r="S285">
        <v>2.5876248359999998</v>
      </c>
      <c r="T285">
        <v>3.0366676209999999</v>
      </c>
      <c r="U285">
        <v>3.4658057370000002</v>
      </c>
      <c r="V285">
        <v>3.1482491549999998</v>
      </c>
      <c r="W285">
        <v>2.4549287789999998</v>
      </c>
      <c r="X285">
        <v>2.1519990999999998</v>
      </c>
      <c r="Y285">
        <v>2.1077413790000001</v>
      </c>
      <c r="Z285">
        <v>2.1848443610000001</v>
      </c>
      <c r="AA285">
        <v>2.2904759060000002</v>
      </c>
      <c r="AB285">
        <v>2.3793489550000002</v>
      </c>
      <c r="AC285">
        <v>2.408890365</v>
      </c>
      <c r="AD285">
        <v>2.4008629159999999</v>
      </c>
      <c r="AE285">
        <v>2.3806087840000001</v>
      </c>
      <c r="AF285">
        <v>2.3626329660000001</v>
      </c>
      <c r="AG285">
        <v>2.3507422469999999</v>
      </c>
      <c r="AH285">
        <v>2.3422512360000001</v>
      </c>
      <c r="AI285">
        <v>2.3326902829999998</v>
      </c>
      <c r="AJ285">
        <v>2.32107186</v>
      </c>
      <c r="AK285">
        <v>2.3079544200000002</v>
      </c>
      <c r="AL285">
        <v>2.2940462660000001</v>
      </c>
      <c r="AM285">
        <v>2.2683141349999998</v>
      </c>
      <c r="AN285">
        <v>2.235487107</v>
      </c>
      <c r="AO285">
        <v>2.2008017290000002</v>
      </c>
      <c r="AP285">
        <v>2.1677196919999999</v>
      </c>
      <c r="AQ285">
        <v>2.1368163830000002</v>
      </c>
      <c r="AR285">
        <v>2.1092068350000002</v>
      </c>
      <c r="AS285">
        <v>2.083603219</v>
      </c>
      <c r="AT285">
        <v>2.0587982889999998</v>
      </c>
      <c r="AU285">
        <v>2.0341480600000001</v>
      </c>
      <c r="AV285">
        <v>2.009930175</v>
      </c>
    </row>
    <row r="286" spans="1:48" x14ac:dyDescent="0.25">
      <c r="A286" s="28" t="s">
        <v>2105</v>
      </c>
      <c r="B286">
        <v>0.97330043380902398</v>
      </c>
      <c r="C286">
        <v>0.97720067894938101</v>
      </c>
      <c r="D286">
        <v>0.98227098530000001</v>
      </c>
      <c r="E286">
        <v>1.208120284</v>
      </c>
      <c r="F286">
        <v>1.6475324309999999</v>
      </c>
      <c r="G286">
        <v>2.2896012190000001</v>
      </c>
      <c r="H286">
        <v>3.2523105980000002</v>
      </c>
      <c r="I286">
        <v>4.5618722900000002</v>
      </c>
      <c r="J286">
        <v>6.1645087390000004</v>
      </c>
      <c r="K286">
        <v>8.2513084729999999</v>
      </c>
      <c r="L286">
        <v>11.228735199999999</v>
      </c>
      <c r="M286">
        <v>15.70144771</v>
      </c>
      <c r="N286">
        <v>17.869513319999999</v>
      </c>
      <c r="O286">
        <v>17.48865412</v>
      </c>
      <c r="P286">
        <v>15.63747349</v>
      </c>
      <c r="Q286">
        <v>13.879007870000001</v>
      </c>
      <c r="R286">
        <v>12.51825833</v>
      </c>
      <c r="S286">
        <v>13.97358013</v>
      </c>
      <c r="T286">
        <v>16.780151140000001</v>
      </c>
      <c r="U286">
        <v>20.005840540000001</v>
      </c>
      <c r="V286">
        <v>19.684645239999998</v>
      </c>
      <c r="W286">
        <v>17.12436512</v>
      </c>
      <c r="X286">
        <v>16.13004999</v>
      </c>
      <c r="Y286">
        <v>16.486423640000002</v>
      </c>
      <c r="Z286">
        <v>17.596699780000002</v>
      </c>
      <c r="AA286">
        <v>18.977731949999999</v>
      </c>
      <c r="AB286">
        <v>20.33502601</v>
      </c>
      <c r="AC286">
        <v>21.311130909999999</v>
      </c>
      <c r="AD286">
        <v>22.01480308</v>
      </c>
      <c r="AE286">
        <v>22.613155200000001</v>
      </c>
      <c r="AF286">
        <v>23.2384144</v>
      </c>
      <c r="AG286">
        <v>23.920781560000002</v>
      </c>
      <c r="AH286">
        <v>24.413633090000001</v>
      </c>
      <c r="AI286">
        <v>24.753895249999999</v>
      </c>
      <c r="AJ286">
        <v>25.026459809999999</v>
      </c>
      <c r="AK286">
        <v>25.299629920000001</v>
      </c>
      <c r="AL286">
        <v>25.590797089999999</v>
      </c>
      <c r="AM286">
        <v>25.740366680000001</v>
      </c>
      <c r="AN286">
        <v>25.790119180000001</v>
      </c>
      <c r="AO286">
        <v>25.79939641</v>
      </c>
      <c r="AP286">
        <v>25.81208595</v>
      </c>
      <c r="AQ286">
        <v>25.83859035</v>
      </c>
      <c r="AR286">
        <v>25.99662502</v>
      </c>
      <c r="AS286">
        <v>26.230145610000001</v>
      </c>
      <c r="AT286">
        <v>26.47962124</v>
      </c>
      <c r="AU286">
        <v>26.711813110000001</v>
      </c>
      <c r="AV286">
        <v>26.924364140000002</v>
      </c>
    </row>
    <row r="287" spans="1:48" x14ac:dyDescent="0.25">
      <c r="A287" s="27" t="s">
        <v>2106</v>
      </c>
      <c r="B287">
        <v>22.953578483622302</v>
      </c>
      <c r="C287">
        <v>23.412650053294801</v>
      </c>
      <c r="D287">
        <v>23.880382999999998</v>
      </c>
      <c r="E287">
        <v>24.290309629999999</v>
      </c>
      <c r="F287">
        <v>24.68776145</v>
      </c>
      <c r="G287">
        <v>24.988011319999998</v>
      </c>
      <c r="H287">
        <v>24.739893039999998</v>
      </c>
      <c r="I287">
        <v>24.396993680000001</v>
      </c>
      <c r="J287">
        <v>24.20987766</v>
      </c>
      <c r="K287">
        <v>24.161442659999999</v>
      </c>
      <c r="L287">
        <v>24.107965830000001</v>
      </c>
      <c r="M287">
        <v>24.083612819999999</v>
      </c>
      <c r="N287">
        <v>24.091624769999999</v>
      </c>
      <c r="O287">
        <v>24.158781449999999</v>
      </c>
      <c r="P287">
        <v>24.44915821</v>
      </c>
      <c r="Q287">
        <v>24.976107450000001</v>
      </c>
      <c r="R287">
        <v>25.468406860000002</v>
      </c>
      <c r="S287">
        <v>25.979304379999999</v>
      </c>
      <c r="T287">
        <v>26.504345650000001</v>
      </c>
      <c r="U287">
        <v>27.039681949999999</v>
      </c>
      <c r="V287">
        <v>27.584652089999999</v>
      </c>
      <c r="W287">
        <v>28.13654979</v>
      </c>
      <c r="X287">
        <v>28.68362875</v>
      </c>
      <c r="Y287">
        <v>29.247610179999999</v>
      </c>
      <c r="Z287">
        <v>29.804647360000001</v>
      </c>
      <c r="AA287">
        <v>30.356778720000001</v>
      </c>
      <c r="AB287">
        <v>30.913365639999999</v>
      </c>
      <c r="AC287">
        <v>31.484283229999999</v>
      </c>
      <c r="AD287">
        <v>32.076393750000001</v>
      </c>
      <c r="AE287">
        <v>32.68106504</v>
      </c>
      <c r="AF287">
        <v>33.311850280000002</v>
      </c>
      <c r="AG287">
        <v>33.969871609999998</v>
      </c>
      <c r="AH287">
        <v>34.635741879999998</v>
      </c>
      <c r="AI287">
        <v>35.330036280000002</v>
      </c>
      <c r="AJ287">
        <v>36.036923399999999</v>
      </c>
      <c r="AK287">
        <v>36.75347214</v>
      </c>
      <c r="AL287">
        <v>37.48163306</v>
      </c>
      <c r="AM287">
        <v>38.21516553</v>
      </c>
      <c r="AN287">
        <v>38.956285049999998</v>
      </c>
      <c r="AO287">
        <v>39.709021739999997</v>
      </c>
      <c r="AP287">
        <v>40.473552820000002</v>
      </c>
      <c r="AQ287">
        <v>41.250535509999999</v>
      </c>
      <c r="AR287">
        <v>42.041852689999999</v>
      </c>
      <c r="AS287">
        <v>42.847925240000002</v>
      </c>
      <c r="AT287">
        <v>43.670285999999997</v>
      </c>
      <c r="AU287">
        <v>44.509252760000003</v>
      </c>
      <c r="AV287">
        <v>45.374179589999997</v>
      </c>
    </row>
    <row r="288" spans="1:48" x14ac:dyDescent="0.25">
      <c r="A288" s="27" t="s">
        <v>2107</v>
      </c>
      <c r="B288">
        <v>32.887743662320297</v>
      </c>
      <c r="C288">
        <v>33.545498535566701</v>
      </c>
      <c r="D288">
        <v>34.215663380000002</v>
      </c>
      <c r="E288">
        <v>34.803003680000003</v>
      </c>
      <c r="F288">
        <v>35.37247017</v>
      </c>
      <c r="G288">
        <v>35.802666309999999</v>
      </c>
      <c r="H288">
        <v>35.447163979999999</v>
      </c>
      <c r="I288">
        <v>34.955859920000002</v>
      </c>
      <c r="J288">
        <v>34.687761260000002</v>
      </c>
      <c r="K288">
        <v>34.618363899999999</v>
      </c>
      <c r="L288">
        <v>34.541742630000002</v>
      </c>
      <c r="M288">
        <v>34.506849789999997</v>
      </c>
      <c r="N288">
        <v>34.518329260000002</v>
      </c>
      <c r="O288">
        <v>34.614550940000001</v>
      </c>
      <c r="P288">
        <v>35.03060095</v>
      </c>
      <c r="Q288">
        <v>35.785610519999999</v>
      </c>
      <c r="R288">
        <v>36.492035260000002</v>
      </c>
      <c r="S288">
        <v>37.226449010000003</v>
      </c>
      <c r="T288">
        <v>37.977365589999998</v>
      </c>
      <c r="U288">
        <v>38.743560879999997</v>
      </c>
      <c r="V288">
        <v>39.520799220000001</v>
      </c>
      <c r="W288">
        <v>40.311692409999999</v>
      </c>
      <c r="X288">
        <v>41.095759809999997</v>
      </c>
      <c r="Y288">
        <v>41.899920029999997</v>
      </c>
      <c r="Z288">
        <v>42.697919859999999</v>
      </c>
      <c r="AA288">
        <v>43.492298349999999</v>
      </c>
      <c r="AB288">
        <v>44.293097779999997</v>
      </c>
      <c r="AC288">
        <v>45.111397089999997</v>
      </c>
      <c r="AD288">
        <v>45.962016249999998</v>
      </c>
      <c r="AE288">
        <v>46.831083079999999</v>
      </c>
      <c r="AF288">
        <v>47.735101149999998</v>
      </c>
      <c r="AG288">
        <v>48.677670429999999</v>
      </c>
      <c r="AH288">
        <v>49.631412060000002</v>
      </c>
      <c r="AI288">
        <v>50.62327578</v>
      </c>
      <c r="AJ288">
        <v>51.633793169999997</v>
      </c>
      <c r="AK288">
        <v>52.65998896</v>
      </c>
      <c r="AL288">
        <v>53.703491820000004</v>
      </c>
      <c r="AM288">
        <v>54.758506670000003</v>
      </c>
      <c r="AN288">
        <v>55.81944635</v>
      </c>
      <c r="AO288">
        <v>56.896316280000001</v>
      </c>
      <c r="AP288">
        <v>57.991324949999999</v>
      </c>
      <c r="AQ288">
        <v>59.104881069999998</v>
      </c>
      <c r="AR288">
        <v>60.239378930000001</v>
      </c>
      <c r="AS288">
        <v>61.39434412</v>
      </c>
      <c r="AT288">
        <v>62.572389309999998</v>
      </c>
      <c r="AU288">
        <v>63.774292950000003</v>
      </c>
      <c r="AV288">
        <v>65.011680589999997</v>
      </c>
    </row>
    <row r="289" spans="1:48" x14ac:dyDescent="0.25">
      <c r="A289" s="27" t="s">
        <v>2108</v>
      </c>
      <c r="B289">
        <v>44.667723794127099</v>
      </c>
      <c r="C289">
        <v>45.561078270009602</v>
      </c>
      <c r="D289">
        <v>46.471287820000001</v>
      </c>
      <c r="E289">
        <v>47.269006089999998</v>
      </c>
      <c r="F289">
        <v>48.042448380000003</v>
      </c>
      <c r="G289">
        <v>48.626735420000003</v>
      </c>
      <c r="H289">
        <v>48.143896589999997</v>
      </c>
      <c r="I289">
        <v>47.476613530000002</v>
      </c>
      <c r="J289">
        <v>47.112485270000001</v>
      </c>
      <c r="K289">
        <v>47.018230639999999</v>
      </c>
      <c r="L289">
        <v>46.914164589999999</v>
      </c>
      <c r="M289">
        <v>46.866773559999999</v>
      </c>
      <c r="N289">
        <v>46.882364850000002</v>
      </c>
      <c r="O289">
        <v>47.013051930000003</v>
      </c>
      <c r="P289">
        <v>47.57812586</v>
      </c>
      <c r="Q289">
        <v>48.60357046</v>
      </c>
      <c r="R289">
        <v>49.566805119999998</v>
      </c>
      <c r="S289">
        <v>50.563556849999998</v>
      </c>
      <c r="T289">
        <v>51.575276299999999</v>
      </c>
      <c r="U289">
        <v>52.047560449999999</v>
      </c>
      <c r="V289">
        <v>52.455979999999997</v>
      </c>
      <c r="W289">
        <v>52.827592320000001</v>
      </c>
      <c r="X289">
        <v>53.143519920000003</v>
      </c>
      <c r="Y289">
        <v>53.43075383</v>
      </c>
      <c r="Z289">
        <v>53.710506039999999</v>
      </c>
      <c r="AA289">
        <v>53.985820680000003</v>
      </c>
      <c r="AB289">
        <v>54.284599530000001</v>
      </c>
      <c r="AC289">
        <v>54.631297170000003</v>
      </c>
      <c r="AD289">
        <v>55.036382119999999</v>
      </c>
      <c r="AE289">
        <v>55.504251420000003</v>
      </c>
      <c r="AF289">
        <v>56.039709520000002</v>
      </c>
      <c r="AG289">
        <v>56.643141049999997</v>
      </c>
      <c r="AH289">
        <v>57.300800559999999</v>
      </c>
      <c r="AI289">
        <v>58.014461750000002</v>
      </c>
      <c r="AJ289">
        <v>58.774399320000001</v>
      </c>
      <c r="AK289">
        <v>59.570355970000001</v>
      </c>
      <c r="AL289">
        <v>60.403576430000001</v>
      </c>
      <c r="AM289">
        <v>61.259848009999999</v>
      </c>
      <c r="AN289">
        <v>62.15198505</v>
      </c>
      <c r="AO289">
        <v>63.065424120000003</v>
      </c>
      <c r="AP289">
        <v>64.008165439999999</v>
      </c>
      <c r="AQ289">
        <v>64.981974870000002</v>
      </c>
      <c r="AR289">
        <v>65.9880359</v>
      </c>
      <c r="AS289">
        <v>67.025589490000002</v>
      </c>
      <c r="AT289">
        <v>68.094687160000007</v>
      </c>
      <c r="AU289">
        <v>69.195530509999998</v>
      </c>
      <c r="AV289">
        <v>70.345373379999998</v>
      </c>
    </row>
    <row r="290" spans="1:48" x14ac:dyDescent="0.25">
      <c r="A290" s="27" t="s">
        <v>2109</v>
      </c>
      <c r="B290">
        <v>45.345096154496602</v>
      </c>
      <c r="C290">
        <v>46.251998077586499</v>
      </c>
      <c r="D290">
        <v>47.176010669999997</v>
      </c>
      <c r="E290">
        <v>47.985826109999998</v>
      </c>
      <c r="F290">
        <v>48.77099741</v>
      </c>
      <c r="G290">
        <v>49.364144979999999</v>
      </c>
      <c r="H290">
        <v>48.873984049999997</v>
      </c>
      <c r="I290">
        <v>48.196581850000001</v>
      </c>
      <c r="J290">
        <v>47.826931690000002</v>
      </c>
      <c r="K290">
        <v>47.731247719999999</v>
      </c>
      <c r="L290">
        <v>47.625603529999999</v>
      </c>
      <c r="M290">
        <v>47.577493840000002</v>
      </c>
      <c r="N290">
        <v>47.59332156</v>
      </c>
      <c r="O290">
        <v>47.725990469999999</v>
      </c>
      <c r="P290">
        <v>48.299633579999998</v>
      </c>
      <c r="Q290">
        <v>49.340628729999999</v>
      </c>
      <c r="R290">
        <v>50.315515159999997</v>
      </c>
      <c r="S290">
        <v>51.327703</v>
      </c>
      <c r="T290">
        <v>52.362724180000001</v>
      </c>
      <c r="U290">
        <v>53.424950150000001</v>
      </c>
      <c r="V290">
        <v>54.491151420000001</v>
      </c>
      <c r="W290">
        <v>55.586263340000002</v>
      </c>
      <c r="X290">
        <v>56.680403499999997</v>
      </c>
      <c r="Y290">
        <v>57.782518209999999</v>
      </c>
      <c r="Z290">
        <v>58.874600549999997</v>
      </c>
      <c r="AA290">
        <v>59.966952089999999</v>
      </c>
      <c r="AB290">
        <v>61.071716019999997</v>
      </c>
      <c r="AC290">
        <v>62.204779039999998</v>
      </c>
      <c r="AD290">
        <v>63.37009484</v>
      </c>
      <c r="AE290">
        <v>64.569714590000004</v>
      </c>
      <c r="AF290">
        <v>65.818861339999998</v>
      </c>
      <c r="AG290">
        <v>67.112576480000001</v>
      </c>
      <c r="AH290">
        <v>68.436205139999998</v>
      </c>
      <c r="AI290">
        <v>69.804325719999994</v>
      </c>
      <c r="AJ290">
        <v>71.195784959999997</v>
      </c>
      <c r="AK290">
        <v>72.609470869999996</v>
      </c>
      <c r="AL290">
        <v>74.048134419999997</v>
      </c>
      <c r="AM290">
        <v>75.502714620000006</v>
      </c>
      <c r="AN290">
        <v>76.975168350000004</v>
      </c>
      <c r="AO290">
        <v>78.464263439999996</v>
      </c>
      <c r="AP290">
        <v>79.975358119999996</v>
      </c>
      <c r="AQ290">
        <v>81.511875849999996</v>
      </c>
      <c r="AR290">
        <v>83.073217909999997</v>
      </c>
      <c r="AS290">
        <v>84.664747610000006</v>
      </c>
      <c r="AT290">
        <v>86.289128259999998</v>
      </c>
      <c r="AU290">
        <v>87.946380329999997</v>
      </c>
      <c r="AV290">
        <v>89.65906416</v>
      </c>
    </row>
    <row r="291" spans="1:48" x14ac:dyDescent="0.25">
      <c r="A291" s="27" t="s">
        <v>2110</v>
      </c>
      <c r="B291">
        <v>43.585664102026499</v>
      </c>
      <c r="C291">
        <v>44.457377384067001</v>
      </c>
      <c r="D291">
        <v>45.34553743</v>
      </c>
      <c r="E291">
        <v>46.12393127</v>
      </c>
      <c r="F291">
        <v>46.878637189999999</v>
      </c>
      <c r="G291">
        <v>47.448770080000003</v>
      </c>
      <c r="H291">
        <v>46.977627849999998</v>
      </c>
      <c r="I291">
        <v>46.326509489999999</v>
      </c>
      <c r="J291">
        <v>45.971202099999999</v>
      </c>
      <c r="K291">
        <v>45.879230759999999</v>
      </c>
      <c r="L291">
        <v>45.777685669999997</v>
      </c>
      <c r="M291">
        <v>45.73144267</v>
      </c>
      <c r="N291">
        <v>45.746656260000002</v>
      </c>
      <c r="O291">
        <v>45.874177500000002</v>
      </c>
      <c r="P291">
        <v>46.425562720000002</v>
      </c>
      <c r="Q291">
        <v>47.426166279999997</v>
      </c>
      <c r="R291">
        <v>48.3592084</v>
      </c>
      <c r="S291">
        <v>49.341569540000002</v>
      </c>
      <c r="T291">
        <v>50.32843879</v>
      </c>
      <c r="U291">
        <v>51.349332689999997</v>
      </c>
      <c r="V291">
        <v>52.348135249999999</v>
      </c>
      <c r="W291">
        <v>53.421132190000002</v>
      </c>
      <c r="X291">
        <v>54.470173350000003</v>
      </c>
      <c r="Y291">
        <v>55.533839829999998</v>
      </c>
      <c r="Z291">
        <v>56.585757479999998</v>
      </c>
      <c r="AA291">
        <v>57.635086129999998</v>
      </c>
      <c r="AB291">
        <v>58.696051660000002</v>
      </c>
      <c r="AC291">
        <v>59.806036779999999</v>
      </c>
      <c r="AD291">
        <v>60.920394649999999</v>
      </c>
      <c r="AE291">
        <v>62.068906419999998</v>
      </c>
      <c r="AF291">
        <v>63.267821929999997</v>
      </c>
      <c r="AG291">
        <v>64.507896590000001</v>
      </c>
      <c r="AH291">
        <v>65.783652700000005</v>
      </c>
      <c r="AI291">
        <v>67.098982149999998</v>
      </c>
      <c r="AJ291">
        <v>68.437037989999894</v>
      </c>
      <c r="AK291">
        <v>69.795458929999995</v>
      </c>
      <c r="AL291">
        <v>71.177580280000001</v>
      </c>
      <c r="AM291">
        <v>72.53555489</v>
      </c>
      <c r="AN291">
        <v>73.963016539999998</v>
      </c>
      <c r="AO291">
        <v>75.408110719999996</v>
      </c>
      <c r="AP291">
        <v>76.866399970000003</v>
      </c>
      <c r="AQ291">
        <v>78.343797949999995</v>
      </c>
      <c r="AR291">
        <v>79.846411669999995</v>
      </c>
      <c r="AS291">
        <v>81.37846682</v>
      </c>
      <c r="AT291">
        <v>82.941428889999997</v>
      </c>
      <c r="AU291">
        <v>84.534538130000001</v>
      </c>
      <c r="AV291">
        <v>86.255577790000004</v>
      </c>
    </row>
    <row r="292" spans="1:48" x14ac:dyDescent="0.25">
      <c r="A292" s="27" t="s">
        <v>2111</v>
      </c>
      <c r="B292">
        <v>44.008504160143701</v>
      </c>
      <c r="C292">
        <v>44.8886742433466</v>
      </c>
      <c r="D292">
        <v>45.785450640000001</v>
      </c>
      <c r="E292">
        <v>46.571395959999997</v>
      </c>
      <c r="F292">
        <v>47.333423549999999</v>
      </c>
      <c r="G292">
        <v>47.909087509999999</v>
      </c>
      <c r="H292">
        <v>47.433374559999997</v>
      </c>
      <c r="I292">
        <v>46.775939459999996</v>
      </c>
      <c r="J292">
        <v>46.417185119999999</v>
      </c>
      <c r="K292">
        <v>46.324321519999998</v>
      </c>
      <c r="L292">
        <v>46.22179131</v>
      </c>
      <c r="M292">
        <v>46.175099699999997</v>
      </c>
      <c r="N292">
        <v>46.190460880000003</v>
      </c>
      <c r="O292">
        <v>46.319219240000002</v>
      </c>
      <c r="P292">
        <v>46.87595365</v>
      </c>
      <c r="Q292">
        <v>47.886264420000003</v>
      </c>
      <c r="R292">
        <v>48.833637459999998</v>
      </c>
      <c r="S292">
        <v>49.815016970000002</v>
      </c>
      <c r="T292">
        <v>50.818021229999999</v>
      </c>
      <c r="U292">
        <v>51.84798833</v>
      </c>
      <c r="V292">
        <v>52.887153290000001</v>
      </c>
      <c r="W292">
        <v>53.93508877</v>
      </c>
      <c r="X292">
        <v>54.9914773</v>
      </c>
      <c r="Y292">
        <v>56.064427109999997</v>
      </c>
      <c r="Z292">
        <v>57.126839740000001</v>
      </c>
      <c r="AA292">
        <v>58.189113749999997</v>
      </c>
      <c r="AB292">
        <v>59.261463509999999</v>
      </c>
      <c r="AC292">
        <v>60.35851263</v>
      </c>
      <c r="AD292">
        <v>61.494498319999998</v>
      </c>
      <c r="AE292">
        <v>62.664766210000003</v>
      </c>
      <c r="AF292">
        <v>63.880285700000002</v>
      </c>
      <c r="AG292">
        <v>65.134623829999995</v>
      </c>
      <c r="AH292">
        <v>66.421684630000001</v>
      </c>
      <c r="AI292">
        <v>67.750484999999998</v>
      </c>
      <c r="AJ292">
        <v>69.099752109999997</v>
      </c>
      <c r="AK292">
        <v>70.470903870000001</v>
      </c>
      <c r="AL292">
        <v>71.866852589999894</v>
      </c>
      <c r="AM292">
        <v>73.276734399999995</v>
      </c>
      <c r="AN292">
        <v>74.704310129999996</v>
      </c>
      <c r="AO292">
        <v>76.148986570000005</v>
      </c>
      <c r="AP292">
        <v>77.615231649999998</v>
      </c>
      <c r="AQ292">
        <v>79.106182480000001</v>
      </c>
      <c r="AR292">
        <v>80.622877189999997</v>
      </c>
      <c r="AS292">
        <v>82.167871680000005</v>
      </c>
      <c r="AT292">
        <v>83.744504289999995</v>
      </c>
      <c r="AU292">
        <v>85.353078339999996</v>
      </c>
      <c r="AV292">
        <v>87.01383731</v>
      </c>
    </row>
    <row r="293" spans="1:48" x14ac:dyDescent="0.25">
      <c r="A293" s="27" t="s">
        <v>2112</v>
      </c>
      <c r="B293">
        <v>61.610513190426197</v>
      </c>
      <c r="C293">
        <v>62.842723454234701</v>
      </c>
      <c r="D293">
        <v>64.098182039999998</v>
      </c>
      <c r="E293">
        <v>65.198480610000004</v>
      </c>
      <c r="F293">
        <v>66.265295129999998</v>
      </c>
      <c r="G293">
        <v>67.071206450000005</v>
      </c>
      <c r="H293">
        <v>66.405223370000002</v>
      </c>
      <c r="I293">
        <v>65.484835039999894</v>
      </c>
      <c r="J293">
        <v>64.982590310000006</v>
      </c>
      <c r="K293">
        <v>64.852584210000003</v>
      </c>
      <c r="L293">
        <v>64.709045160000002</v>
      </c>
      <c r="M293">
        <v>64.643678379999997</v>
      </c>
      <c r="N293">
        <v>64.665183549999995</v>
      </c>
      <c r="O293">
        <v>64.845441179999995</v>
      </c>
      <c r="P293">
        <v>65.624851730000003</v>
      </c>
      <c r="Q293">
        <v>67.039254850000006</v>
      </c>
      <c r="R293">
        <v>68.35435244</v>
      </c>
      <c r="S293">
        <v>69.73094236</v>
      </c>
      <c r="T293">
        <v>71.154959239999997</v>
      </c>
      <c r="U293">
        <v>72.616171449999996</v>
      </c>
      <c r="V293">
        <v>74.058157199999997</v>
      </c>
      <c r="W293">
        <v>75.538871060000005</v>
      </c>
      <c r="X293">
        <v>77.031754129999996</v>
      </c>
      <c r="Y293">
        <v>78.528017520000006</v>
      </c>
      <c r="Z293">
        <v>80.003822290000002</v>
      </c>
      <c r="AA293">
        <v>81.482436230000005</v>
      </c>
      <c r="AB293">
        <v>82.981076860000002</v>
      </c>
      <c r="AC293">
        <v>84.520595619999995</v>
      </c>
      <c r="AD293">
        <v>86.098714819999998</v>
      </c>
      <c r="AE293">
        <v>87.72899357</v>
      </c>
      <c r="AF293">
        <v>89.432307269999995</v>
      </c>
      <c r="AG293">
        <v>91.188470699999996</v>
      </c>
      <c r="AH293">
        <v>92.991498250000006</v>
      </c>
      <c r="AI293">
        <v>94.853675859999996</v>
      </c>
      <c r="AJ293">
        <v>96.742036330000005</v>
      </c>
      <c r="AK293">
        <v>98.661021629999894</v>
      </c>
      <c r="AL293">
        <v>100.61522069999999</v>
      </c>
      <c r="AM293">
        <v>102.6089534</v>
      </c>
      <c r="AN293">
        <v>104.617498</v>
      </c>
      <c r="AO293">
        <v>106.6444444</v>
      </c>
      <c r="AP293">
        <v>108.7001963</v>
      </c>
      <c r="AQ293">
        <v>110.7914881</v>
      </c>
      <c r="AR293">
        <v>112.9048183</v>
      </c>
      <c r="AS293">
        <v>115.0637547</v>
      </c>
      <c r="AT293">
        <v>117.2713639</v>
      </c>
      <c r="AU293">
        <v>119.52444560000001</v>
      </c>
      <c r="AV293">
        <v>121.8467222</v>
      </c>
    </row>
    <row r="294" spans="1:48" x14ac:dyDescent="0.25">
      <c r="A294" s="27" t="s">
        <v>2113</v>
      </c>
      <c r="B294">
        <v>73.361851343344895</v>
      </c>
      <c r="C294">
        <v>74.829088370211807</v>
      </c>
      <c r="D294">
        <v>76.32400801</v>
      </c>
      <c r="E294">
        <v>77.634173039999894</v>
      </c>
      <c r="F294">
        <v>78.904467409999995</v>
      </c>
      <c r="G294">
        <v>79.864094969999996</v>
      </c>
      <c r="H294">
        <v>79.071084999999997</v>
      </c>
      <c r="I294">
        <v>77.975145549999894</v>
      </c>
      <c r="J294">
        <v>77.377104700000004</v>
      </c>
      <c r="K294">
        <v>77.222301779999995</v>
      </c>
      <c r="L294">
        <v>77.051384670000004</v>
      </c>
      <c r="M294">
        <v>76.973550099999997</v>
      </c>
      <c r="N294">
        <v>76.999157069999995</v>
      </c>
      <c r="O294">
        <v>77.213796310000006</v>
      </c>
      <c r="P294">
        <v>78.141868450000004</v>
      </c>
      <c r="Q294">
        <v>79.826049049999995</v>
      </c>
      <c r="R294">
        <v>81.392147129999998</v>
      </c>
      <c r="S294">
        <v>83.019792080000002</v>
      </c>
      <c r="T294">
        <v>84.689756500000001</v>
      </c>
      <c r="U294">
        <v>86.405051400000005</v>
      </c>
      <c r="V294">
        <v>88.142359209999995</v>
      </c>
      <c r="W294">
        <v>89.913320780000006</v>
      </c>
      <c r="X294">
        <v>91.714041100000003</v>
      </c>
      <c r="Y294">
        <v>93.485776389999998</v>
      </c>
      <c r="Z294">
        <v>95.239789329999894</v>
      </c>
      <c r="AA294">
        <v>96.999731650000001</v>
      </c>
      <c r="AB294">
        <v>98.783256059999999</v>
      </c>
      <c r="AC294">
        <v>100.6190946</v>
      </c>
      <c r="AD294">
        <v>102.49371840000001</v>
      </c>
      <c r="AE294">
        <v>104.4378092</v>
      </c>
      <c r="AF294">
        <v>106.4698705</v>
      </c>
      <c r="AG294">
        <v>108.5586844</v>
      </c>
      <c r="AH294">
        <v>110.7147164</v>
      </c>
      <c r="AI294">
        <v>112.93542909999999</v>
      </c>
      <c r="AJ294">
        <v>115.1816362</v>
      </c>
      <c r="AK294">
        <v>117.46400730000001</v>
      </c>
      <c r="AL294">
        <v>119.79088369999999</v>
      </c>
      <c r="AM294">
        <v>122.1405468</v>
      </c>
      <c r="AN294">
        <v>124.51270649999999</v>
      </c>
      <c r="AO294">
        <v>126.9146705</v>
      </c>
      <c r="AP294">
        <v>129.353453</v>
      </c>
      <c r="AQ294">
        <v>131.8387749</v>
      </c>
      <c r="AR294">
        <v>134.3650212</v>
      </c>
      <c r="AS294">
        <v>136.9413796</v>
      </c>
      <c r="AT294">
        <v>139.57075889999999</v>
      </c>
      <c r="AU294">
        <v>142.25258500000001</v>
      </c>
      <c r="AV294">
        <v>145.0114633</v>
      </c>
    </row>
    <row r="295" spans="1:48" x14ac:dyDescent="0.25">
      <c r="A295" s="27" t="s">
        <v>2114</v>
      </c>
      <c r="B295">
        <v>36.4554898807719</v>
      </c>
      <c r="C295">
        <v>37.1845996783874</v>
      </c>
      <c r="D295">
        <v>37.92746571</v>
      </c>
      <c r="E295">
        <v>38.578522190000001</v>
      </c>
      <c r="F295">
        <v>39.209765849999997</v>
      </c>
      <c r="G295">
        <v>39.68663076</v>
      </c>
      <c r="H295">
        <v>39.29256264</v>
      </c>
      <c r="I295">
        <v>38.747960659999997</v>
      </c>
      <c r="J295">
        <v>38.450777969999997</v>
      </c>
      <c r="K295">
        <v>38.373852210000003</v>
      </c>
      <c r="L295">
        <v>38.288918870000003</v>
      </c>
      <c r="M295">
        <v>38.250240759999997</v>
      </c>
      <c r="N295">
        <v>38.262965559999998</v>
      </c>
      <c r="O295">
        <v>38.36962561</v>
      </c>
      <c r="P295">
        <v>38.830809780000003</v>
      </c>
      <c r="Q295">
        <v>39.667724710000002</v>
      </c>
      <c r="R295">
        <v>40.452565569999997</v>
      </c>
      <c r="S295">
        <v>41.26611303</v>
      </c>
      <c r="T295">
        <v>42.093510790000003</v>
      </c>
      <c r="U295">
        <v>42.942458469999998</v>
      </c>
      <c r="V295">
        <v>43.802098219999998</v>
      </c>
      <c r="W295">
        <v>44.684924080000002</v>
      </c>
      <c r="X295">
        <v>45.565193639999997</v>
      </c>
      <c r="Y295">
        <v>46.451224420000003</v>
      </c>
      <c r="Z295">
        <v>47.328786129999997</v>
      </c>
      <c r="AA295">
        <v>48.206315519999997</v>
      </c>
      <c r="AB295">
        <v>49.094118330000001</v>
      </c>
      <c r="AC295">
        <v>50.005584630000001</v>
      </c>
      <c r="AD295">
        <v>50.941259909999999</v>
      </c>
      <c r="AE295">
        <v>51.906790049999998</v>
      </c>
      <c r="AF295">
        <v>52.9119423</v>
      </c>
      <c r="AG295">
        <v>53.950945840000003</v>
      </c>
      <c r="AH295">
        <v>55.017653860000003</v>
      </c>
      <c r="AI295">
        <v>56.118192649999997</v>
      </c>
      <c r="AJ295">
        <v>57.236501879999999</v>
      </c>
      <c r="AK295">
        <v>58.372483979999998</v>
      </c>
      <c r="AL295">
        <v>59.528861419999998</v>
      </c>
      <c r="AM295">
        <v>60.691152049999999</v>
      </c>
      <c r="AN295">
        <v>61.872675170000001</v>
      </c>
      <c r="AO295">
        <v>63.068626530000003</v>
      </c>
      <c r="AP295">
        <v>64.282510599999995</v>
      </c>
      <c r="AQ295">
        <v>65.516863580000006</v>
      </c>
      <c r="AR295">
        <v>66.773626730000004</v>
      </c>
      <c r="AS295">
        <v>68.054129570000001</v>
      </c>
      <c r="AT295">
        <v>69.360372040000001</v>
      </c>
      <c r="AU295">
        <v>70.692698429999894</v>
      </c>
      <c r="AV295">
        <v>72.074379969999995</v>
      </c>
    </row>
    <row r="296" spans="1:48" x14ac:dyDescent="0.25">
      <c r="A296" s="27" t="s">
        <v>2115</v>
      </c>
      <c r="B296">
        <v>54.8987788872397</v>
      </c>
      <c r="C296">
        <v>55.996754464984498</v>
      </c>
      <c r="D296">
        <v>57.115445729999998</v>
      </c>
      <c r="E296">
        <v>58.095879830000001</v>
      </c>
      <c r="F296">
        <v>59.04647757</v>
      </c>
      <c r="G296">
        <v>59.764594410000001</v>
      </c>
      <c r="H296">
        <v>59.171162289999998</v>
      </c>
      <c r="I296">
        <v>58.351039350000001</v>
      </c>
      <c r="J296">
        <v>57.903508219999999</v>
      </c>
      <c r="K296">
        <v>57.787664749999998</v>
      </c>
      <c r="L296">
        <v>57.659762559999997</v>
      </c>
      <c r="M296">
        <v>57.601516719999999</v>
      </c>
      <c r="N296">
        <v>57.620679160000002</v>
      </c>
      <c r="O296">
        <v>57.781299859999997</v>
      </c>
      <c r="P296">
        <v>58.475802880000003</v>
      </c>
      <c r="Q296">
        <v>59.736123560000003</v>
      </c>
      <c r="R296">
        <v>60.921502779999997</v>
      </c>
      <c r="S296">
        <v>62.146061240000002</v>
      </c>
      <c r="T296">
        <v>63.392011549999999</v>
      </c>
      <c r="U296">
        <v>64.674064319999999</v>
      </c>
      <c r="V296">
        <v>65.96772077</v>
      </c>
      <c r="W296">
        <v>67.297415000000001</v>
      </c>
      <c r="X296">
        <v>68.634370989999894</v>
      </c>
      <c r="Y296">
        <v>69.966417359999994</v>
      </c>
      <c r="Z296">
        <v>71.278217670000004</v>
      </c>
      <c r="AA296">
        <v>72.593833430000004</v>
      </c>
      <c r="AB296">
        <v>73.929247880000005</v>
      </c>
      <c r="AC296">
        <v>75.303892050000002</v>
      </c>
      <c r="AD296">
        <v>76.709595210000003</v>
      </c>
      <c r="AE296">
        <v>78.165226709999999</v>
      </c>
      <c r="AF296">
        <v>79.682949669999999</v>
      </c>
      <c r="AG296">
        <v>81.245744619999996</v>
      </c>
      <c r="AH296">
        <v>82.858142979999997</v>
      </c>
      <c r="AI296">
        <v>84.518056430000001</v>
      </c>
      <c r="AJ296">
        <v>86.200475760000003</v>
      </c>
      <c r="AK296">
        <v>87.909669199999996</v>
      </c>
      <c r="AL296">
        <v>89.650627639999996</v>
      </c>
      <c r="AM296">
        <v>91.402982739999999</v>
      </c>
      <c r="AN296">
        <v>93.185257969999995</v>
      </c>
      <c r="AO296">
        <v>94.987892610000003</v>
      </c>
      <c r="AP296">
        <v>96.81621629</v>
      </c>
      <c r="AQ296">
        <v>98.67522803</v>
      </c>
      <c r="AR296">
        <v>100.5674374</v>
      </c>
      <c r="AS296">
        <v>102.4951355</v>
      </c>
      <c r="AT296">
        <v>104.4617518</v>
      </c>
      <c r="AU296">
        <v>106.4678984</v>
      </c>
      <c r="AV296">
        <v>108.5484214</v>
      </c>
    </row>
    <row r="297" spans="1:48" x14ac:dyDescent="0.25">
      <c r="A297" s="27" t="s">
        <v>2116</v>
      </c>
      <c r="B297">
        <v>55.059386542622597</v>
      </c>
      <c r="C297">
        <v>56.160574273475099</v>
      </c>
      <c r="D297">
        <v>57.282538299999999</v>
      </c>
      <c r="E297">
        <v>58.265840679999997</v>
      </c>
      <c r="F297">
        <v>59.219219410000001</v>
      </c>
      <c r="G297">
        <v>59.939437130000002</v>
      </c>
      <c r="H297">
        <v>59.344268900000003</v>
      </c>
      <c r="I297">
        <v>58.521746669999999</v>
      </c>
      <c r="J297">
        <v>58.072906279999998</v>
      </c>
      <c r="K297">
        <v>57.9567239</v>
      </c>
      <c r="L297">
        <v>57.828447539999999</v>
      </c>
      <c r="M297">
        <v>57.770031299999999</v>
      </c>
      <c r="N297">
        <v>57.78924979</v>
      </c>
      <c r="O297">
        <v>57.950340400000002</v>
      </c>
      <c r="P297">
        <v>58.646875199999997</v>
      </c>
      <c r="Q297">
        <v>59.910882979999997</v>
      </c>
      <c r="R297">
        <v>61.10015361</v>
      </c>
      <c r="S297">
        <v>62.32705808</v>
      </c>
      <c r="T297">
        <v>63.574298820000003</v>
      </c>
      <c r="U297">
        <v>64.85604601</v>
      </c>
      <c r="V297">
        <v>66.154105290000004</v>
      </c>
      <c r="W297">
        <v>67.486264890000001</v>
      </c>
      <c r="X297">
        <v>68.828375949999995</v>
      </c>
      <c r="Y297">
        <v>70.166591839999995</v>
      </c>
      <c r="Z297">
        <v>71.482857370000005</v>
      </c>
      <c r="AA297">
        <v>72.80340545</v>
      </c>
      <c r="AB297">
        <v>74.1439752</v>
      </c>
      <c r="AC297">
        <v>75.520041899999995</v>
      </c>
      <c r="AD297">
        <v>76.929828259999894</v>
      </c>
      <c r="AE297">
        <v>78.390410540000005</v>
      </c>
      <c r="AF297">
        <v>79.912883789999995</v>
      </c>
      <c r="AG297">
        <v>81.479884339999998</v>
      </c>
      <c r="AH297">
        <v>83.09664592</v>
      </c>
      <c r="AI297">
        <v>84.761307919999894</v>
      </c>
      <c r="AJ297">
        <v>86.448226829999996</v>
      </c>
      <c r="AK297">
        <v>88.162233220000005</v>
      </c>
      <c r="AL297">
        <v>89.908252039999894</v>
      </c>
      <c r="AM297">
        <v>91.666179240000005</v>
      </c>
      <c r="AN297">
        <v>93.450325950000007</v>
      </c>
      <c r="AO297">
        <v>95.255324650000006</v>
      </c>
      <c r="AP297">
        <v>97.086848930000002</v>
      </c>
      <c r="AQ297">
        <v>98.949695239999997</v>
      </c>
      <c r="AR297">
        <v>100.8476043</v>
      </c>
      <c r="AS297">
        <v>102.7814971</v>
      </c>
      <c r="AT297">
        <v>104.75418209999999</v>
      </c>
      <c r="AU297">
        <v>106.766268</v>
      </c>
      <c r="AV297">
        <v>108.8475712</v>
      </c>
    </row>
    <row r="298" spans="1:48" x14ac:dyDescent="0.25">
      <c r="A298" s="27" t="s">
        <v>2117</v>
      </c>
      <c r="B298">
        <v>44.1081036736567</v>
      </c>
      <c r="C298">
        <v>44.990265747129897</v>
      </c>
      <c r="D298">
        <v>45.889071719999997</v>
      </c>
      <c r="E298">
        <v>46.676795779999999</v>
      </c>
      <c r="F298">
        <v>47.440547989999999</v>
      </c>
      <c r="G298">
        <v>48.017514779999999</v>
      </c>
      <c r="H298">
        <v>47.540725199999997</v>
      </c>
      <c r="I298">
        <v>46.881802200000003</v>
      </c>
      <c r="J298">
        <v>46.522235930000001</v>
      </c>
      <c r="K298">
        <v>46.429162169999998</v>
      </c>
      <c r="L298">
        <v>46.326399899999998</v>
      </c>
      <c r="M298">
        <v>46.279602619999999</v>
      </c>
      <c r="N298">
        <v>46.294998569999997</v>
      </c>
      <c r="O298">
        <v>46.424048339999999</v>
      </c>
      <c r="P298">
        <v>46.982042739999997</v>
      </c>
      <c r="Q298">
        <v>47.994640029999999</v>
      </c>
      <c r="R298">
        <v>48.945488760000003</v>
      </c>
      <c r="S298">
        <v>49.930181580000003</v>
      </c>
      <c r="T298">
        <v>50.927875469999996</v>
      </c>
      <c r="U298">
        <v>51.956819160000002</v>
      </c>
      <c r="V298">
        <v>52.99473424</v>
      </c>
      <c r="W298">
        <v>54.06562125</v>
      </c>
      <c r="X298">
        <v>55.130011979999999</v>
      </c>
      <c r="Y298">
        <v>56.203730139999998</v>
      </c>
      <c r="Z298">
        <v>57.265253139999999</v>
      </c>
      <c r="AA298">
        <v>58.326476249999999</v>
      </c>
      <c r="AB298">
        <v>59.400163759999998</v>
      </c>
      <c r="AC298">
        <v>60.50087679</v>
      </c>
      <c r="AD298">
        <v>61.633716419999999</v>
      </c>
      <c r="AE298">
        <v>62.804071139999998</v>
      </c>
      <c r="AF298">
        <v>64.020280270000001</v>
      </c>
      <c r="AG298">
        <v>65.276349890000006</v>
      </c>
      <c r="AH298">
        <v>66.567350169999997</v>
      </c>
      <c r="AI298">
        <v>67.898190679999999</v>
      </c>
      <c r="AJ298">
        <v>69.251776169999999</v>
      </c>
      <c r="AK298">
        <v>70.626224739999998</v>
      </c>
      <c r="AL298">
        <v>72.025081369999995</v>
      </c>
      <c r="AM298">
        <v>73.430443210000007</v>
      </c>
      <c r="AN298">
        <v>74.862788089999995</v>
      </c>
      <c r="AO298">
        <v>76.309508829999999</v>
      </c>
      <c r="AP298">
        <v>77.776842119999998</v>
      </c>
      <c r="AQ298">
        <v>79.269185930000006</v>
      </c>
      <c r="AR298">
        <v>80.790141790000007</v>
      </c>
      <c r="AS298">
        <v>82.33950729</v>
      </c>
      <c r="AT298">
        <v>83.919909149999995</v>
      </c>
      <c r="AU298">
        <v>85.53193933</v>
      </c>
      <c r="AV298">
        <v>87.197823700000001</v>
      </c>
    </row>
    <row r="299" spans="1:48" x14ac:dyDescent="0.25">
      <c r="A299" s="27" t="s">
        <v>2118</v>
      </c>
      <c r="B299">
        <v>34.054845431865601</v>
      </c>
      <c r="C299">
        <v>34.735942340503001</v>
      </c>
      <c r="D299">
        <v>35.429574539999997</v>
      </c>
      <c r="E299">
        <v>36.526044560000003</v>
      </c>
      <c r="F299">
        <v>36.847538630000003</v>
      </c>
      <c r="G299">
        <v>35.995643889999997</v>
      </c>
      <c r="H299">
        <v>36.494196379999998</v>
      </c>
      <c r="I299">
        <v>37.238581230000001</v>
      </c>
      <c r="J299">
        <v>37.567611149999998</v>
      </c>
      <c r="K299">
        <v>37.936778990000001</v>
      </c>
      <c r="L299">
        <v>38.217726910000003</v>
      </c>
      <c r="M299">
        <v>38.358202630000001</v>
      </c>
      <c r="N299">
        <v>38.950156999999997</v>
      </c>
      <c r="O299">
        <v>39.826004150000003</v>
      </c>
      <c r="P299">
        <v>40.440891980000004</v>
      </c>
      <c r="Q299">
        <v>41.202080799999997</v>
      </c>
      <c r="R299">
        <v>42.010984329999999</v>
      </c>
      <c r="S299">
        <v>42.872666430000002</v>
      </c>
      <c r="T299">
        <v>43.721455120000002</v>
      </c>
      <c r="U299">
        <v>44.605444069999997</v>
      </c>
      <c r="V299">
        <v>45.448455260000003</v>
      </c>
      <c r="W299">
        <v>46.397262599999998</v>
      </c>
      <c r="X299">
        <v>47.302414239999997</v>
      </c>
      <c r="Y299">
        <v>48.235825900000002</v>
      </c>
      <c r="Z299">
        <v>49.154269810000002</v>
      </c>
      <c r="AA299">
        <v>50.065512630000001</v>
      </c>
      <c r="AB299">
        <v>50.986819050000001</v>
      </c>
      <c r="AC299">
        <v>51.977160120000001</v>
      </c>
      <c r="AD299">
        <v>52.941978509999998</v>
      </c>
      <c r="AE299">
        <v>53.933908170000002</v>
      </c>
      <c r="AF299">
        <v>54.972535489999999</v>
      </c>
      <c r="AG299">
        <v>56.049406150000003</v>
      </c>
      <c r="AH299">
        <v>57.157721719999998</v>
      </c>
      <c r="AI299">
        <v>58.298887149999999</v>
      </c>
      <c r="AJ299">
        <v>59.463234569999997</v>
      </c>
      <c r="AK299">
        <v>60.642897619999999</v>
      </c>
      <c r="AL299">
        <v>61.842055199999997</v>
      </c>
      <c r="AM299">
        <v>62.976857299999999</v>
      </c>
      <c r="AN299">
        <v>64.229723640000003</v>
      </c>
      <c r="AO299">
        <v>65.497380109999995</v>
      </c>
      <c r="AP299">
        <v>66.767660149999998</v>
      </c>
      <c r="AQ299">
        <v>68.047519609999995</v>
      </c>
      <c r="AR299">
        <v>69.355932800000005</v>
      </c>
      <c r="AS299">
        <v>70.690752500000002</v>
      </c>
      <c r="AT299">
        <v>72.049938859999997</v>
      </c>
      <c r="AU299">
        <v>73.433629830000001</v>
      </c>
      <c r="AV299">
        <v>75.010073770000005</v>
      </c>
    </row>
    <row r="300" spans="1:48" x14ac:dyDescent="0.25">
      <c r="A300" s="27" t="s">
        <v>2119</v>
      </c>
      <c r="B300">
        <v>48.521706935349499</v>
      </c>
      <c r="C300">
        <v>49.492141074056498</v>
      </c>
      <c r="D300">
        <v>50.48088456</v>
      </c>
      <c r="E300">
        <v>51.347430899999999</v>
      </c>
      <c r="F300">
        <v>52.187606690000003</v>
      </c>
      <c r="G300">
        <v>52.822306689999998</v>
      </c>
      <c r="H300">
        <v>52.29780796</v>
      </c>
      <c r="I300">
        <v>51.572950949999999</v>
      </c>
      <c r="J300">
        <v>51.177405270000001</v>
      </c>
      <c r="K300">
        <v>51.075018239999999</v>
      </c>
      <c r="L300">
        <v>50.96197325</v>
      </c>
      <c r="M300">
        <v>50.910493279999997</v>
      </c>
      <c r="N300">
        <v>50.927429789999998</v>
      </c>
      <c r="O300">
        <v>51.069392710000002</v>
      </c>
      <c r="P300">
        <v>51.683221879999998</v>
      </c>
      <c r="Q300">
        <v>52.797143030000001</v>
      </c>
      <c r="R300">
        <v>53.841519159999997</v>
      </c>
      <c r="S300">
        <v>54.920091820000003</v>
      </c>
      <c r="T300">
        <v>56.021480789999998</v>
      </c>
      <c r="U300">
        <v>57.153648939999997</v>
      </c>
      <c r="V300">
        <v>58.300092309999997</v>
      </c>
      <c r="W300">
        <v>59.469833790000003</v>
      </c>
      <c r="X300">
        <v>60.714964549999998</v>
      </c>
      <c r="Y300">
        <v>61.839633849999998</v>
      </c>
      <c r="Z300">
        <v>62.978749610000001</v>
      </c>
      <c r="AA300">
        <v>64.149606550000001</v>
      </c>
      <c r="AB300">
        <v>65.341406849999998</v>
      </c>
      <c r="AC300">
        <v>66.559122919999893</v>
      </c>
      <c r="AD300">
        <v>67.769853650000002</v>
      </c>
      <c r="AE300">
        <v>69.086902960000003</v>
      </c>
      <c r="AF300">
        <v>70.444729280000004</v>
      </c>
      <c r="AG300">
        <v>71.788387169999893</v>
      </c>
      <c r="AH300">
        <v>73.280969999999996</v>
      </c>
      <c r="AI300">
        <v>74.730513290000005</v>
      </c>
      <c r="AJ300">
        <v>76.19992766</v>
      </c>
      <c r="AK300">
        <v>77.707214160000007</v>
      </c>
      <c r="AL300">
        <v>79.247414109999994</v>
      </c>
      <c r="AM300">
        <v>80.791520989999995</v>
      </c>
      <c r="AN300">
        <v>82.370004519999995</v>
      </c>
      <c r="AO300">
        <v>83.965691179999894</v>
      </c>
      <c r="AP300">
        <v>85.581724980000004</v>
      </c>
      <c r="AQ300">
        <v>87.224039379999894</v>
      </c>
      <c r="AR300">
        <v>88.892637460000003</v>
      </c>
      <c r="AS300">
        <v>90.601061599999994</v>
      </c>
      <c r="AT300">
        <v>92.342255309999999</v>
      </c>
      <c r="AU300">
        <v>94.116541949999998</v>
      </c>
      <c r="AV300">
        <v>95.946679500000002</v>
      </c>
    </row>
    <row r="301" spans="1:48" x14ac:dyDescent="0.25">
      <c r="A301" s="27" t="s">
        <v>2120</v>
      </c>
      <c r="B301">
        <v>39.902673666325597</v>
      </c>
      <c r="C301">
        <v>40.700727139652102</v>
      </c>
      <c r="D301">
        <v>41.513837619999997</v>
      </c>
      <c r="E301">
        <v>42.226457150000002</v>
      </c>
      <c r="F301">
        <v>42.917390390000001</v>
      </c>
      <c r="G301">
        <v>43.43934703</v>
      </c>
      <c r="H301">
        <v>43.008016339999998</v>
      </c>
      <c r="I301">
        <v>42.411917500000001</v>
      </c>
      <c r="J301">
        <v>42.08663361</v>
      </c>
      <c r="K301">
        <v>42.002433840000002</v>
      </c>
      <c r="L301">
        <v>41.909469319999999</v>
      </c>
      <c r="M301">
        <v>41.867133860000003</v>
      </c>
      <c r="N301">
        <v>41.881061899999999</v>
      </c>
      <c r="O301">
        <v>41.997807590000001</v>
      </c>
      <c r="P301">
        <v>42.502600729999997</v>
      </c>
      <c r="Q301">
        <v>43.418653249999998</v>
      </c>
      <c r="R301">
        <v>44.27870411</v>
      </c>
      <c r="S301">
        <v>45.165878470000003</v>
      </c>
      <c r="T301">
        <v>46.072771950000003</v>
      </c>
      <c r="U301">
        <v>47.001068750000002</v>
      </c>
      <c r="V301">
        <v>47.947475969999999</v>
      </c>
      <c r="W301">
        <v>48.910276750000001</v>
      </c>
      <c r="X301">
        <v>49.96904438</v>
      </c>
      <c r="Y301">
        <v>50.877662180000002</v>
      </c>
      <c r="Z301">
        <v>51.791876610000003</v>
      </c>
      <c r="AA301">
        <v>52.747043410000003</v>
      </c>
      <c r="AB301">
        <v>53.725253860000002</v>
      </c>
      <c r="AC301">
        <v>54.723711819999998</v>
      </c>
      <c r="AD301">
        <v>55.700660370000001</v>
      </c>
      <c r="AE301">
        <v>56.790413270000002</v>
      </c>
      <c r="AF301">
        <v>57.914988540000003</v>
      </c>
      <c r="AG301">
        <v>59.003938009999999</v>
      </c>
      <c r="AH301">
        <v>60.254791279999999</v>
      </c>
      <c r="AI301">
        <v>61.446299719999999</v>
      </c>
      <c r="AJ301">
        <v>62.646366690000001</v>
      </c>
      <c r="AK301">
        <v>63.883557019999998</v>
      </c>
      <c r="AL301">
        <v>65.151125250000007</v>
      </c>
      <c r="AM301">
        <v>66.421812700000004</v>
      </c>
      <c r="AN301">
        <v>67.719307659999998</v>
      </c>
      <c r="AO301">
        <v>69.032759389999995</v>
      </c>
      <c r="AP301">
        <v>70.361745450000001</v>
      </c>
      <c r="AQ301">
        <v>71.711769380000007</v>
      </c>
      <c r="AR301">
        <v>73.082061830000001</v>
      </c>
      <c r="AS301">
        <v>74.487362320000003</v>
      </c>
      <c r="AT301">
        <v>75.919329230000002</v>
      </c>
      <c r="AU301">
        <v>77.377969390000004</v>
      </c>
      <c r="AV301">
        <v>78.881961930000003</v>
      </c>
    </row>
    <row r="302" spans="1:48" x14ac:dyDescent="0.25">
      <c r="A302" s="27" t="s">
        <v>2121</v>
      </c>
      <c r="B302">
        <v>34.575938909328499</v>
      </c>
      <c r="C302">
        <v>35.267457687515098</v>
      </c>
      <c r="D302">
        <v>35.972023470000003</v>
      </c>
      <c r="E302">
        <v>36.589513150000002</v>
      </c>
      <c r="F302">
        <v>37.188211520000003</v>
      </c>
      <c r="G302">
        <v>37.640490499999999</v>
      </c>
      <c r="H302">
        <v>37.266739520000002</v>
      </c>
      <c r="I302">
        <v>36.75021581</v>
      </c>
      <c r="J302">
        <v>36.468355090000003</v>
      </c>
      <c r="K302">
        <v>36.395395430000001</v>
      </c>
      <c r="L302">
        <v>36.314841029999997</v>
      </c>
      <c r="M302">
        <v>36.278157069999999</v>
      </c>
      <c r="N302">
        <v>36.290225810000003</v>
      </c>
      <c r="O302">
        <v>36.391386740000002</v>
      </c>
      <c r="P302">
        <v>36.828793449999999</v>
      </c>
      <c r="Q302">
        <v>37.622559199999998</v>
      </c>
      <c r="R302">
        <v>38.360298290000003</v>
      </c>
      <c r="S302">
        <v>39.129458409999998</v>
      </c>
      <c r="T302">
        <v>39.915127140000003</v>
      </c>
      <c r="U302">
        <v>40.7243694</v>
      </c>
      <c r="V302">
        <v>41.546372959999999</v>
      </c>
      <c r="W302">
        <v>42.39874562</v>
      </c>
      <c r="X302">
        <v>43.249566680000001</v>
      </c>
      <c r="Y302">
        <v>44.082347050000003</v>
      </c>
      <c r="Z302">
        <v>44.904263520000001</v>
      </c>
      <c r="AA302">
        <v>45.730835390000003</v>
      </c>
      <c r="AB302">
        <v>46.570019500000001</v>
      </c>
      <c r="AC302">
        <v>47.435495860000003</v>
      </c>
      <c r="AD302">
        <v>48.317418850000003</v>
      </c>
      <c r="AE302">
        <v>49.235565180000002</v>
      </c>
      <c r="AF302">
        <v>50.182412319999997</v>
      </c>
      <c r="AG302">
        <v>51.156090570000003</v>
      </c>
      <c r="AH302">
        <v>52.173263839999997</v>
      </c>
      <c r="AI302">
        <v>53.214149759999998</v>
      </c>
      <c r="AJ302">
        <v>54.27372716</v>
      </c>
      <c r="AK302">
        <v>55.351891129999998</v>
      </c>
      <c r="AL302">
        <v>56.450052419999999</v>
      </c>
      <c r="AM302">
        <v>57.546584920000001</v>
      </c>
      <c r="AN302">
        <v>58.669132150000003</v>
      </c>
      <c r="AO302">
        <v>59.806644589999998</v>
      </c>
      <c r="AP302">
        <v>60.960290319999999</v>
      </c>
      <c r="AQ302">
        <v>62.132505889999997</v>
      </c>
      <c r="AR302">
        <v>63.322927800000002</v>
      </c>
      <c r="AS302">
        <v>64.538171950000006</v>
      </c>
      <c r="AT302">
        <v>65.778819310000003</v>
      </c>
      <c r="AU302">
        <v>67.044092489999997</v>
      </c>
      <c r="AV302">
        <v>68.352216979999994</v>
      </c>
    </row>
    <row r="303" spans="1:48" x14ac:dyDescent="0.25">
      <c r="A303" s="27" t="s">
        <v>2122</v>
      </c>
      <c r="B303">
        <v>40.167671385603697</v>
      </c>
      <c r="C303">
        <v>40.9710248133158</v>
      </c>
      <c r="D303">
        <v>41.78953525</v>
      </c>
      <c r="E303">
        <v>42.50688735</v>
      </c>
      <c r="F303">
        <v>43.202409150000001</v>
      </c>
      <c r="G303">
        <v>43.727832159999998</v>
      </c>
      <c r="H303">
        <v>43.29363695</v>
      </c>
      <c r="I303">
        <v>42.693579370000002</v>
      </c>
      <c r="J303">
        <v>42.366135229999998</v>
      </c>
      <c r="K303">
        <v>42.281376280000003</v>
      </c>
      <c r="L303">
        <v>42.187794369999999</v>
      </c>
      <c r="M303">
        <v>42.145177760000003</v>
      </c>
      <c r="N303">
        <v>42.1591983</v>
      </c>
      <c r="O303">
        <v>42.276719300000003</v>
      </c>
      <c r="P303">
        <v>42.784864829999997</v>
      </c>
      <c r="Q303">
        <v>43.707000950000001</v>
      </c>
      <c r="R303">
        <v>44.558808480000003</v>
      </c>
      <c r="S303">
        <v>45.445891840000002</v>
      </c>
      <c r="T303">
        <v>46.362456629999997</v>
      </c>
      <c r="U303">
        <v>47.304667100000003</v>
      </c>
      <c r="V303">
        <v>48.26236213</v>
      </c>
      <c r="W303">
        <v>49.238653999999997</v>
      </c>
      <c r="X303">
        <v>50.215595649999997</v>
      </c>
      <c r="Y303">
        <v>51.181225929999997</v>
      </c>
      <c r="Z303">
        <v>52.140671619999999</v>
      </c>
      <c r="AA303">
        <v>53.108027790000001</v>
      </c>
      <c r="AB303">
        <v>54.088394190000002</v>
      </c>
      <c r="AC303">
        <v>55.09261369</v>
      </c>
      <c r="AD303">
        <v>56.11650822</v>
      </c>
      <c r="AE303">
        <v>57.18629619</v>
      </c>
      <c r="AF303">
        <v>58.299423400000002</v>
      </c>
      <c r="AG303">
        <v>59.43788163</v>
      </c>
      <c r="AH303">
        <v>60.625959850000001</v>
      </c>
      <c r="AI303">
        <v>61.84074657</v>
      </c>
      <c r="AJ303">
        <v>63.069661940000003</v>
      </c>
      <c r="AK303">
        <v>64.319282270000002</v>
      </c>
      <c r="AL303">
        <v>65.593190800000002</v>
      </c>
      <c r="AM303">
        <v>66.873034309999994</v>
      </c>
      <c r="AN303">
        <v>68.177080700000005</v>
      </c>
      <c r="AO303">
        <v>69.494818330000001</v>
      </c>
      <c r="AP303">
        <v>70.829444480000006</v>
      </c>
      <c r="AQ303">
        <v>72.187575050000007</v>
      </c>
      <c r="AR303">
        <v>73.571610969999995</v>
      </c>
      <c r="AS303">
        <v>74.983848519999995</v>
      </c>
      <c r="AT303">
        <v>76.423250420000002</v>
      </c>
      <c r="AU303">
        <v>77.890751109999997</v>
      </c>
      <c r="AV303">
        <v>79.406691519999995</v>
      </c>
    </row>
    <row r="304" spans="1:48" x14ac:dyDescent="0.25">
      <c r="A304" s="27" t="s">
        <v>2123</v>
      </c>
      <c r="B304">
        <v>66.797111907439302</v>
      </c>
      <c r="C304">
        <v>68.133054145588105</v>
      </c>
      <c r="D304">
        <v>69.494201829999994</v>
      </c>
      <c r="E304">
        <v>70.687127559999894</v>
      </c>
      <c r="F304">
        <v>71.843750439999994</v>
      </c>
      <c r="G304">
        <v>72.717506330000006</v>
      </c>
      <c r="H304">
        <v>71.995458360000001</v>
      </c>
      <c r="I304">
        <v>70.997588370000003</v>
      </c>
      <c r="J304">
        <v>70.453062829999894</v>
      </c>
      <c r="K304">
        <v>70.312112350000007</v>
      </c>
      <c r="L304">
        <v>70.156489649999997</v>
      </c>
      <c r="M304">
        <v>70.085620050000003</v>
      </c>
      <c r="N304">
        <v>70.108935599999995</v>
      </c>
      <c r="O304">
        <v>70.304367990000003</v>
      </c>
      <c r="P304">
        <v>71.149392169999999</v>
      </c>
      <c r="Q304">
        <v>72.68286492</v>
      </c>
      <c r="R304">
        <v>74.121595310000004</v>
      </c>
      <c r="S304">
        <v>75.612175620000002</v>
      </c>
      <c r="T304">
        <v>77.130725999999996</v>
      </c>
      <c r="U304">
        <v>78.686215820000001</v>
      </c>
      <c r="V304">
        <v>80.264789359999995</v>
      </c>
      <c r="W304">
        <v>81.874693089999994</v>
      </c>
      <c r="X304">
        <v>83.507975400000007</v>
      </c>
      <c r="Y304">
        <v>85.1109984</v>
      </c>
      <c r="Z304">
        <v>86.708463080000001</v>
      </c>
      <c r="AA304">
        <v>88.320835669999994</v>
      </c>
      <c r="AB304">
        <v>89.951423180000006</v>
      </c>
      <c r="AC304">
        <v>91.619436160000006</v>
      </c>
      <c r="AD304">
        <v>93.319669529999999</v>
      </c>
      <c r="AE304">
        <v>95.103856649999997</v>
      </c>
      <c r="AF304">
        <v>96.953925960000007</v>
      </c>
      <c r="AG304">
        <v>98.840257699999995</v>
      </c>
      <c r="AH304">
        <v>100.8222557</v>
      </c>
      <c r="AI304">
        <v>102.83206269999999</v>
      </c>
      <c r="AJ304">
        <v>104.8713861</v>
      </c>
      <c r="AK304">
        <v>106.9526098</v>
      </c>
      <c r="AL304">
        <v>109.07343210000001</v>
      </c>
      <c r="AM304">
        <v>111.2036361</v>
      </c>
      <c r="AN304">
        <v>113.36789450000001</v>
      </c>
      <c r="AO304">
        <v>115.5638464</v>
      </c>
      <c r="AP304">
        <v>117.78789190000001</v>
      </c>
      <c r="AQ304">
        <v>120.04744239999999</v>
      </c>
      <c r="AR304">
        <v>122.34902200000001</v>
      </c>
      <c r="AS304">
        <v>124.6971824</v>
      </c>
      <c r="AT304">
        <v>127.0907708</v>
      </c>
      <c r="AU304">
        <v>129.5313065</v>
      </c>
      <c r="AV304">
        <v>132.05318220000001</v>
      </c>
    </row>
    <row r="305" spans="1:48" x14ac:dyDescent="0.25">
      <c r="A305" s="27" t="s">
        <v>2124</v>
      </c>
      <c r="B305">
        <v>42.958395310013202</v>
      </c>
      <c r="C305">
        <v>43.8175632162135</v>
      </c>
      <c r="D305">
        <v>44.692941189999999</v>
      </c>
      <c r="E305">
        <v>45.46013267</v>
      </c>
      <c r="F305">
        <v>46.20397715</v>
      </c>
      <c r="G305">
        <v>46.765904900000002</v>
      </c>
      <c r="H305">
        <v>46.301543170000002</v>
      </c>
      <c r="I305">
        <v>45.659795459999998</v>
      </c>
      <c r="J305">
        <v>45.309601530000002</v>
      </c>
      <c r="K305">
        <v>45.218953800000001</v>
      </c>
      <c r="L305">
        <v>45.118870110000003</v>
      </c>
      <c r="M305">
        <v>45.073292629999997</v>
      </c>
      <c r="N305">
        <v>45.088287270000002</v>
      </c>
      <c r="O305">
        <v>45.213973269999997</v>
      </c>
      <c r="P305">
        <v>45.757423150000001</v>
      </c>
      <c r="Q305">
        <v>46.743626399999997</v>
      </c>
      <c r="R305">
        <v>47.66712819</v>
      </c>
      <c r="S305">
        <v>48.627339499999998</v>
      </c>
      <c r="T305">
        <v>49.60360524</v>
      </c>
      <c r="U305">
        <v>50.604654699999998</v>
      </c>
      <c r="V305">
        <v>51.618410359999999</v>
      </c>
      <c r="W305">
        <v>52.656435520000002</v>
      </c>
      <c r="X305">
        <v>53.685683279999999</v>
      </c>
      <c r="Y305">
        <v>54.730509759999997</v>
      </c>
      <c r="Z305">
        <v>55.768169270000001</v>
      </c>
      <c r="AA305">
        <v>56.80388061</v>
      </c>
      <c r="AB305">
        <v>57.849621079999999</v>
      </c>
      <c r="AC305">
        <v>58.921150529999998</v>
      </c>
      <c r="AD305">
        <v>60.025679859999997</v>
      </c>
      <c r="AE305">
        <v>61.163114759999999</v>
      </c>
      <c r="AF305">
        <v>62.345117889999997</v>
      </c>
      <c r="AG305">
        <v>63.570221089999997</v>
      </c>
      <c r="AH305">
        <v>64.824457269999996</v>
      </c>
      <c r="AI305">
        <v>66.119211680000006</v>
      </c>
      <c r="AJ305">
        <v>67.437976230000004</v>
      </c>
      <c r="AK305">
        <v>68.777961169999998</v>
      </c>
      <c r="AL305">
        <v>70.141466620000003</v>
      </c>
      <c r="AM305">
        <v>71.513997750000001</v>
      </c>
      <c r="AN305">
        <v>72.90622544</v>
      </c>
      <c r="AO305">
        <v>74.315387340000001</v>
      </c>
      <c r="AP305">
        <v>75.745714599999999</v>
      </c>
      <c r="AQ305">
        <v>77.199852019999994</v>
      </c>
      <c r="AR305">
        <v>78.681280119999997</v>
      </c>
      <c r="AS305">
        <v>80.190472970000002</v>
      </c>
      <c r="AT305">
        <v>81.729658610000001</v>
      </c>
      <c r="AU305">
        <v>83.299566889999994</v>
      </c>
      <c r="AV305">
        <v>84.921939260000002</v>
      </c>
    </row>
    <row r="306" spans="1:48" x14ac:dyDescent="0.25">
      <c r="A306" s="27" t="s">
        <v>2125</v>
      </c>
      <c r="B306">
        <v>39.5201184324698</v>
      </c>
      <c r="C306">
        <v>40.310520801119203</v>
      </c>
      <c r="D306">
        <v>41.115835830000002</v>
      </c>
      <c r="E306">
        <v>41.82162332</v>
      </c>
      <c r="F306">
        <v>42.505932440000002</v>
      </c>
      <c r="G306">
        <v>43.022884980000001</v>
      </c>
      <c r="H306">
        <v>42.595689540000002</v>
      </c>
      <c r="I306">
        <v>42.005305630000002</v>
      </c>
      <c r="J306">
        <v>41.683140289999997</v>
      </c>
      <c r="K306">
        <v>41.59974777</v>
      </c>
      <c r="L306">
        <v>41.507674510000001</v>
      </c>
      <c r="M306">
        <v>41.46574494</v>
      </c>
      <c r="N306">
        <v>41.479539449999997</v>
      </c>
      <c r="O306">
        <v>41.595165870000002</v>
      </c>
      <c r="P306">
        <v>42.095119459999999</v>
      </c>
      <c r="Q306">
        <v>43.00238959</v>
      </c>
      <c r="R306">
        <v>43.857516740000001</v>
      </c>
      <c r="S306">
        <v>44.735717139999998</v>
      </c>
      <c r="T306">
        <v>45.631895499999999</v>
      </c>
      <c r="U306">
        <v>46.55033031</v>
      </c>
      <c r="V306">
        <v>47.488389859999998</v>
      </c>
      <c r="W306">
        <v>48.440070599999999</v>
      </c>
      <c r="X306">
        <v>49.404552770000002</v>
      </c>
      <c r="Y306">
        <v>50.361506949999999</v>
      </c>
      <c r="Z306">
        <v>51.302379389999999</v>
      </c>
      <c r="AA306">
        <v>52.250236710000003</v>
      </c>
      <c r="AB306">
        <v>53.214361019999998</v>
      </c>
      <c r="AC306">
        <v>54.200927729999997</v>
      </c>
      <c r="AD306">
        <v>55.213808049999997</v>
      </c>
      <c r="AE306">
        <v>56.264288149999999</v>
      </c>
      <c r="AF306">
        <v>57.359421709999999</v>
      </c>
      <c r="AG306">
        <v>58.483664169999997</v>
      </c>
      <c r="AH306">
        <v>59.644613460000002</v>
      </c>
      <c r="AI306">
        <v>60.839388219999996</v>
      </c>
      <c r="AJ306">
        <v>62.047666020000001</v>
      </c>
      <c r="AK306">
        <v>63.276615980000003</v>
      </c>
      <c r="AL306">
        <v>64.529803720000004</v>
      </c>
      <c r="AM306">
        <v>65.796512550000003</v>
      </c>
      <c r="AN306">
        <v>67.073252789999998</v>
      </c>
      <c r="AO306">
        <v>68.367388050000002</v>
      </c>
      <c r="AP306">
        <v>69.682477460000001</v>
      </c>
      <c r="AQ306">
        <v>71.020592600000001</v>
      </c>
      <c r="AR306">
        <v>72.383586269999995</v>
      </c>
      <c r="AS306">
        <v>73.772222630000002</v>
      </c>
      <c r="AT306">
        <v>75.188578719999995</v>
      </c>
      <c r="AU306">
        <v>76.633226649999997</v>
      </c>
      <c r="AV306">
        <v>78.121192890000003</v>
      </c>
    </row>
    <row r="307" spans="1:48" x14ac:dyDescent="0.25">
      <c r="A307" s="27" t="s">
        <v>2126</v>
      </c>
      <c r="B307">
        <v>33.697069125204798</v>
      </c>
      <c r="C307">
        <v>34.371010507708903</v>
      </c>
      <c r="D307">
        <v>35.057667260000002</v>
      </c>
      <c r="E307">
        <v>35.65946125</v>
      </c>
      <c r="F307">
        <v>36.24294158</v>
      </c>
      <c r="G307">
        <v>36.683724300000002</v>
      </c>
      <c r="H307">
        <v>36.319473520000003</v>
      </c>
      <c r="I307">
        <v>35.816079090000002</v>
      </c>
      <c r="J307">
        <v>35.541382859999999</v>
      </c>
      <c r="K307">
        <v>35.470277719999999</v>
      </c>
      <c r="L307">
        <v>35.391770899999997</v>
      </c>
      <c r="M307">
        <v>35.35601939</v>
      </c>
      <c r="N307">
        <v>35.367781360000002</v>
      </c>
      <c r="O307">
        <v>35.466370929999997</v>
      </c>
      <c r="P307">
        <v>35.892659399999999</v>
      </c>
      <c r="Q307">
        <v>36.666248789999997</v>
      </c>
      <c r="R307">
        <v>37.401041280000001</v>
      </c>
      <c r="S307">
        <v>38.143927009999999</v>
      </c>
      <c r="T307">
        <v>38.903344930000003</v>
      </c>
      <c r="U307">
        <v>39.677550689999997</v>
      </c>
      <c r="V307">
        <v>40.46956685</v>
      </c>
      <c r="W307">
        <v>41.27062652</v>
      </c>
      <c r="X307">
        <v>42.098845869999998</v>
      </c>
      <c r="Y307">
        <v>42.915331590000001</v>
      </c>
      <c r="Z307">
        <v>43.74210927</v>
      </c>
      <c r="AA307">
        <v>44.578754089999997</v>
      </c>
      <c r="AB307">
        <v>45.42601792</v>
      </c>
      <c r="AC307">
        <v>46.290751419999999</v>
      </c>
      <c r="AD307">
        <v>47.167093389999998</v>
      </c>
      <c r="AE307">
        <v>48.075708200000001</v>
      </c>
      <c r="AF307">
        <v>49.006184740000002</v>
      </c>
      <c r="AG307">
        <v>49.952049549999998</v>
      </c>
      <c r="AH307">
        <v>50.942306799999997</v>
      </c>
      <c r="AI307">
        <v>51.943529300000002</v>
      </c>
      <c r="AJ307">
        <v>52.967352300000002</v>
      </c>
      <c r="AK307">
        <v>54.012059739999998</v>
      </c>
      <c r="AL307">
        <v>55.077649340000001</v>
      </c>
      <c r="AM307">
        <v>56.153405370000002</v>
      </c>
      <c r="AN307">
        <v>57.247424549999998</v>
      </c>
      <c r="AO307">
        <v>58.360910140000001</v>
      </c>
      <c r="AP307">
        <v>59.491641899999998</v>
      </c>
      <c r="AQ307">
        <v>60.63970672</v>
      </c>
      <c r="AR307">
        <v>61.807437589999999</v>
      </c>
      <c r="AS307">
        <v>62.997853139999997</v>
      </c>
      <c r="AT307">
        <v>64.210635800000006</v>
      </c>
      <c r="AU307">
        <v>65.447178620000003</v>
      </c>
      <c r="AV307">
        <v>66.721444230000003</v>
      </c>
    </row>
    <row r="308" spans="1:48" x14ac:dyDescent="0.25">
      <c r="A308" s="27" t="s">
        <v>2127</v>
      </c>
      <c r="B308">
        <v>45.073276376941898</v>
      </c>
      <c r="C308">
        <v>45.974741904480702</v>
      </c>
      <c r="D308">
        <v>46.89321554</v>
      </c>
      <c r="E308">
        <v>47.698176549999999</v>
      </c>
      <c r="F308">
        <v>48.478641170000003</v>
      </c>
      <c r="G308">
        <v>49.068233139999997</v>
      </c>
      <c r="H308">
        <v>48.581010460000002</v>
      </c>
      <c r="I308">
        <v>47.90766893</v>
      </c>
      <c r="J308">
        <v>47.54023463</v>
      </c>
      <c r="K308">
        <v>47.445124229999998</v>
      </c>
      <c r="L308">
        <v>47.34011332</v>
      </c>
      <c r="M308">
        <v>47.292292019999998</v>
      </c>
      <c r="N308">
        <v>47.308024860000003</v>
      </c>
      <c r="O308">
        <v>47.439898499999998</v>
      </c>
      <c r="P308">
        <v>48.010102920000001</v>
      </c>
      <c r="Q308">
        <v>49.04485785</v>
      </c>
      <c r="R308">
        <v>50.027717969999998</v>
      </c>
      <c r="S308">
        <v>51.021403599999999</v>
      </c>
      <c r="T308">
        <v>52.037202749999999</v>
      </c>
      <c r="U308">
        <v>53.07278213</v>
      </c>
      <c r="V308">
        <v>54.13218475</v>
      </c>
      <c r="W308">
        <v>55.203683990000002</v>
      </c>
      <c r="X308">
        <v>56.31151208</v>
      </c>
      <c r="Y308">
        <v>57.403645240000003</v>
      </c>
      <c r="Z308">
        <v>58.509544939999998</v>
      </c>
      <c r="AA308">
        <v>59.628642970000001</v>
      </c>
      <c r="AB308">
        <v>60.761944999999997</v>
      </c>
      <c r="AC308">
        <v>61.918614490000003</v>
      </c>
      <c r="AD308">
        <v>63.090811520000003</v>
      </c>
      <c r="AE308">
        <v>64.306176750000006</v>
      </c>
      <c r="AF308">
        <v>65.550784289999996</v>
      </c>
      <c r="AG308">
        <v>66.815975210000005</v>
      </c>
      <c r="AH308">
        <v>68.140545560000007</v>
      </c>
      <c r="AI308">
        <v>69.479783049999995</v>
      </c>
      <c r="AJ308">
        <v>70.849251010000003</v>
      </c>
      <c r="AK308">
        <v>72.246654070000005</v>
      </c>
      <c r="AL308">
        <v>73.671989150000002</v>
      </c>
      <c r="AM308">
        <v>75.110922860000002</v>
      </c>
      <c r="AN308">
        <v>76.574285399999894</v>
      </c>
      <c r="AO308">
        <v>78.063686270000005</v>
      </c>
      <c r="AP308">
        <v>79.576155639999996</v>
      </c>
      <c r="AQ308">
        <v>81.111809789999995</v>
      </c>
      <c r="AR308">
        <v>82.673769199999995</v>
      </c>
      <c r="AS308">
        <v>84.266071760000003</v>
      </c>
      <c r="AT308">
        <v>85.888292620000001</v>
      </c>
      <c r="AU308">
        <v>87.542295109999998</v>
      </c>
      <c r="AV308">
        <v>89.246755759999999</v>
      </c>
    </row>
    <row r="309" spans="1:48" x14ac:dyDescent="0.25">
      <c r="A309" s="27" t="s">
        <v>2128</v>
      </c>
      <c r="B309">
        <v>45.073276376941898</v>
      </c>
      <c r="C309">
        <v>45.974741904480702</v>
      </c>
      <c r="D309">
        <v>46.89321554</v>
      </c>
      <c r="E309">
        <v>47.698176549999999</v>
      </c>
      <c r="F309">
        <v>48.478641170000003</v>
      </c>
      <c r="G309">
        <v>49.068233139999997</v>
      </c>
      <c r="H309">
        <v>48.581010460000002</v>
      </c>
      <c r="I309">
        <v>47.90766893</v>
      </c>
      <c r="J309">
        <v>47.54023463</v>
      </c>
      <c r="K309">
        <v>47.445124229999998</v>
      </c>
      <c r="L309">
        <v>47.34011332</v>
      </c>
      <c r="M309">
        <v>47.292292019999998</v>
      </c>
      <c r="N309">
        <v>47.308024860000003</v>
      </c>
      <c r="O309">
        <v>47.439898499999998</v>
      </c>
      <c r="P309">
        <v>48.010102920000001</v>
      </c>
      <c r="Q309">
        <v>49.04485785</v>
      </c>
      <c r="R309">
        <v>50.027717969999998</v>
      </c>
      <c r="S309">
        <v>51.021403599999999</v>
      </c>
      <c r="T309">
        <v>52.037202749999999</v>
      </c>
      <c r="U309">
        <v>53.07278213</v>
      </c>
      <c r="V309">
        <v>54.13218475</v>
      </c>
      <c r="W309">
        <v>55.203683990000002</v>
      </c>
      <c r="X309">
        <v>56.31151208</v>
      </c>
      <c r="Y309">
        <v>57.403645240000003</v>
      </c>
      <c r="Z309">
        <v>58.509544939999998</v>
      </c>
      <c r="AA309">
        <v>59.628642970000001</v>
      </c>
      <c r="AB309">
        <v>60.761944999999997</v>
      </c>
      <c r="AC309">
        <v>61.918614490000003</v>
      </c>
      <c r="AD309">
        <v>63.090811520000003</v>
      </c>
      <c r="AE309">
        <v>64.306176750000006</v>
      </c>
      <c r="AF309">
        <v>65.550784289999996</v>
      </c>
      <c r="AG309">
        <v>66.815975210000005</v>
      </c>
      <c r="AH309">
        <v>68.140545560000007</v>
      </c>
      <c r="AI309">
        <v>69.479783049999995</v>
      </c>
      <c r="AJ309">
        <v>70.849251010000003</v>
      </c>
      <c r="AK309">
        <v>72.246654070000005</v>
      </c>
      <c r="AL309">
        <v>73.671989150000002</v>
      </c>
      <c r="AM309">
        <v>75.110922860000002</v>
      </c>
      <c r="AN309">
        <v>76.574285399999894</v>
      </c>
      <c r="AO309">
        <v>78.063686270000005</v>
      </c>
      <c r="AP309">
        <v>79.576155639999996</v>
      </c>
      <c r="AQ309">
        <v>81.111809789999995</v>
      </c>
      <c r="AR309">
        <v>82.673769199999995</v>
      </c>
      <c r="AS309">
        <v>84.266071760000003</v>
      </c>
      <c r="AT309">
        <v>85.888292620000001</v>
      </c>
      <c r="AU309">
        <v>87.542295109999998</v>
      </c>
      <c r="AV309">
        <v>89.246755759999999</v>
      </c>
    </row>
    <row r="310" spans="1:48" x14ac:dyDescent="0.25">
      <c r="A310" s="27" t="s">
        <v>2129</v>
      </c>
      <c r="B310">
        <v>69.608103171583195</v>
      </c>
      <c r="C310">
        <v>71.000265235014794</v>
      </c>
      <c r="D310">
        <v>72.418049429999996</v>
      </c>
      <c r="E310">
        <v>74.659234119999894</v>
      </c>
      <c r="F310">
        <v>75.316367990000003</v>
      </c>
      <c r="G310">
        <v>73.575095160000004</v>
      </c>
      <c r="H310">
        <v>74.373661170000005</v>
      </c>
      <c r="I310">
        <v>75.666379230000004</v>
      </c>
      <c r="J310">
        <v>76.33494666</v>
      </c>
      <c r="K310">
        <v>77.085071740000004</v>
      </c>
      <c r="L310">
        <v>77.655939660000001</v>
      </c>
      <c r="M310">
        <v>77.941377220000007</v>
      </c>
      <c r="N310">
        <v>79.144190050000006</v>
      </c>
      <c r="O310">
        <v>80.923854599999999</v>
      </c>
      <c r="P310">
        <v>82.173266729999995</v>
      </c>
      <c r="Q310">
        <v>83.719953009999998</v>
      </c>
      <c r="R310">
        <v>85.399782830000007</v>
      </c>
      <c r="S310">
        <v>87.104972540000006</v>
      </c>
      <c r="T310">
        <v>88.845669330000007</v>
      </c>
      <c r="U310">
        <v>90.628797460000001</v>
      </c>
      <c r="V310">
        <v>92.463905389999894</v>
      </c>
      <c r="W310">
        <v>94.314105960000006</v>
      </c>
      <c r="X310">
        <v>96.21947754</v>
      </c>
      <c r="Y310">
        <v>98.07266439</v>
      </c>
      <c r="Z310">
        <v>99.906247410000006</v>
      </c>
      <c r="AA310">
        <v>101.75087259999999</v>
      </c>
      <c r="AB310">
        <v>103.6229355</v>
      </c>
      <c r="AC310">
        <v>105.5392329</v>
      </c>
      <c r="AD310">
        <v>107.4924053</v>
      </c>
      <c r="AE310">
        <v>109.544816</v>
      </c>
      <c r="AF310">
        <v>111.6748619</v>
      </c>
      <c r="AG310">
        <v>113.8499095</v>
      </c>
      <c r="AH310">
        <v>116.138277</v>
      </c>
      <c r="AI310">
        <v>118.458253</v>
      </c>
      <c r="AJ310">
        <v>120.8138007</v>
      </c>
      <c r="AK310">
        <v>123.2094103</v>
      </c>
      <c r="AL310">
        <v>125.65018209999999</v>
      </c>
      <c r="AM310">
        <v>128.11234229999999</v>
      </c>
      <c r="AN310">
        <v>130.60577079999999</v>
      </c>
      <c r="AO310">
        <v>133.1290616</v>
      </c>
      <c r="AP310">
        <v>135.6897702</v>
      </c>
      <c r="AQ310">
        <v>138.29332070000001</v>
      </c>
      <c r="AR310">
        <v>140.9454653</v>
      </c>
      <c r="AS310">
        <v>143.64930409999999</v>
      </c>
      <c r="AT310">
        <v>146.40560730000001</v>
      </c>
      <c r="AU310">
        <v>149.21732560000001</v>
      </c>
      <c r="AV310">
        <v>152.11628260000001</v>
      </c>
    </row>
    <row r="311" spans="1:48" x14ac:dyDescent="0.25">
      <c r="A311" s="27" t="s">
        <v>2130</v>
      </c>
      <c r="B311">
        <v>69.608103171583195</v>
      </c>
      <c r="C311">
        <v>71.000265235014794</v>
      </c>
      <c r="D311">
        <v>72.418049429999996</v>
      </c>
      <c r="E311">
        <v>74.659234119999894</v>
      </c>
      <c r="F311">
        <v>75.316367990000003</v>
      </c>
      <c r="G311">
        <v>73.575095160000004</v>
      </c>
      <c r="H311">
        <v>74.594136449999894</v>
      </c>
      <c r="I311">
        <v>76.115659070000007</v>
      </c>
      <c r="J311">
        <v>76.788196209999995</v>
      </c>
      <c r="K311">
        <v>77.542775270000007</v>
      </c>
      <c r="L311">
        <v>78.117032800000004</v>
      </c>
      <c r="M311">
        <v>78.404165180000007</v>
      </c>
      <c r="N311">
        <v>79.614119880000004</v>
      </c>
      <c r="O311">
        <v>81.404351439999999</v>
      </c>
      <c r="P311">
        <v>82.661182139999994</v>
      </c>
      <c r="Q311">
        <v>84.217052080000002</v>
      </c>
      <c r="R311">
        <v>85.906856140000002</v>
      </c>
      <c r="S311">
        <v>87.622170650000001</v>
      </c>
      <c r="T311">
        <v>89.373203059999994</v>
      </c>
      <c r="U311">
        <v>91.166918789999997</v>
      </c>
      <c r="V311">
        <v>93.012922959999997</v>
      </c>
      <c r="W311">
        <v>94.874109320000002</v>
      </c>
      <c r="X311">
        <v>96.790794329999997</v>
      </c>
      <c r="Y311">
        <v>98.6549847</v>
      </c>
      <c r="Z311">
        <v>100.4994549</v>
      </c>
      <c r="AA311">
        <v>102.3550328</v>
      </c>
      <c r="AB311">
        <v>104.2382113</v>
      </c>
      <c r="AC311">
        <v>106.16588710000001</v>
      </c>
      <c r="AD311">
        <v>108.13065659999999</v>
      </c>
      <c r="AE311">
        <v>110.1952538</v>
      </c>
      <c r="AF311">
        <v>112.3379472</v>
      </c>
      <c r="AG311">
        <v>114.5259095</v>
      </c>
      <c r="AH311">
        <v>116.8278645</v>
      </c>
      <c r="AI311">
        <v>119.1616156</v>
      </c>
      <c r="AJ311">
        <v>121.53114979999999</v>
      </c>
      <c r="AK311">
        <v>123.9409836</v>
      </c>
      <c r="AL311">
        <v>126.3962478</v>
      </c>
      <c r="AM311">
        <v>128.87302750000001</v>
      </c>
      <c r="AN311">
        <v>131.38126099999999</v>
      </c>
      <c r="AO311">
        <v>133.91953419999999</v>
      </c>
      <c r="AP311">
        <v>136.49544739999999</v>
      </c>
      <c r="AQ311">
        <v>139.1144568</v>
      </c>
      <c r="AR311">
        <v>141.78234900000001</v>
      </c>
      <c r="AS311">
        <v>144.50224220000001</v>
      </c>
      <c r="AT311">
        <v>147.27491130000001</v>
      </c>
      <c r="AU311">
        <v>150.10332460000001</v>
      </c>
      <c r="AV311">
        <v>153.0194946</v>
      </c>
    </row>
    <row r="312" spans="1:48" x14ac:dyDescent="0.25">
      <c r="A312" s="27" t="s">
        <v>2131</v>
      </c>
      <c r="B312">
        <v>69.608103171583195</v>
      </c>
      <c r="C312">
        <v>71.000265235014894</v>
      </c>
      <c r="D312">
        <v>72.418049429999996</v>
      </c>
      <c r="E312">
        <v>74.659234119999894</v>
      </c>
      <c r="F312">
        <v>75.316367990000003</v>
      </c>
      <c r="G312">
        <v>73.575095160000004</v>
      </c>
      <c r="H312">
        <v>74.594136449999894</v>
      </c>
      <c r="I312">
        <v>76.115659070000007</v>
      </c>
      <c r="J312">
        <v>76.788196209999995</v>
      </c>
      <c r="K312">
        <v>77.542775270000007</v>
      </c>
      <c r="L312">
        <v>78.117032800000004</v>
      </c>
      <c r="M312">
        <v>78.404165180000007</v>
      </c>
      <c r="N312">
        <v>79.614119880000004</v>
      </c>
      <c r="O312">
        <v>81.404351439999999</v>
      </c>
      <c r="P312">
        <v>82.661182139999994</v>
      </c>
      <c r="Q312">
        <v>84.217052080000002</v>
      </c>
      <c r="R312">
        <v>85.906856140000002</v>
      </c>
      <c r="S312">
        <v>87.622170650000001</v>
      </c>
      <c r="T312">
        <v>89.373203059999994</v>
      </c>
      <c r="U312">
        <v>91.166918789999997</v>
      </c>
      <c r="V312">
        <v>93.012922959999997</v>
      </c>
      <c r="W312">
        <v>94.874109320000002</v>
      </c>
      <c r="X312">
        <v>96.790794329999997</v>
      </c>
      <c r="Y312">
        <v>98.6549847</v>
      </c>
      <c r="Z312">
        <v>100.4994549</v>
      </c>
      <c r="AA312">
        <v>102.3550328</v>
      </c>
      <c r="AB312">
        <v>104.2382113</v>
      </c>
      <c r="AC312">
        <v>106.16588710000001</v>
      </c>
      <c r="AD312">
        <v>108.13065659999999</v>
      </c>
      <c r="AE312">
        <v>110.1952538</v>
      </c>
      <c r="AF312">
        <v>112.3379472</v>
      </c>
      <c r="AG312">
        <v>114.5259095</v>
      </c>
      <c r="AH312">
        <v>116.8278645</v>
      </c>
      <c r="AI312">
        <v>119.1616156</v>
      </c>
      <c r="AJ312">
        <v>121.53114979999999</v>
      </c>
      <c r="AK312">
        <v>123.9409836</v>
      </c>
      <c r="AL312">
        <v>126.3962478</v>
      </c>
      <c r="AM312">
        <v>128.87302750000001</v>
      </c>
      <c r="AN312">
        <v>131.38126099999999</v>
      </c>
      <c r="AO312">
        <v>133.91953419999999</v>
      </c>
      <c r="AP312">
        <v>136.49544739999999</v>
      </c>
      <c r="AQ312">
        <v>139.1144568</v>
      </c>
      <c r="AR312">
        <v>141.78234900000001</v>
      </c>
      <c r="AS312">
        <v>144.50224220000001</v>
      </c>
      <c r="AT312">
        <v>147.27491130000001</v>
      </c>
      <c r="AU312">
        <v>150.10332460000001</v>
      </c>
      <c r="AV312">
        <v>153.0194946</v>
      </c>
    </row>
    <row r="313" spans="1:48" x14ac:dyDescent="0.25">
      <c r="A313" s="27" t="s">
        <v>2132</v>
      </c>
      <c r="B313">
        <v>69.608103171583195</v>
      </c>
      <c r="C313">
        <v>71.000265235014794</v>
      </c>
      <c r="D313">
        <v>72.418049429999996</v>
      </c>
      <c r="E313">
        <v>74.659234119999894</v>
      </c>
      <c r="F313">
        <v>75.316367990000003</v>
      </c>
      <c r="G313">
        <v>73.575095160000004</v>
      </c>
      <c r="H313">
        <v>74.594136449999894</v>
      </c>
      <c r="I313">
        <v>76.115659070000007</v>
      </c>
      <c r="J313">
        <v>76.788196209999995</v>
      </c>
      <c r="K313">
        <v>77.542775270000007</v>
      </c>
      <c r="L313">
        <v>78.117032800000004</v>
      </c>
      <c r="M313">
        <v>78.404165180000007</v>
      </c>
      <c r="N313">
        <v>79.614119880000004</v>
      </c>
      <c r="O313">
        <v>81.404351439999999</v>
      </c>
      <c r="P313">
        <v>82.661182139999994</v>
      </c>
      <c r="Q313">
        <v>84.217052080000002</v>
      </c>
      <c r="R313">
        <v>85.906856140000002</v>
      </c>
      <c r="S313">
        <v>87.622170650000001</v>
      </c>
      <c r="T313">
        <v>89.373203059999994</v>
      </c>
      <c r="U313">
        <v>91.166918789999997</v>
      </c>
      <c r="V313">
        <v>93.012922959999997</v>
      </c>
      <c r="W313">
        <v>94.874109320000002</v>
      </c>
      <c r="X313">
        <v>96.790794329999997</v>
      </c>
      <c r="Y313">
        <v>98.6549847</v>
      </c>
      <c r="Z313">
        <v>100.4994549</v>
      </c>
      <c r="AA313">
        <v>102.3550328</v>
      </c>
      <c r="AB313">
        <v>104.2382113</v>
      </c>
      <c r="AC313">
        <v>106.16588710000001</v>
      </c>
      <c r="AD313">
        <v>108.13065659999999</v>
      </c>
      <c r="AE313">
        <v>110.1952538</v>
      </c>
      <c r="AF313">
        <v>112.3379472</v>
      </c>
      <c r="AG313">
        <v>114.5259095</v>
      </c>
      <c r="AH313">
        <v>116.8278645</v>
      </c>
      <c r="AI313">
        <v>119.1616156</v>
      </c>
      <c r="AJ313">
        <v>121.53114979999999</v>
      </c>
      <c r="AK313">
        <v>123.9409836</v>
      </c>
      <c r="AL313">
        <v>126.3962478</v>
      </c>
      <c r="AM313">
        <v>128.87302750000001</v>
      </c>
      <c r="AN313">
        <v>131.38126099999999</v>
      </c>
      <c r="AO313">
        <v>133.91953419999999</v>
      </c>
      <c r="AP313">
        <v>136.49544739999999</v>
      </c>
      <c r="AQ313">
        <v>139.1144568</v>
      </c>
      <c r="AR313">
        <v>141.78234900000001</v>
      </c>
      <c r="AS313">
        <v>144.50224220000001</v>
      </c>
      <c r="AT313">
        <v>147.27491130000001</v>
      </c>
      <c r="AU313">
        <v>150.10332460000001</v>
      </c>
      <c r="AV313">
        <v>153.0194946</v>
      </c>
    </row>
    <row r="314" spans="1:48" x14ac:dyDescent="0.25">
      <c r="A314" s="27" t="s">
        <v>2133</v>
      </c>
      <c r="B314">
        <v>69.608103171583195</v>
      </c>
      <c r="C314">
        <v>71.000265235014794</v>
      </c>
      <c r="D314">
        <v>72.418049429999996</v>
      </c>
      <c r="E314">
        <v>74.659234119999894</v>
      </c>
      <c r="F314">
        <v>75.316367990000003</v>
      </c>
      <c r="G314">
        <v>73.575095160000004</v>
      </c>
      <c r="H314">
        <v>74.594136449999894</v>
      </c>
      <c r="I314">
        <v>76.115659070000007</v>
      </c>
      <c r="J314">
        <v>76.788196209999995</v>
      </c>
      <c r="K314">
        <v>77.590804660000003</v>
      </c>
      <c r="L314">
        <v>78.223292959999995</v>
      </c>
      <c r="M314">
        <v>78.570460269999998</v>
      </c>
      <c r="N314">
        <v>79.782981289999995</v>
      </c>
      <c r="O314">
        <v>81.577009930000003</v>
      </c>
      <c r="P314">
        <v>82.836506360000001</v>
      </c>
      <c r="Q314">
        <v>84.395676300000005</v>
      </c>
      <c r="R314">
        <v>86.08906442</v>
      </c>
      <c r="S314">
        <v>87.808017100000001</v>
      </c>
      <c r="T314">
        <v>89.562763459999999</v>
      </c>
      <c r="U314">
        <v>91.360283620000004</v>
      </c>
      <c r="V314">
        <v>93.210203190000001</v>
      </c>
      <c r="W314">
        <v>95.075337140000002</v>
      </c>
      <c r="X314">
        <v>96.996087410000001</v>
      </c>
      <c r="Y314">
        <v>98.864231739999994</v>
      </c>
      <c r="Z314">
        <v>100.712614</v>
      </c>
      <c r="AA314">
        <v>102.5721277</v>
      </c>
      <c r="AB314">
        <v>104.4593004</v>
      </c>
      <c r="AC314">
        <v>106.3910648</v>
      </c>
      <c r="AD314">
        <v>108.3600016</v>
      </c>
      <c r="AE314">
        <v>110.4289777</v>
      </c>
      <c r="AF314">
        <v>112.5762158</v>
      </c>
      <c r="AG314">
        <v>114.7688187</v>
      </c>
      <c r="AH314">
        <v>117.0756562</v>
      </c>
      <c r="AI314">
        <v>119.4143572</v>
      </c>
      <c r="AJ314">
        <v>121.78891710000001</v>
      </c>
      <c r="AK314">
        <v>124.2038622</v>
      </c>
      <c r="AL314">
        <v>126.6643341</v>
      </c>
      <c r="AM314">
        <v>129.1463669</v>
      </c>
      <c r="AN314">
        <v>131.6599204</v>
      </c>
      <c r="AO314">
        <v>134.20357730000001</v>
      </c>
      <c r="AP314">
        <v>136.784954</v>
      </c>
      <c r="AQ314">
        <v>139.4095184</v>
      </c>
      <c r="AR314">
        <v>142.08306909999999</v>
      </c>
      <c r="AS314">
        <v>144.80873120000001</v>
      </c>
      <c r="AT314">
        <v>147.58728110000001</v>
      </c>
      <c r="AU314">
        <v>150.4216935</v>
      </c>
      <c r="AV314">
        <v>153.3440487</v>
      </c>
    </row>
    <row r="315" spans="1:48" x14ac:dyDescent="0.25">
      <c r="A315" s="27" t="s">
        <v>2134</v>
      </c>
      <c r="B315">
        <v>69.608103171583195</v>
      </c>
      <c r="C315">
        <v>71.000265235014794</v>
      </c>
      <c r="D315">
        <v>72.418049429999996</v>
      </c>
      <c r="E315">
        <v>74.659234119999894</v>
      </c>
      <c r="F315">
        <v>75.316367990000003</v>
      </c>
      <c r="G315">
        <v>73.575095160000004</v>
      </c>
      <c r="H315">
        <v>74.594136449999894</v>
      </c>
      <c r="I315">
        <v>76.115659070000007</v>
      </c>
      <c r="J315">
        <v>76.788196209999995</v>
      </c>
      <c r="K315">
        <v>77.894037839999996</v>
      </c>
      <c r="L315">
        <v>78.827958749999894</v>
      </c>
      <c r="M315">
        <v>79.471309739999995</v>
      </c>
      <c r="N315">
        <v>80.697732909999999</v>
      </c>
      <c r="O315">
        <v>82.512330980000002</v>
      </c>
      <c r="P315">
        <v>83.78626817</v>
      </c>
      <c r="Q315">
        <v>85.363314770000002</v>
      </c>
      <c r="R315">
        <v>87.076118440000002</v>
      </c>
      <c r="S315">
        <v>88.814779770000001</v>
      </c>
      <c r="T315">
        <v>90.589645160000003</v>
      </c>
      <c r="U315">
        <v>92.407774810000006</v>
      </c>
      <c r="V315">
        <v>94.278904589999996</v>
      </c>
      <c r="W315">
        <v>96.165423250000003</v>
      </c>
      <c r="X315">
        <v>98.108195910000006</v>
      </c>
      <c r="Y315">
        <v>99.997759430000002</v>
      </c>
      <c r="Z315">
        <v>101.8673344</v>
      </c>
      <c r="AA315">
        <v>103.74816819999999</v>
      </c>
      <c r="AB315">
        <v>105.65697830000001</v>
      </c>
      <c r="AC315">
        <v>107.61089130000001</v>
      </c>
      <c r="AD315">
        <v>109.602403</v>
      </c>
      <c r="AE315">
        <v>111.69510099999999</v>
      </c>
      <c r="AF315">
        <v>113.8669582</v>
      </c>
      <c r="AG315">
        <v>116.0847004</v>
      </c>
      <c r="AH315">
        <v>118.4179869</v>
      </c>
      <c r="AI315">
        <v>120.78350229999999</v>
      </c>
      <c r="AJ315">
        <v>123.1852877</v>
      </c>
      <c r="AK315">
        <v>125.62792140000001</v>
      </c>
      <c r="AL315">
        <v>128.11660370000001</v>
      </c>
      <c r="AM315">
        <v>130.62709430000001</v>
      </c>
      <c r="AN315">
        <v>133.169467</v>
      </c>
      <c r="AO315">
        <v>135.74228819999999</v>
      </c>
      <c r="AP315">
        <v>138.3532616</v>
      </c>
      <c r="AQ315">
        <v>141.0079179</v>
      </c>
      <c r="AR315">
        <v>143.71212220000001</v>
      </c>
      <c r="AS315">
        <v>146.4690354</v>
      </c>
      <c r="AT315">
        <v>149.2794428</v>
      </c>
      <c r="AU315">
        <v>152.1463531</v>
      </c>
      <c r="AV315">
        <v>155.1022145</v>
      </c>
    </row>
    <row r="316" spans="1:48" x14ac:dyDescent="0.25">
      <c r="A316" s="27" t="s">
        <v>2135</v>
      </c>
      <c r="B316">
        <v>69.608103171583195</v>
      </c>
      <c r="C316">
        <v>71.000265235014894</v>
      </c>
      <c r="D316">
        <v>72.418049429999996</v>
      </c>
      <c r="E316">
        <v>74.659234119999894</v>
      </c>
      <c r="F316">
        <v>75.316367990000003</v>
      </c>
      <c r="G316">
        <v>73.575095160000004</v>
      </c>
      <c r="H316">
        <v>74.594136449999894</v>
      </c>
      <c r="I316">
        <v>76.115659070000007</v>
      </c>
      <c r="J316">
        <v>76.788196209999995</v>
      </c>
      <c r="K316">
        <v>77.28482314</v>
      </c>
      <c r="L316">
        <v>77.614228940000004</v>
      </c>
      <c r="M316">
        <v>77.660727399999999</v>
      </c>
      <c r="N316">
        <v>78.85920917</v>
      </c>
      <c r="O316">
        <v>80.632465539999998</v>
      </c>
      <c r="P316">
        <v>81.877378809999996</v>
      </c>
      <c r="Q316">
        <v>83.418495809999996</v>
      </c>
      <c r="R316">
        <v>85.092276940000005</v>
      </c>
      <c r="S316">
        <v>86.79132663</v>
      </c>
      <c r="T316">
        <v>88.525755529999998</v>
      </c>
      <c r="U316">
        <v>90.302463020000005</v>
      </c>
      <c r="V316">
        <v>92.130963170000001</v>
      </c>
      <c r="W316">
        <v>93.974501549999999</v>
      </c>
      <c r="X316">
        <v>95.873012299999999</v>
      </c>
      <c r="Y316">
        <v>97.719526220000006</v>
      </c>
      <c r="Z316">
        <v>99.546506910000005</v>
      </c>
      <c r="AA316">
        <v>101.38449</v>
      </c>
      <c r="AB316">
        <v>103.24981200000001</v>
      </c>
      <c r="AC316">
        <v>105.1592093</v>
      </c>
      <c r="AD316">
        <v>107.10534869999999</v>
      </c>
      <c r="AE316">
        <v>109.15036910000001</v>
      </c>
      <c r="AF316">
        <v>111.2727452</v>
      </c>
      <c r="AG316">
        <v>113.439961</v>
      </c>
      <c r="AH316">
        <v>115.7200886</v>
      </c>
      <c r="AI316">
        <v>118.0317108</v>
      </c>
      <c r="AJ316">
        <v>120.3787767</v>
      </c>
      <c r="AK316">
        <v>122.7657602</v>
      </c>
      <c r="AL316">
        <v>125.1977433</v>
      </c>
      <c r="AM316">
        <v>127.6510378</v>
      </c>
      <c r="AN316">
        <v>130.13548800000001</v>
      </c>
      <c r="AO316">
        <v>132.64969310000001</v>
      </c>
      <c r="AP316">
        <v>135.20118099999999</v>
      </c>
      <c r="AQ316">
        <v>137.79535680000001</v>
      </c>
      <c r="AR316">
        <v>140.43795159999999</v>
      </c>
      <c r="AS316">
        <v>143.13205450000001</v>
      </c>
      <c r="AT316">
        <v>145.87843280000001</v>
      </c>
      <c r="AU316">
        <v>148.68002680000001</v>
      </c>
      <c r="AV316">
        <v>151.56854519999999</v>
      </c>
    </row>
    <row r="317" spans="1:48" x14ac:dyDescent="0.25">
      <c r="A317" s="27" t="s">
        <v>2136</v>
      </c>
      <c r="B317">
        <v>69.608103171583195</v>
      </c>
      <c r="C317">
        <v>71.000265235014894</v>
      </c>
      <c r="D317">
        <v>72.418049429999996</v>
      </c>
      <c r="E317">
        <v>74.659234119999894</v>
      </c>
      <c r="F317">
        <v>75.316367990000003</v>
      </c>
      <c r="G317">
        <v>73.575095160000004</v>
      </c>
      <c r="H317">
        <v>74.594136449999894</v>
      </c>
      <c r="I317">
        <v>76.115659070000007</v>
      </c>
      <c r="J317">
        <v>76.788196209999995</v>
      </c>
      <c r="K317">
        <v>77.715528359999894</v>
      </c>
      <c r="L317">
        <v>78.494919010000004</v>
      </c>
      <c r="M317">
        <v>79.005545470000001</v>
      </c>
      <c r="N317">
        <v>80.224780839999994</v>
      </c>
      <c r="O317">
        <v>82.028743939999998</v>
      </c>
      <c r="P317">
        <v>83.295214860000002</v>
      </c>
      <c r="Q317">
        <v>84.863018729999894</v>
      </c>
      <c r="R317">
        <v>86.565784010000002</v>
      </c>
      <c r="S317">
        <v>88.294255430000007</v>
      </c>
      <c r="T317">
        <v>90.058718729999995</v>
      </c>
      <c r="U317">
        <v>91.866192710000007</v>
      </c>
      <c r="V317">
        <v>93.726356190000004</v>
      </c>
      <c r="W317">
        <v>95.601818370000004</v>
      </c>
      <c r="X317">
        <v>97.533204839999996</v>
      </c>
      <c r="Y317">
        <v>99.411694019999999</v>
      </c>
      <c r="Z317">
        <v>101.2703118</v>
      </c>
      <c r="AA317">
        <v>103.1401225</v>
      </c>
      <c r="AB317">
        <v>105.0377455</v>
      </c>
      <c r="AC317">
        <v>106.98020699999999</v>
      </c>
      <c r="AD317">
        <v>108.9600468</v>
      </c>
      <c r="AE317">
        <v>111.04048</v>
      </c>
      <c r="AF317">
        <v>113.1996084</v>
      </c>
      <c r="AG317">
        <v>115.40435290000001</v>
      </c>
      <c r="AH317">
        <v>117.72396449999999</v>
      </c>
      <c r="AI317">
        <v>120.0756161</v>
      </c>
      <c r="AJ317">
        <v>122.4633252</v>
      </c>
      <c r="AK317">
        <v>124.8916431</v>
      </c>
      <c r="AL317">
        <v>127.36573989999999</v>
      </c>
      <c r="AM317">
        <v>129.86151699999999</v>
      </c>
      <c r="AN317">
        <v>132.38898940000001</v>
      </c>
      <c r="AO317">
        <v>134.94673180000001</v>
      </c>
      <c r="AP317">
        <v>137.54240279999999</v>
      </c>
      <c r="AQ317">
        <v>140.18150080000001</v>
      </c>
      <c r="AR317">
        <v>142.8698564</v>
      </c>
      <c r="AS317">
        <v>145.61061190000001</v>
      </c>
      <c r="AT317">
        <v>148.4045481</v>
      </c>
      <c r="AU317">
        <v>151.25465610000001</v>
      </c>
      <c r="AV317">
        <v>154.19319379999999</v>
      </c>
    </row>
    <row r="318" spans="1:48" x14ac:dyDescent="0.25">
      <c r="A318" s="27" t="s">
        <v>2137</v>
      </c>
      <c r="B318">
        <v>68.195058019305094</v>
      </c>
      <c r="C318">
        <v>69.5589591796912</v>
      </c>
      <c r="D318">
        <v>70.948593290000005</v>
      </c>
      <c r="E318">
        <v>72.166484870000005</v>
      </c>
      <c r="F318">
        <v>73.347313819999997</v>
      </c>
      <c r="G318">
        <v>74.239355889999999</v>
      </c>
      <c r="H318">
        <v>73.502196720000001</v>
      </c>
      <c r="I318">
        <v>72.483443070000007</v>
      </c>
      <c r="J318">
        <v>71.927521569999996</v>
      </c>
      <c r="K318">
        <v>71.879532089999998</v>
      </c>
      <c r="L318">
        <v>71.784489050000005</v>
      </c>
      <c r="M318">
        <v>71.743655779999997</v>
      </c>
      <c r="N318">
        <v>71.646261150000001</v>
      </c>
      <c r="O318">
        <v>71.766095309999997</v>
      </c>
      <c r="P318">
        <v>72.581198439999994</v>
      </c>
      <c r="Q318">
        <v>74.122279140000003</v>
      </c>
      <c r="R318">
        <v>75.607691360000004</v>
      </c>
      <c r="S318">
        <v>77.109464360000004</v>
      </c>
      <c r="T318">
        <v>78.644657910000006</v>
      </c>
      <c r="U318">
        <v>80.209745600000005</v>
      </c>
      <c r="V318">
        <v>81.810837719999995</v>
      </c>
      <c r="W318">
        <v>83.430211709999995</v>
      </c>
      <c r="X318">
        <v>85.104490049999995</v>
      </c>
      <c r="Y318">
        <v>86.755048369999997</v>
      </c>
      <c r="Z318">
        <v>88.426412299999996</v>
      </c>
      <c r="AA318">
        <v>90.117723089999998</v>
      </c>
      <c r="AB318">
        <v>91.83050059</v>
      </c>
      <c r="AC318">
        <v>93.578593699999999</v>
      </c>
      <c r="AD318">
        <v>95.350153890000001</v>
      </c>
      <c r="AE318">
        <v>97.186954720000003</v>
      </c>
      <c r="AF318">
        <v>99.067950060000001</v>
      </c>
      <c r="AG318">
        <v>100.9800534</v>
      </c>
      <c r="AH318">
        <v>102.9818978</v>
      </c>
      <c r="AI318">
        <v>105.00590889999999</v>
      </c>
      <c r="AJ318">
        <v>107.07560770000001</v>
      </c>
      <c r="AK318">
        <v>109.1875254</v>
      </c>
      <c r="AL318">
        <v>111.34165710000001</v>
      </c>
      <c r="AM318">
        <v>113.51634060000001</v>
      </c>
      <c r="AN318">
        <v>115.72794380000001</v>
      </c>
      <c r="AO318">
        <v>117.97889929999999</v>
      </c>
      <c r="AP318">
        <v>120.26471840000001</v>
      </c>
      <c r="AQ318">
        <v>122.58557709999999</v>
      </c>
      <c r="AR318">
        <v>124.9461915</v>
      </c>
      <c r="AS318">
        <v>127.3526639</v>
      </c>
      <c r="AT318">
        <v>129.80435220000001</v>
      </c>
      <c r="AU318">
        <v>132.30407260000001</v>
      </c>
      <c r="AV318">
        <v>134.88005129999999</v>
      </c>
    </row>
    <row r="319" spans="1:48" x14ac:dyDescent="0.25">
      <c r="A319" s="27" t="s">
        <v>2138</v>
      </c>
      <c r="B319">
        <v>68.195058019305094</v>
      </c>
      <c r="C319">
        <v>69.5589591796912</v>
      </c>
      <c r="D319">
        <v>70.948593290000005</v>
      </c>
      <c r="E319">
        <v>73.286920100000003</v>
      </c>
      <c r="F319">
        <v>75.062079479999994</v>
      </c>
      <c r="G319">
        <v>76.150754620000001</v>
      </c>
      <c r="H319">
        <v>75.307549510000001</v>
      </c>
      <c r="I319">
        <v>74.032446399999998</v>
      </c>
      <c r="J319">
        <v>73.172367480000005</v>
      </c>
      <c r="K319">
        <v>72.726620639999894</v>
      </c>
      <c r="L319">
        <v>72.292614040000004</v>
      </c>
      <c r="M319">
        <v>71.989573669999999</v>
      </c>
      <c r="N319">
        <v>71.83205169</v>
      </c>
      <c r="O319">
        <v>71.897661869999894</v>
      </c>
      <c r="P319">
        <v>72.667875899999999</v>
      </c>
      <c r="Q319">
        <v>74.173537390000007</v>
      </c>
      <c r="R319">
        <v>75.401647639999894</v>
      </c>
      <c r="S319">
        <v>75.720192949999998</v>
      </c>
      <c r="T319">
        <v>75.789178039999996</v>
      </c>
      <c r="U319">
        <v>76.243686550000007</v>
      </c>
      <c r="V319">
        <v>76.99027959</v>
      </c>
      <c r="W319">
        <v>77.942021949999997</v>
      </c>
      <c r="X319">
        <v>79.082753060000002</v>
      </c>
      <c r="Y319">
        <v>80.302890959999999</v>
      </c>
      <c r="Z319">
        <v>81.617375449999997</v>
      </c>
      <c r="AA319">
        <v>83.005848599999894</v>
      </c>
      <c r="AB319">
        <v>84.455293479999995</v>
      </c>
      <c r="AC319">
        <v>85.967775529999997</v>
      </c>
      <c r="AD319">
        <v>87.524497650000001</v>
      </c>
      <c r="AE319">
        <v>89.157937149999995</v>
      </c>
      <c r="AF319">
        <v>90.844407059999995</v>
      </c>
      <c r="AG319">
        <v>92.568684070000003</v>
      </c>
      <c r="AH319">
        <v>94.382118739999996</v>
      </c>
      <c r="AI319">
        <v>96.220988879999894</v>
      </c>
      <c r="AJ319">
        <v>98.105536090000001</v>
      </c>
      <c r="AK319">
        <v>100.0316011</v>
      </c>
      <c r="AL319">
        <v>101.9984506</v>
      </c>
      <c r="AM319">
        <v>103.98569910000001</v>
      </c>
      <c r="AN319">
        <v>106.00793830000001</v>
      </c>
      <c r="AO319">
        <v>108.06709600000001</v>
      </c>
      <c r="AP319">
        <v>110.1588371</v>
      </c>
      <c r="AQ319">
        <v>112.2831564</v>
      </c>
      <c r="AR319">
        <v>114.44424960000001</v>
      </c>
      <c r="AS319">
        <v>116.6476141</v>
      </c>
      <c r="AT319">
        <v>118.8925928</v>
      </c>
      <c r="AU319">
        <v>121.181714</v>
      </c>
      <c r="AV319">
        <v>123.54079280000001</v>
      </c>
    </row>
    <row r="320" spans="1:48" x14ac:dyDescent="0.25">
      <c r="A320" s="27" t="s">
        <v>2139</v>
      </c>
      <c r="B320">
        <v>68.195058019305094</v>
      </c>
      <c r="C320">
        <v>69.5589591796912</v>
      </c>
      <c r="D320">
        <v>70.948593290000005</v>
      </c>
      <c r="E320">
        <v>74.605320289999995</v>
      </c>
      <c r="F320">
        <v>77.096663649999996</v>
      </c>
      <c r="G320">
        <v>78.424309449999996</v>
      </c>
      <c r="H320">
        <v>77.452289179999994</v>
      </c>
      <c r="I320">
        <v>75.86645987</v>
      </c>
      <c r="J320">
        <v>74.639932650000006</v>
      </c>
      <c r="K320">
        <v>73.833418190000003</v>
      </c>
      <c r="L320">
        <v>73.073313400000004</v>
      </c>
      <c r="M320">
        <v>72.498858479999996</v>
      </c>
      <c r="N320">
        <v>72.129296850000003</v>
      </c>
      <c r="O320">
        <v>72.039048559999998</v>
      </c>
      <c r="P320">
        <v>72.701975340000004</v>
      </c>
      <c r="Q320">
        <v>74.138311090000002</v>
      </c>
      <c r="R320">
        <v>76.798135700000003</v>
      </c>
      <c r="S320">
        <v>78.264125730000004</v>
      </c>
      <c r="T320">
        <v>77.786109179999997</v>
      </c>
      <c r="U320">
        <v>77.851633930000006</v>
      </c>
      <c r="V320">
        <v>78.319716380000003</v>
      </c>
      <c r="W320">
        <v>79.071135119999994</v>
      </c>
      <c r="X320">
        <v>80.068222169999999</v>
      </c>
      <c r="Y320">
        <v>81.185041940000005</v>
      </c>
      <c r="Z320">
        <v>82.426139599999999</v>
      </c>
      <c r="AA320">
        <v>83.763227180000001</v>
      </c>
      <c r="AB320">
        <v>85.177544220000001</v>
      </c>
      <c r="AC320">
        <v>86.667048500000007</v>
      </c>
      <c r="AD320">
        <v>88.209752030000004</v>
      </c>
      <c r="AE320">
        <v>89.836144640000001</v>
      </c>
      <c r="AF320">
        <v>91.520692179999998</v>
      </c>
      <c r="AG320">
        <v>93.246834329999999</v>
      </c>
      <c r="AH320">
        <v>95.065389080000003</v>
      </c>
      <c r="AI320">
        <v>96.911495430000002</v>
      </c>
      <c r="AJ320">
        <v>98.805044460000005</v>
      </c>
      <c r="AK320">
        <v>100.74147670000001</v>
      </c>
      <c r="AL320">
        <v>102.71977870000001</v>
      </c>
      <c r="AM320">
        <v>104.71921639999999</v>
      </c>
      <c r="AN320">
        <v>106.7543331</v>
      </c>
      <c r="AO320">
        <v>108.8269566</v>
      </c>
      <c r="AP320">
        <v>110.9326372</v>
      </c>
      <c r="AQ320">
        <v>113.0713068</v>
      </c>
      <c r="AR320">
        <v>115.2471441</v>
      </c>
      <c r="AS320">
        <v>117.4656499</v>
      </c>
      <c r="AT320">
        <v>119.72613699999999</v>
      </c>
      <c r="AU320">
        <v>122.0311317</v>
      </c>
      <c r="AV320">
        <v>124.40661590000001</v>
      </c>
    </row>
    <row r="321" spans="1:48" x14ac:dyDescent="0.25">
      <c r="A321" s="27" t="s">
        <v>2140</v>
      </c>
      <c r="B321">
        <v>68.195058019305094</v>
      </c>
      <c r="C321">
        <v>69.5589591796912</v>
      </c>
      <c r="D321">
        <v>70.948593290000005</v>
      </c>
      <c r="E321">
        <v>74.652771830000006</v>
      </c>
      <c r="F321">
        <v>77.170229520000007</v>
      </c>
      <c r="G321">
        <v>78.506629360000005</v>
      </c>
      <c r="H321">
        <v>77.529891509999999</v>
      </c>
      <c r="I321">
        <v>75.932695870000003</v>
      </c>
      <c r="J321">
        <v>74.692808229999997</v>
      </c>
      <c r="K321">
        <v>73.873197739999995</v>
      </c>
      <c r="L321">
        <v>73.101309420000007</v>
      </c>
      <c r="M321">
        <v>72.517086699999894</v>
      </c>
      <c r="N321">
        <v>72.139919730000003</v>
      </c>
      <c r="O321">
        <v>72.044095740000003</v>
      </c>
      <c r="P321">
        <v>72.703191669999995</v>
      </c>
      <c r="Q321">
        <v>74.137055180000004</v>
      </c>
      <c r="R321">
        <v>77.738298040000004</v>
      </c>
      <c r="S321">
        <v>80.532743969999999</v>
      </c>
      <c r="T321">
        <v>80.618357020000005</v>
      </c>
      <c r="U321">
        <v>81.110818719999997</v>
      </c>
      <c r="V321">
        <v>81.911701129999997</v>
      </c>
      <c r="W321">
        <v>82.929181049999997</v>
      </c>
      <c r="X321">
        <v>84.146531690000003</v>
      </c>
      <c r="Y321">
        <v>85.447487080000002</v>
      </c>
      <c r="Z321">
        <v>86.848180060000004</v>
      </c>
      <c r="AA321">
        <v>88.327121550000001</v>
      </c>
      <c r="AB321">
        <v>89.870587099999995</v>
      </c>
      <c r="AC321">
        <v>91.48086782</v>
      </c>
      <c r="AD321">
        <v>93.138030069999999</v>
      </c>
      <c r="AE321">
        <v>94.876685080000001</v>
      </c>
      <c r="AF321">
        <v>96.671664399999997</v>
      </c>
      <c r="AG321">
        <v>98.506796109999996</v>
      </c>
      <c r="AH321">
        <v>100.43674540000001</v>
      </c>
      <c r="AI321">
        <v>102.3937179</v>
      </c>
      <c r="AJ321">
        <v>104.399265</v>
      </c>
      <c r="AK321">
        <v>106.4489689</v>
      </c>
      <c r="AL321">
        <v>108.54205570000001</v>
      </c>
      <c r="AM321">
        <v>110.65683660000001</v>
      </c>
      <c r="AN321">
        <v>112.8088429</v>
      </c>
      <c r="AO321">
        <v>115.0001287</v>
      </c>
      <c r="AP321">
        <v>117.22608270000001</v>
      </c>
      <c r="AQ321">
        <v>119.4867009</v>
      </c>
      <c r="AR321">
        <v>121.7864491</v>
      </c>
      <c r="AS321">
        <v>124.13117819999999</v>
      </c>
      <c r="AT321">
        <v>126.52018959999999</v>
      </c>
      <c r="AU321">
        <v>128.95617419999999</v>
      </c>
      <c r="AV321">
        <v>131.46660349999999</v>
      </c>
    </row>
    <row r="322" spans="1:48" x14ac:dyDescent="0.25">
      <c r="A322" s="27" t="s">
        <v>2141</v>
      </c>
      <c r="B322">
        <v>68.195058019305094</v>
      </c>
      <c r="C322">
        <v>69.5589591796912</v>
      </c>
      <c r="D322">
        <v>70.948593290000005</v>
      </c>
      <c r="E322">
        <v>75.108553610000001</v>
      </c>
      <c r="F322">
        <v>77.878034769999999</v>
      </c>
      <c r="G322">
        <v>79.299060580000003</v>
      </c>
      <c r="H322">
        <v>78.27672149</v>
      </c>
      <c r="I322">
        <v>76.569704229999999</v>
      </c>
      <c r="J322">
        <v>75.200883480000002</v>
      </c>
      <c r="K322">
        <v>74.255092039999994</v>
      </c>
      <c r="L322">
        <v>73.369857640000006</v>
      </c>
      <c r="M322">
        <v>72.691816799999998</v>
      </c>
      <c r="N322">
        <v>72.241691320000001</v>
      </c>
      <c r="O322">
        <v>72.092430149999998</v>
      </c>
      <c r="P322">
        <v>72.714836590000004</v>
      </c>
      <c r="Q322">
        <v>74.125033459999997</v>
      </c>
      <c r="R322">
        <v>77.550798150000006</v>
      </c>
      <c r="S322">
        <v>79.781459359999999</v>
      </c>
      <c r="T322">
        <v>79.229001089999997</v>
      </c>
      <c r="U322">
        <v>79.248157849999998</v>
      </c>
      <c r="V322">
        <v>79.689710309999995</v>
      </c>
      <c r="W322">
        <v>80.428541859999996</v>
      </c>
      <c r="X322">
        <v>81.423730320000004</v>
      </c>
      <c r="Y322">
        <v>82.545385150000001</v>
      </c>
      <c r="Z322">
        <v>83.796850660000004</v>
      </c>
      <c r="AA322">
        <v>85.148438240000004</v>
      </c>
      <c r="AB322">
        <v>86.580402609999894</v>
      </c>
      <c r="AC322">
        <v>88.090174349999998</v>
      </c>
      <c r="AD322">
        <v>89.655041710000006</v>
      </c>
      <c r="AE322">
        <v>91.305726829999998</v>
      </c>
      <c r="AF322">
        <v>93.016079329999997</v>
      </c>
      <c r="AG322">
        <v>94.769122679999995</v>
      </c>
      <c r="AH322">
        <v>96.616396429999995</v>
      </c>
      <c r="AI322">
        <v>98.491900779999995</v>
      </c>
      <c r="AJ322">
        <v>100.41579230000001</v>
      </c>
      <c r="AK322">
        <v>102.38339310000001</v>
      </c>
      <c r="AL322">
        <v>104.3936406</v>
      </c>
      <c r="AM322">
        <v>106.42543860000001</v>
      </c>
      <c r="AN322">
        <v>108.4935492</v>
      </c>
      <c r="AO322">
        <v>110.5998168</v>
      </c>
      <c r="AP322">
        <v>112.739709</v>
      </c>
      <c r="AQ322">
        <v>114.9131493</v>
      </c>
      <c r="AR322">
        <v>117.12437869999999</v>
      </c>
      <c r="AS322">
        <v>119.37898370000001</v>
      </c>
      <c r="AT322">
        <v>121.6762626</v>
      </c>
      <c r="AU322">
        <v>124.0187808</v>
      </c>
      <c r="AV322">
        <v>126.43294160000001</v>
      </c>
    </row>
    <row r="323" spans="1:48" x14ac:dyDescent="0.25">
      <c r="A323" s="27" t="s">
        <v>2142</v>
      </c>
      <c r="B323">
        <v>68.195058019305094</v>
      </c>
      <c r="C323">
        <v>69.5589591796912</v>
      </c>
      <c r="D323">
        <v>70.948593290000005</v>
      </c>
      <c r="E323">
        <v>74.853251729999997</v>
      </c>
      <c r="F323">
        <v>77.48129892</v>
      </c>
      <c r="G323">
        <v>78.854801429999995</v>
      </c>
      <c r="H323">
        <v>77.858069670000006</v>
      </c>
      <c r="I323">
        <v>76.21271204</v>
      </c>
      <c r="J323">
        <v>74.916246560000005</v>
      </c>
      <c r="K323">
        <v>74.041221320000005</v>
      </c>
      <c r="L323">
        <v>73.219512949999995</v>
      </c>
      <c r="M323">
        <v>72.594022609999996</v>
      </c>
      <c r="N323">
        <v>72.184743569999995</v>
      </c>
      <c r="O323">
        <v>72.065388339999998</v>
      </c>
      <c r="P323">
        <v>72.708322300000006</v>
      </c>
      <c r="Q323">
        <v>74.131758059999996</v>
      </c>
      <c r="R323">
        <v>77.19452905</v>
      </c>
      <c r="S323">
        <v>79.072329159999995</v>
      </c>
      <c r="T323">
        <v>78.574500950000001</v>
      </c>
      <c r="U323">
        <v>78.629823439999996</v>
      </c>
      <c r="V323">
        <v>79.094605560000005</v>
      </c>
      <c r="W323">
        <v>79.847578600000006</v>
      </c>
      <c r="X323">
        <v>80.850110200000003</v>
      </c>
      <c r="Y323">
        <v>81.974619059999995</v>
      </c>
      <c r="Z323">
        <v>83.225403009999894</v>
      </c>
      <c r="AA323">
        <v>84.573687300000003</v>
      </c>
      <c r="AB323">
        <v>86.000375790000007</v>
      </c>
      <c r="AC323">
        <v>87.503293799999994</v>
      </c>
      <c r="AD323">
        <v>89.060158270000002</v>
      </c>
      <c r="AE323">
        <v>90.701691800000006</v>
      </c>
      <c r="AF323">
        <v>92.402068900000003</v>
      </c>
      <c r="AG323">
        <v>94.144536500000001</v>
      </c>
      <c r="AH323">
        <v>95.980377009999998</v>
      </c>
      <c r="AI323">
        <v>97.844086799999999</v>
      </c>
      <c r="AJ323">
        <v>99.755734869999998</v>
      </c>
      <c r="AK323">
        <v>101.7107079</v>
      </c>
      <c r="AL323">
        <v>103.707975</v>
      </c>
      <c r="AM323">
        <v>105.72659729999999</v>
      </c>
      <c r="AN323">
        <v>107.78125369999999</v>
      </c>
      <c r="AO323">
        <v>109.8737868</v>
      </c>
      <c r="AP323">
        <v>111.99970140000001</v>
      </c>
      <c r="AQ323">
        <v>114.1589275</v>
      </c>
      <c r="AR323">
        <v>116.35568240000001</v>
      </c>
      <c r="AS323">
        <v>118.595519</v>
      </c>
      <c r="AT323">
        <v>120.8777426</v>
      </c>
      <c r="AU323">
        <v>123.20490359999999</v>
      </c>
      <c r="AV323">
        <v>125.6032331</v>
      </c>
    </row>
    <row r="324" spans="1:48" x14ac:dyDescent="0.25">
      <c r="A324" s="28" t="s">
        <v>2143</v>
      </c>
      <c r="B324">
        <v>0.96116878123798499</v>
      </c>
      <c r="C324">
        <v>0.98039215686274495</v>
      </c>
      <c r="D324">
        <v>0.98481952610000001</v>
      </c>
      <c r="E324">
        <v>0.98202228110000001</v>
      </c>
      <c r="F324">
        <v>1.0578021550000001</v>
      </c>
      <c r="G324">
        <v>0.94208651939999999</v>
      </c>
      <c r="H324">
        <v>0.99337470989999999</v>
      </c>
      <c r="I324">
        <v>1.0846814870000001</v>
      </c>
      <c r="J324">
        <v>1.1632353090000001</v>
      </c>
      <c r="K324">
        <v>1.1509821469999999</v>
      </c>
      <c r="L324">
        <v>1.1106890679999999</v>
      </c>
      <c r="M324">
        <v>1.0068661210000001</v>
      </c>
      <c r="N324">
        <v>0.94511514060000001</v>
      </c>
      <c r="O324">
        <v>1.003096566</v>
      </c>
      <c r="P324">
        <v>1.1341458760000001</v>
      </c>
      <c r="Q324">
        <v>1.1427643700000001</v>
      </c>
      <c r="R324">
        <v>1.172005736</v>
      </c>
      <c r="S324">
        <v>1.2018359169999999</v>
      </c>
      <c r="T324">
        <v>1.2332730519999999</v>
      </c>
      <c r="U324">
        <v>1.265347971</v>
      </c>
      <c r="V324">
        <v>1.3017896680000001</v>
      </c>
      <c r="W324">
        <v>1.339881136</v>
      </c>
      <c r="X324">
        <v>1.3576135220000001</v>
      </c>
      <c r="Y324">
        <v>1.375006443</v>
      </c>
      <c r="Z324">
        <v>1.3924138420000001</v>
      </c>
      <c r="AA324">
        <v>1.4101049210000001</v>
      </c>
      <c r="AB324">
        <v>1.4279678840000001</v>
      </c>
      <c r="AC324">
        <v>1.4461386359999999</v>
      </c>
      <c r="AD324">
        <v>1.4645843759999999</v>
      </c>
      <c r="AE324">
        <v>1.483658149</v>
      </c>
      <c r="AF324">
        <v>1.5028983380000001</v>
      </c>
      <c r="AG324">
        <v>1.5224732169999999</v>
      </c>
      <c r="AH324">
        <v>1.5427468440000001</v>
      </c>
      <c r="AI324">
        <v>1.563347322</v>
      </c>
      <c r="AJ324">
        <v>1.584579</v>
      </c>
      <c r="AK324">
        <v>1.606396406</v>
      </c>
      <c r="AL324">
        <v>1.6286363349999999</v>
      </c>
      <c r="AM324">
        <v>1.6556525449999999</v>
      </c>
      <c r="AN324">
        <v>1.6833002420000001</v>
      </c>
      <c r="AO324">
        <v>1.711612452</v>
      </c>
      <c r="AP324">
        <v>1.7406816730000001</v>
      </c>
      <c r="AQ324">
        <v>1.7703711900000001</v>
      </c>
      <c r="AR324">
        <v>1.80190399</v>
      </c>
      <c r="AS324">
        <v>1.8341131209999999</v>
      </c>
      <c r="AT324">
        <v>1.866859853</v>
      </c>
      <c r="AU324">
        <v>1.900244292</v>
      </c>
      <c r="AV324">
        <v>1.9344102809999999</v>
      </c>
    </row>
    <row r="325" spans="1:48" x14ac:dyDescent="0.25">
      <c r="A325" s="28" t="s">
        <v>2144</v>
      </c>
      <c r="B325">
        <v>0.96116878123798499</v>
      </c>
      <c r="C325">
        <v>0.98039215686274495</v>
      </c>
      <c r="D325">
        <v>0.9754615686</v>
      </c>
      <c r="E325">
        <v>0.96754854400000001</v>
      </c>
      <c r="F325">
        <v>1.0123529389999999</v>
      </c>
      <c r="G325">
        <v>0.95339734050000002</v>
      </c>
      <c r="H325">
        <v>0.9714846667</v>
      </c>
      <c r="I325">
        <v>1.0202404389999999</v>
      </c>
      <c r="J325">
        <v>1.0684706980000001</v>
      </c>
      <c r="K325">
        <v>1.0663770530000001</v>
      </c>
      <c r="L325">
        <v>1.0576606070000001</v>
      </c>
      <c r="M325">
        <v>1.0196740879999999</v>
      </c>
      <c r="N325">
        <v>1.001090359</v>
      </c>
      <c r="O325">
        <v>1.0508998439999999</v>
      </c>
      <c r="P325">
        <v>1.1586966030000001</v>
      </c>
      <c r="Q325">
        <v>1.1913629320000001</v>
      </c>
      <c r="R325">
        <v>1.216457619</v>
      </c>
      <c r="S325">
        <v>1.2388052460000001</v>
      </c>
      <c r="T325">
        <v>1.259798255</v>
      </c>
      <c r="U325">
        <v>1.279334779</v>
      </c>
      <c r="V325">
        <v>1.3115668549999999</v>
      </c>
      <c r="W325">
        <v>1.3418730699999999</v>
      </c>
      <c r="X325">
        <v>1.3626500779999999</v>
      </c>
      <c r="Y325">
        <v>1.383959446</v>
      </c>
      <c r="Z325">
        <v>1.4049514590000001</v>
      </c>
      <c r="AA325">
        <v>1.4258576700000001</v>
      </c>
      <c r="AB325">
        <v>1.446678154</v>
      </c>
      <c r="AC325">
        <v>1.4671999840000001</v>
      </c>
      <c r="AD325">
        <v>1.488642308</v>
      </c>
      <c r="AE325">
        <v>1.511260327</v>
      </c>
      <c r="AF325">
        <v>1.5331878910000001</v>
      </c>
      <c r="AG325">
        <v>1.5554388079999999</v>
      </c>
      <c r="AH325">
        <v>1.5790436569999999</v>
      </c>
      <c r="AI325">
        <v>1.6028318589999999</v>
      </c>
      <c r="AJ325">
        <v>1.6274777300000001</v>
      </c>
      <c r="AK325">
        <v>1.65269797</v>
      </c>
      <c r="AL325">
        <v>1.678560485</v>
      </c>
      <c r="AM325">
        <v>1.7058697249999999</v>
      </c>
      <c r="AN325">
        <v>1.7335682670000001</v>
      </c>
      <c r="AO325">
        <v>1.762076666</v>
      </c>
      <c r="AP325">
        <v>1.7913054479999999</v>
      </c>
      <c r="AQ325">
        <v>1.8211907089999999</v>
      </c>
      <c r="AR325">
        <v>1.852139472</v>
      </c>
      <c r="AS325">
        <v>1.8838168799999999</v>
      </c>
      <c r="AT325">
        <v>1.915929327</v>
      </c>
      <c r="AU325">
        <v>1.948644509</v>
      </c>
      <c r="AV325">
        <v>1.9820635339999999</v>
      </c>
    </row>
    <row r="326" spans="1:48" x14ac:dyDescent="0.25">
      <c r="A326" s="28" t="s">
        <v>2145</v>
      </c>
      <c r="B326">
        <v>0.96116878123798499</v>
      </c>
      <c r="C326">
        <v>0.98039215686274495</v>
      </c>
      <c r="D326">
        <v>0.97839689890000003</v>
      </c>
      <c r="E326">
        <v>0.97242536850000005</v>
      </c>
      <c r="F326">
        <v>1.0243140420000001</v>
      </c>
      <c r="G326">
        <v>0.95151392209999996</v>
      </c>
      <c r="H326">
        <v>0.97975479330000004</v>
      </c>
      <c r="I326">
        <v>1.039431158</v>
      </c>
      <c r="J326">
        <v>1.093925061</v>
      </c>
      <c r="K326">
        <v>1.089393719</v>
      </c>
      <c r="L326">
        <v>1.063122329</v>
      </c>
      <c r="M326">
        <v>0.99758013440000004</v>
      </c>
      <c r="N326">
        <v>0.95635208490000001</v>
      </c>
      <c r="O326">
        <v>0.99811160249999997</v>
      </c>
      <c r="P326">
        <v>1.0926519400000001</v>
      </c>
      <c r="Q326">
        <v>1.1196447599999999</v>
      </c>
      <c r="R326">
        <v>1.148850065</v>
      </c>
      <c r="S326">
        <v>1.1736006510000001</v>
      </c>
      <c r="T326">
        <v>1.1991504500000001</v>
      </c>
      <c r="U326">
        <v>1.2232845299999999</v>
      </c>
      <c r="V326">
        <v>1.256560578</v>
      </c>
      <c r="W326">
        <v>1.28901322</v>
      </c>
      <c r="X326">
        <v>1.309365527</v>
      </c>
      <c r="Y326">
        <v>1.3295688539999999</v>
      </c>
      <c r="Z326">
        <v>1.3495363469999999</v>
      </c>
      <c r="AA326">
        <v>1.3695895060000001</v>
      </c>
      <c r="AB326">
        <v>1.3895890449999999</v>
      </c>
      <c r="AC326">
        <v>1.4095901669999999</v>
      </c>
      <c r="AD326">
        <v>1.4300632950000001</v>
      </c>
      <c r="AE326">
        <v>1.451453895</v>
      </c>
      <c r="AF326">
        <v>1.472381618</v>
      </c>
      <c r="AG326">
        <v>1.4935990459999999</v>
      </c>
      <c r="AH326">
        <v>1.51576807</v>
      </c>
      <c r="AI326">
        <v>1.5381849110000001</v>
      </c>
      <c r="AJ326">
        <v>1.5614124869999999</v>
      </c>
      <c r="AK326">
        <v>1.585208854</v>
      </c>
      <c r="AL326">
        <v>1.6096019669999999</v>
      </c>
      <c r="AM326">
        <v>1.6366460819999999</v>
      </c>
      <c r="AN326">
        <v>1.6641765159999999</v>
      </c>
      <c r="AO326">
        <v>1.692499067</v>
      </c>
      <c r="AP326">
        <v>1.7215680950000001</v>
      </c>
      <c r="AQ326">
        <v>1.7512906699999999</v>
      </c>
      <c r="AR326">
        <v>1.78239003</v>
      </c>
      <c r="AS326">
        <v>1.814243871</v>
      </c>
      <c r="AT326">
        <v>1.8465415439999999</v>
      </c>
      <c r="AU326">
        <v>1.879449044</v>
      </c>
      <c r="AV326">
        <v>1.913074334</v>
      </c>
    </row>
    <row r="327" spans="1:48" x14ac:dyDescent="0.25">
      <c r="A327" s="28" t="s">
        <v>2146</v>
      </c>
      <c r="B327">
        <v>0.96116878123798499</v>
      </c>
      <c r="C327">
        <v>0.98039215686274495</v>
      </c>
      <c r="D327">
        <v>0.9735020405</v>
      </c>
      <c r="E327">
        <v>0.96407486499999995</v>
      </c>
      <c r="F327">
        <v>1.0054785820000001</v>
      </c>
      <c r="G327">
        <v>0.95382992550000001</v>
      </c>
      <c r="H327">
        <v>1.0460791819999999</v>
      </c>
      <c r="I327">
        <v>1.0830056779999999</v>
      </c>
      <c r="J327">
        <v>1.1256782299999999</v>
      </c>
      <c r="K327">
        <v>1.1261248500000001</v>
      </c>
      <c r="L327">
        <v>1.1002916250000001</v>
      </c>
      <c r="M327">
        <v>1.0519372730000001</v>
      </c>
      <c r="N327">
        <v>1.0253739159999999</v>
      </c>
      <c r="O327">
        <v>1.0597307389999999</v>
      </c>
      <c r="P327">
        <v>1.142174059</v>
      </c>
      <c r="Q327">
        <v>1.2093318310000001</v>
      </c>
      <c r="R327">
        <v>1.2618332080000001</v>
      </c>
      <c r="S327">
        <v>1.329569714</v>
      </c>
      <c r="T327">
        <v>1.4033035920000001</v>
      </c>
      <c r="U327">
        <v>1.483824188</v>
      </c>
      <c r="V327">
        <v>1.5990610649999999</v>
      </c>
      <c r="W327">
        <v>1.731085805</v>
      </c>
      <c r="X327">
        <v>1.754944807</v>
      </c>
      <c r="Y327">
        <v>1.7840546690000001</v>
      </c>
      <c r="Z327">
        <v>1.8137186089999999</v>
      </c>
      <c r="AA327">
        <v>1.843404209</v>
      </c>
      <c r="AB327">
        <v>1.873020047</v>
      </c>
      <c r="AC327">
        <v>1.9051434249999999</v>
      </c>
      <c r="AD327">
        <v>1.938253851</v>
      </c>
      <c r="AE327">
        <v>1.9729690879999999</v>
      </c>
      <c r="AF327">
        <v>2.0067988219999999</v>
      </c>
      <c r="AG327">
        <v>2.0410092909999999</v>
      </c>
      <c r="AH327">
        <v>2.0793460279999998</v>
      </c>
      <c r="AI327">
        <v>2.1180009489999998</v>
      </c>
      <c r="AJ327">
        <v>2.1579144459999999</v>
      </c>
      <c r="AK327">
        <v>2.198678256</v>
      </c>
      <c r="AL327">
        <v>2.2404751570000001</v>
      </c>
      <c r="AM327">
        <v>2.3261093879999999</v>
      </c>
      <c r="AN327">
        <v>2.4135700029999998</v>
      </c>
      <c r="AO327">
        <v>2.5054029920000001</v>
      </c>
      <c r="AP327">
        <v>2.6020781949999998</v>
      </c>
      <c r="AQ327">
        <v>2.7038593089999998</v>
      </c>
      <c r="AR327">
        <v>2.776948929</v>
      </c>
      <c r="AS327">
        <v>2.854730773</v>
      </c>
      <c r="AT327">
        <v>2.935087931</v>
      </c>
      <c r="AU327">
        <v>3.017965743</v>
      </c>
      <c r="AV327">
        <v>3.1035560379999998</v>
      </c>
    </row>
    <row r="328" spans="1:48" x14ac:dyDescent="0.25">
      <c r="A328" s="28" t="s">
        <v>2147</v>
      </c>
      <c r="B328">
        <v>0.96116878123798499</v>
      </c>
      <c r="C328">
        <v>0.98039215686274495</v>
      </c>
      <c r="D328">
        <v>0.97849170240000005</v>
      </c>
      <c r="E328">
        <v>0.97173900390000001</v>
      </c>
      <c r="F328">
        <v>1.029419552</v>
      </c>
      <c r="G328">
        <v>0.9485354909</v>
      </c>
      <c r="H328">
        <v>1.085420928</v>
      </c>
      <c r="I328">
        <v>1.1443877650000001</v>
      </c>
      <c r="J328">
        <v>1.2023347090000001</v>
      </c>
      <c r="K328">
        <v>1.1985367069999999</v>
      </c>
      <c r="L328">
        <v>1.163493331</v>
      </c>
      <c r="M328">
        <v>1.089731615</v>
      </c>
      <c r="N328">
        <v>1.0551263420000001</v>
      </c>
      <c r="O328">
        <v>1.1056044759999999</v>
      </c>
      <c r="P328">
        <v>1.212000218</v>
      </c>
      <c r="Q328">
        <v>1.2811973000000001</v>
      </c>
      <c r="R328">
        <v>1.34651502</v>
      </c>
      <c r="S328">
        <v>1.4396460369999999</v>
      </c>
      <c r="T328">
        <v>1.5476173449999999</v>
      </c>
      <c r="U328">
        <v>1.67133997</v>
      </c>
      <c r="V328">
        <v>1.8351896489999999</v>
      </c>
      <c r="W328">
        <v>2.027743815</v>
      </c>
      <c r="X328">
        <v>2.0575658579999998</v>
      </c>
      <c r="Y328">
        <v>2.0930049749999999</v>
      </c>
      <c r="Z328">
        <v>2.1291557050000001</v>
      </c>
      <c r="AA328">
        <v>2.1653439680000002</v>
      </c>
      <c r="AB328">
        <v>2.201462346</v>
      </c>
      <c r="AC328">
        <v>2.241290512</v>
      </c>
      <c r="AD328">
        <v>2.2821636920000001</v>
      </c>
      <c r="AE328">
        <v>2.3248845939999998</v>
      </c>
      <c r="AF328">
        <v>2.3671243890000002</v>
      </c>
      <c r="AG328">
        <v>2.409858727</v>
      </c>
      <c r="AH328">
        <v>2.457438072</v>
      </c>
      <c r="AI328">
        <v>2.5056468110000001</v>
      </c>
      <c r="AJ328">
        <v>2.5552827699999998</v>
      </c>
      <c r="AK328">
        <v>2.6060534460000002</v>
      </c>
      <c r="AL328">
        <v>2.6580835270000001</v>
      </c>
      <c r="AM328">
        <v>2.7849538069999999</v>
      </c>
      <c r="AN328">
        <v>2.9159314090000001</v>
      </c>
      <c r="AO328">
        <v>3.0543729819999998</v>
      </c>
      <c r="AP328">
        <v>3.201163126</v>
      </c>
      <c r="AQ328">
        <v>3.3567295929999998</v>
      </c>
      <c r="AR328">
        <v>3.4637684819999999</v>
      </c>
      <c r="AS328">
        <v>3.5779948899999998</v>
      </c>
      <c r="AT328">
        <v>3.6966474499999999</v>
      </c>
      <c r="AU328">
        <v>3.8195481139999998</v>
      </c>
      <c r="AV328">
        <v>3.946965654</v>
      </c>
    </row>
    <row r="329" spans="1:48" x14ac:dyDescent="0.25">
      <c r="A329" s="28" t="s">
        <v>2148</v>
      </c>
      <c r="B329">
        <v>0.96116878123798499</v>
      </c>
      <c r="C329">
        <v>0.98039215686274495</v>
      </c>
      <c r="D329">
        <v>0.97308566259999996</v>
      </c>
      <c r="E329">
        <v>0.96420617450000001</v>
      </c>
      <c r="F329">
        <v>1.0012161100000001</v>
      </c>
      <c r="G329">
        <v>0.95860415300000001</v>
      </c>
      <c r="H329">
        <v>1.0348918149999999</v>
      </c>
      <c r="I329">
        <v>1.066968608</v>
      </c>
      <c r="J329">
        <v>1.1026716809999999</v>
      </c>
      <c r="K329">
        <v>1.1034822440000001</v>
      </c>
      <c r="L329">
        <v>1.084029779</v>
      </c>
      <c r="M329">
        <v>1.0469652460000001</v>
      </c>
      <c r="N329">
        <v>1.026161305</v>
      </c>
      <c r="O329">
        <v>1.0571516000000001</v>
      </c>
      <c r="P329">
        <v>1.128408665</v>
      </c>
      <c r="Q329">
        <v>1.1876213680000001</v>
      </c>
      <c r="R329">
        <v>1.2319867040000001</v>
      </c>
      <c r="S329">
        <v>1.288018924</v>
      </c>
      <c r="T329">
        <v>1.3479880230000001</v>
      </c>
      <c r="U329">
        <v>1.4115175040000001</v>
      </c>
      <c r="V329">
        <v>1.4996095359999999</v>
      </c>
      <c r="W329">
        <v>1.5968263570000001</v>
      </c>
      <c r="X329">
        <v>1.6197144859999999</v>
      </c>
      <c r="Y329">
        <v>1.6473893049999999</v>
      </c>
      <c r="Z329">
        <v>1.6755877349999999</v>
      </c>
      <c r="AA329">
        <v>1.703923708</v>
      </c>
      <c r="AB329">
        <v>1.7321955659999999</v>
      </c>
      <c r="AC329">
        <v>1.762026444</v>
      </c>
      <c r="AD329">
        <v>1.7927281340000001</v>
      </c>
      <c r="AE329">
        <v>1.8248833790000001</v>
      </c>
      <c r="AF329">
        <v>1.856118089</v>
      </c>
      <c r="AG329">
        <v>1.8877076319999999</v>
      </c>
      <c r="AH329">
        <v>1.922212705</v>
      </c>
      <c r="AI329">
        <v>1.9569665060000001</v>
      </c>
      <c r="AJ329">
        <v>1.9929617669999999</v>
      </c>
      <c r="AK329">
        <v>2.0297228949999999</v>
      </c>
      <c r="AL329">
        <v>2.067462098</v>
      </c>
      <c r="AM329">
        <v>2.1354804249999999</v>
      </c>
      <c r="AN329">
        <v>2.2042735910000002</v>
      </c>
      <c r="AO329">
        <v>2.2760497439999998</v>
      </c>
      <c r="AP329">
        <v>2.3511381459999998</v>
      </c>
      <c r="AQ329">
        <v>2.4297116590000001</v>
      </c>
      <c r="AR329">
        <v>2.4890991809999998</v>
      </c>
      <c r="AS329">
        <v>2.5523060559999999</v>
      </c>
      <c r="AT329">
        <v>2.6173660679999999</v>
      </c>
      <c r="AU329">
        <v>2.6842824780000001</v>
      </c>
      <c r="AV329">
        <v>2.7531955159999999</v>
      </c>
    </row>
    <row r="330" spans="1:48" x14ac:dyDescent="0.25">
      <c r="A330" s="28" t="s">
        <v>2149</v>
      </c>
      <c r="B330">
        <v>0.96116878123798499</v>
      </c>
      <c r="C330">
        <v>0.98039215686274495</v>
      </c>
      <c r="D330">
        <v>0.97220383489999995</v>
      </c>
      <c r="E330">
        <v>0.9611238057</v>
      </c>
      <c r="F330">
        <v>1.0099372049999999</v>
      </c>
      <c r="G330">
        <v>0.94981089640000005</v>
      </c>
      <c r="H330">
        <v>1.015232106</v>
      </c>
      <c r="I330">
        <v>1.057324138</v>
      </c>
      <c r="J330">
        <v>1.1040458740000001</v>
      </c>
      <c r="K330">
        <v>1.0998155620000001</v>
      </c>
      <c r="L330">
        <v>1.067091386</v>
      </c>
      <c r="M330">
        <v>1.0099666819999999</v>
      </c>
      <c r="N330">
        <v>0.97399596710000003</v>
      </c>
      <c r="O330">
        <v>1.0096256370000001</v>
      </c>
      <c r="P330">
        <v>1.096553873</v>
      </c>
      <c r="Q330">
        <v>1.1569234859999999</v>
      </c>
      <c r="R330">
        <v>1.210313011</v>
      </c>
      <c r="S330">
        <v>1.27489341</v>
      </c>
      <c r="T330">
        <v>1.345402883</v>
      </c>
      <c r="U330">
        <v>1.4244979149999999</v>
      </c>
      <c r="V330">
        <v>1.5423956139999999</v>
      </c>
      <c r="W330">
        <v>1.6813391259999999</v>
      </c>
      <c r="X330">
        <v>1.706407316</v>
      </c>
      <c r="Y330">
        <v>1.734035378</v>
      </c>
      <c r="Z330">
        <v>1.761562898</v>
      </c>
      <c r="AA330">
        <v>1.788826918</v>
      </c>
      <c r="AB330">
        <v>1.815917429</v>
      </c>
      <c r="AC330">
        <v>1.8455782540000001</v>
      </c>
      <c r="AD330">
        <v>1.876333942</v>
      </c>
      <c r="AE330">
        <v>1.9086635599999999</v>
      </c>
      <c r="AF330">
        <v>1.94021413</v>
      </c>
      <c r="AG330">
        <v>1.9721588409999999</v>
      </c>
      <c r="AH330">
        <v>2.0085214059999998</v>
      </c>
      <c r="AI330">
        <v>2.045217472</v>
      </c>
      <c r="AJ330">
        <v>2.0830566300000002</v>
      </c>
      <c r="AK330">
        <v>2.1217239700000001</v>
      </c>
      <c r="AL330">
        <v>2.161361275</v>
      </c>
      <c r="AM330">
        <v>2.247228781</v>
      </c>
      <c r="AN330">
        <v>2.3371586259999999</v>
      </c>
      <c r="AO330">
        <v>2.4327988020000002</v>
      </c>
      <c r="AP330">
        <v>2.534567129</v>
      </c>
      <c r="AQ330">
        <v>2.6427610019999999</v>
      </c>
      <c r="AR330">
        <v>2.720399848</v>
      </c>
      <c r="AS330">
        <v>2.8020084609999998</v>
      </c>
      <c r="AT330">
        <v>2.8864932780000001</v>
      </c>
      <c r="AU330">
        <v>2.9739568580000002</v>
      </c>
      <c r="AV330">
        <v>3.0646701319999998</v>
      </c>
    </row>
    <row r="331" spans="1:48" x14ac:dyDescent="0.25">
      <c r="A331" s="28" t="s">
        <v>2150</v>
      </c>
      <c r="B331">
        <v>0.96116878123798499</v>
      </c>
      <c r="C331">
        <v>0.98039215686274495</v>
      </c>
      <c r="D331">
        <v>0.98543308370000005</v>
      </c>
      <c r="E331">
        <v>0.98214660170000001</v>
      </c>
      <c r="F331">
        <v>1.0716765669999999</v>
      </c>
      <c r="G331">
        <v>0.93168336259999995</v>
      </c>
      <c r="H331">
        <v>0.99458655920000005</v>
      </c>
      <c r="I331">
        <v>1.098673902</v>
      </c>
      <c r="J331">
        <v>1.1885045430000001</v>
      </c>
      <c r="K331">
        <v>1.169245238</v>
      </c>
      <c r="L331">
        <v>1.1075033759999999</v>
      </c>
      <c r="M331">
        <v>0.97418735869999995</v>
      </c>
      <c r="N331">
        <v>0.8900272615</v>
      </c>
      <c r="O331">
        <v>0.94176008290000002</v>
      </c>
      <c r="P331">
        <v>1.0646958799999999</v>
      </c>
      <c r="Q331">
        <v>1.0664828049999999</v>
      </c>
      <c r="R331">
        <v>1.100472506</v>
      </c>
      <c r="S331">
        <v>1.136745541</v>
      </c>
      <c r="T331">
        <v>1.174584998</v>
      </c>
      <c r="U331">
        <v>1.214347651</v>
      </c>
      <c r="V331">
        <v>1.257989391</v>
      </c>
      <c r="W331">
        <v>1.304601576</v>
      </c>
      <c r="X331">
        <v>1.3208943639999999</v>
      </c>
      <c r="Y331">
        <v>1.337195514</v>
      </c>
      <c r="Z331">
        <v>1.353071787</v>
      </c>
      <c r="AA331">
        <v>1.3689101509999999</v>
      </c>
      <c r="AB331">
        <v>1.384732882</v>
      </c>
      <c r="AC331">
        <v>1.402285336</v>
      </c>
      <c r="AD331">
        <v>1.4201794480000001</v>
      </c>
      <c r="AE331">
        <v>1.4386661359999999</v>
      </c>
      <c r="AF331">
        <v>1.4573366670000001</v>
      </c>
      <c r="AG331">
        <v>1.4763556980000001</v>
      </c>
      <c r="AH331">
        <v>1.4961506369999999</v>
      </c>
      <c r="AI331">
        <v>1.516283609</v>
      </c>
      <c r="AJ331">
        <v>1.536894333</v>
      </c>
      <c r="AK331">
        <v>1.5580366349999999</v>
      </c>
      <c r="AL331">
        <v>1.579518639</v>
      </c>
      <c r="AM331">
        <v>1.608425215</v>
      </c>
      <c r="AN331">
        <v>1.6379750850000001</v>
      </c>
      <c r="AO331">
        <v>1.6683366340000001</v>
      </c>
      <c r="AP331">
        <v>1.6997393279999999</v>
      </c>
      <c r="AQ331">
        <v>1.7319705110000001</v>
      </c>
      <c r="AR331">
        <v>1.7655273600000001</v>
      </c>
      <c r="AS331">
        <v>1.799765144</v>
      </c>
      <c r="AT331">
        <v>1.8347142430000001</v>
      </c>
      <c r="AU331">
        <v>1.8704435070000001</v>
      </c>
      <c r="AV331">
        <v>1.9071317729999999</v>
      </c>
    </row>
    <row r="332" spans="1:48" x14ac:dyDescent="0.25">
      <c r="A332" s="28" t="s">
        <v>2151</v>
      </c>
      <c r="B332">
        <v>0.96116878123798499</v>
      </c>
      <c r="C332">
        <v>0.98039215686274495</v>
      </c>
      <c r="D332">
        <v>0.97531800170000005</v>
      </c>
      <c r="E332">
        <v>0.96920466439999997</v>
      </c>
      <c r="F332">
        <v>1.0032962219999999</v>
      </c>
      <c r="G332">
        <v>0.96108027799999995</v>
      </c>
      <c r="H332">
        <v>0.98567360540000004</v>
      </c>
      <c r="I332">
        <v>1.026095728</v>
      </c>
      <c r="J332">
        <v>1.063457616</v>
      </c>
      <c r="K332">
        <v>1.0634013419999999</v>
      </c>
      <c r="L332">
        <v>1.0459001080000001</v>
      </c>
      <c r="M332">
        <v>1.0064909070000001</v>
      </c>
      <c r="N332">
        <v>0.98315244810000002</v>
      </c>
      <c r="O332">
        <v>1.013173227</v>
      </c>
      <c r="P332">
        <v>1.0758712479999999</v>
      </c>
      <c r="Q332">
        <v>1.1103591740000001</v>
      </c>
      <c r="R332">
        <v>1.139186217</v>
      </c>
      <c r="S332">
        <v>1.168241267</v>
      </c>
      <c r="T332">
        <v>1.199242854</v>
      </c>
      <c r="U332">
        <v>1.2298090479999999</v>
      </c>
      <c r="V332">
        <v>1.2716574389999999</v>
      </c>
      <c r="W332">
        <v>1.314792811</v>
      </c>
      <c r="X332">
        <v>1.3368813260000001</v>
      </c>
      <c r="Y332">
        <v>1.358949178</v>
      </c>
      <c r="Z332">
        <v>1.380888543</v>
      </c>
      <c r="AA332">
        <v>1.4031332299999999</v>
      </c>
      <c r="AB332">
        <v>1.4253826359999999</v>
      </c>
      <c r="AC332">
        <v>1.4483808419999999</v>
      </c>
      <c r="AD332">
        <v>1.4717909650000001</v>
      </c>
      <c r="AE332">
        <v>1.4960704</v>
      </c>
      <c r="AF332">
        <v>1.5197515210000001</v>
      </c>
      <c r="AG332">
        <v>1.5437502160000001</v>
      </c>
      <c r="AH332">
        <v>1.568673352</v>
      </c>
      <c r="AI332">
        <v>1.593862428</v>
      </c>
      <c r="AJ332">
        <v>1.6201406030000001</v>
      </c>
      <c r="AK332">
        <v>1.647013756</v>
      </c>
      <c r="AL332">
        <v>1.6746515879999999</v>
      </c>
      <c r="AM332">
        <v>1.7112322040000001</v>
      </c>
      <c r="AN332">
        <v>1.7494164240000001</v>
      </c>
      <c r="AO332">
        <v>1.789487644</v>
      </c>
      <c r="AP332">
        <v>1.8314194500000001</v>
      </c>
      <c r="AQ332">
        <v>1.875278271</v>
      </c>
      <c r="AR332">
        <v>1.9148547549999999</v>
      </c>
      <c r="AS332">
        <v>1.955882946</v>
      </c>
      <c r="AT332">
        <v>1.9977373030000001</v>
      </c>
      <c r="AU332">
        <v>2.0407002310000002</v>
      </c>
      <c r="AV332">
        <v>2.0849032009999999</v>
      </c>
    </row>
    <row r="333" spans="1:48" x14ac:dyDescent="0.25">
      <c r="A333" s="28" t="s">
        <v>2152</v>
      </c>
      <c r="B333">
        <v>0.96116878123798499</v>
      </c>
      <c r="C333">
        <v>0.98039215686274495</v>
      </c>
      <c r="D333">
        <v>0.97440673759999996</v>
      </c>
      <c r="E333">
        <v>0.96400526119999996</v>
      </c>
      <c r="F333">
        <v>1.1055487429999999</v>
      </c>
      <c r="G333">
        <v>1.0222074999999999</v>
      </c>
      <c r="H333">
        <v>1.1324568610000001</v>
      </c>
      <c r="I333">
        <v>1.20882113</v>
      </c>
      <c r="J333">
        <v>1.2076720219999999</v>
      </c>
      <c r="K333">
        <v>1.141212619</v>
      </c>
      <c r="L333">
        <v>1.122924765</v>
      </c>
      <c r="M333">
        <v>1.0976787910000001</v>
      </c>
      <c r="N333">
        <v>1.100071115</v>
      </c>
      <c r="O333">
        <v>1.1936873379999999</v>
      </c>
      <c r="P333">
        <v>1.2612559510000001</v>
      </c>
      <c r="Q333">
        <v>1.2437971510000001</v>
      </c>
      <c r="R333">
        <v>1.2997231979999999</v>
      </c>
      <c r="S333">
        <v>1.3774130010000001</v>
      </c>
      <c r="T333">
        <v>1.467934917</v>
      </c>
      <c r="U333">
        <v>1.5717091139999999</v>
      </c>
      <c r="V333">
        <v>1.708740275</v>
      </c>
      <c r="W333">
        <v>1.867542813</v>
      </c>
      <c r="X333">
        <v>1.893329751</v>
      </c>
      <c r="Y333">
        <v>1.925549033</v>
      </c>
      <c r="Z333">
        <v>1.958821838</v>
      </c>
      <c r="AA333">
        <v>1.9926578230000001</v>
      </c>
      <c r="AB333">
        <v>2.0266403999999998</v>
      </c>
      <c r="AC333">
        <v>2.0633917309999998</v>
      </c>
      <c r="AD333">
        <v>2.1008738619999998</v>
      </c>
      <c r="AE333">
        <v>2.1398178149999998</v>
      </c>
      <c r="AF333">
        <v>2.1782513090000002</v>
      </c>
      <c r="AG333">
        <v>2.217220797</v>
      </c>
      <c r="AH333">
        <v>2.2595387480000002</v>
      </c>
      <c r="AI333">
        <v>2.3024089399999998</v>
      </c>
      <c r="AJ333">
        <v>2.3468956599999999</v>
      </c>
      <c r="AK333">
        <v>2.3924208390000001</v>
      </c>
      <c r="AL333">
        <v>2.4392578870000001</v>
      </c>
      <c r="AM333">
        <v>2.5477762180000001</v>
      </c>
      <c r="AN333">
        <v>2.661958834</v>
      </c>
      <c r="AO333">
        <v>2.7837547159999998</v>
      </c>
      <c r="AP333">
        <v>2.91367216</v>
      </c>
      <c r="AQ333">
        <v>3.0521714069999999</v>
      </c>
      <c r="AR333">
        <v>3.1497535239999999</v>
      </c>
      <c r="AS333">
        <v>3.2534343410000002</v>
      </c>
      <c r="AT333">
        <v>3.361089169</v>
      </c>
      <c r="AU333">
        <v>3.4728609509999999</v>
      </c>
      <c r="AV333">
        <v>3.5890872909999998</v>
      </c>
    </row>
    <row r="334" spans="1:48" x14ac:dyDescent="0.25">
      <c r="A334" s="28" t="s">
        <v>2153</v>
      </c>
      <c r="B334">
        <v>0.96116878123798499</v>
      </c>
      <c r="C334">
        <v>0.98039215686274495</v>
      </c>
      <c r="D334">
        <v>0.97051589959999995</v>
      </c>
      <c r="E334">
        <v>0.96162939179999996</v>
      </c>
      <c r="F334">
        <v>0.98148503369999995</v>
      </c>
      <c r="G334">
        <v>0.96574959900000001</v>
      </c>
      <c r="H334">
        <v>0.9676243739</v>
      </c>
      <c r="I334">
        <v>0.98823768339999996</v>
      </c>
      <c r="J334">
        <v>1.012165011</v>
      </c>
      <c r="K334">
        <v>1.016644251</v>
      </c>
      <c r="L334">
        <v>1.017276163</v>
      </c>
      <c r="M334">
        <v>1.011648109</v>
      </c>
      <c r="N334">
        <v>1.01176848</v>
      </c>
      <c r="O334">
        <v>1.044040071</v>
      </c>
      <c r="P334">
        <v>1.1090642820000001</v>
      </c>
      <c r="Q334">
        <v>1.151972056</v>
      </c>
      <c r="R334">
        <v>1.176878155</v>
      </c>
      <c r="S334">
        <v>1.1959936689999999</v>
      </c>
      <c r="T334">
        <v>1.213943075</v>
      </c>
      <c r="U334">
        <v>1.229114429</v>
      </c>
      <c r="V334">
        <v>1.258264947</v>
      </c>
      <c r="W334">
        <v>1.2837331190000001</v>
      </c>
      <c r="X334">
        <v>1.3056266299999999</v>
      </c>
      <c r="Y334">
        <v>1.3280409150000001</v>
      </c>
      <c r="Z334">
        <v>1.3502219129999999</v>
      </c>
      <c r="AA334">
        <v>1.3725590459999999</v>
      </c>
      <c r="AB334">
        <v>1.394822668</v>
      </c>
      <c r="AC334">
        <v>1.416665088</v>
      </c>
      <c r="AD334">
        <v>1.4392814730000001</v>
      </c>
      <c r="AE334">
        <v>1.4630108479999999</v>
      </c>
      <c r="AF334">
        <v>1.4857533169999999</v>
      </c>
      <c r="AG334">
        <v>1.5087961000000001</v>
      </c>
      <c r="AH334">
        <v>1.5329090620000001</v>
      </c>
      <c r="AI334">
        <v>1.5571592910000001</v>
      </c>
      <c r="AJ334">
        <v>1.58251911</v>
      </c>
      <c r="AK334">
        <v>1.6084263459999999</v>
      </c>
      <c r="AL334">
        <v>1.6351271039999999</v>
      </c>
      <c r="AM334">
        <v>1.6621684290000001</v>
      </c>
      <c r="AN334">
        <v>1.6897705240000001</v>
      </c>
      <c r="AO334">
        <v>1.7182932019999999</v>
      </c>
      <c r="AP334">
        <v>1.7475547389999999</v>
      </c>
      <c r="AQ334">
        <v>1.777524329</v>
      </c>
      <c r="AR334">
        <v>1.808253887</v>
      </c>
      <c r="AS334">
        <v>1.8399091919999999</v>
      </c>
      <c r="AT334">
        <v>1.871876968</v>
      </c>
      <c r="AU334">
        <v>1.9044275610000001</v>
      </c>
      <c r="AV334">
        <v>1.9376344029999999</v>
      </c>
    </row>
    <row r="335" spans="1:48" x14ac:dyDescent="0.25">
      <c r="A335" s="28" t="s">
        <v>2154</v>
      </c>
      <c r="B335">
        <v>0.96116878123798499</v>
      </c>
      <c r="C335">
        <v>0.98039215686274495</v>
      </c>
      <c r="D335">
        <v>0.97824152060000003</v>
      </c>
      <c r="E335">
        <v>0.97194899859999995</v>
      </c>
      <c r="F335">
        <v>1.0412812629999999</v>
      </c>
      <c r="G335">
        <v>0.96476987889999999</v>
      </c>
      <c r="H335">
        <v>0.99433790860000004</v>
      </c>
      <c r="I335">
        <v>1.059314329</v>
      </c>
      <c r="J335">
        <v>1.10383963</v>
      </c>
      <c r="K335">
        <v>1.0849590229999999</v>
      </c>
      <c r="L335">
        <v>1.0696265469999999</v>
      </c>
      <c r="M335">
        <v>1.020905873</v>
      </c>
      <c r="N335">
        <v>0.99773664340000001</v>
      </c>
      <c r="O335">
        <v>1.056987871</v>
      </c>
      <c r="P335">
        <v>1.161392006</v>
      </c>
      <c r="Q335">
        <v>1.1781002700000001</v>
      </c>
      <c r="R335">
        <v>1.2061289420000001</v>
      </c>
      <c r="S335">
        <v>1.230139061</v>
      </c>
      <c r="T335">
        <v>1.25433576</v>
      </c>
      <c r="U335">
        <v>1.277112222</v>
      </c>
      <c r="V335">
        <v>1.310792059</v>
      </c>
      <c r="W335">
        <v>1.343104442</v>
      </c>
      <c r="X335">
        <v>1.362704406</v>
      </c>
      <c r="Y335">
        <v>1.382596511</v>
      </c>
      <c r="Z335">
        <v>1.4024099370000001</v>
      </c>
      <c r="AA335">
        <v>1.4223838660000001</v>
      </c>
      <c r="AB335">
        <v>1.442362857</v>
      </c>
      <c r="AC335">
        <v>1.4623713439999999</v>
      </c>
      <c r="AD335">
        <v>1.48289023</v>
      </c>
      <c r="AE335">
        <v>1.5042874669999999</v>
      </c>
      <c r="AF335">
        <v>1.525215378</v>
      </c>
      <c r="AG335">
        <v>1.546461589</v>
      </c>
      <c r="AH335">
        <v>1.5686528500000001</v>
      </c>
      <c r="AI335">
        <v>1.5910990279999999</v>
      </c>
      <c r="AJ335">
        <v>1.614404006</v>
      </c>
      <c r="AK335">
        <v>1.6382638190000001</v>
      </c>
      <c r="AL335">
        <v>1.6627360010000001</v>
      </c>
      <c r="AM335">
        <v>1.689550119</v>
      </c>
      <c r="AN335">
        <v>1.7168990209999999</v>
      </c>
      <c r="AO335">
        <v>1.7450425970000001</v>
      </c>
      <c r="AP335">
        <v>1.773912519</v>
      </c>
      <c r="AQ335">
        <v>1.8034405499999999</v>
      </c>
      <c r="AR335">
        <v>1.834133139</v>
      </c>
      <c r="AS335">
        <v>1.865610475</v>
      </c>
      <c r="AT335">
        <v>1.8974967140000001</v>
      </c>
      <c r="AU335">
        <v>1.929973022</v>
      </c>
      <c r="AV335">
        <v>1.963142806</v>
      </c>
    </row>
    <row r="336" spans="1:48" x14ac:dyDescent="0.25">
      <c r="A336" s="28" t="s">
        <v>2155</v>
      </c>
      <c r="B336">
        <v>0.96116878123798499</v>
      </c>
      <c r="C336">
        <v>0.98039215686274495</v>
      </c>
      <c r="D336">
        <v>0.98584833999999999</v>
      </c>
      <c r="E336">
        <v>0.98356795409999997</v>
      </c>
      <c r="F336">
        <v>1.063138822</v>
      </c>
      <c r="G336">
        <v>0.94071927200000005</v>
      </c>
      <c r="H336">
        <v>0.99553350949999997</v>
      </c>
      <c r="I336">
        <v>1.0919472649999999</v>
      </c>
      <c r="J336">
        <v>1.1745946650000001</v>
      </c>
      <c r="K336">
        <v>1.1611107190000001</v>
      </c>
      <c r="L336">
        <v>1.1088074400000001</v>
      </c>
      <c r="M336">
        <v>0.98854753880000001</v>
      </c>
      <c r="N336">
        <v>0.91155063629999999</v>
      </c>
      <c r="O336">
        <v>0.95967687170000004</v>
      </c>
      <c r="P336">
        <v>1.0768780920000001</v>
      </c>
      <c r="Q336">
        <v>1.0826398580000001</v>
      </c>
      <c r="R336">
        <v>1.1124983479999999</v>
      </c>
      <c r="S336">
        <v>1.14226155</v>
      </c>
      <c r="T336">
        <v>1.1752633050000001</v>
      </c>
      <c r="U336">
        <v>1.2080646450000001</v>
      </c>
      <c r="V336">
        <v>1.2460022559999999</v>
      </c>
      <c r="W336">
        <v>1.2854654510000001</v>
      </c>
      <c r="X336">
        <v>1.305628193</v>
      </c>
      <c r="Y336">
        <v>1.3239288440000001</v>
      </c>
      <c r="Z336">
        <v>1.3418164299999999</v>
      </c>
      <c r="AA336">
        <v>1.359778964</v>
      </c>
      <c r="AB336">
        <v>1.3777575470000001</v>
      </c>
      <c r="AC336">
        <v>1.3958032899999999</v>
      </c>
      <c r="AD336">
        <v>1.4141650459999999</v>
      </c>
      <c r="AE336">
        <v>1.432973646</v>
      </c>
      <c r="AF336">
        <v>1.4520037160000001</v>
      </c>
      <c r="AG336">
        <v>1.4712359880000001</v>
      </c>
      <c r="AH336">
        <v>1.4911154170000001</v>
      </c>
      <c r="AI336">
        <v>1.5114192769999999</v>
      </c>
      <c r="AJ336">
        <v>1.5321055349999999</v>
      </c>
      <c r="AK336">
        <v>1.5533302760000001</v>
      </c>
      <c r="AL336">
        <v>1.574914162</v>
      </c>
      <c r="AM336">
        <v>1.6023459579999999</v>
      </c>
      <c r="AN336">
        <v>1.6301104420000001</v>
      </c>
      <c r="AO336">
        <v>1.6585040499999999</v>
      </c>
      <c r="AP336">
        <v>1.687601957</v>
      </c>
      <c r="AQ336">
        <v>1.7173285199999999</v>
      </c>
      <c r="AR336">
        <v>1.7493298909999999</v>
      </c>
      <c r="AS336">
        <v>1.782002844</v>
      </c>
      <c r="AT336">
        <v>1.815280448</v>
      </c>
      <c r="AU336">
        <v>1.8492259980000001</v>
      </c>
      <c r="AV336">
        <v>1.8835912050000001</v>
      </c>
    </row>
    <row r="337" spans="1:48" x14ac:dyDescent="0.25">
      <c r="A337" s="28" t="s">
        <v>2156</v>
      </c>
      <c r="B337">
        <v>0.96116878123798499</v>
      </c>
      <c r="C337">
        <v>0.98039215686274495</v>
      </c>
      <c r="D337">
        <v>0.97468641109999998</v>
      </c>
      <c r="E337">
        <v>0.96874516669999999</v>
      </c>
      <c r="F337">
        <v>0.99699563280000003</v>
      </c>
      <c r="G337">
        <v>0.96383124210000004</v>
      </c>
      <c r="H337">
        <v>0.98032198999999998</v>
      </c>
      <c r="I337">
        <v>1.014655946</v>
      </c>
      <c r="J337">
        <v>1.0447347380000001</v>
      </c>
      <c r="K337">
        <v>1.04625412</v>
      </c>
      <c r="L337">
        <v>1.04205645</v>
      </c>
      <c r="M337">
        <v>1.0217261200000001</v>
      </c>
      <c r="N337">
        <v>1.0143942669999999</v>
      </c>
      <c r="O337">
        <v>1.0524549439999999</v>
      </c>
      <c r="P337">
        <v>1.1197473630000001</v>
      </c>
      <c r="Q337">
        <v>1.152727447</v>
      </c>
      <c r="R337">
        <v>1.1768663210000001</v>
      </c>
      <c r="S337">
        <v>1.1989373430000001</v>
      </c>
      <c r="T337">
        <v>1.2217089759999999</v>
      </c>
      <c r="U337">
        <v>1.2420299539999999</v>
      </c>
      <c r="V337">
        <v>1.270168024</v>
      </c>
      <c r="W337">
        <v>1.295618503</v>
      </c>
      <c r="X337">
        <v>1.3173652600000001</v>
      </c>
      <c r="Y337">
        <v>1.339447979</v>
      </c>
      <c r="Z337">
        <v>1.3614354150000001</v>
      </c>
      <c r="AA337">
        <v>1.383853896</v>
      </c>
      <c r="AB337">
        <v>1.4063005200000001</v>
      </c>
      <c r="AC337">
        <v>1.4283938819999999</v>
      </c>
      <c r="AD337">
        <v>1.450876619</v>
      </c>
      <c r="AE337">
        <v>1.474063573</v>
      </c>
      <c r="AF337">
        <v>1.4965549140000001</v>
      </c>
      <c r="AG337">
        <v>1.519362825</v>
      </c>
      <c r="AH337">
        <v>1.5424523029999999</v>
      </c>
      <c r="AI337">
        <v>1.565813202</v>
      </c>
      <c r="AJ337">
        <v>1.5902827610000001</v>
      </c>
      <c r="AK337">
        <v>1.6152752210000001</v>
      </c>
      <c r="AL337">
        <v>1.641007909</v>
      </c>
      <c r="AM337">
        <v>1.6682579449999999</v>
      </c>
      <c r="AN337">
        <v>1.6962598170000001</v>
      </c>
      <c r="AO337">
        <v>1.72515471</v>
      </c>
      <c r="AP337">
        <v>1.7548169689999999</v>
      </c>
      <c r="AQ337">
        <v>1.7851897050000001</v>
      </c>
      <c r="AR337">
        <v>1.816593948</v>
      </c>
      <c r="AS337">
        <v>1.848989767</v>
      </c>
      <c r="AT337">
        <v>1.8816880389999999</v>
      </c>
      <c r="AU337">
        <v>1.914976228</v>
      </c>
      <c r="AV337">
        <v>1.9489385829999999</v>
      </c>
    </row>
    <row r="338" spans="1:48" x14ac:dyDescent="0.25">
      <c r="A338" s="28" t="s">
        <v>2157</v>
      </c>
      <c r="B338">
        <v>0.96116878123798499</v>
      </c>
      <c r="C338">
        <v>0.98039215686274495</v>
      </c>
      <c r="D338">
        <v>0.98602475099999998</v>
      </c>
      <c r="E338">
        <v>0.98337994929999994</v>
      </c>
      <c r="F338">
        <v>1.0654010860000001</v>
      </c>
      <c r="G338">
        <v>0.93972962029999996</v>
      </c>
      <c r="H338">
        <v>0.99370072009999999</v>
      </c>
      <c r="I338">
        <v>1.0922170360000001</v>
      </c>
      <c r="J338">
        <v>1.179506234</v>
      </c>
      <c r="K338">
        <v>1.1650757970000001</v>
      </c>
      <c r="L338">
        <v>1.116929184</v>
      </c>
      <c r="M338">
        <v>1.000311647</v>
      </c>
      <c r="N338">
        <v>0.93139992469999999</v>
      </c>
      <c r="O338">
        <v>0.98874053080000002</v>
      </c>
      <c r="P338">
        <v>1.1236347200000001</v>
      </c>
      <c r="Q338">
        <v>1.130447993</v>
      </c>
      <c r="R338">
        <v>1.159141322</v>
      </c>
      <c r="S338">
        <v>1.189457215</v>
      </c>
      <c r="T338">
        <v>1.2210834049999999</v>
      </c>
      <c r="U338">
        <v>1.2544631930000001</v>
      </c>
      <c r="V338">
        <v>1.291785355</v>
      </c>
      <c r="W338">
        <v>1.3287748779999999</v>
      </c>
      <c r="X338">
        <v>1.342331248</v>
      </c>
      <c r="Y338">
        <v>1.357785625</v>
      </c>
      <c r="Z338">
        <v>1.373126523</v>
      </c>
      <c r="AA338">
        <v>1.3885051209999999</v>
      </c>
      <c r="AB338">
        <v>1.404036732</v>
      </c>
      <c r="AC338">
        <v>1.4195536419999999</v>
      </c>
      <c r="AD338">
        <v>1.435969534</v>
      </c>
      <c r="AE338">
        <v>1.4531314120000001</v>
      </c>
      <c r="AF338">
        <v>1.470412601</v>
      </c>
      <c r="AG338">
        <v>1.488423461</v>
      </c>
      <c r="AH338">
        <v>1.5076583020000001</v>
      </c>
      <c r="AI338">
        <v>1.528137901</v>
      </c>
      <c r="AJ338">
        <v>1.5493061299999999</v>
      </c>
      <c r="AK338">
        <v>1.5711585749999999</v>
      </c>
      <c r="AL338">
        <v>1.5935903039999999</v>
      </c>
      <c r="AM338">
        <v>1.620156514</v>
      </c>
      <c r="AN338">
        <v>1.6473748969999999</v>
      </c>
      <c r="AO338">
        <v>1.6752359619999999</v>
      </c>
      <c r="AP338">
        <v>1.7038293659999999</v>
      </c>
      <c r="AQ338">
        <v>1.732956392</v>
      </c>
      <c r="AR338">
        <v>1.764387377</v>
      </c>
      <c r="AS338">
        <v>1.796645107</v>
      </c>
      <c r="AT338">
        <v>1.829515285</v>
      </c>
      <c r="AU338">
        <v>1.8630433129999999</v>
      </c>
      <c r="AV338">
        <v>1.8973663039999999</v>
      </c>
    </row>
    <row r="339" spans="1:48" x14ac:dyDescent="0.25">
      <c r="A339" s="28" t="s">
        <v>2158</v>
      </c>
      <c r="B339">
        <v>0.96116878123798499</v>
      </c>
      <c r="C339">
        <v>0.98039215686274495</v>
      </c>
      <c r="D339">
        <v>0.98790277370000001</v>
      </c>
      <c r="E339">
        <v>0.98616851539999995</v>
      </c>
      <c r="F339">
        <v>1.077127229</v>
      </c>
      <c r="G339">
        <v>0.93530466899999998</v>
      </c>
      <c r="H339">
        <v>0.9979124318</v>
      </c>
      <c r="I339">
        <v>1.1075011299999999</v>
      </c>
      <c r="J339">
        <v>1.2023874210000001</v>
      </c>
      <c r="K339">
        <v>1.18492515</v>
      </c>
      <c r="L339">
        <v>1.169190921</v>
      </c>
      <c r="M339">
        <v>1.0760712160000001</v>
      </c>
      <c r="N339">
        <v>1.0417230099999999</v>
      </c>
      <c r="O339">
        <v>1.1486661579999999</v>
      </c>
      <c r="P339">
        <v>1.3681817780000001</v>
      </c>
      <c r="Q339">
        <v>1.368256599</v>
      </c>
      <c r="R339">
        <v>1.397754849</v>
      </c>
      <c r="S339">
        <v>1.421921242</v>
      </c>
      <c r="T339">
        <v>1.4496284429999999</v>
      </c>
      <c r="U339">
        <v>1.4796298130000001</v>
      </c>
      <c r="V339">
        <v>1.5134289599999999</v>
      </c>
      <c r="W339">
        <v>1.538125475</v>
      </c>
      <c r="X339">
        <v>1.5397825169999999</v>
      </c>
      <c r="Y339">
        <v>1.542531731</v>
      </c>
      <c r="Z339">
        <v>1.546467569</v>
      </c>
      <c r="AA339">
        <v>1.551503608</v>
      </c>
      <c r="AB339">
        <v>1.5575980190000001</v>
      </c>
      <c r="AC339">
        <v>1.5627329379999999</v>
      </c>
      <c r="AD339">
        <v>1.5695108710000001</v>
      </c>
      <c r="AE339">
        <v>1.5783725120000001</v>
      </c>
      <c r="AF339">
        <v>1.5881373860000001</v>
      </c>
      <c r="AG339">
        <v>1.599199313</v>
      </c>
      <c r="AH339">
        <v>1.614494439</v>
      </c>
      <c r="AI339">
        <v>1.6307605409999999</v>
      </c>
      <c r="AJ339">
        <v>1.648034228</v>
      </c>
      <c r="AK339">
        <v>1.6663416209999999</v>
      </c>
      <c r="AL339">
        <v>1.685537208</v>
      </c>
      <c r="AM339">
        <v>1.711032557</v>
      </c>
      <c r="AN339">
        <v>1.7369153399999999</v>
      </c>
      <c r="AO339">
        <v>1.7635072759999999</v>
      </c>
      <c r="AP339">
        <v>1.7908292530000001</v>
      </c>
      <c r="AQ339">
        <v>1.818747391</v>
      </c>
      <c r="AR339">
        <v>1.8498341540000001</v>
      </c>
      <c r="AS339">
        <v>1.8815480630000001</v>
      </c>
      <c r="AT339">
        <v>1.9138514609999999</v>
      </c>
      <c r="AU339">
        <v>1.9467915090000001</v>
      </c>
      <c r="AV339">
        <v>1.9804923210000001</v>
      </c>
    </row>
    <row r="340" spans="1:48" x14ac:dyDescent="0.25">
      <c r="A340" s="28" t="s">
        <v>2159</v>
      </c>
      <c r="B340">
        <v>0.96116878123798499</v>
      </c>
      <c r="C340">
        <v>0.98039215686274495</v>
      </c>
      <c r="D340">
        <v>0.98809749970000005</v>
      </c>
      <c r="E340">
        <v>0.98647966279999999</v>
      </c>
      <c r="F340">
        <v>1.0765377199999999</v>
      </c>
      <c r="G340">
        <v>0.93677559880000005</v>
      </c>
      <c r="H340">
        <v>0.9978333653</v>
      </c>
      <c r="I340">
        <v>1.1067699769999999</v>
      </c>
      <c r="J340">
        <v>1.2019106070000001</v>
      </c>
      <c r="K340">
        <v>1.1855561859999999</v>
      </c>
      <c r="L340">
        <v>1.1897040860000001</v>
      </c>
      <c r="M340">
        <v>1.116150873</v>
      </c>
      <c r="N340">
        <v>1.1033535800000001</v>
      </c>
      <c r="O340">
        <v>1.233367288</v>
      </c>
      <c r="P340">
        <v>1.492230827</v>
      </c>
      <c r="Q340">
        <v>1.4936536810000001</v>
      </c>
      <c r="R340">
        <v>1.5239244460000001</v>
      </c>
      <c r="S340">
        <v>1.556006448</v>
      </c>
      <c r="T340">
        <v>1.589356225</v>
      </c>
      <c r="U340">
        <v>1.624421739</v>
      </c>
      <c r="V340">
        <v>1.662177381</v>
      </c>
      <c r="W340">
        <v>1.702410362</v>
      </c>
      <c r="X340">
        <v>1.719109918</v>
      </c>
      <c r="Y340">
        <v>1.7357206460000001</v>
      </c>
      <c r="Z340">
        <v>1.7523292420000001</v>
      </c>
      <c r="AA340">
        <v>1.7690786469999999</v>
      </c>
      <c r="AB340">
        <v>1.785992883</v>
      </c>
      <c r="AC340">
        <v>1.8033484710000001</v>
      </c>
      <c r="AD340">
        <v>1.8209749930000001</v>
      </c>
      <c r="AE340">
        <v>1.83899613</v>
      </c>
      <c r="AF340">
        <v>1.85744793</v>
      </c>
      <c r="AG340">
        <v>1.876310879</v>
      </c>
      <c r="AH340">
        <v>1.8956874420000001</v>
      </c>
      <c r="AI340">
        <v>1.915502614</v>
      </c>
      <c r="AJ340">
        <v>1.9357662760000001</v>
      </c>
      <c r="AK340">
        <v>1.9565877890000001</v>
      </c>
      <c r="AL340">
        <v>1.9777005750000001</v>
      </c>
      <c r="AM340">
        <v>2.0046776959999999</v>
      </c>
      <c r="AN340">
        <v>2.0322047400000001</v>
      </c>
      <c r="AO340">
        <v>2.0603154849999998</v>
      </c>
      <c r="AP340">
        <v>2.0891930479999998</v>
      </c>
      <c r="AQ340">
        <v>2.1186374780000001</v>
      </c>
      <c r="AR340">
        <v>2.1502889610000002</v>
      </c>
      <c r="AS340">
        <v>2.182522911</v>
      </c>
      <c r="AT340">
        <v>2.2153603209999999</v>
      </c>
      <c r="AU340">
        <v>2.248848449</v>
      </c>
      <c r="AV340">
        <v>2.2831452099999998</v>
      </c>
    </row>
    <row r="341" spans="1:48" x14ac:dyDescent="0.25">
      <c r="A341" s="28" t="s">
        <v>2160</v>
      </c>
      <c r="B341">
        <v>0.96116878123798499</v>
      </c>
      <c r="C341">
        <v>0.98039215686274495</v>
      </c>
      <c r="D341">
        <v>0.98819741250000004</v>
      </c>
      <c r="E341">
        <v>0.98663916340000002</v>
      </c>
      <c r="F341">
        <v>1.0775178990000001</v>
      </c>
      <c r="G341">
        <v>0.93617322530000002</v>
      </c>
      <c r="H341">
        <v>1.0061730820000001</v>
      </c>
      <c r="I341">
        <v>1.1163294909999999</v>
      </c>
      <c r="J341">
        <v>1.2122767240000001</v>
      </c>
      <c r="K341">
        <v>1.19562652</v>
      </c>
      <c r="L341">
        <v>1.1322702010000001</v>
      </c>
      <c r="M341">
        <v>0.99120636120000005</v>
      </c>
      <c r="N341">
        <v>0.90386100430000005</v>
      </c>
      <c r="O341">
        <v>0.95661332519999998</v>
      </c>
      <c r="P341">
        <v>1.0869773229999999</v>
      </c>
      <c r="Q341">
        <v>1.092346649</v>
      </c>
      <c r="R341">
        <v>1.1278967529999999</v>
      </c>
      <c r="S341">
        <v>1.1686010790000001</v>
      </c>
      <c r="T341">
        <v>1.213464898</v>
      </c>
      <c r="U341">
        <v>1.2638775929999999</v>
      </c>
      <c r="V341">
        <v>1.3196482839999999</v>
      </c>
      <c r="W341">
        <v>1.3830847550000001</v>
      </c>
      <c r="X341">
        <v>1.401735599</v>
      </c>
      <c r="Y341">
        <v>1.4203894180000001</v>
      </c>
      <c r="Z341">
        <v>1.4386109439999999</v>
      </c>
      <c r="AA341">
        <v>1.4568326250000001</v>
      </c>
      <c r="AB341">
        <v>1.4752200120000001</v>
      </c>
      <c r="AC341">
        <v>1.4945122310000001</v>
      </c>
      <c r="AD341">
        <v>1.514120406</v>
      </c>
      <c r="AE341">
        <v>1.5340701560000001</v>
      </c>
      <c r="AF341">
        <v>1.5545053069999999</v>
      </c>
      <c r="AG341">
        <v>1.5753646059999999</v>
      </c>
      <c r="AH341">
        <v>1.597033835</v>
      </c>
      <c r="AI341">
        <v>1.6192260439999999</v>
      </c>
      <c r="AJ341">
        <v>1.6419215119999999</v>
      </c>
      <c r="AK341">
        <v>1.665220369</v>
      </c>
      <c r="AL341">
        <v>1.688895437</v>
      </c>
      <c r="AM341">
        <v>1.729228803</v>
      </c>
      <c r="AN341">
        <v>1.7715858550000001</v>
      </c>
      <c r="AO341">
        <v>1.816102015</v>
      </c>
      <c r="AP341">
        <v>1.8632019769999999</v>
      </c>
      <c r="AQ341">
        <v>1.912833837</v>
      </c>
      <c r="AR341">
        <v>1.957506537</v>
      </c>
      <c r="AS341">
        <v>2.0035531959999999</v>
      </c>
      <c r="AT341">
        <v>2.0510579889999998</v>
      </c>
      <c r="AU341">
        <v>2.1001175390000002</v>
      </c>
      <c r="AV341">
        <v>2.1509798010000001</v>
      </c>
    </row>
    <row r="342" spans="1:48" x14ac:dyDescent="0.25">
      <c r="A342" s="28" t="s">
        <v>1878</v>
      </c>
      <c r="B342">
        <v>0.96116878123798499</v>
      </c>
      <c r="C342">
        <v>0.98039215686274495</v>
      </c>
      <c r="D342">
        <v>0.98229942270000004</v>
      </c>
      <c r="E342">
        <v>0.97811135689999995</v>
      </c>
      <c r="F342">
        <v>1.0458893170000001</v>
      </c>
      <c r="G342">
        <v>0.94391588689999995</v>
      </c>
      <c r="H342">
        <v>0.98813655779999998</v>
      </c>
      <c r="I342">
        <v>1.0653829610000001</v>
      </c>
      <c r="J342">
        <v>1.130517851</v>
      </c>
      <c r="K342">
        <v>1.118832099</v>
      </c>
      <c r="L342">
        <v>1.080542189</v>
      </c>
      <c r="M342">
        <v>0.99218710050000003</v>
      </c>
      <c r="N342">
        <v>0.93977711060000002</v>
      </c>
      <c r="O342">
        <v>0.98692204409999995</v>
      </c>
      <c r="P342">
        <v>1.0916718860000001</v>
      </c>
      <c r="Q342">
        <v>1.110647409</v>
      </c>
      <c r="R342">
        <v>1.14070231</v>
      </c>
      <c r="S342">
        <v>1.1693064900000001</v>
      </c>
      <c r="T342">
        <v>1.1984394359999999</v>
      </c>
      <c r="U342">
        <v>1.227817739</v>
      </c>
      <c r="V342">
        <v>1.2651930790000001</v>
      </c>
      <c r="W342">
        <v>1.300399222</v>
      </c>
      <c r="X342">
        <v>1.318571476</v>
      </c>
      <c r="Y342">
        <v>1.3372067459999999</v>
      </c>
      <c r="Z342">
        <v>1.3559664140000001</v>
      </c>
      <c r="AA342">
        <v>1.3750178740000001</v>
      </c>
      <c r="AB342">
        <v>1.3942547359999999</v>
      </c>
      <c r="AC342">
        <v>1.41343302</v>
      </c>
      <c r="AD342">
        <v>1.4332929839999999</v>
      </c>
      <c r="AE342">
        <v>1.4541176920000001</v>
      </c>
      <c r="AF342">
        <v>1.474662599</v>
      </c>
      <c r="AG342">
        <v>1.495617542</v>
      </c>
      <c r="AH342">
        <v>1.5174598180000001</v>
      </c>
      <c r="AI342">
        <v>1.539601215</v>
      </c>
      <c r="AJ342">
        <v>1.562589588</v>
      </c>
      <c r="AK342">
        <v>1.586125118</v>
      </c>
      <c r="AL342">
        <v>1.6102513620000001</v>
      </c>
      <c r="AM342">
        <v>1.6373305950000001</v>
      </c>
      <c r="AN342">
        <v>1.6652210940000001</v>
      </c>
      <c r="AO342">
        <v>1.6939002670000001</v>
      </c>
      <c r="AP342">
        <v>1.723371411</v>
      </c>
      <c r="AQ342">
        <v>1.753431325</v>
      </c>
      <c r="AR342">
        <v>1.785368906</v>
      </c>
      <c r="AS342">
        <v>1.8181185209999999</v>
      </c>
      <c r="AT342">
        <v>1.8513558320000001</v>
      </c>
      <c r="AU342">
        <v>1.8852551070000001</v>
      </c>
      <c r="AV342">
        <v>1.9199492600000001</v>
      </c>
    </row>
    <row r="343" spans="1:48" x14ac:dyDescent="0.25">
      <c r="A343" s="28" t="s">
        <v>1880</v>
      </c>
      <c r="B343">
        <v>0.96116878123798499</v>
      </c>
      <c r="C343">
        <v>0.98039215686274495</v>
      </c>
      <c r="D343">
        <v>0.9757896372</v>
      </c>
      <c r="E343">
        <v>0.96830431350000001</v>
      </c>
      <c r="F343">
        <v>1.0136510000000001</v>
      </c>
      <c r="G343">
        <v>0.95878411269999997</v>
      </c>
      <c r="H343">
        <v>0.97580460710000005</v>
      </c>
      <c r="I343">
        <v>1.0208704719999999</v>
      </c>
      <c r="J343">
        <v>1.0621295850000001</v>
      </c>
      <c r="K343">
        <v>1.0569332760000001</v>
      </c>
      <c r="L343">
        <v>1.0361261020000001</v>
      </c>
      <c r="M343">
        <v>0.98947824780000004</v>
      </c>
      <c r="N343">
        <v>0.96043640720000001</v>
      </c>
      <c r="O343">
        <v>0.99862099029999996</v>
      </c>
      <c r="P343">
        <v>1.080725731</v>
      </c>
      <c r="Q343">
        <v>1.112403099</v>
      </c>
      <c r="R343">
        <v>1.139492991</v>
      </c>
      <c r="S343">
        <v>1.163336704</v>
      </c>
      <c r="T343">
        <v>1.186054656</v>
      </c>
      <c r="U343">
        <v>1.207235112</v>
      </c>
      <c r="V343">
        <v>1.2388941010000001</v>
      </c>
      <c r="W343">
        <v>1.267453661</v>
      </c>
      <c r="X343">
        <v>1.28781177</v>
      </c>
      <c r="Y343">
        <v>1.3090401039999999</v>
      </c>
      <c r="Z343">
        <v>1.330176638</v>
      </c>
      <c r="AA343">
        <v>1.3514392369999999</v>
      </c>
      <c r="AB343">
        <v>1.3727105369999999</v>
      </c>
      <c r="AC343">
        <v>1.3936373929999999</v>
      </c>
      <c r="AD343">
        <v>1.4154546429999999</v>
      </c>
      <c r="AE343">
        <v>1.438430197</v>
      </c>
      <c r="AF343">
        <v>1.460667339</v>
      </c>
      <c r="AG343">
        <v>1.4832539760000001</v>
      </c>
      <c r="AH343">
        <v>1.506918427</v>
      </c>
      <c r="AI343">
        <v>1.530775609</v>
      </c>
      <c r="AJ343">
        <v>1.555599629</v>
      </c>
      <c r="AK343">
        <v>1.5809814769999999</v>
      </c>
      <c r="AL343">
        <v>1.607067904</v>
      </c>
      <c r="AM343">
        <v>1.634197584</v>
      </c>
      <c r="AN343">
        <v>1.6618846190000001</v>
      </c>
      <c r="AO343">
        <v>1.6904296000000001</v>
      </c>
      <c r="AP343">
        <v>1.7197012220000001</v>
      </c>
      <c r="AQ343">
        <v>1.7496299609999999</v>
      </c>
      <c r="AR343">
        <v>1.780561493</v>
      </c>
      <c r="AS343">
        <v>1.812312175</v>
      </c>
      <c r="AT343">
        <v>1.8444479600000001</v>
      </c>
      <c r="AU343">
        <v>1.8771819510000001</v>
      </c>
      <c r="AV343">
        <v>1.910608106</v>
      </c>
    </row>
    <row r="344" spans="1:48" x14ac:dyDescent="0.25">
      <c r="A344" s="28" t="s">
        <v>2161</v>
      </c>
      <c r="B344">
        <v>0.96116878123798499</v>
      </c>
      <c r="C344">
        <v>0.98039215686274495</v>
      </c>
      <c r="D344">
        <v>0.97894154609999995</v>
      </c>
      <c r="E344">
        <v>0.96950524900000001</v>
      </c>
      <c r="F344">
        <v>1.2472355559999999</v>
      </c>
      <c r="G344">
        <v>1.0951399829999999</v>
      </c>
      <c r="H344">
        <v>1.145316529</v>
      </c>
      <c r="I344">
        <v>1.308462979</v>
      </c>
      <c r="J344">
        <v>1.2536874549999999</v>
      </c>
      <c r="K344">
        <v>1.070841961</v>
      </c>
      <c r="L344">
        <v>1.0439438249999999</v>
      </c>
      <c r="M344">
        <v>1.0211576069999999</v>
      </c>
      <c r="N344">
        <v>1.0546488359999999</v>
      </c>
      <c r="O344">
        <v>1.275714011</v>
      </c>
      <c r="P344">
        <v>1.3550700979999999</v>
      </c>
      <c r="Q344">
        <v>1.1239582749999999</v>
      </c>
      <c r="R344">
        <v>1.168816093</v>
      </c>
      <c r="S344">
        <v>1.2156981630000001</v>
      </c>
      <c r="T344">
        <v>1.263690676</v>
      </c>
      <c r="U344">
        <v>1.3122285899999999</v>
      </c>
      <c r="V344">
        <v>1.3671386649999999</v>
      </c>
      <c r="W344">
        <v>1.4229925050000001</v>
      </c>
      <c r="X344">
        <v>1.422656269</v>
      </c>
      <c r="Y344">
        <v>1.434395603</v>
      </c>
      <c r="Z344">
        <v>1.4486952230000001</v>
      </c>
      <c r="AA344">
        <v>1.4638388229999999</v>
      </c>
      <c r="AB344">
        <v>1.47920005</v>
      </c>
      <c r="AC344">
        <v>1.4945607540000001</v>
      </c>
      <c r="AD344">
        <v>1.5101575620000001</v>
      </c>
      <c r="AE344">
        <v>1.5262397539999999</v>
      </c>
      <c r="AF344">
        <v>1.5421784439999999</v>
      </c>
      <c r="AG344">
        <v>1.558401664</v>
      </c>
      <c r="AH344">
        <v>1.5748843429999999</v>
      </c>
      <c r="AI344">
        <v>1.5916036250000001</v>
      </c>
      <c r="AJ344">
        <v>1.6089861910000001</v>
      </c>
      <c r="AK344">
        <v>1.6266811409999999</v>
      </c>
      <c r="AL344">
        <v>1.6448301169999999</v>
      </c>
      <c r="AM344">
        <v>1.6668133469999999</v>
      </c>
      <c r="AN344">
        <v>1.6892807599999999</v>
      </c>
      <c r="AO344">
        <v>1.712257028</v>
      </c>
      <c r="AP344">
        <v>1.735656657</v>
      </c>
      <c r="AQ344">
        <v>1.75948137</v>
      </c>
      <c r="AR344">
        <v>1.7832929580000001</v>
      </c>
      <c r="AS344">
        <v>1.807707503</v>
      </c>
      <c r="AT344">
        <v>1.8323293220000001</v>
      </c>
      <c r="AU344">
        <v>1.8573124480000001</v>
      </c>
      <c r="AV344">
        <v>1.8827776650000001</v>
      </c>
    </row>
    <row r="345" spans="1:48" x14ac:dyDescent="0.25">
      <c r="A345" s="28" t="s">
        <v>2162</v>
      </c>
      <c r="B345">
        <v>0.96116878123798499</v>
      </c>
      <c r="C345">
        <v>0.98039215686274495</v>
      </c>
      <c r="D345">
        <v>0.98532140999999995</v>
      </c>
      <c r="E345">
        <v>0.97961476219999999</v>
      </c>
      <c r="F345">
        <v>1.1403736369999999</v>
      </c>
      <c r="G345">
        <v>0.85826891510000003</v>
      </c>
      <c r="H345">
        <v>1.0030648820000001</v>
      </c>
      <c r="I345">
        <v>1.1563610209999999</v>
      </c>
      <c r="J345">
        <v>1.274894864</v>
      </c>
      <c r="K345">
        <v>1.1979809020000001</v>
      </c>
      <c r="L345">
        <v>1.0915543459999999</v>
      </c>
      <c r="M345">
        <v>0.90338685460000001</v>
      </c>
      <c r="N345">
        <v>0.7920622222</v>
      </c>
      <c r="O345">
        <v>0.90285375970000004</v>
      </c>
      <c r="P345">
        <v>1.08082754</v>
      </c>
      <c r="Q345">
        <v>1.0098673760000001</v>
      </c>
      <c r="R345">
        <v>1.0728843669999999</v>
      </c>
      <c r="S345">
        <v>1.14602823</v>
      </c>
      <c r="T345">
        <v>1.226755375</v>
      </c>
      <c r="U345">
        <v>1.316108509</v>
      </c>
      <c r="V345">
        <v>1.417123479</v>
      </c>
      <c r="W345">
        <v>1.530467383</v>
      </c>
      <c r="X345">
        <v>1.5360946470000001</v>
      </c>
      <c r="Y345">
        <v>1.5416687600000001</v>
      </c>
      <c r="Z345">
        <v>1.5471750900000001</v>
      </c>
      <c r="AA345">
        <v>1.5527610359999999</v>
      </c>
      <c r="AB345">
        <v>1.558370472</v>
      </c>
      <c r="AC345">
        <v>1.5640182970000001</v>
      </c>
      <c r="AD345">
        <v>1.569813063</v>
      </c>
      <c r="AE345">
        <v>1.575877492</v>
      </c>
      <c r="AF345">
        <v>1.582358556</v>
      </c>
      <c r="AG345">
        <v>1.589120431</v>
      </c>
      <c r="AH345">
        <v>1.5963193229999999</v>
      </c>
      <c r="AI345">
        <v>1.6038507950000001</v>
      </c>
      <c r="AJ345">
        <v>1.6116799550000001</v>
      </c>
      <c r="AK345">
        <v>1.6199137530000001</v>
      </c>
      <c r="AL345">
        <v>1.6284343400000001</v>
      </c>
      <c r="AM345">
        <v>1.6565408500000001</v>
      </c>
      <c r="AN345">
        <v>1.685929727</v>
      </c>
      <c r="AO345">
        <v>1.7166195710000001</v>
      </c>
      <c r="AP345">
        <v>1.747354361</v>
      </c>
      <c r="AQ345">
        <v>1.7791772100000001</v>
      </c>
      <c r="AR345">
        <v>1.814988467</v>
      </c>
      <c r="AS345">
        <v>1.8517628799999999</v>
      </c>
      <c r="AT345">
        <v>1.889528434</v>
      </c>
      <c r="AU345">
        <v>1.928324462</v>
      </c>
      <c r="AV345">
        <v>1.9683153600000001</v>
      </c>
    </row>
    <row r="346" spans="1:48" x14ac:dyDescent="0.25">
      <c r="A346" s="28" t="s">
        <v>290</v>
      </c>
      <c r="B346">
        <v>0.96116878123798499</v>
      </c>
      <c r="C346">
        <v>0.98039215686274495</v>
      </c>
      <c r="D346">
        <v>1</v>
      </c>
      <c r="E346">
        <v>1.02</v>
      </c>
      <c r="F346">
        <v>1.0404</v>
      </c>
      <c r="G346">
        <v>1.0612079999999999</v>
      </c>
      <c r="H346">
        <v>1.08243216</v>
      </c>
      <c r="I346">
        <v>1.1040808032</v>
      </c>
      <c r="J346">
        <v>1.1261624192640001</v>
      </c>
      <c r="K346">
        <v>1.14868566764928</v>
      </c>
      <c r="L346">
        <v>1.17165938100226</v>
      </c>
      <c r="M346">
        <v>1.1950925686223099</v>
      </c>
      <c r="N346">
        <v>1.21899441999475</v>
      </c>
      <c r="O346">
        <v>1.24337430839465</v>
      </c>
      <c r="P346">
        <v>1.2682417945625399</v>
      </c>
      <c r="Q346">
        <v>1.2936066304537901</v>
      </c>
      <c r="R346">
        <v>1.3194787630628699</v>
      </c>
      <c r="S346">
        <v>1.3458683383241301</v>
      </c>
      <c r="T346">
        <v>1.37278570509061</v>
      </c>
      <c r="U346">
        <v>1.40024141919242</v>
      </c>
      <c r="V346">
        <v>1.4282462475762701</v>
      </c>
      <c r="W346">
        <v>1.4568111725277899</v>
      </c>
      <c r="X346">
        <v>1.48594739597835</v>
      </c>
      <c r="Y346">
        <v>1.5156663438979201</v>
      </c>
      <c r="Z346">
        <v>1.5459796707758799</v>
      </c>
      <c r="AA346">
        <v>1.5768992641913899</v>
      </c>
      <c r="AB346">
        <v>1.6084372494752199</v>
      </c>
      <c r="AC346">
        <v>1.64060599446473</v>
      </c>
      <c r="AD346">
        <v>1.6734181143540201</v>
      </c>
      <c r="AE346">
        <v>1.7068864766411</v>
      </c>
      <c r="AF346">
        <v>1.7410242061739201</v>
      </c>
      <c r="AG346">
        <v>1.7758446902974001</v>
      </c>
      <c r="AH346">
        <v>1.8113615841033499</v>
      </c>
      <c r="AI346">
        <v>1.8475888157854199</v>
      </c>
      <c r="AJ346">
        <v>1.88454059210113</v>
      </c>
      <c r="AK346">
        <v>1.9222314039431501</v>
      </c>
      <c r="AL346">
        <v>1.96067603202201</v>
      </c>
      <c r="AM346">
        <v>1.9998895526624501</v>
      </c>
      <c r="AN346">
        <v>2.0398873437157001</v>
      </c>
      <c r="AO346">
        <v>2.0806850905900198</v>
      </c>
      <c r="AP346">
        <v>2.12229879240182</v>
      </c>
      <c r="AQ346">
        <v>2.1647447682498502</v>
      </c>
      <c r="AR346">
        <v>2.20803966361485</v>
      </c>
      <c r="AS346">
        <v>2.2522004568871501</v>
      </c>
      <c r="AT346">
        <v>2.2972444660248899</v>
      </c>
      <c r="AU346">
        <v>2.3431893553453902</v>
      </c>
      <c r="AV346">
        <v>2.3900531424523002</v>
      </c>
    </row>
    <row r="347" spans="1:48" x14ac:dyDescent="0.25">
      <c r="A347" s="28" t="s">
        <v>2163</v>
      </c>
      <c r="B347">
        <v>0.96116878123798499</v>
      </c>
      <c r="C347">
        <v>0.98039215686274495</v>
      </c>
      <c r="D347">
        <v>0.97129369310000002</v>
      </c>
      <c r="E347">
        <v>0.96538977500000001</v>
      </c>
      <c r="F347">
        <v>0.97263955700000004</v>
      </c>
      <c r="G347">
        <v>0.97568536419999996</v>
      </c>
      <c r="H347">
        <v>0.98081128360000003</v>
      </c>
      <c r="I347">
        <v>0.99214880189999999</v>
      </c>
      <c r="J347">
        <v>1.0018142290000001</v>
      </c>
      <c r="K347">
        <v>1.0087053779999999</v>
      </c>
      <c r="L347">
        <v>1.015683621</v>
      </c>
      <c r="M347">
        <v>1.0263333750000001</v>
      </c>
      <c r="N347">
        <v>1.0400597869999999</v>
      </c>
      <c r="O347">
        <v>1.063983356</v>
      </c>
      <c r="P347">
        <v>1.09197955</v>
      </c>
      <c r="Q347">
        <v>1.131178614</v>
      </c>
      <c r="R347">
        <v>1.152823675</v>
      </c>
      <c r="S347">
        <v>1.171644613</v>
      </c>
      <c r="T347">
        <v>1.191749078</v>
      </c>
      <c r="U347">
        <v>1.208130073</v>
      </c>
      <c r="V347">
        <v>1.233324512</v>
      </c>
      <c r="W347">
        <v>1.2542144129999999</v>
      </c>
      <c r="X347">
        <v>1.277365689</v>
      </c>
      <c r="Y347">
        <v>1.3004675880000001</v>
      </c>
      <c r="Z347">
        <v>1.323614552</v>
      </c>
      <c r="AA347">
        <v>1.347462586</v>
      </c>
      <c r="AB347">
        <v>1.3713825879999999</v>
      </c>
      <c r="AC347">
        <v>1.3948403739999999</v>
      </c>
      <c r="AD347">
        <v>1.4184499690000001</v>
      </c>
      <c r="AE347">
        <v>1.442787203</v>
      </c>
      <c r="AF347">
        <v>1.4661720469999999</v>
      </c>
      <c r="AG347">
        <v>1.4898177100000001</v>
      </c>
      <c r="AH347">
        <v>1.5135649360000001</v>
      </c>
      <c r="AI347">
        <v>1.537484965</v>
      </c>
      <c r="AJ347">
        <v>1.56279155</v>
      </c>
      <c r="AK347">
        <v>1.5886239660000001</v>
      </c>
      <c r="AL347">
        <v>1.6153648</v>
      </c>
      <c r="AM347">
        <v>1.642464363</v>
      </c>
      <c r="AN347">
        <v>1.6705414169999999</v>
      </c>
      <c r="AO347">
        <v>1.6996299699999999</v>
      </c>
      <c r="AP347">
        <v>1.7295038119999999</v>
      </c>
      <c r="AQ347">
        <v>1.7601590650000001</v>
      </c>
      <c r="AR347">
        <v>1.7914590939999999</v>
      </c>
      <c r="AS347">
        <v>1.8239429</v>
      </c>
      <c r="AT347">
        <v>1.8565980390000001</v>
      </c>
      <c r="AU347">
        <v>1.8898181300000001</v>
      </c>
      <c r="AV347">
        <v>1.9236603619999999</v>
      </c>
    </row>
    <row r="348" spans="1:48" x14ac:dyDescent="0.25">
      <c r="A348" s="28" t="s">
        <v>2164</v>
      </c>
      <c r="B348">
        <v>0.96116878123798499</v>
      </c>
      <c r="C348">
        <v>0.98039215686274495</v>
      </c>
      <c r="D348">
        <v>0.98537207039999997</v>
      </c>
      <c r="E348">
        <v>0.98308259919999996</v>
      </c>
      <c r="F348">
        <v>1.0595092180000001</v>
      </c>
      <c r="G348">
        <v>0.94328672049999995</v>
      </c>
      <c r="H348">
        <v>1.0475071869999999</v>
      </c>
      <c r="I348">
        <v>1.141397886</v>
      </c>
      <c r="J348">
        <v>1.223639479</v>
      </c>
      <c r="K348">
        <v>1.212050882</v>
      </c>
      <c r="L348">
        <v>1.1616196640000001</v>
      </c>
      <c r="M348">
        <v>1.04749227</v>
      </c>
      <c r="N348">
        <v>0.98832771379999995</v>
      </c>
      <c r="O348">
        <v>1.049648479</v>
      </c>
      <c r="P348">
        <v>1.1798085730000001</v>
      </c>
      <c r="Q348">
        <v>1.216529403</v>
      </c>
      <c r="R348">
        <v>1.276997878</v>
      </c>
      <c r="S348">
        <v>1.342425727</v>
      </c>
      <c r="T348">
        <v>1.4328567210000001</v>
      </c>
      <c r="U348">
        <v>1.5444919560000001</v>
      </c>
      <c r="V348">
        <v>1.6891917670000001</v>
      </c>
      <c r="W348">
        <v>1.8610918460000001</v>
      </c>
      <c r="X348">
        <v>1.895971402</v>
      </c>
      <c r="Y348">
        <v>1.926877446</v>
      </c>
      <c r="Z348">
        <v>1.957305171</v>
      </c>
      <c r="AA348">
        <v>1.987893497</v>
      </c>
      <c r="AB348">
        <v>2.0187911879999998</v>
      </c>
      <c r="AC348">
        <v>2.0522883479999998</v>
      </c>
      <c r="AD348">
        <v>2.0875014709999999</v>
      </c>
      <c r="AE348">
        <v>2.1238888</v>
      </c>
      <c r="AF348">
        <v>2.1609437790000001</v>
      </c>
      <c r="AG348">
        <v>2.1987348619999998</v>
      </c>
      <c r="AH348">
        <v>2.240465291</v>
      </c>
      <c r="AI348">
        <v>2.2821101879999999</v>
      </c>
      <c r="AJ348">
        <v>2.324754075</v>
      </c>
      <c r="AK348">
        <v>2.3684832949999999</v>
      </c>
      <c r="AL348">
        <v>2.4131155309999999</v>
      </c>
      <c r="AM348">
        <v>2.5323281440000001</v>
      </c>
      <c r="AN348">
        <v>2.66299127</v>
      </c>
      <c r="AO348">
        <v>2.80562954</v>
      </c>
      <c r="AP348">
        <v>2.9614754909999998</v>
      </c>
      <c r="AQ348">
        <v>3.1317445629999998</v>
      </c>
      <c r="AR348">
        <v>3.2522336799999998</v>
      </c>
      <c r="AS348">
        <v>3.3787769449999998</v>
      </c>
      <c r="AT348">
        <v>3.5116731489999999</v>
      </c>
      <c r="AU348">
        <v>3.6514189369999999</v>
      </c>
      <c r="AV348">
        <v>3.7987620249999998</v>
      </c>
    </row>
    <row r="349" spans="1:48" x14ac:dyDescent="0.25">
      <c r="A349" s="28" t="s">
        <v>2165</v>
      </c>
      <c r="B349">
        <v>0.96116878123798499</v>
      </c>
      <c r="C349">
        <v>0.98039215686274495</v>
      </c>
      <c r="D349">
        <v>0.97064709299999996</v>
      </c>
      <c r="E349">
        <v>0.96191116269999999</v>
      </c>
      <c r="F349">
        <v>0.98183029129999999</v>
      </c>
      <c r="G349">
        <v>0.96630049819999997</v>
      </c>
      <c r="H349">
        <v>1.013123658</v>
      </c>
      <c r="I349">
        <v>1.0330827149999999</v>
      </c>
      <c r="J349">
        <v>1.05675159</v>
      </c>
      <c r="K349">
        <v>1.060863009</v>
      </c>
      <c r="L349">
        <v>1.0517398819999999</v>
      </c>
      <c r="M349">
        <v>1.037257535</v>
      </c>
      <c r="N349">
        <v>1.038382221</v>
      </c>
      <c r="O349">
        <v>1.071225157</v>
      </c>
      <c r="P349">
        <v>1.1281235839999999</v>
      </c>
      <c r="Q349">
        <v>1.191116345</v>
      </c>
      <c r="R349">
        <v>1.236637567</v>
      </c>
      <c r="S349">
        <v>1.2877409390000001</v>
      </c>
      <c r="T349">
        <v>1.3448974419999999</v>
      </c>
      <c r="U349">
        <v>1.4073163120000001</v>
      </c>
      <c r="V349">
        <v>1.5190041540000001</v>
      </c>
      <c r="W349">
        <v>1.656336765</v>
      </c>
      <c r="X349">
        <v>1.681508711</v>
      </c>
      <c r="Y349">
        <v>1.7084485089999999</v>
      </c>
      <c r="Z349">
        <v>1.7352470959999999</v>
      </c>
      <c r="AA349">
        <v>1.7620789029999999</v>
      </c>
      <c r="AB349">
        <v>1.788770564</v>
      </c>
      <c r="AC349">
        <v>1.8177844910000001</v>
      </c>
      <c r="AD349">
        <v>1.847453598</v>
      </c>
      <c r="AE349">
        <v>1.8783442589999999</v>
      </c>
      <c r="AF349">
        <v>1.908282576</v>
      </c>
      <c r="AG349">
        <v>1.9385218399999999</v>
      </c>
      <c r="AH349">
        <v>1.9735189470000001</v>
      </c>
      <c r="AI349">
        <v>2.0088888589999998</v>
      </c>
      <c r="AJ349">
        <v>2.0456472379999999</v>
      </c>
      <c r="AK349">
        <v>2.0831401129999998</v>
      </c>
      <c r="AL349">
        <v>2.121682936</v>
      </c>
      <c r="AM349">
        <v>2.2044640109999998</v>
      </c>
      <c r="AN349">
        <v>2.2935393899999998</v>
      </c>
      <c r="AO349">
        <v>2.3898031999999998</v>
      </c>
      <c r="AP349">
        <v>2.4937134740000002</v>
      </c>
      <c r="AQ349">
        <v>2.6059352850000002</v>
      </c>
      <c r="AR349">
        <v>2.6850298659999998</v>
      </c>
      <c r="AS349">
        <v>2.7688831880000002</v>
      </c>
      <c r="AT349">
        <v>2.85592289</v>
      </c>
      <c r="AU349">
        <v>2.9464780620000002</v>
      </c>
      <c r="AV349">
        <v>3.040904705</v>
      </c>
    </row>
    <row r="350" spans="1:48" x14ac:dyDescent="0.25">
      <c r="A350" s="28" t="s">
        <v>2166</v>
      </c>
      <c r="B350">
        <v>0.96116878123798499</v>
      </c>
      <c r="C350">
        <v>0.98039215686274495</v>
      </c>
      <c r="D350">
        <v>0.97768910210000004</v>
      </c>
      <c r="E350">
        <v>0.96886111210000003</v>
      </c>
      <c r="F350">
        <v>1.2021635049999999</v>
      </c>
      <c r="G350">
        <v>1.0755533260000001</v>
      </c>
      <c r="H350">
        <v>1.2242659149999999</v>
      </c>
      <c r="I350">
        <v>1.364870829</v>
      </c>
      <c r="J350">
        <v>1.323216629</v>
      </c>
      <c r="K350">
        <v>1.1739168790000001</v>
      </c>
      <c r="L350">
        <v>1.1553348800000001</v>
      </c>
      <c r="M350">
        <v>1.1405057249999999</v>
      </c>
      <c r="N350">
        <v>1.1966042029999999</v>
      </c>
      <c r="O350">
        <v>1.4179456189999999</v>
      </c>
      <c r="P350">
        <v>1.5301566040000001</v>
      </c>
      <c r="Q350">
        <v>1.4024626609999999</v>
      </c>
      <c r="R350">
        <v>1.5057082180000001</v>
      </c>
      <c r="S350">
        <v>1.648811494</v>
      </c>
      <c r="T350">
        <v>1.823794557</v>
      </c>
      <c r="U350">
        <v>2.0380243990000002</v>
      </c>
      <c r="V350">
        <v>2.310467821</v>
      </c>
      <c r="W350">
        <v>2.6493275519999999</v>
      </c>
      <c r="X350">
        <v>2.677999185</v>
      </c>
      <c r="Y350">
        <v>2.7168517830000001</v>
      </c>
      <c r="Z350">
        <v>2.758009446</v>
      </c>
      <c r="AA350">
        <v>2.8002138240000001</v>
      </c>
      <c r="AB350">
        <v>2.8429065699999998</v>
      </c>
      <c r="AC350">
        <v>2.8929189809999998</v>
      </c>
      <c r="AD350">
        <v>2.9435725800000001</v>
      </c>
      <c r="AE350">
        <v>2.9958357969999998</v>
      </c>
      <c r="AF350">
        <v>3.04880621</v>
      </c>
      <c r="AG350">
        <v>3.1027004269999998</v>
      </c>
      <c r="AH350">
        <v>3.1619809939999999</v>
      </c>
      <c r="AI350">
        <v>3.2225606839999998</v>
      </c>
      <c r="AJ350">
        <v>3.2850804390000001</v>
      </c>
      <c r="AK350">
        <v>3.3491029050000001</v>
      </c>
      <c r="AL350">
        <v>3.4148455310000001</v>
      </c>
      <c r="AM350">
        <v>3.632617926</v>
      </c>
      <c r="AN350">
        <v>3.8723530610000001</v>
      </c>
      <c r="AO350">
        <v>4.1364157270000002</v>
      </c>
      <c r="AP350">
        <v>4.4273079519999996</v>
      </c>
      <c r="AQ350">
        <v>4.7478772989999998</v>
      </c>
      <c r="AR350">
        <v>4.9599920400000004</v>
      </c>
      <c r="AS350">
        <v>5.1845712300000004</v>
      </c>
      <c r="AT350">
        <v>5.4217699110000002</v>
      </c>
      <c r="AU350">
        <v>5.6725793739999997</v>
      </c>
      <c r="AV350">
        <v>5.938419906</v>
      </c>
    </row>
    <row r="351" spans="1:48" x14ac:dyDescent="0.25">
      <c r="A351" s="28" t="s">
        <v>2167</v>
      </c>
      <c r="B351">
        <v>0.96116878123798499</v>
      </c>
      <c r="C351">
        <v>0.98039215686274495</v>
      </c>
      <c r="D351">
        <v>0.97129369310000002</v>
      </c>
      <c r="E351">
        <v>0.96535922320000001</v>
      </c>
      <c r="F351">
        <v>0.97263916309999998</v>
      </c>
      <c r="G351">
        <v>0.97569849399999997</v>
      </c>
      <c r="H351">
        <v>0.98082953750000001</v>
      </c>
      <c r="I351">
        <v>0.99217070119999995</v>
      </c>
      <c r="J351">
        <v>1.001839895</v>
      </c>
      <c r="K351">
        <v>1.008735258</v>
      </c>
      <c r="L351">
        <v>1.015717413</v>
      </c>
      <c r="M351">
        <v>1.0263695900000001</v>
      </c>
      <c r="N351">
        <v>1.0400999049999999</v>
      </c>
      <c r="O351">
        <v>1.064024541</v>
      </c>
      <c r="P351">
        <v>1.0920202130000001</v>
      </c>
      <c r="Q351">
        <v>1.1312152929999999</v>
      </c>
      <c r="R351">
        <v>1.15286757</v>
      </c>
      <c r="S351">
        <v>1.1717814529999999</v>
      </c>
      <c r="T351">
        <v>1.1919107280000001</v>
      </c>
      <c r="U351">
        <v>1.208310335</v>
      </c>
      <c r="V351">
        <v>1.2334814030000001</v>
      </c>
      <c r="W351">
        <v>1.2543986229999999</v>
      </c>
      <c r="X351">
        <v>1.2775345840000001</v>
      </c>
      <c r="Y351">
        <v>1.3006485130000001</v>
      </c>
      <c r="Z351">
        <v>1.323811206</v>
      </c>
      <c r="AA351">
        <v>1.347725547</v>
      </c>
      <c r="AB351">
        <v>1.3716660439999999</v>
      </c>
      <c r="AC351">
        <v>1.3950482310000001</v>
      </c>
      <c r="AD351">
        <v>1.418662418</v>
      </c>
      <c r="AE351">
        <v>1.4430162</v>
      </c>
      <c r="AF351">
        <v>1.4664103020000001</v>
      </c>
      <c r="AG351">
        <v>1.4900744909999999</v>
      </c>
      <c r="AH351">
        <v>1.51382562</v>
      </c>
      <c r="AI351">
        <v>1.537763749</v>
      </c>
      <c r="AJ351">
        <v>1.563089934</v>
      </c>
      <c r="AK351">
        <v>1.5889322379999999</v>
      </c>
      <c r="AL351">
        <v>1.615691387</v>
      </c>
      <c r="AM351">
        <v>1.642807176</v>
      </c>
      <c r="AN351">
        <v>1.6709027700000001</v>
      </c>
      <c r="AO351">
        <v>1.700009814</v>
      </c>
      <c r="AP351">
        <v>1.729901938</v>
      </c>
      <c r="AQ351">
        <v>1.760575293</v>
      </c>
      <c r="AR351">
        <v>1.7918796480000001</v>
      </c>
      <c r="AS351">
        <v>1.824376252</v>
      </c>
      <c r="AT351">
        <v>1.857046188</v>
      </c>
      <c r="AU351">
        <v>1.8902811960000001</v>
      </c>
      <c r="AV351">
        <v>1.9241382680000001</v>
      </c>
    </row>
    <row r="352" spans="1:48" x14ac:dyDescent="0.25">
      <c r="A352" s="28" t="s">
        <v>2168</v>
      </c>
      <c r="B352">
        <v>0.96116878123798499</v>
      </c>
      <c r="C352">
        <v>0.98039215686274495</v>
      </c>
      <c r="D352">
        <v>0.97129369310000002</v>
      </c>
      <c r="E352">
        <v>0.96539163979999998</v>
      </c>
      <c r="F352">
        <v>0.97264359840000003</v>
      </c>
      <c r="G352">
        <v>0.9756948084</v>
      </c>
      <c r="H352">
        <v>0.98082629050000003</v>
      </c>
      <c r="I352">
        <v>0.99216890329999996</v>
      </c>
      <c r="J352">
        <v>1.001840238</v>
      </c>
      <c r="K352">
        <v>1.008740883</v>
      </c>
      <c r="L352">
        <v>1.015726055</v>
      </c>
      <c r="M352">
        <v>1.0263843399999999</v>
      </c>
      <c r="N352">
        <v>1.0401162100000001</v>
      </c>
      <c r="O352">
        <v>1.0640408400000001</v>
      </c>
      <c r="P352">
        <v>1.0920361700000001</v>
      </c>
      <c r="Q352">
        <v>1.1312299539999999</v>
      </c>
      <c r="R352">
        <v>1.1528830320000001</v>
      </c>
      <c r="S352">
        <v>1.171826689</v>
      </c>
      <c r="T352">
        <v>1.191960701</v>
      </c>
      <c r="U352">
        <v>1.208362299</v>
      </c>
      <c r="V352">
        <v>1.2335534930000001</v>
      </c>
      <c r="W352">
        <v>1.254466573</v>
      </c>
      <c r="X352">
        <v>1.2775455229999999</v>
      </c>
      <c r="Y352">
        <v>1.3006529469999999</v>
      </c>
      <c r="Z352">
        <v>1.3238166819999999</v>
      </c>
      <c r="AA352">
        <v>1.347682901</v>
      </c>
      <c r="AB352">
        <v>1.3716205829999999</v>
      </c>
      <c r="AC352">
        <v>1.394878866</v>
      </c>
      <c r="AD352">
        <v>1.418497611</v>
      </c>
      <c r="AE352">
        <v>1.442870841</v>
      </c>
      <c r="AF352">
        <v>1.466276245</v>
      </c>
      <c r="AG352">
        <v>1.4899549160000001</v>
      </c>
      <c r="AH352">
        <v>1.5137143580000001</v>
      </c>
      <c r="AI352">
        <v>1.537663424</v>
      </c>
      <c r="AJ352">
        <v>1.563000036</v>
      </c>
      <c r="AK352">
        <v>1.588847737</v>
      </c>
      <c r="AL352">
        <v>1.6156150890000001</v>
      </c>
      <c r="AM352">
        <v>1.6427347080000001</v>
      </c>
      <c r="AN352">
        <v>1.670837122</v>
      </c>
      <c r="AO352">
        <v>1.699950947</v>
      </c>
      <c r="AP352">
        <v>1.729849354</v>
      </c>
      <c r="AQ352">
        <v>1.760528514</v>
      </c>
      <c r="AR352">
        <v>1.791940774</v>
      </c>
      <c r="AS352">
        <v>1.824454099</v>
      </c>
      <c r="AT352">
        <v>1.8571265749999999</v>
      </c>
      <c r="AU352">
        <v>1.8903624969999999</v>
      </c>
      <c r="AV352">
        <v>1.9242204030000001</v>
      </c>
    </row>
    <row r="353" spans="1:48" x14ac:dyDescent="0.25">
      <c r="A353" s="28" t="s">
        <v>2169</v>
      </c>
      <c r="B353">
        <v>0.96116878123798499</v>
      </c>
      <c r="C353">
        <v>0.98039215686274495</v>
      </c>
      <c r="D353">
        <v>0.97129369310000002</v>
      </c>
      <c r="E353">
        <v>0.96538950489999997</v>
      </c>
      <c r="F353">
        <v>0.97263887179999997</v>
      </c>
      <c r="G353">
        <v>0.97568398869999995</v>
      </c>
      <c r="H353">
        <v>0.98080908209999995</v>
      </c>
      <c r="I353">
        <v>0.99214584930000005</v>
      </c>
      <c r="J353">
        <v>1.001810399</v>
      </c>
      <c r="K353">
        <v>1.0087004239999999</v>
      </c>
      <c r="L353">
        <v>1.015677366</v>
      </c>
      <c r="M353">
        <v>1.026325884</v>
      </c>
      <c r="N353">
        <v>1.0400539280000001</v>
      </c>
      <c r="O353">
        <v>1.0639788050000001</v>
      </c>
      <c r="P353">
        <v>1.091975532</v>
      </c>
      <c r="Q353">
        <v>1.131174305</v>
      </c>
      <c r="R353">
        <v>1.1528244409999999</v>
      </c>
      <c r="S353">
        <v>1.1717439700000001</v>
      </c>
      <c r="T353">
        <v>1.191871868</v>
      </c>
      <c r="U353">
        <v>1.2082677829999999</v>
      </c>
      <c r="V353">
        <v>1.2337209609999999</v>
      </c>
      <c r="W353">
        <v>1.254656089</v>
      </c>
      <c r="X353">
        <v>1.277692772</v>
      </c>
      <c r="Y353">
        <v>1.3007857709999999</v>
      </c>
      <c r="Z353">
        <v>1.3239402060000001</v>
      </c>
      <c r="AA353">
        <v>1.347795718</v>
      </c>
      <c r="AB353">
        <v>1.371725018</v>
      </c>
      <c r="AC353">
        <v>1.395141953</v>
      </c>
      <c r="AD353">
        <v>1.4187551190000001</v>
      </c>
      <c r="AE353">
        <v>1.443102613</v>
      </c>
      <c r="AF353">
        <v>1.466497266</v>
      </c>
      <c r="AG353">
        <v>1.490156364</v>
      </c>
      <c r="AH353">
        <v>1.513908075</v>
      </c>
      <c r="AI353">
        <v>1.5378417129999999</v>
      </c>
      <c r="AJ353">
        <v>1.5631624850000001</v>
      </c>
      <c r="AK353">
        <v>1.589005234</v>
      </c>
      <c r="AL353">
        <v>1.6157597349999999</v>
      </c>
      <c r="AM353">
        <v>1.6428770349999999</v>
      </c>
      <c r="AN353">
        <v>1.6709685249999999</v>
      </c>
      <c r="AO353">
        <v>1.700070583</v>
      </c>
      <c r="AP353">
        <v>1.72995765</v>
      </c>
      <c r="AQ353">
        <v>1.7606259769999999</v>
      </c>
      <c r="AR353">
        <v>1.791931994</v>
      </c>
      <c r="AS353">
        <v>1.8244254799999999</v>
      </c>
      <c r="AT353">
        <v>1.857091652</v>
      </c>
      <c r="AU353">
        <v>1.8903228190000001</v>
      </c>
      <c r="AV353">
        <v>1.9241760370000001</v>
      </c>
    </row>
    <row r="354" spans="1:48" x14ac:dyDescent="0.25">
      <c r="A354" s="28" t="s">
        <v>2170</v>
      </c>
      <c r="B354">
        <v>0.96116878123798499</v>
      </c>
      <c r="C354">
        <v>0.98039215686274495</v>
      </c>
      <c r="D354">
        <v>0.96937669660000003</v>
      </c>
      <c r="E354">
        <v>0.95507610929999998</v>
      </c>
      <c r="F354">
        <v>0.99988953260000002</v>
      </c>
      <c r="G354">
        <v>0.94786065539999997</v>
      </c>
      <c r="H354">
        <v>0.94410079499999999</v>
      </c>
      <c r="I354">
        <v>0.9820699101</v>
      </c>
      <c r="J354">
        <v>1.034242949</v>
      </c>
      <c r="K354">
        <v>1.0341302480000001</v>
      </c>
      <c r="L354">
        <v>0.99425166840000001</v>
      </c>
      <c r="M354">
        <v>0.93162083770000004</v>
      </c>
      <c r="N354">
        <v>0.88086391809999998</v>
      </c>
      <c r="O354">
        <v>0.896969291</v>
      </c>
      <c r="P354">
        <v>0.96740059810000001</v>
      </c>
      <c r="Q354">
        <v>1.015206812</v>
      </c>
      <c r="R354">
        <v>1.0434553769999999</v>
      </c>
      <c r="S354">
        <v>1.069652574</v>
      </c>
      <c r="T354">
        <v>1.091568047</v>
      </c>
      <c r="U354">
        <v>1.112403614</v>
      </c>
      <c r="V354">
        <v>1.1397393810000001</v>
      </c>
      <c r="W354">
        <v>1.165190771</v>
      </c>
      <c r="X354">
        <v>1.1874284399999999</v>
      </c>
      <c r="Y354">
        <v>1.2108708399999999</v>
      </c>
      <c r="Z354">
        <v>1.233615278</v>
      </c>
      <c r="AA354">
        <v>1.2556901300000001</v>
      </c>
      <c r="AB354">
        <v>1.277470026</v>
      </c>
      <c r="AC354">
        <v>1.29862491</v>
      </c>
      <c r="AD354">
        <v>1.3214638110000001</v>
      </c>
      <c r="AE354">
        <v>1.345997262</v>
      </c>
      <c r="AF354">
        <v>1.3695389309999999</v>
      </c>
      <c r="AG354">
        <v>1.3934337210000001</v>
      </c>
      <c r="AH354">
        <v>1.4190945909999999</v>
      </c>
      <c r="AI354">
        <v>1.444871281</v>
      </c>
      <c r="AJ354">
        <v>1.471323795</v>
      </c>
      <c r="AK354">
        <v>1.498382868</v>
      </c>
      <c r="AL354">
        <v>1.526048676</v>
      </c>
      <c r="AM354">
        <v>1.5542247709999999</v>
      </c>
      <c r="AN354">
        <v>1.5822809069999999</v>
      </c>
      <c r="AO354">
        <v>1.611096393</v>
      </c>
      <c r="AP354">
        <v>1.6405706250000001</v>
      </c>
      <c r="AQ354">
        <v>1.6706285789999999</v>
      </c>
      <c r="AR354">
        <v>1.7016870930000001</v>
      </c>
      <c r="AS354">
        <v>1.7332288870000001</v>
      </c>
      <c r="AT354">
        <v>1.765320333</v>
      </c>
      <c r="AU354">
        <v>1.798031156</v>
      </c>
      <c r="AV354">
        <v>1.8314616539999999</v>
      </c>
    </row>
    <row r="355" spans="1:48" x14ac:dyDescent="0.25">
      <c r="A355" s="28" t="s">
        <v>2171</v>
      </c>
      <c r="B355">
        <v>0.96116878123798499</v>
      </c>
      <c r="C355">
        <v>0.98039215686274495</v>
      </c>
      <c r="D355">
        <v>0.97934332030000004</v>
      </c>
      <c r="E355">
        <v>0.96821251139999998</v>
      </c>
      <c r="F355">
        <v>1.093609477</v>
      </c>
      <c r="G355">
        <v>0.88664801090000001</v>
      </c>
      <c r="H355">
        <v>0.96671135129999997</v>
      </c>
      <c r="I355">
        <v>1.0690714059999999</v>
      </c>
      <c r="J355">
        <v>1.1669281570000001</v>
      </c>
      <c r="K355">
        <v>1.112181479</v>
      </c>
      <c r="L355">
        <v>1.02000785</v>
      </c>
      <c r="M355">
        <v>0.88525034039999995</v>
      </c>
      <c r="N355">
        <v>0.78988009830000006</v>
      </c>
      <c r="O355">
        <v>0.86387789319999997</v>
      </c>
      <c r="P355">
        <v>0.99899878239999995</v>
      </c>
      <c r="Q355">
        <v>0.96886435469999999</v>
      </c>
      <c r="R355">
        <v>1.0190871889999999</v>
      </c>
      <c r="S355">
        <v>1.0747395120000001</v>
      </c>
      <c r="T355">
        <v>1.135848835</v>
      </c>
      <c r="U355">
        <v>1.2038995859999999</v>
      </c>
      <c r="V355">
        <v>1.2817658000000001</v>
      </c>
      <c r="W355">
        <v>1.3659474730000001</v>
      </c>
      <c r="X355">
        <v>1.376422569</v>
      </c>
      <c r="Y355">
        <v>1.385784428</v>
      </c>
      <c r="Z355">
        <v>1.3943935300000001</v>
      </c>
      <c r="AA355">
        <v>1.402470578</v>
      </c>
      <c r="AB355">
        <v>1.410280121</v>
      </c>
      <c r="AC355">
        <v>1.4177762519999999</v>
      </c>
      <c r="AD355">
        <v>1.4257264489999999</v>
      </c>
      <c r="AE355">
        <v>1.434139032</v>
      </c>
      <c r="AF355">
        <v>1.442130715</v>
      </c>
      <c r="AG355">
        <v>1.4501105569999999</v>
      </c>
      <c r="AH355">
        <v>1.458866741</v>
      </c>
      <c r="AI355">
        <v>1.467267847</v>
      </c>
      <c r="AJ355">
        <v>1.4755976909999999</v>
      </c>
      <c r="AK355">
        <v>1.483861528</v>
      </c>
      <c r="AL355">
        <v>1.4920332350000001</v>
      </c>
      <c r="AM355">
        <v>1.5103904619999999</v>
      </c>
      <c r="AN355">
        <v>1.528412297</v>
      </c>
      <c r="AO355">
        <v>1.5466167150000001</v>
      </c>
      <c r="AP355">
        <v>1.5649452500000001</v>
      </c>
      <c r="AQ355">
        <v>1.5833408760000001</v>
      </c>
      <c r="AR355">
        <v>1.6083966999999999</v>
      </c>
      <c r="AS355">
        <v>1.633439514</v>
      </c>
      <c r="AT355">
        <v>1.6587974969999999</v>
      </c>
      <c r="AU355">
        <v>1.6844787990000001</v>
      </c>
      <c r="AV355">
        <v>1.7105903039999999</v>
      </c>
    </row>
    <row r="356" spans="1:48" x14ac:dyDescent="0.25">
      <c r="A356" s="28" t="s">
        <v>291</v>
      </c>
      <c r="B356">
        <v>0.96116878123798499</v>
      </c>
      <c r="C356">
        <v>0.98039215686274495</v>
      </c>
      <c r="D356">
        <v>1</v>
      </c>
      <c r="E356">
        <v>1.02</v>
      </c>
      <c r="F356">
        <v>1.0404</v>
      </c>
      <c r="G356">
        <v>1.0612079999999999</v>
      </c>
      <c r="H356">
        <v>1.08243216</v>
      </c>
      <c r="I356">
        <v>1.1040808032</v>
      </c>
      <c r="J356">
        <v>1.1261624192640001</v>
      </c>
      <c r="K356">
        <v>1.14868566764928</v>
      </c>
      <c r="L356">
        <v>1.17165938100226</v>
      </c>
      <c r="M356">
        <v>1.1950925686223099</v>
      </c>
      <c r="N356">
        <v>1.21899441999475</v>
      </c>
      <c r="O356">
        <v>1.24337430839465</v>
      </c>
      <c r="P356">
        <v>1.2682417945625399</v>
      </c>
      <c r="Q356">
        <v>1.2936066304537901</v>
      </c>
      <c r="R356">
        <v>1.3194787630628699</v>
      </c>
      <c r="S356">
        <v>1.3458683383241301</v>
      </c>
      <c r="T356">
        <v>1.37278570509061</v>
      </c>
      <c r="U356">
        <v>1.40024141919242</v>
      </c>
      <c r="V356">
        <v>1.4282462475762701</v>
      </c>
      <c r="W356">
        <v>1.4568111725277899</v>
      </c>
      <c r="X356">
        <v>1.48594739597835</v>
      </c>
      <c r="Y356">
        <v>1.5156663438979201</v>
      </c>
      <c r="Z356">
        <v>1.5459796707758799</v>
      </c>
      <c r="AA356">
        <v>1.5768992641913899</v>
      </c>
      <c r="AB356">
        <v>1.6084372494752199</v>
      </c>
      <c r="AC356">
        <v>1.64060599446473</v>
      </c>
      <c r="AD356">
        <v>1.6734181143540201</v>
      </c>
      <c r="AE356">
        <v>1.7068864766411</v>
      </c>
      <c r="AF356">
        <v>1.7410242061739201</v>
      </c>
      <c r="AG356">
        <v>1.7758446902974001</v>
      </c>
      <c r="AH356">
        <v>1.8113615841033499</v>
      </c>
      <c r="AI356">
        <v>1.8475888157854199</v>
      </c>
      <c r="AJ356">
        <v>1.88454059210113</v>
      </c>
      <c r="AK356">
        <v>1.9222314039431501</v>
      </c>
      <c r="AL356">
        <v>1.96067603202201</v>
      </c>
      <c r="AM356">
        <v>1.9998895526624501</v>
      </c>
      <c r="AN356">
        <v>2.0398873437157001</v>
      </c>
      <c r="AO356">
        <v>2.0806850905900198</v>
      </c>
      <c r="AP356">
        <v>2.12229879240182</v>
      </c>
      <c r="AQ356">
        <v>2.1647447682498502</v>
      </c>
      <c r="AR356">
        <v>2.20803966361485</v>
      </c>
      <c r="AS356">
        <v>2.2522004568871501</v>
      </c>
      <c r="AT356">
        <v>2.2972444660248899</v>
      </c>
      <c r="AU356">
        <v>2.3431893553453902</v>
      </c>
      <c r="AV356">
        <v>2.3900531424523002</v>
      </c>
    </row>
    <row r="357" spans="1:48" x14ac:dyDescent="0.25">
      <c r="A357" s="28" t="s">
        <v>292</v>
      </c>
      <c r="B357">
        <v>0.96116878123798499</v>
      </c>
      <c r="C357">
        <v>0.98039215686274495</v>
      </c>
      <c r="D357">
        <v>1</v>
      </c>
      <c r="E357">
        <v>1.02</v>
      </c>
      <c r="F357">
        <v>1.0404</v>
      </c>
      <c r="G357">
        <v>1.0612079999999999</v>
      </c>
      <c r="H357">
        <v>1.08243216</v>
      </c>
      <c r="I357">
        <v>1.1040808032</v>
      </c>
      <c r="J357">
        <v>1.1261624192640001</v>
      </c>
      <c r="K357">
        <v>1.14868566764928</v>
      </c>
      <c r="L357">
        <v>1.17165938100226</v>
      </c>
      <c r="M357">
        <v>1.1950925686223099</v>
      </c>
      <c r="N357">
        <v>1.21899441999475</v>
      </c>
      <c r="O357">
        <v>1.24337430839465</v>
      </c>
      <c r="P357">
        <v>1.2682417945625399</v>
      </c>
      <c r="Q357">
        <v>1.2936066304537901</v>
      </c>
      <c r="R357">
        <v>1.3194787630628699</v>
      </c>
      <c r="S357">
        <v>1.3458683383241301</v>
      </c>
      <c r="T357">
        <v>1.37278570509061</v>
      </c>
      <c r="U357">
        <v>1.40024141919242</v>
      </c>
      <c r="V357">
        <v>1.4282462475762701</v>
      </c>
      <c r="W357">
        <v>1.4568111725277899</v>
      </c>
      <c r="X357">
        <v>1.48594739597835</v>
      </c>
      <c r="Y357">
        <v>1.5156663438979201</v>
      </c>
      <c r="Z357">
        <v>1.5459796707758799</v>
      </c>
      <c r="AA357">
        <v>1.5768992641913899</v>
      </c>
      <c r="AB357">
        <v>1.6084372494752199</v>
      </c>
      <c r="AC357">
        <v>1.64060599446473</v>
      </c>
      <c r="AD357">
        <v>1.6734181143540201</v>
      </c>
      <c r="AE357">
        <v>1.7068864766411</v>
      </c>
      <c r="AF357">
        <v>1.7410242061739201</v>
      </c>
      <c r="AG357">
        <v>1.7758446902974001</v>
      </c>
      <c r="AH357">
        <v>1.8113615841033499</v>
      </c>
      <c r="AI357">
        <v>1.8475888157854199</v>
      </c>
      <c r="AJ357">
        <v>1.88454059210113</v>
      </c>
      <c r="AK357">
        <v>1.9222314039431501</v>
      </c>
      <c r="AL357">
        <v>1.96067603202201</v>
      </c>
      <c r="AM357">
        <v>1.9998895526624501</v>
      </c>
      <c r="AN357">
        <v>2.0398873437157001</v>
      </c>
      <c r="AO357">
        <v>2.0806850905900198</v>
      </c>
      <c r="AP357">
        <v>2.12229879240182</v>
      </c>
      <c r="AQ357">
        <v>2.1647447682498502</v>
      </c>
      <c r="AR357">
        <v>2.20803966361485</v>
      </c>
      <c r="AS357">
        <v>2.2522004568871501</v>
      </c>
      <c r="AT357">
        <v>2.2972444660248899</v>
      </c>
      <c r="AU357">
        <v>2.3431893553453902</v>
      </c>
      <c r="AV357">
        <v>2.3900531424523002</v>
      </c>
    </row>
    <row r="358" spans="1:48" x14ac:dyDescent="0.25">
      <c r="A358" s="28" t="s">
        <v>293</v>
      </c>
      <c r="B358">
        <v>0.96116878123798499</v>
      </c>
      <c r="C358">
        <v>0.98039215686274495</v>
      </c>
      <c r="D358">
        <v>1</v>
      </c>
      <c r="E358">
        <v>1.02</v>
      </c>
      <c r="F358">
        <v>1.0404</v>
      </c>
      <c r="G358">
        <v>1.0612079999999999</v>
      </c>
      <c r="H358">
        <v>1.08243216</v>
      </c>
      <c r="I358">
        <v>1.1040808032</v>
      </c>
      <c r="J358">
        <v>1.1261624192640001</v>
      </c>
      <c r="K358">
        <v>1.14868566764928</v>
      </c>
      <c r="L358">
        <v>1.17165938100226</v>
      </c>
      <c r="M358">
        <v>1.1950925686223099</v>
      </c>
      <c r="N358">
        <v>1.21899441999475</v>
      </c>
      <c r="O358">
        <v>1.24337430839465</v>
      </c>
      <c r="P358">
        <v>1.2682417945625399</v>
      </c>
      <c r="Q358">
        <v>1.2936066304537901</v>
      </c>
      <c r="R358">
        <v>1.3194787630628699</v>
      </c>
      <c r="S358">
        <v>1.3458683383241301</v>
      </c>
      <c r="T358">
        <v>1.37278570509061</v>
      </c>
      <c r="U358">
        <v>1.40024141919242</v>
      </c>
      <c r="V358">
        <v>1.4282462475762701</v>
      </c>
      <c r="W358">
        <v>1.4568111725277899</v>
      </c>
      <c r="X358">
        <v>1.48594739597835</v>
      </c>
      <c r="Y358">
        <v>1.5156663438979201</v>
      </c>
      <c r="Z358">
        <v>1.5459796707758799</v>
      </c>
      <c r="AA358">
        <v>1.5768992641913899</v>
      </c>
      <c r="AB358">
        <v>1.6084372494752199</v>
      </c>
      <c r="AC358">
        <v>1.64060599446473</v>
      </c>
      <c r="AD358">
        <v>1.6734181143540201</v>
      </c>
      <c r="AE358">
        <v>1.7068864766411</v>
      </c>
      <c r="AF358">
        <v>1.7410242061739201</v>
      </c>
      <c r="AG358">
        <v>1.7758446902974001</v>
      </c>
      <c r="AH358">
        <v>1.8113615841033499</v>
      </c>
      <c r="AI358">
        <v>1.8475888157854199</v>
      </c>
      <c r="AJ358">
        <v>1.88454059210113</v>
      </c>
      <c r="AK358">
        <v>1.9222314039431501</v>
      </c>
      <c r="AL358">
        <v>1.96067603202201</v>
      </c>
      <c r="AM358">
        <v>1.9998895526624501</v>
      </c>
      <c r="AN358">
        <v>2.0398873437157001</v>
      </c>
      <c r="AO358">
        <v>2.0806850905900198</v>
      </c>
      <c r="AP358">
        <v>2.12229879240182</v>
      </c>
      <c r="AQ358">
        <v>2.1647447682498502</v>
      </c>
      <c r="AR358">
        <v>2.20803966361485</v>
      </c>
      <c r="AS358">
        <v>2.2522004568871501</v>
      </c>
      <c r="AT358">
        <v>2.2972444660248899</v>
      </c>
      <c r="AU358">
        <v>2.3431893553453902</v>
      </c>
      <c r="AV358">
        <v>2.3900531424523002</v>
      </c>
    </row>
    <row r="359" spans="1:48" x14ac:dyDescent="0.25">
      <c r="A359" s="28" t="s">
        <v>294</v>
      </c>
      <c r="B359">
        <v>0.96116878123798499</v>
      </c>
      <c r="C359">
        <v>0.98039215686274495</v>
      </c>
      <c r="D359">
        <v>1</v>
      </c>
      <c r="E359">
        <v>1.02</v>
      </c>
      <c r="F359">
        <v>1.0404</v>
      </c>
      <c r="G359">
        <v>1.0612079999999999</v>
      </c>
      <c r="H359">
        <v>1.08243216</v>
      </c>
      <c r="I359">
        <v>1.1040808032</v>
      </c>
      <c r="J359">
        <v>1.1261624192640001</v>
      </c>
      <c r="K359">
        <v>1.14868566764928</v>
      </c>
      <c r="L359">
        <v>1.17165938100226</v>
      </c>
      <c r="M359">
        <v>1.1950925686223099</v>
      </c>
      <c r="N359">
        <v>1.21899441999475</v>
      </c>
      <c r="O359">
        <v>1.24337430839465</v>
      </c>
      <c r="P359">
        <v>1.2682417945625399</v>
      </c>
      <c r="Q359">
        <v>1.2936066304537901</v>
      </c>
      <c r="R359">
        <v>1.3194787630628699</v>
      </c>
      <c r="S359">
        <v>1.3458683383241301</v>
      </c>
      <c r="T359">
        <v>1.37278570509061</v>
      </c>
      <c r="U359">
        <v>1.40024141919242</v>
      </c>
      <c r="V359">
        <v>1.4282462475762701</v>
      </c>
      <c r="W359">
        <v>1.4568111725277899</v>
      </c>
      <c r="X359">
        <v>1.48594739597835</v>
      </c>
      <c r="Y359">
        <v>1.5156663438979201</v>
      </c>
      <c r="Z359">
        <v>1.5459796707758799</v>
      </c>
      <c r="AA359">
        <v>1.5768992641913899</v>
      </c>
      <c r="AB359">
        <v>1.6084372494752199</v>
      </c>
      <c r="AC359">
        <v>1.64060599446473</v>
      </c>
      <c r="AD359">
        <v>1.6734181143540201</v>
      </c>
      <c r="AE359">
        <v>1.7068864766411</v>
      </c>
      <c r="AF359">
        <v>1.7410242061739201</v>
      </c>
      <c r="AG359">
        <v>1.7758446902974001</v>
      </c>
      <c r="AH359">
        <v>1.8113615841033499</v>
      </c>
      <c r="AI359">
        <v>1.8475888157854199</v>
      </c>
      <c r="AJ359">
        <v>1.88454059210113</v>
      </c>
      <c r="AK359">
        <v>1.9222314039431501</v>
      </c>
      <c r="AL359">
        <v>1.96067603202201</v>
      </c>
      <c r="AM359">
        <v>1.9998895526624501</v>
      </c>
      <c r="AN359">
        <v>2.0398873437157001</v>
      </c>
      <c r="AO359">
        <v>2.0806850905900198</v>
      </c>
      <c r="AP359">
        <v>2.12229879240182</v>
      </c>
      <c r="AQ359">
        <v>2.1647447682498502</v>
      </c>
      <c r="AR359">
        <v>2.20803966361485</v>
      </c>
      <c r="AS359">
        <v>2.2522004568871501</v>
      </c>
      <c r="AT359">
        <v>2.2972444660248899</v>
      </c>
      <c r="AU359">
        <v>2.3431893553453902</v>
      </c>
      <c r="AV359">
        <v>2.3900531424523002</v>
      </c>
    </row>
    <row r="360" spans="1:48" x14ac:dyDescent="0.25">
      <c r="A360" s="28" t="s">
        <v>295</v>
      </c>
      <c r="B360">
        <v>0.96116878123798499</v>
      </c>
      <c r="C360">
        <v>0.98039215686274495</v>
      </c>
      <c r="D360">
        <v>1</v>
      </c>
      <c r="E360">
        <v>1.02</v>
      </c>
      <c r="F360">
        <v>1.0404</v>
      </c>
      <c r="G360">
        <v>1.0612079999999999</v>
      </c>
      <c r="H360">
        <v>1.08243216</v>
      </c>
      <c r="I360">
        <v>1.1040808032</v>
      </c>
      <c r="J360">
        <v>1.1261624192640001</v>
      </c>
      <c r="K360">
        <v>1.14868566764928</v>
      </c>
      <c r="L360">
        <v>1.17165938100226</v>
      </c>
      <c r="M360">
        <v>1.1950925686223099</v>
      </c>
      <c r="N360">
        <v>1.21899441999475</v>
      </c>
      <c r="O360">
        <v>1.24337430839465</v>
      </c>
      <c r="P360">
        <v>1.2682417945625399</v>
      </c>
      <c r="Q360">
        <v>1.2936066304537901</v>
      </c>
      <c r="R360">
        <v>1.3194787630628699</v>
      </c>
      <c r="S360">
        <v>1.3458683383241301</v>
      </c>
      <c r="T360">
        <v>1.37278570509061</v>
      </c>
      <c r="U360">
        <v>1.40024141919242</v>
      </c>
      <c r="V360">
        <v>1.4282462475762701</v>
      </c>
      <c r="W360">
        <v>1.4568111725277899</v>
      </c>
      <c r="X360">
        <v>1.48594739597835</v>
      </c>
      <c r="Y360">
        <v>1.5156663438979201</v>
      </c>
      <c r="Z360">
        <v>1.5459796707758799</v>
      </c>
      <c r="AA360">
        <v>1.5768992641913899</v>
      </c>
      <c r="AB360">
        <v>1.6084372494752199</v>
      </c>
      <c r="AC360">
        <v>1.64060599446473</v>
      </c>
      <c r="AD360">
        <v>1.6734181143540201</v>
      </c>
      <c r="AE360">
        <v>1.7068864766411</v>
      </c>
      <c r="AF360">
        <v>1.7410242061739201</v>
      </c>
      <c r="AG360">
        <v>1.7758446902974001</v>
      </c>
      <c r="AH360">
        <v>1.8113615841033499</v>
      </c>
      <c r="AI360">
        <v>1.8475888157854199</v>
      </c>
      <c r="AJ360">
        <v>1.88454059210113</v>
      </c>
      <c r="AK360">
        <v>1.9222314039431501</v>
      </c>
      <c r="AL360">
        <v>1.96067603202201</v>
      </c>
      <c r="AM360">
        <v>1.9998895526624501</v>
      </c>
      <c r="AN360">
        <v>2.0398873437157001</v>
      </c>
      <c r="AO360">
        <v>2.0806850905900198</v>
      </c>
      <c r="AP360">
        <v>2.12229879240182</v>
      </c>
      <c r="AQ360">
        <v>2.1647447682498502</v>
      </c>
      <c r="AR360">
        <v>2.20803966361485</v>
      </c>
      <c r="AS360">
        <v>2.2522004568871501</v>
      </c>
      <c r="AT360">
        <v>2.2972444660248899</v>
      </c>
      <c r="AU360">
        <v>2.3431893553453902</v>
      </c>
      <c r="AV360">
        <v>2.3900531424523002</v>
      </c>
    </row>
    <row r="361" spans="1:48" x14ac:dyDescent="0.25">
      <c r="A361" s="29" t="s">
        <v>2172</v>
      </c>
      <c r="B361">
        <v>4736.6811147112303</v>
      </c>
      <c r="C361">
        <v>4812.7300621308405</v>
      </c>
      <c r="D361">
        <v>4910.8710209999999</v>
      </c>
      <c r="E361">
        <v>5074.5656589999999</v>
      </c>
      <c r="F361">
        <v>4894.1713820000004</v>
      </c>
      <c r="G361">
        <v>5096.1997019999999</v>
      </c>
      <c r="H361">
        <v>5276.7818950000001</v>
      </c>
      <c r="I361">
        <v>5056.8814579999998</v>
      </c>
      <c r="J361">
        <v>4925.08925</v>
      </c>
      <c r="K361">
        <v>4800.0118210000001</v>
      </c>
      <c r="L361">
        <v>5116.0016420000002</v>
      </c>
      <c r="M361">
        <v>5390.3752249999998</v>
      </c>
      <c r="N361">
        <v>5515.9517720000003</v>
      </c>
      <c r="O361">
        <v>5559.2349379999996</v>
      </c>
      <c r="P361">
        <v>5236.6214989999999</v>
      </c>
      <c r="Q361">
        <v>5233.962442</v>
      </c>
      <c r="R361">
        <v>5274.1877260000001</v>
      </c>
      <c r="S361">
        <v>5338.1649200000002</v>
      </c>
      <c r="T361">
        <v>5378.563744</v>
      </c>
      <c r="U361">
        <v>5472.0870629999999</v>
      </c>
      <c r="V361">
        <v>5517.0452610000002</v>
      </c>
      <c r="W361">
        <v>5529.0371709999999</v>
      </c>
      <c r="X361">
        <v>5574.7850520000002</v>
      </c>
      <c r="Y361">
        <v>5644.0130939999999</v>
      </c>
      <c r="Z361">
        <v>5724.9657770000003</v>
      </c>
      <c r="AA361">
        <v>5808.8130860000001</v>
      </c>
      <c r="AB361">
        <v>5897.8871399999998</v>
      </c>
      <c r="AC361">
        <v>5976.6576640000003</v>
      </c>
      <c r="AD361">
        <v>6064.5629120000003</v>
      </c>
      <c r="AE361">
        <v>6154.8814240000002</v>
      </c>
      <c r="AF361">
        <v>6250.0740269999997</v>
      </c>
      <c r="AG361">
        <v>6357.1094979999998</v>
      </c>
      <c r="AH361">
        <v>6464.7243939999998</v>
      </c>
      <c r="AI361">
        <v>6579.9376769999999</v>
      </c>
      <c r="AJ361">
        <v>6697.255443</v>
      </c>
      <c r="AK361">
        <v>6818.0498420000004</v>
      </c>
      <c r="AL361">
        <v>6940.5512200000003</v>
      </c>
      <c r="AM361">
        <v>7057.5733449999998</v>
      </c>
      <c r="AN361">
        <v>7175.7655089999998</v>
      </c>
      <c r="AO361">
        <v>7291.6801210000003</v>
      </c>
      <c r="AP361">
        <v>7407.4314290000002</v>
      </c>
      <c r="AQ361">
        <v>7521.9051390000004</v>
      </c>
      <c r="AR361">
        <v>7635.4133629999997</v>
      </c>
      <c r="AS361">
        <v>7749.1785300000001</v>
      </c>
      <c r="AT361">
        <v>7864.6736140000003</v>
      </c>
      <c r="AU361">
        <v>7981.0063129999999</v>
      </c>
      <c r="AV361">
        <v>8099.5131419999998</v>
      </c>
    </row>
    <row r="362" spans="1:48" x14ac:dyDescent="0.25">
      <c r="A362" s="29" t="s">
        <v>2173</v>
      </c>
      <c r="B362">
        <v>3248.8401756117501</v>
      </c>
      <c r="C362">
        <v>3301.0013554983302</v>
      </c>
      <c r="D362">
        <v>3327.4986920000001</v>
      </c>
      <c r="E362">
        <v>3429.9268569999999</v>
      </c>
      <c r="F362">
        <v>3340.758761</v>
      </c>
      <c r="G362">
        <v>3340.8176739999999</v>
      </c>
      <c r="H362">
        <v>3362.7408730000002</v>
      </c>
      <c r="I362">
        <v>3382.1238939999998</v>
      </c>
      <c r="J362">
        <v>3285.0648959999999</v>
      </c>
      <c r="K362">
        <v>3240.6906220000001</v>
      </c>
      <c r="L362">
        <v>3299.6063089999998</v>
      </c>
      <c r="M362">
        <v>3318.784979</v>
      </c>
      <c r="N362">
        <v>3077.8751739999998</v>
      </c>
      <c r="O362">
        <v>2899.325652</v>
      </c>
      <c r="P362">
        <v>2706.0648940000001</v>
      </c>
      <c r="Q362">
        <v>2535.3611660000001</v>
      </c>
      <c r="R362">
        <v>2452.9808290000001</v>
      </c>
      <c r="S362">
        <v>2460.556795</v>
      </c>
      <c r="T362">
        <v>2496.133718</v>
      </c>
      <c r="U362">
        <v>2554.5499279999999</v>
      </c>
      <c r="V362">
        <v>2595.3378259999999</v>
      </c>
      <c r="W362">
        <v>2623.363049</v>
      </c>
      <c r="X362">
        <v>2650.540019</v>
      </c>
      <c r="Y362">
        <v>2682.3577150000001</v>
      </c>
      <c r="Z362">
        <v>2718.024809</v>
      </c>
      <c r="AA362">
        <v>2755.2083429999998</v>
      </c>
      <c r="AB362">
        <v>2794.8201989999998</v>
      </c>
      <c r="AC362">
        <v>2832.7325639999999</v>
      </c>
      <c r="AD362">
        <v>2875.3423750000002</v>
      </c>
      <c r="AE362">
        <v>2919.8225349999998</v>
      </c>
      <c r="AF362">
        <v>2966.9647300000001</v>
      </c>
      <c r="AG362">
        <v>3019.9922160000001</v>
      </c>
      <c r="AH362">
        <v>3073.8527779999999</v>
      </c>
      <c r="AI362">
        <v>3131.3160889999999</v>
      </c>
      <c r="AJ362">
        <v>3190.1794570000002</v>
      </c>
      <c r="AK362">
        <v>3251.0403649999998</v>
      </c>
      <c r="AL362">
        <v>3313.078512</v>
      </c>
      <c r="AM362">
        <v>3377.000556</v>
      </c>
      <c r="AN362">
        <v>3442.5264830000001</v>
      </c>
      <c r="AO362">
        <v>3507.7584579999998</v>
      </c>
      <c r="AP362">
        <v>3573.261978</v>
      </c>
      <c r="AQ362">
        <v>3638.6859869999998</v>
      </c>
      <c r="AR362">
        <v>3704.8788530000002</v>
      </c>
      <c r="AS362">
        <v>3771.7330830000001</v>
      </c>
      <c r="AT362">
        <v>3839.7550120000001</v>
      </c>
      <c r="AU362">
        <v>3908.5632260000002</v>
      </c>
      <c r="AV362">
        <v>3978.3723150000001</v>
      </c>
    </row>
    <row r="363" spans="1:48" x14ac:dyDescent="0.25">
      <c r="A363" s="29" t="s">
        <v>2174</v>
      </c>
      <c r="B363">
        <v>1024.1498860090301</v>
      </c>
      <c r="C363">
        <v>1040.59294369957</v>
      </c>
      <c r="D363">
        <v>1068.632793</v>
      </c>
      <c r="E363">
        <v>1068.96911</v>
      </c>
      <c r="F363">
        <v>1025.0886720000001</v>
      </c>
      <c r="G363">
        <v>940.78650889999994</v>
      </c>
      <c r="H363">
        <v>1012.847277</v>
      </c>
      <c r="I363">
        <v>996.17316730000005</v>
      </c>
      <c r="J363">
        <v>961.15262059999998</v>
      </c>
      <c r="K363">
        <v>955.53727570000001</v>
      </c>
      <c r="L363">
        <v>990.60380169999996</v>
      </c>
      <c r="M363">
        <v>1053.0001520000001</v>
      </c>
      <c r="N363">
        <v>948.43432199999995</v>
      </c>
      <c r="O363">
        <v>861.06976989999998</v>
      </c>
      <c r="P363">
        <v>761.92385400000001</v>
      </c>
      <c r="Q363">
        <v>698.23787519999996</v>
      </c>
      <c r="R363">
        <v>605.21038499999997</v>
      </c>
      <c r="S363">
        <v>646.52308270000003</v>
      </c>
      <c r="T363">
        <v>642.04770589999998</v>
      </c>
      <c r="U363">
        <v>656.5221047</v>
      </c>
      <c r="V363">
        <v>660.67235210000001</v>
      </c>
      <c r="W363">
        <v>660.74837639999998</v>
      </c>
      <c r="X363">
        <v>660.06944969999995</v>
      </c>
      <c r="Y363">
        <v>665.56119200000001</v>
      </c>
      <c r="Z363">
        <v>671.89012730000002</v>
      </c>
      <c r="AA363">
        <v>678.45326720000003</v>
      </c>
      <c r="AB363">
        <v>686.09820330000002</v>
      </c>
      <c r="AC363">
        <v>690.16504580000003</v>
      </c>
      <c r="AD363">
        <v>697.96954800000003</v>
      </c>
      <c r="AE363">
        <v>706.55751069999997</v>
      </c>
      <c r="AF363">
        <v>716.2417964</v>
      </c>
      <c r="AG363">
        <v>727.68078060000005</v>
      </c>
      <c r="AH363">
        <v>740.22972419999996</v>
      </c>
      <c r="AI363">
        <v>753.49276880000002</v>
      </c>
      <c r="AJ363">
        <v>767.2763966</v>
      </c>
      <c r="AK363">
        <v>781.60628259999999</v>
      </c>
      <c r="AL363">
        <v>796.14286670000001</v>
      </c>
      <c r="AM363">
        <v>810.60804800000005</v>
      </c>
      <c r="AN363">
        <v>826.43661359999999</v>
      </c>
      <c r="AO363">
        <v>841.76487050000003</v>
      </c>
      <c r="AP363">
        <v>857.34267460000001</v>
      </c>
      <c r="AQ363">
        <v>872.63197100000002</v>
      </c>
      <c r="AR363">
        <v>888.48186829999997</v>
      </c>
      <c r="AS363">
        <v>904.22254150000003</v>
      </c>
      <c r="AT363">
        <v>920.40294789999996</v>
      </c>
      <c r="AU363">
        <v>936.81786239999997</v>
      </c>
      <c r="AV363">
        <v>953.79536150000001</v>
      </c>
    </row>
    <row r="364" spans="1:48" x14ac:dyDescent="0.25">
      <c r="A364" s="29" t="s">
        <v>2175</v>
      </c>
      <c r="B364">
        <v>458.169768355504</v>
      </c>
      <c r="C364">
        <v>465.52583218566201</v>
      </c>
      <c r="D364">
        <v>473.13224969999999</v>
      </c>
      <c r="E364">
        <v>481.9453049</v>
      </c>
      <c r="F364">
        <v>451.63352520000001</v>
      </c>
      <c r="G364">
        <v>391.3531352</v>
      </c>
      <c r="H364">
        <v>395.47343389999997</v>
      </c>
      <c r="I364">
        <v>440.78217069999999</v>
      </c>
      <c r="J364">
        <v>408.88424329999998</v>
      </c>
      <c r="K364">
        <v>394.2660037</v>
      </c>
      <c r="L364">
        <v>401.17866309999999</v>
      </c>
      <c r="M364">
        <v>399.54976110000001</v>
      </c>
      <c r="N364">
        <v>393.06163579999998</v>
      </c>
      <c r="O364">
        <v>388.23526090000001</v>
      </c>
      <c r="P364">
        <v>374.17991510000002</v>
      </c>
      <c r="Q364">
        <v>359.48044169999997</v>
      </c>
      <c r="R364">
        <v>347.03979279999999</v>
      </c>
      <c r="S364">
        <v>352.68200460000003</v>
      </c>
      <c r="T364">
        <v>353.57596969999997</v>
      </c>
      <c r="U364">
        <v>359.32997010000003</v>
      </c>
      <c r="V364">
        <v>387.36448999999999</v>
      </c>
      <c r="W364">
        <v>417.56278409999999</v>
      </c>
      <c r="X364">
        <v>454.21845730000001</v>
      </c>
      <c r="Y364">
        <v>500.08891519999997</v>
      </c>
      <c r="Z364">
        <v>554.3051183</v>
      </c>
      <c r="AA364">
        <v>617.79187920000004</v>
      </c>
      <c r="AB364">
        <v>692.49435649999998</v>
      </c>
      <c r="AC364">
        <v>698.98048770000003</v>
      </c>
      <c r="AD364">
        <v>707.16365699999994</v>
      </c>
      <c r="AE364">
        <v>715.83625810000001</v>
      </c>
      <c r="AF364">
        <v>725.18750750000004</v>
      </c>
      <c r="AG364">
        <v>735.79622010000003</v>
      </c>
      <c r="AH364">
        <v>746.84896000000003</v>
      </c>
      <c r="AI364">
        <v>758.48018920000004</v>
      </c>
      <c r="AJ364">
        <v>770.56760250000002</v>
      </c>
      <c r="AK364">
        <v>783.04427759999999</v>
      </c>
      <c r="AL364">
        <v>795.67008780000003</v>
      </c>
      <c r="AM364">
        <v>806.00793590000001</v>
      </c>
      <c r="AN364">
        <v>816.62726259999999</v>
      </c>
      <c r="AO364">
        <v>826.86621049999997</v>
      </c>
      <c r="AP364">
        <v>837.05863829999998</v>
      </c>
      <c r="AQ364">
        <v>846.84811219999995</v>
      </c>
      <c r="AR364">
        <v>858.38911280000002</v>
      </c>
      <c r="AS364">
        <v>869.98872240000003</v>
      </c>
      <c r="AT364">
        <v>881.72066729999995</v>
      </c>
      <c r="AU364">
        <v>893.50406150000003</v>
      </c>
      <c r="AV364">
        <v>905.65400150000005</v>
      </c>
    </row>
    <row r="365" spans="1:48" x14ac:dyDescent="0.25">
      <c r="A365" s="29" t="s">
        <v>2176</v>
      </c>
      <c r="B365">
        <v>1112.97476499043</v>
      </c>
      <c r="C365">
        <v>1130.84393484424</v>
      </c>
      <c r="D365">
        <v>1151.7194239999999</v>
      </c>
      <c r="E365">
        <v>1172.2321919999999</v>
      </c>
      <c r="F365">
        <v>1096.242338</v>
      </c>
      <c r="G365">
        <v>953.20729180000001</v>
      </c>
      <c r="H365">
        <v>954.03069089999997</v>
      </c>
      <c r="I365">
        <v>1063.0081620000001</v>
      </c>
      <c r="J365">
        <v>977.71421009999995</v>
      </c>
      <c r="K365">
        <v>940.71216440000001</v>
      </c>
      <c r="L365">
        <v>957.42551820000006</v>
      </c>
      <c r="M365">
        <v>953.33108809999999</v>
      </c>
      <c r="N365">
        <v>940.94130270000005</v>
      </c>
      <c r="O365">
        <v>928.66505719999998</v>
      </c>
      <c r="P365">
        <v>891.72735620000003</v>
      </c>
      <c r="Q365">
        <v>857.79246169999999</v>
      </c>
      <c r="R365">
        <v>827.88196040000003</v>
      </c>
      <c r="S365">
        <v>846.47926700000005</v>
      </c>
      <c r="T365">
        <v>840.56742429999997</v>
      </c>
      <c r="U365">
        <v>856.03818550000005</v>
      </c>
      <c r="V365">
        <v>848.83241559999999</v>
      </c>
      <c r="W365">
        <v>837.74606240000003</v>
      </c>
      <c r="X365">
        <v>822.98039210000002</v>
      </c>
      <c r="Y365">
        <v>820.85903350000001</v>
      </c>
      <c r="Z365">
        <v>822.96292200000005</v>
      </c>
      <c r="AA365">
        <v>826.89112269999998</v>
      </c>
      <c r="AB365">
        <v>832.93219710000005</v>
      </c>
      <c r="AC365">
        <v>835.25777700000003</v>
      </c>
      <c r="AD365">
        <v>839.80421820000004</v>
      </c>
      <c r="AE365">
        <v>844.90526790000001</v>
      </c>
      <c r="AF365">
        <v>850.75947489999999</v>
      </c>
      <c r="AG365">
        <v>858.69284560000006</v>
      </c>
      <c r="AH365">
        <v>866.34971949999999</v>
      </c>
      <c r="AI365">
        <v>873.66166229999999</v>
      </c>
      <c r="AJ365">
        <v>882.37483810000003</v>
      </c>
      <c r="AK365">
        <v>891.20145549999995</v>
      </c>
      <c r="AL365">
        <v>899.6746637</v>
      </c>
      <c r="AM365">
        <v>902.07720080000001</v>
      </c>
      <c r="AN365">
        <v>904.74185130000001</v>
      </c>
      <c r="AO365">
        <v>906.8258376</v>
      </c>
      <c r="AP365">
        <v>909.67993779999995</v>
      </c>
      <c r="AQ365">
        <v>911.21244149999995</v>
      </c>
      <c r="AR365">
        <v>915.8563752</v>
      </c>
      <c r="AS365">
        <v>920.67367950000005</v>
      </c>
      <c r="AT365">
        <v>925.19490069999995</v>
      </c>
      <c r="AU365">
        <v>929.63396720000003</v>
      </c>
      <c r="AV365">
        <v>937.46951149999995</v>
      </c>
    </row>
    <row r="366" spans="1:48" x14ac:dyDescent="0.25">
      <c r="A366" s="29" t="s">
        <v>2177</v>
      </c>
      <c r="B366">
        <v>1265.05225681244</v>
      </c>
      <c r="C366">
        <v>1285.3630799883099</v>
      </c>
      <c r="D366">
        <v>1306.1246759999999</v>
      </c>
      <c r="E366">
        <v>1319.6881060000001</v>
      </c>
      <c r="F366">
        <v>1267.4166520000001</v>
      </c>
      <c r="G366">
        <v>1132.8065220000001</v>
      </c>
      <c r="H366">
        <v>1179.147463</v>
      </c>
      <c r="I366">
        <v>1139.140795</v>
      </c>
      <c r="J366">
        <v>1076.9353410000001</v>
      </c>
      <c r="K366">
        <v>1069.8371159999999</v>
      </c>
      <c r="L366">
        <v>1055.653554</v>
      </c>
      <c r="M366">
        <v>1062.006715</v>
      </c>
      <c r="N366">
        <v>1018.284073</v>
      </c>
      <c r="O366">
        <v>984.46356969999999</v>
      </c>
      <c r="P366">
        <v>954.29067569999995</v>
      </c>
      <c r="Q366">
        <v>911.22163999999998</v>
      </c>
      <c r="R366">
        <v>893.5291287</v>
      </c>
      <c r="S366">
        <v>912.95172349999996</v>
      </c>
      <c r="T366">
        <v>917.68739410000001</v>
      </c>
      <c r="U366">
        <v>934.16909769999995</v>
      </c>
      <c r="V366">
        <v>998.28532259999997</v>
      </c>
      <c r="W366">
        <v>1064.4064450000001</v>
      </c>
      <c r="X366">
        <v>1135.017441</v>
      </c>
      <c r="Y366">
        <v>1223.950094</v>
      </c>
      <c r="Z366">
        <v>1328.3439900000001</v>
      </c>
      <c r="AA366">
        <v>1451.0863649999999</v>
      </c>
      <c r="AB366">
        <v>1597.9823960000001</v>
      </c>
      <c r="AC366">
        <v>1603.217183</v>
      </c>
      <c r="AD366">
        <v>1612.718973</v>
      </c>
      <c r="AE366">
        <v>1623.4389249999999</v>
      </c>
      <c r="AF366">
        <v>1635.5863440000001</v>
      </c>
      <c r="AG366">
        <v>1650.221945</v>
      </c>
      <c r="AH366">
        <v>1666.3149719999999</v>
      </c>
      <c r="AI366">
        <v>1683.327636</v>
      </c>
      <c r="AJ366">
        <v>1701.4080409999999</v>
      </c>
      <c r="AK366">
        <v>1720.19949</v>
      </c>
      <c r="AL366">
        <v>1739.1772920000001</v>
      </c>
      <c r="AM366">
        <v>1756.1185069999999</v>
      </c>
      <c r="AN366">
        <v>1774.72228</v>
      </c>
      <c r="AO366">
        <v>1792.920584</v>
      </c>
      <c r="AP366">
        <v>1811.323281</v>
      </c>
      <c r="AQ366">
        <v>1829.035883</v>
      </c>
      <c r="AR366">
        <v>1848.521432</v>
      </c>
      <c r="AS366">
        <v>1867.5688210000001</v>
      </c>
      <c r="AT366">
        <v>1886.826908</v>
      </c>
      <c r="AU366">
        <v>1906.226809</v>
      </c>
      <c r="AV366">
        <v>1926.2440240000001</v>
      </c>
    </row>
    <row r="367" spans="1:48" x14ac:dyDescent="0.25">
      <c r="A367" s="29" t="s">
        <v>2178</v>
      </c>
      <c r="B367">
        <v>1044.2008674148601</v>
      </c>
      <c r="C367">
        <v>1060.9658500975499</v>
      </c>
      <c r="D367">
        <v>1079.960771</v>
      </c>
      <c r="E367">
        <v>1093.530385</v>
      </c>
      <c r="F367">
        <v>1104.8210280000001</v>
      </c>
      <c r="G367">
        <v>1028.424176</v>
      </c>
      <c r="H367">
        <v>1067.028892</v>
      </c>
      <c r="I367">
        <v>1083.8436810000001</v>
      </c>
      <c r="J367">
        <v>1061.031459</v>
      </c>
      <c r="K367">
        <v>1060.692714</v>
      </c>
      <c r="L367">
        <v>1062.5057589999999</v>
      </c>
      <c r="M367">
        <v>1093.4320070000001</v>
      </c>
      <c r="N367">
        <v>1086.544388</v>
      </c>
      <c r="O367">
        <v>1079.1300269999999</v>
      </c>
      <c r="P367">
        <v>1056.3450089999999</v>
      </c>
      <c r="Q367">
        <v>1049.317736</v>
      </c>
      <c r="R367">
        <v>1028.3916730000001</v>
      </c>
      <c r="S367">
        <v>1055.6019289999999</v>
      </c>
      <c r="T367">
        <v>1059.341328</v>
      </c>
      <c r="U367">
        <v>1078.605393</v>
      </c>
      <c r="V367">
        <v>1094.143538</v>
      </c>
      <c r="W367">
        <v>1106.165798</v>
      </c>
      <c r="X367">
        <v>1117.286335</v>
      </c>
      <c r="Y367">
        <v>1140.8497259999999</v>
      </c>
      <c r="Z367">
        <v>1170.6195520000001</v>
      </c>
      <c r="AA367">
        <v>1206.1516590000001</v>
      </c>
      <c r="AB367">
        <v>1249.2400399999999</v>
      </c>
      <c r="AC367">
        <v>1264.1226529999999</v>
      </c>
      <c r="AD367">
        <v>1282.5206330000001</v>
      </c>
      <c r="AE367">
        <v>1301.8117629999999</v>
      </c>
      <c r="AF367">
        <v>1322.4223649999999</v>
      </c>
      <c r="AG367">
        <v>1345.1855270000001</v>
      </c>
      <c r="AH367">
        <v>1369.3954570000001</v>
      </c>
      <c r="AI367">
        <v>1394.6087709999999</v>
      </c>
      <c r="AJ367">
        <v>1421.0734299999999</v>
      </c>
      <c r="AK367">
        <v>1448.4085419999999</v>
      </c>
      <c r="AL367">
        <v>1476.1665849999999</v>
      </c>
      <c r="AM367">
        <v>1502.0407029999999</v>
      </c>
      <c r="AN367">
        <v>1529.488507</v>
      </c>
      <c r="AO367">
        <v>1556.8155039999999</v>
      </c>
      <c r="AP367">
        <v>1584.72174</v>
      </c>
      <c r="AQ367">
        <v>1612.353711</v>
      </c>
      <c r="AR367">
        <v>1642.5112140000001</v>
      </c>
      <c r="AS367">
        <v>1672.711669</v>
      </c>
      <c r="AT367">
        <v>1703.4190920000001</v>
      </c>
      <c r="AU367">
        <v>1734.5604430000001</v>
      </c>
      <c r="AV367">
        <v>1766.3980670000001</v>
      </c>
    </row>
    <row r="368" spans="1:48" x14ac:dyDescent="0.25">
      <c r="A368" s="29" t="s">
        <v>2179</v>
      </c>
      <c r="B368">
        <v>7936.1203216419499</v>
      </c>
      <c r="C368">
        <v>8063.5373004167604</v>
      </c>
      <c r="D368">
        <v>8198.3452589999997</v>
      </c>
      <c r="E368">
        <v>8304.446688</v>
      </c>
      <c r="F368">
        <v>8393.946199</v>
      </c>
      <c r="G368">
        <v>7885.1953050000002</v>
      </c>
      <c r="H368">
        <v>8249.1718249999994</v>
      </c>
      <c r="I368">
        <v>8412.1554450000003</v>
      </c>
      <c r="J368">
        <v>8329.7265439999901</v>
      </c>
      <c r="K368">
        <v>8382.5657050000009</v>
      </c>
      <c r="L368">
        <v>8474.2643110000008</v>
      </c>
      <c r="M368">
        <v>8818.432116</v>
      </c>
      <c r="N368">
        <v>8854.2461750000002</v>
      </c>
      <c r="O368">
        <v>8935.3400779999902</v>
      </c>
      <c r="P368">
        <v>8871.2305950000009</v>
      </c>
      <c r="Q368">
        <v>9005.8304279999902</v>
      </c>
      <c r="R368">
        <v>8962.9298400000007</v>
      </c>
      <c r="S368">
        <v>9009.2239339999996</v>
      </c>
      <c r="T368">
        <v>9096.3868650000004</v>
      </c>
      <c r="U368">
        <v>9264.2611820000002</v>
      </c>
      <c r="V368">
        <v>9404.7354630000009</v>
      </c>
      <c r="W368">
        <v>9509.459852</v>
      </c>
      <c r="X368">
        <v>9623.9459279999901</v>
      </c>
      <c r="Y368">
        <v>9769.4181119999994</v>
      </c>
      <c r="Z368">
        <v>9961.1248070000001</v>
      </c>
      <c r="AA368">
        <v>10177.709279999999</v>
      </c>
      <c r="AB368">
        <v>10427.741679999999</v>
      </c>
      <c r="AC368">
        <v>10517.59698</v>
      </c>
      <c r="AD368">
        <v>10622.935579999999</v>
      </c>
      <c r="AE368">
        <v>10734.338830000001</v>
      </c>
      <c r="AF368">
        <v>10854.92513</v>
      </c>
      <c r="AG368">
        <v>10988.97524</v>
      </c>
      <c r="AH368">
        <v>11134.495070000001</v>
      </c>
      <c r="AI368">
        <v>11291.26806</v>
      </c>
      <c r="AJ368">
        <v>11454.96773</v>
      </c>
      <c r="AK368">
        <v>11624.36241</v>
      </c>
      <c r="AL368">
        <v>11796.69065</v>
      </c>
      <c r="AM368">
        <v>11970.920819999999</v>
      </c>
      <c r="AN368">
        <v>12153.341189999999</v>
      </c>
      <c r="AO368">
        <v>12334.810659999999</v>
      </c>
      <c r="AP368">
        <v>12518.897370000001</v>
      </c>
      <c r="AQ368">
        <v>12706.56961</v>
      </c>
      <c r="AR368">
        <v>12905.31259</v>
      </c>
      <c r="AS368">
        <v>13105.602860000001</v>
      </c>
      <c r="AT368">
        <v>13308.65717</v>
      </c>
      <c r="AU368">
        <v>13513.5566</v>
      </c>
      <c r="AV368">
        <v>13720.282429999999</v>
      </c>
    </row>
    <row r="369" spans="1:48" x14ac:dyDescent="0.25">
      <c r="A369" s="29" t="s">
        <v>2180</v>
      </c>
      <c r="B369">
        <v>626.714249737866</v>
      </c>
      <c r="C369">
        <v>636.77634973387603</v>
      </c>
      <c r="D369">
        <v>649.19456730000002</v>
      </c>
      <c r="E369">
        <v>676.07059909999998</v>
      </c>
      <c r="F369">
        <v>658.84544430000005</v>
      </c>
      <c r="G369">
        <v>569.10044200000004</v>
      </c>
      <c r="H369">
        <v>600.52305120000005</v>
      </c>
      <c r="I369">
        <v>618.11843180000005</v>
      </c>
      <c r="J369">
        <v>586.34433139999999</v>
      </c>
      <c r="K369">
        <v>556.85728070000005</v>
      </c>
      <c r="L369">
        <v>547.1294431</v>
      </c>
      <c r="M369">
        <v>569.98166639999999</v>
      </c>
      <c r="N369">
        <v>525.76134049999996</v>
      </c>
      <c r="O369">
        <v>495.66593649999999</v>
      </c>
      <c r="P369">
        <v>460.57874329999999</v>
      </c>
      <c r="Q369">
        <v>423.67884350000003</v>
      </c>
      <c r="R369">
        <v>400.06501509999998</v>
      </c>
      <c r="S369">
        <v>410.87580939999998</v>
      </c>
      <c r="T369">
        <v>412.8265068</v>
      </c>
      <c r="U369">
        <v>422.75719600000002</v>
      </c>
      <c r="V369">
        <v>429.81567699999999</v>
      </c>
      <c r="W369">
        <v>435.67304580000001</v>
      </c>
      <c r="X369">
        <v>441.02786279999998</v>
      </c>
      <c r="Y369">
        <v>451.58320320000001</v>
      </c>
      <c r="Z369">
        <v>464.68215559999999</v>
      </c>
      <c r="AA369">
        <v>479.96709929999997</v>
      </c>
      <c r="AB369">
        <v>498.0220223</v>
      </c>
      <c r="AC369">
        <v>502.8237302</v>
      </c>
      <c r="AD369">
        <v>509.2049409</v>
      </c>
      <c r="AE369">
        <v>515.96065910000004</v>
      </c>
      <c r="AF369">
        <v>523.2795615</v>
      </c>
      <c r="AG369">
        <v>531.58718550000003</v>
      </c>
      <c r="AH369">
        <v>540.36346170000002</v>
      </c>
      <c r="AI369">
        <v>549.4723166</v>
      </c>
      <c r="AJ369">
        <v>558.92864340000006</v>
      </c>
      <c r="AK369">
        <v>568.62719870000001</v>
      </c>
      <c r="AL369">
        <v>578.34992490000002</v>
      </c>
      <c r="AM369">
        <v>587.23670900000002</v>
      </c>
      <c r="AN369">
        <v>596.59341870000003</v>
      </c>
      <c r="AO369">
        <v>605.61404019999998</v>
      </c>
      <c r="AP369">
        <v>614.77702920000002</v>
      </c>
      <c r="AQ369">
        <v>623.5446594</v>
      </c>
      <c r="AR369">
        <v>633.04300569999998</v>
      </c>
      <c r="AS369">
        <v>642.4568352</v>
      </c>
      <c r="AT369">
        <v>651.96451320000006</v>
      </c>
      <c r="AU369">
        <v>661.50836890000005</v>
      </c>
      <c r="AV369">
        <v>671.48918619999995</v>
      </c>
    </row>
    <row r="370" spans="1:48" x14ac:dyDescent="0.25">
      <c r="A370" s="29" t="s">
        <v>2181</v>
      </c>
      <c r="B370">
        <v>1189.4978341238</v>
      </c>
      <c r="C370">
        <v>1208.5956066046299</v>
      </c>
      <c r="D370">
        <v>1231.0261009999999</v>
      </c>
      <c r="E370">
        <v>1237.6759179999999</v>
      </c>
      <c r="F370">
        <v>1143.6468689999999</v>
      </c>
      <c r="G370">
        <v>927.78643699999998</v>
      </c>
      <c r="H370">
        <v>1011.312154</v>
      </c>
      <c r="I370">
        <v>1035.612404</v>
      </c>
      <c r="J370">
        <v>979.47170749999998</v>
      </c>
      <c r="K370">
        <v>976.7825014</v>
      </c>
      <c r="L370">
        <v>983.22156429999995</v>
      </c>
      <c r="M370">
        <v>992.94203660000005</v>
      </c>
      <c r="N370">
        <v>939.22000160000005</v>
      </c>
      <c r="O370">
        <v>955.67517889999999</v>
      </c>
      <c r="P370">
        <v>936.94978590000005</v>
      </c>
      <c r="Q370">
        <v>888.72224679999999</v>
      </c>
      <c r="R370">
        <v>864.54243970000005</v>
      </c>
      <c r="S370">
        <v>895.20865779999997</v>
      </c>
      <c r="T370">
        <v>894.82751819999999</v>
      </c>
      <c r="U370">
        <v>910.21522159999995</v>
      </c>
      <c r="V370">
        <v>916.48996220000004</v>
      </c>
      <c r="W370">
        <v>918.34653109999999</v>
      </c>
      <c r="X370">
        <v>916.63249140000005</v>
      </c>
      <c r="Y370">
        <v>924.12437650000004</v>
      </c>
      <c r="Z370">
        <v>933.296605</v>
      </c>
      <c r="AA370">
        <v>943.28067250000004</v>
      </c>
      <c r="AB370">
        <v>954.52483519999998</v>
      </c>
      <c r="AC370">
        <v>952.5406064</v>
      </c>
      <c r="AD370">
        <v>953.46962829999995</v>
      </c>
      <c r="AE370">
        <v>955.06843409999999</v>
      </c>
      <c r="AF370">
        <v>957.58207289999996</v>
      </c>
      <c r="AG370">
        <v>961.61932449999995</v>
      </c>
      <c r="AH370">
        <v>966.65558129999999</v>
      </c>
      <c r="AI370">
        <v>972.07260059999999</v>
      </c>
      <c r="AJ370">
        <v>978.29956949999996</v>
      </c>
      <c r="AK370">
        <v>984.89094829999999</v>
      </c>
      <c r="AL370">
        <v>991.49522030000003</v>
      </c>
      <c r="AM370">
        <v>995.65676350000001</v>
      </c>
      <c r="AN370">
        <v>1000.689642</v>
      </c>
      <c r="AO370">
        <v>1005.27436</v>
      </c>
      <c r="AP370">
        <v>1010.058993</v>
      </c>
      <c r="AQ370">
        <v>1014.171873</v>
      </c>
      <c r="AR370">
        <v>1020.042954</v>
      </c>
      <c r="AS370">
        <v>1025.71822</v>
      </c>
      <c r="AT370">
        <v>1031.474162</v>
      </c>
      <c r="AU370">
        <v>1037.2938730000001</v>
      </c>
      <c r="AV370">
        <v>1043.7689949999999</v>
      </c>
    </row>
    <row r="371" spans="1:48" x14ac:dyDescent="0.25">
      <c r="A371" s="29" t="s">
        <v>2182</v>
      </c>
      <c r="B371">
        <v>349.68136654616598</v>
      </c>
      <c r="C371">
        <v>355.295613993708</v>
      </c>
      <c r="D371">
        <v>364.37848070000001</v>
      </c>
      <c r="E371">
        <v>366.8190725</v>
      </c>
      <c r="F371">
        <v>347.36705419999998</v>
      </c>
      <c r="G371">
        <v>292.89310999999998</v>
      </c>
      <c r="H371">
        <v>320.7979545</v>
      </c>
      <c r="I371">
        <v>324.57133429999999</v>
      </c>
      <c r="J371">
        <v>309.9884361</v>
      </c>
      <c r="K371">
        <v>304.04178880000001</v>
      </c>
      <c r="L371">
        <v>309.55122740000002</v>
      </c>
      <c r="M371">
        <v>311.16834069999999</v>
      </c>
      <c r="N371">
        <v>270.04773669999997</v>
      </c>
      <c r="O371">
        <v>251.61675729999999</v>
      </c>
      <c r="P371">
        <v>226.25544300000001</v>
      </c>
      <c r="Q371">
        <v>203.28739250000001</v>
      </c>
      <c r="R371">
        <v>189.52570069999999</v>
      </c>
      <c r="S371">
        <v>198.3015499</v>
      </c>
      <c r="T371">
        <v>199.1063135</v>
      </c>
      <c r="U371">
        <v>205.07078179999999</v>
      </c>
      <c r="V371">
        <v>214.03450749999999</v>
      </c>
      <c r="W371">
        <v>222.79363290000001</v>
      </c>
      <c r="X371">
        <v>230.34094239999999</v>
      </c>
      <c r="Y371">
        <v>242.1817709</v>
      </c>
      <c r="Z371">
        <v>256.05388629999999</v>
      </c>
      <c r="AA371">
        <v>271.97295329999997</v>
      </c>
      <c r="AB371">
        <v>290.5781197</v>
      </c>
      <c r="AC371">
        <v>292.7180548</v>
      </c>
      <c r="AD371">
        <v>296.02167809999997</v>
      </c>
      <c r="AE371">
        <v>299.5779776</v>
      </c>
      <c r="AF371">
        <v>303.5426549</v>
      </c>
      <c r="AG371">
        <v>308.09899059999998</v>
      </c>
      <c r="AH371">
        <v>313.10100610000001</v>
      </c>
      <c r="AI371">
        <v>318.22196220000001</v>
      </c>
      <c r="AJ371">
        <v>323.54041699999999</v>
      </c>
      <c r="AK371">
        <v>328.98175520000001</v>
      </c>
      <c r="AL371">
        <v>334.39085089999998</v>
      </c>
      <c r="AM371">
        <v>339.58721789999998</v>
      </c>
      <c r="AN371">
        <v>345.37625989999998</v>
      </c>
      <c r="AO371">
        <v>351.00782390000001</v>
      </c>
      <c r="AP371">
        <v>356.78367930000002</v>
      </c>
      <c r="AQ371">
        <v>362.33917029999998</v>
      </c>
      <c r="AR371">
        <v>368.20857860000001</v>
      </c>
      <c r="AS371">
        <v>373.88485150000002</v>
      </c>
      <c r="AT371">
        <v>379.61915310000001</v>
      </c>
      <c r="AU371">
        <v>385.38948629999999</v>
      </c>
      <c r="AV371">
        <v>391.35414939999998</v>
      </c>
    </row>
    <row r="372" spans="1:48" x14ac:dyDescent="0.25">
      <c r="A372" s="29" t="s">
        <v>2183</v>
      </c>
      <c r="B372">
        <v>7341.0808106466302</v>
      </c>
      <c r="C372">
        <v>7458.9442376014304</v>
      </c>
      <c r="D372">
        <v>7572.7391639999996</v>
      </c>
      <c r="E372">
        <v>7802.4936090000001</v>
      </c>
      <c r="F372">
        <v>7602.6811760000001</v>
      </c>
      <c r="G372">
        <v>6973.2294849999998</v>
      </c>
      <c r="H372">
        <v>7123.3994480000001</v>
      </c>
      <c r="I372">
        <v>7150.6750819999997</v>
      </c>
      <c r="J372">
        <v>6967.5765110000002</v>
      </c>
      <c r="K372">
        <v>6873.2104170000002</v>
      </c>
      <c r="L372">
        <v>6945.5862219999999</v>
      </c>
      <c r="M372">
        <v>7099.9420220000002</v>
      </c>
      <c r="N372">
        <v>6721.3709419999996</v>
      </c>
      <c r="O372">
        <v>6397.3340589999998</v>
      </c>
      <c r="P372">
        <v>6069.9118749999998</v>
      </c>
      <c r="Q372">
        <v>5894.8787240000001</v>
      </c>
      <c r="R372">
        <v>5673.7286469999999</v>
      </c>
      <c r="S372">
        <v>5867.025251</v>
      </c>
      <c r="T372">
        <v>5905.2532350000001</v>
      </c>
      <c r="U372">
        <v>6044.448453</v>
      </c>
      <c r="V372">
        <v>6132.8267230000001</v>
      </c>
      <c r="W372">
        <v>6193.9996460000002</v>
      </c>
      <c r="X372">
        <v>6211.0242509999998</v>
      </c>
      <c r="Y372">
        <v>6289.0549959999998</v>
      </c>
      <c r="Z372">
        <v>6377.1940869999999</v>
      </c>
      <c r="AA372">
        <v>6470.2221740000005</v>
      </c>
      <c r="AB372">
        <v>6571.9188249999997</v>
      </c>
      <c r="AC372">
        <v>6632.5746360000003</v>
      </c>
      <c r="AD372">
        <v>6714.7894930000002</v>
      </c>
      <c r="AE372">
        <v>6802.8476229999997</v>
      </c>
      <c r="AF372">
        <v>6897.8997069999996</v>
      </c>
      <c r="AG372">
        <v>7004.407451</v>
      </c>
      <c r="AH372">
        <v>7120.1738690000002</v>
      </c>
      <c r="AI372">
        <v>7239.3119909999996</v>
      </c>
      <c r="AJ372">
        <v>7363.1801750000004</v>
      </c>
      <c r="AK372">
        <v>7490.7685670000001</v>
      </c>
      <c r="AL372">
        <v>7619.448899</v>
      </c>
      <c r="AM372">
        <v>7741.5098449999996</v>
      </c>
      <c r="AN372">
        <v>7876.5448720000004</v>
      </c>
      <c r="AO372">
        <v>8009.628361</v>
      </c>
      <c r="AP372">
        <v>8144.2935699999998</v>
      </c>
      <c r="AQ372">
        <v>8276.2568670000001</v>
      </c>
      <c r="AR372">
        <v>8413.875301</v>
      </c>
      <c r="AS372">
        <v>8548.0402200000008</v>
      </c>
      <c r="AT372">
        <v>8684.1012850000006</v>
      </c>
      <c r="AU372">
        <v>8821.4504209999996</v>
      </c>
      <c r="AV372">
        <v>8963.2227579999999</v>
      </c>
    </row>
    <row r="373" spans="1:48" x14ac:dyDescent="0.25">
      <c r="A373" s="29" t="s">
        <v>2184</v>
      </c>
      <c r="B373">
        <v>4254.29518523757</v>
      </c>
      <c r="C373">
        <v>4322.5992705273302</v>
      </c>
      <c r="D373">
        <v>4403.8155969999998</v>
      </c>
      <c r="E373">
        <v>4690.9063560000004</v>
      </c>
      <c r="F373">
        <v>4650.7893649999996</v>
      </c>
      <c r="G373">
        <v>4306.2769850000004</v>
      </c>
      <c r="H373">
        <v>4283.7973019999999</v>
      </c>
      <c r="I373">
        <v>4340.5944239999999</v>
      </c>
      <c r="J373">
        <v>4213.6541770000003</v>
      </c>
      <c r="K373">
        <v>4227.7050410000002</v>
      </c>
      <c r="L373">
        <v>4225.0954240000001</v>
      </c>
      <c r="M373">
        <v>4285.848258</v>
      </c>
      <c r="N373">
        <v>4471.9704410000004</v>
      </c>
      <c r="O373">
        <v>4650.0384629999999</v>
      </c>
      <c r="P373">
        <v>4682.9574069999999</v>
      </c>
      <c r="Q373">
        <v>4837.1057209999999</v>
      </c>
      <c r="R373">
        <v>4844.4486530000004</v>
      </c>
      <c r="S373">
        <v>5036.1617370000004</v>
      </c>
      <c r="T373">
        <v>5013.404423</v>
      </c>
      <c r="U373">
        <v>5141.7840189999997</v>
      </c>
      <c r="V373">
        <v>5130.4420060000002</v>
      </c>
      <c r="W373">
        <v>5106.9220400000004</v>
      </c>
      <c r="X373">
        <v>4993.2835089999999</v>
      </c>
      <c r="Y373">
        <v>4959.7141190000002</v>
      </c>
      <c r="Z373">
        <v>4952.7757099999999</v>
      </c>
      <c r="AA373">
        <v>4953.1922089999998</v>
      </c>
      <c r="AB373">
        <v>4960.9911499999998</v>
      </c>
      <c r="AC373">
        <v>4972.4158660000003</v>
      </c>
      <c r="AD373">
        <v>4997.1328370000001</v>
      </c>
      <c r="AE373">
        <v>5025.5564640000002</v>
      </c>
      <c r="AF373">
        <v>5058.0950629999998</v>
      </c>
      <c r="AG373">
        <v>5104.7024469999997</v>
      </c>
      <c r="AH373">
        <v>5148.3917819999997</v>
      </c>
      <c r="AI373">
        <v>5187.913775</v>
      </c>
      <c r="AJ373">
        <v>5238.9014800000004</v>
      </c>
      <c r="AK373">
        <v>5290.208877</v>
      </c>
      <c r="AL373">
        <v>5338.6836439999997</v>
      </c>
      <c r="AM373">
        <v>5358.9946060000002</v>
      </c>
      <c r="AN373">
        <v>5387.1179259999999</v>
      </c>
      <c r="AO373">
        <v>5413.4407789999996</v>
      </c>
      <c r="AP373">
        <v>5447.8906800000004</v>
      </c>
      <c r="AQ373">
        <v>5473.4272860000001</v>
      </c>
      <c r="AR373">
        <v>5502.4389080000001</v>
      </c>
      <c r="AS373">
        <v>5531.1114360000001</v>
      </c>
      <c r="AT373">
        <v>5557.1882029999997</v>
      </c>
      <c r="AU373">
        <v>5582.8488429999998</v>
      </c>
      <c r="AV373">
        <v>5652.5595919999996</v>
      </c>
    </row>
    <row r="374" spans="1:48" x14ac:dyDescent="0.25">
      <c r="A374" s="29" t="s">
        <v>2185</v>
      </c>
      <c r="B374">
        <v>533.55879540457204</v>
      </c>
      <c r="C374">
        <v>542.12525444927405</v>
      </c>
      <c r="D374">
        <v>552.46093819999999</v>
      </c>
      <c r="E374">
        <v>567.86051759999998</v>
      </c>
      <c r="F374">
        <v>557.15271419999999</v>
      </c>
      <c r="G374">
        <v>518.53429389999997</v>
      </c>
      <c r="H374">
        <v>536.44936959999995</v>
      </c>
      <c r="I374">
        <v>541.63612790000002</v>
      </c>
      <c r="J374">
        <v>535.10152640000001</v>
      </c>
      <c r="K374">
        <v>541.37491650000004</v>
      </c>
      <c r="L374">
        <v>545.44520460000001</v>
      </c>
      <c r="M374">
        <v>547.83245309999995</v>
      </c>
      <c r="N374">
        <v>559.06786550000004</v>
      </c>
      <c r="O374">
        <v>584.69543050000004</v>
      </c>
      <c r="P374">
        <v>583.93276479999997</v>
      </c>
      <c r="Q374">
        <v>599.71356060000005</v>
      </c>
      <c r="R374">
        <v>599.15655219999996</v>
      </c>
      <c r="S374">
        <v>602.71059409999998</v>
      </c>
      <c r="T374">
        <v>606.35921310000003</v>
      </c>
      <c r="U374">
        <v>615.34634419999998</v>
      </c>
      <c r="V374">
        <v>618.12985909999998</v>
      </c>
      <c r="W374">
        <v>617.97127460000002</v>
      </c>
      <c r="X374">
        <v>621.85751110000001</v>
      </c>
      <c r="Y374">
        <v>625.3999384</v>
      </c>
      <c r="Z374">
        <v>629.53834589999997</v>
      </c>
      <c r="AA374">
        <v>633.4241773</v>
      </c>
      <c r="AB374">
        <v>637.51557790000004</v>
      </c>
      <c r="AC374">
        <v>640.25833079999995</v>
      </c>
      <c r="AD374">
        <v>641.79736779999996</v>
      </c>
      <c r="AE374">
        <v>644.43446010000002</v>
      </c>
      <c r="AF374">
        <v>647.70608289999996</v>
      </c>
      <c r="AG374">
        <v>650.18152090000001</v>
      </c>
      <c r="AH374">
        <v>655.46189189999996</v>
      </c>
      <c r="AI374">
        <v>660.64821949999998</v>
      </c>
      <c r="AJ374">
        <v>665.54892940000002</v>
      </c>
      <c r="AK374">
        <v>670.5658909</v>
      </c>
      <c r="AL374">
        <v>675.49349710000001</v>
      </c>
      <c r="AM374">
        <v>680.33743760000004</v>
      </c>
      <c r="AN374">
        <v>685.73822500000006</v>
      </c>
      <c r="AO374">
        <v>691.06663270000001</v>
      </c>
      <c r="AP374">
        <v>696.50505780000003</v>
      </c>
      <c r="AQ374">
        <v>701.89473940000005</v>
      </c>
      <c r="AR374">
        <v>707.29405980000001</v>
      </c>
      <c r="AS374">
        <v>712.81601550000005</v>
      </c>
      <c r="AT374">
        <v>718.48900519999995</v>
      </c>
      <c r="AU374">
        <v>724.21301349999999</v>
      </c>
      <c r="AV374">
        <v>730.19440350000002</v>
      </c>
    </row>
    <row r="375" spans="1:48" x14ac:dyDescent="0.25">
      <c r="A375" s="29" t="s">
        <v>2186</v>
      </c>
      <c r="B375">
        <v>1562.42671534339</v>
      </c>
      <c r="C375">
        <v>1587.5119816394699</v>
      </c>
      <c r="D375">
        <v>1605.104294</v>
      </c>
      <c r="E375">
        <v>1610.307583</v>
      </c>
      <c r="F375">
        <v>1608.452303</v>
      </c>
      <c r="G375">
        <v>1604.870717</v>
      </c>
      <c r="H375">
        <v>1622.9043590000001</v>
      </c>
      <c r="I375">
        <v>1641.4126659999999</v>
      </c>
      <c r="J375">
        <v>1649.6976749999999</v>
      </c>
      <c r="K375">
        <v>1659.3231169999999</v>
      </c>
      <c r="L375">
        <v>1679.3147509999999</v>
      </c>
      <c r="M375">
        <v>1675.0331020000001</v>
      </c>
      <c r="N375">
        <v>1697.1643999999999</v>
      </c>
      <c r="O375">
        <v>1722.806433</v>
      </c>
      <c r="P375">
        <v>1744.2147339999999</v>
      </c>
      <c r="Q375">
        <v>1776.8837920000001</v>
      </c>
      <c r="R375">
        <v>1780.1165370000001</v>
      </c>
      <c r="S375">
        <v>1777.9215449999999</v>
      </c>
      <c r="T375">
        <v>1789.8446389999999</v>
      </c>
      <c r="U375">
        <v>1804.3190979999999</v>
      </c>
      <c r="V375">
        <v>1814.2403899999999</v>
      </c>
      <c r="W375">
        <v>1825.4920890000001</v>
      </c>
      <c r="X375">
        <v>1842.309696</v>
      </c>
      <c r="Y375">
        <v>1853.5921189999999</v>
      </c>
      <c r="Z375">
        <v>1865.358751</v>
      </c>
      <c r="AA375">
        <v>1876.7477100000001</v>
      </c>
      <c r="AB375">
        <v>1887.7414229999999</v>
      </c>
      <c r="AC375">
        <v>1898.300168</v>
      </c>
      <c r="AD375">
        <v>1903.0309130000001</v>
      </c>
      <c r="AE375">
        <v>1911.2034659999999</v>
      </c>
      <c r="AF375">
        <v>1920.9921959999999</v>
      </c>
      <c r="AG375">
        <v>1926.1351159999999</v>
      </c>
      <c r="AH375">
        <v>1942.0484719999999</v>
      </c>
      <c r="AI375">
        <v>1957.388025</v>
      </c>
      <c r="AJ375">
        <v>1972.6268480000001</v>
      </c>
      <c r="AK375">
        <v>1988.1927020000001</v>
      </c>
      <c r="AL375">
        <v>2003.8197680000001</v>
      </c>
      <c r="AM375">
        <v>2019.4129330000001</v>
      </c>
      <c r="AN375">
        <v>2036.0250759999999</v>
      </c>
      <c r="AO375">
        <v>2053.2409149999999</v>
      </c>
      <c r="AP375">
        <v>2070.7964790000001</v>
      </c>
      <c r="AQ375">
        <v>2088.4109130000002</v>
      </c>
      <c r="AR375">
        <v>2100.8562419999998</v>
      </c>
      <c r="AS375">
        <v>2113.65047</v>
      </c>
      <c r="AT375">
        <v>2126.6414719999998</v>
      </c>
      <c r="AU375">
        <v>2139.7872470000002</v>
      </c>
      <c r="AV375">
        <v>2153.4818300000002</v>
      </c>
    </row>
    <row r="376" spans="1:48" x14ac:dyDescent="0.25">
      <c r="A376" s="29" t="s">
        <v>2187</v>
      </c>
      <c r="B376">
        <v>6772.67767358117</v>
      </c>
      <c r="C376">
        <v>6881.4152043151798</v>
      </c>
      <c r="D376">
        <v>6998.142304</v>
      </c>
      <c r="E376">
        <v>6996.3097559999997</v>
      </c>
      <c r="F376">
        <v>6895.7647710000001</v>
      </c>
      <c r="G376">
        <v>6681.1830170000003</v>
      </c>
      <c r="H376">
        <v>6667.0913399999999</v>
      </c>
      <c r="I376">
        <v>6664.0386070000004</v>
      </c>
      <c r="J376">
        <v>6617.0495309999997</v>
      </c>
      <c r="K376">
        <v>6532.8340230000003</v>
      </c>
      <c r="L376">
        <v>6502.3102040000003</v>
      </c>
      <c r="M376">
        <v>6461.2175209999996</v>
      </c>
      <c r="N376">
        <v>6475.9167310000003</v>
      </c>
      <c r="O376">
        <v>6526.5702680000004</v>
      </c>
      <c r="P376">
        <v>6464.7876610000003</v>
      </c>
      <c r="Q376">
        <v>6410.639185</v>
      </c>
      <c r="R376">
        <v>6362.2955519999996</v>
      </c>
      <c r="S376">
        <v>6644.8033230000001</v>
      </c>
      <c r="T376">
        <v>6776.5689039999997</v>
      </c>
      <c r="U376">
        <v>6965.8965740000003</v>
      </c>
      <c r="V376">
        <v>7112.0432970000002</v>
      </c>
      <c r="W376">
        <v>7415.8481490000004</v>
      </c>
      <c r="X376">
        <v>7713.7178679999997</v>
      </c>
      <c r="Y376">
        <v>8056.669425</v>
      </c>
      <c r="Z376">
        <v>8419.929279</v>
      </c>
      <c r="AA376">
        <v>8799.0787020000007</v>
      </c>
      <c r="AB376">
        <v>9198.4233110000005</v>
      </c>
      <c r="AC376">
        <v>9605.0177039999999</v>
      </c>
      <c r="AD376">
        <v>10032.18698</v>
      </c>
      <c r="AE376">
        <v>10474.75685</v>
      </c>
      <c r="AF376">
        <v>10931.61709</v>
      </c>
      <c r="AG376">
        <v>11406.213030000001</v>
      </c>
      <c r="AH376">
        <v>11807.952230000001</v>
      </c>
      <c r="AI376">
        <v>12220.8385</v>
      </c>
      <c r="AJ376">
        <v>12648.178330000001</v>
      </c>
      <c r="AK376">
        <v>13087.848400000001</v>
      </c>
      <c r="AL376">
        <v>13536.66885</v>
      </c>
      <c r="AM376">
        <v>13807.023160000001</v>
      </c>
      <c r="AN376">
        <v>14096.00095</v>
      </c>
      <c r="AO376">
        <v>14387.03657</v>
      </c>
      <c r="AP376">
        <v>14684.75836</v>
      </c>
      <c r="AQ376">
        <v>14982.00582</v>
      </c>
      <c r="AR376">
        <v>15186.280290000001</v>
      </c>
      <c r="AS376">
        <v>15388.02425</v>
      </c>
      <c r="AT376">
        <v>15592.007009999999</v>
      </c>
      <c r="AU376">
        <v>15797.818149999999</v>
      </c>
      <c r="AV376">
        <v>16011.537399999999</v>
      </c>
    </row>
    <row r="377" spans="1:48" x14ac:dyDescent="0.25">
      <c r="A377" s="29" t="s">
        <v>2188</v>
      </c>
      <c r="B377">
        <v>932.73815410288603</v>
      </c>
      <c r="C377">
        <v>947.71356686971296</v>
      </c>
      <c r="D377">
        <v>973.21835499999997</v>
      </c>
      <c r="E377">
        <v>1114.8040820000001</v>
      </c>
      <c r="F377">
        <v>944.50219040000002</v>
      </c>
      <c r="G377">
        <v>682.88144409999995</v>
      </c>
      <c r="H377">
        <v>813.54212959999995</v>
      </c>
      <c r="I377">
        <v>643.62377189999995</v>
      </c>
      <c r="J377">
        <v>749.58718280000005</v>
      </c>
      <c r="K377">
        <v>675.76200119999999</v>
      </c>
      <c r="L377">
        <v>682.26709640000001</v>
      </c>
      <c r="M377">
        <v>703.97225800000001</v>
      </c>
      <c r="N377">
        <v>643.26919339999995</v>
      </c>
      <c r="O377">
        <v>682.64667610000004</v>
      </c>
      <c r="P377">
        <v>672.45156069999996</v>
      </c>
      <c r="Q377">
        <v>685.06199219999996</v>
      </c>
      <c r="R377">
        <v>684.48990879999997</v>
      </c>
      <c r="S377">
        <v>676.22541709999996</v>
      </c>
      <c r="T377">
        <v>681.31909069999995</v>
      </c>
      <c r="U377">
        <v>691.372208</v>
      </c>
      <c r="V377">
        <v>698.3178762</v>
      </c>
      <c r="W377">
        <v>702.74518479999995</v>
      </c>
      <c r="X377">
        <v>707.81476199999997</v>
      </c>
      <c r="Y377">
        <v>714.50589649999995</v>
      </c>
      <c r="Z377">
        <v>721.96622119999995</v>
      </c>
      <c r="AA377">
        <v>729.70951509999998</v>
      </c>
      <c r="AB377">
        <v>737.95252489999996</v>
      </c>
      <c r="AC377">
        <v>745.19409150000001</v>
      </c>
      <c r="AD377">
        <v>752.83691339999996</v>
      </c>
      <c r="AE377">
        <v>761.10446060000004</v>
      </c>
      <c r="AF377">
        <v>770.00516089999996</v>
      </c>
      <c r="AG377">
        <v>779.59145049999995</v>
      </c>
      <c r="AH377">
        <v>790.37429050000003</v>
      </c>
      <c r="AI377">
        <v>801.98569999999995</v>
      </c>
      <c r="AJ377">
        <v>814.05202320000001</v>
      </c>
      <c r="AK377">
        <v>826.59407599999997</v>
      </c>
      <c r="AL377">
        <v>839.43197420000001</v>
      </c>
      <c r="AM377">
        <v>851.96653149999997</v>
      </c>
      <c r="AN377">
        <v>865.26814379999996</v>
      </c>
      <c r="AO377">
        <v>878.57803769999998</v>
      </c>
      <c r="AP377">
        <v>891.84337000000005</v>
      </c>
      <c r="AQ377">
        <v>905.10938669999996</v>
      </c>
      <c r="AR377">
        <v>918.38378460000001</v>
      </c>
      <c r="AS377">
        <v>931.72265319999997</v>
      </c>
      <c r="AT377">
        <v>945.26635529999999</v>
      </c>
      <c r="AU377">
        <v>958.94618490000005</v>
      </c>
      <c r="AV377">
        <v>973.02760069999999</v>
      </c>
    </row>
    <row r="378" spans="1:48" x14ac:dyDescent="0.25">
      <c r="A378" s="29" t="s">
        <v>2189</v>
      </c>
      <c r="B378">
        <v>2396.7633400053101</v>
      </c>
      <c r="C378">
        <v>2435.2441506841601</v>
      </c>
      <c r="D378">
        <v>2479.7065870000001</v>
      </c>
      <c r="E378">
        <v>2588.3681259999998</v>
      </c>
      <c r="F378">
        <v>2583.2737809999999</v>
      </c>
      <c r="G378">
        <v>2137.2813510000001</v>
      </c>
      <c r="H378">
        <v>2214.82008</v>
      </c>
      <c r="I378">
        <v>2329.4518880000001</v>
      </c>
      <c r="J378">
        <v>2284.2919649999999</v>
      </c>
      <c r="K378">
        <v>2231.9483970000001</v>
      </c>
      <c r="L378">
        <v>2241.083932</v>
      </c>
      <c r="M378">
        <v>2378.3665129999999</v>
      </c>
      <c r="N378">
        <v>2384.6580399999998</v>
      </c>
      <c r="O378">
        <v>2386.742201</v>
      </c>
      <c r="P378">
        <v>2465.0431910000002</v>
      </c>
      <c r="Q378">
        <v>2507.3294770000002</v>
      </c>
      <c r="R378">
        <v>2480.6283570000001</v>
      </c>
      <c r="S378">
        <v>2451.7149250000002</v>
      </c>
      <c r="T378">
        <v>2439.482524</v>
      </c>
      <c r="U378">
        <v>2427.1592089999999</v>
      </c>
      <c r="V378">
        <v>2436.6747639999999</v>
      </c>
      <c r="W378">
        <v>2432.306118</v>
      </c>
      <c r="X378">
        <v>2439.069066</v>
      </c>
      <c r="Y378">
        <v>2448.8802959999998</v>
      </c>
      <c r="Z378">
        <v>2468.5873069999998</v>
      </c>
      <c r="AA378">
        <v>2492.0790050000001</v>
      </c>
      <c r="AB378">
        <v>2517.439171</v>
      </c>
      <c r="AC378">
        <v>2540.0113550000001</v>
      </c>
      <c r="AD378">
        <v>2562.82672</v>
      </c>
      <c r="AE378">
        <v>2590.3194910000002</v>
      </c>
      <c r="AF378">
        <v>2620.882447</v>
      </c>
      <c r="AG378">
        <v>2654.4259929999998</v>
      </c>
      <c r="AH378">
        <v>2694.0195899999999</v>
      </c>
      <c r="AI378">
        <v>2736.722088</v>
      </c>
      <c r="AJ378">
        <v>2780.6591530000001</v>
      </c>
      <c r="AK378">
        <v>2826.847894</v>
      </c>
      <c r="AL378">
        <v>2874.0017910000001</v>
      </c>
      <c r="AM378">
        <v>2916.28611</v>
      </c>
      <c r="AN378">
        <v>2958.23828</v>
      </c>
      <c r="AO378">
        <v>2999.826564</v>
      </c>
      <c r="AP378">
        <v>3040.7991489999999</v>
      </c>
      <c r="AQ378">
        <v>3080.771158</v>
      </c>
      <c r="AR378">
        <v>3122.8801109999999</v>
      </c>
      <c r="AS378">
        <v>3165.7324140000001</v>
      </c>
      <c r="AT378">
        <v>3208.9331539999998</v>
      </c>
      <c r="AU378">
        <v>3252.2859410000001</v>
      </c>
      <c r="AV378">
        <v>3296.8899660000002</v>
      </c>
    </row>
    <row r="379" spans="1:48" x14ac:dyDescent="0.25">
      <c r="A379" s="29" t="s">
        <v>1877</v>
      </c>
      <c r="B379">
        <v>27867.9582147734</v>
      </c>
      <c r="C379">
        <v>28315.3872980581</v>
      </c>
      <c r="D379">
        <v>28690.642800000001</v>
      </c>
      <c r="E379">
        <v>29900.64069</v>
      </c>
      <c r="F379">
        <v>29752.937720000002</v>
      </c>
      <c r="G379">
        <v>29087.945019999999</v>
      </c>
      <c r="H379">
        <v>29568.959159999999</v>
      </c>
      <c r="I379">
        <v>29417.782329999998</v>
      </c>
      <c r="J379">
        <v>28888.540590000001</v>
      </c>
      <c r="K379">
        <v>28862.30935</v>
      </c>
      <c r="L379">
        <v>29396.240610000001</v>
      </c>
      <c r="M379">
        <v>30460.024799999999</v>
      </c>
      <c r="N379">
        <v>29332.764070000001</v>
      </c>
      <c r="O379">
        <v>28205.503260000001</v>
      </c>
      <c r="P379">
        <v>27078.2431</v>
      </c>
      <c r="Q379">
        <v>25950.981759999999</v>
      </c>
      <c r="R379">
        <v>24823.720990000002</v>
      </c>
      <c r="S379">
        <v>24823.720969999998</v>
      </c>
      <c r="T379">
        <v>24823.720979999998</v>
      </c>
      <c r="U379">
        <v>24823.720969999998</v>
      </c>
      <c r="V379">
        <v>24635.434969999998</v>
      </c>
      <c r="W379">
        <v>24447.148990000002</v>
      </c>
      <c r="X379">
        <v>24258.863000000001</v>
      </c>
      <c r="Y379">
        <v>24070.576959999999</v>
      </c>
      <c r="Z379">
        <v>23882.290980000002</v>
      </c>
      <c r="AA379">
        <v>23694.005000000001</v>
      </c>
      <c r="AB379">
        <v>23505.71902</v>
      </c>
      <c r="AC379">
        <v>23317.43304</v>
      </c>
      <c r="AD379">
        <v>23129.147069999999</v>
      </c>
      <c r="AE379">
        <v>22940.861069999999</v>
      </c>
      <c r="AF379">
        <v>22752.575079999999</v>
      </c>
      <c r="AG379">
        <v>22564.289089999998</v>
      </c>
      <c r="AH379">
        <v>22376.003100000002</v>
      </c>
      <c r="AI379">
        <v>22187.717110000001</v>
      </c>
      <c r="AJ379">
        <v>21999.431120000001</v>
      </c>
      <c r="AK379">
        <v>21811.145130000001</v>
      </c>
      <c r="AL379">
        <v>21622.85914</v>
      </c>
      <c r="AM379">
        <v>21434.57315</v>
      </c>
      <c r="AN379">
        <v>21246.28716</v>
      </c>
      <c r="AO379">
        <v>21058.00117</v>
      </c>
      <c r="AP379">
        <v>20869.715179999999</v>
      </c>
      <c r="AQ379">
        <v>20681.429179999999</v>
      </c>
      <c r="AR379">
        <v>20493.143199999999</v>
      </c>
      <c r="AS379">
        <v>20304.857209999998</v>
      </c>
      <c r="AT379">
        <v>20116.571220000002</v>
      </c>
      <c r="AU379">
        <v>19928.285250000001</v>
      </c>
      <c r="AV379">
        <v>19739.999250000001</v>
      </c>
    </row>
    <row r="380" spans="1:48" x14ac:dyDescent="0.25">
      <c r="A380" s="29" t="s">
        <v>1879</v>
      </c>
      <c r="B380">
        <v>6240.0203969263302</v>
      </c>
      <c r="C380">
        <v>6340.2059427907698</v>
      </c>
      <c r="D380">
        <v>6469.6316539999998</v>
      </c>
      <c r="E380">
        <v>6612.9567059999999</v>
      </c>
      <c r="F380">
        <v>6622.7630170000002</v>
      </c>
      <c r="G380">
        <v>6800.0748389999999</v>
      </c>
      <c r="H380">
        <v>6830.1307290000004</v>
      </c>
      <c r="I380">
        <v>6818.8114910000004</v>
      </c>
      <c r="J380">
        <v>6821.3149940000003</v>
      </c>
      <c r="K380">
        <v>6888.0829990000002</v>
      </c>
      <c r="L380">
        <v>6949.0275899999997</v>
      </c>
      <c r="M380">
        <v>7070.6729439999999</v>
      </c>
      <c r="N380">
        <v>6809.0023709999996</v>
      </c>
      <c r="O380">
        <v>6547.331784</v>
      </c>
      <c r="P380">
        <v>6285.6614099999997</v>
      </c>
      <c r="Q380">
        <v>6023.9906620000002</v>
      </c>
      <c r="R380">
        <v>5762.3200690000003</v>
      </c>
      <c r="S380">
        <v>5762.3200630000001</v>
      </c>
      <c r="T380">
        <v>5762.3200649999999</v>
      </c>
      <c r="U380">
        <v>5762.3200639999995</v>
      </c>
      <c r="V380">
        <v>5718.6133120000004</v>
      </c>
      <c r="W380">
        <v>5674.9065629999996</v>
      </c>
      <c r="X380">
        <v>5631.1998180000001</v>
      </c>
      <c r="Y380">
        <v>5587.4930450000002</v>
      </c>
      <c r="Z380">
        <v>5543.7863070000003</v>
      </c>
      <c r="AA380">
        <v>5500.0795619999999</v>
      </c>
      <c r="AB380">
        <v>5456.3728160000001</v>
      </c>
      <c r="AC380">
        <v>5412.6660680000005</v>
      </c>
      <c r="AD380">
        <v>5368.9593249999998</v>
      </c>
      <c r="AE380">
        <v>5325.2525750000004</v>
      </c>
      <c r="AF380">
        <v>5281.5458259999996</v>
      </c>
      <c r="AG380">
        <v>5237.8390769999996</v>
      </c>
      <c r="AH380">
        <v>5194.1323279999997</v>
      </c>
      <c r="AI380">
        <v>5150.4255789999997</v>
      </c>
      <c r="AJ380">
        <v>5106.7188299999998</v>
      </c>
      <c r="AK380">
        <v>5063.0120809999999</v>
      </c>
      <c r="AL380">
        <v>5019.3053319999999</v>
      </c>
      <c r="AM380">
        <v>4975.5985840000003</v>
      </c>
      <c r="AN380">
        <v>4931.8918350000004</v>
      </c>
      <c r="AO380">
        <v>4888.1850860000004</v>
      </c>
      <c r="AP380">
        <v>4844.4783369999996</v>
      </c>
      <c r="AQ380">
        <v>4800.7715840000001</v>
      </c>
      <c r="AR380">
        <v>4757.06484</v>
      </c>
      <c r="AS380">
        <v>4713.3580890000003</v>
      </c>
      <c r="AT380">
        <v>4669.6513409999998</v>
      </c>
      <c r="AU380">
        <v>4625.944598</v>
      </c>
      <c r="AV380">
        <v>4582.2378470000003</v>
      </c>
    </row>
    <row r="381" spans="1:48" x14ac:dyDescent="0.25">
      <c r="A381" s="29" t="s">
        <v>2190</v>
      </c>
      <c r="B381">
        <v>7.7491715578097899</v>
      </c>
      <c r="C381">
        <v>7.8735870137109902</v>
      </c>
      <c r="D381">
        <v>7.9966689759999996</v>
      </c>
      <c r="E381">
        <v>7.9536660399999999</v>
      </c>
      <c r="F381">
        <v>7.0400803349999999</v>
      </c>
      <c r="G381">
        <v>6.428284766</v>
      </c>
      <c r="H381">
        <v>6.3181988459999996</v>
      </c>
      <c r="I381">
        <v>5.9733013030000004</v>
      </c>
      <c r="J381">
        <v>5.8049508650000003</v>
      </c>
      <c r="K381">
        <v>5.9836412389999998</v>
      </c>
      <c r="L381">
        <v>5.7188526819999996</v>
      </c>
      <c r="M381">
        <v>5.3497191949999996</v>
      </c>
      <c r="N381">
        <v>4.0660615169999996</v>
      </c>
      <c r="O381">
        <v>3.086422958</v>
      </c>
      <c r="P381">
        <v>2.3992950390000001</v>
      </c>
      <c r="Q381">
        <v>2.3004175870000001</v>
      </c>
      <c r="R381">
        <v>2.0171083689999998</v>
      </c>
      <c r="S381">
        <v>1.896991315</v>
      </c>
      <c r="T381">
        <v>1.907215417</v>
      </c>
      <c r="U381">
        <v>1.95151013</v>
      </c>
      <c r="V381">
        <v>1.9365466659999999</v>
      </c>
      <c r="W381">
        <v>1.9024556159999999</v>
      </c>
      <c r="X381">
        <v>1.8889108130000001</v>
      </c>
      <c r="Y381">
        <v>1.913214032</v>
      </c>
      <c r="Z381">
        <v>1.9491161560000001</v>
      </c>
      <c r="AA381">
        <v>1.9882711289999999</v>
      </c>
      <c r="AB381">
        <v>2.029606324</v>
      </c>
      <c r="AC381">
        <v>2.0577141390000002</v>
      </c>
      <c r="AD381">
        <v>2.0877612079999999</v>
      </c>
      <c r="AE381">
        <v>2.1189182479999999</v>
      </c>
      <c r="AF381">
        <v>2.1505807890000002</v>
      </c>
      <c r="AG381">
        <v>2.1839782379999999</v>
      </c>
      <c r="AH381">
        <v>2.2195405039999998</v>
      </c>
      <c r="AI381">
        <v>2.2556421310000001</v>
      </c>
      <c r="AJ381">
        <v>2.2929399830000001</v>
      </c>
      <c r="AK381">
        <v>2.3309699290000001</v>
      </c>
      <c r="AL381">
        <v>2.3692880719999998</v>
      </c>
      <c r="AM381">
        <v>2.4165016760000002</v>
      </c>
      <c r="AN381">
        <v>2.4649375170000001</v>
      </c>
      <c r="AO381">
        <v>2.5133838719999999</v>
      </c>
      <c r="AP381">
        <v>2.5627564399999998</v>
      </c>
      <c r="AQ381">
        <v>2.6121067180000002</v>
      </c>
      <c r="AR381">
        <v>2.6537097009999999</v>
      </c>
      <c r="AS381">
        <v>2.6954327249999999</v>
      </c>
      <c r="AT381">
        <v>2.7376611870000001</v>
      </c>
      <c r="AU381">
        <v>2.780246317</v>
      </c>
      <c r="AV381">
        <v>2.8237229099999999</v>
      </c>
    </row>
    <row r="382" spans="1:48" x14ac:dyDescent="0.25">
      <c r="A382" s="29" t="s">
        <v>2191</v>
      </c>
      <c r="B382">
        <v>38827.769979780198</v>
      </c>
      <c r="C382">
        <v>39451.162386003598</v>
      </c>
      <c r="D382">
        <v>40036.257290000001</v>
      </c>
      <c r="E382">
        <v>40243.183929999999</v>
      </c>
      <c r="F382">
        <v>39326.80932</v>
      </c>
      <c r="G382">
        <v>38475.649120000002</v>
      </c>
      <c r="H382">
        <v>38228.578150000001</v>
      </c>
      <c r="I382">
        <v>37522.207269999999</v>
      </c>
      <c r="J382">
        <v>36554.894549999997</v>
      </c>
      <c r="K382">
        <v>35949.061609999997</v>
      </c>
      <c r="L382">
        <v>35747.59906</v>
      </c>
      <c r="M382">
        <v>35962.763420000003</v>
      </c>
      <c r="N382">
        <v>35410.006520000003</v>
      </c>
      <c r="O382">
        <v>34723.607089999998</v>
      </c>
      <c r="P382">
        <v>33778.149799999999</v>
      </c>
      <c r="Q382">
        <v>33331.927060000002</v>
      </c>
      <c r="R382">
        <v>32053.224969999999</v>
      </c>
      <c r="S382">
        <v>31617.24019</v>
      </c>
      <c r="T382">
        <v>31058.409329999999</v>
      </c>
      <c r="U382">
        <v>30565.678</v>
      </c>
      <c r="V382">
        <v>29938.26298</v>
      </c>
      <c r="W382">
        <v>29259.25042</v>
      </c>
      <c r="X382">
        <v>28677.829109999999</v>
      </c>
      <c r="Y382">
        <v>28224.658319999999</v>
      </c>
      <c r="Z382">
        <v>27838.307919999999</v>
      </c>
      <c r="AA382">
        <v>27487.364130000002</v>
      </c>
      <c r="AB382">
        <v>27168.328600000001</v>
      </c>
      <c r="AC382">
        <v>26723.066129999999</v>
      </c>
      <c r="AD382">
        <v>26280.718290000001</v>
      </c>
      <c r="AE382">
        <v>25847.820360000002</v>
      </c>
      <c r="AF382">
        <v>25421.75692</v>
      </c>
      <c r="AG382">
        <v>25004.942179999998</v>
      </c>
      <c r="AH382">
        <v>24610.629700000001</v>
      </c>
      <c r="AI382">
        <v>24220.097229999999</v>
      </c>
      <c r="AJ382">
        <v>23843.329310000001</v>
      </c>
      <c r="AK382">
        <v>23475.212579999999</v>
      </c>
      <c r="AL382">
        <v>23112.849829999999</v>
      </c>
      <c r="AM382">
        <v>22773.3832</v>
      </c>
      <c r="AN382">
        <v>22448.21211</v>
      </c>
      <c r="AO382">
        <v>22162.37026</v>
      </c>
      <c r="AP382">
        <v>22237.754130000001</v>
      </c>
      <c r="AQ382">
        <v>22369.432990000001</v>
      </c>
      <c r="AR382">
        <v>22531.503000000001</v>
      </c>
      <c r="AS382">
        <v>22697.646970000002</v>
      </c>
      <c r="AT382">
        <v>22864.153630000001</v>
      </c>
      <c r="AU382">
        <v>23030.715560000001</v>
      </c>
      <c r="AV382">
        <v>23211.78239</v>
      </c>
    </row>
    <row r="383" spans="1:48" x14ac:dyDescent="0.25">
      <c r="A383" s="29" t="s">
        <v>2192</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row>
    <row r="384" spans="1:48" x14ac:dyDescent="0.25">
      <c r="A384" s="29" t="s">
        <v>2193</v>
      </c>
      <c r="B384">
        <v>7720.0611213367702</v>
      </c>
      <c r="C384">
        <v>7844.0091997643603</v>
      </c>
      <c r="D384">
        <v>7989.3643810000003</v>
      </c>
      <c r="E384">
        <v>8155.2730490000004</v>
      </c>
      <c r="F384">
        <v>8320.9219840000005</v>
      </c>
      <c r="G384">
        <v>7963.8719209999999</v>
      </c>
      <c r="H384">
        <v>8080.9147549999998</v>
      </c>
      <c r="I384">
        <v>8278.9155599999995</v>
      </c>
      <c r="J384">
        <v>8383.4678719999902</v>
      </c>
      <c r="K384">
        <v>8353.7578790000007</v>
      </c>
      <c r="L384">
        <v>8293.7267830000001</v>
      </c>
      <c r="M384">
        <v>8128.0364579999996</v>
      </c>
      <c r="N384">
        <v>7721.5182279999999</v>
      </c>
      <c r="O384">
        <v>7529.5756199999996</v>
      </c>
      <c r="P384">
        <v>7466.8098309999996</v>
      </c>
      <c r="Q384">
        <v>7231.1489279999996</v>
      </c>
      <c r="R384">
        <v>6970.8787579999998</v>
      </c>
      <c r="S384">
        <v>6862.56113</v>
      </c>
      <c r="T384">
        <v>6756.7176769999996</v>
      </c>
      <c r="U384">
        <v>6677.1077610000002</v>
      </c>
      <c r="V384">
        <v>6962.1239649999998</v>
      </c>
      <c r="W384">
        <v>7300.658762</v>
      </c>
      <c r="X384">
        <v>7351.1481119999999</v>
      </c>
      <c r="Y384">
        <v>7377.8954739999999</v>
      </c>
      <c r="Z384">
        <v>7405.177162</v>
      </c>
      <c r="AA384">
        <v>7440.21083</v>
      </c>
      <c r="AB384">
        <v>7478.738018</v>
      </c>
      <c r="AC384">
        <v>7375.3431479999999</v>
      </c>
      <c r="AD384">
        <v>7261.0099019999998</v>
      </c>
      <c r="AE384">
        <v>7147.785175</v>
      </c>
      <c r="AF384">
        <v>7030.3446020000001</v>
      </c>
      <c r="AG384">
        <v>6915.6027919999997</v>
      </c>
      <c r="AH384">
        <v>6786.1738189999996</v>
      </c>
      <c r="AI384">
        <v>6656.6076730000004</v>
      </c>
      <c r="AJ384">
        <v>6527.4499379999997</v>
      </c>
      <c r="AK384">
        <v>6392.4979089999997</v>
      </c>
      <c r="AL384">
        <v>6256.5992539999997</v>
      </c>
      <c r="AM384">
        <v>6123.4566089999998</v>
      </c>
      <c r="AN384">
        <v>5989.9185950000001</v>
      </c>
      <c r="AO384">
        <v>5855.0755280000003</v>
      </c>
      <c r="AP384">
        <v>5720.2844100000002</v>
      </c>
      <c r="AQ384">
        <v>5584.6431579999999</v>
      </c>
      <c r="AR384">
        <v>5440.7638049999996</v>
      </c>
      <c r="AS384">
        <v>5295.1536839999999</v>
      </c>
      <c r="AT384">
        <v>5148.5281999999997</v>
      </c>
      <c r="AU384">
        <v>5000.739587</v>
      </c>
      <c r="AV384">
        <v>4853.974123</v>
      </c>
    </row>
    <row r="385" spans="1:48" x14ac:dyDescent="0.25">
      <c r="A385" s="29" t="s">
        <v>2194</v>
      </c>
      <c r="B385">
        <v>574.12995038188001</v>
      </c>
      <c r="C385">
        <v>583.34779244285596</v>
      </c>
      <c r="D385">
        <v>594.15765190000002</v>
      </c>
      <c r="E385">
        <v>577.58030770000005</v>
      </c>
      <c r="F385">
        <v>558.35940029999995</v>
      </c>
      <c r="G385">
        <v>506.08518450000003</v>
      </c>
      <c r="H385">
        <v>486.3117838</v>
      </c>
      <c r="I385">
        <v>471.84641260000001</v>
      </c>
      <c r="J385">
        <v>452.5245615</v>
      </c>
      <c r="K385">
        <v>427.07906079999998</v>
      </c>
      <c r="L385">
        <v>401.60498050000001</v>
      </c>
      <c r="M385">
        <v>372.79622039999998</v>
      </c>
      <c r="N385">
        <v>326.79621420000001</v>
      </c>
      <c r="O385">
        <v>289.3040211</v>
      </c>
      <c r="P385">
        <v>255.32472390000001</v>
      </c>
      <c r="Q385">
        <v>214.07507240000001</v>
      </c>
      <c r="R385">
        <v>171.5097164</v>
      </c>
      <c r="S385">
        <v>214.42417800000001</v>
      </c>
      <c r="T385">
        <v>266.19626510000001</v>
      </c>
      <c r="U385">
        <v>320.48860029999997</v>
      </c>
      <c r="V385">
        <v>345.79009289999999</v>
      </c>
      <c r="W385">
        <v>368.2105608</v>
      </c>
      <c r="X385">
        <v>369.25475990000001</v>
      </c>
      <c r="Y385">
        <v>368.31814159999999</v>
      </c>
      <c r="Z385">
        <v>367.29956479999998</v>
      </c>
      <c r="AA385">
        <v>366.63861350000002</v>
      </c>
      <c r="AB385">
        <v>366.1239415</v>
      </c>
      <c r="AC385">
        <v>371.4114222</v>
      </c>
      <c r="AD385">
        <v>377.37308869999998</v>
      </c>
      <c r="AE385">
        <v>383.38708000000003</v>
      </c>
      <c r="AF385">
        <v>389.61448389999998</v>
      </c>
      <c r="AG385">
        <v>395.90975570000001</v>
      </c>
      <c r="AH385">
        <v>394.33773589999998</v>
      </c>
      <c r="AI385">
        <v>391.97828670000001</v>
      </c>
      <c r="AJ385">
        <v>389.52961520000002</v>
      </c>
      <c r="AK385">
        <v>386.90394659999998</v>
      </c>
      <c r="AL385">
        <v>384.20465130000002</v>
      </c>
      <c r="AM385">
        <v>389.21082389999998</v>
      </c>
      <c r="AN385">
        <v>394.92548790000001</v>
      </c>
      <c r="AO385">
        <v>400.56131870000002</v>
      </c>
      <c r="AP385">
        <v>406.1238396</v>
      </c>
      <c r="AQ385">
        <v>411.53420219999998</v>
      </c>
      <c r="AR385">
        <v>414.4866609</v>
      </c>
      <c r="AS385">
        <v>417.12151390000002</v>
      </c>
      <c r="AT385">
        <v>419.66527819999999</v>
      </c>
      <c r="AU385">
        <v>422.1173033</v>
      </c>
      <c r="AV385">
        <v>424.66124309999998</v>
      </c>
    </row>
    <row r="386" spans="1:48" x14ac:dyDescent="0.25">
      <c r="A386" s="29" t="s">
        <v>2195</v>
      </c>
      <c r="B386">
        <v>1155.3995324999701</v>
      </c>
      <c r="C386">
        <v>1173.9498457188199</v>
      </c>
      <c r="D386">
        <v>1195.7039910000001</v>
      </c>
      <c r="E386">
        <v>1222.140668</v>
      </c>
      <c r="F386">
        <v>1248.7774429999999</v>
      </c>
      <c r="G386">
        <v>1196.945737</v>
      </c>
      <c r="H386">
        <v>1216.318681</v>
      </c>
      <c r="I386">
        <v>1247.94796</v>
      </c>
      <c r="J386">
        <v>1265.559023</v>
      </c>
      <c r="K386">
        <v>1262.9199169999999</v>
      </c>
      <c r="L386">
        <v>1255.6785540000001</v>
      </c>
      <c r="M386">
        <v>1232.391957</v>
      </c>
      <c r="N386">
        <v>1297.3426460000001</v>
      </c>
      <c r="O386">
        <v>1411.786079</v>
      </c>
      <c r="P386">
        <v>1559.0082259999999</v>
      </c>
      <c r="Q386">
        <v>1677.1297790000001</v>
      </c>
      <c r="R386">
        <v>1792.503461</v>
      </c>
      <c r="S386">
        <v>1729.304954</v>
      </c>
      <c r="T386">
        <v>1643.5595080000001</v>
      </c>
      <c r="U386">
        <v>1561.7495730000001</v>
      </c>
      <c r="V386">
        <v>1084.016294</v>
      </c>
      <c r="W386">
        <v>580.83542929999999</v>
      </c>
      <c r="X386">
        <v>545.99662620000004</v>
      </c>
      <c r="Y386">
        <v>545.15400599999998</v>
      </c>
      <c r="Z386">
        <v>547.96746340000004</v>
      </c>
      <c r="AA386">
        <v>551.68718220000005</v>
      </c>
      <c r="AB386">
        <v>555.67474670000001</v>
      </c>
      <c r="AC386">
        <v>558.66893830000004</v>
      </c>
      <c r="AD386">
        <v>561.69090630000005</v>
      </c>
      <c r="AE386">
        <v>564.72953589999997</v>
      </c>
      <c r="AF386">
        <v>567.83192250000002</v>
      </c>
      <c r="AG386">
        <v>571.04714039999999</v>
      </c>
      <c r="AH386">
        <v>574.35904970000001</v>
      </c>
      <c r="AI386">
        <v>577.68291150000005</v>
      </c>
      <c r="AJ386">
        <v>580.93082800000002</v>
      </c>
      <c r="AK386">
        <v>584.11885859999995</v>
      </c>
      <c r="AL386">
        <v>587.15241170000002</v>
      </c>
      <c r="AM386">
        <v>589.86517409999999</v>
      </c>
      <c r="AN386">
        <v>592.40220580000005</v>
      </c>
      <c r="AO386">
        <v>594.71196020000002</v>
      </c>
      <c r="AP386">
        <v>596.9269769</v>
      </c>
      <c r="AQ386">
        <v>598.94737829999997</v>
      </c>
      <c r="AR386">
        <v>799.07537579999996</v>
      </c>
      <c r="AS386">
        <v>1024.3517380000001</v>
      </c>
      <c r="AT386">
        <v>1252.933528</v>
      </c>
      <c r="AU386">
        <v>1481.533193</v>
      </c>
      <c r="AV386">
        <v>1710.3420920000001</v>
      </c>
    </row>
    <row r="387" spans="1:48" x14ac:dyDescent="0.25">
      <c r="A387" s="29" t="s">
        <v>2196</v>
      </c>
      <c r="B387">
        <v>1349.5037433876601</v>
      </c>
      <c r="C387">
        <v>1371.1704624971001</v>
      </c>
      <c r="D387">
        <v>1396.579248</v>
      </c>
      <c r="E387">
        <v>1323.0364810000001</v>
      </c>
      <c r="F387">
        <v>1243.0785249999999</v>
      </c>
      <c r="G387">
        <v>1094.767591</v>
      </c>
      <c r="H387">
        <v>1022.1757700000001</v>
      </c>
      <c r="I387">
        <v>963.68132879999996</v>
      </c>
      <c r="J387">
        <v>898.06260469999995</v>
      </c>
      <c r="K387">
        <v>823.59423509999999</v>
      </c>
      <c r="L387">
        <v>752.57977889999995</v>
      </c>
      <c r="M387">
        <v>678.86047659999997</v>
      </c>
      <c r="N387">
        <v>574.44167570000002</v>
      </c>
      <c r="O387">
        <v>485.02784759999997</v>
      </c>
      <c r="P387">
        <v>400.25739929999997</v>
      </c>
      <c r="Q387">
        <v>302.70096180000002</v>
      </c>
      <c r="R387">
        <v>202.51069330000001</v>
      </c>
      <c r="S387">
        <v>186.1722527</v>
      </c>
      <c r="T387">
        <v>176.22075240000001</v>
      </c>
      <c r="U387">
        <v>167.50850070000001</v>
      </c>
      <c r="V387">
        <v>115.40977700000001</v>
      </c>
      <c r="W387">
        <v>60.341462970000002</v>
      </c>
      <c r="X387">
        <v>56.61915965</v>
      </c>
      <c r="Y387">
        <v>56.558426390000001</v>
      </c>
      <c r="Z387">
        <v>56.885122819999999</v>
      </c>
      <c r="AA387">
        <v>57.302134850000002</v>
      </c>
      <c r="AB387">
        <v>57.742339489999999</v>
      </c>
      <c r="AC387">
        <v>58.080507969999999</v>
      </c>
      <c r="AD387">
        <v>58.418457879999998</v>
      </c>
      <c r="AE387">
        <v>58.754897700000001</v>
      </c>
      <c r="AF387">
        <v>59.094060030000001</v>
      </c>
      <c r="AG387">
        <v>59.442188790000003</v>
      </c>
      <c r="AH387">
        <v>59.808738499999997</v>
      </c>
      <c r="AI387">
        <v>60.175401530000002</v>
      </c>
      <c r="AJ387">
        <v>60.532202769999998</v>
      </c>
      <c r="AK387">
        <v>60.880775890000002</v>
      </c>
      <c r="AL387">
        <v>61.211529370000001</v>
      </c>
      <c r="AM387">
        <v>61.50740021</v>
      </c>
      <c r="AN387">
        <v>61.783533599999998</v>
      </c>
      <c r="AO387">
        <v>62.034668459999999</v>
      </c>
      <c r="AP387">
        <v>62.274745459999998</v>
      </c>
      <c r="AQ387">
        <v>62.493453899999999</v>
      </c>
      <c r="AR387">
        <v>62.69751333</v>
      </c>
      <c r="AS387">
        <v>62.889961100000001</v>
      </c>
      <c r="AT387">
        <v>63.071030299999997</v>
      </c>
      <c r="AU387">
        <v>63.237254059999998</v>
      </c>
      <c r="AV387">
        <v>63.415938259999997</v>
      </c>
    </row>
    <row r="388" spans="1:48" x14ac:dyDescent="0.25">
      <c r="A388" s="29" t="s">
        <v>2197</v>
      </c>
      <c r="B388">
        <v>85.537882597362298</v>
      </c>
      <c r="C388">
        <v>86.9112209704751</v>
      </c>
      <c r="D388">
        <v>88.521748950000003</v>
      </c>
      <c r="E388">
        <v>174.9983178</v>
      </c>
      <c r="F388">
        <v>272.5631242</v>
      </c>
      <c r="G388">
        <v>344.26070370000002</v>
      </c>
      <c r="H388">
        <v>424.66464389999999</v>
      </c>
      <c r="I388">
        <v>501.5635527</v>
      </c>
      <c r="J388">
        <v>562.81729329999996</v>
      </c>
      <c r="K388">
        <v>600.95187109999995</v>
      </c>
      <c r="L388">
        <v>618.95291150000003</v>
      </c>
      <c r="M388">
        <v>607.27814039999998</v>
      </c>
      <c r="N388">
        <v>642.83664499999998</v>
      </c>
      <c r="O388">
        <v>703.27439030000005</v>
      </c>
      <c r="P388">
        <v>780.21686020000004</v>
      </c>
      <c r="Q388">
        <v>842.71728159999998</v>
      </c>
      <c r="R388">
        <v>903.87466419999998</v>
      </c>
      <c r="S388">
        <v>950.03820829999995</v>
      </c>
      <c r="T388">
        <v>992.84904600000004</v>
      </c>
      <c r="U388">
        <v>1039.3850199999999</v>
      </c>
      <c r="V388">
        <v>1158.3147650000001</v>
      </c>
      <c r="W388">
        <v>1286.74126</v>
      </c>
      <c r="X388">
        <v>1385.281749</v>
      </c>
      <c r="Y388">
        <v>1482.800841</v>
      </c>
      <c r="Z388">
        <v>1581.9889929999999</v>
      </c>
      <c r="AA388">
        <v>1656.106014</v>
      </c>
      <c r="AB388">
        <v>1728.7490660000001</v>
      </c>
      <c r="AC388">
        <v>1819.3942420000001</v>
      </c>
      <c r="AD388">
        <v>1911.5802699999999</v>
      </c>
      <c r="AE388">
        <v>2003.1556459999999</v>
      </c>
      <c r="AF388">
        <v>2097.9709509999998</v>
      </c>
      <c r="AG388">
        <v>2192.7830309999999</v>
      </c>
      <c r="AH388">
        <v>2291.297337</v>
      </c>
      <c r="AI388">
        <v>2389.723794</v>
      </c>
      <c r="AJ388">
        <v>2487.3261379999999</v>
      </c>
      <c r="AK388">
        <v>2587.4770880000001</v>
      </c>
      <c r="AL388">
        <v>2686.7437199999999</v>
      </c>
      <c r="AM388">
        <v>2787.915039</v>
      </c>
      <c r="AN388">
        <v>2888.3066079999999</v>
      </c>
      <c r="AO388">
        <v>2987.23434</v>
      </c>
      <c r="AP388">
        <v>3085.2552649999998</v>
      </c>
      <c r="AQ388">
        <v>3181.8045790000001</v>
      </c>
      <c r="AR388">
        <v>3281.0911820000001</v>
      </c>
      <c r="AS388">
        <v>3380.3139580000002</v>
      </c>
      <c r="AT388">
        <v>3479.1193069999999</v>
      </c>
      <c r="AU388">
        <v>3577.227609</v>
      </c>
      <c r="AV388">
        <v>3676.154579</v>
      </c>
    </row>
    <row r="389" spans="1:48" x14ac:dyDescent="0.25">
      <c r="A389" s="29" t="s">
        <v>2198</v>
      </c>
      <c r="B389">
        <v>21.932790409580001</v>
      </c>
      <c r="C389">
        <v>22.2849284539679</v>
      </c>
      <c r="D389">
        <v>22.697884349999999</v>
      </c>
      <c r="E389">
        <v>29.999658700000001</v>
      </c>
      <c r="F389">
        <v>40.716842569999997</v>
      </c>
      <c r="G389">
        <v>51.971793349999999</v>
      </c>
      <c r="H389">
        <v>70.331838180000005</v>
      </c>
      <c r="I389">
        <v>96.077647600000006</v>
      </c>
      <c r="J389">
        <v>129.69748899999999</v>
      </c>
      <c r="K389">
        <v>172.25168550000001</v>
      </c>
      <c r="L389">
        <v>227.89004929999999</v>
      </c>
      <c r="M389">
        <v>297.56660090000003</v>
      </c>
      <c r="N389">
        <v>324.38196950000003</v>
      </c>
      <c r="O389">
        <v>355.72303720000002</v>
      </c>
      <c r="P389">
        <v>394.48148730000003</v>
      </c>
      <c r="Q389">
        <v>425.81256089999999</v>
      </c>
      <c r="R389">
        <v>456.44177960000002</v>
      </c>
      <c r="S389">
        <v>473.5265546</v>
      </c>
      <c r="T389">
        <v>488.27220799999998</v>
      </c>
      <c r="U389">
        <v>504.7673868</v>
      </c>
      <c r="V389">
        <v>551.02577770000005</v>
      </c>
      <c r="W389">
        <v>601.36428669999998</v>
      </c>
      <c r="X389">
        <v>649.77902140000003</v>
      </c>
      <c r="Y389">
        <v>699.15545929999996</v>
      </c>
      <c r="Z389">
        <v>749.52179249999995</v>
      </c>
      <c r="AA389">
        <v>800.99866229999998</v>
      </c>
      <c r="AB389">
        <v>853.41395809999995</v>
      </c>
      <c r="AC389">
        <v>953.53116150000005</v>
      </c>
      <c r="AD389">
        <v>1058.221726</v>
      </c>
      <c r="AE389">
        <v>1162.366291</v>
      </c>
      <c r="AF389">
        <v>1270.040872</v>
      </c>
      <c r="AG389">
        <v>1377.350725</v>
      </c>
      <c r="AH389">
        <v>1488.425362</v>
      </c>
      <c r="AI389">
        <v>1599.2355279999999</v>
      </c>
      <c r="AJ389">
        <v>1709.117483</v>
      </c>
      <c r="AK389">
        <v>1821.9983790000001</v>
      </c>
      <c r="AL389">
        <v>1934.069164</v>
      </c>
      <c r="AM389">
        <v>2048.9476719999998</v>
      </c>
      <c r="AN389">
        <v>2163.1990850000002</v>
      </c>
      <c r="AO389">
        <v>2276.1245330000002</v>
      </c>
      <c r="AP389">
        <v>2388.1074760000001</v>
      </c>
      <c r="AQ389">
        <v>2498.6967800000002</v>
      </c>
      <c r="AR389">
        <v>2566.3603400000002</v>
      </c>
      <c r="AS389">
        <v>2629.0727820000002</v>
      </c>
      <c r="AT389">
        <v>2690.970554</v>
      </c>
      <c r="AU389">
        <v>2752.319031</v>
      </c>
      <c r="AV389">
        <v>2814.335208</v>
      </c>
    </row>
    <row r="390" spans="1:48" x14ac:dyDescent="0.25">
      <c r="A390" s="29" t="s">
        <v>2199</v>
      </c>
      <c r="B390">
        <v>1096.6395204789901</v>
      </c>
      <c r="C390">
        <v>1114.24642269839</v>
      </c>
      <c r="D390">
        <v>1134.894217</v>
      </c>
      <c r="E390">
        <v>1121.476347</v>
      </c>
      <c r="F390">
        <v>1103.9761880000001</v>
      </c>
      <c r="G390">
        <v>1019.080901</v>
      </c>
      <c r="H390">
        <v>997.33185519999995</v>
      </c>
      <c r="I390">
        <v>985.50620100000003</v>
      </c>
      <c r="J390">
        <v>962.56156720000001</v>
      </c>
      <c r="K390">
        <v>925.15965789999996</v>
      </c>
      <c r="L390">
        <v>885.98119039999995</v>
      </c>
      <c r="M390">
        <v>837.54736370000001</v>
      </c>
      <c r="N390">
        <v>884.25419639999996</v>
      </c>
      <c r="O390">
        <v>968.24251279999999</v>
      </c>
      <c r="P390">
        <v>1075.3955289999999</v>
      </c>
      <c r="Q390">
        <v>1162.7716780000001</v>
      </c>
      <c r="R390">
        <v>1248.348426</v>
      </c>
      <c r="S390">
        <v>1307.636851</v>
      </c>
      <c r="T390">
        <v>1361.651439</v>
      </c>
      <c r="U390">
        <v>1420.663581</v>
      </c>
      <c r="V390">
        <v>1417.6899599999999</v>
      </c>
      <c r="W390">
        <v>1412.237408</v>
      </c>
      <c r="X390">
        <v>1415.1028550000001</v>
      </c>
      <c r="Y390">
        <v>1420.352801</v>
      </c>
      <c r="Z390">
        <v>1426.4862949999999</v>
      </c>
      <c r="AA390">
        <v>1434.4250400000001</v>
      </c>
      <c r="AB390">
        <v>1443.1080850000001</v>
      </c>
      <c r="AC390">
        <v>1448.7674500000001</v>
      </c>
      <c r="AD390">
        <v>1454.5578780000001</v>
      </c>
      <c r="AE390">
        <v>1460.4936640000001</v>
      </c>
      <c r="AF390">
        <v>1466.7477389999999</v>
      </c>
      <c r="AG390">
        <v>1473.387252</v>
      </c>
      <c r="AH390">
        <v>1480.683902</v>
      </c>
      <c r="AI390">
        <v>1488.1136220000001</v>
      </c>
      <c r="AJ390">
        <v>1495.412225</v>
      </c>
      <c r="AK390">
        <v>1502.6553859999999</v>
      </c>
      <c r="AL390">
        <v>1509.555881</v>
      </c>
      <c r="AM390">
        <v>1515.7202500000001</v>
      </c>
      <c r="AN390">
        <v>1521.478388</v>
      </c>
      <c r="AO390">
        <v>1526.690578</v>
      </c>
      <c r="AP390">
        <v>1531.6937680000001</v>
      </c>
      <c r="AQ390">
        <v>1536.2288659999999</v>
      </c>
      <c r="AR390">
        <v>1540.6202229999999</v>
      </c>
      <c r="AS390">
        <v>1544.7892449999999</v>
      </c>
      <c r="AT390">
        <v>1548.7217230000001</v>
      </c>
      <c r="AU390">
        <v>1552.327096</v>
      </c>
      <c r="AV390">
        <v>1556.2719360000001</v>
      </c>
    </row>
    <row r="391" spans="1:48" x14ac:dyDescent="0.25">
      <c r="A391" s="29" t="s">
        <v>2200</v>
      </c>
      <c r="B391">
        <v>118.43706821172999</v>
      </c>
      <c r="C391">
        <v>120.33861365142501</v>
      </c>
      <c r="D391">
        <v>122.56857549999999</v>
      </c>
      <c r="E391">
        <v>138.7316807</v>
      </c>
      <c r="F391">
        <v>158.65925569999999</v>
      </c>
      <c r="G391">
        <v>170.38148659999999</v>
      </c>
      <c r="H391">
        <v>193.98456830000001</v>
      </c>
      <c r="I391">
        <v>222.97210000000001</v>
      </c>
      <c r="J391">
        <v>253.29841060000001</v>
      </c>
      <c r="K391">
        <v>283.13075889999999</v>
      </c>
      <c r="L391">
        <v>315.29675070000002</v>
      </c>
      <c r="M391">
        <v>346.57035869999999</v>
      </c>
      <c r="N391">
        <v>324.57751200000001</v>
      </c>
      <c r="O391">
        <v>306.95689119999997</v>
      </c>
      <c r="P391">
        <v>293.7298634</v>
      </c>
      <c r="Q391">
        <v>273.25552140000002</v>
      </c>
      <c r="R391">
        <v>251.70177380000001</v>
      </c>
      <c r="S391">
        <v>260.75444279999999</v>
      </c>
      <c r="T391">
        <v>272.48338680000001</v>
      </c>
      <c r="U391">
        <v>285.62873089999999</v>
      </c>
      <c r="V391">
        <v>380.8160226</v>
      </c>
      <c r="W391">
        <v>486.0569266</v>
      </c>
      <c r="X391">
        <v>518.96360749999997</v>
      </c>
      <c r="Y391">
        <v>543.62196930000005</v>
      </c>
      <c r="Z391">
        <v>567.87086380000005</v>
      </c>
      <c r="AA391">
        <v>592.34219659999997</v>
      </c>
      <c r="AB391">
        <v>617.30259339999998</v>
      </c>
      <c r="AC391">
        <v>626.42891429999997</v>
      </c>
      <c r="AD391">
        <v>633.98763129999998</v>
      </c>
      <c r="AE391">
        <v>641.39801880000005</v>
      </c>
      <c r="AF391">
        <v>649.16236360000005</v>
      </c>
      <c r="AG391">
        <v>657.08384260000003</v>
      </c>
      <c r="AH391">
        <v>694.17679380000004</v>
      </c>
      <c r="AI391">
        <v>734.22558819999995</v>
      </c>
      <c r="AJ391">
        <v>774.27970319999997</v>
      </c>
      <c r="AK391">
        <v>815.57285160000004</v>
      </c>
      <c r="AL391">
        <v>856.56395580000003</v>
      </c>
      <c r="AM391">
        <v>870.16803240000002</v>
      </c>
      <c r="AN391">
        <v>880.58082820000004</v>
      </c>
      <c r="AO391">
        <v>890.34799080000005</v>
      </c>
      <c r="AP391">
        <v>899.94149960000004</v>
      </c>
      <c r="AQ391">
        <v>909.23449749999997</v>
      </c>
      <c r="AR391">
        <v>921.9035824</v>
      </c>
      <c r="AS391">
        <v>934.82873329999995</v>
      </c>
      <c r="AT391">
        <v>947.66793470000005</v>
      </c>
      <c r="AU391">
        <v>960.32447730000001</v>
      </c>
      <c r="AV391">
        <v>973.20415319999995</v>
      </c>
    </row>
    <row r="392" spans="1:48" x14ac:dyDescent="0.25">
      <c r="A392" s="29" t="s">
        <v>2201</v>
      </c>
      <c r="B392">
        <v>16134.1979404304</v>
      </c>
      <c r="C392">
        <v>16393.237707118202</v>
      </c>
      <c r="D392">
        <v>16689.460650000001</v>
      </c>
      <c r="E392">
        <v>16640.660459999999</v>
      </c>
      <c r="F392">
        <v>16119.52521</v>
      </c>
      <c r="G392">
        <v>15347.316220000001</v>
      </c>
      <c r="H392">
        <v>15413.291590000001</v>
      </c>
      <c r="I392">
        <v>15238.91403</v>
      </c>
      <c r="J392">
        <v>14608.62832</v>
      </c>
      <c r="K392">
        <v>14186.957700000001</v>
      </c>
      <c r="L392">
        <v>14060.251259999999</v>
      </c>
      <c r="M392">
        <v>14220.60421</v>
      </c>
      <c r="N392">
        <v>14469.44678</v>
      </c>
      <c r="O392">
        <v>14434.186089999999</v>
      </c>
      <c r="P392">
        <v>13784.58473</v>
      </c>
      <c r="Q392">
        <v>13354.734570000001</v>
      </c>
      <c r="R392">
        <v>12918.896650000001</v>
      </c>
      <c r="S392">
        <v>12372.16718</v>
      </c>
      <c r="T392">
        <v>11794.211600000001</v>
      </c>
      <c r="U392">
        <v>11255.175929999999</v>
      </c>
      <c r="V392">
        <v>11753.54026</v>
      </c>
      <c r="W392">
        <v>12385.59484</v>
      </c>
      <c r="X392">
        <v>12433.482529999999</v>
      </c>
      <c r="Y392">
        <v>12499.59222</v>
      </c>
      <c r="Z392">
        <v>12602.032279999999</v>
      </c>
      <c r="AA392">
        <v>12727.18334</v>
      </c>
      <c r="AB392">
        <v>12876.046480000001</v>
      </c>
      <c r="AC392">
        <v>12973.09966</v>
      </c>
      <c r="AD392">
        <v>13068.53642</v>
      </c>
      <c r="AE392">
        <v>13161.625669999999</v>
      </c>
      <c r="AF392">
        <v>13256.790569999999</v>
      </c>
      <c r="AG392">
        <v>13359.35975</v>
      </c>
      <c r="AH392">
        <v>13491.6528</v>
      </c>
      <c r="AI392">
        <v>13623.94274</v>
      </c>
      <c r="AJ392">
        <v>13761.21573</v>
      </c>
      <c r="AK392">
        <v>13901.519399999999</v>
      </c>
      <c r="AL392">
        <v>14044.0888</v>
      </c>
      <c r="AM392">
        <v>14055.05831</v>
      </c>
      <c r="AN392">
        <v>14052.2628</v>
      </c>
      <c r="AO392">
        <v>14047.1991</v>
      </c>
      <c r="AP392">
        <v>14043.79278</v>
      </c>
      <c r="AQ392">
        <v>14038.8904</v>
      </c>
      <c r="AR392">
        <v>14018.345139999999</v>
      </c>
      <c r="AS392">
        <v>13995.47537</v>
      </c>
      <c r="AT392">
        <v>13972.3873</v>
      </c>
      <c r="AU392">
        <v>13948.799139999999</v>
      </c>
      <c r="AV392">
        <v>13928.16022</v>
      </c>
    </row>
    <row r="393" spans="1:48" x14ac:dyDescent="0.25">
      <c r="A393" s="29" t="s">
        <v>2202</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row>
    <row r="394" spans="1:48" x14ac:dyDescent="0.25">
      <c r="A394" s="29" t="s">
        <v>2203</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row>
    <row r="395" spans="1:48" x14ac:dyDescent="0.25">
      <c r="A395" s="29" t="s">
        <v>2204</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row>
    <row r="396" spans="1:48" x14ac:dyDescent="0.25">
      <c r="A396" s="29" t="s">
        <v>2205</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row>
    <row r="397" spans="1:48" x14ac:dyDescent="0.25">
      <c r="A397" s="29" t="s">
        <v>2206</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row>
    <row r="398" spans="1:48" x14ac:dyDescent="0.25">
      <c r="A398" s="30" t="s">
        <v>2207</v>
      </c>
      <c r="B398">
        <v>0.96116878123798499</v>
      </c>
      <c r="C398">
        <v>0.98039215686274495</v>
      </c>
      <c r="D398">
        <v>0.98656956790000006</v>
      </c>
      <c r="E398">
        <v>0.99125582160000003</v>
      </c>
      <c r="F398">
        <v>1.007171169</v>
      </c>
      <c r="G398">
        <v>1.0125921200000001</v>
      </c>
      <c r="H398">
        <v>1.013805031</v>
      </c>
      <c r="I398">
        <v>1.019909833</v>
      </c>
      <c r="J398">
        <v>1.026753746</v>
      </c>
      <c r="K398">
        <v>1.039680025</v>
      </c>
      <c r="L398">
        <v>1.0478475860000001</v>
      </c>
      <c r="M398">
        <v>1.0583805989999999</v>
      </c>
      <c r="N398">
        <v>1.072041842</v>
      </c>
      <c r="O398">
        <v>1.088972888</v>
      </c>
      <c r="P398">
        <v>1.112947219</v>
      </c>
      <c r="Q398">
        <v>1.1403374660000001</v>
      </c>
      <c r="R398">
        <v>1.1630800539999999</v>
      </c>
      <c r="S398">
        <v>1.186144759</v>
      </c>
      <c r="T398">
        <v>1.2098476119999999</v>
      </c>
      <c r="U398">
        <v>1.2339443999999999</v>
      </c>
      <c r="V398">
        <v>1.258579017</v>
      </c>
      <c r="W398">
        <v>1.283677121</v>
      </c>
      <c r="X398">
        <v>1.309157296</v>
      </c>
      <c r="Y398">
        <v>1.334922487</v>
      </c>
      <c r="Z398">
        <v>1.361010354</v>
      </c>
      <c r="AA398">
        <v>1.3874446359999999</v>
      </c>
      <c r="AB398">
        <v>1.4142621550000001</v>
      </c>
      <c r="AC398">
        <v>1.4416063160000001</v>
      </c>
      <c r="AD398">
        <v>1.469494861</v>
      </c>
      <c r="AE398">
        <v>1.4980023360000001</v>
      </c>
      <c r="AF398">
        <v>1.5271664739999999</v>
      </c>
      <c r="AG398">
        <v>1.557012345</v>
      </c>
      <c r="AH398">
        <v>1.5875456370000001</v>
      </c>
      <c r="AI398">
        <v>1.618757475</v>
      </c>
      <c r="AJ398">
        <v>1.650615868</v>
      </c>
      <c r="AK398">
        <v>1.683113361</v>
      </c>
      <c r="AL398">
        <v>1.716256845</v>
      </c>
      <c r="AM398">
        <v>1.749927301</v>
      </c>
      <c r="AN398">
        <v>1.784180157</v>
      </c>
      <c r="AO398">
        <v>1.8190308770000001</v>
      </c>
      <c r="AP398">
        <v>1.854496667</v>
      </c>
      <c r="AQ398">
        <v>1.8906040630000001</v>
      </c>
      <c r="AR398">
        <v>1.9274021219999999</v>
      </c>
      <c r="AS398">
        <v>1.9648971770000001</v>
      </c>
      <c r="AT398">
        <v>2.0031036549999999</v>
      </c>
      <c r="AU398">
        <v>2.0420384020000002</v>
      </c>
      <c r="AV398">
        <v>2.0818442940000002</v>
      </c>
    </row>
    <row r="399" spans="1:48" x14ac:dyDescent="0.25">
      <c r="A399" s="30" t="s">
        <v>2208</v>
      </c>
      <c r="B399">
        <v>0.96116878123798499</v>
      </c>
      <c r="C399">
        <v>0.98039215686274495</v>
      </c>
      <c r="D399">
        <v>0.98595978470000001</v>
      </c>
      <c r="E399">
        <v>0.98969583049999998</v>
      </c>
      <c r="F399">
        <v>1.0055963569999999</v>
      </c>
      <c r="G399">
        <v>1.0101660619999999</v>
      </c>
      <c r="H399">
        <v>1.00953279</v>
      </c>
      <c r="I399">
        <v>1.013322389</v>
      </c>
      <c r="J399">
        <v>1.0199571860000001</v>
      </c>
      <c r="K399">
        <v>1.0324849140000001</v>
      </c>
      <c r="L399">
        <v>1.040596463</v>
      </c>
      <c r="M399">
        <v>1.049846002</v>
      </c>
      <c r="N399">
        <v>1.062209188</v>
      </c>
      <c r="O399">
        <v>1.0777140839999999</v>
      </c>
      <c r="P399">
        <v>1.1003208819999999</v>
      </c>
      <c r="Q399">
        <v>1.1286119299999999</v>
      </c>
      <c r="R399">
        <v>1.1511454720000001</v>
      </c>
      <c r="S399">
        <v>1.1740604960000001</v>
      </c>
      <c r="T399">
        <v>1.1975560409999999</v>
      </c>
      <c r="U399">
        <v>1.2214927010000001</v>
      </c>
      <c r="V399">
        <v>1.246003642</v>
      </c>
      <c r="W399">
        <v>1.2709711690000001</v>
      </c>
      <c r="X399">
        <v>1.296263685</v>
      </c>
      <c r="Y399">
        <v>1.3218981809999999</v>
      </c>
      <c r="Z399">
        <v>1.347881828</v>
      </c>
      <c r="AA399">
        <v>1.3742307789999999</v>
      </c>
      <c r="AB399">
        <v>1.4009896900000001</v>
      </c>
      <c r="AC399">
        <v>1.428100768</v>
      </c>
      <c r="AD399">
        <v>1.4557698130000001</v>
      </c>
      <c r="AE399">
        <v>1.4840425189999999</v>
      </c>
      <c r="AF399">
        <v>1.5129721759999999</v>
      </c>
      <c r="AG399">
        <v>1.542598651</v>
      </c>
      <c r="AH399">
        <v>1.572885949</v>
      </c>
      <c r="AI399">
        <v>1.6038567720000001</v>
      </c>
      <c r="AJ399">
        <v>1.6354763720000001</v>
      </c>
      <c r="AK399">
        <v>1.667731192</v>
      </c>
      <c r="AL399">
        <v>1.7006253579999999</v>
      </c>
      <c r="AM399">
        <v>1.734066426</v>
      </c>
      <c r="AN399">
        <v>1.7680786639999999</v>
      </c>
      <c r="AO399">
        <v>1.8026944460000001</v>
      </c>
      <c r="AP399">
        <v>1.837935171</v>
      </c>
      <c r="AQ399">
        <v>1.8738199609999999</v>
      </c>
      <c r="AR399">
        <v>1.910381407</v>
      </c>
      <c r="AS399">
        <v>1.947635792</v>
      </c>
      <c r="AT399">
        <v>1.985599482</v>
      </c>
      <c r="AU399">
        <v>2.0242909889999998</v>
      </c>
      <c r="AV399">
        <v>2.0638502249999999</v>
      </c>
    </row>
    <row r="400" spans="1:48" x14ac:dyDescent="0.25">
      <c r="A400" s="30" t="s">
        <v>2209</v>
      </c>
      <c r="B400">
        <v>0.96116878123798499</v>
      </c>
      <c r="C400">
        <v>0.98039215686274495</v>
      </c>
      <c r="D400">
        <v>0.99118698520000004</v>
      </c>
      <c r="E400">
        <v>1.0015581710000001</v>
      </c>
      <c r="F400">
        <v>1.018336355</v>
      </c>
      <c r="G400">
        <v>1.037620939</v>
      </c>
      <c r="H400">
        <v>1.046808143</v>
      </c>
      <c r="I400">
        <v>1.05362969</v>
      </c>
      <c r="J400">
        <v>1.062011907</v>
      </c>
      <c r="K400">
        <v>1.075706855</v>
      </c>
      <c r="L400">
        <v>1.0932230940000001</v>
      </c>
      <c r="M400">
        <v>1.11190777</v>
      </c>
      <c r="N400">
        <v>1.1283447799999999</v>
      </c>
      <c r="O400">
        <v>1.1465514960000001</v>
      </c>
      <c r="P400">
        <v>1.1652489260000001</v>
      </c>
      <c r="Q400">
        <v>1.189065528</v>
      </c>
      <c r="R400">
        <v>1.214036667</v>
      </c>
      <c r="S400">
        <v>1.2370598850000001</v>
      </c>
      <c r="T400">
        <v>1.2622171929999999</v>
      </c>
      <c r="U400">
        <v>1.287459812</v>
      </c>
      <c r="V400">
        <v>1.3136640980000001</v>
      </c>
      <c r="W400">
        <v>1.340424872</v>
      </c>
      <c r="X400">
        <v>1.3676979840000001</v>
      </c>
      <c r="Y400">
        <v>1.395266922</v>
      </c>
      <c r="Z400">
        <v>1.4233044180000001</v>
      </c>
      <c r="AA400">
        <v>1.4518122019999999</v>
      </c>
      <c r="AB400">
        <v>1.480822547</v>
      </c>
      <c r="AC400">
        <v>1.5097363029999999</v>
      </c>
      <c r="AD400">
        <v>1.5391310170000001</v>
      </c>
      <c r="AE400">
        <v>1.5691462679999999</v>
      </c>
      <c r="AF400">
        <v>1.599824862</v>
      </c>
      <c r="AG400">
        <v>1.6311949059999999</v>
      </c>
      <c r="AH400">
        <v>1.6632492189999999</v>
      </c>
      <c r="AI400">
        <v>1.696018126</v>
      </c>
      <c r="AJ400">
        <v>1.7294667130000001</v>
      </c>
      <c r="AK400">
        <v>1.763590123</v>
      </c>
      <c r="AL400">
        <v>1.7984022959999999</v>
      </c>
      <c r="AM400">
        <v>1.8338248539999999</v>
      </c>
      <c r="AN400">
        <v>1.869877547</v>
      </c>
      <c r="AO400">
        <v>1.9065926550000001</v>
      </c>
      <c r="AP400">
        <v>1.943972802</v>
      </c>
      <c r="AQ400">
        <v>1.9820526620000001</v>
      </c>
      <c r="AR400">
        <v>2.0208524219999999</v>
      </c>
      <c r="AS400">
        <v>2.0604053900000001</v>
      </c>
      <c r="AT400">
        <v>2.1007135219999999</v>
      </c>
      <c r="AU400">
        <v>2.1417969860000001</v>
      </c>
      <c r="AV400">
        <v>2.1837786729999999</v>
      </c>
    </row>
    <row r="401" spans="1:48" x14ac:dyDescent="0.25">
      <c r="A401" s="30" t="s">
        <v>2210</v>
      </c>
      <c r="B401">
        <v>0.96116878123798499</v>
      </c>
      <c r="C401">
        <v>0.98039215686274495</v>
      </c>
      <c r="D401">
        <v>0.98862418510000005</v>
      </c>
      <c r="E401">
        <v>0.99515049950000001</v>
      </c>
      <c r="F401">
        <v>1.0102403520000001</v>
      </c>
      <c r="G401">
        <v>1.0289178619999999</v>
      </c>
      <c r="H401">
        <v>1.0384001839999999</v>
      </c>
      <c r="I401">
        <v>1.038891301</v>
      </c>
      <c r="J401">
        <v>1.0462938239999999</v>
      </c>
      <c r="K401">
        <v>1.058340678</v>
      </c>
      <c r="L401">
        <v>1.070332219</v>
      </c>
      <c r="M401">
        <v>1.084655594</v>
      </c>
      <c r="N401">
        <v>1.094846483</v>
      </c>
      <c r="O401">
        <v>1.1070464040000001</v>
      </c>
      <c r="P401">
        <v>1.1240388690000001</v>
      </c>
      <c r="Q401">
        <v>1.145712198</v>
      </c>
      <c r="R401">
        <v>1.1688534230000001</v>
      </c>
      <c r="S401">
        <v>1.19147878</v>
      </c>
      <c r="T401">
        <v>1.2154136769999999</v>
      </c>
      <c r="U401">
        <v>1.2395205520000001</v>
      </c>
      <c r="V401">
        <v>1.2616375099999999</v>
      </c>
      <c r="W401">
        <v>1.28404732</v>
      </c>
      <c r="X401">
        <v>1.306829107</v>
      </c>
      <c r="Y401">
        <v>1.3297291520000001</v>
      </c>
      <c r="Z401">
        <v>1.3528848950000001</v>
      </c>
      <c r="AA401">
        <v>1.3763553669999999</v>
      </c>
      <c r="AB401">
        <v>1.400217236</v>
      </c>
      <c r="AC401">
        <v>1.427243525</v>
      </c>
      <c r="AD401">
        <v>1.4547756270000001</v>
      </c>
      <c r="AE401">
        <v>1.482917102</v>
      </c>
      <c r="AF401">
        <v>1.5117162179999999</v>
      </c>
      <c r="AG401">
        <v>1.541194266</v>
      </c>
      <c r="AH401">
        <v>1.5713584780000001</v>
      </c>
      <c r="AI401">
        <v>1.6022129039999999</v>
      </c>
      <c r="AJ401">
        <v>1.633706809</v>
      </c>
      <c r="AK401">
        <v>1.6658312900000001</v>
      </c>
      <c r="AL401">
        <v>1.698597549</v>
      </c>
      <c r="AM401">
        <v>1.7318173509999999</v>
      </c>
      <c r="AN401">
        <v>1.765599465</v>
      </c>
      <c r="AO401">
        <v>1.7999647830000001</v>
      </c>
      <c r="AP401">
        <v>1.834920487</v>
      </c>
      <c r="AQ401">
        <v>1.870500608</v>
      </c>
      <c r="AR401">
        <v>1.90679474</v>
      </c>
      <c r="AS401">
        <v>1.943782763</v>
      </c>
      <c r="AT401">
        <v>1.9814736639999999</v>
      </c>
      <c r="AU401">
        <v>2.0198828610000001</v>
      </c>
      <c r="AV401">
        <v>2.059174863</v>
      </c>
    </row>
    <row r="402" spans="1:48" x14ac:dyDescent="0.25">
      <c r="A402" s="30" t="s">
        <v>2211</v>
      </c>
      <c r="B402">
        <v>0.96116878123798499</v>
      </c>
      <c r="C402">
        <v>0.98039215686274495</v>
      </c>
      <c r="D402">
        <v>0.98828756579999999</v>
      </c>
      <c r="E402">
        <v>0.99433568510000003</v>
      </c>
      <c r="F402">
        <v>1.0107668919999999</v>
      </c>
      <c r="G402">
        <v>1.0326032730000001</v>
      </c>
      <c r="H402">
        <v>1.04274398</v>
      </c>
      <c r="I402">
        <v>1.0385308390000001</v>
      </c>
      <c r="J402">
        <v>1.045076474</v>
      </c>
      <c r="K402">
        <v>1.0575751790000001</v>
      </c>
      <c r="L402">
        <v>1.06887142</v>
      </c>
      <c r="M402">
        <v>1.0838081449999999</v>
      </c>
      <c r="N402">
        <v>1.092744749</v>
      </c>
      <c r="O402">
        <v>1.103587895</v>
      </c>
      <c r="P402">
        <v>1.119894001</v>
      </c>
      <c r="Q402">
        <v>1.141748894</v>
      </c>
      <c r="R402">
        <v>1.1647496829999999</v>
      </c>
      <c r="S402">
        <v>1.1872397139999999</v>
      </c>
      <c r="T402">
        <v>1.2112352879999999</v>
      </c>
      <c r="U402">
        <v>1.2351487759999999</v>
      </c>
      <c r="V402">
        <v>1.2600914519999999</v>
      </c>
      <c r="W402">
        <v>1.285442529</v>
      </c>
      <c r="X402">
        <v>1.31157641</v>
      </c>
      <c r="Y402">
        <v>1.337741729</v>
      </c>
      <c r="Z402">
        <v>1.3641146049999999</v>
      </c>
      <c r="AA402">
        <v>1.390779558</v>
      </c>
      <c r="AB402">
        <v>1.417770787</v>
      </c>
      <c r="AC402">
        <v>1.4454103899999999</v>
      </c>
      <c r="AD402">
        <v>1.4735588180000001</v>
      </c>
      <c r="AE402">
        <v>1.502331662</v>
      </c>
      <c r="AF402">
        <v>1.531774204</v>
      </c>
      <c r="AG402">
        <v>1.5618821190000001</v>
      </c>
      <c r="AH402">
        <v>1.592705013</v>
      </c>
      <c r="AI402">
        <v>1.624272503</v>
      </c>
      <c r="AJ402">
        <v>1.656457093</v>
      </c>
      <c r="AK402">
        <v>1.6893036850000001</v>
      </c>
      <c r="AL402">
        <v>1.722832809</v>
      </c>
      <c r="AM402">
        <v>1.756904668</v>
      </c>
      <c r="AN402">
        <v>1.7915398199999999</v>
      </c>
      <c r="AO402">
        <v>1.8267710070000001</v>
      </c>
      <c r="AP402">
        <v>1.86255774</v>
      </c>
      <c r="AQ402">
        <v>1.8990262360000001</v>
      </c>
      <c r="AR402">
        <v>1.9361950480000001</v>
      </c>
      <c r="AS402">
        <v>1.974079403</v>
      </c>
      <c r="AT402">
        <v>2.0127093409999999</v>
      </c>
      <c r="AU402">
        <v>2.0520838380000002</v>
      </c>
      <c r="AV402">
        <v>2.0922574690000002</v>
      </c>
    </row>
    <row r="403" spans="1:48" x14ac:dyDescent="0.25">
      <c r="A403" s="30" t="s">
        <v>2212</v>
      </c>
      <c r="B403">
        <v>0.96116878123798499</v>
      </c>
      <c r="C403">
        <v>0.98039215686274495</v>
      </c>
      <c r="D403">
        <v>0.99011072769999997</v>
      </c>
      <c r="E403">
        <v>0.99831195429999997</v>
      </c>
      <c r="F403">
        <v>1.0150256790000001</v>
      </c>
      <c r="G403">
        <v>1.035457399</v>
      </c>
      <c r="H403">
        <v>1.044604256</v>
      </c>
      <c r="I403">
        <v>1.052116966</v>
      </c>
      <c r="J403">
        <v>1.0637699970000001</v>
      </c>
      <c r="K403">
        <v>1.0761785150000001</v>
      </c>
      <c r="L403">
        <v>1.0890810200000001</v>
      </c>
      <c r="M403">
        <v>1.102934305</v>
      </c>
      <c r="N403">
        <v>1.1171497770000001</v>
      </c>
      <c r="O403">
        <v>1.136353621</v>
      </c>
      <c r="P403">
        <v>1.157381164</v>
      </c>
      <c r="Q403">
        <v>1.181934724</v>
      </c>
      <c r="R403">
        <v>1.205638644</v>
      </c>
      <c r="S403">
        <v>1.2289916540000001</v>
      </c>
      <c r="T403">
        <v>1.2536457169999999</v>
      </c>
      <c r="U403">
        <v>1.278509951</v>
      </c>
      <c r="V403">
        <v>1.303765501</v>
      </c>
      <c r="W403">
        <v>1.3295867349999999</v>
      </c>
      <c r="X403">
        <v>1.3560778790000001</v>
      </c>
      <c r="Y403">
        <v>1.3828701779999999</v>
      </c>
      <c r="Z403">
        <v>1.410089777</v>
      </c>
      <c r="AA403">
        <v>1.4377267030000001</v>
      </c>
      <c r="AB403">
        <v>1.4659103410000001</v>
      </c>
      <c r="AC403">
        <v>1.4942126570000001</v>
      </c>
      <c r="AD403">
        <v>1.5230483889999999</v>
      </c>
      <c r="AE403">
        <v>1.552509683</v>
      </c>
      <c r="AF403">
        <v>1.5826357090000001</v>
      </c>
      <c r="AG403">
        <v>1.613454411</v>
      </c>
      <c r="AH403">
        <v>1.644985731</v>
      </c>
      <c r="AI403">
        <v>1.677236983</v>
      </c>
      <c r="AJ403">
        <v>1.710157081</v>
      </c>
      <c r="AK403">
        <v>1.743740029</v>
      </c>
      <c r="AL403">
        <v>1.777999756</v>
      </c>
      <c r="AM403">
        <v>1.8127466169999999</v>
      </c>
      <c r="AN403">
        <v>1.848072352</v>
      </c>
      <c r="AO403">
        <v>1.884008602</v>
      </c>
      <c r="AP403">
        <v>1.9205675129999999</v>
      </c>
      <c r="AQ403">
        <v>1.95778114</v>
      </c>
      <c r="AR403">
        <v>1.9957568649999999</v>
      </c>
      <c r="AS403">
        <v>2.0344596359999998</v>
      </c>
      <c r="AT403">
        <v>2.0738949510000002</v>
      </c>
      <c r="AU403">
        <v>2.114080747</v>
      </c>
      <c r="AV403">
        <v>2.1551452200000001</v>
      </c>
    </row>
    <row r="404" spans="1:48" x14ac:dyDescent="0.25">
      <c r="A404" s="30" t="s">
        <v>2213</v>
      </c>
      <c r="B404">
        <v>0.96116878123798499</v>
      </c>
      <c r="C404">
        <v>0.98039215686274495</v>
      </c>
      <c r="D404">
        <v>0.99020713039999997</v>
      </c>
      <c r="E404">
        <v>0.99796594719999998</v>
      </c>
      <c r="F404">
        <v>1.0111832709999999</v>
      </c>
      <c r="G404">
        <v>1.024198108</v>
      </c>
      <c r="H404">
        <v>1.0346683080000001</v>
      </c>
      <c r="I404">
        <v>1.0435884499999999</v>
      </c>
      <c r="J404">
        <v>1.0540703870000001</v>
      </c>
      <c r="K404">
        <v>1.0655631919999999</v>
      </c>
      <c r="L404">
        <v>1.0787204239999999</v>
      </c>
      <c r="M404">
        <v>1.092304816</v>
      </c>
      <c r="N404">
        <v>1.1040604899999999</v>
      </c>
      <c r="O404">
        <v>1.119694043</v>
      </c>
      <c r="P404">
        <v>1.1406297860000001</v>
      </c>
      <c r="Q404">
        <v>1.1639271309999999</v>
      </c>
      <c r="R404">
        <v>1.1874446670000001</v>
      </c>
      <c r="S404">
        <v>1.209269929</v>
      </c>
      <c r="T404">
        <v>1.233612041</v>
      </c>
      <c r="U404">
        <v>1.257688411</v>
      </c>
      <c r="V404">
        <v>1.2823209499999999</v>
      </c>
      <c r="W404">
        <v>1.307230288</v>
      </c>
      <c r="X404">
        <v>1.3328410310000001</v>
      </c>
      <c r="Y404">
        <v>1.3581107699999999</v>
      </c>
      <c r="Z404">
        <v>1.3834022029999999</v>
      </c>
      <c r="AA404">
        <v>1.4087228380000001</v>
      </c>
      <c r="AB404">
        <v>1.434037912</v>
      </c>
      <c r="AC404">
        <v>1.461522596</v>
      </c>
      <c r="AD404">
        <v>1.4893960449999999</v>
      </c>
      <c r="AE404">
        <v>1.517866038</v>
      </c>
      <c r="AF404">
        <v>1.5469683599999999</v>
      </c>
      <c r="AG404">
        <v>1.576722459</v>
      </c>
      <c r="AH404">
        <v>1.6071583519999999</v>
      </c>
      <c r="AI404">
        <v>1.6383223010000001</v>
      </c>
      <c r="AJ404">
        <v>1.670120523</v>
      </c>
      <c r="AK404">
        <v>1.7025647049999999</v>
      </c>
      <c r="AL404">
        <v>1.7356726810000001</v>
      </c>
      <c r="AM404">
        <v>1.7691682580000001</v>
      </c>
      <c r="AN404">
        <v>1.8031378819999999</v>
      </c>
      <c r="AO404">
        <v>1.837658808</v>
      </c>
      <c r="AP404">
        <v>1.872712478</v>
      </c>
      <c r="AQ404">
        <v>1.908365992</v>
      </c>
      <c r="AR404">
        <v>1.9447549989999999</v>
      </c>
      <c r="AS404">
        <v>1.981857478</v>
      </c>
      <c r="AT404">
        <v>2.0196540519999999</v>
      </c>
      <c r="AU404">
        <v>2.0581540509999998</v>
      </c>
      <c r="AV404">
        <v>2.0974891150000001</v>
      </c>
    </row>
    <row r="405" spans="1:48" x14ac:dyDescent="0.25">
      <c r="A405" s="30" t="s">
        <v>2214</v>
      </c>
      <c r="B405">
        <v>0.96116878123798499</v>
      </c>
      <c r="C405">
        <v>0.98039215686274495</v>
      </c>
      <c r="D405">
        <v>0.99161836319999996</v>
      </c>
      <c r="E405">
        <v>1.0014905759999999</v>
      </c>
      <c r="F405">
        <v>1.017170546</v>
      </c>
      <c r="G405">
        <v>1.029321951</v>
      </c>
      <c r="H405">
        <v>1.0417629829999999</v>
      </c>
      <c r="I405">
        <v>1.0544755189999999</v>
      </c>
      <c r="J405">
        <v>1.069079095</v>
      </c>
      <c r="K405">
        <v>1.0830318699999999</v>
      </c>
      <c r="L405">
        <v>1.098774087</v>
      </c>
      <c r="M405">
        <v>1.115150334</v>
      </c>
      <c r="N405">
        <v>1.1294547779999999</v>
      </c>
      <c r="O405">
        <v>1.147841764</v>
      </c>
      <c r="P405">
        <v>1.169550394</v>
      </c>
      <c r="Q405">
        <v>1.193777981</v>
      </c>
      <c r="R405">
        <v>1.217406129</v>
      </c>
      <c r="S405">
        <v>1.2414809490000001</v>
      </c>
      <c r="T405">
        <v>1.2664496430000001</v>
      </c>
      <c r="U405">
        <v>1.2916459149999999</v>
      </c>
      <c r="V405">
        <v>1.3173604940000001</v>
      </c>
      <c r="W405">
        <v>1.3433152660000001</v>
      </c>
      <c r="X405">
        <v>1.369608342</v>
      </c>
      <c r="Y405">
        <v>1.3959096719999999</v>
      </c>
      <c r="Z405">
        <v>1.4220903199999999</v>
      </c>
      <c r="AA405">
        <v>1.4483455089999999</v>
      </c>
      <c r="AB405">
        <v>1.4746155889999999</v>
      </c>
      <c r="AC405">
        <v>1.5035912440000001</v>
      </c>
      <c r="AD405">
        <v>1.532994339</v>
      </c>
      <c r="AE405">
        <v>1.563008897</v>
      </c>
      <c r="AF405">
        <v>1.593663431</v>
      </c>
      <c r="AG405">
        <v>1.624994445</v>
      </c>
      <c r="AH405">
        <v>1.657006768</v>
      </c>
      <c r="AI405">
        <v>1.68975751</v>
      </c>
      <c r="AJ405">
        <v>1.7231831369999999</v>
      </c>
      <c r="AK405">
        <v>1.7573005859999999</v>
      </c>
      <c r="AL405">
        <v>1.79211765</v>
      </c>
      <c r="AM405">
        <v>1.8275284039999999</v>
      </c>
      <c r="AN405">
        <v>1.863540559</v>
      </c>
      <c r="AO405">
        <v>1.9002052089999999</v>
      </c>
      <c r="AP405">
        <v>1.937498492</v>
      </c>
      <c r="AQ405">
        <v>1.9754281279999999</v>
      </c>
      <c r="AR405">
        <v>2.0139244089999999</v>
      </c>
      <c r="AS405">
        <v>2.0531471269999999</v>
      </c>
      <c r="AT405">
        <v>2.0931117960000001</v>
      </c>
      <c r="AU405">
        <v>2.1338356040000002</v>
      </c>
      <c r="AV405">
        <v>2.1754433870000001</v>
      </c>
    </row>
    <row r="406" spans="1:48" x14ac:dyDescent="0.25">
      <c r="A406" s="30" t="s">
        <v>2215</v>
      </c>
      <c r="B406">
        <v>0.96116878123798499</v>
      </c>
      <c r="C406">
        <v>0.98039215686274495</v>
      </c>
      <c r="D406">
        <v>0.99222744659999995</v>
      </c>
      <c r="E406">
        <v>1.0028653519999999</v>
      </c>
      <c r="F406">
        <v>1.0195033090000001</v>
      </c>
      <c r="G406">
        <v>1.034542579</v>
      </c>
      <c r="H406">
        <v>1.048605901</v>
      </c>
      <c r="I406">
        <v>1.061997138</v>
      </c>
      <c r="J406">
        <v>1.0781555789999999</v>
      </c>
      <c r="K406">
        <v>1.0938738079999999</v>
      </c>
      <c r="L406">
        <v>1.1117932859999999</v>
      </c>
      <c r="M406">
        <v>1.129645856</v>
      </c>
      <c r="N406">
        <v>1.145245888</v>
      </c>
      <c r="O406">
        <v>1.1647240299999999</v>
      </c>
      <c r="P406">
        <v>1.186441638</v>
      </c>
      <c r="Q406">
        <v>1.2105535789999999</v>
      </c>
      <c r="R406">
        <v>1.2344377520000001</v>
      </c>
      <c r="S406">
        <v>1.258723754</v>
      </c>
      <c r="T406">
        <v>1.2840265580000001</v>
      </c>
      <c r="U406">
        <v>1.3096500760000001</v>
      </c>
      <c r="V406">
        <v>1.335470151</v>
      </c>
      <c r="W406">
        <v>1.361740738</v>
      </c>
      <c r="X406">
        <v>1.3884652289999999</v>
      </c>
      <c r="Y406">
        <v>1.4149358059999999</v>
      </c>
      <c r="Z406">
        <v>1.4404694330000001</v>
      </c>
      <c r="AA406">
        <v>1.465802209</v>
      </c>
      <c r="AB406">
        <v>1.490915414</v>
      </c>
      <c r="AC406">
        <v>1.5208614650000001</v>
      </c>
      <c r="AD406">
        <v>1.551017307</v>
      </c>
      <c r="AE406">
        <v>1.5818283740000001</v>
      </c>
      <c r="AF406">
        <v>1.613326528</v>
      </c>
      <c r="AG406">
        <v>1.6454500219999999</v>
      </c>
      <c r="AH406">
        <v>1.6783348440000001</v>
      </c>
      <c r="AI406">
        <v>1.712062373</v>
      </c>
      <c r="AJ406">
        <v>1.746430245</v>
      </c>
      <c r="AK406">
        <v>1.7815213750000001</v>
      </c>
      <c r="AL406">
        <v>1.8173661590000001</v>
      </c>
      <c r="AM406">
        <v>1.8540037810000001</v>
      </c>
      <c r="AN406">
        <v>1.891179655</v>
      </c>
      <c r="AO406">
        <v>1.9290713989999999</v>
      </c>
      <c r="AP406">
        <v>1.9675852199999999</v>
      </c>
      <c r="AQ406">
        <v>2.0066310500000002</v>
      </c>
      <c r="AR406">
        <v>2.0460312539999999</v>
      </c>
      <c r="AS406">
        <v>2.0861896980000001</v>
      </c>
      <c r="AT406">
        <v>2.1271175630000001</v>
      </c>
      <c r="AU406">
        <v>2.1688323559999998</v>
      </c>
      <c r="AV406">
        <v>2.2114378239999999</v>
      </c>
    </row>
    <row r="407" spans="1:48" x14ac:dyDescent="0.25">
      <c r="A407" s="30" t="s">
        <v>2216</v>
      </c>
      <c r="B407">
        <v>0.96116878123798499</v>
      </c>
      <c r="C407">
        <v>0.98039215686274495</v>
      </c>
      <c r="D407">
        <v>0.99133578889999996</v>
      </c>
      <c r="E407">
        <v>1.002733106</v>
      </c>
      <c r="F407">
        <v>1.021848919</v>
      </c>
      <c r="G407">
        <v>1.048604469</v>
      </c>
      <c r="H407">
        <v>1.058898779</v>
      </c>
      <c r="I407">
        <v>1.062027764</v>
      </c>
      <c r="J407">
        <v>1.072037417</v>
      </c>
      <c r="K407">
        <v>1.084176888</v>
      </c>
      <c r="L407">
        <v>1.0975530469999999</v>
      </c>
      <c r="M407">
        <v>1.1121893570000001</v>
      </c>
      <c r="N407">
        <v>1.129805972</v>
      </c>
      <c r="O407">
        <v>1.1462646489999999</v>
      </c>
      <c r="P407">
        <v>1.1676253969999999</v>
      </c>
      <c r="Q407">
        <v>1.1919224230000001</v>
      </c>
      <c r="R407">
        <v>1.2161448619999999</v>
      </c>
      <c r="S407">
        <v>1.239458806</v>
      </c>
      <c r="T407">
        <v>1.264480021</v>
      </c>
      <c r="U407">
        <v>1.289630829</v>
      </c>
      <c r="V407">
        <v>1.315690756</v>
      </c>
      <c r="W407">
        <v>1.3422338899999999</v>
      </c>
      <c r="X407">
        <v>1.3693417459999999</v>
      </c>
      <c r="Y407">
        <v>1.3965983850000001</v>
      </c>
      <c r="Z407">
        <v>1.4242166919999999</v>
      </c>
      <c r="AA407">
        <v>1.4522166809999999</v>
      </c>
      <c r="AB407">
        <v>1.480615504</v>
      </c>
      <c r="AC407">
        <v>1.509782628</v>
      </c>
      <c r="AD407">
        <v>1.539462248</v>
      </c>
      <c r="AE407">
        <v>1.569774432</v>
      </c>
      <c r="AF407">
        <v>1.600757411</v>
      </c>
      <c r="AG407">
        <v>1.6324437060000001</v>
      </c>
      <c r="AH407">
        <v>1.6648172530000001</v>
      </c>
      <c r="AI407">
        <v>1.697934169</v>
      </c>
      <c r="AJ407">
        <v>1.7317385160000001</v>
      </c>
      <c r="AK407">
        <v>1.766240391</v>
      </c>
      <c r="AL407">
        <v>1.801452064</v>
      </c>
      <c r="AM407">
        <v>1.837285251</v>
      </c>
      <c r="AN407">
        <v>1.873743889</v>
      </c>
      <c r="AO407">
        <v>1.910875849</v>
      </c>
      <c r="AP407">
        <v>1.948666287</v>
      </c>
      <c r="AQ407">
        <v>1.9871810489999999</v>
      </c>
      <c r="AR407">
        <v>2.0264193929999998</v>
      </c>
      <c r="AS407">
        <v>2.0664371570000002</v>
      </c>
      <c r="AT407">
        <v>2.1072309119999999</v>
      </c>
      <c r="AU407">
        <v>2.1488150930000001</v>
      </c>
      <c r="AV407">
        <v>2.1912969900000001</v>
      </c>
    </row>
    <row r="408" spans="1:48" x14ac:dyDescent="0.25">
      <c r="A408" s="30" t="s">
        <v>2217</v>
      </c>
      <c r="B408">
        <v>0.96116878123798499</v>
      </c>
      <c r="C408">
        <v>0.98039215686274495</v>
      </c>
      <c r="D408">
        <v>0.99334771740000005</v>
      </c>
      <c r="E408">
        <v>1.0069745779999999</v>
      </c>
      <c r="F408">
        <v>1.0234676819999999</v>
      </c>
      <c r="G408">
        <v>1.043879107</v>
      </c>
      <c r="H408">
        <v>1.0554202269999999</v>
      </c>
      <c r="I408">
        <v>1.064490575</v>
      </c>
      <c r="J408">
        <v>1.076641408</v>
      </c>
      <c r="K408">
        <v>1.093376661</v>
      </c>
      <c r="L408">
        <v>1.109999328</v>
      </c>
      <c r="M408">
        <v>1.1281644449999999</v>
      </c>
      <c r="N408">
        <v>1.1462518960000001</v>
      </c>
      <c r="O408">
        <v>1.163726335</v>
      </c>
      <c r="P408">
        <v>1.1850834669999999</v>
      </c>
      <c r="Q408">
        <v>1.208092943</v>
      </c>
      <c r="R408">
        <v>1.232603989</v>
      </c>
      <c r="S408">
        <v>1.2559415359999999</v>
      </c>
      <c r="T408">
        <v>1.281415272</v>
      </c>
      <c r="U408">
        <v>1.3069560280000001</v>
      </c>
      <c r="V408">
        <v>1.3335183150000001</v>
      </c>
      <c r="W408">
        <v>1.360562627</v>
      </c>
      <c r="X408">
        <v>1.388250086</v>
      </c>
      <c r="Y408">
        <v>1.415956328</v>
      </c>
      <c r="Z408">
        <v>1.4439886280000001</v>
      </c>
      <c r="AA408">
        <v>1.4723639930000001</v>
      </c>
      <c r="AB408">
        <v>1.5011025769999999</v>
      </c>
      <c r="AC408">
        <v>1.530488898</v>
      </c>
      <c r="AD408">
        <v>1.5603799270000001</v>
      </c>
      <c r="AE408">
        <v>1.590896946</v>
      </c>
      <c r="AF408">
        <v>1.622079356</v>
      </c>
      <c r="AG408">
        <v>1.653957597</v>
      </c>
      <c r="AH408">
        <v>1.6865151570000001</v>
      </c>
      <c r="AI408">
        <v>1.719812653</v>
      </c>
      <c r="AJ408">
        <v>1.753792824</v>
      </c>
      <c r="AK408">
        <v>1.788463981</v>
      </c>
      <c r="AL408">
        <v>1.823838992</v>
      </c>
      <c r="AM408">
        <v>1.859857179</v>
      </c>
      <c r="AN408">
        <v>1.8965045389999999</v>
      </c>
      <c r="AO408">
        <v>1.933827164</v>
      </c>
      <c r="AP408">
        <v>1.9718199350000001</v>
      </c>
      <c r="AQ408">
        <v>2.0105370169999999</v>
      </c>
      <c r="AR408">
        <v>2.0499688260000002</v>
      </c>
      <c r="AS408">
        <v>2.0901802090000001</v>
      </c>
      <c r="AT408">
        <v>2.1311682749999998</v>
      </c>
      <c r="AU408">
        <v>2.1729484760000002</v>
      </c>
      <c r="AV408">
        <v>2.2156364169999998</v>
      </c>
    </row>
    <row r="409" spans="1:48" x14ac:dyDescent="0.25">
      <c r="A409" s="30" t="s">
        <v>2218</v>
      </c>
      <c r="B409">
        <v>0.96116878123798499</v>
      </c>
      <c r="C409">
        <v>0.98039215686274495</v>
      </c>
      <c r="D409">
        <v>0.99055774299999999</v>
      </c>
      <c r="E409">
        <v>0.99768440359999999</v>
      </c>
      <c r="F409">
        <v>1.011184817</v>
      </c>
      <c r="G409">
        <v>1.026323976</v>
      </c>
      <c r="H409">
        <v>1.0363828740000001</v>
      </c>
      <c r="I409">
        <v>1.04214696</v>
      </c>
      <c r="J409">
        <v>1.049493163</v>
      </c>
      <c r="K409">
        <v>1.0609209429999999</v>
      </c>
      <c r="L409">
        <v>1.073308572</v>
      </c>
      <c r="M409">
        <v>1.08849434</v>
      </c>
      <c r="N409">
        <v>1.101528399</v>
      </c>
      <c r="O409">
        <v>1.1172267680000001</v>
      </c>
      <c r="P409">
        <v>1.1361859050000001</v>
      </c>
      <c r="Q409">
        <v>1.1573817710000001</v>
      </c>
      <c r="R409">
        <v>1.1807316889999999</v>
      </c>
      <c r="S409">
        <v>1.202934435</v>
      </c>
      <c r="T409">
        <v>1.227368631</v>
      </c>
      <c r="U409">
        <v>1.2518537489999999</v>
      </c>
      <c r="V409">
        <v>1.2769804730000001</v>
      </c>
      <c r="W409">
        <v>1.3025857279999999</v>
      </c>
      <c r="X409">
        <v>1.3288739140000001</v>
      </c>
      <c r="Y409">
        <v>1.3551350419999999</v>
      </c>
      <c r="Z409">
        <v>1.381731738</v>
      </c>
      <c r="AA409">
        <v>1.4086749199999999</v>
      </c>
      <c r="AB409">
        <v>1.43598768</v>
      </c>
      <c r="AC409">
        <v>1.463999966</v>
      </c>
      <c r="AD409">
        <v>1.492468578</v>
      </c>
      <c r="AE409">
        <v>1.5215422199999999</v>
      </c>
      <c r="AF409">
        <v>1.5512653059999999</v>
      </c>
      <c r="AG409">
        <v>1.581674378</v>
      </c>
      <c r="AH409">
        <v>1.6127231790000001</v>
      </c>
      <c r="AI409">
        <v>1.644500106</v>
      </c>
      <c r="AJ409">
        <v>1.676931763</v>
      </c>
      <c r="AK409">
        <v>1.710022484</v>
      </c>
      <c r="AL409">
        <v>1.7437858390000001</v>
      </c>
      <c r="AM409">
        <v>1.778165869</v>
      </c>
      <c r="AN409">
        <v>1.81309776</v>
      </c>
      <c r="AO409">
        <v>1.8486640009999999</v>
      </c>
      <c r="AP409">
        <v>1.8848602000000001</v>
      </c>
      <c r="AQ409">
        <v>1.921739197</v>
      </c>
      <c r="AR409">
        <v>1.9592828229999999</v>
      </c>
      <c r="AS409">
        <v>1.997580291</v>
      </c>
      <c r="AT409">
        <v>2.036613199</v>
      </c>
      <c r="AU409">
        <v>2.0763970540000001</v>
      </c>
      <c r="AV409">
        <v>2.1170659230000002</v>
      </c>
    </row>
    <row r="410" spans="1:48" x14ac:dyDescent="0.25">
      <c r="A410" s="30" t="s">
        <v>2219</v>
      </c>
      <c r="B410">
        <v>0.96116878123798499</v>
      </c>
      <c r="C410">
        <v>0.98039215686274495</v>
      </c>
      <c r="D410">
        <v>0.98911169619999995</v>
      </c>
      <c r="E410">
        <v>0.99274004940000005</v>
      </c>
      <c r="F410">
        <v>1.0032455220000001</v>
      </c>
      <c r="G410">
        <v>1.0194154950000001</v>
      </c>
      <c r="H410">
        <v>1.031460204</v>
      </c>
      <c r="I410">
        <v>1.0344084950000001</v>
      </c>
      <c r="J410">
        <v>1.0418945120000001</v>
      </c>
      <c r="K410">
        <v>1.0532017440000001</v>
      </c>
      <c r="L410">
        <v>1.066292121</v>
      </c>
      <c r="M410">
        <v>1.0856845420000001</v>
      </c>
      <c r="N410">
        <v>1.09866625</v>
      </c>
      <c r="O410">
        <v>1.109712767</v>
      </c>
      <c r="P410">
        <v>1.1239625440000001</v>
      </c>
      <c r="Q410">
        <v>1.1415385709999999</v>
      </c>
      <c r="R410">
        <v>1.1643648099999999</v>
      </c>
      <c r="S410">
        <v>1.18734886</v>
      </c>
      <c r="T410">
        <v>1.211193304</v>
      </c>
      <c r="U410">
        <v>1.235285983</v>
      </c>
      <c r="V410">
        <v>1.2601522249999999</v>
      </c>
      <c r="W410">
        <v>1.2854953469999999</v>
      </c>
      <c r="X410">
        <v>1.311412443</v>
      </c>
      <c r="Y410">
        <v>1.3375873009999999</v>
      </c>
      <c r="Z410">
        <v>1.3640782659999999</v>
      </c>
      <c r="AA410">
        <v>1.390933247</v>
      </c>
      <c r="AB410">
        <v>1.4181869739999999</v>
      </c>
      <c r="AC410">
        <v>1.445847535</v>
      </c>
      <c r="AD410">
        <v>1.474029673</v>
      </c>
      <c r="AE410">
        <v>1.5028048190000001</v>
      </c>
      <c r="AF410">
        <v>1.5322236119999999</v>
      </c>
      <c r="AG410">
        <v>1.562297577</v>
      </c>
      <c r="AH410">
        <v>1.5930493080000001</v>
      </c>
      <c r="AI410">
        <v>1.624498727</v>
      </c>
      <c r="AJ410">
        <v>1.656573962</v>
      </c>
      <c r="AK410">
        <v>1.6892971510000001</v>
      </c>
      <c r="AL410">
        <v>1.7226827849999999</v>
      </c>
      <c r="AM410">
        <v>1.7566313250000001</v>
      </c>
      <c r="AN410">
        <v>1.7911772429999999</v>
      </c>
      <c r="AO410">
        <v>1.826340614</v>
      </c>
      <c r="AP410">
        <v>1.8620994500000001</v>
      </c>
      <c r="AQ410">
        <v>1.898525617</v>
      </c>
      <c r="AR410">
        <v>1.93564051</v>
      </c>
      <c r="AS410">
        <v>1.9734612309999999</v>
      </c>
      <c r="AT410">
        <v>2.0120132630000001</v>
      </c>
      <c r="AU410">
        <v>2.0513032139999998</v>
      </c>
      <c r="AV410">
        <v>2.0914221880000001</v>
      </c>
    </row>
    <row r="411" spans="1:48" x14ac:dyDescent="0.25">
      <c r="A411" s="30" t="s">
        <v>2220</v>
      </c>
      <c r="B411">
        <v>0.96116878123798499</v>
      </c>
      <c r="C411">
        <v>0.98039215686274495</v>
      </c>
      <c r="D411">
        <v>0.98448830220000005</v>
      </c>
      <c r="E411">
        <v>0.98573583350000005</v>
      </c>
      <c r="F411">
        <v>0.99325475549999998</v>
      </c>
      <c r="G411">
        <v>1.0003622190000001</v>
      </c>
      <c r="H411">
        <v>1.0044272139999999</v>
      </c>
      <c r="I411">
        <v>1.0055965819999999</v>
      </c>
      <c r="J411">
        <v>1.0096550470000001</v>
      </c>
      <c r="K411">
        <v>1.0171824739999999</v>
      </c>
      <c r="L411">
        <v>1.026826738</v>
      </c>
      <c r="M411">
        <v>1.0388215709999999</v>
      </c>
      <c r="N411">
        <v>1.046294246</v>
      </c>
      <c r="O411">
        <v>1.054471841</v>
      </c>
      <c r="P411">
        <v>1.067395391</v>
      </c>
      <c r="Q411">
        <v>1.0848037770000001</v>
      </c>
      <c r="R411">
        <v>1.106770279</v>
      </c>
      <c r="S411">
        <v>1.1290347249999999</v>
      </c>
      <c r="T411">
        <v>1.151786494</v>
      </c>
      <c r="U411">
        <v>1.1750393610000001</v>
      </c>
      <c r="V411">
        <v>1.198770514</v>
      </c>
      <c r="W411">
        <v>1.222917638</v>
      </c>
      <c r="X411">
        <v>1.2472925850000001</v>
      </c>
      <c r="Y411">
        <v>1.2720635300000001</v>
      </c>
      <c r="Z411">
        <v>1.2971610929999999</v>
      </c>
      <c r="AA411">
        <v>1.322575482</v>
      </c>
      <c r="AB411">
        <v>1.3483427569999999</v>
      </c>
      <c r="AC411">
        <v>1.3746349470000001</v>
      </c>
      <c r="AD411">
        <v>1.4015509740000001</v>
      </c>
      <c r="AE411">
        <v>1.429017894</v>
      </c>
      <c r="AF411">
        <v>1.4571356129999999</v>
      </c>
      <c r="AG411">
        <v>1.486038025</v>
      </c>
      <c r="AH411">
        <v>1.5154714760000001</v>
      </c>
      <c r="AI411">
        <v>1.5456474819999999</v>
      </c>
      <c r="AJ411">
        <v>1.5764931719999999</v>
      </c>
      <c r="AK411">
        <v>1.6079722700000001</v>
      </c>
      <c r="AL411">
        <v>1.6400831849999999</v>
      </c>
      <c r="AM411">
        <v>1.672734707</v>
      </c>
      <c r="AN411">
        <v>1.705908913</v>
      </c>
      <c r="AO411">
        <v>1.7396468890000001</v>
      </c>
      <c r="AP411">
        <v>1.7739762800000001</v>
      </c>
      <c r="AQ411">
        <v>1.808930304</v>
      </c>
      <c r="AR411">
        <v>1.844541277</v>
      </c>
      <c r="AS411">
        <v>1.8808241590000001</v>
      </c>
      <c r="AT411">
        <v>1.9178041610000001</v>
      </c>
      <c r="AU411">
        <v>1.9554986409999999</v>
      </c>
      <c r="AV411">
        <v>1.994053453</v>
      </c>
    </row>
    <row r="412" spans="1:48" x14ac:dyDescent="0.25">
      <c r="A412" s="30" t="s">
        <v>2221</v>
      </c>
      <c r="B412">
        <v>0.96116878123798499</v>
      </c>
      <c r="C412">
        <v>0.98039215686274495</v>
      </c>
      <c r="D412">
        <v>0.98360466089999998</v>
      </c>
      <c r="E412">
        <v>0.98418957900000004</v>
      </c>
      <c r="F412">
        <v>0.99316600690000001</v>
      </c>
      <c r="G412">
        <v>1.0011192739999999</v>
      </c>
      <c r="H412">
        <v>1.005300756</v>
      </c>
      <c r="I412">
        <v>1.0075323860000001</v>
      </c>
      <c r="J412">
        <v>1.0126102159999999</v>
      </c>
      <c r="K412">
        <v>1.019421591</v>
      </c>
      <c r="L412">
        <v>1.027694933</v>
      </c>
      <c r="M412">
        <v>1.0379661360000001</v>
      </c>
      <c r="N412">
        <v>1.0434132140000001</v>
      </c>
      <c r="O412">
        <v>1.050675813</v>
      </c>
      <c r="P412">
        <v>1.066062026</v>
      </c>
      <c r="Q412">
        <v>1.084712938</v>
      </c>
      <c r="R412">
        <v>1.106631304</v>
      </c>
      <c r="S412">
        <v>1.1290188059999999</v>
      </c>
      <c r="T412">
        <v>1.1517422479999999</v>
      </c>
      <c r="U412">
        <v>1.175009591</v>
      </c>
      <c r="V412">
        <v>1.1987783110000001</v>
      </c>
      <c r="W412">
        <v>1.222954957</v>
      </c>
      <c r="X412">
        <v>1.247356339</v>
      </c>
      <c r="Y412">
        <v>1.2721388549999999</v>
      </c>
      <c r="Z412">
        <v>1.2972056320000001</v>
      </c>
      <c r="AA412">
        <v>1.3226047139999999</v>
      </c>
      <c r="AB412">
        <v>1.348386386</v>
      </c>
      <c r="AC412">
        <v>1.374582113</v>
      </c>
      <c r="AD412">
        <v>1.401372895</v>
      </c>
      <c r="AE412">
        <v>1.4287384780000001</v>
      </c>
      <c r="AF412">
        <v>1.456779797</v>
      </c>
      <c r="AG412">
        <v>1.4855654119999999</v>
      </c>
      <c r="AH412">
        <v>1.5149429800000001</v>
      </c>
      <c r="AI412">
        <v>1.5450620429999999</v>
      </c>
      <c r="AJ412">
        <v>1.5758183050000001</v>
      </c>
      <c r="AK412">
        <v>1.6072054440000001</v>
      </c>
      <c r="AL412">
        <v>1.6392320490000001</v>
      </c>
      <c r="AM412">
        <v>1.6717831439999999</v>
      </c>
      <c r="AN412">
        <v>1.7048763979999999</v>
      </c>
      <c r="AO412">
        <v>1.738536313</v>
      </c>
      <c r="AP412">
        <v>1.7727900919999999</v>
      </c>
      <c r="AQ412">
        <v>1.8076635329999999</v>
      </c>
      <c r="AR412">
        <v>1.843193716</v>
      </c>
      <c r="AS412">
        <v>1.879398691</v>
      </c>
      <c r="AT412">
        <v>1.9163054639999999</v>
      </c>
      <c r="AU412">
        <v>1.9539255019999999</v>
      </c>
      <c r="AV412">
        <v>1.9924128679999999</v>
      </c>
    </row>
    <row r="413" spans="1:48" x14ac:dyDescent="0.25">
      <c r="A413" s="30" t="s">
        <v>2222</v>
      </c>
      <c r="B413">
        <v>0.96116878123798499</v>
      </c>
      <c r="C413">
        <v>0.98039215686274495</v>
      </c>
      <c r="D413">
        <v>0.98405779989999997</v>
      </c>
      <c r="E413">
        <v>0.98483071119999999</v>
      </c>
      <c r="F413">
        <v>0.99617795419999999</v>
      </c>
      <c r="G413">
        <v>1.0057442480000001</v>
      </c>
      <c r="H413">
        <v>1.0119255760000001</v>
      </c>
      <c r="I413">
        <v>1.0166334109999999</v>
      </c>
      <c r="J413">
        <v>1.0258051290000001</v>
      </c>
      <c r="K413">
        <v>1.036322958</v>
      </c>
      <c r="L413">
        <v>1.045781292</v>
      </c>
      <c r="M413">
        <v>1.054733846</v>
      </c>
      <c r="N413">
        <v>1.0607632709999999</v>
      </c>
      <c r="O413">
        <v>1.069374493</v>
      </c>
      <c r="P413">
        <v>1.0900988549999999</v>
      </c>
      <c r="Q413">
        <v>1.1138004589999999</v>
      </c>
      <c r="R413">
        <v>1.1361161909999999</v>
      </c>
      <c r="S413">
        <v>1.158497495</v>
      </c>
      <c r="T413">
        <v>1.1818205509999999</v>
      </c>
      <c r="U413">
        <v>1.205505748</v>
      </c>
      <c r="V413">
        <v>1.229671841</v>
      </c>
      <c r="W413">
        <v>1.254073113</v>
      </c>
      <c r="X413">
        <v>1.2786955900000001</v>
      </c>
      <c r="Y413">
        <v>1.3034331990000001</v>
      </c>
      <c r="Z413">
        <v>1.3284332109999999</v>
      </c>
      <c r="AA413">
        <v>1.353732121</v>
      </c>
      <c r="AB413">
        <v>1.3793730870000001</v>
      </c>
      <c r="AC413">
        <v>1.4055729729999999</v>
      </c>
      <c r="AD413">
        <v>1.432263507</v>
      </c>
      <c r="AE413">
        <v>1.4595475849999999</v>
      </c>
      <c r="AF413">
        <v>1.48761111</v>
      </c>
      <c r="AG413">
        <v>1.5164310379999999</v>
      </c>
      <c r="AH413">
        <v>1.545981904</v>
      </c>
      <c r="AI413">
        <v>1.5762700009999999</v>
      </c>
      <c r="AJ413">
        <v>1.6072110390000001</v>
      </c>
      <c r="AK413">
        <v>1.6387895219999999</v>
      </c>
      <c r="AL413">
        <v>1.6710095309999999</v>
      </c>
      <c r="AM413">
        <v>1.70387936</v>
      </c>
      <c r="AN413">
        <v>1.7373342629999999</v>
      </c>
      <c r="AO413">
        <v>1.7713881810000001</v>
      </c>
      <c r="AP413">
        <v>1.8060465409999999</v>
      </c>
      <c r="AQ413">
        <v>1.841343572</v>
      </c>
      <c r="AR413">
        <v>1.877336484</v>
      </c>
      <c r="AS413">
        <v>1.9140423580000001</v>
      </c>
      <c r="AT413">
        <v>1.951461377</v>
      </c>
      <c r="AU413">
        <v>1.9896043990000001</v>
      </c>
      <c r="AV413">
        <v>2.0286048619999999</v>
      </c>
    </row>
    <row r="414" spans="1:48" x14ac:dyDescent="0.25">
      <c r="A414" s="30" t="s">
        <v>2223</v>
      </c>
      <c r="B414">
        <v>0.96116878123798499</v>
      </c>
      <c r="C414">
        <v>0.98039215686274495</v>
      </c>
      <c r="D414">
        <v>0.98608346629999999</v>
      </c>
      <c r="E414">
        <v>0.97596232329999999</v>
      </c>
      <c r="F414">
        <v>0.9848306939</v>
      </c>
      <c r="G414">
        <v>1.0055064570000001</v>
      </c>
      <c r="H414">
        <v>1.0081481640000001</v>
      </c>
      <c r="I414">
        <v>1.024684718</v>
      </c>
      <c r="J414">
        <v>1.03091651</v>
      </c>
      <c r="K414">
        <v>1.041933416</v>
      </c>
      <c r="L414">
        <v>1.053756575</v>
      </c>
      <c r="M414">
        <v>1.0664922880000001</v>
      </c>
      <c r="N414">
        <v>1.0773019260000001</v>
      </c>
      <c r="O414">
        <v>1.0897686630000001</v>
      </c>
      <c r="P414">
        <v>1.09512097</v>
      </c>
      <c r="Q414">
        <v>1.1228095979999999</v>
      </c>
      <c r="R414">
        <v>1.1465028269999999</v>
      </c>
      <c r="S414">
        <v>1.1717867879999999</v>
      </c>
      <c r="T414">
        <v>1.195675415</v>
      </c>
      <c r="U414">
        <v>1.2199054709999999</v>
      </c>
      <c r="V414">
        <v>1.2445521690000001</v>
      </c>
      <c r="W414">
        <v>1.269532691</v>
      </c>
      <c r="X414">
        <v>1.294998037</v>
      </c>
      <c r="Y414">
        <v>1.32064523</v>
      </c>
      <c r="Z414">
        <v>1.346574055</v>
      </c>
      <c r="AA414">
        <v>1.3727981869999999</v>
      </c>
      <c r="AB414">
        <v>1.3993596150000001</v>
      </c>
      <c r="AC414">
        <v>1.4266130560000001</v>
      </c>
      <c r="AD414">
        <v>1.454419216</v>
      </c>
      <c r="AE414">
        <v>1.482799993</v>
      </c>
      <c r="AF414">
        <v>1.5118599239999999</v>
      </c>
      <c r="AG414">
        <v>1.5416619840000001</v>
      </c>
      <c r="AH414">
        <v>1.572077537</v>
      </c>
      <c r="AI414">
        <v>1.60322728</v>
      </c>
      <c r="AJ414">
        <v>1.635034222</v>
      </c>
      <c r="AK414">
        <v>1.6674900930000001</v>
      </c>
      <c r="AL414">
        <v>1.7005987</v>
      </c>
      <c r="AM414">
        <v>1.7343494779999999</v>
      </c>
      <c r="AN414">
        <v>1.7686045079999999</v>
      </c>
      <c r="AO414">
        <v>1.80345851</v>
      </c>
      <c r="AP414">
        <v>1.8389500750000001</v>
      </c>
      <c r="AQ414">
        <v>1.8750846729999999</v>
      </c>
      <c r="AR414">
        <v>1.9118916189999999</v>
      </c>
      <c r="AS414">
        <v>1.9494065060000001</v>
      </c>
      <c r="AT414">
        <v>1.9876421</v>
      </c>
      <c r="AU414">
        <v>2.0266141430000002</v>
      </c>
      <c r="AV414">
        <v>2.0664302989999999</v>
      </c>
    </row>
    <row r="415" spans="1:48" x14ac:dyDescent="0.25">
      <c r="A415" s="30" t="s">
        <v>2224</v>
      </c>
      <c r="B415">
        <v>0.96116878123798499</v>
      </c>
      <c r="C415">
        <v>0.98039215686274495</v>
      </c>
      <c r="D415">
        <v>0.98730490049999997</v>
      </c>
      <c r="E415">
        <v>0.98920186269999999</v>
      </c>
      <c r="F415">
        <v>0.99792541280000002</v>
      </c>
      <c r="G415">
        <v>1.0114549370000001</v>
      </c>
      <c r="H415">
        <v>1.0202727309999999</v>
      </c>
      <c r="I415">
        <v>1.024912931</v>
      </c>
      <c r="J415">
        <v>1.0313886779999999</v>
      </c>
      <c r="K415">
        <v>1.041145996</v>
      </c>
      <c r="L415">
        <v>1.051198249</v>
      </c>
      <c r="M415">
        <v>1.0593991030000001</v>
      </c>
      <c r="N415">
        <v>1.0705341939999999</v>
      </c>
      <c r="O415">
        <v>1.0869768879999999</v>
      </c>
      <c r="P415">
        <v>1.1011834389999999</v>
      </c>
      <c r="Q415">
        <v>1.1223452199999999</v>
      </c>
      <c r="R415">
        <v>1.1458807259999999</v>
      </c>
      <c r="S415">
        <v>1.1699192599999999</v>
      </c>
      <c r="T415">
        <v>1.1939348350000001</v>
      </c>
      <c r="U415">
        <v>1.2187818459999999</v>
      </c>
      <c r="V415">
        <v>1.2433060890000001</v>
      </c>
      <c r="W415">
        <v>1.2683113559999999</v>
      </c>
      <c r="X415">
        <v>1.293640707</v>
      </c>
      <c r="Y415">
        <v>1.3193104200000001</v>
      </c>
      <c r="Z415">
        <v>1.345114747</v>
      </c>
      <c r="AA415">
        <v>1.371179387</v>
      </c>
      <c r="AB415">
        <v>1.39759996</v>
      </c>
      <c r="AC415">
        <v>1.424589345</v>
      </c>
      <c r="AD415">
        <v>1.452155138</v>
      </c>
      <c r="AE415">
        <v>1.480237123</v>
      </c>
      <c r="AF415">
        <v>1.5089553819999999</v>
      </c>
      <c r="AG415">
        <v>1.5383608129999999</v>
      </c>
      <c r="AH415">
        <v>1.5683373759999999</v>
      </c>
      <c r="AI415">
        <v>1.5989937430000001</v>
      </c>
      <c r="AJ415">
        <v>1.63028847</v>
      </c>
      <c r="AK415">
        <v>1.662192122</v>
      </c>
      <c r="AL415">
        <v>1.6947280840000001</v>
      </c>
      <c r="AM415">
        <v>1.727863243</v>
      </c>
      <c r="AN415">
        <v>1.761571818</v>
      </c>
      <c r="AO415">
        <v>1.7958538040000001</v>
      </c>
      <c r="AP415">
        <v>1.830750536</v>
      </c>
      <c r="AQ415">
        <v>1.8662885680000001</v>
      </c>
      <c r="AR415">
        <v>1.9024913530000001</v>
      </c>
      <c r="AS415">
        <v>1.9393764330000001</v>
      </c>
      <c r="AT415">
        <v>1.976970149</v>
      </c>
      <c r="AU415">
        <v>2.0152841480000001</v>
      </c>
      <c r="AV415">
        <v>2.0544473129999998</v>
      </c>
    </row>
    <row r="416" spans="1:48" x14ac:dyDescent="0.25">
      <c r="A416" s="30" t="s">
        <v>2225</v>
      </c>
      <c r="B416">
        <v>0.96116878123798499</v>
      </c>
      <c r="C416">
        <v>0.98039215686274495</v>
      </c>
      <c r="D416">
        <v>0.98622693139999995</v>
      </c>
      <c r="E416">
        <v>0.98926262710000001</v>
      </c>
      <c r="F416">
        <v>0.99856679770000001</v>
      </c>
      <c r="G416">
        <v>1.0070731079999999</v>
      </c>
      <c r="H416">
        <v>1.0127823119999999</v>
      </c>
      <c r="I416">
        <v>1.015546566</v>
      </c>
      <c r="J416">
        <v>1.0212854790000001</v>
      </c>
      <c r="K416">
        <v>1.0307846409999999</v>
      </c>
      <c r="L416">
        <v>1.042349695</v>
      </c>
      <c r="M416">
        <v>1.0563128530000001</v>
      </c>
      <c r="N416">
        <v>1.0656950300000001</v>
      </c>
      <c r="O416">
        <v>1.0758592149999999</v>
      </c>
      <c r="P416">
        <v>1.0912053820000001</v>
      </c>
      <c r="Q416">
        <v>1.109766144</v>
      </c>
      <c r="R416">
        <v>1.1318476260000001</v>
      </c>
      <c r="S416">
        <v>1.1540751389999999</v>
      </c>
      <c r="T416">
        <v>1.1773197909999999</v>
      </c>
      <c r="U416">
        <v>1.2009020340000001</v>
      </c>
      <c r="V416">
        <v>1.2250504520000001</v>
      </c>
      <c r="W416">
        <v>1.249649523</v>
      </c>
      <c r="X416">
        <v>1.2746635609999999</v>
      </c>
      <c r="Y416">
        <v>1.2998609109999999</v>
      </c>
      <c r="Z416">
        <v>1.325361585</v>
      </c>
      <c r="AA416">
        <v>1.3511838730000001</v>
      </c>
      <c r="AB416">
        <v>1.3773621039999999</v>
      </c>
      <c r="AC416">
        <v>1.4041164399999999</v>
      </c>
      <c r="AD416">
        <v>1.431395508</v>
      </c>
      <c r="AE416">
        <v>1.459282899</v>
      </c>
      <c r="AF416">
        <v>1.487832791</v>
      </c>
      <c r="AG416">
        <v>1.5170775910000001</v>
      </c>
      <c r="AH416">
        <v>1.5469810349999999</v>
      </c>
      <c r="AI416">
        <v>1.5775716040000001</v>
      </c>
      <c r="AJ416">
        <v>1.6087962220000001</v>
      </c>
      <c r="AK416">
        <v>1.6406471920000001</v>
      </c>
      <c r="AL416">
        <v>1.6731318079999999</v>
      </c>
      <c r="AM416">
        <v>1.706171133</v>
      </c>
      <c r="AN416">
        <v>1.7397524170000001</v>
      </c>
      <c r="AO416">
        <v>1.773922746</v>
      </c>
      <c r="AP416">
        <v>1.80869418</v>
      </c>
      <c r="AQ416">
        <v>1.8441060419999999</v>
      </c>
      <c r="AR416">
        <v>1.8801717149999999</v>
      </c>
      <c r="AS416">
        <v>1.9169323680000001</v>
      </c>
      <c r="AT416">
        <v>1.954398861</v>
      </c>
      <c r="AU416">
        <v>1.9925868529999999</v>
      </c>
      <c r="AV416">
        <v>2.031636979</v>
      </c>
    </row>
    <row r="417" spans="1:48" x14ac:dyDescent="0.25">
      <c r="A417" s="30" t="s">
        <v>2226</v>
      </c>
      <c r="B417">
        <v>0.96116878123798499</v>
      </c>
      <c r="C417">
        <v>0.98039215686274495</v>
      </c>
      <c r="D417">
        <v>0.98714029410000004</v>
      </c>
      <c r="E417">
        <v>0.98994425900000005</v>
      </c>
      <c r="F417">
        <v>0.99945841790000001</v>
      </c>
      <c r="G417">
        <v>1.00919577</v>
      </c>
      <c r="H417">
        <v>1.0164857169999999</v>
      </c>
      <c r="I417">
        <v>1.020347522</v>
      </c>
      <c r="J417">
        <v>1.025827863</v>
      </c>
      <c r="K417">
        <v>1.0346492309999999</v>
      </c>
      <c r="L417">
        <v>1.045165224</v>
      </c>
      <c r="M417">
        <v>1.0593612219999999</v>
      </c>
      <c r="N417">
        <v>1.0692159889999999</v>
      </c>
      <c r="O417">
        <v>1.080065947</v>
      </c>
      <c r="P417">
        <v>1.0957545289999999</v>
      </c>
      <c r="Q417">
        <v>1.114216214</v>
      </c>
      <c r="R417">
        <v>1.1364493600000001</v>
      </c>
      <c r="S417">
        <v>1.1591220289999999</v>
      </c>
      <c r="T417">
        <v>1.182322849</v>
      </c>
      <c r="U417">
        <v>1.2060705249999999</v>
      </c>
      <c r="V417">
        <v>1.2302625279999999</v>
      </c>
      <c r="W417">
        <v>1.2548923009999999</v>
      </c>
      <c r="X417">
        <v>1.279845455</v>
      </c>
      <c r="Y417">
        <v>1.3051396609999999</v>
      </c>
      <c r="Z417">
        <v>1.3307798989999999</v>
      </c>
      <c r="AA417">
        <v>1.356771441</v>
      </c>
      <c r="AB417">
        <v>1.3831511030000001</v>
      </c>
      <c r="AC417">
        <v>1.409968581</v>
      </c>
      <c r="AD417">
        <v>1.4373302830000001</v>
      </c>
      <c r="AE417">
        <v>1.4652958679999999</v>
      </c>
      <c r="AF417">
        <v>1.4939143450000001</v>
      </c>
      <c r="AG417">
        <v>1.523216881</v>
      </c>
      <c r="AH417">
        <v>1.553185402</v>
      </c>
      <c r="AI417">
        <v>1.5838235730000001</v>
      </c>
      <c r="AJ417">
        <v>1.615088064</v>
      </c>
      <c r="AK417">
        <v>1.6469749170000001</v>
      </c>
      <c r="AL417">
        <v>1.679490122</v>
      </c>
      <c r="AM417">
        <v>1.7125174830000001</v>
      </c>
      <c r="AN417">
        <v>1.746135679</v>
      </c>
      <c r="AO417">
        <v>1.7803438170000001</v>
      </c>
      <c r="AP417">
        <v>1.815159652</v>
      </c>
      <c r="AQ417">
        <v>1.850604718</v>
      </c>
      <c r="AR417">
        <v>1.886713697</v>
      </c>
      <c r="AS417">
        <v>1.923509906</v>
      </c>
      <c r="AT417">
        <v>1.9610118480000001</v>
      </c>
      <c r="AU417">
        <v>1.999231934</v>
      </c>
      <c r="AV417">
        <v>2.0383438260000002</v>
      </c>
    </row>
    <row r="418" spans="1:48" x14ac:dyDescent="0.25">
      <c r="A418" s="30" t="s">
        <v>2227</v>
      </c>
      <c r="B418">
        <v>0.96116878123798499</v>
      </c>
      <c r="C418">
        <v>0.98039215686274495</v>
      </c>
      <c r="D418">
        <v>0.98396442279999996</v>
      </c>
      <c r="E418">
        <v>0.98485792230000002</v>
      </c>
      <c r="F418">
        <v>0.99156072979999998</v>
      </c>
      <c r="G418">
        <v>0.99711123729999995</v>
      </c>
      <c r="H418">
        <v>0.99995284900000003</v>
      </c>
      <c r="I418">
        <v>0.99942217010000001</v>
      </c>
      <c r="J418">
        <v>1.001770018</v>
      </c>
      <c r="K418">
        <v>1.007156846</v>
      </c>
      <c r="L418">
        <v>1.014622664</v>
      </c>
      <c r="M418">
        <v>1.0245313570000001</v>
      </c>
      <c r="N418">
        <v>1.0301450240000001</v>
      </c>
      <c r="O418">
        <v>1.0373140890000001</v>
      </c>
      <c r="P418">
        <v>1.048972867</v>
      </c>
      <c r="Q418">
        <v>1.0660400050000001</v>
      </c>
      <c r="R418">
        <v>1.0873177190000001</v>
      </c>
      <c r="S418">
        <v>1.1090541089999999</v>
      </c>
      <c r="T418">
        <v>1.1312536959999999</v>
      </c>
      <c r="U418">
        <v>1.1539237010000001</v>
      </c>
      <c r="V418">
        <v>1.1770857699999999</v>
      </c>
      <c r="W418">
        <v>1.2007114459999999</v>
      </c>
      <c r="X418">
        <v>1.2246188920000001</v>
      </c>
      <c r="Y418">
        <v>1.2488273409999999</v>
      </c>
      <c r="Z418">
        <v>1.2733193700000001</v>
      </c>
      <c r="AA418">
        <v>1.2981056580000001</v>
      </c>
      <c r="AB418">
        <v>1.3232368059999999</v>
      </c>
      <c r="AC418">
        <v>1.3488128960000001</v>
      </c>
      <c r="AD418">
        <v>1.3749392519999999</v>
      </c>
      <c r="AE418">
        <v>1.4016644140000001</v>
      </c>
      <c r="AF418">
        <v>1.4290410469999999</v>
      </c>
      <c r="AG418">
        <v>1.457102825</v>
      </c>
      <c r="AH418">
        <v>1.4858072840000001</v>
      </c>
      <c r="AI418">
        <v>1.5151672</v>
      </c>
      <c r="AJ418">
        <v>1.5451383809999999</v>
      </c>
      <c r="AK418">
        <v>1.5756962510000001</v>
      </c>
      <c r="AL418">
        <v>1.606848018</v>
      </c>
      <c r="AM418">
        <v>1.6384998369999999</v>
      </c>
      <c r="AN418">
        <v>1.670669092</v>
      </c>
      <c r="AO418">
        <v>1.703388245</v>
      </c>
      <c r="AP418">
        <v>1.736682447</v>
      </c>
      <c r="AQ418">
        <v>1.7705764589999999</v>
      </c>
      <c r="AR418">
        <v>1.805096306</v>
      </c>
      <c r="AS418">
        <v>1.840265445</v>
      </c>
      <c r="AT418">
        <v>1.876105964</v>
      </c>
      <c r="AU418">
        <v>1.912635648</v>
      </c>
      <c r="AV418">
        <v>1.949995664</v>
      </c>
    </row>
    <row r="419" spans="1:48" x14ac:dyDescent="0.25">
      <c r="A419" s="30" t="s">
        <v>2228</v>
      </c>
      <c r="B419">
        <v>0.96116878123798499</v>
      </c>
      <c r="C419">
        <v>0.98039215686274495</v>
      </c>
      <c r="D419">
        <v>0.98824744350000004</v>
      </c>
      <c r="E419">
        <v>0.9923961174</v>
      </c>
      <c r="F419">
        <v>1.0031761830000001</v>
      </c>
      <c r="G419">
        <v>1.0151888769999999</v>
      </c>
      <c r="H419">
        <v>1.0238203779999999</v>
      </c>
      <c r="I419">
        <v>1.029279058</v>
      </c>
      <c r="J419">
        <v>1.037304681</v>
      </c>
      <c r="K419">
        <v>1.0474435879999999</v>
      </c>
      <c r="L419">
        <v>1.058506221</v>
      </c>
      <c r="M419">
        <v>1.070176021</v>
      </c>
      <c r="N419">
        <v>1.07903974</v>
      </c>
      <c r="O419">
        <v>1.0900696190000001</v>
      </c>
      <c r="P419">
        <v>1.1067024510000001</v>
      </c>
      <c r="Q419">
        <v>1.1271969049999999</v>
      </c>
      <c r="R419">
        <v>1.149606763</v>
      </c>
      <c r="S419">
        <v>1.172544332</v>
      </c>
      <c r="T419">
        <v>1.1959633089999999</v>
      </c>
      <c r="U419">
        <v>1.2198636439999999</v>
      </c>
      <c r="V419">
        <v>1.2442938020000001</v>
      </c>
      <c r="W419">
        <v>1.2691907609999999</v>
      </c>
      <c r="X419">
        <v>1.294409023</v>
      </c>
      <c r="Y419">
        <v>1.319976257</v>
      </c>
      <c r="Z419">
        <v>1.345864341</v>
      </c>
      <c r="AA419">
        <v>1.3720976620000001</v>
      </c>
      <c r="AB419">
        <v>1.3987172139999999</v>
      </c>
      <c r="AC419">
        <v>1.4258043680000001</v>
      </c>
      <c r="AD419">
        <v>1.453427246</v>
      </c>
      <c r="AE419">
        <v>1.481651619</v>
      </c>
      <c r="AF419">
        <v>1.5105398640000001</v>
      </c>
      <c r="AG419">
        <v>1.5401069570000001</v>
      </c>
      <c r="AH419">
        <v>1.570357303</v>
      </c>
      <c r="AI419">
        <v>1.6012854489999999</v>
      </c>
      <c r="AJ419">
        <v>1.6328541249999999</v>
      </c>
      <c r="AK419">
        <v>1.6650538070000001</v>
      </c>
      <c r="AL419">
        <v>1.697890586</v>
      </c>
      <c r="AM419">
        <v>1.731290464</v>
      </c>
      <c r="AN419">
        <v>1.7652887880000001</v>
      </c>
      <c r="AO419">
        <v>1.799898279</v>
      </c>
      <c r="AP419">
        <v>1.835136793</v>
      </c>
      <c r="AQ419">
        <v>1.871018582</v>
      </c>
      <c r="AR419">
        <v>1.9075762430000001</v>
      </c>
      <c r="AS419">
        <v>1.944827705</v>
      </c>
      <c r="AT419">
        <v>1.98279026</v>
      </c>
      <c r="AU419">
        <v>2.0214806250000001</v>
      </c>
      <c r="AV419">
        <v>2.0610471779999999</v>
      </c>
    </row>
    <row r="420" spans="1:48" x14ac:dyDescent="0.25">
      <c r="A420" s="30" t="s">
        <v>2229</v>
      </c>
      <c r="B420">
        <v>0.96116878123798499</v>
      </c>
      <c r="C420">
        <v>0.98039215686274495</v>
      </c>
      <c r="D420">
        <v>0.98862433780000003</v>
      </c>
      <c r="E420">
        <v>0.99301308740000005</v>
      </c>
      <c r="F420">
        <v>1.0044872419999999</v>
      </c>
      <c r="G420">
        <v>1.015357719</v>
      </c>
      <c r="H420">
        <v>1.0231385230000001</v>
      </c>
      <c r="I420">
        <v>1.028033864</v>
      </c>
      <c r="J420">
        <v>1.0360949479999999</v>
      </c>
      <c r="K420">
        <v>1.0462819569999999</v>
      </c>
      <c r="L420">
        <v>1.0574873119999999</v>
      </c>
      <c r="M420">
        <v>1.068819438</v>
      </c>
      <c r="N420">
        <v>1.07772942</v>
      </c>
      <c r="O420">
        <v>1.089254173</v>
      </c>
      <c r="P420">
        <v>1.1064876020000001</v>
      </c>
      <c r="Q420">
        <v>1.1285689539999999</v>
      </c>
      <c r="R420">
        <v>1.1510180459999999</v>
      </c>
      <c r="S420">
        <v>1.1739831780000001</v>
      </c>
      <c r="T420">
        <v>1.1974355029999999</v>
      </c>
      <c r="U420">
        <v>1.221365904</v>
      </c>
      <c r="V420">
        <v>1.2458340349999999</v>
      </c>
      <c r="W420">
        <v>1.2707638779999999</v>
      </c>
      <c r="X420">
        <v>1.2960111089999999</v>
      </c>
      <c r="Y420">
        <v>1.3216061160000001</v>
      </c>
      <c r="Z420">
        <v>1.347523588</v>
      </c>
      <c r="AA420">
        <v>1.3737867100000001</v>
      </c>
      <c r="AB420">
        <v>1.4004352950000001</v>
      </c>
      <c r="AC420">
        <v>1.427552688</v>
      </c>
      <c r="AD420">
        <v>1.4552081180000001</v>
      </c>
      <c r="AE420">
        <v>1.4834643810000001</v>
      </c>
      <c r="AF420">
        <v>1.512383056</v>
      </c>
      <c r="AG420">
        <v>1.5419820040000001</v>
      </c>
      <c r="AH420">
        <v>1.5722618209999999</v>
      </c>
      <c r="AI420">
        <v>1.6032197370000001</v>
      </c>
      <c r="AJ420">
        <v>1.634819426</v>
      </c>
      <c r="AK420">
        <v>1.6670513870000001</v>
      </c>
      <c r="AL420">
        <v>1.6999216580000001</v>
      </c>
      <c r="AM420">
        <v>1.73335799</v>
      </c>
      <c r="AN420">
        <v>1.7673911819999999</v>
      </c>
      <c r="AO420">
        <v>1.802036244</v>
      </c>
      <c r="AP420">
        <v>1.83731142</v>
      </c>
      <c r="AQ420">
        <v>1.873231367</v>
      </c>
      <c r="AR420">
        <v>1.9098282470000001</v>
      </c>
      <c r="AS420">
        <v>1.947119781</v>
      </c>
      <c r="AT420">
        <v>1.985123024</v>
      </c>
      <c r="AU420">
        <v>2.0238549020000001</v>
      </c>
      <c r="AV420">
        <v>2.0634602640000002</v>
      </c>
    </row>
    <row r="421" spans="1:48" x14ac:dyDescent="0.25">
      <c r="A421" s="30" t="s">
        <v>2230</v>
      </c>
      <c r="B421">
        <v>0.96116878123798499</v>
      </c>
      <c r="C421">
        <v>0.98039215686274495</v>
      </c>
      <c r="D421">
        <v>0.98864475090000004</v>
      </c>
      <c r="E421">
        <v>0.99168622019999997</v>
      </c>
      <c r="F421">
        <v>1.0002989369999999</v>
      </c>
      <c r="G421">
        <v>1.011734865</v>
      </c>
      <c r="H421">
        <v>1.0210769019999999</v>
      </c>
      <c r="I421">
        <v>1.0264003610000001</v>
      </c>
      <c r="J421">
        <v>1.03259451</v>
      </c>
      <c r="K421">
        <v>1.041721066</v>
      </c>
      <c r="L421">
        <v>1.0529490669999999</v>
      </c>
      <c r="M421">
        <v>1.0683652539999999</v>
      </c>
      <c r="N421">
        <v>1.080136048</v>
      </c>
      <c r="O421">
        <v>1.0918815100000001</v>
      </c>
      <c r="P421">
        <v>1.1066980070000001</v>
      </c>
      <c r="Q421">
        <v>1.124682127</v>
      </c>
      <c r="R421">
        <v>1.1470680719999999</v>
      </c>
      <c r="S421">
        <v>1.1699721430000001</v>
      </c>
      <c r="T421">
        <v>1.1933609549999999</v>
      </c>
      <c r="U421">
        <v>1.2172372229999999</v>
      </c>
      <c r="V421">
        <v>1.241610704</v>
      </c>
      <c r="W421">
        <v>1.266473967</v>
      </c>
      <c r="X421">
        <v>1.2916617130000001</v>
      </c>
      <c r="Y421">
        <v>1.317207123</v>
      </c>
      <c r="Z421">
        <v>1.343089449</v>
      </c>
      <c r="AA421">
        <v>1.3693220820000001</v>
      </c>
      <c r="AB421">
        <v>1.3959436249999999</v>
      </c>
      <c r="AC421">
        <v>1.4230492939999999</v>
      </c>
      <c r="AD421">
        <v>1.4506878860000001</v>
      </c>
      <c r="AE421">
        <v>1.478914544</v>
      </c>
      <c r="AF421">
        <v>1.5077910050000001</v>
      </c>
      <c r="AG421">
        <v>1.537341152</v>
      </c>
      <c r="AH421">
        <v>1.567554366</v>
      </c>
      <c r="AI421">
        <v>1.5984388599999999</v>
      </c>
      <c r="AJ421">
        <v>1.629962455</v>
      </c>
      <c r="AK421">
        <v>1.662112985</v>
      </c>
      <c r="AL421">
        <v>1.6948983989999999</v>
      </c>
      <c r="AM421">
        <v>1.7282206950000001</v>
      </c>
      <c r="AN421">
        <v>1.762153562</v>
      </c>
      <c r="AO421">
        <v>1.7967027419999999</v>
      </c>
      <c r="AP421">
        <v>1.8318749190000001</v>
      </c>
      <c r="AQ421">
        <v>1.867686875</v>
      </c>
      <c r="AR421">
        <v>1.9041726189999999</v>
      </c>
      <c r="AS421">
        <v>1.9413501559999999</v>
      </c>
      <c r="AT421">
        <v>1.979236693</v>
      </c>
      <c r="AU421">
        <v>2.0178483819999999</v>
      </c>
      <c r="AV421">
        <v>2.0573644990000002</v>
      </c>
    </row>
    <row r="422" spans="1:48" x14ac:dyDescent="0.25">
      <c r="A422" s="30" t="s">
        <v>2231</v>
      </c>
      <c r="B422">
        <v>0.96116878123798499</v>
      </c>
      <c r="C422">
        <v>0.98039215686274495</v>
      </c>
      <c r="D422">
        <v>0.98864474989999995</v>
      </c>
      <c r="E422">
        <v>0.99168621909999999</v>
      </c>
      <c r="F422">
        <v>1.00029894</v>
      </c>
      <c r="G422">
        <v>1.0117348690000001</v>
      </c>
      <c r="H422">
        <v>1.0210769040000001</v>
      </c>
      <c r="I422">
        <v>1.026400368</v>
      </c>
      <c r="J422">
        <v>1.032594518</v>
      </c>
      <c r="K422">
        <v>1.041721074</v>
      </c>
      <c r="L422">
        <v>1.0529490749999999</v>
      </c>
      <c r="M422">
        <v>1.0683652610000001</v>
      </c>
      <c r="N422">
        <v>1.080136056</v>
      </c>
      <c r="O422">
        <v>1.091881517</v>
      </c>
      <c r="P422">
        <v>1.106698022</v>
      </c>
      <c r="Q422">
        <v>1.124682129</v>
      </c>
      <c r="R422">
        <v>1.1470681</v>
      </c>
      <c r="S422">
        <v>1.169972185</v>
      </c>
      <c r="T422">
        <v>1.1933593730000001</v>
      </c>
      <c r="U422">
        <v>1.2172352420000001</v>
      </c>
      <c r="V422">
        <v>1.2416087</v>
      </c>
      <c r="W422">
        <v>1.266471924</v>
      </c>
      <c r="X422">
        <v>1.2916596309999999</v>
      </c>
      <c r="Y422">
        <v>1.3172050049999999</v>
      </c>
      <c r="Z422">
        <v>1.3430872920000001</v>
      </c>
      <c r="AA422">
        <v>1.369319884</v>
      </c>
      <c r="AB422">
        <v>1.3959413860000001</v>
      </c>
      <c r="AC422">
        <v>1.4230470150000001</v>
      </c>
      <c r="AD422">
        <v>1.450685564</v>
      </c>
      <c r="AE422">
        <v>1.47891218</v>
      </c>
      <c r="AF422">
        <v>1.5077885959999999</v>
      </c>
      <c r="AG422">
        <v>1.537338699</v>
      </c>
      <c r="AH422">
        <v>1.567551865</v>
      </c>
      <c r="AI422">
        <v>1.5984363109999999</v>
      </c>
      <c r="AJ422">
        <v>1.629959857</v>
      </c>
      <c r="AK422">
        <v>1.6621103370000001</v>
      </c>
      <c r="AL422">
        <v>1.6948957</v>
      </c>
      <c r="AM422">
        <v>1.7282179440000001</v>
      </c>
      <c r="AN422">
        <v>1.7621507569999999</v>
      </c>
      <c r="AO422">
        <v>1.796699882</v>
      </c>
      <c r="AP422">
        <v>1.8318720040000001</v>
      </c>
      <c r="AQ422">
        <v>1.867683904</v>
      </c>
      <c r="AR422">
        <v>1.904169588</v>
      </c>
      <c r="AS422">
        <v>1.9413470669999999</v>
      </c>
      <c r="AT422">
        <v>1.9792335430000001</v>
      </c>
      <c r="AU422">
        <v>2.0178451700000002</v>
      </c>
      <c r="AV422">
        <v>2.0573612250000002</v>
      </c>
    </row>
    <row r="423" spans="1:48" x14ac:dyDescent="0.25">
      <c r="A423" s="30" t="s">
        <v>2232</v>
      </c>
      <c r="B423">
        <v>0.96116878123798499</v>
      </c>
      <c r="C423">
        <v>0.98039215686274495</v>
      </c>
      <c r="D423">
        <v>0.98864475009999997</v>
      </c>
      <c r="E423">
        <v>0.99168621820000002</v>
      </c>
      <c r="F423">
        <v>1.0002989390000001</v>
      </c>
      <c r="G423">
        <v>1.0117348639999999</v>
      </c>
      <c r="H423">
        <v>1.021076903</v>
      </c>
      <c r="I423">
        <v>1.0264003669999999</v>
      </c>
      <c r="J423">
        <v>1.032594518</v>
      </c>
      <c r="K423">
        <v>1.0417210720000001</v>
      </c>
      <c r="L423">
        <v>1.052949073</v>
      </c>
      <c r="M423">
        <v>1.0683652589999999</v>
      </c>
      <c r="N423">
        <v>1.080136054</v>
      </c>
      <c r="O423">
        <v>1.0918815150000001</v>
      </c>
      <c r="P423">
        <v>1.106698014</v>
      </c>
      <c r="Q423">
        <v>1.1246821339999999</v>
      </c>
      <c r="R423">
        <v>1.1470680799999999</v>
      </c>
      <c r="S423">
        <v>1.16997215</v>
      </c>
      <c r="T423">
        <v>1.1933609629999999</v>
      </c>
      <c r="U423">
        <v>1.2172372309999999</v>
      </c>
      <c r="V423">
        <v>1.241611147</v>
      </c>
      <c r="W423">
        <v>1.266475918</v>
      </c>
      <c r="X423">
        <v>1.2916637369999999</v>
      </c>
      <c r="Y423">
        <v>1.3172091850000001</v>
      </c>
      <c r="Z423">
        <v>1.3430915480000001</v>
      </c>
      <c r="AA423">
        <v>1.369324218</v>
      </c>
      <c r="AB423">
        <v>1.3959457989999999</v>
      </c>
      <c r="AC423">
        <v>1.423051509</v>
      </c>
      <c r="AD423">
        <v>1.4506901400000001</v>
      </c>
      <c r="AE423">
        <v>1.478916839</v>
      </c>
      <c r="AF423">
        <v>1.507793342</v>
      </c>
      <c r="AG423">
        <v>1.5373435339999999</v>
      </c>
      <c r="AH423">
        <v>1.5675567930000001</v>
      </c>
      <c r="AI423">
        <v>1.5984413340000001</v>
      </c>
      <c r="AJ423">
        <v>1.6299649759999999</v>
      </c>
      <c r="AK423">
        <v>1.662115555</v>
      </c>
      <c r="AL423">
        <v>1.694901019</v>
      </c>
      <c r="AM423">
        <v>1.7282233659999999</v>
      </c>
      <c r="AN423">
        <v>1.7621562850000001</v>
      </c>
      <c r="AO423">
        <v>1.7967055190000001</v>
      </c>
      <c r="AP423">
        <v>1.8318777500000001</v>
      </c>
      <c r="AQ423">
        <v>1.8676897619999999</v>
      </c>
      <c r="AR423">
        <v>1.9041756219999999</v>
      </c>
      <c r="AS423">
        <v>1.9413531879999999</v>
      </c>
      <c r="AT423">
        <v>1.979239854</v>
      </c>
      <c r="AU423">
        <v>2.0178515859999999</v>
      </c>
      <c r="AV423">
        <v>2.0573677250000002</v>
      </c>
    </row>
    <row r="424" spans="1:48" x14ac:dyDescent="0.25">
      <c r="A424" s="30" t="s">
        <v>2233</v>
      </c>
      <c r="B424">
        <v>0.96116878123798499</v>
      </c>
      <c r="C424">
        <v>0.98039215686274495</v>
      </c>
      <c r="D424">
        <v>0.98864475009999997</v>
      </c>
      <c r="E424">
        <v>0.99168621950000002</v>
      </c>
      <c r="F424">
        <v>1.0002989419999999</v>
      </c>
      <c r="G424">
        <v>1.011734871</v>
      </c>
      <c r="H424">
        <v>1.0210769049999999</v>
      </c>
      <c r="I424">
        <v>1.02640037</v>
      </c>
      <c r="J424">
        <v>1.03259452</v>
      </c>
      <c r="K424">
        <v>1.0417210800000001</v>
      </c>
      <c r="L424">
        <v>1.052949082</v>
      </c>
      <c r="M424">
        <v>1.068365268</v>
      </c>
      <c r="N424">
        <v>1.080136065</v>
      </c>
      <c r="O424">
        <v>1.09188152</v>
      </c>
      <c r="P424">
        <v>1.106698285</v>
      </c>
      <c r="Q424">
        <v>1.12468239</v>
      </c>
      <c r="R424">
        <v>1.147070523</v>
      </c>
      <c r="S424">
        <v>1.169974852</v>
      </c>
      <c r="T424">
        <v>1.1933637180000001</v>
      </c>
      <c r="U424">
        <v>1.217240042</v>
      </c>
      <c r="V424">
        <v>1.241613812</v>
      </c>
      <c r="W424">
        <v>1.266457486</v>
      </c>
      <c r="X424">
        <v>1.2916444659999999</v>
      </c>
      <c r="Y424">
        <v>1.317189553</v>
      </c>
      <c r="Z424">
        <v>1.3430715529999999</v>
      </c>
      <c r="AA424">
        <v>1.3693038559999999</v>
      </c>
      <c r="AB424">
        <v>1.395925063</v>
      </c>
      <c r="AC424">
        <v>1.4230303959999999</v>
      </c>
      <c r="AD424">
        <v>1.450668643</v>
      </c>
      <c r="AE424">
        <v>1.4788949499999999</v>
      </c>
      <c r="AF424">
        <v>1.507771046</v>
      </c>
      <c r="AG424">
        <v>1.5373208190000001</v>
      </c>
      <c r="AH424">
        <v>1.5675336440000001</v>
      </c>
      <c r="AI424">
        <v>1.5984177399999999</v>
      </c>
      <c r="AJ424">
        <v>1.6299409279999999</v>
      </c>
      <c r="AK424">
        <v>1.6620910419999999</v>
      </c>
      <c r="AL424">
        <v>1.6948760309999999</v>
      </c>
      <c r="AM424">
        <v>1.7281978929999999</v>
      </c>
      <c r="AN424">
        <v>1.7621303150000001</v>
      </c>
      <c r="AO424">
        <v>1.796679041</v>
      </c>
      <c r="AP424">
        <v>1.831850757</v>
      </c>
      <c r="AQ424">
        <v>1.8676622439999999</v>
      </c>
      <c r="AR424">
        <v>1.9041475059999999</v>
      </c>
      <c r="AS424">
        <v>1.9413245530000001</v>
      </c>
      <c r="AT424">
        <v>1.9792105900000001</v>
      </c>
      <c r="AU424">
        <v>2.0178217680000001</v>
      </c>
      <c r="AV424">
        <v>2.057337365</v>
      </c>
    </row>
    <row r="425" spans="1:48" x14ac:dyDescent="0.25">
      <c r="A425" s="30" t="s">
        <v>2234</v>
      </c>
      <c r="B425">
        <v>0.96116878123798499</v>
      </c>
      <c r="C425">
        <v>0.98039215686274495</v>
      </c>
      <c r="D425">
        <v>0.98864475090000004</v>
      </c>
      <c r="E425">
        <v>0.9916878979</v>
      </c>
      <c r="F425">
        <v>1.0002993419999999</v>
      </c>
      <c r="G425">
        <v>1.0117352589999999</v>
      </c>
      <c r="H425">
        <v>1.0210773049999999</v>
      </c>
      <c r="I425">
        <v>1.026400768</v>
      </c>
      <c r="J425">
        <v>1.0325949210000001</v>
      </c>
      <c r="K425">
        <v>1.0417214809999999</v>
      </c>
      <c r="L425">
        <v>1.052949484</v>
      </c>
      <c r="M425">
        <v>1.068365668</v>
      </c>
      <c r="N425">
        <v>1.080136464</v>
      </c>
      <c r="O425">
        <v>1.0918819289999999</v>
      </c>
      <c r="P425">
        <v>1.1066984419999999</v>
      </c>
      <c r="Q425">
        <v>1.1246825760000001</v>
      </c>
      <c r="R425">
        <v>1.1470685300000001</v>
      </c>
      <c r="S425">
        <v>1.1699726100000001</v>
      </c>
      <c r="T425">
        <v>1.1933614320000001</v>
      </c>
      <c r="U425">
        <v>1.21723771</v>
      </c>
      <c r="V425">
        <v>1.2416111999999999</v>
      </c>
      <c r="W425">
        <v>1.2664744729999999</v>
      </c>
      <c r="X425">
        <v>1.2916622280000001</v>
      </c>
      <c r="Y425">
        <v>1.3172076479999999</v>
      </c>
      <c r="Z425">
        <v>1.343089983</v>
      </c>
      <c r="AA425">
        <v>1.369322626</v>
      </c>
      <c r="AB425">
        <v>1.3959441779999999</v>
      </c>
      <c r="AC425">
        <v>1.4230498579999999</v>
      </c>
      <c r="AD425">
        <v>1.4506884609999999</v>
      </c>
      <c r="AE425">
        <v>1.478915129</v>
      </c>
      <c r="AF425">
        <v>1.5077916</v>
      </c>
      <c r="AG425">
        <v>1.537341759</v>
      </c>
      <c r="AH425">
        <v>1.567554984</v>
      </c>
      <c r="AI425">
        <v>1.5984394900000001</v>
      </c>
      <c r="AJ425">
        <v>1.6299630970000001</v>
      </c>
      <c r="AK425">
        <v>1.662113639</v>
      </c>
      <c r="AL425">
        <v>1.6948990660000001</v>
      </c>
      <c r="AM425">
        <v>1.728221376</v>
      </c>
      <c r="AN425">
        <v>1.7621542560000001</v>
      </c>
      <c r="AO425">
        <v>1.796703449</v>
      </c>
      <c r="AP425">
        <v>1.83187564</v>
      </c>
      <c r="AQ425">
        <v>1.8676876099999999</v>
      </c>
      <c r="AR425">
        <v>1.9041733679999999</v>
      </c>
      <c r="AS425">
        <v>1.9413509200000001</v>
      </c>
      <c r="AT425">
        <v>1.9792374720000001</v>
      </c>
      <c r="AU425">
        <v>2.0178491759999999</v>
      </c>
      <c r="AV425">
        <v>2.0573653090000001</v>
      </c>
    </row>
    <row r="426" spans="1:48" x14ac:dyDescent="0.25">
      <c r="A426" s="30" t="s">
        <v>2235</v>
      </c>
      <c r="B426">
        <v>0.96116878123798499</v>
      </c>
      <c r="C426">
        <v>0.98039215686274495</v>
      </c>
      <c r="D426">
        <v>0.98864475090000004</v>
      </c>
      <c r="E426">
        <v>0.99168621560000003</v>
      </c>
      <c r="F426">
        <v>1.0002989289999999</v>
      </c>
      <c r="G426">
        <v>1.011734812</v>
      </c>
      <c r="H426">
        <v>1.021076887</v>
      </c>
      <c r="I426">
        <v>1.0264003429999999</v>
      </c>
      <c r="J426">
        <v>1.0325944730000001</v>
      </c>
      <c r="K426">
        <v>1.041721031</v>
      </c>
      <c r="L426">
        <v>1.0529490340000001</v>
      </c>
      <c r="M426">
        <v>1.0683652239999999</v>
      </c>
      <c r="N426">
        <v>1.080136019</v>
      </c>
      <c r="O426">
        <v>1.0918814800000001</v>
      </c>
      <c r="P426">
        <v>1.106697976</v>
      </c>
      <c r="Q426">
        <v>1.124682095</v>
      </c>
      <c r="R426">
        <v>1.14706804</v>
      </c>
      <c r="S426">
        <v>1.16997211</v>
      </c>
      <c r="T426">
        <v>1.193360921</v>
      </c>
      <c r="U426">
        <v>1.217237189</v>
      </c>
      <c r="V426">
        <v>1.2416106689999999</v>
      </c>
      <c r="W426">
        <v>1.2664739309999999</v>
      </c>
      <c r="X426">
        <v>1.2916616759999999</v>
      </c>
      <c r="Y426">
        <v>1.317207086</v>
      </c>
      <c r="Z426">
        <v>1.343089411</v>
      </c>
      <c r="AA426">
        <v>1.3693220429999999</v>
      </c>
      <c r="AB426">
        <v>1.3959435849999999</v>
      </c>
      <c r="AC426">
        <v>1.423049271</v>
      </c>
      <c r="AD426">
        <v>1.4506878480000001</v>
      </c>
      <c r="AE426">
        <v>1.4789145020000001</v>
      </c>
      <c r="AF426">
        <v>1.507790961</v>
      </c>
      <c r="AG426">
        <v>1.5373411079999999</v>
      </c>
      <c r="AH426">
        <v>1.567554321</v>
      </c>
      <c r="AI426">
        <v>1.598438813</v>
      </c>
      <c r="AJ426">
        <v>1.6299624070000001</v>
      </c>
      <c r="AK426">
        <v>1.662112936</v>
      </c>
      <c r="AL426">
        <v>1.694898349</v>
      </c>
      <c r="AM426">
        <v>1.7282206449999999</v>
      </c>
      <c r="AN426">
        <v>1.762153511</v>
      </c>
      <c r="AO426">
        <v>1.79670269</v>
      </c>
      <c r="AP426">
        <v>1.8318748659999999</v>
      </c>
      <c r="AQ426">
        <v>1.8676868209999999</v>
      </c>
      <c r="AR426">
        <v>1.9041725629999999</v>
      </c>
      <c r="AS426">
        <v>1.9413500990000001</v>
      </c>
      <c r="AT426">
        <v>1.9792366349999999</v>
      </c>
      <c r="AU426">
        <v>2.0178483229999999</v>
      </c>
      <c r="AV426">
        <v>2.0573644390000001</v>
      </c>
    </row>
    <row r="427" spans="1:48" x14ac:dyDescent="0.25">
      <c r="A427" s="30" t="s">
        <v>2236</v>
      </c>
      <c r="B427">
        <v>0.96116878123798499</v>
      </c>
      <c r="C427">
        <v>0.98039215686274495</v>
      </c>
      <c r="D427">
        <v>0.98864475090000004</v>
      </c>
      <c r="E427">
        <v>0.99168622019999997</v>
      </c>
      <c r="F427">
        <v>1.000298938</v>
      </c>
      <c r="G427">
        <v>1.011734865</v>
      </c>
      <c r="H427">
        <v>1.0210769019999999</v>
      </c>
      <c r="I427">
        <v>1.0264003610000001</v>
      </c>
      <c r="J427">
        <v>1.0325945110000001</v>
      </c>
      <c r="K427">
        <v>1.041721066</v>
      </c>
      <c r="L427">
        <v>1.052949068</v>
      </c>
      <c r="M427">
        <v>1.0683652539999999</v>
      </c>
      <c r="N427">
        <v>1.080136048</v>
      </c>
      <c r="O427">
        <v>1.0918815100000001</v>
      </c>
      <c r="P427">
        <v>1.1066980070000001</v>
      </c>
      <c r="Q427">
        <v>1.124682127</v>
      </c>
      <c r="R427">
        <v>1.147068073</v>
      </c>
      <c r="S427">
        <v>1.1699721439999999</v>
      </c>
      <c r="T427">
        <v>1.1933609549999999</v>
      </c>
      <c r="U427">
        <v>1.217237224</v>
      </c>
      <c r="V427">
        <v>1.241610705</v>
      </c>
      <c r="W427">
        <v>1.266473967</v>
      </c>
      <c r="X427">
        <v>1.291661714</v>
      </c>
      <c r="Y427">
        <v>1.3172071240000001</v>
      </c>
      <c r="Z427">
        <v>1.343089449</v>
      </c>
      <c r="AA427">
        <v>1.3693220820000001</v>
      </c>
      <c r="AB427">
        <v>1.3959436249999999</v>
      </c>
      <c r="AC427">
        <v>1.423049295</v>
      </c>
      <c r="AD427">
        <v>1.450687887</v>
      </c>
      <c r="AE427">
        <v>1.4789145450000001</v>
      </c>
      <c r="AF427">
        <v>1.5077910050000001</v>
      </c>
      <c r="AG427">
        <v>1.5373411530000001</v>
      </c>
      <c r="AH427">
        <v>1.567554366</v>
      </c>
      <c r="AI427">
        <v>1.5984388599999999</v>
      </c>
      <c r="AJ427">
        <v>1.629962455</v>
      </c>
      <c r="AK427">
        <v>1.662112985</v>
      </c>
      <c r="AL427">
        <v>1.6948984</v>
      </c>
      <c r="AM427">
        <v>1.7282206959999999</v>
      </c>
      <c r="AN427">
        <v>1.762153563</v>
      </c>
      <c r="AO427">
        <v>1.796702743</v>
      </c>
      <c r="AP427">
        <v>1.83187492</v>
      </c>
      <c r="AQ427">
        <v>1.8676868760000001</v>
      </c>
      <c r="AR427">
        <v>1.90417262</v>
      </c>
      <c r="AS427">
        <v>1.941350157</v>
      </c>
      <c r="AT427">
        <v>1.9792366939999999</v>
      </c>
      <c r="AU427">
        <v>2.0178483819999999</v>
      </c>
      <c r="AV427">
        <v>2.0573644999999998</v>
      </c>
    </row>
    <row r="428" spans="1:48" x14ac:dyDescent="0.25">
      <c r="A428" s="30" t="s">
        <v>2237</v>
      </c>
      <c r="B428">
        <v>0.96116878123798499</v>
      </c>
      <c r="C428">
        <v>0.98039215686274495</v>
      </c>
      <c r="D428">
        <v>0.98864475090000004</v>
      </c>
      <c r="E428">
        <v>0.99168622029999998</v>
      </c>
      <c r="F428">
        <v>1.000298938</v>
      </c>
      <c r="G428">
        <v>1.011734865</v>
      </c>
      <c r="H428">
        <v>1.021076903</v>
      </c>
      <c r="I428">
        <v>1.026400362</v>
      </c>
      <c r="J428">
        <v>1.032594512</v>
      </c>
      <c r="K428">
        <v>1.0417210669999999</v>
      </c>
      <c r="L428">
        <v>1.0529490690000001</v>
      </c>
      <c r="M428">
        <v>1.068365255</v>
      </c>
      <c r="N428">
        <v>1.0801360499999999</v>
      </c>
      <c r="O428">
        <v>1.091881511</v>
      </c>
      <c r="P428">
        <v>1.106698008</v>
      </c>
      <c r="Q428">
        <v>1.1246821279999999</v>
      </c>
      <c r="R428">
        <v>1.1470680740000001</v>
      </c>
      <c r="S428">
        <v>1.1699721439999999</v>
      </c>
      <c r="T428">
        <v>1.193360956</v>
      </c>
      <c r="U428">
        <v>1.2172372250000001</v>
      </c>
      <c r="V428">
        <v>1.2416107810000001</v>
      </c>
      <c r="W428">
        <v>1.266474047</v>
      </c>
      <c r="X428">
        <v>1.2916617939999999</v>
      </c>
      <c r="Y428">
        <v>1.3172072079999999</v>
      </c>
      <c r="Z428">
        <v>1.3430895359999999</v>
      </c>
      <c r="AA428">
        <v>1.3693221710000001</v>
      </c>
      <c r="AB428">
        <v>1.395943715</v>
      </c>
      <c r="AC428">
        <v>1.423049386</v>
      </c>
      <c r="AD428">
        <v>1.4506879800000001</v>
      </c>
      <c r="AE428">
        <v>1.4789146390000001</v>
      </c>
      <c r="AF428">
        <v>1.507791101</v>
      </c>
      <c r="AG428">
        <v>1.537341251</v>
      </c>
      <c r="AH428">
        <v>1.5675544690000001</v>
      </c>
      <c r="AI428">
        <v>1.598438961</v>
      </c>
      <c r="AJ428">
        <v>1.629962557</v>
      </c>
      <c r="AK428">
        <v>1.662113089</v>
      </c>
      <c r="AL428">
        <v>1.6948985050000001</v>
      </c>
      <c r="AM428">
        <v>1.7282208029999999</v>
      </c>
      <c r="AN428">
        <v>1.7621536719999999</v>
      </c>
      <c r="AO428">
        <v>1.7967028540000001</v>
      </c>
      <c r="AP428">
        <v>1.8318750340000001</v>
      </c>
      <c r="AQ428">
        <v>1.8676869920000001</v>
      </c>
      <c r="AR428">
        <v>1.904172738</v>
      </c>
      <c r="AS428">
        <v>1.941350277</v>
      </c>
      <c r="AT428">
        <v>1.979236816</v>
      </c>
      <c r="AU428">
        <v>2.0178485080000002</v>
      </c>
      <c r="AV428">
        <v>2.0573646280000002</v>
      </c>
    </row>
    <row r="429" spans="1:48" x14ac:dyDescent="0.25">
      <c r="A429" s="30" t="s">
        <v>2238</v>
      </c>
      <c r="B429">
        <v>0.96116878123798499</v>
      </c>
      <c r="C429">
        <v>0.98039215686274495</v>
      </c>
      <c r="D429">
        <v>0.98589730990000002</v>
      </c>
      <c r="E429">
        <v>0.98711745319999999</v>
      </c>
      <c r="F429">
        <v>0.99384970299999997</v>
      </c>
      <c r="G429">
        <v>1.0016848249999999</v>
      </c>
      <c r="H429">
        <v>1.007769253</v>
      </c>
      <c r="I429">
        <v>1.01014658</v>
      </c>
      <c r="J429">
        <v>1.0142474990000001</v>
      </c>
      <c r="K429">
        <v>1.020928107</v>
      </c>
      <c r="L429">
        <v>1.0301186040000001</v>
      </c>
      <c r="M429">
        <v>1.043152098</v>
      </c>
      <c r="N429">
        <v>1.0516594560000001</v>
      </c>
      <c r="O429">
        <v>1.060458991</v>
      </c>
      <c r="P429">
        <v>1.072944382</v>
      </c>
      <c r="Q429">
        <v>1.089603332</v>
      </c>
      <c r="R429">
        <v>1.1113302469999999</v>
      </c>
      <c r="S429">
        <v>1.1335377069999999</v>
      </c>
      <c r="T429">
        <v>1.15621138</v>
      </c>
      <c r="U429">
        <v>1.179360776</v>
      </c>
      <c r="V429">
        <v>1.202997023</v>
      </c>
      <c r="W429">
        <v>1.2271127390000001</v>
      </c>
      <c r="X429">
        <v>1.251533711</v>
      </c>
      <c r="Y429">
        <v>1.276285873</v>
      </c>
      <c r="Z429">
        <v>1.3013498859999999</v>
      </c>
      <c r="AA429">
        <v>1.326735609</v>
      </c>
      <c r="AB429">
        <v>1.352487129</v>
      </c>
      <c r="AC429">
        <v>1.3787034119999999</v>
      </c>
      <c r="AD429">
        <v>1.4054548630000001</v>
      </c>
      <c r="AE429">
        <v>1.432793583</v>
      </c>
      <c r="AF429">
        <v>1.4607773260000001</v>
      </c>
      <c r="AG429">
        <v>1.489434763</v>
      </c>
      <c r="AH429">
        <v>1.5187408929999999</v>
      </c>
      <c r="AI429">
        <v>1.548705185</v>
      </c>
      <c r="AJ429">
        <v>1.579291105</v>
      </c>
      <c r="AK429">
        <v>1.6104800020000001</v>
      </c>
      <c r="AL429">
        <v>1.6422794430000001</v>
      </c>
      <c r="AM429">
        <v>1.6745871590000001</v>
      </c>
      <c r="AN429">
        <v>1.7074597970000001</v>
      </c>
      <c r="AO429">
        <v>1.740914136</v>
      </c>
      <c r="AP429">
        <v>1.7749638320000001</v>
      </c>
      <c r="AQ429">
        <v>1.8096287150000001</v>
      </c>
      <c r="AR429">
        <v>1.84494011</v>
      </c>
      <c r="AS429">
        <v>1.8809179060000001</v>
      </c>
      <c r="AT429">
        <v>1.9175814710000001</v>
      </c>
      <c r="AU429">
        <v>1.954947371</v>
      </c>
      <c r="AV429">
        <v>1.993185904</v>
      </c>
    </row>
    <row r="430" spans="1:48" x14ac:dyDescent="0.25">
      <c r="A430" s="30" t="s">
        <v>2239</v>
      </c>
      <c r="B430">
        <v>0.96116878123798499</v>
      </c>
      <c r="C430">
        <v>0.98039215686274495</v>
      </c>
      <c r="D430">
        <v>0.98599939179999996</v>
      </c>
      <c r="E430">
        <v>0.98730596790000003</v>
      </c>
      <c r="F430">
        <v>0.99422733149999998</v>
      </c>
      <c r="G430">
        <v>1.0019371340000001</v>
      </c>
      <c r="H430">
        <v>1.0079146999999999</v>
      </c>
      <c r="I430">
        <v>1.010241999</v>
      </c>
      <c r="J430">
        <v>1.0144137230000001</v>
      </c>
      <c r="K430">
        <v>1.021159551</v>
      </c>
      <c r="L430">
        <v>1.030402901</v>
      </c>
      <c r="M430">
        <v>1.043346713</v>
      </c>
      <c r="N430">
        <v>1.0518605059999999</v>
      </c>
      <c r="O430">
        <v>1.0607796279999999</v>
      </c>
      <c r="P430">
        <v>1.073440068</v>
      </c>
      <c r="Q430">
        <v>1.0904405669999999</v>
      </c>
      <c r="R430">
        <v>1.112184952</v>
      </c>
      <c r="S430">
        <v>1.13440871</v>
      </c>
      <c r="T430">
        <v>1.157099882</v>
      </c>
      <c r="U430">
        <v>1.1802663040000001</v>
      </c>
      <c r="V430">
        <v>1.2039217</v>
      </c>
      <c r="W430">
        <v>1.2280554480000001</v>
      </c>
      <c r="X430">
        <v>1.252494022</v>
      </c>
      <c r="Y430">
        <v>1.277263872</v>
      </c>
      <c r="Z430">
        <v>1.302345954</v>
      </c>
      <c r="AA430">
        <v>1.3277501940000001</v>
      </c>
      <c r="AB430">
        <v>1.3535204320000001</v>
      </c>
      <c r="AC430">
        <v>1.379755651</v>
      </c>
      <c r="AD430">
        <v>1.406526419</v>
      </c>
      <c r="AE430">
        <v>1.4338845819999999</v>
      </c>
      <c r="AF430">
        <v>1.4618878340000001</v>
      </c>
      <c r="AG430">
        <v>1.4905650829999999</v>
      </c>
      <c r="AH430">
        <v>1.5198912170000001</v>
      </c>
      <c r="AI430">
        <v>1.549875881</v>
      </c>
      <c r="AJ430">
        <v>1.5804826750000001</v>
      </c>
      <c r="AK430">
        <v>1.611693118</v>
      </c>
      <c r="AL430">
        <v>1.6435147409999999</v>
      </c>
      <c r="AM430">
        <v>1.6758460610000001</v>
      </c>
      <c r="AN430">
        <v>1.7087425890000001</v>
      </c>
      <c r="AO430">
        <v>1.742221418</v>
      </c>
      <c r="AP430">
        <v>1.7762963490000001</v>
      </c>
      <c r="AQ430">
        <v>1.8109871740000001</v>
      </c>
      <c r="AR430">
        <v>1.846325172</v>
      </c>
      <c r="AS430">
        <v>1.8823301569999999</v>
      </c>
      <c r="AT430">
        <v>1.9190214189999999</v>
      </c>
      <c r="AU430">
        <v>1.956415561</v>
      </c>
      <c r="AV430">
        <v>1.994681916</v>
      </c>
    </row>
    <row r="431" spans="1:48" x14ac:dyDescent="0.25">
      <c r="A431" s="30" t="s">
        <v>2240</v>
      </c>
      <c r="B431">
        <v>0.96116878123798499</v>
      </c>
      <c r="C431">
        <v>0.98039215686274495</v>
      </c>
      <c r="D431">
        <v>0.986013162</v>
      </c>
      <c r="E431">
        <v>0.98733142610000002</v>
      </c>
      <c r="F431">
        <v>0.99427828669999996</v>
      </c>
      <c r="G431">
        <v>1.0019711849999999</v>
      </c>
      <c r="H431">
        <v>1.007934337</v>
      </c>
      <c r="I431">
        <v>1.0102548870000001</v>
      </c>
      <c r="J431">
        <v>1.0144361630000001</v>
      </c>
      <c r="K431">
        <v>1.0211907929999999</v>
      </c>
      <c r="L431">
        <v>1.0304412730000001</v>
      </c>
      <c r="M431">
        <v>1.043372988</v>
      </c>
      <c r="N431">
        <v>1.051887649</v>
      </c>
      <c r="O431">
        <v>1.0608229010000001</v>
      </c>
      <c r="P431">
        <v>1.0735069559999999</v>
      </c>
      <c r="Q431">
        <v>1.090553528</v>
      </c>
      <c r="R431">
        <v>1.11230027</v>
      </c>
      <c r="S431">
        <v>1.1345262490000001</v>
      </c>
      <c r="T431">
        <v>1.157218665</v>
      </c>
      <c r="U431">
        <v>1.1803872390000001</v>
      </c>
      <c r="V431">
        <v>1.204045104</v>
      </c>
      <c r="W431">
        <v>1.228180966</v>
      </c>
      <c r="X431">
        <v>1.252621883</v>
      </c>
      <c r="Y431">
        <v>1.2773940880000001</v>
      </c>
      <c r="Z431">
        <v>1.3024785750000001</v>
      </c>
      <c r="AA431">
        <v>1.3278852800000001</v>
      </c>
      <c r="AB431">
        <v>1.3536580119999999</v>
      </c>
      <c r="AC431">
        <v>1.3798957510000001</v>
      </c>
      <c r="AD431">
        <v>1.4066690909999999</v>
      </c>
      <c r="AE431">
        <v>1.4340298419999999</v>
      </c>
      <c r="AF431">
        <v>1.4620356910000001</v>
      </c>
      <c r="AG431">
        <v>1.4907155750000001</v>
      </c>
      <c r="AH431">
        <v>1.5200443699999999</v>
      </c>
      <c r="AI431">
        <v>1.5500317429999999</v>
      </c>
      <c r="AJ431">
        <v>1.5806413130000001</v>
      </c>
      <c r="AK431">
        <v>1.611854621</v>
      </c>
      <c r="AL431">
        <v>1.643679195</v>
      </c>
      <c r="AM431">
        <v>1.6760136569999999</v>
      </c>
      <c r="AN431">
        <v>1.708913364</v>
      </c>
      <c r="AO431">
        <v>1.742395452</v>
      </c>
      <c r="AP431">
        <v>1.7764737429999999</v>
      </c>
      <c r="AQ431">
        <v>1.8111680210000001</v>
      </c>
      <c r="AR431">
        <v>1.846509561</v>
      </c>
      <c r="AS431">
        <v>1.8825181660000001</v>
      </c>
      <c r="AT431">
        <v>1.919213115</v>
      </c>
      <c r="AU431">
        <v>1.956611018</v>
      </c>
      <c r="AV431">
        <v>1.994881076</v>
      </c>
    </row>
    <row r="432" spans="1:48" x14ac:dyDescent="0.25">
      <c r="A432" s="30" t="s">
        <v>2241</v>
      </c>
      <c r="B432">
        <v>0.96116878123798499</v>
      </c>
      <c r="C432">
        <v>0.98039215686274495</v>
      </c>
      <c r="D432">
        <v>0.98589730949999999</v>
      </c>
      <c r="E432">
        <v>0.98711745350000002</v>
      </c>
      <c r="F432">
        <v>0.99384970370000003</v>
      </c>
      <c r="G432">
        <v>1.001684826</v>
      </c>
      <c r="H432">
        <v>1.007769253</v>
      </c>
      <c r="I432">
        <v>1.01014658</v>
      </c>
      <c r="J432">
        <v>1.0142474990000001</v>
      </c>
      <c r="K432">
        <v>1.0209281079999999</v>
      </c>
      <c r="L432">
        <v>1.030118605</v>
      </c>
      <c r="M432">
        <v>1.0431520990000001</v>
      </c>
      <c r="N432">
        <v>1.051659541</v>
      </c>
      <c r="O432">
        <v>1.0604590840000001</v>
      </c>
      <c r="P432">
        <v>1.072944487</v>
      </c>
      <c r="Q432">
        <v>1.0896034370000001</v>
      </c>
      <c r="R432">
        <v>1.111330353</v>
      </c>
      <c r="S432">
        <v>1.1335378149999999</v>
      </c>
      <c r="T432">
        <v>1.15621149</v>
      </c>
      <c r="U432">
        <v>1.1793608879999999</v>
      </c>
      <c r="V432">
        <v>1.2029971100000001</v>
      </c>
      <c r="W432">
        <v>1.227112819</v>
      </c>
      <c r="X432">
        <v>1.251533792</v>
      </c>
      <c r="Y432">
        <v>1.2762859529999999</v>
      </c>
      <c r="Z432">
        <v>1.301349968</v>
      </c>
      <c r="AA432">
        <v>1.326735692</v>
      </c>
      <c r="AB432">
        <v>1.352487215</v>
      </c>
      <c r="AC432">
        <v>1.3787034979999999</v>
      </c>
      <c r="AD432">
        <v>1.405454953</v>
      </c>
      <c r="AE432">
        <v>1.4327936750000001</v>
      </c>
      <c r="AF432">
        <v>1.460777419</v>
      </c>
      <c r="AG432">
        <v>1.4894348580000001</v>
      </c>
      <c r="AH432">
        <v>1.51874099</v>
      </c>
      <c r="AI432">
        <v>1.548705284</v>
      </c>
      <c r="AJ432">
        <v>1.5792912059999999</v>
      </c>
      <c r="AK432">
        <v>1.6104801040000001</v>
      </c>
      <c r="AL432">
        <v>1.6422795480000001</v>
      </c>
      <c r="AM432">
        <v>1.6745872660000001</v>
      </c>
      <c r="AN432">
        <v>1.707459906</v>
      </c>
      <c r="AO432">
        <v>1.7409142470000001</v>
      </c>
      <c r="AP432">
        <v>1.7749639450000001</v>
      </c>
      <c r="AQ432">
        <v>1.8096288279999999</v>
      </c>
      <c r="AR432">
        <v>1.8449402269999999</v>
      </c>
      <c r="AS432">
        <v>1.880918026</v>
      </c>
      <c r="AT432">
        <v>1.917581593</v>
      </c>
      <c r="AU432">
        <v>1.9549474950000001</v>
      </c>
      <c r="AV432">
        <v>1.993186031</v>
      </c>
    </row>
    <row r="433" spans="1:48" x14ac:dyDescent="0.25">
      <c r="A433" s="30" t="s">
        <v>2242</v>
      </c>
      <c r="B433">
        <v>0.96116878123798499</v>
      </c>
      <c r="C433">
        <v>0.98039215686274495</v>
      </c>
      <c r="D433">
        <v>0.98589730949999999</v>
      </c>
      <c r="E433">
        <v>0.9871174533</v>
      </c>
      <c r="F433">
        <v>0.9938497033</v>
      </c>
      <c r="G433">
        <v>1.0016848249999999</v>
      </c>
      <c r="H433">
        <v>1.007769253</v>
      </c>
      <c r="I433">
        <v>1.01014658</v>
      </c>
      <c r="J433">
        <v>1.0142474990000001</v>
      </c>
      <c r="K433">
        <v>1.020928107</v>
      </c>
      <c r="L433">
        <v>1.0301186040000001</v>
      </c>
      <c r="M433">
        <v>1.043152098</v>
      </c>
      <c r="N433">
        <v>1.051659457</v>
      </c>
      <c r="O433">
        <v>1.060458992</v>
      </c>
      <c r="P433">
        <v>1.0729443839999999</v>
      </c>
      <c r="Q433">
        <v>1.089603334</v>
      </c>
      <c r="R433">
        <v>1.111330248</v>
      </c>
      <c r="S433">
        <v>1.133537708</v>
      </c>
      <c r="T433">
        <v>1.1562113430000001</v>
      </c>
      <c r="U433">
        <v>1.179360722</v>
      </c>
      <c r="V433">
        <v>1.202996945</v>
      </c>
      <c r="W433">
        <v>1.2271126530000001</v>
      </c>
      <c r="X433">
        <v>1.251533623</v>
      </c>
      <c r="Y433">
        <v>1.27628578</v>
      </c>
      <c r="Z433">
        <v>1.3013497919999999</v>
      </c>
      <c r="AA433">
        <v>1.326735513</v>
      </c>
      <c r="AB433">
        <v>1.3524870330000001</v>
      </c>
      <c r="AC433">
        <v>1.3787033129999999</v>
      </c>
      <c r="AD433">
        <v>1.4054547639999999</v>
      </c>
      <c r="AE433">
        <v>1.432793483</v>
      </c>
      <c r="AF433">
        <v>1.460777223</v>
      </c>
      <c r="AG433">
        <v>1.489434659</v>
      </c>
      <c r="AH433">
        <v>1.518740786</v>
      </c>
      <c r="AI433">
        <v>1.5487050760000001</v>
      </c>
      <c r="AJ433">
        <v>1.579290995</v>
      </c>
      <c r="AK433">
        <v>1.6104798890000001</v>
      </c>
      <c r="AL433">
        <v>1.6422793280000001</v>
      </c>
      <c r="AM433">
        <v>1.674587042</v>
      </c>
      <c r="AN433">
        <v>1.7074596769999999</v>
      </c>
      <c r="AO433">
        <v>1.7409140139999999</v>
      </c>
      <c r="AP433">
        <v>1.774963708</v>
      </c>
      <c r="AQ433">
        <v>1.8096285860000001</v>
      </c>
      <c r="AR433">
        <v>1.8449399799999999</v>
      </c>
      <c r="AS433">
        <v>1.880917774</v>
      </c>
      <c r="AT433">
        <v>1.9175813370000001</v>
      </c>
      <c r="AU433">
        <v>1.954947234</v>
      </c>
      <c r="AV433">
        <v>1.993185765</v>
      </c>
    </row>
    <row r="434" spans="1:48" x14ac:dyDescent="0.25">
      <c r="A434" s="30" t="s">
        <v>2243</v>
      </c>
      <c r="B434">
        <v>0.96116878123798499</v>
      </c>
      <c r="C434">
        <v>0.98039215686274495</v>
      </c>
      <c r="D434">
        <v>0.9858973083</v>
      </c>
      <c r="E434">
        <v>0.98711745419999997</v>
      </c>
      <c r="F434">
        <v>0.99384970510000004</v>
      </c>
      <c r="G434">
        <v>1.0016848249999999</v>
      </c>
      <c r="H434">
        <v>1.0077692570000001</v>
      </c>
      <c r="I434">
        <v>1.0101465839999999</v>
      </c>
      <c r="J434">
        <v>1.014247503</v>
      </c>
      <c r="K434">
        <v>1.0209281100000001</v>
      </c>
      <c r="L434">
        <v>1.030118608</v>
      </c>
      <c r="M434">
        <v>1.043152104</v>
      </c>
      <c r="N434">
        <v>1.0516594619999999</v>
      </c>
      <c r="O434">
        <v>1.0604589959999999</v>
      </c>
      <c r="P434">
        <v>1.07294442</v>
      </c>
      <c r="Q434">
        <v>1.089603367</v>
      </c>
      <c r="R434">
        <v>1.111330283</v>
      </c>
      <c r="S434">
        <v>1.1335377440000001</v>
      </c>
      <c r="T434">
        <v>1.156211382</v>
      </c>
      <c r="U434">
        <v>1.179360768</v>
      </c>
      <c r="V434">
        <v>1.202997018</v>
      </c>
      <c r="W434">
        <v>1.227112733</v>
      </c>
      <c r="X434">
        <v>1.2515337049999999</v>
      </c>
      <c r="Y434">
        <v>1.276285857</v>
      </c>
      <c r="Z434">
        <v>1.3013498670000001</v>
      </c>
      <c r="AA434">
        <v>1.326735588</v>
      </c>
      <c r="AB434">
        <v>1.3524871089999999</v>
      </c>
      <c r="AC434">
        <v>1.3787033900000001</v>
      </c>
      <c r="AD434">
        <v>1.405454843</v>
      </c>
      <c r="AE434">
        <v>1.4327935620000001</v>
      </c>
      <c r="AF434">
        <v>1.4607773040000001</v>
      </c>
      <c r="AG434">
        <v>1.489434741</v>
      </c>
      <c r="AH434">
        <v>1.51874087</v>
      </c>
      <c r="AI434">
        <v>1.5487051620000001</v>
      </c>
      <c r="AJ434">
        <v>1.5792910819999999</v>
      </c>
      <c r="AK434">
        <v>1.6104799780000001</v>
      </c>
      <c r="AL434">
        <v>1.6422794190000001</v>
      </c>
      <c r="AM434">
        <v>1.674587134</v>
      </c>
      <c r="AN434">
        <v>1.707459772</v>
      </c>
      <c r="AO434">
        <v>1.7409141100000001</v>
      </c>
      <c r="AP434">
        <v>1.7749638059999999</v>
      </c>
      <c r="AQ434">
        <v>1.8096286859999999</v>
      </c>
      <c r="AR434">
        <v>1.8449400819999999</v>
      </c>
      <c r="AS434">
        <v>1.880917878</v>
      </c>
      <c r="AT434">
        <v>1.9175814419999999</v>
      </c>
      <c r="AU434">
        <v>1.9549473420000001</v>
      </c>
      <c r="AV434">
        <v>1.9931858739999999</v>
      </c>
    </row>
    <row r="435" spans="1:48" x14ac:dyDescent="0.25">
      <c r="A435" s="28" t="s">
        <v>2244</v>
      </c>
      <c r="B435">
        <v>38051.338288180203</v>
      </c>
      <c r="C435">
        <v>38662.264832451103</v>
      </c>
      <c r="D435">
        <v>39283</v>
      </c>
      <c r="E435">
        <v>40416.197339999999</v>
      </c>
      <c r="F435">
        <v>40514.142110000001</v>
      </c>
      <c r="G435">
        <v>38451.849179999997</v>
      </c>
      <c r="H435">
        <v>39184.645120000001</v>
      </c>
      <c r="I435">
        <v>39786.856489999998</v>
      </c>
      <c r="J435">
        <v>39289.437250000003</v>
      </c>
      <c r="K435">
        <v>38709.442909999998</v>
      </c>
      <c r="L435">
        <v>39509.10226</v>
      </c>
      <c r="M435">
        <v>39280.810550000002</v>
      </c>
      <c r="N435">
        <v>39576.110710000001</v>
      </c>
      <c r="O435">
        <v>40789.140979999996</v>
      </c>
      <c r="P435">
        <v>41027.607329999999</v>
      </c>
      <c r="Q435">
        <v>41712.166250000002</v>
      </c>
      <c r="R435">
        <v>42174.367200000001</v>
      </c>
      <c r="S435">
        <v>42848.899460000001</v>
      </c>
      <c r="T435">
        <v>43325.474040000001</v>
      </c>
      <c r="U435">
        <v>44103.02807</v>
      </c>
      <c r="V435">
        <v>44844.288330000003</v>
      </c>
      <c r="W435">
        <v>45408.498639999998</v>
      </c>
      <c r="X435">
        <v>45846.607450000003</v>
      </c>
      <c r="Y435">
        <v>46400.97739</v>
      </c>
      <c r="Z435">
        <v>47044.104930000001</v>
      </c>
      <c r="AA435">
        <v>47738.42499</v>
      </c>
      <c r="AB435">
        <v>48490.794240000003</v>
      </c>
      <c r="AC435">
        <v>48971.081270000002</v>
      </c>
      <c r="AD435">
        <v>49525.874839999997</v>
      </c>
      <c r="AE435">
        <v>50097.04664</v>
      </c>
      <c r="AF435">
        <v>50694.895259999998</v>
      </c>
      <c r="AG435">
        <v>51377.341009999996</v>
      </c>
      <c r="AH435">
        <v>52062.462740000003</v>
      </c>
      <c r="AI435">
        <v>52800.585709999999</v>
      </c>
      <c r="AJ435">
        <v>53576.944779999998</v>
      </c>
      <c r="AK435">
        <v>54385.941980000003</v>
      </c>
      <c r="AL435">
        <v>55213.99022</v>
      </c>
      <c r="AM435">
        <v>56054.743309999998</v>
      </c>
      <c r="AN435">
        <v>56921.17656</v>
      </c>
      <c r="AO435">
        <v>57788.013980000003</v>
      </c>
      <c r="AP435">
        <v>58661.543250000002</v>
      </c>
      <c r="AQ435">
        <v>59528.991730000002</v>
      </c>
      <c r="AR435">
        <v>60404.28832</v>
      </c>
      <c r="AS435">
        <v>61283.462370000001</v>
      </c>
      <c r="AT435">
        <v>62173.51642</v>
      </c>
      <c r="AU435">
        <v>63072.005120000002</v>
      </c>
      <c r="AV435">
        <v>63988.608760000003</v>
      </c>
    </row>
    <row r="436" spans="1:48" x14ac:dyDescent="0.25">
      <c r="A436" s="28" t="s">
        <v>2245</v>
      </c>
      <c r="B436">
        <v>86496.252928272894</v>
      </c>
      <c r="C436">
        <v>87884.978247042003</v>
      </c>
      <c r="D436">
        <v>89296</v>
      </c>
      <c r="E436">
        <v>92117.230070000005</v>
      </c>
      <c r="F436">
        <v>92055.846309999906</v>
      </c>
      <c r="G436">
        <v>88414.988740000001</v>
      </c>
      <c r="H436">
        <v>89674.982900000003</v>
      </c>
      <c r="I436">
        <v>90659.737779999996</v>
      </c>
      <c r="J436">
        <v>90163.050650000005</v>
      </c>
      <c r="K436">
        <v>88917.498930000002</v>
      </c>
      <c r="L436">
        <v>91389.491439999998</v>
      </c>
      <c r="M436">
        <v>90525.090259999997</v>
      </c>
      <c r="N436">
        <v>90638.339040000006</v>
      </c>
      <c r="O436">
        <v>93708.016149999996</v>
      </c>
      <c r="P436">
        <v>94368.592430000004</v>
      </c>
      <c r="Q436">
        <v>96073.705900000001</v>
      </c>
      <c r="R436">
        <v>97243.379490000007</v>
      </c>
      <c r="S436">
        <v>98722.884059999997</v>
      </c>
      <c r="T436">
        <v>99882.353579999995</v>
      </c>
      <c r="U436">
        <v>101681.34390000001</v>
      </c>
      <c r="V436">
        <v>103208.7818</v>
      </c>
      <c r="W436">
        <v>104332.2156</v>
      </c>
      <c r="X436">
        <v>105242.09759999999</v>
      </c>
      <c r="Y436">
        <v>106343.8054</v>
      </c>
      <c r="Z436">
        <v>107644.09450000001</v>
      </c>
      <c r="AA436">
        <v>109092.1131</v>
      </c>
      <c r="AB436">
        <v>110720.5577</v>
      </c>
      <c r="AC436">
        <v>111666.11749999999</v>
      </c>
      <c r="AD436">
        <v>112789.8345</v>
      </c>
      <c r="AE436">
        <v>113973.5502</v>
      </c>
      <c r="AF436">
        <v>115227.17260000001</v>
      </c>
      <c r="AG436">
        <v>116679.8015</v>
      </c>
      <c r="AH436">
        <v>118151.42419999999</v>
      </c>
      <c r="AI436">
        <v>119736.6885</v>
      </c>
      <c r="AJ436">
        <v>121391.0579</v>
      </c>
      <c r="AK436">
        <v>123113.3211</v>
      </c>
      <c r="AL436">
        <v>124876.5186</v>
      </c>
      <c r="AM436">
        <v>126700.8135</v>
      </c>
      <c r="AN436">
        <v>128576.88</v>
      </c>
      <c r="AO436">
        <v>130450.30740000001</v>
      </c>
      <c r="AP436">
        <v>132328.43669999999</v>
      </c>
      <c r="AQ436">
        <v>134195.451</v>
      </c>
      <c r="AR436">
        <v>136079.93609999999</v>
      </c>
      <c r="AS436">
        <v>137974.76459999999</v>
      </c>
      <c r="AT436">
        <v>139895.2157</v>
      </c>
      <c r="AU436">
        <v>141833.87100000001</v>
      </c>
      <c r="AV436">
        <v>143795.6439</v>
      </c>
    </row>
    <row r="437" spans="1:48" x14ac:dyDescent="0.25">
      <c r="A437" s="28" t="s">
        <v>2246</v>
      </c>
      <c r="B437">
        <v>72480.616925595707</v>
      </c>
      <c r="C437">
        <v>73644.316674856003</v>
      </c>
      <c r="D437">
        <v>74826.7</v>
      </c>
      <c r="E437">
        <v>76186.430420000004</v>
      </c>
      <c r="F437">
        <v>75943.197100000005</v>
      </c>
      <c r="G437">
        <v>67905.767170000006</v>
      </c>
      <c r="H437">
        <v>71063.234230000002</v>
      </c>
      <c r="I437">
        <v>73422.437109999999</v>
      </c>
      <c r="J437">
        <v>72681.467629999999</v>
      </c>
      <c r="K437">
        <v>72907.142380000005</v>
      </c>
      <c r="L437">
        <v>75862.455319999906</v>
      </c>
      <c r="M437">
        <v>77986.429780000006</v>
      </c>
      <c r="N437">
        <v>81198.11679</v>
      </c>
      <c r="O437">
        <v>87625.871799999906</v>
      </c>
      <c r="P437">
        <v>88617.156589999999</v>
      </c>
      <c r="Q437">
        <v>91344.080310000005</v>
      </c>
      <c r="R437">
        <v>86030.066999999995</v>
      </c>
      <c r="S437">
        <v>93272.667459999997</v>
      </c>
      <c r="T437">
        <v>92225.555770000006</v>
      </c>
      <c r="U437">
        <v>93834.774139999994</v>
      </c>
      <c r="V437">
        <v>95314.217640000003</v>
      </c>
      <c r="W437">
        <v>96521.871729999999</v>
      </c>
      <c r="X437">
        <v>97280.431519999998</v>
      </c>
      <c r="Y437">
        <v>98998.229909999995</v>
      </c>
      <c r="Z437">
        <v>100960.93769999999</v>
      </c>
      <c r="AA437">
        <v>103145.8579</v>
      </c>
      <c r="AB437">
        <v>105653.76059999999</v>
      </c>
      <c r="AC437">
        <v>106263.7712</v>
      </c>
      <c r="AD437">
        <v>107416.3201</v>
      </c>
      <c r="AE437">
        <v>108637.9013</v>
      </c>
      <c r="AF437">
        <v>109949.4034</v>
      </c>
      <c r="AG437">
        <v>111460.9881</v>
      </c>
      <c r="AH437">
        <v>113092.4923</v>
      </c>
      <c r="AI437">
        <v>114776.0818</v>
      </c>
      <c r="AJ437">
        <v>116556.7043</v>
      </c>
      <c r="AK437">
        <v>118394.9909</v>
      </c>
      <c r="AL437">
        <v>120249.24679999999</v>
      </c>
      <c r="AM437">
        <v>122084.40270000001</v>
      </c>
      <c r="AN437">
        <v>124106.8235</v>
      </c>
      <c r="AO437">
        <v>126068.3269</v>
      </c>
      <c r="AP437">
        <v>128056.36229999999</v>
      </c>
      <c r="AQ437">
        <v>129985.5796</v>
      </c>
      <c r="AR437">
        <v>131982.28760000001</v>
      </c>
      <c r="AS437">
        <v>133938.91519999999</v>
      </c>
      <c r="AT437">
        <v>135931.80489999999</v>
      </c>
      <c r="AU437">
        <v>137943.55790000001</v>
      </c>
      <c r="AV437">
        <v>140017.92920000001</v>
      </c>
    </row>
    <row r="438" spans="1:48" x14ac:dyDescent="0.25">
      <c r="A438" s="28" t="s">
        <v>2247</v>
      </c>
      <c r="B438">
        <v>3599.49018860264</v>
      </c>
      <c r="C438">
        <v>3657.2811678687499</v>
      </c>
      <c r="D438">
        <v>3716</v>
      </c>
      <c r="E438">
        <v>3819.0371409999998</v>
      </c>
      <c r="F438">
        <v>3750.8123340000002</v>
      </c>
      <c r="G438">
        <v>3423.88672</v>
      </c>
      <c r="H438">
        <v>3516.443706</v>
      </c>
      <c r="I438">
        <v>3613.8474350000001</v>
      </c>
      <c r="J438">
        <v>3562.1790850000002</v>
      </c>
      <c r="K438">
        <v>3520.7365329999998</v>
      </c>
      <c r="L438">
        <v>3539.3771419999998</v>
      </c>
      <c r="M438">
        <v>3588.207026</v>
      </c>
      <c r="N438">
        <v>3646.3517299999999</v>
      </c>
      <c r="O438">
        <v>3799.5515970000001</v>
      </c>
      <c r="P438">
        <v>3870.0334010000001</v>
      </c>
      <c r="Q438">
        <v>3951.8037089999998</v>
      </c>
      <c r="R438">
        <v>3959.848191</v>
      </c>
      <c r="S438">
        <v>4088.9256540000001</v>
      </c>
      <c r="T438">
        <v>4114.3368659999996</v>
      </c>
      <c r="U438">
        <v>4192.7893110000005</v>
      </c>
      <c r="V438">
        <v>4479.4927779999998</v>
      </c>
      <c r="W438">
        <v>4805.7514080000001</v>
      </c>
      <c r="X438">
        <v>5167.3576949999997</v>
      </c>
      <c r="Y438">
        <v>5626.9308890000002</v>
      </c>
      <c r="Z438">
        <v>6178.2982400000001</v>
      </c>
      <c r="AA438">
        <v>6832.3656600000004</v>
      </c>
      <c r="AB438">
        <v>7609.393489</v>
      </c>
      <c r="AC438">
        <v>7659.7845520000001</v>
      </c>
      <c r="AD438">
        <v>7728.4955140000002</v>
      </c>
      <c r="AE438">
        <v>7801.8452150000003</v>
      </c>
      <c r="AF438">
        <v>7880.9398879999999</v>
      </c>
      <c r="AG438">
        <v>7972.3382220000003</v>
      </c>
      <c r="AH438">
        <v>8069.328278</v>
      </c>
      <c r="AI438">
        <v>8171.8474299999998</v>
      </c>
      <c r="AJ438">
        <v>8280.2773180000004</v>
      </c>
      <c r="AK438">
        <v>8392.7362880000001</v>
      </c>
      <c r="AL438">
        <v>8506.8944389999997</v>
      </c>
      <c r="AM438">
        <v>8620.5663210000002</v>
      </c>
      <c r="AN438">
        <v>8742.3164529999995</v>
      </c>
      <c r="AO438">
        <v>8863.1151470000004</v>
      </c>
      <c r="AP438">
        <v>8985.5355450000006</v>
      </c>
      <c r="AQ438">
        <v>9105.5820110000004</v>
      </c>
      <c r="AR438">
        <v>9228.6101660000004</v>
      </c>
      <c r="AS438">
        <v>9350.4523260000005</v>
      </c>
      <c r="AT438">
        <v>9473.6940369999902</v>
      </c>
      <c r="AU438">
        <v>9597.9900749999997</v>
      </c>
      <c r="AV438">
        <v>9726.6082119999901</v>
      </c>
    </row>
    <row r="439" spans="1:48" x14ac:dyDescent="0.25">
      <c r="A439" s="28" t="s">
        <v>2248</v>
      </c>
      <c r="B439">
        <v>11656.6913158353</v>
      </c>
      <c r="C439">
        <v>11843.8432653747</v>
      </c>
      <c r="D439">
        <v>12034</v>
      </c>
      <c r="E439">
        <v>12348.841050000001</v>
      </c>
      <c r="F439">
        <v>12086.532509999999</v>
      </c>
      <c r="G439">
        <v>10977.88774</v>
      </c>
      <c r="H439">
        <v>11192.68254</v>
      </c>
      <c r="I439">
        <v>11614.0443</v>
      </c>
      <c r="J439">
        <v>11405.05235</v>
      </c>
      <c r="K439">
        <v>11222.613950000001</v>
      </c>
      <c r="L439">
        <v>11259.456920000001</v>
      </c>
      <c r="M439">
        <v>11367.89071</v>
      </c>
      <c r="N439">
        <v>11576.96153</v>
      </c>
      <c r="O439">
        <v>12091.969929999999</v>
      </c>
      <c r="P439">
        <v>12317.19234</v>
      </c>
      <c r="Q439">
        <v>12593.989100000001</v>
      </c>
      <c r="R439">
        <v>12628.573399999999</v>
      </c>
      <c r="S439">
        <v>13150.01626</v>
      </c>
      <c r="T439">
        <v>13146.93923</v>
      </c>
      <c r="U439">
        <v>13475.78167</v>
      </c>
      <c r="V439">
        <v>13497.672549999999</v>
      </c>
      <c r="W439">
        <v>13487.6247</v>
      </c>
      <c r="X439">
        <v>13247.48395</v>
      </c>
      <c r="Y439">
        <v>13183.10461</v>
      </c>
      <c r="Z439">
        <v>13181.798129999999</v>
      </c>
      <c r="AA439">
        <v>13210.06594</v>
      </c>
      <c r="AB439">
        <v>13270.92059</v>
      </c>
      <c r="AC439">
        <v>13281.082560000001</v>
      </c>
      <c r="AD439">
        <v>13327.71262</v>
      </c>
      <c r="AE439">
        <v>13383.210590000001</v>
      </c>
      <c r="AF439">
        <v>13448.78422</v>
      </c>
      <c r="AG439">
        <v>13545.748020000001</v>
      </c>
      <c r="AH439">
        <v>13640.93281</v>
      </c>
      <c r="AI439">
        <v>13730.43017</v>
      </c>
      <c r="AJ439">
        <v>13844.454530000001</v>
      </c>
      <c r="AK439">
        <v>13960.79242</v>
      </c>
      <c r="AL439">
        <v>14072.470359999999</v>
      </c>
      <c r="AM439">
        <v>14154.143029999999</v>
      </c>
      <c r="AN439">
        <v>14252.76974</v>
      </c>
      <c r="AO439">
        <v>14348.68907</v>
      </c>
      <c r="AP439">
        <v>14461.108759999999</v>
      </c>
      <c r="AQ439">
        <v>14556.23043</v>
      </c>
      <c r="AR439">
        <v>14661.34065</v>
      </c>
      <c r="AS439">
        <v>14764.39537</v>
      </c>
      <c r="AT439">
        <v>14862.73365</v>
      </c>
      <c r="AU439">
        <v>14960.884029999999</v>
      </c>
      <c r="AV439">
        <v>15113.76305</v>
      </c>
    </row>
    <row r="440" spans="1:48" x14ac:dyDescent="0.25">
      <c r="A440" s="28" t="s">
        <v>2249</v>
      </c>
      <c r="B440">
        <v>12975.0191271077</v>
      </c>
      <c r="C440">
        <v>13183.337256082301</v>
      </c>
      <c r="D440">
        <v>13395</v>
      </c>
      <c r="E440">
        <v>13735.6314</v>
      </c>
      <c r="F440">
        <v>13639.50461</v>
      </c>
      <c r="G440">
        <v>12709.677890000001</v>
      </c>
      <c r="H440">
        <v>13080.28887</v>
      </c>
      <c r="I440">
        <v>12985.274719999999</v>
      </c>
      <c r="J440">
        <v>12703.249100000001</v>
      </c>
      <c r="K440">
        <v>12609.84807</v>
      </c>
      <c r="L440">
        <v>12608.711289999999</v>
      </c>
      <c r="M440">
        <v>12769.52211</v>
      </c>
      <c r="N440">
        <v>12917.4791</v>
      </c>
      <c r="O440">
        <v>13389.485430000001</v>
      </c>
      <c r="P440">
        <v>13467.05456</v>
      </c>
      <c r="Q440">
        <v>13528.224550000001</v>
      </c>
      <c r="R440">
        <v>13608.91698</v>
      </c>
      <c r="S440">
        <v>14083.42851</v>
      </c>
      <c r="T440">
        <v>14175.259830000001</v>
      </c>
      <c r="U440">
        <v>14441.31025</v>
      </c>
      <c r="V440">
        <v>16016.737859999999</v>
      </c>
      <c r="W440">
        <v>17753.94341</v>
      </c>
      <c r="X440">
        <v>19632.553520000001</v>
      </c>
      <c r="Y440">
        <v>21968.653399999999</v>
      </c>
      <c r="Z440">
        <v>24768.127970000001</v>
      </c>
      <c r="AA440">
        <v>28140.73357</v>
      </c>
      <c r="AB440">
        <v>32267.715219999998</v>
      </c>
      <c r="AC440">
        <v>32317.287550000001</v>
      </c>
      <c r="AD440">
        <v>32452.710760000002</v>
      </c>
      <c r="AE440">
        <v>32611.69139</v>
      </c>
      <c r="AF440">
        <v>32796.745239999997</v>
      </c>
      <c r="AG440">
        <v>33029.57473</v>
      </c>
      <c r="AH440">
        <v>33291.960599999999</v>
      </c>
      <c r="AI440">
        <v>33571.200960000002</v>
      </c>
      <c r="AJ440">
        <v>33872.708590000002</v>
      </c>
      <c r="AK440">
        <v>34187.79565</v>
      </c>
      <c r="AL440">
        <v>34506.32503</v>
      </c>
      <c r="AM440">
        <v>34813.118260000003</v>
      </c>
      <c r="AN440">
        <v>35157.990870000001</v>
      </c>
      <c r="AO440">
        <v>35497.968719999997</v>
      </c>
      <c r="AP440">
        <v>35844.01081</v>
      </c>
      <c r="AQ440">
        <v>36178.259890000001</v>
      </c>
      <c r="AR440">
        <v>36527.616000000002</v>
      </c>
      <c r="AS440">
        <v>36865.959470000002</v>
      </c>
      <c r="AT440">
        <v>37207.955009999998</v>
      </c>
      <c r="AU440">
        <v>37552.815199999997</v>
      </c>
      <c r="AV440">
        <v>37909.61118</v>
      </c>
    </row>
    <row r="441" spans="1:48" x14ac:dyDescent="0.25">
      <c r="A441" s="28" t="s">
        <v>2250</v>
      </c>
      <c r="B441">
        <v>3944.3283229251801</v>
      </c>
      <c r="C441">
        <v>4007.65578997889</v>
      </c>
      <c r="D441">
        <v>4072</v>
      </c>
      <c r="E441">
        <v>4186.8594759999996</v>
      </c>
      <c r="F441">
        <v>4168.7153029999999</v>
      </c>
      <c r="G441">
        <v>3792.6023919999998</v>
      </c>
      <c r="H441">
        <v>3979.642601</v>
      </c>
      <c r="I441">
        <v>4053.5665610000001</v>
      </c>
      <c r="J441">
        <v>3994.053398</v>
      </c>
      <c r="K441">
        <v>3922.7345300000002</v>
      </c>
      <c r="L441">
        <v>3943.5345189999998</v>
      </c>
      <c r="M441">
        <v>4036.592087</v>
      </c>
      <c r="N441">
        <v>4110.3990599999997</v>
      </c>
      <c r="O441">
        <v>4248.8214559999997</v>
      </c>
      <c r="P441">
        <v>4276.6786840000004</v>
      </c>
      <c r="Q441">
        <v>4330.826728</v>
      </c>
      <c r="R441">
        <v>4342.6880680000004</v>
      </c>
      <c r="S441">
        <v>4514.2549019999997</v>
      </c>
      <c r="T441">
        <v>4537.158281</v>
      </c>
      <c r="U441">
        <v>4625.948711</v>
      </c>
      <c r="V441">
        <v>4706.6764000000003</v>
      </c>
      <c r="W441">
        <v>4777.0934550000002</v>
      </c>
      <c r="X441">
        <v>4824.0079699999997</v>
      </c>
      <c r="Y441">
        <v>4921.0157179999997</v>
      </c>
      <c r="Z441">
        <v>5043.9925750000002</v>
      </c>
      <c r="AA441">
        <v>5191.5659329999999</v>
      </c>
      <c r="AB441">
        <v>5371.2818569999999</v>
      </c>
      <c r="AC441">
        <v>5430.3220940000001</v>
      </c>
      <c r="AD441">
        <v>5504.485678</v>
      </c>
      <c r="AE441">
        <v>5582.3794749999997</v>
      </c>
      <c r="AF441">
        <v>5665.5019279999997</v>
      </c>
      <c r="AG441">
        <v>5757.5234220000002</v>
      </c>
      <c r="AH441">
        <v>5856.1264149999997</v>
      </c>
      <c r="AI441">
        <v>5958.8641600000001</v>
      </c>
      <c r="AJ441">
        <v>6067.1236760000002</v>
      </c>
      <c r="AK441">
        <v>6179.063451</v>
      </c>
      <c r="AL441">
        <v>6292.8051539999997</v>
      </c>
      <c r="AM441">
        <v>6406.9383209999996</v>
      </c>
      <c r="AN441">
        <v>6530.0846899999997</v>
      </c>
      <c r="AO441">
        <v>6654.0954469999997</v>
      </c>
      <c r="AP441">
        <v>6781.6595909999996</v>
      </c>
      <c r="AQ441">
        <v>6909.0662460000003</v>
      </c>
      <c r="AR441">
        <v>7041.813615</v>
      </c>
      <c r="AS441">
        <v>7174.0378760000003</v>
      </c>
      <c r="AT441">
        <v>7308.5129569999999</v>
      </c>
      <c r="AU441">
        <v>7445.1385060000002</v>
      </c>
      <c r="AV441">
        <v>7585.0239780000002</v>
      </c>
    </row>
    <row r="442" spans="1:48" x14ac:dyDescent="0.25">
      <c r="A442" s="28" t="s">
        <v>2251</v>
      </c>
      <c r="B442">
        <v>10871.1190491624</v>
      </c>
      <c r="C442">
        <v>11045.658381859799</v>
      </c>
      <c r="D442">
        <v>11223</v>
      </c>
      <c r="E442">
        <v>11547.28075</v>
      </c>
      <c r="F442">
        <v>11506.41605</v>
      </c>
      <c r="G442">
        <v>10520.73135</v>
      </c>
      <c r="H442">
        <v>11043.807570000001</v>
      </c>
      <c r="I442">
        <v>11237.368399999999</v>
      </c>
      <c r="J442">
        <v>11086.09799</v>
      </c>
      <c r="K442">
        <v>10871.826429999999</v>
      </c>
      <c r="L442">
        <v>10956.895990000001</v>
      </c>
      <c r="M442">
        <v>11199.19997</v>
      </c>
      <c r="N442">
        <v>11392.714550000001</v>
      </c>
      <c r="O442">
        <v>11772.99315</v>
      </c>
      <c r="P442">
        <v>11830.192160000001</v>
      </c>
      <c r="Q442">
        <v>11981.931490000001</v>
      </c>
      <c r="R442">
        <v>12138.14539</v>
      </c>
      <c r="S442">
        <v>12332.92849</v>
      </c>
      <c r="T442">
        <v>12449.564990000001</v>
      </c>
      <c r="U442">
        <v>12670.789629999999</v>
      </c>
      <c r="V442">
        <v>12861.151529999999</v>
      </c>
      <c r="W442">
        <v>13005.72559</v>
      </c>
      <c r="X442">
        <v>13154.304169999999</v>
      </c>
      <c r="Y442">
        <v>13344.09469</v>
      </c>
      <c r="Z442">
        <v>13597.338669999999</v>
      </c>
      <c r="AA442">
        <v>13885.74387</v>
      </c>
      <c r="AB442">
        <v>14220.697829999999</v>
      </c>
      <c r="AC442">
        <v>14332.87472</v>
      </c>
      <c r="AD442">
        <v>14466.14918</v>
      </c>
      <c r="AE442">
        <v>14607.32445</v>
      </c>
      <c r="AF442">
        <v>14760.381509999999</v>
      </c>
      <c r="AG442">
        <v>14931.245860000001</v>
      </c>
      <c r="AH442">
        <v>15117.357889999999</v>
      </c>
      <c r="AI442">
        <v>15318.30307</v>
      </c>
      <c r="AJ442">
        <v>15529.16202</v>
      </c>
      <c r="AK442">
        <v>15747.70398</v>
      </c>
      <c r="AL442">
        <v>15970.22768</v>
      </c>
      <c r="AM442">
        <v>16197.20001</v>
      </c>
      <c r="AN442">
        <v>16435.789639999999</v>
      </c>
      <c r="AO442">
        <v>16673.754069999999</v>
      </c>
      <c r="AP442">
        <v>16915.580839999999</v>
      </c>
      <c r="AQ442">
        <v>17162.451069999999</v>
      </c>
      <c r="AR442">
        <v>17424.073799999998</v>
      </c>
      <c r="AS442">
        <v>17687.65396</v>
      </c>
      <c r="AT442">
        <v>17954.858329999999</v>
      </c>
      <c r="AU442">
        <v>18224.631460000001</v>
      </c>
      <c r="AV442">
        <v>18496.886460000002</v>
      </c>
    </row>
    <row r="443" spans="1:48" x14ac:dyDescent="0.25">
      <c r="A443" s="28" t="s">
        <v>2252</v>
      </c>
      <c r="B443">
        <v>16480.5506105719</v>
      </c>
      <c r="C443">
        <v>16745.151181409801</v>
      </c>
      <c r="D443">
        <v>17014</v>
      </c>
      <c r="E443">
        <v>17522.64877</v>
      </c>
      <c r="F443">
        <v>17447.989170000001</v>
      </c>
      <c r="G443">
        <v>15874.895759999999</v>
      </c>
      <c r="H443">
        <v>16692.08135</v>
      </c>
      <c r="I443">
        <v>17010.581480000001</v>
      </c>
      <c r="J443">
        <v>16794.690399999999</v>
      </c>
      <c r="K443">
        <v>16435.48977</v>
      </c>
      <c r="L443">
        <v>16480.219659999999</v>
      </c>
      <c r="M443">
        <v>16895.178660000001</v>
      </c>
      <c r="N443">
        <v>17183.499790000002</v>
      </c>
      <c r="O443">
        <v>17758.614989999998</v>
      </c>
      <c r="P443">
        <v>17808.686890000001</v>
      </c>
      <c r="Q443">
        <v>18106.83655</v>
      </c>
      <c r="R443">
        <v>17915.96009</v>
      </c>
      <c r="S443">
        <v>18656.03125</v>
      </c>
      <c r="T443">
        <v>18718.06379</v>
      </c>
      <c r="U443">
        <v>19085.09662</v>
      </c>
      <c r="V443">
        <v>19474.859909999999</v>
      </c>
      <c r="W443">
        <v>19844.476360000001</v>
      </c>
      <c r="X443">
        <v>20102.868180000001</v>
      </c>
      <c r="Y443">
        <v>20584.831340000001</v>
      </c>
      <c r="Z443">
        <v>21183.880590000001</v>
      </c>
      <c r="AA443">
        <v>21893.014609999998</v>
      </c>
      <c r="AB443">
        <v>22735.065569999999</v>
      </c>
      <c r="AC443">
        <v>22815.119040000001</v>
      </c>
      <c r="AD443">
        <v>22965.645850000001</v>
      </c>
      <c r="AE443">
        <v>23129.154299999998</v>
      </c>
      <c r="AF443">
        <v>23310.150379999999</v>
      </c>
      <c r="AG443">
        <v>23528.829860000002</v>
      </c>
      <c r="AH443">
        <v>23764.751349999999</v>
      </c>
      <c r="AI443">
        <v>24010.09359</v>
      </c>
      <c r="AJ443">
        <v>24275.457740000002</v>
      </c>
      <c r="AK443">
        <v>24549.935089999999</v>
      </c>
      <c r="AL443">
        <v>24825.293129999998</v>
      </c>
      <c r="AM443">
        <v>25090.533189999998</v>
      </c>
      <c r="AN443">
        <v>25383.701649999999</v>
      </c>
      <c r="AO443">
        <v>25670.96645</v>
      </c>
      <c r="AP443">
        <v>25968.8521</v>
      </c>
      <c r="AQ443">
        <v>26254.160080000001</v>
      </c>
      <c r="AR443">
        <v>26550.057410000001</v>
      </c>
      <c r="AS443">
        <v>26838.108779999999</v>
      </c>
      <c r="AT443">
        <v>27127.857599999999</v>
      </c>
      <c r="AU443">
        <v>27419.19915</v>
      </c>
      <c r="AV443">
        <v>27728.057710000001</v>
      </c>
    </row>
    <row r="444" spans="1:48" x14ac:dyDescent="0.25">
      <c r="A444" s="28" t="s">
        <v>2253</v>
      </c>
      <c r="B444">
        <v>17742.696928050202</v>
      </c>
      <c r="C444">
        <v>18027.561666268</v>
      </c>
      <c r="D444">
        <v>18317</v>
      </c>
      <c r="E444">
        <v>18854.220109999998</v>
      </c>
      <c r="F444">
        <v>18048.988740000001</v>
      </c>
      <c r="G444">
        <v>15761.361220000001</v>
      </c>
      <c r="H444">
        <v>16476.648209999999</v>
      </c>
      <c r="I444">
        <v>16559.657749999998</v>
      </c>
      <c r="J444">
        <v>16177.490690000001</v>
      </c>
      <c r="K444">
        <v>16032.664860000001</v>
      </c>
      <c r="L444">
        <v>16141.584870000001</v>
      </c>
      <c r="M444">
        <v>16288.385259999999</v>
      </c>
      <c r="N444">
        <v>16519.725050000001</v>
      </c>
      <c r="O444">
        <v>17155.507310000001</v>
      </c>
      <c r="P444">
        <v>17507.019899999999</v>
      </c>
      <c r="Q444">
        <v>17575.871449999999</v>
      </c>
      <c r="R444">
        <v>17482.205249999999</v>
      </c>
      <c r="S444">
        <v>18338.268069999998</v>
      </c>
      <c r="T444">
        <v>18372.830720000002</v>
      </c>
      <c r="U444">
        <v>18732.556830000001</v>
      </c>
      <c r="V444">
        <v>18877.87905</v>
      </c>
      <c r="W444">
        <v>18949.644759999999</v>
      </c>
      <c r="X444">
        <v>18858.013439999999</v>
      </c>
      <c r="Y444">
        <v>18941.17857</v>
      </c>
      <c r="Z444">
        <v>19055.94124</v>
      </c>
      <c r="AA444">
        <v>19186.84937</v>
      </c>
      <c r="AB444">
        <v>19342.12299</v>
      </c>
      <c r="AC444">
        <v>19284.536319999999</v>
      </c>
      <c r="AD444">
        <v>19286.334599999998</v>
      </c>
      <c r="AE444">
        <v>19301.577509999999</v>
      </c>
      <c r="AF444">
        <v>19334.173409999999</v>
      </c>
      <c r="AG444">
        <v>19396.809229999999</v>
      </c>
      <c r="AH444">
        <v>19480.69629</v>
      </c>
      <c r="AI444">
        <v>19572.029790000001</v>
      </c>
      <c r="AJ444">
        <v>19680.93806</v>
      </c>
      <c r="AK444">
        <v>19797.535940000002</v>
      </c>
      <c r="AL444">
        <v>19914.887419999999</v>
      </c>
      <c r="AM444">
        <v>20021.635190000001</v>
      </c>
      <c r="AN444">
        <v>20155.336200000002</v>
      </c>
      <c r="AO444">
        <v>20284.993559999999</v>
      </c>
      <c r="AP444">
        <v>20422.28616</v>
      </c>
      <c r="AQ444">
        <v>20549.216779999999</v>
      </c>
      <c r="AR444">
        <v>20687.741849999999</v>
      </c>
      <c r="AS444">
        <v>20819.398519999999</v>
      </c>
      <c r="AT444">
        <v>20952.90467</v>
      </c>
      <c r="AU444">
        <v>21088.639449999999</v>
      </c>
      <c r="AV444">
        <v>21238.392360000002</v>
      </c>
    </row>
    <row r="445" spans="1:48" x14ac:dyDescent="0.25">
      <c r="A445" s="28" t="s">
        <v>2254</v>
      </c>
      <c r="B445">
        <v>8845.6793332398702</v>
      </c>
      <c r="C445">
        <v>8987.6995761510898</v>
      </c>
      <c r="D445">
        <v>9132</v>
      </c>
      <c r="E445">
        <v>9405.1708170000002</v>
      </c>
      <c r="F445">
        <v>8949.2290599999997</v>
      </c>
      <c r="G445">
        <v>7764.9514579999995</v>
      </c>
      <c r="H445">
        <v>8133.8242010000004</v>
      </c>
      <c r="I445">
        <v>8164.511364</v>
      </c>
      <c r="J445">
        <v>7972.1690589999998</v>
      </c>
      <c r="K445">
        <v>7899.2874330000004</v>
      </c>
      <c r="L445">
        <v>7952.4881379999997</v>
      </c>
      <c r="M445">
        <v>8009.2752799999998</v>
      </c>
      <c r="N445">
        <v>8119.252117</v>
      </c>
      <c r="O445">
        <v>8430.1157029999995</v>
      </c>
      <c r="P445">
        <v>8599.3439479999997</v>
      </c>
      <c r="Q445">
        <v>8603.3967940000002</v>
      </c>
      <c r="R445">
        <v>8574.2030209999903</v>
      </c>
      <c r="S445">
        <v>9089.6806369999995</v>
      </c>
      <c r="T445">
        <v>9086.1271419999903</v>
      </c>
      <c r="U445">
        <v>9273.0190619999994</v>
      </c>
      <c r="V445">
        <v>9755.4430840000005</v>
      </c>
      <c r="W445">
        <v>10248.90957</v>
      </c>
      <c r="X445">
        <v>10665.716329999999</v>
      </c>
      <c r="Y445">
        <v>11285.38716</v>
      </c>
      <c r="Z445">
        <v>12009.740589999999</v>
      </c>
      <c r="AA445">
        <v>12847.070830000001</v>
      </c>
      <c r="AB445">
        <v>13826.820760000001</v>
      </c>
      <c r="AC445">
        <v>13847.02269</v>
      </c>
      <c r="AD445">
        <v>13921.502630000001</v>
      </c>
      <c r="AE445">
        <v>14005.02608</v>
      </c>
      <c r="AF445">
        <v>14101.21868</v>
      </c>
      <c r="AG445">
        <v>14220.09029</v>
      </c>
      <c r="AH445">
        <v>14356.656349999999</v>
      </c>
      <c r="AI445">
        <v>14494.75505</v>
      </c>
      <c r="AJ445">
        <v>14646.34791</v>
      </c>
      <c r="AK445">
        <v>14802.873900000001</v>
      </c>
      <c r="AL445">
        <v>14958.52088</v>
      </c>
      <c r="AM445">
        <v>15102.145469999999</v>
      </c>
      <c r="AN445">
        <v>15271.331480000001</v>
      </c>
      <c r="AO445">
        <v>15436.522000000001</v>
      </c>
      <c r="AP445">
        <v>15608.27108</v>
      </c>
      <c r="AQ445">
        <v>15770.117770000001</v>
      </c>
      <c r="AR445">
        <v>15944.24878</v>
      </c>
      <c r="AS445">
        <v>16108.74682</v>
      </c>
      <c r="AT445">
        <v>16273.726849999999</v>
      </c>
      <c r="AU445">
        <v>16439.629629999999</v>
      </c>
      <c r="AV445">
        <v>16612.701570000001</v>
      </c>
    </row>
    <row r="446" spans="1:48" x14ac:dyDescent="0.25">
      <c r="A446" s="28" t="s">
        <v>2255</v>
      </c>
      <c r="B446">
        <v>292942.22299381701</v>
      </c>
      <c r="C446">
        <v>297645.505138829</v>
      </c>
      <c r="D446">
        <v>302424.3</v>
      </c>
      <c r="E446">
        <v>310224.82530000003</v>
      </c>
      <c r="F446">
        <v>307826.853</v>
      </c>
      <c r="G446">
        <v>280085.01500000001</v>
      </c>
      <c r="H446">
        <v>289130.98920000001</v>
      </c>
      <c r="I446">
        <v>292783.46220000001</v>
      </c>
      <c r="J446">
        <v>287514.37060000002</v>
      </c>
      <c r="K446">
        <v>284937.0295</v>
      </c>
      <c r="L446">
        <v>286360.16119999997</v>
      </c>
      <c r="M446">
        <v>291907.88209999999</v>
      </c>
      <c r="N446">
        <v>296456.55739999999</v>
      </c>
      <c r="O446">
        <v>307932.52980000002</v>
      </c>
      <c r="P446">
        <v>312754.1679</v>
      </c>
      <c r="Q446">
        <v>318618.87180000002</v>
      </c>
      <c r="R446">
        <v>319892.0552</v>
      </c>
      <c r="S446">
        <v>334779.0111</v>
      </c>
      <c r="T446">
        <v>336219.71399999998</v>
      </c>
      <c r="U446">
        <v>342613.19589999999</v>
      </c>
      <c r="V446">
        <v>347196.39110000001</v>
      </c>
      <c r="W446">
        <v>350449.51620000001</v>
      </c>
      <c r="X446">
        <v>350516.63740000001</v>
      </c>
      <c r="Y446">
        <v>353909.10649999999</v>
      </c>
      <c r="Z446">
        <v>357847.6654</v>
      </c>
      <c r="AA446">
        <v>362116.1041</v>
      </c>
      <c r="AB446">
        <v>366863.47220000002</v>
      </c>
      <c r="AC446">
        <v>368568.03019999998</v>
      </c>
      <c r="AD446">
        <v>371457.28570000001</v>
      </c>
      <c r="AE446">
        <v>374629.5048</v>
      </c>
      <c r="AF446">
        <v>378100.74910000002</v>
      </c>
      <c r="AG446">
        <v>382129.3407</v>
      </c>
      <c r="AH446">
        <v>386617.92479999998</v>
      </c>
      <c r="AI446">
        <v>391227.60269999999</v>
      </c>
      <c r="AJ446">
        <v>396140.663</v>
      </c>
      <c r="AK446">
        <v>401236.66039999999</v>
      </c>
      <c r="AL446">
        <v>406384.82569999999</v>
      </c>
      <c r="AM446">
        <v>411189.27889999998</v>
      </c>
      <c r="AN446">
        <v>416669.80849999998</v>
      </c>
      <c r="AO446">
        <v>422077.74099999998</v>
      </c>
      <c r="AP446">
        <v>427562.09499999997</v>
      </c>
      <c r="AQ446">
        <v>432888.50799999997</v>
      </c>
      <c r="AR446">
        <v>438489.48959999997</v>
      </c>
      <c r="AS446">
        <v>443880.10019999999</v>
      </c>
      <c r="AT446">
        <v>449328.03940000001</v>
      </c>
      <c r="AU446">
        <v>454819.07339999999</v>
      </c>
      <c r="AV446">
        <v>460502.70079999999</v>
      </c>
    </row>
    <row r="447" spans="1:48" x14ac:dyDescent="0.25">
      <c r="A447" s="28" t="s">
        <v>2256</v>
      </c>
      <c r="B447">
        <v>120803.772707586</v>
      </c>
      <c r="C447">
        <v>122743.316353494</v>
      </c>
      <c r="D447">
        <v>124714</v>
      </c>
      <c r="E447">
        <v>128686.0368</v>
      </c>
      <c r="F447">
        <v>127170.2666</v>
      </c>
      <c r="G447">
        <v>117262.8763</v>
      </c>
      <c r="H447">
        <v>119199.0756</v>
      </c>
      <c r="I447">
        <v>122629.0264</v>
      </c>
      <c r="J447">
        <v>120931.1167</v>
      </c>
      <c r="K447">
        <v>121034.4258</v>
      </c>
      <c r="L447">
        <v>121118.7617</v>
      </c>
      <c r="M447">
        <v>123238.4445</v>
      </c>
      <c r="N447">
        <v>124879.79730000001</v>
      </c>
      <c r="O447">
        <v>128610.40700000001</v>
      </c>
      <c r="P447">
        <v>131012.7625</v>
      </c>
      <c r="Q447">
        <v>133938.70110000001</v>
      </c>
      <c r="R447">
        <v>134433.09659999999</v>
      </c>
      <c r="S447">
        <v>140067.47150000001</v>
      </c>
      <c r="T447">
        <v>139785.89559999999</v>
      </c>
      <c r="U447">
        <v>143570.13250000001</v>
      </c>
      <c r="V447">
        <v>143885.5491</v>
      </c>
      <c r="W447">
        <v>143935.86369999999</v>
      </c>
      <c r="X447">
        <v>140814.1974</v>
      </c>
      <c r="Y447">
        <v>139776.50289999999</v>
      </c>
      <c r="Z447">
        <v>139448.25169999999</v>
      </c>
      <c r="AA447">
        <v>139337.64559999999</v>
      </c>
      <c r="AB447">
        <v>139430.0851</v>
      </c>
      <c r="AC447">
        <v>139473.71049999999</v>
      </c>
      <c r="AD447">
        <v>139899.7512</v>
      </c>
      <c r="AE447">
        <v>140426.33590000001</v>
      </c>
      <c r="AF447">
        <v>141051.56090000001</v>
      </c>
      <c r="AG447">
        <v>142052.61739999999</v>
      </c>
      <c r="AH447">
        <v>142969.50039999999</v>
      </c>
      <c r="AI447">
        <v>143764.75880000001</v>
      </c>
      <c r="AJ447">
        <v>144896.0007</v>
      </c>
      <c r="AK447">
        <v>146042.4466</v>
      </c>
      <c r="AL447">
        <v>147116.12270000001</v>
      </c>
      <c r="AM447">
        <v>147547.85939999999</v>
      </c>
      <c r="AN447">
        <v>148203.8518</v>
      </c>
      <c r="AO447">
        <v>148829.30910000001</v>
      </c>
      <c r="AP447">
        <v>149691.34080000001</v>
      </c>
      <c r="AQ447">
        <v>150317.07560000001</v>
      </c>
      <c r="AR447">
        <v>151072.18669999999</v>
      </c>
      <c r="AS447">
        <v>151823.52249999999</v>
      </c>
      <c r="AT447">
        <v>152502.4345</v>
      </c>
      <c r="AU447">
        <v>153172.33319999999</v>
      </c>
      <c r="AV447">
        <v>155014.72339999999</v>
      </c>
    </row>
    <row r="448" spans="1:48" x14ac:dyDescent="0.25">
      <c r="A448" s="28" t="s">
        <v>2257</v>
      </c>
      <c r="B448">
        <v>3108.5865229126598</v>
      </c>
      <c r="C448">
        <v>3158.4958850388298</v>
      </c>
      <c r="D448">
        <v>3209.2065579999999</v>
      </c>
      <c r="E448">
        <v>3320.2350620000002</v>
      </c>
      <c r="F448">
        <v>3304.7375339999999</v>
      </c>
      <c r="G448">
        <v>3089.7090640000001</v>
      </c>
      <c r="H448">
        <v>3208.3554399999998</v>
      </c>
      <c r="I448">
        <v>3246.4132970000001</v>
      </c>
      <c r="J448">
        <v>3270.7453820000001</v>
      </c>
      <c r="K448">
        <v>3290.4037370000001</v>
      </c>
      <c r="L448">
        <v>3352.037151</v>
      </c>
      <c r="M448">
        <v>3448.415238</v>
      </c>
      <c r="N448">
        <v>3474.0994620000001</v>
      </c>
      <c r="O448">
        <v>3624.465021</v>
      </c>
      <c r="P448">
        <v>3736.7394129999998</v>
      </c>
      <c r="Q448">
        <v>3876.5849149999999</v>
      </c>
      <c r="R448">
        <v>3875.3666539999999</v>
      </c>
      <c r="S448">
        <v>3902.2476670000001</v>
      </c>
      <c r="T448">
        <v>3926.8438620000002</v>
      </c>
      <c r="U448">
        <v>3969.1301990000002</v>
      </c>
      <c r="V448">
        <v>3998.0632049999999</v>
      </c>
      <c r="W448">
        <v>4018.375102</v>
      </c>
      <c r="X448">
        <v>4043.1823610000001</v>
      </c>
      <c r="Y448">
        <v>4063.5705889999999</v>
      </c>
      <c r="Z448">
        <v>4087.3440009999999</v>
      </c>
      <c r="AA448">
        <v>4111.6467300000004</v>
      </c>
      <c r="AB448">
        <v>4136.8439660000004</v>
      </c>
      <c r="AC448">
        <v>4152.4586159999999</v>
      </c>
      <c r="AD448">
        <v>4161.7060510000001</v>
      </c>
      <c r="AE448">
        <v>4177.2614659999999</v>
      </c>
      <c r="AF448">
        <v>4195.6569090000003</v>
      </c>
      <c r="AG448">
        <v>4208.6818279999998</v>
      </c>
      <c r="AH448">
        <v>4238.431936</v>
      </c>
      <c r="AI448">
        <v>4267.2180559999997</v>
      </c>
      <c r="AJ448">
        <v>4296.8439200000003</v>
      </c>
      <c r="AK448">
        <v>4327.6901820000003</v>
      </c>
      <c r="AL448">
        <v>4358.7773209999996</v>
      </c>
      <c r="AM448">
        <v>4389.2965590000003</v>
      </c>
      <c r="AN448">
        <v>4423.7084699999996</v>
      </c>
      <c r="AO448">
        <v>4459.2482559999999</v>
      </c>
      <c r="AP448">
        <v>4495.989063</v>
      </c>
      <c r="AQ448">
        <v>4532.7207820000003</v>
      </c>
      <c r="AR448">
        <v>4569.4340249999996</v>
      </c>
      <c r="AS448">
        <v>4606.6909530000003</v>
      </c>
      <c r="AT448">
        <v>4644.6049499999999</v>
      </c>
      <c r="AU448">
        <v>4683.0535909999999</v>
      </c>
      <c r="AV448">
        <v>4723.1018780000004</v>
      </c>
    </row>
    <row r="449" spans="1:48" x14ac:dyDescent="0.25">
      <c r="A449" s="28" t="s">
        <v>2258</v>
      </c>
      <c r="B449">
        <v>3792.2508311031602</v>
      </c>
      <c r="C449">
        <v>3853.1366448348099</v>
      </c>
      <c r="D449">
        <v>3915</v>
      </c>
      <c r="E449">
        <v>4044.870629</v>
      </c>
      <c r="F449">
        <v>4011.306568</v>
      </c>
      <c r="G449">
        <v>3741.277032</v>
      </c>
      <c r="H449">
        <v>3894.4583830000001</v>
      </c>
      <c r="I449">
        <v>3949.773702</v>
      </c>
      <c r="J449">
        <v>3962.5212150000002</v>
      </c>
      <c r="K449">
        <v>3988.382517</v>
      </c>
      <c r="L449">
        <v>4059.3686659999998</v>
      </c>
      <c r="M449">
        <v>4169.0509410000004</v>
      </c>
      <c r="N449">
        <v>4221.1361299999999</v>
      </c>
      <c r="O449">
        <v>4402.1607739999999</v>
      </c>
      <c r="P449">
        <v>4528.6946770000004</v>
      </c>
      <c r="Q449">
        <v>4692.5844390000002</v>
      </c>
      <c r="R449">
        <v>4682.0037830000001</v>
      </c>
      <c r="S449">
        <v>4669.3890680000004</v>
      </c>
      <c r="T449">
        <v>4695.3051070000001</v>
      </c>
      <c r="U449">
        <v>4729.0334629999998</v>
      </c>
      <c r="V449">
        <v>4752.1099109999996</v>
      </c>
      <c r="W449">
        <v>4767.612134</v>
      </c>
      <c r="X449">
        <v>4806.2846589999999</v>
      </c>
      <c r="Y449">
        <v>4830.542289</v>
      </c>
      <c r="Z449">
        <v>4856.1110269999999</v>
      </c>
      <c r="AA449">
        <v>4880.7556500000001</v>
      </c>
      <c r="AB449">
        <v>4904.4445089999999</v>
      </c>
      <c r="AC449">
        <v>4923.4447819999996</v>
      </c>
      <c r="AD449">
        <v>4927.2902219999996</v>
      </c>
      <c r="AE449">
        <v>4940.0186039999999</v>
      </c>
      <c r="AF449">
        <v>4956.8737879999999</v>
      </c>
      <c r="AG449">
        <v>4961.7039340000001</v>
      </c>
      <c r="AH449">
        <v>4992.2428499999996</v>
      </c>
      <c r="AI449">
        <v>5021.1821579999996</v>
      </c>
      <c r="AJ449">
        <v>5049.7428669999999</v>
      </c>
      <c r="AK449">
        <v>5079.0200839999998</v>
      </c>
      <c r="AL449">
        <v>5108.3316919999997</v>
      </c>
      <c r="AM449">
        <v>5136.2462640000003</v>
      </c>
      <c r="AN449">
        <v>5166.6181790000001</v>
      </c>
      <c r="AO449">
        <v>5198.379156</v>
      </c>
      <c r="AP449">
        <v>5230.8528729999998</v>
      </c>
      <c r="AQ449">
        <v>5263.3266309999999</v>
      </c>
      <c r="AR449">
        <v>5294.607677</v>
      </c>
      <c r="AS449">
        <v>5326.7670509999998</v>
      </c>
      <c r="AT449">
        <v>5359.4213339999997</v>
      </c>
      <c r="AU449">
        <v>5392.4646599999996</v>
      </c>
      <c r="AV449">
        <v>5426.8899979999997</v>
      </c>
    </row>
    <row r="450" spans="1:48" x14ac:dyDescent="0.25">
      <c r="A450" s="28" t="s">
        <v>2259</v>
      </c>
      <c r="B450">
        <v>21563.9865192385</v>
      </c>
      <c r="C450">
        <v>21910.203297873999</v>
      </c>
      <c r="D450">
        <v>22261.9787</v>
      </c>
      <c r="E450">
        <v>23019.833119999999</v>
      </c>
      <c r="F450">
        <v>22729.48331</v>
      </c>
      <c r="G450">
        <v>20989.72453</v>
      </c>
      <c r="H450">
        <v>21965.449919999999</v>
      </c>
      <c r="I450">
        <v>22286.862959999999</v>
      </c>
      <c r="J450">
        <v>22261.374489999998</v>
      </c>
      <c r="K450">
        <v>22461.78946</v>
      </c>
      <c r="L450">
        <v>22842.387360000001</v>
      </c>
      <c r="M450">
        <v>23428.04448</v>
      </c>
      <c r="N450">
        <v>23840.496070000001</v>
      </c>
      <c r="O450">
        <v>24860.771519999998</v>
      </c>
      <c r="P450">
        <v>25623.588080000001</v>
      </c>
      <c r="Q450">
        <v>26571.8341</v>
      </c>
      <c r="R450">
        <v>26619.97136</v>
      </c>
      <c r="S450">
        <v>27340.251199999999</v>
      </c>
      <c r="T450">
        <v>27516.753820000002</v>
      </c>
      <c r="U450">
        <v>27992.483639999999</v>
      </c>
      <c r="V450">
        <v>28348.520369999998</v>
      </c>
      <c r="W450">
        <v>28621.807669999998</v>
      </c>
      <c r="X450">
        <v>28768.840069999998</v>
      </c>
      <c r="Y450">
        <v>29069.801500000001</v>
      </c>
      <c r="Z450">
        <v>29423.682290000001</v>
      </c>
      <c r="AA450">
        <v>29810.799220000001</v>
      </c>
      <c r="AB450">
        <v>30242.505809999999</v>
      </c>
      <c r="AC450">
        <v>30469.088640000002</v>
      </c>
      <c r="AD450">
        <v>30743.303400000001</v>
      </c>
      <c r="AE450">
        <v>31045.120019999998</v>
      </c>
      <c r="AF450">
        <v>31368.718349999999</v>
      </c>
      <c r="AG450">
        <v>31721.665130000001</v>
      </c>
      <c r="AH450">
        <v>32119.883259999999</v>
      </c>
      <c r="AI450">
        <v>32530.689480000001</v>
      </c>
      <c r="AJ450">
        <v>32961.907789999997</v>
      </c>
      <c r="AK450">
        <v>33406.859400000001</v>
      </c>
      <c r="AL450">
        <v>33856.760849999999</v>
      </c>
      <c r="AM450">
        <v>34285.480660000001</v>
      </c>
      <c r="AN450">
        <v>34754.009689999999</v>
      </c>
      <c r="AO450">
        <v>35220.949520000002</v>
      </c>
      <c r="AP450">
        <v>35697.584499999997</v>
      </c>
      <c r="AQ450">
        <v>36166.426330000002</v>
      </c>
      <c r="AR450">
        <v>36644.094239999999</v>
      </c>
      <c r="AS450">
        <v>37115.256009999997</v>
      </c>
      <c r="AT450">
        <v>37591.418409999998</v>
      </c>
      <c r="AU450">
        <v>38071.586009999999</v>
      </c>
      <c r="AV450">
        <v>38570.399279999998</v>
      </c>
    </row>
    <row r="451" spans="1:48" x14ac:dyDescent="0.25">
      <c r="A451" s="28" t="s">
        <v>2260</v>
      </c>
      <c r="B451">
        <v>7823.0662194010201</v>
      </c>
      <c r="C451">
        <v>7948.6680779959697</v>
      </c>
      <c r="D451">
        <v>8076.2865149999998</v>
      </c>
      <c r="E451">
        <v>8521.1474689999995</v>
      </c>
      <c r="F451">
        <v>8491.0969619999996</v>
      </c>
      <c r="G451">
        <v>7277.9819660000003</v>
      </c>
      <c r="H451">
        <v>7480.5671689999999</v>
      </c>
      <c r="I451">
        <v>7239.195541</v>
      </c>
      <c r="J451">
        <v>7181.6989970000004</v>
      </c>
      <c r="K451">
        <v>7291.3540860000003</v>
      </c>
      <c r="L451">
        <v>7415.1140379999997</v>
      </c>
      <c r="M451">
        <v>7552.2629989999996</v>
      </c>
      <c r="N451">
        <v>7658.9608539999999</v>
      </c>
      <c r="O451">
        <v>8027.7978789999997</v>
      </c>
      <c r="P451">
        <v>8807.2990759999902</v>
      </c>
      <c r="Q451">
        <v>9136.9004750000004</v>
      </c>
      <c r="R451">
        <v>9133.3951670000006</v>
      </c>
      <c r="S451">
        <v>9025.3679329999995</v>
      </c>
      <c r="T451">
        <v>9095.5878900000007</v>
      </c>
      <c r="U451">
        <v>9226.4424350000008</v>
      </c>
      <c r="V451">
        <v>9326.7706369999996</v>
      </c>
      <c r="W451">
        <v>9398.1315159999995</v>
      </c>
      <c r="X451">
        <v>9454.5042639999901</v>
      </c>
      <c r="Y451">
        <v>9527.63664099999</v>
      </c>
      <c r="Z451">
        <v>9609.5787789999995</v>
      </c>
      <c r="AA451">
        <v>9695.4366649999902</v>
      </c>
      <c r="AB451">
        <v>9787.3612850000009</v>
      </c>
      <c r="AC451">
        <v>9866.3993399999999</v>
      </c>
      <c r="AD451">
        <v>9950.7104049999998</v>
      </c>
      <c r="AE451">
        <v>10042.83864</v>
      </c>
      <c r="AF451">
        <v>10142.70285</v>
      </c>
      <c r="AG451">
        <v>10250.986059999999</v>
      </c>
      <c r="AH451">
        <v>10374.57778</v>
      </c>
      <c r="AI451">
        <v>10508.48669</v>
      </c>
      <c r="AJ451">
        <v>10649.182339999999</v>
      </c>
      <c r="AK451">
        <v>10796.0707</v>
      </c>
      <c r="AL451">
        <v>10946.77277</v>
      </c>
      <c r="AM451">
        <v>11097.119210000001</v>
      </c>
      <c r="AN451">
        <v>11258.25179</v>
      </c>
      <c r="AO451">
        <v>11420.289510000001</v>
      </c>
      <c r="AP451">
        <v>11581.996740000001</v>
      </c>
      <c r="AQ451">
        <v>11743.71163</v>
      </c>
      <c r="AR451">
        <v>11906.500389999999</v>
      </c>
      <c r="AS451">
        <v>12070.031080000001</v>
      </c>
      <c r="AT451">
        <v>12235.92628</v>
      </c>
      <c r="AU451">
        <v>12403.53887</v>
      </c>
      <c r="AV451">
        <v>12576.275739999999</v>
      </c>
    </row>
    <row r="452" spans="1:48" x14ac:dyDescent="0.25">
      <c r="A452" s="28" t="s">
        <v>2261</v>
      </c>
      <c r="B452">
        <v>8949.8361689486701</v>
      </c>
      <c r="C452">
        <v>9093.52868354768</v>
      </c>
      <c r="D452">
        <v>9239.5282279999901</v>
      </c>
      <c r="E452">
        <v>9509.2884429999995</v>
      </c>
      <c r="F452">
        <v>9472.7797699999901</v>
      </c>
      <c r="G452">
        <v>8130.956475</v>
      </c>
      <c r="H452">
        <v>8654.4709189999994</v>
      </c>
      <c r="I452">
        <v>8992.2045780000008</v>
      </c>
      <c r="J452">
        <v>8880.1686150000005</v>
      </c>
      <c r="K452">
        <v>9266.7040010000001</v>
      </c>
      <c r="L452">
        <v>9048.4403419999999</v>
      </c>
      <c r="M452">
        <v>9284.0878969999994</v>
      </c>
      <c r="N452">
        <v>9339.5608470000006</v>
      </c>
      <c r="O452">
        <v>9556.7401649999902</v>
      </c>
      <c r="P452">
        <v>10088.48064</v>
      </c>
      <c r="Q452">
        <v>10298.1854</v>
      </c>
      <c r="R452">
        <v>10210.142959999999</v>
      </c>
      <c r="S452">
        <v>10121.879580000001</v>
      </c>
      <c r="T452">
        <v>10138.14839</v>
      </c>
      <c r="U452">
        <v>10152.682349999999</v>
      </c>
      <c r="V452">
        <v>10272.255639999999</v>
      </c>
      <c r="W452">
        <v>10344.562830000001</v>
      </c>
      <c r="X452">
        <v>10408.46524</v>
      </c>
      <c r="Y452">
        <v>10474.3796</v>
      </c>
      <c r="Z452">
        <v>10580.121740000001</v>
      </c>
      <c r="AA452">
        <v>10702.49021</v>
      </c>
      <c r="AB452">
        <v>10832.99164</v>
      </c>
      <c r="AC452">
        <v>10953.126249999999</v>
      </c>
      <c r="AD452">
        <v>11075.18705</v>
      </c>
      <c r="AE452">
        <v>11217.891229999999</v>
      </c>
      <c r="AF452">
        <v>11374.306280000001</v>
      </c>
      <c r="AG452">
        <v>11544.13688</v>
      </c>
      <c r="AH452">
        <v>11741.5005</v>
      </c>
      <c r="AI452">
        <v>11953.3709</v>
      </c>
      <c r="AJ452">
        <v>12172.891589999999</v>
      </c>
      <c r="AK452">
        <v>12403.76137</v>
      </c>
      <c r="AL452">
        <v>12640.396629999999</v>
      </c>
      <c r="AM452">
        <v>12876.484549999999</v>
      </c>
      <c r="AN452">
        <v>13118.333720000001</v>
      </c>
      <c r="AO452">
        <v>13363.68316</v>
      </c>
      <c r="AP452">
        <v>13610.64122</v>
      </c>
      <c r="AQ452">
        <v>13857.26633</v>
      </c>
      <c r="AR452">
        <v>14105.73178</v>
      </c>
      <c r="AS452">
        <v>14357.65079</v>
      </c>
      <c r="AT452">
        <v>14612.90854</v>
      </c>
      <c r="AU452">
        <v>14871.24444</v>
      </c>
      <c r="AV452">
        <v>15137.84323</v>
      </c>
    </row>
    <row r="453" spans="1:48" x14ac:dyDescent="0.25">
      <c r="A453" s="28" t="s">
        <v>2262</v>
      </c>
      <c r="B453">
        <v>612914.91248629696</v>
      </c>
      <c r="C453">
        <v>622755.45965921006</v>
      </c>
      <c r="D453">
        <v>632754</v>
      </c>
      <c r="E453">
        <v>653507.96810000006</v>
      </c>
      <c r="F453">
        <v>650587.94220000005</v>
      </c>
      <c r="G453">
        <v>607190.97589999996</v>
      </c>
      <c r="H453">
        <v>629044.62789999996</v>
      </c>
      <c r="I453">
        <v>637853.50020000001</v>
      </c>
      <c r="J453">
        <v>640141.11899999995</v>
      </c>
      <c r="K453">
        <v>642986.31129999994</v>
      </c>
      <c r="L453">
        <v>654585.51870000002</v>
      </c>
      <c r="M453">
        <v>671106.87890000001</v>
      </c>
      <c r="N453">
        <v>677201.64919999999</v>
      </c>
      <c r="O453">
        <v>706580.14569999999</v>
      </c>
      <c r="P453">
        <v>725331.66879999998</v>
      </c>
      <c r="Q453">
        <v>750359.57010000001</v>
      </c>
      <c r="R453">
        <v>754974.95620000002</v>
      </c>
      <c r="S453">
        <v>773377.22450000001</v>
      </c>
      <c r="T453">
        <v>779927.29740000004</v>
      </c>
      <c r="U453">
        <v>794031.96120000002</v>
      </c>
      <c r="V453">
        <v>803148.06909999996</v>
      </c>
      <c r="W453">
        <v>809220.53879999998</v>
      </c>
      <c r="X453">
        <v>811485.64170000004</v>
      </c>
      <c r="Y453">
        <v>816806.17969999998</v>
      </c>
      <c r="Z453">
        <v>823309.22450000001</v>
      </c>
      <c r="AA453">
        <v>830419.19739999995</v>
      </c>
      <c r="AB453">
        <v>838323.84279999998</v>
      </c>
      <c r="AC453">
        <v>844538.25159999996</v>
      </c>
      <c r="AD453">
        <v>852377.62470000004</v>
      </c>
      <c r="AE453">
        <v>860807.19059999997</v>
      </c>
      <c r="AF453">
        <v>869815.59380000003</v>
      </c>
      <c r="AG453">
        <v>880135.71699999995</v>
      </c>
      <c r="AH453">
        <v>891053.09050000005</v>
      </c>
      <c r="AI453">
        <v>902561.73970000003</v>
      </c>
      <c r="AJ453">
        <v>914694.96939999994</v>
      </c>
      <c r="AK453">
        <v>927289.71380000003</v>
      </c>
      <c r="AL453">
        <v>940112.71779999998</v>
      </c>
      <c r="AM453">
        <v>952863.63269999996</v>
      </c>
      <c r="AN453">
        <v>966426.48659999995</v>
      </c>
      <c r="AO453">
        <v>979945.6544</v>
      </c>
      <c r="AP453">
        <v>993625.92790000001</v>
      </c>
      <c r="AQ453">
        <v>1007115.2659999999</v>
      </c>
      <c r="AR453">
        <v>1020848.412</v>
      </c>
      <c r="AS453">
        <v>1034513.662</v>
      </c>
      <c r="AT453">
        <v>1048347.137</v>
      </c>
      <c r="AU453">
        <v>1062310.977</v>
      </c>
      <c r="AV453">
        <v>1076751.3470000001</v>
      </c>
    </row>
    <row r="454" spans="1:48" x14ac:dyDescent="0.25">
      <c r="A454" s="28" t="s">
        <v>2263</v>
      </c>
      <c r="B454">
        <v>82435.687031980502</v>
      </c>
      <c r="C454">
        <v>83759.218651857402</v>
      </c>
      <c r="D454">
        <v>85104</v>
      </c>
      <c r="E454">
        <v>87702.8505</v>
      </c>
      <c r="F454">
        <v>87347.402400000006</v>
      </c>
      <c r="G454">
        <v>81212.651859999998</v>
      </c>
      <c r="H454">
        <v>83689.452229999995</v>
      </c>
      <c r="I454">
        <v>84881.789090000006</v>
      </c>
      <c r="J454">
        <v>84374.317670000004</v>
      </c>
      <c r="K454">
        <v>84545.88751</v>
      </c>
      <c r="L454">
        <v>85552.174750000006</v>
      </c>
      <c r="M454">
        <v>87518.849199999997</v>
      </c>
      <c r="N454">
        <v>88546.005189999996</v>
      </c>
      <c r="O454">
        <v>91888.629860000001</v>
      </c>
      <c r="P454">
        <v>93942.281839999996</v>
      </c>
      <c r="Q454">
        <v>96689.981440000003</v>
      </c>
      <c r="R454">
        <v>98011.993359999906</v>
      </c>
      <c r="S454">
        <v>99439.814979999996</v>
      </c>
      <c r="T454">
        <v>100685.8178</v>
      </c>
      <c r="U454">
        <v>102264.18949999999</v>
      </c>
      <c r="V454">
        <v>103708.95110000001</v>
      </c>
      <c r="W454">
        <v>104864.13770000001</v>
      </c>
      <c r="X454">
        <v>105866.6617</v>
      </c>
      <c r="Y454">
        <v>106882.7258</v>
      </c>
      <c r="Z454">
        <v>107928.3134</v>
      </c>
      <c r="AA454">
        <v>108992.3051</v>
      </c>
      <c r="AB454">
        <v>110089.36930000001</v>
      </c>
      <c r="AC454">
        <v>111160.6477</v>
      </c>
      <c r="AD454">
        <v>112293.61500000001</v>
      </c>
      <c r="AE454">
        <v>113480.46249999999</v>
      </c>
      <c r="AF454">
        <v>114739.00229999999</v>
      </c>
      <c r="AG454">
        <v>116102.7499</v>
      </c>
      <c r="AH454">
        <v>117570.3798</v>
      </c>
      <c r="AI454">
        <v>119163.37519999999</v>
      </c>
      <c r="AJ454">
        <v>120850.6312</v>
      </c>
      <c r="AK454">
        <v>122617.3985</v>
      </c>
      <c r="AL454">
        <v>124442.9636</v>
      </c>
      <c r="AM454">
        <v>126326.59050000001</v>
      </c>
      <c r="AN454">
        <v>128274.73940000001</v>
      </c>
      <c r="AO454">
        <v>130247.96980000001</v>
      </c>
      <c r="AP454">
        <v>132233.96170000001</v>
      </c>
      <c r="AQ454">
        <v>134217.78520000001</v>
      </c>
      <c r="AR454">
        <v>136206.37479999999</v>
      </c>
      <c r="AS454">
        <v>138200.94899999999</v>
      </c>
      <c r="AT454">
        <v>140212.4209</v>
      </c>
      <c r="AU454">
        <v>142239.97829999999</v>
      </c>
      <c r="AV454">
        <v>144289.0759</v>
      </c>
    </row>
    <row r="455" spans="1:48" x14ac:dyDescent="0.25">
      <c r="A455" s="28" t="s">
        <v>2264</v>
      </c>
      <c r="B455">
        <v>26.153454007608001</v>
      </c>
      <c r="C455">
        <v>26.573356171274501</v>
      </c>
      <c r="D455">
        <v>27.001964869999998</v>
      </c>
      <c r="E455">
        <v>26.85652704</v>
      </c>
      <c r="F455">
        <v>23.722396549999999</v>
      </c>
      <c r="G455">
        <v>21.52593895</v>
      </c>
      <c r="H455">
        <v>21.2251303</v>
      </c>
      <c r="I455">
        <v>20.241970949999999</v>
      </c>
      <c r="J455">
        <v>19.672945500000001</v>
      </c>
      <c r="K455">
        <v>20.300401140000002</v>
      </c>
      <c r="L455">
        <v>19.416217339999999</v>
      </c>
      <c r="M455">
        <v>18.046219579999999</v>
      </c>
      <c r="N455">
        <v>13.647654429999999</v>
      </c>
      <c r="O455">
        <v>10.34731618</v>
      </c>
      <c r="P455">
        <v>8.1355361290000001</v>
      </c>
      <c r="Q455">
        <v>7.9732472330000004</v>
      </c>
      <c r="R455">
        <v>7.097712166</v>
      </c>
      <c r="S455">
        <v>6.6811025940000004</v>
      </c>
      <c r="T455">
        <v>6.7515312950000004</v>
      </c>
      <c r="U455">
        <v>6.938891784</v>
      </c>
      <c r="V455">
        <v>6.8845927920000003</v>
      </c>
      <c r="W455">
        <v>6.743038501</v>
      </c>
      <c r="X455">
        <v>6.5597066149999996</v>
      </c>
      <c r="Y455">
        <v>6.6053454120000001</v>
      </c>
      <c r="Z455">
        <v>6.7318917909999998</v>
      </c>
      <c r="AA455">
        <v>6.8679134399999997</v>
      </c>
      <c r="AB455">
        <v>7.006771831</v>
      </c>
      <c r="AC455">
        <v>7.0975832580000002</v>
      </c>
      <c r="AD455">
        <v>7.1937501160000004</v>
      </c>
      <c r="AE455">
        <v>7.2970085349999998</v>
      </c>
      <c r="AF455">
        <v>7.4026403070000004</v>
      </c>
      <c r="AG455">
        <v>7.5141811079999998</v>
      </c>
      <c r="AH455">
        <v>7.6335929030000003</v>
      </c>
      <c r="AI455">
        <v>7.7548582210000001</v>
      </c>
      <c r="AJ455">
        <v>7.8801501749999998</v>
      </c>
      <c r="AK455">
        <v>8.0081091569999998</v>
      </c>
      <c r="AL455">
        <v>8.1370600609999997</v>
      </c>
      <c r="AM455">
        <v>8.2974420149999997</v>
      </c>
      <c r="AN455">
        <v>8.4631365899999995</v>
      </c>
      <c r="AO455">
        <v>8.627369624</v>
      </c>
      <c r="AP455">
        <v>8.7942693280000004</v>
      </c>
      <c r="AQ455">
        <v>8.9612205449999998</v>
      </c>
      <c r="AR455">
        <v>9.1007505250000005</v>
      </c>
      <c r="AS455">
        <v>9.2399125380000005</v>
      </c>
      <c r="AT455">
        <v>9.3824490970000003</v>
      </c>
      <c r="AU455">
        <v>9.5267105349999994</v>
      </c>
      <c r="AV455">
        <v>9.6741091719999996</v>
      </c>
    </row>
    <row r="456" spans="1:48" x14ac:dyDescent="0.25">
      <c r="A456" s="28" t="s">
        <v>2265</v>
      </c>
      <c r="B456">
        <v>7526.1530589474896</v>
      </c>
      <c r="C456">
        <v>7646.9878807120704</v>
      </c>
      <c r="D456">
        <v>7760.2703300000003</v>
      </c>
      <c r="E456">
        <v>7797.9562249999999</v>
      </c>
      <c r="F456">
        <v>7610.2941629999996</v>
      </c>
      <c r="G456">
        <v>7433.511598</v>
      </c>
      <c r="H456">
        <v>7389.4790389999998</v>
      </c>
      <c r="I456">
        <v>7259.6406370000004</v>
      </c>
      <c r="J456">
        <v>7068.2915620000003</v>
      </c>
      <c r="K456">
        <v>6950.1604129999996</v>
      </c>
      <c r="L456">
        <v>6918.3410700000004</v>
      </c>
      <c r="M456">
        <v>6968.7295759999997</v>
      </c>
      <c r="N456">
        <v>6863.2424350000001</v>
      </c>
      <c r="O456">
        <v>6721.1275139999998</v>
      </c>
      <c r="P456">
        <v>6533.9988389999999</v>
      </c>
      <c r="Q456">
        <v>6448.1660659999998</v>
      </c>
      <c r="R456">
        <v>6202.5749379999997</v>
      </c>
      <c r="S456">
        <v>6114.9151929999998</v>
      </c>
      <c r="T456">
        <v>6014.8819590000003</v>
      </c>
      <c r="U456">
        <v>5920.5699969999996</v>
      </c>
      <c r="V456">
        <v>5798.868708</v>
      </c>
      <c r="W456">
        <v>5665.6969019999997</v>
      </c>
      <c r="X456">
        <v>5552.9764029999997</v>
      </c>
      <c r="Y456">
        <v>5467.207093</v>
      </c>
      <c r="Z456">
        <v>5394.5648840000003</v>
      </c>
      <c r="AA456">
        <v>5327.7182519999997</v>
      </c>
      <c r="AB456">
        <v>5266.3983440000002</v>
      </c>
      <c r="AC456">
        <v>5179.627117</v>
      </c>
      <c r="AD456">
        <v>5092.3329389999999</v>
      </c>
      <c r="AE456">
        <v>5008.2232139999996</v>
      </c>
      <c r="AF456">
        <v>4925.8434090000001</v>
      </c>
      <c r="AG456">
        <v>4845.222127</v>
      </c>
      <c r="AH456">
        <v>4769.0158439999996</v>
      </c>
      <c r="AI456">
        <v>4693.5776679999999</v>
      </c>
      <c r="AJ456">
        <v>4620.6495139999997</v>
      </c>
      <c r="AK456">
        <v>4549.4359729999996</v>
      </c>
      <c r="AL456">
        <v>4479.2770689999998</v>
      </c>
      <c r="AM456">
        <v>4413.5974729999998</v>
      </c>
      <c r="AN456">
        <v>4350.8281960000004</v>
      </c>
      <c r="AO456">
        <v>4295.7340329999997</v>
      </c>
      <c r="AP456">
        <v>4312.6479879999997</v>
      </c>
      <c r="AQ456">
        <v>4342.5676480000002</v>
      </c>
      <c r="AR456">
        <v>4374.9103949999999</v>
      </c>
      <c r="AS456">
        <v>4406.700006</v>
      </c>
      <c r="AT456">
        <v>4438.2343689999998</v>
      </c>
      <c r="AU456">
        <v>4469.8157789999996</v>
      </c>
      <c r="AV456">
        <v>4504.3705570000002</v>
      </c>
    </row>
    <row r="457" spans="1:48" x14ac:dyDescent="0.25">
      <c r="A457" s="28" t="s">
        <v>2266</v>
      </c>
      <c r="B457">
        <v>397.35747153758302</v>
      </c>
      <c r="C457">
        <v>403.73717427203502</v>
      </c>
      <c r="D457">
        <v>409.40733239999997</v>
      </c>
      <c r="E457">
        <v>599.14655000000005</v>
      </c>
      <c r="F457">
        <v>803.78640700000005</v>
      </c>
      <c r="G457">
        <v>990.31915489999994</v>
      </c>
      <c r="H457">
        <v>1176.813915</v>
      </c>
      <c r="I457">
        <v>1345.1014110000001</v>
      </c>
      <c r="J457">
        <v>1497.2406430000001</v>
      </c>
      <c r="K457">
        <v>1656.911511</v>
      </c>
      <c r="L457">
        <v>1833.9350260000001</v>
      </c>
      <c r="M457">
        <v>2032.9920669999999</v>
      </c>
      <c r="N457">
        <v>2044.349019</v>
      </c>
      <c r="O457">
        <v>2024.0685550000001</v>
      </c>
      <c r="P457">
        <v>1998.5109910000001</v>
      </c>
      <c r="Q457">
        <v>2009.3049639999999</v>
      </c>
      <c r="R457">
        <v>1970.441521</v>
      </c>
      <c r="S457">
        <v>2043.022107</v>
      </c>
      <c r="T457">
        <v>2114.439093</v>
      </c>
      <c r="U457">
        <v>2177.6688469999999</v>
      </c>
      <c r="V457">
        <v>2229.2179879999999</v>
      </c>
      <c r="W457">
        <v>2276.6827490000001</v>
      </c>
      <c r="X457">
        <v>2235.6842059999999</v>
      </c>
      <c r="Y457">
        <v>2192.7294360000001</v>
      </c>
      <c r="Z457">
        <v>2158.8209889999998</v>
      </c>
      <c r="AA457">
        <v>2129.4984020000002</v>
      </c>
      <c r="AB457">
        <v>2102.4738149999998</v>
      </c>
      <c r="AC457">
        <v>2063.8656740000001</v>
      </c>
      <c r="AD457">
        <v>2024.6483049999999</v>
      </c>
      <c r="AE457">
        <v>1986.694205</v>
      </c>
      <c r="AF457">
        <v>1949.644992</v>
      </c>
      <c r="AG457">
        <v>1913.1866170000001</v>
      </c>
      <c r="AH457">
        <v>1881.117336</v>
      </c>
      <c r="AI457">
        <v>1849.696158</v>
      </c>
      <c r="AJ457">
        <v>1819.1962579999999</v>
      </c>
      <c r="AK457">
        <v>1789.0743789999999</v>
      </c>
      <c r="AL457">
        <v>1759.3879119999999</v>
      </c>
      <c r="AM457">
        <v>1737.096051</v>
      </c>
      <c r="AN457">
        <v>1716.691018</v>
      </c>
      <c r="AO457">
        <v>1699.263551</v>
      </c>
      <c r="AP457">
        <v>1711.2095670000001</v>
      </c>
      <c r="AQ457">
        <v>1728.7678510000001</v>
      </c>
      <c r="AR457">
        <v>1748.896236</v>
      </c>
      <c r="AS457">
        <v>1769.3001879999999</v>
      </c>
      <c r="AT457">
        <v>1789.8514</v>
      </c>
      <c r="AU457">
        <v>1810.712849</v>
      </c>
      <c r="AV457">
        <v>1833.1608189999999</v>
      </c>
    </row>
    <row r="458" spans="1:48" x14ac:dyDescent="0.25">
      <c r="A458" s="28" t="s">
        <v>2267</v>
      </c>
      <c r="B458">
        <v>12631.6666982195</v>
      </c>
      <c r="C458">
        <v>12834.472192887801</v>
      </c>
      <c r="D458">
        <v>13073.183010000001</v>
      </c>
      <c r="E458">
        <v>13347.366690000001</v>
      </c>
      <c r="F458">
        <v>13620.13975</v>
      </c>
      <c r="G458">
        <v>13012.086079999999</v>
      </c>
      <c r="H458">
        <v>13174.7708</v>
      </c>
      <c r="I458">
        <v>13544.56811</v>
      </c>
      <c r="J458">
        <v>13730.04752</v>
      </c>
      <c r="K458">
        <v>13665.31069</v>
      </c>
      <c r="L458">
        <v>13549.871300000001</v>
      </c>
      <c r="M458">
        <v>13271.03715</v>
      </c>
      <c r="N458">
        <v>12589.18103</v>
      </c>
      <c r="O458">
        <v>12264.6728</v>
      </c>
      <c r="P458">
        <v>12189.10296</v>
      </c>
      <c r="Q458">
        <v>11815.825570000001</v>
      </c>
      <c r="R458">
        <v>11376.15155</v>
      </c>
      <c r="S458">
        <v>11890.12103</v>
      </c>
      <c r="T458">
        <v>12497.909449999999</v>
      </c>
      <c r="U458">
        <v>13116.283659999999</v>
      </c>
      <c r="V458">
        <v>14169.67073</v>
      </c>
      <c r="W458">
        <v>15348.668229999999</v>
      </c>
      <c r="X458">
        <v>15475.693139999999</v>
      </c>
      <c r="Y458">
        <v>15471.571169999999</v>
      </c>
      <c r="Z458">
        <v>15523.15935</v>
      </c>
      <c r="AA458">
        <v>15637.03824</v>
      </c>
      <c r="AB458">
        <v>15769.515170000001</v>
      </c>
      <c r="AC458">
        <v>15565.30222</v>
      </c>
      <c r="AD458">
        <v>15326.22926</v>
      </c>
      <c r="AE458">
        <v>15104.8351</v>
      </c>
      <c r="AF458">
        <v>14877.197630000001</v>
      </c>
      <c r="AG458">
        <v>14652.80543</v>
      </c>
      <c r="AH458">
        <v>14378.344359999999</v>
      </c>
      <c r="AI458">
        <v>14098.989750000001</v>
      </c>
      <c r="AJ458">
        <v>13820.96781</v>
      </c>
      <c r="AK458">
        <v>13528.907660000001</v>
      </c>
      <c r="AL458">
        <v>13232.94837</v>
      </c>
      <c r="AM458">
        <v>12900.44282</v>
      </c>
      <c r="AN458">
        <v>12564.660970000001</v>
      </c>
      <c r="AO458">
        <v>12230.10923</v>
      </c>
      <c r="AP458">
        <v>11898.783369999999</v>
      </c>
      <c r="AQ458">
        <v>11568.535620000001</v>
      </c>
      <c r="AR458">
        <v>11146.56926</v>
      </c>
      <c r="AS458">
        <v>10714.38241</v>
      </c>
      <c r="AT458">
        <v>10291.551750000001</v>
      </c>
      <c r="AU458">
        <v>9876.3602730000002</v>
      </c>
      <c r="AV458">
        <v>9470.6106149999996</v>
      </c>
    </row>
    <row r="459" spans="1:48" x14ac:dyDescent="0.25">
      <c r="A459" s="28" t="s">
        <v>2268</v>
      </c>
      <c r="B459">
        <v>369.74491608749099</v>
      </c>
      <c r="C459">
        <v>375.68129031265801</v>
      </c>
      <c r="D459">
        <v>382.69010350000002</v>
      </c>
      <c r="E459">
        <v>371.64397680000002</v>
      </c>
      <c r="F459">
        <v>358.26379700000001</v>
      </c>
      <c r="G459">
        <v>323.93707260000002</v>
      </c>
      <c r="H459">
        <v>310.74508530000003</v>
      </c>
      <c r="I459">
        <v>302.72227980000002</v>
      </c>
      <c r="J459">
        <v>290.7577953</v>
      </c>
      <c r="K459">
        <v>274.18270460000002</v>
      </c>
      <c r="L459">
        <v>257.57658579999998</v>
      </c>
      <c r="M459">
        <v>239.00654270000001</v>
      </c>
      <c r="N459">
        <v>209.11602790000001</v>
      </c>
      <c r="O459">
        <v>184.6379264</v>
      </c>
      <c r="P459">
        <v>163.09017549999999</v>
      </c>
      <c r="Q459">
        <v>136.6702736</v>
      </c>
      <c r="R459">
        <v>109.1149851</v>
      </c>
      <c r="S459">
        <v>139.3971622</v>
      </c>
      <c r="T459">
        <v>179.83781959999999</v>
      </c>
      <c r="U459">
        <v>219.4094078</v>
      </c>
      <c r="V459">
        <v>232.18113249999999</v>
      </c>
      <c r="W459">
        <v>241.52229629999999</v>
      </c>
      <c r="X459">
        <v>240.95581730000001</v>
      </c>
      <c r="Y459">
        <v>239.77486730000001</v>
      </c>
      <c r="Z459">
        <v>239.24569339999999</v>
      </c>
      <c r="AA459">
        <v>239.51486180000001</v>
      </c>
      <c r="AB459">
        <v>240.02361880000001</v>
      </c>
      <c r="AC459">
        <v>244.8466238</v>
      </c>
      <c r="AD459">
        <v>250.38728219999999</v>
      </c>
      <c r="AE459">
        <v>255.78024970000001</v>
      </c>
      <c r="AF459">
        <v>261.24862839999997</v>
      </c>
      <c r="AG459">
        <v>266.79207550000001</v>
      </c>
      <c r="AH459">
        <v>266.8326419</v>
      </c>
      <c r="AI459">
        <v>266.13683329999998</v>
      </c>
      <c r="AJ459">
        <v>265.627004</v>
      </c>
      <c r="AK459">
        <v>265.04740650000002</v>
      </c>
      <c r="AL459">
        <v>264.3792176</v>
      </c>
      <c r="AM459">
        <v>268.78052059999999</v>
      </c>
      <c r="AN459">
        <v>273.8516722</v>
      </c>
      <c r="AO459">
        <v>278.63761410000001</v>
      </c>
      <c r="AP459">
        <v>283.3120505</v>
      </c>
      <c r="AQ459">
        <v>287.92545189999998</v>
      </c>
      <c r="AR459">
        <v>289.8413013</v>
      </c>
      <c r="AS459">
        <v>291.27749139999997</v>
      </c>
      <c r="AT459">
        <v>292.78649760000002</v>
      </c>
      <c r="AU459">
        <v>294.31456170000001</v>
      </c>
      <c r="AV459">
        <v>295.91386249999999</v>
      </c>
    </row>
    <row r="460" spans="1:48" x14ac:dyDescent="0.25">
      <c r="A460" s="28" t="s">
        <v>2269</v>
      </c>
      <c r="B460">
        <v>144.87804527610501</v>
      </c>
      <c r="C460">
        <v>147.20410915514501</v>
      </c>
      <c r="D460">
        <v>149.9633686</v>
      </c>
      <c r="E460">
        <v>153.37678539999999</v>
      </c>
      <c r="F460">
        <v>156.77064569999999</v>
      </c>
      <c r="G460">
        <v>149.92611059999999</v>
      </c>
      <c r="H460">
        <v>152.0064678</v>
      </c>
      <c r="I460">
        <v>156.53082889999999</v>
      </c>
      <c r="J460">
        <v>158.92190919999999</v>
      </c>
      <c r="K460">
        <v>158.40737390000001</v>
      </c>
      <c r="L460">
        <v>157.29136980000001</v>
      </c>
      <c r="M460">
        <v>154.2548918</v>
      </c>
      <c r="N460">
        <v>162.60555400000001</v>
      </c>
      <c r="O460">
        <v>177.8925055</v>
      </c>
      <c r="P460">
        <v>197.009952</v>
      </c>
      <c r="Q460">
        <v>211.88369059999999</v>
      </c>
      <c r="R460">
        <v>225.9078505</v>
      </c>
      <c r="S460">
        <v>219.55932670000001</v>
      </c>
      <c r="T460">
        <v>209.6907266</v>
      </c>
      <c r="U460">
        <v>201.34661539999999</v>
      </c>
      <c r="V460">
        <v>137.13203290000001</v>
      </c>
      <c r="W460">
        <v>70.713335779999994</v>
      </c>
      <c r="X460">
        <v>66.439921339999998</v>
      </c>
      <c r="Y460">
        <v>68.999368579999995</v>
      </c>
      <c r="Z460">
        <v>70.234655540000006</v>
      </c>
      <c r="AA460">
        <v>70.869812350000004</v>
      </c>
      <c r="AB460">
        <v>71.514431149999893</v>
      </c>
      <c r="AC460">
        <v>72.195820029999894</v>
      </c>
      <c r="AD460">
        <v>72.928813500000004</v>
      </c>
      <c r="AE460">
        <v>73.672951990000001</v>
      </c>
      <c r="AF460">
        <v>74.424106230000007</v>
      </c>
      <c r="AG460">
        <v>75.192836080000006</v>
      </c>
      <c r="AH460">
        <v>75.960943580000006</v>
      </c>
      <c r="AI460">
        <v>76.732138399999997</v>
      </c>
      <c r="AJ460">
        <v>77.492826379999997</v>
      </c>
      <c r="AK460">
        <v>78.241916439999997</v>
      </c>
      <c r="AL460">
        <v>78.969912859999994</v>
      </c>
      <c r="AM460">
        <v>79.54476425</v>
      </c>
      <c r="AN460">
        <v>80.090769960000003</v>
      </c>
      <c r="AO460">
        <v>80.620771419999997</v>
      </c>
      <c r="AP460">
        <v>81.148774880000005</v>
      </c>
      <c r="AQ460">
        <v>81.660791709999998</v>
      </c>
      <c r="AR460">
        <v>109.7652557</v>
      </c>
      <c r="AS460">
        <v>142.7594474</v>
      </c>
      <c r="AT460">
        <v>173.96051800000001</v>
      </c>
      <c r="AU460">
        <v>204.15774959999999</v>
      </c>
      <c r="AV460">
        <v>234.3814409</v>
      </c>
    </row>
    <row r="461" spans="1:48" x14ac:dyDescent="0.25">
      <c r="A461" s="28" t="s">
        <v>2270</v>
      </c>
      <c r="B461">
        <v>445.34935352337101</v>
      </c>
      <c r="C461">
        <v>452.49958144651902</v>
      </c>
      <c r="D461">
        <v>460.99045530000001</v>
      </c>
      <c r="E461">
        <v>436.10015850000002</v>
      </c>
      <c r="F461">
        <v>407.98164109999999</v>
      </c>
      <c r="G461">
        <v>358.25198760000001</v>
      </c>
      <c r="H461">
        <v>333.98649740000002</v>
      </c>
      <c r="I461">
        <v>316.26902769999998</v>
      </c>
      <c r="J461">
        <v>295.2526762</v>
      </c>
      <c r="K461">
        <v>270.60090129999998</v>
      </c>
      <c r="L461">
        <v>247.06001420000001</v>
      </c>
      <c r="M461">
        <v>222.78133890000001</v>
      </c>
      <c r="N461">
        <v>188.14629930000001</v>
      </c>
      <c r="O461">
        <v>158.3642619</v>
      </c>
      <c r="P461">
        <v>130.6502935</v>
      </c>
      <c r="Q461">
        <v>98.558034980000002</v>
      </c>
      <c r="R461">
        <v>65.439473719999995</v>
      </c>
      <c r="S461">
        <v>61.003511889999999</v>
      </c>
      <c r="T461">
        <v>59.65408334</v>
      </c>
      <c r="U461">
        <v>57.703533540000002</v>
      </c>
      <c r="V461">
        <v>38.948488089999998</v>
      </c>
      <c r="W461">
        <v>19.54360629</v>
      </c>
      <c r="X461">
        <v>18.298293099999999</v>
      </c>
      <c r="Y461">
        <v>19.0193829</v>
      </c>
      <c r="Z461">
        <v>19.362245479999999</v>
      </c>
      <c r="AA461">
        <v>19.530722470000001</v>
      </c>
      <c r="AB461">
        <v>19.70073691</v>
      </c>
      <c r="AC461">
        <v>19.88313419</v>
      </c>
      <c r="AD461">
        <v>20.080168390000001</v>
      </c>
      <c r="AE461">
        <v>20.28020729</v>
      </c>
      <c r="AF461">
        <v>20.481802259999998</v>
      </c>
      <c r="AG461">
        <v>20.68818525</v>
      </c>
      <c r="AH461">
        <v>20.89828266</v>
      </c>
      <c r="AI461">
        <v>21.109759449999999</v>
      </c>
      <c r="AJ461">
        <v>21.318181339999999</v>
      </c>
      <c r="AK461">
        <v>21.52329391</v>
      </c>
      <c r="AL461">
        <v>21.72259184</v>
      </c>
      <c r="AM461">
        <v>21.8798125</v>
      </c>
      <c r="AN461">
        <v>22.02910558</v>
      </c>
      <c r="AO461">
        <v>22.173993899999999</v>
      </c>
      <c r="AP461">
        <v>22.318331140000002</v>
      </c>
      <c r="AQ461">
        <v>22.458271150000002</v>
      </c>
      <c r="AR461">
        <v>22.519497470000001</v>
      </c>
      <c r="AS461">
        <v>22.561117589999999</v>
      </c>
      <c r="AT461">
        <v>22.60288456</v>
      </c>
      <c r="AU461">
        <v>22.643749589999999</v>
      </c>
      <c r="AV461">
        <v>22.690010130000001</v>
      </c>
    </row>
    <row r="462" spans="1:48" x14ac:dyDescent="0.25">
      <c r="A462" s="28" t="s">
        <v>2271</v>
      </c>
      <c r="B462">
        <v>162.96421270566501</v>
      </c>
      <c r="C462">
        <v>165.580655852923</v>
      </c>
      <c r="D462">
        <v>168.6971921</v>
      </c>
      <c r="E462">
        <v>339.91596709999999</v>
      </c>
      <c r="F462">
        <v>546.80839049999997</v>
      </c>
      <c r="G462">
        <v>677.8680597</v>
      </c>
      <c r="H462">
        <v>819.00459880000005</v>
      </c>
      <c r="I462">
        <v>961.37179070000002</v>
      </c>
      <c r="J462">
        <v>1074.3719799999999</v>
      </c>
      <c r="K462">
        <v>1141.810422</v>
      </c>
      <c r="L462">
        <v>1171.119991</v>
      </c>
      <c r="M462">
        <v>1145.069213</v>
      </c>
      <c r="N462">
        <v>1212.0878310000001</v>
      </c>
      <c r="O462">
        <v>1334.676829</v>
      </c>
      <c r="P462">
        <v>1486.597452</v>
      </c>
      <c r="Q462">
        <v>1606.5708119999999</v>
      </c>
      <c r="R462">
        <v>1720.116162</v>
      </c>
      <c r="S462">
        <v>1752.6003479999999</v>
      </c>
      <c r="T462">
        <v>1762.650054</v>
      </c>
      <c r="U462">
        <v>1776.9248660000001</v>
      </c>
      <c r="V462">
        <v>1864.6706939999999</v>
      </c>
      <c r="W462">
        <v>1943.457165</v>
      </c>
      <c r="X462">
        <v>2041.306026</v>
      </c>
      <c r="Y462">
        <v>2141.2141029999998</v>
      </c>
      <c r="Z462">
        <v>2237.684741</v>
      </c>
      <c r="AA462">
        <v>2295.7250180000001</v>
      </c>
      <c r="AB462">
        <v>2347.5983999999999</v>
      </c>
      <c r="AC462">
        <v>2435.1521080000002</v>
      </c>
      <c r="AD462">
        <v>2524.5686139999998</v>
      </c>
      <c r="AE462">
        <v>2607.131257</v>
      </c>
      <c r="AF462">
        <v>2688.750626</v>
      </c>
      <c r="AG462">
        <v>2766.0193060000001</v>
      </c>
      <c r="AH462">
        <v>2847.2884709999998</v>
      </c>
      <c r="AI462">
        <v>2924.7676299999998</v>
      </c>
      <c r="AJ462">
        <v>2996.2730729999998</v>
      </c>
      <c r="AK462">
        <v>3066.0363950000001</v>
      </c>
      <c r="AL462">
        <v>3130.156735</v>
      </c>
      <c r="AM462">
        <v>3190.8712989999999</v>
      </c>
      <c r="AN462">
        <v>3246.404051</v>
      </c>
      <c r="AO462">
        <v>3295.8816649999999</v>
      </c>
      <c r="AP462">
        <v>3340.0430809999998</v>
      </c>
      <c r="AQ462">
        <v>3378.4414109999998</v>
      </c>
      <c r="AR462">
        <v>3426.5361429999998</v>
      </c>
      <c r="AS462">
        <v>3471.876072</v>
      </c>
      <c r="AT462">
        <v>3512.92526</v>
      </c>
      <c r="AU462">
        <v>3550.0656909999998</v>
      </c>
      <c r="AV462">
        <v>3584.7354249999999</v>
      </c>
    </row>
    <row r="463" spans="1:48" x14ac:dyDescent="0.25">
      <c r="A463" s="28" t="s">
        <v>2272</v>
      </c>
      <c r="B463">
        <v>58.449814717357803</v>
      </c>
      <c r="C463">
        <v>59.388245398773201</v>
      </c>
      <c r="D463">
        <v>60.520962079999997</v>
      </c>
      <c r="E463">
        <v>80.682895439999996</v>
      </c>
      <c r="F463">
        <v>111.3102202</v>
      </c>
      <c r="G463">
        <v>141.94627919999999</v>
      </c>
      <c r="H463">
        <v>191.13126990000001</v>
      </c>
      <c r="I463">
        <v>261.51057750000001</v>
      </c>
      <c r="J463">
        <v>352.7860172</v>
      </c>
      <c r="K463">
        <v>467.28901159999998</v>
      </c>
      <c r="L463">
        <v>616.51919099999998</v>
      </c>
      <c r="M463">
        <v>803.11534940000001</v>
      </c>
      <c r="N463">
        <v>869.57136600000001</v>
      </c>
      <c r="O463">
        <v>943.36009790000003</v>
      </c>
      <c r="P463">
        <v>1045.8145280000001</v>
      </c>
      <c r="Q463">
        <v>1130.341101</v>
      </c>
      <c r="R463">
        <v>1210.6730190000001</v>
      </c>
      <c r="S463">
        <v>1228.464561</v>
      </c>
      <c r="T463">
        <v>1231.6906019999999</v>
      </c>
      <c r="U463">
        <v>1240.390085</v>
      </c>
      <c r="V463">
        <v>1290.915929</v>
      </c>
      <c r="W463">
        <v>1339.4779820000001</v>
      </c>
      <c r="X463">
        <v>1379.1511869999999</v>
      </c>
      <c r="Y463">
        <v>1411.1938399999999</v>
      </c>
      <c r="Z463">
        <v>1435.0752440000001</v>
      </c>
      <c r="AA463">
        <v>1452.761933</v>
      </c>
      <c r="AB463">
        <v>1462.120635</v>
      </c>
      <c r="AC463">
        <v>1594.093269</v>
      </c>
      <c r="AD463">
        <v>1735.379226</v>
      </c>
      <c r="AE463">
        <v>1859.873435</v>
      </c>
      <c r="AF463">
        <v>1978.0418589999999</v>
      </c>
      <c r="AG463">
        <v>2086.4330690000002</v>
      </c>
      <c r="AH463">
        <v>2217.6556350000001</v>
      </c>
      <c r="AI463">
        <v>2346.7705019999999</v>
      </c>
      <c r="AJ463">
        <v>2467.5750630000002</v>
      </c>
      <c r="AK463">
        <v>2586.3776979999998</v>
      </c>
      <c r="AL463">
        <v>2698.2658879999999</v>
      </c>
      <c r="AM463">
        <v>2810.6491999999998</v>
      </c>
      <c r="AN463">
        <v>2917.3674970000002</v>
      </c>
      <c r="AO463">
        <v>3016.6156420000002</v>
      </c>
      <c r="AP463">
        <v>3109.1626369999999</v>
      </c>
      <c r="AQ463">
        <v>3194.6770369999999</v>
      </c>
      <c r="AR463">
        <v>3217.1736449999999</v>
      </c>
      <c r="AS463">
        <v>3227.5757180000001</v>
      </c>
      <c r="AT463">
        <v>3237.2028519999999</v>
      </c>
      <c r="AU463">
        <v>3244.674587</v>
      </c>
      <c r="AV463">
        <v>3250.0304000000001</v>
      </c>
    </row>
    <row r="464" spans="1:48" x14ac:dyDescent="0.25">
      <c r="A464" s="28" t="s">
        <v>2273</v>
      </c>
      <c r="B464">
        <v>381.43336379300098</v>
      </c>
      <c r="C464">
        <v>387.55739982681501</v>
      </c>
      <c r="D464">
        <v>394.91908769999998</v>
      </c>
      <c r="E464">
        <v>390.40044130000001</v>
      </c>
      <c r="F464">
        <v>383.71952549999997</v>
      </c>
      <c r="G464">
        <v>353.03820309999998</v>
      </c>
      <c r="H464">
        <v>344.77456100000001</v>
      </c>
      <c r="I464">
        <v>342.16667039999999</v>
      </c>
      <c r="J464">
        <v>334.73640060000002</v>
      </c>
      <c r="K464">
        <v>321.41407770000001</v>
      </c>
      <c r="L464">
        <v>307.39635500000003</v>
      </c>
      <c r="M464">
        <v>290.30561979999999</v>
      </c>
      <c r="N464">
        <v>307.2998776</v>
      </c>
      <c r="O464">
        <v>339.25000870000002</v>
      </c>
      <c r="P464">
        <v>378.08847609999998</v>
      </c>
      <c r="Q464">
        <v>408.59511079999999</v>
      </c>
      <c r="R464">
        <v>437.45627940000003</v>
      </c>
      <c r="S464">
        <v>462.51089309999998</v>
      </c>
      <c r="T464">
        <v>486.20605970000003</v>
      </c>
      <c r="U464">
        <v>512.93893349999996</v>
      </c>
      <c r="V464">
        <v>505.59323499999999</v>
      </c>
      <c r="W464">
        <v>495.4424836</v>
      </c>
      <c r="X464">
        <v>496.00794200000001</v>
      </c>
      <c r="Y464">
        <v>499.04934919999999</v>
      </c>
      <c r="Z464">
        <v>502.10016419999999</v>
      </c>
      <c r="AA464">
        <v>506.38325220000002</v>
      </c>
      <c r="AB464">
        <v>511.22956950000003</v>
      </c>
      <c r="AC464">
        <v>515.84901490000004</v>
      </c>
      <c r="AD464">
        <v>520.71271879999995</v>
      </c>
      <c r="AE464">
        <v>525.66420459999995</v>
      </c>
      <c r="AF464">
        <v>530.69732829999998</v>
      </c>
      <c r="AG464">
        <v>535.86041139999998</v>
      </c>
      <c r="AH464">
        <v>541.14081799999997</v>
      </c>
      <c r="AI464">
        <v>546.45887319999997</v>
      </c>
      <c r="AJ464">
        <v>551.69643719999999</v>
      </c>
      <c r="AK464">
        <v>556.86512330000005</v>
      </c>
      <c r="AL464">
        <v>561.88545959999999</v>
      </c>
      <c r="AM464">
        <v>565.83173980000004</v>
      </c>
      <c r="AN464">
        <v>569.57457769999996</v>
      </c>
      <c r="AO464">
        <v>573.20275219999996</v>
      </c>
      <c r="AP464">
        <v>576.81633769999996</v>
      </c>
      <c r="AQ464">
        <v>580.31622119999997</v>
      </c>
      <c r="AR464">
        <v>581.84618149999994</v>
      </c>
      <c r="AS464">
        <v>582.87819469999999</v>
      </c>
      <c r="AT464">
        <v>583.91136219999999</v>
      </c>
      <c r="AU464">
        <v>584.9200859</v>
      </c>
      <c r="AV464">
        <v>586.06814699999995</v>
      </c>
    </row>
    <row r="465" spans="1:48" x14ac:dyDescent="0.25">
      <c r="A465" s="28" t="s">
        <v>2274</v>
      </c>
      <c r="B465">
        <v>33.961222260926803</v>
      </c>
      <c r="C465">
        <v>34.506480669394499</v>
      </c>
      <c r="D465">
        <v>35.160025859999998</v>
      </c>
      <c r="E465">
        <v>39.955463160000001</v>
      </c>
      <c r="F465">
        <v>46.003485169999998</v>
      </c>
      <c r="G465">
        <v>49.307434989999997</v>
      </c>
      <c r="H465">
        <v>55.947393529999999</v>
      </c>
      <c r="I465">
        <v>64.496818770000004</v>
      </c>
      <c r="J465">
        <v>73.304360500000001</v>
      </c>
      <c r="K465">
        <v>81.794297630000003</v>
      </c>
      <c r="L465">
        <v>90.912291310000001</v>
      </c>
      <c r="M465">
        <v>99.782270629999999</v>
      </c>
      <c r="N465">
        <v>92.940258150000005</v>
      </c>
      <c r="O465">
        <v>87.111744119999997</v>
      </c>
      <c r="P465">
        <v>83.40258695</v>
      </c>
      <c r="Q465">
        <v>77.714359270000003</v>
      </c>
      <c r="R465">
        <v>71.536109289999999</v>
      </c>
      <c r="S465">
        <v>75.213987419999995</v>
      </c>
      <c r="T465">
        <v>80.159737129999996</v>
      </c>
      <c r="U465">
        <v>85.190299039999999</v>
      </c>
      <c r="V465">
        <v>113.05832650000001</v>
      </c>
      <c r="W465">
        <v>144.1233527</v>
      </c>
      <c r="X465">
        <v>152.68724349999999</v>
      </c>
      <c r="Y465">
        <v>158.01126930000001</v>
      </c>
      <c r="Z465">
        <v>164.7018037</v>
      </c>
      <c r="AA465">
        <v>172.30032629999999</v>
      </c>
      <c r="AB465">
        <v>180.21792110000001</v>
      </c>
      <c r="AC465">
        <v>183.69906739999999</v>
      </c>
      <c r="AD465">
        <v>186.6570662</v>
      </c>
      <c r="AE465">
        <v>189.83271060000001</v>
      </c>
      <c r="AF465">
        <v>193.2051385</v>
      </c>
      <c r="AG465">
        <v>196.6409194</v>
      </c>
      <c r="AH465">
        <v>209.05392939999999</v>
      </c>
      <c r="AI465">
        <v>222.78157909999999</v>
      </c>
      <c r="AJ465">
        <v>236.1021949</v>
      </c>
      <c r="AK465">
        <v>249.6999237</v>
      </c>
      <c r="AL465">
        <v>263.30885890000002</v>
      </c>
      <c r="AM465">
        <v>267.95637670000002</v>
      </c>
      <c r="AN465">
        <v>271.35081159999999</v>
      </c>
      <c r="AO465">
        <v>275.06467479999998</v>
      </c>
      <c r="AP465">
        <v>278.93742589999999</v>
      </c>
      <c r="AQ465">
        <v>282.76514200000003</v>
      </c>
      <c r="AR465">
        <v>286.73080349999998</v>
      </c>
      <c r="AS465">
        <v>290.5989912</v>
      </c>
      <c r="AT465">
        <v>294.41913440000002</v>
      </c>
      <c r="AU465">
        <v>298.20353419999998</v>
      </c>
      <c r="AV465">
        <v>302.05565869999998</v>
      </c>
    </row>
    <row r="466" spans="1:48" x14ac:dyDescent="0.25">
      <c r="A466" s="28" t="s">
        <v>2275</v>
      </c>
      <c r="B466">
        <v>1266.3967005116001</v>
      </c>
      <c r="C466">
        <v>1286.7291091659299</v>
      </c>
      <c r="D466">
        <v>1310.2146270000001</v>
      </c>
      <c r="E466">
        <v>1306.0207359999999</v>
      </c>
      <c r="F466">
        <v>1262.7540819999999</v>
      </c>
      <c r="G466">
        <v>1199.6523649999999</v>
      </c>
      <c r="H466">
        <v>1205.344834</v>
      </c>
      <c r="I466">
        <v>1195.1846379999999</v>
      </c>
      <c r="J466">
        <v>1144.375532</v>
      </c>
      <c r="K466">
        <v>1109.4858469999999</v>
      </c>
      <c r="L466">
        <v>1100.926467</v>
      </c>
      <c r="M466">
        <v>1115.822083</v>
      </c>
      <c r="N466">
        <v>1137.0782819999999</v>
      </c>
      <c r="O466">
        <v>1134.005496</v>
      </c>
      <c r="P466">
        <v>1080.1719860000001</v>
      </c>
      <c r="Q466">
        <v>1044.008898</v>
      </c>
      <c r="R466">
        <v>1010.687832</v>
      </c>
      <c r="S466">
        <v>968.08359340000004</v>
      </c>
      <c r="T466">
        <v>922.42324529999996</v>
      </c>
      <c r="U466">
        <v>880.20354229999998</v>
      </c>
      <c r="V466">
        <v>921.78247050000004</v>
      </c>
      <c r="W466">
        <v>977.01914090000002</v>
      </c>
      <c r="X466">
        <v>980.48292679999997</v>
      </c>
      <c r="Y466">
        <v>982.24082410000005</v>
      </c>
      <c r="Z466">
        <v>989.62583370000004</v>
      </c>
      <c r="AA466">
        <v>999.65616109999996</v>
      </c>
      <c r="AB466">
        <v>1011.468807</v>
      </c>
      <c r="AC466">
        <v>1018.966724</v>
      </c>
      <c r="AD466">
        <v>1026.080373</v>
      </c>
      <c r="AE466">
        <v>1033.2261169999999</v>
      </c>
      <c r="AF466">
        <v>1040.6144670000001</v>
      </c>
      <c r="AG466">
        <v>1048.6219289999999</v>
      </c>
      <c r="AH466">
        <v>1059.043085</v>
      </c>
      <c r="AI466">
        <v>1069.5047669999999</v>
      </c>
      <c r="AJ466">
        <v>1080.2327190000001</v>
      </c>
      <c r="AK466">
        <v>1091.1910700000001</v>
      </c>
      <c r="AL466">
        <v>1102.3268909999999</v>
      </c>
      <c r="AM466">
        <v>1102.8442990000001</v>
      </c>
      <c r="AN466">
        <v>1101.933041</v>
      </c>
      <c r="AO466">
        <v>1101.3894170000001</v>
      </c>
      <c r="AP466">
        <v>1101.1771200000001</v>
      </c>
      <c r="AQ466">
        <v>1100.858252</v>
      </c>
      <c r="AR466">
        <v>1099.2517439999999</v>
      </c>
      <c r="AS466">
        <v>1097.4171449999999</v>
      </c>
      <c r="AT466">
        <v>1095.625225</v>
      </c>
      <c r="AU466">
        <v>1093.815568</v>
      </c>
      <c r="AV466">
        <v>1092.24161</v>
      </c>
    </row>
    <row r="467" spans="1:48" x14ac:dyDescent="0.25">
      <c r="A467" s="28" t="s">
        <v>2276</v>
      </c>
      <c r="B467">
        <v>279.78993988206901</v>
      </c>
      <c r="C467">
        <v>284.28205786749601</v>
      </c>
      <c r="D467">
        <v>289.61811169999999</v>
      </c>
      <c r="E467">
        <v>428.4338674</v>
      </c>
      <c r="F467">
        <v>557.47118880000005</v>
      </c>
      <c r="G467">
        <v>639.03302689999998</v>
      </c>
      <c r="H467">
        <v>726.35929169999997</v>
      </c>
      <c r="I467">
        <v>784.34828230000005</v>
      </c>
      <c r="J467">
        <v>794.25909479999996</v>
      </c>
      <c r="K467">
        <v>793.74132959999997</v>
      </c>
      <c r="L467">
        <v>791.23924009999996</v>
      </c>
      <c r="M467">
        <v>782.72114939999994</v>
      </c>
      <c r="N467">
        <v>763.10505909999995</v>
      </c>
      <c r="O467">
        <v>725.05059070000004</v>
      </c>
      <c r="P467">
        <v>656.64981869999997</v>
      </c>
      <c r="Q467">
        <v>603.81100560000004</v>
      </c>
      <c r="R467">
        <v>557.251396</v>
      </c>
      <c r="S467">
        <v>532.13493129999995</v>
      </c>
      <c r="T467">
        <v>538.12799110000003</v>
      </c>
      <c r="U467">
        <v>548.95988720000003</v>
      </c>
      <c r="V467">
        <v>558.42984220000005</v>
      </c>
      <c r="W467">
        <v>569.56880620000004</v>
      </c>
      <c r="X467">
        <v>580.36283390000006</v>
      </c>
      <c r="Y467">
        <v>595.27436230000001</v>
      </c>
      <c r="Z467">
        <v>612.83358339999995</v>
      </c>
      <c r="AA467">
        <v>632.1478376</v>
      </c>
      <c r="AB467">
        <v>653.13614559999996</v>
      </c>
      <c r="AC467">
        <v>671.95520369999997</v>
      </c>
      <c r="AD467">
        <v>690.77367500000003</v>
      </c>
      <c r="AE467">
        <v>709.89366589999997</v>
      </c>
      <c r="AF467">
        <v>729.65169370000001</v>
      </c>
      <c r="AG467">
        <v>750.18419070000004</v>
      </c>
      <c r="AH467">
        <v>762.6281874</v>
      </c>
      <c r="AI467">
        <v>773.7538141</v>
      </c>
      <c r="AJ467">
        <v>785.56285760000003</v>
      </c>
      <c r="AK467">
        <v>797.82909070000005</v>
      </c>
      <c r="AL467">
        <v>810.34000249999997</v>
      </c>
      <c r="AM467">
        <v>816.94961909999995</v>
      </c>
      <c r="AN467">
        <v>822.66629130000001</v>
      </c>
      <c r="AO467">
        <v>828.57525829999997</v>
      </c>
      <c r="AP467">
        <v>834.70451800000001</v>
      </c>
      <c r="AQ467">
        <v>840.73486300000002</v>
      </c>
      <c r="AR467">
        <v>842.57737859999997</v>
      </c>
      <c r="AS467">
        <v>843.84825620000004</v>
      </c>
      <c r="AT467">
        <v>845.2797736</v>
      </c>
      <c r="AU467">
        <v>846.74979829999995</v>
      </c>
      <c r="AV467">
        <v>848.44086389999995</v>
      </c>
    </row>
    <row r="468" spans="1:48" x14ac:dyDescent="0.25">
      <c r="A468" s="28" t="s">
        <v>2277</v>
      </c>
      <c r="B468">
        <v>30.832232473587101</v>
      </c>
      <c r="C468">
        <v>31.327253938918702</v>
      </c>
      <c r="D468">
        <v>31.914934519999999</v>
      </c>
      <c r="E468">
        <v>29.507623219999999</v>
      </c>
      <c r="F468">
        <v>26.131202129999998</v>
      </c>
      <c r="G468">
        <v>22.836464429999999</v>
      </c>
      <c r="H468">
        <v>21.044712499999999</v>
      </c>
      <c r="I468">
        <v>19.114485129999998</v>
      </c>
      <c r="J468">
        <v>16.765102460000001</v>
      </c>
      <c r="K468">
        <v>14.89774871</v>
      </c>
      <c r="L468">
        <v>13.563855240000001</v>
      </c>
      <c r="M468">
        <v>12.61418113</v>
      </c>
      <c r="N468">
        <v>17.471529969999999</v>
      </c>
      <c r="O468">
        <v>22.491891030000001</v>
      </c>
      <c r="P468">
        <v>25.28891698</v>
      </c>
      <c r="Q468">
        <v>27.52558522</v>
      </c>
      <c r="R468">
        <v>29.318328780000002</v>
      </c>
      <c r="S468">
        <v>41.528761850000002</v>
      </c>
      <c r="T468">
        <v>57.019746159999997</v>
      </c>
      <c r="U468">
        <v>72.179444579999995</v>
      </c>
      <c r="V468">
        <v>54.772383810000001</v>
      </c>
      <c r="W468">
        <v>35.121524399999998</v>
      </c>
      <c r="X468">
        <v>33.752001129999996</v>
      </c>
      <c r="Y468">
        <v>34.924245409999997</v>
      </c>
      <c r="Z468">
        <v>35.775148059999999</v>
      </c>
      <c r="AA468">
        <v>36.431354030000001</v>
      </c>
      <c r="AB468">
        <v>37.138585820000003</v>
      </c>
      <c r="AC468">
        <v>39.009464999999999</v>
      </c>
      <c r="AD468">
        <v>41.088170079999998</v>
      </c>
      <c r="AE468">
        <v>43.15270022</v>
      </c>
      <c r="AF468">
        <v>45.260357579999997</v>
      </c>
      <c r="AG468">
        <v>47.438392540000002</v>
      </c>
      <c r="AH468">
        <v>49.897117119999997</v>
      </c>
      <c r="AI468">
        <v>52.415433440000001</v>
      </c>
      <c r="AJ468">
        <v>54.983888309999998</v>
      </c>
      <c r="AK468">
        <v>57.6421305</v>
      </c>
      <c r="AL468">
        <v>60.362732100000002</v>
      </c>
      <c r="AM468">
        <v>62.373138259999998</v>
      </c>
      <c r="AN468">
        <v>64.282150659999999</v>
      </c>
      <c r="AO468">
        <v>66.225419000000002</v>
      </c>
      <c r="AP468">
        <v>68.199148370000003</v>
      </c>
      <c r="AQ468">
        <v>70.172123780000007</v>
      </c>
      <c r="AR468">
        <v>71.764405229999994</v>
      </c>
      <c r="AS468">
        <v>73.312259879999999</v>
      </c>
      <c r="AT468">
        <v>74.885719260000002</v>
      </c>
      <c r="AU468">
        <v>76.473194390000003</v>
      </c>
      <c r="AV468">
        <v>78.091040179999894</v>
      </c>
    </row>
    <row r="469" spans="1:48" x14ac:dyDescent="0.25">
      <c r="A469" s="28" t="s">
        <v>2278</v>
      </c>
      <c r="B469">
        <v>21.570093116621599</v>
      </c>
      <c r="C469">
        <v>21.916407938653201</v>
      </c>
      <c r="D469">
        <v>22.335685739999999</v>
      </c>
      <c r="E469">
        <v>21.595413140000002</v>
      </c>
      <c r="F469">
        <v>20.11822029</v>
      </c>
      <c r="G469">
        <v>18.464924870000001</v>
      </c>
      <c r="H469">
        <v>17.858813860000001</v>
      </c>
      <c r="I469">
        <v>17.022959100000001</v>
      </c>
      <c r="J469">
        <v>15.66821805</v>
      </c>
      <c r="K469">
        <v>14.610697699999999</v>
      </c>
      <c r="L469">
        <v>13.95900498</v>
      </c>
      <c r="M469">
        <v>13.62336528</v>
      </c>
      <c r="N469">
        <v>19.084817879999999</v>
      </c>
      <c r="O469">
        <v>24.95010066</v>
      </c>
      <c r="P469">
        <v>28.672159229999998</v>
      </c>
      <c r="Q469">
        <v>31.985684989999999</v>
      </c>
      <c r="R469">
        <v>34.97772466</v>
      </c>
      <c r="S469">
        <v>35.340440659999999</v>
      </c>
      <c r="T469">
        <v>36.089814060000002</v>
      </c>
      <c r="U469">
        <v>37.169605279999999</v>
      </c>
      <c r="V469">
        <v>29.990811709999999</v>
      </c>
      <c r="W469">
        <v>22.282530529999999</v>
      </c>
      <c r="X469">
        <v>21.823480539999998</v>
      </c>
      <c r="Y469">
        <v>22.474294449999999</v>
      </c>
      <c r="Z469">
        <v>23.000039510000001</v>
      </c>
      <c r="AA469">
        <v>23.448645849999998</v>
      </c>
      <c r="AB469">
        <v>23.93546383</v>
      </c>
      <c r="AC469">
        <v>24.170722130000001</v>
      </c>
      <c r="AD469">
        <v>24.375651510000001</v>
      </c>
      <c r="AE469">
        <v>24.587791979999999</v>
      </c>
      <c r="AF469">
        <v>24.810121370000001</v>
      </c>
      <c r="AG469">
        <v>25.047300159999999</v>
      </c>
      <c r="AH469">
        <v>25.298229750000001</v>
      </c>
      <c r="AI469">
        <v>25.542074230000001</v>
      </c>
      <c r="AJ469">
        <v>25.79350766</v>
      </c>
      <c r="AK469">
        <v>26.05193276</v>
      </c>
      <c r="AL469">
        <v>26.314785090000001</v>
      </c>
      <c r="AM469">
        <v>26.38213863</v>
      </c>
      <c r="AN469">
        <v>26.420597749999999</v>
      </c>
      <c r="AO469">
        <v>26.464746680000001</v>
      </c>
      <c r="AP469">
        <v>26.515236210000001</v>
      </c>
      <c r="AQ469">
        <v>26.561746500000002</v>
      </c>
      <c r="AR469">
        <v>26.648549809999999</v>
      </c>
      <c r="AS469">
        <v>26.74055362</v>
      </c>
      <c r="AT469">
        <v>26.830790910000001</v>
      </c>
      <c r="AU469">
        <v>26.919411490000002</v>
      </c>
      <c r="AV469">
        <v>27.01522529</v>
      </c>
    </row>
    <row r="470" spans="1:48" x14ac:dyDescent="0.25">
      <c r="A470" s="28" t="s">
        <v>2279</v>
      </c>
      <c r="B470">
        <v>13.057042503646599</v>
      </c>
      <c r="C470">
        <v>13.2666775444627</v>
      </c>
      <c r="D470">
        <v>13.52038859</v>
      </c>
      <c r="E470">
        <v>13.28551455</v>
      </c>
      <c r="F470">
        <v>12.603806909999999</v>
      </c>
      <c r="G470">
        <v>11.773246670000001</v>
      </c>
      <c r="H470">
        <v>11.582115460000001</v>
      </c>
      <c r="I470">
        <v>11.22641005</v>
      </c>
      <c r="J470">
        <v>10.506181829999999</v>
      </c>
      <c r="K470">
        <v>9.9622111750000002</v>
      </c>
      <c r="L470">
        <v>9.6782850469999904</v>
      </c>
      <c r="M470">
        <v>9.6066364689999997</v>
      </c>
      <c r="N470">
        <v>10.740154049999999</v>
      </c>
      <c r="O470">
        <v>11.700047229999999</v>
      </c>
      <c r="P470">
        <v>11.899902279999999</v>
      </c>
      <c r="Q470">
        <v>12.114630849999999</v>
      </c>
      <c r="R470">
        <v>12.281300209999999</v>
      </c>
      <c r="S470">
        <v>13.67982816</v>
      </c>
      <c r="T470">
        <v>15.734871419999999</v>
      </c>
      <c r="U470">
        <v>17.855175800000001</v>
      </c>
      <c r="V470">
        <v>14.610510059999999</v>
      </c>
      <c r="W470">
        <v>10.958170369999999</v>
      </c>
      <c r="X470">
        <v>10.832057730000001</v>
      </c>
      <c r="Y470">
        <v>11.265425779999999</v>
      </c>
      <c r="Z470">
        <v>11.64404279</v>
      </c>
      <c r="AA470">
        <v>11.992233799999999</v>
      </c>
      <c r="AB470">
        <v>12.36545783</v>
      </c>
      <c r="AC470">
        <v>12.504886519999999</v>
      </c>
      <c r="AD470">
        <v>12.6143059</v>
      </c>
      <c r="AE470">
        <v>12.732120999999999</v>
      </c>
      <c r="AF470">
        <v>12.858134359999999</v>
      </c>
      <c r="AG470">
        <v>12.992332299999999</v>
      </c>
      <c r="AH470">
        <v>13.131177599999999</v>
      </c>
      <c r="AI470">
        <v>13.2661338</v>
      </c>
      <c r="AJ470">
        <v>13.40532181</v>
      </c>
      <c r="AK470">
        <v>13.549476439999999</v>
      </c>
      <c r="AL470">
        <v>13.6963218</v>
      </c>
      <c r="AM470">
        <v>13.74467439</v>
      </c>
      <c r="AN470">
        <v>13.778360879999999</v>
      </c>
      <c r="AO470">
        <v>13.814939949999999</v>
      </c>
      <c r="AP470">
        <v>13.85484509</v>
      </c>
      <c r="AQ470">
        <v>13.892752809999999</v>
      </c>
      <c r="AR470">
        <v>13.94422529</v>
      </c>
      <c r="AS470">
        <v>13.997468169999999</v>
      </c>
      <c r="AT470">
        <v>14.050135579999999</v>
      </c>
      <c r="AU470">
        <v>14.10212624</v>
      </c>
      <c r="AV470">
        <v>14.1579193</v>
      </c>
    </row>
    <row r="471" spans="1:48" x14ac:dyDescent="0.25">
      <c r="A471" s="28" t="s">
        <v>2280</v>
      </c>
      <c r="B471">
        <v>37.976274256667899</v>
      </c>
      <c r="C471">
        <v>38.585995623632698</v>
      </c>
      <c r="D471">
        <v>39.318295069999998</v>
      </c>
      <c r="E471">
        <v>48.100322230000003</v>
      </c>
      <c r="F471">
        <v>58.611158490000001</v>
      </c>
      <c r="G471">
        <v>69.902125519999998</v>
      </c>
      <c r="H471">
        <v>87.523196960000007</v>
      </c>
      <c r="I471">
        <v>107.99294690000001</v>
      </c>
      <c r="J471">
        <v>128.7446611</v>
      </c>
      <c r="K471">
        <v>155.66891910000001</v>
      </c>
      <c r="L471">
        <v>192.92901359999999</v>
      </c>
      <c r="M471">
        <v>244.47415720000001</v>
      </c>
      <c r="N471">
        <v>227.0107682</v>
      </c>
      <c r="O471">
        <v>196.1038044</v>
      </c>
      <c r="P471">
        <v>162.39732960000001</v>
      </c>
      <c r="Q471">
        <v>136.3573686</v>
      </c>
      <c r="R471">
        <v>114.17298220000001</v>
      </c>
      <c r="S471">
        <v>126.5123693</v>
      </c>
      <c r="T471">
        <v>148.5634312</v>
      </c>
      <c r="U471">
        <v>170.44710409999999</v>
      </c>
      <c r="V471">
        <v>151.93154229999999</v>
      </c>
      <c r="W471">
        <v>129.97755050000001</v>
      </c>
      <c r="X471">
        <v>134.94612290000001</v>
      </c>
      <c r="Y471">
        <v>145.02735440000001</v>
      </c>
      <c r="Z471">
        <v>154.99683759999999</v>
      </c>
      <c r="AA471">
        <v>165.34900379999999</v>
      </c>
      <c r="AB471">
        <v>176.35522</v>
      </c>
      <c r="AC471">
        <v>184.63774549999999</v>
      </c>
      <c r="AD471">
        <v>192.67372900000001</v>
      </c>
      <c r="AE471">
        <v>200.9666852</v>
      </c>
      <c r="AF471">
        <v>209.8006633</v>
      </c>
      <c r="AG471">
        <v>218.97439840000001</v>
      </c>
      <c r="AH471">
        <v>225.4961481</v>
      </c>
      <c r="AI471">
        <v>231.63685390000001</v>
      </c>
      <c r="AJ471">
        <v>238.05955700000001</v>
      </c>
      <c r="AK471">
        <v>244.831796</v>
      </c>
      <c r="AL471">
        <v>251.76814490000001</v>
      </c>
      <c r="AM471">
        <v>256.65275810000003</v>
      </c>
      <c r="AN471">
        <v>261.23214519999999</v>
      </c>
      <c r="AO471">
        <v>265.8950471</v>
      </c>
      <c r="AP471">
        <v>270.64697669999998</v>
      </c>
      <c r="AQ471">
        <v>275.38085969999997</v>
      </c>
      <c r="AR471">
        <v>281.96123999999998</v>
      </c>
      <c r="AS471">
        <v>288.83208009999998</v>
      </c>
      <c r="AT471">
        <v>295.66399250000001</v>
      </c>
      <c r="AU471">
        <v>302.4893452</v>
      </c>
      <c r="AV471">
        <v>309.43359620000001</v>
      </c>
    </row>
    <row r="472" spans="1:48" x14ac:dyDescent="0.25">
      <c r="A472" s="27" t="s">
        <v>2281</v>
      </c>
      <c r="B472">
        <v>2.7703288319169999</v>
      </c>
      <c r="C472">
        <v>2.8148073574016701</v>
      </c>
      <c r="D472">
        <v>2.86</v>
      </c>
      <c r="E472">
        <v>2.9575180950000002</v>
      </c>
      <c r="F472">
        <v>2.8492552959999999</v>
      </c>
      <c r="G472">
        <v>2.9703334570000002</v>
      </c>
      <c r="H472">
        <v>3.0813653489999999</v>
      </c>
      <c r="I472">
        <v>2.9532880330000002</v>
      </c>
      <c r="J472">
        <v>2.8714074329999999</v>
      </c>
      <c r="K472">
        <v>2.797874813</v>
      </c>
      <c r="L472">
        <v>2.9848905530000001</v>
      </c>
      <c r="M472">
        <v>3.150162001</v>
      </c>
      <c r="N472">
        <v>3.228530702</v>
      </c>
      <c r="O472">
        <v>3.253634431</v>
      </c>
      <c r="P472">
        <v>3.0547979550000002</v>
      </c>
      <c r="Q472">
        <v>3.0479012050000001</v>
      </c>
      <c r="R472">
        <v>3.0695905799999998</v>
      </c>
      <c r="S472">
        <v>3.1066114040000001</v>
      </c>
      <c r="T472">
        <v>3.131224038</v>
      </c>
      <c r="U472">
        <v>3.1868081940000001</v>
      </c>
      <c r="V472">
        <v>3.2124066189999998</v>
      </c>
      <c r="W472">
        <v>3.2184120169999999</v>
      </c>
      <c r="X472">
        <v>3.2449514669999999</v>
      </c>
      <c r="Y472">
        <v>3.2851037559999998</v>
      </c>
      <c r="Z472">
        <v>3.3321919019999999</v>
      </c>
      <c r="AA472">
        <v>3.3812019979999999</v>
      </c>
      <c r="AB472">
        <v>3.4333654010000001</v>
      </c>
      <c r="AC472">
        <v>3.4795830049999998</v>
      </c>
      <c r="AD472">
        <v>3.5308766660000002</v>
      </c>
      <c r="AE472">
        <v>3.5833577829999999</v>
      </c>
      <c r="AF472">
        <v>3.638694986</v>
      </c>
      <c r="AG472">
        <v>3.7009167299999999</v>
      </c>
      <c r="AH472">
        <v>3.7631236619999999</v>
      </c>
      <c r="AI472">
        <v>3.829702444</v>
      </c>
      <c r="AJ472">
        <v>3.8975767079999999</v>
      </c>
      <c r="AK472">
        <v>3.9674783379999998</v>
      </c>
      <c r="AL472">
        <v>4.0384001630000004</v>
      </c>
      <c r="AM472">
        <v>4.1063590689999998</v>
      </c>
      <c r="AN472">
        <v>4.1752059020000001</v>
      </c>
      <c r="AO472">
        <v>4.2427944069999999</v>
      </c>
      <c r="AP472">
        <v>4.3103211320000003</v>
      </c>
      <c r="AQ472">
        <v>4.3771356949999998</v>
      </c>
      <c r="AR472">
        <v>4.4433956969999997</v>
      </c>
      <c r="AS472">
        <v>4.5098985919999999</v>
      </c>
      <c r="AT472">
        <v>4.5773821620000001</v>
      </c>
      <c r="AU472">
        <v>4.6453419189999998</v>
      </c>
      <c r="AV472">
        <v>4.7145560670000002</v>
      </c>
    </row>
    <row r="473" spans="1:48" x14ac:dyDescent="0.25">
      <c r="A473" s="27" t="s">
        <v>2282</v>
      </c>
      <c r="B473">
        <v>6.18523199925892</v>
      </c>
      <c r="C473">
        <v>6.2845378996769998</v>
      </c>
      <c r="D473">
        <v>6.3854381880000002</v>
      </c>
      <c r="E473">
        <v>6.5828685419999999</v>
      </c>
      <c r="F473">
        <v>6.3845767960000002</v>
      </c>
      <c r="G473">
        <v>6.4245355110000002</v>
      </c>
      <c r="H473">
        <v>6.4652357670000002</v>
      </c>
      <c r="I473">
        <v>6.4752349669999996</v>
      </c>
      <c r="J473">
        <v>6.2576651959999996</v>
      </c>
      <c r="K473">
        <v>6.1728019850000004</v>
      </c>
      <c r="L473">
        <v>6.2960582250000003</v>
      </c>
      <c r="M473">
        <v>6.3687331949999999</v>
      </c>
      <c r="N473">
        <v>5.9403001379999996</v>
      </c>
      <c r="O473">
        <v>5.5986355239999996</v>
      </c>
      <c r="P473">
        <v>5.1999187640000004</v>
      </c>
      <c r="Q473">
        <v>4.8814219940000001</v>
      </c>
      <c r="R473">
        <v>4.7369285379999999</v>
      </c>
      <c r="S473">
        <v>4.7523275529999998</v>
      </c>
      <c r="T473">
        <v>4.8205813930000003</v>
      </c>
      <c r="U473">
        <v>4.9319252249999996</v>
      </c>
      <c r="V473">
        <v>5.0062483240000004</v>
      </c>
      <c r="W473">
        <v>5.0547303369999996</v>
      </c>
      <c r="X473">
        <v>5.1060152069999996</v>
      </c>
      <c r="Y473">
        <v>5.1668655040000004</v>
      </c>
      <c r="Z473">
        <v>5.2354696709999997</v>
      </c>
      <c r="AA473">
        <v>5.3074396860000004</v>
      </c>
      <c r="AB473">
        <v>5.3842725429999998</v>
      </c>
      <c r="AC473">
        <v>5.457831842</v>
      </c>
      <c r="AD473">
        <v>5.5400664510000004</v>
      </c>
      <c r="AE473">
        <v>5.6255880319999996</v>
      </c>
      <c r="AF473">
        <v>5.7161545360000003</v>
      </c>
      <c r="AG473">
        <v>5.8180159089999997</v>
      </c>
      <c r="AH473">
        <v>5.9208694780000002</v>
      </c>
      <c r="AI473">
        <v>6.0305513289999997</v>
      </c>
      <c r="AJ473">
        <v>6.1431040499999998</v>
      </c>
      <c r="AK473">
        <v>6.2595133519999999</v>
      </c>
      <c r="AL473">
        <v>6.3782877229999997</v>
      </c>
      <c r="AM473">
        <v>6.5004122239999997</v>
      </c>
      <c r="AN473">
        <v>6.625829188</v>
      </c>
      <c r="AO473">
        <v>6.750790114</v>
      </c>
      <c r="AP473">
        <v>6.876319573</v>
      </c>
      <c r="AQ473">
        <v>7.001754343</v>
      </c>
      <c r="AR473">
        <v>7.1285139439999998</v>
      </c>
      <c r="AS473">
        <v>7.2567078790000004</v>
      </c>
      <c r="AT473">
        <v>7.3870713859999997</v>
      </c>
      <c r="AU473">
        <v>7.5189128930000004</v>
      </c>
      <c r="AV473">
        <v>7.6526361989999998</v>
      </c>
    </row>
    <row r="474" spans="1:48" x14ac:dyDescent="0.25">
      <c r="A474" s="27" t="s">
        <v>2283</v>
      </c>
      <c r="B474">
        <v>0.93799827590948903</v>
      </c>
      <c r="C474">
        <v>0.953058141633355</v>
      </c>
      <c r="D474">
        <v>0.96835979839999997</v>
      </c>
      <c r="E474">
        <v>0.97132375069999999</v>
      </c>
      <c r="F474">
        <v>0.94169356640000002</v>
      </c>
      <c r="G474">
        <v>0.84893296709999999</v>
      </c>
      <c r="H474">
        <v>0.92210952040000005</v>
      </c>
      <c r="I474">
        <v>0.92129257350000004</v>
      </c>
      <c r="J474">
        <v>0.89905337169999999</v>
      </c>
      <c r="K474">
        <v>0.8932067964</v>
      </c>
      <c r="L474">
        <v>0.9195986679</v>
      </c>
      <c r="M474">
        <v>0.95820332060000002</v>
      </c>
      <c r="N474">
        <v>0.87623059830000005</v>
      </c>
      <c r="O474">
        <v>0.82257777359999995</v>
      </c>
      <c r="P474">
        <v>0.75012306539999996</v>
      </c>
      <c r="Q474">
        <v>0.69983914260000002</v>
      </c>
      <c r="R474">
        <v>0.61934642780000004</v>
      </c>
      <c r="S474">
        <v>0.66386810860000001</v>
      </c>
      <c r="T474">
        <v>0.65995265700000005</v>
      </c>
      <c r="U474">
        <v>0.67537188550000005</v>
      </c>
      <c r="V474">
        <v>0.67873534690000004</v>
      </c>
      <c r="W474">
        <v>0.67811244209999999</v>
      </c>
      <c r="X474">
        <v>0.67610715730000004</v>
      </c>
      <c r="Y474">
        <v>0.68012832190000005</v>
      </c>
      <c r="Z474">
        <v>0.68501209080000003</v>
      </c>
      <c r="AA474">
        <v>0.69021175840000004</v>
      </c>
      <c r="AB474">
        <v>0.69656110159999995</v>
      </c>
      <c r="AC474">
        <v>0.69939101370000001</v>
      </c>
      <c r="AD474">
        <v>0.70588042760000003</v>
      </c>
      <c r="AE474">
        <v>0.71301418650000004</v>
      </c>
      <c r="AF474">
        <v>0.72134160729999997</v>
      </c>
      <c r="AG474">
        <v>0.73143351190000006</v>
      </c>
      <c r="AH474">
        <v>0.74247976810000005</v>
      </c>
      <c r="AI474">
        <v>0.75421836330000003</v>
      </c>
      <c r="AJ474">
        <v>0.76642169760000001</v>
      </c>
      <c r="AK474">
        <v>0.77913088350000004</v>
      </c>
      <c r="AL474">
        <v>0.79199002019999998</v>
      </c>
      <c r="AM474">
        <v>0.80509272919999997</v>
      </c>
      <c r="AN474">
        <v>0.81963560219999998</v>
      </c>
      <c r="AO474">
        <v>0.83365809459999995</v>
      </c>
      <c r="AP474">
        <v>0.84790263909999997</v>
      </c>
      <c r="AQ474">
        <v>0.86183268609999997</v>
      </c>
      <c r="AR474">
        <v>0.8763591973</v>
      </c>
      <c r="AS474">
        <v>0.89076684100000003</v>
      </c>
      <c r="AT474">
        <v>0.90559432220000002</v>
      </c>
      <c r="AU474">
        <v>0.92063121010000004</v>
      </c>
      <c r="AV474">
        <v>0.93619922359999996</v>
      </c>
    </row>
    <row r="475" spans="1:48" x14ac:dyDescent="0.25">
      <c r="A475" s="27" t="s">
        <v>2284</v>
      </c>
      <c r="B475">
        <v>2.5672422222947699</v>
      </c>
      <c r="C475">
        <v>2.6084601265717402</v>
      </c>
      <c r="D475">
        <v>2.6503397980000001</v>
      </c>
      <c r="E475">
        <v>2.6906769819999998</v>
      </c>
      <c r="F475">
        <v>2.4774203450000001</v>
      </c>
      <c r="G475">
        <v>2.207825535</v>
      </c>
      <c r="H475">
        <v>2.0358983610000001</v>
      </c>
      <c r="I475">
        <v>2.1961222870000001</v>
      </c>
      <c r="J475">
        <v>2.0031978320000001</v>
      </c>
      <c r="K475">
        <v>1.9299448770000001</v>
      </c>
      <c r="L475">
        <v>1.9755051370000001</v>
      </c>
      <c r="M475">
        <v>2.0051237749999999</v>
      </c>
      <c r="N475">
        <v>1.9278028190000001</v>
      </c>
      <c r="O475">
        <v>1.8275076589999999</v>
      </c>
      <c r="P475">
        <v>1.692242896</v>
      </c>
      <c r="Q475">
        <v>1.581674252</v>
      </c>
      <c r="R475">
        <v>1.486372772</v>
      </c>
      <c r="S475">
        <v>1.476772129</v>
      </c>
      <c r="T475">
        <v>1.4446393449999999</v>
      </c>
      <c r="U475">
        <v>1.428547792</v>
      </c>
      <c r="V475">
        <v>1.4986463619999999</v>
      </c>
      <c r="W475">
        <v>1.568712844</v>
      </c>
      <c r="X475">
        <v>1.6968670589999999</v>
      </c>
      <c r="Y475">
        <v>1.8667231909999999</v>
      </c>
      <c r="Z475">
        <v>2.0692912319999999</v>
      </c>
      <c r="AA475">
        <v>2.3068702210000001</v>
      </c>
      <c r="AB475">
        <v>2.5863501790000001</v>
      </c>
      <c r="AC475">
        <v>2.608863269</v>
      </c>
      <c r="AD475">
        <v>2.6373061290000002</v>
      </c>
      <c r="AE475">
        <v>2.667499635</v>
      </c>
      <c r="AF475">
        <v>2.6997277199999998</v>
      </c>
      <c r="AG475">
        <v>2.7364637959999998</v>
      </c>
      <c r="AH475">
        <v>2.7740466289999999</v>
      </c>
      <c r="AI475">
        <v>2.8134268649999998</v>
      </c>
      <c r="AJ475">
        <v>2.8545144339999999</v>
      </c>
      <c r="AK475">
        <v>2.8969318089999998</v>
      </c>
      <c r="AL475">
        <v>2.939865781</v>
      </c>
      <c r="AM475">
        <v>2.947914784</v>
      </c>
      <c r="AN475">
        <v>2.9509804260000001</v>
      </c>
      <c r="AO475">
        <v>2.950896889</v>
      </c>
      <c r="AP475">
        <v>2.949724673</v>
      </c>
      <c r="AQ475">
        <v>2.9464526740000001</v>
      </c>
      <c r="AR475">
        <v>2.963621426</v>
      </c>
      <c r="AS475">
        <v>2.9835897500000002</v>
      </c>
      <c r="AT475">
        <v>3.0040903509999999</v>
      </c>
      <c r="AU475">
        <v>3.0244247049999999</v>
      </c>
      <c r="AV475">
        <v>3.0455381859999999</v>
      </c>
    </row>
    <row r="476" spans="1:48" x14ac:dyDescent="0.25">
      <c r="A476" s="27" t="s">
        <v>2285</v>
      </c>
      <c r="B476">
        <v>6.9555208572076603</v>
      </c>
      <c r="C476">
        <v>7.0671939943971003</v>
      </c>
      <c r="D476">
        <v>7.18066008</v>
      </c>
      <c r="E476">
        <v>7.2883490630000001</v>
      </c>
      <c r="F476">
        <v>6.7022796299999996</v>
      </c>
      <c r="G476">
        <v>5.9595127459999997</v>
      </c>
      <c r="H476">
        <v>5.6252531660000002</v>
      </c>
      <c r="I476">
        <v>6.1049856330000001</v>
      </c>
      <c r="J476">
        <v>5.5328452510000004</v>
      </c>
      <c r="K476">
        <v>5.3241345559999997</v>
      </c>
      <c r="L476">
        <v>5.4507089740000003</v>
      </c>
      <c r="M476">
        <v>5.5282461390000002</v>
      </c>
      <c r="N476">
        <v>5.3308831730000001</v>
      </c>
      <c r="O476">
        <v>5.038212648</v>
      </c>
      <c r="P476">
        <v>4.6331278999999999</v>
      </c>
      <c r="Q476">
        <v>4.3293407669999997</v>
      </c>
      <c r="R476">
        <v>4.0519129639999996</v>
      </c>
      <c r="S476">
        <v>4.063888693</v>
      </c>
      <c r="T476">
        <v>3.952964299</v>
      </c>
      <c r="U476">
        <v>3.9289632179999998</v>
      </c>
      <c r="V476">
        <v>3.8015313740000001</v>
      </c>
      <c r="W476">
        <v>3.6492250930000001</v>
      </c>
      <c r="X476">
        <v>3.5663484840000002</v>
      </c>
      <c r="Y476">
        <v>3.5560039950000002</v>
      </c>
      <c r="Z476">
        <v>3.5672244530000001</v>
      </c>
      <c r="AA476">
        <v>3.586843574</v>
      </c>
      <c r="AB476">
        <v>3.6155213759999998</v>
      </c>
      <c r="AC476">
        <v>3.6255289300000002</v>
      </c>
      <c r="AD476">
        <v>3.6450493279999998</v>
      </c>
      <c r="AE476">
        <v>3.6672146309999998</v>
      </c>
      <c r="AF476">
        <v>3.6917617809999999</v>
      </c>
      <c r="AG476">
        <v>3.7250839330000001</v>
      </c>
      <c r="AH476">
        <v>3.756698949</v>
      </c>
      <c r="AI476">
        <v>3.7864036900000002</v>
      </c>
      <c r="AJ476">
        <v>3.8222698240000001</v>
      </c>
      <c r="AK476">
        <v>3.8585231100000001</v>
      </c>
      <c r="AL476">
        <v>3.8932453740000001</v>
      </c>
      <c r="AM476">
        <v>3.8634435919999999</v>
      </c>
      <c r="AN476">
        <v>3.8259109869999999</v>
      </c>
      <c r="AO476">
        <v>3.783315923</v>
      </c>
      <c r="AP476">
        <v>3.742532094</v>
      </c>
      <c r="AQ476">
        <v>3.695326154</v>
      </c>
      <c r="AR476">
        <v>3.6817065179999999</v>
      </c>
      <c r="AS476">
        <v>3.672658014</v>
      </c>
      <c r="AT476">
        <v>3.6627125939999998</v>
      </c>
      <c r="AU476">
        <v>3.652137427</v>
      </c>
      <c r="AV476">
        <v>3.654367771</v>
      </c>
    </row>
    <row r="477" spans="1:48" x14ac:dyDescent="0.25">
      <c r="A477" s="27" t="s">
        <v>2286</v>
      </c>
      <c r="B477">
        <v>6.1262766028879696</v>
      </c>
      <c r="C477">
        <v>6.22463595534765</v>
      </c>
      <c r="D477">
        <v>6.3245744989999997</v>
      </c>
      <c r="E477">
        <v>6.3667183539999996</v>
      </c>
      <c r="F477">
        <v>5.9798816590000001</v>
      </c>
      <c r="G477">
        <v>5.5219536270000003</v>
      </c>
      <c r="H477">
        <v>5.1235983770000004</v>
      </c>
      <c r="I477">
        <v>4.7600969859999998</v>
      </c>
      <c r="J477">
        <v>4.4179634620000003</v>
      </c>
      <c r="K477">
        <v>4.3887878669999996</v>
      </c>
      <c r="L477">
        <v>4.3585067979999996</v>
      </c>
      <c r="M477">
        <v>4.4743502829999997</v>
      </c>
      <c r="N477">
        <v>4.1617953160000001</v>
      </c>
      <c r="O477">
        <v>3.8259957629999999</v>
      </c>
      <c r="P477">
        <v>3.5350214360000001</v>
      </c>
      <c r="Q477">
        <v>3.2620901240000002</v>
      </c>
      <c r="R477">
        <v>3.0923803259999998</v>
      </c>
      <c r="S477">
        <v>3.0720171810000001</v>
      </c>
      <c r="T477">
        <v>2.9967276100000002</v>
      </c>
      <c r="U477">
        <v>2.9523849929999999</v>
      </c>
      <c r="V477">
        <v>3.056098644</v>
      </c>
      <c r="W477">
        <v>3.1524614139999998</v>
      </c>
      <c r="X477">
        <v>3.3409933559999998</v>
      </c>
      <c r="Y477">
        <v>3.5999733009999999</v>
      </c>
      <c r="Z477">
        <v>3.9078719230000001</v>
      </c>
      <c r="AA477">
        <v>4.2705745879999997</v>
      </c>
      <c r="AB477">
        <v>4.7044597819999998</v>
      </c>
      <c r="AC477">
        <v>4.7169773069999996</v>
      </c>
      <c r="AD477">
        <v>4.7414545459999999</v>
      </c>
      <c r="AE477">
        <v>4.7695511579999996</v>
      </c>
      <c r="AF477">
        <v>4.8009090519999997</v>
      </c>
      <c r="AG477">
        <v>4.8392974239999997</v>
      </c>
      <c r="AH477">
        <v>4.8807127579999996</v>
      </c>
      <c r="AI477">
        <v>4.9242643900000003</v>
      </c>
      <c r="AJ477">
        <v>4.9710185259999999</v>
      </c>
      <c r="AK477">
        <v>5.0197256589999997</v>
      </c>
      <c r="AL477">
        <v>5.0689746959999997</v>
      </c>
      <c r="AM477">
        <v>5.0628735430000003</v>
      </c>
      <c r="AN477">
        <v>5.0513895939999998</v>
      </c>
      <c r="AO477">
        <v>5.0367213580000003</v>
      </c>
      <c r="AP477">
        <v>5.022217006</v>
      </c>
      <c r="AQ477">
        <v>5.0058455879999997</v>
      </c>
      <c r="AR477">
        <v>5.0200941600000002</v>
      </c>
      <c r="AS477">
        <v>5.0380855899999997</v>
      </c>
      <c r="AT477">
        <v>5.0572466199999999</v>
      </c>
      <c r="AU477">
        <v>5.0766579030000001</v>
      </c>
      <c r="AV477">
        <v>5.0973875069999997</v>
      </c>
    </row>
    <row r="478" spans="1:48" x14ac:dyDescent="0.25">
      <c r="A478" s="27" t="s">
        <v>2287</v>
      </c>
      <c r="B478">
        <v>4.6730475251106096</v>
      </c>
      <c r="C478">
        <v>4.7480748146663103</v>
      </c>
      <c r="D478">
        <v>4.8243066920000004</v>
      </c>
      <c r="E478">
        <v>4.8823840980000002</v>
      </c>
      <c r="F478">
        <v>4.863021614</v>
      </c>
      <c r="G478">
        <v>4.5643035479999998</v>
      </c>
      <c r="H478">
        <v>4.6168784479999996</v>
      </c>
      <c r="I478">
        <v>4.6434729140000002</v>
      </c>
      <c r="J478">
        <v>4.5329514529999999</v>
      </c>
      <c r="K478">
        <v>4.5447670689999997</v>
      </c>
      <c r="L478">
        <v>4.5615932600000004</v>
      </c>
      <c r="M478">
        <v>4.715288481</v>
      </c>
      <c r="N478">
        <v>4.6342535600000003</v>
      </c>
      <c r="O478">
        <v>4.5425888670000001</v>
      </c>
      <c r="P478">
        <v>4.4017162839999999</v>
      </c>
      <c r="Q478">
        <v>4.3506746569999999</v>
      </c>
      <c r="R478">
        <v>4.2408877460000003</v>
      </c>
      <c r="S478">
        <v>4.3376889040000002</v>
      </c>
      <c r="T478">
        <v>4.3368247760000003</v>
      </c>
      <c r="U478">
        <v>4.3965197829999996</v>
      </c>
      <c r="V478">
        <v>4.4395122340000004</v>
      </c>
      <c r="W478">
        <v>4.4646203099999999</v>
      </c>
      <c r="X478">
        <v>4.505124522</v>
      </c>
      <c r="Y478">
        <v>4.5997965780000003</v>
      </c>
      <c r="Z478">
        <v>4.7203186229999998</v>
      </c>
      <c r="AA478">
        <v>4.8643211930000003</v>
      </c>
      <c r="AB478">
        <v>5.03886653</v>
      </c>
      <c r="AC478">
        <v>5.0989202880000004</v>
      </c>
      <c r="AD478">
        <v>5.1730192710000003</v>
      </c>
      <c r="AE478">
        <v>5.2506970559999999</v>
      </c>
      <c r="AF478">
        <v>5.3334874839999999</v>
      </c>
      <c r="AG478">
        <v>5.4248887889999997</v>
      </c>
      <c r="AH478">
        <v>5.5217923500000001</v>
      </c>
      <c r="AI478">
        <v>5.6225946069999999</v>
      </c>
      <c r="AJ478">
        <v>5.7284652649999996</v>
      </c>
      <c r="AK478">
        <v>5.8378036560000002</v>
      </c>
      <c r="AL478">
        <v>5.9488401809999996</v>
      </c>
      <c r="AM478">
        <v>6.0416084630000002</v>
      </c>
      <c r="AN478">
        <v>6.1377601589999999</v>
      </c>
      <c r="AO478">
        <v>6.2320629399999996</v>
      </c>
      <c r="AP478">
        <v>6.3275934149999999</v>
      </c>
      <c r="AQ478">
        <v>6.4210111660000004</v>
      </c>
      <c r="AR478">
        <v>6.5305324239999996</v>
      </c>
      <c r="AS478">
        <v>6.6411620500000001</v>
      </c>
      <c r="AT478">
        <v>6.7535858199999996</v>
      </c>
      <c r="AU478">
        <v>6.8673140699999999</v>
      </c>
      <c r="AV478">
        <v>6.9833161050000001</v>
      </c>
    </row>
    <row r="479" spans="1:48" x14ac:dyDescent="0.25">
      <c r="A479" s="27" t="s">
        <v>2288</v>
      </c>
      <c r="B479">
        <v>1.34142830874698</v>
      </c>
      <c r="C479">
        <v>1.3629653741412</v>
      </c>
      <c r="D479">
        <v>1.384848224</v>
      </c>
      <c r="E479">
        <v>1.405405418</v>
      </c>
      <c r="F479">
        <v>1.446420617</v>
      </c>
      <c r="G479">
        <v>1.312715555</v>
      </c>
      <c r="H479">
        <v>1.380728237</v>
      </c>
      <c r="I479">
        <v>1.443905488</v>
      </c>
      <c r="J479">
        <v>1.4662619109999999</v>
      </c>
      <c r="K479">
        <v>1.4759841709999999</v>
      </c>
      <c r="L479">
        <v>1.46736592</v>
      </c>
      <c r="M479">
        <v>1.4634064040000001</v>
      </c>
      <c r="N479">
        <v>1.4438228609999999</v>
      </c>
      <c r="O479">
        <v>1.486875929</v>
      </c>
      <c r="P479">
        <v>1.5320917970000001</v>
      </c>
      <c r="Q479">
        <v>1.5718379200000001</v>
      </c>
      <c r="R479">
        <v>1.5844504699999999</v>
      </c>
      <c r="S479">
        <v>1.599785869</v>
      </c>
      <c r="T479">
        <v>1.6195252899999999</v>
      </c>
      <c r="U479">
        <v>1.654560673</v>
      </c>
      <c r="V479">
        <v>1.6829616679999999</v>
      </c>
      <c r="W479">
        <v>1.7065264929999999</v>
      </c>
      <c r="X479">
        <v>1.724910768</v>
      </c>
      <c r="Y479">
        <v>1.7474177390000001</v>
      </c>
      <c r="Z479">
        <v>1.777737678</v>
      </c>
      <c r="AA479">
        <v>1.81210972</v>
      </c>
      <c r="AB479">
        <v>1.8522549859999999</v>
      </c>
      <c r="AC479">
        <v>1.8644674000000001</v>
      </c>
      <c r="AD479">
        <v>1.87959396</v>
      </c>
      <c r="AE479">
        <v>1.895762502</v>
      </c>
      <c r="AF479">
        <v>1.91389191</v>
      </c>
      <c r="AG479">
        <v>1.9344709010000001</v>
      </c>
      <c r="AH479">
        <v>1.9572368469999999</v>
      </c>
      <c r="AI479">
        <v>1.9820354179999999</v>
      </c>
      <c r="AJ479">
        <v>2.0077447140000002</v>
      </c>
      <c r="AK479">
        <v>2.0343554070000001</v>
      </c>
      <c r="AL479">
        <v>2.0612543809999999</v>
      </c>
      <c r="AM479">
        <v>2.0897252129999999</v>
      </c>
      <c r="AN479">
        <v>2.1197099110000002</v>
      </c>
      <c r="AO479">
        <v>2.1494132609999999</v>
      </c>
      <c r="AP479">
        <v>2.1795493719999999</v>
      </c>
      <c r="AQ479">
        <v>2.2102518940000002</v>
      </c>
      <c r="AR479">
        <v>2.2433538849999999</v>
      </c>
      <c r="AS479">
        <v>2.2766146780000001</v>
      </c>
      <c r="AT479">
        <v>2.3104518600000001</v>
      </c>
      <c r="AU479">
        <v>2.3446460999999998</v>
      </c>
      <c r="AV479">
        <v>2.3792114729999998</v>
      </c>
    </row>
    <row r="480" spans="1:48" x14ac:dyDescent="0.25">
      <c r="A480" s="27" t="s">
        <v>2289</v>
      </c>
      <c r="B480">
        <v>0.59857356798088102</v>
      </c>
      <c r="C480">
        <v>0.60818386022892001</v>
      </c>
      <c r="D480">
        <v>0.61794844879999999</v>
      </c>
      <c r="E480">
        <v>0.64386855320000003</v>
      </c>
      <c r="F480">
        <v>0.62713563019999996</v>
      </c>
      <c r="G480">
        <v>0.54195294959999996</v>
      </c>
      <c r="H480">
        <v>0.57222693189999996</v>
      </c>
      <c r="I480">
        <v>0.58908277099999995</v>
      </c>
      <c r="J480">
        <v>0.55836282120000003</v>
      </c>
      <c r="K480">
        <v>0.530216727</v>
      </c>
      <c r="L480">
        <v>0.52154795939999998</v>
      </c>
      <c r="M480">
        <v>0.54425235670000005</v>
      </c>
      <c r="N480">
        <v>0.50604273700000002</v>
      </c>
      <c r="O480">
        <v>0.48080148750000001</v>
      </c>
      <c r="P480">
        <v>0.44875022479999999</v>
      </c>
      <c r="Q480">
        <v>0.41441137379999998</v>
      </c>
      <c r="R480">
        <v>0.3930867166</v>
      </c>
      <c r="S480">
        <v>0.40344372080000002</v>
      </c>
      <c r="T480">
        <v>0.40479067990000001</v>
      </c>
      <c r="U480">
        <v>0.4138389824</v>
      </c>
      <c r="V480">
        <v>0.41969519690000001</v>
      </c>
      <c r="W480">
        <v>0.42415848229999997</v>
      </c>
      <c r="X480">
        <v>0.42897189619999998</v>
      </c>
      <c r="Y480">
        <v>0.43898249839999998</v>
      </c>
      <c r="Z480">
        <v>0.4515040219</v>
      </c>
      <c r="AA480">
        <v>0.46617584829999997</v>
      </c>
      <c r="AB480">
        <v>0.48354567370000001</v>
      </c>
      <c r="AC480">
        <v>0.48804236560000003</v>
      </c>
      <c r="AD480">
        <v>0.49404314760000001</v>
      </c>
      <c r="AE480">
        <v>0.50037898790000002</v>
      </c>
      <c r="AF480">
        <v>0.50726607720000005</v>
      </c>
      <c r="AG480">
        <v>0.51511087030000002</v>
      </c>
      <c r="AH480">
        <v>0.52334936060000004</v>
      </c>
      <c r="AI480">
        <v>0.53189920339999996</v>
      </c>
      <c r="AJ480">
        <v>0.54078747839999997</v>
      </c>
      <c r="AK480">
        <v>0.54990694100000004</v>
      </c>
      <c r="AL480">
        <v>0.55904890399999996</v>
      </c>
      <c r="AM480">
        <v>0.56713057140000001</v>
      </c>
      <c r="AN480">
        <v>0.57561180769999998</v>
      </c>
      <c r="AO480">
        <v>0.58373899689999997</v>
      </c>
      <c r="AP480">
        <v>0.59197808360000004</v>
      </c>
      <c r="AQ480">
        <v>0.59981297369999997</v>
      </c>
      <c r="AR480">
        <v>0.60852457520000003</v>
      </c>
      <c r="AS480">
        <v>0.61719117509999999</v>
      </c>
      <c r="AT480">
        <v>0.62594578499999998</v>
      </c>
      <c r="AU480">
        <v>0.63472837670000004</v>
      </c>
      <c r="AV480">
        <v>0.64392144740000001</v>
      </c>
    </row>
    <row r="481" spans="1:48" x14ac:dyDescent="0.25">
      <c r="A481" s="27" t="s">
        <v>2290</v>
      </c>
      <c r="B481">
        <v>6.2585198140568004</v>
      </c>
      <c r="C481">
        <v>6.35900237404707</v>
      </c>
      <c r="D481">
        <v>6.4610982139999997</v>
      </c>
      <c r="E481">
        <v>6.4984830609999999</v>
      </c>
      <c r="F481">
        <v>5.6615822189999996</v>
      </c>
      <c r="G481">
        <v>4.6821455839999997</v>
      </c>
      <c r="H481">
        <v>4.9038229830000004</v>
      </c>
      <c r="I481">
        <v>4.8702296240000003</v>
      </c>
      <c r="J481">
        <v>4.6230322060000004</v>
      </c>
      <c r="K481">
        <v>4.7568425159999999</v>
      </c>
      <c r="L481">
        <v>4.8431234249999999</v>
      </c>
      <c r="M481">
        <v>4.9268584520000003</v>
      </c>
      <c r="N481">
        <v>4.2790448420000002</v>
      </c>
      <c r="O481">
        <v>4.0343847300000002</v>
      </c>
      <c r="P481">
        <v>3.7839533849999998</v>
      </c>
      <c r="Q481">
        <v>3.5244204419999998</v>
      </c>
      <c r="R481">
        <v>3.3541850819999999</v>
      </c>
      <c r="S481">
        <v>3.4463745170000002</v>
      </c>
      <c r="T481">
        <v>3.42458017</v>
      </c>
      <c r="U481">
        <v>3.4590354529999998</v>
      </c>
      <c r="V481">
        <v>3.4558535699999999</v>
      </c>
      <c r="W481">
        <v>3.4291194759999999</v>
      </c>
      <c r="X481">
        <v>3.420698325</v>
      </c>
      <c r="Y481">
        <v>3.4518037499999998</v>
      </c>
      <c r="Z481">
        <v>3.4899992800000001</v>
      </c>
      <c r="AA481">
        <v>3.5315270590000001</v>
      </c>
      <c r="AB481">
        <v>3.577816119</v>
      </c>
      <c r="AC481">
        <v>3.5735780699999999</v>
      </c>
      <c r="AD481">
        <v>3.5800132969999998</v>
      </c>
      <c r="AE481">
        <v>3.5889360290000001</v>
      </c>
      <c r="AF481">
        <v>3.6008843640000001</v>
      </c>
      <c r="AG481">
        <v>3.6184434259999998</v>
      </c>
      <c r="AH481">
        <v>3.6391926940000001</v>
      </c>
      <c r="AI481">
        <v>3.6611725690000001</v>
      </c>
      <c r="AJ481">
        <v>3.6863753090000002</v>
      </c>
      <c r="AK481">
        <v>3.7129732519999998</v>
      </c>
      <c r="AL481">
        <v>3.7397087340000001</v>
      </c>
      <c r="AM481">
        <v>3.7426943399999999</v>
      </c>
      <c r="AN481">
        <v>3.7452467989999998</v>
      </c>
      <c r="AO481">
        <v>3.7444835859999999</v>
      </c>
      <c r="AP481">
        <v>3.7431793240000002</v>
      </c>
      <c r="AQ481">
        <v>3.7381998360000002</v>
      </c>
      <c r="AR481">
        <v>3.7485672989999999</v>
      </c>
      <c r="AS481">
        <v>3.7596072519999999</v>
      </c>
      <c r="AT481">
        <v>3.7707351660000001</v>
      </c>
      <c r="AU481">
        <v>3.7816810059999999</v>
      </c>
      <c r="AV481">
        <v>3.7945365290000002</v>
      </c>
    </row>
    <row r="482" spans="1:48" x14ac:dyDescent="0.25">
      <c r="A482" s="27" t="s">
        <v>2291</v>
      </c>
      <c r="B482">
        <v>1.27854192111613</v>
      </c>
      <c r="C482">
        <v>1.2990693252157499</v>
      </c>
      <c r="D482">
        <v>1.3199263029999999</v>
      </c>
      <c r="E482">
        <v>1.3281581520000001</v>
      </c>
      <c r="F482">
        <v>1.2600564379999999</v>
      </c>
      <c r="G482">
        <v>1.0598080009999999</v>
      </c>
      <c r="H482">
        <v>1.159643714</v>
      </c>
      <c r="I482">
        <v>1.1747487569999999</v>
      </c>
      <c r="J482">
        <v>1.1246346039999999</v>
      </c>
      <c r="K482">
        <v>1.1031991990000001</v>
      </c>
      <c r="L482">
        <v>1.1221808390000001</v>
      </c>
      <c r="M482">
        <v>1.1251526890000001</v>
      </c>
      <c r="N482">
        <v>0.96988361379999999</v>
      </c>
      <c r="O482">
        <v>0.89988729249999999</v>
      </c>
      <c r="P482">
        <v>0.80973366530000002</v>
      </c>
      <c r="Q482">
        <v>0.72525589800000001</v>
      </c>
      <c r="R482">
        <v>0.67336747320000001</v>
      </c>
      <c r="S482">
        <v>0.70417720689999996</v>
      </c>
      <c r="T482">
        <v>0.70695489590000005</v>
      </c>
      <c r="U482">
        <v>0.72817524950000001</v>
      </c>
      <c r="V482">
        <v>0.7606921713</v>
      </c>
      <c r="W482">
        <v>0.79267569250000003</v>
      </c>
      <c r="X482">
        <v>0.81981664590000003</v>
      </c>
      <c r="Y482">
        <v>0.86218931899999995</v>
      </c>
      <c r="Z482">
        <v>0.91176353909999996</v>
      </c>
      <c r="AA482">
        <v>0.96857299259999996</v>
      </c>
      <c r="AB482">
        <v>1.034928308</v>
      </c>
      <c r="AC482">
        <v>1.0426360969999999</v>
      </c>
      <c r="AD482">
        <v>1.054561868</v>
      </c>
      <c r="AE482">
        <v>1.067455702</v>
      </c>
      <c r="AF482">
        <v>1.0818048140000001</v>
      </c>
      <c r="AG482">
        <v>1.098269693</v>
      </c>
      <c r="AH482">
        <v>1.116445439</v>
      </c>
      <c r="AI482">
        <v>1.135067687</v>
      </c>
      <c r="AJ482">
        <v>1.15437813</v>
      </c>
      <c r="AK482">
        <v>1.174131923</v>
      </c>
      <c r="AL482">
        <v>1.193765355</v>
      </c>
      <c r="AM482">
        <v>1.212638103</v>
      </c>
      <c r="AN482">
        <v>1.2335852540000001</v>
      </c>
      <c r="AO482">
        <v>1.2539584349999999</v>
      </c>
      <c r="AP482">
        <v>1.2748452649999999</v>
      </c>
      <c r="AQ482">
        <v>1.2949412360000001</v>
      </c>
      <c r="AR482">
        <v>1.316179239</v>
      </c>
      <c r="AS482">
        <v>1.3367070109999999</v>
      </c>
      <c r="AT482">
        <v>1.3574559100000001</v>
      </c>
      <c r="AU482">
        <v>1.3783423509999999</v>
      </c>
      <c r="AV482">
        <v>1.3999338219999999</v>
      </c>
    </row>
    <row r="483" spans="1:48" x14ac:dyDescent="0.25">
      <c r="A483" s="27" t="s">
        <v>2292</v>
      </c>
      <c r="B483">
        <v>9.4770972246274603</v>
      </c>
      <c r="C483">
        <v>9.6292550860228108</v>
      </c>
      <c r="D483">
        <v>9.783855891</v>
      </c>
      <c r="E483">
        <v>10.10456024</v>
      </c>
      <c r="F483">
        <v>9.8562623719999998</v>
      </c>
      <c r="G483">
        <v>9.0377847100000004</v>
      </c>
      <c r="H483">
        <v>9.2933149359999998</v>
      </c>
      <c r="I483">
        <v>9.3624629860000006</v>
      </c>
      <c r="J483">
        <v>9.0952116669999903</v>
      </c>
      <c r="K483">
        <v>8.95161257</v>
      </c>
      <c r="L483">
        <v>9.0346220660000007</v>
      </c>
      <c r="M483">
        <v>9.2247890829999903</v>
      </c>
      <c r="N483">
        <v>8.9757637070000005</v>
      </c>
      <c r="O483">
        <v>8.7720296290000004</v>
      </c>
      <c r="P483">
        <v>8.4052494769999999</v>
      </c>
      <c r="Q483">
        <v>8.2998116139999905</v>
      </c>
      <c r="R483">
        <v>8.1592771610000003</v>
      </c>
      <c r="S483">
        <v>8.4685916950000006</v>
      </c>
      <c r="T483">
        <v>8.536085345</v>
      </c>
      <c r="U483">
        <v>8.7448858519999995</v>
      </c>
      <c r="V483">
        <v>8.8422330729999903</v>
      </c>
      <c r="W483">
        <v>8.8949869709999998</v>
      </c>
      <c r="X483">
        <v>8.9036018640000005</v>
      </c>
      <c r="Y483">
        <v>9.0010601010000002</v>
      </c>
      <c r="Z483">
        <v>9.11454056</v>
      </c>
      <c r="AA483">
        <v>9.2372850110000009</v>
      </c>
      <c r="AB483">
        <v>9.3734554970000001</v>
      </c>
      <c r="AC483">
        <v>9.4517689829999902</v>
      </c>
      <c r="AD483">
        <v>9.5582055480000001</v>
      </c>
      <c r="AE483">
        <v>9.6703519520000008</v>
      </c>
      <c r="AF483">
        <v>9.7929565150000002</v>
      </c>
      <c r="AG483">
        <v>9.9316503879999996</v>
      </c>
      <c r="AH483">
        <v>10.079010050000001</v>
      </c>
      <c r="AI483">
        <v>10.230379859999999</v>
      </c>
      <c r="AJ483">
        <v>10.38852237</v>
      </c>
      <c r="AK483">
        <v>10.551583819999999</v>
      </c>
      <c r="AL483">
        <v>10.71600355</v>
      </c>
      <c r="AM483">
        <v>10.87297</v>
      </c>
      <c r="AN483">
        <v>11.04973305</v>
      </c>
      <c r="AO483">
        <v>11.22391345</v>
      </c>
      <c r="AP483">
        <v>11.400205570000001</v>
      </c>
      <c r="AQ483">
        <v>11.57264024</v>
      </c>
      <c r="AR483">
        <v>11.75263797</v>
      </c>
      <c r="AS483">
        <v>11.928232899999999</v>
      </c>
      <c r="AT483">
        <v>12.10605303</v>
      </c>
      <c r="AU483">
        <v>12.28532862</v>
      </c>
      <c r="AV483">
        <v>12.47038834</v>
      </c>
    </row>
    <row r="484" spans="1:48" x14ac:dyDescent="0.25">
      <c r="A484" s="27" t="s">
        <v>2293</v>
      </c>
      <c r="B484">
        <v>0.264378921988764</v>
      </c>
      <c r="C484">
        <v>0.268623611097079</v>
      </c>
      <c r="D484">
        <v>0.27293645010000001</v>
      </c>
      <c r="E484">
        <v>0.29405811999999998</v>
      </c>
      <c r="F484">
        <v>0.29673310200000003</v>
      </c>
      <c r="G484">
        <v>0.26582298580000002</v>
      </c>
      <c r="H484">
        <v>0.2734161168</v>
      </c>
      <c r="I484">
        <v>0.28739622929999997</v>
      </c>
      <c r="J484">
        <v>0.28328193210000002</v>
      </c>
      <c r="K484">
        <v>0.28332606119999998</v>
      </c>
      <c r="L484">
        <v>0.2717196751</v>
      </c>
      <c r="M484">
        <v>0.25612828069999999</v>
      </c>
      <c r="N484">
        <v>0.2483407228</v>
      </c>
      <c r="O484">
        <v>0.24919343869999999</v>
      </c>
      <c r="P484">
        <v>0.24106044930000001</v>
      </c>
      <c r="Q484">
        <v>0.24238751850000001</v>
      </c>
      <c r="R484">
        <v>0.24263648639999999</v>
      </c>
      <c r="S484">
        <v>0.25525010320000002</v>
      </c>
      <c r="T484">
        <v>0.25878417500000001</v>
      </c>
      <c r="U484">
        <v>0.2706032666</v>
      </c>
      <c r="V484">
        <v>0.27090458909999998</v>
      </c>
      <c r="W484">
        <v>0.27018152670000001</v>
      </c>
      <c r="X484">
        <v>0.26495496079999997</v>
      </c>
      <c r="Y484">
        <v>0.26359494529999999</v>
      </c>
      <c r="Z484">
        <v>0.26360555549999998</v>
      </c>
      <c r="AA484">
        <v>0.26411175329999997</v>
      </c>
      <c r="AB484">
        <v>0.26506502999999998</v>
      </c>
      <c r="AC484">
        <v>0.26623395109999998</v>
      </c>
      <c r="AD484">
        <v>0.26794352599999999</v>
      </c>
      <c r="AE484">
        <v>0.2696725277</v>
      </c>
      <c r="AF484">
        <v>0.27171891650000002</v>
      </c>
      <c r="AG484">
        <v>0.27452258080000003</v>
      </c>
      <c r="AH484">
        <v>0.27682826150000001</v>
      </c>
      <c r="AI484">
        <v>0.27888398240000001</v>
      </c>
      <c r="AJ484">
        <v>0.28154292050000002</v>
      </c>
      <c r="AK484">
        <v>0.28422081900000001</v>
      </c>
      <c r="AL484">
        <v>0.28673479870000002</v>
      </c>
      <c r="AM484">
        <v>0.28840351559999999</v>
      </c>
      <c r="AN484">
        <v>0.29068390240000003</v>
      </c>
      <c r="AO484">
        <v>0.29289625070000003</v>
      </c>
      <c r="AP484">
        <v>0.29556138609999999</v>
      </c>
      <c r="AQ484">
        <v>0.29775204389999999</v>
      </c>
      <c r="AR484">
        <v>0.30027450430000002</v>
      </c>
      <c r="AS484">
        <v>0.30283460359999997</v>
      </c>
      <c r="AT484">
        <v>0.30525546790000002</v>
      </c>
      <c r="AU484">
        <v>0.30765122620000002</v>
      </c>
      <c r="AV484">
        <v>0.3124418806</v>
      </c>
    </row>
    <row r="485" spans="1:48" x14ac:dyDescent="0.25">
      <c r="A485" s="27" t="s">
        <v>2294</v>
      </c>
      <c r="B485">
        <v>0.868233244049049</v>
      </c>
      <c r="C485">
        <v>0.88217300962025702</v>
      </c>
      <c r="D485">
        <v>0.89633658260000004</v>
      </c>
      <c r="E485">
        <v>0.92086126560000003</v>
      </c>
      <c r="F485">
        <v>0.90460240599999997</v>
      </c>
      <c r="G485">
        <v>0.84061821699999995</v>
      </c>
      <c r="H485">
        <v>0.86862796519999996</v>
      </c>
      <c r="I485">
        <v>0.87747390759999999</v>
      </c>
      <c r="J485">
        <v>0.86836398449999996</v>
      </c>
      <c r="K485">
        <v>0.87866297390000003</v>
      </c>
      <c r="L485">
        <v>0.88363346840000001</v>
      </c>
      <c r="M485">
        <v>0.88457865690000004</v>
      </c>
      <c r="N485">
        <v>0.89940411539999998</v>
      </c>
      <c r="O485">
        <v>0.93942692019999996</v>
      </c>
      <c r="P485">
        <v>0.93990789389999996</v>
      </c>
      <c r="Q485">
        <v>0.96652838610000003</v>
      </c>
      <c r="R485">
        <v>0.96624919399999998</v>
      </c>
      <c r="S485">
        <v>0.97242557149999997</v>
      </c>
      <c r="T485">
        <v>0.97844867280000003</v>
      </c>
      <c r="U485">
        <v>0.9931064758</v>
      </c>
      <c r="V485">
        <v>0.99780808119999997</v>
      </c>
      <c r="W485">
        <v>0.99781743020000002</v>
      </c>
      <c r="X485">
        <v>1.0042002320000001</v>
      </c>
      <c r="Y485">
        <v>1.0100467479999999</v>
      </c>
      <c r="Z485">
        <v>1.016827487</v>
      </c>
      <c r="AA485">
        <v>1.02313973</v>
      </c>
      <c r="AB485">
        <v>1.0297565989999999</v>
      </c>
      <c r="AC485">
        <v>1.034180267</v>
      </c>
      <c r="AD485">
        <v>1.036718088</v>
      </c>
      <c r="AE485">
        <v>1.04108406</v>
      </c>
      <c r="AF485">
        <v>1.046473475</v>
      </c>
      <c r="AG485">
        <v>1.0505773119999999</v>
      </c>
      <c r="AH485">
        <v>1.059282646</v>
      </c>
      <c r="AI485">
        <v>1.067841909</v>
      </c>
      <c r="AJ485">
        <v>1.0759185410000001</v>
      </c>
      <c r="AK485">
        <v>1.0841809200000001</v>
      </c>
      <c r="AL485">
        <v>1.092289632</v>
      </c>
      <c r="AM485">
        <v>1.100237962</v>
      </c>
      <c r="AN485">
        <v>1.109045383</v>
      </c>
      <c r="AO485">
        <v>1.1177214040000001</v>
      </c>
      <c r="AP485">
        <v>1.1265687179999999</v>
      </c>
      <c r="AQ485">
        <v>1.1353306590000001</v>
      </c>
      <c r="AR485">
        <v>1.1441123790000001</v>
      </c>
      <c r="AS485">
        <v>1.153072874</v>
      </c>
      <c r="AT485">
        <v>1.162284503</v>
      </c>
      <c r="AU485">
        <v>1.1715817900000001</v>
      </c>
      <c r="AV485">
        <v>1.18129884</v>
      </c>
    </row>
    <row r="486" spans="1:48" x14ac:dyDescent="0.25">
      <c r="A486" s="27" t="s">
        <v>2295</v>
      </c>
      <c r="B486">
        <v>1.0066130172507499</v>
      </c>
      <c r="C486">
        <v>1.02277451484092</v>
      </c>
      <c r="D486">
        <v>1.0350955079999999</v>
      </c>
      <c r="E486">
        <v>1.041940667</v>
      </c>
      <c r="F486">
        <v>1.033636674</v>
      </c>
      <c r="G486">
        <v>1.0179726790000001</v>
      </c>
      <c r="H486">
        <v>1.03213993</v>
      </c>
      <c r="I486">
        <v>1.040605985</v>
      </c>
      <c r="J486">
        <v>1.04077763</v>
      </c>
      <c r="K486">
        <v>1.046272715</v>
      </c>
      <c r="L486">
        <v>1.056054262</v>
      </c>
      <c r="M486">
        <v>1.0530453390000001</v>
      </c>
      <c r="N486">
        <v>1.0684444850000001</v>
      </c>
      <c r="O486">
        <v>1.0912869140000001</v>
      </c>
      <c r="P486">
        <v>1.10046675</v>
      </c>
      <c r="Q486">
        <v>1.1241816330000001</v>
      </c>
      <c r="R486">
        <v>1.123192819</v>
      </c>
      <c r="S486">
        <v>1.1203323329999999</v>
      </c>
      <c r="T486">
        <v>1.1266604229999999</v>
      </c>
      <c r="U486">
        <v>1.134818076</v>
      </c>
      <c r="V486">
        <v>1.1402922600000001</v>
      </c>
      <c r="W486">
        <v>1.144294092</v>
      </c>
      <c r="X486">
        <v>1.153112299</v>
      </c>
      <c r="Y486">
        <v>1.158444166</v>
      </c>
      <c r="Z486">
        <v>1.164061606</v>
      </c>
      <c r="AA486">
        <v>1.169426286</v>
      </c>
      <c r="AB486">
        <v>1.1745283870000001</v>
      </c>
      <c r="AC486">
        <v>1.179010294</v>
      </c>
      <c r="AD486">
        <v>1.179862765</v>
      </c>
      <c r="AE486">
        <v>1.1828420580000001</v>
      </c>
      <c r="AF486">
        <v>1.1868090529999999</v>
      </c>
      <c r="AG486">
        <v>1.1878966179999999</v>
      </c>
      <c r="AH486">
        <v>1.1956820100000001</v>
      </c>
      <c r="AI486">
        <v>1.2030899370000001</v>
      </c>
      <c r="AJ486">
        <v>1.2104126150000001</v>
      </c>
      <c r="AK486">
        <v>1.2179125369999999</v>
      </c>
      <c r="AL486">
        <v>1.2254262739999999</v>
      </c>
      <c r="AM486">
        <v>1.233140997</v>
      </c>
      <c r="AN486">
        <v>1.241457273</v>
      </c>
      <c r="AO486">
        <v>1.2501196619999999</v>
      </c>
      <c r="AP486">
        <v>1.258966212</v>
      </c>
      <c r="AQ486">
        <v>1.267825674</v>
      </c>
      <c r="AR486">
        <v>1.2753809439999999</v>
      </c>
      <c r="AS486">
        <v>1.283148022</v>
      </c>
      <c r="AT486">
        <v>1.2910345569999999</v>
      </c>
      <c r="AU486">
        <v>1.299015051</v>
      </c>
      <c r="AV486">
        <v>1.3073287140000001</v>
      </c>
    </row>
    <row r="487" spans="1:48" x14ac:dyDescent="0.25">
      <c r="A487" s="27" t="s">
        <v>2296</v>
      </c>
      <c r="B487">
        <v>16.062489745964601</v>
      </c>
      <c r="C487">
        <v>16.3203782143955</v>
      </c>
      <c r="D487">
        <v>16.596520290000001</v>
      </c>
      <c r="E487">
        <v>16.568169659999999</v>
      </c>
      <c r="F487">
        <v>16.310119</v>
      </c>
      <c r="G487">
        <v>15.784792230000001</v>
      </c>
      <c r="H487">
        <v>15.72405564</v>
      </c>
      <c r="I487">
        <v>15.69247069</v>
      </c>
      <c r="J487">
        <v>15.560761299999999</v>
      </c>
      <c r="K487">
        <v>15.33774023</v>
      </c>
      <c r="L487">
        <v>15.244909460000001</v>
      </c>
      <c r="M487">
        <v>15.131161970000001</v>
      </c>
      <c r="N487">
        <v>15.131950509999999</v>
      </c>
      <c r="O487">
        <v>15.209777300000001</v>
      </c>
      <c r="P487">
        <v>15.02082525</v>
      </c>
      <c r="Q487">
        <v>14.84111255</v>
      </c>
      <c r="R487">
        <v>14.665638899999999</v>
      </c>
      <c r="S487">
        <v>15.0532223</v>
      </c>
      <c r="T487">
        <v>15.14298728</v>
      </c>
      <c r="U487">
        <v>15.398410930000001</v>
      </c>
      <c r="V487">
        <v>15.58707652</v>
      </c>
      <c r="W487">
        <v>15.714685429999999</v>
      </c>
      <c r="X487">
        <v>15.7591508</v>
      </c>
      <c r="Y487">
        <v>15.88709673</v>
      </c>
      <c r="Z487">
        <v>16.04283191</v>
      </c>
      <c r="AA487">
        <v>16.215411379999999</v>
      </c>
      <c r="AB487">
        <v>16.410827879999999</v>
      </c>
      <c r="AC487">
        <v>16.478861479999999</v>
      </c>
      <c r="AD487">
        <v>16.571751970000001</v>
      </c>
      <c r="AE487">
        <v>16.678480929999999</v>
      </c>
      <c r="AF487">
        <v>16.795782729999999</v>
      </c>
      <c r="AG487">
        <v>16.92757739</v>
      </c>
      <c r="AH487">
        <v>17.08983654</v>
      </c>
      <c r="AI487">
        <v>17.257526410000001</v>
      </c>
      <c r="AJ487">
        <v>17.434726260000001</v>
      </c>
      <c r="AK487">
        <v>17.61781804</v>
      </c>
      <c r="AL487">
        <v>17.802118830000001</v>
      </c>
      <c r="AM487">
        <v>18.004722279999999</v>
      </c>
      <c r="AN487">
        <v>18.22763325</v>
      </c>
      <c r="AO487">
        <v>18.449087309999999</v>
      </c>
      <c r="AP487">
        <v>18.674990959999999</v>
      </c>
      <c r="AQ487">
        <v>18.896187520000002</v>
      </c>
      <c r="AR487">
        <v>19.14641975</v>
      </c>
      <c r="AS487">
        <v>19.393269579999998</v>
      </c>
      <c r="AT487">
        <v>19.642749290000001</v>
      </c>
      <c r="AU487">
        <v>19.894339009999999</v>
      </c>
      <c r="AV487">
        <v>20.155689590000001</v>
      </c>
    </row>
    <row r="488" spans="1:48" x14ac:dyDescent="0.25">
      <c r="A488" s="27" t="s">
        <v>2297</v>
      </c>
      <c r="B488">
        <v>3.2315575852896101</v>
      </c>
      <c r="C488">
        <v>3.2834412875983499</v>
      </c>
      <c r="D488">
        <v>3.3361580000000002</v>
      </c>
      <c r="E488">
        <v>3.823202958</v>
      </c>
      <c r="F488">
        <v>3.2449883100000001</v>
      </c>
      <c r="G488">
        <v>2.3393609940000002</v>
      </c>
      <c r="H488">
        <v>2.790943553</v>
      </c>
      <c r="I488">
        <v>2.2138575509999998</v>
      </c>
      <c r="J488">
        <v>2.58359585</v>
      </c>
      <c r="K488">
        <v>2.3288528400000001</v>
      </c>
      <c r="L488">
        <v>2.3386381429999998</v>
      </c>
      <c r="M488">
        <v>2.3990034059999998</v>
      </c>
      <c r="N488">
        <v>2.1835001580000002</v>
      </c>
      <c r="O488">
        <v>2.3161022660000001</v>
      </c>
      <c r="P488">
        <v>2.2851733830000001</v>
      </c>
      <c r="Q488">
        <v>2.3273490520000002</v>
      </c>
      <c r="R488">
        <v>2.3256218710000001</v>
      </c>
      <c r="S488">
        <v>2.2986349669999999</v>
      </c>
      <c r="T488">
        <v>2.3173121380000001</v>
      </c>
      <c r="U488">
        <v>2.3531873129999998</v>
      </c>
      <c r="V488">
        <v>2.376798703</v>
      </c>
      <c r="W488">
        <v>2.3917986629999999</v>
      </c>
      <c r="X488">
        <v>2.4089432240000002</v>
      </c>
      <c r="Y488">
        <v>2.4315935440000001</v>
      </c>
      <c r="Z488">
        <v>2.4568722429999998</v>
      </c>
      <c r="AA488">
        <v>2.4831197889999999</v>
      </c>
      <c r="AB488">
        <v>2.511085741</v>
      </c>
      <c r="AC488">
        <v>2.5356693109999999</v>
      </c>
      <c r="AD488">
        <v>2.5616211459999998</v>
      </c>
      <c r="AE488">
        <v>2.5896854970000001</v>
      </c>
      <c r="AF488">
        <v>2.6199632899999998</v>
      </c>
      <c r="AG488">
        <v>2.6525970060000001</v>
      </c>
      <c r="AH488">
        <v>2.6892180149999998</v>
      </c>
      <c r="AI488">
        <v>2.7286551100000001</v>
      </c>
      <c r="AJ488">
        <v>2.7696160590000001</v>
      </c>
      <c r="AK488">
        <v>2.8121974870000002</v>
      </c>
      <c r="AL488">
        <v>2.8557705200000001</v>
      </c>
      <c r="AM488">
        <v>2.8985449409999999</v>
      </c>
      <c r="AN488">
        <v>2.9439793820000002</v>
      </c>
      <c r="AO488">
        <v>2.989447159</v>
      </c>
      <c r="AP488">
        <v>3.0347733080000001</v>
      </c>
      <c r="AQ488">
        <v>3.0801061270000001</v>
      </c>
      <c r="AR488">
        <v>3.1255365990000001</v>
      </c>
      <c r="AS488">
        <v>3.1711951969999999</v>
      </c>
      <c r="AT488">
        <v>3.2175733609999999</v>
      </c>
      <c r="AU488">
        <v>3.264431181</v>
      </c>
      <c r="AV488">
        <v>3.3126747449999998</v>
      </c>
    </row>
    <row r="489" spans="1:48" x14ac:dyDescent="0.25">
      <c r="A489" s="27" t="s">
        <v>2298</v>
      </c>
      <c r="B489">
        <v>1.0440368201127399</v>
      </c>
      <c r="C489">
        <v>1.0607991689629299</v>
      </c>
      <c r="D489">
        <v>1.077830643</v>
      </c>
      <c r="E489">
        <v>1.12686094</v>
      </c>
      <c r="F489">
        <v>1.1326580449999999</v>
      </c>
      <c r="G489">
        <v>0.92650205129999996</v>
      </c>
      <c r="H489">
        <v>0.93882976809999996</v>
      </c>
      <c r="I489">
        <v>0.99271951999999997</v>
      </c>
      <c r="J489">
        <v>0.98122536680000005</v>
      </c>
      <c r="K489">
        <v>0.95861793380000004</v>
      </c>
      <c r="L489">
        <v>0.95781560519999998</v>
      </c>
      <c r="M489">
        <v>1.0033002550000001</v>
      </c>
      <c r="N489">
        <v>0.99201964750000005</v>
      </c>
      <c r="O489">
        <v>0.99005772349999999</v>
      </c>
      <c r="P489">
        <v>1.0268499790000001</v>
      </c>
      <c r="Q489">
        <v>1.0380805719999999</v>
      </c>
      <c r="R489">
        <v>1.0233573149999999</v>
      </c>
      <c r="S489">
        <v>1.008455637</v>
      </c>
      <c r="T489">
        <v>1.000948985</v>
      </c>
      <c r="U489">
        <v>0.9941803763</v>
      </c>
      <c r="V489">
        <v>0.99483430390000005</v>
      </c>
      <c r="W489">
        <v>0.99064984599999995</v>
      </c>
      <c r="X489">
        <v>0.99275301309999997</v>
      </c>
      <c r="Y489">
        <v>0.99636038069999999</v>
      </c>
      <c r="Z489">
        <v>1.0040275400000001</v>
      </c>
      <c r="AA489">
        <v>1.0132200229999999</v>
      </c>
      <c r="AB489">
        <v>1.023183725</v>
      </c>
      <c r="AC489">
        <v>1.0320075259999999</v>
      </c>
      <c r="AD489">
        <v>1.040939107</v>
      </c>
      <c r="AE489">
        <v>1.0517516600000001</v>
      </c>
      <c r="AF489">
        <v>1.063881597</v>
      </c>
      <c r="AG489">
        <v>1.077247055</v>
      </c>
      <c r="AH489">
        <v>1.092985807</v>
      </c>
      <c r="AI489">
        <v>1.1099841020000001</v>
      </c>
      <c r="AJ489">
        <v>1.1274399660000001</v>
      </c>
      <c r="AK489">
        <v>1.1458036119999999</v>
      </c>
      <c r="AL489">
        <v>1.1645294669999999</v>
      </c>
      <c r="AM489">
        <v>1.180966797</v>
      </c>
      <c r="AN489">
        <v>1.1972714360000001</v>
      </c>
      <c r="AO489">
        <v>1.2134945260000001</v>
      </c>
      <c r="AP489">
        <v>1.2295758480000001</v>
      </c>
      <c r="AQ489">
        <v>1.2453631730000001</v>
      </c>
      <c r="AR489">
        <v>1.262345952</v>
      </c>
      <c r="AS489">
        <v>1.2796888289999999</v>
      </c>
      <c r="AT489">
        <v>1.297232156</v>
      </c>
      <c r="AU489">
        <v>1.3148827890000001</v>
      </c>
      <c r="AV489">
        <v>1.333089003</v>
      </c>
    </row>
    <row r="490" spans="1:48" x14ac:dyDescent="0.25">
      <c r="A490" s="27" t="s">
        <v>2299</v>
      </c>
      <c r="B490">
        <v>18.6259745407643</v>
      </c>
      <c r="C490">
        <v>18.9250205867585</v>
      </c>
      <c r="D490">
        <v>19.228867910000002</v>
      </c>
      <c r="E490">
        <v>20.45243417</v>
      </c>
      <c r="F490">
        <v>21.169031449999999</v>
      </c>
      <c r="G490">
        <v>20.516247450000002</v>
      </c>
      <c r="H490">
        <v>21.520227250000001</v>
      </c>
      <c r="I490">
        <v>22.27941629</v>
      </c>
      <c r="J490">
        <v>22.589268059999998</v>
      </c>
      <c r="K490">
        <v>22.905826149999999</v>
      </c>
      <c r="L490">
        <v>23.544965600000001</v>
      </c>
      <c r="M490">
        <v>24.402607979999999</v>
      </c>
      <c r="N490">
        <v>23.955361629999999</v>
      </c>
      <c r="O490">
        <v>23.69102019</v>
      </c>
      <c r="P490">
        <v>23.292270519999999</v>
      </c>
      <c r="Q490">
        <v>22.554181230000001</v>
      </c>
      <c r="R490">
        <v>21.924313850000001</v>
      </c>
      <c r="S490">
        <v>21.96326019</v>
      </c>
      <c r="T490">
        <v>21.954092620000001</v>
      </c>
      <c r="U490">
        <v>21.955268329999999</v>
      </c>
      <c r="V490">
        <v>22.17495826</v>
      </c>
      <c r="W490">
        <v>22.438540329999999</v>
      </c>
      <c r="X490">
        <v>22.625088460000001</v>
      </c>
      <c r="Y490">
        <v>22.764983470000001</v>
      </c>
      <c r="Z490">
        <v>22.87222804</v>
      </c>
      <c r="AA490">
        <v>22.950913880000002</v>
      </c>
      <c r="AB490">
        <v>23.005325679999999</v>
      </c>
      <c r="AC490">
        <v>23.040267270000001</v>
      </c>
      <c r="AD490">
        <v>23.053268070000001</v>
      </c>
      <c r="AE490">
        <v>23.04484098</v>
      </c>
      <c r="AF490">
        <v>23.024353609999999</v>
      </c>
      <c r="AG490">
        <v>22.989935280000001</v>
      </c>
      <c r="AH490">
        <v>22.94044044</v>
      </c>
      <c r="AI490">
        <v>22.879150580000001</v>
      </c>
      <c r="AJ490">
        <v>22.80440192</v>
      </c>
      <c r="AK490">
        <v>22.718601039999999</v>
      </c>
      <c r="AL490">
        <v>22.622047429999999</v>
      </c>
      <c r="AM490">
        <v>22.38342755</v>
      </c>
      <c r="AN490">
        <v>22.11818693</v>
      </c>
      <c r="AO490">
        <v>21.847795040000001</v>
      </c>
      <c r="AP490">
        <v>21.577268109999999</v>
      </c>
      <c r="AQ490">
        <v>21.307443760000002</v>
      </c>
      <c r="AR490">
        <v>21.04031341</v>
      </c>
      <c r="AS490">
        <v>20.774113</v>
      </c>
      <c r="AT490">
        <v>20.510123910000001</v>
      </c>
      <c r="AU490">
        <v>20.247933379999999</v>
      </c>
      <c r="AV490">
        <v>19.98743194</v>
      </c>
    </row>
    <row r="491" spans="1:48" x14ac:dyDescent="0.25">
      <c r="A491" s="27" t="s">
        <v>2300</v>
      </c>
      <c r="B491">
        <v>2.4468322296388898</v>
      </c>
      <c r="C491">
        <v>2.48611691253606</v>
      </c>
      <c r="D491">
        <v>2.526032324</v>
      </c>
      <c r="E491">
        <v>2.6587341649999998</v>
      </c>
      <c r="F491">
        <v>2.716820588</v>
      </c>
      <c r="G491">
        <v>2.9282337319999998</v>
      </c>
      <c r="H491">
        <v>3.0828288650000002</v>
      </c>
      <c r="I491">
        <v>3.162359479</v>
      </c>
      <c r="J491">
        <v>3.1943884059999998</v>
      </c>
      <c r="K491">
        <v>3.3268368189999999</v>
      </c>
      <c r="L491">
        <v>3.5452731289999999</v>
      </c>
      <c r="M491">
        <v>3.9172020280000002</v>
      </c>
      <c r="N491">
        <v>3.9940768950000001</v>
      </c>
      <c r="O491">
        <v>3.8561242330000001</v>
      </c>
      <c r="P491">
        <v>3.5088854810000001</v>
      </c>
      <c r="Q491">
        <v>3.272643516</v>
      </c>
      <c r="R491">
        <v>3.0976676099999998</v>
      </c>
      <c r="S491">
        <v>3.0711762130000002</v>
      </c>
      <c r="T491">
        <v>3.056864773</v>
      </c>
      <c r="U491">
        <v>3.043725711</v>
      </c>
      <c r="V491">
        <v>3.0077132369999999</v>
      </c>
      <c r="W491">
        <v>2.970295803</v>
      </c>
      <c r="X491">
        <v>2.9440957029999999</v>
      </c>
      <c r="Y491">
        <v>2.9177925249999999</v>
      </c>
      <c r="Z491">
        <v>2.8922607500000002</v>
      </c>
      <c r="AA491">
        <v>2.868244631</v>
      </c>
      <c r="AB491">
        <v>2.8446931050000002</v>
      </c>
      <c r="AC491">
        <v>2.8212282059999998</v>
      </c>
      <c r="AD491">
        <v>2.7954059729999998</v>
      </c>
      <c r="AE491">
        <v>2.7674587860000002</v>
      </c>
      <c r="AF491">
        <v>2.739667394</v>
      </c>
      <c r="AG491">
        <v>2.7117477860000001</v>
      </c>
      <c r="AH491">
        <v>2.6813556200000002</v>
      </c>
      <c r="AI491">
        <v>2.6507784330000002</v>
      </c>
      <c r="AJ491">
        <v>2.620728175</v>
      </c>
      <c r="AK491">
        <v>2.5907809419999999</v>
      </c>
      <c r="AL491">
        <v>2.5611474429999999</v>
      </c>
      <c r="AM491">
        <v>2.52877946</v>
      </c>
      <c r="AN491">
        <v>2.4971296490000001</v>
      </c>
      <c r="AO491">
        <v>2.4659802590000002</v>
      </c>
      <c r="AP491">
        <v>2.4352314970000002</v>
      </c>
      <c r="AQ491">
        <v>2.404915275</v>
      </c>
      <c r="AR491">
        <v>2.374612253</v>
      </c>
      <c r="AS491">
        <v>2.3449898220000001</v>
      </c>
      <c r="AT491">
        <v>2.3155140360000002</v>
      </c>
      <c r="AU491">
        <v>2.2862540309999999</v>
      </c>
      <c r="AV491">
        <v>2.257185373</v>
      </c>
    </row>
    <row r="492" spans="1:48" x14ac:dyDescent="0.25">
      <c r="A492" s="29" t="s">
        <v>2301</v>
      </c>
      <c r="B492">
        <v>7249974.6999914004</v>
      </c>
      <c r="C492">
        <v>7366375.3888705196</v>
      </c>
      <c r="D492">
        <v>7487365.2489999998</v>
      </c>
      <c r="E492">
        <v>7684075.8810000001</v>
      </c>
      <c r="F492">
        <v>7307901.6780000003</v>
      </c>
      <c r="G492">
        <v>7640398.9170000004</v>
      </c>
      <c r="H492">
        <v>7848230.2709999997</v>
      </c>
      <c r="I492">
        <v>7411810.7520000003</v>
      </c>
      <c r="J492">
        <v>7105899.3159999996</v>
      </c>
      <c r="K492">
        <v>6879993.2050000001</v>
      </c>
      <c r="L492">
        <v>7322522.8779999996</v>
      </c>
      <c r="M492">
        <v>7766208.3669999996</v>
      </c>
      <c r="N492">
        <v>8022482.4560000002</v>
      </c>
      <c r="O492">
        <v>8063509.5279999999</v>
      </c>
      <c r="P492">
        <v>7500782.2060000002</v>
      </c>
      <c r="Q492">
        <v>7487852.2690000003</v>
      </c>
      <c r="R492">
        <v>7530346.7110000001</v>
      </c>
      <c r="S492">
        <v>7569696.2029999997</v>
      </c>
      <c r="T492">
        <v>7574963.8119999999</v>
      </c>
      <c r="U492">
        <v>7650381.2740000002</v>
      </c>
      <c r="V492">
        <v>7715565.659</v>
      </c>
      <c r="W492">
        <v>7729019.9469999997</v>
      </c>
      <c r="X492">
        <v>7788145.3839999996</v>
      </c>
      <c r="Y492">
        <v>7882821.8219999997</v>
      </c>
      <c r="Z492">
        <v>7994434.4160000002</v>
      </c>
      <c r="AA492">
        <v>8110223.3339999998</v>
      </c>
      <c r="AB492">
        <v>8233211.7719999999</v>
      </c>
      <c r="AC492">
        <v>8342639.2779999999</v>
      </c>
      <c r="AD492">
        <v>8464323.0590000004</v>
      </c>
      <c r="AE492">
        <v>8589129.9680000003</v>
      </c>
      <c r="AF492">
        <v>8719726.6720000003</v>
      </c>
      <c r="AG492">
        <v>8866549.2939999998</v>
      </c>
      <c r="AH492">
        <v>9016230.9759999998</v>
      </c>
      <c r="AI492">
        <v>9176200.4710000008</v>
      </c>
      <c r="AJ492">
        <v>9339536.6569999997</v>
      </c>
      <c r="AK492">
        <v>9507714.5329999998</v>
      </c>
      <c r="AL492">
        <v>9678535.6630000006</v>
      </c>
      <c r="AM492">
        <v>9836230.318</v>
      </c>
      <c r="AN492">
        <v>9995100.2809999995</v>
      </c>
      <c r="AO492">
        <v>10150713.49</v>
      </c>
      <c r="AP492">
        <v>10305872.48</v>
      </c>
      <c r="AQ492">
        <v>10459077.550000001</v>
      </c>
      <c r="AR492">
        <v>10609369.35</v>
      </c>
      <c r="AS492">
        <v>10759945.65</v>
      </c>
      <c r="AT492">
        <v>10912367.76</v>
      </c>
      <c r="AU492">
        <v>11065511.279999999</v>
      </c>
      <c r="AV492">
        <v>11221187.539999999</v>
      </c>
    </row>
    <row r="493" spans="1:48" x14ac:dyDescent="0.25">
      <c r="A493" s="29" t="s">
        <v>2302</v>
      </c>
      <c r="B493">
        <v>11428306.3019633</v>
      </c>
      <c r="C493">
        <v>11611791.4562317</v>
      </c>
      <c r="D493">
        <v>11800890.689999999</v>
      </c>
      <c r="E493">
        <v>11968213.73</v>
      </c>
      <c r="F493">
        <v>11270499.09</v>
      </c>
      <c r="G493">
        <v>11406572.77</v>
      </c>
      <c r="H493">
        <v>11256321.109999999</v>
      </c>
      <c r="I493">
        <v>10921776.58</v>
      </c>
      <c r="J493">
        <v>10221140.189999999</v>
      </c>
      <c r="K493">
        <v>9932243.9890000001</v>
      </c>
      <c r="L493">
        <v>10023097.66</v>
      </c>
      <c r="M493">
        <v>10174361.67</v>
      </c>
      <c r="N493">
        <v>9457568.1300000008</v>
      </c>
      <c r="O493">
        <v>8717188.3489999995</v>
      </c>
      <c r="P493">
        <v>7838547.0710000005</v>
      </c>
      <c r="Q493">
        <v>7300034.8640000001</v>
      </c>
      <c r="R493">
        <v>7036319.6179999998</v>
      </c>
      <c r="S493">
        <v>6887400.4189999998</v>
      </c>
      <c r="T493">
        <v>6813939.9510000004</v>
      </c>
      <c r="U493">
        <v>6788872.3229999999</v>
      </c>
      <c r="V493">
        <v>7063974.7429999998</v>
      </c>
      <c r="W493">
        <v>7290284.0959999999</v>
      </c>
      <c r="X493">
        <v>7331053.9110000003</v>
      </c>
      <c r="Y493">
        <v>7388202.6239999998</v>
      </c>
      <c r="Z493">
        <v>7456593.9060000004</v>
      </c>
      <c r="AA493">
        <v>7528702.4670000002</v>
      </c>
      <c r="AB493">
        <v>7606978.7640000004</v>
      </c>
      <c r="AC493">
        <v>7685181.9560000002</v>
      </c>
      <c r="AD493">
        <v>7774821.1699999999</v>
      </c>
      <c r="AE493">
        <v>7868662.6629999997</v>
      </c>
      <c r="AF493">
        <v>7967107.4359999998</v>
      </c>
      <c r="AG493">
        <v>8080464.517</v>
      </c>
      <c r="AH493">
        <v>8215196.4009999996</v>
      </c>
      <c r="AI493">
        <v>8358935.4409999996</v>
      </c>
      <c r="AJ493">
        <v>8507215.1109999996</v>
      </c>
      <c r="AK493">
        <v>8660409.1669999994</v>
      </c>
      <c r="AL493">
        <v>8817189.3859999999</v>
      </c>
      <c r="AM493">
        <v>8968989.5209999997</v>
      </c>
      <c r="AN493">
        <v>9124480.0240000002</v>
      </c>
      <c r="AO493">
        <v>9279066.2510000002</v>
      </c>
      <c r="AP493">
        <v>9433992.1449999996</v>
      </c>
      <c r="AQ493">
        <v>9588378.6879999898</v>
      </c>
      <c r="AR493">
        <v>9742293.2899999898</v>
      </c>
      <c r="AS493">
        <v>9897789.7860000003</v>
      </c>
      <c r="AT493">
        <v>10055167.4</v>
      </c>
      <c r="AU493">
        <v>10213636.93</v>
      </c>
      <c r="AV493">
        <v>10373702.949999999</v>
      </c>
    </row>
    <row r="494" spans="1:48" x14ac:dyDescent="0.25">
      <c r="A494" s="29" t="s">
        <v>2303</v>
      </c>
      <c r="B494">
        <v>1153294.1412084801</v>
      </c>
      <c r="C494">
        <v>1171810.6516891399</v>
      </c>
      <c r="D494">
        <v>1190798.162</v>
      </c>
      <c r="E494">
        <v>1170677.9569999999</v>
      </c>
      <c r="F494">
        <v>1090052.352</v>
      </c>
      <c r="G494">
        <v>990687.70360000001</v>
      </c>
      <c r="H494">
        <v>1053111.7220000001</v>
      </c>
      <c r="I494">
        <v>1010544.5110000001</v>
      </c>
      <c r="J494">
        <v>943254.11239999998</v>
      </c>
      <c r="K494">
        <v>917911.53150000004</v>
      </c>
      <c r="L494">
        <v>939826.47970000003</v>
      </c>
      <c r="M494">
        <v>995461.39850000001</v>
      </c>
      <c r="N494">
        <v>934610.81709999999</v>
      </c>
      <c r="O494">
        <v>875211.29070000001</v>
      </c>
      <c r="P494">
        <v>779065.32149999996</v>
      </c>
      <c r="Q494">
        <v>727688.64300000004</v>
      </c>
      <c r="R494">
        <v>646426.45810000005</v>
      </c>
      <c r="S494">
        <v>671856.20239999995</v>
      </c>
      <c r="T494">
        <v>646103.19839999999</v>
      </c>
      <c r="U494">
        <v>637990.43539999996</v>
      </c>
      <c r="V494">
        <v>661486.91689999995</v>
      </c>
      <c r="W494">
        <v>679066.81099999999</v>
      </c>
      <c r="X494">
        <v>671591.17169999995</v>
      </c>
      <c r="Y494">
        <v>670544.2463</v>
      </c>
      <c r="Z494">
        <v>670503.49930000002</v>
      </c>
      <c r="AA494">
        <v>670813.30779999995</v>
      </c>
      <c r="AB494">
        <v>672264.49029999995</v>
      </c>
      <c r="AC494">
        <v>670938.06299999997</v>
      </c>
      <c r="AD494">
        <v>672962.97270000004</v>
      </c>
      <c r="AE494">
        <v>675452.53220000002</v>
      </c>
      <c r="AF494">
        <v>678866.95389999996</v>
      </c>
      <c r="AG494">
        <v>683867.04839999997</v>
      </c>
      <c r="AH494">
        <v>691942.89280000003</v>
      </c>
      <c r="AI494">
        <v>700580.24730000005</v>
      </c>
      <c r="AJ494">
        <v>709705.67449999996</v>
      </c>
      <c r="AK494">
        <v>719222.44759999996</v>
      </c>
      <c r="AL494">
        <v>728890.44240000006</v>
      </c>
      <c r="AM494">
        <v>737793.28940000001</v>
      </c>
      <c r="AN494">
        <v>747993.00210000004</v>
      </c>
      <c r="AO494">
        <v>757681.83169999998</v>
      </c>
      <c r="AP494">
        <v>767507.76509999996</v>
      </c>
      <c r="AQ494">
        <v>776993.80249999999</v>
      </c>
      <c r="AR494">
        <v>786728.33680000005</v>
      </c>
      <c r="AS494">
        <v>796317.34239999996</v>
      </c>
      <c r="AT494">
        <v>806137.59129999997</v>
      </c>
      <c r="AU494">
        <v>816019.52819999994</v>
      </c>
      <c r="AV494">
        <v>826240.24750000006</v>
      </c>
    </row>
    <row r="495" spans="1:48" x14ac:dyDescent="0.25">
      <c r="A495" s="29" t="s">
        <v>2304</v>
      </c>
      <c r="B495">
        <v>6211298.5004764497</v>
      </c>
      <c r="C495">
        <v>6311022.9070030199</v>
      </c>
      <c r="D495">
        <v>6414338.9579999996</v>
      </c>
      <c r="E495">
        <v>6439250.3039999995</v>
      </c>
      <c r="F495">
        <v>5823546.1430000002</v>
      </c>
      <c r="G495">
        <v>5200951.6880000001</v>
      </c>
      <c r="H495">
        <v>4564179.1140000001</v>
      </c>
      <c r="I495">
        <v>4791705.9649999999</v>
      </c>
      <c r="J495">
        <v>4282323.9730000002</v>
      </c>
      <c r="K495">
        <v>4079198.2990000001</v>
      </c>
      <c r="L495">
        <v>4147042.3870000001</v>
      </c>
      <c r="M495">
        <v>4212095.0020000003</v>
      </c>
      <c r="N495">
        <v>4000196.9180000001</v>
      </c>
      <c r="O495">
        <v>3702182.9350000001</v>
      </c>
      <c r="P495">
        <v>3340235.4530000002</v>
      </c>
      <c r="Q495">
        <v>3062381.9139999999</v>
      </c>
      <c r="R495">
        <v>2821499.5989999999</v>
      </c>
      <c r="S495">
        <v>2709529.929</v>
      </c>
      <c r="T495">
        <v>2551453.2200000002</v>
      </c>
      <c r="U495">
        <v>2415607.6379999998</v>
      </c>
      <c r="V495">
        <v>2520174.753</v>
      </c>
      <c r="W495">
        <v>2613673.4530000002</v>
      </c>
      <c r="X495">
        <v>2798992.6680000001</v>
      </c>
      <c r="Y495">
        <v>3062480.4350000001</v>
      </c>
      <c r="Z495">
        <v>3379360.4950000001</v>
      </c>
      <c r="AA495">
        <v>3750317.094</v>
      </c>
      <c r="AB495">
        <v>4185460.7429999998</v>
      </c>
      <c r="AC495">
        <v>4201812.9589999998</v>
      </c>
      <c r="AD495">
        <v>4226863.9519999996</v>
      </c>
      <c r="AE495">
        <v>4254363.8</v>
      </c>
      <c r="AF495">
        <v>4283632.9589999998</v>
      </c>
      <c r="AG495">
        <v>4319483.7439999999</v>
      </c>
      <c r="AH495">
        <v>4364764.4579999996</v>
      </c>
      <c r="AI495">
        <v>4412138.8</v>
      </c>
      <c r="AJ495">
        <v>4462034.3109999998</v>
      </c>
      <c r="AK495">
        <v>4513475.3669999996</v>
      </c>
      <c r="AL495">
        <v>4565466.5319999997</v>
      </c>
      <c r="AM495">
        <v>4517081.8660000004</v>
      </c>
      <c r="AN495">
        <v>4451096.4929999998</v>
      </c>
      <c r="AO495">
        <v>4377409.6629999997</v>
      </c>
      <c r="AP495">
        <v>4300602.926</v>
      </c>
      <c r="AQ495">
        <v>4219664.051</v>
      </c>
      <c r="AR495">
        <v>4192358.233</v>
      </c>
      <c r="AS495">
        <v>4173353.0819999999</v>
      </c>
      <c r="AT495">
        <v>4155055.3319999999</v>
      </c>
      <c r="AU495">
        <v>4135753.287</v>
      </c>
      <c r="AV495">
        <v>4116529.9040000001</v>
      </c>
    </row>
    <row r="496" spans="1:48" x14ac:dyDescent="0.25">
      <c r="A496" s="29" t="s">
        <v>2305</v>
      </c>
      <c r="B496">
        <v>19068539.7330263</v>
      </c>
      <c r="C496">
        <v>19374691.306334</v>
      </c>
      <c r="D496">
        <v>19692663.129999999</v>
      </c>
      <c r="E496">
        <v>19847670.780000001</v>
      </c>
      <c r="F496">
        <v>18030366.370000001</v>
      </c>
      <c r="G496">
        <v>16040285.49</v>
      </c>
      <c r="H496">
        <v>14755924.470000001</v>
      </c>
      <c r="I496">
        <v>15764852.85</v>
      </c>
      <c r="J496">
        <v>14115562.27</v>
      </c>
      <c r="K496">
        <v>13494442.17</v>
      </c>
      <c r="L496">
        <v>13757263.960000001</v>
      </c>
      <c r="M496">
        <v>13958043.890000001</v>
      </c>
      <c r="N496">
        <v>13344068.859999999</v>
      </c>
      <c r="O496">
        <v>12403470.35</v>
      </c>
      <c r="P496">
        <v>11202284.109999999</v>
      </c>
      <c r="Q496">
        <v>10332155.060000001</v>
      </c>
      <c r="R496">
        <v>9532503.4330000002</v>
      </c>
      <c r="S496">
        <v>9391106.7170000002</v>
      </c>
      <c r="T496">
        <v>8957834.2540000007</v>
      </c>
      <c r="U496">
        <v>8705063.7770000007</v>
      </c>
      <c r="V496">
        <v>8363289.0130000003</v>
      </c>
      <c r="W496">
        <v>7951780.3569999998</v>
      </c>
      <c r="X496">
        <v>7732646.9649999999</v>
      </c>
      <c r="Y496">
        <v>7693343.5530000003</v>
      </c>
      <c r="Z496">
        <v>7704907.926</v>
      </c>
      <c r="AA496">
        <v>7734758.5159999998</v>
      </c>
      <c r="AB496">
        <v>7783902.6509999996</v>
      </c>
      <c r="AC496">
        <v>7792077.4500000002</v>
      </c>
      <c r="AD496">
        <v>7820532.5219999999</v>
      </c>
      <c r="AE496">
        <v>7854932.4029999999</v>
      </c>
      <c r="AF496">
        <v>7892970.3389999997</v>
      </c>
      <c r="AG496">
        <v>7949419.926</v>
      </c>
      <c r="AH496">
        <v>8008230.5089999996</v>
      </c>
      <c r="AI496">
        <v>8062382.5300000003</v>
      </c>
      <c r="AJ496">
        <v>8129710.3830000004</v>
      </c>
      <c r="AK496">
        <v>8197590.96</v>
      </c>
      <c r="AL496">
        <v>8262150.659</v>
      </c>
      <c r="AM496">
        <v>8137729.7039999999</v>
      </c>
      <c r="AN496">
        <v>7985601.5039999997</v>
      </c>
      <c r="AO496">
        <v>7819524.6179999998</v>
      </c>
      <c r="AP496">
        <v>7655372.5159999998</v>
      </c>
      <c r="AQ496">
        <v>7476818.3619999997</v>
      </c>
      <c r="AR496">
        <v>7394571.4409999996</v>
      </c>
      <c r="AS496">
        <v>7326817.2800000003</v>
      </c>
      <c r="AT496">
        <v>7257611.2359999996</v>
      </c>
      <c r="AU496">
        <v>7186674.4780000001</v>
      </c>
      <c r="AV496">
        <v>7140085.2609999999</v>
      </c>
    </row>
    <row r="497" spans="1:48" x14ac:dyDescent="0.25">
      <c r="A497" s="29" t="s">
        <v>2306</v>
      </c>
      <c r="B497">
        <v>14426006.8404216</v>
      </c>
      <c r="C497">
        <v>14657621.046468699</v>
      </c>
      <c r="D497">
        <v>14897820.91</v>
      </c>
      <c r="E497">
        <v>14859935.619999999</v>
      </c>
      <c r="F497">
        <v>13684160.6</v>
      </c>
      <c r="G497">
        <v>12729602.66</v>
      </c>
      <c r="H497">
        <v>11126790.26</v>
      </c>
      <c r="I497">
        <v>10031019.52</v>
      </c>
      <c r="J497">
        <v>9120139.7019999996</v>
      </c>
      <c r="K497">
        <v>8985961.1420000009</v>
      </c>
      <c r="L497">
        <v>8896819.3320000004</v>
      </c>
      <c r="M497">
        <v>9185898.8489999995</v>
      </c>
      <c r="N497">
        <v>8431214.4000000004</v>
      </c>
      <c r="O497">
        <v>7544691.9759999998</v>
      </c>
      <c r="P497">
        <v>6762710.4450000003</v>
      </c>
      <c r="Q497">
        <v>6104068.1900000004</v>
      </c>
      <c r="R497">
        <v>5656339.7390000001</v>
      </c>
      <c r="S497">
        <v>5418835.4100000001</v>
      </c>
      <c r="T497">
        <v>5071856.801</v>
      </c>
      <c r="U497">
        <v>4763753.2640000004</v>
      </c>
      <c r="V497">
        <v>4836015.176</v>
      </c>
      <c r="W497">
        <v>4870399.93</v>
      </c>
      <c r="X497">
        <v>5102582.3339999998</v>
      </c>
      <c r="Y497">
        <v>5469583.7920000004</v>
      </c>
      <c r="Z497">
        <v>5914011.2790000001</v>
      </c>
      <c r="AA497">
        <v>6438675.7199999997</v>
      </c>
      <c r="AB497">
        <v>7066268.4709999999</v>
      </c>
      <c r="AC497">
        <v>7054837.4879999999</v>
      </c>
      <c r="AD497">
        <v>7059826.949</v>
      </c>
      <c r="AE497">
        <v>7069824.5899999999</v>
      </c>
      <c r="AF497">
        <v>7082488.2630000003</v>
      </c>
      <c r="AG497">
        <v>7104979.3619999997</v>
      </c>
      <c r="AH497">
        <v>7141266.3439999996</v>
      </c>
      <c r="AI497">
        <v>7179443.358</v>
      </c>
      <c r="AJ497">
        <v>7222438.6059999997</v>
      </c>
      <c r="AK497">
        <v>7267741.0180000002</v>
      </c>
      <c r="AL497">
        <v>7313758.2980000004</v>
      </c>
      <c r="AM497">
        <v>7185297.1189999999</v>
      </c>
      <c r="AN497">
        <v>7030019.9840000002</v>
      </c>
      <c r="AO497">
        <v>6865880.0480000004</v>
      </c>
      <c r="AP497">
        <v>6700495.9400000004</v>
      </c>
      <c r="AQ497">
        <v>6532026.0329999998</v>
      </c>
      <c r="AR497">
        <v>6454424.415</v>
      </c>
      <c r="AS497">
        <v>6391445.7860000003</v>
      </c>
      <c r="AT497">
        <v>6330840.2869999995</v>
      </c>
      <c r="AU497">
        <v>6269956.9840000002</v>
      </c>
      <c r="AV497">
        <v>6209692.1030000001</v>
      </c>
    </row>
    <row r="498" spans="1:48" x14ac:dyDescent="0.25">
      <c r="A498" s="29" t="s">
        <v>2307</v>
      </c>
      <c r="B498">
        <v>9279692.21316991</v>
      </c>
      <c r="C498">
        <v>9428680.6732538398</v>
      </c>
      <c r="D498">
        <v>9581386.1769999899</v>
      </c>
      <c r="E498">
        <v>9540634.6559999995</v>
      </c>
      <c r="F498">
        <v>9138512.6300000008</v>
      </c>
      <c r="G498">
        <v>8586361.7440000009</v>
      </c>
      <c r="H498">
        <v>8221230.9730000002</v>
      </c>
      <c r="I498">
        <v>7974698.2609999999</v>
      </c>
      <c r="J498">
        <v>7571821.3080000002</v>
      </c>
      <c r="K498">
        <v>7498446.0219999999</v>
      </c>
      <c r="L498">
        <v>7466511.8049999997</v>
      </c>
      <c r="M498">
        <v>7721496.0899999999</v>
      </c>
      <c r="N498">
        <v>7557682.608</v>
      </c>
      <c r="O498">
        <v>7301809.6569999997</v>
      </c>
      <c r="P498">
        <v>6948908.7460000003</v>
      </c>
      <c r="Q498">
        <v>6817227.7470000004</v>
      </c>
      <c r="R498">
        <v>6591304.6730000004</v>
      </c>
      <c r="S498">
        <v>6504893.4220000003</v>
      </c>
      <c r="T498">
        <v>6251725.5480000004</v>
      </c>
      <c r="U498">
        <v>6065826.5810000002</v>
      </c>
      <c r="V498">
        <v>6179222.1289999997</v>
      </c>
      <c r="W498">
        <v>6225835.1260000002</v>
      </c>
      <c r="X498">
        <v>6211376.216</v>
      </c>
      <c r="Y498">
        <v>6295478.8080000002</v>
      </c>
      <c r="Z498">
        <v>6418642.0350000001</v>
      </c>
      <c r="AA498">
        <v>6572502.2709999997</v>
      </c>
      <c r="AB498">
        <v>6765515.7130000005</v>
      </c>
      <c r="AC498">
        <v>6805201.5029999996</v>
      </c>
      <c r="AD498">
        <v>6861546.8870000001</v>
      </c>
      <c r="AE498">
        <v>6921048.7889999999</v>
      </c>
      <c r="AF498">
        <v>6984668.182</v>
      </c>
      <c r="AG498">
        <v>7058314.1670000004</v>
      </c>
      <c r="AH498">
        <v>7156487.0880000005</v>
      </c>
      <c r="AI498">
        <v>7258083.3480000002</v>
      </c>
      <c r="AJ498">
        <v>7365844.2000000002</v>
      </c>
      <c r="AK498">
        <v>7476828.5609999998</v>
      </c>
      <c r="AL498">
        <v>7589371.9469999997</v>
      </c>
      <c r="AM498">
        <v>7616492.3859999999</v>
      </c>
      <c r="AN498">
        <v>7631916.9129999997</v>
      </c>
      <c r="AO498">
        <v>7636807.9900000002</v>
      </c>
      <c r="AP498">
        <v>7636236.267</v>
      </c>
      <c r="AQ498">
        <v>7626435.7189999996</v>
      </c>
      <c r="AR498">
        <v>7667565.642</v>
      </c>
      <c r="AS498">
        <v>7714463.8119999999</v>
      </c>
      <c r="AT498">
        <v>7761290.3310000002</v>
      </c>
      <c r="AU498">
        <v>7806368.9910000004</v>
      </c>
      <c r="AV498">
        <v>7850385.6890000002</v>
      </c>
    </row>
    <row r="499" spans="1:48" x14ac:dyDescent="0.25">
      <c r="A499" s="29" t="s">
        <v>2308</v>
      </c>
      <c r="B499">
        <v>10783636.5742715</v>
      </c>
      <c r="C499">
        <v>10956771.347537501</v>
      </c>
      <c r="D499">
        <v>11150446.84</v>
      </c>
      <c r="E499">
        <v>11154234.699999999</v>
      </c>
      <c r="F499">
        <v>11097629.75</v>
      </c>
      <c r="G499">
        <v>10295881.9</v>
      </c>
      <c r="H499">
        <v>10628825.859999999</v>
      </c>
      <c r="I499">
        <v>10705959.27</v>
      </c>
      <c r="J499">
        <v>10463916.529999999</v>
      </c>
      <c r="K499">
        <v>10411166.93</v>
      </c>
      <c r="L499">
        <v>10413555.92</v>
      </c>
      <c r="M499">
        <v>10709979.699999999</v>
      </c>
      <c r="N499">
        <v>10787372.279999999</v>
      </c>
      <c r="O499">
        <v>10930564.41</v>
      </c>
      <c r="P499">
        <v>10879692.75</v>
      </c>
      <c r="Q499">
        <v>11073956.710000001</v>
      </c>
      <c r="R499">
        <v>11048054.08</v>
      </c>
      <c r="S499">
        <v>10922558.189999999</v>
      </c>
      <c r="T499">
        <v>10833142.449999999</v>
      </c>
      <c r="U499">
        <v>10829390.9</v>
      </c>
      <c r="V499">
        <v>11140762.130000001</v>
      </c>
      <c r="W499">
        <v>11399698.460000001</v>
      </c>
      <c r="X499">
        <v>11488402.140000001</v>
      </c>
      <c r="Y499">
        <v>11615268.99</v>
      </c>
      <c r="Z499">
        <v>11796568.699999999</v>
      </c>
      <c r="AA499">
        <v>12005111.93</v>
      </c>
      <c r="AB499">
        <v>12251420.25</v>
      </c>
      <c r="AC499">
        <v>12315095.75</v>
      </c>
      <c r="AD499">
        <v>12395965.189999999</v>
      </c>
      <c r="AE499">
        <v>12482893.26</v>
      </c>
      <c r="AF499">
        <v>12579243.189999999</v>
      </c>
      <c r="AG499">
        <v>12690700.779999999</v>
      </c>
      <c r="AH499">
        <v>12835260.16</v>
      </c>
      <c r="AI499">
        <v>12992320.439999999</v>
      </c>
      <c r="AJ499">
        <v>13157027.789999999</v>
      </c>
      <c r="AK499">
        <v>13327469.439999999</v>
      </c>
      <c r="AL499">
        <v>13500825.58</v>
      </c>
      <c r="AM499">
        <v>13666146.789999999</v>
      </c>
      <c r="AN499">
        <v>13839873.67</v>
      </c>
      <c r="AO499">
        <v>14011554.91</v>
      </c>
      <c r="AP499">
        <v>14185233.039999999</v>
      </c>
      <c r="AQ499">
        <v>14361982.210000001</v>
      </c>
      <c r="AR499">
        <v>14550063.880000001</v>
      </c>
      <c r="AS499">
        <v>14739159.1</v>
      </c>
      <c r="AT499">
        <v>14930203.810000001</v>
      </c>
      <c r="AU499">
        <v>15122121.369999999</v>
      </c>
      <c r="AV499">
        <v>15314854.76</v>
      </c>
    </row>
    <row r="500" spans="1:48" x14ac:dyDescent="0.25">
      <c r="A500" s="29" t="s">
        <v>2309</v>
      </c>
      <c r="B500">
        <v>584010.86634464201</v>
      </c>
      <c r="C500">
        <v>593387.34970747295</v>
      </c>
      <c r="D500">
        <v>603045.05370000005</v>
      </c>
      <c r="E500">
        <v>618919.22679999995</v>
      </c>
      <c r="F500">
        <v>586402.06900000002</v>
      </c>
      <c r="G500">
        <v>506936.94949999999</v>
      </c>
      <c r="H500">
        <v>525306.78469999996</v>
      </c>
      <c r="I500">
        <v>526573.75080000004</v>
      </c>
      <c r="J500">
        <v>484789.79220000003</v>
      </c>
      <c r="K500">
        <v>453255.72489999997</v>
      </c>
      <c r="L500">
        <v>444087.56050000002</v>
      </c>
      <c r="M500">
        <v>467216.29960000003</v>
      </c>
      <c r="N500">
        <v>445848.29369999998</v>
      </c>
      <c r="O500">
        <v>427930.42940000002</v>
      </c>
      <c r="P500">
        <v>397315.48810000002</v>
      </c>
      <c r="Q500">
        <v>368110.99530000001</v>
      </c>
      <c r="R500">
        <v>350763.83439999999</v>
      </c>
      <c r="S500">
        <v>350907.56170000002</v>
      </c>
      <c r="T500">
        <v>342386.70319999999</v>
      </c>
      <c r="U500">
        <v>339770.33760000003</v>
      </c>
      <c r="V500">
        <v>348929.78080000001</v>
      </c>
      <c r="W500">
        <v>355427.54399999999</v>
      </c>
      <c r="X500">
        <v>356737.83789999998</v>
      </c>
      <c r="Y500">
        <v>362930.25780000002</v>
      </c>
      <c r="Z500">
        <v>371282.7893</v>
      </c>
      <c r="AA500">
        <v>381364.56180000002</v>
      </c>
      <c r="AB500">
        <v>393573.89500000002</v>
      </c>
      <c r="AC500">
        <v>395413.89409999998</v>
      </c>
      <c r="AD500">
        <v>398369.08840000001</v>
      </c>
      <c r="AE500">
        <v>401509.59470000002</v>
      </c>
      <c r="AF500">
        <v>405007.82689999999</v>
      </c>
      <c r="AG500">
        <v>409235.28739999997</v>
      </c>
      <c r="AH500">
        <v>414516.71779999998</v>
      </c>
      <c r="AI500">
        <v>419992.81469999999</v>
      </c>
      <c r="AJ500">
        <v>425747.67859999998</v>
      </c>
      <c r="AK500">
        <v>431648.8296</v>
      </c>
      <c r="AL500">
        <v>437564.22970000003</v>
      </c>
      <c r="AM500">
        <v>441315.62050000002</v>
      </c>
      <c r="AN500">
        <v>445106.739</v>
      </c>
      <c r="AO500">
        <v>448471.45270000002</v>
      </c>
      <c r="AP500">
        <v>451780.88419999997</v>
      </c>
      <c r="AQ500">
        <v>454643.07449999999</v>
      </c>
      <c r="AR500">
        <v>458728.70890000003</v>
      </c>
      <c r="AS500">
        <v>462875.58960000001</v>
      </c>
      <c r="AT500">
        <v>467030.19939999998</v>
      </c>
      <c r="AU500">
        <v>471131.65769999998</v>
      </c>
      <c r="AV500">
        <v>475453.85080000001</v>
      </c>
    </row>
    <row r="501" spans="1:48" x14ac:dyDescent="0.25">
      <c r="A501" s="29" t="s">
        <v>2310</v>
      </c>
      <c r="B501">
        <v>22712835.5539211</v>
      </c>
      <c r="C501">
        <v>23077497.475414101</v>
      </c>
      <c r="D501">
        <v>23460129.43</v>
      </c>
      <c r="E501">
        <v>23541328.149999999</v>
      </c>
      <c r="F501">
        <v>19976547.350000001</v>
      </c>
      <c r="G501">
        <v>16627636.130000001</v>
      </c>
      <c r="H501">
        <v>17076817.620000001</v>
      </c>
      <c r="I501">
        <v>16670787.130000001</v>
      </c>
      <c r="J501">
        <v>15792585.32</v>
      </c>
      <c r="K501">
        <v>16440934.630000001</v>
      </c>
      <c r="L501">
        <v>16799529.079999998</v>
      </c>
      <c r="M501">
        <v>17133870.18</v>
      </c>
      <c r="N501">
        <v>14356825.449999999</v>
      </c>
      <c r="O501">
        <v>13043455.630000001</v>
      </c>
      <c r="P501">
        <v>11931226.73</v>
      </c>
      <c r="Q501">
        <v>11000851.210000001</v>
      </c>
      <c r="R501">
        <v>10340938.42</v>
      </c>
      <c r="S501">
        <v>10512109.109999999</v>
      </c>
      <c r="T501">
        <v>10340365.17</v>
      </c>
      <c r="U501">
        <v>10327409.57</v>
      </c>
      <c r="V501">
        <v>10295106.380000001</v>
      </c>
      <c r="W501">
        <v>10167384.550000001</v>
      </c>
      <c r="X501">
        <v>10120369.869999999</v>
      </c>
      <c r="Y501">
        <v>10205406.52</v>
      </c>
      <c r="Z501">
        <v>10313921.310000001</v>
      </c>
      <c r="AA501">
        <v>10432894.949999999</v>
      </c>
      <c r="AB501">
        <v>10565941.720000001</v>
      </c>
      <c r="AC501">
        <v>10548870.74</v>
      </c>
      <c r="AD501">
        <v>10562536.76</v>
      </c>
      <c r="AE501">
        <v>10583315.57</v>
      </c>
      <c r="AF501">
        <v>10611947.939999999</v>
      </c>
      <c r="AG501">
        <v>10656905.15</v>
      </c>
      <c r="AH501">
        <v>10714906.66</v>
      </c>
      <c r="AI501">
        <v>10775975.75</v>
      </c>
      <c r="AJ501">
        <v>10846992.1</v>
      </c>
      <c r="AK501">
        <v>10922063.85</v>
      </c>
      <c r="AL501">
        <v>10997773.619999999</v>
      </c>
      <c r="AM501">
        <v>10966173.25</v>
      </c>
      <c r="AN501">
        <v>10924309.960000001</v>
      </c>
      <c r="AO501">
        <v>10868878.48</v>
      </c>
      <c r="AP501">
        <v>10808840.93</v>
      </c>
      <c r="AQ501">
        <v>10735393.99</v>
      </c>
      <c r="AR501">
        <v>10728763.9</v>
      </c>
      <c r="AS501">
        <v>10727813.119999999</v>
      </c>
      <c r="AT501">
        <v>10726683.689999999</v>
      </c>
      <c r="AU501">
        <v>10724057.49</v>
      </c>
      <c r="AV501">
        <v>10725685.550000001</v>
      </c>
    </row>
    <row r="502" spans="1:48" x14ac:dyDescent="0.25">
      <c r="A502" s="29" t="s">
        <v>2311</v>
      </c>
      <c r="B502">
        <v>611949.61832884501</v>
      </c>
      <c r="C502">
        <v>621774.66739182698</v>
      </c>
      <c r="D502">
        <v>631757.4608</v>
      </c>
      <c r="E502">
        <v>620001.66440000001</v>
      </c>
      <c r="F502">
        <v>558119.06279999996</v>
      </c>
      <c r="G502">
        <v>469065.87079999998</v>
      </c>
      <c r="H502">
        <v>503589.96110000001</v>
      </c>
      <c r="I502">
        <v>487694.12280000001</v>
      </c>
      <c r="J502">
        <v>440256.49040000001</v>
      </c>
      <c r="K502">
        <v>418283.989</v>
      </c>
      <c r="L502">
        <v>417216.86099999998</v>
      </c>
      <c r="M502">
        <v>418266.99599999998</v>
      </c>
      <c r="N502">
        <v>387389.78129999997</v>
      </c>
      <c r="O502">
        <v>374329.95260000002</v>
      </c>
      <c r="P502">
        <v>333017.3725</v>
      </c>
      <c r="Q502">
        <v>306797.23759999999</v>
      </c>
      <c r="R502">
        <v>295617.19079999998</v>
      </c>
      <c r="S502">
        <v>298174.29989999998</v>
      </c>
      <c r="T502">
        <v>286751.38569999998</v>
      </c>
      <c r="U502">
        <v>281556.0969</v>
      </c>
      <c r="V502">
        <v>306964.68050000002</v>
      </c>
      <c r="W502">
        <v>331577.40360000002</v>
      </c>
      <c r="X502">
        <v>338217.80320000002</v>
      </c>
      <c r="Y502">
        <v>351064.23920000001</v>
      </c>
      <c r="Z502">
        <v>366583.12920000002</v>
      </c>
      <c r="AA502">
        <v>384673.31339999998</v>
      </c>
      <c r="AB502">
        <v>406098.80060000002</v>
      </c>
      <c r="AC502">
        <v>404819.40090000001</v>
      </c>
      <c r="AD502">
        <v>404854.0258</v>
      </c>
      <c r="AE502">
        <v>404945.3848</v>
      </c>
      <c r="AF502">
        <v>405435.00790000003</v>
      </c>
      <c r="AG502">
        <v>406619.01819999999</v>
      </c>
      <c r="AH502">
        <v>410158.40029999998</v>
      </c>
      <c r="AI502">
        <v>413736.53980000003</v>
      </c>
      <c r="AJ502">
        <v>417582.54810000001</v>
      </c>
      <c r="AK502">
        <v>421481.71789999999</v>
      </c>
      <c r="AL502">
        <v>425310.47320000001</v>
      </c>
      <c r="AM502">
        <v>428272.05650000001</v>
      </c>
      <c r="AN502">
        <v>432049.81339999998</v>
      </c>
      <c r="AO502">
        <v>435594.83539999998</v>
      </c>
      <c r="AP502">
        <v>439251.56449999998</v>
      </c>
      <c r="AQ502">
        <v>442575.45890000003</v>
      </c>
      <c r="AR502">
        <v>446069.6237</v>
      </c>
      <c r="AS502">
        <v>449303.26870000002</v>
      </c>
      <c r="AT502">
        <v>452474.1972</v>
      </c>
      <c r="AU502">
        <v>455570.71169999999</v>
      </c>
      <c r="AV502">
        <v>458773.7501</v>
      </c>
    </row>
    <row r="503" spans="1:48" x14ac:dyDescent="0.25">
      <c r="A503" s="29" t="s">
        <v>2312</v>
      </c>
      <c r="B503">
        <v>18604230.451297902</v>
      </c>
      <c r="C503">
        <v>18902927.3889024</v>
      </c>
      <c r="D503">
        <v>19209702.579999998</v>
      </c>
      <c r="E503">
        <v>19518136.460000001</v>
      </c>
      <c r="F503">
        <v>18322422</v>
      </c>
      <c r="G503">
        <v>16854372.719999999</v>
      </c>
      <c r="H503">
        <v>16985114.949999999</v>
      </c>
      <c r="I503">
        <v>16543292.359999999</v>
      </c>
      <c r="J503">
        <v>15649449.41</v>
      </c>
      <c r="K503">
        <v>15318580.67</v>
      </c>
      <c r="L503">
        <v>15361434.960000001</v>
      </c>
      <c r="M503">
        <v>15733253.960000001</v>
      </c>
      <c r="N503">
        <v>14946270.98</v>
      </c>
      <c r="O503">
        <v>14158815.68</v>
      </c>
      <c r="P503">
        <v>13142634.310000001</v>
      </c>
      <c r="Q503">
        <v>12845870.199999999</v>
      </c>
      <c r="R503">
        <v>12500081.189999999</v>
      </c>
      <c r="S503">
        <v>12640105.050000001</v>
      </c>
      <c r="T503">
        <v>12411566.65</v>
      </c>
      <c r="U503">
        <v>12367107.130000001</v>
      </c>
      <c r="V503">
        <v>12841091.42</v>
      </c>
      <c r="W503">
        <v>13226018.4</v>
      </c>
      <c r="X503">
        <v>13175437.640000001</v>
      </c>
      <c r="Y503">
        <v>13261452.58</v>
      </c>
      <c r="Z503">
        <v>13370982.33</v>
      </c>
      <c r="AA503">
        <v>13491653.6</v>
      </c>
      <c r="AB503">
        <v>13630344.59</v>
      </c>
      <c r="AC503">
        <v>13693315.24</v>
      </c>
      <c r="AD503">
        <v>13796168.949999999</v>
      </c>
      <c r="AE503">
        <v>13906975.27</v>
      </c>
      <c r="AF503">
        <v>14028754.1</v>
      </c>
      <c r="AG503">
        <v>14172366.51</v>
      </c>
      <c r="AH503">
        <v>14366685.32</v>
      </c>
      <c r="AI503">
        <v>14566010.029999999</v>
      </c>
      <c r="AJ503">
        <v>14775933.970000001</v>
      </c>
      <c r="AK503">
        <v>14992138.57</v>
      </c>
      <c r="AL503">
        <v>15210826.33</v>
      </c>
      <c r="AM503">
        <v>15402200.67</v>
      </c>
      <c r="AN503">
        <v>15620321.439999999</v>
      </c>
      <c r="AO503">
        <v>15834414.35</v>
      </c>
      <c r="AP503">
        <v>16050869.48</v>
      </c>
      <c r="AQ503">
        <v>16261340.42</v>
      </c>
      <c r="AR503">
        <v>16478788.32</v>
      </c>
      <c r="AS503">
        <v>16689457.91</v>
      </c>
      <c r="AT503">
        <v>16901641.370000001</v>
      </c>
      <c r="AU503">
        <v>17114516.5</v>
      </c>
      <c r="AV503">
        <v>17334063.850000001</v>
      </c>
    </row>
    <row r="504" spans="1:48" x14ac:dyDescent="0.25">
      <c r="A504" s="29" t="s">
        <v>2313</v>
      </c>
      <c r="B504">
        <v>583438.22926562198</v>
      </c>
      <c r="C504">
        <v>592805.51875492395</v>
      </c>
      <c r="D504">
        <v>602323.20449999999</v>
      </c>
      <c r="E504">
        <v>629485.13529999997</v>
      </c>
      <c r="F504">
        <v>616172.81830000004</v>
      </c>
      <c r="G504">
        <v>535443.15020000003</v>
      </c>
      <c r="H504">
        <v>534231.10789999994</v>
      </c>
      <c r="I504">
        <v>544716.26549999998</v>
      </c>
      <c r="J504">
        <v>520825.67910000001</v>
      </c>
      <c r="K504">
        <v>505294.18530000001</v>
      </c>
      <c r="L504">
        <v>470070.69959999999</v>
      </c>
      <c r="M504">
        <v>429817.42290000001</v>
      </c>
      <c r="N504">
        <v>414978.70799999998</v>
      </c>
      <c r="O504">
        <v>414630.50719999999</v>
      </c>
      <c r="P504">
        <v>399385.97090000001</v>
      </c>
      <c r="Q504">
        <v>399866.17790000001</v>
      </c>
      <c r="R504">
        <v>398559.72039999999</v>
      </c>
      <c r="S504">
        <v>402325.4105</v>
      </c>
      <c r="T504">
        <v>390296.12150000001</v>
      </c>
      <c r="U504">
        <v>389272.41499999998</v>
      </c>
      <c r="V504">
        <v>410340.43219999998</v>
      </c>
      <c r="W504">
        <v>428768.636</v>
      </c>
      <c r="X504">
        <v>416152.54440000001</v>
      </c>
      <c r="Y504">
        <v>409710.23820000002</v>
      </c>
      <c r="Z504">
        <v>405413.68400000001</v>
      </c>
      <c r="AA504">
        <v>401754.28210000001</v>
      </c>
      <c r="AB504">
        <v>398745.4523</v>
      </c>
      <c r="AC504">
        <v>396619.85009999998</v>
      </c>
      <c r="AD504">
        <v>395283.66499999998</v>
      </c>
      <c r="AE504">
        <v>393952.1925</v>
      </c>
      <c r="AF504">
        <v>392963.97859999997</v>
      </c>
      <c r="AG504">
        <v>393027.29</v>
      </c>
      <c r="AH504">
        <v>394504.34399999998</v>
      </c>
      <c r="AI504">
        <v>395604.67070000002</v>
      </c>
      <c r="AJ504">
        <v>397537.99959999998</v>
      </c>
      <c r="AK504">
        <v>399429.84389999998</v>
      </c>
      <c r="AL504">
        <v>401065.05489999999</v>
      </c>
      <c r="AM504">
        <v>400978.18040000001</v>
      </c>
      <c r="AN504">
        <v>401711.32280000002</v>
      </c>
      <c r="AO504">
        <v>402315.52519999997</v>
      </c>
      <c r="AP504">
        <v>403503.59169999999</v>
      </c>
      <c r="AQ504">
        <v>404006.06559999997</v>
      </c>
      <c r="AR504">
        <v>404853.40389999998</v>
      </c>
      <c r="AS504">
        <v>405698.20189999999</v>
      </c>
      <c r="AT504">
        <v>406303.76270000002</v>
      </c>
      <c r="AU504">
        <v>406824.32520000002</v>
      </c>
      <c r="AV504">
        <v>410439.28960000002</v>
      </c>
    </row>
    <row r="505" spans="1:48" x14ac:dyDescent="0.25">
      <c r="A505" s="29" t="s">
        <v>2314</v>
      </c>
      <c r="B505">
        <v>640997.091904014</v>
      </c>
      <c r="C505">
        <v>651288.50755091803</v>
      </c>
      <c r="D505">
        <v>661996.35600000003</v>
      </c>
      <c r="E505">
        <v>673877.24710000004</v>
      </c>
      <c r="F505">
        <v>633142.1004</v>
      </c>
      <c r="G505">
        <v>620838.0625</v>
      </c>
      <c r="H505">
        <v>628735.12269999995</v>
      </c>
      <c r="I505">
        <v>602888.30660000001</v>
      </c>
      <c r="J505">
        <v>567186.20689999999</v>
      </c>
      <c r="K505">
        <v>571130.90709999995</v>
      </c>
      <c r="L505">
        <v>580377.77850000001</v>
      </c>
      <c r="M505">
        <v>610269.73919999995</v>
      </c>
      <c r="N505">
        <v>645682.50179999997</v>
      </c>
      <c r="O505">
        <v>659351.93720000004</v>
      </c>
      <c r="P505">
        <v>614214.12600000005</v>
      </c>
      <c r="Q505">
        <v>631817.95620000002</v>
      </c>
      <c r="R505">
        <v>629661.08959999995</v>
      </c>
      <c r="S505">
        <v>627921.29489999998</v>
      </c>
      <c r="T505">
        <v>625831.46620000002</v>
      </c>
      <c r="U505">
        <v>627851.32409999997</v>
      </c>
      <c r="V505">
        <v>628253.85820000002</v>
      </c>
      <c r="W505">
        <v>624151.42509999999</v>
      </c>
      <c r="X505">
        <v>629148.25159999996</v>
      </c>
      <c r="Y505">
        <v>634750.83160000003</v>
      </c>
      <c r="Z505">
        <v>641180.6875</v>
      </c>
      <c r="AA505">
        <v>647470.51599999995</v>
      </c>
      <c r="AB505">
        <v>653943.9253</v>
      </c>
      <c r="AC505">
        <v>658873.68550000002</v>
      </c>
      <c r="AD505">
        <v>662458.44099999999</v>
      </c>
      <c r="AE505">
        <v>667288.62040000001</v>
      </c>
      <c r="AF505">
        <v>672439.96699999995</v>
      </c>
      <c r="AG505">
        <v>676630.18530000001</v>
      </c>
      <c r="AH505">
        <v>683846.57709999999</v>
      </c>
      <c r="AI505">
        <v>690843.12749999994</v>
      </c>
      <c r="AJ505">
        <v>697714.72039999999</v>
      </c>
      <c r="AK505">
        <v>704739.40229999996</v>
      </c>
      <c r="AL505">
        <v>711798.62289999996</v>
      </c>
      <c r="AM505">
        <v>717475.86719999998</v>
      </c>
      <c r="AN505">
        <v>723588.65260000003</v>
      </c>
      <c r="AO505">
        <v>729677.9094</v>
      </c>
      <c r="AP505">
        <v>735889.43729999999</v>
      </c>
      <c r="AQ505">
        <v>742085.16350000002</v>
      </c>
      <c r="AR505">
        <v>747922.06339999998</v>
      </c>
      <c r="AS505">
        <v>753925.64769999997</v>
      </c>
      <c r="AT505">
        <v>759998.94409999996</v>
      </c>
      <c r="AU505">
        <v>766079.52020000003</v>
      </c>
      <c r="AV505">
        <v>772376.77300000004</v>
      </c>
    </row>
    <row r="506" spans="1:48" x14ac:dyDescent="0.25">
      <c r="A506" s="29" t="s">
        <v>2315</v>
      </c>
      <c r="B506">
        <v>2194958.1052306499</v>
      </c>
      <c r="C506">
        <v>2230198.86758945</v>
      </c>
      <c r="D506">
        <v>2254498.4339999999</v>
      </c>
      <c r="E506">
        <v>2243121.7250000001</v>
      </c>
      <c r="F506">
        <v>2234430.9369999999</v>
      </c>
      <c r="G506">
        <v>2230677.4849999999</v>
      </c>
      <c r="H506">
        <v>2237601.5520000001</v>
      </c>
      <c r="I506">
        <v>2251880.9739999999</v>
      </c>
      <c r="J506">
        <v>2253935.1239999998</v>
      </c>
      <c r="K506">
        <v>2252337.4339999999</v>
      </c>
      <c r="L506">
        <v>2267111.8969999999</v>
      </c>
      <c r="M506">
        <v>2246053.6290000002</v>
      </c>
      <c r="N506">
        <v>2273916.1060000001</v>
      </c>
      <c r="O506">
        <v>2296402.9980000001</v>
      </c>
      <c r="P506">
        <v>2325321.6329999999</v>
      </c>
      <c r="Q506">
        <v>2354858.64</v>
      </c>
      <c r="R506">
        <v>2337997.4219999998</v>
      </c>
      <c r="S506">
        <v>2305092.821</v>
      </c>
      <c r="T506">
        <v>2293551.2590000001</v>
      </c>
      <c r="U506">
        <v>2287515.3450000002</v>
      </c>
      <c r="V506">
        <v>2290209.571</v>
      </c>
      <c r="W506">
        <v>2264161.0989999999</v>
      </c>
      <c r="X506">
        <v>2250669.1919999998</v>
      </c>
      <c r="Y506">
        <v>2229490.9989999998</v>
      </c>
      <c r="Z506">
        <v>2208058.085</v>
      </c>
      <c r="AA506">
        <v>2185222.9909999999</v>
      </c>
      <c r="AB506">
        <v>2161076.8390000002</v>
      </c>
      <c r="AC506">
        <v>2133554.7080000001</v>
      </c>
      <c r="AD506">
        <v>2098836.9730000002</v>
      </c>
      <c r="AE506">
        <v>2067322.16</v>
      </c>
      <c r="AF506">
        <v>2036756.3219999999</v>
      </c>
      <c r="AG506">
        <v>2000623.6059999999</v>
      </c>
      <c r="AH506">
        <v>1989051.0190000001</v>
      </c>
      <c r="AI506">
        <v>1976406.0319999999</v>
      </c>
      <c r="AJ506">
        <v>1963184.8370000001</v>
      </c>
      <c r="AK506">
        <v>1949780.3419999999</v>
      </c>
      <c r="AL506">
        <v>1935949.405</v>
      </c>
      <c r="AM506">
        <v>1935631.7560000001</v>
      </c>
      <c r="AN506">
        <v>1936007.1459999999</v>
      </c>
      <c r="AO506">
        <v>1936659.723</v>
      </c>
      <c r="AP506">
        <v>1937327.797</v>
      </c>
      <c r="AQ506">
        <v>1937742.047</v>
      </c>
      <c r="AR506">
        <v>1945520.5589999999</v>
      </c>
      <c r="AS506">
        <v>1953554.277</v>
      </c>
      <c r="AT506">
        <v>1961700.1640000001</v>
      </c>
      <c r="AU506">
        <v>1969917.6259999999</v>
      </c>
      <c r="AV506">
        <v>1978566.953</v>
      </c>
    </row>
    <row r="507" spans="1:48" x14ac:dyDescent="0.25">
      <c r="A507" s="29" t="s">
        <v>2316</v>
      </c>
      <c r="B507">
        <v>48301536.741083004</v>
      </c>
      <c r="C507">
        <v>49077033.537035801</v>
      </c>
      <c r="D507">
        <v>49926423.079999998</v>
      </c>
      <c r="E507">
        <v>49626712.369999997</v>
      </c>
      <c r="F507">
        <v>48651633.020000003</v>
      </c>
      <c r="G507">
        <v>46896151.359999999</v>
      </c>
      <c r="H507">
        <v>46508699.189999998</v>
      </c>
      <c r="I507">
        <v>46212426.829999998</v>
      </c>
      <c r="J507">
        <v>45630500.659999996</v>
      </c>
      <c r="K507">
        <v>44778052.340000004</v>
      </c>
      <c r="L507">
        <v>44307563.149999999</v>
      </c>
      <c r="M507">
        <v>43776629.68</v>
      </c>
      <c r="N507">
        <v>43728333.890000001</v>
      </c>
      <c r="O507">
        <v>43892480.229999997</v>
      </c>
      <c r="P507">
        <v>43291044.600000001</v>
      </c>
      <c r="Q507">
        <v>42707226.939999998</v>
      </c>
      <c r="R507">
        <v>42129922.359999999</v>
      </c>
      <c r="S507">
        <v>43012759.049999997</v>
      </c>
      <c r="T507">
        <v>43056973.380000003</v>
      </c>
      <c r="U507">
        <v>43584199.07</v>
      </c>
      <c r="V507">
        <v>43963296.030000001</v>
      </c>
      <c r="W507">
        <v>43995661.640000001</v>
      </c>
      <c r="X507">
        <v>43835017.340000004</v>
      </c>
      <c r="Y507">
        <v>43898111.810000002</v>
      </c>
      <c r="Z507">
        <v>44027319.159999996</v>
      </c>
      <c r="AA507">
        <v>44189817.770000003</v>
      </c>
      <c r="AB507">
        <v>44401691.840000004</v>
      </c>
      <c r="AC507">
        <v>44166057.979999997</v>
      </c>
      <c r="AD507">
        <v>43985540.82</v>
      </c>
      <c r="AE507">
        <v>43829102.030000001</v>
      </c>
      <c r="AF507">
        <v>43686014.899999999</v>
      </c>
      <c r="AG507">
        <v>43566168.899999999</v>
      </c>
      <c r="AH507">
        <v>43623620.619999997</v>
      </c>
      <c r="AI507">
        <v>43684226.780000001</v>
      </c>
      <c r="AJ507">
        <v>43757744.399999999</v>
      </c>
      <c r="AK507">
        <v>43834483.390000001</v>
      </c>
      <c r="AL507">
        <v>43902268.57</v>
      </c>
      <c r="AM507">
        <v>44223271.609999999</v>
      </c>
      <c r="AN507">
        <v>44588456.210000001</v>
      </c>
      <c r="AO507">
        <v>44944119.460000001</v>
      </c>
      <c r="AP507">
        <v>45304559.630000003</v>
      </c>
      <c r="AQ507">
        <v>45647443.170000002</v>
      </c>
      <c r="AR507">
        <v>46206615.039999999</v>
      </c>
      <c r="AS507">
        <v>46755997.390000001</v>
      </c>
      <c r="AT507">
        <v>47310067.149999999</v>
      </c>
      <c r="AU507">
        <v>47867525.100000001</v>
      </c>
      <c r="AV507">
        <v>48446715.060000002</v>
      </c>
    </row>
    <row r="508" spans="1:48" x14ac:dyDescent="0.25">
      <c r="A508" s="29" t="s">
        <v>2317</v>
      </c>
      <c r="B508">
        <v>9397840.0105028208</v>
      </c>
      <c r="C508">
        <v>9548725.3716889191</v>
      </c>
      <c r="D508">
        <v>9705874.77999999</v>
      </c>
      <c r="E508">
        <v>11067732.77</v>
      </c>
      <c r="F508">
        <v>9332572.6689999998</v>
      </c>
      <c r="G508">
        <v>6715739.8890000004</v>
      </c>
      <c r="H508">
        <v>7967040.6969999997</v>
      </c>
      <c r="I508">
        <v>6274870.017</v>
      </c>
      <c r="J508">
        <v>7272420.5650000004</v>
      </c>
      <c r="K508">
        <v>6525298.8949999996</v>
      </c>
      <c r="L508">
        <v>6537556.6660000002</v>
      </c>
      <c r="M508">
        <v>6700608.301</v>
      </c>
      <c r="N508">
        <v>6108126.2309999997</v>
      </c>
      <c r="O508">
        <v>6467436.9500000002</v>
      </c>
      <c r="P508">
        <v>6352723.9079999998</v>
      </c>
      <c r="Q508">
        <v>6464571.8109999998</v>
      </c>
      <c r="R508">
        <v>6452879.8279999997</v>
      </c>
      <c r="S508">
        <v>6356766.4129999997</v>
      </c>
      <c r="T508">
        <v>6387002.9939999999</v>
      </c>
      <c r="U508">
        <v>6463611.6449999996</v>
      </c>
      <c r="V508">
        <v>6514137.8990000002</v>
      </c>
      <c r="W508">
        <v>6539550.5700000003</v>
      </c>
      <c r="X508">
        <v>6586691.6859999998</v>
      </c>
      <c r="Y508">
        <v>6649201.7759999996</v>
      </c>
      <c r="Z508">
        <v>6718918.4390000002</v>
      </c>
      <c r="AA508">
        <v>6791151.6950000003</v>
      </c>
      <c r="AB508">
        <v>6868017.3779999996</v>
      </c>
      <c r="AC508">
        <v>6936075.8310000002</v>
      </c>
      <c r="AD508">
        <v>7007854.5899999999</v>
      </c>
      <c r="AE508">
        <v>7085461.2539999997</v>
      </c>
      <c r="AF508">
        <v>7168874.2599999998</v>
      </c>
      <c r="AG508">
        <v>7258682.2000000002</v>
      </c>
      <c r="AH508">
        <v>7359233.2929999996</v>
      </c>
      <c r="AI508">
        <v>7467448.335</v>
      </c>
      <c r="AJ508">
        <v>7579908.2429999998</v>
      </c>
      <c r="AK508">
        <v>7696863.5460000001</v>
      </c>
      <c r="AL508">
        <v>7816578.5290000001</v>
      </c>
      <c r="AM508">
        <v>7931694.7390000001</v>
      </c>
      <c r="AN508">
        <v>8053842.6809999999</v>
      </c>
      <c r="AO508">
        <v>8175947.3320000004</v>
      </c>
      <c r="AP508">
        <v>8297498.9879999999</v>
      </c>
      <c r="AQ508">
        <v>8418909.784</v>
      </c>
      <c r="AR508">
        <v>8539888.7349999994</v>
      </c>
      <c r="AS508">
        <v>8661341.6539999899</v>
      </c>
      <c r="AT508">
        <v>8784535.7709999997</v>
      </c>
      <c r="AU508">
        <v>8908831.7420000006</v>
      </c>
      <c r="AV508">
        <v>9036688.2709999997</v>
      </c>
    </row>
    <row r="509" spans="1:48" x14ac:dyDescent="0.25">
      <c r="A509" s="29" t="s">
        <v>2318</v>
      </c>
      <c r="B509">
        <v>2784044.1169573502</v>
      </c>
      <c r="C509">
        <v>2828742.8457796802</v>
      </c>
      <c r="D509">
        <v>2875233.8760000002</v>
      </c>
      <c r="E509">
        <v>2985549.264</v>
      </c>
      <c r="F509">
        <v>2966163.4449999998</v>
      </c>
      <c r="G509">
        <v>2432524.2039999999</v>
      </c>
      <c r="H509">
        <v>2459650.4360000002</v>
      </c>
      <c r="I509">
        <v>2570671.003</v>
      </c>
      <c r="J509">
        <v>2509999.6880000001</v>
      </c>
      <c r="K509">
        <v>2439224.31</v>
      </c>
      <c r="L509">
        <v>2434943.6329999999</v>
      </c>
      <c r="M509">
        <v>2565456.6120000002</v>
      </c>
      <c r="N509">
        <v>2560456.6549999998</v>
      </c>
      <c r="O509">
        <v>2554990.182</v>
      </c>
      <c r="P509">
        <v>2632826.9360000002</v>
      </c>
      <c r="Q509">
        <v>2665811.7719999999</v>
      </c>
      <c r="R509">
        <v>2627416.9479999999</v>
      </c>
      <c r="S509">
        <v>2580039.4730000002</v>
      </c>
      <c r="T509">
        <v>2551570.6490000002</v>
      </c>
      <c r="U509">
        <v>2524206.7779999999</v>
      </c>
      <c r="V509">
        <v>2522486.8229999999</v>
      </c>
      <c r="W509">
        <v>2505720.8160000001</v>
      </c>
      <c r="X509">
        <v>2510997.4619999998</v>
      </c>
      <c r="Y509">
        <v>2520553.554</v>
      </c>
      <c r="Z509">
        <v>2540512.7689999999</v>
      </c>
      <c r="AA509">
        <v>2564359.5490000001</v>
      </c>
      <c r="AB509">
        <v>2590133.8870000001</v>
      </c>
      <c r="AC509">
        <v>2613149.2409999999</v>
      </c>
      <c r="AD509">
        <v>2636397.156</v>
      </c>
      <c r="AE509">
        <v>2664454.4130000002</v>
      </c>
      <c r="AF509">
        <v>2695642.8870000001</v>
      </c>
      <c r="AG509">
        <v>2729907.12</v>
      </c>
      <c r="AH509">
        <v>2770200.8560000001</v>
      </c>
      <c r="AI509">
        <v>2813646.0180000002</v>
      </c>
      <c r="AJ509">
        <v>2858347.199</v>
      </c>
      <c r="AK509">
        <v>2905380.28</v>
      </c>
      <c r="AL509">
        <v>2953396.1159999999</v>
      </c>
      <c r="AM509">
        <v>2994241.6880000001</v>
      </c>
      <c r="AN509">
        <v>3034441.977</v>
      </c>
      <c r="AO509">
        <v>3074206.602</v>
      </c>
      <c r="AP509">
        <v>3113323.145</v>
      </c>
      <c r="AQ509">
        <v>3151403.7230000002</v>
      </c>
      <c r="AR509">
        <v>3192278.196</v>
      </c>
      <c r="AS509">
        <v>3234016.2459999998</v>
      </c>
      <c r="AT509">
        <v>3276082.83</v>
      </c>
      <c r="AU509">
        <v>3318252.53</v>
      </c>
      <c r="AV509">
        <v>3361638.3289999999</v>
      </c>
    </row>
    <row r="510" spans="1:48" x14ac:dyDescent="0.25">
      <c r="A510" s="29" t="s">
        <v>1875</v>
      </c>
      <c r="B510">
        <v>20640520.667746101</v>
      </c>
      <c r="C510">
        <v>20971910.903432399</v>
      </c>
      <c r="D510">
        <v>21313932.760000002</v>
      </c>
      <c r="E510">
        <v>22206969.969999999</v>
      </c>
      <c r="F510">
        <v>21946561.140000001</v>
      </c>
      <c r="G510">
        <v>21680617.129999999</v>
      </c>
      <c r="H510">
        <v>22244065.359999999</v>
      </c>
      <c r="I510">
        <v>22089158.989999998</v>
      </c>
      <c r="J510">
        <v>21448170.710000001</v>
      </c>
      <c r="K510">
        <v>21467673.260000002</v>
      </c>
      <c r="L510">
        <v>22211889.760000002</v>
      </c>
      <c r="M510">
        <v>23793445.989999998</v>
      </c>
      <c r="N510">
        <v>23724534.75</v>
      </c>
      <c r="O510">
        <v>22820726.300000001</v>
      </c>
      <c r="P510">
        <v>21088588.43</v>
      </c>
      <c r="Q510">
        <v>19827775.02</v>
      </c>
      <c r="R510">
        <v>18787404.379999999</v>
      </c>
      <c r="S510">
        <v>18229321.469999999</v>
      </c>
      <c r="T510">
        <v>17715656.809999999</v>
      </c>
      <c r="U510">
        <v>17201327.579999998</v>
      </c>
      <c r="V510">
        <v>17463053.34</v>
      </c>
      <c r="W510">
        <v>17696751.719999999</v>
      </c>
      <c r="X510">
        <v>17435692.859999999</v>
      </c>
      <c r="Y510">
        <v>17173619.140000001</v>
      </c>
      <c r="Z510">
        <v>16913992.760000002</v>
      </c>
      <c r="AA510">
        <v>16657440.369999999</v>
      </c>
      <c r="AB510">
        <v>16402892.640000001</v>
      </c>
      <c r="AC510">
        <v>16164193.42</v>
      </c>
      <c r="AD510">
        <v>15917633.279999999</v>
      </c>
      <c r="AE510">
        <v>15664513.43</v>
      </c>
      <c r="AF510">
        <v>15411215.82</v>
      </c>
      <c r="AG510">
        <v>15159307.85</v>
      </c>
      <c r="AH510">
        <v>14950461.199999999</v>
      </c>
      <c r="AI510">
        <v>14742102.59</v>
      </c>
      <c r="AJ510">
        <v>14537324.380000001</v>
      </c>
      <c r="AK510">
        <v>14333466.380000001</v>
      </c>
      <c r="AL510">
        <v>14132316.42</v>
      </c>
      <c r="AM510">
        <v>13921122.26</v>
      </c>
      <c r="AN510">
        <v>13716845.369999999</v>
      </c>
      <c r="AO510">
        <v>13516877.43</v>
      </c>
      <c r="AP510">
        <v>13320355.939999999</v>
      </c>
      <c r="AQ510">
        <v>13127258.74</v>
      </c>
      <c r="AR510">
        <v>12934342.83</v>
      </c>
      <c r="AS510">
        <v>12745478.92</v>
      </c>
      <c r="AT510">
        <v>12558477.699999999</v>
      </c>
      <c r="AU510">
        <v>12373611.539999999</v>
      </c>
      <c r="AV510">
        <v>12190772.439999999</v>
      </c>
    </row>
    <row r="511" spans="1:48" x14ac:dyDescent="0.25">
      <c r="A511" s="29" t="s">
        <v>1876</v>
      </c>
      <c r="B511">
        <v>5733144.4507061103</v>
      </c>
      <c r="C511">
        <v>5825191.9393003099</v>
      </c>
      <c r="D511">
        <v>5919233.7230000002</v>
      </c>
      <c r="E511">
        <v>6053525.1919999998</v>
      </c>
      <c r="F511">
        <v>6003086.5609999998</v>
      </c>
      <c r="G511">
        <v>6290808.0010000002</v>
      </c>
      <c r="H511">
        <v>6414227.949</v>
      </c>
      <c r="I511">
        <v>6373952.7079999996</v>
      </c>
      <c r="J511">
        <v>6246017.4680000003</v>
      </c>
      <c r="K511">
        <v>6309818.9730000002</v>
      </c>
      <c r="L511">
        <v>6515336.1459999997</v>
      </c>
      <c r="M511">
        <v>6967670.0779999997</v>
      </c>
      <c r="N511">
        <v>7036455.1500000004</v>
      </c>
      <c r="O511">
        <v>6747901.3279999997</v>
      </c>
      <c r="P511">
        <v>6121807.7560000001</v>
      </c>
      <c r="Q511">
        <v>5688631.3710000003</v>
      </c>
      <c r="R511">
        <v>5357163.9160000002</v>
      </c>
      <c r="S511">
        <v>5121868.1830000002</v>
      </c>
      <c r="T511">
        <v>4905286.8159999996</v>
      </c>
      <c r="U511">
        <v>4687526.8710000003</v>
      </c>
      <c r="V511">
        <v>4833942.7850000001</v>
      </c>
      <c r="W511">
        <v>4962523.7240000004</v>
      </c>
      <c r="X511">
        <v>4864708.2980000004</v>
      </c>
      <c r="Y511">
        <v>4768675.7750000004</v>
      </c>
      <c r="Z511">
        <v>4675395.5130000003</v>
      </c>
      <c r="AA511">
        <v>4584687.6239999998</v>
      </c>
      <c r="AB511">
        <v>4495960.4079999998</v>
      </c>
      <c r="AC511">
        <v>4414549.3109999998</v>
      </c>
      <c r="AD511">
        <v>4331124.165</v>
      </c>
      <c r="AE511">
        <v>4246093.8550000004</v>
      </c>
      <c r="AF511">
        <v>4161693.1540000001</v>
      </c>
      <c r="AG511">
        <v>4078459.06</v>
      </c>
      <c r="AH511">
        <v>4013103.895</v>
      </c>
      <c r="AI511">
        <v>3948242.0690000001</v>
      </c>
      <c r="AJ511">
        <v>3884900.1949999998</v>
      </c>
      <c r="AK511">
        <v>3822058.1970000002</v>
      </c>
      <c r="AL511">
        <v>3760357.88</v>
      </c>
      <c r="AM511">
        <v>3694346.767</v>
      </c>
      <c r="AN511">
        <v>3630528.4010000001</v>
      </c>
      <c r="AO511">
        <v>3568075.9709999999</v>
      </c>
      <c r="AP511">
        <v>3506723.15</v>
      </c>
      <c r="AQ511">
        <v>3446479.2119999998</v>
      </c>
      <c r="AR511">
        <v>3386205.78</v>
      </c>
      <c r="AS511">
        <v>3327271.8139999998</v>
      </c>
      <c r="AT511">
        <v>3268927.656</v>
      </c>
      <c r="AU511">
        <v>3211270.7760000001</v>
      </c>
      <c r="AV511">
        <v>3154268.5260000001</v>
      </c>
    </row>
    <row r="512" spans="1:48" x14ac:dyDescent="0.25">
      <c r="A512" s="29" t="s">
        <v>2319</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row>
    <row r="513" spans="1:48" x14ac:dyDescent="0.25">
      <c r="A513" s="29" t="s">
        <v>2320</v>
      </c>
      <c r="B513">
        <v>16278956.881142</v>
      </c>
      <c r="C513">
        <v>16540320.799446501</v>
      </c>
      <c r="D513">
        <v>16805881</v>
      </c>
      <c r="E513">
        <v>16644714.529999999</v>
      </c>
      <c r="F513">
        <v>15782545.49</v>
      </c>
      <c r="G513">
        <v>15119296.220000001</v>
      </c>
      <c r="H513">
        <v>14631404.92</v>
      </c>
      <c r="I513">
        <v>12812086.49</v>
      </c>
      <c r="J513">
        <v>11160297.35</v>
      </c>
      <c r="K513">
        <v>9788827.0260000005</v>
      </c>
      <c r="L513">
        <v>8747065.9790000003</v>
      </c>
      <c r="M513">
        <v>7888992.5710000005</v>
      </c>
      <c r="N513">
        <v>7142972.2410000004</v>
      </c>
      <c r="O513">
        <v>6413971.4309999999</v>
      </c>
      <c r="P513">
        <v>5655438.1679999996</v>
      </c>
      <c r="Q513">
        <v>5017903.2039999999</v>
      </c>
      <c r="R513">
        <v>4375954.7060000002</v>
      </c>
      <c r="S513">
        <v>5146532.858</v>
      </c>
      <c r="T513">
        <v>5853960.6459999997</v>
      </c>
      <c r="U513">
        <v>6563132.2000000002</v>
      </c>
      <c r="V513">
        <v>7957568.2000000002</v>
      </c>
      <c r="W513">
        <v>9259613.5899999999</v>
      </c>
      <c r="X513">
        <v>9358220.3100000005</v>
      </c>
      <c r="Y513">
        <v>9500209.3629999999</v>
      </c>
      <c r="Z513">
        <v>9659301.2719999999</v>
      </c>
      <c r="AA513">
        <v>9862886.0989999995</v>
      </c>
      <c r="AB513">
        <v>10078833.08</v>
      </c>
      <c r="AC513">
        <v>10173620.279999999</v>
      </c>
      <c r="AD513">
        <v>10268287.9</v>
      </c>
      <c r="AE513">
        <v>10362915.699999999</v>
      </c>
      <c r="AF513">
        <v>10485865.41</v>
      </c>
      <c r="AG513">
        <v>10607426.449999999</v>
      </c>
      <c r="AH513">
        <v>10723159.029999999</v>
      </c>
      <c r="AI513">
        <v>10841776.07</v>
      </c>
      <c r="AJ513">
        <v>10964492.91</v>
      </c>
      <c r="AK513">
        <v>11116103.609999999</v>
      </c>
      <c r="AL513">
        <v>11268258.199999999</v>
      </c>
      <c r="AM513">
        <v>11335828.07</v>
      </c>
      <c r="AN513">
        <v>11402848.960000001</v>
      </c>
      <c r="AO513">
        <v>11466703.85</v>
      </c>
      <c r="AP513">
        <v>11530787.640000001</v>
      </c>
      <c r="AQ513">
        <v>11591880.48</v>
      </c>
      <c r="AR513">
        <v>11599134.25</v>
      </c>
      <c r="AS513">
        <v>11610517.970000001</v>
      </c>
      <c r="AT513">
        <v>11624811.15</v>
      </c>
      <c r="AU513">
        <v>11641515.890000001</v>
      </c>
      <c r="AV513">
        <v>11664981.279999999</v>
      </c>
    </row>
    <row r="514" spans="1:48" x14ac:dyDescent="0.25">
      <c r="A514" s="29" t="s">
        <v>2321</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row>
    <row r="515" spans="1:48" x14ac:dyDescent="0.25">
      <c r="A515" s="29" t="s">
        <v>2322</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row>
    <row r="516" spans="1:48" x14ac:dyDescent="0.25">
      <c r="A516" s="29" t="s">
        <v>2323</v>
      </c>
      <c r="B516">
        <v>4315668.6239754204</v>
      </c>
      <c r="C516">
        <v>4384958.0796759203</v>
      </c>
      <c r="D516">
        <v>4455360</v>
      </c>
      <c r="E516">
        <v>4313273.7060000002</v>
      </c>
      <c r="F516">
        <v>4152618.2250000001</v>
      </c>
      <c r="G516">
        <v>3748394.8369999998</v>
      </c>
      <c r="H516">
        <v>3587154.1009999998</v>
      </c>
      <c r="I516">
        <v>3466166.591</v>
      </c>
      <c r="J516">
        <v>3310582.875</v>
      </c>
      <c r="K516">
        <v>3111602.5619999999</v>
      </c>
      <c r="L516">
        <v>2913992.7379999999</v>
      </c>
      <c r="M516">
        <v>2693856.2009999999</v>
      </c>
      <c r="N516">
        <v>2359694.2620000001</v>
      </c>
      <c r="O516">
        <v>2087315.6680000001</v>
      </c>
      <c r="P516">
        <v>1840596.2109999999</v>
      </c>
      <c r="Q516">
        <v>1541836.9040000001</v>
      </c>
      <c r="R516">
        <v>1234069.7250000001</v>
      </c>
      <c r="S516">
        <v>1538717.899</v>
      </c>
      <c r="T516">
        <v>1905269.6910000001</v>
      </c>
      <c r="U516">
        <v>2288070.7319999998</v>
      </c>
      <c r="V516">
        <v>2462228.298</v>
      </c>
      <c r="W516">
        <v>2614686.665</v>
      </c>
      <c r="X516">
        <v>2622110.0890000002</v>
      </c>
      <c r="Y516">
        <v>2615468.0610000002</v>
      </c>
      <c r="Z516">
        <v>2608244.5359999998</v>
      </c>
      <c r="AA516">
        <v>2603509.7560000001</v>
      </c>
      <c r="AB516">
        <v>2599811.1549999998</v>
      </c>
      <c r="AC516">
        <v>2637500.1579999998</v>
      </c>
      <c r="AD516">
        <v>2679989.0010000002</v>
      </c>
      <c r="AE516">
        <v>2722863.0260000001</v>
      </c>
      <c r="AF516">
        <v>2767242.642</v>
      </c>
      <c r="AG516">
        <v>2812118.3339999998</v>
      </c>
      <c r="AH516">
        <v>2800874.497</v>
      </c>
      <c r="AI516">
        <v>2784034.5469999998</v>
      </c>
      <c r="AJ516">
        <v>2766557.6120000002</v>
      </c>
      <c r="AK516">
        <v>2747850.4530000002</v>
      </c>
      <c r="AL516">
        <v>2728617.9330000002</v>
      </c>
      <c r="AM516">
        <v>2763527.838</v>
      </c>
      <c r="AN516">
        <v>2803425.3220000002</v>
      </c>
      <c r="AO516">
        <v>2842716.6150000002</v>
      </c>
      <c r="AP516">
        <v>2881438.531</v>
      </c>
      <c r="AQ516">
        <v>2919029.196</v>
      </c>
      <c r="AR516">
        <v>2939025.9939999999</v>
      </c>
      <c r="AS516">
        <v>2956736.9920000001</v>
      </c>
      <c r="AT516">
        <v>2973768.4139999999</v>
      </c>
      <c r="AU516">
        <v>2990115.165</v>
      </c>
      <c r="AV516">
        <v>3007077.2110000001</v>
      </c>
    </row>
    <row r="517" spans="1:48" x14ac:dyDescent="0.25">
      <c r="A517" s="29" t="s">
        <v>2324</v>
      </c>
      <c r="B517">
        <v>8232235.5397947598</v>
      </c>
      <c r="C517">
        <v>8364406.7441781899</v>
      </c>
      <c r="D517">
        <v>8498700</v>
      </c>
      <c r="E517">
        <v>8426247.3890000004</v>
      </c>
      <c r="F517">
        <v>8351841.4780000001</v>
      </c>
      <c r="G517">
        <v>7765257.2599999998</v>
      </c>
      <c r="H517">
        <v>7654431.6859999998</v>
      </c>
      <c r="I517">
        <v>7618092.4400000004</v>
      </c>
      <c r="J517">
        <v>7494046.0180000002</v>
      </c>
      <c r="K517">
        <v>7254273.943</v>
      </c>
      <c r="L517">
        <v>6996499.4529999997</v>
      </c>
      <c r="M517">
        <v>6660937.6890000002</v>
      </c>
      <c r="N517">
        <v>6982202.8710000003</v>
      </c>
      <c r="O517">
        <v>7565774.1109999996</v>
      </c>
      <c r="P517">
        <v>8319074.4390000002</v>
      </c>
      <c r="Q517">
        <v>8911089.0899999999</v>
      </c>
      <c r="R517">
        <v>9483245.2440000009</v>
      </c>
      <c r="S517">
        <v>8778951.9110000003</v>
      </c>
      <c r="T517">
        <v>7983647.7029999997</v>
      </c>
      <c r="U517">
        <v>7235878.2850000001</v>
      </c>
      <c r="V517">
        <v>5288382.9759999998</v>
      </c>
      <c r="W517">
        <v>2968794.6009999998</v>
      </c>
      <c r="X517">
        <v>2762041.0580000002</v>
      </c>
      <c r="Y517">
        <v>2729094.5320000001</v>
      </c>
      <c r="Z517">
        <v>2714302.2659999998</v>
      </c>
      <c r="AA517">
        <v>2702870.4509999999</v>
      </c>
      <c r="AB517">
        <v>2692300.156</v>
      </c>
      <c r="AC517">
        <v>2680556.7450000001</v>
      </c>
      <c r="AD517">
        <v>2668839.304</v>
      </c>
      <c r="AE517">
        <v>2657092.7239999999</v>
      </c>
      <c r="AF517">
        <v>2644916.8480000002</v>
      </c>
      <c r="AG517">
        <v>2633151.8450000002</v>
      </c>
      <c r="AH517">
        <v>2636234.9980000001</v>
      </c>
      <c r="AI517">
        <v>2639287.0550000002</v>
      </c>
      <c r="AJ517">
        <v>2641908.1030000001</v>
      </c>
      <c r="AK517">
        <v>2643900.3160000001</v>
      </c>
      <c r="AL517">
        <v>2645114.4750000001</v>
      </c>
      <c r="AM517">
        <v>2641387.5630000001</v>
      </c>
      <c r="AN517">
        <v>2636749.7940000002</v>
      </c>
      <c r="AO517">
        <v>2630987.5639999998</v>
      </c>
      <c r="AP517">
        <v>2624702.2289999998</v>
      </c>
      <c r="AQ517">
        <v>2617465.1379999998</v>
      </c>
      <c r="AR517">
        <v>3469973.571</v>
      </c>
      <c r="AS517">
        <v>4419832.2139999997</v>
      </c>
      <c r="AT517">
        <v>5371239.3250000002</v>
      </c>
      <c r="AU517">
        <v>6309844.5650000004</v>
      </c>
      <c r="AV517">
        <v>7236384.7110000001</v>
      </c>
    </row>
    <row r="518" spans="1:48" x14ac:dyDescent="0.25">
      <c r="A518" s="29" t="s">
        <v>2325</v>
      </c>
      <c r="B518">
        <v>20174774.421468802</v>
      </c>
      <c r="C518">
        <v>20498686.950521201</v>
      </c>
      <c r="D518">
        <v>20827800</v>
      </c>
      <c r="E518">
        <v>19731024.359999999</v>
      </c>
      <c r="F518">
        <v>18538576.16</v>
      </c>
      <c r="G518">
        <v>16326750.1</v>
      </c>
      <c r="H518">
        <v>15244156.4</v>
      </c>
      <c r="I518">
        <v>14371803.08</v>
      </c>
      <c r="J518">
        <v>13393202.220000001</v>
      </c>
      <c r="K518">
        <v>12282622.58</v>
      </c>
      <c r="L518">
        <v>11223552.91</v>
      </c>
      <c r="M518">
        <v>10124144.560000001</v>
      </c>
      <c r="N518">
        <v>8566901.0800000001</v>
      </c>
      <c r="O518">
        <v>7233433.4780000001</v>
      </c>
      <c r="P518">
        <v>5969210.9450000003</v>
      </c>
      <c r="Q518">
        <v>4514312.8360000001</v>
      </c>
      <c r="R518">
        <v>3020116.801</v>
      </c>
      <c r="S518">
        <v>2776468.6060000001</v>
      </c>
      <c r="T518">
        <v>2628057.5120000001</v>
      </c>
      <c r="U518">
        <v>2498127.872</v>
      </c>
      <c r="V518">
        <v>1721159.3149999999</v>
      </c>
      <c r="W518">
        <v>899901.13280000002</v>
      </c>
      <c r="X518">
        <v>844386.40549999999</v>
      </c>
      <c r="Y518">
        <v>843480.66379999998</v>
      </c>
      <c r="Z518">
        <v>848352.83120000002</v>
      </c>
      <c r="AA518">
        <v>854571.91489999997</v>
      </c>
      <c r="AB518">
        <v>861136.88</v>
      </c>
      <c r="AC518">
        <v>866180.13529999997</v>
      </c>
      <c r="AD518">
        <v>871220.13069999998</v>
      </c>
      <c r="AE518">
        <v>876237.60560000001</v>
      </c>
      <c r="AF518">
        <v>881295.68240000005</v>
      </c>
      <c r="AG518">
        <v>886487.47939999995</v>
      </c>
      <c r="AH518">
        <v>891953.9963</v>
      </c>
      <c r="AI518">
        <v>897422.20330000005</v>
      </c>
      <c r="AJ518">
        <v>902743.33680000005</v>
      </c>
      <c r="AK518">
        <v>907941.76100000006</v>
      </c>
      <c r="AL518">
        <v>912874.43290000001</v>
      </c>
      <c r="AM518">
        <v>917286.8848</v>
      </c>
      <c r="AN518">
        <v>921404.98340000003</v>
      </c>
      <c r="AO518">
        <v>925150.26780000003</v>
      </c>
      <c r="AP518">
        <v>928730.64159999997</v>
      </c>
      <c r="AQ518">
        <v>931992.33680000005</v>
      </c>
      <c r="AR518">
        <v>935035.56460000004</v>
      </c>
      <c r="AS518">
        <v>937905.62280000001</v>
      </c>
      <c r="AT518">
        <v>940605.98730000004</v>
      </c>
      <c r="AU518">
        <v>943084.95530000003</v>
      </c>
      <c r="AV518">
        <v>945749.7513</v>
      </c>
    </row>
    <row r="519" spans="1:48" x14ac:dyDescent="0.25">
      <c r="A519" s="29" t="s">
        <v>2326</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row>
    <row r="520" spans="1:48" x14ac:dyDescent="0.25">
      <c r="A520" s="29" t="s">
        <v>2327</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row>
    <row r="521" spans="1:48" x14ac:dyDescent="0.25">
      <c r="A521" s="29" t="s">
        <v>2328</v>
      </c>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row>
    <row r="522" spans="1:48" x14ac:dyDescent="0.25">
      <c r="A522" s="29" t="s">
        <v>2329</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row>
    <row r="523" spans="1:48" x14ac:dyDescent="0.25">
      <c r="A523" s="29" t="s">
        <v>2330</v>
      </c>
      <c r="B523">
        <v>463787.91773491597</v>
      </c>
      <c r="C523">
        <v>471234.182770602</v>
      </c>
      <c r="D523">
        <v>478800</v>
      </c>
      <c r="E523">
        <v>476939.26890000002</v>
      </c>
      <c r="F523">
        <v>458746.83319999999</v>
      </c>
      <c r="G523">
        <v>434581.32209999999</v>
      </c>
      <c r="H523">
        <v>439173.40720000002</v>
      </c>
      <c r="I523">
        <v>454494.11170000001</v>
      </c>
      <c r="J523">
        <v>453080.23460000003</v>
      </c>
      <c r="K523">
        <v>461038.01520000002</v>
      </c>
      <c r="L523">
        <v>481256.92310000001</v>
      </c>
      <c r="M523">
        <v>512085.9301</v>
      </c>
      <c r="N523">
        <v>487639.63890000002</v>
      </c>
      <c r="O523">
        <v>451010.11709999997</v>
      </c>
      <c r="P523">
        <v>394781.6067</v>
      </c>
      <c r="Q523">
        <v>348399.59659999999</v>
      </c>
      <c r="R523">
        <v>308215.23060000001</v>
      </c>
      <c r="S523">
        <v>287135.19469999999</v>
      </c>
      <c r="T523">
        <v>265757.2133</v>
      </c>
      <c r="U523">
        <v>246105.16010000001</v>
      </c>
      <c r="V523">
        <v>258056.36809999999</v>
      </c>
      <c r="W523">
        <v>269447.44790000003</v>
      </c>
      <c r="X523">
        <v>266290.34940000001</v>
      </c>
      <c r="Y523">
        <v>264543.42180000001</v>
      </c>
      <c r="Z523">
        <v>263467.1507</v>
      </c>
      <c r="AA523">
        <v>263085.60230000003</v>
      </c>
      <c r="AB523">
        <v>263251.86709999997</v>
      </c>
      <c r="AC523">
        <v>261520.44399999999</v>
      </c>
      <c r="AD523">
        <v>259925.57079999999</v>
      </c>
      <c r="AE523">
        <v>258276.3597</v>
      </c>
      <c r="AF523">
        <v>256757.56950000001</v>
      </c>
      <c r="AG523">
        <v>255431.7531</v>
      </c>
      <c r="AH523">
        <v>254035.28049999999</v>
      </c>
      <c r="AI523">
        <v>252685.24679999999</v>
      </c>
      <c r="AJ523">
        <v>251446.4933</v>
      </c>
      <c r="AK523">
        <v>250265.8069</v>
      </c>
      <c r="AL523">
        <v>249103.54089999999</v>
      </c>
      <c r="AM523">
        <v>247075.39920000001</v>
      </c>
      <c r="AN523">
        <v>245107.29449999999</v>
      </c>
      <c r="AO523">
        <v>243054.0815</v>
      </c>
      <c r="AP523">
        <v>240979.47320000001</v>
      </c>
      <c r="AQ523">
        <v>238816.3939</v>
      </c>
      <c r="AR523">
        <v>237190.6342</v>
      </c>
      <c r="AS523">
        <v>235555.01019999999</v>
      </c>
      <c r="AT523">
        <v>233881.2923</v>
      </c>
      <c r="AU523">
        <v>232171.2738</v>
      </c>
      <c r="AV523">
        <v>230517.96119999999</v>
      </c>
    </row>
    <row r="524" spans="1:48" x14ac:dyDescent="0.25">
      <c r="A524" s="29" t="s">
        <v>2331</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row>
    <row r="525" spans="1:48" x14ac:dyDescent="0.25">
      <c r="A525" s="29" t="s">
        <v>2332</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row>
    <row r="526" spans="1:48" x14ac:dyDescent="0.25">
      <c r="A526" s="29" t="s">
        <v>2333</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row>
    <row r="527" spans="1:48" x14ac:dyDescent="0.25">
      <c r="A527" s="29" t="s">
        <v>2334</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row>
    <row r="528" spans="1:48" x14ac:dyDescent="0.25">
      <c r="A528" s="29" t="s">
        <v>2335</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row>
    <row r="529" spans="1:48" x14ac:dyDescent="0.25">
      <c r="A529" s="30" t="s">
        <v>300</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row>
    <row r="530" spans="1:48" x14ac:dyDescent="0.25">
      <c r="A530" s="30" t="s">
        <v>2336</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row>
    <row r="531" spans="1:48" x14ac:dyDescent="0.25">
      <c r="A531" s="30" t="s">
        <v>2337</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row>
    <row r="532" spans="1:48" x14ac:dyDescent="0.25">
      <c r="A532" s="30" t="s">
        <v>2338</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row>
    <row r="533" spans="1:48" x14ac:dyDescent="0.25">
      <c r="A533" s="30" t="s">
        <v>2339</v>
      </c>
      <c r="B533">
        <v>0</v>
      </c>
      <c r="C533">
        <v>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row>
    <row r="534" spans="1:48" x14ac:dyDescent="0.25">
      <c r="A534" s="30" t="s">
        <v>2340</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row>
    <row r="535" spans="1:48" x14ac:dyDescent="0.25">
      <c r="A535" s="30" t="s">
        <v>2341</v>
      </c>
      <c r="B535">
        <v>0</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row>
    <row r="536" spans="1:48" x14ac:dyDescent="0.25">
      <c r="A536" s="30" t="s">
        <v>2342</v>
      </c>
      <c r="B536">
        <v>0</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row>
    <row r="537" spans="1:48" x14ac:dyDescent="0.25">
      <c r="A537" s="30" t="s">
        <v>2343</v>
      </c>
      <c r="B537">
        <v>0</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row>
    <row r="538" spans="1:48" x14ac:dyDescent="0.25">
      <c r="A538" s="30" t="s">
        <v>2344</v>
      </c>
      <c r="B538">
        <v>0</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row>
    <row r="539" spans="1:48" x14ac:dyDescent="0.25">
      <c r="A539" s="30" t="s">
        <v>2345</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row>
    <row r="540" spans="1:48" x14ac:dyDescent="0.25">
      <c r="A540" s="30" t="s">
        <v>2346</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row>
    <row r="541" spans="1:48" x14ac:dyDescent="0.25">
      <c r="A541" s="30" t="s">
        <v>296</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row>
    <row r="542" spans="1:48" x14ac:dyDescent="0.25">
      <c r="A542" s="30" t="s">
        <v>297</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row>
    <row r="543" spans="1:48" x14ac:dyDescent="0.25">
      <c r="A543" s="30" t="s">
        <v>2347</v>
      </c>
      <c r="B543">
        <v>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row>
    <row r="544" spans="1:48" x14ac:dyDescent="0.25">
      <c r="A544" s="30" t="s">
        <v>2348</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row>
    <row r="545" spans="1:48" x14ac:dyDescent="0.25">
      <c r="A545" s="30" t="s">
        <v>298</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row>
    <row r="546" spans="1:48" x14ac:dyDescent="0.25">
      <c r="A546" s="30" t="s">
        <v>299</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row>
    <row r="547" spans="1:48" x14ac:dyDescent="0.25">
      <c r="A547" s="30" t="s">
        <v>2349</v>
      </c>
      <c r="B547">
        <v>0</v>
      </c>
      <c r="C547">
        <v>0</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row>
    <row r="548" spans="1:48" x14ac:dyDescent="0.25">
      <c r="A548" s="30" t="s">
        <v>2350</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row>
    <row r="549" spans="1:48" x14ac:dyDescent="0.25">
      <c r="A549" s="33" t="s">
        <v>2351</v>
      </c>
      <c r="B549">
        <v>89.638472774066997</v>
      </c>
      <c r="C549">
        <v>91.077647448840196</v>
      </c>
      <c r="D549">
        <v>-183.51696630000001</v>
      </c>
      <c r="E549">
        <v>-488.55357700000002</v>
      </c>
      <c r="F549">
        <v>1083.542177</v>
      </c>
      <c r="G549">
        <v>-2536.3622829999999</v>
      </c>
      <c r="H549">
        <v>-5.7250608490000001</v>
      </c>
      <c r="I549">
        <v>1437.643581</v>
      </c>
      <c r="J549">
        <v>1567.7633129999999</v>
      </c>
      <c r="K549">
        <v>-327.41952909999998</v>
      </c>
      <c r="L549">
        <v>-1271.673217</v>
      </c>
      <c r="M549">
        <v>-3256.054357</v>
      </c>
      <c r="N549">
        <v>-2918.9777469999999</v>
      </c>
      <c r="O549">
        <v>-86.31030724</v>
      </c>
      <c r="P549">
        <v>2205.7057420000001</v>
      </c>
      <c r="Q549">
        <v>-21.560755140000001</v>
      </c>
      <c r="R549">
        <v>-52.349996019999999</v>
      </c>
      <c r="S549">
        <v>-4.7884935070000001</v>
      </c>
      <c r="T549">
        <v>-12.478939860000001</v>
      </c>
      <c r="U549">
        <v>-224.12294549999999</v>
      </c>
      <c r="V549">
        <v>176.5161454</v>
      </c>
      <c r="W549">
        <v>324.90192070000001</v>
      </c>
      <c r="X549">
        <v>-210.79088619999999</v>
      </c>
      <c r="Y549">
        <v>-339.69290569999998</v>
      </c>
      <c r="Z549">
        <v>-391.8467038</v>
      </c>
      <c r="AA549">
        <v>-399.16616909999999</v>
      </c>
      <c r="AB549">
        <v>-430.24042350000002</v>
      </c>
      <c r="AC549">
        <v>-463.73352199999999</v>
      </c>
      <c r="AD549">
        <v>-480.50277720000003</v>
      </c>
      <c r="AE549">
        <v>-504.672912</v>
      </c>
      <c r="AF549">
        <v>-540.27982099999997</v>
      </c>
      <c r="AG549">
        <v>-574.44240549999995</v>
      </c>
      <c r="AH549">
        <v>-599.13836709999998</v>
      </c>
      <c r="AI549">
        <v>-629.6051367</v>
      </c>
      <c r="AJ549">
        <v>-617.31578149999996</v>
      </c>
      <c r="AK549">
        <v>-630.05226870000001</v>
      </c>
      <c r="AL549">
        <v>-640.33203170000002</v>
      </c>
      <c r="AM549">
        <v>-598.42214579999995</v>
      </c>
      <c r="AN549">
        <v>-595.27545459999999</v>
      </c>
      <c r="AO549">
        <v>-583.44790790000002</v>
      </c>
      <c r="AP549">
        <v>-585.63341960000002</v>
      </c>
      <c r="AQ549">
        <v>-592.01034010000001</v>
      </c>
      <c r="AR549">
        <v>-587.51653639999995</v>
      </c>
      <c r="AS549">
        <v>-596.91755750000004</v>
      </c>
      <c r="AT549">
        <v>-611.1496674</v>
      </c>
      <c r="AU549">
        <v>-619.032197</v>
      </c>
      <c r="AV549">
        <v>-627.46642670000006</v>
      </c>
    </row>
    <row r="550" spans="1:48" x14ac:dyDescent="0.25">
      <c r="A550" s="33" t="s">
        <v>2352</v>
      </c>
      <c r="B550">
        <v>44.328984513132099</v>
      </c>
      <c r="C550">
        <v>45.040700698106697</v>
      </c>
      <c r="D550">
        <v>-107.777725</v>
      </c>
      <c r="E550">
        <v>-264.27146110000001</v>
      </c>
      <c r="F550">
        <v>50.723247559999997</v>
      </c>
      <c r="G550">
        <v>-564.36601519999999</v>
      </c>
      <c r="H550">
        <v>-217.92532539999999</v>
      </c>
      <c r="I550">
        <v>23.21748826</v>
      </c>
      <c r="J550">
        <v>72.890898640000003</v>
      </c>
      <c r="K550">
        <v>-241.72632229999999</v>
      </c>
      <c r="L550">
        <v>-415.84794040000003</v>
      </c>
      <c r="M550">
        <v>-711.11447239999995</v>
      </c>
      <c r="N550">
        <v>1887.2455030000001</v>
      </c>
      <c r="O550">
        <v>1992.9424220000001</v>
      </c>
      <c r="P550">
        <v>1754.5780400000001</v>
      </c>
      <c r="Q550">
        <v>1512.766163</v>
      </c>
      <c r="R550">
        <v>1328.1753699999999</v>
      </c>
      <c r="S550">
        <v>668.27831319999996</v>
      </c>
      <c r="T550">
        <v>573.19194470000002</v>
      </c>
      <c r="U550">
        <v>514.71116659999996</v>
      </c>
      <c r="V550">
        <v>599.31859959999997</v>
      </c>
      <c r="W550">
        <v>620.033456</v>
      </c>
      <c r="X550">
        <v>556.45332529999996</v>
      </c>
      <c r="Y550">
        <v>538.92797040000005</v>
      </c>
      <c r="Z550">
        <v>528.11061059999997</v>
      </c>
      <c r="AA550">
        <v>524.70533330000001</v>
      </c>
      <c r="AB550">
        <v>515.77752569999996</v>
      </c>
      <c r="AC550">
        <v>503.48656219999998</v>
      </c>
      <c r="AD550">
        <v>498.351406</v>
      </c>
      <c r="AE550">
        <v>491.1058175</v>
      </c>
      <c r="AF550">
        <v>479.48747179999998</v>
      </c>
      <c r="AG550">
        <v>470.46698809999998</v>
      </c>
      <c r="AH550">
        <v>464.06689080000001</v>
      </c>
      <c r="AI550">
        <v>456.14116969999998</v>
      </c>
      <c r="AJ550">
        <v>458.77642739999999</v>
      </c>
      <c r="AK550">
        <v>455.22827119999999</v>
      </c>
      <c r="AL550">
        <v>452.84576679999998</v>
      </c>
      <c r="AM550">
        <v>448.36419749999999</v>
      </c>
      <c r="AN550">
        <v>444.4974464</v>
      </c>
      <c r="AO550">
        <v>444.85485870000002</v>
      </c>
      <c r="AP550">
        <v>441.59992340000002</v>
      </c>
      <c r="AQ550">
        <v>437.35354849999999</v>
      </c>
      <c r="AR550">
        <v>432.19648669999998</v>
      </c>
      <c r="AS550">
        <v>426.2018147</v>
      </c>
      <c r="AT550">
        <v>419.59086580000002</v>
      </c>
      <c r="AU550">
        <v>414.55177479999998</v>
      </c>
      <c r="AV550">
        <v>409.11077749999998</v>
      </c>
    </row>
    <row r="551" spans="1:48" x14ac:dyDescent="0.25">
      <c r="A551" s="33" t="s">
        <v>2353</v>
      </c>
      <c r="B551">
        <v>41.741513197132697</v>
      </c>
      <c r="C551">
        <v>42.411686693187697</v>
      </c>
      <c r="D551">
        <v>-83.761794530000003</v>
      </c>
      <c r="E551">
        <v>-327.64554550000003</v>
      </c>
      <c r="F551">
        <v>-39.522077940000003</v>
      </c>
      <c r="G551">
        <v>-869.28559929999994</v>
      </c>
      <c r="H551">
        <v>-315.35300139999998</v>
      </c>
      <c r="I551">
        <v>-64.81552241</v>
      </c>
      <c r="J551">
        <v>-57.691796459999999</v>
      </c>
      <c r="K551">
        <v>-422.22019289999997</v>
      </c>
      <c r="L551">
        <v>-666.08514979999995</v>
      </c>
      <c r="M551">
        <v>-1038.2540799999999</v>
      </c>
      <c r="N551">
        <v>1185.728415</v>
      </c>
      <c r="O551">
        <v>1135.697813</v>
      </c>
      <c r="P551">
        <v>960.1406806</v>
      </c>
      <c r="Q551">
        <v>727.10676579999995</v>
      </c>
      <c r="R551">
        <v>596.48412299999995</v>
      </c>
      <c r="S551">
        <v>263.86035029999999</v>
      </c>
      <c r="T551">
        <v>199.3412012</v>
      </c>
      <c r="U551">
        <v>195.02017599999999</v>
      </c>
      <c r="V551">
        <v>246.39821140000001</v>
      </c>
      <c r="W551">
        <v>265.57872459999999</v>
      </c>
      <c r="X551">
        <v>234.18700720000001</v>
      </c>
      <c r="Y551">
        <v>230.40152359999999</v>
      </c>
      <c r="Z551">
        <v>229.37891819999999</v>
      </c>
      <c r="AA551">
        <v>231.35510429999999</v>
      </c>
      <c r="AB551">
        <v>229.27268599999999</v>
      </c>
      <c r="AC551">
        <v>222.91220480000001</v>
      </c>
      <c r="AD551">
        <v>220.8429692</v>
      </c>
      <c r="AE551">
        <v>217.24911549999999</v>
      </c>
      <c r="AF551">
        <v>211.6756728</v>
      </c>
      <c r="AG551">
        <v>207.13913539999999</v>
      </c>
      <c r="AH551">
        <v>203.98006240000001</v>
      </c>
      <c r="AI551">
        <v>200.18593989999999</v>
      </c>
      <c r="AJ551">
        <v>202.302018</v>
      </c>
      <c r="AK551">
        <v>201.135715</v>
      </c>
      <c r="AL551">
        <v>200.63967510000001</v>
      </c>
      <c r="AM551">
        <v>200.12547960000001</v>
      </c>
      <c r="AN551">
        <v>199.7348087</v>
      </c>
      <c r="AO551">
        <v>201.44343699999999</v>
      </c>
      <c r="AP551">
        <v>201.31834280000001</v>
      </c>
      <c r="AQ551">
        <v>200.54212699999999</v>
      </c>
      <c r="AR551">
        <v>199.7988081</v>
      </c>
      <c r="AS551">
        <v>198.20955549999999</v>
      </c>
      <c r="AT551">
        <v>196.2286541</v>
      </c>
      <c r="AU551">
        <v>195.17344850000001</v>
      </c>
      <c r="AV551">
        <v>193.95415819999999</v>
      </c>
    </row>
    <row r="552" spans="1:48" x14ac:dyDescent="0.25">
      <c r="A552" s="33" t="s">
        <v>2354</v>
      </c>
      <c r="B552">
        <v>3.7156688858929501</v>
      </c>
      <c r="C552">
        <v>3.7753251517231101</v>
      </c>
      <c r="D552">
        <v>-10.614884569999999</v>
      </c>
      <c r="E552">
        <v>-18.873446229999999</v>
      </c>
      <c r="F552">
        <v>9.8296695889999999</v>
      </c>
      <c r="G552">
        <v>-48.468899219999997</v>
      </c>
      <c r="H552">
        <v>76.878184619999999</v>
      </c>
      <c r="I552">
        <v>26.67617388</v>
      </c>
      <c r="J552">
        <v>21.601128259999999</v>
      </c>
      <c r="K552">
        <v>-3.498281671</v>
      </c>
      <c r="L552">
        <v>-24.789182490000002</v>
      </c>
      <c r="M552">
        <v>-48.774673300000003</v>
      </c>
      <c r="N552">
        <v>165.04755589999999</v>
      </c>
      <c r="O552">
        <v>169.31069160000001</v>
      </c>
      <c r="P552">
        <v>165.1768213</v>
      </c>
      <c r="Q552">
        <v>141.9051509</v>
      </c>
      <c r="R552">
        <v>126.68265049999999</v>
      </c>
      <c r="S552">
        <v>78.740491919999997</v>
      </c>
      <c r="T552">
        <v>74.514962929999996</v>
      </c>
      <c r="U552">
        <v>74.310752780000001</v>
      </c>
      <c r="V552">
        <v>98.582096989999997</v>
      </c>
      <c r="W552">
        <v>119.2774773</v>
      </c>
      <c r="X552">
        <v>102.12542190000001</v>
      </c>
      <c r="Y552">
        <v>110.4059664</v>
      </c>
      <c r="Z552">
        <v>123.72024639999999</v>
      </c>
      <c r="AA552">
        <v>139.9301456</v>
      </c>
      <c r="AB552">
        <v>157.84739049999999</v>
      </c>
      <c r="AC552">
        <v>144.90105120000001</v>
      </c>
      <c r="AD552">
        <v>136.20306880000001</v>
      </c>
      <c r="AE552">
        <v>129.45216880000001</v>
      </c>
      <c r="AF552">
        <v>123.5477538</v>
      </c>
      <c r="AG552">
        <v>119.0108705</v>
      </c>
      <c r="AH552">
        <v>116.6053146</v>
      </c>
      <c r="AI552">
        <v>113.78064380000001</v>
      </c>
      <c r="AJ552">
        <v>112.76531439999999</v>
      </c>
      <c r="AK552">
        <v>111.1460835</v>
      </c>
      <c r="AL552">
        <v>109.9154126</v>
      </c>
      <c r="AM552">
        <v>125.6511936</v>
      </c>
      <c r="AN552">
        <v>129.7662138</v>
      </c>
      <c r="AO552">
        <v>132.9874599</v>
      </c>
      <c r="AP552">
        <v>135.72373830000001</v>
      </c>
      <c r="AQ552">
        <v>138.47308369999999</v>
      </c>
      <c r="AR552">
        <v>128.2200076</v>
      </c>
      <c r="AS552">
        <v>127.3435916</v>
      </c>
      <c r="AT552">
        <v>127.6727987</v>
      </c>
      <c r="AU552">
        <v>128.42793950000001</v>
      </c>
      <c r="AV552">
        <v>129.23392229999999</v>
      </c>
    </row>
    <row r="553" spans="1:48" x14ac:dyDescent="0.25">
      <c r="A553" s="33" t="s">
        <v>2355</v>
      </c>
      <c r="B553">
        <v>10.819671302763499</v>
      </c>
      <c r="C553">
        <v>10.993384625251201</v>
      </c>
      <c r="D553">
        <v>-19.780491439999999</v>
      </c>
      <c r="E553">
        <v>-42.528759979999997</v>
      </c>
      <c r="F553">
        <v>55.918280899999999</v>
      </c>
      <c r="G553">
        <v>-176.7644257</v>
      </c>
      <c r="H553">
        <v>288.52726109999998</v>
      </c>
      <c r="I553">
        <v>122.6083168</v>
      </c>
      <c r="J553">
        <v>96.265101240000007</v>
      </c>
      <c r="K553">
        <v>4.0665043450000002</v>
      </c>
      <c r="L553">
        <v>-62.478075859999997</v>
      </c>
      <c r="M553">
        <v>-155.9922617</v>
      </c>
      <c r="N553">
        <v>412.48982969999997</v>
      </c>
      <c r="O553">
        <v>453.9054797</v>
      </c>
      <c r="P553">
        <v>457.6991165</v>
      </c>
      <c r="Q553">
        <v>391.18434980000001</v>
      </c>
      <c r="R553">
        <v>353.69714909999999</v>
      </c>
      <c r="S553">
        <v>239.09629870000001</v>
      </c>
      <c r="T553">
        <v>234.49835139999999</v>
      </c>
      <c r="U553">
        <v>244.28499020000001</v>
      </c>
      <c r="V553">
        <v>290.0458787</v>
      </c>
      <c r="W553">
        <v>323.59521080000002</v>
      </c>
      <c r="X553">
        <v>212.33115939999999</v>
      </c>
      <c r="Y553">
        <v>191.764454</v>
      </c>
      <c r="Z553">
        <v>186.48652480000001</v>
      </c>
      <c r="AA553">
        <v>185.4635826</v>
      </c>
      <c r="AB553">
        <v>183.68863039999999</v>
      </c>
      <c r="AC553">
        <v>182.11941179999999</v>
      </c>
      <c r="AD553">
        <v>181.20266530000001</v>
      </c>
      <c r="AE553">
        <v>179.5973358</v>
      </c>
      <c r="AF553">
        <v>176.76048689999999</v>
      </c>
      <c r="AG553">
        <v>174.8413865</v>
      </c>
      <c r="AH553">
        <v>175.59053460000001</v>
      </c>
      <c r="AI553">
        <v>174.08815730000001</v>
      </c>
      <c r="AJ553">
        <v>175.62648469999999</v>
      </c>
      <c r="AK553">
        <v>175.37785059999999</v>
      </c>
      <c r="AL553">
        <v>175.2474981</v>
      </c>
      <c r="AM553">
        <v>218.56409629999999</v>
      </c>
      <c r="AN553">
        <v>230.02588650000001</v>
      </c>
      <c r="AO553">
        <v>237.93182210000001</v>
      </c>
      <c r="AP553">
        <v>244.98485239999999</v>
      </c>
      <c r="AQ553">
        <v>251.57062400000001</v>
      </c>
      <c r="AR553">
        <v>227.9631383</v>
      </c>
      <c r="AS553">
        <v>226.53073069999999</v>
      </c>
      <c r="AT553">
        <v>227.97642519999999</v>
      </c>
      <c r="AU553">
        <v>230.19746739999999</v>
      </c>
      <c r="AV553">
        <v>233.41017969999999</v>
      </c>
    </row>
    <row r="554" spans="1:48" x14ac:dyDescent="0.25">
      <c r="A554" s="33" t="s">
        <v>2356</v>
      </c>
      <c r="B554">
        <v>9.3490596406566002</v>
      </c>
      <c r="C554">
        <v>9.4991618172263692</v>
      </c>
      <c r="D554">
        <v>-9.3078116830000006</v>
      </c>
      <c r="E554">
        <v>-25.928162459999999</v>
      </c>
      <c r="F554">
        <v>3.6443661980000002</v>
      </c>
      <c r="G554">
        <v>-49.612295109999998</v>
      </c>
      <c r="H554">
        <v>59.529167149999999</v>
      </c>
      <c r="I554">
        <v>13.46636867</v>
      </c>
      <c r="J554">
        <v>7.1305411850000002</v>
      </c>
      <c r="K554">
        <v>-13.06800513</v>
      </c>
      <c r="L554">
        <v>-38.457845249999998</v>
      </c>
      <c r="M554">
        <v>-52.530749610000001</v>
      </c>
      <c r="N554">
        <v>184.6340917</v>
      </c>
      <c r="O554">
        <v>198.23292330000001</v>
      </c>
      <c r="P554">
        <v>186.76234199999999</v>
      </c>
      <c r="Q554">
        <v>171.73529260000001</v>
      </c>
      <c r="R554">
        <v>153.57918849999999</v>
      </c>
      <c r="S554">
        <v>85.848277679999995</v>
      </c>
      <c r="T554">
        <v>78.581688990000004</v>
      </c>
      <c r="U554">
        <v>75.842621969999996</v>
      </c>
      <c r="V554">
        <v>100.3423629</v>
      </c>
      <c r="W554">
        <v>117.59355069999999</v>
      </c>
      <c r="X554">
        <v>98.923983140000004</v>
      </c>
      <c r="Y554">
        <v>105.0507039</v>
      </c>
      <c r="Z554">
        <v>115.66300219999999</v>
      </c>
      <c r="AA554">
        <v>129.08414010000001</v>
      </c>
      <c r="AB554">
        <v>144.43236229999999</v>
      </c>
      <c r="AC554">
        <v>134.3768729</v>
      </c>
      <c r="AD554">
        <v>127.65970110000001</v>
      </c>
      <c r="AE554">
        <v>122.4516016</v>
      </c>
      <c r="AF554">
        <v>117.9166967</v>
      </c>
      <c r="AG554">
        <v>114.5208374</v>
      </c>
      <c r="AH554">
        <v>112.60404250000001</v>
      </c>
      <c r="AI554">
        <v>110.49811010000001</v>
      </c>
      <c r="AJ554">
        <v>109.94235159999999</v>
      </c>
      <c r="AK554">
        <v>108.84611750000001</v>
      </c>
      <c r="AL554">
        <v>108.043959</v>
      </c>
      <c r="AM554">
        <v>117.20449000000001</v>
      </c>
      <c r="AN554">
        <v>119.38092949999999</v>
      </c>
      <c r="AO554">
        <v>121.2423332</v>
      </c>
      <c r="AP554">
        <v>122.7356102</v>
      </c>
      <c r="AQ554">
        <v>124.1889007</v>
      </c>
      <c r="AR554">
        <v>117.6645122</v>
      </c>
      <c r="AS554">
        <v>116.9805815</v>
      </c>
      <c r="AT554">
        <v>116.9480356</v>
      </c>
      <c r="AU554">
        <v>117.22775849999999</v>
      </c>
      <c r="AV554">
        <v>117.5367559</v>
      </c>
    </row>
    <row r="555" spans="1:48" x14ac:dyDescent="0.25">
      <c r="A555" s="33" t="s">
        <v>2357</v>
      </c>
      <c r="B555">
        <v>2.3686011541863601</v>
      </c>
      <c r="C555">
        <v>2.4066298118625702</v>
      </c>
      <c r="D555">
        <v>-6.7189408909999999</v>
      </c>
      <c r="E555">
        <v>-11.9297933</v>
      </c>
      <c r="F555">
        <v>8.1990614970000006</v>
      </c>
      <c r="G555">
        <v>-29.924300710000001</v>
      </c>
      <c r="H555">
        <v>29.235888289999998</v>
      </c>
      <c r="I555">
        <v>15.51916754</v>
      </c>
      <c r="J555">
        <v>13.823640859999999</v>
      </c>
      <c r="K555">
        <v>-4.6289698609999999</v>
      </c>
      <c r="L555">
        <v>-22.346254210000001</v>
      </c>
      <c r="M555">
        <v>-35.628042899999997</v>
      </c>
      <c r="N555">
        <v>102.0626597</v>
      </c>
      <c r="O555">
        <v>102.45775190000001</v>
      </c>
      <c r="P555">
        <v>98.371102750000006</v>
      </c>
      <c r="Q555">
        <v>83.957916479999994</v>
      </c>
      <c r="R555">
        <v>77.247872020000003</v>
      </c>
      <c r="S555">
        <v>47.270412129999997</v>
      </c>
      <c r="T555">
        <v>44.454072029999999</v>
      </c>
      <c r="U555">
        <v>44.428213120000002</v>
      </c>
      <c r="V555">
        <v>55.94008315</v>
      </c>
      <c r="W555">
        <v>64.133047250000004</v>
      </c>
      <c r="X555">
        <v>45.247035519999997</v>
      </c>
      <c r="Y555">
        <v>42.475523109999997</v>
      </c>
      <c r="Z555">
        <v>42.605411240000002</v>
      </c>
      <c r="AA555">
        <v>43.81172385</v>
      </c>
      <c r="AB555">
        <v>45.06558905</v>
      </c>
      <c r="AC555">
        <v>44.43647988</v>
      </c>
      <c r="AD555">
        <v>44.205743660000003</v>
      </c>
      <c r="AE555">
        <v>43.886674380000002</v>
      </c>
      <c r="AF555">
        <v>43.318219980000002</v>
      </c>
      <c r="AG555">
        <v>42.95991428</v>
      </c>
      <c r="AH555">
        <v>43.486566000000003</v>
      </c>
      <c r="AI555">
        <v>43.483216990000003</v>
      </c>
      <c r="AJ555">
        <v>44.22309989</v>
      </c>
      <c r="AK555">
        <v>44.513134559999997</v>
      </c>
      <c r="AL555">
        <v>44.89993466</v>
      </c>
      <c r="AM555">
        <v>54.688677409999997</v>
      </c>
      <c r="AN555">
        <v>58.473561490000002</v>
      </c>
      <c r="AO555">
        <v>61.66111188</v>
      </c>
      <c r="AP555">
        <v>64.613319430000004</v>
      </c>
      <c r="AQ555">
        <v>67.64776852</v>
      </c>
      <c r="AR555">
        <v>63.026119520000002</v>
      </c>
      <c r="AS555">
        <v>63.526403389999999</v>
      </c>
      <c r="AT555">
        <v>64.900581700000004</v>
      </c>
      <c r="AU555">
        <v>66.612855719999999</v>
      </c>
      <c r="AV555">
        <v>68.397794680000004</v>
      </c>
    </row>
    <row r="556" spans="1:48" x14ac:dyDescent="0.25">
      <c r="A556" s="33" t="s">
        <v>2358</v>
      </c>
      <c r="B556">
        <v>9.3921972014155397</v>
      </c>
      <c r="C556">
        <v>9.5429919654765296</v>
      </c>
      <c r="D556">
        <v>-32.361012649999999</v>
      </c>
      <c r="E556">
        <v>-82.007685960000003</v>
      </c>
      <c r="F556">
        <v>192.6818586</v>
      </c>
      <c r="G556">
        <v>-536.77496350000001</v>
      </c>
      <c r="H556">
        <v>15.45386639</v>
      </c>
      <c r="I556">
        <v>278.12699270000002</v>
      </c>
      <c r="J556">
        <v>256.18115929999999</v>
      </c>
      <c r="K556">
        <v>-64.713853459999996</v>
      </c>
      <c r="L556">
        <v>-317.29681410000001</v>
      </c>
      <c r="M556">
        <v>-690.61831229999996</v>
      </c>
      <c r="N556">
        <v>705.15900069999998</v>
      </c>
      <c r="O556">
        <v>778.90504469999996</v>
      </c>
      <c r="P556">
        <v>707.44396189999998</v>
      </c>
      <c r="Q556">
        <v>504.65733080000001</v>
      </c>
      <c r="R556">
        <v>482.40898220000003</v>
      </c>
      <c r="S556">
        <v>269.96053719999998</v>
      </c>
      <c r="T556">
        <v>242.45779239999999</v>
      </c>
      <c r="U556">
        <v>225.0432964</v>
      </c>
      <c r="V556">
        <v>258.87925719999998</v>
      </c>
      <c r="W556">
        <v>275.18073950000002</v>
      </c>
      <c r="X556">
        <v>233.4425311</v>
      </c>
      <c r="Y556">
        <v>223.59067110000001</v>
      </c>
      <c r="Z556">
        <v>220.4120288</v>
      </c>
      <c r="AA556">
        <v>221.81824230000001</v>
      </c>
      <c r="AB556">
        <v>221.20557429999999</v>
      </c>
      <c r="AC556">
        <v>212.778909</v>
      </c>
      <c r="AD556">
        <v>206.9289464</v>
      </c>
      <c r="AE556">
        <v>199.80373259999999</v>
      </c>
      <c r="AF556">
        <v>191.8519976</v>
      </c>
      <c r="AG556">
        <v>184.50781459999999</v>
      </c>
      <c r="AH556">
        <v>178.31422789999999</v>
      </c>
      <c r="AI556">
        <v>171.7022192</v>
      </c>
      <c r="AJ556">
        <v>171.28514659999999</v>
      </c>
      <c r="AK556">
        <v>167.25074079999999</v>
      </c>
      <c r="AL556">
        <v>163.72169239999999</v>
      </c>
      <c r="AM556">
        <v>168.3953626</v>
      </c>
      <c r="AN556">
        <v>167.69418039999999</v>
      </c>
      <c r="AO556">
        <v>168.71247679999999</v>
      </c>
      <c r="AP556">
        <v>167.57908119999999</v>
      </c>
      <c r="AQ556">
        <v>165.885806</v>
      </c>
      <c r="AR556">
        <v>161.9377308</v>
      </c>
      <c r="AS556">
        <v>157.98867999999999</v>
      </c>
      <c r="AT556">
        <v>153.94066559999999</v>
      </c>
      <c r="AU556">
        <v>151.02002060000001</v>
      </c>
      <c r="AV556">
        <v>147.76805759999999</v>
      </c>
    </row>
    <row r="557" spans="1:48" x14ac:dyDescent="0.25">
      <c r="A557" s="33" t="s">
        <v>2359</v>
      </c>
      <c r="B557">
        <v>9.9474924828484799</v>
      </c>
      <c r="C557">
        <v>10.107202692268199</v>
      </c>
      <c r="D557">
        <v>-28.452057320000002</v>
      </c>
      <c r="E557">
        <v>-61.719996889999997</v>
      </c>
      <c r="F557">
        <v>-6.09623005</v>
      </c>
      <c r="G557">
        <v>-139.0314271</v>
      </c>
      <c r="H557">
        <v>-34.936510920000003</v>
      </c>
      <c r="I557">
        <v>-3.538700425</v>
      </c>
      <c r="J557">
        <v>-0.68447981979999994</v>
      </c>
      <c r="K557">
        <v>-70.769248349999998</v>
      </c>
      <c r="L557">
        <v>-127.68622879999999</v>
      </c>
      <c r="M557">
        <v>-186.32218900000001</v>
      </c>
      <c r="N557">
        <v>465.06793599999997</v>
      </c>
      <c r="O557">
        <v>446.77309339999999</v>
      </c>
      <c r="P557">
        <v>405.21991780000002</v>
      </c>
      <c r="Q557">
        <v>332.77203580000003</v>
      </c>
      <c r="R557">
        <v>284.93444909999999</v>
      </c>
      <c r="S557">
        <v>142.99651729999999</v>
      </c>
      <c r="T557">
        <v>121.5502407</v>
      </c>
      <c r="U557">
        <v>111.4141508</v>
      </c>
      <c r="V557">
        <v>131.1902197</v>
      </c>
      <c r="W557">
        <v>139.76539349999999</v>
      </c>
      <c r="X557">
        <v>118.6643255</v>
      </c>
      <c r="Y557">
        <v>115.77713489999999</v>
      </c>
      <c r="Z557">
        <v>116.3683654</v>
      </c>
      <c r="AA557">
        <v>119.33740709999999</v>
      </c>
      <c r="AB557">
        <v>121.84423339999999</v>
      </c>
      <c r="AC557">
        <v>116.93019219999999</v>
      </c>
      <c r="AD557">
        <v>113.9850852</v>
      </c>
      <c r="AE557">
        <v>110.9271085</v>
      </c>
      <c r="AF557">
        <v>107.4229594</v>
      </c>
      <c r="AG557">
        <v>104.63798439999999</v>
      </c>
      <c r="AH557">
        <v>102.5786244</v>
      </c>
      <c r="AI557">
        <v>100.2628313</v>
      </c>
      <c r="AJ557">
        <v>100.2502259</v>
      </c>
      <c r="AK557">
        <v>98.988038849999995</v>
      </c>
      <c r="AL557">
        <v>97.973826369999998</v>
      </c>
      <c r="AM557">
        <v>101.56253239999999</v>
      </c>
      <c r="AN557">
        <v>102.3472032</v>
      </c>
      <c r="AO557">
        <v>103.3391688</v>
      </c>
      <c r="AP557">
        <v>103.694796</v>
      </c>
      <c r="AQ557">
        <v>103.8767744</v>
      </c>
      <c r="AR557">
        <v>99.757582499999998</v>
      </c>
      <c r="AS557">
        <v>98.238550590000003</v>
      </c>
      <c r="AT557">
        <v>97.060004449999994</v>
      </c>
      <c r="AU557">
        <v>96.326425080000007</v>
      </c>
      <c r="AV557">
        <v>95.653804359999995</v>
      </c>
    </row>
    <row r="558" spans="1:48" x14ac:dyDescent="0.25">
      <c r="A558" s="33" t="s">
        <v>2360</v>
      </c>
      <c r="B558">
        <v>50.029797356956898</v>
      </c>
      <c r="C558">
        <v>50.833041936119301</v>
      </c>
      <c r="D558">
        <v>40.659574620000001</v>
      </c>
      <c r="E558">
        <v>37.224097720000003</v>
      </c>
      <c r="F558">
        <v>107.4609529</v>
      </c>
      <c r="G558">
        <v>-6.316620919</v>
      </c>
      <c r="H558">
        <v>109.83677729999999</v>
      </c>
      <c r="I558">
        <v>83.008104239999994</v>
      </c>
      <c r="J558">
        <v>49.85584841</v>
      </c>
      <c r="K558">
        <v>11.410419879999999</v>
      </c>
      <c r="L558">
        <v>22.780812170000001</v>
      </c>
      <c r="M558">
        <v>21.093522480000001</v>
      </c>
      <c r="N558">
        <v>186.14047199999999</v>
      </c>
      <c r="O558">
        <v>200.98136779999999</v>
      </c>
      <c r="P558">
        <v>191.42639800000001</v>
      </c>
      <c r="Q558">
        <v>170.7323864</v>
      </c>
      <c r="R558">
        <v>164.63315109999999</v>
      </c>
      <c r="S558">
        <v>124.6840593</v>
      </c>
      <c r="T558">
        <v>121.6883806</v>
      </c>
      <c r="U558">
        <v>124.45076950000001</v>
      </c>
      <c r="V558">
        <v>139.929193</v>
      </c>
      <c r="W558">
        <v>150.5715189</v>
      </c>
      <c r="X558">
        <v>116.9759777</v>
      </c>
      <c r="Y558">
        <v>111.7338963</v>
      </c>
      <c r="Z558">
        <v>110.8288526</v>
      </c>
      <c r="AA558">
        <v>111.1653331</v>
      </c>
      <c r="AB558">
        <v>111.13589880000001</v>
      </c>
      <c r="AC558">
        <v>108.59527660000001</v>
      </c>
      <c r="AD558">
        <v>106.9113366</v>
      </c>
      <c r="AE558">
        <v>105.2438392</v>
      </c>
      <c r="AF558">
        <v>103.4523683</v>
      </c>
      <c r="AG558">
        <v>102.0899615</v>
      </c>
      <c r="AH558">
        <v>101.575647</v>
      </c>
      <c r="AI558">
        <v>100.63757390000001</v>
      </c>
      <c r="AJ558">
        <v>100.64783130000001</v>
      </c>
      <c r="AK558">
        <v>100.126982</v>
      </c>
      <c r="AL558">
        <v>99.668541930000004</v>
      </c>
      <c r="AM558">
        <v>110.7157778</v>
      </c>
      <c r="AN558">
        <v>113.8040814</v>
      </c>
      <c r="AO558">
        <v>115.7938602</v>
      </c>
      <c r="AP558">
        <v>117.3824548</v>
      </c>
      <c r="AQ558">
        <v>118.80986540000001</v>
      </c>
      <c r="AR558">
        <v>111.8906719</v>
      </c>
      <c r="AS558">
        <v>110.85006060000001</v>
      </c>
      <c r="AT558">
        <v>110.66600579999999</v>
      </c>
      <c r="AU558">
        <v>110.74505910000001</v>
      </c>
      <c r="AV558">
        <v>110.9164777</v>
      </c>
    </row>
    <row r="559" spans="1:48" x14ac:dyDescent="0.25">
      <c r="A559" s="33" t="s">
        <v>2361</v>
      </c>
      <c r="B559">
        <v>4.6242317443158996</v>
      </c>
      <c r="C559">
        <v>4.6984752807210297</v>
      </c>
      <c r="D559">
        <v>-31.993765679999999</v>
      </c>
      <c r="E559">
        <v>-51.318518599999997</v>
      </c>
      <c r="F559">
        <v>-14.251486330000001</v>
      </c>
      <c r="G559">
        <v>-62.804309850000003</v>
      </c>
      <c r="H559">
        <v>-46.153770299999998</v>
      </c>
      <c r="I559">
        <v>-17.730237880000001</v>
      </c>
      <c r="J559">
        <v>-6.8509306820000004</v>
      </c>
      <c r="K559">
        <v>-37.075334570000003</v>
      </c>
      <c r="L559">
        <v>-49.747507519999999</v>
      </c>
      <c r="M559">
        <v>-66.523485379999997</v>
      </c>
      <c r="N559">
        <v>446.4135546</v>
      </c>
      <c r="O559">
        <v>338.59588639999998</v>
      </c>
      <c r="P559">
        <v>276.83342970000001</v>
      </c>
      <c r="Q559">
        <v>225.22572790000001</v>
      </c>
      <c r="R559">
        <v>193.18306509999999</v>
      </c>
      <c r="S559">
        <v>114.8696774</v>
      </c>
      <c r="T559">
        <v>100.61377179999999</v>
      </c>
      <c r="U559">
        <v>94.522149060000004</v>
      </c>
      <c r="V559">
        <v>111.4994049</v>
      </c>
      <c r="W559">
        <v>119.5934651</v>
      </c>
      <c r="X559">
        <v>116.35598779999999</v>
      </c>
      <c r="Y559">
        <v>121.50539070000001</v>
      </c>
      <c r="Z559">
        <v>128.08598950000001</v>
      </c>
      <c r="AA559">
        <v>136.42656500000001</v>
      </c>
      <c r="AB559">
        <v>145.29248630000001</v>
      </c>
      <c r="AC559">
        <v>136.67660140000001</v>
      </c>
      <c r="AD559">
        <v>131.3827273</v>
      </c>
      <c r="AE559">
        <v>126.8642122</v>
      </c>
      <c r="AF559">
        <v>122.5190176</v>
      </c>
      <c r="AG559">
        <v>119.14437770000001</v>
      </c>
      <c r="AH559">
        <v>116.56818989999999</v>
      </c>
      <c r="AI559">
        <v>113.91346799999999</v>
      </c>
      <c r="AJ559">
        <v>113.0041451</v>
      </c>
      <c r="AK559">
        <v>111.34640570000001</v>
      </c>
      <c r="AL559">
        <v>109.9036546</v>
      </c>
      <c r="AM559">
        <v>107.74040960000001</v>
      </c>
      <c r="AN559">
        <v>106.2993103</v>
      </c>
      <c r="AO559">
        <v>105.44604270000001</v>
      </c>
      <c r="AP559">
        <v>104.2311145</v>
      </c>
      <c r="AQ559">
        <v>102.79576710000001</v>
      </c>
      <c r="AR559">
        <v>101.3511992</v>
      </c>
      <c r="AS559">
        <v>99.779843869999894</v>
      </c>
      <c r="AT559">
        <v>98.101888959999997</v>
      </c>
      <c r="AU559">
        <v>96.678653350000005</v>
      </c>
      <c r="AV559">
        <v>95.292204699999999</v>
      </c>
    </row>
    <row r="560" spans="1:48" x14ac:dyDescent="0.25">
      <c r="A560" s="33" t="s">
        <v>2362</v>
      </c>
      <c r="B560">
        <v>149.811312546484</v>
      </c>
      <c r="C560">
        <v>152.21658162726001</v>
      </c>
      <c r="D560">
        <v>-105.3026435</v>
      </c>
      <c r="E560">
        <v>-378.18724689999999</v>
      </c>
      <c r="F560">
        <v>459.962153</v>
      </c>
      <c r="G560">
        <v>-1328.908312</v>
      </c>
      <c r="H560">
        <v>-306.29259230000002</v>
      </c>
      <c r="I560">
        <v>352.226044</v>
      </c>
      <c r="J560">
        <v>243.34489550000001</v>
      </c>
      <c r="K560">
        <v>-661.75401929999998</v>
      </c>
      <c r="L560">
        <v>-867.24037869999995</v>
      </c>
      <c r="M560">
        <v>-1451.7345660000001</v>
      </c>
      <c r="N560">
        <v>3669.3923679999998</v>
      </c>
      <c r="O560">
        <v>3970.1771370000001</v>
      </c>
      <c r="P560">
        <v>3710.6745860000001</v>
      </c>
      <c r="Q560">
        <v>2960.5507640000001</v>
      </c>
      <c r="R560">
        <v>2657.9626020000001</v>
      </c>
      <c r="S560">
        <v>1365.735801</v>
      </c>
      <c r="T560">
        <v>1144.535926</v>
      </c>
      <c r="U560">
        <v>1023.815201</v>
      </c>
      <c r="V560">
        <v>1169.342169</v>
      </c>
      <c r="W560">
        <v>1200.4302070000001</v>
      </c>
      <c r="X560">
        <v>1047.8234629999999</v>
      </c>
      <c r="Y560">
        <v>1012.3502089999999</v>
      </c>
      <c r="Z560">
        <v>993.25027190000003</v>
      </c>
      <c r="AA560">
        <v>989.11940300000003</v>
      </c>
      <c r="AB560">
        <v>975.36082180000005</v>
      </c>
      <c r="AC560">
        <v>943.9702188</v>
      </c>
      <c r="AD560">
        <v>929.67208119999998</v>
      </c>
      <c r="AE560">
        <v>912.40647309999997</v>
      </c>
      <c r="AF560">
        <v>889.620902</v>
      </c>
      <c r="AG560">
        <v>871.54592119999995</v>
      </c>
      <c r="AH560">
        <v>859.02258610000001</v>
      </c>
      <c r="AI560">
        <v>843.88859769999999</v>
      </c>
      <c r="AJ560">
        <v>848.86399140000003</v>
      </c>
      <c r="AK560">
        <v>842.39840619999995</v>
      </c>
      <c r="AL560">
        <v>837.75912970000002</v>
      </c>
      <c r="AM560">
        <v>830.53099550000002</v>
      </c>
      <c r="AN560">
        <v>825.06084099999998</v>
      </c>
      <c r="AO560">
        <v>826.37357870000005</v>
      </c>
      <c r="AP560">
        <v>821.33797360000005</v>
      </c>
      <c r="AQ560">
        <v>813.92295620000004</v>
      </c>
      <c r="AR560">
        <v>806.20907780000005</v>
      </c>
      <c r="AS560">
        <v>795.82657419999998</v>
      </c>
      <c r="AT560">
        <v>784.0377115</v>
      </c>
      <c r="AU560">
        <v>775.16948830000001</v>
      </c>
      <c r="AV560">
        <v>765.93013959999996</v>
      </c>
    </row>
    <row r="561" spans="1:48" x14ac:dyDescent="0.25">
      <c r="A561" s="33" t="s">
        <v>2363</v>
      </c>
      <c r="B561">
        <v>46.327837447830703</v>
      </c>
      <c r="C561">
        <v>47.071645863219203</v>
      </c>
      <c r="D561">
        <v>-29.751637429999999</v>
      </c>
      <c r="E561">
        <v>-105.3037843</v>
      </c>
      <c r="F561">
        <v>321.51954590000003</v>
      </c>
      <c r="G561">
        <v>-813.13914439999996</v>
      </c>
      <c r="H561">
        <v>15.303516009999999</v>
      </c>
      <c r="I561">
        <v>446.1908699</v>
      </c>
      <c r="J561">
        <v>463.32708120000001</v>
      </c>
      <c r="K561">
        <v>-70.71752223</v>
      </c>
      <c r="L561">
        <v>-437.93833480000001</v>
      </c>
      <c r="M561">
        <v>-1044.981894</v>
      </c>
      <c r="N561">
        <v>-990.717534</v>
      </c>
      <c r="O561">
        <v>-146.66009980000001</v>
      </c>
      <c r="P561">
        <v>460.39301060000003</v>
      </c>
      <c r="Q561">
        <v>-96.98967562</v>
      </c>
      <c r="R561">
        <v>-63.801080579999997</v>
      </c>
      <c r="S561">
        <v>-51.56978453</v>
      </c>
      <c r="T561">
        <v>-37.966065669999999</v>
      </c>
      <c r="U561">
        <v>-102.0034374</v>
      </c>
      <c r="V561">
        <v>22.373665970000001</v>
      </c>
      <c r="W561">
        <v>71.290909220000003</v>
      </c>
      <c r="X561">
        <v>-77.565955239999994</v>
      </c>
      <c r="Y561">
        <v>-120.2677565</v>
      </c>
      <c r="Z561">
        <v>-137.5544653</v>
      </c>
      <c r="AA561">
        <v>-139.80921119999999</v>
      </c>
      <c r="AB561">
        <v>-148.65709229999999</v>
      </c>
      <c r="AC561">
        <v>-159.10660999999999</v>
      </c>
      <c r="AD561">
        <v>-163.6326602</v>
      </c>
      <c r="AE561">
        <v>-171.1112645</v>
      </c>
      <c r="AF561">
        <v>-180.92954889999999</v>
      </c>
      <c r="AG561">
        <v>-191.10104390000001</v>
      </c>
      <c r="AH561">
        <v>-197.98037249999999</v>
      </c>
      <c r="AI561">
        <v>-205.37588310000001</v>
      </c>
      <c r="AJ561">
        <v>-202.05829220000001</v>
      </c>
      <c r="AK561">
        <v>-205.43508679999999</v>
      </c>
      <c r="AL561">
        <v>-207.84598650000001</v>
      </c>
      <c r="AM561">
        <v>-188.1877969</v>
      </c>
      <c r="AN561">
        <v>-184.77047920000001</v>
      </c>
      <c r="AO561">
        <v>-179.2138037</v>
      </c>
      <c r="AP561">
        <v>-178.513927</v>
      </c>
      <c r="AQ561">
        <v>-178.44193110000001</v>
      </c>
      <c r="AR561">
        <v>-173.7087472</v>
      </c>
      <c r="AS561">
        <v>-174.4424985</v>
      </c>
      <c r="AT561">
        <v>-176.45129710000001</v>
      </c>
      <c r="AU561">
        <v>-176.8121026</v>
      </c>
      <c r="AV561">
        <v>-181.6548109</v>
      </c>
    </row>
    <row r="562" spans="1:48" x14ac:dyDescent="0.25">
      <c r="A562" s="33" t="s">
        <v>2364</v>
      </c>
      <c r="B562">
        <v>528.06275215704295</v>
      </c>
      <c r="C562">
        <v>536.54097044966204</v>
      </c>
      <c r="D562">
        <v>509.09232159999999</v>
      </c>
      <c r="E562">
        <v>725.67716050000001</v>
      </c>
      <c r="F562">
        <v>692.31354720000002</v>
      </c>
      <c r="G562">
        <v>505.49928039999998</v>
      </c>
      <c r="H562">
        <v>764.92789489999996</v>
      </c>
      <c r="I562">
        <v>921.48445179999999</v>
      </c>
      <c r="J562">
        <v>889.35546360000001</v>
      </c>
      <c r="K562">
        <v>842.51176969999995</v>
      </c>
      <c r="L562">
        <v>822.04168979999997</v>
      </c>
      <c r="M562">
        <v>863.35213590000001</v>
      </c>
      <c r="N562">
        <v>479.51702879999999</v>
      </c>
      <c r="O562">
        <v>841.13881000000003</v>
      </c>
      <c r="P562">
        <v>899.10765530000003</v>
      </c>
      <c r="Q562">
        <v>753.75231929999995</v>
      </c>
      <c r="R562">
        <v>852.06465439999999</v>
      </c>
      <c r="S562">
        <v>6504.2345539999997</v>
      </c>
      <c r="T562">
        <v>5016.755142</v>
      </c>
      <c r="U562">
        <v>5365.7591119999997</v>
      </c>
      <c r="V562">
        <v>4493.540043</v>
      </c>
      <c r="W562">
        <v>3994.5139629999999</v>
      </c>
      <c r="X562">
        <v>4689.3872359999996</v>
      </c>
      <c r="Y562">
        <v>4755.3000510000002</v>
      </c>
      <c r="Z562">
        <v>4826.4177309999995</v>
      </c>
      <c r="AA562">
        <v>4782.2808210000003</v>
      </c>
      <c r="AB562">
        <v>4830.0905000000002</v>
      </c>
      <c r="AC562">
        <v>4829.267014</v>
      </c>
      <c r="AD562">
        <v>4751.7322039999999</v>
      </c>
      <c r="AE562">
        <v>4833.6410470000001</v>
      </c>
      <c r="AF562">
        <v>4916.2210089999999</v>
      </c>
      <c r="AG562">
        <v>4917.6574890000002</v>
      </c>
      <c r="AH562">
        <v>5111.2440909999996</v>
      </c>
      <c r="AI562">
        <v>5173.9206059999997</v>
      </c>
      <c r="AJ562">
        <v>5125.9716410000001</v>
      </c>
      <c r="AK562">
        <v>5153.3403319999998</v>
      </c>
      <c r="AL562">
        <v>5157.9294389999995</v>
      </c>
      <c r="AM562">
        <v>5196.7661550000003</v>
      </c>
      <c r="AN562">
        <v>5247.5902640000004</v>
      </c>
      <c r="AO562">
        <v>5224.3293229999999</v>
      </c>
      <c r="AP562">
        <v>5239.3607160000001</v>
      </c>
      <c r="AQ562">
        <v>5250.4845729999997</v>
      </c>
      <c r="AR562">
        <v>5278.8864119999998</v>
      </c>
      <c r="AS562">
        <v>5319.2346850000004</v>
      </c>
      <c r="AT562">
        <v>5362.26433</v>
      </c>
      <c r="AU562">
        <v>5383.0865709999998</v>
      </c>
      <c r="AV562">
        <v>5421.9021130000001</v>
      </c>
    </row>
    <row r="563" spans="1:48" x14ac:dyDescent="0.25">
      <c r="A563" s="33" t="s">
        <v>2365</v>
      </c>
      <c r="C563">
        <v>25.563692296794802</v>
      </c>
      <c r="D563">
        <v>27.17451573</v>
      </c>
      <c r="E563">
        <v>59.014301209999999</v>
      </c>
      <c r="F563">
        <v>62.266562620000002</v>
      </c>
      <c r="G563">
        <v>66.091100850000004</v>
      </c>
      <c r="H563">
        <v>70.100615540000007</v>
      </c>
      <c r="I563">
        <v>75.499498119999998</v>
      </c>
      <c r="J563">
        <v>75.503545700000004</v>
      </c>
      <c r="K563">
        <v>76.823477249999996</v>
      </c>
      <c r="L563">
        <v>85.080936510000001</v>
      </c>
      <c r="M563">
        <v>75.917302300000003</v>
      </c>
      <c r="N563">
        <v>53.370950890000003</v>
      </c>
      <c r="O563">
        <v>87.446867080000004</v>
      </c>
      <c r="P563">
        <v>94.174744329999996</v>
      </c>
      <c r="Q563">
        <v>232.53302830000001</v>
      </c>
      <c r="R563">
        <v>297.98834369999997</v>
      </c>
      <c r="S563">
        <v>401.088346</v>
      </c>
      <c r="T563">
        <v>353.0157987</v>
      </c>
      <c r="U563">
        <v>304.43347019999999</v>
      </c>
      <c r="V563">
        <v>270.61017320000002</v>
      </c>
      <c r="W563">
        <v>742.62923279999995</v>
      </c>
      <c r="X563">
        <v>680.4802234</v>
      </c>
      <c r="Y563">
        <v>697.1969239</v>
      </c>
      <c r="Z563">
        <v>722.97782110000003</v>
      </c>
      <c r="AA563">
        <v>747.34089349999999</v>
      </c>
      <c r="AB563">
        <v>771.66040850000002</v>
      </c>
      <c r="AC563">
        <v>826.85487579999995</v>
      </c>
      <c r="AD563">
        <v>834.65144620000001</v>
      </c>
      <c r="AE563">
        <v>871.79860029999998</v>
      </c>
      <c r="AF563">
        <v>905.13749749999999</v>
      </c>
      <c r="AG563">
        <v>914.57744049999997</v>
      </c>
      <c r="AH563">
        <v>803.99838650000004</v>
      </c>
      <c r="AI563">
        <v>824.32767160000003</v>
      </c>
      <c r="AJ563">
        <v>846.44996830000002</v>
      </c>
      <c r="AK563">
        <v>870.55732929999999</v>
      </c>
      <c r="AL563">
        <v>893.66449720000003</v>
      </c>
      <c r="AM563">
        <v>699.92396540000004</v>
      </c>
      <c r="AN563">
        <v>714.94251710000003</v>
      </c>
      <c r="AO563">
        <v>728.33399680000002</v>
      </c>
      <c r="AP563">
        <v>740.67409720000001</v>
      </c>
      <c r="AQ563">
        <v>751.75804909999999</v>
      </c>
      <c r="AR563">
        <v>611.47624489999998</v>
      </c>
      <c r="AS563">
        <v>614.9511301</v>
      </c>
      <c r="AT563">
        <v>617.72457259999999</v>
      </c>
      <c r="AU563">
        <v>620.31598180000003</v>
      </c>
      <c r="AV563">
        <v>624.90315299999997</v>
      </c>
    </row>
    <row r="564" spans="1:48" x14ac:dyDescent="0.25">
      <c r="A564" s="33" t="s">
        <v>2366</v>
      </c>
      <c r="C564">
        <v>32.611450964610597</v>
      </c>
      <c r="D564">
        <v>37.137185219999999</v>
      </c>
      <c r="E564">
        <v>37.56049333</v>
      </c>
      <c r="F564">
        <v>59.347565899999999</v>
      </c>
      <c r="G564">
        <v>80.30466389</v>
      </c>
      <c r="H564">
        <v>101.9337858</v>
      </c>
      <c r="I564">
        <v>120.8748712</v>
      </c>
      <c r="J564">
        <v>153.79420210000001</v>
      </c>
      <c r="K564">
        <v>186.91816800000001</v>
      </c>
      <c r="L564">
        <v>217.7675088</v>
      </c>
      <c r="M564">
        <v>263.26599099999999</v>
      </c>
      <c r="N564">
        <v>260.33004599999998</v>
      </c>
      <c r="O564">
        <v>337.82377919999999</v>
      </c>
      <c r="P564">
        <v>334.08449589999998</v>
      </c>
      <c r="Q564">
        <v>416.89996919999999</v>
      </c>
      <c r="R564">
        <v>452.9700363</v>
      </c>
      <c r="S564">
        <v>1333.6677990000001</v>
      </c>
      <c r="T564">
        <v>1193.052694</v>
      </c>
      <c r="U564">
        <v>1131.8636590000001</v>
      </c>
      <c r="V564">
        <v>997.63447580000002</v>
      </c>
      <c r="W564">
        <v>2781.0417179999999</v>
      </c>
      <c r="X564">
        <v>3554.40283</v>
      </c>
      <c r="Y564">
        <v>3794.0071210000001</v>
      </c>
      <c r="Z564">
        <v>4026.8877649999999</v>
      </c>
      <c r="AA564">
        <v>4267.5324499999997</v>
      </c>
      <c r="AB564">
        <v>4524.7078700000002</v>
      </c>
      <c r="AC564">
        <v>5723.7094360000001</v>
      </c>
      <c r="AD564">
        <v>6034.1034380000001</v>
      </c>
      <c r="AE564">
        <v>6369.2727940000004</v>
      </c>
      <c r="AF564">
        <v>6708.0624900000003</v>
      </c>
      <c r="AG564">
        <v>7065.5699869999999</v>
      </c>
      <c r="AH564">
        <v>6684.5884299999998</v>
      </c>
      <c r="AI564">
        <v>7021.4954959999995</v>
      </c>
      <c r="AJ564">
        <v>7379.8842059999997</v>
      </c>
      <c r="AK564">
        <v>7738.4064799999996</v>
      </c>
      <c r="AL564">
        <v>8090.0374490000004</v>
      </c>
      <c r="AM564">
        <v>6315.8860489999997</v>
      </c>
      <c r="AN564">
        <v>6573.0070269999997</v>
      </c>
      <c r="AO564">
        <v>6760.6486180000002</v>
      </c>
      <c r="AP564">
        <v>6973.2249780000002</v>
      </c>
      <c r="AQ564">
        <v>7154.857129</v>
      </c>
      <c r="AR564">
        <v>5882.0358539999997</v>
      </c>
      <c r="AS564">
        <v>5934.6851390000002</v>
      </c>
      <c r="AT564">
        <v>6010.173616</v>
      </c>
      <c r="AU564">
        <v>6084.3229380000002</v>
      </c>
      <c r="AV564">
        <v>6189.2131959999997</v>
      </c>
    </row>
    <row r="565" spans="1:48" x14ac:dyDescent="0.25">
      <c r="A565" s="33" t="s">
        <v>2367</v>
      </c>
      <c r="B565">
        <v>534.35075403058295</v>
      </c>
      <c r="C565">
        <v>542.92992822719305</v>
      </c>
      <c r="D565">
        <v>546.81091100000003</v>
      </c>
      <c r="E565">
        <v>569.83880680000004</v>
      </c>
      <c r="F565">
        <v>606.47754740000005</v>
      </c>
      <c r="G565">
        <v>368.21114829999999</v>
      </c>
      <c r="H565">
        <v>525.58189340000001</v>
      </c>
      <c r="I565">
        <v>605.30480109999996</v>
      </c>
      <c r="J565">
        <v>589.55304679999995</v>
      </c>
      <c r="K565">
        <v>581.06323769999995</v>
      </c>
      <c r="L565">
        <v>586.84064360000002</v>
      </c>
      <c r="M565">
        <v>640.91956870000001</v>
      </c>
      <c r="N565">
        <v>605.51066390000005</v>
      </c>
      <c r="O565">
        <v>716.90507909999997</v>
      </c>
      <c r="P565">
        <v>776.56361189999996</v>
      </c>
      <c r="Q565">
        <v>732.32541860000003</v>
      </c>
      <c r="R565">
        <v>712.94487730000003</v>
      </c>
      <c r="S565">
        <v>687.3082713</v>
      </c>
      <c r="T565">
        <v>692.54602209999996</v>
      </c>
      <c r="U565">
        <v>708.23914760000002</v>
      </c>
      <c r="V565">
        <v>716.52051619999997</v>
      </c>
      <c r="W565">
        <v>722.53176129999997</v>
      </c>
      <c r="X565">
        <v>722.63607639999998</v>
      </c>
      <c r="Y565">
        <v>729.38725529999999</v>
      </c>
      <c r="Z565">
        <v>738.35569720000001</v>
      </c>
      <c r="AA565">
        <v>747.77575939999997</v>
      </c>
      <c r="AB565">
        <v>758.23404579999999</v>
      </c>
      <c r="AC565">
        <v>766.70001330000002</v>
      </c>
      <c r="AD565">
        <v>776.04096890000005</v>
      </c>
      <c r="AE565">
        <v>786.47304810000003</v>
      </c>
      <c r="AF565">
        <v>798.07382380000001</v>
      </c>
      <c r="AG565">
        <v>811.04755799999998</v>
      </c>
      <c r="AH565">
        <v>825.85680219999995</v>
      </c>
      <c r="AI565">
        <v>842.1083016</v>
      </c>
      <c r="AJ565">
        <v>858.86134919999995</v>
      </c>
      <c r="AK565">
        <v>876.51072580000005</v>
      </c>
      <c r="AL565">
        <v>894.32830000000001</v>
      </c>
      <c r="AM565">
        <v>913.94676519999996</v>
      </c>
      <c r="AN565">
        <v>933.79361359999996</v>
      </c>
      <c r="AO565">
        <v>953.33109960000002</v>
      </c>
      <c r="AP565">
        <v>972.94737069999996</v>
      </c>
      <c r="AQ565">
        <v>992.5162325</v>
      </c>
      <c r="AR565">
        <v>1012.873849</v>
      </c>
      <c r="AS565">
        <v>1033.115217</v>
      </c>
      <c r="AT565">
        <v>1053.818391</v>
      </c>
      <c r="AU565">
        <v>1074.828585</v>
      </c>
      <c r="AV565">
        <v>1096.585513</v>
      </c>
    </row>
    <row r="566" spans="1:48" x14ac:dyDescent="0.25">
      <c r="A566" s="33" t="s">
        <v>2368</v>
      </c>
      <c r="B566">
        <v>970.42802416843494</v>
      </c>
      <c r="C566">
        <v>986.00855999029795</v>
      </c>
      <c r="D566">
        <v>991.19398090000004</v>
      </c>
      <c r="E566">
        <v>1069.172568</v>
      </c>
      <c r="F566">
        <v>1193.449877</v>
      </c>
      <c r="G566">
        <v>752.11733179999999</v>
      </c>
      <c r="H566">
        <v>1072.1104680000001</v>
      </c>
      <c r="I566">
        <v>1256.8961750000001</v>
      </c>
      <c r="J566">
        <v>1230.0431779999999</v>
      </c>
      <c r="K566">
        <v>1187.1796039999999</v>
      </c>
      <c r="L566">
        <v>1113.3729249999999</v>
      </c>
      <c r="M566">
        <v>1149.797233</v>
      </c>
      <c r="N566">
        <v>1051.2056829999999</v>
      </c>
      <c r="O566">
        <v>1345.4528969999999</v>
      </c>
      <c r="P566">
        <v>1484.6629170000001</v>
      </c>
      <c r="Q566">
        <v>1386.3185329999999</v>
      </c>
      <c r="R566">
        <v>1345.9330649999999</v>
      </c>
      <c r="S566">
        <v>1313.5488330000001</v>
      </c>
      <c r="T566">
        <v>1307.8934569999999</v>
      </c>
      <c r="U566">
        <v>1312.165767</v>
      </c>
      <c r="V566">
        <v>1329.1597609999999</v>
      </c>
      <c r="W566">
        <v>1341.478699</v>
      </c>
      <c r="X566">
        <v>1296.835863</v>
      </c>
      <c r="Y566">
        <v>1287.9037290000001</v>
      </c>
      <c r="Z566">
        <v>1292.9132750000001</v>
      </c>
      <c r="AA566">
        <v>1299.655313</v>
      </c>
      <c r="AB566">
        <v>1306.6875500000001</v>
      </c>
      <c r="AC566">
        <v>1309.9034879999999</v>
      </c>
      <c r="AD566">
        <v>1311.1312680000001</v>
      </c>
      <c r="AE566">
        <v>1314.8671159999999</v>
      </c>
      <c r="AF566">
        <v>1320.251217</v>
      </c>
      <c r="AG566">
        <v>1327.2219930000001</v>
      </c>
      <c r="AH566">
        <v>1337.5369840000001</v>
      </c>
      <c r="AI566">
        <v>1349.290722</v>
      </c>
      <c r="AJ566">
        <v>1359.5044499999999</v>
      </c>
      <c r="AK566">
        <v>1370.5454219999999</v>
      </c>
      <c r="AL566">
        <v>1380.582349</v>
      </c>
      <c r="AM566">
        <v>1405.160069</v>
      </c>
      <c r="AN566">
        <v>1419.0005920000001</v>
      </c>
      <c r="AO566">
        <v>1430.2081920000001</v>
      </c>
      <c r="AP566">
        <v>1441.1104089999999</v>
      </c>
      <c r="AQ566">
        <v>1451.132803</v>
      </c>
      <c r="AR566">
        <v>1452.7581379999999</v>
      </c>
      <c r="AS566">
        <v>1459.258695</v>
      </c>
      <c r="AT566">
        <v>1466.495561</v>
      </c>
      <c r="AU566">
        <v>1473.478773</v>
      </c>
      <c r="AV566">
        <v>1480.8594599999999</v>
      </c>
    </row>
    <row r="567" spans="1:48" x14ac:dyDescent="0.25">
      <c r="A567" s="27" t="s">
        <v>2369</v>
      </c>
      <c r="B567">
        <v>5.5705789795526002</v>
      </c>
      <c r="C567">
        <v>5.6600164269241402</v>
      </c>
      <c r="D567">
        <v>5.7508898210000003</v>
      </c>
      <c r="E567">
        <v>5.7929036060000003</v>
      </c>
      <c r="F567">
        <v>4.8242806180000004</v>
      </c>
      <c r="G567">
        <v>4.2185210560000002</v>
      </c>
      <c r="H567">
        <v>4.0840850299999998</v>
      </c>
      <c r="I567">
        <v>3.8991141059999999</v>
      </c>
      <c r="J567">
        <v>3.7615491940000001</v>
      </c>
      <c r="K567">
        <v>4.0026493749999998</v>
      </c>
      <c r="L567">
        <v>4.0988614639999996</v>
      </c>
      <c r="M567">
        <v>4.1630920690000002</v>
      </c>
      <c r="N567">
        <v>3.2553047670000002</v>
      </c>
      <c r="O567">
        <v>2.7334405240000001</v>
      </c>
      <c r="P567">
        <v>2.3991505709999998</v>
      </c>
      <c r="Q567">
        <v>2.1834950950000001</v>
      </c>
      <c r="R567">
        <v>1.9973771819999999</v>
      </c>
      <c r="S567">
        <v>2.0030384200000002</v>
      </c>
      <c r="T567">
        <v>1.961852833</v>
      </c>
      <c r="U567">
        <v>1.945137339</v>
      </c>
      <c r="V567">
        <v>1.912550022</v>
      </c>
      <c r="W567">
        <v>1.8640022780000001</v>
      </c>
      <c r="X567">
        <v>1.855425758</v>
      </c>
      <c r="Y567">
        <v>1.8721112660000001</v>
      </c>
      <c r="Z567">
        <v>1.8944213169999999</v>
      </c>
      <c r="AA567">
        <v>1.919959448</v>
      </c>
      <c r="AB567">
        <v>1.9494203960000001</v>
      </c>
      <c r="AC567">
        <v>1.9504080580000001</v>
      </c>
      <c r="AD567">
        <v>1.9567920519999999</v>
      </c>
      <c r="AE567">
        <v>1.9647827179999999</v>
      </c>
      <c r="AF567">
        <v>1.9740917170000001</v>
      </c>
      <c r="AG567">
        <v>1.9863420460000001</v>
      </c>
      <c r="AH567">
        <v>2.0001071079999999</v>
      </c>
      <c r="AI567">
        <v>2.0145604370000001</v>
      </c>
      <c r="AJ567">
        <v>2.0309499839999998</v>
      </c>
      <c r="AK567">
        <v>2.0482868289999998</v>
      </c>
      <c r="AL567">
        <v>2.0659780080000001</v>
      </c>
      <c r="AM567">
        <v>2.057938745</v>
      </c>
      <c r="AN567">
        <v>2.046345997</v>
      </c>
      <c r="AO567">
        <v>2.0317767679999998</v>
      </c>
      <c r="AP567">
        <v>2.0159638950000001</v>
      </c>
      <c r="AQ567">
        <v>1.9975454930000001</v>
      </c>
      <c r="AR567">
        <v>1.995107118</v>
      </c>
      <c r="AS567">
        <v>1.994435019</v>
      </c>
      <c r="AT567">
        <v>1.99377702</v>
      </c>
      <c r="AU567">
        <v>1.9927857259999999</v>
      </c>
      <c r="AV567">
        <v>1.992439252</v>
      </c>
    </row>
    <row r="568" spans="1:48" x14ac:dyDescent="0.25">
      <c r="A568" s="27" t="s">
        <v>2370</v>
      </c>
      <c r="B568">
        <v>77.477678819662401</v>
      </c>
      <c r="C568">
        <v>78.721608013977402</v>
      </c>
      <c r="D568">
        <v>80.003730149999996</v>
      </c>
      <c r="E568">
        <v>80.189474820000001</v>
      </c>
      <c r="F568">
        <v>76.950267409999995</v>
      </c>
      <c r="G568">
        <v>74.603074410000005</v>
      </c>
      <c r="H568">
        <v>73.063966309999998</v>
      </c>
      <c r="I568">
        <v>71.285518100000004</v>
      </c>
      <c r="J568">
        <v>69.186513820000002</v>
      </c>
      <c r="K568">
        <v>67.614613399999996</v>
      </c>
      <c r="L568">
        <v>67.318828609999997</v>
      </c>
      <c r="M568">
        <v>67.648773610000006</v>
      </c>
      <c r="N568">
        <v>66.103925020000005</v>
      </c>
      <c r="O568">
        <v>64.464309270000001</v>
      </c>
      <c r="P568">
        <v>62.191244959999999</v>
      </c>
      <c r="Q568">
        <v>60.914616250000002</v>
      </c>
      <c r="R568">
        <v>59.282101670000003</v>
      </c>
      <c r="S568">
        <v>58.819585060000001</v>
      </c>
      <c r="T568">
        <v>57.857999280000001</v>
      </c>
      <c r="U568">
        <v>57.140668660000003</v>
      </c>
      <c r="V568">
        <v>56.299370240000002</v>
      </c>
      <c r="W568">
        <v>55.173092179999998</v>
      </c>
      <c r="X568">
        <v>54.512925639999999</v>
      </c>
      <c r="Y568">
        <v>54.128833729999997</v>
      </c>
      <c r="Z568">
        <v>53.856553499999997</v>
      </c>
      <c r="AA568">
        <v>53.650890779999997</v>
      </c>
      <c r="AB568">
        <v>53.520663620000001</v>
      </c>
      <c r="AC568">
        <v>52.960715319999998</v>
      </c>
      <c r="AD568">
        <v>52.42177263</v>
      </c>
      <c r="AE568">
        <v>51.90304175</v>
      </c>
      <c r="AF568">
        <v>51.398656219999999</v>
      </c>
      <c r="AG568">
        <v>50.908672860000003</v>
      </c>
      <c r="AH568">
        <v>50.535955800000004</v>
      </c>
      <c r="AI568">
        <v>50.18979753</v>
      </c>
      <c r="AJ568">
        <v>49.874339339999999</v>
      </c>
      <c r="AK568">
        <v>49.58132501</v>
      </c>
      <c r="AL568">
        <v>49.301861979999998</v>
      </c>
      <c r="AM568">
        <v>49.002876919999999</v>
      </c>
      <c r="AN568">
        <v>48.708630939999999</v>
      </c>
      <c r="AO568">
        <v>48.407909600000004</v>
      </c>
      <c r="AP568">
        <v>48.115103660000003</v>
      </c>
      <c r="AQ568">
        <v>47.816659600000001</v>
      </c>
      <c r="AR568">
        <v>47.695796309999999</v>
      </c>
      <c r="AS568">
        <v>47.592621489999999</v>
      </c>
      <c r="AT568">
        <v>47.501981669999999</v>
      </c>
      <c r="AU568">
        <v>47.421731299999998</v>
      </c>
      <c r="AV568">
        <v>47.369434249999998</v>
      </c>
    </row>
    <row r="569" spans="1:48" x14ac:dyDescent="0.25">
      <c r="A569" s="27" t="s">
        <v>2371</v>
      </c>
      <c r="B569">
        <v>0.67805251130835598</v>
      </c>
      <c r="C569">
        <v>0.68893886369971102</v>
      </c>
      <c r="D569">
        <v>0.66746531440000001</v>
      </c>
      <c r="E569">
        <v>1.0023106740000001</v>
      </c>
      <c r="F569">
        <v>1.2829736709999999</v>
      </c>
      <c r="G569">
        <v>1.5564776499999999</v>
      </c>
      <c r="H569">
        <v>1.831816892</v>
      </c>
      <c r="I569">
        <v>2.088431843</v>
      </c>
      <c r="J569">
        <v>2.3204771179999999</v>
      </c>
      <c r="K569">
        <v>2.5558089989999999</v>
      </c>
      <c r="L569">
        <v>2.8326030229999999</v>
      </c>
      <c r="M569">
        <v>3.1370651139999999</v>
      </c>
      <c r="N569">
        <v>3.117078394</v>
      </c>
      <c r="O569">
        <v>3.0934184560000002</v>
      </c>
      <c r="P569">
        <v>3.039593081</v>
      </c>
      <c r="Q569">
        <v>3.0350888089999999</v>
      </c>
      <c r="R569">
        <v>3.0141585609999999</v>
      </c>
      <c r="S569">
        <v>3.1567748039999999</v>
      </c>
      <c r="T569">
        <v>3.264118818</v>
      </c>
      <c r="U569">
        <v>3.376398504</v>
      </c>
      <c r="V569">
        <v>3.4835502979999999</v>
      </c>
      <c r="W569">
        <v>3.5749335389999999</v>
      </c>
      <c r="X569">
        <v>3.5319699820000001</v>
      </c>
      <c r="Y569">
        <v>3.5068862310000002</v>
      </c>
      <c r="Z569">
        <v>3.4890368899999999</v>
      </c>
      <c r="AA569">
        <v>3.4766189110000001</v>
      </c>
      <c r="AB569">
        <v>3.4691424500000001</v>
      </c>
      <c r="AC569">
        <v>3.4297874880000001</v>
      </c>
      <c r="AD569">
        <v>3.3916917679999998</v>
      </c>
      <c r="AE569">
        <v>3.3547915619999999</v>
      </c>
      <c r="AF569">
        <v>3.3191881689999998</v>
      </c>
      <c r="AG569">
        <v>3.2843966349999998</v>
      </c>
      <c r="AH569">
        <v>3.2618467400000002</v>
      </c>
      <c r="AI569">
        <v>3.2410664709999999</v>
      </c>
      <c r="AJ569">
        <v>3.2223303410000002</v>
      </c>
      <c r="AK569">
        <v>3.2045297079999999</v>
      </c>
      <c r="AL569">
        <v>3.1876546970000001</v>
      </c>
      <c r="AM569">
        <v>3.180479176</v>
      </c>
      <c r="AN569">
        <v>3.1739363119999999</v>
      </c>
      <c r="AO569">
        <v>3.167315522</v>
      </c>
      <c r="AP569">
        <v>3.161578081</v>
      </c>
      <c r="AQ569">
        <v>3.1558589850000001</v>
      </c>
      <c r="AR569">
        <v>3.1642321</v>
      </c>
      <c r="AS569">
        <v>3.1740728749999998</v>
      </c>
      <c r="AT569">
        <v>3.1850647300000001</v>
      </c>
      <c r="AU569">
        <v>3.1970876580000001</v>
      </c>
      <c r="AV569">
        <v>3.211355765</v>
      </c>
    </row>
    <row r="570" spans="1:48" x14ac:dyDescent="0.25">
      <c r="A570" s="27" t="s">
        <v>2372</v>
      </c>
      <c r="B570">
        <v>28.634797354551999</v>
      </c>
      <c r="C570">
        <v>29.094538288267</v>
      </c>
      <c r="D570">
        <v>29.720948459999999</v>
      </c>
      <c r="E570">
        <v>30.525510329999999</v>
      </c>
      <c r="F570">
        <v>31.19593411</v>
      </c>
      <c r="G570">
        <v>29.01032086</v>
      </c>
      <c r="H570">
        <v>30.08187405</v>
      </c>
      <c r="I570">
        <v>31.08492858</v>
      </c>
      <c r="J570">
        <v>31.401741980000001</v>
      </c>
      <c r="K570">
        <v>31.225922350000001</v>
      </c>
      <c r="L570">
        <v>31.043343230000001</v>
      </c>
      <c r="M570">
        <v>30.417636359999999</v>
      </c>
      <c r="N570">
        <v>28.68972729</v>
      </c>
      <c r="O570">
        <v>28.167669750000002</v>
      </c>
      <c r="P570">
        <v>28.076536600000001</v>
      </c>
      <c r="Q570">
        <v>27.095231049999999</v>
      </c>
      <c r="R570">
        <v>26.12888869</v>
      </c>
      <c r="S570">
        <v>26.107046189999998</v>
      </c>
      <c r="T570">
        <v>25.987032500000002</v>
      </c>
      <c r="U570">
        <v>25.997111199999999</v>
      </c>
      <c r="V570">
        <v>26.91321503</v>
      </c>
      <c r="W570">
        <v>27.87780935</v>
      </c>
      <c r="X570">
        <v>27.9522765</v>
      </c>
      <c r="Y570">
        <v>28.06973692</v>
      </c>
      <c r="Z570">
        <v>28.203491110000002</v>
      </c>
      <c r="AA570">
        <v>28.418866210000001</v>
      </c>
      <c r="AB570">
        <v>28.658586490000001</v>
      </c>
      <c r="AC570">
        <v>28.348215400000001</v>
      </c>
      <c r="AD570">
        <v>28.05752742</v>
      </c>
      <c r="AE570">
        <v>27.770023859999998</v>
      </c>
      <c r="AF570">
        <v>27.45618164</v>
      </c>
      <c r="AG570">
        <v>27.149443510000001</v>
      </c>
      <c r="AH570">
        <v>26.76474563</v>
      </c>
      <c r="AI570">
        <v>26.379998180000001</v>
      </c>
      <c r="AJ570">
        <v>25.989665129999999</v>
      </c>
      <c r="AK570">
        <v>25.56552319</v>
      </c>
      <c r="AL570">
        <v>25.13299842</v>
      </c>
      <c r="AM570">
        <v>24.67022858</v>
      </c>
      <c r="AN570">
        <v>24.20339551</v>
      </c>
      <c r="AO570">
        <v>23.72897291</v>
      </c>
      <c r="AP570">
        <v>23.253396739999999</v>
      </c>
      <c r="AQ570">
        <v>22.772367490000001</v>
      </c>
      <c r="AR570">
        <v>22.17195268</v>
      </c>
      <c r="AS570">
        <v>21.56173853</v>
      </c>
      <c r="AT570">
        <v>20.94990881</v>
      </c>
      <c r="AU570">
        <v>20.33611973</v>
      </c>
      <c r="AV570">
        <v>19.727952349999999</v>
      </c>
    </row>
    <row r="571" spans="1:48" x14ac:dyDescent="0.25">
      <c r="A571" s="27" t="s">
        <v>2373</v>
      </c>
      <c r="B571">
        <v>0.36749349586970598</v>
      </c>
      <c r="C571">
        <v>0.37339372281503302</v>
      </c>
      <c r="D571">
        <v>0.3814329508</v>
      </c>
      <c r="E571">
        <v>0.37117253100000003</v>
      </c>
      <c r="F571">
        <v>0.35939186429999997</v>
      </c>
      <c r="G571">
        <v>0.31665046600000002</v>
      </c>
      <c r="H571">
        <v>0.3110927141</v>
      </c>
      <c r="I571">
        <v>0.3045735443</v>
      </c>
      <c r="J571">
        <v>0.29150995899999999</v>
      </c>
      <c r="K571">
        <v>0.27464537049999999</v>
      </c>
      <c r="L571">
        <v>0.25869190939999998</v>
      </c>
      <c r="M571">
        <v>0.24015806479999999</v>
      </c>
      <c r="N571">
        <v>0.20849842139999999</v>
      </c>
      <c r="O571">
        <v>0.18561328469999999</v>
      </c>
      <c r="P571">
        <v>0.16441312299999999</v>
      </c>
      <c r="Q571">
        <v>0.13707605980000001</v>
      </c>
      <c r="R571">
        <v>0.1094941024</v>
      </c>
      <c r="S571">
        <v>0.14544881039999999</v>
      </c>
      <c r="T571">
        <v>0.1818267757</v>
      </c>
      <c r="U571">
        <v>0.22018256529999999</v>
      </c>
      <c r="V571">
        <v>0.23134827329999999</v>
      </c>
      <c r="W571">
        <v>0.24279470249999999</v>
      </c>
      <c r="X571">
        <v>0.2419486757</v>
      </c>
      <c r="Y571">
        <v>0.24145253759999999</v>
      </c>
      <c r="Z571">
        <v>0.24107082569999999</v>
      </c>
      <c r="AA571">
        <v>0.24136570260000001</v>
      </c>
      <c r="AB571">
        <v>0.24183776970000001</v>
      </c>
      <c r="AC571">
        <v>0.24700557449999999</v>
      </c>
      <c r="AD571">
        <v>0.25232995949999998</v>
      </c>
      <c r="AE571">
        <v>0.25767409400000002</v>
      </c>
      <c r="AF571">
        <v>0.26319354230000003</v>
      </c>
      <c r="AG571">
        <v>0.26877911240000002</v>
      </c>
      <c r="AH571">
        <v>0.26840177529999998</v>
      </c>
      <c r="AI571">
        <v>0.2680328106</v>
      </c>
      <c r="AJ571">
        <v>0.26761562329999999</v>
      </c>
      <c r="AK571">
        <v>0.26702013130000002</v>
      </c>
      <c r="AL571">
        <v>0.2663445774</v>
      </c>
      <c r="AM571">
        <v>0.27117356910000001</v>
      </c>
      <c r="AN571">
        <v>0.27597203520000002</v>
      </c>
      <c r="AO571">
        <v>0.28069402300000001</v>
      </c>
      <c r="AP571">
        <v>0.28540923010000002</v>
      </c>
      <c r="AQ571">
        <v>0.29006175699999998</v>
      </c>
      <c r="AR571">
        <v>0.2917936894</v>
      </c>
      <c r="AS571">
        <v>0.29339640189999999</v>
      </c>
      <c r="AT571">
        <v>0.29497158449999999</v>
      </c>
      <c r="AU571">
        <v>0.29651137160000002</v>
      </c>
      <c r="AV571">
        <v>0.29812657640000001</v>
      </c>
    </row>
    <row r="572" spans="1:48" x14ac:dyDescent="0.25">
      <c r="A572" s="27" t="s">
        <v>2374</v>
      </c>
      <c r="B572">
        <v>1.4676116307532601</v>
      </c>
      <c r="C572">
        <v>1.4911746101974399</v>
      </c>
      <c r="D572">
        <v>1.5232798439999999</v>
      </c>
      <c r="E572">
        <v>1.566791365</v>
      </c>
      <c r="F572">
        <v>1.6035312799999999</v>
      </c>
      <c r="G572">
        <v>1.4933554090000001</v>
      </c>
      <c r="H572">
        <v>1.550767679</v>
      </c>
      <c r="I572">
        <v>1.60480745</v>
      </c>
      <c r="J572">
        <v>1.6235213500000001</v>
      </c>
      <c r="K572">
        <v>1.6167793150000001</v>
      </c>
      <c r="L572">
        <v>1.60966374</v>
      </c>
      <c r="M572">
        <v>1.5795135039999999</v>
      </c>
      <c r="N572">
        <v>1.6684921850000001</v>
      </c>
      <c r="O572">
        <v>1.827488234</v>
      </c>
      <c r="P572">
        <v>2.025894563</v>
      </c>
      <c r="Q572">
        <v>2.1692357279999999</v>
      </c>
      <c r="R572">
        <v>2.3169546730000001</v>
      </c>
      <c r="S572">
        <v>2.2378990590000001</v>
      </c>
      <c r="T572">
        <v>2.1483525280000002</v>
      </c>
      <c r="U572">
        <v>2.067276713</v>
      </c>
      <c r="V572">
        <v>1.371715915</v>
      </c>
      <c r="W572">
        <v>0.70932612019999997</v>
      </c>
      <c r="X572">
        <v>0.71216301449999997</v>
      </c>
      <c r="Y572">
        <v>0.71610931040000003</v>
      </c>
      <c r="Z572">
        <v>0.72048750979999998</v>
      </c>
      <c r="AA572">
        <v>0.72693920089999997</v>
      </c>
      <c r="AB572">
        <v>0.73403179740000002</v>
      </c>
      <c r="AC572">
        <v>0.74108576250000002</v>
      </c>
      <c r="AD572">
        <v>0.74862553310000002</v>
      </c>
      <c r="AE572">
        <v>0.75623314289999999</v>
      </c>
      <c r="AF572">
        <v>0.76393767160000003</v>
      </c>
      <c r="AG572">
        <v>0.77183605200000005</v>
      </c>
      <c r="AH572">
        <v>0.77970675359999997</v>
      </c>
      <c r="AI572">
        <v>0.78762462690000001</v>
      </c>
      <c r="AJ572">
        <v>0.79542248569999996</v>
      </c>
      <c r="AK572">
        <v>0.80311017360000003</v>
      </c>
      <c r="AL572">
        <v>0.81057558350000003</v>
      </c>
      <c r="AM572">
        <v>0.8163741162</v>
      </c>
      <c r="AN572">
        <v>0.82206829120000002</v>
      </c>
      <c r="AO572">
        <v>0.82752610530000004</v>
      </c>
      <c r="AP572">
        <v>0.83295830640000001</v>
      </c>
      <c r="AQ572">
        <v>0.83820422279999995</v>
      </c>
      <c r="AR572">
        <v>1.1515195090000001</v>
      </c>
      <c r="AS572">
        <v>1.4643167050000001</v>
      </c>
      <c r="AT572">
        <v>1.776805851</v>
      </c>
      <c r="AU572">
        <v>2.0888496060000001</v>
      </c>
      <c r="AV572">
        <v>2.401236586</v>
      </c>
    </row>
    <row r="573" spans="1:48" x14ac:dyDescent="0.25">
      <c r="A573" s="27" t="s">
        <v>2375</v>
      </c>
      <c r="B573">
        <v>1.4643633957556199</v>
      </c>
      <c r="C573">
        <v>1.4878742237362399</v>
      </c>
      <c r="D573">
        <v>1.5199084</v>
      </c>
      <c r="E573">
        <v>1.4374555609999999</v>
      </c>
      <c r="F573">
        <v>1.352714771</v>
      </c>
      <c r="G573">
        <v>1.158343895</v>
      </c>
      <c r="H573">
        <v>1.1060292540000001</v>
      </c>
      <c r="I573">
        <v>1.0524181829999999</v>
      </c>
      <c r="J573">
        <v>0.97896903209999997</v>
      </c>
      <c r="K573">
        <v>0.89641111360000003</v>
      </c>
      <c r="L573">
        <v>0.8206107225</v>
      </c>
      <c r="M573">
        <v>0.74040766830000004</v>
      </c>
      <c r="N573">
        <v>0.62013914459999997</v>
      </c>
      <c r="O573">
        <v>0.5259839771</v>
      </c>
      <c r="P573">
        <v>0.43486355789999998</v>
      </c>
      <c r="Q573">
        <v>0.32594416189999997</v>
      </c>
      <c r="R573">
        <v>0.21581313699999999</v>
      </c>
      <c r="S573">
        <v>0.20832529929999999</v>
      </c>
      <c r="T573">
        <v>0.1998574078</v>
      </c>
      <c r="U573">
        <v>0.19217358670000001</v>
      </c>
      <c r="V573">
        <v>0.12628915539999999</v>
      </c>
      <c r="W573">
        <v>6.3535037099999997E-2</v>
      </c>
      <c r="X573">
        <v>6.3766550000000005E-2</v>
      </c>
      <c r="Y573">
        <v>6.4097061999999996E-2</v>
      </c>
      <c r="Z573">
        <v>6.4465844699999997E-2</v>
      </c>
      <c r="AA573">
        <v>6.5019860799999996E-2</v>
      </c>
      <c r="AB573">
        <v>6.5630757400000003E-2</v>
      </c>
      <c r="AC573">
        <v>6.6244765799999994E-2</v>
      </c>
      <c r="AD573">
        <v>6.6902231100000001E-2</v>
      </c>
      <c r="AE573">
        <v>6.7565777199999996E-2</v>
      </c>
      <c r="AF573">
        <v>6.8236798400000007E-2</v>
      </c>
      <c r="AG573">
        <v>6.8925138900000002E-2</v>
      </c>
      <c r="AH573">
        <v>6.9624869800000003E-2</v>
      </c>
      <c r="AI573">
        <v>7.0328805100000003E-2</v>
      </c>
      <c r="AJ573">
        <v>7.1022016699999996E-2</v>
      </c>
      <c r="AK573">
        <v>7.1705228699999998E-2</v>
      </c>
      <c r="AL573">
        <v>7.2368588600000006E-2</v>
      </c>
      <c r="AM573">
        <v>7.2883282899999999E-2</v>
      </c>
      <c r="AN573">
        <v>7.3388656199999999E-2</v>
      </c>
      <c r="AO573">
        <v>7.3872925800000003E-2</v>
      </c>
      <c r="AP573">
        <v>7.4354906999999998E-2</v>
      </c>
      <c r="AQ573">
        <v>7.4820258200000003E-2</v>
      </c>
      <c r="AR573">
        <v>7.5005585900000005E-2</v>
      </c>
      <c r="AS573">
        <v>7.5157704500000005E-2</v>
      </c>
      <c r="AT573">
        <v>7.53029157E-2</v>
      </c>
      <c r="AU573">
        <v>7.5439287699999996E-2</v>
      </c>
      <c r="AV573">
        <v>7.55950071E-2</v>
      </c>
    </row>
    <row r="574" spans="1:48" x14ac:dyDescent="0.25">
      <c r="A574" s="27" t="s">
        <v>2376</v>
      </c>
      <c r="B574">
        <v>0.29584764130791702</v>
      </c>
      <c r="C574">
        <v>0.300597570883747</v>
      </c>
      <c r="D574">
        <v>0.30706948579999999</v>
      </c>
      <c r="E574">
        <v>0.65474226410000003</v>
      </c>
      <c r="F574">
        <v>0.98938788629999996</v>
      </c>
      <c r="G574">
        <v>1.191330459</v>
      </c>
      <c r="H574">
        <v>1.4861651769999999</v>
      </c>
      <c r="I574">
        <v>1.7591862170000001</v>
      </c>
      <c r="J574">
        <v>1.9607946549999999</v>
      </c>
      <c r="K574">
        <v>2.0825343529999998</v>
      </c>
      <c r="L574">
        <v>2.1417784630000001</v>
      </c>
      <c r="M574">
        <v>2.094980708</v>
      </c>
      <c r="N574">
        <v>2.2292512160000002</v>
      </c>
      <c r="O574">
        <v>2.4570620550000002</v>
      </c>
      <c r="P574">
        <v>2.7386938120000002</v>
      </c>
      <c r="Q574">
        <v>2.9464860320000001</v>
      </c>
      <c r="R574">
        <v>3.1604122100000001</v>
      </c>
      <c r="S574">
        <v>3.3567811729999999</v>
      </c>
      <c r="T574">
        <v>3.5458839480000002</v>
      </c>
      <c r="U574">
        <v>3.7586317509999998</v>
      </c>
      <c r="V574">
        <v>4.164355874</v>
      </c>
      <c r="W574">
        <v>4.5666651659999999</v>
      </c>
      <c r="X574">
        <v>4.9020657070000002</v>
      </c>
      <c r="Y574">
        <v>5.2498179819999997</v>
      </c>
      <c r="Z574">
        <v>5.6061819469999996</v>
      </c>
      <c r="AA574">
        <v>5.8748007879999999</v>
      </c>
      <c r="AB574">
        <v>6.1527721959999999</v>
      </c>
      <c r="AC574">
        <v>6.5163185510000003</v>
      </c>
      <c r="AD574">
        <v>6.8835649370000001</v>
      </c>
      <c r="AE574">
        <v>7.2511015170000004</v>
      </c>
      <c r="AF574">
        <v>7.6348685459999999</v>
      </c>
      <c r="AG574">
        <v>8.0205018070000005</v>
      </c>
      <c r="AH574">
        <v>8.4223877260000002</v>
      </c>
      <c r="AI574">
        <v>8.8255906639999999</v>
      </c>
      <c r="AJ574">
        <v>9.2282064990000006</v>
      </c>
      <c r="AK574">
        <v>9.6440123199999999</v>
      </c>
      <c r="AL574">
        <v>10.05778108</v>
      </c>
      <c r="AM574">
        <v>10.46712864</v>
      </c>
      <c r="AN574">
        <v>10.8756158</v>
      </c>
      <c r="AO574">
        <v>11.281307099999999</v>
      </c>
      <c r="AP574">
        <v>11.68686932</v>
      </c>
      <c r="AQ574">
        <v>12.08995051</v>
      </c>
      <c r="AR574">
        <v>12.46313715</v>
      </c>
      <c r="AS574">
        <v>12.830796579999999</v>
      </c>
      <c r="AT574">
        <v>13.197085469999999</v>
      </c>
      <c r="AU574">
        <v>13.56156408</v>
      </c>
      <c r="AV574">
        <v>13.92930847</v>
      </c>
    </row>
    <row r="575" spans="1:48" x14ac:dyDescent="0.25">
      <c r="A575" s="27" t="s">
        <v>2377</v>
      </c>
      <c r="B575">
        <v>6.65657192942814E-2</v>
      </c>
      <c r="C575">
        <v>6.7634453448843099E-2</v>
      </c>
      <c r="D575">
        <v>6.9090634299999995E-2</v>
      </c>
      <c r="E575">
        <v>9.4406599399999999E-2</v>
      </c>
      <c r="F575">
        <v>0.12835722560000001</v>
      </c>
      <c r="G575">
        <v>0.15880265730000001</v>
      </c>
      <c r="H575">
        <v>0.21907510450000001</v>
      </c>
      <c r="I575">
        <v>0.30117638670000002</v>
      </c>
      <c r="J575">
        <v>0.40476941729999999</v>
      </c>
      <c r="K575">
        <v>0.5354909457</v>
      </c>
      <c r="L575">
        <v>0.70825271720000005</v>
      </c>
      <c r="M575">
        <v>0.92326874140000004</v>
      </c>
      <c r="N575">
        <v>0.98244244290000005</v>
      </c>
      <c r="O575">
        <v>1.0828398480000001</v>
      </c>
      <c r="P575">
        <v>1.2069564079999999</v>
      </c>
      <c r="Q575">
        <v>1.2985315049999999</v>
      </c>
      <c r="R575">
        <v>1.3928098680000001</v>
      </c>
      <c r="S575">
        <v>1.459018623</v>
      </c>
      <c r="T575">
        <v>1.521554345</v>
      </c>
      <c r="U575">
        <v>1.593702449</v>
      </c>
      <c r="V575">
        <v>1.7290230019999999</v>
      </c>
      <c r="W575">
        <v>1.864296167</v>
      </c>
      <c r="X575">
        <v>2.0139215610000001</v>
      </c>
      <c r="Y575">
        <v>2.1687980659999999</v>
      </c>
      <c r="Z575">
        <v>2.3274237449999999</v>
      </c>
      <c r="AA575">
        <v>2.494268844</v>
      </c>
      <c r="AB575">
        <v>2.6661025399999998</v>
      </c>
      <c r="AC575">
        <v>3.0100168319999998</v>
      </c>
      <c r="AD575">
        <v>3.3553066079999998</v>
      </c>
      <c r="AE575">
        <v>3.7005516510000001</v>
      </c>
      <c r="AF575">
        <v>4.0619751180000003</v>
      </c>
      <c r="AG575">
        <v>4.424355008</v>
      </c>
      <c r="AH575">
        <v>4.8027681449999999</v>
      </c>
      <c r="AI575">
        <v>5.1823126100000003</v>
      </c>
      <c r="AJ575">
        <v>5.5618563590000001</v>
      </c>
      <c r="AK575">
        <v>5.9555087259999997</v>
      </c>
      <c r="AL575">
        <v>6.3481706139999998</v>
      </c>
      <c r="AM575">
        <v>6.7445157890000003</v>
      </c>
      <c r="AN575">
        <v>7.1404955939999999</v>
      </c>
      <c r="AO575">
        <v>7.5347667490000001</v>
      </c>
      <c r="AP575">
        <v>7.9290336019999996</v>
      </c>
      <c r="AQ575">
        <v>8.3216651600000002</v>
      </c>
      <c r="AR575">
        <v>8.5285861270000005</v>
      </c>
      <c r="AS575">
        <v>8.7317260819999998</v>
      </c>
      <c r="AT575">
        <v>8.9339596940000003</v>
      </c>
      <c r="AU575">
        <v>9.1350028569999999</v>
      </c>
      <c r="AV575">
        <v>9.3382735960000005</v>
      </c>
    </row>
    <row r="576" spans="1:48" x14ac:dyDescent="0.25">
      <c r="A576" s="27" t="s">
        <v>2378</v>
      </c>
      <c r="B576">
        <v>3.32767453113023</v>
      </c>
      <c r="C576">
        <v>3.3811014220943498</v>
      </c>
      <c r="D576">
        <v>3.4538970899999999</v>
      </c>
      <c r="E576">
        <v>3.4224640480000001</v>
      </c>
      <c r="F576">
        <v>3.3744514840000002</v>
      </c>
      <c r="G576">
        <v>3.0275195689999999</v>
      </c>
      <c r="H576">
        <v>3.0287857119999999</v>
      </c>
      <c r="I576">
        <v>3.0195537579999998</v>
      </c>
      <c r="J576">
        <v>2.9429024429999999</v>
      </c>
      <c r="K576">
        <v>2.8233624389999998</v>
      </c>
      <c r="L576">
        <v>2.7080025989999998</v>
      </c>
      <c r="M576">
        <v>2.5599724190000002</v>
      </c>
      <c r="N576">
        <v>2.7240449550000001</v>
      </c>
      <c r="O576">
        <v>3.0024195790000001</v>
      </c>
      <c r="P576">
        <v>3.3465609490000001</v>
      </c>
      <c r="Q576">
        <v>3.6004737169999999</v>
      </c>
      <c r="R576">
        <v>3.861881908</v>
      </c>
      <c r="S576">
        <v>4.0825223570000002</v>
      </c>
      <c r="T576">
        <v>4.2938366449999998</v>
      </c>
      <c r="U576">
        <v>4.5332764729999999</v>
      </c>
      <c r="V576">
        <v>4.4446352119999997</v>
      </c>
      <c r="W576">
        <v>4.373925624</v>
      </c>
      <c r="X576">
        <v>4.3894200310000002</v>
      </c>
      <c r="Y576">
        <v>4.4117225219999998</v>
      </c>
      <c r="Z576">
        <v>4.4366515150000003</v>
      </c>
      <c r="AA576">
        <v>4.4751461089999998</v>
      </c>
      <c r="AB576">
        <v>4.5175626380000002</v>
      </c>
      <c r="AC576">
        <v>4.5578142450000003</v>
      </c>
      <c r="AD576">
        <v>4.6010595810000003</v>
      </c>
      <c r="AE576">
        <v>4.6447253230000003</v>
      </c>
      <c r="AF576">
        <v>4.6891854159999999</v>
      </c>
      <c r="AG576">
        <v>4.7348360610000002</v>
      </c>
      <c r="AH576">
        <v>4.7814856319999999</v>
      </c>
      <c r="AI576">
        <v>4.8284203579999998</v>
      </c>
      <c r="AJ576">
        <v>4.8746154869999998</v>
      </c>
      <c r="AK576">
        <v>4.9202875190000004</v>
      </c>
      <c r="AL576">
        <v>4.9645949680000001</v>
      </c>
      <c r="AM576">
        <v>4.9988467390000002</v>
      </c>
      <c r="AN576">
        <v>5.0324577149999996</v>
      </c>
      <c r="AO576">
        <v>5.0646205210000002</v>
      </c>
      <c r="AP576">
        <v>5.096625747</v>
      </c>
      <c r="AQ576">
        <v>5.1274906539999998</v>
      </c>
      <c r="AR576">
        <v>5.1397732879999998</v>
      </c>
      <c r="AS576">
        <v>5.1497802730000002</v>
      </c>
      <c r="AT576">
        <v>5.1593141930000002</v>
      </c>
      <c r="AU576">
        <v>5.1682428209999998</v>
      </c>
      <c r="AV576">
        <v>5.1784971759999996</v>
      </c>
    </row>
    <row r="577" spans="1:48" x14ac:dyDescent="0.25">
      <c r="A577" s="27" t="s">
        <v>2379</v>
      </c>
      <c r="B577">
        <v>0.21556468620722</v>
      </c>
      <c r="C577">
        <v>0.21902564697065</v>
      </c>
      <c r="D577">
        <v>0.223741305</v>
      </c>
      <c r="E577">
        <v>0.25758870309999998</v>
      </c>
      <c r="F577">
        <v>0.29508168239999999</v>
      </c>
      <c r="G577">
        <v>0.3075935085</v>
      </c>
      <c r="H577">
        <v>0.35752786800000003</v>
      </c>
      <c r="I577">
        <v>0.41412863560000002</v>
      </c>
      <c r="J577">
        <v>0.4689424042</v>
      </c>
      <c r="K577">
        <v>0.5227107325</v>
      </c>
      <c r="L577">
        <v>0.58249876069999995</v>
      </c>
      <c r="M577">
        <v>0.63978250449999996</v>
      </c>
      <c r="N577">
        <v>0.58659031449999999</v>
      </c>
      <c r="O577">
        <v>0.55806340350000005</v>
      </c>
      <c r="P577">
        <v>0.53699430199999998</v>
      </c>
      <c r="Q577">
        <v>0.49803547520000002</v>
      </c>
      <c r="R577">
        <v>0.45905188559999999</v>
      </c>
      <c r="S577">
        <v>0.48798906320000002</v>
      </c>
      <c r="T577">
        <v>0.51588041910000004</v>
      </c>
      <c r="U577">
        <v>0.5472227033</v>
      </c>
      <c r="V577">
        <v>0.73852813989999999</v>
      </c>
      <c r="W577">
        <v>0.92429157110000004</v>
      </c>
      <c r="X577">
        <v>0.96716358270000002</v>
      </c>
      <c r="Y577">
        <v>1.0121247120000001</v>
      </c>
      <c r="Z577">
        <v>1.05836894</v>
      </c>
      <c r="AA577">
        <v>1.1071863209999999</v>
      </c>
      <c r="AB577">
        <v>1.1577314780000001</v>
      </c>
      <c r="AC577">
        <v>1.177793745</v>
      </c>
      <c r="AD577">
        <v>1.1986113119999999</v>
      </c>
      <c r="AE577">
        <v>1.219527703</v>
      </c>
      <c r="AF577">
        <v>1.2412213059999999</v>
      </c>
      <c r="AG577">
        <v>1.263227745</v>
      </c>
      <c r="AH577">
        <v>1.3473754680000001</v>
      </c>
      <c r="AI577">
        <v>1.4317844799999999</v>
      </c>
      <c r="AJ577">
        <v>1.516144017</v>
      </c>
      <c r="AK577">
        <v>1.6037723189999999</v>
      </c>
      <c r="AL577">
        <v>1.6910979779999999</v>
      </c>
      <c r="AM577">
        <v>1.716716602</v>
      </c>
      <c r="AN577">
        <v>1.7421349180000001</v>
      </c>
      <c r="AO577">
        <v>1.7670656039999999</v>
      </c>
      <c r="AP577">
        <v>1.7919504159999999</v>
      </c>
      <c r="AQ577">
        <v>1.8164397889999999</v>
      </c>
      <c r="AR577">
        <v>1.841996473</v>
      </c>
      <c r="AS577">
        <v>1.8667370459999999</v>
      </c>
      <c r="AT577">
        <v>1.8912943170000001</v>
      </c>
      <c r="AU577">
        <v>1.9156135620000001</v>
      </c>
      <c r="AV577">
        <v>1.940411069</v>
      </c>
    </row>
    <row r="578" spans="1:48" x14ac:dyDescent="0.25">
      <c r="A578" s="27" t="s">
        <v>2380</v>
      </c>
      <c r="B578">
        <v>33.108335480742298</v>
      </c>
      <c r="C578">
        <v>33.639900516080203</v>
      </c>
      <c r="D578">
        <v>34.363958760000003</v>
      </c>
      <c r="E578">
        <v>34.230412209999997</v>
      </c>
      <c r="F578">
        <v>32.924722760000002</v>
      </c>
      <c r="G578">
        <v>31.190339659999999</v>
      </c>
      <c r="H578">
        <v>31.519918239999999</v>
      </c>
      <c r="I578">
        <v>31.079563100000001</v>
      </c>
      <c r="J578">
        <v>29.520204209999999</v>
      </c>
      <c r="K578">
        <v>28.62058948</v>
      </c>
      <c r="L578">
        <v>28.4653432</v>
      </c>
      <c r="M578">
        <v>28.85890672</v>
      </c>
      <c r="N578">
        <v>29.49054404</v>
      </c>
      <c r="O578">
        <v>29.426917889999999</v>
      </c>
      <c r="P578">
        <v>27.964111639999999</v>
      </c>
      <c r="Q578">
        <v>26.99008731</v>
      </c>
      <c r="R578">
        <v>26.344492469999999</v>
      </c>
      <c r="S578">
        <v>25.172536610000002</v>
      </c>
      <c r="T578">
        <v>23.912035660000001</v>
      </c>
      <c r="U578">
        <v>22.74283196</v>
      </c>
      <c r="V578">
        <v>23.80833518</v>
      </c>
      <c r="W578">
        <v>24.81877278</v>
      </c>
      <c r="X578">
        <v>24.60899071</v>
      </c>
      <c r="Y578">
        <v>24.528569789999999</v>
      </c>
      <c r="Z578">
        <v>24.51000436</v>
      </c>
      <c r="AA578">
        <v>24.53784082</v>
      </c>
      <c r="AB578">
        <v>24.617048489999998</v>
      </c>
      <c r="AC578">
        <v>24.50616638</v>
      </c>
      <c r="AD578">
        <v>24.40764296</v>
      </c>
      <c r="AE578">
        <v>24.30359352</v>
      </c>
      <c r="AF578">
        <v>24.20793724</v>
      </c>
      <c r="AG578">
        <v>24.13013587</v>
      </c>
      <c r="AH578">
        <v>24.140661260000002</v>
      </c>
      <c r="AI578">
        <v>24.155751729999999</v>
      </c>
      <c r="AJ578">
        <v>24.181725369999999</v>
      </c>
      <c r="AK578">
        <v>24.20977504</v>
      </c>
      <c r="AL578">
        <v>24.239949169999999</v>
      </c>
      <c r="AM578">
        <v>24.113011969999999</v>
      </c>
      <c r="AN578">
        <v>23.99120546</v>
      </c>
      <c r="AO578">
        <v>23.860326239999999</v>
      </c>
      <c r="AP578">
        <v>23.726566999999999</v>
      </c>
      <c r="AQ578">
        <v>23.583278369999999</v>
      </c>
      <c r="AR578">
        <v>23.427226940000001</v>
      </c>
      <c r="AS578">
        <v>23.270141160000001</v>
      </c>
      <c r="AT578">
        <v>23.10923112</v>
      </c>
      <c r="AU578">
        <v>22.944671830000001</v>
      </c>
      <c r="AV578">
        <v>22.785654489999999</v>
      </c>
    </row>
    <row r="579" spans="1:48" x14ac:dyDescent="0.25">
      <c r="A579" s="27" t="s">
        <v>2381</v>
      </c>
      <c r="B579">
        <v>1.54983431156195</v>
      </c>
      <c r="C579">
        <v>1.57471740274219</v>
      </c>
      <c r="D579">
        <v>1.6086112930000001</v>
      </c>
      <c r="E579">
        <v>2.6319993460000002</v>
      </c>
      <c r="F579">
        <v>3.5168632409999998</v>
      </c>
      <c r="G579">
        <v>4.2494234339999997</v>
      </c>
      <c r="H579">
        <v>5.1915956059999999</v>
      </c>
      <c r="I579">
        <v>5.954783505</v>
      </c>
      <c r="J579">
        <v>6.3789346910000004</v>
      </c>
      <c r="K579">
        <v>6.78537839</v>
      </c>
      <c r="L579">
        <v>7.2052673049999996</v>
      </c>
      <c r="M579">
        <v>7.5694795140000002</v>
      </c>
      <c r="N579">
        <v>7.8581121420000004</v>
      </c>
      <c r="O579">
        <v>7.9646787430000003</v>
      </c>
      <c r="P579">
        <v>7.6869304310000004</v>
      </c>
      <c r="Q579">
        <v>7.5340173960000003</v>
      </c>
      <c r="R579">
        <v>7.466654642</v>
      </c>
      <c r="S579">
        <v>7.6329070290000001</v>
      </c>
      <c r="T579">
        <v>7.7786863789999998</v>
      </c>
      <c r="U579">
        <v>7.9618977400000004</v>
      </c>
      <c r="V579">
        <v>7.9930620960000001</v>
      </c>
      <c r="W579">
        <v>8.0258394319999997</v>
      </c>
      <c r="X579">
        <v>8.139815338</v>
      </c>
      <c r="Y579">
        <v>8.2985287190000001</v>
      </c>
      <c r="Z579">
        <v>8.4816515979999902</v>
      </c>
      <c r="AA579">
        <v>8.6882989590000008</v>
      </c>
      <c r="AB579">
        <v>8.9186390240000009</v>
      </c>
      <c r="AC579">
        <v>9.0781601750000007</v>
      </c>
      <c r="AD579">
        <v>9.2431261039999999</v>
      </c>
      <c r="AE579">
        <v>9.4069393100000003</v>
      </c>
      <c r="AF579">
        <v>9.5773598920000005</v>
      </c>
      <c r="AG579">
        <v>9.7561367709999995</v>
      </c>
      <c r="AH579">
        <v>9.8263657149999997</v>
      </c>
      <c r="AI579">
        <v>9.8988365750000007</v>
      </c>
      <c r="AJ579">
        <v>9.9761963189999996</v>
      </c>
      <c r="AK579">
        <v>10.05527459</v>
      </c>
      <c r="AL579">
        <v>10.13574358</v>
      </c>
      <c r="AM579">
        <v>10.1878061</v>
      </c>
      <c r="AN579">
        <v>10.24210295</v>
      </c>
      <c r="AO579">
        <v>10.29257658</v>
      </c>
      <c r="AP579">
        <v>10.34180506</v>
      </c>
      <c r="AQ579">
        <v>10.386820609999999</v>
      </c>
      <c r="AR579">
        <v>10.385591229999999</v>
      </c>
      <c r="AS579">
        <v>10.3841147</v>
      </c>
      <c r="AT579">
        <v>10.38113388</v>
      </c>
      <c r="AU579">
        <v>10.376698599999999</v>
      </c>
      <c r="AV579">
        <v>10.37496515</v>
      </c>
    </row>
    <row r="580" spans="1:48" x14ac:dyDescent="0.25">
      <c r="A580" s="27" t="s">
        <v>2382</v>
      </c>
      <c r="B580">
        <v>0.19372928894524399</v>
      </c>
      <c r="C580">
        <v>0.196839675342774</v>
      </c>
      <c r="D580">
        <v>0.20107641170000001</v>
      </c>
      <c r="E580">
        <v>0.19421123270000001</v>
      </c>
      <c r="F580">
        <v>0.1811292635</v>
      </c>
      <c r="G580">
        <v>0.16637607609999999</v>
      </c>
      <c r="H580">
        <v>0.16302722419999999</v>
      </c>
      <c r="I580">
        <v>0.15586702120000001</v>
      </c>
      <c r="J580">
        <v>0.14354992389999999</v>
      </c>
      <c r="K580">
        <v>0.13494800300000001</v>
      </c>
      <c r="L580">
        <v>0.13013933729999999</v>
      </c>
      <c r="M580">
        <v>0.12793115460000001</v>
      </c>
      <c r="N580">
        <v>0.1971696439</v>
      </c>
      <c r="O580">
        <v>0.26348623630000001</v>
      </c>
      <c r="P580">
        <v>0.31424161909999998</v>
      </c>
      <c r="Q580">
        <v>0.36534359</v>
      </c>
      <c r="R580">
        <v>0.41758033030000002</v>
      </c>
      <c r="S580">
        <v>0.64761603670000001</v>
      </c>
      <c r="T580">
        <v>0.8785540986</v>
      </c>
      <c r="U580">
        <v>1.116703617</v>
      </c>
      <c r="V580">
        <v>0.80826823910000001</v>
      </c>
      <c r="W580">
        <v>0.5191747243</v>
      </c>
      <c r="X580">
        <v>0.51973709990000005</v>
      </c>
      <c r="Y580">
        <v>0.52308463400000005</v>
      </c>
      <c r="Z580">
        <v>0.52784609549999995</v>
      </c>
      <c r="AA580">
        <v>0.53373708880000004</v>
      </c>
      <c r="AB580">
        <v>0.54089329819999998</v>
      </c>
      <c r="AC580">
        <v>0.56396107819999997</v>
      </c>
      <c r="AD580">
        <v>0.58742394519999996</v>
      </c>
      <c r="AE580">
        <v>0.61087386600000004</v>
      </c>
      <c r="AF580">
        <v>0.63495167669999997</v>
      </c>
      <c r="AG580">
        <v>0.65966278810000001</v>
      </c>
      <c r="AH580">
        <v>0.68860865339999999</v>
      </c>
      <c r="AI580">
        <v>0.71785141870000002</v>
      </c>
      <c r="AJ580">
        <v>0.74760397940000001</v>
      </c>
      <c r="AK580">
        <v>0.77816620759999999</v>
      </c>
      <c r="AL580">
        <v>0.80902033520000005</v>
      </c>
      <c r="AM580">
        <v>0.83337679679999999</v>
      </c>
      <c r="AN580">
        <v>0.85792869439999997</v>
      </c>
      <c r="AO580">
        <v>0.88216975269999998</v>
      </c>
      <c r="AP580">
        <v>0.90630357029999997</v>
      </c>
      <c r="AQ580">
        <v>0.93005725429999997</v>
      </c>
      <c r="AR580">
        <v>0.94911388399999996</v>
      </c>
      <c r="AS580">
        <v>0.96820756230000005</v>
      </c>
      <c r="AT580">
        <v>0.98721766609999995</v>
      </c>
      <c r="AU580">
        <v>1.006140915</v>
      </c>
      <c r="AV580">
        <v>1.025380197</v>
      </c>
    </row>
    <row r="581" spans="1:48" x14ac:dyDescent="0.25">
      <c r="A581" s="27" t="s">
        <v>2383</v>
      </c>
      <c r="B581">
        <v>0.57343869527792402</v>
      </c>
      <c r="C581">
        <v>0.58264543901461296</v>
      </c>
      <c r="D581">
        <v>0.5951861786</v>
      </c>
      <c r="E581">
        <v>0.58658068559999998</v>
      </c>
      <c r="F581">
        <v>0.55821787349999996</v>
      </c>
      <c r="G581">
        <v>0.52319995399999997</v>
      </c>
      <c r="H581">
        <v>0.52311678669999995</v>
      </c>
      <c r="I581">
        <v>0.51033395029999995</v>
      </c>
      <c r="J581">
        <v>0.47958423119999999</v>
      </c>
      <c r="K581">
        <v>0.46003417260000001</v>
      </c>
      <c r="L581">
        <v>0.45268272840000001</v>
      </c>
      <c r="M581">
        <v>0.45407057200000001</v>
      </c>
      <c r="N581">
        <v>0.68304087889999998</v>
      </c>
      <c r="O581">
        <v>0.90159993319999998</v>
      </c>
      <c r="P581">
        <v>1.0672907469999999</v>
      </c>
      <c r="Q581">
        <v>1.2346714379999999</v>
      </c>
      <c r="R581">
        <v>1.40616092</v>
      </c>
      <c r="S581">
        <v>1.458887979</v>
      </c>
      <c r="T581">
        <v>1.507958092</v>
      </c>
      <c r="U581">
        <v>1.5645741900000001</v>
      </c>
      <c r="V581">
        <v>1.2180362840000001</v>
      </c>
      <c r="W581">
        <v>0.89336655229999995</v>
      </c>
      <c r="X581">
        <v>0.8957568185</v>
      </c>
      <c r="Y581">
        <v>0.90296235749999998</v>
      </c>
      <c r="Z581">
        <v>0.9126353827</v>
      </c>
      <c r="AA581">
        <v>0.92394141070000002</v>
      </c>
      <c r="AB581">
        <v>0.93746862099999995</v>
      </c>
      <c r="AC581">
        <v>0.93614970180000001</v>
      </c>
      <c r="AD581">
        <v>0.93531549250000001</v>
      </c>
      <c r="AE581">
        <v>0.9342831909</v>
      </c>
      <c r="AF581">
        <v>0.93365679889999997</v>
      </c>
      <c r="AG581">
        <v>0.93373804549999995</v>
      </c>
      <c r="AH581">
        <v>0.9351080302</v>
      </c>
      <c r="AI581">
        <v>0.93666044650000002</v>
      </c>
      <c r="AJ581">
        <v>0.93864112789999998</v>
      </c>
      <c r="AK581">
        <v>0.94076593139999998</v>
      </c>
      <c r="AL581">
        <v>0.94298109080000003</v>
      </c>
      <c r="AM581">
        <v>0.94231060069999995</v>
      </c>
      <c r="AN581">
        <v>0.9418433155</v>
      </c>
      <c r="AO581">
        <v>0.94102188580000001</v>
      </c>
      <c r="AP581">
        <v>0.94008675789999996</v>
      </c>
      <c r="AQ581">
        <v>0.9387716518</v>
      </c>
      <c r="AR581">
        <v>0.93992146850000002</v>
      </c>
      <c r="AS581">
        <v>0.94105284050000004</v>
      </c>
      <c r="AT581">
        <v>0.94205161690000006</v>
      </c>
      <c r="AU581">
        <v>0.94292179129999998</v>
      </c>
      <c r="AV581">
        <v>0.94404103520000004</v>
      </c>
    </row>
    <row r="582" spans="1:48" x14ac:dyDescent="0.25">
      <c r="A582" s="27" t="s">
        <v>2384</v>
      </c>
      <c r="B582">
        <v>0.19372928894524399</v>
      </c>
      <c r="C582">
        <v>0.196839675342774</v>
      </c>
      <c r="D582">
        <v>0.20107641170000001</v>
      </c>
      <c r="E582">
        <v>0.2060068156</v>
      </c>
      <c r="F582">
        <v>0.20379949780000001</v>
      </c>
      <c r="G582">
        <v>0.19856953090000001</v>
      </c>
      <c r="H582">
        <v>0.20639021839999999</v>
      </c>
      <c r="I582">
        <v>0.20931023060000001</v>
      </c>
      <c r="J582">
        <v>0.2044779259</v>
      </c>
      <c r="K582">
        <v>0.20389997430000001</v>
      </c>
      <c r="L582">
        <v>0.20857706100000001</v>
      </c>
      <c r="M582">
        <v>0.21749111339999999</v>
      </c>
      <c r="N582">
        <v>0.25906053299999998</v>
      </c>
      <c r="O582">
        <v>0.29547895140000002</v>
      </c>
      <c r="P582">
        <v>0.3161676256</v>
      </c>
      <c r="Q582">
        <v>0.33953149659999998</v>
      </c>
      <c r="R582">
        <v>0.36519260009999999</v>
      </c>
      <c r="S582">
        <v>0.43273959519999999</v>
      </c>
      <c r="T582">
        <v>0.49983633459999999</v>
      </c>
      <c r="U582">
        <v>0.57014147810000004</v>
      </c>
      <c r="V582">
        <v>0.44830791050000002</v>
      </c>
      <c r="W582">
        <v>0.33417148549999998</v>
      </c>
      <c r="X582">
        <v>0.33857243149999999</v>
      </c>
      <c r="Y582">
        <v>0.34483060259999998</v>
      </c>
      <c r="Z582">
        <v>0.35209675689999997</v>
      </c>
      <c r="AA582">
        <v>0.3601943829</v>
      </c>
      <c r="AB582">
        <v>0.36926111900000003</v>
      </c>
      <c r="AC582">
        <v>0.36904146869999999</v>
      </c>
      <c r="AD582">
        <v>0.36901419400000002</v>
      </c>
      <c r="AE582">
        <v>0.36891016780000002</v>
      </c>
      <c r="AF582">
        <v>0.36898865359999999</v>
      </c>
      <c r="AG582">
        <v>0.36934882699999999</v>
      </c>
      <c r="AH582">
        <v>0.37014065730000001</v>
      </c>
      <c r="AI582">
        <v>0.3710061509</v>
      </c>
      <c r="AJ582">
        <v>0.37204290000000001</v>
      </c>
      <c r="AK582">
        <v>0.37317154270000003</v>
      </c>
      <c r="AL582">
        <v>0.37433818130000002</v>
      </c>
      <c r="AM582">
        <v>0.37446617580000002</v>
      </c>
      <c r="AN582">
        <v>0.37467517080000001</v>
      </c>
      <c r="AO582">
        <v>0.3747434691</v>
      </c>
      <c r="AP582">
        <v>0.37476647899999999</v>
      </c>
      <c r="AQ582">
        <v>0.37463779200000003</v>
      </c>
      <c r="AR582">
        <v>0.37526581510000001</v>
      </c>
      <c r="AS582">
        <v>0.37588699990000002</v>
      </c>
      <c r="AT582">
        <v>0.37645572059999999</v>
      </c>
      <c r="AU582">
        <v>0.37697350270000002</v>
      </c>
      <c r="AV582">
        <v>0.37759133550000001</v>
      </c>
    </row>
    <row r="583" spans="1:48" x14ac:dyDescent="0.25">
      <c r="A583" s="27" t="s">
        <v>2385</v>
      </c>
      <c r="B583">
        <v>0.38745857789048899</v>
      </c>
      <c r="C583">
        <v>0.39367935068554899</v>
      </c>
      <c r="D583">
        <v>0.40215282340000003</v>
      </c>
      <c r="E583">
        <v>0.52785940669999998</v>
      </c>
      <c r="F583">
        <v>0.66903134630000005</v>
      </c>
      <c r="G583">
        <v>0.83514646530000003</v>
      </c>
      <c r="H583">
        <v>1.1121050910000001</v>
      </c>
      <c r="I583">
        <v>1.444953446</v>
      </c>
      <c r="J583">
        <v>1.808491662</v>
      </c>
      <c r="K583">
        <v>2.3104359379999999</v>
      </c>
      <c r="L583">
        <v>3.0279589589999998</v>
      </c>
      <c r="M583">
        <v>4.0451221259999999</v>
      </c>
      <c r="N583">
        <v>3.8683426839999999</v>
      </c>
      <c r="O583">
        <v>3.593469174</v>
      </c>
      <c r="P583">
        <v>3.159846978</v>
      </c>
      <c r="Q583">
        <v>2.8020055099999999</v>
      </c>
      <c r="R583">
        <v>2.4914821520000001</v>
      </c>
      <c r="S583">
        <v>2.984409791</v>
      </c>
      <c r="T583">
        <v>3.4745633090000001</v>
      </c>
      <c r="U583">
        <v>3.9873499639999999</v>
      </c>
      <c r="V583">
        <v>3.4476889970000002</v>
      </c>
      <c r="W583">
        <v>2.942768322</v>
      </c>
      <c r="X583">
        <v>3.1004590510000001</v>
      </c>
      <c r="Y583">
        <v>3.2764050980000001</v>
      </c>
      <c r="Z583">
        <v>3.4641103530000001</v>
      </c>
      <c r="AA583">
        <v>3.6707587629999998</v>
      </c>
      <c r="AB583">
        <v>3.8907546100000001</v>
      </c>
      <c r="AC583">
        <v>4.0265616700000004</v>
      </c>
      <c r="AD583">
        <v>4.1650647520000001</v>
      </c>
      <c r="AE583">
        <v>4.3033465870000001</v>
      </c>
      <c r="AF583">
        <v>4.4504750489999996</v>
      </c>
      <c r="AG583">
        <v>4.6019081489999998</v>
      </c>
      <c r="AH583">
        <v>4.6947929779999997</v>
      </c>
      <c r="AI583">
        <v>4.7890941700000003</v>
      </c>
      <c r="AJ583">
        <v>4.8861440570000001</v>
      </c>
      <c r="AK583">
        <v>4.987523038</v>
      </c>
      <c r="AL583">
        <v>5.0900604219999996</v>
      </c>
      <c r="AM583">
        <v>5.1731211090000002</v>
      </c>
      <c r="AN583">
        <v>5.2573520169999997</v>
      </c>
      <c r="AO583">
        <v>5.3396469560000002</v>
      </c>
      <c r="AP583">
        <v>5.4212944649999999</v>
      </c>
      <c r="AQ583">
        <v>5.5007027009999998</v>
      </c>
      <c r="AR583">
        <v>5.6247146749999999</v>
      </c>
      <c r="AS583">
        <v>5.748980671</v>
      </c>
      <c r="AT583">
        <v>5.8727825259999999</v>
      </c>
      <c r="AU583">
        <v>5.996096273</v>
      </c>
      <c r="AV583">
        <v>6.1213228669999999</v>
      </c>
    </row>
    <row r="584" spans="1:48" x14ac:dyDescent="0.25">
      <c r="A584" s="29" t="s">
        <v>2386</v>
      </c>
      <c r="C584">
        <v>0.70669313810225498</v>
      </c>
      <c r="D584">
        <v>0.71066546880000003</v>
      </c>
      <c r="E584">
        <v>0.70761269449999997</v>
      </c>
      <c r="F584">
        <v>0.78087648470000004</v>
      </c>
      <c r="G584">
        <v>0.79873525779999999</v>
      </c>
      <c r="H584">
        <v>0.78948766479999999</v>
      </c>
      <c r="I584">
        <v>0.85369215970000001</v>
      </c>
      <c r="J584">
        <v>0.8608247107</v>
      </c>
      <c r="K584">
        <v>0.8164394224</v>
      </c>
      <c r="L584">
        <v>0.77210169110000004</v>
      </c>
      <c r="M584">
        <v>0.69788597460000001</v>
      </c>
      <c r="N584">
        <v>0.71071357930000001</v>
      </c>
      <c r="O584">
        <v>0.77047599850000004</v>
      </c>
      <c r="P584">
        <v>0.84912353539999996</v>
      </c>
      <c r="Q584">
        <v>1.331615607</v>
      </c>
      <c r="R584">
        <v>1.2506507469999999</v>
      </c>
      <c r="S584">
        <v>1.3466477100000001</v>
      </c>
      <c r="T584">
        <v>1.3451529010000001</v>
      </c>
      <c r="U584">
        <v>1.333578004</v>
      </c>
      <c r="V584">
        <v>1.32235641</v>
      </c>
      <c r="W584">
        <v>1.3132802889999999</v>
      </c>
      <c r="X584">
        <v>0.46370760389999999</v>
      </c>
      <c r="Y584">
        <v>0.45814773469999998</v>
      </c>
      <c r="Z584">
        <v>0.45776892000000002</v>
      </c>
      <c r="AA584">
        <v>0.45897758030000002</v>
      </c>
      <c r="AB584">
        <v>0.46013429789999999</v>
      </c>
      <c r="AC584">
        <v>0.46519951389999997</v>
      </c>
      <c r="AD584">
        <v>0.46856869350000002</v>
      </c>
      <c r="AE584">
        <v>0.47172697250000001</v>
      </c>
      <c r="AF584">
        <v>0.47471642990000001</v>
      </c>
      <c r="AG584">
        <v>0.4774599008</v>
      </c>
      <c r="AH584">
        <v>0.48043505539999998</v>
      </c>
      <c r="AI584">
        <v>0.483450027</v>
      </c>
      <c r="AJ584">
        <v>0.48621235820000003</v>
      </c>
      <c r="AK584">
        <v>0.48892945329999998</v>
      </c>
      <c r="AL584">
        <v>0.49166152930000001</v>
      </c>
      <c r="AM584">
        <v>0.50082997090000003</v>
      </c>
      <c r="AN584">
        <v>0.51100006389999997</v>
      </c>
      <c r="AO584">
        <v>0.5218571233</v>
      </c>
      <c r="AP584">
        <v>0.53311015740000001</v>
      </c>
      <c r="AQ584">
        <v>0.54505976649999999</v>
      </c>
      <c r="AR584">
        <v>0.55246078369999996</v>
      </c>
      <c r="AS584">
        <v>0.5593819645</v>
      </c>
      <c r="AT584">
        <v>0.56639029159999998</v>
      </c>
      <c r="AU584">
        <v>0.5735790637</v>
      </c>
      <c r="AV584">
        <v>0.58074569009999999</v>
      </c>
    </row>
    <row r="585" spans="1:48" x14ac:dyDescent="0.25">
      <c r="A585" s="29" t="s">
        <v>2387</v>
      </c>
      <c r="C585">
        <v>51.5231206821867</v>
      </c>
      <c r="D585">
        <v>51.62614937</v>
      </c>
      <c r="E585">
        <v>51.596121500000002</v>
      </c>
      <c r="F585">
        <v>59.336700659999998</v>
      </c>
      <c r="G585">
        <v>47.327292730000003</v>
      </c>
      <c r="H585">
        <v>54.508285010000002</v>
      </c>
      <c r="I585">
        <v>61.890530130000002</v>
      </c>
      <c r="J585">
        <v>67.547469899999996</v>
      </c>
      <c r="K585">
        <v>64.382133999999894</v>
      </c>
      <c r="L585">
        <v>59.392643159999999</v>
      </c>
      <c r="M585">
        <v>51.054451919999998</v>
      </c>
      <c r="N585">
        <v>46.551464559999999</v>
      </c>
      <c r="O585">
        <v>51.358777699999997</v>
      </c>
      <c r="P585">
        <v>58.886407120000001</v>
      </c>
      <c r="Q585">
        <v>55.655134609999998</v>
      </c>
      <c r="R585">
        <v>56.73852205</v>
      </c>
      <c r="S585">
        <v>58.516815219999998</v>
      </c>
      <c r="T585">
        <v>60.730894409999998</v>
      </c>
      <c r="U585">
        <v>62.980972119999997</v>
      </c>
      <c r="V585">
        <v>65.325815149999997</v>
      </c>
      <c r="W585">
        <v>68.141276610000006</v>
      </c>
      <c r="X585">
        <v>66.221371939999997</v>
      </c>
      <c r="Y585">
        <v>64.751068579999995</v>
      </c>
      <c r="Z585">
        <v>63.323703649999999</v>
      </c>
      <c r="AA585">
        <v>61.927755759999997</v>
      </c>
      <c r="AB585">
        <v>60.543752789999999</v>
      </c>
      <c r="AC585">
        <v>59.414529469999998</v>
      </c>
      <c r="AD585">
        <v>58.275583939999997</v>
      </c>
      <c r="AE585">
        <v>57.15468894</v>
      </c>
      <c r="AF585">
        <v>56.054723369999998</v>
      </c>
      <c r="AG585">
        <v>54.974980500000001</v>
      </c>
      <c r="AH585">
        <v>53.840730389999997</v>
      </c>
      <c r="AI585">
        <v>52.708843549999997</v>
      </c>
      <c r="AJ585">
        <v>51.589753289999997</v>
      </c>
      <c r="AK585">
        <v>50.489675550000001</v>
      </c>
      <c r="AL585">
        <v>49.40762213</v>
      </c>
      <c r="AM585">
        <v>48.849232430000001</v>
      </c>
      <c r="AN585">
        <v>48.331056480000001</v>
      </c>
      <c r="AO585">
        <v>47.914424330000003</v>
      </c>
      <c r="AP585">
        <v>48.248057209999999</v>
      </c>
      <c r="AQ585">
        <v>48.73386902</v>
      </c>
      <c r="AR585">
        <v>49.181870750000002</v>
      </c>
      <c r="AS585">
        <v>49.625706870000002</v>
      </c>
      <c r="AT585">
        <v>50.06290826</v>
      </c>
      <c r="AU585">
        <v>50.49520004</v>
      </c>
      <c r="AV585">
        <v>50.934322989999998</v>
      </c>
    </row>
    <row r="586" spans="1:48" x14ac:dyDescent="0.25">
      <c r="A586" s="29" t="s">
        <v>2388</v>
      </c>
      <c r="C586">
        <v>73.2660640869953</v>
      </c>
      <c r="D586">
        <v>73.287456950000006</v>
      </c>
      <c r="E586">
        <v>73.523895350000004</v>
      </c>
      <c r="F586">
        <v>74.737482189999994</v>
      </c>
      <c r="G586">
        <v>75.535179999999997</v>
      </c>
      <c r="H586">
        <v>75.492773360000001</v>
      </c>
      <c r="I586">
        <v>76.999870729999998</v>
      </c>
      <c r="J586">
        <v>78.533377669999894</v>
      </c>
      <c r="K586">
        <v>79.171261939999894</v>
      </c>
      <c r="L586">
        <v>79.525781539999997</v>
      </c>
      <c r="M586">
        <v>79.915426940000003</v>
      </c>
      <c r="N586">
        <v>81.451333430000005</v>
      </c>
      <c r="O586">
        <v>83.004739959999995</v>
      </c>
      <c r="P586">
        <v>84.493242089999995</v>
      </c>
      <c r="Q586">
        <v>87.018954440000002</v>
      </c>
      <c r="R586">
        <v>87.870636730000001</v>
      </c>
      <c r="S586">
        <v>90.961766409999996</v>
      </c>
      <c r="T586">
        <v>94.553940659999995</v>
      </c>
      <c r="U586">
        <v>98.260080799999997</v>
      </c>
      <c r="V586">
        <v>96.46111234</v>
      </c>
      <c r="W586">
        <v>94.566556460000001</v>
      </c>
      <c r="X586">
        <v>91.924606170000004</v>
      </c>
      <c r="Y586">
        <v>91.156236829999997</v>
      </c>
      <c r="Z586">
        <v>90.409777360000007</v>
      </c>
      <c r="AA586">
        <v>89.883575410000006</v>
      </c>
      <c r="AB586">
        <v>89.367138429999997</v>
      </c>
      <c r="AC586">
        <v>89.825398059999998</v>
      </c>
      <c r="AD586">
        <v>90.186702870000005</v>
      </c>
      <c r="AE586">
        <v>90.562061009999894</v>
      </c>
      <c r="AF586">
        <v>90.900933800000004</v>
      </c>
      <c r="AG586">
        <v>91.215014550000006</v>
      </c>
      <c r="AH586">
        <v>91.501977499999995</v>
      </c>
      <c r="AI586">
        <v>91.799420479999995</v>
      </c>
      <c r="AJ586">
        <v>92.056575620000004</v>
      </c>
      <c r="AK586">
        <v>92.288189000000003</v>
      </c>
      <c r="AL586">
        <v>92.498000270000006</v>
      </c>
      <c r="AM586">
        <v>92.615497649999995</v>
      </c>
      <c r="AN586">
        <v>92.706096830000007</v>
      </c>
      <c r="AO586">
        <v>92.765890459999994</v>
      </c>
      <c r="AP586">
        <v>92.806509340000005</v>
      </c>
      <c r="AQ586">
        <v>92.837237009999996</v>
      </c>
      <c r="AR586">
        <v>92.767549320000001</v>
      </c>
      <c r="AS586">
        <v>92.753693119999994</v>
      </c>
      <c r="AT586">
        <v>92.760484480000002</v>
      </c>
      <c r="AU586">
        <v>92.776523650000001</v>
      </c>
      <c r="AV586">
        <v>92.792617730000003</v>
      </c>
    </row>
    <row r="587" spans="1:48" x14ac:dyDescent="0.25">
      <c r="A587" s="29" t="s">
        <v>2389</v>
      </c>
      <c r="C587">
        <v>47.351267186874999</v>
      </c>
      <c r="D587">
        <v>47.174036719999997</v>
      </c>
      <c r="E587">
        <v>46.127939419999997</v>
      </c>
      <c r="F587">
        <v>50.150750789999996</v>
      </c>
      <c r="G587">
        <v>42.222374549999998</v>
      </c>
      <c r="H587">
        <v>44.063508460000001</v>
      </c>
      <c r="I587">
        <v>47.233787829999997</v>
      </c>
      <c r="J587">
        <v>50.160538070000001</v>
      </c>
      <c r="K587">
        <v>47.46064397</v>
      </c>
      <c r="L587">
        <v>43.549028360000001</v>
      </c>
      <c r="M587">
        <v>38.682590169999997</v>
      </c>
      <c r="N587">
        <v>35.696775279999997</v>
      </c>
      <c r="O587">
        <v>37.739849159999999</v>
      </c>
      <c r="P587">
        <v>41.325780870000003</v>
      </c>
      <c r="Q587">
        <v>40.955972449999997</v>
      </c>
      <c r="R587">
        <v>40.83020638</v>
      </c>
      <c r="S587">
        <v>41.295639489999999</v>
      </c>
      <c r="T587">
        <v>41.740395679999999</v>
      </c>
      <c r="U587">
        <v>42.309430759999998</v>
      </c>
      <c r="V587">
        <v>44.666532259999997</v>
      </c>
      <c r="W587">
        <v>47.281520460000003</v>
      </c>
      <c r="X587">
        <v>44.337479600000002</v>
      </c>
      <c r="Y587">
        <v>43.961286200000004</v>
      </c>
      <c r="Z587">
        <v>43.676613850000003</v>
      </c>
      <c r="AA587">
        <v>43.386937959999997</v>
      </c>
      <c r="AB587">
        <v>43.082506930000001</v>
      </c>
      <c r="AC587">
        <v>43.000783949999999</v>
      </c>
      <c r="AD587">
        <v>42.871274370000002</v>
      </c>
      <c r="AE587">
        <v>42.752939759999997</v>
      </c>
      <c r="AF587">
        <v>42.623906609999999</v>
      </c>
      <c r="AG587">
        <v>42.498660749999999</v>
      </c>
      <c r="AH587">
        <v>42.467945829999998</v>
      </c>
      <c r="AI587">
        <v>42.403164760000003</v>
      </c>
      <c r="AJ587">
        <v>42.303526570000002</v>
      </c>
      <c r="AK587">
        <v>42.207964050000001</v>
      </c>
      <c r="AL587">
        <v>42.112735239999999</v>
      </c>
      <c r="AM587">
        <v>42.036605190000003</v>
      </c>
      <c r="AN587">
        <v>41.882098390000003</v>
      </c>
      <c r="AO587">
        <v>41.720643930000001</v>
      </c>
      <c r="AP587">
        <v>41.570637910000002</v>
      </c>
      <c r="AQ587">
        <v>41.437594539999999</v>
      </c>
      <c r="AR587">
        <v>41.396806060000003</v>
      </c>
      <c r="AS587">
        <v>41.350240919999997</v>
      </c>
      <c r="AT587">
        <v>41.312266049999998</v>
      </c>
      <c r="AU587">
        <v>41.276884529999997</v>
      </c>
      <c r="AV587">
        <v>41.239911909999996</v>
      </c>
    </row>
    <row r="588" spans="1:48" x14ac:dyDescent="0.25">
      <c r="A588" s="29" t="s">
        <v>2390</v>
      </c>
      <c r="C588">
        <v>51.430588263602303</v>
      </c>
      <c r="D588">
        <v>51.510910809999999</v>
      </c>
      <c r="E588">
        <v>51.457244580000001</v>
      </c>
      <c r="F588">
        <v>59.216845900000003</v>
      </c>
      <c r="G588">
        <v>46.898524010000003</v>
      </c>
      <c r="H588">
        <v>54.12867</v>
      </c>
      <c r="I588">
        <v>61.634867219999997</v>
      </c>
      <c r="J588">
        <v>67.419761539999996</v>
      </c>
      <c r="K588">
        <v>64.109193189999999</v>
      </c>
      <c r="L588">
        <v>58.892800800000003</v>
      </c>
      <c r="M588">
        <v>50.133655529999999</v>
      </c>
      <c r="N588">
        <v>45.350583</v>
      </c>
      <c r="O588">
        <v>50.347654740000003</v>
      </c>
      <c r="P588">
        <v>58.18352539</v>
      </c>
      <c r="Q588">
        <v>54.757652980000003</v>
      </c>
      <c r="R588">
        <v>55.91619197</v>
      </c>
      <c r="S588">
        <v>57.7830607</v>
      </c>
      <c r="T588">
        <v>60.069896880000002</v>
      </c>
      <c r="U588">
        <v>62.421926769999999</v>
      </c>
      <c r="V588">
        <v>64.904975870000001</v>
      </c>
      <c r="W588">
        <v>67.892436840000002</v>
      </c>
      <c r="X588">
        <v>65.900788329999997</v>
      </c>
      <c r="Y588">
        <v>64.392017519999996</v>
      </c>
      <c r="Z588">
        <v>62.924898399999996</v>
      </c>
      <c r="AA588">
        <v>61.48809164</v>
      </c>
      <c r="AB588">
        <v>60.063370130000003</v>
      </c>
      <c r="AC588">
        <v>58.891034580000003</v>
      </c>
      <c r="AD588">
        <v>57.713248409999999</v>
      </c>
      <c r="AE588">
        <v>56.555293579999997</v>
      </c>
      <c r="AF588">
        <v>55.420340320000001</v>
      </c>
      <c r="AG588">
        <v>54.307532889999997</v>
      </c>
      <c r="AH588">
        <v>53.142873539999997</v>
      </c>
      <c r="AI588">
        <v>51.981725609999998</v>
      </c>
      <c r="AJ588">
        <v>50.835861319999999</v>
      </c>
      <c r="AK588">
        <v>49.711219319999998</v>
      </c>
      <c r="AL588">
        <v>48.6066261</v>
      </c>
      <c r="AM588">
        <v>48.051610959999998</v>
      </c>
      <c r="AN588">
        <v>47.535738209999998</v>
      </c>
      <c r="AO588">
        <v>47.121496749999999</v>
      </c>
      <c r="AP588">
        <v>47.44460462</v>
      </c>
      <c r="AQ588">
        <v>47.914039430000003</v>
      </c>
      <c r="AR588">
        <v>48.352316590000001</v>
      </c>
      <c r="AS588">
        <v>48.78723196</v>
      </c>
      <c r="AT588">
        <v>49.216870399999998</v>
      </c>
      <c r="AU588">
        <v>49.642716159999999</v>
      </c>
      <c r="AV588">
        <v>50.075931750000002</v>
      </c>
    </row>
    <row r="589" spans="1:48" x14ac:dyDescent="0.25">
      <c r="A589" s="29" t="s">
        <v>2391</v>
      </c>
      <c r="C589">
        <v>62.329863688551598</v>
      </c>
      <c r="D589">
        <v>65.743950560000002</v>
      </c>
      <c r="E589">
        <v>62.954792570000002</v>
      </c>
      <c r="F589">
        <v>66.694177850000003</v>
      </c>
      <c r="G589">
        <v>68.346704790000004</v>
      </c>
      <c r="H589">
        <v>70.005365150000003</v>
      </c>
      <c r="I589">
        <v>70.838365710000005</v>
      </c>
      <c r="J589">
        <v>71.453553249999999</v>
      </c>
      <c r="K589">
        <v>71.794934679999997</v>
      </c>
      <c r="L589">
        <v>71.592529769999999</v>
      </c>
      <c r="M589">
        <v>71.466917120000005</v>
      </c>
      <c r="N589">
        <v>72.747892050000004</v>
      </c>
      <c r="O589">
        <v>73.049982499999999</v>
      </c>
      <c r="P589">
        <v>73.700716360000001</v>
      </c>
      <c r="Q589">
        <v>74.227499330000001</v>
      </c>
      <c r="R589">
        <v>73.423756460000007</v>
      </c>
      <c r="S589">
        <v>72.626928599999999</v>
      </c>
      <c r="T589">
        <v>72.833013219999998</v>
      </c>
      <c r="U589">
        <v>72.763329940000006</v>
      </c>
      <c r="V589">
        <v>72.365482400000005</v>
      </c>
      <c r="W589">
        <v>72.120645330000002</v>
      </c>
      <c r="X589">
        <v>71.352764710000002</v>
      </c>
      <c r="Y589">
        <v>70.503195430000005</v>
      </c>
      <c r="Z589">
        <v>69.718983300000005</v>
      </c>
      <c r="AA589">
        <v>68.983297350000001</v>
      </c>
      <c r="AB589">
        <v>68.258709199999998</v>
      </c>
      <c r="AC589">
        <v>67.835864610000002</v>
      </c>
      <c r="AD589">
        <v>67.337800220000005</v>
      </c>
      <c r="AE589">
        <v>66.832050609999996</v>
      </c>
      <c r="AF589">
        <v>66.315443369999997</v>
      </c>
      <c r="AG589">
        <v>65.791185940000005</v>
      </c>
      <c r="AH589">
        <v>65.154922630000002</v>
      </c>
      <c r="AI589">
        <v>64.502980410000006</v>
      </c>
      <c r="AJ589">
        <v>63.823761810000001</v>
      </c>
      <c r="AK589">
        <v>63.130202840000003</v>
      </c>
      <c r="AL589">
        <v>62.422150369999997</v>
      </c>
      <c r="AM589">
        <v>61.772613919999998</v>
      </c>
      <c r="AN589">
        <v>61.179785189999997</v>
      </c>
      <c r="AO589">
        <v>60.685794360000003</v>
      </c>
      <c r="AP589">
        <v>61.148081529999999</v>
      </c>
      <c r="AQ589">
        <v>61.853616449999997</v>
      </c>
      <c r="AR589">
        <v>62.401660499999998</v>
      </c>
      <c r="AS589">
        <v>62.930352769999999</v>
      </c>
      <c r="AT589">
        <v>63.428751300000002</v>
      </c>
      <c r="AU589">
        <v>63.902580800000003</v>
      </c>
      <c r="AV589">
        <v>64.372529940000007</v>
      </c>
    </row>
    <row r="590" spans="1:48" x14ac:dyDescent="0.25">
      <c r="A590" s="29" t="s">
        <v>2392</v>
      </c>
      <c r="C590">
        <v>71.192870076356897</v>
      </c>
      <c r="D590">
        <v>71.262190680000003</v>
      </c>
      <c r="E590">
        <v>71.600930890000001</v>
      </c>
      <c r="F590">
        <v>72.023889130000001</v>
      </c>
      <c r="G590">
        <v>73.16161443</v>
      </c>
      <c r="H590">
        <v>72.488174580000006</v>
      </c>
      <c r="I590">
        <v>73.442577869999994</v>
      </c>
      <c r="J590">
        <v>74.696515770000005</v>
      </c>
      <c r="K590">
        <v>75.301714340000004</v>
      </c>
      <c r="L590">
        <v>75.38644644</v>
      </c>
      <c r="M590">
        <v>75.434222009999999</v>
      </c>
      <c r="N590">
        <v>76.969092779999997</v>
      </c>
      <c r="O590">
        <v>78.187940810000001</v>
      </c>
      <c r="P590">
        <v>79.406406700000005</v>
      </c>
      <c r="Q590">
        <v>81.846331120000002</v>
      </c>
      <c r="R590">
        <v>82.499260509999999</v>
      </c>
      <c r="S590">
        <v>85.979008750000006</v>
      </c>
      <c r="T590">
        <v>90.300060070000001</v>
      </c>
      <c r="U590">
        <v>94.797853689999997</v>
      </c>
      <c r="V590">
        <v>93.408481010000003</v>
      </c>
      <c r="W590">
        <v>92.297533650000005</v>
      </c>
      <c r="X590">
        <v>90.085546140000005</v>
      </c>
      <c r="Y590">
        <v>89.406368130000004</v>
      </c>
      <c r="Z590">
        <v>88.787493170000005</v>
      </c>
      <c r="AA590">
        <v>88.390415110000006</v>
      </c>
      <c r="AB590">
        <v>88.096261330000004</v>
      </c>
      <c r="AC590">
        <v>88.778069329999994</v>
      </c>
      <c r="AD590">
        <v>89.206918079999994</v>
      </c>
      <c r="AE590">
        <v>89.682730559999996</v>
      </c>
      <c r="AF590">
        <v>90.210007899999894</v>
      </c>
      <c r="AG590">
        <v>90.756265639999995</v>
      </c>
      <c r="AH590">
        <v>91.30681835</v>
      </c>
      <c r="AI590">
        <v>91.854863629999997</v>
      </c>
      <c r="AJ590">
        <v>92.415566240000004</v>
      </c>
      <c r="AK590">
        <v>93.025180019999894</v>
      </c>
      <c r="AL590">
        <v>93.644672830000005</v>
      </c>
      <c r="AM590">
        <v>94.087488350000001</v>
      </c>
      <c r="AN590">
        <v>94.525596469999996</v>
      </c>
      <c r="AO590">
        <v>94.975486889999999</v>
      </c>
      <c r="AP590">
        <v>95.436208829999998</v>
      </c>
      <c r="AQ590">
        <v>95.912657050000007</v>
      </c>
      <c r="AR590">
        <v>96.105631720000005</v>
      </c>
      <c r="AS590">
        <v>96.246723399999894</v>
      </c>
      <c r="AT590">
        <v>96.406366109999894</v>
      </c>
      <c r="AU590">
        <v>96.598670389999995</v>
      </c>
      <c r="AV590">
        <v>96.817072249999995</v>
      </c>
    </row>
    <row r="591" spans="1:48" x14ac:dyDescent="0.25">
      <c r="A591" s="29" t="s">
        <v>2393</v>
      </c>
      <c r="C591">
        <v>223.60227854817799</v>
      </c>
      <c r="D591">
        <v>224.26164299999999</v>
      </c>
      <c r="E591">
        <v>226.83094929999999</v>
      </c>
      <c r="F591">
        <v>237.27445729999999</v>
      </c>
      <c r="G591">
        <v>228.7014552</v>
      </c>
      <c r="H591">
        <v>240.1093841</v>
      </c>
      <c r="I591">
        <v>253.90276499999999</v>
      </c>
      <c r="J591">
        <v>268.04407279999998</v>
      </c>
      <c r="K591">
        <v>269.05635790000002</v>
      </c>
      <c r="L591">
        <v>264.10161959999999</v>
      </c>
      <c r="M591">
        <v>252.04652400000001</v>
      </c>
      <c r="N591">
        <v>252.63777899999999</v>
      </c>
      <c r="O591">
        <v>266.11100069999998</v>
      </c>
      <c r="P591">
        <v>288.18066570000002</v>
      </c>
      <c r="Q591">
        <v>303.1718803</v>
      </c>
      <c r="R591">
        <v>325.14702110000002</v>
      </c>
      <c r="S591">
        <v>295.3422478</v>
      </c>
      <c r="T591">
        <v>292.69358640000002</v>
      </c>
      <c r="U591">
        <v>297.73489219999999</v>
      </c>
      <c r="V591">
        <v>298.97988370000002</v>
      </c>
      <c r="W591">
        <v>299.86598170000002</v>
      </c>
      <c r="X591">
        <v>296.85263300000003</v>
      </c>
      <c r="Y591">
        <v>294.16019110000002</v>
      </c>
      <c r="Z591">
        <v>291.60126389999999</v>
      </c>
      <c r="AA591">
        <v>289.39319269999999</v>
      </c>
      <c r="AB591">
        <v>287.33500709999998</v>
      </c>
      <c r="AC591">
        <v>286.81222279999997</v>
      </c>
      <c r="AD591">
        <v>286.84222089999997</v>
      </c>
      <c r="AE591">
        <v>286.98407759999998</v>
      </c>
      <c r="AF591">
        <v>287.1403909</v>
      </c>
      <c r="AG591">
        <v>287.36799960000002</v>
      </c>
      <c r="AH591">
        <v>288.70682699999998</v>
      </c>
      <c r="AI591">
        <v>289.35154010000002</v>
      </c>
      <c r="AJ591">
        <v>289.9136365</v>
      </c>
      <c r="AK591">
        <v>290.55472600000002</v>
      </c>
      <c r="AL591">
        <v>291.18797189999998</v>
      </c>
      <c r="AM591">
        <v>296.0371495</v>
      </c>
      <c r="AN591">
        <v>302.11412150000001</v>
      </c>
      <c r="AO591">
        <v>308.72062240000002</v>
      </c>
      <c r="AP591">
        <v>315.92279760000002</v>
      </c>
      <c r="AQ591">
        <v>323.80374369999998</v>
      </c>
      <c r="AR591">
        <v>328.13233129999998</v>
      </c>
      <c r="AS591">
        <v>332.48334299999999</v>
      </c>
      <c r="AT591">
        <v>337.05308669999999</v>
      </c>
      <c r="AU591">
        <v>341.839314</v>
      </c>
      <c r="AV591">
        <v>346.84091319999999</v>
      </c>
    </row>
    <row r="592" spans="1:48" x14ac:dyDescent="0.25">
      <c r="A592" s="29" t="s">
        <v>2394</v>
      </c>
      <c r="C592">
        <v>76.782812020715696</v>
      </c>
      <c r="D592">
        <v>76.069555949999994</v>
      </c>
      <c r="E592">
        <v>75.682599499999995</v>
      </c>
      <c r="F592">
        <v>76.812990020000001</v>
      </c>
      <c r="G592">
        <v>76.570663100000004</v>
      </c>
      <c r="H592">
        <v>78.357732970000001</v>
      </c>
      <c r="I592">
        <v>80.002550499999998</v>
      </c>
      <c r="J592">
        <v>82.211024350000002</v>
      </c>
      <c r="K592">
        <v>82.487925000000004</v>
      </c>
      <c r="L592">
        <v>81.406416890000003</v>
      </c>
      <c r="M592">
        <v>79.776155860000003</v>
      </c>
      <c r="N592">
        <v>79.214900830000005</v>
      </c>
      <c r="O592">
        <v>81.241437300000001</v>
      </c>
      <c r="P592">
        <v>84.625437730000002</v>
      </c>
      <c r="Q592">
        <v>89.00025497</v>
      </c>
      <c r="R592">
        <v>90.761912140000007</v>
      </c>
      <c r="S592">
        <v>94.586054290000007</v>
      </c>
      <c r="T592">
        <v>97.403133060000002</v>
      </c>
      <c r="U592">
        <v>100.27968079999999</v>
      </c>
      <c r="V592">
        <v>108.723787</v>
      </c>
      <c r="W592">
        <v>121.40632119999999</v>
      </c>
      <c r="X592">
        <v>109.61261469999999</v>
      </c>
      <c r="Y592">
        <v>108.37194820000001</v>
      </c>
      <c r="Z592">
        <v>108.4427345</v>
      </c>
      <c r="AA592">
        <v>108.6582159</v>
      </c>
      <c r="AB592">
        <v>108.6046533</v>
      </c>
      <c r="AC592">
        <v>109.3615535</v>
      </c>
      <c r="AD592">
        <v>109.91835020000001</v>
      </c>
      <c r="AE592">
        <v>110.4872902</v>
      </c>
      <c r="AF592">
        <v>111.0334739</v>
      </c>
      <c r="AG592">
        <v>111.6163097</v>
      </c>
      <c r="AH592">
        <v>112.31757330000001</v>
      </c>
      <c r="AI592">
        <v>113.0366157</v>
      </c>
      <c r="AJ592">
        <v>113.7440587</v>
      </c>
      <c r="AK592">
        <v>114.45108639999999</v>
      </c>
      <c r="AL592">
        <v>115.1652761</v>
      </c>
      <c r="AM592">
        <v>117.4601035</v>
      </c>
      <c r="AN592">
        <v>119.8777662</v>
      </c>
      <c r="AO592">
        <v>122.4288935</v>
      </c>
      <c r="AP592">
        <v>125.13347899999999</v>
      </c>
      <c r="AQ592">
        <v>128.01519329999999</v>
      </c>
      <c r="AR592">
        <v>123.1447077</v>
      </c>
      <c r="AS592">
        <v>124.2668864</v>
      </c>
      <c r="AT592">
        <v>125.792614</v>
      </c>
      <c r="AU592">
        <v>127.07957759999999</v>
      </c>
      <c r="AV592">
        <v>128.18055390000001</v>
      </c>
    </row>
    <row r="593" spans="1:48" x14ac:dyDescent="0.25">
      <c r="A593" s="29" t="s">
        <v>2395</v>
      </c>
      <c r="C593">
        <v>108.149113013277</v>
      </c>
      <c r="D593">
        <v>107.9140749</v>
      </c>
      <c r="E593">
        <v>108.8986015</v>
      </c>
      <c r="F593">
        <v>125.403475</v>
      </c>
      <c r="G593">
        <v>117.6354856</v>
      </c>
      <c r="H593">
        <v>126.6232322</v>
      </c>
      <c r="I593">
        <v>137.30744189999999</v>
      </c>
      <c r="J593">
        <v>136.02972009999999</v>
      </c>
      <c r="K593">
        <v>126.0098428</v>
      </c>
      <c r="L593">
        <v>124.3450677</v>
      </c>
      <c r="M593">
        <v>122.7159793</v>
      </c>
      <c r="N593">
        <v>128.92526029999999</v>
      </c>
      <c r="O593">
        <v>145.73360220000001</v>
      </c>
      <c r="P593">
        <v>155.32609780000001</v>
      </c>
      <c r="Q593">
        <v>150.72944369999999</v>
      </c>
      <c r="R593">
        <v>164.2077754</v>
      </c>
      <c r="S593">
        <v>166.23600730000001</v>
      </c>
      <c r="T593">
        <v>177.26515330000001</v>
      </c>
      <c r="U593">
        <v>192.4523494</v>
      </c>
      <c r="V593">
        <v>220.6909076</v>
      </c>
      <c r="W593">
        <v>269.27171550000003</v>
      </c>
      <c r="X593">
        <v>246.7287986</v>
      </c>
      <c r="Y593">
        <v>242.87545119999999</v>
      </c>
      <c r="Z593">
        <v>241.33330710000001</v>
      </c>
      <c r="AA593">
        <v>239.93028839999999</v>
      </c>
      <c r="AB593">
        <v>238.31152829999999</v>
      </c>
      <c r="AC593">
        <v>238.62812</v>
      </c>
      <c r="AD593">
        <v>238.52209619999999</v>
      </c>
      <c r="AE593">
        <v>238.49058389999999</v>
      </c>
      <c r="AF593">
        <v>238.57836549999999</v>
      </c>
      <c r="AG593">
        <v>238.7777164</v>
      </c>
      <c r="AH593">
        <v>239.0904204</v>
      </c>
      <c r="AI593">
        <v>239.49353540000001</v>
      </c>
      <c r="AJ593">
        <v>239.70968070000001</v>
      </c>
      <c r="AK593">
        <v>239.966545</v>
      </c>
      <c r="AL593">
        <v>240.2287542</v>
      </c>
      <c r="AM593">
        <v>246.95061659999999</v>
      </c>
      <c r="AN593">
        <v>254.29245090000001</v>
      </c>
      <c r="AO593">
        <v>262.25115310000001</v>
      </c>
      <c r="AP593">
        <v>270.97144279999998</v>
      </c>
      <c r="AQ593">
        <v>280.54207580000002</v>
      </c>
      <c r="AR593">
        <v>285.46852849999999</v>
      </c>
      <c r="AS593">
        <v>290.73105070000003</v>
      </c>
      <c r="AT593">
        <v>296.26541539999999</v>
      </c>
      <c r="AU593">
        <v>302.0598842</v>
      </c>
      <c r="AV593">
        <v>308.13293820000001</v>
      </c>
    </row>
    <row r="594" spans="1:48" x14ac:dyDescent="0.25">
      <c r="A594" s="29" t="s">
        <v>2396</v>
      </c>
      <c r="C594">
        <v>96.989307508163293</v>
      </c>
      <c r="D594">
        <v>97.273807520000005</v>
      </c>
      <c r="E594">
        <v>81.568497859999894</v>
      </c>
      <c r="F594">
        <v>85.132921699999997</v>
      </c>
      <c r="G594">
        <v>88.757147689999996</v>
      </c>
      <c r="H594">
        <v>88.669424860000007</v>
      </c>
      <c r="I594">
        <v>89.720552940000005</v>
      </c>
      <c r="J594">
        <v>90.999895019999997</v>
      </c>
      <c r="K594">
        <v>91.802698579999998</v>
      </c>
      <c r="L594">
        <v>92.450859210000004</v>
      </c>
      <c r="M594">
        <v>93.608878469999894</v>
      </c>
      <c r="N594">
        <v>93.74488642</v>
      </c>
      <c r="O594">
        <v>95.3095024</v>
      </c>
      <c r="P594">
        <v>97.011933110000001</v>
      </c>
      <c r="Q594">
        <v>99.960570880000006</v>
      </c>
      <c r="R594">
        <v>101.00163089999999</v>
      </c>
      <c r="S594">
        <v>101.2525606</v>
      </c>
      <c r="T594">
        <v>101.28330269999999</v>
      </c>
      <c r="U594">
        <v>101.41867430000001</v>
      </c>
      <c r="V594">
        <v>94.716494740000002</v>
      </c>
      <c r="W594">
        <v>89.093826079999999</v>
      </c>
      <c r="X594">
        <v>85.585675219999999</v>
      </c>
      <c r="Y594">
        <v>84.425163310000002</v>
      </c>
      <c r="Z594">
        <v>83.231359459999894</v>
      </c>
      <c r="AA594">
        <v>82.603329119999998</v>
      </c>
      <c r="AB594">
        <v>81.774224489999995</v>
      </c>
      <c r="AC594">
        <v>81.337680480000003</v>
      </c>
      <c r="AD594">
        <v>81.016555969999999</v>
      </c>
      <c r="AE594">
        <v>80.728147969999995</v>
      </c>
      <c r="AF594">
        <v>80.371236699999997</v>
      </c>
      <c r="AG594">
        <v>80.039578210000002</v>
      </c>
      <c r="AH594">
        <v>79.550266199999996</v>
      </c>
      <c r="AI594">
        <v>79.104901350000006</v>
      </c>
      <c r="AJ594">
        <v>78.610526070000006</v>
      </c>
      <c r="AK594">
        <v>78.077574569999996</v>
      </c>
      <c r="AL594">
        <v>77.556046019999997</v>
      </c>
      <c r="AM594">
        <v>76.986217890000006</v>
      </c>
      <c r="AN594">
        <v>76.426238729999994</v>
      </c>
      <c r="AO594">
        <v>75.840850750000001</v>
      </c>
      <c r="AP594">
        <v>75.251014949999998</v>
      </c>
      <c r="AQ594">
        <v>74.665072760000001</v>
      </c>
      <c r="AR594">
        <v>74.134096360000001</v>
      </c>
      <c r="AS594">
        <v>73.664454109999994</v>
      </c>
      <c r="AT594">
        <v>73.19947784</v>
      </c>
      <c r="AU594">
        <v>72.730722510000007</v>
      </c>
      <c r="AV594">
        <v>72.253105619999999</v>
      </c>
    </row>
    <row r="595" spans="1:48" x14ac:dyDescent="0.25">
      <c r="A595" s="29" t="s">
        <v>2397</v>
      </c>
      <c r="C595">
        <v>189.25946291468</v>
      </c>
      <c r="D595">
        <v>190.4836665</v>
      </c>
      <c r="E595">
        <v>176.81701129999999</v>
      </c>
      <c r="F595">
        <v>174.6641099</v>
      </c>
      <c r="G595">
        <v>177.2814668</v>
      </c>
      <c r="H595">
        <v>175.18597990000001</v>
      </c>
      <c r="I595">
        <v>176.65438470000001</v>
      </c>
      <c r="J595">
        <v>178.70336979999999</v>
      </c>
      <c r="K595">
        <v>179.49679370000001</v>
      </c>
      <c r="L595">
        <v>178.960149</v>
      </c>
      <c r="M595">
        <v>178.4039707</v>
      </c>
      <c r="N595">
        <v>188.944514</v>
      </c>
      <c r="O595">
        <v>190.7741288</v>
      </c>
      <c r="P595">
        <v>190.95177029999999</v>
      </c>
      <c r="Q595">
        <v>194.01031879999999</v>
      </c>
      <c r="R595">
        <v>195.9489255</v>
      </c>
      <c r="S595">
        <v>196.24895979999999</v>
      </c>
      <c r="T595">
        <v>196.0980845</v>
      </c>
      <c r="U595">
        <v>195.96327260000001</v>
      </c>
      <c r="V595">
        <v>182.6140484</v>
      </c>
      <c r="W595">
        <v>171.46764020000001</v>
      </c>
      <c r="X595">
        <v>162.13357339999999</v>
      </c>
      <c r="Y595">
        <v>155.32569190000001</v>
      </c>
      <c r="Z595">
        <v>148.7086463</v>
      </c>
      <c r="AA595">
        <v>142.41203770000001</v>
      </c>
      <c r="AB595">
        <v>136.31930460000001</v>
      </c>
      <c r="AC595">
        <v>131.2087162</v>
      </c>
      <c r="AD595">
        <v>128.2148005</v>
      </c>
      <c r="AE595">
        <v>125.6804645</v>
      </c>
      <c r="AF595">
        <v>123.0426073</v>
      </c>
      <c r="AG595">
        <v>120.5634627</v>
      </c>
      <c r="AH595">
        <v>118.5341574</v>
      </c>
      <c r="AI595">
        <v>116.89391430000001</v>
      </c>
      <c r="AJ595">
        <v>115.3626861</v>
      </c>
      <c r="AK595">
        <v>113.83217329999999</v>
      </c>
      <c r="AL595">
        <v>112.43242360000001</v>
      </c>
      <c r="AM595">
        <v>110.94558739999999</v>
      </c>
      <c r="AN595">
        <v>109.5823941</v>
      </c>
      <c r="AO595">
        <v>108.2630595</v>
      </c>
      <c r="AP595">
        <v>106.9850912</v>
      </c>
      <c r="AQ595">
        <v>105.755905</v>
      </c>
      <c r="AR595">
        <v>104.9619612</v>
      </c>
      <c r="AS595">
        <v>103.95491199999999</v>
      </c>
      <c r="AT595">
        <v>102.9467884</v>
      </c>
      <c r="AU595">
        <v>101.9702925</v>
      </c>
      <c r="AV595">
        <v>101.0147758</v>
      </c>
    </row>
    <row r="596" spans="1:48" x14ac:dyDescent="0.25">
      <c r="A596" s="29" t="s">
        <v>2398</v>
      </c>
      <c r="C596">
        <v>51.697404934720403</v>
      </c>
      <c r="D596">
        <v>51.629869149999998</v>
      </c>
      <c r="E596">
        <v>52.352389170000002</v>
      </c>
      <c r="F596">
        <v>52.701441420000002</v>
      </c>
      <c r="G596">
        <v>53.360458059999999</v>
      </c>
      <c r="H596">
        <v>52.808387029999999</v>
      </c>
      <c r="I596">
        <v>53.692827569999999</v>
      </c>
      <c r="J596">
        <v>54.789431329999999</v>
      </c>
      <c r="K596">
        <v>55.364910199999997</v>
      </c>
      <c r="L596">
        <v>55.45251219</v>
      </c>
      <c r="M596">
        <v>55.435729549999998</v>
      </c>
      <c r="N596">
        <v>54.702065939999997</v>
      </c>
      <c r="O596">
        <v>55.53994471</v>
      </c>
      <c r="P596">
        <v>56.658611309999998</v>
      </c>
      <c r="Q596">
        <v>59.012433549999997</v>
      </c>
      <c r="R596">
        <v>59.278260490000001</v>
      </c>
      <c r="S596">
        <v>60.442514520000003</v>
      </c>
      <c r="T596">
        <v>61.029587079999999</v>
      </c>
      <c r="U596">
        <v>61.564457449999999</v>
      </c>
      <c r="V596">
        <v>60.67856913</v>
      </c>
      <c r="W596">
        <v>59.254995100000002</v>
      </c>
      <c r="X596">
        <v>56.92382783</v>
      </c>
      <c r="Y596">
        <v>57.088106439999997</v>
      </c>
      <c r="Z596">
        <v>57.308193680000002</v>
      </c>
      <c r="AA596">
        <v>57.565654770000002</v>
      </c>
      <c r="AB596">
        <v>57.820997560000002</v>
      </c>
      <c r="AC596">
        <v>58.435934570000001</v>
      </c>
      <c r="AD596">
        <v>59.001298859999999</v>
      </c>
      <c r="AE596">
        <v>59.592730299999999</v>
      </c>
      <c r="AF596">
        <v>60.183646869999997</v>
      </c>
      <c r="AG596">
        <v>60.792114820000002</v>
      </c>
      <c r="AH596">
        <v>61.375348590000002</v>
      </c>
      <c r="AI596">
        <v>61.982793460000003</v>
      </c>
      <c r="AJ596">
        <v>62.560612499999998</v>
      </c>
      <c r="AK596">
        <v>63.143237130000003</v>
      </c>
      <c r="AL596">
        <v>63.727389180000003</v>
      </c>
      <c r="AM596">
        <v>64.302538699999999</v>
      </c>
      <c r="AN596">
        <v>64.869454579999996</v>
      </c>
      <c r="AO596">
        <v>65.408923459999997</v>
      </c>
      <c r="AP596">
        <v>65.939337600000002</v>
      </c>
      <c r="AQ596">
        <v>66.47001607</v>
      </c>
      <c r="AR596">
        <v>66.962759559999995</v>
      </c>
      <c r="AS596">
        <v>67.466017100000002</v>
      </c>
      <c r="AT596">
        <v>67.965413429999998</v>
      </c>
      <c r="AU596">
        <v>68.460792749999996</v>
      </c>
      <c r="AV596">
        <v>68.950470530000004</v>
      </c>
    </row>
    <row r="597" spans="1:48" x14ac:dyDescent="0.25">
      <c r="A597" s="29" t="s">
        <v>2399</v>
      </c>
      <c r="C597">
        <v>96.039076654769204</v>
      </c>
      <c r="D597">
        <v>95.99021596</v>
      </c>
      <c r="E597">
        <v>92.951498180000002</v>
      </c>
      <c r="F597">
        <v>93.789281950000003</v>
      </c>
      <c r="G597">
        <v>92.667525119999894</v>
      </c>
      <c r="H597">
        <v>90.770902759999998</v>
      </c>
      <c r="I597">
        <v>92.444298020000005</v>
      </c>
      <c r="J597">
        <v>95.311766890000001</v>
      </c>
      <c r="K597">
        <v>95.461960750000003</v>
      </c>
      <c r="L597">
        <v>93.306598870000002</v>
      </c>
      <c r="M597">
        <v>90.149430550000005</v>
      </c>
      <c r="N597">
        <v>93.466716520000006</v>
      </c>
      <c r="O597">
        <v>96.353362500000003</v>
      </c>
      <c r="P597">
        <v>100.5753241</v>
      </c>
      <c r="Q597">
        <v>105.5575022</v>
      </c>
      <c r="R597">
        <v>108.7457062</v>
      </c>
      <c r="S597">
        <v>117.60472900000001</v>
      </c>
      <c r="T597">
        <v>128.37719509999999</v>
      </c>
      <c r="U597">
        <v>139.52356040000001</v>
      </c>
      <c r="V597">
        <v>123.73037770000001</v>
      </c>
      <c r="W597">
        <v>115.4989152</v>
      </c>
      <c r="X597">
        <v>115.36158829999999</v>
      </c>
      <c r="Y597">
        <v>115.37748449999999</v>
      </c>
      <c r="Z597">
        <v>114.9270291</v>
      </c>
      <c r="AA597">
        <v>114.4977011</v>
      </c>
      <c r="AB597">
        <v>114.15613930000001</v>
      </c>
      <c r="AC597">
        <v>115.7291053</v>
      </c>
      <c r="AD597">
        <v>117.0394041</v>
      </c>
      <c r="AE597">
        <v>118.3895617</v>
      </c>
      <c r="AF597">
        <v>119.69307329999999</v>
      </c>
      <c r="AG597">
        <v>121.017886</v>
      </c>
      <c r="AH597">
        <v>121.68663220000001</v>
      </c>
      <c r="AI597">
        <v>122.83006690000001</v>
      </c>
      <c r="AJ597">
        <v>123.8623547</v>
      </c>
      <c r="AK597">
        <v>124.69442309999999</v>
      </c>
      <c r="AL597">
        <v>125.4743821</v>
      </c>
      <c r="AM597">
        <v>126.6865722</v>
      </c>
      <c r="AN597">
        <v>127.4971338</v>
      </c>
      <c r="AO597">
        <v>128.1950995</v>
      </c>
      <c r="AP597">
        <v>128.89840580000001</v>
      </c>
      <c r="AQ597">
        <v>129.63111069999999</v>
      </c>
      <c r="AR597">
        <v>130.0844793</v>
      </c>
      <c r="AS597">
        <v>130.61317729999999</v>
      </c>
      <c r="AT597">
        <v>131.15395380000001</v>
      </c>
      <c r="AU597">
        <v>131.67644530000001</v>
      </c>
      <c r="AV597">
        <v>132.1660651</v>
      </c>
    </row>
    <row r="598" spans="1:48" x14ac:dyDescent="0.25">
      <c r="A598" s="29" t="s">
        <v>2400</v>
      </c>
      <c r="C598">
        <v>49.101652963919101</v>
      </c>
      <c r="D598">
        <v>48.893352</v>
      </c>
      <c r="E598">
        <v>48.564284229999998</v>
      </c>
      <c r="F598">
        <v>53.79075529</v>
      </c>
      <c r="G598">
        <v>45.197322049999997</v>
      </c>
      <c r="H598">
        <v>48.090474870000001</v>
      </c>
      <c r="I598">
        <v>52.716679110000001</v>
      </c>
      <c r="J598">
        <v>57.324033720000003</v>
      </c>
      <c r="K598">
        <v>54.821851610000003</v>
      </c>
      <c r="L598">
        <v>50.489962120000001</v>
      </c>
      <c r="M598">
        <v>44.474639320000001</v>
      </c>
      <c r="N598">
        <v>40.354803599999997</v>
      </c>
      <c r="O598">
        <v>43.338343649999999</v>
      </c>
      <c r="P598">
        <v>48.528809010000003</v>
      </c>
      <c r="Q598">
        <v>47.778854690000003</v>
      </c>
      <c r="R598">
        <v>48.087946719999998</v>
      </c>
      <c r="S598">
        <v>49.66224742</v>
      </c>
      <c r="T598">
        <v>51.069767720000002</v>
      </c>
      <c r="U598">
        <v>52.664174109999998</v>
      </c>
      <c r="V598">
        <v>54.453880359999999</v>
      </c>
      <c r="W598">
        <v>57.161088390000003</v>
      </c>
      <c r="X598">
        <v>54.850017630000004</v>
      </c>
      <c r="Y598">
        <v>54.687147060000001</v>
      </c>
      <c r="Z598">
        <v>54.480723140000002</v>
      </c>
      <c r="AA598">
        <v>54.233351380000002</v>
      </c>
      <c r="AB598">
        <v>53.972549819999998</v>
      </c>
      <c r="AC598">
        <v>53.965195309999999</v>
      </c>
      <c r="AD598">
        <v>53.926098369999998</v>
      </c>
      <c r="AE598">
        <v>53.901712979999999</v>
      </c>
      <c r="AF598">
        <v>53.851870069999997</v>
      </c>
      <c r="AG598">
        <v>53.788373649999997</v>
      </c>
      <c r="AH598">
        <v>53.682025060000001</v>
      </c>
      <c r="AI598">
        <v>53.550481980000001</v>
      </c>
      <c r="AJ598">
        <v>53.386775120000003</v>
      </c>
      <c r="AK598">
        <v>53.22265204</v>
      </c>
      <c r="AL598">
        <v>53.050709789999999</v>
      </c>
      <c r="AM598">
        <v>52.982820150000002</v>
      </c>
      <c r="AN598">
        <v>52.82053226</v>
      </c>
      <c r="AO598">
        <v>52.656657129999999</v>
      </c>
      <c r="AP598">
        <v>52.503904630000001</v>
      </c>
      <c r="AQ598">
        <v>52.365335199999997</v>
      </c>
      <c r="AR598">
        <v>52.364471719999997</v>
      </c>
      <c r="AS598">
        <v>52.349225830000002</v>
      </c>
      <c r="AT598">
        <v>52.341243579999997</v>
      </c>
      <c r="AU598">
        <v>52.336091459999999</v>
      </c>
      <c r="AV598">
        <v>52.327796759999998</v>
      </c>
    </row>
    <row r="599" spans="1:48" x14ac:dyDescent="0.25">
      <c r="A599" s="29" t="s">
        <v>2401</v>
      </c>
      <c r="C599">
        <v>26.204568096504001</v>
      </c>
      <c r="D599">
        <v>26.342727350000001</v>
      </c>
      <c r="E599">
        <v>23.603370309999999</v>
      </c>
      <c r="F599">
        <v>24.15785322</v>
      </c>
      <c r="G599">
        <v>24.37694969</v>
      </c>
      <c r="H599">
        <v>23.7623645</v>
      </c>
      <c r="I599">
        <v>23.392275139999999</v>
      </c>
      <c r="J599">
        <v>22.783962850000002</v>
      </c>
      <c r="K599">
        <v>21.826985400000002</v>
      </c>
      <c r="L599">
        <v>20.9047667</v>
      </c>
      <c r="M599">
        <v>20.098705519999999</v>
      </c>
      <c r="N599">
        <v>19.57402815</v>
      </c>
      <c r="O599">
        <v>19.441562059999999</v>
      </c>
      <c r="P599">
        <v>19.334037680000002</v>
      </c>
      <c r="Q599">
        <v>20.029764709999998</v>
      </c>
      <c r="R599">
        <v>18.91922679</v>
      </c>
      <c r="S599">
        <v>18.562024650000001</v>
      </c>
      <c r="T599">
        <v>18.440200529999998</v>
      </c>
      <c r="U599">
        <v>18.378880980000002</v>
      </c>
      <c r="V599">
        <v>18.496219570000001</v>
      </c>
      <c r="W599">
        <v>18.640027199999999</v>
      </c>
      <c r="X599">
        <v>16.008496430000001</v>
      </c>
      <c r="Y599">
        <v>16.079208510000001</v>
      </c>
      <c r="Z599">
        <v>16.186009769999998</v>
      </c>
      <c r="AA599">
        <v>16.29624424</v>
      </c>
      <c r="AB599">
        <v>16.407779850000001</v>
      </c>
      <c r="AC599">
        <v>16.610354409999999</v>
      </c>
      <c r="AD599">
        <v>16.782970899999999</v>
      </c>
      <c r="AE599">
        <v>16.955654559999999</v>
      </c>
      <c r="AF599">
        <v>17.127096989999998</v>
      </c>
      <c r="AG599">
        <v>17.298930670000001</v>
      </c>
      <c r="AH599">
        <v>17.504359319999999</v>
      </c>
      <c r="AI599">
        <v>17.65032274</v>
      </c>
      <c r="AJ599">
        <v>17.77048555</v>
      </c>
      <c r="AK599">
        <v>17.896939960000001</v>
      </c>
      <c r="AL599">
        <v>18.030450930000001</v>
      </c>
      <c r="AM599">
        <v>18.108953379999999</v>
      </c>
      <c r="AN599">
        <v>18.146903200000001</v>
      </c>
      <c r="AO599">
        <v>18.177152920000001</v>
      </c>
      <c r="AP599">
        <v>18.211982070000001</v>
      </c>
      <c r="AQ599">
        <v>18.25679658</v>
      </c>
      <c r="AR599">
        <v>18.308104019999998</v>
      </c>
      <c r="AS599">
        <v>18.338238539999999</v>
      </c>
      <c r="AT599">
        <v>18.367903129999998</v>
      </c>
      <c r="AU599">
        <v>18.40051996</v>
      </c>
      <c r="AV599">
        <v>18.435966220000001</v>
      </c>
    </row>
    <row r="600" spans="1:48" x14ac:dyDescent="0.25">
      <c r="A600" s="29" t="s">
        <v>2402</v>
      </c>
      <c r="C600">
        <v>53.500723521762403</v>
      </c>
      <c r="D600">
        <v>54.007744670000001</v>
      </c>
      <c r="E600">
        <v>55.591883619999997</v>
      </c>
      <c r="F600">
        <v>56.757476050000001</v>
      </c>
      <c r="G600">
        <v>56.812323200000002</v>
      </c>
      <c r="H600">
        <v>55.364926939999997</v>
      </c>
      <c r="I600">
        <v>55.287946929999997</v>
      </c>
      <c r="J600">
        <v>55.546269559999999</v>
      </c>
      <c r="K600">
        <v>54.68557431</v>
      </c>
      <c r="L600">
        <v>53.590569029999997</v>
      </c>
      <c r="M600">
        <v>52.662463700000004</v>
      </c>
      <c r="N600">
        <v>46.658116450000001</v>
      </c>
      <c r="O600">
        <v>48.765073960000002</v>
      </c>
      <c r="P600">
        <v>51.642260399999998</v>
      </c>
      <c r="Q600">
        <v>53.551571090000003</v>
      </c>
      <c r="R600">
        <v>52.56285046</v>
      </c>
      <c r="S600">
        <v>47.408934860000002</v>
      </c>
      <c r="T600">
        <v>48.100293030000003</v>
      </c>
      <c r="U600">
        <v>49.246485300000003</v>
      </c>
      <c r="V600">
        <v>59.92198011</v>
      </c>
      <c r="W600">
        <v>67.697903650000001</v>
      </c>
      <c r="X600">
        <v>55.320818500000001</v>
      </c>
      <c r="Y600">
        <v>52.645509820000001</v>
      </c>
      <c r="Z600">
        <v>52.841172759999999</v>
      </c>
      <c r="AA600">
        <v>53.708893330000002</v>
      </c>
      <c r="AB600">
        <v>54.213287870000002</v>
      </c>
      <c r="AC600">
        <v>53.723185090000001</v>
      </c>
      <c r="AD600">
        <v>53.351941549999999</v>
      </c>
      <c r="AE600">
        <v>53.07179155</v>
      </c>
      <c r="AF600">
        <v>52.836417079999997</v>
      </c>
      <c r="AG600">
        <v>52.652898569999998</v>
      </c>
      <c r="AH600">
        <v>52.422225189999999</v>
      </c>
      <c r="AI600">
        <v>52.31204735</v>
      </c>
      <c r="AJ600">
        <v>52.21963401</v>
      </c>
      <c r="AK600">
        <v>52.158730939999998</v>
      </c>
      <c r="AL600">
        <v>52.134976729999998</v>
      </c>
      <c r="AM600">
        <v>52.105722970000002</v>
      </c>
      <c r="AN600">
        <v>51.887613780000002</v>
      </c>
      <c r="AO600">
        <v>51.637923499999999</v>
      </c>
      <c r="AP600">
        <v>51.433894199999997</v>
      </c>
      <c r="AQ600">
        <v>51.301307850000001</v>
      </c>
      <c r="AR600">
        <v>51.256052760000003</v>
      </c>
      <c r="AS600">
        <v>51.150861570000004</v>
      </c>
      <c r="AT600">
        <v>51.048278230000001</v>
      </c>
      <c r="AU600">
        <v>50.966092490000001</v>
      </c>
      <c r="AV600">
        <v>50.906305690000003</v>
      </c>
    </row>
    <row r="601" spans="1:48" x14ac:dyDescent="0.25">
      <c r="A601" s="29" t="s">
        <v>2403</v>
      </c>
      <c r="C601">
        <v>14.083380237211401</v>
      </c>
      <c r="D601">
        <v>14.227236319999999</v>
      </c>
      <c r="E601">
        <v>14.72747412</v>
      </c>
      <c r="F601">
        <v>15.23509142</v>
      </c>
      <c r="G601">
        <v>15.46540355</v>
      </c>
      <c r="H601">
        <v>15.31674965</v>
      </c>
      <c r="I601">
        <v>15.706335510000001</v>
      </c>
      <c r="J601">
        <v>15.944729329999999</v>
      </c>
      <c r="K601">
        <v>15.95870377</v>
      </c>
      <c r="L601">
        <v>15.860289959999999</v>
      </c>
      <c r="M601">
        <v>15.73009429</v>
      </c>
      <c r="N601">
        <v>14.589743889999999</v>
      </c>
      <c r="O601">
        <v>15.62580923</v>
      </c>
      <c r="P601">
        <v>16.731206190000002</v>
      </c>
      <c r="Q601">
        <v>18.395996</v>
      </c>
      <c r="R601">
        <v>18.16519598</v>
      </c>
      <c r="S601">
        <v>18.838312210000002</v>
      </c>
      <c r="T601">
        <v>18.554290949999999</v>
      </c>
      <c r="U601">
        <v>18.268425480000001</v>
      </c>
      <c r="V601">
        <v>20.101465449999999</v>
      </c>
      <c r="W601">
        <v>22.11763062</v>
      </c>
      <c r="X601">
        <v>18.0127311</v>
      </c>
      <c r="Y601">
        <v>17.722009310000001</v>
      </c>
      <c r="Z601">
        <v>17.845036700000001</v>
      </c>
      <c r="AA601">
        <v>17.997702459999999</v>
      </c>
      <c r="AB601">
        <v>18.04809281</v>
      </c>
      <c r="AC601">
        <v>18.157761359999999</v>
      </c>
      <c r="AD601">
        <v>18.156587940000001</v>
      </c>
      <c r="AE601">
        <v>18.148182039999998</v>
      </c>
      <c r="AF601">
        <v>18.163201010000002</v>
      </c>
      <c r="AG601">
        <v>18.204428629999999</v>
      </c>
      <c r="AH601">
        <v>18.255721860000001</v>
      </c>
      <c r="AI601">
        <v>18.313645520000001</v>
      </c>
      <c r="AJ601">
        <v>18.345816299999999</v>
      </c>
      <c r="AK601">
        <v>18.381299089999999</v>
      </c>
      <c r="AL601">
        <v>18.415043619999999</v>
      </c>
      <c r="AM601">
        <v>18.40086539</v>
      </c>
      <c r="AN601">
        <v>18.350964909999998</v>
      </c>
      <c r="AO601">
        <v>18.289016220000001</v>
      </c>
      <c r="AP601">
        <v>18.23566705</v>
      </c>
      <c r="AQ601">
        <v>18.196658029999998</v>
      </c>
      <c r="AR601">
        <v>18.14559483</v>
      </c>
      <c r="AS601">
        <v>18.109835189999998</v>
      </c>
      <c r="AT601">
        <v>18.084724120000001</v>
      </c>
      <c r="AU601">
        <v>18.061671359999998</v>
      </c>
      <c r="AV601">
        <v>18.039887180000001</v>
      </c>
    </row>
    <row r="602" spans="1:48" x14ac:dyDescent="0.25">
      <c r="A602" s="29" t="s">
        <v>2404</v>
      </c>
      <c r="C602">
        <v>28.083097598617702</v>
      </c>
      <c r="D602">
        <v>28.379200910000002</v>
      </c>
      <c r="E602">
        <v>29.306061759999999</v>
      </c>
      <c r="F602">
        <v>30.436358129999999</v>
      </c>
      <c r="G602">
        <v>31.057743819999999</v>
      </c>
      <c r="H602">
        <v>31.018347510000002</v>
      </c>
      <c r="I602">
        <v>31.753688140000001</v>
      </c>
      <c r="J602">
        <v>32.236780209999999</v>
      </c>
      <c r="K602">
        <v>32.298654970000001</v>
      </c>
      <c r="L602">
        <v>32.272760069999997</v>
      </c>
      <c r="M602">
        <v>32.266215950000003</v>
      </c>
      <c r="N602">
        <v>31.819227779999999</v>
      </c>
      <c r="O602">
        <v>32.993475279999998</v>
      </c>
      <c r="P602">
        <v>33.846457469999997</v>
      </c>
      <c r="Q602">
        <v>35.290255449999997</v>
      </c>
      <c r="R602">
        <v>35.019156080000002</v>
      </c>
      <c r="S602">
        <v>34.971487940000003</v>
      </c>
      <c r="T602">
        <v>34.921074730000001</v>
      </c>
      <c r="U602">
        <v>35.14308115</v>
      </c>
      <c r="V602">
        <v>40.372381310000002</v>
      </c>
      <c r="W602">
        <v>45.427417800000001</v>
      </c>
      <c r="X602">
        <v>39.430478409999999</v>
      </c>
      <c r="Y602">
        <v>38.397409459999999</v>
      </c>
      <c r="Z602">
        <v>38.333491029999998</v>
      </c>
      <c r="AA602">
        <v>38.432301979999998</v>
      </c>
      <c r="AB602">
        <v>38.405430250000002</v>
      </c>
      <c r="AC602">
        <v>38.660649859999999</v>
      </c>
      <c r="AD602">
        <v>38.625034120000002</v>
      </c>
      <c r="AE602">
        <v>38.554914340000003</v>
      </c>
      <c r="AF602">
        <v>38.538699719999997</v>
      </c>
      <c r="AG602">
        <v>38.590989800000003</v>
      </c>
      <c r="AH602">
        <v>38.676863140000002</v>
      </c>
      <c r="AI602">
        <v>38.783208279999997</v>
      </c>
      <c r="AJ602">
        <v>38.824067190000001</v>
      </c>
      <c r="AK602">
        <v>38.872750699999997</v>
      </c>
      <c r="AL602">
        <v>38.915758570000001</v>
      </c>
      <c r="AM602">
        <v>38.853580119999997</v>
      </c>
      <c r="AN602">
        <v>38.723791149999997</v>
      </c>
      <c r="AO602">
        <v>38.563497349999999</v>
      </c>
      <c r="AP602">
        <v>38.42166443</v>
      </c>
      <c r="AQ602">
        <v>38.309637799999997</v>
      </c>
      <c r="AR602">
        <v>38.179899200000001</v>
      </c>
      <c r="AS602">
        <v>38.079343340000001</v>
      </c>
      <c r="AT602">
        <v>38.00271704</v>
      </c>
      <c r="AU602">
        <v>37.931087779999999</v>
      </c>
      <c r="AV602">
        <v>37.864464419999997</v>
      </c>
    </row>
    <row r="603" spans="1:48" x14ac:dyDescent="0.25">
      <c r="A603" s="29" t="s">
        <v>2405</v>
      </c>
      <c r="C603">
        <v>31.074365815096499</v>
      </c>
      <c r="D603">
        <v>31.37523625</v>
      </c>
      <c r="E603">
        <v>30.799732639999998</v>
      </c>
      <c r="F603">
        <v>31.874119499999999</v>
      </c>
      <c r="G603">
        <v>32.862506940000003</v>
      </c>
      <c r="H603">
        <v>33.001561850000002</v>
      </c>
      <c r="I603">
        <v>33.58188895</v>
      </c>
      <c r="J603">
        <v>33.73064454</v>
      </c>
      <c r="K603">
        <v>33.288403529999997</v>
      </c>
      <c r="L603">
        <v>32.69255785</v>
      </c>
      <c r="M603">
        <v>32.057332629999998</v>
      </c>
      <c r="N603">
        <v>34.137184650000002</v>
      </c>
      <c r="O603">
        <v>34.547439249999996</v>
      </c>
      <c r="P603">
        <v>34.546333420000003</v>
      </c>
      <c r="Q603">
        <v>35.415747680000003</v>
      </c>
      <c r="R603">
        <v>35.242041020000002</v>
      </c>
      <c r="S603">
        <v>33.449032870000003</v>
      </c>
      <c r="T603">
        <v>33.361257889999997</v>
      </c>
      <c r="U603">
        <v>33.883137769999998</v>
      </c>
      <c r="V603">
        <v>37.157675529999999</v>
      </c>
      <c r="W603">
        <v>38.88010328</v>
      </c>
      <c r="X603">
        <v>33.988022610000002</v>
      </c>
      <c r="Y603">
        <v>33.301519759999998</v>
      </c>
      <c r="Z603">
        <v>33.31205327</v>
      </c>
      <c r="AA603">
        <v>33.442534760000001</v>
      </c>
      <c r="AB603">
        <v>33.537236159999999</v>
      </c>
      <c r="AC603">
        <v>33.861729869999998</v>
      </c>
      <c r="AD603">
        <v>33.968365460000001</v>
      </c>
      <c r="AE603">
        <v>34.056443479999999</v>
      </c>
      <c r="AF603">
        <v>34.181039570000003</v>
      </c>
      <c r="AG603">
        <v>34.370657919999999</v>
      </c>
      <c r="AH603">
        <v>34.670475289999999</v>
      </c>
      <c r="AI603">
        <v>34.88537359</v>
      </c>
      <c r="AJ603">
        <v>35.011071659999999</v>
      </c>
      <c r="AK603">
        <v>35.148235550000003</v>
      </c>
      <c r="AL603">
        <v>35.297587329999999</v>
      </c>
      <c r="AM603">
        <v>35.351830669999998</v>
      </c>
      <c r="AN603">
        <v>35.334335869999997</v>
      </c>
      <c r="AO603">
        <v>35.282029379999997</v>
      </c>
      <c r="AP603">
        <v>35.242165929999999</v>
      </c>
      <c r="AQ603">
        <v>35.226065249999998</v>
      </c>
      <c r="AR603">
        <v>35.165968200000002</v>
      </c>
      <c r="AS603">
        <v>35.173462499999999</v>
      </c>
      <c r="AT603">
        <v>35.209834540000003</v>
      </c>
      <c r="AU603">
        <v>35.242317819999997</v>
      </c>
      <c r="AV603">
        <v>35.26797431</v>
      </c>
    </row>
    <row r="604" spans="1:48" x14ac:dyDescent="0.25">
      <c r="A604" s="33" t="s">
        <v>2406</v>
      </c>
      <c r="B604">
        <v>15.957318185343199</v>
      </c>
      <c r="C604">
        <v>16.213518090349702</v>
      </c>
      <c r="D604">
        <v>16.487425429999998</v>
      </c>
      <c r="E604">
        <v>16.45321066</v>
      </c>
      <c r="F604">
        <v>16.193826059999999</v>
      </c>
      <c r="G604">
        <v>15.6712658</v>
      </c>
      <c r="H604">
        <v>15.603227589999999</v>
      </c>
      <c r="I604">
        <v>15.565496189999999</v>
      </c>
      <c r="J604">
        <v>15.43078556</v>
      </c>
      <c r="K604">
        <v>15.20289402</v>
      </c>
      <c r="L604">
        <v>15.10393075</v>
      </c>
      <c r="M604">
        <v>14.98398136</v>
      </c>
      <c r="N604">
        <v>14.975198410000001</v>
      </c>
      <c r="O604">
        <v>15.03946666</v>
      </c>
      <c r="P604">
        <v>14.841092829999999</v>
      </c>
      <c r="Q604">
        <v>14.648581800000001</v>
      </c>
      <c r="R604">
        <v>14.45789201</v>
      </c>
      <c r="S604">
        <v>14.77386935</v>
      </c>
      <c r="T604">
        <v>14.80870049</v>
      </c>
      <c r="U604">
        <v>15.015113250000001</v>
      </c>
      <c r="V604">
        <v>15.1639342</v>
      </c>
      <c r="W604">
        <v>15.14610656</v>
      </c>
      <c r="X604">
        <v>15.02274203</v>
      </c>
      <c r="Y604">
        <v>14.976423649999999</v>
      </c>
      <c r="Z604">
        <v>14.95257011</v>
      </c>
      <c r="AA604">
        <v>14.94018445</v>
      </c>
      <c r="AB604">
        <v>14.94415556</v>
      </c>
      <c r="AC604">
        <v>14.778551029999999</v>
      </c>
      <c r="AD604">
        <v>14.631479629999999</v>
      </c>
      <c r="AE604">
        <v>14.49228905</v>
      </c>
      <c r="AF604">
        <v>14.357560769999999</v>
      </c>
      <c r="AG604">
        <v>14.230093610000001</v>
      </c>
      <c r="AH604">
        <v>14.181520819999999</v>
      </c>
      <c r="AI604">
        <v>14.132776610000001</v>
      </c>
      <c r="AJ604">
        <v>14.086937349999999</v>
      </c>
      <c r="AK604">
        <v>14.0407625</v>
      </c>
      <c r="AL604">
        <v>13.990330849999999</v>
      </c>
      <c r="AM604">
        <v>14.074011520000001</v>
      </c>
      <c r="AN604">
        <v>14.17158474</v>
      </c>
      <c r="AO604">
        <v>14.2659567</v>
      </c>
      <c r="AP604">
        <v>14.36168017</v>
      </c>
      <c r="AQ604">
        <v>14.4516876</v>
      </c>
      <c r="AR604">
        <v>14.64018703</v>
      </c>
      <c r="AS604">
        <v>14.826025570000001</v>
      </c>
      <c r="AT604">
        <v>15.0138002</v>
      </c>
      <c r="AU604">
        <v>15.20311244</v>
      </c>
      <c r="AV604">
        <v>15.399806939999999</v>
      </c>
    </row>
    <row r="605" spans="1:48" x14ac:dyDescent="0.25">
      <c r="A605" s="33" t="s">
        <v>2407</v>
      </c>
      <c r="B605">
        <v>8.0720537060518599E-2</v>
      </c>
      <c r="C605">
        <v>8.2016531392822806E-2</v>
      </c>
      <c r="D605">
        <v>8.37905293E-2</v>
      </c>
      <c r="E605">
        <v>8.50997421E-2</v>
      </c>
      <c r="F605">
        <v>8.2367786900000003E-2</v>
      </c>
      <c r="G605">
        <v>7.5980316500000006E-2</v>
      </c>
      <c r="H605">
        <v>7.8442484000000007E-2</v>
      </c>
      <c r="I605">
        <v>8.0053972299999998E-2</v>
      </c>
      <c r="J605">
        <v>7.8914692600000003E-2</v>
      </c>
      <c r="K605">
        <v>7.9833267599999896E-2</v>
      </c>
      <c r="L605">
        <v>8.2778035700000002E-2</v>
      </c>
      <c r="M605">
        <v>8.7080433900000004E-2</v>
      </c>
      <c r="N605">
        <v>9.0484993799999996E-2</v>
      </c>
      <c r="O605">
        <v>9.6701274899999995E-2</v>
      </c>
      <c r="P605">
        <v>9.8271923299999994E-2</v>
      </c>
      <c r="Q605">
        <v>0.1019055296</v>
      </c>
      <c r="R605">
        <v>0.1061212202</v>
      </c>
      <c r="S605">
        <v>0.1222590402</v>
      </c>
      <c r="T605">
        <v>0.133730403</v>
      </c>
      <c r="U605">
        <v>0.14473278949999999</v>
      </c>
      <c r="V605">
        <v>0.1535943028</v>
      </c>
      <c r="W605">
        <v>0.1834826578</v>
      </c>
      <c r="X605">
        <v>0.2247003592</v>
      </c>
      <c r="Y605">
        <v>0.26772866560000003</v>
      </c>
      <c r="Z605">
        <v>0.31213891389999998</v>
      </c>
      <c r="AA605">
        <v>0.35791300259999997</v>
      </c>
      <c r="AB605">
        <v>0.40533809050000003</v>
      </c>
      <c r="AC605">
        <v>0.46988563659999999</v>
      </c>
      <c r="AD605">
        <v>0.53618045879999998</v>
      </c>
      <c r="AE605">
        <v>0.60412131160000004</v>
      </c>
      <c r="AF605">
        <v>0.67375041250000001</v>
      </c>
      <c r="AG605">
        <v>0.74537754290000002</v>
      </c>
      <c r="AH605">
        <v>0.80841983500000003</v>
      </c>
      <c r="AI605">
        <v>0.87313264660000001</v>
      </c>
      <c r="AJ605">
        <v>0.93980223039999999</v>
      </c>
      <c r="AK605">
        <v>1.008329413</v>
      </c>
      <c r="AL605">
        <v>1.078503325</v>
      </c>
      <c r="AM605">
        <v>1.1157096559999999</v>
      </c>
      <c r="AN605">
        <v>1.1548283850000001</v>
      </c>
      <c r="AO605">
        <v>1.1945375229999999</v>
      </c>
      <c r="AP605">
        <v>1.235224286</v>
      </c>
      <c r="AQ605">
        <v>1.2762915269999999</v>
      </c>
      <c r="AR605">
        <v>1.2931658290000001</v>
      </c>
      <c r="AS605">
        <v>1.3098109819999999</v>
      </c>
      <c r="AT605">
        <v>1.3266330589999999</v>
      </c>
      <c r="AU605">
        <v>1.343596937</v>
      </c>
      <c r="AV605">
        <v>1.3612193100000001</v>
      </c>
    </row>
    <row r="606" spans="1:48" x14ac:dyDescent="0.25">
      <c r="A606" s="33" t="s">
        <v>2408</v>
      </c>
      <c r="B606">
        <v>2.4451023560838E-2</v>
      </c>
      <c r="C606">
        <v>2.48435926530149E-2</v>
      </c>
      <c r="D606">
        <v>2.5304326500000002E-2</v>
      </c>
      <c r="E606">
        <v>2.9859255899999999E-2</v>
      </c>
      <c r="F606">
        <v>3.3925151899999999E-2</v>
      </c>
      <c r="G606">
        <v>3.7546112100000001E-2</v>
      </c>
      <c r="H606">
        <v>4.2385563000000001E-2</v>
      </c>
      <c r="I606">
        <v>4.6920520299999997E-2</v>
      </c>
      <c r="J606">
        <v>5.1061047300000002E-2</v>
      </c>
      <c r="K606">
        <v>5.5012940599999997E-2</v>
      </c>
      <c r="L606">
        <v>5.8200679999999998E-2</v>
      </c>
      <c r="M606">
        <v>6.0100174800000003E-2</v>
      </c>
      <c r="N606">
        <v>6.6267111000000004E-2</v>
      </c>
      <c r="O606">
        <v>7.3609365900000001E-2</v>
      </c>
      <c r="P606">
        <v>8.1460491900000001E-2</v>
      </c>
      <c r="Q606">
        <v>9.06252216E-2</v>
      </c>
      <c r="R606">
        <v>0.101625676</v>
      </c>
      <c r="S606">
        <v>0.1570939103</v>
      </c>
      <c r="T606">
        <v>0.2005563863</v>
      </c>
      <c r="U606">
        <v>0.23856489410000001</v>
      </c>
      <c r="V606">
        <v>0.26954801620000002</v>
      </c>
      <c r="W606">
        <v>0.38509621550000001</v>
      </c>
      <c r="X606">
        <v>0.51170841239999998</v>
      </c>
      <c r="Y606">
        <v>0.64294441749999998</v>
      </c>
      <c r="Z606">
        <v>0.77812289010000002</v>
      </c>
      <c r="AA606">
        <v>0.91731392639999998</v>
      </c>
      <c r="AB606">
        <v>1.061334234</v>
      </c>
      <c r="AC606">
        <v>1.2304248120000001</v>
      </c>
      <c r="AD606">
        <v>1.4040918819999999</v>
      </c>
      <c r="AE606">
        <v>1.5820705610000001</v>
      </c>
      <c r="AF606">
        <v>1.7644715479999999</v>
      </c>
      <c r="AG606">
        <v>1.95210624</v>
      </c>
      <c r="AH606">
        <v>2.0998958879999998</v>
      </c>
      <c r="AI606">
        <v>2.251617151</v>
      </c>
      <c r="AJ606">
        <v>2.4079866829999999</v>
      </c>
      <c r="AK606">
        <v>2.5687261229999998</v>
      </c>
      <c r="AL606">
        <v>2.7332846599999998</v>
      </c>
      <c r="AM606">
        <v>2.815001112</v>
      </c>
      <c r="AN606">
        <v>2.9012201310000001</v>
      </c>
      <c r="AO606">
        <v>2.9885930909999998</v>
      </c>
      <c r="AP606">
        <v>3.0780865049999999</v>
      </c>
      <c r="AQ606">
        <v>3.1682083990000001</v>
      </c>
      <c r="AR606">
        <v>3.2130668920000001</v>
      </c>
      <c r="AS606">
        <v>3.2574330250000001</v>
      </c>
      <c r="AT606">
        <v>3.302316035</v>
      </c>
      <c r="AU606">
        <v>3.3476296310000002</v>
      </c>
      <c r="AV606">
        <v>3.3946633450000001</v>
      </c>
    </row>
    <row r="607" spans="1:48" x14ac:dyDescent="0.25">
      <c r="A607" s="34" t="s">
        <v>2409</v>
      </c>
      <c r="B607">
        <v>1.6918070048558701E-3</v>
      </c>
      <c r="C607">
        <v>1.6918070048558701E-3</v>
      </c>
      <c r="D607">
        <v>1.69362651117674E-3</v>
      </c>
      <c r="E607">
        <v>1.68913163535863E-3</v>
      </c>
      <c r="F607">
        <v>1.69744856915358E-3</v>
      </c>
      <c r="G607">
        <v>1.61111859498054E-3</v>
      </c>
      <c r="H607">
        <v>1.57872093807093E-3</v>
      </c>
      <c r="I607">
        <v>1.5418109005918899E-3</v>
      </c>
      <c r="J607">
        <v>1.4763242906490699E-3</v>
      </c>
      <c r="K607">
        <v>1.5119493546853901E-3</v>
      </c>
      <c r="L607">
        <v>1.4333149445605201E-3</v>
      </c>
      <c r="M607">
        <v>1.4393917155957E-3</v>
      </c>
      <c r="N607">
        <v>1.4879814969377301E-3</v>
      </c>
      <c r="O607">
        <v>1.5105384095432199E-3</v>
      </c>
      <c r="P607">
        <v>1.5133731078256199E-3</v>
      </c>
      <c r="Q607">
        <v>1.4749611245939E-3</v>
      </c>
      <c r="R607">
        <v>1.47574575529032E-3</v>
      </c>
      <c r="S607">
        <v>1.47650652736827E-3</v>
      </c>
      <c r="T607">
        <v>1.47667138637381E-3</v>
      </c>
      <c r="U607">
        <v>1.4765004632066501E-3</v>
      </c>
      <c r="V607">
        <v>1.4859281315973401E-3</v>
      </c>
      <c r="W607">
        <v>1.49534057614162E-3</v>
      </c>
      <c r="X607">
        <v>1.5078597921465999E-3</v>
      </c>
      <c r="Y607">
        <v>1.51965656903242E-3</v>
      </c>
      <c r="Z607">
        <v>1.53035733396403E-3</v>
      </c>
      <c r="AA607">
        <v>1.54051054268534E-3</v>
      </c>
      <c r="AB607">
        <v>1.5504672987787899E-3</v>
      </c>
      <c r="AC607">
        <v>1.5494256665936001E-3</v>
      </c>
      <c r="AD607">
        <v>1.5470855876122101E-3</v>
      </c>
      <c r="AE607">
        <v>1.54516236726064E-3</v>
      </c>
      <c r="AF607">
        <v>1.54372270440775E-3</v>
      </c>
      <c r="AG607">
        <v>1.5413939148566601E-3</v>
      </c>
      <c r="AH607">
        <v>1.54073328117288E-3</v>
      </c>
      <c r="AI607">
        <v>1.5402790540516599E-3</v>
      </c>
      <c r="AJ607">
        <v>1.5396219628740801E-3</v>
      </c>
      <c r="AK607">
        <v>1.53885528456263E-3</v>
      </c>
      <c r="AL607">
        <v>1.5380369236282299E-3</v>
      </c>
      <c r="AM607">
        <v>1.53757317024206E-3</v>
      </c>
      <c r="AN607">
        <v>1.5372471610917099E-3</v>
      </c>
      <c r="AO607">
        <v>1.5368889727964601E-3</v>
      </c>
      <c r="AP607">
        <v>1.5364444742353E-3</v>
      </c>
      <c r="AQ607">
        <v>1.53594186662547E-3</v>
      </c>
      <c r="AR607">
        <v>1.53537466480493E-3</v>
      </c>
      <c r="AS607">
        <v>1.53478346043719E-3</v>
      </c>
      <c r="AT607">
        <v>1.5341677857493899E-3</v>
      </c>
      <c r="AU607">
        <v>1.53352518971243E-3</v>
      </c>
      <c r="AV607">
        <v>1.5326481946104601E-3</v>
      </c>
    </row>
    <row r="608" spans="1:48" x14ac:dyDescent="0.25">
      <c r="A608" s="34" t="s">
        <v>2410</v>
      </c>
      <c r="B608">
        <v>1.6902638822501599E-2</v>
      </c>
      <c r="C608">
        <v>1.6902638822501599E-2</v>
      </c>
      <c r="D608">
        <v>1.7123012209778798E-2</v>
      </c>
      <c r="E608">
        <v>1.6935825535551001E-2</v>
      </c>
      <c r="F608">
        <v>1.6992685834990601E-2</v>
      </c>
      <c r="G608">
        <v>1.6117965490511199E-2</v>
      </c>
      <c r="H608">
        <v>1.62611598299034E-2</v>
      </c>
      <c r="I608">
        <v>1.53922529448976E-2</v>
      </c>
      <c r="J608">
        <v>1.4979802517688099E-2</v>
      </c>
      <c r="K608">
        <v>1.49900053293321E-2</v>
      </c>
      <c r="L608">
        <v>1.4497457696246999E-2</v>
      </c>
      <c r="M608">
        <v>1.4504281314052601E-2</v>
      </c>
      <c r="N608">
        <v>1.46533917778935E-2</v>
      </c>
      <c r="O608">
        <v>1.48036657993839E-2</v>
      </c>
      <c r="P608">
        <v>1.45841660473108E-2</v>
      </c>
      <c r="Q608">
        <v>1.44088184609123E-2</v>
      </c>
      <c r="R608">
        <v>1.44171736751143E-2</v>
      </c>
      <c r="S608">
        <v>1.44216260135907E-2</v>
      </c>
      <c r="T608">
        <v>1.44209605367889E-2</v>
      </c>
      <c r="U608">
        <v>1.44162974397071E-2</v>
      </c>
      <c r="V608">
        <v>1.45208391731977E-2</v>
      </c>
      <c r="W608">
        <v>1.4625376920145299E-2</v>
      </c>
      <c r="X608">
        <v>1.47619275986784E-2</v>
      </c>
      <c r="Y608">
        <v>1.48977025187488E-2</v>
      </c>
      <c r="Z608">
        <v>1.5025168563196301E-2</v>
      </c>
      <c r="AA608">
        <v>1.5146787135967E-2</v>
      </c>
      <c r="AB608">
        <v>1.52649102573951E-2</v>
      </c>
      <c r="AC608">
        <v>1.52663780275143E-2</v>
      </c>
      <c r="AD608">
        <v>1.52520806520966E-2</v>
      </c>
      <c r="AE608">
        <v>1.52382606008607E-2</v>
      </c>
      <c r="AF608">
        <v>1.52274354032579E-2</v>
      </c>
      <c r="AG608">
        <v>1.52059111304457E-2</v>
      </c>
      <c r="AH608">
        <v>1.5199172786034099E-2</v>
      </c>
      <c r="AI608">
        <v>1.51958661269034E-2</v>
      </c>
      <c r="AJ608">
        <v>1.5191876779196201E-2</v>
      </c>
      <c r="AK608">
        <v>1.5187350407586399E-2</v>
      </c>
      <c r="AL608">
        <v>1.51824900626507E-2</v>
      </c>
      <c r="AM608">
        <v>1.5177056031250099E-2</v>
      </c>
      <c r="AN608">
        <v>1.51729518166068E-2</v>
      </c>
      <c r="AO608">
        <v>1.51685873078834E-2</v>
      </c>
      <c r="AP608">
        <v>1.5163298805167799E-2</v>
      </c>
      <c r="AQ608">
        <v>1.5157282994229899E-2</v>
      </c>
      <c r="AR608">
        <v>1.51498752307064E-2</v>
      </c>
      <c r="AS608">
        <v>1.5141858105311001E-2</v>
      </c>
      <c r="AT608">
        <v>1.51333094739158E-2</v>
      </c>
      <c r="AU608">
        <v>1.5124247170179199E-2</v>
      </c>
      <c r="AV608">
        <v>1.5114398398411E-2</v>
      </c>
    </row>
    <row r="609" spans="1:48" x14ac:dyDescent="0.25">
      <c r="A609" s="34" t="s">
        <v>2411</v>
      </c>
      <c r="B609">
        <v>1.2649689864113801E-3</v>
      </c>
      <c r="C609">
        <v>1.2649689864113801E-3</v>
      </c>
      <c r="D609">
        <v>1.2649006900621201E-3</v>
      </c>
      <c r="E609">
        <v>1.29358827807814E-3</v>
      </c>
      <c r="F609">
        <v>1.3025329132736001E-3</v>
      </c>
      <c r="G609">
        <v>1.3811886764262199E-3</v>
      </c>
      <c r="H609">
        <v>1.3012956987405999E-3</v>
      </c>
      <c r="I609">
        <v>1.2396437620478601E-3</v>
      </c>
      <c r="J609">
        <v>1.19617629585756E-3</v>
      </c>
      <c r="K609">
        <v>1.19210239239215E-3</v>
      </c>
      <c r="L609">
        <v>1.1515804088067399E-3</v>
      </c>
      <c r="M609">
        <v>1.1262137800945699E-3</v>
      </c>
      <c r="N609">
        <v>1.0954760720591999E-3</v>
      </c>
      <c r="O609">
        <v>1.0592740407041801E-3</v>
      </c>
      <c r="P609">
        <v>1.0291483566923199E-3</v>
      </c>
      <c r="Q609">
        <v>9.908089683044771E-4</v>
      </c>
      <c r="R609">
        <v>9.9109289726585499E-4</v>
      </c>
      <c r="S609">
        <v>9.9108957811788897E-4</v>
      </c>
      <c r="T609">
        <v>9.9118418426815693E-4</v>
      </c>
      <c r="U609">
        <v>9.9089493812015792E-4</v>
      </c>
      <c r="V609">
        <v>9.9116722575780204E-4</v>
      </c>
      <c r="W609">
        <v>9.908852936939389E-4</v>
      </c>
      <c r="X609">
        <v>9.9192831589107501E-4</v>
      </c>
      <c r="Y609">
        <v>9.9339168180160599E-4</v>
      </c>
      <c r="Z609">
        <v>9.9395276038084291E-4</v>
      </c>
      <c r="AA609">
        <v>9.9426614151669002E-4</v>
      </c>
      <c r="AB609">
        <v>9.9443373609908801E-4</v>
      </c>
      <c r="AC609">
        <v>9.9432816993775598E-4</v>
      </c>
      <c r="AD609">
        <v>9.937223920610009E-4</v>
      </c>
      <c r="AE609">
        <v>9.9298820757546505E-4</v>
      </c>
      <c r="AF609">
        <v>9.9254928535598809E-4</v>
      </c>
      <c r="AG609">
        <v>9.917630286770051E-4</v>
      </c>
      <c r="AH609">
        <v>9.9140026824844898E-4</v>
      </c>
      <c r="AI609">
        <v>9.9144862767013508E-4</v>
      </c>
      <c r="AJ609">
        <v>9.9130030133361005E-4</v>
      </c>
      <c r="AK609">
        <v>9.9113459711596503E-4</v>
      </c>
      <c r="AL609">
        <v>9.9096156471879305E-4</v>
      </c>
      <c r="AM609">
        <v>9.9112415328073697E-4</v>
      </c>
      <c r="AN609">
        <v>9.9092052848958299E-4</v>
      </c>
      <c r="AO609">
        <v>9.9075641668871497E-4</v>
      </c>
      <c r="AP609">
        <v>9.9054456005480906E-4</v>
      </c>
      <c r="AQ609">
        <v>9.9031501343731796E-4</v>
      </c>
      <c r="AR609">
        <v>9.9004962038595897E-4</v>
      </c>
      <c r="AS609">
        <v>9.8974688876479907E-4</v>
      </c>
      <c r="AT609">
        <v>9.894351729735401E-4</v>
      </c>
      <c r="AU609">
        <v>9.8911662459886802E-4</v>
      </c>
      <c r="AV609">
        <v>9.8851437781762507E-4</v>
      </c>
    </row>
    <row r="610" spans="1:48" x14ac:dyDescent="0.25">
      <c r="A610" s="34" t="s">
        <v>2412</v>
      </c>
      <c r="B610">
        <v>3.0517137702946399E-2</v>
      </c>
      <c r="C610">
        <v>3.0517137702946399E-2</v>
      </c>
      <c r="D610">
        <v>3.06338965430645E-2</v>
      </c>
      <c r="E610">
        <v>3.0858570581497598E-2</v>
      </c>
      <c r="F610">
        <v>3.2472134551773398E-2</v>
      </c>
      <c r="G610">
        <v>3.5630649958770501E-2</v>
      </c>
      <c r="H610">
        <v>3.5150490408798502E-2</v>
      </c>
      <c r="I610">
        <v>3.0238401470444501E-2</v>
      </c>
      <c r="J610">
        <v>3.1143005473377099E-2</v>
      </c>
      <c r="K610">
        <v>3.2083174291064602E-2</v>
      </c>
      <c r="L610">
        <v>3.1281622620415402E-2</v>
      </c>
      <c r="M610">
        <v>3.1750039192952197E-2</v>
      </c>
      <c r="N610">
        <v>3.08817606022159E-2</v>
      </c>
      <c r="O610">
        <v>3.04642125347536E-2</v>
      </c>
      <c r="P610">
        <v>2.96813823472033E-2</v>
      </c>
      <c r="Q610">
        <v>2.89060811059213E-2</v>
      </c>
      <c r="R610">
        <v>2.8914659879608302E-2</v>
      </c>
      <c r="S610">
        <v>2.89163700267379E-2</v>
      </c>
      <c r="T610">
        <v>2.8915662008344001E-2</v>
      </c>
      <c r="U610">
        <v>2.8907991219925801E-2</v>
      </c>
      <c r="V610">
        <v>2.9325641870376801E-2</v>
      </c>
      <c r="W610">
        <v>2.9740923726073301E-2</v>
      </c>
      <c r="X610">
        <v>3.0199001605343799E-2</v>
      </c>
      <c r="Y610">
        <v>3.0663492707787999E-2</v>
      </c>
      <c r="Z610">
        <v>3.1122654122344801E-2</v>
      </c>
      <c r="AA610">
        <v>3.1580776802964401E-2</v>
      </c>
      <c r="AB610">
        <v>3.2040455816937E-2</v>
      </c>
      <c r="AC610">
        <v>3.2041417391810802E-2</v>
      </c>
      <c r="AD610">
        <v>3.20244080025478E-2</v>
      </c>
      <c r="AE610">
        <v>3.2006110954436999E-2</v>
      </c>
      <c r="AF610">
        <v>3.1992559150225502E-2</v>
      </c>
      <c r="AG610">
        <v>3.1967848787604697E-2</v>
      </c>
      <c r="AH610">
        <v>3.1959737976250097E-2</v>
      </c>
      <c r="AI610">
        <v>3.19581267227824E-2</v>
      </c>
      <c r="AJ610">
        <v>3.19546747936112E-2</v>
      </c>
      <c r="AK610">
        <v>3.1950690792372297E-2</v>
      </c>
      <c r="AL610">
        <v>3.1946449589277399E-2</v>
      </c>
      <c r="AM610">
        <v>3.19503090667922E-2</v>
      </c>
      <c r="AN610">
        <v>3.1950596146232399E-2</v>
      </c>
      <c r="AO610">
        <v>3.1949948944191398E-2</v>
      </c>
      <c r="AP610">
        <v>3.1947320441541999E-2</v>
      </c>
      <c r="AQ610">
        <v>3.1943083773219902E-2</v>
      </c>
      <c r="AR610">
        <v>3.1937007687122897E-2</v>
      </c>
      <c r="AS610">
        <v>3.1929669738792299E-2</v>
      </c>
      <c r="AT610">
        <v>3.1921319147217499E-2</v>
      </c>
      <c r="AU610">
        <v>3.1912159395700503E-2</v>
      </c>
      <c r="AV610">
        <v>3.18921095976872E-2</v>
      </c>
    </row>
    <row r="611" spans="1:48" x14ac:dyDescent="0.25">
      <c r="A611" s="34" t="s">
        <v>2413</v>
      </c>
      <c r="B611">
        <v>5.8610672238927604E-3</v>
      </c>
      <c r="C611">
        <v>5.8610672238927604E-3</v>
      </c>
      <c r="D611">
        <v>5.8672893615083696E-3</v>
      </c>
      <c r="E611">
        <v>5.9126954557454396E-3</v>
      </c>
      <c r="F611">
        <v>6.2179873428574997E-3</v>
      </c>
      <c r="G611">
        <v>6.8308929026516503E-3</v>
      </c>
      <c r="H611">
        <v>6.7306960795763E-3</v>
      </c>
      <c r="I611">
        <v>5.7633759257190503E-3</v>
      </c>
      <c r="J611">
        <v>5.9708761969783104E-3</v>
      </c>
      <c r="K611">
        <v>6.1652222342045001E-3</v>
      </c>
      <c r="L611">
        <v>6.0170378599160796E-3</v>
      </c>
      <c r="M611">
        <v>6.1310123470636E-3</v>
      </c>
      <c r="N611">
        <v>5.9550024085321604E-3</v>
      </c>
      <c r="O611">
        <v>5.8718099314662101E-3</v>
      </c>
      <c r="P611">
        <v>5.7308665436333903E-3</v>
      </c>
      <c r="Q611">
        <v>5.5697068851544096E-3</v>
      </c>
      <c r="R611">
        <v>5.5741689248667396E-3</v>
      </c>
      <c r="S611">
        <v>5.5738882017753498E-3</v>
      </c>
      <c r="T611">
        <v>5.5762032041529403E-3</v>
      </c>
      <c r="U611">
        <v>5.5765482443513696E-3</v>
      </c>
      <c r="V611">
        <v>5.60239607444501E-3</v>
      </c>
      <c r="W611">
        <v>5.6223159647530701E-3</v>
      </c>
      <c r="X611">
        <v>5.6541392589759898E-3</v>
      </c>
      <c r="Y611">
        <v>5.6846544856480703E-3</v>
      </c>
      <c r="Z611">
        <v>5.7129756939142597E-3</v>
      </c>
      <c r="AA611">
        <v>5.7403090700256501E-3</v>
      </c>
      <c r="AB611">
        <v>5.7672096180140901E-3</v>
      </c>
      <c r="AC611">
        <v>5.77327517451213E-3</v>
      </c>
      <c r="AD611">
        <v>5.7770894969322098E-3</v>
      </c>
      <c r="AE611">
        <v>5.7799539799025497E-3</v>
      </c>
      <c r="AF611">
        <v>5.7834770948485799E-3</v>
      </c>
      <c r="AG611">
        <v>5.7859562781524196E-3</v>
      </c>
      <c r="AH611">
        <v>5.7904824305274197E-3</v>
      </c>
      <c r="AI611">
        <v>5.7962168142264804E-3</v>
      </c>
      <c r="AJ611">
        <v>5.8010600544366698E-3</v>
      </c>
      <c r="AK611">
        <v>5.8055135910948796E-3</v>
      </c>
      <c r="AL611">
        <v>5.8097290811436999E-3</v>
      </c>
      <c r="AM611">
        <v>5.8272323564989102E-3</v>
      </c>
      <c r="AN611">
        <v>5.8427479036252004E-3</v>
      </c>
      <c r="AO611">
        <v>5.8585051464119398E-3</v>
      </c>
      <c r="AP611">
        <v>5.87397952034529E-3</v>
      </c>
      <c r="AQ611">
        <v>5.8894214054379199E-3</v>
      </c>
      <c r="AR611">
        <v>5.9043407391383704E-3</v>
      </c>
      <c r="AS611">
        <v>5.91872555258963E-3</v>
      </c>
      <c r="AT611">
        <v>5.9326598018606099E-3</v>
      </c>
      <c r="AU611">
        <v>5.9464259775578602E-3</v>
      </c>
      <c r="AV611">
        <v>5.93850848794562E-3</v>
      </c>
    </row>
    <row r="612" spans="1:48" x14ac:dyDescent="0.25">
      <c r="A612" s="34" t="s">
        <v>2414</v>
      </c>
      <c r="B612">
        <v>0.33257166597424098</v>
      </c>
      <c r="C612">
        <v>0.33257166597424098</v>
      </c>
      <c r="D612">
        <v>0.33345626799540701</v>
      </c>
      <c r="E612">
        <v>0.33497097562040201</v>
      </c>
      <c r="F612">
        <v>0.34137626682081801</v>
      </c>
      <c r="G612">
        <v>0.35834842497884101</v>
      </c>
      <c r="H612">
        <v>0.34411873633329099</v>
      </c>
      <c r="I612">
        <v>0.33972863884238202</v>
      </c>
      <c r="J612">
        <v>0.341129526453264</v>
      </c>
      <c r="K612">
        <v>0.33794400604913699</v>
      </c>
      <c r="L612">
        <v>0.33577602679819701</v>
      </c>
      <c r="M612">
        <v>0.33266309325321503</v>
      </c>
      <c r="N612">
        <v>0.337772279744116</v>
      </c>
      <c r="O612">
        <v>0.34719817017808902</v>
      </c>
      <c r="P612">
        <v>0.34253747266797502</v>
      </c>
      <c r="Q612">
        <v>0.34064416171624601</v>
      </c>
      <c r="R612">
        <v>0.34074023765082401</v>
      </c>
      <c r="S612">
        <v>0.34077070459164699</v>
      </c>
      <c r="T612">
        <v>0.34078309767999199</v>
      </c>
      <c r="U612">
        <v>0.34071972281003698</v>
      </c>
      <c r="V612">
        <v>0.36555550458422698</v>
      </c>
      <c r="W612">
        <v>0.39252803074343601</v>
      </c>
      <c r="X612">
        <v>0.42224394985864599</v>
      </c>
      <c r="Y612">
        <v>0.45434038852445002</v>
      </c>
      <c r="Z612">
        <v>0.48880232675747198</v>
      </c>
      <c r="AA612">
        <v>0.52584012553788495</v>
      </c>
      <c r="AB612">
        <v>0.565648946583862</v>
      </c>
      <c r="AC612">
        <v>0.566361254651917</v>
      </c>
      <c r="AD612">
        <v>0.56669814562699194</v>
      </c>
      <c r="AE612">
        <v>0.56692933508418997</v>
      </c>
      <c r="AF612">
        <v>0.56717640577204098</v>
      </c>
      <c r="AG612">
        <v>0.56724707748908398</v>
      </c>
      <c r="AH612">
        <v>0.56752696913057299</v>
      </c>
      <c r="AI612">
        <v>0.56788893829108</v>
      </c>
      <c r="AJ612">
        <v>0.568219611768366</v>
      </c>
      <c r="AK612">
        <v>0.56853432410540605</v>
      </c>
      <c r="AL612">
        <v>0.56883852510786903</v>
      </c>
      <c r="AM612">
        <v>0.56926287846102497</v>
      </c>
      <c r="AN612">
        <v>0.56961141716833297</v>
      </c>
      <c r="AO612">
        <v>0.56992190584903701</v>
      </c>
      <c r="AP612">
        <v>0.57017563551563899</v>
      </c>
      <c r="AQ612">
        <v>0.57037847227921701</v>
      </c>
      <c r="AR612">
        <v>0.57051889504793296</v>
      </c>
      <c r="AS612">
        <v>0.57061389951464803</v>
      </c>
      <c r="AT612">
        <v>0.57066387634703797</v>
      </c>
      <c r="AU612">
        <v>0.57067165790309604</v>
      </c>
      <c r="AV612">
        <v>0.570512054607484</v>
      </c>
    </row>
    <row r="613" spans="1:48" x14ac:dyDescent="0.25">
      <c r="A613" s="34" t="s">
        <v>2415</v>
      </c>
      <c r="B613">
        <v>5.0209205020920501E-3</v>
      </c>
      <c r="C613">
        <v>5.0209205020920501E-3</v>
      </c>
      <c r="D613">
        <v>5.0220340034409401E-3</v>
      </c>
      <c r="E613">
        <v>5.07503253473121E-3</v>
      </c>
      <c r="F613">
        <v>4.95720467239932E-3</v>
      </c>
      <c r="G613">
        <v>5.0374943121623003E-3</v>
      </c>
      <c r="H613">
        <v>4.9192488531693401E-3</v>
      </c>
      <c r="I613">
        <v>4.6617729280444501E-3</v>
      </c>
      <c r="J613">
        <v>4.5591106686274502E-3</v>
      </c>
      <c r="K613">
        <v>4.5272424844134502E-3</v>
      </c>
      <c r="L613">
        <v>4.4707550136490401E-3</v>
      </c>
      <c r="M613">
        <v>4.3702886282525099E-3</v>
      </c>
      <c r="N613">
        <v>4.30934589778793E-3</v>
      </c>
      <c r="O613">
        <v>4.3355581457038099E-3</v>
      </c>
      <c r="P613">
        <v>4.2528954134707997E-3</v>
      </c>
      <c r="Q613">
        <v>4.0802122824676202E-3</v>
      </c>
      <c r="R613">
        <v>4.0799712649196296E-3</v>
      </c>
      <c r="S613">
        <v>4.0790398324416699E-3</v>
      </c>
      <c r="T613">
        <v>4.0770981678441998E-3</v>
      </c>
      <c r="U613">
        <v>4.0739314039345597E-3</v>
      </c>
      <c r="V613">
        <v>4.0716642442793303E-3</v>
      </c>
      <c r="W613">
        <v>4.0686747545765701E-3</v>
      </c>
      <c r="X613">
        <v>4.0685566194548998E-3</v>
      </c>
      <c r="Y613">
        <v>4.0680227572597004E-3</v>
      </c>
      <c r="Z613">
        <v>4.0663642004163704E-3</v>
      </c>
      <c r="AA613">
        <v>4.0642014163814301E-3</v>
      </c>
      <c r="AB613">
        <v>4.0619404374800903E-3</v>
      </c>
      <c r="AC613">
        <v>4.05911176531242E-3</v>
      </c>
      <c r="AD613">
        <v>4.05527361376484E-3</v>
      </c>
      <c r="AE613">
        <v>4.05163451336345E-3</v>
      </c>
      <c r="AF613">
        <v>4.0484672125113298E-3</v>
      </c>
      <c r="AG613">
        <v>4.04477614165642E-3</v>
      </c>
      <c r="AH613">
        <v>4.0424654590006997E-3</v>
      </c>
      <c r="AI613">
        <v>4.0405769177370501E-3</v>
      </c>
      <c r="AJ613">
        <v>4.0385875127045504E-3</v>
      </c>
      <c r="AK613">
        <v>4.0366008276478396E-3</v>
      </c>
      <c r="AL613">
        <v>4.0346558650469003E-3</v>
      </c>
      <c r="AM613">
        <v>4.0328655086199804E-3</v>
      </c>
      <c r="AN613">
        <v>4.0305835670339596E-3</v>
      </c>
      <c r="AO613">
        <v>4.0279492614534902E-3</v>
      </c>
      <c r="AP613">
        <v>4.0249128141230201E-3</v>
      </c>
      <c r="AQ613">
        <v>4.0214820087435899E-3</v>
      </c>
      <c r="AR613">
        <v>4.0180954219894696E-3</v>
      </c>
      <c r="AS613">
        <v>4.0145833893973099E-3</v>
      </c>
      <c r="AT613">
        <v>4.0109634681113901E-3</v>
      </c>
      <c r="AU613">
        <v>4.0072504393852803E-3</v>
      </c>
      <c r="AV613">
        <v>4.0029532589631999E-3</v>
      </c>
    </row>
    <row r="614" spans="1:48" x14ac:dyDescent="0.25">
      <c r="A614" s="34" t="s">
        <v>2416</v>
      </c>
      <c r="B614">
        <v>8.9822932783221506E-3</v>
      </c>
      <c r="C614">
        <v>8.9822932783221506E-3</v>
      </c>
      <c r="D614">
        <v>8.9823287590612092E-3</v>
      </c>
      <c r="E614">
        <v>9.06088182574428E-3</v>
      </c>
      <c r="F614">
        <v>8.8371401936312103E-3</v>
      </c>
      <c r="G614">
        <v>8.9097236898649495E-3</v>
      </c>
      <c r="H614">
        <v>8.6863328153048303E-3</v>
      </c>
      <c r="I614">
        <v>8.1982282299586807E-3</v>
      </c>
      <c r="J614">
        <v>7.9237547892368997E-3</v>
      </c>
      <c r="K614">
        <v>7.8206631041010007E-3</v>
      </c>
      <c r="L614">
        <v>7.6578947733302602E-3</v>
      </c>
      <c r="M614">
        <v>7.4227139318851403E-3</v>
      </c>
      <c r="N614">
        <v>7.31030528004439E-3</v>
      </c>
      <c r="O614">
        <v>7.2868108579852197E-3</v>
      </c>
      <c r="P614">
        <v>7.0849967672980303E-3</v>
      </c>
      <c r="Q614">
        <v>6.6921618065457203E-3</v>
      </c>
      <c r="R614">
        <v>6.6932220271815899E-3</v>
      </c>
      <c r="S614">
        <v>6.6926954110631699E-3</v>
      </c>
      <c r="T614">
        <v>6.6926175900908196E-3</v>
      </c>
      <c r="U614">
        <v>6.6920833228102201E-3</v>
      </c>
      <c r="V614">
        <v>6.7972673063739298E-3</v>
      </c>
      <c r="W614">
        <v>6.9032374849560098E-3</v>
      </c>
      <c r="X614">
        <v>7.01173463600838E-3</v>
      </c>
      <c r="Y614">
        <v>7.1239170476251699E-3</v>
      </c>
      <c r="Z614">
        <v>7.23565274737122E-3</v>
      </c>
      <c r="AA614">
        <v>7.3484474668641499E-3</v>
      </c>
      <c r="AB614">
        <v>7.4632601449043899E-3</v>
      </c>
      <c r="AC614">
        <v>7.4607496361989998E-3</v>
      </c>
      <c r="AD614">
        <v>7.4579369239984698E-3</v>
      </c>
      <c r="AE614">
        <v>7.4552010850905603E-3</v>
      </c>
      <c r="AF614">
        <v>7.4528279973318399E-3</v>
      </c>
      <c r="AG614">
        <v>7.4501463463023804E-3</v>
      </c>
      <c r="AH614">
        <v>7.4483393709124804E-3</v>
      </c>
      <c r="AI614">
        <v>7.4468360079474501E-3</v>
      </c>
      <c r="AJ614">
        <v>7.4452157455563899E-3</v>
      </c>
      <c r="AK614">
        <v>7.4436156108706603E-3</v>
      </c>
      <c r="AL614">
        <v>7.4420304702932797E-3</v>
      </c>
      <c r="AM614">
        <v>7.4409854313751004E-3</v>
      </c>
      <c r="AN614">
        <v>7.4395265769162796E-3</v>
      </c>
      <c r="AO614">
        <v>7.4379568922621399E-3</v>
      </c>
      <c r="AP614">
        <v>7.4361485899092196E-3</v>
      </c>
      <c r="AQ614">
        <v>7.4334339821628898E-3</v>
      </c>
      <c r="AR614">
        <v>7.4312012490252502E-3</v>
      </c>
      <c r="AS614">
        <v>7.4289671048354102E-3</v>
      </c>
      <c r="AT614">
        <v>7.4266460447721698E-3</v>
      </c>
      <c r="AU614">
        <v>7.4242021782699799E-3</v>
      </c>
      <c r="AV614">
        <v>7.4218071851705801E-3</v>
      </c>
    </row>
    <row r="615" spans="1:48" x14ac:dyDescent="0.25">
      <c r="A615" s="34" t="s">
        <v>2417</v>
      </c>
      <c r="B615">
        <v>1.9547856490126699E-2</v>
      </c>
      <c r="C615">
        <v>1.9547856490126699E-2</v>
      </c>
      <c r="D615">
        <v>1.9604777761643901E-2</v>
      </c>
      <c r="E615">
        <v>1.9226132992121E-2</v>
      </c>
      <c r="F615">
        <v>1.9324712228560002E-2</v>
      </c>
      <c r="G615">
        <v>2.1228605699894699E-2</v>
      </c>
      <c r="H615">
        <v>2.0369477469194701E-2</v>
      </c>
      <c r="I615">
        <v>1.8857375468657799E-2</v>
      </c>
      <c r="J615">
        <v>1.8833691016465901E-2</v>
      </c>
      <c r="K615">
        <v>1.9605998620805799E-2</v>
      </c>
      <c r="L615">
        <v>1.9740324844023799E-2</v>
      </c>
      <c r="M615">
        <v>1.9162929007086601E-2</v>
      </c>
      <c r="N615">
        <v>1.92276114751108E-2</v>
      </c>
      <c r="O615">
        <v>1.9203220754104699E-2</v>
      </c>
      <c r="P615">
        <v>1.8876586773669601E-2</v>
      </c>
      <c r="Q615">
        <v>1.8819152476748199E-2</v>
      </c>
      <c r="R615">
        <v>1.8826603379433201E-2</v>
      </c>
      <c r="S615">
        <v>1.88285274300833E-2</v>
      </c>
      <c r="T615">
        <v>1.8830807022870901E-2</v>
      </c>
      <c r="U615">
        <v>1.88298343984796E-2</v>
      </c>
      <c r="V615">
        <v>2.0515432647982501E-2</v>
      </c>
      <c r="W615">
        <v>2.2344021192384898E-2</v>
      </c>
      <c r="X615">
        <v>2.4366261043050098E-2</v>
      </c>
      <c r="Y615">
        <v>2.65702566450659E-2</v>
      </c>
      <c r="Z615">
        <v>2.8961605287508099E-2</v>
      </c>
      <c r="AA615">
        <v>3.1560892983418298E-2</v>
      </c>
      <c r="AB615">
        <v>3.4388858662430299E-2</v>
      </c>
      <c r="AC615">
        <v>3.4306124560314899E-2</v>
      </c>
      <c r="AD615">
        <v>3.4209201292631101E-2</v>
      </c>
      <c r="AE615">
        <v>3.41114324010807E-2</v>
      </c>
      <c r="AF615">
        <v>3.4019223327078602E-2</v>
      </c>
      <c r="AG615">
        <v>3.3919317784068898E-2</v>
      </c>
      <c r="AH615">
        <v>3.38334920241311E-2</v>
      </c>
      <c r="AI615">
        <v>3.3754275983913902E-2</v>
      </c>
      <c r="AJ615">
        <v>3.3672961444498398E-2</v>
      </c>
      <c r="AK615">
        <v>3.3591260505042499E-2</v>
      </c>
      <c r="AL615">
        <v>3.3509461972591699E-2</v>
      </c>
      <c r="AM615">
        <v>3.34419560198164E-2</v>
      </c>
      <c r="AN615">
        <v>3.3369989005259199E-2</v>
      </c>
      <c r="AO615">
        <v>3.3298002972287299E-2</v>
      </c>
      <c r="AP615">
        <v>3.3224075074385899E-2</v>
      </c>
      <c r="AQ615">
        <v>3.3148757266951399E-2</v>
      </c>
      <c r="AR615">
        <v>3.3071797611714297E-2</v>
      </c>
      <c r="AS615">
        <v>3.2993553434322503E-2</v>
      </c>
      <c r="AT615">
        <v>3.2914248993473297E-2</v>
      </c>
      <c r="AU615">
        <v>3.28342213308409E-2</v>
      </c>
      <c r="AV615">
        <v>3.2735407867681199E-2</v>
      </c>
    </row>
    <row r="616" spans="1:48" x14ac:dyDescent="0.25">
      <c r="A616" s="34" t="s">
        <v>2418</v>
      </c>
      <c r="B616">
        <v>3.3026247175386701E-3</v>
      </c>
      <c r="C616">
        <v>3.3026247175386701E-3</v>
      </c>
      <c r="D616">
        <v>3.30336768242565E-3</v>
      </c>
      <c r="E616">
        <v>3.3882307205505302E-3</v>
      </c>
      <c r="F616">
        <v>3.5441877650068099E-3</v>
      </c>
      <c r="G616">
        <v>4.0032903398765996E-3</v>
      </c>
      <c r="H616">
        <v>3.76119407752523E-3</v>
      </c>
      <c r="I616">
        <v>3.59141549364263E-3</v>
      </c>
      <c r="J616">
        <v>3.6019476997062099E-3</v>
      </c>
      <c r="K616">
        <v>3.6598370719703602E-3</v>
      </c>
      <c r="L616">
        <v>3.5707938344287501E-3</v>
      </c>
      <c r="M616">
        <v>3.59053865266176E-3</v>
      </c>
      <c r="N616">
        <v>3.6905625084289601E-3</v>
      </c>
      <c r="O616">
        <v>3.62086014844544E-3</v>
      </c>
      <c r="P616">
        <v>3.59216295158975E-3</v>
      </c>
      <c r="Q616">
        <v>3.6014039275476702E-3</v>
      </c>
      <c r="R616">
        <v>3.6020294886491299E-3</v>
      </c>
      <c r="S616">
        <v>3.60198890940501E-3</v>
      </c>
      <c r="T616">
        <v>3.60225472404576E-3</v>
      </c>
      <c r="U616">
        <v>3.6019857877559501E-3</v>
      </c>
      <c r="V616">
        <v>3.6801322030150401E-3</v>
      </c>
      <c r="W616">
        <v>3.7588731596492901E-3</v>
      </c>
      <c r="X616">
        <v>3.8416780096485002E-3</v>
      </c>
      <c r="Y616">
        <v>3.9258786724921E-3</v>
      </c>
      <c r="Z616">
        <v>4.0108981989094E-3</v>
      </c>
      <c r="AA616">
        <v>4.0971372167632096E-3</v>
      </c>
      <c r="AB616">
        <v>4.1848340668697998E-3</v>
      </c>
      <c r="AC616">
        <v>4.1873718285553403E-3</v>
      </c>
      <c r="AD616">
        <v>4.1890082986868801E-3</v>
      </c>
      <c r="AE616">
        <v>4.1904152856919999E-3</v>
      </c>
      <c r="AF616">
        <v>4.1921518591003697E-3</v>
      </c>
      <c r="AG616">
        <v>4.1934962047831597E-3</v>
      </c>
      <c r="AH616">
        <v>4.19562022988864E-3</v>
      </c>
      <c r="AI616">
        <v>4.1982147462922698E-3</v>
      </c>
      <c r="AJ616">
        <v>4.2005991459828102E-3</v>
      </c>
      <c r="AK616">
        <v>4.2029424994892203E-3</v>
      </c>
      <c r="AL616">
        <v>4.2052741438339397E-3</v>
      </c>
      <c r="AM616">
        <v>4.2089587881013199E-3</v>
      </c>
      <c r="AN616">
        <v>4.2119704393538404E-3</v>
      </c>
      <c r="AO616">
        <v>4.2148724397300203E-3</v>
      </c>
      <c r="AP616">
        <v>4.2175842887997601E-3</v>
      </c>
      <c r="AQ616">
        <v>4.2201431531948101E-3</v>
      </c>
      <c r="AR616">
        <v>4.22252041913248E-3</v>
      </c>
      <c r="AS616">
        <v>4.2247535607217099E-3</v>
      </c>
      <c r="AT616">
        <v>4.22686372523282E-3</v>
      </c>
      <c r="AU616">
        <v>4.2288847033507904E-3</v>
      </c>
      <c r="AV616">
        <v>4.2293324724032499E-3</v>
      </c>
    </row>
    <row r="617" spans="1:48" x14ac:dyDescent="0.25">
      <c r="A617" s="34" t="s">
        <v>2419</v>
      </c>
      <c r="B617">
        <v>1.7376695029869101E-2</v>
      </c>
      <c r="C617">
        <v>1.7376695029869101E-2</v>
      </c>
      <c r="D617">
        <v>1.7463583413200898E-2</v>
      </c>
      <c r="E617">
        <v>1.7262614349475298E-2</v>
      </c>
      <c r="F617">
        <v>1.7233957115569899E-2</v>
      </c>
      <c r="G617">
        <v>1.7842789861251599E-2</v>
      </c>
      <c r="H617">
        <v>1.7692864826929899E-2</v>
      </c>
      <c r="I617">
        <v>1.6722494941421199E-2</v>
      </c>
      <c r="J617">
        <v>1.6229656474483201E-2</v>
      </c>
      <c r="K617">
        <v>1.6288994495160601E-2</v>
      </c>
      <c r="L617">
        <v>1.5895217681355999E-2</v>
      </c>
      <c r="M617">
        <v>1.56761657134145E-2</v>
      </c>
      <c r="N617">
        <v>1.5596582751147999E-2</v>
      </c>
      <c r="O617">
        <v>1.56547019822189E-2</v>
      </c>
      <c r="P617">
        <v>1.52452148902827E-2</v>
      </c>
      <c r="Q617">
        <v>1.4599762740766501E-2</v>
      </c>
      <c r="R617">
        <v>1.4604914586309701E-2</v>
      </c>
      <c r="S617">
        <v>1.46056874806299E-2</v>
      </c>
      <c r="T617">
        <v>1.46091718174423E-2</v>
      </c>
      <c r="U617">
        <v>1.46078511242708E-2</v>
      </c>
      <c r="V617">
        <v>1.5134301243505E-2</v>
      </c>
      <c r="W617">
        <v>1.56713023652293E-2</v>
      </c>
      <c r="X617">
        <v>1.6249334255079899E-2</v>
      </c>
      <c r="Y617">
        <v>1.6847104641234199E-2</v>
      </c>
      <c r="Z617">
        <v>1.74595787762107E-2</v>
      </c>
      <c r="AA617">
        <v>1.8089818134772399E-2</v>
      </c>
      <c r="AB617">
        <v>1.8740274369133999E-2</v>
      </c>
      <c r="AC617">
        <v>1.8744005720178598E-2</v>
      </c>
      <c r="AD617">
        <v>1.87391098733421E-2</v>
      </c>
      <c r="AE617">
        <v>1.8731766028732898E-2</v>
      </c>
      <c r="AF617">
        <v>1.87271226921547E-2</v>
      </c>
      <c r="AG617">
        <v>1.87183058758069E-2</v>
      </c>
      <c r="AH617">
        <v>1.8716490320389301E-2</v>
      </c>
      <c r="AI617">
        <v>1.8719129362626399E-2</v>
      </c>
      <c r="AJ617">
        <v>1.8719935590891398E-2</v>
      </c>
      <c r="AK617">
        <v>1.8720318589303401E-2</v>
      </c>
      <c r="AL617">
        <v>1.8720528119790199E-2</v>
      </c>
      <c r="AM617">
        <v>1.8729647590335699E-2</v>
      </c>
      <c r="AN617">
        <v>1.87338340172097E-2</v>
      </c>
      <c r="AO617">
        <v>1.87378341780759E-2</v>
      </c>
      <c r="AP617">
        <v>1.8740960307303E-2</v>
      </c>
      <c r="AQ617">
        <v>1.87435055068777E-2</v>
      </c>
      <c r="AR617">
        <v>1.87450019495406E-2</v>
      </c>
      <c r="AS617">
        <v>1.8745964992716999E-2</v>
      </c>
      <c r="AT617">
        <v>1.87463820183634E-2</v>
      </c>
      <c r="AU617">
        <v>1.87463459919411E-2</v>
      </c>
      <c r="AV617">
        <v>1.8740165677864299E-2</v>
      </c>
    </row>
    <row r="618" spans="1:48" x14ac:dyDescent="0.25">
      <c r="A618" s="34" t="s">
        <v>2420</v>
      </c>
      <c r="B618">
        <v>1.6748734005614899E-3</v>
      </c>
      <c r="C618">
        <v>1.6748734005614899E-3</v>
      </c>
      <c r="D618">
        <v>1.6746758366493501E-3</v>
      </c>
      <c r="E618">
        <v>1.6135882152225401E-3</v>
      </c>
      <c r="F618">
        <v>1.58823439339182E-3</v>
      </c>
      <c r="G618">
        <v>1.6561183865725999E-3</v>
      </c>
      <c r="H618">
        <v>1.69347267091642E-3</v>
      </c>
      <c r="I618">
        <v>1.5864237924523501E-3</v>
      </c>
      <c r="J618">
        <v>1.54324790001655E-3</v>
      </c>
      <c r="K618">
        <v>1.5310965592857299E-3</v>
      </c>
      <c r="L618">
        <v>1.53418039709676E-3</v>
      </c>
      <c r="M618">
        <v>1.5657649225839401E-3</v>
      </c>
      <c r="N618">
        <v>1.5619042432799999E-3</v>
      </c>
      <c r="O618">
        <v>1.5495490723101801E-3</v>
      </c>
      <c r="P618">
        <v>1.48871425546833E-3</v>
      </c>
      <c r="Q618">
        <v>1.4075836070872301E-3</v>
      </c>
      <c r="R618">
        <v>1.40942654988254E-3</v>
      </c>
      <c r="S618">
        <v>1.4091586316050701E-3</v>
      </c>
      <c r="T618">
        <v>1.41022761790233E-3</v>
      </c>
      <c r="U618">
        <v>1.4105563060298799E-3</v>
      </c>
      <c r="V618">
        <v>1.4175868611245299E-3</v>
      </c>
      <c r="W618">
        <v>1.4219184901888499E-3</v>
      </c>
      <c r="X618">
        <v>1.4309413598238799E-3</v>
      </c>
      <c r="Y618">
        <v>1.4392447027946999E-3</v>
      </c>
      <c r="Z618">
        <v>1.4468711061085501E-3</v>
      </c>
      <c r="AA618">
        <v>1.45435453685632E-3</v>
      </c>
      <c r="AB618">
        <v>1.4619149329259699E-3</v>
      </c>
      <c r="AC618">
        <v>1.4646730891111201E-3</v>
      </c>
      <c r="AD618">
        <v>1.4669519190017701E-3</v>
      </c>
      <c r="AE618">
        <v>1.46890079954744E-3</v>
      </c>
      <c r="AF618">
        <v>1.4711131881553199E-3</v>
      </c>
      <c r="AG618">
        <v>1.4731459713519901E-3</v>
      </c>
      <c r="AH618">
        <v>1.47579128256114E-3</v>
      </c>
      <c r="AI618">
        <v>1.4789017294162799E-3</v>
      </c>
      <c r="AJ618">
        <v>1.48155796870876E-3</v>
      </c>
      <c r="AK618">
        <v>1.4840531739556499E-3</v>
      </c>
      <c r="AL618">
        <v>1.48647683751272E-3</v>
      </c>
      <c r="AM618">
        <v>1.49578827402671E-3</v>
      </c>
      <c r="AN618">
        <v>1.50406728192971E-3</v>
      </c>
      <c r="AO618">
        <v>1.51249653440788E-3</v>
      </c>
      <c r="AP618">
        <v>1.5207771925409199E-3</v>
      </c>
      <c r="AQ618">
        <v>1.52919644620689E-3</v>
      </c>
      <c r="AR618">
        <v>1.5374023619887101E-3</v>
      </c>
      <c r="AS618">
        <v>1.5454034800411701E-3</v>
      </c>
      <c r="AT618">
        <v>1.5532954939926501E-3</v>
      </c>
      <c r="AU618">
        <v>1.5612056065826599E-3</v>
      </c>
      <c r="AV618">
        <v>1.5572134591638599E-3</v>
      </c>
    </row>
    <row r="619" spans="1:48" x14ac:dyDescent="0.25">
      <c r="A619" s="34" t="s">
        <v>2421</v>
      </c>
      <c r="B619">
        <v>2.0462413036033899E-4</v>
      </c>
      <c r="C619">
        <v>2.0462413036033999E-4</v>
      </c>
      <c r="D619">
        <v>2.0423809845272899E-4</v>
      </c>
      <c r="E619">
        <v>2.0325175551424299E-4</v>
      </c>
      <c r="F619">
        <v>2.0472792521146401E-4</v>
      </c>
      <c r="G619">
        <v>2.0757062671493301E-4</v>
      </c>
      <c r="H619">
        <v>2.0504428721035601E-4</v>
      </c>
      <c r="I619">
        <v>1.9612256069001399E-4</v>
      </c>
      <c r="J619">
        <v>1.90536974640895E-4</v>
      </c>
      <c r="K619">
        <v>1.8707982871688799E-4</v>
      </c>
      <c r="L619">
        <v>1.8346238485392099E-4</v>
      </c>
      <c r="M619">
        <v>1.8247838394943599E-4</v>
      </c>
      <c r="N619">
        <v>1.8067733802654601E-4</v>
      </c>
      <c r="O619">
        <v>1.78290726407258E-4</v>
      </c>
      <c r="P619">
        <v>1.7626878912591301E-4</v>
      </c>
      <c r="Q619">
        <v>1.6759836255723801E-4</v>
      </c>
      <c r="R619">
        <v>1.67634134145427E-4</v>
      </c>
      <c r="S619">
        <v>1.6764437623039899E-4</v>
      </c>
      <c r="T619">
        <v>1.67647705771428E-4</v>
      </c>
      <c r="U619">
        <v>1.6760321254224899E-4</v>
      </c>
      <c r="V619">
        <v>1.6760447536337899E-4</v>
      </c>
      <c r="W619">
        <v>1.6758100418141499E-4</v>
      </c>
      <c r="X619">
        <v>1.6692665659292399E-4</v>
      </c>
      <c r="Y619">
        <v>1.6665583283734299E-4</v>
      </c>
      <c r="Z619">
        <v>1.66440865811508E-4</v>
      </c>
      <c r="AA619">
        <v>1.66247660077586E-4</v>
      </c>
      <c r="AB619">
        <v>1.6606900072821401E-4</v>
      </c>
      <c r="AC619">
        <v>1.6585617789193101E-4</v>
      </c>
      <c r="AD619">
        <v>1.6596884336632001E-4</v>
      </c>
      <c r="AE619">
        <v>1.6590961366233899E-4</v>
      </c>
      <c r="AF619">
        <v>1.6581392059618799E-4</v>
      </c>
      <c r="AG619">
        <v>1.6603653057709601E-4</v>
      </c>
      <c r="AH619">
        <v>1.6572375620548999E-4</v>
      </c>
      <c r="AI619">
        <v>1.6554432758453499E-4</v>
      </c>
      <c r="AJ619">
        <v>1.6537157038552401E-4</v>
      </c>
      <c r="AK619">
        <v>1.6519767829267499E-4</v>
      </c>
      <c r="AL619">
        <v>1.65025378391968E-4</v>
      </c>
      <c r="AM619">
        <v>1.6496486000057401E-4</v>
      </c>
      <c r="AN619">
        <v>1.6485836292789299E-4</v>
      </c>
      <c r="AO619">
        <v>1.6473625505140899E-4</v>
      </c>
      <c r="AP619">
        <v>1.64601413359001E-4</v>
      </c>
      <c r="AQ619">
        <v>1.6445880114196099E-4</v>
      </c>
      <c r="AR619">
        <v>1.6434412432009599E-4</v>
      </c>
      <c r="AS619">
        <v>1.6420957081126001E-4</v>
      </c>
      <c r="AT619">
        <v>1.64067399445027E-4</v>
      </c>
      <c r="AU619">
        <v>1.63920202633612E-4</v>
      </c>
      <c r="AV619">
        <v>1.6373439747504299E-4</v>
      </c>
    </row>
    <row r="620" spans="1:48" x14ac:dyDescent="0.25">
      <c r="A620" s="34" t="s">
        <v>2422</v>
      </c>
      <c r="B620">
        <v>6.9751220646361298E-4</v>
      </c>
      <c r="C620">
        <v>6.9751220646361298E-4</v>
      </c>
      <c r="D620">
        <v>6.9751153830561704E-4</v>
      </c>
      <c r="E620">
        <v>6.9596998902348697E-4</v>
      </c>
      <c r="F620">
        <v>7.1142952776595699E-4</v>
      </c>
      <c r="G620">
        <v>7.1670823775424797E-4</v>
      </c>
      <c r="H620">
        <v>7.1198432349693999E-4</v>
      </c>
      <c r="I620">
        <v>6.9061345098663895E-4</v>
      </c>
      <c r="J620">
        <v>6.7628051110034599E-4</v>
      </c>
      <c r="K620">
        <v>6.6770698089401999E-4</v>
      </c>
      <c r="L620">
        <v>6.5878940356725905E-4</v>
      </c>
      <c r="M620">
        <v>6.6040096766652103E-4</v>
      </c>
      <c r="N620">
        <v>6.5487697459313502E-4</v>
      </c>
      <c r="O620">
        <v>6.4459646099314805E-4</v>
      </c>
      <c r="P620">
        <v>6.4380525853115396E-4</v>
      </c>
      <c r="Q620">
        <v>6.0862368980734902E-4</v>
      </c>
      <c r="R620">
        <v>6.0881367228282201E-4</v>
      </c>
      <c r="S620">
        <v>6.0889909367557303E-4</v>
      </c>
      <c r="T620">
        <v>6.0890590424307904E-4</v>
      </c>
      <c r="U620">
        <v>6.0885043072185095E-4</v>
      </c>
      <c r="V620">
        <v>6.5997862995465395E-4</v>
      </c>
      <c r="W620">
        <v>7.1534050927010001E-4</v>
      </c>
      <c r="X620">
        <v>7.7054942237067699E-4</v>
      </c>
      <c r="Y620">
        <v>8.3248721170800998E-4</v>
      </c>
      <c r="Z620">
        <v>9.0034120946904501E-4</v>
      </c>
      <c r="AA620">
        <v>9.74196221192807E-4</v>
      </c>
      <c r="AB620">
        <v>1.05441241060717E-3</v>
      </c>
      <c r="AC620">
        <v>1.0527101095057401E-3</v>
      </c>
      <c r="AD620">
        <v>1.05433624248195E-3</v>
      </c>
      <c r="AE620">
        <v>1.0545757834163299E-3</v>
      </c>
      <c r="AF620">
        <v>1.0543170556767201E-3</v>
      </c>
      <c r="AG620">
        <v>1.05712718796948E-3</v>
      </c>
      <c r="AH620">
        <v>1.05506320931781E-3</v>
      </c>
      <c r="AI620">
        <v>1.0538938971621501E-3</v>
      </c>
      <c r="AJ620">
        <v>1.0530046580742799E-3</v>
      </c>
      <c r="AK620">
        <v>1.0522389639852001E-3</v>
      </c>
      <c r="AL620">
        <v>1.05155552057131E-3</v>
      </c>
      <c r="AM620">
        <v>1.0516576545246501E-3</v>
      </c>
      <c r="AN620">
        <v>1.05156611741504E-3</v>
      </c>
      <c r="AO620">
        <v>1.0513276200378001E-3</v>
      </c>
      <c r="AP620">
        <v>1.05099925688934E-3</v>
      </c>
      <c r="AQ620">
        <v>1.05062685494141E-3</v>
      </c>
      <c r="AR620">
        <v>1.0505275645565301E-3</v>
      </c>
      <c r="AS620">
        <v>1.05027756667403E-3</v>
      </c>
      <c r="AT620">
        <v>1.0499644270157099E-3</v>
      </c>
      <c r="AU620">
        <v>1.0496159181752E-3</v>
      </c>
      <c r="AV620">
        <v>1.0490606225901601E-3</v>
      </c>
    </row>
    <row r="621" spans="1:48" x14ac:dyDescent="0.25">
      <c r="A621" s="34" t="s">
        <v>2423</v>
      </c>
      <c r="B621">
        <v>1.23935422158917E-3</v>
      </c>
      <c r="C621">
        <v>1.23935422158917E-3</v>
      </c>
      <c r="D621">
        <v>1.23211444551431E-3</v>
      </c>
      <c r="E621">
        <v>1.22001474588749E-3</v>
      </c>
      <c r="F621">
        <v>1.23697718223443E-3</v>
      </c>
      <c r="G621">
        <v>1.25983291076247E-3</v>
      </c>
      <c r="H621">
        <v>1.24341036038475E-3</v>
      </c>
      <c r="I621">
        <v>1.1804970313752301E-3</v>
      </c>
      <c r="J621">
        <v>1.16134242705345E-3</v>
      </c>
      <c r="K621">
        <v>1.15616221560058E-3</v>
      </c>
      <c r="L621">
        <v>1.1221019655166199E-3</v>
      </c>
      <c r="M621">
        <v>1.0978137744795599E-3</v>
      </c>
      <c r="N621">
        <v>1.08491941717621E-3</v>
      </c>
      <c r="O621">
        <v>1.0688763607970199E-3</v>
      </c>
      <c r="P621">
        <v>1.0647412489018201E-3</v>
      </c>
      <c r="Q621">
        <v>1.02896030707252E-3</v>
      </c>
      <c r="R621">
        <v>1.02936308818776E-3</v>
      </c>
      <c r="S621">
        <v>1.02961073365444E-3</v>
      </c>
      <c r="T621">
        <v>1.03002360422639E-3</v>
      </c>
      <c r="U621">
        <v>1.03011219129813E-3</v>
      </c>
      <c r="V621">
        <v>1.11709212813512E-3</v>
      </c>
      <c r="W621">
        <v>1.21032443808148E-3</v>
      </c>
      <c r="X621">
        <v>1.3117802077185299E-3</v>
      </c>
      <c r="Y621">
        <v>1.4220954456611399E-3</v>
      </c>
      <c r="Z621">
        <v>1.5412320048708501E-3</v>
      </c>
      <c r="AA621">
        <v>1.6700905551995E-3</v>
      </c>
      <c r="AB621">
        <v>1.8096039539264299E-3</v>
      </c>
      <c r="AC621">
        <v>1.80785065761482E-3</v>
      </c>
      <c r="AD621">
        <v>1.80614107619602E-3</v>
      </c>
      <c r="AE621">
        <v>1.80389581512461E-3</v>
      </c>
      <c r="AF621">
        <v>1.80191988503373E-3</v>
      </c>
      <c r="AG621">
        <v>1.8003239259360201E-3</v>
      </c>
      <c r="AH621">
        <v>1.79844558923493E-3</v>
      </c>
      <c r="AI621">
        <v>1.79731962818767E-3</v>
      </c>
      <c r="AJ621">
        <v>1.7962024793752201E-3</v>
      </c>
      <c r="AK621">
        <v>1.7951878362312101E-3</v>
      </c>
      <c r="AL621">
        <v>1.7942668174291199E-3</v>
      </c>
      <c r="AM621">
        <v>1.7946184819744499E-3</v>
      </c>
      <c r="AN621">
        <v>1.7945659411292799E-3</v>
      </c>
      <c r="AO621">
        <v>1.79453190802872E-3</v>
      </c>
      <c r="AP621">
        <v>1.7944329465308E-3</v>
      </c>
      <c r="AQ621">
        <v>1.7942827521708401E-3</v>
      </c>
      <c r="AR621">
        <v>1.79419978193562E-3</v>
      </c>
      <c r="AS621">
        <v>1.79404517565467E-3</v>
      </c>
      <c r="AT621">
        <v>1.7938406955067101E-3</v>
      </c>
      <c r="AU621">
        <v>1.793597183172E-3</v>
      </c>
      <c r="AV621">
        <v>1.79267069385407E-3</v>
      </c>
    </row>
    <row r="622" spans="1:48" x14ac:dyDescent="0.25">
      <c r="A622" s="34" t="s">
        <v>2424</v>
      </c>
      <c r="B622">
        <v>2.7099633074613699E-3</v>
      </c>
      <c r="C622">
        <v>2.7099633074613699E-3</v>
      </c>
      <c r="D622">
        <v>2.6830608243346801E-3</v>
      </c>
      <c r="E622">
        <v>2.1831579612471702E-3</v>
      </c>
      <c r="F622">
        <v>2.3099351045283599E-3</v>
      </c>
      <c r="G622">
        <v>2.7973958719868901E-3</v>
      </c>
      <c r="H622">
        <v>2.1906192132658498E-3</v>
      </c>
      <c r="I622">
        <v>2.4249506081511899E-3</v>
      </c>
      <c r="J622">
        <v>1.81347855605854E-3</v>
      </c>
      <c r="K622">
        <v>1.83325317874195E-3</v>
      </c>
      <c r="L622">
        <v>1.6453432623442701E-3</v>
      </c>
      <c r="M622">
        <v>1.47897008124164E-3</v>
      </c>
      <c r="N622">
        <v>1.6504690782020201E-3</v>
      </c>
      <c r="O622">
        <v>1.5901123108265601E-3</v>
      </c>
      <c r="P622">
        <v>1.55848149861003E-3</v>
      </c>
      <c r="Q622">
        <v>1.4929010025263E-3</v>
      </c>
      <c r="R622">
        <v>1.4932426946924599E-3</v>
      </c>
      <c r="S622">
        <v>1.49414739678413E-3</v>
      </c>
      <c r="T622">
        <v>1.4952989574384401E-3</v>
      </c>
      <c r="U622">
        <v>1.4962109462564701E-3</v>
      </c>
      <c r="V622">
        <v>1.4970053543128701E-3</v>
      </c>
      <c r="W622">
        <v>1.4968558505376801E-3</v>
      </c>
      <c r="X622">
        <v>1.4974680404502101E-3</v>
      </c>
      <c r="Y622">
        <v>1.49883419292513E-3</v>
      </c>
      <c r="Z622">
        <v>1.50009573855306E-3</v>
      </c>
      <c r="AA622">
        <v>1.5012142071732001E-3</v>
      </c>
      <c r="AB622">
        <v>1.50225793782767E-3</v>
      </c>
      <c r="AC622">
        <v>1.50295442153302E-3</v>
      </c>
      <c r="AD622">
        <v>1.5038414723011601E-3</v>
      </c>
      <c r="AE622">
        <v>1.50438559838244E-3</v>
      </c>
      <c r="AF622">
        <v>1.5049442632515701E-3</v>
      </c>
      <c r="AG622">
        <v>1.50574173701711E-3</v>
      </c>
      <c r="AH622">
        <v>1.5060150099469999E-3</v>
      </c>
      <c r="AI622">
        <v>1.5063686369228601E-3</v>
      </c>
      <c r="AJ622">
        <v>1.5065456858445101E-3</v>
      </c>
      <c r="AK622">
        <v>1.5066232997935701E-3</v>
      </c>
      <c r="AL622">
        <v>1.5066197150864101E-3</v>
      </c>
      <c r="AM622">
        <v>1.5072470787171901E-3</v>
      </c>
      <c r="AN622">
        <v>1.50742879258617E-3</v>
      </c>
      <c r="AO622">
        <v>1.5075043445175701E-3</v>
      </c>
      <c r="AP622">
        <v>1.50755962088972E-3</v>
      </c>
      <c r="AQ622">
        <v>1.50757717874984E-3</v>
      </c>
      <c r="AR622">
        <v>1.5075927571856101E-3</v>
      </c>
      <c r="AS622">
        <v>1.5074904431376501E-3</v>
      </c>
      <c r="AT622">
        <v>1.5073319470372899E-3</v>
      </c>
      <c r="AU622">
        <v>1.50713730486413E-3</v>
      </c>
      <c r="AV622">
        <v>1.5065284629095599E-3</v>
      </c>
    </row>
    <row r="623" spans="1:48" x14ac:dyDescent="0.25">
      <c r="A623" s="34" t="s">
        <v>2425</v>
      </c>
      <c r="B623">
        <v>3.6778400827501898E-4</v>
      </c>
      <c r="C623">
        <v>3.6778400827501898E-4</v>
      </c>
      <c r="D623">
        <v>3.6721173680649298E-4</v>
      </c>
      <c r="E623">
        <v>3.5320835923183702E-4</v>
      </c>
      <c r="F623">
        <v>3.4156401837828499E-4</v>
      </c>
      <c r="G623">
        <v>3.8690781413884198E-4</v>
      </c>
      <c r="H623">
        <v>3.7343159469619498E-4</v>
      </c>
      <c r="I623">
        <v>3.3411842429216499E-4</v>
      </c>
      <c r="J623">
        <v>3.19000323805681E-4</v>
      </c>
      <c r="K623">
        <v>3.1898263452924001E-4</v>
      </c>
      <c r="L623">
        <v>3.10431542867719E-4</v>
      </c>
      <c r="M623">
        <v>2.96746757661322E-4</v>
      </c>
      <c r="N623">
        <v>3.0365115320450301E-4</v>
      </c>
      <c r="O623">
        <v>3.1310111864954801E-4</v>
      </c>
      <c r="P623">
        <v>2.9643695575690203E-4</v>
      </c>
      <c r="Q623">
        <v>2.8470490596995199E-4</v>
      </c>
      <c r="R623">
        <v>2.84881182203391E-4</v>
      </c>
      <c r="S623">
        <v>2.8498042682050499E-4</v>
      </c>
      <c r="T623">
        <v>2.8504448477434402E-4</v>
      </c>
      <c r="U623">
        <v>2.8504470504662398E-4</v>
      </c>
      <c r="V623">
        <v>2.8503714943354798E-4</v>
      </c>
      <c r="W623">
        <v>2.8499776604031597E-4</v>
      </c>
      <c r="X623">
        <v>2.8502194095112701E-4</v>
      </c>
      <c r="Y623">
        <v>2.85258919301103E-4</v>
      </c>
      <c r="Z623">
        <v>2.8545743252132998E-4</v>
      </c>
      <c r="AA623">
        <v>2.8559589562451301E-4</v>
      </c>
      <c r="AB623">
        <v>2.8571066176872299E-4</v>
      </c>
      <c r="AC623">
        <v>2.8575979696103797E-4</v>
      </c>
      <c r="AD623">
        <v>2.8586246135535898E-4</v>
      </c>
      <c r="AE623">
        <v>2.8583638718220701E-4</v>
      </c>
      <c r="AF623">
        <v>2.85806188994095E-4</v>
      </c>
      <c r="AG623">
        <v>2.85866656452203E-4</v>
      </c>
      <c r="AH623">
        <v>2.8574854381465802E-4</v>
      </c>
      <c r="AI623">
        <v>2.8574552932272298E-4</v>
      </c>
      <c r="AJ623">
        <v>2.8575288868425499E-4</v>
      </c>
      <c r="AK623">
        <v>2.8574748292566001E-4</v>
      </c>
      <c r="AL623">
        <v>2.8573817623260003E-4</v>
      </c>
      <c r="AM623">
        <v>2.8583528528342797E-4</v>
      </c>
      <c r="AN623">
        <v>2.8590446590967501E-4</v>
      </c>
      <c r="AO623">
        <v>2.8593871543502802E-4</v>
      </c>
      <c r="AP623">
        <v>2.8595213399829701E-4</v>
      </c>
      <c r="AQ623">
        <v>2.8595162950688998E-4</v>
      </c>
      <c r="AR623">
        <v>2.8594288165649902E-4</v>
      </c>
      <c r="AS623">
        <v>2.8590832420729998E-4</v>
      </c>
      <c r="AT623">
        <v>2.8586032798530702E-4</v>
      </c>
      <c r="AU623">
        <v>2.8580260176455999E-4</v>
      </c>
      <c r="AV623">
        <v>2.8565403236928801E-4</v>
      </c>
    </row>
    <row r="624" spans="1:48" x14ac:dyDescent="0.25">
      <c r="A624" s="34" t="s">
        <v>2426</v>
      </c>
      <c r="B624">
        <v>2.8932344975778402E-3</v>
      </c>
      <c r="C624">
        <v>2.8932344975778402E-3</v>
      </c>
      <c r="D624">
        <v>2.9108245545866598E-3</v>
      </c>
      <c r="E624">
        <v>2.86549511686344E-3</v>
      </c>
      <c r="F624">
        <v>2.8192217165145098E-3</v>
      </c>
      <c r="G624">
        <v>2.7786679214424799E-3</v>
      </c>
      <c r="H624">
        <v>2.7599065622880702E-3</v>
      </c>
      <c r="I624">
        <v>2.6194178174935899E-3</v>
      </c>
      <c r="J624">
        <v>2.5074474748604399E-3</v>
      </c>
      <c r="K624">
        <v>2.4783909554842399E-3</v>
      </c>
      <c r="L624">
        <v>2.4100666220119599E-3</v>
      </c>
      <c r="M624">
        <v>2.3693838957847399E-3</v>
      </c>
      <c r="N624">
        <v>2.3627339238382998E-3</v>
      </c>
      <c r="O624">
        <v>2.3557425927334501E-3</v>
      </c>
      <c r="P624">
        <v>2.2690026908672302E-3</v>
      </c>
      <c r="Q624">
        <v>2.1510539132702602E-3</v>
      </c>
      <c r="R624">
        <v>2.1527855050091898E-3</v>
      </c>
      <c r="S624">
        <v>2.1534573097031799E-3</v>
      </c>
      <c r="T624">
        <v>2.1538332606997001E-3</v>
      </c>
      <c r="U624">
        <v>2.1534937620727099E-3</v>
      </c>
      <c r="V624">
        <v>2.1927126028265698E-3</v>
      </c>
      <c r="W624">
        <v>2.2318053198153E-3</v>
      </c>
      <c r="X624">
        <v>2.2754194624121302E-3</v>
      </c>
      <c r="Y624">
        <v>2.3199197925087298E-3</v>
      </c>
      <c r="Z624">
        <v>2.3640600178213901E-3</v>
      </c>
      <c r="AA624">
        <v>2.4082598876194899E-3</v>
      </c>
      <c r="AB624">
        <v>2.45280070092334E-3</v>
      </c>
      <c r="AC624">
        <v>2.4504177738642399E-3</v>
      </c>
      <c r="AD624">
        <v>2.44645633602789E-3</v>
      </c>
      <c r="AE624">
        <v>2.4422335670104701E-3</v>
      </c>
      <c r="AF624">
        <v>2.4384352524839999E-3</v>
      </c>
      <c r="AG624">
        <v>2.43370583330881E-3</v>
      </c>
      <c r="AH624">
        <v>2.4302507973930402E-3</v>
      </c>
      <c r="AI624">
        <v>2.42752452376568E-3</v>
      </c>
      <c r="AJ624">
        <v>2.42464386210671E-3</v>
      </c>
      <c r="AK624">
        <v>2.42173140041263E-3</v>
      </c>
      <c r="AL624">
        <v>2.4188007480014698E-3</v>
      </c>
      <c r="AM624">
        <v>2.4166211316460399E-3</v>
      </c>
      <c r="AN624">
        <v>2.4141653804322298E-3</v>
      </c>
      <c r="AO624">
        <v>2.4116642808638001E-3</v>
      </c>
      <c r="AP624">
        <v>2.40900601183996E-3</v>
      </c>
      <c r="AQ624">
        <v>2.4062341559700699E-3</v>
      </c>
      <c r="AR624">
        <v>2.40330213917551E-3</v>
      </c>
      <c r="AS624">
        <v>2.4002479861693501E-3</v>
      </c>
      <c r="AT624">
        <v>2.39709172497046E-3</v>
      </c>
      <c r="AU624">
        <v>2.39385266110786E-3</v>
      </c>
      <c r="AV624">
        <v>2.38980470410607E-3</v>
      </c>
    </row>
    <row r="625" spans="1:48" x14ac:dyDescent="0.25">
      <c r="A625" s="34" t="s">
        <v>2427</v>
      </c>
      <c r="B625">
        <v>2.2561859309554E-3</v>
      </c>
      <c r="C625">
        <v>2.2561859309554E-3</v>
      </c>
      <c r="D625">
        <v>2.2573834745004298E-3</v>
      </c>
      <c r="E625">
        <v>2.2683284283732002E-3</v>
      </c>
      <c r="F625">
        <v>2.22913324345688E-3</v>
      </c>
      <c r="G625">
        <v>2.0715562971466801E-3</v>
      </c>
      <c r="H625">
        <v>2.09175243467503E-3</v>
      </c>
      <c r="I625">
        <v>1.99457828537567E-3</v>
      </c>
      <c r="J625">
        <v>1.8863343031136201E-3</v>
      </c>
      <c r="K625">
        <v>1.8442094019431401E-3</v>
      </c>
      <c r="L625">
        <v>1.80314136323374E-3</v>
      </c>
      <c r="M625">
        <v>1.78573887488492E-3</v>
      </c>
      <c r="N625">
        <v>1.78289715860786E-3</v>
      </c>
      <c r="O625">
        <v>1.8145710966023501E-3</v>
      </c>
      <c r="P625">
        <v>1.77651972177655E-3</v>
      </c>
      <c r="Q625">
        <v>1.7183404746100501E-3</v>
      </c>
      <c r="R625">
        <v>1.7188145143105899E-3</v>
      </c>
      <c r="S625">
        <v>1.71898067706256E-3</v>
      </c>
      <c r="T625">
        <v>1.7190461149442201E-3</v>
      </c>
      <c r="U625">
        <v>1.71901904047393E-3</v>
      </c>
      <c r="V625">
        <v>1.7315069811147401E-3</v>
      </c>
      <c r="W625">
        <v>1.7440175300039999E-3</v>
      </c>
      <c r="X625">
        <v>1.7570720550924501E-3</v>
      </c>
      <c r="Y625">
        <v>1.7702142816571999E-3</v>
      </c>
      <c r="Z625">
        <v>1.783314977624E-3</v>
      </c>
      <c r="AA625">
        <v>1.7964203310340699E-3</v>
      </c>
      <c r="AB625">
        <v>1.8095650885231599E-3</v>
      </c>
      <c r="AC625">
        <v>1.80957554454138E-3</v>
      </c>
      <c r="AD625">
        <v>1.8093900251067499E-3</v>
      </c>
      <c r="AE625">
        <v>1.8091900760082501E-3</v>
      </c>
      <c r="AF625">
        <v>1.8090361450683601E-3</v>
      </c>
      <c r="AG625">
        <v>1.80875654713474E-3</v>
      </c>
      <c r="AH625">
        <v>1.80864834071867E-3</v>
      </c>
      <c r="AI625">
        <v>1.80860796098825E-3</v>
      </c>
      <c r="AJ625">
        <v>1.8085513822864801E-3</v>
      </c>
      <c r="AK625">
        <v>1.80848821307285E-3</v>
      </c>
      <c r="AL625">
        <v>1.80842102453469E-3</v>
      </c>
      <c r="AM625">
        <v>1.8084022360094201E-3</v>
      </c>
      <c r="AN625">
        <v>1.8083719533788401E-3</v>
      </c>
      <c r="AO625">
        <v>1.80833697396211E-3</v>
      </c>
      <c r="AP625">
        <v>1.8082860473875599E-3</v>
      </c>
      <c r="AQ625">
        <v>1.80822301151456E-3</v>
      </c>
      <c r="AR625">
        <v>1.80814079225878E-3</v>
      </c>
      <c r="AS625">
        <v>1.80804643260895E-3</v>
      </c>
      <c r="AT625">
        <v>1.80794169335634E-3</v>
      </c>
      <c r="AU625">
        <v>1.8078279718561801E-3</v>
      </c>
      <c r="AV625">
        <v>1.8076522797682399E-3</v>
      </c>
    </row>
    <row r="626" spans="1:48" x14ac:dyDescent="0.25">
      <c r="A626" s="34" t="s">
        <v>2428</v>
      </c>
      <c r="B626">
        <v>3.8201260460791399E-2</v>
      </c>
      <c r="C626">
        <v>3.8201260460791399E-2</v>
      </c>
      <c r="D626">
        <v>3.8242345191303997E-2</v>
      </c>
      <c r="E626">
        <v>3.8432291761947901E-2</v>
      </c>
      <c r="F626">
        <v>3.9012638843736701E-2</v>
      </c>
      <c r="G626">
        <v>3.55758844857769E-2</v>
      </c>
      <c r="H626">
        <v>3.6511639513654499E-2</v>
      </c>
      <c r="I626">
        <v>3.7698031207924199E-2</v>
      </c>
      <c r="J626">
        <v>3.6832032795974599E-2</v>
      </c>
      <c r="K626">
        <v>3.6734880984362298E-2</v>
      </c>
      <c r="L626">
        <v>3.5469467486330203E-2</v>
      </c>
      <c r="M626">
        <v>3.6441575645992298E-2</v>
      </c>
      <c r="N626">
        <v>3.8184517605956599E-2</v>
      </c>
      <c r="O626">
        <v>3.84726280122882E-2</v>
      </c>
      <c r="P626">
        <v>3.8547507071974497E-2</v>
      </c>
      <c r="Q626">
        <v>3.8395316061739002E-2</v>
      </c>
      <c r="R626">
        <v>3.8415741107653799E-2</v>
      </c>
      <c r="S626">
        <v>3.8435545067189401E-2</v>
      </c>
      <c r="T626">
        <v>3.8439836597225302E-2</v>
      </c>
      <c r="U626">
        <v>3.8435387213457801E-2</v>
      </c>
      <c r="V626">
        <v>3.8039777920160903E-2</v>
      </c>
      <c r="W626">
        <v>3.7646341757872903E-2</v>
      </c>
      <c r="X626">
        <v>3.7332417833369498E-2</v>
      </c>
      <c r="Y626">
        <v>3.7000969497557698E-2</v>
      </c>
      <c r="Z626">
        <v>3.6644010223984599E-2</v>
      </c>
      <c r="AA626">
        <v>3.62758265048903E-2</v>
      </c>
      <c r="AB626">
        <v>3.59052327926817E-2</v>
      </c>
      <c r="AC626">
        <v>3.6047626233932997E-2</v>
      </c>
      <c r="AD626">
        <v>3.6160219288831903E-2</v>
      </c>
      <c r="AE626">
        <v>3.6282869505936302E-2</v>
      </c>
      <c r="AF626">
        <v>3.6417286745879199E-2</v>
      </c>
      <c r="AG626">
        <v>3.6531097838184499E-2</v>
      </c>
      <c r="AH626">
        <v>3.6684899768746899E-2</v>
      </c>
      <c r="AI626">
        <v>3.6844279838618002E-2</v>
      </c>
      <c r="AJ626">
        <v>3.6999473996978498E-2</v>
      </c>
      <c r="AK626">
        <v>3.7152669320790102E-2</v>
      </c>
      <c r="AL626">
        <v>3.7305236108008601E-2</v>
      </c>
      <c r="AM626">
        <v>3.7467059769312402E-2</v>
      </c>
      <c r="AN626">
        <v>3.7632954042290702E-2</v>
      </c>
      <c r="AO626">
        <v>3.7798789721709199E-2</v>
      </c>
      <c r="AP626">
        <v>3.7963221531035402E-2</v>
      </c>
      <c r="AQ626">
        <v>3.8126923016140103E-2</v>
      </c>
      <c r="AR626">
        <v>3.8289715429624997E-2</v>
      </c>
      <c r="AS626">
        <v>3.8452596284070203E-2</v>
      </c>
      <c r="AT626">
        <v>3.8615548388036401E-2</v>
      </c>
      <c r="AU626">
        <v>3.87785040372415E-2</v>
      </c>
      <c r="AV626">
        <v>3.89361857013805E-2</v>
      </c>
    </row>
    <row r="627" spans="1:48" x14ac:dyDescent="0.25">
      <c r="A627" s="34" t="s">
        <v>2429</v>
      </c>
      <c r="B627">
        <v>1.3185871338860399E-4</v>
      </c>
      <c r="C627">
        <v>1.3185871338860399E-4</v>
      </c>
      <c r="D627">
        <v>1.3357786219232601E-4</v>
      </c>
      <c r="E627">
        <v>1.33127141255923E-4</v>
      </c>
      <c r="F627">
        <v>1.34926787202438E-4</v>
      </c>
      <c r="G627">
        <v>1.2296056953544401E-4</v>
      </c>
      <c r="H627">
        <v>1.2992865206682401E-4</v>
      </c>
      <c r="I627">
        <v>1.3002210644766501E-4</v>
      </c>
      <c r="J627">
        <v>1.2911522592799001E-4</v>
      </c>
      <c r="K627">
        <v>1.25826068950739E-4</v>
      </c>
      <c r="L627">
        <v>1.23945949196453E-4</v>
      </c>
      <c r="M627">
        <v>1.2686499605993399E-4</v>
      </c>
      <c r="N627">
        <v>1.2991383022512899E-4</v>
      </c>
      <c r="O627">
        <v>1.3026171776833899E-4</v>
      </c>
      <c r="P627">
        <v>1.28339201559656E-4</v>
      </c>
      <c r="Q627">
        <v>1.2958462948264101E-4</v>
      </c>
      <c r="R627">
        <v>1.29659771452702E-4</v>
      </c>
      <c r="S627">
        <v>1.2969981316701199E-4</v>
      </c>
      <c r="T627">
        <v>1.2969382830701801E-4</v>
      </c>
      <c r="U627">
        <v>1.2965189108432601E-4</v>
      </c>
      <c r="V627">
        <v>1.29000936841795E-4</v>
      </c>
      <c r="W627">
        <v>1.2834656314105001E-4</v>
      </c>
      <c r="X627">
        <v>1.2796649500812301E-4</v>
      </c>
      <c r="Y627">
        <v>1.2756999222704701E-4</v>
      </c>
      <c r="Z627">
        <v>1.27093872165077E-4</v>
      </c>
      <c r="AA627">
        <v>1.26561556811478E-4</v>
      </c>
      <c r="AB627">
        <v>1.2599449464411301E-4</v>
      </c>
      <c r="AC627">
        <v>1.26557648812848E-4</v>
      </c>
      <c r="AD627">
        <v>1.2699205497304199E-4</v>
      </c>
      <c r="AE627">
        <v>1.2743183193702299E-4</v>
      </c>
      <c r="AF627">
        <v>1.2789818099476601E-4</v>
      </c>
      <c r="AG627">
        <v>1.28275915244764E-4</v>
      </c>
      <c r="AH627">
        <v>1.2877978579705601E-4</v>
      </c>
      <c r="AI627">
        <v>1.2931481333831499E-4</v>
      </c>
      <c r="AJ627">
        <v>1.2984622249101401E-4</v>
      </c>
      <c r="AK627">
        <v>1.3037519643906601E-4</v>
      </c>
      <c r="AL627" s="15">
        <v>1.30903434241408E-4</v>
      </c>
      <c r="AM627" s="15">
        <v>1.31428830792767E-4</v>
      </c>
      <c r="AN627" s="15">
        <v>1.31967885325874E-4</v>
      </c>
      <c r="AO627" s="15">
        <v>1.32506867346539E-4</v>
      </c>
      <c r="AP627" s="15">
        <v>1.3303993265659E-4</v>
      </c>
      <c r="AQ627" s="15">
        <v>1.3356871704519601E-4</v>
      </c>
      <c r="AR627" s="15">
        <v>1.3408726226126101E-4</v>
      </c>
      <c r="AS627" s="15">
        <v>1.3460237154604501E-4</v>
      </c>
      <c r="AT627" s="15">
        <v>1.3511467628184401E-4</v>
      </c>
      <c r="AU627" s="15">
        <v>1.35624281399221E-4</v>
      </c>
      <c r="AV627" s="15">
        <v>1.3612867630074E-4</v>
      </c>
    </row>
    <row r="628" spans="1:48" x14ac:dyDescent="0.25">
      <c r="A628" s="34" t="s">
        <v>2430</v>
      </c>
      <c r="B628">
        <v>2.45038722168441E-3</v>
      </c>
      <c r="C628">
        <v>2.45038722168441E-3</v>
      </c>
      <c r="D628">
        <v>2.4502549239733E-3</v>
      </c>
      <c r="E628">
        <v>2.5249735060692701E-3</v>
      </c>
      <c r="F628">
        <v>2.5681795066668199E-3</v>
      </c>
      <c r="G628">
        <v>2.6164303129643501E-3</v>
      </c>
      <c r="H628">
        <v>2.5818435828716501E-3</v>
      </c>
      <c r="I628">
        <v>2.6002339472281999E-3</v>
      </c>
      <c r="J628">
        <v>2.5601598487547598E-3</v>
      </c>
      <c r="K628">
        <v>2.48475126074471E-3</v>
      </c>
      <c r="L628">
        <v>2.4447546138449501E-3</v>
      </c>
      <c r="M628">
        <v>2.4460591331487199E-3</v>
      </c>
      <c r="N628">
        <v>2.41168532577828E-3</v>
      </c>
      <c r="O628">
        <v>2.3144956915216799E-3</v>
      </c>
      <c r="P628">
        <v>2.2488279833881302E-3</v>
      </c>
      <c r="Q628">
        <v>2.2126645047752902E-3</v>
      </c>
      <c r="R628">
        <v>2.2132985727687801E-3</v>
      </c>
      <c r="S628">
        <v>2.2132911598826402E-3</v>
      </c>
      <c r="T628">
        <v>2.21350243401968E-3</v>
      </c>
      <c r="U628">
        <v>2.2128564921406499E-3</v>
      </c>
      <c r="V628">
        <v>2.21346456240457E-3</v>
      </c>
      <c r="W628">
        <v>2.2128349553053399E-3</v>
      </c>
      <c r="X628">
        <v>2.2151642209450001E-3</v>
      </c>
      <c r="Y628">
        <v>2.2184321942861599E-3</v>
      </c>
      <c r="Z628">
        <v>2.2196851893942502E-3</v>
      </c>
      <c r="AA628">
        <v>2.22038502931386E-3</v>
      </c>
      <c r="AB628">
        <v>2.2207592998304999E-3</v>
      </c>
      <c r="AC628">
        <v>2.2205235511835201E-3</v>
      </c>
      <c r="AD628">
        <v>2.21917073297367E-3</v>
      </c>
      <c r="AE628">
        <v>2.2175311615803702E-3</v>
      </c>
      <c r="AF628">
        <v>2.21655096479663E-3</v>
      </c>
      <c r="AG628">
        <v>2.21479510374804E-3</v>
      </c>
      <c r="AH628">
        <v>2.2139849916573201E-3</v>
      </c>
      <c r="AI628">
        <v>2.2140929863542201E-3</v>
      </c>
      <c r="AJ628">
        <v>2.2137617454465902E-3</v>
      </c>
      <c r="AK628">
        <v>2.2133916968499999E-3</v>
      </c>
      <c r="AL628">
        <v>2.2130052819109899E-3</v>
      </c>
      <c r="AM628">
        <v>2.2133683732398798E-3</v>
      </c>
      <c r="AN628">
        <v>2.2129136403980501E-3</v>
      </c>
      <c r="AO628">
        <v>2.2125471484629798E-3</v>
      </c>
      <c r="AP628">
        <v>2.2120740314702501E-3</v>
      </c>
      <c r="AQ628">
        <v>2.2115614101828099E-3</v>
      </c>
      <c r="AR628">
        <v>2.2109687381734701E-3</v>
      </c>
      <c r="AS628">
        <v>2.2102926803843599E-3</v>
      </c>
      <c r="AT628">
        <v>2.2095965597408299E-3</v>
      </c>
      <c r="AU628">
        <v>2.2088851808867E-3</v>
      </c>
      <c r="AV628">
        <v>2.2075402494436498E-3</v>
      </c>
    </row>
    <row r="629" spans="1:48" x14ac:dyDescent="0.25">
      <c r="A629" s="34" t="s">
        <v>2431</v>
      </c>
      <c r="B629">
        <v>3.0517137702946399E-2</v>
      </c>
      <c r="C629">
        <v>3.0517137702946399E-2</v>
      </c>
      <c r="D629">
        <v>3.06338965430645E-2</v>
      </c>
      <c r="E629">
        <v>3.1094366830088999E-2</v>
      </c>
      <c r="F629">
        <v>3.3051613581641798E-2</v>
      </c>
      <c r="G629">
        <v>3.4843764258195298E-2</v>
      </c>
      <c r="H629">
        <v>3.6002319407988002E-2</v>
      </c>
      <c r="I629">
        <v>3.2743078748622499E-2</v>
      </c>
      <c r="J629">
        <v>3.4409437338871703E-2</v>
      </c>
      <c r="K629">
        <v>3.4521674193597598E-2</v>
      </c>
      <c r="L629">
        <v>3.4282733115987202E-2</v>
      </c>
      <c r="M629">
        <v>3.5598814819638801E-2</v>
      </c>
      <c r="N629">
        <v>3.5096592700848403E-2</v>
      </c>
      <c r="O629">
        <v>3.4362374202058198E-2</v>
      </c>
      <c r="P629">
        <v>3.3481702575493703E-2</v>
      </c>
      <c r="Q629">
        <v>3.33242217726097E-2</v>
      </c>
      <c r="R629">
        <v>3.3334111775401201E-2</v>
      </c>
      <c r="S629">
        <v>3.33360833006398E-2</v>
      </c>
      <c r="T629">
        <v>3.3335267057865797E-2</v>
      </c>
      <c r="U629">
        <v>3.3326423838890402E-2</v>
      </c>
      <c r="V629">
        <v>3.39855595735346E-2</v>
      </c>
      <c r="W629">
        <v>3.4647942573177999E-2</v>
      </c>
      <c r="X629">
        <v>3.5366467407715901E-2</v>
      </c>
      <c r="Y629">
        <v>3.6099136839087102E-2</v>
      </c>
      <c r="Z629">
        <v>3.6832222193044599E-2</v>
      </c>
      <c r="AA629">
        <v>3.7570779275272199E-2</v>
      </c>
      <c r="AB629">
        <v>3.83179423677096E-2</v>
      </c>
      <c r="AC629">
        <v>3.8319878664415802E-2</v>
      </c>
      <c r="AD629">
        <v>3.8300322243719202E-2</v>
      </c>
      <c r="AE629">
        <v>3.8279224950010703E-2</v>
      </c>
      <c r="AF629">
        <v>3.82638022079657E-2</v>
      </c>
      <c r="AG629">
        <v>3.8235032652350301E-2</v>
      </c>
      <c r="AH629">
        <v>3.8226116141463297E-2</v>
      </c>
      <c r="AI629">
        <v>3.8224973343956303E-2</v>
      </c>
      <c r="AJ629">
        <v>3.8221628813898602E-2</v>
      </c>
      <c r="AK629">
        <v>3.8217647695715999E-2</v>
      </c>
      <c r="AL629">
        <v>3.8213358743481397E-2</v>
      </c>
      <c r="AM629">
        <v>3.8218759580100202E-2</v>
      </c>
      <c r="AN629">
        <v>3.82198872548438E-2</v>
      </c>
      <c r="AO629">
        <v>3.8219897330430103E-2</v>
      </c>
      <c r="AP629">
        <v>3.8217537228375703E-2</v>
      </c>
      <c r="AQ629">
        <v>3.8213253171523701E-2</v>
      </c>
      <c r="AR629">
        <v>3.8206768401458903E-2</v>
      </c>
      <c r="AS629">
        <v>3.8198773735701602E-2</v>
      </c>
      <c r="AT629">
        <v>3.8189567231195001E-2</v>
      </c>
      <c r="AU629">
        <v>3.8179392263956197E-2</v>
      </c>
      <c r="AV629">
        <v>3.8156187844314599E-2</v>
      </c>
    </row>
    <row r="630" spans="1:48" x14ac:dyDescent="0.25">
      <c r="A630" s="34" t="s">
        <v>2432</v>
      </c>
      <c r="B630">
        <v>2.24249528566332E-3</v>
      </c>
      <c r="C630">
        <v>2.24249528566332E-3</v>
      </c>
      <c r="D630" s="18">
        <v>2.2448759296205901E-3</v>
      </c>
      <c r="E630">
        <v>2.2795349715176E-3</v>
      </c>
      <c r="F630">
        <v>2.42151129285489E-3</v>
      </c>
      <c r="G630">
        <v>2.55583983338849E-3</v>
      </c>
      <c r="H630">
        <v>2.63763021330984E-3</v>
      </c>
      <c r="I630">
        <v>2.3877698718543501E-3</v>
      </c>
      <c r="J630">
        <v>2.5241197296519699E-3</v>
      </c>
      <c r="K630">
        <v>2.5381547135130498E-3</v>
      </c>
      <c r="L630">
        <v>2.5230377338856099E-3</v>
      </c>
      <c r="M630">
        <v>2.6301365738342201E-3</v>
      </c>
      <c r="N630">
        <v>2.5894032060890899E-3</v>
      </c>
      <c r="O630">
        <v>2.5340783101015399E-3</v>
      </c>
      <c r="P630">
        <v>2.47342383684027E-3</v>
      </c>
      <c r="Q630">
        <v>2.4567330907768999E-3</v>
      </c>
      <c r="R630">
        <v>2.4587012455898598E-3</v>
      </c>
      <c r="S630">
        <v>2.4585774213433001E-3</v>
      </c>
      <c r="T630">
        <v>2.459598541766E-3</v>
      </c>
      <c r="U630">
        <v>2.45975073478393E-3</v>
      </c>
      <c r="V630">
        <v>2.47240418455544E-3</v>
      </c>
      <c r="W630">
        <v>2.4824524294664199E-3</v>
      </c>
      <c r="X630">
        <v>2.4977686625002999E-3</v>
      </c>
      <c r="Y630">
        <v>2.5125216378601E-3</v>
      </c>
      <c r="Z630">
        <v>2.5263187153738102E-3</v>
      </c>
      <c r="AA630">
        <v>2.53969208021177E-3</v>
      </c>
      <c r="AB630">
        <v>2.55288675835662E-3</v>
      </c>
      <c r="AC630">
        <v>2.5555388401671099E-3</v>
      </c>
      <c r="AD630">
        <v>2.5571943574545499E-3</v>
      </c>
      <c r="AE630">
        <v>2.5584293948018601E-3</v>
      </c>
      <c r="AF630">
        <v>2.5599559324479401E-3</v>
      </c>
      <c r="AG630">
        <v>2.5610203580515301E-3</v>
      </c>
      <c r="AH630">
        <v>2.5629907898549499E-3</v>
      </c>
      <c r="AI630">
        <v>2.5654959513238601E-3</v>
      </c>
      <c r="AJ630">
        <v>2.56760661790613E-3</v>
      </c>
      <c r="AK630">
        <v>2.56954474655728E-3</v>
      </c>
      <c r="AL630">
        <v>2.57137746547046E-3</v>
      </c>
      <c r="AM630">
        <v>2.5790912150497002E-3</v>
      </c>
      <c r="AN630">
        <v>2.5859250230189901E-3</v>
      </c>
      <c r="AO630">
        <v>2.5928656252208501E-3</v>
      </c>
      <c r="AP630">
        <v>2.5996808560431002E-3</v>
      </c>
      <c r="AQ630">
        <v>2.60648153416446E-3</v>
      </c>
      <c r="AR630">
        <v>2.61305077465462E-3</v>
      </c>
      <c r="AS630">
        <v>2.6193832863912699E-3</v>
      </c>
      <c r="AT630">
        <v>2.6255162396894099E-3</v>
      </c>
      <c r="AU630">
        <v>2.6315746519893699E-3</v>
      </c>
      <c r="AV630">
        <v>2.6280369856453E-3</v>
      </c>
    </row>
    <row r="631" spans="1:48" x14ac:dyDescent="0.25">
      <c r="A631" s="34" t="s">
        <v>2433</v>
      </c>
      <c r="B631">
        <v>9.1400083090984602E-3</v>
      </c>
      <c r="C631">
        <v>9.1400083090984602E-3</v>
      </c>
      <c r="D631" s="18">
        <v>9.1643196700799002E-3</v>
      </c>
      <c r="E631">
        <v>9.2762925259341506E-3</v>
      </c>
      <c r="F631">
        <v>9.5494090781404802E-3</v>
      </c>
      <c r="G631">
        <v>9.6309286761464708E-3</v>
      </c>
      <c r="H631">
        <v>9.68654178293951E-3</v>
      </c>
      <c r="I631">
        <v>1.01100705789204E-2</v>
      </c>
      <c r="J631">
        <v>1.03585199057643E-2</v>
      </c>
      <c r="K631">
        <v>9.99356891395798E-3</v>
      </c>
      <c r="L631">
        <v>1.0113400259516001E-2</v>
      </c>
      <c r="M631">
        <v>1.0250787713896E-2</v>
      </c>
      <c r="N631">
        <v>1.0549897821062601E-2</v>
      </c>
      <c r="O631">
        <v>1.07629662546238E-2</v>
      </c>
      <c r="P631">
        <v>1.0619225525452299E-2</v>
      </c>
      <c r="Q631">
        <v>1.07927742653988E-2</v>
      </c>
      <c r="R631">
        <v>1.07958182774355E-2</v>
      </c>
      <c r="S631">
        <v>1.07967835767459E-2</v>
      </c>
      <c r="T631">
        <v>1.0797176230465401E-2</v>
      </c>
      <c r="U631">
        <v>1.07951682981118E-2</v>
      </c>
      <c r="V631">
        <v>1.17320976403645E-2</v>
      </c>
      <c r="W631">
        <v>1.27609560638041E-2</v>
      </c>
      <c r="X631">
        <v>1.3904845587509601E-2</v>
      </c>
      <c r="Y631">
        <v>1.51556398697806E-2</v>
      </c>
      <c r="Z631">
        <v>1.6516438088335601E-2</v>
      </c>
      <c r="AA631">
        <v>1.7998116100000201E-2</v>
      </c>
      <c r="AB631">
        <v>1.96114861552294E-2</v>
      </c>
      <c r="AC631">
        <v>1.9667233913653499E-2</v>
      </c>
      <c r="AD631">
        <v>1.9710051726854201E-2</v>
      </c>
      <c r="AE631">
        <v>1.9749273631225001E-2</v>
      </c>
      <c r="AF631">
        <v>1.9789124386254998E-2</v>
      </c>
      <c r="AG631">
        <v>1.9822887390091699E-2</v>
      </c>
      <c r="AH631">
        <v>1.98640306093959E-2</v>
      </c>
      <c r="AI631">
        <v>1.9908131723656099E-2</v>
      </c>
      <c r="AJ631">
        <v>1.9951223798563102E-2</v>
      </c>
      <c r="AK631">
        <v>1.9993841056744701E-2</v>
      </c>
      <c r="AL631">
        <v>2.0036172975611499E-2</v>
      </c>
      <c r="AM631">
        <v>2.00828275837628E-2</v>
      </c>
      <c r="AN631">
        <v>2.0126900784778599E-2</v>
      </c>
      <c r="AO631">
        <v>2.01697165442845E-2</v>
      </c>
      <c r="AP631">
        <v>2.02106054931801E-2</v>
      </c>
      <c r="AQ631">
        <v>2.0249766513083099E-2</v>
      </c>
      <c r="AR631">
        <v>2.0286781489615501E-2</v>
      </c>
      <c r="AS631">
        <v>2.0322245349356598E-2</v>
      </c>
      <c r="AT631">
        <v>2.0356164453124E-2</v>
      </c>
      <c r="AU631">
        <v>2.0388632477790599E-2</v>
      </c>
      <c r="AV631">
        <v>2.0415162603003498E-2</v>
      </c>
    </row>
    <row r="632" spans="1:48" x14ac:dyDescent="0.25">
      <c r="A632" s="34" t="s">
        <v>2434</v>
      </c>
      <c r="B632">
        <v>0.29020920502092001</v>
      </c>
      <c r="C632">
        <v>0.29020920502092001</v>
      </c>
      <c r="D632" s="18">
        <v>0.29027356539888599</v>
      </c>
      <c r="E632">
        <v>0.295578323808112</v>
      </c>
      <c r="F632">
        <v>0.29163961586988302</v>
      </c>
      <c r="G632">
        <v>0.28473688480620901</v>
      </c>
      <c r="H632">
        <v>0.29122303504675301</v>
      </c>
      <c r="I632">
        <v>0.29176932962790197</v>
      </c>
      <c r="J632">
        <v>0.291155515697131</v>
      </c>
      <c r="K632">
        <v>0.28156334364705399</v>
      </c>
      <c r="L632">
        <v>0.28320106096272801</v>
      </c>
      <c r="M632">
        <v>0.283223465336567</v>
      </c>
      <c r="N632">
        <v>0.28307537876612299</v>
      </c>
      <c r="O632">
        <v>0.28266110986863902</v>
      </c>
      <c r="P632">
        <v>0.27729111351583902</v>
      </c>
      <c r="Q632">
        <v>0.27188258866735798</v>
      </c>
      <c r="R632">
        <v>0.27186652874995698</v>
      </c>
      <c r="S632">
        <v>0.27180446327321101</v>
      </c>
      <c r="T632">
        <v>0.271675081482465</v>
      </c>
      <c r="U632">
        <v>0.27146406597126299</v>
      </c>
      <c r="V632">
        <v>0.27132185997378999</v>
      </c>
      <c r="W632">
        <v>0.27113150901772498</v>
      </c>
      <c r="X632">
        <v>0.271132495211236</v>
      </c>
      <c r="Y632">
        <v>0.27110577573424299</v>
      </c>
      <c r="Z632">
        <v>0.27100409867505199</v>
      </c>
      <c r="AA632">
        <v>0.27086880925168799</v>
      </c>
      <c r="AB632">
        <v>0.270726965955223</v>
      </c>
      <c r="AC632">
        <v>0.27054290488652999</v>
      </c>
      <c r="AD632">
        <v>0.27029155390781601</v>
      </c>
      <c r="AE632">
        <v>0.27005346195611502</v>
      </c>
      <c r="AF632">
        <v>0.26984680939466499</v>
      </c>
      <c r="AG632">
        <v>0.269605237968714</v>
      </c>
      <c r="AH632">
        <v>0.269455669900934</v>
      </c>
      <c r="AI632">
        <v>0.26933423582433302</v>
      </c>
      <c r="AJ632">
        <v>0.26920607416114201</v>
      </c>
      <c r="AK632">
        <v>0.26907808949393203</v>
      </c>
      <c r="AL632">
        <v>0.26895288169494502</v>
      </c>
      <c r="AM632">
        <v>0.268837976176306</v>
      </c>
      <c r="AN632">
        <v>0.26869029621855101</v>
      </c>
      <c r="AO632">
        <v>0.26851912133857397</v>
      </c>
      <c r="AP632">
        <v>0.26832113198462199</v>
      </c>
      <c r="AQ632">
        <v>0.26809684553052199</v>
      </c>
      <c r="AR632">
        <v>0.26787549956625301</v>
      </c>
      <c r="AS632">
        <v>0.26764578300333303</v>
      </c>
      <c r="AT632">
        <v>0.26740886580539802</v>
      </c>
      <c r="AU632">
        <v>0.267165733296028</v>
      </c>
      <c r="AV632">
        <v>0.26688364629135802</v>
      </c>
    </row>
    <row r="633" spans="1:48" x14ac:dyDescent="0.25">
      <c r="A633" s="34" t="s">
        <v>2435</v>
      </c>
      <c r="B633">
        <v>5.0971291043493197E-2</v>
      </c>
      <c r="C633">
        <v>5.0971291043493197E-2</v>
      </c>
      <c r="D633">
        <v>5.0971492383955E-2</v>
      </c>
      <c r="E633">
        <v>5.1810141963749702E-2</v>
      </c>
      <c r="F633">
        <v>5.1042504595140599E-2</v>
      </c>
      <c r="G633">
        <v>4.9442902872282903E-2</v>
      </c>
      <c r="H633">
        <v>5.0486348453792802E-2</v>
      </c>
      <c r="I633">
        <v>5.0375467662791801E-2</v>
      </c>
      <c r="J633">
        <v>4.9680559653127301E-2</v>
      </c>
      <c r="K633">
        <v>4.7752542519593502E-2</v>
      </c>
      <c r="L633">
        <v>4.7624887497458301E-2</v>
      </c>
      <c r="M633">
        <v>4.7227221954566502E-2</v>
      </c>
      <c r="N633">
        <v>4.71451280931178E-2</v>
      </c>
      <c r="O633">
        <v>4.6641134559233702E-2</v>
      </c>
      <c r="P633">
        <v>4.5352524848059302E-2</v>
      </c>
      <c r="Q633">
        <v>4.3779987688002203E-2</v>
      </c>
      <c r="R633">
        <v>4.3786923640887501E-2</v>
      </c>
      <c r="S633">
        <v>4.37834785026609E-2</v>
      </c>
      <c r="T633">
        <v>4.37829694201795E-2</v>
      </c>
      <c r="U633">
        <v>4.37794742388459E-2</v>
      </c>
      <c r="V633">
        <v>4.3783558867885902E-2</v>
      </c>
      <c r="W633">
        <v>4.3782144800352002E-2</v>
      </c>
      <c r="X633">
        <v>4.3786194181839197E-2</v>
      </c>
      <c r="Y633">
        <v>4.3802418391563798E-2</v>
      </c>
      <c r="Z633">
        <v>4.3805078208517298E-2</v>
      </c>
      <c r="AA633">
        <v>4.38036041873082E-2</v>
      </c>
      <c r="AB633">
        <v>4.3803654071705798E-2</v>
      </c>
      <c r="AC633">
        <v>4.3978463529680899E-2</v>
      </c>
      <c r="AD633">
        <v>4.4152176552232497E-2</v>
      </c>
      <c r="AE633">
        <v>4.4327026489086999E-2</v>
      </c>
      <c r="AF633">
        <v>4.4504729036886299E-2</v>
      </c>
      <c r="AG633">
        <v>4.4681288913922299E-2</v>
      </c>
      <c r="AH633">
        <v>4.4863811842818201E-2</v>
      </c>
      <c r="AI633">
        <v>4.5048914433744702E-2</v>
      </c>
      <c r="AJ633">
        <v>4.5234068629362301E-2</v>
      </c>
      <c r="AK633">
        <v>4.5420104522642703E-2</v>
      </c>
      <c r="AL633">
        <v>4.5606995291768801E-2</v>
      </c>
      <c r="AM633">
        <v>4.5797977210660097E-2</v>
      </c>
      <c r="AN633">
        <v>4.5987199996283597E-2</v>
      </c>
      <c r="AO633">
        <v>4.6176514759894802E-2</v>
      </c>
      <c r="AP633">
        <v>4.6365118991727898E-2</v>
      </c>
      <c r="AQ633">
        <v>4.65488154512117E-2</v>
      </c>
      <c r="AR633">
        <v>4.6736264058338098E-2</v>
      </c>
      <c r="AS633">
        <v>4.6924454374128198E-2</v>
      </c>
      <c r="AT633">
        <v>4.7112846844983403E-2</v>
      </c>
      <c r="AU633">
        <v>4.7301208620419199E-2</v>
      </c>
      <c r="AV633">
        <v>4.7490631074877103E-2</v>
      </c>
    </row>
    <row r="634" spans="1:48" x14ac:dyDescent="0.25">
      <c r="A634" s="34" t="s">
        <v>2436</v>
      </c>
      <c r="B634">
        <v>3.9334101474035503E-3</v>
      </c>
      <c r="C634">
        <v>3.9334101474035503E-3</v>
      </c>
      <c r="D634">
        <v>3.9448638178917602E-3</v>
      </c>
      <c r="E634">
        <v>3.8982343755131102E-3</v>
      </c>
      <c r="F634">
        <v>3.9579012659443202E-3</v>
      </c>
      <c r="G634">
        <v>4.1772732449887303E-3</v>
      </c>
      <c r="H634">
        <v>4.1980641653729302E-3</v>
      </c>
      <c r="I634">
        <v>4.1087718255903597E-3</v>
      </c>
      <c r="J634">
        <v>4.1871891703935899E-3</v>
      </c>
      <c r="K634">
        <v>4.2449597680457403E-3</v>
      </c>
      <c r="L634">
        <v>4.3532193634781202E-3</v>
      </c>
      <c r="M634">
        <v>4.3233784772156499E-3</v>
      </c>
      <c r="N634">
        <v>4.3970189119503598E-3</v>
      </c>
      <c r="O634">
        <v>4.3585032370838696E-3</v>
      </c>
      <c r="P634">
        <v>4.2846659778893901E-3</v>
      </c>
      <c r="Q634">
        <v>4.3655699555079303E-3</v>
      </c>
      <c r="R634">
        <v>4.3672983783044801E-3</v>
      </c>
      <c r="S634">
        <v>4.36774470804604E-3</v>
      </c>
      <c r="T634">
        <v>4.3682735166688897E-3</v>
      </c>
      <c r="U634">
        <v>4.3680478931921703E-3</v>
      </c>
      <c r="V634">
        <v>4.3690972955682198E-3</v>
      </c>
      <c r="W634">
        <v>4.3686023491147103E-3</v>
      </c>
      <c r="X634">
        <v>4.3736116521505396E-3</v>
      </c>
      <c r="Y634">
        <v>4.3784179854096496E-3</v>
      </c>
      <c r="Z634">
        <v>4.3814135303389999E-3</v>
      </c>
      <c r="AA634">
        <v>4.3833993834950999E-3</v>
      </c>
      <c r="AB634">
        <v>4.3847987596051597E-3</v>
      </c>
      <c r="AC634">
        <v>4.3833294257872796E-3</v>
      </c>
      <c r="AD634">
        <v>4.3800183691116903E-3</v>
      </c>
      <c r="AE634">
        <v>4.3765661838952603E-3</v>
      </c>
      <c r="AF634">
        <v>4.3737956121410902E-3</v>
      </c>
      <c r="AG634">
        <v>4.3700031063092903E-3</v>
      </c>
      <c r="AH634">
        <v>4.3679937484929401E-3</v>
      </c>
      <c r="AI634">
        <v>4.36681232076137E-3</v>
      </c>
      <c r="AJ634">
        <v>4.3653351229190002E-3</v>
      </c>
      <c r="AK634">
        <v>4.3637827772617897E-3</v>
      </c>
      <c r="AL634">
        <v>4.3621924735916901E-3</v>
      </c>
      <c r="AM634">
        <v>4.3624412094199197E-3</v>
      </c>
      <c r="AN634">
        <v>4.3620890403945397E-3</v>
      </c>
      <c r="AO634">
        <v>4.3617141168211301E-3</v>
      </c>
      <c r="AP634">
        <v>4.3610639477247998E-3</v>
      </c>
      <c r="AQ634">
        <v>4.3602094688487804E-3</v>
      </c>
      <c r="AR634">
        <v>4.3591162451468201E-3</v>
      </c>
      <c r="AS634">
        <v>4.3578300289543598E-3</v>
      </c>
      <c r="AT634">
        <v>4.3563793642533901E-3</v>
      </c>
      <c r="AU634">
        <v>4.3548079790507403E-3</v>
      </c>
      <c r="AV634">
        <v>4.3507145613530399E-3</v>
      </c>
    </row>
    <row r="635" spans="1:48" x14ac:dyDescent="0.25">
      <c r="A635" s="34" t="s">
        <v>2437</v>
      </c>
      <c r="B635">
        <v>8.6377913704744503E-3</v>
      </c>
      <c r="C635">
        <v>8.6377913704744503E-3</v>
      </c>
      <c r="D635">
        <v>8.6353700050161696E-3</v>
      </c>
      <c r="E635">
        <v>8.8587144492227494E-3</v>
      </c>
      <c r="F635">
        <v>9.4840541868140994E-3</v>
      </c>
      <c r="G635">
        <v>1.06331307590612E-2</v>
      </c>
      <c r="H635">
        <v>1.0288851815384401E-2</v>
      </c>
      <c r="I635">
        <v>1.01942370684676E-2</v>
      </c>
      <c r="J635">
        <v>1.05558247848199E-2</v>
      </c>
      <c r="K635">
        <v>1.02773355890129E-2</v>
      </c>
      <c r="L635">
        <v>1.0284868195903799E-2</v>
      </c>
      <c r="M635">
        <v>1.0456592237534E-2</v>
      </c>
      <c r="N635">
        <v>1.0964758163646501E-2</v>
      </c>
      <c r="O635">
        <v>1.0674679524695301E-2</v>
      </c>
      <c r="P635">
        <v>1.04727004955259E-2</v>
      </c>
      <c r="Q635">
        <v>1.07849864134687E-2</v>
      </c>
      <c r="R635">
        <v>1.0787106437092899E-2</v>
      </c>
      <c r="S635">
        <v>1.07869243505076E-2</v>
      </c>
      <c r="T635">
        <v>1.0787830416623701E-2</v>
      </c>
      <c r="U635">
        <v>1.07868341455063E-2</v>
      </c>
      <c r="V635">
        <v>1.07911605311333E-2</v>
      </c>
      <c r="W635">
        <v>1.07919439122741E-2</v>
      </c>
      <c r="X635">
        <v>1.0800543539051801E-2</v>
      </c>
      <c r="Y635">
        <v>1.08086523449363E-2</v>
      </c>
      <c r="Z635">
        <v>1.0813982378154501E-2</v>
      </c>
      <c r="AA635">
        <v>1.08180211894382E-2</v>
      </c>
      <c r="AB635">
        <v>1.08214337610255E-2</v>
      </c>
      <c r="AC635">
        <v>1.0819917743197901E-2</v>
      </c>
      <c r="AD635">
        <v>1.0815938914880001E-2</v>
      </c>
      <c r="AE635">
        <v>1.0811179330896099E-2</v>
      </c>
      <c r="AF635">
        <v>1.0807266943536901E-2</v>
      </c>
      <c r="AG635">
        <v>1.08022919180529E-2</v>
      </c>
      <c r="AH635">
        <v>1.0799274728108601E-2</v>
      </c>
      <c r="AI635">
        <v>1.0797558423271601E-2</v>
      </c>
      <c r="AJ635">
        <v>1.07951791761614E-2</v>
      </c>
      <c r="AK635">
        <v>1.0792650420225499E-2</v>
      </c>
      <c r="AL635">
        <v>1.07900482658697E-2</v>
      </c>
      <c r="AM635">
        <v>1.07920135081399E-2</v>
      </c>
      <c r="AN635">
        <v>1.07921304787093E-2</v>
      </c>
      <c r="AO635">
        <v>1.0792092834485E-2</v>
      </c>
      <c r="AP635">
        <v>1.0791609435770301E-2</v>
      </c>
      <c r="AQ635">
        <v>1.07907691802312E-2</v>
      </c>
      <c r="AR635">
        <v>1.07895147722729E-2</v>
      </c>
      <c r="AS635">
        <v>1.0787885997398E-2</v>
      </c>
      <c r="AT635">
        <v>1.0785926134041E-2</v>
      </c>
      <c r="AU635">
        <v>1.0783739512962E-2</v>
      </c>
      <c r="AV635">
        <v>1.07756260512428E-2</v>
      </c>
    </row>
    <row r="636" spans="1:48" x14ac:dyDescent="0.25">
      <c r="A636" s="34" t="s">
        <v>2438</v>
      </c>
      <c r="B636">
        <v>4.69320354597601E-3</v>
      </c>
      <c r="C636">
        <v>4.69320354597601E-3</v>
      </c>
      <c r="D636">
        <v>4.69425933818383E-3</v>
      </c>
      <c r="E636">
        <v>4.8516454063917197E-3</v>
      </c>
      <c r="F636">
        <v>5.1263554280381804E-3</v>
      </c>
      <c r="G636">
        <v>5.5632499635250403E-3</v>
      </c>
      <c r="H636">
        <v>5.4743807371062702E-3</v>
      </c>
      <c r="I636">
        <v>5.5263259776897802E-3</v>
      </c>
      <c r="J636">
        <v>5.6554167646268097E-3</v>
      </c>
      <c r="K636">
        <v>5.5961124689736103E-3</v>
      </c>
      <c r="L636">
        <v>5.5611051239965199E-3</v>
      </c>
      <c r="M636">
        <v>5.7208563560558401E-3</v>
      </c>
      <c r="N636">
        <v>5.9602658664932697E-3</v>
      </c>
      <c r="O636">
        <v>5.8038358493674802E-3</v>
      </c>
      <c r="P636">
        <v>5.7582378925242301E-3</v>
      </c>
      <c r="Q636">
        <v>5.9000106586783998E-3</v>
      </c>
      <c r="R636">
        <v>5.9010354865748297E-3</v>
      </c>
      <c r="S636">
        <v>5.9009690068101504E-3</v>
      </c>
      <c r="T636">
        <v>5.9014044779684503E-3</v>
      </c>
      <c r="U636">
        <v>5.9009638928595202E-3</v>
      </c>
      <c r="V636">
        <v>6.0969971203388897E-3</v>
      </c>
      <c r="W636">
        <v>6.29769824935576E-3</v>
      </c>
      <c r="X636">
        <v>6.5090370810413399E-3</v>
      </c>
      <c r="Y636">
        <v>6.7267341657500403E-3</v>
      </c>
      <c r="Z636">
        <v>6.9499333188774602E-3</v>
      </c>
      <c r="AA636">
        <v>7.17944900234009E-3</v>
      </c>
      <c r="AB636">
        <v>7.4158417794661802E-3</v>
      </c>
      <c r="AC636">
        <v>7.4105720444607804E-3</v>
      </c>
      <c r="AD636">
        <v>7.4037103772867999E-3</v>
      </c>
      <c r="AE636">
        <v>7.3964488823112301E-3</v>
      </c>
      <c r="AF636">
        <v>7.3897746531664402E-3</v>
      </c>
      <c r="AG636">
        <v>7.3824146854951202E-3</v>
      </c>
      <c r="AH636">
        <v>7.3764320676588304E-3</v>
      </c>
      <c r="AI636">
        <v>7.3712785081126901E-3</v>
      </c>
      <c r="AJ636">
        <v>7.3657572854443796E-3</v>
      </c>
      <c r="AK636">
        <v>7.3601659531245603E-3</v>
      </c>
      <c r="AL636">
        <v>7.3545560980185802E-3</v>
      </c>
      <c r="AM636">
        <v>7.3513113927754599E-3</v>
      </c>
      <c r="AN636">
        <v>7.3468885980540102E-3</v>
      </c>
      <c r="AO636">
        <v>7.3422736927620602E-3</v>
      </c>
      <c r="AP636">
        <v>7.3373274081395103E-3</v>
      </c>
      <c r="AQ636">
        <v>7.3321156224360603E-3</v>
      </c>
      <c r="AR636">
        <v>7.3265897542579396E-3</v>
      </c>
      <c r="AS636">
        <v>7.3208159778083096E-3</v>
      </c>
      <c r="AT636">
        <v>7.3148318974887699E-3</v>
      </c>
      <c r="AU636">
        <v>7.3086967421091501E-3</v>
      </c>
      <c r="AV636">
        <v>7.2998496968853703E-3</v>
      </c>
    </row>
    <row r="637" spans="1:48" x14ac:dyDescent="0.25">
      <c r="A637" s="34" t="s">
        <v>2439</v>
      </c>
      <c r="B637">
        <v>5.4601761399582401E-3</v>
      </c>
      <c r="C637">
        <v>5.4601761399582401E-3</v>
      </c>
      <c r="D637">
        <v>5.4874785629271802E-3</v>
      </c>
      <c r="E637">
        <v>5.4657775821642203E-3</v>
      </c>
      <c r="F637">
        <v>5.5119632140729199E-3</v>
      </c>
      <c r="G637">
        <v>5.4828145494648E-3</v>
      </c>
      <c r="H637">
        <v>5.6942525559225904E-3</v>
      </c>
      <c r="I637">
        <v>5.6898554156024099E-3</v>
      </c>
      <c r="J637">
        <v>5.63463579911129E-3</v>
      </c>
      <c r="K637">
        <v>5.5074209134644099E-3</v>
      </c>
      <c r="L637">
        <v>5.4738402537843102E-3</v>
      </c>
      <c r="M637">
        <v>5.5229434082199897E-3</v>
      </c>
      <c r="N637">
        <v>5.5697003564544401E-3</v>
      </c>
      <c r="O637">
        <v>5.5485242009501497E-3</v>
      </c>
      <c r="P637">
        <v>5.4037647591310203E-3</v>
      </c>
      <c r="Q637">
        <v>5.2887869327098097E-3</v>
      </c>
      <c r="R637">
        <v>5.2906531960980798E-3</v>
      </c>
      <c r="S637">
        <v>5.2909331799265496E-3</v>
      </c>
      <c r="T637">
        <v>5.2921953846451998E-3</v>
      </c>
      <c r="U637">
        <v>5.2917169624379498E-3</v>
      </c>
      <c r="V637">
        <v>5.2936448974843101E-3</v>
      </c>
      <c r="W637">
        <v>5.2927292567896697E-3</v>
      </c>
      <c r="X637">
        <v>5.2989804718554297E-3</v>
      </c>
      <c r="Y637">
        <v>5.3047409189277703E-3</v>
      </c>
      <c r="Z637">
        <v>5.3082922413753598E-3</v>
      </c>
      <c r="AA637">
        <v>5.3105245545268902E-3</v>
      </c>
      <c r="AB637">
        <v>5.3120398348741301E-3</v>
      </c>
      <c r="AC637">
        <v>5.3340175593609498E-3</v>
      </c>
      <c r="AD637">
        <v>5.3536212740744101E-3</v>
      </c>
      <c r="AE637">
        <v>5.3725945414928398E-3</v>
      </c>
      <c r="AF637">
        <v>5.3924118205797003E-3</v>
      </c>
      <c r="AG637">
        <v>5.4110953962992299E-3</v>
      </c>
      <c r="AH637">
        <v>5.4318743997121798E-3</v>
      </c>
      <c r="AI637">
        <v>5.4540310414395504E-3</v>
      </c>
      <c r="AJ637">
        <v>5.4757418333481597E-3</v>
      </c>
      <c r="AK637">
        <v>5.4974147617021596E-3</v>
      </c>
      <c r="AL637">
        <v>5.5191223214312302E-3</v>
      </c>
      <c r="AM637">
        <v>5.5435527352332504E-3</v>
      </c>
      <c r="AN637">
        <v>5.5666241599412296E-3</v>
      </c>
      <c r="AO637">
        <v>5.5897357523222299E-3</v>
      </c>
      <c r="AP637">
        <v>5.6126812900477102E-3</v>
      </c>
      <c r="AQ637">
        <v>5.63554618885115E-3</v>
      </c>
      <c r="AR637">
        <v>5.6581875644671998E-3</v>
      </c>
      <c r="AS637">
        <v>5.6807582272973799E-3</v>
      </c>
      <c r="AT637">
        <v>5.7032527932260497E-3</v>
      </c>
      <c r="AU637">
        <v>5.7256980527992099E-3</v>
      </c>
      <c r="AV637">
        <v>5.7463476108626302E-3</v>
      </c>
    </row>
    <row r="638" spans="1:48" x14ac:dyDescent="0.25">
      <c r="A638" s="34" t="s">
        <v>2440</v>
      </c>
      <c r="B638">
        <v>5.7286792551842298E-4</v>
      </c>
      <c r="C638">
        <v>5.7286792551842298E-4</v>
      </c>
      <c r="D638">
        <v>5.7280035143881299E-4</v>
      </c>
      <c r="E638">
        <v>5.5612337255270901E-4</v>
      </c>
      <c r="F638">
        <v>5.5292846367294602E-4</v>
      </c>
      <c r="G638">
        <v>5.5394318346556402E-4</v>
      </c>
      <c r="H638">
        <v>5.9326647335453705E-4</v>
      </c>
      <c r="I638">
        <v>5.8756026779963803E-4</v>
      </c>
      <c r="J638">
        <v>5.8321040763524904E-4</v>
      </c>
      <c r="K638">
        <v>5.6349442188653601E-4</v>
      </c>
      <c r="L638">
        <v>5.7508907379812395E-4</v>
      </c>
      <c r="M638">
        <v>6.0046867300364603E-4</v>
      </c>
      <c r="N638">
        <v>6.0714137545717995E-4</v>
      </c>
      <c r="O638">
        <v>5.9782085652105796E-4</v>
      </c>
      <c r="P638">
        <v>5.7439054095918796E-4</v>
      </c>
      <c r="Q638">
        <v>5.5503135905854602E-4</v>
      </c>
      <c r="R638">
        <v>5.5575805882947802E-4</v>
      </c>
      <c r="S638">
        <v>5.5565241493115499E-4</v>
      </c>
      <c r="T638">
        <v>5.5607393217188398E-4</v>
      </c>
      <c r="U638">
        <v>5.5620353864055698E-4</v>
      </c>
      <c r="V638">
        <v>5.5897485881708803E-4</v>
      </c>
      <c r="W638">
        <v>5.6068194594418002E-4</v>
      </c>
      <c r="X638">
        <v>5.6423884481040197E-4</v>
      </c>
      <c r="Y638">
        <v>5.6751201377387304E-4</v>
      </c>
      <c r="Z638">
        <v>5.7051824646586996E-4</v>
      </c>
      <c r="AA638">
        <v>5.7346809321421103E-4</v>
      </c>
      <c r="AB638">
        <v>5.7644827817131901E-4</v>
      </c>
      <c r="AC638">
        <v>5.7753584629382897E-4</v>
      </c>
      <c r="AD638">
        <v>5.7843441055834097E-4</v>
      </c>
      <c r="AE638">
        <v>5.7920287251996396E-4</v>
      </c>
      <c r="AF638">
        <v>5.8007523844315801E-4</v>
      </c>
      <c r="AG638">
        <v>5.8087678422740201E-4</v>
      </c>
      <c r="AH638">
        <v>5.8191985602267903E-4</v>
      </c>
      <c r="AI638">
        <v>5.8314633533760099E-4</v>
      </c>
      <c r="AJ638">
        <v>5.84193716479136E-4</v>
      </c>
      <c r="AK638">
        <v>5.8517759987032495E-4</v>
      </c>
      <c r="AL638">
        <v>5.8613327366395203E-4</v>
      </c>
      <c r="AM638">
        <v>5.8980486805016395E-4</v>
      </c>
      <c r="AN638">
        <v>5.9306936485699596E-4</v>
      </c>
      <c r="AO638">
        <v>5.9639310453403905E-4</v>
      </c>
      <c r="AP638">
        <v>5.9965825215704599E-4</v>
      </c>
      <c r="AQ638">
        <v>6.0297804933183896E-4</v>
      </c>
      <c r="AR638">
        <v>6.0621372541156304E-4</v>
      </c>
      <c r="AS638">
        <v>6.0936864728235304E-4</v>
      </c>
      <c r="AT638">
        <v>6.1248054832116602E-4</v>
      </c>
      <c r="AU638">
        <v>6.1559958575883595E-4</v>
      </c>
      <c r="AV638">
        <v>6.1402543840168304E-4</v>
      </c>
    </row>
    <row r="639" spans="1:48" x14ac:dyDescent="0.25">
      <c r="A639" s="34" t="s">
        <v>2441</v>
      </c>
      <c r="B639">
        <v>1.07667849475852E-4</v>
      </c>
      <c r="C639">
        <v>1.07667849475852E-4</v>
      </c>
      <c r="D639">
        <v>1.07464729629352E-4</v>
      </c>
      <c r="E639">
        <v>1.07762934715631E-4</v>
      </c>
      <c r="F639">
        <v>1.0964481667861199E-4</v>
      </c>
      <c r="G639">
        <v>1.06806186873017E-4</v>
      </c>
      <c r="H639">
        <v>1.10503480660939E-4</v>
      </c>
      <c r="I639">
        <v>1.1174225483654601E-4</v>
      </c>
      <c r="J639">
        <v>1.10770854597084E-4</v>
      </c>
      <c r="K639">
        <v>1.05918220223986E-4</v>
      </c>
      <c r="L639">
        <v>1.05794329823304E-4</v>
      </c>
      <c r="M639">
        <v>1.07654426568027E-4</v>
      </c>
      <c r="N639">
        <v>1.08042787146081E-4</v>
      </c>
      <c r="O639">
        <v>1.0581595431282701E-4</v>
      </c>
      <c r="P639">
        <v>1.04623205898726E-4</v>
      </c>
      <c r="Q639">
        <v>1.01664601446424E-4</v>
      </c>
      <c r="R639">
        <v>1.01686300378697E-4</v>
      </c>
      <c r="S639">
        <v>1.0169251313934401E-4</v>
      </c>
      <c r="T639">
        <v>1.01694532889218E-4</v>
      </c>
      <c r="U639">
        <v>1.01667543400471E-4</v>
      </c>
      <c r="V639">
        <v>1.01660727270259E-4</v>
      </c>
      <c r="W639">
        <v>1.01638910227477E-4</v>
      </c>
      <c r="X639">
        <v>1.01234494037712E-4</v>
      </c>
      <c r="Y639">
        <v>1.01062712426124E-4</v>
      </c>
      <c r="Z639">
        <v>1.0092482582704301E-4</v>
      </c>
      <c r="AA639" s="15">
        <v>1.0080015355058599E-4</v>
      </c>
      <c r="AB639" s="15">
        <v>1.0068431853215E-4</v>
      </c>
      <c r="AC639" s="15">
        <v>1.00555278423868E-4</v>
      </c>
      <c r="AD639" s="15">
        <v>1.00623575417359E-4</v>
      </c>
      <c r="AE639" s="15">
        <v>1.00587655842E-4</v>
      </c>
      <c r="AF639" s="15">
        <v>1.0052962916299101E-4</v>
      </c>
      <c r="AG639" s="15">
        <v>1.00664583281796E-4</v>
      </c>
      <c r="AH639" s="15">
        <v>1.0047494468064E-4</v>
      </c>
      <c r="AI639" s="15">
        <v>1.00366150971683E-4</v>
      </c>
      <c r="AJ639" s="15">
        <v>1.00261401999609E-4</v>
      </c>
      <c r="AK639" s="15">
        <v>1.0015596494636599E-4</v>
      </c>
      <c r="AL639" s="15">
        <v>1.00051493291963E-4</v>
      </c>
      <c r="AM639" s="15">
        <v>1.00014792496954E-4</v>
      </c>
      <c r="AN639" s="15">
        <v>9.99502156760314E-5</v>
      </c>
      <c r="AO639" s="15">
        <v>9.9876174477710604E-5</v>
      </c>
      <c r="AP639" s="15">
        <v>9.9794412931463898E-5</v>
      </c>
      <c r="AQ639" s="15">
        <v>9.9707940388368303E-5</v>
      </c>
      <c r="AR639" s="15">
        <v>9.9638404512269205E-5</v>
      </c>
      <c r="AS639" s="15">
        <v>9.9556817786765301E-5</v>
      </c>
      <c r="AT639" s="15">
        <v>9.9470612523351004E-5</v>
      </c>
      <c r="AU639" s="15">
        <v>9.9381360441956693E-5</v>
      </c>
      <c r="AV639" s="15">
        <v>9.9268701041864898E-5</v>
      </c>
    </row>
    <row r="640" spans="1:48" x14ac:dyDescent="0.25">
      <c r="A640" s="34" t="s">
        <v>2442</v>
      </c>
      <c r="B640">
        <v>1.16252034410602E-4</v>
      </c>
      <c r="C640">
        <v>1.16252034410602E-4</v>
      </c>
      <c r="D640">
        <v>1.16251923050936E-4</v>
      </c>
      <c r="E640">
        <v>1.16881338179263E-4</v>
      </c>
      <c r="F640">
        <v>1.20687548305679E-4</v>
      </c>
      <c r="G640">
        <v>1.16813347074628E-4</v>
      </c>
      <c r="H640">
        <v>1.21539731644487E-4</v>
      </c>
      <c r="I640">
        <v>1.2463627652839699E-4</v>
      </c>
      <c r="J640">
        <v>1.2453535720842999E-4</v>
      </c>
      <c r="K640">
        <v>1.19742738373887E-4</v>
      </c>
      <c r="L640">
        <v>1.20332106639018E-4</v>
      </c>
      <c r="M640">
        <v>1.23409253213079E-4</v>
      </c>
      <c r="N640">
        <v>1.2404274664582499E-4</v>
      </c>
      <c r="O640">
        <v>1.21179699929826E-4</v>
      </c>
      <c r="P640">
        <v>1.21039377012595E-4</v>
      </c>
      <c r="Q640">
        <v>1.1694143032026499E-4</v>
      </c>
      <c r="R640">
        <v>1.1697793373695799E-4</v>
      </c>
      <c r="S640">
        <v>1.16994346646529E-4</v>
      </c>
      <c r="T640">
        <v>1.16995655170141E-4</v>
      </c>
      <c r="U640">
        <v>1.16984996560278E-4</v>
      </c>
      <c r="V640">
        <v>1.16936500263284E-4</v>
      </c>
      <c r="W640">
        <v>1.16878252083373E-4</v>
      </c>
      <c r="X640">
        <v>1.16097283427161E-4</v>
      </c>
      <c r="Y640">
        <v>1.15664423893393E-4</v>
      </c>
      <c r="Z640">
        <v>1.15353300903863E-4</v>
      </c>
      <c r="AA640">
        <v>1.15098591298235E-4</v>
      </c>
      <c r="AB640">
        <v>1.14877439390295E-4</v>
      </c>
      <c r="AC640">
        <v>1.14692075875449E-4</v>
      </c>
      <c r="AD640">
        <v>1.1486934307769E-4</v>
      </c>
      <c r="AE640">
        <v>1.14895542040003E-4</v>
      </c>
      <c r="AF640">
        <v>1.14867454859284E-4</v>
      </c>
      <c r="AG640">
        <v>1.15173719092078E-4</v>
      </c>
      <c r="AH640">
        <v>1.14948950298422E-4</v>
      </c>
      <c r="AI640">
        <v>1.1482165500562099E-4</v>
      </c>
      <c r="AJ640">
        <v>1.14724873391641E-4</v>
      </c>
      <c r="AK640">
        <v>1.14641551934216E-4</v>
      </c>
      <c r="AL640">
        <v>1.14567191513149E-4</v>
      </c>
      <c r="AM640">
        <v>1.14578419841701E-4</v>
      </c>
      <c r="AN640">
        <v>1.1456854767683799E-4</v>
      </c>
      <c r="AO640">
        <v>1.14542664020413E-4</v>
      </c>
      <c r="AP640">
        <v>1.1450698943551399E-4</v>
      </c>
      <c r="AQ640">
        <v>1.14466516748078E-4</v>
      </c>
      <c r="AR640">
        <v>1.1445579977770201E-4</v>
      </c>
      <c r="AS640">
        <v>1.14428662977963E-4</v>
      </c>
      <c r="AT640">
        <v>1.14394646816511E-4</v>
      </c>
      <c r="AU640">
        <v>1.1435677704222E-4</v>
      </c>
      <c r="AV640">
        <v>1.14296377587906E-4</v>
      </c>
    </row>
    <row r="641" spans="1:48" x14ac:dyDescent="0.25">
      <c r="A641" s="34" t="s">
        <v>2443</v>
      </c>
      <c r="B641" s="15">
        <v>7.8456405338957896E-5</v>
      </c>
      <c r="C641" s="15">
        <v>7.8456405338957896E-5</v>
      </c>
      <c r="D641" s="15">
        <v>7.7998096652792006E-5</v>
      </c>
      <c r="E641" s="15">
        <v>7.7822279624627301E-5</v>
      </c>
      <c r="F641" s="15">
        <v>7.9703331165534901E-5</v>
      </c>
      <c r="G641" s="15">
        <v>7.7991491718482303E-5</v>
      </c>
      <c r="H641" s="15">
        <v>8.0620693463034199E-5</v>
      </c>
      <c r="I641" s="15">
        <v>8.0920496468216694E-5</v>
      </c>
      <c r="J641" s="15">
        <v>8.1228848567280301E-5</v>
      </c>
      <c r="K641" s="15">
        <v>7.8752844071471999E-5</v>
      </c>
      <c r="L641" s="15">
        <v>7.7848714233930195E-5</v>
      </c>
      <c r="M641" s="15">
        <v>7.7920710686187105E-5</v>
      </c>
      <c r="N641" s="15">
        <v>7.8053672411617901E-5</v>
      </c>
      <c r="O641" s="15">
        <v>7.6322683969123599E-5</v>
      </c>
      <c r="P641" s="15">
        <v>7.6032705674703804E-5</v>
      </c>
      <c r="Q641" s="15">
        <v>7.5093505185318404E-5</v>
      </c>
      <c r="R641" s="15">
        <v>7.5122900146203903E-5</v>
      </c>
      <c r="S641" s="15">
        <v>7.5140973312369004E-5</v>
      </c>
      <c r="T641" s="15">
        <v>7.5171104583162296E-5</v>
      </c>
      <c r="U641" s="15">
        <v>7.5177569675981805E-5</v>
      </c>
      <c r="V641" s="15">
        <v>7.5178458425835206E-5</v>
      </c>
      <c r="W641" s="15">
        <v>7.5111579857621005E-5</v>
      </c>
      <c r="X641" s="15">
        <v>7.5070072996235695E-5</v>
      </c>
      <c r="Y641" s="15">
        <v>7.5047318589864601E-5</v>
      </c>
      <c r="Z641" s="15">
        <v>7.5002393488444503E-5</v>
      </c>
      <c r="AA641" s="15">
        <v>7.4945885231540301E-5</v>
      </c>
      <c r="AB641" s="15">
        <v>7.4884507880522994E-5</v>
      </c>
      <c r="AC641" s="15">
        <v>7.4812019336825301E-5</v>
      </c>
      <c r="AD641" s="15">
        <v>7.4741339635895195E-5</v>
      </c>
      <c r="AE641" s="15">
        <v>7.4648492368773798E-5</v>
      </c>
      <c r="AF641" s="15">
        <v>7.4566790403838304E-5</v>
      </c>
      <c r="AG641" s="15">
        <v>7.45008122579272E-5</v>
      </c>
      <c r="AH641" s="15">
        <v>7.4423148614323297E-5</v>
      </c>
      <c r="AI641" s="15">
        <v>7.4376619569031395E-5</v>
      </c>
      <c r="AJ641" s="15">
        <v>7.4330455203178904E-5</v>
      </c>
      <c r="AK641" s="15">
        <v>7.4288532575591501E-5</v>
      </c>
      <c r="AL641" s="15">
        <v>7.4250484278830798E-5</v>
      </c>
      <c r="AM641" s="15">
        <v>7.42651022808181E-5</v>
      </c>
      <c r="AN641" s="15">
        <v>7.4262993357968895E-5</v>
      </c>
      <c r="AO641" s="15">
        <v>7.4261650354788197E-5</v>
      </c>
      <c r="AP641" s="15">
        <v>7.4257620423225494E-5</v>
      </c>
      <c r="AQ641" s="15">
        <v>7.4251470389658097E-5</v>
      </c>
      <c r="AR641" s="15">
        <v>7.4248102247605806E-5</v>
      </c>
      <c r="AS641" s="15">
        <v>7.42417695851341E-5</v>
      </c>
      <c r="AT641" s="15">
        <v>7.4233373060617993E-5</v>
      </c>
      <c r="AU641" s="15">
        <v>7.4223361242995502E-5</v>
      </c>
      <c r="AV641" s="15">
        <v>7.4185086151646495E-5</v>
      </c>
    </row>
    <row r="642" spans="1:48" x14ac:dyDescent="0.25">
      <c r="A642" s="34" t="s">
        <v>2444</v>
      </c>
      <c r="B642">
        <v>2.9134383117250501E-4</v>
      </c>
      <c r="C642">
        <v>2.9134383117250501E-4</v>
      </c>
      <c r="D642">
        <v>2.8845158815104101E-4</v>
      </c>
      <c r="E642">
        <v>2.36501276514703E-4</v>
      </c>
      <c r="F642">
        <v>2.5276912438508201E-4</v>
      </c>
      <c r="G642">
        <v>2.9410179016999899E-4</v>
      </c>
      <c r="H642">
        <v>2.4121727155602699E-4</v>
      </c>
      <c r="I642">
        <v>2.8229682734162899E-4</v>
      </c>
      <c r="J642">
        <v>2.1541299048797899E-4</v>
      </c>
      <c r="K642">
        <v>2.12070071099215E-4</v>
      </c>
      <c r="L642">
        <v>1.9385861190759199E-4</v>
      </c>
      <c r="M642">
        <v>1.7827608098382099E-4</v>
      </c>
      <c r="N642">
        <v>2.0165672609344699E-4</v>
      </c>
      <c r="O642">
        <v>1.92825036716662E-4</v>
      </c>
      <c r="P642">
        <v>1.8900246912715001E-4</v>
      </c>
      <c r="Q642">
        <v>1.85030884593181E-4</v>
      </c>
      <c r="R642">
        <v>1.8507323413207E-4</v>
      </c>
      <c r="S642">
        <v>1.85185363364384E-4</v>
      </c>
      <c r="T642">
        <v>1.85328088329209E-4</v>
      </c>
      <c r="U642">
        <v>1.85441120648245E-4</v>
      </c>
      <c r="V642">
        <v>1.8554249470084701E-4</v>
      </c>
      <c r="W642">
        <v>1.8552687926716601E-4</v>
      </c>
      <c r="X642">
        <v>1.85605672438353E-4</v>
      </c>
      <c r="Y642">
        <v>1.85777920471134E-4</v>
      </c>
      <c r="Z642">
        <v>1.8593720780567E-4</v>
      </c>
      <c r="AA642">
        <v>1.86078765371965E-4</v>
      </c>
      <c r="AB642">
        <v>1.86211063214737E-4</v>
      </c>
      <c r="AC642">
        <v>1.86297611472406E-4</v>
      </c>
      <c r="AD642">
        <v>1.86407781472124E-4</v>
      </c>
      <c r="AE642">
        <v>1.8647544461911401E-4</v>
      </c>
      <c r="AF642">
        <v>1.86544910114581E-4</v>
      </c>
      <c r="AG642">
        <v>1.86643977304921E-4</v>
      </c>
      <c r="AH642">
        <v>1.8667806740378399E-4</v>
      </c>
      <c r="AI642">
        <v>1.86722117874682E-4</v>
      </c>
      <c r="AJ642">
        <v>1.8674428066843001E-4</v>
      </c>
      <c r="AK642">
        <v>1.86754118018052E-4</v>
      </c>
      <c r="AL642">
        <v>1.86753890347679E-4</v>
      </c>
      <c r="AM642">
        <v>1.8683187233591199E-4</v>
      </c>
      <c r="AN642">
        <v>1.8685461358208E-4</v>
      </c>
      <c r="AO642">
        <v>1.8686419551342499E-4</v>
      </c>
      <c r="AP642">
        <v>1.8687126419629401E-4</v>
      </c>
      <c r="AQ642">
        <v>1.86873657391909E-4</v>
      </c>
      <c r="AR642">
        <v>1.86875805324581E-4</v>
      </c>
      <c r="AS642">
        <v>1.8686333962920199E-4</v>
      </c>
      <c r="AT642">
        <v>1.8684390978158499E-4</v>
      </c>
      <c r="AU642">
        <v>1.8681999936330301E-4</v>
      </c>
      <c r="AV642">
        <v>1.86744745845398E-4</v>
      </c>
    </row>
    <row r="643" spans="1:48" x14ac:dyDescent="0.25">
      <c r="A643" s="34" t="s">
        <v>2445</v>
      </c>
      <c r="B643">
        <v>1.17833941061983E-4</v>
      </c>
      <c r="C643">
        <v>1.17833941061983E-4</v>
      </c>
      <c r="D643">
        <v>1.17650591594833E-4</v>
      </c>
      <c r="E643">
        <v>1.1402877215926401E-4</v>
      </c>
      <c r="F643">
        <v>1.1138622993501501E-4</v>
      </c>
      <c r="G643">
        <v>1.21223378788359E-4</v>
      </c>
      <c r="H643">
        <v>1.2254277561254699E-4</v>
      </c>
      <c r="I643">
        <v>1.1591474123129799E-4</v>
      </c>
      <c r="J643">
        <v>1.12923865163614E-4</v>
      </c>
      <c r="K643">
        <v>1.09966175577213E-4</v>
      </c>
      <c r="L643">
        <v>1.09000771107848E-4</v>
      </c>
      <c r="M643">
        <v>1.0659941413410001E-4</v>
      </c>
      <c r="N643">
        <v>1.10564422077985E-4</v>
      </c>
      <c r="O643">
        <v>1.1315021603850399E-4</v>
      </c>
      <c r="P643">
        <v>1.07135479289225E-4</v>
      </c>
      <c r="Q643">
        <v>1.0515824070855699E-4</v>
      </c>
      <c r="R643">
        <v>1.05223349886346E-4</v>
      </c>
      <c r="S643">
        <v>1.0526000671124899E-4</v>
      </c>
      <c r="T643">
        <v>1.05283667077141E-4</v>
      </c>
      <c r="U643">
        <v>1.05283748445489E-4</v>
      </c>
      <c r="V643">
        <v>1.0528095771230101E-4</v>
      </c>
      <c r="W643">
        <v>1.05266411106949E-4</v>
      </c>
      <c r="X643">
        <v>1.0527534031218599E-4</v>
      </c>
      <c r="Y643">
        <v>1.05362870350054E-4</v>
      </c>
      <c r="Z643">
        <v>1.05436192941739E-4</v>
      </c>
      <c r="AA643">
        <v>1.05487335490277E-4</v>
      </c>
      <c r="AB643">
        <v>1.05529725381961E-4</v>
      </c>
      <c r="AC643">
        <v>1.05547873904492E-4</v>
      </c>
      <c r="AD643">
        <v>1.05585793867216E-4</v>
      </c>
      <c r="AE643">
        <v>1.05576163158704E-4</v>
      </c>
      <c r="AF643">
        <v>1.05565009185757E-4</v>
      </c>
      <c r="AG643">
        <v>1.0558734339246499E-4</v>
      </c>
      <c r="AH643">
        <v>1.0554371745884401E-4</v>
      </c>
      <c r="AI643">
        <v>1.05542604003591E-4</v>
      </c>
      <c r="AJ643">
        <v>1.05545322238845E-4</v>
      </c>
      <c r="AK643">
        <v>1.05543325578671E-4</v>
      </c>
      <c r="AL643">
        <v>1.05539888070354E-4</v>
      </c>
      <c r="AM643">
        <v>1.05575756146509E-4</v>
      </c>
      <c r="AN643">
        <v>1.05601308613044E-4</v>
      </c>
      <c r="AO643">
        <v>1.05613958998639E-4</v>
      </c>
      <c r="AP643">
        <v>1.05618915257739E-4</v>
      </c>
      <c r="AQ643">
        <v>1.0561872891264899E-4</v>
      </c>
      <c r="AR643">
        <v>1.05615497802313E-4</v>
      </c>
      <c r="AS643">
        <v>1.05602733710309E-4</v>
      </c>
      <c r="AT643">
        <v>1.05585005909696E-4</v>
      </c>
      <c r="AU643">
        <v>1.05563684224506E-4</v>
      </c>
      <c r="AV643">
        <v>1.05508808801659E-4</v>
      </c>
    </row>
    <row r="644" spans="1:48" x14ac:dyDescent="0.25">
      <c r="A644" s="34" t="s">
        <v>2446</v>
      </c>
      <c r="B644">
        <v>1.98349629365916E-4</v>
      </c>
      <c r="C644">
        <v>1.98349629365916E-4</v>
      </c>
      <c r="D644">
        <v>1.9955553966843301E-4</v>
      </c>
      <c r="E644">
        <v>1.9794901454968901E-4</v>
      </c>
      <c r="F644">
        <v>1.96724667288326E-4</v>
      </c>
      <c r="G644">
        <v>1.8628836362733999E-4</v>
      </c>
      <c r="H644">
        <v>1.9379440283755699E-4</v>
      </c>
      <c r="I644">
        <v>1.94452360505272E-4</v>
      </c>
      <c r="J644">
        <v>1.8993134860106499E-4</v>
      </c>
      <c r="K644">
        <v>1.8282353124329201E-4</v>
      </c>
      <c r="L644">
        <v>1.8107686709041199E-4</v>
      </c>
      <c r="M644">
        <v>1.82127054818377E-4</v>
      </c>
      <c r="N644">
        <v>1.8408799988246701E-4</v>
      </c>
      <c r="O644">
        <v>1.8216661951092001E-4</v>
      </c>
      <c r="P644">
        <v>1.7547133489418401E-4</v>
      </c>
      <c r="Q644">
        <v>1.7000819377664599E-4</v>
      </c>
      <c r="R644">
        <v>1.7014504985519901E-4</v>
      </c>
      <c r="S644">
        <v>1.7019814581799601E-4</v>
      </c>
      <c r="T644">
        <v>1.7022785898220699E-4</v>
      </c>
      <c r="U644">
        <v>1.70201026802845E-4</v>
      </c>
      <c r="V644">
        <v>1.6979325383149099E-4</v>
      </c>
      <c r="W644">
        <v>1.69322700913677E-4</v>
      </c>
      <c r="X644">
        <v>1.69137734009323E-4</v>
      </c>
      <c r="Y644">
        <v>1.6895543633182E-4</v>
      </c>
      <c r="Z644">
        <v>1.6868554116815799E-4</v>
      </c>
      <c r="AA644">
        <v>1.6836153368446301E-4</v>
      </c>
      <c r="AB644">
        <v>1.6800489806585099E-4</v>
      </c>
      <c r="AC644">
        <v>1.6874895041977601E-4</v>
      </c>
      <c r="AD644">
        <v>1.6938684533189299E-4</v>
      </c>
      <c r="AE644">
        <v>1.7000851399164501E-4</v>
      </c>
      <c r="AF644">
        <v>1.70661660952729E-4</v>
      </c>
      <c r="AG644">
        <v>1.712513829526E-4</v>
      </c>
      <c r="AH644">
        <v>1.7193265236508E-4</v>
      </c>
      <c r="AI644">
        <v>1.7266811950385899E-4</v>
      </c>
      <c r="AJ644">
        <v>1.73395473056275E-4</v>
      </c>
      <c r="AK644">
        <v>1.7412335839972999E-4</v>
      </c>
      <c r="AL644">
        <v>1.7485273137144401E-4</v>
      </c>
      <c r="AM644">
        <v>1.7563948690906201E-4</v>
      </c>
      <c r="AN644">
        <v>1.76409461079349E-4</v>
      </c>
      <c r="AO644">
        <v>1.77179295710895E-4</v>
      </c>
      <c r="AP644">
        <v>1.7794068913764801E-4</v>
      </c>
      <c r="AQ644">
        <v>1.7869670148279701E-4</v>
      </c>
      <c r="AR644">
        <v>1.7944372926664501E-4</v>
      </c>
      <c r="AS644">
        <v>1.8018444308432599E-4</v>
      </c>
      <c r="AT644">
        <v>1.80920214887869E-4</v>
      </c>
      <c r="AU644">
        <v>1.8165239292588901E-4</v>
      </c>
      <c r="AV644">
        <v>1.8232548727861901E-4</v>
      </c>
    </row>
    <row r="645" spans="1:48" x14ac:dyDescent="0.25">
      <c r="A645" s="34" t="s">
        <v>2447</v>
      </c>
      <c r="B645" s="15">
        <v>7.1667082512700994E-5</v>
      </c>
      <c r="C645" s="15">
        <v>7.1667082512700994E-5</v>
      </c>
      <c r="D645" s="15">
        <v>7.1705122131190203E-5</v>
      </c>
      <c r="E645" s="15">
        <v>7.2603354509540101E-5</v>
      </c>
      <c r="F645" s="15">
        <v>7.2071356444077699E-5</v>
      </c>
      <c r="G645" s="15">
        <v>6.4349162764374803E-5</v>
      </c>
      <c r="H645" s="15">
        <v>6.8054087267646406E-5</v>
      </c>
      <c r="I645" s="15">
        <v>6.8605132716964003E-5</v>
      </c>
      <c r="J645" s="15">
        <v>6.6203439026505203E-5</v>
      </c>
      <c r="K645" s="15">
        <v>6.3033233935634798E-5</v>
      </c>
      <c r="L645" s="15">
        <v>6.27712503803378E-5</v>
      </c>
      <c r="M645" s="15">
        <v>6.3599553307450203E-5</v>
      </c>
      <c r="N645" s="15">
        <v>6.4362667499639402E-5</v>
      </c>
      <c r="O645" s="15">
        <v>6.5014770493247205E-5</v>
      </c>
      <c r="P645" s="15">
        <v>6.3655844199822297E-5</v>
      </c>
      <c r="Q645" s="15">
        <v>6.2925236626302494E-5</v>
      </c>
      <c r="R645" s="15">
        <v>6.29425958595354E-5</v>
      </c>
      <c r="S645" s="15">
        <v>6.2948680708775799E-5</v>
      </c>
      <c r="T645" s="15">
        <v>6.2951077029449199E-5</v>
      </c>
      <c r="U645" s="15">
        <v>6.2950085555293304E-5</v>
      </c>
      <c r="V645" s="15">
        <v>6.2950895736925305E-5</v>
      </c>
      <c r="W645" s="15">
        <v>6.29492474958626E-5</v>
      </c>
      <c r="X645" s="15">
        <v>6.2963853272116497E-5</v>
      </c>
      <c r="Y645" s="15">
        <v>6.2978106118150799E-5</v>
      </c>
      <c r="Z645" s="15">
        <v>6.2987423343616197E-5</v>
      </c>
      <c r="AA645" s="15">
        <v>6.2993505504242304E-5</v>
      </c>
      <c r="AB645" s="15">
        <v>6.2997607149125294E-5</v>
      </c>
      <c r="AC645" s="15">
        <v>6.3292094598001405E-5</v>
      </c>
      <c r="AD645" s="15">
        <v>6.3581072164843505E-5</v>
      </c>
      <c r="AE645" s="15">
        <v>6.3870859051029107E-5</v>
      </c>
      <c r="AF645" s="15">
        <v>6.4163598119253997E-5</v>
      </c>
      <c r="AG645" s="15">
        <v>6.4453200415221393E-5</v>
      </c>
      <c r="AH645" s="15">
        <v>6.4750244165238295E-5</v>
      </c>
      <c r="AI645" s="15">
        <v>6.5051096207491895E-5</v>
      </c>
      <c r="AJ645" s="15">
        <v>6.5352760725262101E-5</v>
      </c>
      <c r="AK645" s="15">
        <v>6.5655584826561304E-5</v>
      </c>
      <c r="AL645" s="15">
        <v>6.5959665479287599E-5</v>
      </c>
      <c r="AM645" s="15">
        <v>6.6266927888715101E-5</v>
      </c>
      <c r="AN645" s="15">
        <v>6.6575198488514503E-5</v>
      </c>
      <c r="AO645" s="15">
        <v>6.6884729429084495E-5</v>
      </c>
      <c r="AP645" s="15">
        <v>6.7195106856998601E-5</v>
      </c>
      <c r="AQ645" s="15">
        <v>6.7506472460575098E-5</v>
      </c>
      <c r="AR645" s="15">
        <v>6.7818561247194993E-5</v>
      </c>
      <c r="AS645" s="15">
        <v>6.8131635224635698E-5</v>
      </c>
      <c r="AT645" s="15">
        <v>6.8445761338515004E-5</v>
      </c>
      <c r="AU645" s="15">
        <v>6.8760993841856006E-5</v>
      </c>
      <c r="AV645" s="15">
        <v>6.9075309893153495E-5</v>
      </c>
    </row>
    <row r="646" spans="1:48" x14ac:dyDescent="0.25">
      <c r="A646" s="34" t="s">
        <v>2448</v>
      </c>
      <c r="B646">
        <v>1.35979298181998E-3</v>
      </c>
      <c r="C646">
        <v>1.35979298181998E-3</v>
      </c>
      <c r="D646">
        <v>1.3775217038583601E-3</v>
      </c>
      <c r="E646">
        <v>1.37287364450511E-3</v>
      </c>
      <c r="F646">
        <v>1.3914324924863E-3</v>
      </c>
      <c r="G646">
        <v>1.2680308729721599E-3</v>
      </c>
      <c r="H646">
        <v>1.3398892241837E-3</v>
      </c>
      <c r="I646">
        <v>1.3408529730915401E-3</v>
      </c>
      <c r="J646">
        <v>1.33150076733177E-3</v>
      </c>
      <c r="K646">
        <v>1.29758133600346E-3</v>
      </c>
      <c r="L646">
        <v>1.2781926008633201E-3</v>
      </c>
      <c r="M646">
        <v>1.3082952717930699E-3</v>
      </c>
      <c r="N646">
        <v>1.33973637439655E-3</v>
      </c>
      <c r="O646">
        <v>1.34332396394867E-3</v>
      </c>
      <c r="P646">
        <v>1.3234980161082499E-3</v>
      </c>
      <c r="Q646">
        <v>1.3363414915152001E-3</v>
      </c>
      <c r="R646">
        <v>1.33711639276669E-3</v>
      </c>
      <c r="S646">
        <v>1.33752932340418E-3</v>
      </c>
      <c r="T646">
        <v>1.3374676039914E-3</v>
      </c>
      <c r="U646">
        <v>1.3370351267143999E-3</v>
      </c>
      <c r="V646">
        <v>1.3367689432971399E-3</v>
      </c>
      <c r="W646">
        <v>1.33643317604506E-3</v>
      </c>
      <c r="X646">
        <v>1.3389328616850099E-3</v>
      </c>
      <c r="Y646">
        <v>1.3412525996403201E-3</v>
      </c>
      <c r="Z646">
        <v>1.34272223474555E-3</v>
      </c>
      <c r="AA646">
        <v>1.3435780458498001E-3</v>
      </c>
      <c r="AB646">
        <v>1.3440399589286899E-3</v>
      </c>
      <c r="AC646">
        <v>1.33985196902963E-3</v>
      </c>
      <c r="AD646">
        <v>1.3342978328367899E-3</v>
      </c>
      <c r="AE646">
        <v>1.32880717716077E-3</v>
      </c>
      <c r="AF646">
        <v>1.32359834540012E-3</v>
      </c>
      <c r="AG646">
        <v>1.3174822679980699E-3</v>
      </c>
      <c r="AH646">
        <v>1.3126688034099099E-3</v>
      </c>
      <c r="AI646">
        <v>1.3081680919132201E-3</v>
      </c>
      <c r="AJ646">
        <v>1.3036241677925201E-3</v>
      </c>
      <c r="AK646">
        <v>1.2990500035141401E-3</v>
      </c>
      <c r="AL646">
        <v>1.2944632995708801E-3</v>
      </c>
      <c r="AM646">
        <v>1.2898439018247301E-3</v>
      </c>
      <c r="AN646">
        <v>1.28535347778796E-3</v>
      </c>
      <c r="AO646">
        <v>1.2808566140932601E-3</v>
      </c>
      <c r="AP646">
        <v>1.2762976035032699E-3</v>
      </c>
      <c r="AQ646">
        <v>1.27169364450221E-3</v>
      </c>
      <c r="AR646">
        <v>1.2669896839420001E-3</v>
      </c>
      <c r="AS646">
        <v>1.26225202465895E-3</v>
      </c>
      <c r="AT646">
        <v>1.2574875624476701E-3</v>
      </c>
      <c r="AU646">
        <v>1.2526981390058301E-3</v>
      </c>
      <c r="AV646">
        <v>1.2478615770797701E-3</v>
      </c>
    </row>
    <row r="647" spans="1:48" x14ac:dyDescent="0.25">
      <c r="A647" s="34" t="s">
        <v>2449</v>
      </c>
      <c r="B647">
        <v>4.3259922555663102E-3</v>
      </c>
      <c r="C647">
        <v>4.3259922555663102E-3</v>
      </c>
      <c r="D647">
        <v>4.3257586929405303E-3</v>
      </c>
      <c r="E647">
        <v>4.4576692750104502E-3</v>
      </c>
      <c r="F647">
        <v>4.5339465354448504E-3</v>
      </c>
      <c r="G647">
        <v>4.6191300595173198E-3</v>
      </c>
      <c r="H647">
        <v>4.5580695361907E-3</v>
      </c>
      <c r="I647">
        <v>4.5905364749963202E-3</v>
      </c>
      <c r="J647">
        <v>4.5197883753973498E-3</v>
      </c>
      <c r="K647">
        <v>4.3866596343899297E-3</v>
      </c>
      <c r="L647">
        <v>4.3160482677888504E-3</v>
      </c>
      <c r="M647">
        <v>4.3183513087490296E-3</v>
      </c>
      <c r="N647">
        <v>4.2576666875510398E-3</v>
      </c>
      <c r="O647">
        <v>4.0860849864171904E-3</v>
      </c>
      <c r="P647">
        <v>3.9701531058848397E-3</v>
      </c>
      <c r="Q647">
        <v>3.9063089404687001E-3</v>
      </c>
      <c r="R647">
        <v>3.9074283452118497E-3</v>
      </c>
      <c r="S647">
        <v>3.9074152582819601E-3</v>
      </c>
      <c r="T647">
        <v>3.9077882489607996E-3</v>
      </c>
      <c r="U647">
        <v>3.9066478809862597E-3</v>
      </c>
      <c r="V647">
        <v>3.9077213886141602E-3</v>
      </c>
      <c r="W647">
        <v>3.90660985892509E-3</v>
      </c>
      <c r="X647">
        <v>3.9107220189150901E-3</v>
      </c>
      <c r="Y647">
        <v>3.9164914049231699E-3</v>
      </c>
      <c r="Z647">
        <v>3.9187034827161803E-3</v>
      </c>
      <c r="AA647">
        <v>3.9199390022333401E-3</v>
      </c>
      <c r="AB647">
        <v>3.9205997514296601E-3</v>
      </c>
      <c r="AC647">
        <v>3.9201835528456797E-3</v>
      </c>
      <c r="AD647">
        <v>3.9177952450400698E-3</v>
      </c>
      <c r="AE647">
        <v>3.9149006930590102E-3</v>
      </c>
      <c r="AF647">
        <v>3.9131702212085303E-3</v>
      </c>
      <c r="AG647">
        <v>3.9100703687284999E-3</v>
      </c>
      <c r="AH647">
        <v>3.9086401698477198E-3</v>
      </c>
      <c r="AI647">
        <v>3.9088308284446699E-3</v>
      </c>
      <c r="AJ647">
        <v>3.9082460434708899E-3</v>
      </c>
      <c r="AK647">
        <v>3.9075927482770702E-3</v>
      </c>
      <c r="AL647">
        <v>3.9069105604045001E-3</v>
      </c>
      <c r="AM647">
        <v>3.9075515729203904E-3</v>
      </c>
      <c r="AN647">
        <v>3.9067487723525003E-3</v>
      </c>
      <c r="AO647">
        <v>3.9061017566301998E-3</v>
      </c>
      <c r="AP647">
        <v>3.9052664992648201E-3</v>
      </c>
      <c r="AQ647">
        <v>3.9043615022317799E-3</v>
      </c>
      <c r="AR647">
        <v>3.90331517966568E-3</v>
      </c>
      <c r="AS647">
        <v>3.9021216452763299E-3</v>
      </c>
      <c r="AT647">
        <v>3.9008926918792999E-3</v>
      </c>
      <c r="AU647">
        <v>3.89963680106878E-3</v>
      </c>
      <c r="AV647">
        <v>3.8972624154609498E-3</v>
      </c>
    </row>
    <row r="648" spans="1:48" x14ac:dyDescent="0.25">
      <c r="A648" s="34" t="s">
        <v>2450</v>
      </c>
      <c r="B648">
        <v>9.0198436560432905E-3</v>
      </c>
      <c r="C648">
        <v>9.0198436560432905E-3</v>
      </c>
      <c r="D648">
        <v>9.0543536580486306E-3</v>
      </c>
      <c r="E648">
        <v>9.1904532507715592E-3</v>
      </c>
      <c r="F648">
        <v>9.7689498292025893E-3</v>
      </c>
      <c r="G648">
        <v>1.0298649534405501E-2</v>
      </c>
      <c r="H648">
        <v>1.0641079629330899E-2</v>
      </c>
      <c r="I648">
        <v>9.6777572646953702E-3</v>
      </c>
      <c r="J648">
        <v>1.01702770488302E-2</v>
      </c>
      <c r="K648">
        <v>1.0203450502171099E-2</v>
      </c>
      <c r="L648">
        <v>1.01328275194052E-2</v>
      </c>
      <c r="M648">
        <v>1.0521817187338399E-2</v>
      </c>
      <c r="N648">
        <v>1.03733771549143E-2</v>
      </c>
      <c r="O648">
        <v>1.01563667602136E-2</v>
      </c>
      <c r="P648">
        <v>9.8960697244950598E-3</v>
      </c>
      <c r="Q648">
        <v>9.8495236795256395E-3</v>
      </c>
      <c r="R648">
        <v>9.8524468300348698E-3</v>
      </c>
      <c r="S648">
        <v>9.8530295480173807E-3</v>
      </c>
      <c r="T648">
        <v>9.8527882932814698E-3</v>
      </c>
      <c r="U648">
        <v>9.8501745324579594E-3</v>
      </c>
      <c r="V648">
        <v>9.9907289023951993E-3</v>
      </c>
      <c r="W648">
        <v>1.0130426679722601E-2</v>
      </c>
      <c r="X648">
        <v>1.0284649748870899E-2</v>
      </c>
      <c r="Y648">
        <v>1.0441001992030199E-2</v>
      </c>
      <c r="Z648">
        <v>1.05954844911698E-2</v>
      </c>
      <c r="AA648">
        <v>1.0749558763678E-2</v>
      </c>
      <c r="AB648">
        <v>1.09041081949401E-2</v>
      </c>
      <c r="AC648">
        <v>1.0905153424167599E-2</v>
      </c>
      <c r="AD648">
        <v>1.09000820011533E-2</v>
      </c>
      <c r="AE648">
        <v>1.08945715569584E-2</v>
      </c>
      <c r="AF648">
        <v>1.08906756825915E-2</v>
      </c>
      <c r="AG648">
        <v>1.0882980477086799E-2</v>
      </c>
      <c r="AH648">
        <v>1.08809356521423E-2</v>
      </c>
      <c r="AI648">
        <v>1.0881103491054299E-2</v>
      </c>
      <c r="AJ648">
        <v>1.08806445388578E-2</v>
      </c>
      <c r="AK648">
        <v>1.0880004305808801E-2</v>
      </c>
      <c r="AL648">
        <v>1.0879276341150001E-2</v>
      </c>
      <c r="AM648">
        <v>1.0881307089028101E-2</v>
      </c>
      <c r="AN648">
        <v>1.08821213195518E-2</v>
      </c>
      <c r="AO648">
        <v>1.0882617384135301E-2</v>
      </c>
      <c r="AP648">
        <v>1.0882438565963199E-2</v>
      </c>
      <c r="AQ648">
        <v>1.0881711836214E-2</v>
      </c>
      <c r="AR648">
        <v>1.0880358304196499E-2</v>
      </c>
      <c r="AS648">
        <v>1.0878574629403099E-2</v>
      </c>
      <c r="AT648">
        <v>1.08764456410456E-2</v>
      </c>
      <c r="AU648">
        <v>1.08740405992127E-2</v>
      </c>
      <c r="AV648">
        <v>1.08679241771553E-2</v>
      </c>
    </row>
    <row r="649" spans="1:48" x14ac:dyDescent="0.25">
      <c r="A649" s="34" t="s">
        <v>2451</v>
      </c>
      <c r="B649">
        <v>5.40237500637072E-3</v>
      </c>
      <c r="C649">
        <v>5.40237500637072E-3</v>
      </c>
      <c r="D649">
        <v>5.4081101940859798E-3</v>
      </c>
      <c r="E649">
        <v>5.4916069753723198E-3</v>
      </c>
      <c r="F649">
        <v>5.8336408403188399E-3</v>
      </c>
      <c r="G649">
        <v>6.1572505073674002E-3</v>
      </c>
      <c r="H649">
        <v>6.3542909711708402E-3</v>
      </c>
      <c r="I649">
        <v>5.7523546931795696E-3</v>
      </c>
      <c r="J649">
        <v>6.08083389643889E-3</v>
      </c>
      <c r="K649">
        <v>6.1146454483140501E-3</v>
      </c>
      <c r="L649">
        <v>6.0782272678625102E-3</v>
      </c>
      <c r="M649">
        <v>6.3362381110896003E-3</v>
      </c>
      <c r="N649">
        <v>6.2381077231805403E-3</v>
      </c>
      <c r="O649">
        <v>6.1048250208204603E-3</v>
      </c>
      <c r="P649">
        <v>5.9587028787939896E-3</v>
      </c>
      <c r="Q649">
        <v>5.91849335677539E-3</v>
      </c>
      <c r="R649">
        <v>5.9232348171302197E-3</v>
      </c>
      <c r="S649">
        <v>5.9229365175751903E-3</v>
      </c>
      <c r="T649">
        <v>5.9253964874294799E-3</v>
      </c>
      <c r="U649">
        <v>5.9257631331309504E-3</v>
      </c>
      <c r="V649">
        <v>5.9482126055312697E-3</v>
      </c>
      <c r="W649">
        <v>5.9643314774365302E-3</v>
      </c>
      <c r="X649">
        <v>5.9930358267544399E-3</v>
      </c>
      <c r="Y649">
        <v>6.0203022566214896E-3</v>
      </c>
      <c r="Z649">
        <v>6.0451968736642096E-3</v>
      </c>
      <c r="AA649">
        <v>6.0690008576307604E-3</v>
      </c>
      <c r="AB649">
        <v>6.0923031992248704E-3</v>
      </c>
      <c r="AC649">
        <v>6.0984791440761802E-3</v>
      </c>
      <c r="AD649">
        <v>6.1022766527643497E-3</v>
      </c>
      <c r="AE649">
        <v>6.1050705960136297E-3</v>
      </c>
      <c r="AF649">
        <v>6.1085599703348502E-3</v>
      </c>
      <c r="AG649">
        <v>6.1109465067373803E-3</v>
      </c>
      <c r="AH649">
        <v>6.1154947173314104E-3</v>
      </c>
      <c r="AI649">
        <v>6.1213185690906901E-3</v>
      </c>
      <c r="AJ649">
        <v>6.1262008798510202E-3</v>
      </c>
      <c r="AK649">
        <v>6.1306712844243303E-3</v>
      </c>
      <c r="AL649">
        <v>6.1348899693893901E-3</v>
      </c>
      <c r="AM649">
        <v>6.1531392698007201E-3</v>
      </c>
      <c r="AN649">
        <v>6.1692883583858498E-3</v>
      </c>
      <c r="AO649">
        <v>6.1856914082485098E-3</v>
      </c>
      <c r="AP649">
        <v>6.2017945462487399E-3</v>
      </c>
      <c r="AQ649">
        <v>6.2178621552420503E-3</v>
      </c>
      <c r="AR649">
        <v>6.2333768587628296E-3</v>
      </c>
      <c r="AS649">
        <v>6.2483260907616302E-3</v>
      </c>
      <c r="AT649">
        <v>6.2627985419835101E-3</v>
      </c>
      <c r="AU649">
        <v>6.2770924653622702E-3</v>
      </c>
      <c r="AV649">
        <v>6.2684967251436397E-3</v>
      </c>
    </row>
    <row r="650" spans="1:48" x14ac:dyDescent="0.25">
      <c r="A650" s="34" t="s">
        <v>2452</v>
      </c>
      <c r="B650">
        <v>3.7339011217282898E-2</v>
      </c>
      <c r="C650">
        <v>3.7339011217282898E-2</v>
      </c>
      <c r="D650">
        <v>3.7438328652201397E-2</v>
      </c>
      <c r="E650">
        <v>3.7895763222420803E-2</v>
      </c>
      <c r="F650">
        <v>3.9011506410302203E-2</v>
      </c>
      <c r="G650">
        <v>3.93445324877435E-2</v>
      </c>
      <c r="H650">
        <v>3.9571724670328497E-2</v>
      </c>
      <c r="I650">
        <v>4.1301936048371402E-2</v>
      </c>
      <c r="J650">
        <v>4.23169080351277E-2</v>
      </c>
      <c r="K650">
        <v>4.0826000265982501E-2</v>
      </c>
      <c r="L650">
        <v>4.1315538561059101E-2</v>
      </c>
      <c r="M650">
        <v>4.18767975399192E-2</v>
      </c>
      <c r="N650">
        <v>4.3098730295510902E-2</v>
      </c>
      <c r="O650">
        <v>4.3969163284736698E-2</v>
      </c>
      <c r="P650">
        <v>4.3381949726171598E-2</v>
      </c>
      <c r="Q650">
        <v>4.4090935776991302E-2</v>
      </c>
      <c r="R650">
        <v>4.4103371263556998E-2</v>
      </c>
      <c r="S650">
        <v>4.4107314725391401E-2</v>
      </c>
      <c r="T650">
        <v>4.4108918815131098E-2</v>
      </c>
      <c r="U650">
        <v>4.4100715950378802E-2</v>
      </c>
      <c r="V650">
        <v>4.4845842945528701E-2</v>
      </c>
      <c r="W650">
        <v>4.5641513417796598E-2</v>
      </c>
      <c r="X650">
        <v>4.6534311667541302E-2</v>
      </c>
      <c r="Y650">
        <v>4.7458247965847203E-2</v>
      </c>
      <c r="Z650">
        <v>4.8393175190908702E-2</v>
      </c>
      <c r="AA650">
        <v>4.9342945813243798E-2</v>
      </c>
      <c r="AB650">
        <v>5.0308206034482703E-2</v>
      </c>
      <c r="AC650">
        <v>5.0359585978555901E-2</v>
      </c>
      <c r="AD650">
        <v>5.0377565312148098E-2</v>
      </c>
      <c r="AE650">
        <v>5.0386138993296498E-2</v>
      </c>
      <c r="AF650">
        <v>5.0396116851747899E-2</v>
      </c>
      <c r="AG650">
        <v>5.0390417040543797E-2</v>
      </c>
      <c r="AH650">
        <v>5.0403298355660202E-2</v>
      </c>
      <c r="AI650">
        <v>5.0423458454368901E-2</v>
      </c>
      <c r="AJ650">
        <v>5.0440828003736601E-2</v>
      </c>
      <c r="AK650">
        <v>5.04567699297973E-2</v>
      </c>
      <c r="AL650">
        <v>5.0471768778219898E-2</v>
      </c>
      <c r="AM650">
        <v>5.0497415942735401E-2</v>
      </c>
      <c r="AN650">
        <v>5.0516324419696897E-2</v>
      </c>
      <c r="AO650">
        <v>5.0531847336729399E-2</v>
      </c>
      <c r="AP650">
        <v>5.0542328736802103E-2</v>
      </c>
      <c r="AQ650">
        <v>5.0548292055875702E-2</v>
      </c>
      <c r="AR650">
        <v>5.0548719698491298E-2</v>
      </c>
      <c r="AS650">
        <v>5.0545121126774797E-2</v>
      </c>
      <c r="AT650">
        <v>5.0537533809899303E-2</v>
      </c>
      <c r="AU650">
        <v>5.0526211331647301E-2</v>
      </c>
      <c r="AV650">
        <v>5.0500074967167297E-2</v>
      </c>
    </row>
    <row r="651" spans="1:48" x14ac:dyDescent="0.25">
      <c r="A651" s="34" t="s">
        <v>2453</v>
      </c>
      <c r="B651">
        <v>1.8075313807531301E-2</v>
      </c>
      <c r="C651">
        <v>1.8075313807531301E-2</v>
      </c>
      <c r="D651">
        <v>1.80793224123873E-2</v>
      </c>
      <c r="E651">
        <v>1.8409722589665799E-2</v>
      </c>
      <c r="F651">
        <v>1.8164405138191501E-2</v>
      </c>
      <c r="G651">
        <v>1.7734477260240598E-2</v>
      </c>
      <c r="H651">
        <v>1.8138458920947301E-2</v>
      </c>
      <c r="I651">
        <v>1.8172484200627601E-2</v>
      </c>
      <c r="J651">
        <v>1.8134253571198598E-2</v>
      </c>
      <c r="K651">
        <v>1.7536817246414899E-2</v>
      </c>
      <c r="L651">
        <v>1.7638820402129399E-2</v>
      </c>
      <c r="M651">
        <v>1.76402158338263E-2</v>
      </c>
      <c r="N651">
        <v>1.7630992453217701E-2</v>
      </c>
      <c r="O651">
        <v>1.76051902324625E-2</v>
      </c>
      <c r="P651">
        <v>1.72707267937494E-2</v>
      </c>
      <c r="Q651">
        <v>1.69338636570723E-2</v>
      </c>
      <c r="R651">
        <v>1.69328633772634E-2</v>
      </c>
      <c r="S651">
        <v>1.6928997704193899E-2</v>
      </c>
      <c r="T651">
        <v>1.69209393324933E-2</v>
      </c>
      <c r="U651">
        <v>1.6907796502289799E-2</v>
      </c>
      <c r="V651">
        <v>1.6898379976248101E-2</v>
      </c>
      <c r="W651">
        <v>1.6885965619853199E-2</v>
      </c>
      <c r="X651">
        <v>1.6885468075059001E-2</v>
      </c>
      <c r="Y651">
        <v>1.6883245163978301E-2</v>
      </c>
      <c r="Z651">
        <v>1.6876354509883201E-2</v>
      </c>
      <c r="AA651">
        <v>1.6867371211913899E-2</v>
      </c>
      <c r="AB651">
        <v>1.68579803734232E-2</v>
      </c>
      <c r="AC651">
        <v>1.6844639441072499E-2</v>
      </c>
      <c r="AD651">
        <v>1.6827112102747101E-2</v>
      </c>
      <c r="AE651">
        <v>1.6810413820008901E-2</v>
      </c>
      <c r="AF651">
        <v>1.6795675902782602E-2</v>
      </c>
      <c r="AG651">
        <v>1.6778767892306898E-2</v>
      </c>
      <c r="AH651">
        <v>1.6767588609212802E-2</v>
      </c>
      <c r="AI651">
        <v>1.67581621067493E-2</v>
      </c>
      <c r="AJ651">
        <v>1.6748318968952899E-2</v>
      </c>
      <c r="AK651">
        <v>1.67384888276421E-2</v>
      </c>
      <c r="AL651">
        <v>1.6728833392387898E-2</v>
      </c>
      <c r="AM651">
        <v>1.6719820626239799E-2</v>
      </c>
      <c r="AN651">
        <v>1.6708771555396799E-2</v>
      </c>
      <c r="AO651">
        <v>1.6696263840166401E-2</v>
      </c>
      <c r="AP651">
        <v>1.66820916060283E-2</v>
      </c>
      <c r="AQ651">
        <v>1.6666287563800199E-2</v>
      </c>
      <c r="AR651">
        <v>1.66506696196893E-2</v>
      </c>
      <c r="AS651">
        <v>1.6634534697537499E-2</v>
      </c>
      <c r="AT651">
        <v>1.66179556999182E-2</v>
      </c>
      <c r="AU651">
        <v>1.6600993981512699E-2</v>
      </c>
      <c r="AV651">
        <v>1.6581615584940101E-2</v>
      </c>
    </row>
    <row r="652" spans="1:48" x14ac:dyDescent="0.25">
      <c r="A652" s="34" t="s">
        <v>2454</v>
      </c>
      <c r="B652">
        <v>0.18957366340037801</v>
      </c>
      <c r="C652">
        <v>0.18957366340037801</v>
      </c>
      <c r="D652">
        <v>0.189574412230712</v>
      </c>
      <c r="E652">
        <v>0.19269353804075401</v>
      </c>
      <c r="F652">
        <v>0.189838522543371</v>
      </c>
      <c r="G652">
        <v>0.18388924495002701</v>
      </c>
      <c r="H652">
        <v>0.18777005307893299</v>
      </c>
      <c r="I652">
        <v>0.18735766263327999</v>
      </c>
      <c r="J652">
        <v>0.184773143795009</v>
      </c>
      <c r="K652">
        <v>0.17760241566104101</v>
      </c>
      <c r="L652">
        <v>0.177127638027303</v>
      </c>
      <c r="M652">
        <v>0.17564863074289799</v>
      </c>
      <c r="N652">
        <v>0.17534330527963601</v>
      </c>
      <c r="O652">
        <v>0.173468840288624</v>
      </c>
      <c r="P652">
        <v>0.168676211731386</v>
      </c>
      <c r="Q652">
        <v>0.16282759337633801</v>
      </c>
      <c r="R652">
        <v>0.16285338966552801</v>
      </c>
      <c r="S652">
        <v>0.162840576479098</v>
      </c>
      <c r="T652">
        <v>0.162838683032825</v>
      </c>
      <c r="U652">
        <v>0.162825683731839</v>
      </c>
      <c r="V652">
        <v>0.16284087538776301</v>
      </c>
      <c r="W652">
        <v>0.16283561612046099</v>
      </c>
      <c r="X652">
        <v>0.162850676634476</v>
      </c>
      <c r="Y652">
        <v>0.16291101820875201</v>
      </c>
      <c r="Z652">
        <v>0.16292091057493799</v>
      </c>
      <c r="AA652">
        <v>0.162915428367712</v>
      </c>
      <c r="AB652">
        <v>0.16291561387514999</v>
      </c>
      <c r="AC652">
        <v>0.162860811939078</v>
      </c>
      <c r="AD652">
        <v>0.16279941322431801</v>
      </c>
      <c r="AE652">
        <v>0.16273969253616299</v>
      </c>
      <c r="AF652">
        <v>0.16268789034828701</v>
      </c>
      <c r="AG652">
        <v>0.162629352618301</v>
      </c>
      <c r="AH652">
        <v>0.162589908089319</v>
      </c>
      <c r="AI652">
        <v>0.162557091153154</v>
      </c>
      <c r="AJ652">
        <v>0.162521722399803</v>
      </c>
      <c r="AK652">
        <v>0.16248679307283201</v>
      </c>
      <c r="AL652">
        <v>0.16245219100003599</v>
      </c>
      <c r="AM652">
        <v>0.16242937883190001</v>
      </c>
      <c r="AN652">
        <v>0.16239753349944899</v>
      </c>
      <c r="AO652">
        <v>0.162363268798838</v>
      </c>
      <c r="AP652">
        <v>0.16232379536590499</v>
      </c>
      <c r="AQ652">
        <v>0.162264538159345</v>
      </c>
      <c r="AR652">
        <v>0.162215799759725</v>
      </c>
      <c r="AS652">
        <v>0.16216703059651799</v>
      </c>
      <c r="AT652">
        <v>0.162116364141391</v>
      </c>
      <c r="AU652">
        <v>0.16206301695328801</v>
      </c>
      <c r="AV652">
        <v>0.16201073662861201</v>
      </c>
    </row>
    <row r="653" spans="1:48" x14ac:dyDescent="0.25">
      <c r="A653" s="34" t="s">
        <v>2455</v>
      </c>
      <c r="B653">
        <v>0.33283006873534898</v>
      </c>
      <c r="C653">
        <v>0.33283006873534898</v>
      </c>
      <c r="D653">
        <v>0.33379923436847703</v>
      </c>
      <c r="E653">
        <v>0.32985362989134598</v>
      </c>
      <c r="F653">
        <v>0.334902413138355</v>
      </c>
      <c r="G653">
        <v>0.35346482802266199</v>
      </c>
      <c r="H653">
        <v>0.355224075897838</v>
      </c>
      <c r="I653">
        <v>0.34766850071246003</v>
      </c>
      <c r="J653">
        <v>0.35430387555998399</v>
      </c>
      <c r="K653">
        <v>0.35919220177192102</v>
      </c>
      <c r="L653">
        <v>0.36835271320016499</v>
      </c>
      <c r="M653">
        <v>0.36582769196722797</v>
      </c>
      <c r="N653">
        <v>0.37205886280170503</v>
      </c>
      <c r="O653">
        <v>0.36879981422075597</v>
      </c>
      <c r="P653">
        <v>0.36255198894011398</v>
      </c>
      <c r="Q653">
        <v>0.36939777299884202</v>
      </c>
      <c r="R653">
        <v>0.36954402543356202</v>
      </c>
      <c r="S653">
        <v>0.36958179227984</v>
      </c>
      <c r="T653">
        <v>0.36962653799217099</v>
      </c>
      <c r="U653">
        <v>0.36960744654692801</v>
      </c>
      <c r="V653">
        <v>0.36922366127804301</v>
      </c>
      <c r="W653">
        <v>0.36870991072147302</v>
      </c>
      <c r="X653">
        <v>0.36866083453377901</v>
      </c>
      <c r="Y653">
        <v>0.36859419483580602</v>
      </c>
      <c r="Z653">
        <v>0.36837487753181603</v>
      </c>
      <c r="AA653">
        <v>0.36807073590008799</v>
      </c>
      <c r="AB653">
        <v>0.36771758661547199</v>
      </c>
      <c r="AC653">
        <v>0.36722563378717299</v>
      </c>
      <c r="AD653">
        <v>0.36658015735011401</v>
      </c>
      <c r="AE653">
        <v>0.365923806515423</v>
      </c>
      <c r="AF653">
        <v>0.36532533606624301</v>
      </c>
      <c r="AG653">
        <v>0.36464242561990301</v>
      </c>
      <c r="AH653">
        <v>0.36410915790322901</v>
      </c>
      <c r="AI653">
        <v>0.36364553953301898</v>
      </c>
      <c r="AJ653">
        <v>0.36315787880744899</v>
      </c>
      <c r="AK653">
        <v>0.36266458520393002</v>
      </c>
      <c r="AL653">
        <v>0.36216876455952202</v>
      </c>
      <c r="AM653">
        <v>0.36182610577077901</v>
      </c>
      <c r="AN653">
        <v>0.36143397992107301</v>
      </c>
      <c r="AO653">
        <v>0.36104039349219802</v>
      </c>
      <c r="AP653">
        <v>0.36062447247045099</v>
      </c>
      <c r="AQ653">
        <v>0.36019214472182798</v>
      </c>
      <c r="AR653">
        <v>0.35974061853891898</v>
      </c>
      <c r="AS653">
        <v>0.359273725371476</v>
      </c>
      <c r="AT653">
        <v>0.35879386261281698</v>
      </c>
      <c r="AU653">
        <v>0.35830466825054003</v>
      </c>
      <c r="AV653">
        <v>0.357608794836069</v>
      </c>
    </row>
    <row r="654" spans="1:48" x14ac:dyDescent="0.25">
      <c r="A654" s="34" t="s">
        <v>2456</v>
      </c>
      <c r="B654">
        <v>1.94246982972392E-3</v>
      </c>
      <c r="C654">
        <v>1.94246982972392E-3</v>
      </c>
      <c r="D654">
        <v>1.94192531213282E-3</v>
      </c>
      <c r="E654">
        <v>1.9921510961262499E-3</v>
      </c>
      <c r="F654">
        <v>2.1327777356723401E-3</v>
      </c>
      <c r="G654">
        <v>2.3911825151798501E-3</v>
      </c>
      <c r="H654">
        <v>2.3137609351623202E-3</v>
      </c>
      <c r="I654">
        <v>2.2924839340228401E-3</v>
      </c>
      <c r="J654">
        <v>2.37379791791605E-3</v>
      </c>
      <c r="K654">
        <v>2.3111711605548701E-3</v>
      </c>
      <c r="L654">
        <v>2.31286509669381E-3</v>
      </c>
      <c r="M654">
        <v>2.3514824647261098E-3</v>
      </c>
      <c r="N654">
        <v>2.4657590133100602E-3</v>
      </c>
      <c r="O654">
        <v>2.4005260168700601E-3</v>
      </c>
      <c r="P654">
        <v>2.3551048958070698E-3</v>
      </c>
      <c r="Q654">
        <v>2.42533187253591E-3</v>
      </c>
      <c r="R654">
        <v>2.4258086247561802E-3</v>
      </c>
      <c r="S654">
        <v>2.4257676770552002E-3</v>
      </c>
      <c r="T654">
        <v>2.4259714335590999E-3</v>
      </c>
      <c r="U654">
        <v>2.4257473921098301E-3</v>
      </c>
      <c r="V654">
        <v>2.4250484322079699E-3</v>
      </c>
      <c r="W654">
        <v>2.4235536311180499E-3</v>
      </c>
      <c r="X654">
        <v>2.4238138279271998E-3</v>
      </c>
      <c r="Y654">
        <v>2.4239624438623102E-3</v>
      </c>
      <c r="Z654">
        <v>2.4234869616688798E-3</v>
      </c>
      <c r="AA654">
        <v>2.4227218133324601E-3</v>
      </c>
      <c r="AB654">
        <v>2.4218164167662199E-3</v>
      </c>
      <c r="AC654">
        <v>2.4215644676298001E-3</v>
      </c>
      <c r="AD654">
        <v>2.4207612840336499E-3</v>
      </c>
      <c r="AE654">
        <v>2.4197832898025001E-3</v>
      </c>
      <c r="AF654">
        <v>2.41899484938161E-3</v>
      </c>
      <c r="AG654">
        <v>2.4179684899450198E-3</v>
      </c>
      <c r="AH654">
        <v>2.4173803084967401E-3</v>
      </c>
      <c r="AI654">
        <v>2.4170832904921698E-3</v>
      </c>
      <c r="AJ654">
        <v>2.4166378394691701E-3</v>
      </c>
      <c r="AK654">
        <v>2.4161588826407598E-3</v>
      </c>
      <c r="AL654">
        <v>2.41566345590711E-3</v>
      </c>
      <c r="AM654">
        <v>2.4161905702454098E-3</v>
      </c>
      <c r="AN654">
        <v>2.4163039016737802E-3</v>
      </c>
      <c r="AO654">
        <v>2.4163826182056502E-3</v>
      </c>
      <c r="AP654">
        <v>2.4163615289518698E-3</v>
      </c>
      <c r="AQ654">
        <v>2.4162605271341999E-3</v>
      </c>
      <c r="AR654">
        <v>2.4160667751309201E-3</v>
      </c>
      <c r="AS654">
        <v>2.4157891720926702E-3</v>
      </c>
      <c r="AT654">
        <v>2.4154374003880802E-3</v>
      </c>
      <c r="AU654">
        <v>2.41503481808203E-3</v>
      </c>
      <c r="AV654">
        <v>2.4133048302584299E-3</v>
      </c>
    </row>
    <row r="655" spans="1:48" x14ac:dyDescent="0.25">
      <c r="A655" s="34" t="s">
        <v>2457</v>
      </c>
      <c r="B655">
        <v>3.4764470710933401E-3</v>
      </c>
      <c r="C655">
        <v>3.4764470710933401E-3</v>
      </c>
      <c r="D655">
        <v>3.4772291393954202E-3</v>
      </c>
      <c r="E655">
        <v>3.59381141204494E-3</v>
      </c>
      <c r="F655">
        <v>3.7973003169626098E-3</v>
      </c>
      <c r="G655">
        <v>4.1209258988252496E-3</v>
      </c>
      <c r="H655">
        <v>4.0550968421119802E-3</v>
      </c>
      <c r="I655">
        <v>4.09357479910963E-3</v>
      </c>
      <c r="J655">
        <v>4.18919760296E-3</v>
      </c>
      <c r="K655">
        <v>4.1452684953367496E-3</v>
      </c>
      <c r="L655">
        <v>4.1193371289257198E-3</v>
      </c>
      <c r="M655">
        <v>4.2376713746978302E-3</v>
      </c>
      <c r="N655">
        <v>4.4150117521528096E-3</v>
      </c>
      <c r="O655">
        <v>4.2991376661217096E-3</v>
      </c>
      <c r="P655">
        <v>4.26536140236735E-3</v>
      </c>
      <c r="Q655">
        <v>4.3703782662368202E-3</v>
      </c>
      <c r="R655">
        <v>4.3711373973841297E-3</v>
      </c>
      <c r="S655">
        <v>4.3710881530070796E-3</v>
      </c>
      <c r="T655">
        <v>4.3714107249410196E-3</v>
      </c>
      <c r="U655">
        <v>4.3710843649719501E-3</v>
      </c>
      <c r="V655">
        <v>4.2331778924225103E-3</v>
      </c>
      <c r="W655">
        <v>4.0984220096014403E-3</v>
      </c>
      <c r="X655">
        <v>3.9704147072712999E-3</v>
      </c>
      <c r="Y655">
        <v>3.8459859047755502E-3</v>
      </c>
      <c r="Z655">
        <v>3.7245032604419702E-3</v>
      </c>
      <c r="AA655">
        <v>3.6063106454931599E-3</v>
      </c>
      <c r="AB655">
        <v>3.4915379942889501E-3</v>
      </c>
      <c r="AC655">
        <v>3.4889441322241599E-3</v>
      </c>
      <c r="AD655">
        <v>3.48560096742929E-3</v>
      </c>
      <c r="AE655">
        <v>3.4820697831701498E-3</v>
      </c>
      <c r="AF655">
        <v>3.4788152879016401E-3</v>
      </c>
      <c r="AG655">
        <v>3.47523819156631E-3</v>
      </c>
      <c r="AH655">
        <v>3.47230968139093E-3</v>
      </c>
      <c r="AI655">
        <v>3.4697716048446999E-3</v>
      </c>
      <c r="AJ655">
        <v>3.46706063428364E-3</v>
      </c>
      <c r="AK655">
        <v>3.4643168336464299E-3</v>
      </c>
      <c r="AL655">
        <v>3.4615644896787701E-3</v>
      </c>
      <c r="AM655">
        <v>3.4599254863583698E-3</v>
      </c>
      <c r="AN655">
        <v>3.4577321290832001E-3</v>
      </c>
      <c r="AO655">
        <v>3.45544850193549E-3</v>
      </c>
      <c r="AP655">
        <v>3.4530090650718402E-3</v>
      </c>
      <c r="AQ655">
        <v>3.45044484165673E-3</v>
      </c>
      <c r="AR655">
        <v>3.44773297807777E-3</v>
      </c>
      <c r="AS655">
        <v>3.4449046333655201E-3</v>
      </c>
      <c r="AT655">
        <v>3.4419775054011399E-3</v>
      </c>
      <c r="AU655">
        <v>3.4389794804523199E-3</v>
      </c>
      <c r="AV655">
        <v>3.4347056548297001E-3</v>
      </c>
    </row>
    <row r="656" spans="1:48" x14ac:dyDescent="0.25">
      <c r="A656" s="34" t="s">
        <v>2458</v>
      </c>
      <c r="B656">
        <v>2.04559607205093E-2</v>
      </c>
      <c r="C656">
        <v>2.04559607205093E-2</v>
      </c>
      <c r="D656">
        <v>2.0558246302056798E-2</v>
      </c>
      <c r="E656">
        <v>2.0476945919536998E-2</v>
      </c>
      <c r="F656">
        <v>2.0649975404005198E-2</v>
      </c>
      <c r="G656">
        <v>2.0540773077848198E-2</v>
      </c>
      <c r="H656">
        <v>2.1332902754696601E-2</v>
      </c>
      <c r="I656">
        <v>2.13164293420409E-2</v>
      </c>
      <c r="J656">
        <v>2.1109555010875299E-2</v>
      </c>
      <c r="K656">
        <v>2.0632958162010901E-2</v>
      </c>
      <c r="L656">
        <v>2.0507151847636899E-2</v>
      </c>
      <c r="M656">
        <v>2.06911115209438E-2</v>
      </c>
      <c r="N656">
        <v>2.0866281379768401E-2</v>
      </c>
      <c r="O656">
        <v>2.0786947197483301E-2</v>
      </c>
      <c r="P656">
        <v>2.0244621567811E-2</v>
      </c>
      <c r="Q656">
        <v>1.9813869550952899E-2</v>
      </c>
      <c r="R656">
        <v>1.9820861305459601E-2</v>
      </c>
      <c r="S656">
        <v>1.9821910230997102E-2</v>
      </c>
      <c r="T656">
        <v>1.98266389501074E-2</v>
      </c>
      <c r="U656">
        <v>1.9824846585144801E-2</v>
      </c>
      <c r="V656">
        <v>1.9841595770356501E-2</v>
      </c>
      <c r="W656">
        <v>1.98476930833878E-2</v>
      </c>
      <c r="X656">
        <v>1.9880680231268901E-2</v>
      </c>
      <c r="Y656">
        <v>1.9911852350826799E-2</v>
      </c>
      <c r="Z656">
        <v>1.9934753698131701E-2</v>
      </c>
      <c r="AA656">
        <v>1.9952716637009801E-2</v>
      </c>
      <c r="AB656">
        <v>1.9967996932048E-2</v>
      </c>
      <c r="AC656">
        <v>1.9971114710530601E-2</v>
      </c>
      <c r="AD656">
        <v>1.9965040576245E-2</v>
      </c>
      <c r="AE656">
        <v>1.99563588942532E-2</v>
      </c>
      <c r="AF656">
        <v>1.9950554843551099E-2</v>
      </c>
      <c r="AG656">
        <v>1.99403053264464E-2</v>
      </c>
      <c r="AH656">
        <v>1.9937514651220001E-2</v>
      </c>
      <c r="AI656">
        <v>1.9939469200095698E-2</v>
      </c>
      <c r="AJ656">
        <v>1.9939471294087699E-2</v>
      </c>
      <c r="AK656">
        <v>1.9939022602572101E-2</v>
      </c>
      <c r="AL656">
        <v>1.99383891462422E-2</v>
      </c>
      <c r="AM656">
        <v>1.9947244862905202E-2</v>
      </c>
      <c r="AN656">
        <v>1.99508462964741E-2</v>
      </c>
      <c r="AO656">
        <v>1.9954249009902301E-2</v>
      </c>
      <c r="AP656">
        <v>1.9956720673857301E-2</v>
      </c>
      <c r="AQ656">
        <v>1.9958573497731599E-2</v>
      </c>
      <c r="AR656">
        <v>1.99593094133871E-2</v>
      </c>
      <c r="AS656">
        <v>1.9959477313818599E-2</v>
      </c>
      <c r="AT656">
        <v>1.9959063821668999E-2</v>
      </c>
      <c r="AU656">
        <v>1.9958167989576898E-2</v>
      </c>
      <c r="AV656">
        <v>1.99507310145196E-2</v>
      </c>
    </row>
    <row r="657" spans="1:48" x14ac:dyDescent="0.25">
      <c r="A657" s="34" t="s">
        <v>2459</v>
      </c>
      <c r="B657">
        <v>2.8424744395952301E-4</v>
      </c>
      <c r="C657">
        <v>2.8424744395952301E-4</v>
      </c>
      <c r="D657">
        <v>2.8421391483605198E-4</v>
      </c>
      <c r="E657">
        <v>2.7593907809225402E-4</v>
      </c>
      <c r="F657">
        <v>2.7435381775667701E-4</v>
      </c>
      <c r="G657">
        <v>2.7485730479245802E-4</v>
      </c>
      <c r="H657">
        <v>2.94368860839036E-4</v>
      </c>
      <c r="I657">
        <v>2.91537537351326E-4</v>
      </c>
      <c r="J657">
        <v>2.8937920985339002E-4</v>
      </c>
      <c r="K657">
        <v>2.7959646887806703E-4</v>
      </c>
      <c r="L657">
        <v>2.8534954031196201E-4</v>
      </c>
      <c r="M657">
        <v>2.9794247138816899E-4</v>
      </c>
      <c r="N657">
        <v>3.0125335422332902E-4</v>
      </c>
      <c r="O657">
        <v>2.9662866933907902E-4</v>
      </c>
      <c r="P657">
        <v>2.85002940169941E-4</v>
      </c>
      <c r="Q657">
        <v>2.7539723918770998E-4</v>
      </c>
      <c r="R657">
        <v>2.7575781554687901E-4</v>
      </c>
      <c r="S657">
        <v>2.7570539663612499E-4</v>
      </c>
      <c r="T657">
        <v>2.7591454650711201E-4</v>
      </c>
      <c r="U657">
        <v>2.7597885513811198E-4</v>
      </c>
      <c r="V657">
        <v>2.7735393757106802E-4</v>
      </c>
      <c r="W657">
        <v>2.7820096556235098E-4</v>
      </c>
      <c r="X657">
        <v>2.79965839097097E-4</v>
      </c>
      <c r="Y657">
        <v>2.8158993048040801E-4</v>
      </c>
      <c r="Z657">
        <v>2.8308157259622501E-4</v>
      </c>
      <c r="AA657">
        <v>2.8454523708072699E-4</v>
      </c>
      <c r="AB657">
        <v>2.8602395488384202E-4</v>
      </c>
      <c r="AC657">
        <v>2.8656358876230002E-4</v>
      </c>
      <c r="AD657">
        <v>2.87009442315746E-4</v>
      </c>
      <c r="AE657">
        <v>2.8739074116822602E-4</v>
      </c>
      <c r="AF657">
        <v>2.8782359548119402E-4</v>
      </c>
      <c r="AG657">
        <v>2.8822130989977399E-4</v>
      </c>
      <c r="AH657">
        <v>2.8873886558254799E-4</v>
      </c>
      <c r="AI657">
        <v>2.89347425133441E-4</v>
      </c>
      <c r="AJ657">
        <v>2.8986711892313899E-4</v>
      </c>
      <c r="AK657">
        <v>2.9035530632226801E-4</v>
      </c>
      <c r="AL657">
        <v>2.9082949653227801E-4</v>
      </c>
      <c r="AM657">
        <v>2.9265128106209802E-4</v>
      </c>
      <c r="AN657">
        <v>2.9427107059094198E-4</v>
      </c>
      <c r="AO657">
        <v>2.9592025557050099E-4</v>
      </c>
      <c r="AP657">
        <v>2.9754036802949702E-4</v>
      </c>
      <c r="AQ657">
        <v>2.9918759673101098E-4</v>
      </c>
      <c r="AR657">
        <v>3.0079308585336098E-4</v>
      </c>
      <c r="AS657">
        <v>3.0235850624616702E-4</v>
      </c>
      <c r="AT657">
        <v>3.0390258034337301E-4</v>
      </c>
      <c r="AU657">
        <v>3.05450195447713E-4</v>
      </c>
      <c r="AV657">
        <v>3.0466913107831301E-4</v>
      </c>
    </row>
    <row r="658" spans="1:48" x14ac:dyDescent="0.25">
      <c r="A658" s="34" t="s">
        <v>2460</v>
      </c>
      <c r="B658">
        <v>1.10721940973767E-4</v>
      </c>
      <c r="C658">
        <v>1.10721940973767E-4</v>
      </c>
      <c r="D658">
        <v>1.10513059432057E-4</v>
      </c>
      <c r="E658">
        <v>1.1081972340256001E-4</v>
      </c>
      <c r="F658">
        <v>1.12754986573114E-4</v>
      </c>
      <c r="G658">
        <v>1.09835836545095E-4</v>
      </c>
      <c r="H658">
        <v>1.13638007324456E-4</v>
      </c>
      <c r="I658">
        <v>1.14911920406613E-4</v>
      </c>
      <c r="J658">
        <v>1.1391296551434E-4</v>
      </c>
      <c r="K658">
        <v>1.08922682020784E-4</v>
      </c>
      <c r="L658">
        <v>1.08795277330273E-4</v>
      </c>
      <c r="M658">
        <v>1.10708137287948E-4</v>
      </c>
      <c r="N658">
        <v>1.11107514073801E-4</v>
      </c>
      <c r="O658">
        <v>1.0881751519464701E-4</v>
      </c>
      <c r="P658">
        <v>1.07590933445772E-4</v>
      </c>
      <c r="Q658">
        <v>1.04548405614881E-4</v>
      </c>
      <c r="R658">
        <v>1.04570720054658E-4</v>
      </c>
      <c r="S658">
        <v>1.04577109110478E-4</v>
      </c>
      <c r="T658">
        <v>1.04579186110028E-4</v>
      </c>
      <c r="U658">
        <v>1.04551431019168E-4</v>
      </c>
      <c r="V658">
        <v>1.0454442159975099E-4</v>
      </c>
      <c r="W658">
        <v>1.04521985656906E-4</v>
      </c>
      <c r="X658">
        <v>1.04106097861659E-4</v>
      </c>
      <c r="Y658">
        <v>1.0392944354090201E-4</v>
      </c>
      <c r="Z658">
        <v>1.03787645570656E-4</v>
      </c>
      <c r="AA658">
        <v>1.03659436955823E-4</v>
      </c>
      <c r="AB658">
        <v>1.03540316176736E-4</v>
      </c>
      <c r="AC658">
        <v>1.0340762582151099E-4</v>
      </c>
      <c r="AD658">
        <v>1.03477870215523E-4</v>
      </c>
      <c r="AE658">
        <v>1.03440941866352E-4</v>
      </c>
      <c r="AF658">
        <v>1.03381279365087E-4</v>
      </c>
      <c r="AG658">
        <v>1.0352007176565401E-4</v>
      </c>
      <c r="AH658">
        <v>1.03325063912938E-4</v>
      </c>
      <c r="AI658">
        <v>1.03213194157119E-4</v>
      </c>
      <c r="AJ658">
        <v>1.03105483906682E-4</v>
      </c>
      <c r="AK658">
        <v>1.02997066037902E-4</v>
      </c>
      <c r="AL658">
        <v>1.02889640889862E-4</v>
      </c>
      <c r="AM658">
        <v>1.02851909005626E-4</v>
      </c>
      <c r="AN658">
        <v>1.02785510462096E-4</v>
      </c>
      <c r="AO658">
        <v>1.02709378924436E-4</v>
      </c>
      <c r="AP658">
        <v>1.02625308181914E-4</v>
      </c>
      <c r="AQ658">
        <v>1.02536392583864E-4</v>
      </c>
      <c r="AR658">
        <v>1.02464894194244E-4</v>
      </c>
      <c r="AS658">
        <v>1.02381003128738E-4</v>
      </c>
      <c r="AT658">
        <v>1.02292362385345E-4</v>
      </c>
      <c r="AU658">
        <v>1.02200588470911E-4</v>
      </c>
      <c r="AV658">
        <v>1.02084743103418E-4</v>
      </c>
    </row>
    <row r="659" spans="1:48" x14ac:dyDescent="0.25">
      <c r="A659" s="34" t="s">
        <v>2461</v>
      </c>
      <c r="B659">
        <v>1.74378051615903E-4</v>
      </c>
      <c r="C659">
        <v>1.74378051615903E-4</v>
      </c>
      <c r="D659">
        <v>1.7437788457640399E-4</v>
      </c>
      <c r="E659">
        <v>1.7532200729730799E-4</v>
      </c>
      <c r="F659">
        <v>1.8103132239976401E-4</v>
      </c>
      <c r="G659">
        <v>1.75220020643395E-4</v>
      </c>
      <c r="H659">
        <v>1.8230959743614799E-4</v>
      </c>
      <c r="I659">
        <v>1.8695441476192099E-4</v>
      </c>
      <c r="J659">
        <v>1.8680303581264599E-4</v>
      </c>
      <c r="K659">
        <v>1.79614107529749E-4</v>
      </c>
      <c r="L659">
        <v>1.8049815998960901E-4</v>
      </c>
      <c r="M659">
        <v>1.85113879819618E-4</v>
      </c>
      <c r="N659">
        <v>1.8606411996873799E-4</v>
      </c>
      <c r="O659">
        <v>1.8176954986565599E-4</v>
      </c>
      <c r="P659">
        <v>1.81559065548217E-4</v>
      </c>
      <c r="Q659">
        <v>1.7541214545206099E-4</v>
      </c>
      <c r="R659">
        <v>1.75466900577034E-4</v>
      </c>
      <c r="S659">
        <v>1.7549151996979401E-4</v>
      </c>
      <c r="T659">
        <v>1.7549348281186401E-4</v>
      </c>
      <c r="U659">
        <v>1.7547749481228999E-4</v>
      </c>
      <c r="V659">
        <v>1.7544680168233599E-4</v>
      </c>
      <c r="W659">
        <v>1.7540144890607201E-4</v>
      </c>
      <c r="X659">
        <v>1.7427120360713301E-4</v>
      </c>
      <c r="Y659">
        <v>1.7366307104208501E-4</v>
      </c>
      <c r="Z659">
        <v>1.7323746058805199E-4</v>
      </c>
      <c r="AA659">
        <v>1.7289637804018099E-4</v>
      </c>
      <c r="AB659">
        <v>1.7260554292782999E-4</v>
      </c>
      <c r="AC659">
        <v>1.7232623358958099E-4</v>
      </c>
      <c r="AD659">
        <v>1.7259178131394899E-4</v>
      </c>
      <c r="AE659">
        <v>1.72630346725841E-4</v>
      </c>
      <c r="AF659">
        <v>1.7258734735819701E-4</v>
      </c>
      <c r="AG659">
        <v>1.7304670619383401E-4</v>
      </c>
      <c r="AH659">
        <v>1.72708195657911E-4</v>
      </c>
      <c r="AI659">
        <v>1.72516139280113E-4</v>
      </c>
      <c r="AJ659">
        <v>1.7236993042426499E-4</v>
      </c>
      <c r="AK659">
        <v>1.72243946159983E-4</v>
      </c>
      <c r="AL659">
        <v>1.7213142650926401E-4</v>
      </c>
      <c r="AM659">
        <v>1.72147500197339E-4</v>
      </c>
      <c r="AN659">
        <v>1.72131871483064E-4</v>
      </c>
      <c r="AO659">
        <v>1.7209218688155699E-4</v>
      </c>
      <c r="AP659">
        <v>1.72037792529763E-4</v>
      </c>
      <c r="AQ659">
        <v>1.7197618989782301E-4</v>
      </c>
      <c r="AR659">
        <v>1.7195929304055001E-4</v>
      </c>
      <c r="AS659">
        <v>1.7191772718069001E-4</v>
      </c>
      <c r="AT659">
        <v>1.7186582622466301E-4</v>
      </c>
      <c r="AU659">
        <v>1.7180813612010899E-4</v>
      </c>
      <c r="AV659">
        <v>1.71716598388905E-4</v>
      </c>
    </row>
    <row r="660" spans="1:48" x14ac:dyDescent="0.25">
      <c r="A660" s="34" t="s">
        <v>2462</v>
      </c>
      <c r="B660" s="15">
        <v>9.1787569677421807E-5</v>
      </c>
      <c r="C660" s="15">
        <v>9.1787569677421807E-5</v>
      </c>
      <c r="D660" s="15">
        <v>9.1251386037557902E-5</v>
      </c>
      <c r="E660" s="15">
        <v>9.1045694520672994E-5</v>
      </c>
      <c r="F660" s="15">
        <v>9.32463707855065E-5</v>
      </c>
      <c r="G660" s="15">
        <v>9.1243658808065807E-5</v>
      </c>
      <c r="H660" s="15">
        <v>9.4319609560160502E-5</v>
      </c>
      <c r="I660" s="15">
        <v>9.4670354526744699E-5</v>
      </c>
      <c r="J660" s="15">
        <v>9.5031101222448099E-5</v>
      </c>
      <c r="K660" s="15">
        <v>9.2134378712544203E-5</v>
      </c>
      <c r="L660" s="15">
        <v>9.1076620843340096E-5</v>
      </c>
      <c r="M660" s="15">
        <v>9.1160850806507198E-5</v>
      </c>
      <c r="N660" s="15">
        <v>9.1316405138865006E-5</v>
      </c>
      <c r="O660" s="15">
        <v>8.9291290398417101E-5</v>
      </c>
      <c r="P660" s="15">
        <v>8.8952039541357694E-5</v>
      </c>
      <c r="Q660" s="15">
        <v>8.7853251886574194E-5</v>
      </c>
      <c r="R660" s="15">
        <v>8.78876415680338E-5</v>
      </c>
      <c r="S660" s="15">
        <v>8.7908785697614201E-5</v>
      </c>
      <c r="T660" s="15">
        <v>8.7944036814179496E-5</v>
      </c>
      <c r="U660" s="15">
        <v>8.7951600447177993E-5</v>
      </c>
      <c r="V660" s="15">
        <v>8.7973725853824006E-5</v>
      </c>
      <c r="W660" s="15">
        <v>8.7916536576579396E-5</v>
      </c>
      <c r="X660" s="15">
        <v>8.7889019012711298E-5</v>
      </c>
      <c r="Y660" s="15">
        <v>8.7883443066886496E-5</v>
      </c>
      <c r="Z660" s="15">
        <v>8.7851890391893201E-5</v>
      </c>
      <c r="AA660" s="15">
        <v>8.7806746690184895E-5</v>
      </c>
      <c r="AB660" s="15">
        <v>8.7755870295528598E-5</v>
      </c>
      <c r="AC660" s="15">
        <v>8.7670516666473703E-5</v>
      </c>
      <c r="AD660" s="15">
        <v>8.7587283510023306E-5</v>
      </c>
      <c r="AE660" s="15">
        <v>8.7478073726647907E-5</v>
      </c>
      <c r="AF660" s="15">
        <v>8.7381925691631607E-5</v>
      </c>
      <c r="AG660" s="15">
        <v>8.7304204590244001E-5</v>
      </c>
      <c r="AH660" s="15">
        <v>8.7212790553326203E-5</v>
      </c>
      <c r="AI660" s="15">
        <v>8.7157862281095599E-5</v>
      </c>
      <c r="AJ660" s="15">
        <v>8.7103361854793697E-5</v>
      </c>
      <c r="AK660" s="15">
        <v>8.7053832539725305E-5</v>
      </c>
      <c r="AL660" s="15">
        <v>8.7008843744414306E-5</v>
      </c>
      <c r="AM660" s="15">
        <v>8.7025570943507303E-5</v>
      </c>
      <c r="AN660" s="15">
        <v>8.7022697093887505E-5</v>
      </c>
      <c r="AO660" s="15">
        <v>8.7020720772119104E-5</v>
      </c>
      <c r="AP660" s="15">
        <v>8.7015595922447598E-5</v>
      </c>
      <c r="AQ660" s="15">
        <v>8.7007986743448603E-5</v>
      </c>
      <c r="AR660" s="15">
        <v>8.7003637472376203E-5</v>
      </c>
      <c r="AS660" s="15">
        <v>8.6995814434870296E-5</v>
      </c>
      <c r="AT660" s="15">
        <v>8.69855730650798E-5</v>
      </c>
      <c r="AU660" s="15">
        <v>8.6973439021815194E-5</v>
      </c>
      <c r="AV660" s="15">
        <v>8.6928186908638799E-5</v>
      </c>
    </row>
    <row r="661" spans="1:48" x14ac:dyDescent="0.25">
      <c r="A661" s="34" t="s">
        <v>2463</v>
      </c>
      <c r="B661">
        <v>3.0767725882451902E-4</v>
      </c>
      <c r="C661">
        <v>3.0767725882451902E-4</v>
      </c>
      <c r="D661">
        <v>3.0462286978212799E-4</v>
      </c>
      <c r="E661">
        <v>2.4976010018361002E-4</v>
      </c>
      <c r="F661">
        <v>2.6693996230194202E-4</v>
      </c>
      <c r="G661">
        <v>3.10589835500489E-4</v>
      </c>
      <c r="H661">
        <v>2.5474048514841498E-4</v>
      </c>
      <c r="I661">
        <v>2.9812305846552698E-4</v>
      </c>
      <c r="J661">
        <v>2.2748955468737E-4</v>
      </c>
      <c r="K661">
        <v>2.2395922337587601E-4</v>
      </c>
      <c r="L661">
        <v>2.0472678649754099E-4</v>
      </c>
      <c r="M661">
        <v>1.8827066183007901E-4</v>
      </c>
      <c r="N661">
        <v>2.1296208145125299E-4</v>
      </c>
      <c r="O661">
        <v>2.0363526654988901E-4</v>
      </c>
      <c r="P661">
        <v>1.9959839675721299E-4</v>
      </c>
      <c r="Q661">
        <v>1.95404155762461E-4</v>
      </c>
      <c r="R661">
        <v>1.9544887953323799E-4</v>
      </c>
      <c r="S661">
        <v>1.9556729497994301E-4</v>
      </c>
      <c r="T661">
        <v>1.9571802142633499E-4</v>
      </c>
      <c r="U661">
        <v>1.9583739062088099E-4</v>
      </c>
      <c r="V661">
        <v>1.9594363907436501E-4</v>
      </c>
      <c r="W661">
        <v>1.95926339418106E-4</v>
      </c>
      <c r="X661">
        <v>1.9600874009153101E-4</v>
      </c>
      <c r="Y661">
        <v>1.9618983257787301E-4</v>
      </c>
      <c r="Z661">
        <v>1.9635723653267E-4</v>
      </c>
      <c r="AA661">
        <v>1.9650591585375701E-4</v>
      </c>
      <c r="AB661">
        <v>1.9664481536486601E-4</v>
      </c>
      <c r="AC661">
        <v>1.96735985516651E-4</v>
      </c>
      <c r="AD661">
        <v>1.96852100751927E-4</v>
      </c>
      <c r="AE661">
        <v>1.96923327317798E-4</v>
      </c>
      <c r="AF661">
        <v>1.96996457003304E-4</v>
      </c>
      <c r="AG661">
        <v>1.9710084668236299E-4</v>
      </c>
      <c r="AH661">
        <v>1.97136618712987E-4</v>
      </c>
      <c r="AI661">
        <v>1.9718290902143E-4</v>
      </c>
      <c r="AJ661">
        <v>1.9720608538752499E-4</v>
      </c>
      <c r="AK661">
        <v>1.9721624575191101E-4</v>
      </c>
      <c r="AL661">
        <v>1.9721577724139699E-4</v>
      </c>
      <c r="AM661">
        <v>1.97297899567077E-4</v>
      </c>
      <c r="AN661">
        <v>1.9732168658841601E-4</v>
      </c>
      <c r="AO661">
        <v>1.9733157703757199E-4</v>
      </c>
      <c r="AP661">
        <v>1.9733881345125701E-4</v>
      </c>
      <c r="AQ661">
        <v>1.97341112471974E-4</v>
      </c>
      <c r="AR661">
        <v>1.9734315248341901E-4</v>
      </c>
      <c r="AS661">
        <v>1.9732976033966099E-4</v>
      </c>
      <c r="AT661">
        <v>1.97309014024504E-4</v>
      </c>
      <c r="AU661">
        <v>1.9728353620473499E-4</v>
      </c>
      <c r="AV661">
        <v>1.97203839804784E-4</v>
      </c>
    </row>
    <row r="662" spans="1:48" x14ac:dyDescent="0.25">
      <c r="A662" s="34" t="s">
        <v>2464</v>
      </c>
      <c r="B662">
        <v>1.21739410862187E-4</v>
      </c>
      <c r="C662">
        <v>1.21739410862187E-4</v>
      </c>
      <c r="D662">
        <v>1.21549984470554E-4</v>
      </c>
      <c r="E662">
        <v>1.1780812399845E-4</v>
      </c>
      <c r="F662">
        <v>1.1507799779668999E-4</v>
      </c>
      <c r="G662">
        <v>1.25241187606839E-4</v>
      </c>
      <c r="H662">
        <v>1.2660431428226099E-4</v>
      </c>
      <c r="I662">
        <v>1.19756601355426E-4</v>
      </c>
      <c r="J662">
        <v>1.1666659616652801E-4</v>
      </c>
      <c r="K662">
        <v>1.13610877381232E-4</v>
      </c>
      <c r="L662">
        <v>1.12613475733359E-4</v>
      </c>
      <c r="M662">
        <v>1.1013252850675801E-4</v>
      </c>
      <c r="N662">
        <v>1.14228952057992E-4</v>
      </c>
      <c r="O662">
        <v>1.16900449156738E-4</v>
      </c>
      <c r="P662">
        <v>1.1068636097141001E-4</v>
      </c>
      <c r="Q662">
        <v>1.0864358903911999E-4</v>
      </c>
      <c r="R662">
        <v>1.08710856194287E-4</v>
      </c>
      <c r="S662">
        <v>1.0874872800621299E-4</v>
      </c>
      <c r="T662">
        <v>1.08773172557659E-4</v>
      </c>
      <c r="U662">
        <v>1.08773256602621E-4</v>
      </c>
      <c r="V662">
        <v>1.08770373401583E-4</v>
      </c>
      <c r="W662">
        <v>1.08755344665004E-4</v>
      </c>
      <c r="X662">
        <v>1.08764569806715E-4</v>
      </c>
      <c r="Y662">
        <v>1.08855000936389E-4</v>
      </c>
      <c r="Z662">
        <v>1.08930753698057E-4</v>
      </c>
      <c r="AA662">
        <v>1.0898359133971801E-4</v>
      </c>
      <c r="AB662">
        <v>1.09027386151017E-4</v>
      </c>
      <c r="AC662">
        <v>1.09046136203834E-4</v>
      </c>
      <c r="AD662">
        <v>1.09085313015587E-4</v>
      </c>
      <c r="AE662">
        <v>1.0907536308156799E-4</v>
      </c>
      <c r="AF662">
        <v>1.0906383944097999E-4</v>
      </c>
      <c r="AG662">
        <v>1.0908691386763701E-4</v>
      </c>
      <c r="AH662">
        <v>1.09041842002281E-4</v>
      </c>
      <c r="AI662">
        <v>1.09040691630829E-4</v>
      </c>
      <c r="AJ662">
        <v>1.09043499962249E-4</v>
      </c>
      <c r="AK662">
        <v>1.0904143716525901E-4</v>
      </c>
      <c r="AL662">
        <v>1.09037885691886E-4</v>
      </c>
      <c r="AM662">
        <v>1.09074942569965E-4</v>
      </c>
      <c r="AN662">
        <v>1.0910134193832E-4</v>
      </c>
      <c r="AO662">
        <v>1.09114411596595E-4</v>
      </c>
      <c r="AP662">
        <v>1.09119532114951E-4</v>
      </c>
      <c r="AQ662">
        <v>1.0911933961695301E-4</v>
      </c>
      <c r="AR662">
        <v>1.09116001441671E-4</v>
      </c>
      <c r="AS662">
        <v>1.09102814288753E-4</v>
      </c>
      <c r="AT662">
        <v>1.09084498889374E-4</v>
      </c>
      <c r="AU662">
        <v>1.0906247052653599E-4</v>
      </c>
      <c r="AV662">
        <v>1.0900577633211301E-4</v>
      </c>
    </row>
    <row r="663" spans="1:48" x14ac:dyDescent="0.25">
      <c r="A663" s="34" t="s">
        <v>2465</v>
      </c>
      <c r="B663">
        <v>7.4635405408841795E-4</v>
      </c>
      <c r="C663">
        <v>7.4635405408841795E-4</v>
      </c>
      <c r="D663">
        <v>7.5089167811134697E-4</v>
      </c>
      <c r="E663">
        <v>7.4484661235040505E-4</v>
      </c>
      <c r="F663">
        <v>7.4023961325274498E-4</v>
      </c>
      <c r="G663">
        <v>7.0096967579348505E-4</v>
      </c>
      <c r="H663">
        <v>7.2921355425453803E-4</v>
      </c>
      <c r="I663">
        <v>7.3168933056214698E-4</v>
      </c>
      <c r="J663">
        <v>7.1467757432125E-4</v>
      </c>
      <c r="K663">
        <v>6.8793213370359305E-4</v>
      </c>
      <c r="L663">
        <v>6.8135975002114901E-4</v>
      </c>
      <c r="M663">
        <v>6.8531141757535599E-4</v>
      </c>
      <c r="N663">
        <v>6.9269010224327595E-4</v>
      </c>
      <c r="O663">
        <v>6.8546029255236497E-4</v>
      </c>
      <c r="P663">
        <v>6.6026713853770103E-4</v>
      </c>
      <c r="Q663">
        <v>6.3971031884699399E-4</v>
      </c>
      <c r="R663">
        <v>6.4022528380915805E-4</v>
      </c>
      <c r="S663">
        <v>6.4042507445920705E-4</v>
      </c>
      <c r="T663">
        <v>6.4053687971440498E-4</v>
      </c>
      <c r="U663">
        <v>6.4043591478812997E-4</v>
      </c>
      <c r="V663">
        <v>6.38193543161202E-4</v>
      </c>
      <c r="W663">
        <v>6.3571964858993304E-4</v>
      </c>
      <c r="X663">
        <v>6.3432149341103097E-4</v>
      </c>
      <c r="Y663">
        <v>6.3293565587121503E-4</v>
      </c>
      <c r="Z663">
        <v>6.3122431890975396E-4</v>
      </c>
      <c r="AA663">
        <v>6.2931373314674898E-4</v>
      </c>
      <c r="AB663">
        <v>6.2728478179189205E-4</v>
      </c>
      <c r="AC663">
        <v>6.2708156169802396E-4</v>
      </c>
      <c r="AD663">
        <v>6.2647359916541802E-4</v>
      </c>
      <c r="AE663">
        <v>6.2579762105403902E-4</v>
      </c>
      <c r="AF663">
        <v>6.2522933629858201E-4</v>
      </c>
      <c r="AG663">
        <v>6.2442115678093904E-4</v>
      </c>
      <c r="AH663">
        <v>6.2393884977124002E-4</v>
      </c>
      <c r="AI663">
        <v>6.2364287782736201E-4</v>
      </c>
      <c r="AJ663">
        <v>6.2330657131408796E-4</v>
      </c>
      <c r="AK663">
        <v>6.2296138650362305E-4</v>
      </c>
      <c r="AL663">
        <v>6.2261081020605405E-4</v>
      </c>
      <c r="AM663">
        <v>6.2245296339554E-4</v>
      </c>
      <c r="AN663">
        <v>6.2222347949618905E-4</v>
      </c>
      <c r="AO663">
        <v>6.2198174086634599E-4</v>
      </c>
      <c r="AP663">
        <v>6.2169886680062201E-4</v>
      </c>
      <c r="AQ663">
        <v>6.2138603171341697E-4</v>
      </c>
      <c r="AR663">
        <v>6.2103114287432595E-4</v>
      </c>
      <c r="AS663">
        <v>6.2064395185718599E-4</v>
      </c>
      <c r="AT663">
        <v>6.2022957807130895E-4</v>
      </c>
      <c r="AU663">
        <v>6.1979296839919902E-4</v>
      </c>
      <c r="AV663">
        <v>6.1914596527028903E-4</v>
      </c>
    </row>
    <row r="664" spans="1:48" x14ac:dyDescent="0.25">
      <c r="A664" s="34" t="s">
        <v>2466</v>
      </c>
      <c r="B664">
        <v>5.6271931454417005E-4</v>
      </c>
      <c r="C664">
        <v>5.6271931454417005E-4</v>
      </c>
      <c r="D664">
        <v>5.6301799599304896E-4</v>
      </c>
      <c r="E664">
        <v>5.70070783740393E-4</v>
      </c>
      <c r="F664">
        <v>5.6589361353972904E-4</v>
      </c>
      <c r="G664">
        <v>5.0526009290403396E-4</v>
      </c>
      <c r="H664">
        <v>5.34350611151711E-4</v>
      </c>
      <c r="I664">
        <v>5.3867733823497496E-4</v>
      </c>
      <c r="J664">
        <v>5.1981959528093699E-4</v>
      </c>
      <c r="K664">
        <v>4.9492761447465197E-4</v>
      </c>
      <c r="L664">
        <v>4.9287055859528999E-4</v>
      </c>
      <c r="M664">
        <v>4.9937427043517796E-4</v>
      </c>
      <c r="N664">
        <v>5.0536612985805198E-4</v>
      </c>
      <c r="O664">
        <v>5.1048634621841396E-4</v>
      </c>
      <c r="P664">
        <v>4.9981625815818302E-4</v>
      </c>
      <c r="Q664">
        <v>4.9407963569061703E-4</v>
      </c>
      <c r="R664">
        <v>4.9421593786831003E-4</v>
      </c>
      <c r="S664">
        <v>4.9426371523714403E-4</v>
      </c>
      <c r="T664">
        <v>4.9428253057133803E-4</v>
      </c>
      <c r="U664">
        <v>4.9427474579566899E-4</v>
      </c>
      <c r="V664">
        <v>4.9427014666274499E-4</v>
      </c>
      <c r="W664">
        <v>4.9424624501300299E-4</v>
      </c>
      <c r="X664">
        <v>4.9434995997093396E-4</v>
      </c>
      <c r="Y664">
        <v>4.9445089903147699E-4</v>
      </c>
      <c r="Z664">
        <v>4.9451308417477503E-4</v>
      </c>
      <c r="AA664">
        <v>4.9454986820734298E-4</v>
      </c>
      <c r="AB664">
        <v>4.9457110228969903E-4</v>
      </c>
      <c r="AC664">
        <v>4.9457477947586201E-4</v>
      </c>
      <c r="AD664">
        <v>4.9452489474134198E-4</v>
      </c>
      <c r="AE664">
        <v>4.9447106592284099E-4</v>
      </c>
      <c r="AF664">
        <v>4.9442981438958301E-4</v>
      </c>
      <c r="AG664">
        <v>4.9435421635548704E-4</v>
      </c>
      <c r="AH664">
        <v>4.9432546133646197E-4</v>
      </c>
      <c r="AI664">
        <v>4.9431524430975E-4</v>
      </c>
      <c r="AJ664">
        <v>4.9430059964329805E-4</v>
      </c>
      <c r="AK664">
        <v>4.9428415381542697E-4</v>
      </c>
      <c r="AL664">
        <v>4.9426660951992101E-4</v>
      </c>
      <c r="AM664">
        <v>4.9426229328942896E-4</v>
      </c>
      <c r="AN664">
        <v>4.9425483549061502E-4</v>
      </c>
      <c r="AO664">
        <v>4.9424609422818195E-4</v>
      </c>
      <c r="AP664">
        <v>4.9423299427861999E-4</v>
      </c>
      <c r="AQ664">
        <v>4.94216584564921E-4</v>
      </c>
      <c r="AR664">
        <v>4.9419493172663702E-4</v>
      </c>
      <c r="AS664">
        <v>4.9416996038332097E-4</v>
      </c>
      <c r="AT664">
        <v>4.9414215236113796E-4</v>
      </c>
      <c r="AU664">
        <v>4.9411188900065801E-4</v>
      </c>
      <c r="AV664">
        <v>4.94064688118017E-4</v>
      </c>
    </row>
    <row r="665" spans="1:48" x14ac:dyDescent="0.25">
      <c r="A665" s="34" t="s">
        <v>2467</v>
      </c>
      <c r="B665">
        <v>3.2157247649550499E-3</v>
      </c>
      <c r="C665">
        <v>3.2157247649550499E-3</v>
      </c>
      <c r="D665">
        <v>3.2191832159008402E-3</v>
      </c>
      <c r="E665">
        <v>3.2763015049813498E-3</v>
      </c>
      <c r="F665">
        <v>3.2955920402516501E-3</v>
      </c>
      <c r="G665">
        <v>2.9390843335379102E-3</v>
      </c>
      <c r="H665">
        <v>2.9205339601810799E-3</v>
      </c>
      <c r="I665">
        <v>3.0495487645446399E-3</v>
      </c>
      <c r="J665">
        <v>3.0443126060353898E-3</v>
      </c>
      <c r="K665">
        <v>3.0138726825086901E-3</v>
      </c>
      <c r="L665">
        <v>2.78353400631329E-3</v>
      </c>
      <c r="M665">
        <v>2.91327865536265E-3</v>
      </c>
      <c r="N665">
        <v>2.9848175552569401E-3</v>
      </c>
      <c r="O665">
        <v>3.0531370306112202E-3</v>
      </c>
      <c r="P665">
        <v>3.03744915696955E-3</v>
      </c>
      <c r="Q665">
        <v>2.9946210010708498E-3</v>
      </c>
      <c r="R665">
        <v>2.9962140394139999E-3</v>
      </c>
      <c r="S665">
        <v>2.9977586387579902E-3</v>
      </c>
      <c r="T665">
        <v>2.99809335503738E-3</v>
      </c>
      <c r="U665">
        <v>2.9977463276206501E-3</v>
      </c>
      <c r="V665">
        <v>2.9286740289952299E-3</v>
      </c>
      <c r="W665">
        <v>2.86104894714779E-3</v>
      </c>
      <c r="X665">
        <v>2.8006450433044599E-3</v>
      </c>
      <c r="Y665">
        <v>2.7400248348939198E-3</v>
      </c>
      <c r="Z665">
        <v>2.6786368269130401E-3</v>
      </c>
      <c r="AA665">
        <v>2.6175657547430598E-3</v>
      </c>
      <c r="AB665">
        <v>2.5574519041951E-3</v>
      </c>
      <c r="AC665">
        <v>2.5567856389474E-3</v>
      </c>
      <c r="AD665">
        <v>2.5539748782872499E-3</v>
      </c>
      <c r="AE665">
        <v>2.5518498146455799E-3</v>
      </c>
      <c r="AF665">
        <v>2.5505215002263699E-3</v>
      </c>
      <c r="AG665">
        <v>2.5477220491833398E-3</v>
      </c>
      <c r="AH665">
        <v>2.5476782374579399E-3</v>
      </c>
      <c r="AI665">
        <v>2.5479754042811802E-3</v>
      </c>
      <c r="AJ665">
        <v>2.5479366617463198E-3</v>
      </c>
      <c r="AK665">
        <v>2.5477160248018101E-3</v>
      </c>
      <c r="AL665">
        <v>2.5474091724013502E-3</v>
      </c>
      <c r="AM665">
        <v>2.5476892067409999E-3</v>
      </c>
      <c r="AN665">
        <v>2.5481973688470999E-3</v>
      </c>
      <c r="AO665">
        <v>2.5486521538864901E-3</v>
      </c>
      <c r="AP665">
        <v>2.5489636926361902E-3</v>
      </c>
      <c r="AQ665">
        <v>2.5491786149294498E-3</v>
      </c>
      <c r="AR665">
        <v>2.5492860314862602E-3</v>
      </c>
      <c r="AS665">
        <v>2.5493532338777001E-3</v>
      </c>
      <c r="AT665">
        <v>2.5493793977105599E-3</v>
      </c>
      <c r="AU665">
        <v>2.5493603974013801E-3</v>
      </c>
      <c r="AV665">
        <v>2.5489511184920398E-3</v>
      </c>
    </row>
    <row r="666" spans="1:48" x14ac:dyDescent="0.25">
      <c r="A666" s="34" t="s">
        <v>2468</v>
      </c>
      <c r="B666">
        <v>2.20616109838308E-2</v>
      </c>
      <c r="C666">
        <v>2.20616109838308E-2</v>
      </c>
      <c r="D666">
        <v>2.2349246068053601E-2</v>
      </c>
      <c r="E666">
        <v>2.2557002924696801E-2</v>
      </c>
      <c r="F666">
        <v>2.2654449235460301E-2</v>
      </c>
      <c r="G666">
        <v>2.0190609003011301E-2</v>
      </c>
      <c r="H666">
        <v>2.0656801197555599E-2</v>
      </c>
      <c r="I666">
        <v>2.0905536703374E-2</v>
      </c>
      <c r="J666">
        <v>2.1211345991317999E-2</v>
      </c>
      <c r="K666">
        <v>2.05184289448875E-2</v>
      </c>
      <c r="L666">
        <v>1.9333096195754101E-2</v>
      </c>
      <c r="M666">
        <v>2.0158299886212001E-2</v>
      </c>
      <c r="N666">
        <v>2.01842715498236E-2</v>
      </c>
      <c r="O666">
        <v>2.0546528515875798E-2</v>
      </c>
      <c r="P666">
        <v>2.0100148434206402E-2</v>
      </c>
      <c r="Q666">
        <v>2.0088352533116301E-2</v>
      </c>
      <c r="R666">
        <v>2.0100001122368798E-2</v>
      </c>
      <c r="S666">
        <v>2.01062084392933E-2</v>
      </c>
      <c r="T666">
        <v>2.01052806519658E-2</v>
      </c>
      <c r="U666">
        <v>2.0098779499253101E-2</v>
      </c>
      <c r="V666">
        <v>1.9640692189981799E-2</v>
      </c>
      <c r="W666">
        <v>1.9192045473327601E-2</v>
      </c>
      <c r="X666">
        <v>1.87934446918596E-2</v>
      </c>
      <c r="Y666">
        <v>1.84005896271562E-2</v>
      </c>
      <c r="Z666">
        <v>1.8004493874276901E-2</v>
      </c>
      <c r="AA666">
        <v>1.7608858725013499E-2</v>
      </c>
      <c r="AB666">
        <v>1.7216864633823301E-2</v>
      </c>
      <c r="AC666">
        <v>1.7218722061031099E-2</v>
      </c>
      <c r="AD666">
        <v>1.72027980459219E-2</v>
      </c>
      <c r="AE666">
        <v>1.71874120356219E-2</v>
      </c>
      <c r="AF666">
        <v>1.71754036262712E-2</v>
      </c>
      <c r="AG666">
        <v>1.7151327039360599E-2</v>
      </c>
      <c r="AH666">
        <v>1.7143927701406599E-2</v>
      </c>
      <c r="AI666">
        <v>1.7140398999497399E-2</v>
      </c>
      <c r="AJ666">
        <v>1.7136100148967399E-2</v>
      </c>
      <c r="AK666">
        <v>1.7131195447344899E-2</v>
      </c>
      <c r="AL666">
        <v>1.7125913903531E-2</v>
      </c>
      <c r="AM666">
        <v>1.7119985099467602E-2</v>
      </c>
      <c r="AN666">
        <v>1.7115556234948901E-2</v>
      </c>
      <c r="AO666">
        <v>1.71108336382822E-2</v>
      </c>
      <c r="AP666">
        <v>1.7105068605714001E-2</v>
      </c>
      <c r="AQ666">
        <v>1.7098482987242501E-2</v>
      </c>
      <c r="AR666">
        <v>1.7090326969170299E-2</v>
      </c>
      <c r="AS666">
        <v>1.7081483348785498E-2</v>
      </c>
      <c r="AT666">
        <v>1.7072039908654701E-2</v>
      </c>
      <c r="AU666">
        <v>1.7062016762521E-2</v>
      </c>
      <c r="AV666">
        <v>1.70511061314348E-2</v>
      </c>
    </row>
    <row r="667" spans="1:48" x14ac:dyDescent="0.25">
      <c r="A667" s="34" t="s">
        <v>2469</v>
      </c>
      <c r="B667">
        <v>3.9784339034096998E-2</v>
      </c>
      <c r="C667">
        <v>3.9784339034096998E-2</v>
      </c>
      <c r="D667">
        <v>3.9782191056444503E-2</v>
      </c>
      <c r="E667">
        <v>4.1516492445761298E-2</v>
      </c>
      <c r="F667">
        <v>4.1843667720097399E-2</v>
      </c>
      <c r="G667">
        <v>4.1690947407584202E-2</v>
      </c>
      <c r="H667">
        <v>3.98324577539707E-2</v>
      </c>
      <c r="I667">
        <v>4.0570054156196599E-2</v>
      </c>
      <c r="J667">
        <v>4.0813786703324799E-2</v>
      </c>
      <c r="K667">
        <v>3.9319269033961698E-2</v>
      </c>
      <c r="L667">
        <v>3.7004401812564702E-2</v>
      </c>
      <c r="M667">
        <v>3.7716213273264201E-2</v>
      </c>
      <c r="N667">
        <v>3.6360292960429301E-2</v>
      </c>
      <c r="O667">
        <v>3.5426403984231102E-2</v>
      </c>
      <c r="P667">
        <v>3.4177886852295197E-2</v>
      </c>
      <c r="Q667">
        <v>3.3285527096326102E-2</v>
      </c>
      <c r="R667">
        <v>3.32950655052002E-2</v>
      </c>
      <c r="S667">
        <v>3.3294953990827401E-2</v>
      </c>
      <c r="T667">
        <v>3.3298132229487298E-2</v>
      </c>
      <c r="U667">
        <v>3.3288415200245697E-2</v>
      </c>
      <c r="V667">
        <v>3.7323027767411698E-2</v>
      </c>
      <c r="W667">
        <v>4.1823246602639599E-2</v>
      </c>
      <c r="X667">
        <v>4.6928759295740002E-2</v>
      </c>
      <c r="Y667">
        <v>5.2679752813426697E-2</v>
      </c>
      <c r="Z667">
        <v>5.9081753785417301E-2</v>
      </c>
      <c r="AA667">
        <v>6.6245244849128401E-2</v>
      </c>
      <c r="AB667">
        <v>7.4266393355017807E-2</v>
      </c>
      <c r="AC667">
        <v>7.4258509458164701E-2</v>
      </c>
      <c r="AD667">
        <v>7.4213268675611094E-2</v>
      </c>
      <c r="AE667">
        <v>7.4158438304011101E-2</v>
      </c>
      <c r="AF667">
        <v>7.4125658658050195E-2</v>
      </c>
      <c r="AG667">
        <v>7.4066939353740702E-2</v>
      </c>
      <c r="AH667">
        <v>7.4039847655165705E-2</v>
      </c>
      <c r="AI667">
        <v>7.4043459220755101E-2</v>
      </c>
      <c r="AJ667">
        <v>7.4032381877073797E-2</v>
      </c>
      <c r="AK667">
        <v>7.4020006761601004E-2</v>
      </c>
      <c r="AL667">
        <v>7.4007084333299902E-2</v>
      </c>
      <c r="AM667">
        <v>7.4019226788547096E-2</v>
      </c>
      <c r="AN667">
        <v>7.4004019647173999E-2</v>
      </c>
      <c r="AO667">
        <v>7.3991763480238906E-2</v>
      </c>
      <c r="AP667">
        <v>7.3975941529936598E-2</v>
      </c>
      <c r="AQ667">
        <v>7.3958798518445099E-2</v>
      </c>
      <c r="AR667">
        <v>7.3938978462868801E-2</v>
      </c>
      <c r="AS667">
        <v>7.3916369802181497E-2</v>
      </c>
      <c r="AT667">
        <v>7.3893090174083895E-2</v>
      </c>
      <c r="AU667">
        <v>7.3869300349359304E-2</v>
      </c>
      <c r="AV667">
        <v>7.3824323293888397E-2</v>
      </c>
    </row>
    <row r="668" spans="1:48" x14ac:dyDescent="0.25">
      <c r="A668" s="34" t="s">
        <v>2470</v>
      </c>
      <c r="B668">
        <v>6.1635598316295802E-3</v>
      </c>
      <c r="C668">
        <v>6.1635598316295802E-3</v>
      </c>
      <c r="D668">
        <v>6.1871416663332301E-3</v>
      </c>
      <c r="E668">
        <v>6.3599827492802101E-3</v>
      </c>
      <c r="F668">
        <v>6.6989606392829802E-3</v>
      </c>
      <c r="G668">
        <v>6.9066595619896301E-3</v>
      </c>
      <c r="H668">
        <v>6.9095226983748098E-3</v>
      </c>
      <c r="I668">
        <v>6.3551099196422298E-3</v>
      </c>
      <c r="J668">
        <v>6.8238232630633902E-3</v>
      </c>
      <c r="K668">
        <v>6.7955522470302303E-3</v>
      </c>
      <c r="L668">
        <v>6.4551143814040304E-3</v>
      </c>
      <c r="M668">
        <v>6.8282130141143196E-3</v>
      </c>
      <c r="N668">
        <v>6.5823667948090398E-3</v>
      </c>
      <c r="O668">
        <v>6.5428090788029998E-3</v>
      </c>
      <c r="P668">
        <v>6.3300464323617399E-3</v>
      </c>
      <c r="Q668">
        <v>6.2360598762258301E-3</v>
      </c>
      <c r="R668">
        <v>6.2379106189473597E-3</v>
      </c>
      <c r="S668">
        <v>6.2382795568088397E-3</v>
      </c>
      <c r="T668">
        <v>6.2381268109014303E-3</v>
      </c>
      <c r="U668">
        <v>6.2364719517098996E-3</v>
      </c>
      <c r="V668">
        <v>6.2894702876013101E-3</v>
      </c>
      <c r="W668">
        <v>6.3411274223960402E-3</v>
      </c>
      <c r="X668">
        <v>6.4010334412406998E-3</v>
      </c>
      <c r="Y668">
        <v>6.46137007614814E-3</v>
      </c>
      <c r="Z668">
        <v>6.5196623559136699E-3</v>
      </c>
      <c r="AA668">
        <v>6.5768323370096497E-3</v>
      </c>
      <c r="AB668">
        <v>6.6334297147582696E-3</v>
      </c>
      <c r="AC668">
        <v>6.6384523658674496E-3</v>
      </c>
      <c r="AD668">
        <v>6.6397528206475903E-3</v>
      </c>
      <c r="AE668">
        <v>6.6407844850084096E-3</v>
      </c>
      <c r="AF668">
        <v>6.6427994226041899E-3</v>
      </c>
      <c r="AG668">
        <v>6.6424951778464303E-3</v>
      </c>
      <c r="AH668">
        <v>6.6456386537705704E-3</v>
      </c>
      <c r="AI668">
        <v>6.6501356759606899E-3</v>
      </c>
      <c r="AJ668">
        <v>6.6542524209187203E-3</v>
      </c>
      <c r="AK668">
        <v>6.6582607573179697E-3</v>
      </c>
      <c r="AL668">
        <v>6.6622177667638597E-3</v>
      </c>
      <c r="AM668">
        <v>6.66786758217247E-3</v>
      </c>
      <c r="AN668">
        <v>6.6727760096654803E-3</v>
      </c>
      <c r="AO668">
        <v>6.6774927817815398E-3</v>
      </c>
      <c r="AP668">
        <v>6.6817984998900704E-3</v>
      </c>
      <c r="AQ668">
        <v>6.6857703480815798E-3</v>
      </c>
      <c r="AR668">
        <v>6.6893591715598399E-3</v>
      </c>
      <c r="AS668">
        <v>6.6926851817098497E-3</v>
      </c>
      <c r="AT668">
        <v>6.6958000839095998E-3</v>
      </c>
      <c r="AU668">
        <v>6.6987461235757401E-3</v>
      </c>
      <c r="AV668">
        <v>6.6994052904411801E-3</v>
      </c>
    </row>
    <row r="669" spans="1:48" x14ac:dyDescent="0.25">
      <c r="A669" s="34" t="s">
        <v>2471</v>
      </c>
      <c r="B669">
        <v>7.5429386881402504E-3</v>
      </c>
      <c r="C669">
        <v>7.5429386881402504E-3</v>
      </c>
      <c r="D669">
        <v>7.5509463087238202E-3</v>
      </c>
      <c r="E669">
        <v>7.7650042776613902E-3</v>
      </c>
      <c r="F669">
        <v>8.1737712256527498E-3</v>
      </c>
      <c r="G669">
        <v>8.4371901618276405E-3</v>
      </c>
      <c r="H669">
        <v>8.4304876445415594E-3</v>
      </c>
      <c r="I669">
        <v>7.7182215795919499E-3</v>
      </c>
      <c r="J669">
        <v>8.3364542335849206E-3</v>
      </c>
      <c r="K669">
        <v>8.3209366875914102E-3</v>
      </c>
      <c r="L669">
        <v>7.9117666600576203E-3</v>
      </c>
      <c r="M669">
        <v>8.4017749109614494E-3</v>
      </c>
      <c r="N669">
        <v>8.0879419379500193E-3</v>
      </c>
      <c r="O669">
        <v>8.0356745006706799E-3</v>
      </c>
      <c r="P669">
        <v>7.7878777121385004E-3</v>
      </c>
      <c r="Q669">
        <v>7.6564853492929004E-3</v>
      </c>
      <c r="R669">
        <v>7.6626191645778599E-3</v>
      </c>
      <c r="S669">
        <v>7.6622332647370197E-3</v>
      </c>
      <c r="T669">
        <v>7.6654156200411999E-3</v>
      </c>
      <c r="U669">
        <v>7.6658899347281503E-3</v>
      </c>
      <c r="V669">
        <v>7.6892362818088899E-3</v>
      </c>
      <c r="W669">
        <v>7.70436638656973E-3</v>
      </c>
      <c r="X669">
        <v>7.73571500735623E-3</v>
      </c>
      <c r="Y669">
        <v>7.7651583357112699E-3</v>
      </c>
      <c r="Z669">
        <v>7.7914968742725504E-3</v>
      </c>
      <c r="AA669">
        <v>7.8163875131540394E-3</v>
      </c>
      <c r="AB669">
        <v>7.8405914456141403E-3</v>
      </c>
      <c r="AC669">
        <v>7.8486296419735101E-3</v>
      </c>
      <c r="AD669">
        <v>7.8536069922017608E-3</v>
      </c>
      <c r="AE669">
        <v>7.8572928502140798E-3</v>
      </c>
      <c r="AF669">
        <v>7.8618738320442305E-3</v>
      </c>
      <c r="AG669">
        <v>7.8650355171372005E-3</v>
      </c>
      <c r="AH669">
        <v>7.8709794696662106E-3</v>
      </c>
      <c r="AI669">
        <v>7.8785654006792993E-3</v>
      </c>
      <c r="AJ669">
        <v>7.8849396547948005E-3</v>
      </c>
      <c r="AK669">
        <v>7.8907838850723194E-3</v>
      </c>
      <c r="AL669">
        <v>7.8963042653993898E-3</v>
      </c>
      <c r="AM669">
        <v>7.9198839813651306E-3</v>
      </c>
      <c r="AN669">
        <v>7.9407609650771101E-3</v>
      </c>
      <c r="AO669">
        <v>7.9619653111899502E-3</v>
      </c>
      <c r="AP669">
        <v>7.9827841004487601E-3</v>
      </c>
      <c r="AQ669">
        <v>8.0035576415302193E-3</v>
      </c>
      <c r="AR669">
        <v>8.0236199572640901E-3</v>
      </c>
      <c r="AS669">
        <v>8.0429548357558393E-3</v>
      </c>
      <c r="AT669">
        <v>8.0616764384589795E-3</v>
      </c>
      <c r="AU669">
        <v>8.0801686572897907E-3</v>
      </c>
      <c r="AV669">
        <v>8.0691963041354293E-3</v>
      </c>
    </row>
    <row r="670" spans="1:48" x14ac:dyDescent="0.25">
      <c r="A670" s="34" t="s">
        <v>2472</v>
      </c>
      <c r="B670">
        <v>1.39696717906107E-2</v>
      </c>
      <c r="C670">
        <v>1.39696717906107E-2</v>
      </c>
      <c r="D670">
        <v>1.40068294957471E-2</v>
      </c>
      <c r="E670">
        <v>1.43582148915274E-2</v>
      </c>
      <c r="F670">
        <v>1.46468101020472E-2</v>
      </c>
      <c r="G670">
        <v>1.4446510011661501E-2</v>
      </c>
      <c r="H670">
        <v>1.40681864899004E-2</v>
      </c>
      <c r="I670">
        <v>1.48494214992378E-2</v>
      </c>
      <c r="J670">
        <v>1.55453211010134E-2</v>
      </c>
      <c r="K670">
        <v>1.48869356563731E-2</v>
      </c>
      <c r="L670">
        <v>1.44104483648502E-2</v>
      </c>
      <c r="M670">
        <v>1.48792333503699E-2</v>
      </c>
      <c r="N670">
        <v>1.4973287727829E-2</v>
      </c>
      <c r="O670">
        <v>1.5508323684172799E-2</v>
      </c>
      <c r="P670">
        <v>1.51930161389832E-2</v>
      </c>
      <c r="Q670">
        <v>1.52839337788924E-2</v>
      </c>
      <c r="R670">
        <v>1.52882444915037E-2</v>
      </c>
      <c r="S670">
        <v>1.52896114725982E-2</v>
      </c>
      <c r="T670">
        <v>1.5290167524148799E-2</v>
      </c>
      <c r="U670">
        <v>1.52873240332976E-2</v>
      </c>
      <c r="V670">
        <v>1.52743100953122E-2</v>
      </c>
      <c r="W670">
        <v>1.52740085358872E-2</v>
      </c>
      <c r="X670">
        <v>1.53010018238824E-2</v>
      </c>
      <c r="Y670">
        <v>1.53324604995162E-2</v>
      </c>
      <c r="Z670">
        <v>1.5361649511961201E-2</v>
      </c>
      <c r="AA670">
        <v>1.53897791769578E-2</v>
      </c>
      <c r="AB670">
        <v>1.54169948051022E-2</v>
      </c>
      <c r="AC670">
        <v>1.5446692013548501E-2</v>
      </c>
      <c r="AD670">
        <v>1.54661761500039E-2</v>
      </c>
      <c r="AE670">
        <v>1.54827927022413E-2</v>
      </c>
      <c r="AF670">
        <v>1.5499858522790899E-2</v>
      </c>
      <c r="AG670">
        <v>1.5512116350097801E-2</v>
      </c>
      <c r="AH670">
        <v>1.5530108840868299E-2</v>
      </c>
      <c r="AI670">
        <v>1.5550365923837E-2</v>
      </c>
      <c r="AJ670">
        <v>1.5569785575888E-2</v>
      </c>
      <c r="AK670">
        <v>1.5588786550307401E-2</v>
      </c>
      <c r="AL670">
        <v>1.56075175342894E-2</v>
      </c>
      <c r="AM670">
        <v>1.5629565423023701E-2</v>
      </c>
      <c r="AN670">
        <v>1.5649552831058101E-2</v>
      </c>
      <c r="AO670">
        <v>1.5668513841551799E-2</v>
      </c>
      <c r="AP670">
        <v>1.5685931692667E-2</v>
      </c>
      <c r="AQ670">
        <v>1.57019647675193E-2</v>
      </c>
      <c r="AR670">
        <v>1.57162928919901E-2</v>
      </c>
      <c r="AS670">
        <v>1.5729381160877302E-2</v>
      </c>
      <c r="AT670">
        <v>1.5741237840116599E-2</v>
      </c>
      <c r="AU670">
        <v>1.5751938641614598E-2</v>
      </c>
      <c r="AV670">
        <v>1.5758023407818698E-2</v>
      </c>
    </row>
    <row r="671" spans="1:48" x14ac:dyDescent="0.25">
      <c r="A671" s="34" t="s">
        <v>2473</v>
      </c>
      <c r="B671">
        <v>2.30962343096234E-2</v>
      </c>
      <c r="C671">
        <v>2.30962343096234E-2</v>
      </c>
      <c r="D671">
        <v>2.3101356415828299E-2</v>
      </c>
      <c r="E671">
        <v>2.3822589994938699E-2</v>
      </c>
      <c r="F671">
        <v>2.32918213963203E-2</v>
      </c>
      <c r="G671">
        <v>2.2239698056619302E-2</v>
      </c>
      <c r="H671">
        <v>2.2023455708404201E-2</v>
      </c>
      <c r="I671">
        <v>2.2314407828026E-2</v>
      </c>
      <c r="J671">
        <v>2.2751885597470399E-2</v>
      </c>
      <c r="K671">
        <v>2.18399276156204E-2</v>
      </c>
      <c r="L671">
        <v>2.1011911106478501E-2</v>
      </c>
      <c r="M671">
        <v>2.14063651029879E-2</v>
      </c>
      <c r="N671">
        <v>2.0919986264948801E-2</v>
      </c>
      <c r="O671">
        <v>2.12074923603696E-2</v>
      </c>
      <c r="P671">
        <v>2.06574869822174E-2</v>
      </c>
      <c r="Q671">
        <v>2.0048128220601698E-2</v>
      </c>
      <c r="R671">
        <v>2.00469439756354E-2</v>
      </c>
      <c r="S671">
        <v>2.0042367380053501E-2</v>
      </c>
      <c r="T671">
        <v>2.00328270061127E-2</v>
      </c>
      <c r="U671">
        <v>2.0017267108052701E-2</v>
      </c>
      <c r="V671">
        <v>2.0006227080965101E-2</v>
      </c>
      <c r="W671">
        <v>1.9991637737201001E-2</v>
      </c>
      <c r="X671">
        <v>1.9991156861581101E-2</v>
      </c>
      <c r="Y671">
        <v>1.9988633265521999E-2</v>
      </c>
      <c r="Z671">
        <v>1.9980583317015899E-2</v>
      </c>
      <c r="AA671">
        <v>1.9970055699347299E-2</v>
      </c>
      <c r="AB671">
        <v>1.9959045468502901E-2</v>
      </c>
      <c r="AC671">
        <v>1.99455213431101E-2</v>
      </c>
      <c r="AD671">
        <v>1.9927036252547999E-2</v>
      </c>
      <c r="AE671">
        <v>1.99095285927097E-2</v>
      </c>
      <c r="AF671">
        <v>1.9894338700573701E-2</v>
      </c>
      <c r="AG671">
        <v>1.9876574360850201E-2</v>
      </c>
      <c r="AH671">
        <v>1.9865592890670601E-2</v>
      </c>
      <c r="AI671">
        <v>1.9856685530686299E-2</v>
      </c>
      <c r="AJ671">
        <v>1.9847282146821799E-2</v>
      </c>
      <c r="AK671">
        <v>1.9837891770033401E-2</v>
      </c>
      <c r="AL671">
        <v>1.9828706078950199E-2</v>
      </c>
      <c r="AM671">
        <v>1.9820279873790401E-2</v>
      </c>
      <c r="AN671">
        <v>1.9809437321032401E-2</v>
      </c>
      <c r="AO671">
        <v>1.9796862523506101E-2</v>
      </c>
      <c r="AP671">
        <v>1.9782310737659601E-2</v>
      </c>
      <c r="AQ671">
        <v>1.97658201010656E-2</v>
      </c>
      <c r="AR671">
        <v>1.9749546173367501E-2</v>
      </c>
      <c r="AS671">
        <v>1.97326550333803E-2</v>
      </c>
      <c r="AT671">
        <v>1.9715232941336602E-2</v>
      </c>
      <c r="AU671">
        <v>1.9697352521794401E-2</v>
      </c>
      <c r="AV671">
        <v>1.9676600016742599E-2</v>
      </c>
    </row>
    <row r="672" spans="1:48" x14ac:dyDescent="0.25">
      <c r="A672" s="34" t="s">
        <v>2474</v>
      </c>
      <c r="B672">
        <v>1.34089736977823E-2</v>
      </c>
      <c r="C672">
        <v>1.34089736977823E-2</v>
      </c>
      <c r="D672">
        <v>1.34090266642444E-2</v>
      </c>
      <c r="E672">
        <v>1.3802923730376501E-2</v>
      </c>
      <c r="F672">
        <v>1.3475001494259699E-2</v>
      </c>
      <c r="G672">
        <v>1.27652413362016E-2</v>
      </c>
      <c r="H672">
        <v>1.26204143446766E-2</v>
      </c>
      <c r="I672">
        <v>1.27351695486391E-2</v>
      </c>
      <c r="J672">
        <v>1.28327213593105E-2</v>
      </c>
      <c r="K672">
        <v>1.2243666522057399E-2</v>
      </c>
      <c r="L672">
        <v>1.1680046004651499E-2</v>
      </c>
      <c r="M672">
        <v>1.17990219132184E-2</v>
      </c>
      <c r="N672">
        <v>1.1516911506513501E-2</v>
      </c>
      <c r="O672">
        <v>1.15673074026371E-2</v>
      </c>
      <c r="P672">
        <v>1.11681931857039E-2</v>
      </c>
      <c r="Q672">
        <v>1.06710703172096E-2</v>
      </c>
      <c r="R672">
        <v>1.06727609011529E-2</v>
      </c>
      <c r="S672">
        <v>1.0671921177773399E-2</v>
      </c>
      <c r="T672">
        <v>1.06717970884766E-2</v>
      </c>
      <c r="U672">
        <v>1.06709451658159E-2</v>
      </c>
      <c r="V672">
        <v>1.0452554195780801E-2</v>
      </c>
      <c r="W672">
        <v>1.02373469815273E-2</v>
      </c>
      <c r="X672">
        <v>1.0027821875485E-2</v>
      </c>
      <c r="Y672">
        <v>9.8253159238503498E-3</v>
      </c>
      <c r="Z672">
        <v>9.6239180505060095E-3</v>
      </c>
      <c r="AA672">
        <v>9.4257588406522503E-3</v>
      </c>
      <c r="AB672">
        <v>9.2320009503021796E-3</v>
      </c>
      <c r="AC672">
        <v>9.2288954699713006E-3</v>
      </c>
      <c r="AD672">
        <v>9.2254161666339603E-3</v>
      </c>
      <c r="AE672">
        <v>9.22203194975456E-3</v>
      </c>
      <c r="AF672">
        <v>9.2190964564000596E-3</v>
      </c>
      <c r="AG672">
        <v>9.2157792747492792E-3</v>
      </c>
      <c r="AH672">
        <v>9.2135440574184907E-3</v>
      </c>
      <c r="AI672">
        <v>9.2116844063992506E-3</v>
      </c>
      <c r="AJ672">
        <v>9.2096801544166197E-3</v>
      </c>
      <c r="AK672">
        <v>9.2077007991348599E-3</v>
      </c>
      <c r="AL672">
        <v>9.2057399924628993E-3</v>
      </c>
      <c r="AM672">
        <v>9.2044472847720802E-3</v>
      </c>
      <c r="AN672">
        <v>9.2026426943111507E-3</v>
      </c>
      <c r="AO672">
        <v>9.2007010022051305E-3</v>
      </c>
      <c r="AP672">
        <v>9.1984641488511605E-3</v>
      </c>
      <c r="AQ672">
        <v>9.1951061970258693E-3</v>
      </c>
      <c r="AR672">
        <v>9.1923443210579492E-3</v>
      </c>
      <c r="AS672">
        <v>9.18958069864503E-3</v>
      </c>
      <c r="AT672">
        <v>9.1867095641062994E-3</v>
      </c>
      <c r="AU672">
        <v>9.1836865191277407E-3</v>
      </c>
      <c r="AV672">
        <v>9.1807239304437203E-3</v>
      </c>
    </row>
    <row r="673" spans="1:48" x14ac:dyDescent="0.25">
      <c r="A673" s="34" t="s">
        <v>2475</v>
      </c>
      <c r="B673">
        <v>7.0205411418808802E-2</v>
      </c>
      <c r="C673">
        <v>7.0205411418808802E-2</v>
      </c>
      <c r="D673">
        <v>7.0409842082977195E-2</v>
      </c>
      <c r="E673">
        <v>7.0462119518517302E-2</v>
      </c>
      <c r="F673">
        <v>7.0891350766697905E-2</v>
      </c>
      <c r="G673">
        <v>7.3172754420311001E-2</v>
      </c>
      <c r="H673">
        <v>7.1200029804248194E-2</v>
      </c>
      <c r="I673">
        <v>7.0474031153884398E-2</v>
      </c>
      <c r="J673">
        <v>7.33814547127455E-2</v>
      </c>
      <c r="K673">
        <v>7.3844817426441306E-2</v>
      </c>
      <c r="L673">
        <v>7.2435688570727505E-2</v>
      </c>
      <c r="M673">
        <v>7.3283856217657498E-2</v>
      </c>
      <c r="N673">
        <v>7.2876749360796106E-2</v>
      </c>
      <c r="O673">
        <v>7.3338495034383305E-2</v>
      </c>
      <c r="P673">
        <v>7.1586292199161794E-2</v>
      </c>
      <c r="Q673">
        <v>7.2194605640699405E-2</v>
      </c>
      <c r="R673">
        <v>7.2223189039894095E-2</v>
      </c>
      <c r="S673">
        <v>7.2230570128074698E-2</v>
      </c>
      <c r="T673">
        <v>7.2239315176303706E-2</v>
      </c>
      <c r="U673">
        <v>7.2235583964151001E-2</v>
      </c>
      <c r="V673">
        <v>7.2117096514210097E-2</v>
      </c>
      <c r="W673">
        <v>7.1973355985180301E-2</v>
      </c>
      <c r="X673">
        <v>7.1920413808106307E-2</v>
      </c>
      <c r="Y673">
        <v>7.1864084954897295E-2</v>
      </c>
      <c r="Z673">
        <v>7.1778048520581103E-2</v>
      </c>
      <c r="AA673">
        <v>7.1675571580631106E-2</v>
      </c>
      <c r="AB673">
        <v>7.1563654496401494E-2</v>
      </c>
      <c r="AC673">
        <v>7.1391171652739602E-2</v>
      </c>
      <c r="AD673">
        <v>7.1189162757523003E-2</v>
      </c>
      <c r="AE673">
        <v>7.0985395899679601E-2</v>
      </c>
      <c r="AF673">
        <v>7.0793200627809194E-2</v>
      </c>
      <c r="AG673">
        <v>7.0584991005401401E-2</v>
      </c>
      <c r="AH673">
        <v>7.0406082622061605E-2</v>
      </c>
      <c r="AI673">
        <v>7.0240930264307402E-2</v>
      </c>
      <c r="AJ673">
        <v>7.0071412507808906E-2</v>
      </c>
      <c r="AK673">
        <v>6.9901092158016098E-2</v>
      </c>
      <c r="AL673">
        <v>6.9730570174476494E-2</v>
      </c>
      <c r="AM673">
        <v>6.9589791333382695E-2</v>
      </c>
      <c r="AN673">
        <v>6.9439730740085095E-2</v>
      </c>
      <c r="AO673">
        <v>6.9289631790471901E-2</v>
      </c>
      <c r="AP673">
        <v>6.91354933880753E-2</v>
      </c>
      <c r="AQ673">
        <v>6.8978464092738695E-2</v>
      </c>
      <c r="AR673">
        <v>6.8818019747028794E-2</v>
      </c>
      <c r="AS673">
        <v>6.8654903804061404E-2</v>
      </c>
      <c r="AT673">
        <v>6.8489583158068398E-2</v>
      </c>
      <c r="AU673">
        <v>6.8322758976865294E-2</v>
      </c>
      <c r="AV673">
        <v>6.8116846169610099E-2</v>
      </c>
    </row>
    <row r="674" spans="1:48" x14ac:dyDescent="0.25">
      <c r="A674" s="34" t="s">
        <v>2476</v>
      </c>
      <c r="B674">
        <v>3.5543064969416399E-3</v>
      </c>
      <c r="C674">
        <v>3.5543064969416399E-3</v>
      </c>
      <c r="D674">
        <v>3.5533101456047401E-3</v>
      </c>
      <c r="E674">
        <v>3.6915543690158301E-3</v>
      </c>
      <c r="F674">
        <v>3.9162745676464003E-3</v>
      </c>
      <c r="G674">
        <v>4.2940637112591998E-3</v>
      </c>
      <c r="H674">
        <v>4.0229888229900302E-3</v>
      </c>
      <c r="I674">
        <v>4.0310912518426896E-3</v>
      </c>
      <c r="J674">
        <v>4.2648790364607104E-3</v>
      </c>
      <c r="K674">
        <v>4.1217134026118899E-3</v>
      </c>
      <c r="L674">
        <v>3.9454049147675599E-3</v>
      </c>
      <c r="M674">
        <v>4.0862604158690202E-3</v>
      </c>
      <c r="N674">
        <v>4.1896768512084803E-3</v>
      </c>
      <c r="O674">
        <v>4.1409527632917699E-3</v>
      </c>
      <c r="P674">
        <v>4.0338745824904003E-3</v>
      </c>
      <c r="Q674">
        <v>4.1118210818020398E-3</v>
      </c>
      <c r="R674">
        <v>4.11262934998441E-3</v>
      </c>
      <c r="S674">
        <v>4.1125599285167496E-3</v>
      </c>
      <c r="T674">
        <v>4.1129053700927603E-3</v>
      </c>
      <c r="U674">
        <v>4.1125255384135504E-3</v>
      </c>
      <c r="V674">
        <v>4.1384262156417403E-3</v>
      </c>
      <c r="W674">
        <v>4.1631225918174796E-3</v>
      </c>
      <c r="X674">
        <v>4.19099930689082E-3</v>
      </c>
      <c r="Y674">
        <v>4.2188684339514596E-3</v>
      </c>
      <c r="Z674">
        <v>4.2458294792088397E-3</v>
      </c>
      <c r="AA674">
        <v>4.2724518323191902E-3</v>
      </c>
      <c r="AB674">
        <v>4.2989917293938199E-3</v>
      </c>
      <c r="AC674">
        <v>4.2982638703730402E-3</v>
      </c>
      <c r="AD674">
        <v>4.2965577139223998E-3</v>
      </c>
      <c r="AE674">
        <v>4.2945415141246602E-3</v>
      </c>
      <c r="AF674">
        <v>4.2928619510212299E-3</v>
      </c>
      <c r="AG674">
        <v>4.2907603939577902E-3</v>
      </c>
      <c r="AH674">
        <v>4.2894366019723502E-3</v>
      </c>
      <c r="AI674">
        <v>4.28862957631346E-3</v>
      </c>
      <c r="AJ674">
        <v>4.28755929085435E-3</v>
      </c>
      <c r="AK674">
        <v>4.2864296843816204E-3</v>
      </c>
      <c r="AL674">
        <v>4.28527099091332E-3</v>
      </c>
      <c r="AM674">
        <v>4.2859262509757001E-3</v>
      </c>
      <c r="AN674">
        <v>4.2858474717241699E-3</v>
      </c>
      <c r="AO674">
        <v>4.2857072900501598E-3</v>
      </c>
      <c r="AP674">
        <v>4.2853901056684801E-3</v>
      </c>
      <c r="AQ674">
        <v>4.2849312284963101E-3</v>
      </c>
      <c r="AR674">
        <v>4.2843079248352104E-3</v>
      </c>
      <c r="AS674">
        <v>4.2835360013615698E-3</v>
      </c>
      <c r="AT674">
        <v>4.2826326634565898E-3</v>
      </c>
      <c r="AU674">
        <v>4.2816393355924404E-3</v>
      </c>
      <c r="AV674">
        <v>4.2782929052992899E-3</v>
      </c>
    </row>
    <row r="675" spans="1:48" x14ac:dyDescent="0.25">
      <c r="A675" s="34" t="s">
        <v>2477</v>
      </c>
      <c r="B675">
        <v>7.64818355640535E-3</v>
      </c>
      <c r="C675">
        <v>7.64818355640535E-3</v>
      </c>
      <c r="D675">
        <v>7.6499041066699401E-3</v>
      </c>
      <c r="E675">
        <v>8.0068992775239392E-3</v>
      </c>
      <c r="F675">
        <v>8.3834845237636298E-3</v>
      </c>
      <c r="G675">
        <v>8.8975953379712199E-3</v>
      </c>
      <c r="H675">
        <v>8.4772240107746106E-3</v>
      </c>
      <c r="I675">
        <v>8.6544833431417695E-3</v>
      </c>
      <c r="J675">
        <v>9.0493191940404297E-3</v>
      </c>
      <c r="K675">
        <v>8.8883353962369606E-3</v>
      </c>
      <c r="L675">
        <v>8.4487158254488298E-3</v>
      </c>
      <c r="M675">
        <v>8.8538805488228706E-3</v>
      </c>
      <c r="N675">
        <v>9.0195287957431005E-3</v>
      </c>
      <c r="O675">
        <v>8.9165592326083797E-3</v>
      </c>
      <c r="P675">
        <v>8.7839541099290399E-3</v>
      </c>
      <c r="Q675">
        <v>8.9084910914859292E-3</v>
      </c>
      <c r="R675">
        <v>8.9100384907458401E-3</v>
      </c>
      <c r="S675">
        <v>8.9099381118044295E-3</v>
      </c>
      <c r="T675">
        <v>8.9105956347918999E-3</v>
      </c>
      <c r="U675">
        <v>8.9099303897051604E-3</v>
      </c>
      <c r="V675">
        <v>8.9622713303333795E-3</v>
      </c>
      <c r="W675">
        <v>9.0122802857570093E-3</v>
      </c>
      <c r="X675">
        <v>9.0681841703104792E-3</v>
      </c>
      <c r="Y675">
        <v>9.1234394846817796E-3</v>
      </c>
      <c r="Z675">
        <v>9.1766826340428393E-3</v>
      </c>
      <c r="AA675">
        <v>9.2288361133331404E-3</v>
      </c>
      <c r="AB675">
        <v>9.2804069036314402E-3</v>
      </c>
      <c r="AC675">
        <v>9.3084100520218101E-3</v>
      </c>
      <c r="AD675">
        <v>9.3344858972393193E-3</v>
      </c>
      <c r="AE675">
        <v>9.3601207554910703E-3</v>
      </c>
      <c r="AF675">
        <v>9.3865629341357299E-3</v>
      </c>
      <c r="AG675">
        <v>9.4121978478369107E-3</v>
      </c>
      <c r="AH675">
        <v>9.4396559953890992E-3</v>
      </c>
      <c r="AI675">
        <v>9.4682529122144098E-3</v>
      </c>
      <c r="AJ675">
        <v>9.49645782134282E-3</v>
      </c>
      <c r="AK675">
        <v>9.5246506541886607E-3</v>
      </c>
      <c r="AL675">
        <v>9.5528976259967903E-3</v>
      </c>
      <c r="AM675">
        <v>9.5843063648933299E-3</v>
      </c>
      <c r="AN675">
        <v>9.6142748228980404E-3</v>
      </c>
      <c r="AO675">
        <v>9.6440811593779905E-3</v>
      </c>
      <c r="AP675">
        <v>9.6735391896169299E-3</v>
      </c>
      <c r="AQ675">
        <v>9.7027314439642395E-3</v>
      </c>
      <c r="AR675">
        <v>9.7315896952983403E-3</v>
      </c>
      <c r="AS675">
        <v>9.7601977198019194E-3</v>
      </c>
      <c r="AT675">
        <v>9.7886023178591196E-3</v>
      </c>
      <c r="AU675">
        <v>9.8168800955467806E-3</v>
      </c>
      <c r="AV675">
        <v>9.8415764886673092E-3</v>
      </c>
    </row>
    <row r="676" spans="1:48" x14ac:dyDescent="0.25">
      <c r="A676" s="34" t="s">
        <v>2478</v>
      </c>
      <c r="B676">
        <v>1.8311673708923299E-2</v>
      </c>
      <c r="C676">
        <v>1.8311673708923299E-2</v>
      </c>
      <c r="D676">
        <v>1.84032372497424E-2</v>
      </c>
      <c r="E676">
        <v>1.85634949593095E-2</v>
      </c>
      <c r="F676">
        <v>1.85504581169979E-2</v>
      </c>
      <c r="G676">
        <v>1.80459649269448E-2</v>
      </c>
      <c r="H676">
        <v>1.8146290621152399E-2</v>
      </c>
      <c r="I676">
        <v>1.8337425155514599E-2</v>
      </c>
      <c r="J676">
        <v>1.8554515507054399E-2</v>
      </c>
      <c r="K676">
        <v>1.80017507870825E-2</v>
      </c>
      <c r="L676">
        <v>1.7114105028913199E-2</v>
      </c>
      <c r="M676">
        <v>1.7590398748790401E-2</v>
      </c>
      <c r="N676">
        <v>1.73453282967422E-2</v>
      </c>
      <c r="O676">
        <v>1.75425264033147E-2</v>
      </c>
      <c r="P676">
        <v>1.6964043045392101E-2</v>
      </c>
      <c r="Q676">
        <v>1.6433872034204999E-2</v>
      </c>
      <c r="R676">
        <v>1.6439671083742401E-2</v>
      </c>
      <c r="S676">
        <v>1.6440541074550102E-2</v>
      </c>
      <c r="T676">
        <v>1.64444631335759E-2</v>
      </c>
      <c r="U676">
        <v>1.64429765263766E-2</v>
      </c>
      <c r="V676">
        <v>1.6186036878429701E-2</v>
      </c>
      <c r="W676">
        <v>1.59245544463321E-2</v>
      </c>
      <c r="X676">
        <v>1.5688514412750199E-2</v>
      </c>
      <c r="Y676">
        <v>1.54545217707823E-2</v>
      </c>
      <c r="Z676">
        <v>1.5217668100604299E-2</v>
      </c>
      <c r="AA676">
        <v>1.49807168434041E-2</v>
      </c>
      <c r="AB676">
        <v>1.47454621287091E-2</v>
      </c>
      <c r="AC676">
        <v>1.4745780623383799E-2</v>
      </c>
      <c r="AD676">
        <v>1.47393127882662E-2</v>
      </c>
      <c r="AE676">
        <v>1.4730921640399601E-2</v>
      </c>
      <c r="AF676">
        <v>1.4724656337768101E-2</v>
      </c>
      <c r="AG676">
        <v>1.47151118889966E-2</v>
      </c>
      <c r="AH676">
        <v>1.4711073319483599E-2</v>
      </c>
      <c r="AI676">
        <v>1.47105363923357E-2</v>
      </c>
      <c r="AJ676">
        <v>1.4708559111004001E-2</v>
      </c>
      <c r="AK676">
        <v>1.47062496081511E-2</v>
      </c>
      <c r="AL676">
        <v>1.47038041987444E-2</v>
      </c>
      <c r="AM676">
        <v>1.47083561488154E-2</v>
      </c>
      <c r="AN676">
        <v>1.4709032815003501E-2</v>
      </c>
      <c r="AO676">
        <v>1.47095625369871E-2</v>
      </c>
      <c r="AP676">
        <v>1.4709405614948899E-2</v>
      </c>
      <c r="AQ676">
        <v>1.47087923961164E-2</v>
      </c>
      <c r="AR676">
        <v>1.47073560744676E-2</v>
      </c>
      <c r="AS676">
        <v>1.47055013731879E-2</v>
      </c>
      <c r="AT676">
        <v>1.47032186101428E-2</v>
      </c>
      <c r="AU676">
        <v>1.47005809130133E-2</v>
      </c>
      <c r="AV676">
        <v>1.4693126295865E-2</v>
      </c>
    </row>
    <row r="677" spans="1:48" x14ac:dyDescent="0.25">
      <c r="A677" s="34" t="s">
        <v>2479</v>
      </c>
      <c r="B677">
        <v>1.56073711921775E-2</v>
      </c>
      <c r="C677">
        <v>1.56073711921775E-2</v>
      </c>
      <c r="D677">
        <v>1.5605530185382599E-2</v>
      </c>
      <c r="E677">
        <v>1.53437954910911E-2</v>
      </c>
      <c r="F677">
        <v>1.51171923790832E-2</v>
      </c>
      <c r="G677">
        <v>1.4811383908009399E-2</v>
      </c>
      <c r="H677">
        <v>1.53587123576847E-2</v>
      </c>
      <c r="I677">
        <v>1.53830838599592E-2</v>
      </c>
      <c r="J677">
        <v>1.5601375788299E-2</v>
      </c>
      <c r="K677">
        <v>1.4962699743180201E-2</v>
      </c>
      <c r="L677">
        <v>1.4606664506309999E-2</v>
      </c>
      <c r="M677">
        <v>1.55363612202635E-2</v>
      </c>
      <c r="N677">
        <v>1.5360112163976E-2</v>
      </c>
      <c r="O677">
        <v>1.53546379552868E-2</v>
      </c>
      <c r="P677">
        <v>1.46485309997826E-2</v>
      </c>
      <c r="Q677">
        <v>1.40105509897626E-2</v>
      </c>
      <c r="R677">
        <v>1.40288949391552E-2</v>
      </c>
      <c r="S677">
        <v>1.4026228181127901E-2</v>
      </c>
      <c r="T677">
        <v>1.40368684677315E-2</v>
      </c>
      <c r="U677">
        <v>1.4040140099789499E-2</v>
      </c>
      <c r="V677">
        <v>1.41100959756257E-2</v>
      </c>
      <c r="W677">
        <v>1.4153187621078801E-2</v>
      </c>
      <c r="X677">
        <v>1.42429737151499E-2</v>
      </c>
      <c r="Y677">
        <v>1.43255976618581E-2</v>
      </c>
      <c r="Z677">
        <v>1.4401483389954201E-2</v>
      </c>
      <c r="AA677">
        <v>1.44759457829499E-2</v>
      </c>
      <c r="AB677">
        <v>1.45511739970021E-2</v>
      </c>
      <c r="AC677">
        <v>1.45786273129685E-2</v>
      </c>
      <c r="AD677">
        <v>1.4601309651103501E-2</v>
      </c>
      <c r="AE677">
        <v>1.46207078371516E-2</v>
      </c>
      <c r="AF677">
        <v>1.4642728854247101E-2</v>
      </c>
      <c r="AG677">
        <v>1.4662962165866E-2</v>
      </c>
      <c r="AH677">
        <v>1.46892922788096E-2</v>
      </c>
      <c r="AI677">
        <v>1.47202521189753E-2</v>
      </c>
      <c r="AJ677">
        <v>1.4746691004943101E-2</v>
      </c>
      <c r="AK677">
        <v>1.4771527036190101E-2</v>
      </c>
      <c r="AL677">
        <v>1.4795650976607899E-2</v>
      </c>
      <c r="AM677">
        <v>1.4888332386556499E-2</v>
      </c>
      <c r="AN677">
        <v>1.49707375098144E-2</v>
      </c>
      <c r="AO677">
        <v>1.5054638094055901E-2</v>
      </c>
      <c r="AP677">
        <v>1.513705964661E-2</v>
      </c>
      <c r="AQ677">
        <v>1.5220860710407199E-2</v>
      </c>
      <c r="AR677">
        <v>1.53025383149577E-2</v>
      </c>
      <c r="AS677">
        <v>1.53821774623762E-2</v>
      </c>
      <c r="AT677">
        <v>1.54607306436884E-2</v>
      </c>
      <c r="AU677">
        <v>1.5539463967712899E-2</v>
      </c>
      <c r="AV677">
        <v>1.54997281216884E-2</v>
      </c>
    </row>
    <row r="678" spans="1:48" x14ac:dyDescent="0.25">
      <c r="A678" s="34" t="s">
        <v>2480</v>
      </c>
      <c r="B678">
        <v>1.90128319919571E-4</v>
      </c>
      <c r="C678">
        <v>1.90128319919571E-4</v>
      </c>
      <c r="D678">
        <v>1.8976963499064801E-4</v>
      </c>
      <c r="E678">
        <v>1.92715472067917E-4</v>
      </c>
      <c r="F678">
        <v>1.9430135014062E-4</v>
      </c>
      <c r="G678">
        <v>1.8510252644608001E-4</v>
      </c>
      <c r="H678">
        <v>1.8542422739027201E-4</v>
      </c>
      <c r="I678">
        <v>1.8962427697948099E-4</v>
      </c>
      <c r="J678">
        <v>1.9206518915982401E-4</v>
      </c>
      <c r="K678">
        <v>1.8229574587435299E-4</v>
      </c>
      <c r="L678">
        <v>1.7416618915606799E-4</v>
      </c>
      <c r="M678">
        <v>1.8054121736478101E-4</v>
      </c>
      <c r="N678">
        <v>1.77168233799396E-4</v>
      </c>
      <c r="O678">
        <v>1.7615914378236601E-4</v>
      </c>
      <c r="P678">
        <v>1.7294194474506001E-4</v>
      </c>
      <c r="Q678">
        <v>1.6633857470830501E-4</v>
      </c>
      <c r="R678">
        <v>1.6637407739586701E-4</v>
      </c>
      <c r="S678">
        <v>1.6638424240392901E-4</v>
      </c>
      <c r="T678">
        <v>1.6638754697444199E-4</v>
      </c>
      <c r="U678">
        <v>1.6634338813652501E-4</v>
      </c>
      <c r="V678">
        <v>1.6633223379949801E-4</v>
      </c>
      <c r="W678" s="15">
        <v>1.6629653571643901E-4</v>
      </c>
      <c r="X678" s="15">
        <v>1.65634847788708E-4</v>
      </c>
      <c r="Y678" s="15">
        <v>1.6535378517567499E-4</v>
      </c>
      <c r="Z678" s="15">
        <v>1.6512817973387401E-4</v>
      </c>
      <c r="AA678" s="15">
        <v>1.6492419512016999E-4</v>
      </c>
      <c r="AB678" s="15">
        <v>1.6473466948524099E-4</v>
      </c>
      <c r="AC678" s="15">
        <v>1.6452355663181399E-4</v>
      </c>
      <c r="AD678" s="15">
        <v>1.64635316786257E-4</v>
      </c>
      <c r="AE678" s="15">
        <v>1.64576563059001E-4</v>
      </c>
      <c r="AF678" s="15">
        <v>1.64481638833151E-4</v>
      </c>
      <c r="AG678" s="15">
        <v>1.6470246017870999E-4</v>
      </c>
      <c r="AH678" s="15">
        <v>1.64392198878403E-4</v>
      </c>
      <c r="AI678" s="15">
        <v>1.64214211939649E-4</v>
      </c>
      <c r="AJ678" s="15">
        <v>1.64042842785018E-4</v>
      </c>
      <c r="AK678" s="15">
        <v>1.6387034790324399E-4</v>
      </c>
      <c r="AL678" s="15">
        <v>1.6369943241502301E-4</v>
      </c>
      <c r="AM678" s="15">
        <v>1.6363940032083801E-4</v>
      </c>
      <c r="AN678" s="15">
        <v>1.63533758922243E-4</v>
      </c>
      <c r="AO678" s="15">
        <v>1.63412632149455E-4</v>
      </c>
      <c r="AP678" s="15">
        <v>1.6327887384894101E-4</v>
      </c>
      <c r="AQ678" s="15">
        <v>1.6313740747696899E-4</v>
      </c>
      <c r="AR678" s="15">
        <v>1.63023652118584E-4</v>
      </c>
      <c r="AS678" s="15">
        <v>1.6289017974814701E-4</v>
      </c>
      <c r="AT678" s="15">
        <v>1.6274915057311201E-4</v>
      </c>
      <c r="AU678" s="15">
        <v>1.62603136501647E-4</v>
      </c>
      <c r="AV678" s="15">
        <v>1.62418824205379E-4</v>
      </c>
    </row>
    <row r="679" spans="1:48" x14ac:dyDescent="0.25">
      <c r="A679" s="34" t="s">
        <v>2481</v>
      </c>
      <c r="B679" s="15">
        <v>5.8126017205300998E-5</v>
      </c>
      <c r="C679" s="15">
        <v>5.8126017205300998E-5</v>
      </c>
      <c r="D679" s="15">
        <v>5.8125961525468102E-5</v>
      </c>
      <c r="E679" s="15">
        <v>5.9183627530557099E-5</v>
      </c>
      <c r="F679" s="15">
        <v>6.0556310888858298E-5</v>
      </c>
      <c r="G679" s="15">
        <v>5.7321511866140201E-5</v>
      </c>
      <c r="H679" s="15">
        <v>5.7745483994743403E-5</v>
      </c>
      <c r="I679" s="15">
        <v>5.9886675638684799E-5</v>
      </c>
      <c r="J679" s="15">
        <v>6.1139946612341801E-5</v>
      </c>
      <c r="K679" s="15">
        <v>5.8353146311519502E-5</v>
      </c>
      <c r="L679" s="15">
        <v>5.60908743625244E-5</v>
      </c>
      <c r="M679" s="15">
        <v>5.8600514826403698E-5</v>
      </c>
      <c r="N679" s="15">
        <v>5.7593130197048498E-5</v>
      </c>
      <c r="O679" s="15">
        <v>5.7120650281993599E-5</v>
      </c>
      <c r="P679" s="15">
        <v>5.6651084334557401E-5</v>
      </c>
      <c r="Q679" s="15">
        <v>5.4175240404917601E-5</v>
      </c>
      <c r="R679" s="15">
        <v>5.4192151276434602E-5</v>
      </c>
      <c r="S679" s="15">
        <v>5.41997548629112E-5</v>
      </c>
      <c r="T679" s="15">
        <v>5.4200361062934098E-5</v>
      </c>
      <c r="U679" s="15">
        <v>5.4195423259420099E-5</v>
      </c>
      <c r="V679" s="15">
        <v>5.4184982720357497E-5</v>
      </c>
      <c r="W679" s="15">
        <v>5.4170015142602698E-5</v>
      </c>
      <c r="X679" s="15">
        <v>5.3820001800461401E-5</v>
      </c>
      <c r="Y679" s="15">
        <v>5.3631241542175098E-5</v>
      </c>
      <c r="Z679" s="15">
        <v>5.3498854094361501E-5</v>
      </c>
      <c r="AA679" s="15">
        <v>5.3392574601757498E-5</v>
      </c>
      <c r="AB679" s="15">
        <v>5.3301815637182601E-5</v>
      </c>
      <c r="AC679" s="15">
        <v>5.3215773473831002E-5</v>
      </c>
      <c r="AD679" s="15">
        <v>5.3297987700609297E-5</v>
      </c>
      <c r="AE679" s="15">
        <v>5.3310108004596399E-5</v>
      </c>
      <c r="AF679" s="15">
        <v>5.3297040219133899E-5</v>
      </c>
      <c r="AG679" s="15">
        <v>5.34391071653166E-5</v>
      </c>
      <c r="AH679" s="15">
        <v>5.3334781675119897E-5</v>
      </c>
      <c r="AI679" s="15">
        <v>5.3275682674947802E-5</v>
      </c>
      <c r="AJ679" s="15">
        <v>5.3230741735639703E-5</v>
      </c>
      <c r="AK679" s="15">
        <v>5.3192046096710902E-5</v>
      </c>
      <c r="AL679" s="15">
        <v>5.31575083213724E-5</v>
      </c>
      <c r="AM679" s="15">
        <v>5.3162682557090401E-5</v>
      </c>
      <c r="AN679" s="15">
        <v>5.3158066418494201E-5</v>
      </c>
      <c r="AO679" s="15">
        <v>5.3146021194693098E-5</v>
      </c>
      <c r="AP679" s="15">
        <v>5.3129433184780499E-5</v>
      </c>
      <c r="AQ679" s="15">
        <v>5.31106189566852E-5</v>
      </c>
      <c r="AR679" s="15">
        <v>5.3105610868261303E-5</v>
      </c>
      <c r="AS679" s="15">
        <v>5.3092984312646201E-5</v>
      </c>
      <c r="AT679" s="15">
        <v>5.30771658654263E-5</v>
      </c>
      <c r="AU679" s="15">
        <v>5.3059559404811801E-5</v>
      </c>
      <c r="AV679" s="15">
        <v>5.30314996053196E-5</v>
      </c>
    </row>
    <row r="680" spans="1:48" x14ac:dyDescent="0.25">
      <c r="A680" s="34" t="s">
        <v>2482</v>
      </c>
      <c r="B680">
        <v>5.5378657944818097E-4</v>
      </c>
      <c r="C680">
        <v>5.5378657944817999E-4</v>
      </c>
      <c r="D680">
        <v>5.50551595651668E-4</v>
      </c>
      <c r="E680">
        <v>5.56293992807624E-4</v>
      </c>
      <c r="F680">
        <v>5.6456952841319103E-4</v>
      </c>
      <c r="G680">
        <v>5.4027691552456796E-4</v>
      </c>
      <c r="H680">
        <v>5.4074224341531198E-4</v>
      </c>
      <c r="I680">
        <v>5.4889376121735201E-4</v>
      </c>
      <c r="J680">
        <v>5.6297187369377499E-4</v>
      </c>
      <c r="K680">
        <v>5.4178297674420698E-4</v>
      </c>
      <c r="L680">
        <v>5.1227852498923797E-4</v>
      </c>
      <c r="M680">
        <v>5.2233680534587601E-4</v>
      </c>
      <c r="N680">
        <v>5.1160722217691399E-4</v>
      </c>
      <c r="O680">
        <v>5.07879778005796E-4</v>
      </c>
      <c r="P680">
        <v>5.0237267458249702E-4</v>
      </c>
      <c r="Q680">
        <v>4.9111006963193705E-4</v>
      </c>
      <c r="R680">
        <v>4.9130231197796104E-4</v>
      </c>
      <c r="S680">
        <v>4.9142051019581301E-4</v>
      </c>
      <c r="T680">
        <v>4.9161756815542903E-4</v>
      </c>
      <c r="U680">
        <v>4.9165984971109898E-4</v>
      </c>
      <c r="V680">
        <v>4.91774810510268E-4</v>
      </c>
      <c r="W680">
        <v>4.91446404450271E-4</v>
      </c>
      <c r="X680">
        <v>4.91283869291877E-4</v>
      </c>
      <c r="Y680">
        <v>4.9124398738931998E-4</v>
      </c>
      <c r="Z680">
        <v>4.9105890663900405E-4</v>
      </c>
      <c r="AA680">
        <v>4.9079786502126605E-4</v>
      </c>
      <c r="AB680">
        <v>4.9050478989873497E-4</v>
      </c>
      <c r="AC680">
        <v>4.9002965108157104E-4</v>
      </c>
      <c r="AD680">
        <v>4.8956636087432997E-4</v>
      </c>
      <c r="AE680">
        <v>4.8895787086751703E-4</v>
      </c>
      <c r="AF680">
        <v>4.8842238477129997E-4</v>
      </c>
      <c r="AG680">
        <v>4.87989892451435E-4</v>
      </c>
      <c r="AH680">
        <v>4.8748085941494902E-4</v>
      </c>
      <c r="AI680">
        <v>4.87175762204457E-4</v>
      </c>
      <c r="AJ680">
        <v>4.8687305417754502E-4</v>
      </c>
      <c r="AK680">
        <v>4.8659813033016098E-4</v>
      </c>
      <c r="AL680">
        <v>4.8634858422956501E-4</v>
      </c>
      <c r="AM680" s="15">
        <v>4.8644400813513899E-4</v>
      </c>
      <c r="AN680" s="15">
        <v>4.8642986883997298E-4</v>
      </c>
      <c r="AO680" s="15">
        <v>4.8642074635167002E-4</v>
      </c>
      <c r="AP680" s="15">
        <v>4.86394024465693E-4</v>
      </c>
      <c r="AQ680" s="15">
        <v>4.8635341545589801E-4</v>
      </c>
      <c r="AR680" s="15">
        <v>4.8633102830846701E-4</v>
      </c>
      <c r="AS680" s="15">
        <v>4.8628922330101499E-4</v>
      </c>
      <c r="AT680" s="15">
        <v>4.86233900051193E-4</v>
      </c>
      <c r="AU680" s="15">
        <v>4.8616799641314402E-4</v>
      </c>
      <c r="AV680" s="15">
        <v>4.8591696680473E-4</v>
      </c>
    </row>
    <row r="681" spans="1:48" x14ac:dyDescent="0.25">
      <c r="A681" s="34" t="s">
        <v>2483</v>
      </c>
      <c r="B681">
        <v>1.45937702242628E-3</v>
      </c>
      <c r="C681">
        <v>1.45937702242628E-3</v>
      </c>
      <c r="D681">
        <v>1.44488942196372E-3</v>
      </c>
      <c r="E681">
        <v>1.19972460946543E-3</v>
      </c>
      <c r="F681">
        <v>1.2706110906571301E-3</v>
      </c>
      <c r="G681">
        <v>1.4458209364948901E-3</v>
      </c>
      <c r="H681">
        <v>1.1481531624321099E-3</v>
      </c>
      <c r="I681">
        <v>1.3588872055133299E-3</v>
      </c>
      <c r="J681">
        <v>1.0594877680614599E-3</v>
      </c>
      <c r="K681">
        <v>1.0353475178751801E-3</v>
      </c>
      <c r="L681">
        <v>9.0528945484673101E-4</v>
      </c>
      <c r="M681">
        <v>8.4808319688192105E-4</v>
      </c>
      <c r="N681">
        <v>9.3800184761145904E-4</v>
      </c>
      <c r="O681">
        <v>9.1058054204901703E-4</v>
      </c>
      <c r="P681">
        <v>8.8621826765080303E-4</v>
      </c>
      <c r="Q681">
        <v>8.5875315118182202E-4</v>
      </c>
      <c r="R681">
        <v>8.5894970102670903E-4</v>
      </c>
      <c r="S681">
        <v>8.5947010765881099E-4</v>
      </c>
      <c r="T681">
        <v>8.6013251383196797E-4</v>
      </c>
      <c r="U681">
        <v>8.6065711160848897E-4</v>
      </c>
      <c r="V681">
        <v>8.6111839013747096E-4</v>
      </c>
      <c r="W681">
        <v>8.61036705805111E-4</v>
      </c>
      <c r="X681">
        <v>8.6139317203926099E-4</v>
      </c>
      <c r="Y681">
        <v>8.62183348672837E-4</v>
      </c>
      <c r="Z681">
        <v>8.6291335933819796E-4</v>
      </c>
      <c r="AA681">
        <v>8.6356107318199898E-4</v>
      </c>
      <c r="AB681">
        <v>8.6416580068553195E-4</v>
      </c>
      <c r="AC681">
        <v>8.6456747957826404E-4</v>
      </c>
      <c r="AD681">
        <v>8.6507878224756298E-4</v>
      </c>
      <c r="AE681">
        <v>8.653928198E-4</v>
      </c>
      <c r="AF681">
        <v>8.6571522149880701E-4</v>
      </c>
      <c r="AG681">
        <v>8.6617499845470503E-4</v>
      </c>
      <c r="AH681">
        <v>8.6633323096791195E-4</v>
      </c>
      <c r="AI681">
        <v>8.6653768658976E-4</v>
      </c>
      <c r="AJ681">
        <v>8.6664056668403001E-4</v>
      </c>
      <c r="AK681">
        <v>8.6668624731731699E-4</v>
      </c>
      <c r="AL681">
        <v>8.6668521791030803E-4</v>
      </c>
      <c r="AM681">
        <v>8.6704714269506304E-4</v>
      </c>
      <c r="AN681">
        <v>8.6715270762421698E-4</v>
      </c>
      <c r="AO681">
        <v>8.6719720233973503E-4</v>
      </c>
      <c r="AP681">
        <v>8.6723003374644604E-4</v>
      </c>
      <c r="AQ681">
        <v>8.6724116750706902E-4</v>
      </c>
      <c r="AR681">
        <v>8.6725116274183897E-4</v>
      </c>
      <c r="AS681">
        <v>8.6719333933559103E-4</v>
      </c>
      <c r="AT681">
        <v>8.6710319698595504E-4</v>
      </c>
      <c r="AU681">
        <v>8.6699226076883298E-4</v>
      </c>
      <c r="AV681" s="15">
        <v>8.6664305262252499E-4</v>
      </c>
    </row>
    <row r="682" spans="1:48" x14ac:dyDescent="0.25">
      <c r="A682" s="34" t="s">
        <v>2484</v>
      </c>
      <c r="B682">
        <v>1.6028095372653201E-3</v>
      </c>
      <c r="C682">
        <v>1.6028095372653201E-3</v>
      </c>
      <c r="D682">
        <v>1.6003155676070999E-3</v>
      </c>
      <c r="E682">
        <v>1.5707691520324E-3</v>
      </c>
      <c r="F682">
        <v>1.5204423575965601E-3</v>
      </c>
      <c r="G682">
        <v>1.6182777517269799E-3</v>
      </c>
      <c r="H682">
        <v>1.58390443943262E-3</v>
      </c>
      <c r="I682">
        <v>1.51518589881624E-3</v>
      </c>
      <c r="J682">
        <v>1.50820240645596E-3</v>
      </c>
      <c r="K682">
        <v>1.4578596755976799E-3</v>
      </c>
      <c r="L682">
        <v>1.3822346340875899E-3</v>
      </c>
      <c r="M682">
        <v>1.3770510332778501E-3</v>
      </c>
      <c r="N682">
        <v>1.3965491327698201E-3</v>
      </c>
      <c r="O682">
        <v>1.45097579615814E-3</v>
      </c>
      <c r="P682">
        <v>1.36413192952846E-3</v>
      </c>
      <c r="Q682">
        <v>1.32530936846166E-3</v>
      </c>
      <c r="R682">
        <v>1.32612993913342E-3</v>
      </c>
      <c r="S682">
        <v>1.3265919254666499E-3</v>
      </c>
      <c r="T682">
        <v>1.32689011709741E-3</v>
      </c>
      <c r="U682">
        <v>1.3268911421916801E-3</v>
      </c>
      <c r="V682">
        <v>1.3268559709724199E-3</v>
      </c>
      <c r="W682">
        <v>1.3266726399670001E-3</v>
      </c>
      <c r="X682">
        <v>1.3267851749997699E-3</v>
      </c>
      <c r="Y682">
        <v>1.32788831579401E-3</v>
      </c>
      <c r="Z682">
        <v>1.32881240046846E-3</v>
      </c>
      <c r="AA682">
        <v>1.3294569500123001E-3</v>
      </c>
      <c r="AB682">
        <v>1.3299911899932199E-3</v>
      </c>
      <c r="AC682">
        <v>1.33021991529383E-3</v>
      </c>
      <c r="AD682">
        <v>1.3306978211804501E-3</v>
      </c>
      <c r="AE682">
        <v>1.3305764451635E-3</v>
      </c>
      <c r="AF682">
        <v>1.3304358717713099E-3</v>
      </c>
      <c r="AG682">
        <v>1.3307173496853099E-3</v>
      </c>
      <c r="AH682">
        <v>1.33016753181166E-3</v>
      </c>
      <c r="AI682">
        <v>1.3301534992279001E-3</v>
      </c>
      <c r="AJ682">
        <v>1.33018775706413E-3</v>
      </c>
      <c r="AK682">
        <v>1.33016259339114E-3</v>
      </c>
      <c r="AL682">
        <v>1.3301192702595401E-3</v>
      </c>
      <c r="AM682">
        <v>1.33057131567922E-3</v>
      </c>
      <c r="AN682">
        <v>1.33089335354759E-3</v>
      </c>
      <c r="AO682">
        <v>1.33105278618029E-3</v>
      </c>
      <c r="AP682">
        <v>1.3311152498364899E-3</v>
      </c>
      <c r="AQ682">
        <v>1.33111290143885E-3</v>
      </c>
      <c r="AR682">
        <v>1.33107217976499E-3</v>
      </c>
      <c r="AS682">
        <v>1.3309113139606001E-3</v>
      </c>
      <c r="AT682">
        <v>1.33068789016848E-3</v>
      </c>
      <c r="AU682">
        <v>1.33041917302241E-3</v>
      </c>
      <c r="AV682">
        <v>1.32972757825486E-3</v>
      </c>
    </row>
    <row r="683" spans="1:48" x14ac:dyDescent="0.25">
      <c r="A683" s="34" t="s">
        <v>2485</v>
      </c>
      <c r="B683">
        <v>2.7075995880430702E-3</v>
      </c>
      <c r="C683">
        <v>2.7075995880430702E-3</v>
      </c>
      <c r="D683">
        <v>2.7240610366918399E-3</v>
      </c>
      <c r="E683">
        <v>2.73648323147132E-3</v>
      </c>
      <c r="F683">
        <v>2.69487612029782E-3</v>
      </c>
      <c r="G683">
        <v>2.4957089588792101E-3</v>
      </c>
      <c r="H683">
        <v>2.5137612318235098E-3</v>
      </c>
      <c r="I683">
        <v>2.5508328476914902E-3</v>
      </c>
      <c r="J683">
        <v>2.5457284613853901E-3</v>
      </c>
      <c r="K683">
        <v>2.4323732949606599E-3</v>
      </c>
      <c r="L683">
        <v>2.30439382940639E-3</v>
      </c>
      <c r="M683">
        <v>2.3610827781767201E-3</v>
      </c>
      <c r="N683">
        <v>2.33350013191594E-3</v>
      </c>
      <c r="O683">
        <v>2.34431038349984E-3</v>
      </c>
      <c r="P683">
        <v>2.2421815198709902E-3</v>
      </c>
      <c r="Q683">
        <v>2.1502320992608402E-3</v>
      </c>
      <c r="R683">
        <v>2.1519630293649799E-3</v>
      </c>
      <c r="S683">
        <v>2.1526345771639499E-3</v>
      </c>
      <c r="T683">
        <v>2.1530103842474098E-3</v>
      </c>
      <c r="U683">
        <v>2.1526710156918702E-3</v>
      </c>
      <c r="V683">
        <v>2.0997613197718001E-3</v>
      </c>
      <c r="W683">
        <v>2.0473811489181201E-3</v>
      </c>
      <c r="X683">
        <v>1.9996686293076902E-3</v>
      </c>
      <c r="Y683">
        <v>1.9530965301131199E-3</v>
      </c>
      <c r="Z683">
        <v>1.90661677474442E-3</v>
      </c>
      <c r="AA683">
        <v>1.86064035839819E-3</v>
      </c>
      <c r="AB683">
        <v>1.8154133288920201E-3</v>
      </c>
      <c r="AC683">
        <v>1.81448753482026E-3</v>
      </c>
      <c r="AD683">
        <v>1.8123911009501499E-3</v>
      </c>
      <c r="AE683">
        <v>1.8100986530365699E-3</v>
      </c>
      <c r="AF683">
        <v>1.8081184364611899E-3</v>
      </c>
      <c r="AG683">
        <v>1.8054452631989901E-3</v>
      </c>
      <c r="AH683">
        <v>1.8037150728626499E-3</v>
      </c>
      <c r="AI683">
        <v>1.80252403026054E-3</v>
      </c>
      <c r="AJ683">
        <v>1.8012168104610199E-3</v>
      </c>
      <c r="AK683">
        <v>1.7998843636072999E-3</v>
      </c>
      <c r="AL683">
        <v>1.79853677510594E-3</v>
      </c>
      <c r="AM683">
        <v>1.79774626006268E-3</v>
      </c>
      <c r="AN683">
        <v>1.7967491162265601E-3</v>
      </c>
      <c r="AO683">
        <v>1.7957169013323401E-3</v>
      </c>
      <c r="AP683">
        <v>1.79456626717708E-3</v>
      </c>
      <c r="AQ683">
        <v>1.79332953223002E-3</v>
      </c>
      <c r="AR683">
        <v>1.7919718506314E-3</v>
      </c>
      <c r="AS683">
        <v>1.7905214211637399E-3</v>
      </c>
      <c r="AT683">
        <v>1.7889930641167701E-3</v>
      </c>
      <c r="AU683">
        <v>1.7874010869521201E-3</v>
      </c>
      <c r="AV683">
        <v>1.7852030078312801E-3</v>
      </c>
    </row>
    <row r="684" spans="1:48" x14ac:dyDescent="0.25">
      <c r="A684" s="34" t="s">
        <v>2486</v>
      </c>
      <c r="B684" s="15">
        <v>2.6543363893592901E-6</v>
      </c>
      <c r="C684" s="15">
        <v>2.6543363893592901E-6</v>
      </c>
      <c r="D684" s="15">
        <v>2.6557452641181502E-6</v>
      </c>
      <c r="E684" s="15">
        <v>2.7231986555676801E-6</v>
      </c>
      <c r="F684" s="15">
        <v>2.6787110698706699E-6</v>
      </c>
      <c r="G684" s="15">
        <v>2.3390219679353202E-6</v>
      </c>
      <c r="H684" s="15">
        <v>2.3950809578278599E-6</v>
      </c>
      <c r="I684" s="15">
        <v>2.4417915130110899E-6</v>
      </c>
      <c r="J684" s="15">
        <v>2.4075713459211502E-6</v>
      </c>
      <c r="K684" s="15">
        <v>2.2753641573005999E-6</v>
      </c>
      <c r="L684" s="15">
        <v>2.1673931740842902E-6</v>
      </c>
      <c r="M684" s="15">
        <v>2.2370413098874802E-6</v>
      </c>
      <c r="N684" s="15">
        <v>2.2136021884897902E-6</v>
      </c>
      <c r="O684" s="15">
        <v>2.2700819503802001E-6</v>
      </c>
      <c r="P684" s="15">
        <v>2.2069173083898301E-6</v>
      </c>
      <c r="Q684" s="15">
        <v>2.1593524546043302E-6</v>
      </c>
      <c r="R684" s="15">
        <v>2.1599481567276801E-6</v>
      </c>
      <c r="S684" s="15">
        <v>2.16015696525496E-6</v>
      </c>
      <c r="T684" s="15">
        <v>2.16023919760596E-6</v>
      </c>
      <c r="U684" s="15">
        <v>2.1602051744811499E-6</v>
      </c>
      <c r="V684" s="15">
        <v>2.1216326425117E-6</v>
      </c>
      <c r="W684" s="15">
        <v>2.0836674844372899E-6</v>
      </c>
      <c r="X684" s="15">
        <v>2.0469100920616098E-6</v>
      </c>
      <c r="Y684" s="15">
        <v>2.0107897493587098E-6</v>
      </c>
      <c r="Z684" s="15">
        <v>1.97515192524733E-6</v>
      </c>
      <c r="AA684" s="15">
        <v>1.9400460456968101E-6</v>
      </c>
      <c r="AB684" s="15">
        <v>1.90550420715275E-6</v>
      </c>
      <c r="AC684" s="15">
        <v>1.9055185504337501E-6</v>
      </c>
      <c r="AD684" s="15">
        <v>1.9053265274755899E-6</v>
      </c>
      <c r="AE684" s="15">
        <v>1.9051193091518599E-6</v>
      </c>
      <c r="AF684" s="15">
        <v>1.90496054806876E-6</v>
      </c>
      <c r="AG684" s="15">
        <v>1.9046694565205999E-6</v>
      </c>
      <c r="AH684" s="15">
        <v>1.90455884370969E-6</v>
      </c>
      <c r="AI684" s="15">
        <v>1.90451965279388E-6</v>
      </c>
      <c r="AJ684" s="15">
        <v>1.90446340507315E-6</v>
      </c>
      <c r="AK684" s="15">
        <v>1.90440021659139E-6</v>
      </c>
      <c r="AL684" s="15">
        <v>1.9043327967824201E-6</v>
      </c>
      <c r="AM684" s="15">
        <v>1.90431634240895E-6</v>
      </c>
      <c r="AN684" s="15">
        <v>1.90428778325149E-6</v>
      </c>
      <c r="AO684" s="15">
        <v>1.9042542798393101E-6</v>
      </c>
      <c r="AP684" s="15">
        <v>1.9042039827942001E-6</v>
      </c>
      <c r="AQ684" s="15">
        <v>1.9041409335532199E-6</v>
      </c>
      <c r="AR684" s="15">
        <v>1.9040576831573599E-6</v>
      </c>
      <c r="AS684" s="15">
        <v>1.9039616484514299E-6</v>
      </c>
      <c r="AT684" s="15">
        <v>1.9038546834126401E-6</v>
      </c>
      <c r="AU684" s="15">
        <v>1.9037382587360301E-6</v>
      </c>
      <c r="AV684" s="15">
        <v>1.90355657497559E-6</v>
      </c>
    </row>
    <row r="685" spans="1:48" x14ac:dyDescent="0.25">
      <c r="A685" s="34" t="s">
        <v>2487</v>
      </c>
      <c r="B685" s="15">
        <v>1.29145572889761E-5</v>
      </c>
      <c r="C685" s="15">
        <v>1.29145572889761E-5</v>
      </c>
      <c r="D685" s="15">
        <v>1.29284466502041E-5</v>
      </c>
      <c r="E685" s="15">
        <v>1.30600453385917E-5</v>
      </c>
      <c r="F685" s="15">
        <v>1.2720583694591299E-5</v>
      </c>
      <c r="G685" s="15">
        <v>1.18592629097735E-5</v>
      </c>
      <c r="H685" s="15">
        <v>1.22359483211636E-5</v>
      </c>
      <c r="I685" s="15">
        <v>1.2522622006850301E-5</v>
      </c>
      <c r="J685" s="15">
        <v>1.22348988073279E-5</v>
      </c>
      <c r="K685" s="15">
        <v>1.2776844077221E-5</v>
      </c>
      <c r="L685" s="15">
        <v>1.24258136364572E-5</v>
      </c>
      <c r="M685" s="15">
        <v>1.27309807805838E-5</v>
      </c>
      <c r="N685" s="15">
        <v>1.35635190387913E-5</v>
      </c>
      <c r="O685" s="15">
        <v>1.3739936072349299E-5</v>
      </c>
      <c r="P685" s="15">
        <v>1.43122529826955E-5</v>
      </c>
      <c r="Q685" s="15">
        <v>1.4780414061997099E-5</v>
      </c>
      <c r="R685" s="15">
        <v>1.47882767540509E-5</v>
      </c>
      <c r="S685" s="15">
        <v>1.4795900353707599E-5</v>
      </c>
      <c r="T685" s="15">
        <v>1.4797552395363E-5</v>
      </c>
      <c r="U685" s="15">
        <v>1.4795839587467E-5</v>
      </c>
      <c r="V685" s="15">
        <v>1.48549472879034E-5</v>
      </c>
      <c r="W685" s="15">
        <v>1.49135389028978E-5</v>
      </c>
      <c r="X685" s="15">
        <v>1.50026796974676E-5</v>
      </c>
      <c r="Y685" s="15">
        <v>1.50841419834856E-5</v>
      </c>
      <c r="Z685" s="15">
        <v>1.51542794893819E-5</v>
      </c>
      <c r="AA685" s="15">
        <v>1.52185894596938E-5</v>
      </c>
      <c r="AB685" s="15">
        <v>1.52805723339487E-5</v>
      </c>
      <c r="AC685" s="15">
        <v>1.5273194265421801E-5</v>
      </c>
      <c r="AD685" s="15">
        <v>1.5253011228501299E-5</v>
      </c>
      <c r="AE685" s="15">
        <v>1.5236930668017299E-5</v>
      </c>
      <c r="AF685" s="15">
        <v>1.52256127787447E-5</v>
      </c>
      <c r="AG685" s="15">
        <v>1.5205519027520299E-5</v>
      </c>
      <c r="AH685" s="15">
        <v>1.52018762268963E-5</v>
      </c>
      <c r="AI685" s="15">
        <v>1.52002684332343E-5</v>
      </c>
      <c r="AJ685" s="15">
        <v>1.5196657146785E-5</v>
      </c>
      <c r="AK685" s="15">
        <v>1.5191962085429701E-5</v>
      </c>
      <c r="AL685" s="15">
        <v>1.5186754376075801E-5</v>
      </c>
      <c r="AM685" s="15">
        <v>1.51850462625128E-5</v>
      </c>
      <c r="AN685" s="15">
        <v>1.5184697559926401E-5</v>
      </c>
      <c r="AO685" s="15">
        <v>1.51840302685415E-5</v>
      </c>
      <c r="AP685" s="15">
        <v>1.51825093066402E-5</v>
      </c>
      <c r="AQ685" s="15">
        <v>1.5180412905623901E-5</v>
      </c>
      <c r="AR685" s="15">
        <v>1.5177676628982501E-5</v>
      </c>
      <c r="AS685" s="15">
        <v>1.5174701452950901E-5</v>
      </c>
      <c r="AT685" s="15">
        <v>1.5171482628081499E-5</v>
      </c>
      <c r="AU685" s="15">
        <v>1.51679957723446E-5</v>
      </c>
      <c r="AV685" s="15">
        <v>1.51621881713951E-5</v>
      </c>
    </row>
    <row r="686" spans="1:48" x14ac:dyDescent="0.25">
      <c r="A686" s="34" t="s">
        <v>2488</v>
      </c>
      <c r="B686">
        <v>2.0212059387199701E-4</v>
      </c>
      <c r="C686">
        <v>2.0212059387199701E-4</v>
      </c>
      <c r="D686">
        <v>2.04755803684486E-4</v>
      </c>
      <c r="E686">
        <v>2.0512325988388899E-4</v>
      </c>
      <c r="F686">
        <v>1.9948019914229701E-4</v>
      </c>
      <c r="G686">
        <v>1.85852222258964E-4</v>
      </c>
      <c r="H686">
        <v>1.9742908539179801E-4</v>
      </c>
      <c r="I686">
        <v>1.95836528156963E-4</v>
      </c>
      <c r="J686">
        <v>1.9446974918161701E-4</v>
      </c>
      <c r="K686">
        <v>1.9843372629099501E-4</v>
      </c>
      <c r="L686">
        <v>1.9688036535988601E-4</v>
      </c>
      <c r="M686">
        <v>2.0095852191910201E-4</v>
      </c>
      <c r="N686">
        <v>2.09237904314137E-4</v>
      </c>
      <c r="O686">
        <v>2.1093544365264E-4</v>
      </c>
      <c r="P686">
        <v>2.16058293700625E-4</v>
      </c>
      <c r="Q686">
        <v>2.2618393028975501E-4</v>
      </c>
      <c r="R686">
        <v>2.2631508710742199E-4</v>
      </c>
      <c r="S686">
        <v>2.2638497805976099E-4</v>
      </c>
      <c r="T686">
        <v>2.2637453171791999E-4</v>
      </c>
      <c r="U686">
        <v>2.2630133226944201E-4</v>
      </c>
      <c r="V686">
        <v>2.2622196537031499E-4</v>
      </c>
      <c r="W686">
        <v>2.26130843335239E-4</v>
      </c>
      <c r="X686">
        <v>2.2651944307578399E-4</v>
      </c>
      <c r="Y686">
        <v>2.2687748092354299E-4</v>
      </c>
      <c r="Z686">
        <v>2.2709162904035801E-4</v>
      </c>
      <c r="AA686">
        <v>2.27201908039174E-4</v>
      </c>
      <c r="AB686">
        <v>2.2724554951234399E-4</v>
      </c>
      <c r="AC686">
        <v>2.27259514321587E-4</v>
      </c>
      <c r="AD686">
        <v>2.2703880155541199E-4</v>
      </c>
      <c r="AE686">
        <v>2.2682520898780899E-4</v>
      </c>
      <c r="AF686">
        <v>2.26656208539235E-4</v>
      </c>
      <c r="AG686">
        <v>2.26327972242805E-4</v>
      </c>
      <c r="AH686">
        <v>2.2621982770279901E-4</v>
      </c>
      <c r="AI686">
        <v>2.2616276480132299E-4</v>
      </c>
      <c r="AJ686">
        <v>2.2609554523569299E-4</v>
      </c>
      <c r="AK686">
        <v>2.26020338067078E-4</v>
      </c>
      <c r="AL686">
        <v>2.2594016585067599E-4</v>
      </c>
      <c r="AM686">
        <v>2.25851461741493E-4</v>
      </c>
      <c r="AN686">
        <v>2.2578255200912499E-4</v>
      </c>
      <c r="AO686">
        <v>2.25709773629932E-4</v>
      </c>
      <c r="AP686">
        <v>2.2562325133237201E-4</v>
      </c>
      <c r="AQ686">
        <v>2.2552591314258801E-4</v>
      </c>
      <c r="AR686">
        <v>2.25407871238783E-4</v>
      </c>
      <c r="AS686">
        <v>2.25280771223873E-4</v>
      </c>
      <c r="AT686">
        <v>2.25145772193205E-4</v>
      </c>
      <c r="AU686">
        <v>2.2500314038062099E-4</v>
      </c>
      <c r="AV686">
        <v>2.24848818308107E-4</v>
      </c>
    </row>
    <row r="687" spans="1:48" x14ac:dyDescent="0.25">
      <c r="A687" s="34" t="s">
        <v>2489</v>
      </c>
      <c r="B687" s="15">
        <v>9.2320532301051893E-5</v>
      </c>
      <c r="C687" s="15">
        <v>9.2320532301051893E-5</v>
      </c>
      <c r="D687" s="15">
        <v>9.2315547871861796E-5</v>
      </c>
      <c r="E687" s="15">
        <v>9.5624015752907094E-5</v>
      </c>
      <c r="F687" s="15">
        <v>9.3323031726355295E-5</v>
      </c>
      <c r="G687" s="15">
        <v>9.7201488030453106E-5</v>
      </c>
      <c r="H687" s="15">
        <v>9.6426849461062704E-5</v>
      </c>
      <c r="I687" s="15">
        <v>9.6261090316691604E-5</v>
      </c>
      <c r="J687" s="15">
        <v>9.4777123978740107E-5</v>
      </c>
      <c r="K687" s="15">
        <v>9.6314046149735197E-5</v>
      </c>
      <c r="L687" s="15">
        <v>9.5448079024446693E-5</v>
      </c>
      <c r="M687" s="15">
        <v>9.5234305326191796E-5</v>
      </c>
      <c r="N687" s="15">
        <v>9.5470119107164906E-5</v>
      </c>
      <c r="O687" s="15">
        <v>9.2119375616179101E-5</v>
      </c>
      <c r="P687" s="15">
        <v>9.3052853313146898E-5</v>
      </c>
      <c r="Q687" s="15">
        <v>9.4926107587123704E-5</v>
      </c>
      <c r="R687" s="15">
        <v>9.4953309909155898E-5</v>
      </c>
      <c r="S687" s="15">
        <v>9.4952991886574701E-5</v>
      </c>
      <c r="T687" s="15">
        <v>9.4962055829971305E-5</v>
      </c>
      <c r="U687" s="15">
        <v>9.4934344076585796E-5</v>
      </c>
      <c r="V687" s="15">
        <v>9.4960431110278199E-5</v>
      </c>
      <c r="W687" s="15">
        <v>9.4933420129170501E-5</v>
      </c>
      <c r="X687" s="15">
        <v>9.5033348515016403E-5</v>
      </c>
      <c r="Y687" s="15">
        <v>9.51735487918763E-5</v>
      </c>
      <c r="Z687" s="15">
        <v>9.5227303844791898E-5</v>
      </c>
      <c r="AA687" s="15">
        <v>9.5257327815497498E-5</v>
      </c>
      <c r="AB687" s="15">
        <v>9.5273384544204199E-5</v>
      </c>
      <c r="AC687" s="15">
        <v>9.5263270583879995E-5</v>
      </c>
      <c r="AD687" s="15">
        <v>9.5205233001350494E-5</v>
      </c>
      <c r="AE687" s="15">
        <v>9.5134893311313106E-5</v>
      </c>
      <c r="AF687" s="15">
        <v>9.5092841671463906E-5</v>
      </c>
      <c r="AG687" s="15">
        <v>9.5017512964860803E-5</v>
      </c>
      <c r="AH687" s="15">
        <v>9.49827581372327E-5</v>
      </c>
      <c r="AI687" s="15">
        <v>9.4987391293818098E-5</v>
      </c>
      <c r="AJ687" s="15">
        <v>9.4973180580406504E-5</v>
      </c>
      <c r="AK687" s="15">
        <v>9.4957305033803601E-5</v>
      </c>
      <c r="AL687" s="15">
        <v>9.4940727333293903E-5</v>
      </c>
      <c r="AM687" s="15">
        <v>9.4956304405297102E-5</v>
      </c>
      <c r="AN687" s="15">
        <v>9.4936795825405901E-5</v>
      </c>
      <c r="AO687" s="15">
        <v>9.4921072891851702E-5</v>
      </c>
      <c r="AP687" s="15">
        <v>9.4900775544918395E-5</v>
      </c>
      <c r="AQ687" s="15">
        <v>9.48787834645756E-5</v>
      </c>
      <c r="AR687" s="15">
        <v>9.4853357031458795E-5</v>
      </c>
      <c r="AS687" s="15">
        <v>9.4824353286615103E-5</v>
      </c>
      <c r="AT687" s="15">
        <v>9.4794488833633796E-5</v>
      </c>
      <c r="AU687" s="15">
        <v>9.4763969806513403E-5</v>
      </c>
      <c r="AV687" s="15">
        <v>9.47062705392506E-5</v>
      </c>
    </row>
    <row r="688" spans="1:48" x14ac:dyDescent="0.25">
      <c r="A688" s="34" t="s">
        <v>2490</v>
      </c>
      <c r="B688">
        <v>3.4608817055983599E-4</v>
      </c>
      <c r="C688">
        <v>3.4608817055983599E-4</v>
      </c>
      <c r="D688">
        <v>3.4741230704256299E-4</v>
      </c>
      <c r="E688">
        <v>3.5446327640145198E-4</v>
      </c>
      <c r="F688">
        <v>3.6152264573328501E-4</v>
      </c>
      <c r="G688">
        <v>3.8964417216044001E-4</v>
      </c>
      <c r="H688">
        <v>4.0474165889518301E-4</v>
      </c>
      <c r="I688">
        <v>3.6486923151284799E-4</v>
      </c>
      <c r="J688">
        <v>3.8343644699828102E-4</v>
      </c>
      <c r="K688">
        <v>4.0278930886277002E-4</v>
      </c>
      <c r="L688">
        <v>4.0289022689150698E-4</v>
      </c>
      <c r="M688">
        <v>4.1719719787398798E-4</v>
      </c>
      <c r="N688">
        <v>4.1820686358011298E-4</v>
      </c>
      <c r="O688">
        <v>4.1167751645774202E-4</v>
      </c>
      <c r="P688">
        <v>4.1702334641209002E-4</v>
      </c>
      <c r="Q688">
        <v>4.3033780191978398E-4</v>
      </c>
      <c r="R688">
        <v>4.3046551802836201E-4</v>
      </c>
      <c r="S688">
        <v>4.30490977657193E-4</v>
      </c>
      <c r="T688">
        <v>4.3048043690678398E-4</v>
      </c>
      <c r="U688">
        <v>4.3036623842787998E-4</v>
      </c>
      <c r="V688">
        <v>4.3861237047192197E-4</v>
      </c>
      <c r="W688">
        <v>4.4689024252328501E-4</v>
      </c>
      <c r="X688">
        <v>4.5588161043671799E-4</v>
      </c>
      <c r="Y688">
        <v>4.6504414340480801E-4</v>
      </c>
      <c r="Z688">
        <v>4.74200768783782E-4</v>
      </c>
      <c r="AA688">
        <v>4.8341653949327099E-4</v>
      </c>
      <c r="AB688">
        <v>4.9273164157528904E-4</v>
      </c>
      <c r="AC688">
        <v>4.9171480486001097E-4</v>
      </c>
      <c r="AD688">
        <v>4.9042485710146298E-4</v>
      </c>
      <c r="AE688">
        <v>4.8911847711904097E-4</v>
      </c>
      <c r="AF688">
        <v>4.8788778298828798E-4</v>
      </c>
      <c r="AG688">
        <v>4.8649028571312098E-4</v>
      </c>
      <c r="AH688">
        <v>4.8534858672193002E-4</v>
      </c>
      <c r="AI688">
        <v>4.84308033053044E-4</v>
      </c>
      <c r="AJ688">
        <v>4.83241873017769E-4</v>
      </c>
      <c r="AK688">
        <v>4.8217002482918198E-4</v>
      </c>
      <c r="AL688">
        <v>4.8109667332745399E-4</v>
      </c>
      <c r="AM688">
        <v>4.80147439280549E-4</v>
      </c>
      <c r="AN688">
        <v>4.7914649765314001E-4</v>
      </c>
      <c r="AO688">
        <v>4.7813366110535899E-4</v>
      </c>
      <c r="AP688">
        <v>4.7709337709706602E-4</v>
      </c>
      <c r="AQ688">
        <v>4.7603138748507302E-4</v>
      </c>
      <c r="AR688">
        <v>4.7494439892320099E-4</v>
      </c>
      <c r="AS688">
        <v>4.7384114914604102E-4</v>
      </c>
      <c r="AT688">
        <v>4.72725440796742E-4</v>
      </c>
      <c r="AU688">
        <v>4.7160036941943203E-4</v>
      </c>
      <c r="AV688">
        <v>4.7031733987522198E-4</v>
      </c>
    </row>
    <row r="689" spans="1:48" x14ac:dyDescent="0.25">
      <c r="A689" s="34" t="s">
        <v>2491</v>
      </c>
      <c r="B689">
        <v>2.0582113677434399E-4</v>
      </c>
      <c r="C689">
        <v>2.0582113677434399E-4</v>
      </c>
      <c r="D689">
        <v>2.06039637517148E-4</v>
      </c>
      <c r="E689">
        <v>2.10305807115991E-4</v>
      </c>
      <c r="F689">
        <v>2.1436052635330399E-4</v>
      </c>
      <c r="G689">
        <v>2.31308838975606E-4</v>
      </c>
      <c r="H689">
        <v>2.3998097392006901E-4</v>
      </c>
      <c r="I689">
        <v>2.15340478416152E-4</v>
      </c>
      <c r="J689">
        <v>2.2763615848748499E-4</v>
      </c>
      <c r="K689">
        <v>2.39673298104416E-4</v>
      </c>
      <c r="L689">
        <v>2.39966444452671E-4</v>
      </c>
      <c r="M689">
        <v>2.4945925434310398E-4</v>
      </c>
      <c r="N689">
        <v>2.4971311824855498E-4</v>
      </c>
      <c r="O689">
        <v>2.45702453763205E-4</v>
      </c>
      <c r="P689">
        <v>2.4932558838724502E-4</v>
      </c>
      <c r="Q689">
        <v>2.5675737837880499E-4</v>
      </c>
      <c r="R689">
        <v>2.56963073562922E-4</v>
      </c>
      <c r="S689">
        <v>2.56950132531369E-4</v>
      </c>
      <c r="T689">
        <v>2.5705685155785101E-4</v>
      </c>
      <c r="U689">
        <v>2.5707275749682802E-4</v>
      </c>
      <c r="V689">
        <v>2.5778466489932098E-4</v>
      </c>
      <c r="W689">
        <v>2.5822078367705302E-4</v>
      </c>
      <c r="X689">
        <v>2.5920007558305198E-4</v>
      </c>
      <c r="Y689">
        <v>2.6011498562852301E-4</v>
      </c>
      <c r="Z689">
        <v>2.6092539734142199E-4</v>
      </c>
      <c r="AA689">
        <v>2.6168686848427702E-4</v>
      </c>
      <c r="AB689">
        <v>2.6242491644798698E-4</v>
      </c>
      <c r="AC689">
        <v>2.6269652697521198E-4</v>
      </c>
      <c r="AD689">
        <v>2.6286569401368098E-4</v>
      </c>
      <c r="AE689">
        <v>2.6299163680560902E-4</v>
      </c>
      <c r="AF689">
        <v>2.6314754309533599E-4</v>
      </c>
      <c r="AG689">
        <v>2.6325594614278499E-4</v>
      </c>
      <c r="AH689">
        <v>2.63457479407637E-4</v>
      </c>
      <c r="AI689">
        <v>2.6371397734633798E-4</v>
      </c>
      <c r="AJ689">
        <v>2.6392992230158199E-4</v>
      </c>
      <c r="AK689">
        <v>2.6412813012204598E-4</v>
      </c>
      <c r="AL689">
        <v>2.64315501230004E-4</v>
      </c>
      <c r="AM689">
        <v>2.6510738792878702E-4</v>
      </c>
      <c r="AN689">
        <v>2.6580881878908501E-4</v>
      </c>
      <c r="AO689">
        <v>2.6652122169404298E-4</v>
      </c>
      <c r="AP689">
        <v>2.6722073216689702E-4</v>
      </c>
      <c r="AQ689">
        <v>2.6791874140990701E-4</v>
      </c>
      <c r="AR689">
        <v>2.6859295601101699E-4</v>
      </c>
      <c r="AS689">
        <v>2.6924283236799798E-4</v>
      </c>
      <c r="AT689">
        <v>2.6987219151387702E-4</v>
      </c>
      <c r="AU689">
        <v>2.7049388384563401E-4</v>
      </c>
      <c r="AV689">
        <v>2.7012921499231603E-4</v>
      </c>
    </row>
    <row r="690" spans="1:48" x14ac:dyDescent="0.25">
      <c r="A690" s="34" t="s">
        <v>2492</v>
      </c>
      <c r="B690">
        <v>3.7558714261060202E-4</v>
      </c>
      <c r="C690">
        <v>3.7558714261060202E-4</v>
      </c>
      <c r="D690">
        <v>3.7658616079996898E-4</v>
      </c>
      <c r="E690">
        <v>3.8316438394336199E-4</v>
      </c>
      <c r="F690">
        <v>3.78477883560802E-4</v>
      </c>
      <c r="G690">
        <v>3.9024060228642199E-4</v>
      </c>
      <c r="H690">
        <v>3.9458207395053502E-4</v>
      </c>
      <c r="I690">
        <v>4.0821887846935901E-4</v>
      </c>
      <c r="J690">
        <v>4.1824879072813702E-4</v>
      </c>
      <c r="K690">
        <v>4.2250112050486801E-4</v>
      </c>
      <c r="L690">
        <v>4.3065516379971002E-4</v>
      </c>
      <c r="M690">
        <v>4.3529557419856103E-4</v>
      </c>
      <c r="N690">
        <v>4.5550759444040501E-4</v>
      </c>
      <c r="O690">
        <v>4.6722614071007001E-4</v>
      </c>
      <c r="P690">
        <v>4.7925521509027799E-4</v>
      </c>
      <c r="Q690">
        <v>5.0501437835383798E-4</v>
      </c>
      <c r="R690">
        <v>5.0515681355037495E-4</v>
      </c>
      <c r="S690">
        <v>5.0520198162405802E-4</v>
      </c>
      <c r="T690">
        <v>5.0522035477577301E-4</v>
      </c>
      <c r="U690">
        <v>5.0512639972039399E-4</v>
      </c>
      <c r="V690">
        <v>5.0880889371455898E-4</v>
      </c>
      <c r="W690">
        <v>5.1294477988205205E-4</v>
      </c>
      <c r="X690">
        <v>5.1803839269666399E-4</v>
      </c>
      <c r="Y690">
        <v>5.2333337181848004E-4</v>
      </c>
      <c r="Z690">
        <v>5.2860214636930001E-4</v>
      </c>
      <c r="AA690">
        <v>5.3388528774075505E-4</v>
      </c>
      <c r="AB690">
        <v>5.3918746312615505E-4</v>
      </c>
      <c r="AC690">
        <v>5.4059520866519704E-4</v>
      </c>
      <c r="AD690">
        <v>5.4164695014976801E-4</v>
      </c>
      <c r="AE690">
        <v>5.42599381108919E-4</v>
      </c>
      <c r="AF690">
        <v>5.4356861655636805E-4</v>
      </c>
      <c r="AG690">
        <v>5.4437019504633203E-4</v>
      </c>
      <c r="AH690">
        <v>5.4537400050613197E-4</v>
      </c>
      <c r="AI690">
        <v>5.4645850384478999E-4</v>
      </c>
      <c r="AJ690">
        <v>5.4751478659521705E-4</v>
      </c>
      <c r="AK690">
        <v>5.4855752450866596E-4</v>
      </c>
      <c r="AL690">
        <v>5.49591924350352E-4</v>
      </c>
      <c r="AM690">
        <v>5.5074436088729502E-4</v>
      </c>
      <c r="AN690">
        <v>5.5182546019747196E-4</v>
      </c>
      <c r="AO690">
        <v>5.5287156263752102E-4</v>
      </c>
      <c r="AP690">
        <v>5.53864348765282E-4</v>
      </c>
      <c r="AQ690">
        <v>5.54809304023349E-4</v>
      </c>
      <c r="AR690">
        <v>5.5569500845669903E-4</v>
      </c>
      <c r="AS690">
        <v>5.5653779587701399E-4</v>
      </c>
      <c r="AT690">
        <v>5.5733786968183597E-4</v>
      </c>
      <c r="AU690">
        <v>5.5809782361725699E-4</v>
      </c>
      <c r="AV690">
        <v>5.5869489595311399E-4</v>
      </c>
    </row>
    <row r="691" spans="1:48" x14ac:dyDescent="0.25">
      <c r="A691" s="34" t="s">
        <v>2493</v>
      </c>
      <c r="B691">
        <v>3.9180698791075599E-4</v>
      </c>
      <c r="C691">
        <v>3.9180698791075599E-4</v>
      </c>
      <c r="D691">
        <v>3.9189387990703302E-4</v>
      </c>
      <c r="E691">
        <v>4.0112538558393398E-4</v>
      </c>
      <c r="F691">
        <v>3.7975840402844601E-4</v>
      </c>
      <c r="G691">
        <v>3.7905731645404399E-4</v>
      </c>
      <c r="H691">
        <v>3.8975454314813597E-4</v>
      </c>
      <c r="I691">
        <v>3.87057425153714E-4</v>
      </c>
      <c r="J691">
        <v>3.8624144977432001E-4</v>
      </c>
      <c r="K691">
        <v>3.9109317322419802E-4</v>
      </c>
      <c r="L691">
        <v>3.9620888193879098E-4</v>
      </c>
      <c r="M691">
        <v>3.95141925456704E-4</v>
      </c>
      <c r="N691">
        <v>4.0155619798137502E-4</v>
      </c>
      <c r="O691">
        <v>4.0314203334724602E-4</v>
      </c>
      <c r="P691">
        <v>4.1115618016685602E-4</v>
      </c>
      <c r="Q691">
        <v>4.1797365948741003E-4</v>
      </c>
      <c r="R691">
        <v>4.1794896975292202E-4</v>
      </c>
      <c r="S691">
        <v>4.1785355460670403E-4</v>
      </c>
      <c r="T691">
        <v>4.1765465203887498E-4</v>
      </c>
      <c r="U691">
        <v>4.17330251342246E-4</v>
      </c>
      <c r="V691">
        <v>4.1711404407088898E-4</v>
      </c>
      <c r="W691">
        <v>4.1682381886814699E-4</v>
      </c>
      <c r="X691">
        <v>4.1682774389218102E-4</v>
      </c>
      <c r="Y691">
        <v>4.16789075505941E-4</v>
      </c>
      <c r="Z691">
        <v>4.1663516838164603E-4</v>
      </c>
      <c r="AA691">
        <v>4.1642958432972302E-4</v>
      </c>
      <c r="AB691">
        <v>4.16213922086507E-4</v>
      </c>
      <c r="AC691">
        <v>4.1593130363316302E-4</v>
      </c>
      <c r="AD691">
        <v>4.1554523352003498E-4</v>
      </c>
      <c r="AE691">
        <v>4.15179547089619E-4</v>
      </c>
      <c r="AF691">
        <v>4.1486219499979902E-4</v>
      </c>
      <c r="AG691">
        <v>4.1449115805074199E-4</v>
      </c>
      <c r="AH691">
        <v>4.1426156668717502E-4</v>
      </c>
      <c r="AI691">
        <v>4.1407522798465998E-4</v>
      </c>
      <c r="AJ691">
        <v>4.1387854614120199E-4</v>
      </c>
      <c r="AK691">
        <v>4.1368213598756801E-4</v>
      </c>
      <c r="AL691">
        <v>4.1348999484975201E-4</v>
      </c>
      <c r="AM691">
        <v>4.1331369196776901E-4</v>
      </c>
      <c r="AN691">
        <v>4.13087001147121E-4</v>
      </c>
      <c r="AO691">
        <v>4.1282418845566303E-4</v>
      </c>
      <c r="AP691">
        <v>4.1252015053576797E-4</v>
      </c>
      <c r="AQ691">
        <v>4.1217568262261298E-4</v>
      </c>
      <c r="AR691">
        <v>4.1183573484844098E-4</v>
      </c>
      <c r="AS691">
        <v>4.1148291731324502E-4</v>
      </c>
      <c r="AT691">
        <v>4.1111902894214002E-4</v>
      </c>
      <c r="AU691">
        <v>4.1074558428291498E-4</v>
      </c>
      <c r="AV691">
        <v>4.1031224950526901E-4</v>
      </c>
    </row>
    <row r="692" spans="1:48" x14ac:dyDescent="0.25">
      <c r="A692" s="34" t="s">
        <v>2494</v>
      </c>
      <c r="B692">
        <v>2.2654178529794101E-4</v>
      </c>
      <c r="C692">
        <v>2.2654178529794101E-4</v>
      </c>
      <c r="D692">
        <v>2.26542680141728E-4</v>
      </c>
      <c r="E692">
        <v>2.31464311609594E-4</v>
      </c>
      <c r="F692">
        <v>2.1880364040659901E-4</v>
      </c>
      <c r="G692">
        <v>2.16683981058746E-4</v>
      </c>
      <c r="H692">
        <v>2.2243397038738101E-4</v>
      </c>
      <c r="I692">
        <v>2.19996893032651E-4</v>
      </c>
      <c r="J692">
        <v>2.1696117634684701E-4</v>
      </c>
      <c r="K692">
        <v>2.18354583184636E-4</v>
      </c>
      <c r="L692">
        <v>2.19343608846836E-4</v>
      </c>
      <c r="M692">
        <v>2.1690919888254701E-4</v>
      </c>
      <c r="N692">
        <v>2.20162195544674E-4</v>
      </c>
      <c r="O692">
        <v>2.18989261582335E-4</v>
      </c>
      <c r="P692">
        <v>2.2137778194826201E-4</v>
      </c>
      <c r="Q692">
        <v>2.21566880514672E-4</v>
      </c>
      <c r="R692">
        <v>2.21601982692979E-4</v>
      </c>
      <c r="S692">
        <v>2.2158454725803201E-4</v>
      </c>
      <c r="T692">
        <v>2.2158197072544701E-4</v>
      </c>
      <c r="U692">
        <v>2.21564281993547E-4</v>
      </c>
      <c r="V692">
        <v>2.2158495395696199E-4</v>
      </c>
      <c r="W692">
        <v>2.2157779744599599E-4</v>
      </c>
      <c r="X692">
        <v>2.2159829097081199E-4</v>
      </c>
      <c r="Y692">
        <v>2.2168040049468099E-4</v>
      </c>
      <c r="Z692">
        <v>2.21693861486528E-4</v>
      </c>
      <c r="AA692">
        <v>2.2168640158699401E-4</v>
      </c>
      <c r="AB692">
        <v>2.21686654007753E-4</v>
      </c>
      <c r="AC692">
        <v>2.21612082551398E-4</v>
      </c>
      <c r="AD692">
        <v>2.21528534548923E-4</v>
      </c>
      <c r="AE692">
        <v>2.2144726987892899E-4</v>
      </c>
      <c r="AF692">
        <v>2.2137678031762799E-4</v>
      </c>
      <c r="AG692">
        <v>2.2129712533757099E-4</v>
      </c>
      <c r="AH692">
        <v>2.21243451405748E-4</v>
      </c>
      <c r="AI692">
        <v>2.2119879591111301E-4</v>
      </c>
      <c r="AJ692">
        <v>2.21150668065223E-4</v>
      </c>
      <c r="AK692">
        <v>2.2110313814714401E-4</v>
      </c>
      <c r="AL692">
        <v>2.2105605355879899E-4</v>
      </c>
      <c r="AM692">
        <v>2.2102501198156699E-4</v>
      </c>
      <c r="AN692">
        <v>2.20981678576055E-4</v>
      </c>
      <c r="AO692">
        <v>2.20935053052616E-4</v>
      </c>
      <c r="AP692">
        <v>2.2088133978639501E-4</v>
      </c>
      <c r="AQ692">
        <v>2.2080070581223499E-4</v>
      </c>
      <c r="AR692">
        <v>2.2073438528636099E-4</v>
      </c>
      <c r="AS692">
        <v>2.2066802285068999E-4</v>
      </c>
      <c r="AT692">
        <v>2.2059907872523199E-4</v>
      </c>
      <c r="AU692">
        <v>2.2052648678330301E-4</v>
      </c>
      <c r="AV692">
        <v>2.2045534658679701E-4</v>
      </c>
    </row>
    <row r="693" spans="1:48" x14ac:dyDescent="0.25">
      <c r="A693" s="34" t="s">
        <v>2495</v>
      </c>
      <c r="B693">
        <v>2.2421332843302401E-4</v>
      </c>
      <c r="C693">
        <v>2.2421332843302401E-4</v>
      </c>
      <c r="D693">
        <v>2.2486621369920601E-4</v>
      </c>
      <c r="E693">
        <v>2.23360673494696E-4</v>
      </c>
      <c r="F693">
        <v>2.17599067597298E-4</v>
      </c>
      <c r="G693">
        <v>2.34793049696671E-4</v>
      </c>
      <c r="H693">
        <v>2.3721695840586099E-4</v>
      </c>
      <c r="I693">
        <v>2.3013304692524899E-4</v>
      </c>
      <c r="J693">
        <v>2.3452418570509299E-4</v>
      </c>
      <c r="K693">
        <v>2.4894814691166098E-4</v>
      </c>
      <c r="L693">
        <v>2.57140853648389E-4</v>
      </c>
      <c r="M693">
        <v>2.5467031988041401E-4</v>
      </c>
      <c r="N693">
        <v>2.6335027002083298E-4</v>
      </c>
      <c r="O693">
        <v>2.6245847004789701E-4</v>
      </c>
      <c r="P693">
        <v>2.6823722045193199E-4</v>
      </c>
      <c r="Q693">
        <v>2.8336073294198702E-4</v>
      </c>
      <c r="R693">
        <v>2.8347292150943701E-4</v>
      </c>
      <c r="S693">
        <v>2.8350189201369503E-4</v>
      </c>
      <c r="T693">
        <v>2.8353621591705E-4</v>
      </c>
      <c r="U693">
        <v>2.8352157112138999E-4</v>
      </c>
      <c r="V693">
        <v>2.8735121401849502E-4</v>
      </c>
      <c r="W693">
        <v>2.9112965156810399E-4</v>
      </c>
      <c r="X693">
        <v>2.9532944449602098E-4</v>
      </c>
      <c r="Y693">
        <v>2.9957554294961003E-4</v>
      </c>
      <c r="Z693">
        <v>3.0375678392277801E-4</v>
      </c>
      <c r="AA693">
        <v>3.0792531062140898E-4</v>
      </c>
      <c r="AB693">
        <v>3.1210923387309502E-4</v>
      </c>
      <c r="AC693">
        <v>3.12380699744681E-4</v>
      </c>
      <c r="AD693">
        <v>3.1252095706062497E-4</v>
      </c>
      <c r="AE693">
        <v>3.1265101688752003E-4</v>
      </c>
      <c r="AF693">
        <v>3.1282968757165102E-4</v>
      </c>
      <c r="AG693">
        <v>3.1293515431208701E-4</v>
      </c>
      <c r="AH693">
        <v>3.1316826562432701E-4</v>
      </c>
      <c r="AI693">
        <v>3.1346091533871303E-4</v>
      </c>
      <c r="AJ693">
        <v>3.1373255862933598E-4</v>
      </c>
      <c r="AK693">
        <v>3.1399899417908499E-4</v>
      </c>
      <c r="AL693">
        <v>3.1426288164829202E-4</v>
      </c>
      <c r="AM693">
        <v>3.1465959744546502E-4</v>
      </c>
      <c r="AN693">
        <v>3.1501341817673798E-4</v>
      </c>
      <c r="AO693">
        <v>3.1536598928674602E-4</v>
      </c>
      <c r="AP693">
        <v>3.1569902774037398E-4</v>
      </c>
      <c r="AQ693">
        <v>3.1601760272922101E-4</v>
      </c>
      <c r="AR693">
        <v>3.1631916262629998E-4</v>
      </c>
      <c r="AS693">
        <v>3.16606969232129E-4</v>
      </c>
      <c r="AT693">
        <v>3.1688304812957699E-4</v>
      </c>
      <c r="AU693">
        <v>3.1715054036397301E-4</v>
      </c>
      <c r="AV693">
        <v>3.1723432233719898E-4</v>
      </c>
    </row>
    <row r="694" spans="1:48" x14ac:dyDescent="0.25">
      <c r="A694" s="34" t="s">
        <v>2496</v>
      </c>
      <c r="B694">
        <v>3.9724620993246499E-4</v>
      </c>
      <c r="C694">
        <v>3.9724620993246499E-4</v>
      </c>
      <c r="D694">
        <v>3.9713485298475498E-4</v>
      </c>
      <c r="E694">
        <v>4.0951925520239698E-4</v>
      </c>
      <c r="F694">
        <v>4.2067912393773402E-4</v>
      </c>
      <c r="G694">
        <v>4.8219018622833301E-4</v>
      </c>
      <c r="H694">
        <v>4.6906003690027102E-4</v>
      </c>
      <c r="I694">
        <v>4.6066641677841401E-4</v>
      </c>
      <c r="J694">
        <v>4.7700407321247601E-4</v>
      </c>
      <c r="K694">
        <v>4.8627362811374299E-4</v>
      </c>
      <c r="L694">
        <v>4.9014448409292197E-4</v>
      </c>
      <c r="M694">
        <v>4.9694704255058304E-4</v>
      </c>
      <c r="N694">
        <v>5.2983342417429699E-4</v>
      </c>
      <c r="O694">
        <v>5.18612434603509E-4</v>
      </c>
      <c r="P694">
        <v>5.2896338674430902E-4</v>
      </c>
      <c r="Q694">
        <v>5.6478503087914304E-4</v>
      </c>
      <c r="R694">
        <v>5.6489605179010102E-4</v>
      </c>
      <c r="S694">
        <v>5.6488651644701505E-4</v>
      </c>
      <c r="T694">
        <v>5.6493396477104397E-4</v>
      </c>
      <c r="U694">
        <v>5.6488179264991298E-4</v>
      </c>
      <c r="V694">
        <v>5.5656037213666903E-4</v>
      </c>
      <c r="W694">
        <v>5.4818148086054703E-4</v>
      </c>
      <c r="X694">
        <v>5.4031975289868897E-4</v>
      </c>
      <c r="Y694">
        <v>5.32546252890556E-4</v>
      </c>
      <c r="Z694">
        <v>5.2474945343547604E-4</v>
      </c>
      <c r="AA694">
        <v>5.1700496945082598E-4</v>
      </c>
      <c r="AB694">
        <v>5.0934523486156197E-4</v>
      </c>
      <c r="AC694">
        <v>5.0892285251330602E-4</v>
      </c>
      <c r="AD694">
        <v>5.0838505025472603E-4</v>
      </c>
      <c r="AE694">
        <v>5.07811075057799E-4</v>
      </c>
      <c r="AF694">
        <v>5.0727741542767402E-4</v>
      </c>
      <c r="AG694">
        <v>5.0669440548684204E-4</v>
      </c>
      <c r="AH694">
        <v>5.0620373003395505E-4</v>
      </c>
      <c r="AI694">
        <v>5.0577442604650196E-4</v>
      </c>
      <c r="AJ694">
        <v>5.0531444092098503E-4</v>
      </c>
      <c r="AK694">
        <v>5.0484785635490702E-4</v>
      </c>
      <c r="AL694">
        <v>5.0437824408811397E-4</v>
      </c>
      <c r="AM694">
        <v>5.0412239378804804E-4</v>
      </c>
      <c r="AN694">
        <v>5.0378037879191396E-4</v>
      </c>
      <c r="AO694">
        <v>5.0343138291883795E-4</v>
      </c>
      <c r="AP694">
        <v>5.0306185006510399E-4</v>
      </c>
      <c r="AQ694">
        <v>5.0267596322675395E-4</v>
      </c>
      <c r="AR694">
        <v>5.0227108966555405E-4</v>
      </c>
      <c r="AS694">
        <v>5.0184912046824395E-4</v>
      </c>
      <c r="AT694">
        <v>5.0141210239021405E-4</v>
      </c>
      <c r="AU694">
        <v>5.0096491457772595E-4</v>
      </c>
      <c r="AV694">
        <v>5.0024295957154399E-4</v>
      </c>
    </row>
    <row r="695" spans="1:48" x14ac:dyDescent="0.25">
      <c r="A695" s="34" t="s">
        <v>2497</v>
      </c>
      <c r="B695">
        <v>2.7352314090964698E-4</v>
      </c>
      <c r="C695">
        <v>2.7352314090964698E-4</v>
      </c>
      <c r="D695">
        <v>2.7358467318136601E-4</v>
      </c>
      <c r="E695">
        <v>2.8422371285670802E-4</v>
      </c>
      <c r="F695">
        <v>2.8815972491517099E-4</v>
      </c>
      <c r="G695">
        <v>3.1970793763864898E-4</v>
      </c>
      <c r="H695">
        <v>3.16274481503863E-4</v>
      </c>
      <c r="I695">
        <v>3.1647248354061802E-4</v>
      </c>
      <c r="J695">
        <v>3.2386361732486503E-4</v>
      </c>
      <c r="K695">
        <v>3.3554768455712399E-4</v>
      </c>
      <c r="L695">
        <v>3.3585678522624703E-4</v>
      </c>
      <c r="M695">
        <v>3.4454711176167902E-4</v>
      </c>
      <c r="N695">
        <v>3.6498377589986301E-4</v>
      </c>
      <c r="O695">
        <v>3.5733111428570098E-4</v>
      </c>
      <c r="P695">
        <v>3.6857354936028998E-4</v>
      </c>
      <c r="Q695">
        <v>3.9154709332016899E-4</v>
      </c>
      <c r="R695">
        <v>3.9161510477940601E-4</v>
      </c>
      <c r="S695">
        <v>3.9161069288378098E-4</v>
      </c>
      <c r="T695">
        <v>3.9163959246007199E-4</v>
      </c>
      <c r="U695">
        <v>3.9161035343767201E-4</v>
      </c>
      <c r="V695">
        <v>3.9362112312149399E-4</v>
      </c>
      <c r="W695">
        <v>3.9552637799033298E-4</v>
      </c>
      <c r="X695">
        <v>3.9768714072403098E-4</v>
      </c>
      <c r="Y695">
        <v>3.9981608836223202E-4</v>
      </c>
      <c r="Z695">
        <v>4.0185357536906801E-4</v>
      </c>
      <c r="AA695">
        <v>4.03840166296495E-4</v>
      </c>
      <c r="AB695">
        <v>4.0579813876643201E-4</v>
      </c>
      <c r="AC695">
        <v>4.05487259659261E-4</v>
      </c>
      <c r="AD695">
        <v>4.0508931240489202E-4</v>
      </c>
      <c r="AE695">
        <v>4.04669532639013E-4</v>
      </c>
      <c r="AF695">
        <v>4.0428192684630997E-4</v>
      </c>
      <c r="AG695">
        <v>4.0385684946935197E-4</v>
      </c>
      <c r="AH695">
        <v>4.03507161862277E-4</v>
      </c>
      <c r="AI695">
        <v>4.0320286048643701E-4</v>
      </c>
      <c r="AJ695">
        <v>4.0287848241181298E-4</v>
      </c>
      <c r="AK695">
        <v>4.0255030429412999E-4</v>
      </c>
      <c r="AL695">
        <v>4.0222114853546401E-4</v>
      </c>
      <c r="AM695">
        <v>4.0202137101445101E-4</v>
      </c>
      <c r="AN695">
        <v>4.0175719157324998E-4</v>
      </c>
      <c r="AO695">
        <v>4.0148253579905198E-4</v>
      </c>
      <c r="AP695">
        <v>4.0118978984866898E-4</v>
      </c>
      <c r="AQ695">
        <v>4.0088255913232299E-4</v>
      </c>
      <c r="AR695">
        <v>4.0055818961041501E-4</v>
      </c>
      <c r="AS695">
        <v>4.0022030246671602E-4</v>
      </c>
      <c r="AT695">
        <v>3.99870954744174E-4</v>
      </c>
      <c r="AU695">
        <v>3.9951338663473301E-4</v>
      </c>
      <c r="AV695">
        <v>3.99007626056403E-4</v>
      </c>
    </row>
    <row r="696" spans="1:48" x14ac:dyDescent="0.25">
      <c r="A696" s="34" t="s">
        <v>2498</v>
      </c>
      <c r="B696">
        <v>3.40873995233587E-4</v>
      </c>
      <c r="C696">
        <v>3.40873995233587E-4</v>
      </c>
      <c r="D696">
        <v>3.4257846156903501E-4</v>
      </c>
      <c r="E696">
        <v>3.42993385289527E-4</v>
      </c>
      <c r="F696">
        <v>3.3188942185213399E-4</v>
      </c>
      <c r="G696">
        <v>3.3751333397056399E-4</v>
      </c>
      <c r="H696">
        <v>3.52393924325636E-4</v>
      </c>
      <c r="I696">
        <v>3.4903037216457299E-4</v>
      </c>
      <c r="J696">
        <v>3.4564153954391599E-4</v>
      </c>
      <c r="K696">
        <v>3.5373547394853302E-4</v>
      </c>
      <c r="L696">
        <v>3.54117731994063E-4</v>
      </c>
      <c r="M696">
        <v>3.5630399904471201E-4</v>
      </c>
      <c r="N696">
        <v>3.65344262847009E-4</v>
      </c>
      <c r="O696">
        <v>3.6592807468599801E-4</v>
      </c>
      <c r="P696">
        <v>3.7050453625833598E-4</v>
      </c>
      <c r="Q696">
        <v>3.7596707383411699E-4</v>
      </c>
      <c r="R696">
        <v>3.7609974201193602E-4</v>
      </c>
      <c r="S696">
        <v>3.7611964533765501E-4</v>
      </c>
      <c r="T696">
        <v>3.7620937259106701E-4</v>
      </c>
      <c r="U696">
        <v>3.7617536262025698E-4</v>
      </c>
      <c r="V696">
        <v>3.7637846584207099E-4</v>
      </c>
      <c r="W696">
        <v>3.7637941478524899E-4</v>
      </c>
      <c r="X696">
        <v>3.7689009528956498E-4</v>
      </c>
      <c r="Y696">
        <v>3.7736603140012102E-4</v>
      </c>
      <c r="Z696">
        <v>3.7768494372876098E-4</v>
      </c>
      <c r="AA696">
        <v>3.7791009248895201E-4</v>
      </c>
      <c r="AB696">
        <v>3.7808427384962602E-4</v>
      </c>
      <c r="AC696">
        <v>3.7812525056600798E-4</v>
      </c>
      <c r="AD696">
        <v>3.7799219490391702E-4</v>
      </c>
      <c r="AE696">
        <v>3.7780978526705798E-4</v>
      </c>
      <c r="AF696">
        <v>3.7768186836898901E-4</v>
      </c>
      <c r="AG696">
        <v>3.7746981020776401E-4</v>
      </c>
      <c r="AH696">
        <v>3.7739896054455203E-4</v>
      </c>
      <c r="AI696">
        <v>3.7741793501314699E-4</v>
      </c>
      <c r="AJ696">
        <v>3.7739995249201402E-4</v>
      </c>
      <c r="AK696">
        <v>3.7737343899995598E-4</v>
      </c>
      <c r="AL696">
        <v>3.7734343045463698E-4</v>
      </c>
      <c r="AM696">
        <v>3.7749300237101101E-4</v>
      </c>
      <c r="AN696">
        <v>3.77543128898007E-4</v>
      </c>
      <c r="AO696">
        <v>3.7758948923276103E-4</v>
      </c>
      <c r="AP696">
        <v>3.7761822726219699E-4</v>
      </c>
      <c r="AQ696">
        <v>3.7763525249771102E-4</v>
      </c>
      <c r="AR696">
        <v>3.7763114353372599E-4</v>
      </c>
      <c r="AS696">
        <v>3.77616287510321E-4</v>
      </c>
      <c r="AT696">
        <v>3.7759043329577499E-4</v>
      </c>
      <c r="AU696">
        <v>3.7755545583902198E-4</v>
      </c>
      <c r="AV696">
        <v>3.7739674581113703E-4</v>
      </c>
    </row>
    <row r="697" spans="1:48" x14ac:dyDescent="0.25">
      <c r="A697" s="34" t="s">
        <v>2499</v>
      </c>
      <c r="B697">
        <v>1.86881249557996E-4</v>
      </c>
      <c r="C697">
        <v>1.86881249557996E-4</v>
      </c>
      <c r="D697">
        <v>1.8685920550308801E-4</v>
      </c>
      <c r="E697">
        <v>1.8235973061325701E-4</v>
      </c>
      <c r="F697">
        <v>1.7397227848310701E-4</v>
      </c>
      <c r="G697">
        <v>1.7818724176145599E-4</v>
      </c>
      <c r="H697">
        <v>1.91851631730177E-4</v>
      </c>
      <c r="I697">
        <v>1.8833819929821199E-4</v>
      </c>
      <c r="J697">
        <v>1.86943061403358E-4</v>
      </c>
      <c r="K697">
        <v>1.89122835621038E-4</v>
      </c>
      <c r="L697">
        <v>1.9440824313356401E-4</v>
      </c>
      <c r="M697">
        <v>2.0242514671021299E-4</v>
      </c>
      <c r="N697">
        <v>2.0810585301253001E-4</v>
      </c>
      <c r="O697">
        <v>2.0602186434228299E-4</v>
      </c>
      <c r="P697">
        <v>2.05791948205643E-4</v>
      </c>
      <c r="Q697">
        <v>2.06174650332602E-4</v>
      </c>
      <c r="R697">
        <v>2.06444593890378E-4</v>
      </c>
      <c r="S697">
        <v>2.0640535076681899E-4</v>
      </c>
      <c r="T697">
        <v>2.0656192966439301E-4</v>
      </c>
      <c r="U697">
        <v>2.0661007396351899E-4</v>
      </c>
      <c r="V697">
        <v>2.0763952196457E-4</v>
      </c>
      <c r="W697">
        <v>2.0827364488453301E-4</v>
      </c>
      <c r="X697">
        <v>2.0959490787375999E-4</v>
      </c>
      <c r="Y697">
        <v>2.1081077508656499E-4</v>
      </c>
      <c r="Z697">
        <v>2.1192748489075601E-4</v>
      </c>
      <c r="AA697">
        <v>2.1302324939496999E-4</v>
      </c>
      <c r="AB697">
        <v>2.1413028343251399E-4</v>
      </c>
      <c r="AC697">
        <v>2.14534277404835E-4</v>
      </c>
      <c r="AD697">
        <v>2.1486806325545001E-4</v>
      </c>
      <c r="AE697">
        <v>2.1515352056686901E-4</v>
      </c>
      <c r="AF697">
        <v>2.1547757460588799E-4</v>
      </c>
      <c r="AG697">
        <v>2.1577532135762701E-4</v>
      </c>
      <c r="AH697">
        <v>2.1616278664408201E-4</v>
      </c>
      <c r="AI697">
        <v>2.1661838144010001E-4</v>
      </c>
      <c r="AJ697">
        <v>2.17007447380297E-4</v>
      </c>
      <c r="AK697">
        <v>2.1737292620259001E-4</v>
      </c>
      <c r="AL697">
        <v>2.17727926170316E-4</v>
      </c>
      <c r="AM697">
        <v>2.1909179527944601E-4</v>
      </c>
      <c r="AN697">
        <v>2.20304441901214E-4</v>
      </c>
      <c r="AO697">
        <v>2.2153909529234799E-4</v>
      </c>
      <c r="AP697">
        <v>2.2275198373330701E-4</v>
      </c>
      <c r="AQ697">
        <v>2.23985172553105E-4</v>
      </c>
      <c r="AR697">
        <v>2.2518711329209799E-4</v>
      </c>
      <c r="AS697">
        <v>2.26359056765811E-4</v>
      </c>
      <c r="AT697">
        <v>2.2751501948611099E-4</v>
      </c>
      <c r="AU697">
        <v>2.2867363316794099E-4</v>
      </c>
      <c r="AV697">
        <v>2.28088893531238E-4</v>
      </c>
    </row>
    <row r="698" spans="1:48" x14ac:dyDescent="0.25">
      <c r="A698" s="34" t="s">
        <v>2500</v>
      </c>
      <c r="B698">
        <v>1.9450598166912199E-3</v>
      </c>
      <c r="C698">
        <v>1.9450598166912199E-3</v>
      </c>
      <c r="D698">
        <v>1.9413903807983599E-3</v>
      </c>
      <c r="E698">
        <v>1.9568741894813398E-3</v>
      </c>
      <c r="F698">
        <v>1.91044663559019E-3</v>
      </c>
      <c r="G698">
        <v>1.90258248382487E-3</v>
      </c>
      <c r="H698">
        <v>1.9789159543507E-3</v>
      </c>
      <c r="I698">
        <v>1.9835316079222899E-3</v>
      </c>
      <c r="J698">
        <v>1.9662796847736701E-3</v>
      </c>
      <c r="K698">
        <v>1.9686147065278098E-3</v>
      </c>
      <c r="L698">
        <v>1.98051279319616E-3</v>
      </c>
      <c r="M698">
        <v>2.0097484418485699E-3</v>
      </c>
      <c r="N698">
        <v>2.0508124473219099E-3</v>
      </c>
      <c r="O698">
        <v>2.01943139679139E-3</v>
      </c>
      <c r="P698">
        <v>2.0757967313458701E-3</v>
      </c>
      <c r="Q698">
        <v>2.09133308868507E-3</v>
      </c>
      <c r="R698">
        <v>2.0917794549245501E-3</v>
      </c>
      <c r="S698">
        <v>2.0919072577788699E-3</v>
      </c>
      <c r="T698">
        <v>2.0919488049285801E-3</v>
      </c>
      <c r="U698">
        <v>2.0913936074765898E-3</v>
      </c>
      <c r="V698">
        <v>2.0912533938796602E-3</v>
      </c>
      <c r="W698">
        <v>2.0908045974982301E-3</v>
      </c>
      <c r="X698">
        <v>2.0824853889678798E-3</v>
      </c>
      <c r="Y698">
        <v>2.0789516856039802E-3</v>
      </c>
      <c r="Z698">
        <v>2.0761152320632301E-3</v>
      </c>
      <c r="AA698">
        <v>2.0735506117659699E-3</v>
      </c>
      <c r="AB698">
        <v>2.07116777951393E-3</v>
      </c>
      <c r="AC698">
        <v>2.0685135103756299E-3</v>
      </c>
      <c r="AD698">
        <v>2.0699186432121398E-3</v>
      </c>
      <c r="AE698">
        <v>2.0691799473353699E-3</v>
      </c>
      <c r="AF698">
        <v>2.0679864890448198E-3</v>
      </c>
      <c r="AG698">
        <v>2.0707628207883898E-3</v>
      </c>
      <c r="AH698">
        <v>2.0668619827388501E-3</v>
      </c>
      <c r="AI698">
        <v>2.0646241971990702E-3</v>
      </c>
      <c r="AJ698">
        <v>2.06246961633306E-3</v>
      </c>
      <c r="AK698">
        <v>2.0603008804879201E-3</v>
      </c>
      <c r="AL698">
        <v>2.0581520030031001E-3</v>
      </c>
      <c r="AM698">
        <v>2.05739723432784E-3</v>
      </c>
      <c r="AN698">
        <v>2.05606903164934E-3</v>
      </c>
      <c r="AO698">
        <v>2.0545461344598599E-3</v>
      </c>
      <c r="AP698">
        <v>2.0528644253921102E-3</v>
      </c>
      <c r="AQ698">
        <v>2.0510858039003701E-3</v>
      </c>
      <c r="AR698">
        <v>2.04965558651922E-3</v>
      </c>
      <c r="AS698">
        <v>2.04797747135243E-3</v>
      </c>
      <c r="AT698">
        <v>2.04620434766464E-3</v>
      </c>
      <c r="AU698">
        <v>2.0443685486992401E-3</v>
      </c>
      <c r="AV698">
        <v>2.04205123697634E-3</v>
      </c>
    </row>
    <row r="699" spans="1:48" x14ac:dyDescent="0.25">
      <c r="A699" s="34" t="s">
        <v>2501</v>
      </c>
      <c r="B699">
        <v>1.1399277829558501E-4</v>
      </c>
      <c r="C699">
        <v>1.1399277829558599E-4</v>
      </c>
      <c r="D699">
        <v>1.13992669111881E-4</v>
      </c>
      <c r="E699">
        <v>1.1520425609641099E-4</v>
      </c>
      <c r="F699">
        <v>1.1414033003251101E-4</v>
      </c>
      <c r="G699">
        <v>1.12945623005014E-4</v>
      </c>
      <c r="H699">
        <v>1.18140694265582E-4</v>
      </c>
      <c r="I699">
        <v>1.2008700531445699E-4</v>
      </c>
      <c r="J699">
        <v>1.19989242185874E-4</v>
      </c>
      <c r="K699">
        <v>1.2080059956208999E-4</v>
      </c>
      <c r="L699">
        <v>1.2227189241972999E-4</v>
      </c>
      <c r="M699">
        <v>1.25051062676465E-4</v>
      </c>
      <c r="N699">
        <v>1.27800158877937E-4</v>
      </c>
      <c r="O699">
        <v>1.2552715264683501E-4</v>
      </c>
      <c r="P699">
        <v>1.3035068980611601E-4</v>
      </c>
      <c r="Q699">
        <v>1.3057249464058299E-4</v>
      </c>
      <c r="R699">
        <v>1.3061325299726199E-4</v>
      </c>
      <c r="S699">
        <v>1.3063157905727601E-4</v>
      </c>
      <c r="T699">
        <v>1.3063304013459501E-4</v>
      </c>
      <c r="U699">
        <v>1.3062113907557401E-4</v>
      </c>
      <c r="V699">
        <v>1.3059817853462101E-4</v>
      </c>
      <c r="W699">
        <v>1.3056430573776901E-4</v>
      </c>
      <c r="X699">
        <v>1.2972286777878099E-4</v>
      </c>
      <c r="Y699">
        <v>1.2927007777137201E-4</v>
      </c>
      <c r="Z699">
        <v>1.2895315303111099E-4</v>
      </c>
      <c r="AA699">
        <v>1.2869914893122E-4</v>
      </c>
      <c r="AB699">
        <v>1.2848254803997901E-4</v>
      </c>
      <c r="AC699">
        <v>1.28275022431931E-4</v>
      </c>
      <c r="AD699">
        <v>1.2847307383322801E-4</v>
      </c>
      <c r="AE699">
        <v>1.2850216584119501E-4</v>
      </c>
      <c r="AF699">
        <v>1.2847054283770599E-4</v>
      </c>
      <c r="AG699">
        <v>1.2881286608202799E-4</v>
      </c>
      <c r="AH699">
        <v>1.2856126993611501E-4</v>
      </c>
      <c r="AI699">
        <v>1.2841869084525301E-4</v>
      </c>
      <c r="AJ699">
        <v>1.2831023920496199E-4</v>
      </c>
      <c r="AK699">
        <v>1.2821684191153301E-4</v>
      </c>
      <c r="AL699">
        <v>1.28133467082365E-4</v>
      </c>
      <c r="AM699">
        <v>1.28145815995873E-4</v>
      </c>
      <c r="AN699">
        <v>1.28134565793354E-4</v>
      </c>
      <c r="AO699">
        <v>1.2810540838570299E-4</v>
      </c>
      <c r="AP699">
        <v>1.2806530079036599E-4</v>
      </c>
      <c r="AQ699">
        <v>1.28019827067309E-4</v>
      </c>
      <c r="AR699">
        <v>1.2800763234473701E-4</v>
      </c>
      <c r="AS699">
        <v>1.2797707371930099E-4</v>
      </c>
      <c r="AT699">
        <v>1.27938821341165E-4</v>
      </c>
      <c r="AU699">
        <v>1.2789625926320499E-4</v>
      </c>
      <c r="AV699">
        <v>1.27828500182261E-4</v>
      </c>
    </row>
    <row r="700" spans="1:48" x14ac:dyDescent="0.25">
      <c r="A700" s="34" t="s">
        <v>2502</v>
      </c>
      <c r="B700">
        <v>8.3574634728585703E-4</v>
      </c>
      <c r="C700">
        <v>8.3574634728585703E-4</v>
      </c>
      <c r="D700">
        <v>8.3086427546580203E-4</v>
      </c>
      <c r="E700">
        <v>8.3329082725643402E-4</v>
      </c>
      <c r="F700">
        <v>8.1888409518478201E-4</v>
      </c>
      <c r="G700">
        <v>8.1920664897158595E-4</v>
      </c>
      <c r="H700">
        <v>8.51328317332668E-4</v>
      </c>
      <c r="I700">
        <v>8.4699216187359805E-4</v>
      </c>
      <c r="J700">
        <v>8.5021593599313595E-4</v>
      </c>
      <c r="K700">
        <v>8.6308874888704095E-4</v>
      </c>
      <c r="L700">
        <v>8.5934165172324396E-4</v>
      </c>
      <c r="M700">
        <v>8.5775226125066296E-4</v>
      </c>
      <c r="N700">
        <v>8.7362019543857697E-4</v>
      </c>
      <c r="O700">
        <v>8.5887654667719305E-4</v>
      </c>
      <c r="P700">
        <v>8.8952140575411596E-4</v>
      </c>
      <c r="Q700">
        <v>9.1086702684442403E-4</v>
      </c>
      <c r="R700">
        <v>9.1122358088386603E-4</v>
      </c>
      <c r="S700">
        <v>9.1144280426543696E-4</v>
      </c>
      <c r="T700">
        <v>9.1180828971748704E-4</v>
      </c>
      <c r="U700">
        <v>9.1188670978194599E-4</v>
      </c>
      <c r="V700">
        <v>9.1211531561550304E-4</v>
      </c>
      <c r="W700">
        <v>9.1152158370501704E-4</v>
      </c>
      <c r="X700">
        <v>9.1123548978399704E-4</v>
      </c>
      <c r="Y700">
        <v>9.1117688737020605E-4</v>
      </c>
      <c r="Z700">
        <v>9.1084895821811696E-4</v>
      </c>
      <c r="AA700">
        <v>9.1038011799283395E-4</v>
      </c>
      <c r="AB700">
        <v>9.0985184205699199E-4</v>
      </c>
      <c r="AC700">
        <v>9.0896961888316003E-4</v>
      </c>
      <c r="AD700">
        <v>9.0810937571361998E-4</v>
      </c>
      <c r="AE700">
        <v>9.0697979945576497E-4</v>
      </c>
      <c r="AF700">
        <v>9.0598564209602597E-4</v>
      </c>
      <c r="AG700">
        <v>9.0518253204768502E-4</v>
      </c>
      <c r="AH700">
        <v>9.0423744630464104E-4</v>
      </c>
      <c r="AI700">
        <v>9.0367064684531502E-4</v>
      </c>
      <c r="AJ700">
        <v>9.0310828010119301E-4</v>
      </c>
      <c r="AK700">
        <v>9.0259745168987495E-4</v>
      </c>
      <c r="AL700">
        <v>9.0213369773950696E-4</v>
      </c>
      <c r="AM700">
        <v>9.0230983262783897E-4</v>
      </c>
      <c r="AN700">
        <v>9.0228273798913499E-4</v>
      </c>
      <c r="AO700">
        <v>9.0226494890722402E-4</v>
      </c>
      <c r="AP700">
        <v>9.0221451450994195E-4</v>
      </c>
      <c r="AQ700">
        <v>9.0213832132209602E-4</v>
      </c>
      <c r="AR700">
        <v>9.0209592776731404E-4</v>
      </c>
      <c r="AS700">
        <v>9.0201751622246101E-4</v>
      </c>
      <c r="AT700">
        <v>9.0191402961357805E-4</v>
      </c>
      <c r="AU700">
        <v>9.0179091809546095E-4</v>
      </c>
      <c r="AV700">
        <v>9.0132441742998403E-4</v>
      </c>
    </row>
    <row r="701" spans="1:48" x14ac:dyDescent="0.25">
      <c r="A701" s="34" t="s">
        <v>2503</v>
      </c>
      <c r="B701">
        <v>1.3835187564510099E-3</v>
      </c>
      <c r="C701">
        <v>1.3835187564510099E-3</v>
      </c>
      <c r="D701">
        <v>1.36978421994053E-3</v>
      </c>
      <c r="E701">
        <v>1.12890990986892E-3</v>
      </c>
      <c r="F701">
        <v>1.15771891894696E-3</v>
      </c>
      <c r="G701">
        <v>1.3771367019985599E-3</v>
      </c>
      <c r="H701">
        <v>1.1355129565203701E-3</v>
      </c>
      <c r="I701">
        <v>1.3172250865327499E-3</v>
      </c>
      <c r="J701">
        <v>1.00513403063626E-3</v>
      </c>
      <c r="K701">
        <v>1.03610014357152E-3</v>
      </c>
      <c r="L701">
        <v>9.5396548126320299E-4</v>
      </c>
      <c r="M701">
        <v>8.7485320784457205E-4</v>
      </c>
      <c r="N701">
        <v>1.00617883810553E-3</v>
      </c>
      <c r="O701">
        <v>9.6732781371631495E-4</v>
      </c>
      <c r="P701">
        <v>9.8572683367268896E-4</v>
      </c>
      <c r="Q701">
        <v>1.0005296721767201E-3</v>
      </c>
      <c r="R701">
        <v>1.0007586712983E-3</v>
      </c>
      <c r="S701">
        <v>1.00136499504081E-3</v>
      </c>
      <c r="T701">
        <v>1.00213676129147E-3</v>
      </c>
      <c r="U701">
        <v>1.00274796837073E-3</v>
      </c>
      <c r="V701">
        <v>1.0032859793420799E-3</v>
      </c>
      <c r="W701">
        <v>1.0031913872506301E-3</v>
      </c>
      <c r="X701">
        <v>1.0036072836120599E-3</v>
      </c>
      <c r="Y701">
        <v>1.0045284947969601E-3</v>
      </c>
      <c r="Z701">
        <v>1.0053796080713999E-3</v>
      </c>
      <c r="AA701">
        <v>1.0061348384129199E-3</v>
      </c>
      <c r="AB701">
        <v>1.0068399865678999E-3</v>
      </c>
      <c r="AC701">
        <v>1.00730686143067E-3</v>
      </c>
      <c r="AD701">
        <v>1.0079014575505201E-3</v>
      </c>
      <c r="AE701">
        <v>1.0082662188123199E-3</v>
      </c>
      <c r="AF701">
        <v>1.0086407253158301E-3</v>
      </c>
      <c r="AG701">
        <v>1.0091752854722001E-3</v>
      </c>
      <c r="AH701">
        <v>1.00935851707318E-3</v>
      </c>
      <c r="AI701">
        <v>1.00959560309379E-3</v>
      </c>
      <c r="AJ701">
        <v>1.00971434327343E-3</v>
      </c>
      <c r="AK701">
        <v>1.0097664406132701E-3</v>
      </c>
      <c r="AL701">
        <v>1.00976411691989E-3</v>
      </c>
      <c r="AM701">
        <v>1.0101846665612399E-3</v>
      </c>
      <c r="AN701">
        <v>1.01030653365486E-3</v>
      </c>
      <c r="AO701">
        <v>1.01035724908397E-3</v>
      </c>
      <c r="AP701">
        <v>1.0103943754678499E-3</v>
      </c>
      <c r="AQ701">
        <v>1.01040622189096E-3</v>
      </c>
      <c r="AR701">
        <v>1.01041674201154E-3</v>
      </c>
      <c r="AS701">
        <v>1.0103482483155299E-3</v>
      </c>
      <c r="AT701">
        <v>1.0102421001517601E-3</v>
      </c>
      <c r="AU701">
        <v>1.01011172673271E-3</v>
      </c>
      <c r="AV701">
        <v>1.0097037481554801E-3</v>
      </c>
    </row>
    <row r="702" spans="1:48" x14ac:dyDescent="0.25">
      <c r="A702" s="34" t="s">
        <v>2504</v>
      </c>
      <c r="B702">
        <v>8.0432603977267003E-4</v>
      </c>
      <c r="C702">
        <v>8.0432603977267101E-4</v>
      </c>
      <c r="D702">
        <v>8.0307450963580998E-4</v>
      </c>
      <c r="E702">
        <v>7.8238901719016897E-4</v>
      </c>
      <c r="F702">
        <v>7.3331929581864905E-4</v>
      </c>
      <c r="G702">
        <v>8.1592130011835795E-4</v>
      </c>
      <c r="H702">
        <v>8.2918971680022197E-4</v>
      </c>
      <c r="I702">
        <v>7.7745483233910499E-4</v>
      </c>
      <c r="J702">
        <v>7.5739131946259098E-4</v>
      </c>
      <c r="K702">
        <v>7.7226077147951003E-4</v>
      </c>
      <c r="L702">
        <v>7.7100932930789705E-4</v>
      </c>
      <c r="M702">
        <v>7.51933492058117E-4</v>
      </c>
      <c r="N702">
        <v>7.9297659372679302E-4</v>
      </c>
      <c r="O702">
        <v>8.1592105712046498E-4</v>
      </c>
      <c r="P702">
        <v>8.0316526830603396E-4</v>
      </c>
      <c r="Q702">
        <v>8.1735657565136597E-4</v>
      </c>
      <c r="R702">
        <v>8.1786264524786104E-4</v>
      </c>
      <c r="S702">
        <v>8.1814756555549705E-4</v>
      </c>
      <c r="T702">
        <v>8.1833146879981195E-4</v>
      </c>
      <c r="U702">
        <v>8.1833210123282004E-4</v>
      </c>
      <c r="V702">
        <v>8.1831040985962599E-4</v>
      </c>
      <c r="W702">
        <v>8.1819734428530296E-4</v>
      </c>
      <c r="X702">
        <v>8.1826674788948103E-4</v>
      </c>
      <c r="Y702">
        <v>8.1894708670960195E-4</v>
      </c>
      <c r="Z702">
        <v>8.19516996742505E-4</v>
      </c>
      <c r="AA702">
        <v>8.19914508877391E-4</v>
      </c>
      <c r="AB702">
        <v>8.2024399017048696E-4</v>
      </c>
      <c r="AC702">
        <v>8.2038505187874802E-4</v>
      </c>
      <c r="AD702">
        <v>8.2067979010073304E-4</v>
      </c>
      <c r="AE702">
        <v>8.2060493379926497E-4</v>
      </c>
      <c r="AF702">
        <v>8.2051823839904899E-4</v>
      </c>
      <c r="AG702">
        <v>8.20691833677361E-4</v>
      </c>
      <c r="AH702">
        <v>8.2035274544266896E-4</v>
      </c>
      <c r="AI702">
        <v>8.2034409089470895E-4</v>
      </c>
      <c r="AJ702">
        <v>8.2036521869144699E-4</v>
      </c>
      <c r="AK702">
        <v>8.20349699489402E-4</v>
      </c>
      <c r="AL702">
        <v>8.20322981071797E-4</v>
      </c>
      <c r="AM702">
        <v>8.2060177066979698E-4</v>
      </c>
      <c r="AN702">
        <v>8.2080038025245301E-4</v>
      </c>
      <c r="AO702">
        <v>8.2089870706866797E-4</v>
      </c>
      <c r="AP702">
        <v>8.2093723016508197E-4</v>
      </c>
      <c r="AQ702">
        <v>8.2093578211181895E-4</v>
      </c>
      <c r="AR702">
        <v>8.2091066788385705E-4</v>
      </c>
      <c r="AS702">
        <v>8.20811457212013E-4</v>
      </c>
      <c r="AT702">
        <v>8.2067366547320796E-4</v>
      </c>
      <c r="AU702">
        <v>8.2050793960413001E-4</v>
      </c>
      <c r="AV702">
        <v>8.2008141318320104E-4</v>
      </c>
    </row>
    <row r="703" spans="1:48" x14ac:dyDescent="0.25">
      <c r="A703" s="34" t="s">
        <v>2505</v>
      </c>
      <c r="B703">
        <v>6.5285007284956401E-4</v>
      </c>
      <c r="C703">
        <v>6.5285007284956401E-4</v>
      </c>
      <c r="D703">
        <v>6.5681921906508096E-4</v>
      </c>
      <c r="E703">
        <v>6.5491053935423703E-4</v>
      </c>
      <c r="F703">
        <v>6.2451196743250499E-4</v>
      </c>
      <c r="G703">
        <v>6.0459973431974698E-4</v>
      </c>
      <c r="H703">
        <v>6.3230666854923899E-4</v>
      </c>
      <c r="I703">
        <v>6.28883289500342E-4</v>
      </c>
      <c r="J703">
        <v>6.1425907057630199E-4</v>
      </c>
      <c r="K703">
        <v>6.1909498239656096E-4</v>
      </c>
      <c r="L703">
        <v>6.1760865406814997E-4</v>
      </c>
      <c r="M703">
        <v>6.1946876600269397E-4</v>
      </c>
      <c r="N703">
        <v>6.3663540189955897E-4</v>
      </c>
      <c r="O703">
        <v>6.3340558877516195E-4</v>
      </c>
      <c r="P703">
        <v>6.3430497951759901E-4</v>
      </c>
      <c r="Q703">
        <v>6.3717457826303805E-4</v>
      </c>
      <c r="R703">
        <v>6.3768750197644398E-4</v>
      </c>
      <c r="S703">
        <v>6.3788650024491596E-4</v>
      </c>
      <c r="T703">
        <v>6.3799786261903096E-4</v>
      </c>
      <c r="U703">
        <v>6.3789729823093605E-4</v>
      </c>
      <c r="V703">
        <v>6.3672801936235203E-4</v>
      </c>
      <c r="W703">
        <v>6.3532165891150804E-4</v>
      </c>
      <c r="X703">
        <v>6.3498567068587405E-4</v>
      </c>
      <c r="Y703">
        <v>6.3465912839275095E-4</v>
      </c>
      <c r="Z703">
        <v>6.3400278089160804E-4</v>
      </c>
      <c r="AA703">
        <v>6.3314199577236001E-4</v>
      </c>
      <c r="AB703">
        <v>6.3215726654087395E-4</v>
      </c>
      <c r="AC703">
        <v>6.3282731106105395E-4</v>
      </c>
      <c r="AD703">
        <v>6.33088982981356E-4</v>
      </c>
      <c r="AE703">
        <v>6.3328133838690397E-4</v>
      </c>
      <c r="AF703">
        <v>6.3358214437366802E-4</v>
      </c>
      <c r="AG703">
        <v>6.3363913365260599E-4</v>
      </c>
      <c r="AH703">
        <v>6.3402620741999198E-4</v>
      </c>
      <c r="AI703">
        <v>6.3460274823732698E-4</v>
      </c>
      <c r="AJ703">
        <v>6.3513857014090198E-4</v>
      </c>
      <c r="AK703">
        <v>6.3566560038161605E-4</v>
      </c>
      <c r="AL703">
        <v>6.3618736290277996E-4</v>
      </c>
      <c r="AM703">
        <v>6.36906556679251E-4</v>
      </c>
      <c r="AN703">
        <v>6.3755312075723203E-4</v>
      </c>
      <c r="AO703">
        <v>6.3818768063466497E-4</v>
      </c>
      <c r="AP703">
        <v>6.3878050890076802E-4</v>
      </c>
      <c r="AQ703">
        <v>6.3934292944530001E-4</v>
      </c>
      <c r="AR703">
        <v>6.3986235436746305E-4</v>
      </c>
      <c r="AS703">
        <v>6.4034866390499001E-4</v>
      </c>
      <c r="AT703">
        <v>6.4080700906801302E-4</v>
      </c>
      <c r="AU703">
        <v>6.4124239034319005E-4</v>
      </c>
      <c r="AV703">
        <v>6.4145977377861598E-4</v>
      </c>
    </row>
    <row r="704" spans="1:48" x14ac:dyDescent="0.25">
      <c r="A704" s="34" t="s">
        <v>2506</v>
      </c>
      <c r="B704">
        <v>2.06394124565585E-3</v>
      </c>
      <c r="C704">
        <v>2.06394124565585E-3</v>
      </c>
      <c r="D704">
        <v>2.0650367492030699E-3</v>
      </c>
      <c r="E704">
        <v>2.1017490685966101E-3</v>
      </c>
      <c r="F704">
        <v>2.00188987412844E-3</v>
      </c>
      <c r="G704">
        <v>1.82734549174548E-3</v>
      </c>
      <c r="H704">
        <v>1.9428366496072201E-3</v>
      </c>
      <c r="I704">
        <v>1.9413729999746201E-3</v>
      </c>
      <c r="J704">
        <v>1.8734021642840999E-3</v>
      </c>
      <c r="K704">
        <v>1.86762776368815E-3</v>
      </c>
      <c r="L704">
        <v>1.8732973628538801E-3</v>
      </c>
      <c r="M704">
        <v>1.8927556696405399E-3</v>
      </c>
      <c r="N704">
        <v>1.9475781004667399E-3</v>
      </c>
      <c r="O704">
        <v>1.97797440181485E-3</v>
      </c>
      <c r="P704">
        <v>2.0133800638518599E-3</v>
      </c>
      <c r="Q704">
        <v>2.0635214397508E-3</v>
      </c>
      <c r="R704">
        <v>2.06409070498734E-3</v>
      </c>
      <c r="S704">
        <v>2.0642902464216399E-3</v>
      </c>
      <c r="T704">
        <v>2.0643688295236E-3</v>
      </c>
      <c r="U704">
        <v>2.0643363162375699E-3</v>
      </c>
      <c r="V704">
        <v>2.06435389924129E-3</v>
      </c>
      <c r="W704">
        <v>2.0642908627717801E-3</v>
      </c>
      <c r="X704">
        <v>2.06476084167167E-3</v>
      </c>
      <c r="Y704">
        <v>2.0652192427573E-3</v>
      </c>
      <c r="Z704">
        <v>2.0655157903818199E-3</v>
      </c>
      <c r="AA704">
        <v>2.0657062471782801E-3</v>
      </c>
      <c r="AB704">
        <v>2.0658317594813499E-3</v>
      </c>
      <c r="AC704">
        <v>2.0658460663629599E-3</v>
      </c>
      <c r="AD704">
        <v>2.0656366435584102E-3</v>
      </c>
      <c r="AE704">
        <v>2.0654107468617601E-3</v>
      </c>
      <c r="AF704">
        <v>2.06523738456388E-3</v>
      </c>
      <c r="AG704">
        <v>2.0649205585337102E-3</v>
      </c>
      <c r="AH704">
        <v>2.0647993959512301E-3</v>
      </c>
      <c r="AI704">
        <v>2.0647556665626199E-3</v>
      </c>
      <c r="AJ704">
        <v>2.0646934440490998E-3</v>
      </c>
      <c r="AK704">
        <v>2.0646236964680098E-3</v>
      </c>
      <c r="AL704">
        <v>2.06454936028377E-3</v>
      </c>
      <c r="AM704">
        <v>2.0645302790195902E-3</v>
      </c>
      <c r="AN704">
        <v>2.0644980761310799E-3</v>
      </c>
      <c r="AO704">
        <v>2.0644605110235301E-3</v>
      </c>
      <c r="AP704">
        <v>2.0644047394255001E-3</v>
      </c>
      <c r="AQ704">
        <v>2.06433514447713E-3</v>
      </c>
      <c r="AR704">
        <v>2.0642436473680302E-3</v>
      </c>
      <c r="AS704">
        <v>2.0641382903448398E-3</v>
      </c>
      <c r="AT704">
        <v>2.0640210843550998E-3</v>
      </c>
      <c r="AU704">
        <v>2.0638936233649701E-3</v>
      </c>
      <c r="AV704">
        <v>2.0636954131520399E-3</v>
      </c>
    </row>
    <row r="705" spans="1:48" x14ac:dyDescent="0.25">
      <c r="A705" s="34" t="s">
        <v>2507</v>
      </c>
      <c r="B705">
        <v>4.7783861969211703E-4</v>
      </c>
      <c r="C705">
        <v>4.7783861969211703E-4</v>
      </c>
      <c r="D705">
        <v>4.7835252605755502E-4</v>
      </c>
      <c r="E705">
        <v>4.8322167773003798E-4</v>
      </c>
      <c r="F705">
        <v>4.70661596679335E-4</v>
      </c>
      <c r="G705" s="15">
        <v>4.3879272769400398E-4</v>
      </c>
      <c r="H705" s="15">
        <v>4.5273008786690498E-4</v>
      </c>
      <c r="I705">
        <v>4.6333701424091701E-4</v>
      </c>
      <c r="J705" s="15">
        <v>4.52691255896132E-4</v>
      </c>
      <c r="K705">
        <v>4.72743230827522E-4</v>
      </c>
      <c r="L705">
        <v>4.5975510459847198E-4</v>
      </c>
      <c r="M705" s="15">
        <v>4.71046288943749E-4</v>
      </c>
      <c r="N705" s="15">
        <v>5.0185020438443004E-4</v>
      </c>
      <c r="O705" s="15">
        <v>5.0837763445217804E-4</v>
      </c>
      <c r="P705" s="15">
        <v>5.2955336042288001E-4</v>
      </c>
      <c r="Q705" s="15">
        <v>5.4687532026873205E-4</v>
      </c>
      <c r="R705" s="15">
        <v>5.4716623981278104E-4</v>
      </c>
      <c r="S705" s="15">
        <v>5.4744831325865E-4</v>
      </c>
      <c r="T705" s="15">
        <v>5.4750943873745604E-4</v>
      </c>
      <c r="U705" s="15">
        <v>5.4744606481958496E-4</v>
      </c>
      <c r="V705" s="15">
        <v>5.48904132538766E-4</v>
      </c>
      <c r="W705" s="15">
        <v>5.5033832562811696E-4</v>
      </c>
      <c r="X705" s="15">
        <v>5.5289357803147495E-4</v>
      </c>
      <c r="Y705" s="15">
        <v>5.5515848419053796E-4</v>
      </c>
      <c r="Z705" s="15">
        <v>5.57000164425827E-4</v>
      </c>
      <c r="AA705" s="15">
        <v>5.5862207538027802E-4</v>
      </c>
      <c r="AB705" s="15">
        <v>5.6015339767077096E-4</v>
      </c>
      <c r="AC705" s="15">
        <v>5.5991851034506099E-4</v>
      </c>
      <c r="AD705" s="15">
        <v>5.5921412840094302E-4</v>
      </c>
      <c r="AE705" s="15">
        <v>5.5866007142405297E-4</v>
      </c>
      <c r="AF705" s="15">
        <v>5.5828057553008504E-4</v>
      </c>
      <c r="AG705" s="15">
        <v>5.5757922200330896E-4</v>
      </c>
      <c r="AH705" s="15">
        <v>5.5748106439443203E-4</v>
      </c>
      <c r="AI705" s="15">
        <v>5.5745752450265303E-4</v>
      </c>
      <c r="AJ705" s="15">
        <v>5.5736049800134298E-4</v>
      </c>
      <c r="AK705" s="15">
        <v>5.5722370512897596E-4</v>
      </c>
      <c r="AL705" s="15">
        <v>5.5706808830409502E-4</v>
      </c>
      <c r="AM705" s="15">
        <v>5.5704082667230404E-4</v>
      </c>
      <c r="AN705" s="15">
        <v>5.5706343101502803E-4</v>
      </c>
      <c r="AO705" s="15">
        <v>5.5707434710766603E-4</v>
      </c>
      <c r="AP705" s="15">
        <v>5.5705394057225599E-4</v>
      </c>
      <c r="AQ705" s="15">
        <v>5.5701241493480804E-4</v>
      </c>
      <c r="AR705" s="15">
        <v>5.5694740159408396E-4</v>
      </c>
      <c r="AS705" s="15">
        <v>5.5687361046945498E-4</v>
      </c>
      <c r="AT705" s="15">
        <v>5.5679086591666101E-4</v>
      </c>
      <c r="AU705" s="15">
        <v>5.5669827124792202E-4</v>
      </c>
      <c r="AV705" s="15">
        <v>5.5652048110977996E-4</v>
      </c>
    </row>
    <row r="706" spans="1:48" x14ac:dyDescent="0.25">
      <c r="A706" s="34" t="s">
        <v>2508</v>
      </c>
      <c r="B706">
        <v>2.4150837869961099E-3</v>
      </c>
      <c r="C706">
        <v>2.4150837869961099E-3</v>
      </c>
      <c r="D706">
        <v>2.4465711898136399E-3</v>
      </c>
      <c r="E706">
        <v>2.4509618232710401E-3</v>
      </c>
      <c r="F706">
        <v>2.3835344313307598E-3</v>
      </c>
      <c r="G706">
        <v>2.22069745615957E-3</v>
      </c>
      <c r="H706">
        <v>2.35902623307483E-3</v>
      </c>
      <c r="I706">
        <v>2.3399972015692499E-3</v>
      </c>
      <c r="J706">
        <v>2.3236659322559399E-3</v>
      </c>
      <c r="K706">
        <v>2.3710304125648201E-3</v>
      </c>
      <c r="L706">
        <v>2.3524697278513801E-3</v>
      </c>
      <c r="M706">
        <v>2.4011985065849799E-3</v>
      </c>
      <c r="N706">
        <v>2.5001265865904798E-3</v>
      </c>
      <c r="O706">
        <v>2.52041002035983E-3</v>
      </c>
      <c r="P706">
        <v>2.5816215566358898E-3</v>
      </c>
      <c r="Q706">
        <v>2.7026100233939398E-3</v>
      </c>
      <c r="R706">
        <v>2.7041771798521101E-3</v>
      </c>
      <c r="S706">
        <v>2.7050122883228601E-3</v>
      </c>
      <c r="T706">
        <v>2.70488746817983E-3</v>
      </c>
      <c r="U706">
        <v>2.7040128279863899E-3</v>
      </c>
      <c r="V706">
        <v>2.70332827290222E-3</v>
      </c>
      <c r="W706">
        <v>2.7025030743225401E-3</v>
      </c>
      <c r="X706">
        <v>2.7074114305182398E-3</v>
      </c>
      <c r="Y706">
        <v>2.7119554005160802E-3</v>
      </c>
      <c r="Z706">
        <v>2.7147800932239099E-3</v>
      </c>
      <c r="AA706">
        <v>2.7163634810791898E-3</v>
      </c>
      <c r="AB706">
        <v>2.7171503753324801E-3</v>
      </c>
      <c r="AC706">
        <v>2.7177712310709999E-3</v>
      </c>
      <c r="AD706">
        <v>2.7155852683111098E-3</v>
      </c>
      <c r="AE706">
        <v>2.71348367670115E-3</v>
      </c>
      <c r="AF706">
        <v>2.7119148463120701E-3</v>
      </c>
      <c r="AG706">
        <v>2.7084398607933398E-3</v>
      </c>
      <c r="AH706">
        <v>2.7075978899043398E-3</v>
      </c>
      <c r="AI706">
        <v>2.7073670542124501E-3</v>
      </c>
      <c r="AJ706">
        <v>2.70701446135687E-3</v>
      </c>
      <c r="AK706">
        <v>2.7065660255830102E-3</v>
      </c>
      <c r="AL706">
        <v>2.7060578973715499E-3</v>
      </c>
      <c r="AM706">
        <v>2.7054473217639702E-3</v>
      </c>
      <c r="AN706">
        <v>2.7050736210672802E-3</v>
      </c>
      <c r="AO706">
        <v>2.7046533624824299E-3</v>
      </c>
      <c r="AP706">
        <v>2.70406816849076E-3</v>
      </c>
      <c r="AQ706">
        <v>2.7033530547833301E-3</v>
      </c>
      <c r="AR706">
        <v>2.7023894126521801E-3</v>
      </c>
      <c r="AS706">
        <v>2.7013167579051402E-3</v>
      </c>
      <c r="AT706">
        <v>2.7001489370133101E-3</v>
      </c>
      <c r="AU706">
        <v>2.6988890970532499E-3</v>
      </c>
      <c r="AV706">
        <v>2.6974885138845999E-3</v>
      </c>
    </row>
    <row r="707" spans="1:48" x14ac:dyDescent="0.25">
      <c r="A707" s="34" t="s">
        <v>2509</v>
      </c>
      <c r="B707">
        <v>1.4022230239698801E-3</v>
      </c>
      <c r="C707">
        <v>1.4022230239698801E-3</v>
      </c>
      <c r="D707">
        <v>1.40214731768445E-3</v>
      </c>
      <c r="E707">
        <v>1.4523984335299801E-3</v>
      </c>
      <c r="F707">
        <v>1.4174496230948499E-3</v>
      </c>
      <c r="G707">
        <v>1.4763580876293999E-3</v>
      </c>
      <c r="H707">
        <v>1.4645923832329599E-3</v>
      </c>
      <c r="I707">
        <v>1.4620747282546699E-3</v>
      </c>
      <c r="J707">
        <v>1.4395353027046099E-3</v>
      </c>
      <c r="K707">
        <v>1.4628790547375401E-3</v>
      </c>
      <c r="L707">
        <v>1.44972619461551E-3</v>
      </c>
      <c r="M707">
        <v>1.44647926369431E-3</v>
      </c>
      <c r="N707">
        <v>1.45006095399223E-3</v>
      </c>
      <c r="O707">
        <v>1.39916772811951E-3</v>
      </c>
      <c r="P707">
        <v>1.4133459820385599E-3</v>
      </c>
      <c r="Q707">
        <v>1.44179816055296E-3</v>
      </c>
      <c r="R707">
        <v>1.44221132668865E-3</v>
      </c>
      <c r="S707">
        <v>1.44220649633692E-3</v>
      </c>
      <c r="T707">
        <v>1.44234416468437E-3</v>
      </c>
      <c r="U707">
        <v>1.4419232612715399E-3</v>
      </c>
      <c r="V707">
        <v>1.44231948740307E-3</v>
      </c>
      <c r="W707">
        <v>1.4419092273466601E-3</v>
      </c>
      <c r="X707">
        <v>1.4434270046581E-3</v>
      </c>
      <c r="Y707">
        <v>1.44555645406301E-3</v>
      </c>
      <c r="Z707">
        <v>1.4463729211660499E-3</v>
      </c>
      <c r="AA707">
        <v>1.4468289446543201E-3</v>
      </c>
      <c r="AB707">
        <v>1.44707282352616E-3</v>
      </c>
      <c r="AC707">
        <v>1.4469192065817999E-3</v>
      </c>
      <c r="AD707">
        <v>1.4460376949108501E-3</v>
      </c>
      <c r="AE707">
        <v>1.4449693312382501E-3</v>
      </c>
      <c r="AF707">
        <v>1.4443306233586199E-3</v>
      </c>
      <c r="AG707">
        <v>1.4431864838003799E-3</v>
      </c>
      <c r="AH707">
        <v>1.44265860492189E-3</v>
      </c>
      <c r="AI707">
        <v>1.44272897552048E-3</v>
      </c>
      <c r="AJ707">
        <v>1.4425131349522001E-3</v>
      </c>
      <c r="AK707">
        <v>1.44227200666636E-3</v>
      </c>
      <c r="AL707">
        <v>1.4420202149996999E-3</v>
      </c>
      <c r="AM707">
        <v>1.44225680913319E-3</v>
      </c>
      <c r="AN707">
        <v>1.4419604995566701E-3</v>
      </c>
      <c r="AO707">
        <v>1.4417216895064901E-3</v>
      </c>
      <c r="AP707">
        <v>1.44141340106478E-3</v>
      </c>
      <c r="AQ707">
        <v>1.44107937100998E-3</v>
      </c>
      <c r="AR707">
        <v>1.4406931791786E-3</v>
      </c>
      <c r="AS707">
        <v>1.4402526514901901E-3</v>
      </c>
      <c r="AT707">
        <v>1.43979905080383E-3</v>
      </c>
      <c r="AU707">
        <v>1.43933550843438E-3</v>
      </c>
      <c r="AV707">
        <v>1.43845913526952E-3</v>
      </c>
    </row>
    <row r="708" spans="1:48" x14ac:dyDescent="0.25">
      <c r="A708" s="34" t="s">
        <v>2510</v>
      </c>
      <c r="B708">
        <v>4.6774237737740804E-3</v>
      </c>
      <c r="C708">
        <v>4.6774237737740804E-3</v>
      </c>
      <c r="D708">
        <v>4.6953196382354904E-3</v>
      </c>
      <c r="E708">
        <v>4.7906143477035703E-3</v>
      </c>
      <c r="F708">
        <v>4.8860225854144203E-3</v>
      </c>
      <c r="G708">
        <v>5.2660884414878102E-3</v>
      </c>
      <c r="H708">
        <v>5.4701328102415804E-3</v>
      </c>
      <c r="I708">
        <v>4.9312521006768797E-3</v>
      </c>
      <c r="J708">
        <v>5.18219027859007E-3</v>
      </c>
      <c r="K708">
        <v>5.4437465639352502E-3</v>
      </c>
      <c r="L708">
        <v>5.4451104822927504E-3</v>
      </c>
      <c r="M708">
        <v>5.6384709382875202E-3</v>
      </c>
      <c r="N708">
        <v>5.6521166922380997E-3</v>
      </c>
      <c r="O708">
        <v>5.5638717718438898E-3</v>
      </c>
      <c r="P708">
        <v>5.6361213129378501E-3</v>
      </c>
      <c r="Q708">
        <v>5.8160678009332497E-3</v>
      </c>
      <c r="R708">
        <v>5.8177938999020001E-3</v>
      </c>
      <c r="S708">
        <v>5.8181379897338297E-3</v>
      </c>
      <c r="T708">
        <v>5.8179955306948902E-3</v>
      </c>
      <c r="U708">
        <v>5.8164521246815903E-3</v>
      </c>
      <c r="V708">
        <v>5.9282492750334396E-3</v>
      </c>
      <c r="W708">
        <v>6.0404886136209996E-3</v>
      </c>
      <c r="X708">
        <v>6.1623858638556999E-3</v>
      </c>
      <c r="Y708">
        <v>6.2866113345002904E-3</v>
      </c>
      <c r="Z708">
        <v>6.4107715763578998E-3</v>
      </c>
      <c r="AA708">
        <v>6.5357460816038203E-3</v>
      </c>
      <c r="AB708">
        <v>6.6620783391072502E-3</v>
      </c>
      <c r="AC708">
        <v>6.6628317559252999E-3</v>
      </c>
      <c r="AD708">
        <v>6.6598479819885304E-3</v>
      </c>
      <c r="AE708">
        <v>6.6565958578458997E-3</v>
      </c>
      <c r="AF708">
        <v>6.6543301422013201E-3</v>
      </c>
      <c r="AG708">
        <v>6.6497428718675601E-3</v>
      </c>
      <c r="AH708">
        <v>6.6486080120636299E-3</v>
      </c>
      <c r="AI708">
        <v>6.6488251378056199E-3</v>
      </c>
      <c r="AJ708">
        <v>6.6486592719378701E-3</v>
      </c>
      <c r="AK708">
        <v>6.6483826187865597E-3</v>
      </c>
      <c r="AL708">
        <v>6.6480523501715799E-3</v>
      </c>
      <c r="AM708">
        <v>6.6494078708720398E-3</v>
      </c>
      <c r="AN708">
        <v>6.6500200313518599E-3</v>
      </c>
      <c r="AO708">
        <v>6.6504377761882998E-3</v>
      </c>
      <c r="AP708">
        <v>6.65044309851832E-3</v>
      </c>
      <c r="AQ708">
        <v>6.6501135794574196E-3</v>
      </c>
      <c r="AR708">
        <v>6.6494009833078403E-3</v>
      </c>
      <c r="AS708">
        <v>6.6484254779299503E-3</v>
      </c>
      <c r="AT708">
        <v>6.6472388936778901E-3</v>
      </c>
      <c r="AU708">
        <v>6.6458835563750797E-3</v>
      </c>
      <c r="AV708">
        <v>6.6422598458518202E-3</v>
      </c>
    </row>
    <row r="709" spans="1:48" x14ac:dyDescent="0.25">
      <c r="A709" s="34" t="s">
        <v>2511</v>
      </c>
      <c r="B709">
        <v>3.56420095139589E-3</v>
      </c>
      <c r="C709">
        <v>3.56420095139589E-3</v>
      </c>
      <c r="D709">
        <v>3.5679847246845899E-3</v>
      </c>
      <c r="E709">
        <v>3.6418619074776101E-3</v>
      </c>
      <c r="F709">
        <v>3.71207740811567E-3</v>
      </c>
      <c r="G709">
        <v>4.0055710354276498E-3</v>
      </c>
      <c r="H709">
        <v>4.1557462419962096E-3</v>
      </c>
      <c r="I709">
        <v>3.7290472207201801E-3</v>
      </c>
      <c r="J709">
        <v>3.9419712929120799E-3</v>
      </c>
      <c r="K709">
        <v>4.1504182250498099E-3</v>
      </c>
      <c r="L709">
        <v>4.15549463520696E-3</v>
      </c>
      <c r="M709">
        <v>4.3198814551068804E-3</v>
      </c>
      <c r="N709">
        <v>4.32427761073979E-3</v>
      </c>
      <c r="O709">
        <v>4.2548250052842204E-3</v>
      </c>
      <c r="P709">
        <v>4.3175667636936197E-3</v>
      </c>
      <c r="Q709">
        <v>4.4462629374723396E-3</v>
      </c>
      <c r="R709">
        <v>4.4498249578262599E-3</v>
      </c>
      <c r="S709">
        <v>4.44960085811186E-3</v>
      </c>
      <c r="T709">
        <v>4.4514489099171002E-3</v>
      </c>
      <c r="U709">
        <v>4.4517243530163304E-3</v>
      </c>
      <c r="V709">
        <v>4.4616586748048304E-3</v>
      </c>
      <c r="W709">
        <v>4.4668103566530403E-3</v>
      </c>
      <c r="X709">
        <v>4.4813462269901001E-3</v>
      </c>
      <c r="Y709">
        <v>4.4947527126783402E-3</v>
      </c>
      <c r="Z709">
        <v>4.50633878301911E-3</v>
      </c>
      <c r="AA709">
        <v>4.5170663557845096E-3</v>
      </c>
      <c r="AB709">
        <v>4.5273770290030499E-3</v>
      </c>
      <c r="AC709">
        <v>4.5321559569253302E-3</v>
      </c>
      <c r="AD709">
        <v>4.5351676424220302E-3</v>
      </c>
      <c r="AE709">
        <v>4.5374336957083698E-3</v>
      </c>
      <c r="AF709">
        <v>4.54021681501724E-3</v>
      </c>
      <c r="AG709">
        <v>4.5421804322376197E-3</v>
      </c>
      <c r="AH709">
        <v>4.5457510174186904E-3</v>
      </c>
      <c r="AI709">
        <v>4.55027013864017E-3</v>
      </c>
      <c r="AJ709">
        <v>4.5540897051470101E-3</v>
      </c>
      <c r="AK709">
        <v>4.5576033676442704E-3</v>
      </c>
      <c r="AL709">
        <v>4.5609301782971604E-3</v>
      </c>
      <c r="AM709">
        <v>4.5746886346199403E-3</v>
      </c>
      <c r="AN709">
        <v>4.5868867171634598E-3</v>
      </c>
      <c r="AO709">
        <v>4.5992746400326402E-3</v>
      </c>
      <c r="AP709">
        <v>4.6114405845396698E-3</v>
      </c>
      <c r="AQ709">
        <v>4.6235811201522396E-3</v>
      </c>
      <c r="AR709">
        <v>4.6353115089672403E-3</v>
      </c>
      <c r="AS709">
        <v>4.6466223488880899E-3</v>
      </c>
      <c r="AT709">
        <v>4.6575795532198304E-3</v>
      </c>
      <c r="AU709">
        <v>4.6684048835344298E-3</v>
      </c>
      <c r="AV709">
        <v>4.6622068819083201E-3</v>
      </c>
    </row>
    <row r="710" spans="1:48" x14ac:dyDescent="0.25">
      <c r="A710" s="34" t="s">
        <v>2512</v>
      </c>
      <c r="B710">
        <v>2.7477200079955898E-3</v>
      </c>
      <c r="C710">
        <v>2.7477200079955898E-3</v>
      </c>
      <c r="D710">
        <v>2.7550286240104901E-3</v>
      </c>
      <c r="E710">
        <v>2.80315358171056E-3</v>
      </c>
      <c r="F710">
        <v>2.7688680873029698E-3</v>
      </c>
      <c r="G710">
        <v>2.8549217724676001E-3</v>
      </c>
      <c r="H710">
        <v>2.8866831058352201E-3</v>
      </c>
      <c r="I710">
        <v>2.9864472252870799E-3</v>
      </c>
      <c r="J710">
        <v>3.0598240466664698E-3</v>
      </c>
      <c r="K710">
        <v>3.0909332362521699E-3</v>
      </c>
      <c r="L710">
        <v>3.1505865774243799E-3</v>
      </c>
      <c r="M710">
        <v>3.1845348868310701E-3</v>
      </c>
      <c r="N710">
        <v>3.3324019618635502E-3</v>
      </c>
      <c r="O710">
        <v>3.4181324906576E-3</v>
      </c>
      <c r="P710">
        <v>3.5061347793299402E-3</v>
      </c>
      <c r="Q710">
        <v>3.69458363811417E-3</v>
      </c>
      <c r="R710">
        <v>3.6956256656011902E-3</v>
      </c>
      <c r="S710">
        <v>3.69595610611372E-3</v>
      </c>
      <c r="T710">
        <v>3.6960905198761898E-3</v>
      </c>
      <c r="U710">
        <v>3.6954031638802699E-3</v>
      </c>
      <c r="V710">
        <v>3.71358799185211E-3</v>
      </c>
      <c r="W710">
        <v>3.7349681666361901E-3</v>
      </c>
      <c r="X710">
        <v>3.7631844277190899E-3</v>
      </c>
      <c r="Y710">
        <v>3.7927066290081202E-3</v>
      </c>
      <c r="Z710">
        <v>3.8218796640765501E-3</v>
      </c>
      <c r="AA710">
        <v>3.8509981080322498E-3</v>
      </c>
      <c r="AB710">
        <v>3.8800953963613201E-3</v>
      </c>
      <c r="AC710">
        <v>3.8908557969722099E-3</v>
      </c>
      <c r="AD710">
        <v>3.8990568826756601E-3</v>
      </c>
      <c r="AE710">
        <v>3.9065455176728802E-3</v>
      </c>
      <c r="AF710">
        <v>3.9141574819060903E-3</v>
      </c>
      <c r="AG710">
        <v>3.9205643371090703E-3</v>
      </c>
      <c r="AH710">
        <v>3.9284298468597696E-3</v>
      </c>
      <c r="AI710">
        <v>3.93687917713028E-3</v>
      </c>
      <c r="AJ710">
        <v>3.94512779650176E-3</v>
      </c>
      <c r="AK710">
        <v>3.9532813693871696E-3</v>
      </c>
      <c r="AL710">
        <v>3.9613773816097797E-3</v>
      </c>
      <c r="AM710">
        <v>3.9703268420134301E-3</v>
      </c>
      <c r="AN710">
        <v>3.9787647391201202E-3</v>
      </c>
      <c r="AO710">
        <v>3.9869528943412696E-3</v>
      </c>
      <c r="AP710">
        <v>3.9947590496469303E-3</v>
      </c>
      <c r="AQ710">
        <v>4.0022225910411099E-3</v>
      </c>
      <c r="AR710">
        <v>4.0092609631734201E-3</v>
      </c>
      <c r="AS710">
        <v>4.0159918162815797E-3</v>
      </c>
      <c r="AT710">
        <v>4.0224164700115297E-3</v>
      </c>
      <c r="AU710">
        <v>4.0285535008221102E-3</v>
      </c>
      <c r="AV710">
        <v>4.03351648594087E-3</v>
      </c>
    </row>
    <row r="711" spans="1:48" x14ac:dyDescent="0.25">
      <c r="A711" s="34" t="s">
        <v>2513</v>
      </c>
      <c r="B711">
        <v>1.44354035614503E-3</v>
      </c>
      <c r="C711">
        <v>1.44354035614503E-3</v>
      </c>
      <c r="D711">
        <v>1.4438604934906001E-3</v>
      </c>
      <c r="E711">
        <v>1.4778722685523001E-3</v>
      </c>
      <c r="F711">
        <v>1.3991495780612099E-3</v>
      </c>
      <c r="G711">
        <v>1.3965665505684E-3</v>
      </c>
      <c r="H711">
        <v>1.43597850323198E-3</v>
      </c>
      <c r="I711">
        <v>1.4260414708689201E-3</v>
      </c>
      <c r="J711">
        <v>1.4230351606876999E-3</v>
      </c>
      <c r="K711">
        <v>1.4409104378516201E-3</v>
      </c>
      <c r="L711">
        <v>1.4597583200981E-3</v>
      </c>
      <c r="M711">
        <v>1.4558273163979101E-3</v>
      </c>
      <c r="N711">
        <v>1.4794595170235601E-3</v>
      </c>
      <c r="O711">
        <v>1.48530223404729E-3</v>
      </c>
      <c r="P711">
        <v>1.5148288750557E-3</v>
      </c>
      <c r="Q711">
        <v>1.5399466161229701E-3</v>
      </c>
      <c r="R711">
        <v>1.53985565191036E-3</v>
      </c>
      <c r="S711">
        <v>1.53950411184927E-3</v>
      </c>
      <c r="T711">
        <v>1.53877129254523E-3</v>
      </c>
      <c r="U711">
        <v>1.53757609769502E-3</v>
      </c>
      <c r="V711">
        <v>1.5367784732196999E-3</v>
      </c>
      <c r="W711">
        <v>1.5357081444010399E-3</v>
      </c>
      <c r="X711">
        <v>1.5357215580936699E-3</v>
      </c>
      <c r="Y711">
        <v>1.53557804240224E-3</v>
      </c>
      <c r="Z711">
        <v>1.5350099540388899E-3</v>
      </c>
      <c r="AA711">
        <v>1.5342514728678299E-3</v>
      </c>
      <c r="AB711">
        <v>1.5334558620724E-3</v>
      </c>
      <c r="AC711">
        <v>1.53221561002742E-3</v>
      </c>
      <c r="AD711">
        <v>1.5305946074692699E-3</v>
      </c>
      <c r="AE711">
        <v>1.5290490687287399E-3</v>
      </c>
      <c r="AF711">
        <v>1.5276818927616601E-3</v>
      </c>
      <c r="AG711">
        <v>1.5261173827856201E-3</v>
      </c>
      <c r="AH711">
        <v>1.5250739749867401E-3</v>
      </c>
      <c r="AI711">
        <v>1.5241900238029901E-3</v>
      </c>
      <c r="AJ711">
        <v>1.52326820878794E-3</v>
      </c>
      <c r="AK711">
        <v>1.5223476076436399E-3</v>
      </c>
      <c r="AL711">
        <v>1.5214429265802E-3</v>
      </c>
      <c r="AM711">
        <v>1.5205967245704899E-3</v>
      </c>
      <c r="AN711">
        <v>1.5195653625503899E-3</v>
      </c>
      <c r="AO711">
        <v>1.51840138387754E-3</v>
      </c>
      <c r="AP711">
        <v>1.51708607010043E-3</v>
      </c>
      <c r="AQ711">
        <v>1.5156224077364101E-3</v>
      </c>
      <c r="AR711">
        <v>1.5141757177636701E-3</v>
      </c>
      <c r="AS711">
        <v>1.5126820672702801E-3</v>
      </c>
      <c r="AT711">
        <v>1.5111480853730499E-3</v>
      </c>
      <c r="AU711">
        <v>1.50957935513158E-3</v>
      </c>
      <c r="AV711">
        <v>1.5077909271774201E-3</v>
      </c>
    </row>
    <row r="712" spans="1:48" x14ac:dyDescent="0.25">
      <c r="A712" s="34" t="s">
        <v>2514</v>
      </c>
      <c r="B712">
        <v>1.35039656003028E-3</v>
      </c>
      <c r="C712">
        <v>1.35039656003028E-3</v>
      </c>
      <c r="D712">
        <v>1.3504018942512501E-3</v>
      </c>
      <c r="E712">
        <v>1.37973932597478E-3</v>
      </c>
      <c r="F712">
        <v>1.30427012819804E-3</v>
      </c>
      <c r="G712">
        <v>1.2916350165777201E-3</v>
      </c>
      <c r="H712">
        <v>1.3259102200461499E-3</v>
      </c>
      <c r="I712">
        <v>1.3113830069466999E-3</v>
      </c>
      <c r="J712">
        <v>1.29328735459124E-3</v>
      </c>
      <c r="K712">
        <v>1.3015933355111501E-3</v>
      </c>
      <c r="L712">
        <v>1.30748883458593E-3</v>
      </c>
      <c r="M712">
        <v>1.2929775213354701E-3</v>
      </c>
      <c r="N712">
        <v>1.31236836101524E-3</v>
      </c>
      <c r="O712">
        <v>1.3053766003514899E-3</v>
      </c>
      <c r="P712">
        <v>1.3196143697511199E-3</v>
      </c>
      <c r="Q712">
        <v>1.3207415703691001E-3</v>
      </c>
      <c r="R712">
        <v>1.3209508116249901E-3</v>
      </c>
      <c r="S712">
        <v>1.32084688023339E-3</v>
      </c>
      <c r="T712">
        <v>1.3208315218575799E-3</v>
      </c>
      <c r="U712">
        <v>1.3207260809444E-3</v>
      </c>
      <c r="V712">
        <v>1.3208493046499401E-3</v>
      </c>
      <c r="W712">
        <v>1.3208066451217801E-3</v>
      </c>
      <c r="X712">
        <v>1.32092880557491E-3</v>
      </c>
      <c r="Y712">
        <v>1.32141825340716E-3</v>
      </c>
      <c r="Z712">
        <v>1.32149849310908E-3</v>
      </c>
      <c r="AA712">
        <v>1.32145402546544E-3</v>
      </c>
      <c r="AB712">
        <v>1.32145553005872E-3</v>
      </c>
      <c r="AC712">
        <v>1.3210110158246599E-3</v>
      </c>
      <c r="AD712">
        <v>1.32051299316609E-3</v>
      </c>
      <c r="AE712">
        <v>1.3200285812745201E-3</v>
      </c>
      <c r="AF712">
        <v>1.31960839906385E-3</v>
      </c>
      <c r="AG712">
        <v>1.31913358233524E-3</v>
      </c>
      <c r="AH712">
        <v>1.31881363672348E-3</v>
      </c>
      <c r="AI712">
        <v>1.3185474489334E-3</v>
      </c>
      <c r="AJ712">
        <v>1.3182605629725201E-3</v>
      </c>
      <c r="AK712">
        <v>1.31797724100763E-3</v>
      </c>
      <c r="AL712">
        <v>1.3176965737049899E-3</v>
      </c>
      <c r="AM712">
        <v>1.3175115376056899E-3</v>
      </c>
      <c r="AN712">
        <v>1.3172532307349401E-3</v>
      </c>
      <c r="AO712">
        <v>1.3169752997889499E-3</v>
      </c>
      <c r="AP712">
        <v>1.31665511971652E-3</v>
      </c>
      <c r="AQ712">
        <v>1.31617446729484E-3</v>
      </c>
      <c r="AR712">
        <v>1.31577913621534E-3</v>
      </c>
      <c r="AS712">
        <v>1.31538355522438E-3</v>
      </c>
      <c r="AT712">
        <v>1.31497258517055E-3</v>
      </c>
      <c r="AU712">
        <v>1.3145398708016801E-3</v>
      </c>
      <c r="AV712">
        <v>1.3141158098513401E-3</v>
      </c>
    </row>
    <row r="713" spans="1:48" x14ac:dyDescent="0.25">
      <c r="A713" s="34" t="s">
        <v>2515</v>
      </c>
      <c r="B713">
        <v>1.65836451869807E-3</v>
      </c>
      <c r="C713">
        <v>1.65836451869807E-3</v>
      </c>
      <c r="D713">
        <v>1.6631934991146601E-3</v>
      </c>
      <c r="E713">
        <v>1.6520579683368499E-3</v>
      </c>
      <c r="F713">
        <v>1.6094430045232699E-3</v>
      </c>
      <c r="G713">
        <v>1.73661604117205E-3</v>
      </c>
      <c r="H713">
        <v>1.7545441644801099E-3</v>
      </c>
      <c r="I713">
        <v>1.70214894138184E-3</v>
      </c>
      <c r="J713">
        <v>1.73462742410948E-3</v>
      </c>
      <c r="K713">
        <v>1.84131236396865E-3</v>
      </c>
      <c r="L713">
        <v>1.90190864660301E-3</v>
      </c>
      <c r="M713">
        <v>1.88363566700821E-3</v>
      </c>
      <c r="N713">
        <v>1.94783578141268E-3</v>
      </c>
      <c r="O713">
        <v>1.94123969975947E-3</v>
      </c>
      <c r="P713">
        <v>1.9839814701434698E-3</v>
      </c>
      <c r="Q713">
        <v>2.0958405499648999E-3</v>
      </c>
      <c r="R713">
        <v>2.09667033761443E-3</v>
      </c>
      <c r="S713">
        <v>2.0968846143842299E-3</v>
      </c>
      <c r="T713">
        <v>2.0971384864440301E-3</v>
      </c>
      <c r="U713">
        <v>2.09703016815484E-3</v>
      </c>
      <c r="V713">
        <v>2.1535711833976698E-3</v>
      </c>
      <c r="W713">
        <v>2.2108549950622899E-3</v>
      </c>
      <c r="X713">
        <v>2.2725224933511901E-3</v>
      </c>
      <c r="Y713">
        <v>2.3357987444226399E-3</v>
      </c>
      <c r="Z713">
        <v>2.39984213983536E-3</v>
      </c>
      <c r="AA713">
        <v>2.4650725224497501E-3</v>
      </c>
      <c r="AB713">
        <v>2.5317367964257701E-3</v>
      </c>
      <c r="AC713">
        <v>2.5324103670521202E-3</v>
      </c>
      <c r="AD713">
        <v>2.53201916283096E-3</v>
      </c>
      <c r="AE713">
        <v>2.53154494018874E-3</v>
      </c>
      <c r="AF713">
        <v>2.5314637342275501E-3</v>
      </c>
      <c r="AG713">
        <v>2.5307896855577901E-3</v>
      </c>
      <c r="AH713">
        <v>2.5311472017068102E-3</v>
      </c>
      <c r="AI713">
        <v>2.5319842880580398E-3</v>
      </c>
      <c r="AJ713">
        <v>2.5326498657220501E-3</v>
      </c>
      <c r="AK713">
        <v>2.5332717049649399E-3</v>
      </c>
      <c r="AL713">
        <v>2.5338713273314098E-3</v>
      </c>
      <c r="AM713">
        <v>2.5355396413720898E-3</v>
      </c>
      <c r="AN713">
        <v>2.53685957743012E-3</v>
      </c>
      <c r="AO713">
        <v>2.53816694259396E-3</v>
      </c>
      <c r="AP713">
        <v>2.5393146966485799E-3</v>
      </c>
      <c r="AQ713">
        <v>2.54034387667635E-3</v>
      </c>
      <c r="AR713">
        <v>2.5412341959437398E-3</v>
      </c>
      <c r="AS713">
        <v>2.5420120917775302E-3</v>
      </c>
      <c r="AT713">
        <v>2.5426940201687502E-3</v>
      </c>
      <c r="AU713">
        <v>2.5433053446580699E-3</v>
      </c>
      <c r="AV713">
        <v>2.54244267723638E-3</v>
      </c>
    </row>
    <row r="714" spans="1:48" x14ac:dyDescent="0.25">
      <c r="A714" s="34" t="s">
        <v>2516</v>
      </c>
      <c r="B714">
        <v>5.3094906996722004E-3</v>
      </c>
      <c r="C714">
        <v>5.3094906996722004E-3</v>
      </c>
      <c r="D714">
        <v>5.30800233234981E-3</v>
      </c>
      <c r="E714">
        <v>5.4735290670081798E-3</v>
      </c>
      <c r="F714">
        <v>5.6226890019120696E-3</v>
      </c>
      <c r="G714">
        <v>6.4448300447747398E-3</v>
      </c>
      <c r="H714">
        <v>6.2693358444938898E-3</v>
      </c>
      <c r="I714">
        <v>6.1571488755188496E-3</v>
      </c>
      <c r="J714">
        <v>6.3755137903290402E-3</v>
      </c>
      <c r="K714">
        <v>6.4994082788624096E-3</v>
      </c>
      <c r="L714">
        <v>6.5511451470700397E-3</v>
      </c>
      <c r="M714">
        <v>6.6420663917562397E-3</v>
      </c>
      <c r="N714">
        <v>7.0816173141240802E-3</v>
      </c>
      <c r="O714">
        <v>6.9316404528666099E-3</v>
      </c>
      <c r="P714">
        <v>7.0699886201335202E-3</v>
      </c>
      <c r="Q714">
        <v>7.5487715041511003E-3</v>
      </c>
      <c r="R714">
        <v>7.55025537628164E-3</v>
      </c>
      <c r="S714">
        <v>7.5501279294477898E-3</v>
      </c>
      <c r="T714">
        <v>7.5507621134739602E-3</v>
      </c>
      <c r="U714">
        <v>7.5500647921479596E-3</v>
      </c>
      <c r="V714">
        <v>7.5632658443076303E-3</v>
      </c>
      <c r="W714">
        <v>7.5740022141348E-3</v>
      </c>
      <c r="X714">
        <v>7.59024676802416E-3</v>
      </c>
      <c r="Y714">
        <v>7.6061759424484498E-3</v>
      </c>
      <c r="Z714">
        <v>7.6201761664160296E-3</v>
      </c>
      <c r="AA714">
        <v>7.63328921541885E-3</v>
      </c>
      <c r="AB714">
        <v>7.64598128305776E-3</v>
      </c>
      <c r="AC714">
        <v>7.6457240742644501E-3</v>
      </c>
      <c r="AD714">
        <v>7.6437262284797299E-3</v>
      </c>
      <c r="AE714">
        <v>7.6411760498331996E-3</v>
      </c>
      <c r="AF714">
        <v>7.6392240888375103E-3</v>
      </c>
      <c r="AG714">
        <v>7.6365204079434403E-3</v>
      </c>
      <c r="AH714">
        <v>7.6352002787055404E-3</v>
      </c>
      <c r="AI714">
        <v>7.6347996157262697E-3</v>
      </c>
      <c r="AJ714">
        <v>7.6339299772320299E-3</v>
      </c>
      <c r="AK714">
        <v>7.6329543258641603E-3</v>
      </c>
      <c r="AL714">
        <v>7.63192646355388E-3</v>
      </c>
      <c r="AM714">
        <v>7.6341292167494698E-3</v>
      </c>
      <c r="AN714">
        <v>7.6350247683682204E-3</v>
      </c>
      <c r="AO714">
        <v>7.6358110228382896E-3</v>
      </c>
      <c r="AP714">
        <v>7.6362819449746003E-3</v>
      </c>
      <c r="AQ714">
        <v>7.6365003346536399E-3</v>
      </c>
      <c r="AR714">
        <v>7.6364255602754099E-3</v>
      </c>
      <c r="AS714">
        <v>7.63608569284209E-3</v>
      </c>
      <c r="AT714">
        <v>7.6355112841490699E-3</v>
      </c>
      <c r="AU714">
        <v>7.6347761264661303E-3</v>
      </c>
      <c r="AV714">
        <v>7.6298441365051E-3</v>
      </c>
    </row>
    <row r="715" spans="1:48" x14ac:dyDescent="0.25">
      <c r="A715" s="34" t="s">
        <v>2517</v>
      </c>
      <c r="B715">
        <v>2.31603024694439E-3</v>
      </c>
      <c r="C715">
        <v>2.31603024694439E-3</v>
      </c>
      <c r="D715">
        <v>2.3165512655015899E-3</v>
      </c>
      <c r="E715">
        <v>2.40663628583668E-3</v>
      </c>
      <c r="F715">
        <v>2.4399640800804802E-3</v>
      </c>
      <c r="G715">
        <v>2.70709546342735E-3</v>
      </c>
      <c r="H715">
        <v>2.6780230116343002E-3</v>
      </c>
      <c r="I715">
        <v>2.6796995740384299E-3</v>
      </c>
      <c r="J715">
        <v>2.7422832712843599E-3</v>
      </c>
      <c r="K715">
        <v>2.8412169593279401E-3</v>
      </c>
      <c r="L715">
        <v>2.8438342384608899E-3</v>
      </c>
      <c r="M715">
        <v>2.9174187218167199E-3</v>
      </c>
      <c r="N715">
        <v>3.09046416239739E-3</v>
      </c>
      <c r="O715">
        <v>3.0256660038345002E-3</v>
      </c>
      <c r="P715">
        <v>3.12086021536559E-3</v>
      </c>
      <c r="Q715">
        <v>3.31538643549444E-3</v>
      </c>
      <c r="R715">
        <v>3.3159623156675299E-3</v>
      </c>
      <c r="S715">
        <v>3.3159249591779298E-3</v>
      </c>
      <c r="T715">
        <v>3.3161696629133599E-3</v>
      </c>
      <c r="U715">
        <v>3.3159220848919999E-3</v>
      </c>
      <c r="V715">
        <v>3.3473455893841498E-3</v>
      </c>
      <c r="W715">
        <v>3.37807753038585E-3</v>
      </c>
      <c r="X715">
        <v>3.4112041642243201E-3</v>
      </c>
      <c r="Y715">
        <v>3.4442798833442798E-3</v>
      </c>
      <c r="Z715">
        <v>3.4767864013082799E-3</v>
      </c>
      <c r="AA715">
        <v>3.5090672390353898E-3</v>
      </c>
      <c r="AB715">
        <v>3.5413123418629E-3</v>
      </c>
      <c r="AC715">
        <v>3.5407583155335101E-3</v>
      </c>
      <c r="AD715">
        <v>3.5394415416268202E-3</v>
      </c>
      <c r="AE715">
        <v>3.5379309671227698E-3</v>
      </c>
      <c r="AF715">
        <v>3.5366986927316399E-3</v>
      </c>
      <c r="AG715">
        <v>3.5351355922332199E-3</v>
      </c>
      <c r="AH715">
        <v>3.5342295911506201E-3</v>
      </c>
      <c r="AI715">
        <v>3.5337189382766698E-3</v>
      </c>
      <c r="AJ715">
        <v>3.5330302855090998E-3</v>
      </c>
      <c r="AK715">
        <v>3.53230613124427E-3</v>
      </c>
      <c r="AL715">
        <v>3.5315711949988099E-3</v>
      </c>
      <c r="AM715">
        <v>3.53197070363303E-3</v>
      </c>
      <c r="AN715">
        <v>3.5318032345838801E-3</v>
      </c>
      <c r="AO715">
        <v>3.53154209416431E-3</v>
      </c>
      <c r="AP715">
        <v>3.5311200975334999E-3</v>
      </c>
      <c r="AQ715">
        <v>3.5305687041456398E-3</v>
      </c>
      <c r="AR715">
        <v>3.52986429048035E-3</v>
      </c>
      <c r="AS715">
        <v>3.5290385079053701E-3</v>
      </c>
      <c r="AT715">
        <v>3.5281092853804998E-3</v>
      </c>
      <c r="AU715">
        <v>3.5271050420656799E-3</v>
      </c>
      <c r="AV715">
        <v>3.52478914373053E-3</v>
      </c>
    </row>
    <row r="716" spans="1:48" x14ac:dyDescent="0.25">
      <c r="A716" s="34" t="s">
        <v>2518</v>
      </c>
      <c r="B716">
        <v>2.13897450143413E-3</v>
      </c>
      <c r="C716">
        <v>2.13897450143413E-3</v>
      </c>
      <c r="D716">
        <v>2.1496699780176E-3</v>
      </c>
      <c r="E716">
        <v>2.1522736134963298E-3</v>
      </c>
      <c r="F716">
        <v>2.0825965620686802E-3</v>
      </c>
      <c r="G716">
        <v>2.1178864490439099E-3</v>
      </c>
      <c r="H716">
        <v>2.2112617252807399E-3</v>
      </c>
      <c r="I716">
        <v>2.19015553170242E-3</v>
      </c>
      <c r="J716">
        <v>2.1688907051425101E-3</v>
      </c>
      <c r="K716">
        <v>2.21967990949453E-3</v>
      </c>
      <c r="L716">
        <v>2.2220785681524701E-3</v>
      </c>
      <c r="M716">
        <v>2.2357973312221E-3</v>
      </c>
      <c r="N716">
        <v>2.29252472590342E-3</v>
      </c>
      <c r="O716">
        <v>2.2961881296009799E-3</v>
      </c>
      <c r="P716">
        <v>2.32490529238203E-3</v>
      </c>
      <c r="Q716">
        <v>2.3591825593168299E-3</v>
      </c>
      <c r="R716">
        <v>2.3600150474160299E-3</v>
      </c>
      <c r="S716">
        <v>2.3601399400182098E-3</v>
      </c>
      <c r="T716">
        <v>2.3607029758989199E-3</v>
      </c>
      <c r="U716">
        <v>2.3604895648703102E-3</v>
      </c>
      <c r="V716">
        <v>2.36184117977996E-3</v>
      </c>
      <c r="W716">
        <v>2.36192428822618E-3</v>
      </c>
      <c r="X716">
        <v>2.3652062600952998E-3</v>
      </c>
      <c r="Y716">
        <v>2.3682703983019201E-3</v>
      </c>
      <c r="Z716">
        <v>2.3703492511529E-3</v>
      </c>
      <c r="AA716">
        <v>2.3718397590213199E-3</v>
      </c>
      <c r="AB716">
        <v>2.3730104717380801E-3</v>
      </c>
      <c r="AC716">
        <v>2.37333282402903E-3</v>
      </c>
      <c r="AD716">
        <v>2.3725628364685801E-3</v>
      </c>
      <c r="AE716">
        <v>2.3714830125435601E-3</v>
      </c>
      <c r="AF716">
        <v>2.3707451833029701E-3</v>
      </c>
      <c r="AG716">
        <v>2.3694791351183799E-3</v>
      </c>
      <c r="AH716">
        <v>2.3690994449448101E-3</v>
      </c>
      <c r="AI716">
        <v>2.36928361120657E-3</v>
      </c>
      <c r="AJ716">
        <v>2.3692357785622298E-3</v>
      </c>
      <c r="AK716">
        <v>2.3691343854479298E-3</v>
      </c>
      <c r="AL716">
        <v>2.3690110399019102E-3</v>
      </c>
      <c r="AM716">
        <v>2.3700151477177101E-3</v>
      </c>
      <c r="AN716">
        <v>2.3703949437840501E-3</v>
      </c>
      <c r="AO716">
        <v>2.37075111203282E-3</v>
      </c>
      <c r="AP716">
        <v>2.3709966515177202E-3</v>
      </c>
      <c r="AQ716">
        <v>2.37116865722194E-3</v>
      </c>
      <c r="AR716">
        <v>2.37120796589567E-3</v>
      </c>
      <c r="AS716">
        <v>2.3711797903728802E-3</v>
      </c>
      <c r="AT716">
        <v>2.3710825470340102E-3</v>
      </c>
      <c r="AU716">
        <v>2.3709280084633099E-3</v>
      </c>
      <c r="AV716">
        <v>2.3699964351146401E-3</v>
      </c>
    </row>
    <row r="717" spans="1:48" x14ac:dyDescent="0.25">
      <c r="A717" s="34" t="s">
        <v>2519</v>
      </c>
      <c r="B717">
        <v>1.45222339431568E-3</v>
      </c>
      <c r="C717">
        <v>1.45222339431568E-3</v>
      </c>
      <c r="D717">
        <v>1.4520520937695801E-3</v>
      </c>
      <c r="E717">
        <v>1.41708741579338E-3</v>
      </c>
      <c r="F717">
        <v>1.3519099072231699E-3</v>
      </c>
      <c r="G717">
        <v>1.3846636924514601E-3</v>
      </c>
      <c r="H717">
        <v>1.49084741521498E-3</v>
      </c>
      <c r="I717">
        <v>1.46354511072929E-3</v>
      </c>
      <c r="J717">
        <v>1.4527037239075401E-3</v>
      </c>
      <c r="K717">
        <v>1.4696423899909299E-3</v>
      </c>
      <c r="L717">
        <v>1.51071442120839E-3</v>
      </c>
      <c r="M717">
        <v>1.5730124578572399E-3</v>
      </c>
      <c r="N717">
        <v>1.6171562901636199E-3</v>
      </c>
      <c r="O717">
        <v>1.60096195782089E-3</v>
      </c>
      <c r="P717">
        <v>1.59917531724005E-3</v>
      </c>
      <c r="Q717">
        <v>1.6021492322715501E-3</v>
      </c>
      <c r="R717">
        <v>1.6042469190815901E-3</v>
      </c>
      <c r="S717">
        <v>1.6039419672242701E-3</v>
      </c>
      <c r="T717">
        <v>1.6051587163502701E-3</v>
      </c>
      <c r="U717">
        <v>1.6055328376283001E-3</v>
      </c>
      <c r="V717">
        <v>1.6135325085465701E-3</v>
      </c>
      <c r="W717">
        <v>1.6184601734549899E-3</v>
      </c>
      <c r="X717">
        <v>1.6287274902274101E-3</v>
      </c>
      <c r="Y717">
        <v>1.63817579382381E-3</v>
      </c>
      <c r="Z717">
        <v>1.64685356202871E-3</v>
      </c>
      <c r="AA717">
        <v>1.6553685670283799E-3</v>
      </c>
      <c r="AB717">
        <v>1.6639711464878099E-3</v>
      </c>
      <c r="AC717">
        <v>1.6671105168143199E-3</v>
      </c>
      <c r="AD717">
        <v>1.66970431165187E-3</v>
      </c>
      <c r="AE717">
        <v>1.67192255337794E-3</v>
      </c>
      <c r="AF717">
        <v>1.67444072386309E-3</v>
      </c>
      <c r="AG717">
        <v>1.6767544648261701E-3</v>
      </c>
      <c r="AH717">
        <v>1.6797653934566201E-3</v>
      </c>
      <c r="AI717">
        <v>1.6833057455379399E-3</v>
      </c>
      <c r="AJ717">
        <v>1.68632911314678E-3</v>
      </c>
      <c r="AK717">
        <v>1.68916918901877E-3</v>
      </c>
      <c r="AL717">
        <v>1.6919278351687299E-3</v>
      </c>
      <c r="AM717">
        <v>1.70252623693526E-3</v>
      </c>
      <c r="AN717">
        <v>1.7119495144124E-3</v>
      </c>
      <c r="AO717">
        <v>1.72154380227424E-3</v>
      </c>
      <c r="AP717">
        <v>1.73096895851384E-3</v>
      </c>
      <c r="AQ717">
        <v>1.74055186555721E-3</v>
      </c>
      <c r="AR717">
        <v>1.74989194873792E-3</v>
      </c>
      <c r="AS717">
        <v>1.75899892870505E-3</v>
      </c>
      <c r="AT717">
        <v>1.76798172425996E-3</v>
      </c>
      <c r="AU717">
        <v>1.7769851201969501E-3</v>
      </c>
      <c r="AV717">
        <v>1.7724412048669099E-3</v>
      </c>
    </row>
    <row r="718" spans="1:48" x14ac:dyDescent="0.25">
      <c r="A718" s="34" t="s">
        <v>2520</v>
      </c>
      <c r="B718">
        <v>3.8396725319411501E-3</v>
      </c>
      <c r="C718">
        <v>3.8396725319411501E-3</v>
      </c>
      <c r="D718">
        <v>3.8324288305604999E-3</v>
      </c>
      <c r="E718">
        <v>3.8629948590402099E-3</v>
      </c>
      <c r="F718">
        <v>3.7713438987537701E-3</v>
      </c>
      <c r="G718">
        <v>3.75581955905443E-3</v>
      </c>
      <c r="H718">
        <v>3.9065067128687897E-3</v>
      </c>
      <c r="I718">
        <v>3.91561830990678E-3</v>
      </c>
      <c r="J718">
        <v>3.88156190872643E-3</v>
      </c>
      <c r="K718">
        <v>3.8861713908339098E-3</v>
      </c>
      <c r="L718">
        <v>3.90965897676104E-3</v>
      </c>
      <c r="M718">
        <v>3.9673720167359601E-3</v>
      </c>
      <c r="N718">
        <v>4.0484349919923598E-3</v>
      </c>
      <c r="O718">
        <v>3.9864867909873303E-3</v>
      </c>
      <c r="P718">
        <v>4.0977555672357903E-3</v>
      </c>
      <c r="Q718">
        <v>4.1284253294325097E-3</v>
      </c>
      <c r="R718">
        <v>4.1293064859057099E-3</v>
      </c>
      <c r="S718">
        <v>4.1295587762002397E-3</v>
      </c>
      <c r="T718">
        <v>4.1296407934087297E-3</v>
      </c>
      <c r="U718">
        <v>4.1285447978629099E-3</v>
      </c>
      <c r="V718">
        <v>4.1282680067471298E-3</v>
      </c>
      <c r="W718">
        <v>4.1273820542566397E-3</v>
      </c>
      <c r="X718">
        <v>4.1109594044094902E-3</v>
      </c>
      <c r="Y718">
        <v>4.1039836479684604E-3</v>
      </c>
      <c r="Z718">
        <v>4.0983843077094803E-3</v>
      </c>
      <c r="AA718">
        <v>4.0933215820362703E-3</v>
      </c>
      <c r="AB718">
        <v>4.0886177193558198E-3</v>
      </c>
      <c r="AC718">
        <v>4.0833780227684498E-3</v>
      </c>
      <c r="AD718">
        <v>4.0861518453138498E-3</v>
      </c>
      <c r="AE718">
        <v>4.08469361143729E-3</v>
      </c>
      <c r="AF718">
        <v>4.0823376478120801E-3</v>
      </c>
      <c r="AG718">
        <v>4.0878183047496301E-3</v>
      </c>
      <c r="AH718">
        <v>4.0801178015041299E-3</v>
      </c>
      <c r="AI718">
        <v>4.07570027037532E-3</v>
      </c>
      <c r="AJ718">
        <v>4.0714469887222398E-3</v>
      </c>
      <c r="AK718">
        <v>4.0671657659353301E-3</v>
      </c>
      <c r="AL718">
        <v>4.0629237433088003E-3</v>
      </c>
      <c r="AM718">
        <v>4.0614337821380997E-3</v>
      </c>
      <c r="AN718">
        <v>4.0588118252634598E-3</v>
      </c>
      <c r="AO718">
        <v>4.05580552945628E-3</v>
      </c>
      <c r="AP718">
        <v>4.0524857272560399E-3</v>
      </c>
      <c r="AQ718">
        <v>4.04897461544963E-3</v>
      </c>
      <c r="AR718">
        <v>4.0461512738642199E-3</v>
      </c>
      <c r="AS718">
        <v>4.0428385677592103E-3</v>
      </c>
      <c r="AT718">
        <v>4.03933830784716E-3</v>
      </c>
      <c r="AU718">
        <v>4.0357143234636102E-3</v>
      </c>
      <c r="AV718">
        <v>4.0311398019716501E-3</v>
      </c>
    </row>
    <row r="719" spans="1:48" x14ac:dyDescent="0.25">
      <c r="A719" s="34" t="s">
        <v>2521</v>
      </c>
      <c r="B719">
        <v>2.8766024944884001E-3</v>
      </c>
      <c r="C719">
        <v>2.8766024944884001E-3</v>
      </c>
      <c r="D719">
        <v>2.8765997392255398E-3</v>
      </c>
      <c r="E719">
        <v>2.9071740807991402E-3</v>
      </c>
      <c r="F719">
        <v>2.8803259554048698E-3</v>
      </c>
      <c r="G719">
        <v>2.8501775800217101E-3</v>
      </c>
      <c r="H719">
        <v>2.9812749629507E-3</v>
      </c>
      <c r="I719">
        <v>3.03039003111375E-3</v>
      </c>
      <c r="J719">
        <v>3.02792298333551E-3</v>
      </c>
      <c r="K719">
        <v>3.0483975503324602E-3</v>
      </c>
      <c r="L719">
        <v>3.08552555723018E-3</v>
      </c>
      <c r="M719">
        <v>3.1556577909566601E-3</v>
      </c>
      <c r="N719">
        <v>3.2250311048511401E-3</v>
      </c>
      <c r="O719">
        <v>3.1676718981161101E-3</v>
      </c>
      <c r="P719">
        <v>3.2893936350804698E-3</v>
      </c>
      <c r="Q719">
        <v>3.2949908701451502E-3</v>
      </c>
      <c r="R719">
        <v>3.2960194057128499E-3</v>
      </c>
      <c r="S719">
        <v>3.2964818631815401E-3</v>
      </c>
      <c r="T719">
        <v>3.2965187332940999E-3</v>
      </c>
      <c r="U719">
        <v>3.2962184109659501E-3</v>
      </c>
      <c r="V719">
        <v>3.2953474333241098E-3</v>
      </c>
      <c r="W719">
        <v>3.2942012636707099E-3</v>
      </c>
      <c r="X719">
        <v>3.2726818088790401E-3</v>
      </c>
      <c r="Y719">
        <v>3.26097017969873E-3</v>
      </c>
      <c r="Z719">
        <v>3.25268763288168E-3</v>
      </c>
      <c r="AA719">
        <v>3.2459934847194399E-3</v>
      </c>
      <c r="AB719">
        <v>3.24024377897665E-3</v>
      </c>
      <c r="AC719">
        <v>3.2350099175827E-3</v>
      </c>
      <c r="AD719">
        <v>3.2400044348640999E-3</v>
      </c>
      <c r="AE719">
        <v>3.2407379105678898E-3</v>
      </c>
      <c r="AF719">
        <v>3.2399401948216599E-3</v>
      </c>
      <c r="AG719">
        <v>3.24857314979841E-3</v>
      </c>
      <c r="AH719">
        <v>3.2422278605810299E-3</v>
      </c>
      <c r="AI719">
        <v>3.2386319065222401E-3</v>
      </c>
      <c r="AJ719">
        <v>3.23589662507598E-3</v>
      </c>
      <c r="AK719">
        <v>3.2335410047374699E-3</v>
      </c>
      <c r="AL719">
        <v>3.2314381438407602E-3</v>
      </c>
      <c r="AM719">
        <v>3.2317493703762899E-3</v>
      </c>
      <c r="AN719">
        <v>3.2314654438684001E-3</v>
      </c>
      <c r="AO719">
        <v>3.2307299085468301E-3</v>
      </c>
      <c r="AP719">
        <v>3.2297182184253901E-3</v>
      </c>
      <c r="AQ719">
        <v>3.2285711980197598E-3</v>
      </c>
      <c r="AR719">
        <v>3.2282634509827601E-3</v>
      </c>
      <c r="AS719">
        <v>3.2274925798665699E-3</v>
      </c>
      <c r="AT719">
        <v>3.2265276777629099E-3</v>
      </c>
      <c r="AU719">
        <v>3.2254540866615698E-3</v>
      </c>
      <c r="AV719">
        <v>3.2237450465164301E-3</v>
      </c>
    </row>
    <row r="720" spans="1:48" x14ac:dyDescent="0.25">
      <c r="A720" s="34" t="s">
        <v>2522</v>
      </c>
      <c r="B720">
        <v>9.9331455167150598E-2</v>
      </c>
      <c r="C720">
        <v>9.9331455167150598E-2</v>
      </c>
      <c r="D720">
        <v>9.8751203392181602E-2</v>
      </c>
      <c r="E720">
        <v>9.90396077878513E-2</v>
      </c>
      <c r="F720">
        <v>9.7327315952709506E-2</v>
      </c>
      <c r="G720">
        <v>9.7365652611183406E-2</v>
      </c>
      <c r="H720">
        <v>0.101183428276061</v>
      </c>
      <c r="I720">
        <v>0.100668060621063</v>
      </c>
      <c r="J720">
        <v>0.10105121774732299</v>
      </c>
      <c r="K720">
        <v>0.102581197788952</v>
      </c>
      <c r="L720">
        <v>0.10213584184093399</v>
      </c>
      <c r="M720">
        <v>0.101946937082244</v>
      </c>
      <c r="N720">
        <v>0.10383289805894801</v>
      </c>
      <c r="O720">
        <v>0.10208056243981101</v>
      </c>
      <c r="P720">
        <v>0.105722814010178</v>
      </c>
      <c r="Q720">
        <v>0.108259817739907</v>
      </c>
      <c r="R720">
        <v>0.10830219547610501</v>
      </c>
      <c r="S720">
        <v>0.10832825095925</v>
      </c>
      <c r="T720">
        <v>0.10837169022769</v>
      </c>
      <c r="U720">
        <v>0.10838101073331401</v>
      </c>
      <c r="V720">
        <v>0.108398590359153</v>
      </c>
      <c r="W720">
        <v>0.108318445533893</v>
      </c>
      <c r="X720">
        <v>0.108274868213389</v>
      </c>
      <c r="Y720">
        <v>0.108258326370625</v>
      </c>
      <c r="Z720">
        <v>0.108209790326123</v>
      </c>
      <c r="AA720">
        <v>0.10814452310924499</v>
      </c>
      <c r="AB720">
        <v>0.108072206818739</v>
      </c>
      <c r="AC720">
        <v>0.107967409507793</v>
      </c>
      <c r="AD720">
        <v>0.107865223001631</v>
      </c>
      <c r="AE720">
        <v>0.10773104512512501</v>
      </c>
      <c r="AF720">
        <v>0.10761295230672401</v>
      </c>
      <c r="AG720">
        <v>0.107517552101401</v>
      </c>
      <c r="AH720">
        <v>0.107405288052242</v>
      </c>
      <c r="AI720">
        <v>0.107337956830935</v>
      </c>
      <c r="AJ720">
        <v>0.107271152132935</v>
      </c>
      <c r="AK720">
        <v>0.107210469184432</v>
      </c>
      <c r="AL720">
        <v>0.107155377726926</v>
      </c>
      <c r="AM720">
        <v>0.10717629223797701</v>
      </c>
      <c r="AN720">
        <v>0.107173067140881</v>
      </c>
      <c r="AO720">
        <v>0.107170947369058</v>
      </c>
      <c r="AP720">
        <v>0.10716495000036701</v>
      </c>
      <c r="AQ720">
        <v>0.10715589297945501</v>
      </c>
      <c r="AR720">
        <v>0.107150850704441</v>
      </c>
      <c r="AS720">
        <v>0.10714153020311</v>
      </c>
      <c r="AT720">
        <v>0.10712923129401999</v>
      </c>
      <c r="AU720">
        <v>0.10711460132332599</v>
      </c>
      <c r="AV720">
        <v>0.10705918366511701</v>
      </c>
    </row>
    <row r="721" spans="1:48" x14ac:dyDescent="0.25">
      <c r="A721" s="34" t="s">
        <v>2523</v>
      </c>
      <c r="B721">
        <v>2.80462902391223E-2</v>
      </c>
      <c r="C721">
        <v>2.80462902391223E-2</v>
      </c>
      <c r="D721">
        <v>2.7767867708258499E-2</v>
      </c>
      <c r="E721">
        <v>2.28849336742592E-2</v>
      </c>
      <c r="F721">
        <v>2.3468941543727799E-2</v>
      </c>
      <c r="G721">
        <v>2.79169150883763E-2</v>
      </c>
      <c r="H721">
        <v>2.3018788722497501E-2</v>
      </c>
      <c r="I721">
        <v>2.67024042226142E-2</v>
      </c>
      <c r="J721">
        <v>2.03757850128558E-2</v>
      </c>
      <c r="K721">
        <v>2.1003521055367999E-2</v>
      </c>
      <c r="L721">
        <v>1.9338511051867801E-2</v>
      </c>
      <c r="M721">
        <v>1.77347700318067E-2</v>
      </c>
      <c r="N721">
        <v>2.03969650532475E-2</v>
      </c>
      <c r="O721">
        <v>1.9609388372303999E-2</v>
      </c>
      <c r="P721">
        <v>1.99823679655338E-2</v>
      </c>
      <c r="Q721">
        <v>2.0282446798504199E-2</v>
      </c>
      <c r="R721">
        <v>2.0287089010316998E-2</v>
      </c>
      <c r="S721">
        <v>2.02993802263489E-2</v>
      </c>
      <c r="T721">
        <v>2.03150252442796E-2</v>
      </c>
      <c r="U721">
        <v>2.0327415460204099E-2</v>
      </c>
      <c r="V721">
        <v>2.0338324152566398E-2</v>
      </c>
      <c r="W721">
        <v>2.0336408900104502E-2</v>
      </c>
      <c r="X721">
        <v>2.0344842117639501E-2</v>
      </c>
      <c r="Y721">
        <v>2.0363518950292901E-2</v>
      </c>
      <c r="Z721">
        <v>2.0380774776782101E-2</v>
      </c>
      <c r="AA721">
        <v>2.0396086891008001E-2</v>
      </c>
      <c r="AB721">
        <v>2.0410383753316701E-2</v>
      </c>
      <c r="AC721">
        <v>2.0419854319053202E-2</v>
      </c>
      <c r="AD721">
        <v>2.0431914024733201E-2</v>
      </c>
      <c r="AE721">
        <v>2.0439314595501499E-2</v>
      </c>
      <c r="AF721">
        <v>2.0446912705126202E-2</v>
      </c>
      <c r="AG721">
        <v>2.0457755404778399E-2</v>
      </c>
      <c r="AH721">
        <v>2.0461476048438801E-2</v>
      </c>
      <c r="AI721">
        <v>2.0466288423433801E-2</v>
      </c>
      <c r="AJ721">
        <v>2.0468701726583102E-2</v>
      </c>
      <c r="AK721">
        <v>2.0469764060624701E-2</v>
      </c>
      <c r="AL721">
        <v>2.0469723181184001E-2</v>
      </c>
      <c r="AM721">
        <v>2.0478254697585099E-2</v>
      </c>
      <c r="AN721">
        <v>2.04807313931459E-2</v>
      </c>
      <c r="AO721">
        <v>2.0481765709748599E-2</v>
      </c>
      <c r="AP721">
        <v>2.0482524558120899E-2</v>
      </c>
      <c r="AQ721">
        <v>2.0482770938396899E-2</v>
      </c>
      <c r="AR721">
        <v>2.0482990434694402E-2</v>
      </c>
      <c r="AS721">
        <v>2.0481608169264601E-2</v>
      </c>
      <c r="AT721">
        <v>2.0479462580256999E-2</v>
      </c>
      <c r="AU721">
        <v>2.0476825892995501E-2</v>
      </c>
      <c r="AV721">
        <v>2.0468561642903001E-2</v>
      </c>
    </row>
    <row r="722" spans="1:48" x14ac:dyDescent="0.25">
      <c r="A722" s="34" t="s">
        <v>2524</v>
      </c>
      <c r="B722">
        <v>1.30857991380875E-2</v>
      </c>
      <c r="C722">
        <v>1.30857991380875E-2</v>
      </c>
      <c r="D722">
        <v>1.3065437651168899E-2</v>
      </c>
      <c r="E722">
        <v>1.27288997491233E-2</v>
      </c>
      <c r="F722">
        <v>1.1930571100316799E-2</v>
      </c>
      <c r="G722">
        <v>1.32744455877679E-2</v>
      </c>
      <c r="H722">
        <v>1.3490313062656099E-2</v>
      </c>
      <c r="I722">
        <v>1.2648624159733699E-2</v>
      </c>
      <c r="J722">
        <v>1.23222054017643E-2</v>
      </c>
      <c r="K722">
        <v>1.2564120563174699E-2</v>
      </c>
      <c r="L722">
        <v>1.2543760517701801E-2</v>
      </c>
      <c r="M722">
        <v>1.22334105250726E-2</v>
      </c>
      <c r="N722">
        <v>1.2901151917492901E-2</v>
      </c>
      <c r="O722">
        <v>1.327444162359E-2</v>
      </c>
      <c r="P722">
        <v>1.30669142291031E-2</v>
      </c>
      <c r="Q722">
        <v>1.32977964689662E-2</v>
      </c>
      <c r="R722">
        <v>1.33060298517276E-2</v>
      </c>
      <c r="S722">
        <v>1.33106653000506E-2</v>
      </c>
      <c r="T722">
        <v>1.33136572753143E-2</v>
      </c>
      <c r="U722">
        <v>1.3313667562892701E-2</v>
      </c>
      <c r="V722">
        <v>1.33133146589567E-2</v>
      </c>
      <c r="W722">
        <v>1.33114751672748E-2</v>
      </c>
      <c r="X722">
        <v>1.33126043108001E-2</v>
      </c>
      <c r="Y722">
        <v>1.3323672931934399E-2</v>
      </c>
      <c r="Z722">
        <v>1.33329449460667E-2</v>
      </c>
      <c r="AA722">
        <v>1.3339412183660601E-2</v>
      </c>
      <c r="AB722">
        <v>1.33447726027491E-2</v>
      </c>
      <c r="AC722">
        <v>1.3347067573943701E-2</v>
      </c>
      <c r="AD722">
        <v>1.3351862748325999E-2</v>
      </c>
      <c r="AE722">
        <v>1.3350644896025899E-2</v>
      </c>
      <c r="AF722">
        <v>1.33492344210389E-2</v>
      </c>
      <c r="AG722">
        <v>1.3352058689616799E-2</v>
      </c>
      <c r="AH722">
        <v>1.3346541971051199E-2</v>
      </c>
      <c r="AI722">
        <v>1.3346401170241899E-2</v>
      </c>
      <c r="AJ722">
        <v>1.3346744904111901E-2</v>
      </c>
      <c r="AK722">
        <v>1.33464924162681E-2</v>
      </c>
      <c r="AL722">
        <v>1.33460577255732E-2</v>
      </c>
      <c r="AM722">
        <v>1.33505934278784E-2</v>
      </c>
      <c r="AN722">
        <v>1.33538246686825E-2</v>
      </c>
      <c r="AO722">
        <v>1.33554243701291E-2</v>
      </c>
      <c r="AP722">
        <v>1.33560511170299E-2</v>
      </c>
      <c r="AQ722">
        <v>1.33560275534004E-2</v>
      </c>
      <c r="AR722">
        <v>1.33556189621068E-2</v>
      </c>
      <c r="AS722">
        <v>1.3354004880120901E-2</v>
      </c>
      <c r="AT722">
        <v>1.3351763106215799E-2</v>
      </c>
      <c r="AU722">
        <v>1.3349066868780001E-2</v>
      </c>
      <c r="AV722">
        <v>1.33421275937239E-2</v>
      </c>
    </row>
    <row r="723" spans="1:48" x14ac:dyDescent="0.25">
      <c r="A723" s="34" t="s">
        <v>2525</v>
      </c>
      <c r="B723">
        <v>6.7162328483103603E-3</v>
      </c>
      <c r="C723">
        <v>6.7162328483103498E-3</v>
      </c>
      <c r="D723">
        <v>6.7570656693890499E-3</v>
      </c>
      <c r="E723">
        <v>6.73743001659537E-3</v>
      </c>
      <c r="F723">
        <v>6.4247029545526496E-3</v>
      </c>
      <c r="G723">
        <v>6.2198547028032699E-3</v>
      </c>
      <c r="H723">
        <v>6.5048913897765501E-3</v>
      </c>
      <c r="I723">
        <v>6.4696731789732802E-3</v>
      </c>
      <c r="J723">
        <v>6.3192256809562397E-3</v>
      </c>
      <c r="K723">
        <v>6.3689754039150601E-3</v>
      </c>
      <c r="L723">
        <v>6.3536847139156402E-3</v>
      </c>
      <c r="M723">
        <v>6.3728207253659101E-3</v>
      </c>
      <c r="N723">
        <v>6.5494234839888997E-3</v>
      </c>
      <c r="O723">
        <v>6.5161965964470802E-3</v>
      </c>
      <c r="P723">
        <v>6.5254491240353497E-3</v>
      </c>
      <c r="Q723">
        <v>6.5549702926861698E-3</v>
      </c>
      <c r="R723">
        <v>6.5602470219236399E-3</v>
      </c>
      <c r="S723">
        <v>6.5622942319691303E-3</v>
      </c>
      <c r="T723">
        <v>6.5634398754556402E-3</v>
      </c>
      <c r="U723">
        <v>6.5624053168253102E-3</v>
      </c>
      <c r="V723">
        <v>6.55308686712634E-3</v>
      </c>
      <c r="W723">
        <v>6.5413185764670503E-3</v>
      </c>
      <c r="X723">
        <v>6.5405646211166299E-3</v>
      </c>
      <c r="Y723">
        <v>6.5399062493374498E-3</v>
      </c>
      <c r="Z723">
        <v>6.5358463030362798E-3</v>
      </c>
      <c r="AA723">
        <v>6.5296734824068703E-3</v>
      </c>
      <c r="AB723">
        <v>6.5222156532609901E-3</v>
      </c>
      <c r="AC723">
        <v>6.5188557189847602E-3</v>
      </c>
      <c r="AD723">
        <v>6.5112901130079601E-3</v>
      </c>
      <c r="AE723">
        <v>6.5030203779090001E-3</v>
      </c>
      <c r="AF723">
        <v>6.4958724576212896E-3</v>
      </c>
      <c r="AG723">
        <v>6.4862351028241597E-3</v>
      </c>
      <c r="AH723">
        <v>6.4799855818256603E-3</v>
      </c>
      <c r="AI723">
        <v>6.4756730460102897E-3</v>
      </c>
      <c r="AJ723">
        <v>6.4709431820691998E-3</v>
      </c>
      <c r="AK723">
        <v>6.4661227376441796E-3</v>
      </c>
      <c r="AL723">
        <v>6.46124795126783E-3</v>
      </c>
      <c r="AM723">
        <v>6.45837448889134E-3</v>
      </c>
      <c r="AN723">
        <v>6.4547587517804501E-3</v>
      </c>
      <c r="AO723">
        <v>6.45101706303203E-3</v>
      </c>
      <c r="AP723">
        <v>6.4468499951291303E-3</v>
      </c>
      <c r="AQ723">
        <v>6.4423736613678098E-3</v>
      </c>
      <c r="AR723">
        <v>6.4374628897089598E-3</v>
      </c>
      <c r="AS723">
        <v>6.43221898478861E-3</v>
      </c>
      <c r="AT723">
        <v>6.4266951863114503E-3</v>
      </c>
      <c r="AU723">
        <v>6.42094290470653E-3</v>
      </c>
      <c r="AV723">
        <v>6.4130133682303902E-3</v>
      </c>
    </row>
    <row r="724" spans="1:48" x14ac:dyDescent="0.25">
      <c r="A724" s="34" t="s">
        <v>2526</v>
      </c>
      <c r="B724">
        <v>2.0372967444615398E-3</v>
      </c>
      <c r="C724">
        <v>2.0372967444615398E-3</v>
      </c>
      <c r="D724">
        <v>2.03837810549682E-3</v>
      </c>
      <c r="E724">
        <v>2.0746164863409198E-3</v>
      </c>
      <c r="F724">
        <v>1.9760464266824099E-3</v>
      </c>
      <c r="G724">
        <v>1.8037553293428E-3</v>
      </c>
      <c r="H724">
        <v>1.9177555512937599E-3</v>
      </c>
      <c r="I724">
        <v>1.9163107967024599E-3</v>
      </c>
      <c r="J724">
        <v>1.84921743207267E-3</v>
      </c>
      <c r="K724">
        <v>1.8435175764511299E-3</v>
      </c>
      <c r="L724">
        <v>1.84911398355155E-3</v>
      </c>
      <c r="M724">
        <v>1.8683210929971599E-3</v>
      </c>
      <c r="N724">
        <v>1.9224357921460099E-3</v>
      </c>
      <c r="O724">
        <v>1.9524396917824001E-3</v>
      </c>
      <c r="P724">
        <v>1.9873882837061901E-3</v>
      </c>
      <c r="Q724">
        <v>2.0368823579094402E-3</v>
      </c>
      <c r="R724">
        <v>2.0374442742743101E-3</v>
      </c>
      <c r="S724">
        <v>2.03764123992609E-3</v>
      </c>
      <c r="T724">
        <v>2.03771880831382E-3</v>
      </c>
      <c r="U724">
        <v>2.0376867148569101E-3</v>
      </c>
      <c r="V724">
        <v>2.0376873370583099E-3</v>
      </c>
      <c r="W724">
        <v>2.0376083819001701E-3</v>
      </c>
      <c r="X724">
        <v>2.0380555495022501E-3</v>
      </c>
      <c r="Y724">
        <v>2.0384912816023199E-3</v>
      </c>
      <c r="Z724">
        <v>2.0387672467684901E-3</v>
      </c>
      <c r="AA724">
        <v>2.03893849403161E-3</v>
      </c>
      <c r="AB724">
        <v>2.0390456338001202E-3</v>
      </c>
      <c r="AC724">
        <v>2.0390572697407301E-3</v>
      </c>
      <c r="AD724">
        <v>2.0388480746632602E-3</v>
      </c>
      <c r="AE724">
        <v>2.0386226214634201E-3</v>
      </c>
      <c r="AF724">
        <v>2.03844902353665E-3</v>
      </c>
      <c r="AG724">
        <v>2.0381338206054002E-3</v>
      </c>
      <c r="AH724">
        <v>2.0380117438230901E-3</v>
      </c>
      <c r="AI724">
        <v>2.03796609631458E-3</v>
      </c>
      <c r="AJ724">
        <v>2.03790219553359E-3</v>
      </c>
      <c r="AK724">
        <v>2.0378308674563399E-3</v>
      </c>
      <c r="AL724">
        <v>2.0377550131745401E-3</v>
      </c>
      <c r="AM724">
        <v>2.0377336921235298E-3</v>
      </c>
      <c r="AN724">
        <v>2.0376994223933E-3</v>
      </c>
      <c r="AO724">
        <v>2.0376598596228601E-3</v>
      </c>
      <c r="AP724">
        <v>2.0376023275724001E-3</v>
      </c>
      <c r="AQ724">
        <v>2.03753115149281E-3</v>
      </c>
      <c r="AR724">
        <v>2.0374383572534199E-3</v>
      </c>
      <c r="AS724">
        <v>2.0373318838363499E-3</v>
      </c>
      <c r="AT724">
        <v>2.0372137162695402E-3</v>
      </c>
      <c r="AU724">
        <v>2.0370854246120401E-3</v>
      </c>
      <c r="AV724">
        <v>2.0368873063326401E-3</v>
      </c>
    </row>
    <row r="725" spans="1:48" x14ac:dyDescent="0.25">
      <c r="A725" s="34" t="s">
        <v>2527</v>
      </c>
      <c r="B725">
        <v>6.7318951308486998E-4</v>
      </c>
      <c r="C725">
        <v>6.7318951308487096E-4</v>
      </c>
      <c r="D725">
        <v>6.8196642983114105E-4</v>
      </c>
      <c r="E725">
        <v>7.5530761446463996E-4</v>
      </c>
      <c r="F725">
        <v>7.6897564215311299E-4</v>
      </c>
      <c r="G725">
        <v>4.7702393604583798E-4</v>
      </c>
      <c r="H725">
        <v>4.58081133417033E-4</v>
      </c>
      <c r="I725">
        <v>3.01598984378743E-4</v>
      </c>
      <c r="J725">
        <v>2.26672488940692E-4</v>
      </c>
      <c r="K725">
        <v>1.88301008378613E-4</v>
      </c>
      <c r="L725">
        <v>1.22047207879206E-4</v>
      </c>
      <c r="M725">
        <v>2.97550001228551E-4</v>
      </c>
      <c r="N725">
        <v>2.5123430467711598E-4</v>
      </c>
      <c r="O725">
        <v>1.9024766530920001E-4</v>
      </c>
      <c r="P725">
        <v>5.7492326501768301E-4</v>
      </c>
      <c r="Q725">
        <v>6.1355500036264904E-4</v>
      </c>
      <c r="R725">
        <v>6.13910781224781E-4</v>
      </c>
      <c r="S725">
        <v>6.1410037022450895E-4</v>
      </c>
      <c r="T725">
        <v>6.1407203312201502E-4</v>
      </c>
      <c r="U725">
        <v>6.1387346955024105E-4</v>
      </c>
      <c r="V725">
        <v>6.1366690466838297E-4</v>
      </c>
      <c r="W725">
        <v>6.1342844582962502E-4</v>
      </c>
      <c r="X725">
        <v>6.1449134670997301E-4</v>
      </c>
      <c r="Y725">
        <v>6.1547136957036696E-4</v>
      </c>
      <c r="Z725">
        <v>6.1606107180444596E-4</v>
      </c>
      <c r="AA725">
        <v>6.1636900730413903E-4</v>
      </c>
      <c r="AB725">
        <v>6.1649617022672401E-4</v>
      </c>
      <c r="AC725">
        <v>6.1663703670453596E-4</v>
      </c>
      <c r="AD725">
        <v>6.1614106201631695E-4</v>
      </c>
      <c r="AE725">
        <v>6.1566423045438196E-4</v>
      </c>
      <c r="AF725">
        <v>6.1530827747474702E-4</v>
      </c>
      <c r="AG725">
        <v>6.1451983548901001E-4</v>
      </c>
      <c r="AH725">
        <v>6.1432880008447201E-4</v>
      </c>
      <c r="AI725">
        <v>6.1427642560958303E-4</v>
      </c>
      <c r="AJ725">
        <v>6.14196425656024E-4</v>
      </c>
      <c r="AK725">
        <v>6.1409467965835296E-4</v>
      </c>
      <c r="AL725">
        <v>6.1397938986812103E-4</v>
      </c>
      <c r="AM725">
        <v>6.1384085609889299E-4</v>
      </c>
      <c r="AN725">
        <v>6.1375606671408101E-4</v>
      </c>
      <c r="AO725">
        <v>6.1366071429447202E-4</v>
      </c>
      <c r="AP725">
        <v>6.1352793922813602E-4</v>
      </c>
      <c r="AQ725">
        <v>6.1336568676961204E-4</v>
      </c>
      <c r="AR725">
        <v>6.1314704488347799E-4</v>
      </c>
      <c r="AS725">
        <v>6.1290366986652503E-4</v>
      </c>
      <c r="AT725">
        <v>6.1263870207118405E-4</v>
      </c>
      <c r="AU725">
        <v>6.1235285624481402E-4</v>
      </c>
      <c r="AV725">
        <v>6.1203507650936203E-4</v>
      </c>
    </row>
    <row r="726" spans="1:48" x14ac:dyDescent="0.25">
      <c r="A726" s="34" t="s">
        <v>2528</v>
      </c>
      <c r="B726">
        <v>3.8285979837811101E-4</v>
      </c>
      <c r="C726">
        <v>3.8285979837811101E-4</v>
      </c>
      <c r="D726">
        <v>3.8283912760725701E-4</v>
      </c>
      <c r="E726">
        <v>4.38420265974862E-4</v>
      </c>
      <c r="F726">
        <v>4.4793636302013599E-4</v>
      </c>
      <c r="G726">
        <v>3.1064188782959501E-4</v>
      </c>
      <c r="H726">
        <v>2.7857615450593398E-4</v>
      </c>
      <c r="I726">
        <v>1.8458722471872201E-4</v>
      </c>
      <c r="J726" s="15">
        <v>1.3755138740144401E-4</v>
      </c>
      <c r="K726" s="15">
        <v>1.13799793993512E-4</v>
      </c>
      <c r="L726" s="15">
        <v>7.3672825112347596E-5</v>
      </c>
      <c r="M726" s="15">
        <v>1.75574579470209E-4</v>
      </c>
      <c r="N726" s="15">
        <v>1.4273179661611999E-4</v>
      </c>
      <c r="O726" s="15">
        <v>1.03451180540402E-4</v>
      </c>
      <c r="P726">
        <v>3.0830695784617098E-4</v>
      </c>
      <c r="Q726">
        <v>3.2062111258836001E-4</v>
      </c>
      <c r="R726">
        <v>3.2071299078391998E-4</v>
      </c>
      <c r="S726">
        <v>3.2071191667030802E-4</v>
      </c>
      <c r="T726">
        <v>3.2074253092864301E-4</v>
      </c>
      <c r="U726">
        <v>3.2064893206731302E-4</v>
      </c>
      <c r="V726">
        <v>3.2073704314894799E-4</v>
      </c>
      <c r="W726">
        <v>3.2064581130837399E-4</v>
      </c>
      <c r="X726">
        <v>3.2098332819529603E-4</v>
      </c>
      <c r="Y726">
        <v>3.2145686650472899E-4</v>
      </c>
      <c r="Z726">
        <v>3.2163842891558698E-4</v>
      </c>
      <c r="AA726">
        <v>3.2173983763712099E-4</v>
      </c>
      <c r="AB726">
        <v>3.2179407046419001E-4</v>
      </c>
      <c r="AC726">
        <v>3.2175990975043402E-4</v>
      </c>
      <c r="AD726">
        <v>3.2156388285265098E-4</v>
      </c>
      <c r="AE726">
        <v>3.2132630440726001E-4</v>
      </c>
      <c r="AF726">
        <v>3.2118427120057498E-4</v>
      </c>
      <c r="AG726">
        <v>3.20929842216346E-4</v>
      </c>
      <c r="AH726">
        <v>3.20812454750586E-4</v>
      </c>
      <c r="AI726">
        <v>3.2082810352377099E-4</v>
      </c>
      <c r="AJ726">
        <v>3.2078010568934102E-4</v>
      </c>
      <c r="AK726">
        <v>3.2072648465083798E-4</v>
      </c>
      <c r="AL726">
        <v>3.2067049216399598E-4</v>
      </c>
      <c r="AM726">
        <v>3.20723105055333E-4</v>
      </c>
      <c r="AN726">
        <v>3.2065721301292698E-4</v>
      </c>
      <c r="AO726">
        <v>3.2060410735381599E-4</v>
      </c>
      <c r="AP726">
        <v>3.2053555133337798E-4</v>
      </c>
      <c r="AQ726">
        <v>3.2046127118300999E-4</v>
      </c>
      <c r="AR726">
        <v>3.20375391422279E-4</v>
      </c>
      <c r="AS726">
        <v>3.2027742872872602E-4</v>
      </c>
      <c r="AT726">
        <v>3.2017655896083598E-4</v>
      </c>
      <c r="AU726">
        <v>3.2007347825294098E-4</v>
      </c>
      <c r="AV726">
        <v>3.1987859397686802E-4</v>
      </c>
    </row>
    <row r="727" spans="1:48" x14ac:dyDescent="0.25">
      <c r="A727" s="34" t="s">
        <v>2529</v>
      </c>
      <c r="B727">
        <v>1.2766274416327E-3</v>
      </c>
      <c r="C727">
        <v>1.2766274416327E-3</v>
      </c>
      <c r="D727">
        <v>1.28151182961144E-3</v>
      </c>
      <c r="E727">
        <v>1.4455424326338701E-3</v>
      </c>
      <c r="F727">
        <v>1.5434726596704499E-3</v>
      </c>
      <c r="G727">
        <v>1.1076211558137001E-3</v>
      </c>
      <c r="H727">
        <v>1.0400634220564301E-3</v>
      </c>
      <c r="I727">
        <v>6.2233476124170996E-4</v>
      </c>
      <c r="J727">
        <v>4.9498358314662902E-4</v>
      </c>
      <c r="K727">
        <v>4.2331702618496E-4</v>
      </c>
      <c r="L727">
        <v>2.7660677815344201E-4</v>
      </c>
      <c r="M727">
        <v>6.8414090119325399E-4</v>
      </c>
      <c r="N727">
        <v>5.5613519238177503E-4</v>
      </c>
      <c r="O727">
        <v>4.1122316178387498E-4</v>
      </c>
      <c r="P727">
        <v>1.2289945420681299E-3</v>
      </c>
      <c r="Q727">
        <v>1.2928611784862E-3</v>
      </c>
      <c r="R727">
        <v>1.2932448752505999E-3</v>
      </c>
      <c r="S727">
        <v>1.29332136335936E-3</v>
      </c>
      <c r="T727">
        <v>1.29328969611512E-3</v>
      </c>
      <c r="U727">
        <v>1.2929466103404101E-3</v>
      </c>
      <c r="V727">
        <v>1.31772041357056E-3</v>
      </c>
      <c r="W727">
        <v>1.3425895729438299E-3</v>
      </c>
      <c r="X727">
        <v>1.3696022834015201E-3</v>
      </c>
      <c r="Y727">
        <v>1.39712922382858E-3</v>
      </c>
      <c r="Z727">
        <v>1.42463841741529E-3</v>
      </c>
      <c r="AA727">
        <v>1.45232529957378E-3</v>
      </c>
      <c r="AB727">
        <v>1.48031060308904E-3</v>
      </c>
      <c r="AC727">
        <v>1.48047801169754E-3</v>
      </c>
      <c r="AD727">
        <v>1.47981501869355E-3</v>
      </c>
      <c r="AE727">
        <v>1.47909239830401E-3</v>
      </c>
      <c r="AF727">
        <v>1.4785889570995E-3</v>
      </c>
      <c r="AG727">
        <v>1.4775696680948099E-3</v>
      </c>
      <c r="AH727">
        <v>1.4773175026560001E-3</v>
      </c>
      <c r="AI727">
        <v>1.4773657474864599E-3</v>
      </c>
      <c r="AJ727">
        <v>1.4773288924337599E-3</v>
      </c>
      <c r="AK727">
        <v>1.47726742055967E-3</v>
      </c>
      <c r="AL727">
        <v>1.47719403443424E-3</v>
      </c>
      <c r="AM727">
        <v>1.4774952308910501E-3</v>
      </c>
      <c r="AN727">
        <v>1.4776312525701101E-3</v>
      </c>
      <c r="AO727">
        <v>1.47772407534763E-3</v>
      </c>
      <c r="AP727">
        <v>1.47772525779802E-3</v>
      </c>
      <c r="AQ727">
        <v>1.47765203872022E-3</v>
      </c>
      <c r="AR727">
        <v>1.47749370060351E-3</v>
      </c>
      <c r="AS727">
        <v>1.47727694393872E-3</v>
      </c>
      <c r="AT727">
        <v>1.47701328506906E-3</v>
      </c>
      <c r="AU727">
        <v>1.4767121298514801E-3</v>
      </c>
      <c r="AV727">
        <v>1.47590694295364E-3</v>
      </c>
    </row>
    <row r="728" spans="1:48" x14ac:dyDescent="0.25">
      <c r="A728" s="34" t="s">
        <v>2530</v>
      </c>
      <c r="B728">
        <v>1.0098853302105699E-3</v>
      </c>
      <c r="C728">
        <v>1.0098853302105699E-3</v>
      </c>
      <c r="D728">
        <v>1.01095742920653E-3</v>
      </c>
      <c r="E728">
        <v>1.14081581412224E-3</v>
      </c>
      <c r="F728">
        <v>1.21734287924153E-3</v>
      </c>
      <c r="G728">
        <v>8.7462111254422504E-4</v>
      </c>
      <c r="H728">
        <v>8.2028240824081201E-4</v>
      </c>
      <c r="I728">
        <v>4.8855916184036301E-4</v>
      </c>
      <c r="J728">
        <v>3.9087988523121598E-4</v>
      </c>
      <c r="K728">
        <v>3.35051930661693E-4</v>
      </c>
      <c r="L728">
        <v>2.19144852054395E-4</v>
      </c>
      <c r="M728">
        <v>5.4413725722201895E-4</v>
      </c>
      <c r="N728">
        <v>4.4170798527808298E-4</v>
      </c>
      <c r="O728">
        <v>3.2646346321451398E-4</v>
      </c>
      <c r="P728">
        <v>9.7737473539571506E-4</v>
      </c>
      <c r="Q728">
        <v>1.02605348795098E-3</v>
      </c>
      <c r="R728">
        <v>1.02687548685135E-3</v>
      </c>
      <c r="S728">
        <v>1.02682377186823E-3</v>
      </c>
      <c r="T728">
        <v>1.0272502423244801E-3</v>
      </c>
      <c r="U728">
        <v>1.0273138056673999E-3</v>
      </c>
      <c r="V728">
        <v>1.03075819702754E-3</v>
      </c>
      <c r="W728">
        <v>1.03310286070698E-3</v>
      </c>
      <c r="X728">
        <v>1.03762432321753E-3</v>
      </c>
      <c r="Y728">
        <v>1.04189281568827E-3</v>
      </c>
      <c r="Z728">
        <v>1.04574711232545E-3</v>
      </c>
      <c r="AA728">
        <v>1.0494092823133999E-3</v>
      </c>
      <c r="AB728">
        <v>1.05298137409299E-3</v>
      </c>
      <c r="AC728">
        <v>1.0540928614416001E-3</v>
      </c>
      <c r="AD728">
        <v>1.0547933215931699E-3</v>
      </c>
      <c r="AE728">
        <v>1.05532036257131E-3</v>
      </c>
      <c r="AF728">
        <v>1.05596766276512E-3</v>
      </c>
      <c r="AG728">
        <v>1.05642436285586E-3</v>
      </c>
      <c r="AH728">
        <v>1.0572548124217699E-3</v>
      </c>
      <c r="AI728">
        <v>1.0583058737380099E-3</v>
      </c>
      <c r="AJ728">
        <v>1.0591942320666301E-3</v>
      </c>
      <c r="AK728">
        <v>1.06001144255305E-3</v>
      </c>
      <c r="AL728">
        <v>1.0607851953550601E-3</v>
      </c>
      <c r="AM728">
        <v>1.0639851494288E-3</v>
      </c>
      <c r="AN728">
        <v>1.06682219027928E-3</v>
      </c>
      <c r="AO728">
        <v>1.06970338436478E-3</v>
      </c>
      <c r="AP728">
        <v>1.07253295054641E-3</v>
      </c>
      <c r="AQ728">
        <v>1.07535660716487E-3</v>
      </c>
      <c r="AR728">
        <v>1.0780848715988801E-3</v>
      </c>
      <c r="AS728">
        <v>1.08071555622894E-3</v>
      </c>
      <c r="AT728">
        <v>1.0832639924992799E-3</v>
      </c>
      <c r="AU728">
        <v>1.0857817581441801E-3</v>
      </c>
      <c r="AV728">
        <v>1.0843402212363201E-3</v>
      </c>
    </row>
    <row r="729" spans="1:48" x14ac:dyDescent="0.25">
      <c r="A729" s="34" t="s">
        <v>2531</v>
      </c>
      <c r="B729">
        <v>7.5602045300083795E-4</v>
      </c>
      <c r="C729">
        <v>7.5602045300083795E-4</v>
      </c>
      <c r="D729">
        <v>7.5803137947929103E-4</v>
      </c>
      <c r="E729">
        <v>8.5268797518204295E-4</v>
      </c>
      <c r="F729">
        <v>8.8175787805579902E-4</v>
      </c>
      <c r="G729">
        <v>6.0534215481943205E-4</v>
      </c>
      <c r="H729">
        <v>5.5330510168876399E-4</v>
      </c>
      <c r="I729">
        <v>3.7994900414128901E-4</v>
      </c>
      <c r="J729">
        <v>2.9463036589008699E-4</v>
      </c>
      <c r="K729">
        <v>2.4230427397852801E-4</v>
      </c>
      <c r="L729">
        <v>1.61343380573282E-4</v>
      </c>
      <c r="M729">
        <v>3.8952365071898398E-4</v>
      </c>
      <c r="N729">
        <v>3.3054474099936403E-4</v>
      </c>
      <c r="O729">
        <v>2.5467889676799601E-4</v>
      </c>
      <c r="P729">
        <v>7.7072924843606702E-4</v>
      </c>
      <c r="Q729">
        <v>8.2792605175249399E-4</v>
      </c>
      <c r="R729">
        <v>8.2815956163569799E-4</v>
      </c>
      <c r="S729">
        <v>8.2823361085379598E-4</v>
      </c>
      <c r="T729">
        <v>8.2826373196562698E-4</v>
      </c>
      <c r="U729">
        <v>8.2810970096221595E-4</v>
      </c>
      <c r="V729">
        <v>8.4318329422636404E-4</v>
      </c>
      <c r="W729">
        <v>8.5924577987532699E-4</v>
      </c>
      <c r="X729">
        <v>8.7717901788529303E-4</v>
      </c>
      <c r="Y729">
        <v>8.9574462575775103E-4</v>
      </c>
      <c r="Z729">
        <v>9.1456420110407304E-4</v>
      </c>
      <c r="AA729">
        <v>9.3371153239583797E-4</v>
      </c>
      <c r="AB729">
        <v>9.5320003466419303E-4</v>
      </c>
      <c r="AC729">
        <v>9.5584347911397002E-4</v>
      </c>
      <c r="AD729">
        <v>9.5785819088541697E-4</v>
      </c>
      <c r="AE729">
        <v>9.5969787929951105E-4</v>
      </c>
      <c r="AF729">
        <v>9.6156786498753405E-4</v>
      </c>
      <c r="AG729">
        <v>9.6314179969157396E-4</v>
      </c>
      <c r="AH729">
        <v>9.6507407251926805E-4</v>
      </c>
      <c r="AI729">
        <v>9.6714976975715498E-4</v>
      </c>
      <c r="AJ729">
        <v>9.6917615864237797E-4</v>
      </c>
      <c r="AK729">
        <v>9.7117919915131596E-4</v>
      </c>
      <c r="AL729">
        <v>9.7316809844651196E-4</v>
      </c>
      <c r="AM729">
        <v>9.7536665889313902E-4</v>
      </c>
      <c r="AN729">
        <v>9.774395475895929E-4</v>
      </c>
      <c r="AO729">
        <v>9.79451082869312E-4</v>
      </c>
      <c r="AP729">
        <v>9.8136877470478105E-4</v>
      </c>
      <c r="AQ729">
        <v>9.832022992232901E-4</v>
      </c>
      <c r="AR729">
        <v>9.8493137384887209E-4</v>
      </c>
      <c r="AS729">
        <v>9.8658490257717097E-4</v>
      </c>
      <c r="AT729">
        <v>9.881632092426059E-4</v>
      </c>
      <c r="AU729">
        <v>9.89670857392213E-4</v>
      </c>
      <c r="AV729">
        <v>9.9089008448249795E-4</v>
      </c>
    </row>
    <row r="730" spans="1:48" x14ac:dyDescent="0.25">
      <c r="A730" s="34" t="s">
        <v>2532</v>
      </c>
      <c r="B730">
        <v>3.7223902434408497E-4</v>
      </c>
      <c r="C730">
        <v>3.7223902434408497E-4</v>
      </c>
      <c r="D730">
        <v>3.7232157659169502E-4</v>
      </c>
      <c r="E730">
        <v>4.2131997356745199E-4</v>
      </c>
      <c r="F730">
        <v>4.1758330899396601E-4</v>
      </c>
      <c r="G730">
        <v>2.7752380701614202E-4</v>
      </c>
      <c r="H730">
        <v>2.57955864278354E-4</v>
      </c>
      <c r="I730">
        <v>1.7003351157776899E-4</v>
      </c>
      <c r="J730" s="15">
        <v>1.2841879350630601E-4</v>
      </c>
      <c r="K730" s="15">
        <v>1.05862059916308E-4</v>
      </c>
      <c r="L730" s="15">
        <v>7.0060397343670706E-5</v>
      </c>
      <c r="M730" s="15">
        <v>1.66889720633066E-4</v>
      </c>
      <c r="N730" s="15">
        <v>1.3753329857228599E-4</v>
      </c>
      <c r="O730" s="15">
        <v>1.03717204941124E-4</v>
      </c>
      <c r="P730">
        <v>3.1208199343165798E-4</v>
      </c>
      <c r="Q730">
        <v>3.2341757367600801E-4</v>
      </c>
      <c r="R730">
        <v>3.23398469533999E-4</v>
      </c>
      <c r="S730">
        <v>3.23324639619175E-4</v>
      </c>
      <c r="T730">
        <v>3.2317073370026001E-4</v>
      </c>
      <c r="U730">
        <v>3.2291972047349598E-4</v>
      </c>
      <c r="V730">
        <v>3.2275244259415099E-4</v>
      </c>
      <c r="W730">
        <v>3.2252789150422198E-4</v>
      </c>
      <c r="X730">
        <v>3.2253094635071499E-4</v>
      </c>
      <c r="Y730">
        <v>3.2250104346126301E-4</v>
      </c>
      <c r="Z730">
        <v>3.22381971820462E-4</v>
      </c>
      <c r="AA730">
        <v>3.2222291387688101E-4</v>
      </c>
      <c r="AB730">
        <v>3.2205605759430398E-4</v>
      </c>
      <c r="AC730">
        <v>3.2179558018193601E-4</v>
      </c>
      <c r="AD730">
        <v>3.2145513746526601E-4</v>
      </c>
      <c r="AE730">
        <v>3.21130543986273E-4</v>
      </c>
      <c r="AF730">
        <v>3.20843409814216E-4</v>
      </c>
      <c r="AG730">
        <v>3.2051483190682298E-4</v>
      </c>
      <c r="AH730">
        <v>3.2029569572638499E-4</v>
      </c>
      <c r="AI730">
        <v>3.2011004844050602E-4</v>
      </c>
      <c r="AJ730">
        <v>3.1991644895345601E-4</v>
      </c>
      <c r="AK730">
        <v>3.1972310437202502E-4</v>
      </c>
      <c r="AL730">
        <v>3.1953310355368098E-4</v>
      </c>
      <c r="AM730">
        <v>3.1935538458220599E-4</v>
      </c>
      <c r="AN730">
        <v>3.1913877810385002E-4</v>
      </c>
      <c r="AO730">
        <v>3.1889431933902599E-4</v>
      </c>
      <c r="AP730">
        <v>3.1861807762813602E-4</v>
      </c>
      <c r="AQ730">
        <v>3.1831067950011902E-4</v>
      </c>
      <c r="AR730">
        <v>3.1800684604284702E-4</v>
      </c>
      <c r="AS730">
        <v>3.1769314986636798E-4</v>
      </c>
      <c r="AT730">
        <v>3.1737098336670402E-4</v>
      </c>
      <c r="AU730">
        <v>3.1704151905856702E-4</v>
      </c>
      <c r="AV730">
        <v>3.1666591369160501E-4</v>
      </c>
    </row>
    <row r="731" spans="1:48" x14ac:dyDescent="0.25">
      <c r="A731" s="34" t="s">
        <v>2533</v>
      </c>
      <c r="B731">
        <v>3.5628039675517E-4</v>
      </c>
      <c r="C731">
        <v>3.5628039675517E-4</v>
      </c>
      <c r="D731">
        <v>3.56281804102656E-4</v>
      </c>
      <c r="E731">
        <v>4.0244804689753102E-4</v>
      </c>
      <c r="F731">
        <v>3.9827602683792E-4</v>
      </c>
      <c r="G731">
        <v>2.6261289757087397E-4</v>
      </c>
      <c r="H731">
        <v>2.4369645845069701E-4</v>
      </c>
      <c r="I731" s="15">
        <v>1.59981422213551E-4</v>
      </c>
      <c r="J731" s="15">
        <v>1.19411352791108E-4</v>
      </c>
      <c r="K731" s="15">
        <v>9.78399680227668E-5</v>
      </c>
      <c r="L731" s="15">
        <v>6.4204764650767899E-5</v>
      </c>
      <c r="M731" s="15">
        <v>1.51652065952094E-4</v>
      </c>
      <c r="N731" s="15">
        <v>1.2482401791694101E-4</v>
      </c>
      <c r="O731" s="15">
        <v>9.3263009692139904E-5</v>
      </c>
      <c r="P731" s="15">
        <v>2.7815687934471602E-4</v>
      </c>
      <c r="Q731">
        <v>2.8380067829397103E-4</v>
      </c>
      <c r="R731">
        <v>2.8384563997660699E-4</v>
      </c>
      <c r="S731">
        <v>2.8382330726939699E-4</v>
      </c>
      <c r="T731">
        <v>2.8382000706295997E-4</v>
      </c>
      <c r="U731">
        <v>2.8379734988449802E-4</v>
      </c>
      <c r="V731">
        <v>2.83823828226709E-4</v>
      </c>
      <c r="W731">
        <v>2.8381466155389897E-4</v>
      </c>
      <c r="X731">
        <v>2.8384091133589601E-4</v>
      </c>
      <c r="Y731">
        <v>2.83946083798604E-4</v>
      </c>
      <c r="Z731">
        <v>2.8396332569817999E-4</v>
      </c>
      <c r="AA731">
        <v>2.8395377048632002E-4</v>
      </c>
      <c r="AB731">
        <v>2.8395409380086698E-4</v>
      </c>
      <c r="AC731">
        <v>2.8385857667802901E-4</v>
      </c>
      <c r="AD731">
        <v>2.8375156166591002E-4</v>
      </c>
      <c r="AE731">
        <v>2.8364747135478999E-4</v>
      </c>
      <c r="AF731">
        <v>2.8355718263435001E-4</v>
      </c>
      <c r="AG731">
        <v>2.8345515416560297E-4</v>
      </c>
      <c r="AH731">
        <v>2.83386404272454E-4</v>
      </c>
      <c r="AI731">
        <v>2.8332920603451602E-4</v>
      </c>
      <c r="AJ731">
        <v>2.8326755989732102E-4</v>
      </c>
      <c r="AK731">
        <v>2.8320667976875001E-4</v>
      </c>
      <c r="AL731">
        <v>2.8314636996361201E-4</v>
      </c>
      <c r="AM731">
        <v>2.8310660945888899E-4</v>
      </c>
      <c r="AN731">
        <v>2.8305110464292002E-4</v>
      </c>
      <c r="AO731">
        <v>2.8299138288603902E-4</v>
      </c>
      <c r="AP731">
        <v>2.8292258270323501E-4</v>
      </c>
      <c r="AQ731">
        <v>2.8281930013253901E-4</v>
      </c>
      <c r="AR731">
        <v>2.8273435154286999E-4</v>
      </c>
      <c r="AS731">
        <v>2.82649349053295E-4</v>
      </c>
      <c r="AT731">
        <v>2.8256104003171001E-4</v>
      </c>
      <c r="AU731">
        <v>2.82468058385823E-4</v>
      </c>
      <c r="AV731">
        <v>2.8237693614454099E-4</v>
      </c>
    </row>
    <row r="732" spans="1:48" x14ac:dyDescent="0.25">
      <c r="A732" s="34" t="s">
        <v>2534</v>
      </c>
      <c r="B732">
        <v>4.2577193818573101E-4</v>
      </c>
      <c r="C732">
        <v>4.2577193818573101E-4</v>
      </c>
      <c r="D732">
        <v>4.2701174053434401E-4</v>
      </c>
      <c r="E732">
        <v>4.6892619724839599E-4</v>
      </c>
      <c r="F732">
        <v>4.7825404616780201E-4</v>
      </c>
      <c r="G732">
        <v>3.4359472081327101E-4</v>
      </c>
      <c r="H732">
        <v>3.1380931949967901E-4</v>
      </c>
      <c r="I732">
        <v>2.02071001303336E-4</v>
      </c>
      <c r="J732" s="15">
        <v>1.5585589322303901E-4</v>
      </c>
      <c r="K732" s="15">
        <v>1.34689855866182E-4</v>
      </c>
      <c r="L732" s="15">
        <v>9.0883565220424206E-5</v>
      </c>
      <c r="M732" s="15">
        <v>2.1499120542307101E-4</v>
      </c>
      <c r="N732">
        <v>1.8028565762642299E-4</v>
      </c>
      <c r="O732">
        <v>1.34964391280329E-4</v>
      </c>
      <c r="P732">
        <v>4.0695539830454697E-4</v>
      </c>
      <c r="Q732">
        <v>4.38248313405358E-4</v>
      </c>
      <c r="R732">
        <v>4.3842182522205202E-4</v>
      </c>
      <c r="S732">
        <v>4.3846663110596999E-4</v>
      </c>
      <c r="T732">
        <v>4.3851971665800497E-4</v>
      </c>
      <c r="U732">
        <v>4.3849706691196201E-4</v>
      </c>
      <c r="V732">
        <v>4.5598023696744603E-4</v>
      </c>
      <c r="W732">
        <v>4.7399288389104598E-4</v>
      </c>
      <c r="X732">
        <v>4.9333795248672095E-4</v>
      </c>
      <c r="Y732">
        <v>5.1344807616442796E-4</v>
      </c>
      <c r="Z732">
        <v>5.3415655135339104E-4</v>
      </c>
      <c r="AA732">
        <v>5.5557201165375104E-4</v>
      </c>
      <c r="AB732">
        <v>5.77768666926505E-4</v>
      </c>
      <c r="AC732">
        <v>5.7792238265967904E-4</v>
      </c>
      <c r="AD732">
        <v>5.7783310602142605E-4</v>
      </c>
      <c r="AE732">
        <v>5.7772488351090295E-4</v>
      </c>
      <c r="AF732">
        <v>5.7770635125923501E-4</v>
      </c>
      <c r="AG732">
        <v>5.7755252644115895E-4</v>
      </c>
      <c r="AH732">
        <v>5.7763411514764895E-4</v>
      </c>
      <c r="AI732">
        <v>5.7782514707518896E-4</v>
      </c>
      <c r="AJ732">
        <v>5.7797703890665505E-4</v>
      </c>
      <c r="AK732">
        <v>5.7811894906928298E-4</v>
      </c>
      <c r="AL732">
        <v>5.7825578905402303E-4</v>
      </c>
      <c r="AM732">
        <v>5.7863651588526104E-4</v>
      </c>
      <c r="AN732">
        <v>5.7893773882897301E-4</v>
      </c>
      <c r="AO732">
        <v>5.7923609334659001E-4</v>
      </c>
      <c r="AP732">
        <v>5.7949802257843295E-4</v>
      </c>
      <c r="AQ732">
        <v>5.7973289222435105E-4</v>
      </c>
      <c r="AR732">
        <v>5.7993607232479695E-4</v>
      </c>
      <c r="AS732">
        <v>5.8011359610834904E-4</v>
      </c>
      <c r="AT732">
        <v>5.8026921926454902E-4</v>
      </c>
      <c r="AU732">
        <v>5.8040872993054497E-4</v>
      </c>
      <c r="AV732">
        <v>5.8021186037601595E-4</v>
      </c>
    </row>
    <row r="733" spans="1:48" x14ac:dyDescent="0.25">
      <c r="A733" s="34" t="s">
        <v>2535</v>
      </c>
      <c r="B733">
        <v>1.51252347815762E-3</v>
      </c>
      <c r="C733">
        <v>1.51252347815762E-3</v>
      </c>
      <c r="D733">
        <v>1.5120994842156301E-3</v>
      </c>
      <c r="E733">
        <v>1.7238475894763401E-3</v>
      </c>
      <c r="F733">
        <v>1.8538702586273199E-3</v>
      </c>
      <c r="G733">
        <v>1.4148368621214799E-3</v>
      </c>
      <c r="H733">
        <v>1.24415729713237E-3</v>
      </c>
      <c r="I733">
        <v>8.11032601752598E-4</v>
      </c>
      <c r="J733">
        <v>6.3560079657272797E-4</v>
      </c>
      <c r="K733">
        <v>5.2751335747225402E-4</v>
      </c>
      <c r="L733">
        <v>3.4734827562939299E-4</v>
      </c>
      <c r="M733">
        <v>8.4116118625812697E-4</v>
      </c>
      <c r="N733">
        <v>7.2726638791989896E-4</v>
      </c>
      <c r="O733">
        <v>5.34722288470063E-4</v>
      </c>
      <c r="P733">
        <v>1.6090892741702199E-3</v>
      </c>
      <c r="Q733">
        <v>1.7514208572813399E-3</v>
      </c>
      <c r="R733">
        <v>1.75176513694141E-3</v>
      </c>
      <c r="S733">
        <v>1.7517355674529301E-3</v>
      </c>
      <c r="T733">
        <v>1.7518827070794199E-3</v>
      </c>
      <c r="U733">
        <v>1.7517209188519199E-3</v>
      </c>
      <c r="V733">
        <v>1.75600208215015E-3</v>
      </c>
      <c r="W733">
        <v>1.7597157099812999E-3</v>
      </c>
      <c r="X733">
        <v>1.76471428843994E-3</v>
      </c>
      <c r="Y733">
        <v>1.7696455836846399E-3</v>
      </c>
      <c r="Z733">
        <v>1.7741337763970901E-3</v>
      </c>
      <c r="AA733">
        <v>1.7784206517245801E-3</v>
      </c>
      <c r="AB733">
        <v>1.7826144754021201E-3</v>
      </c>
      <c r="AC733">
        <v>1.78255450910044E-3</v>
      </c>
      <c r="AD733">
        <v>1.7820887238663E-3</v>
      </c>
      <c r="AE733">
        <v>1.7814941646766801E-3</v>
      </c>
      <c r="AF733">
        <v>1.78103907665157E-3</v>
      </c>
      <c r="AG733">
        <v>1.78040872999775E-3</v>
      </c>
      <c r="AH733">
        <v>1.7801009491544299E-3</v>
      </c>
      <c r="AI733">
        <v>1.7800075377166799E-3</v>
      </c>
      <c r="AJ733">
        <v>1.7798047862451899E-3</v>
      </c>
      <c r="AK733">
        <v>1.7795773190572299E-3</v>
      </c>
      <c r="AL733">
        <v>1.7793376796772799E-3</v>
      </c>
      <c r="AM733">
        <v>1.7798512376715099E-3</v>
      </c>
      <c r="AN733">
        <v>1.7800600300831499E-3</v>
      </c>
      <c r="AO733">
        <v>1.7802433413417001E-3</v>
      </c>
      <c r="AP733">
        <v>1.7803531338152899E-3</v>
      </c>
      <c r="AQ733">
        <v>1.7804040500203201E-3</v>
      </c>
      <c r="AR733">
        <v>1.78038661678225E-3</v>
      </c>
      <c r="AS733">
        <v>1.7803073790563699E-3</v>
      </c>
      <c r="AT733">
        <v>1.7801734591104601E-3</v>
      </c>
      <c r="AU733">
        <v>1.78000206139993E-3</v>
      </c>
      <c r="AV733">
        <v>1.77885219731127E-3</v>
      </c>
    </row>
    <row r="734" spans="1:48" x14ac:dyDescent="0.25">
      <c r="A734" s="34" t="s">
        <v>2536</v>
      </c>
      <c r="B734">
        <v>6.5019627946580197E-4</v>
      </c>
      <c r="C734">
        <v>6.5019627946580197E-4</v>
      </c>
      <c r="D734">
        <v>6.5034254892737604E-4</v>
      </c>
      <c r="E734">
        <v>7.4695233704677097E-4</v>
      </c>
      <c r="F734">
        <v>7.9281106001841302E-4</v>
      </c>
      <c r="G734">
        <v>5.85665256543037E-4</v>
      </c>
      <c r="H734">
        <v>5.2374399062816101E-4</v>
      </c>
      <c r="I734">
        <v>3.47853003554602E-4</v>
      </c>
      <c r="J734">
        <v>2.6942168660329602E-4</v>
      </c>
      <c r="K734">
        <v>2.2725582983559799E-4</v>
      </c>
      <c r="L734">
        <v>1.4859465807162E-4</v>
      </c>
      <c r="M734">
        <v>3.64104269051937E-4</v>
      </c>
      <c r="N734">
        <v>3.1277768912333801E-4</v>
      </c>
      <c r="O734">
        <v>2.3001927878524701E-4</v>
      </c>
      <c r="P734">
        <v>6.9998177876788505E-4</v>
      </c>
      <c r="Q734">
        <v>7.5805267872666704E-4</v>
      </c>
      <c r="R734">
        <v>7.5818435194427805E-4</v>
      </c>
      <c r="S734">
        <v>7.5817581033200499E-4</v>
      </c>
      <c r="T734">
        <v>7.5823176110690401E-4</v>
      </c>
      <c r="U734">
        <v>7.5817515322705998E-4</v>
      </c>
      <c r="V734">
        <v>7.62060878305782E-4</v>
      </c>
      <c r="W734">
        <v>7.6574225240504904E-4</v>
      </c>
      <c r="X734">
        <v>7.6991821731937601E-4</v>
      </c>
      <c r="Y734">
        <v>7.7403250987104503E-4</v>
      </c>
      <c r="Z734">
        <v>7.7796966104403396E-4</v>
      </c>
      <c r="AA734">
        <v>7.8180820575260803E-4</v>
      </c>
      <c r="AB734">
        <v>7.8559127514383098E-4</v>
      </c>
      <c r="AC734">
        <v>7.8546837251022199E-4</v>
      </c>
      <c r="AD734">
        <v>7.8517626387609996E-4</v>
      </c>
      <c r="AE734">
        <v>7.84841163802392E-4</v>
      </c>
      <c r="AF734">
        <v>7.8456780071201103E-4</v>
      </c>
      <c r="AG734">
        <v>7.8422104868169505E-4</v>
      </c>
      <c r="AH734">
        <v>7.8402006460812003E-4</v>
      </c>
      <c r="AI734">
        <v>7.83906783925914E-4</v>
      </c>
      <c r="AJ734">
        <v>7.8375401528158503E-4</v>
      </c>
      <c r="AK734">
        <v>7.8359337193490905E-4</v>
      </c>
      <c r="AL734">
        <v>7.8343033649434801E-4</v>
      </c>
      <c r="AM734">
        <v>7.8351896169856397E-4</v>
      </c>
      <c r="AN734">
        <v>7.8348181129111495E-4</v>
      </c>
      <c r="AO734">
        <v>7.8342388057991595E-4</v>
      </c>
      <c r="AP734">
        <v>7.8333026652740903E-4</v>
      </c>
      <c r="AQ734">
        <v>7.8320794772240095E-4</v>
      </c>
      <c r="AR734">
        <v>7.8305168317891296E-4</v>
      </c>
      <c r="AS734">
        <v>7.8286849441359702E-4</v>
      </c>
      <c r="AT734">
        <v>7.8266235966067E-4</v>
      </c>
      <c r="AU734">
        <v>7.8243958194253497E-4</v>
      </c>
      <c r="AV734">
        <v>7.8192583199107797E-4</v>
      </c>
    </row>
    <row r="735" spans="1:48" x14ac:dyDescent="0.25">
      <c r="A735" s="34" t="s">
        <v>2537</v>
      </c>
      <c r="B735">
        <v>5.7385065322541299E-4</v>
      </c>
      <c r="C735">
        <v>5.7385065322541299E-4</v>
      </c>
      <c r="D735">
        <v>5.7672006848458505E-4</v>
      </c>
      <c r="E735">
        <v>6.3837067874057305E-4</v>
      </c>
      <c r="F735">
        <v>6.4667256150478195E-4</v>
      </c>
      <c r="G735">
        <v>4.3786636043845602E-4</v>
      </c>
      <c r="H735">
        <v>4.1327384150206901E-4</v>
      </c>
      <c r="I735">
        <v>2.7169248561290397E-4</v>
      </c>
      <c r="J735">
        <v>2.0363429598509899E-4</v>
      </c>
      <c r="K735">
        <v>1.6966568142448801E-4</v>
      </c>
      <c r="L735">
        <v>1.10956142293262E-4</v>
      </c>
      <c r="M735">
        <v>2.6665667445618702E-4</v>
      </c>
      <c r="N735">
        <v>2.21727266543749E-4</v>
      </c>
      <c r="O735">
        <v>1.6681831839879201E-4</v>
      </c>
      <c r="P735">
        <v>4.9832273806677397E-4</v>
      </c>
      <c r="Q735">
        <v>5.1548947103699201E-4</v>
      </c>
      <c r="R735">
        <v>5.1567137277413295E-4</v>
      </c>
      <c r="S735">
        <v>5.1569866224824895E-4</v>
      </c>
      <c r="T735">
        <v>5.1582168728912998E-4</v>
      </c>
      <c r="U735">
        <v>5.1577505617066101E-4</v>
      </c>
      <c r="V735">
        <v>5.1611081613322704E-4</v>
      </c>
      <c r="W735">
        <v>5.16169408518808E-4</v>
      </c>
      <c r="X735">
        <v>5.1692713452098304E-4</v>
      </c>
      <c r="Y735">
        <v>5.1763736323570198E-4</v>
      </c>
      <c r="Z735">
        <v>5.1813232803769405E-4</v>
      </c>
      <c r="AA735">
        <v>5.1849875110150895E-4</v>
      </c>
      <c r="AB735">
        <v>5.1879531340062203E-4</v>
      </c>
      <c r="AC735">
        <v>5.1886578730258996E-4</v>
      </c>
      <c r="AD735">
        <v>5.1869744976805303E-4</v>
      </c>
      <c r="AE735">
        <v>5.1846137533705702E-4</v>
      </c>
      <c r="AF735">
        <v>5.1830006879359297E-4</v>
      </c>
      <c r="AG735">
        <v>5.1802328120834605E-4</v>
      </c>
      <c r="AH735">
        <v>5.1794027184962901E-4</v>
      </c>
      <c r="AI735">
        <v>5.17980535019611E-4</v>
      </c>
      <c r="AJ735">
        <v>5.17970077678773E-4</v>
      </c>
      <c r="AK735">
        <v>5.1794791062429997E-4</v>
      </c>
      <c r="AL735">
        <v>5.17920944626353E-4</v>
      </c>
      <c r="AM735">
        <v>5.1814046596242896E-4</v>
      </c>
      <c r="AN735">
        <v>5.18223498115015E-4</v>
      </c>
      <c r="AO735">
        <v>5.1830136472093605E-4</v>
      </c>
      <c r="AP735">
        <v>5.1835504526898601E-4</v>
      </c>
      <c r="AQ735">
        <v>5.1839264973733295E-4</v>
      </c>
      <c r="AR735">
        <v>5.1840124351135196E-4</v>
      </c>
      <c r="AS735">
        <v>5.1839508392656703E-4</v>
      </c>
      <c r="AT735">
        <v>5.1837382443938095E-4</v>
      </c>
      <c r="AU735">
        <v>5.1834003830489501E-4</v>
      </c>
      <c r="AV735">
        <v>5.1813637484020997E-4</v>
      </c>
    </row>
    <row r="736" spans="1:48" x14ac:dyDescent="0.25">
      <c r="A736" s="34" t="s">
        <v>2538</v>
      </c>
      <c r="B736">
        <v>3.9170044355003501E-4</v>
      </c>
      <c r="C736">
        <v>3.9170044355003501E-4</v>
      </c>
      <c r="D736">
        <v>3.91654239544416E-4</v>
      </c>
      <c r="E736">
        <v>4.2257076981388998E-4</v>
      </c>
      <c r="F736">
        <v>4.2204076302184898E-4</v>
      </c>
      <c r="G736">
        <v>2.8781311256130798E-4</v>
      </c>
      <c r="H736">
        <v>2.8012916492735303E-4</v>
      </c>
      <c r="I736">
        <v>1.8253079492118999E-4</v>
      </c>
      <c r="J736" s="15">
        <v>1.3712532423062801E-4</v>
      </c>
      <c r="K736" s="15">
        <v>1.12938674498852E-4</v>
      </c>
      <c r="L736" s="15">
        <v>7.5840585100546496E-5</v>
      </c>
      <c r="M736" s="15">
        <v>1.8861644234915301E-4</v>
      </c>
      <c r="N736" s="15">
        <v>1.5724774665256601E-4</v>
      </c>
      <c r="O736">
        <v>1.1693503383311301E-4</v>
      </c>
      <c r="P736">
        <v>3.4461079492173902E-4</v>
      </c>
      <c r="Q736">
        <v>3.5195616592309298E-4</v>
      </c>
      <c r="R736">
        <v>3.5241698056090898E-4</v>
      </c>
      <c r="S736">
        <v>3.5234998946765702E-4</v>
      </c>
      <c r="T736">
        <v>3.5261728185156298E-4</v>
      </c>
      <c r="U736">
        <v>3.5269946791846102E-4</v>
      </c>
      <c r="V736">
        <v>3.5445681576447502E-4</v>
      </c>
      <c r="W736">
        <v>3.55539312916005E-4</v>
      </c>
      <c r="X736">
        <v>3.5779481161714701E-4</v>
      </c>
      <c r="Y736">
        <v>3.5987039152087598E-4</v>
      </c>
      <c r="Z736">
        <v>3.6177670203673703E-4</v>
      </c>
      <c r="AA736">
        <v>3.6364725725424599E-4</v>
      </c>
      <c r="AB736">
        <v>3.6553705051702202E-4</v>
      </c>
      <c r="AC736">
        <v>3.66226699621918E-4</v>
      </c>
      <c r="AD736">
        <v>3.6679649801008702E-4</v>
      </c>
      <c r="AE736">
        <v>3.6728379586246999E-4</v>
      </c>
      <c r="AF736">
        <v>3.678369813332E-4</v>
      </c>
      <c r="AG736">
        <v>3.6834525817902998E-4</v>
      </c>
      <c r="AH736">
        <v>3.6900669152339699E-4</v>
      </c>
      <c r="AI736">
        <v>3.6978442730568499E-4</v>
      </c>
      <c r="AJ736">
        <v>3.7044859311908E-4</v>
      </c>
      <c r="AK736">
        <v>3.7107249394792099E-4</v>
      </c>
      <c r="AL736">
        <v>3.7167850646006699E-4</v>
      </c>
      <c r="AM736">
        <v>3.7400673711135603E-4</v>
      </c>
      <c r="AN736">
        <v>3.7607681915195897E-4</v>
      </c>
      <c r="AO736">
        <v>3.7818446850274397E-4</v>
      </c>
      <c r="AP736">
        <v>3.8025496348141098E-4</v>
      </c>
      <c r="AQ736">
        <v>3.8236011278487399E-4</v>
      </c>
      <c r="AR736">
        <v>3.8441191917572802E-4</v>
      </c>
      <c r="AS736">
        <v>3.8641251762095498E-4</v>
      </c>
      <c r="AT736">
        <v>3.8838583610368199E-4</v>
      </c>
      <c r="AU736">
        <v>3.9036367979675498E-4</v>
      </c>
      <c r="AV736">
        <v>3.893654837823E-4</v>
      </c>
    </row>
    <row r="737" spans="1:48" x14ac:dyDescent="0.25">
      <c r="A737" s="34" t="s">
        <v>2539</v>
      </c>
      <c r="B737">
        <v>1.3256601102602701E-3</v>
      </c>
      <c r="C737">
        <v>1.3256601102602701E-3</v>
      </c>
      <c r="D737">
        <v>1.3231591977766299E-3</v>
      </c>
      <c r="E737">
        <v>1.4744984092034199E-3</v>
      </c>
      <c r="F737">
        <v>1.5070239410417401E-3</v>
      </c>
      <c r="G737">
        <v>9.9928267427041293E-4</v>
      </c>
      <c r="H737">
        <v>9.3957417567617401E-4</v>
      </c>
      <c r="I737">
        <v>6.2509748170523096E-4</v>
      </c>
      <c r="J737">
        <v>4.6899099256398702E-4</v>
      </c>
      <c r="K737">
        <v>3.8227010266087197E-4</v>
      </c>
      <c r="L737">
        <v>2.5123234033822E-4</v>
      </c>
      <c r="M737">
        <v>6.0893043264646904E-4</v>
      </c>
      <c r="N737">
        <v>5.0389143106731999E-4</v>
      </c>
      <c r="O737">
        <v>3.7271024394382499E-4</v>
      </c>
      <c r="P737">
        <v>1.1303064747514701E-3</v>
      </c>
      <c r="Q737">
        <v>1.1608802234047799E-3</v>
      </c>
      <c r="R737">
        <v>1.16112799729138E-3</v>
      </c>
      <c r="S737">
        <v>1.1611989392168801E-3</v>
      </c>
      <c r="T737">
        <v>1.1612220016147499E-3</v>
      </c>
      <c r="U737">
        <v>1.1609138165849899E-3</v>
      </c>
      <c r="V737">
        <v>1.16083598533203E-3</v>
      </c>
      <c r="W737">
        <v>1.16058686235058E-3</v>
      </c>
      <c r="X737">
        <v>1.1559689445713799E-3</v>
      </c>
      <c r="Y737">
        <v>1.1540074177666499E-3</v>
      </c>
      <c r="Z737">
        <v>1.1524329281795401E-3</v>
      </c>
      <c r="AA737">
        <v>1.1510093302175501E-3</v>
      </c>
      <c r="AB737">
        <v>1.14968664107361E-3</v>
      </c>
      <c r="AC737">
        <v>1.14821328035003E-3</v>
      </c>
      <c r="AD737">
        <v>1.14899325677842E-3</v>
      </c>
      <c r="AE737">
        <v>1.14858321310932E-3</v>
      </c>
      <c r="AF737">
        <v>1.1479207356097599E-3</v>
      </c>
      <c r="AG737">
        <v>1.1494618520010999E-3</v>
      </c>
      <c r="AH737">
        <v>1.14729653265504E-3</v>
      </c>
      <c r="AI737">
        <v>1.14605435785998E-3</v>
      </c>
      <c r="AJ737">
        <v>1.14485836926378E-3</v>
      </c>
      <c r="AK737">
        <v>1.1436545233734199E-3</v>
      </c>
      <c r="AL737">
        <v>1.14246170073911E-3</v>
      </c>
      <c r="AM737">
        <v>1.14204273557877E-3</v>
      </c>
      <c r="AN737">
        <v>1.1413054619410601E-3</v>
      </c>
      <c r="AO737">
        <v>1.1404601152157901E-3</v>
      </c>
      <c r="AP737">
        <v>1.1395266140283499E-3</v>
      </c>
      <c r="AQ737">
        <v>1.1385393169177E-3</v>
      </c>
      <c r="AR737">
        <v>1.13774541584595E-3</v>
      </c>
      <c r="AS737">
        <v>1.13681390970956E-3</v>
      </c>
      <c r="AT737">
        <v>1.13582966436859E-3</v>
      </c>
      <c r="AU737">
        <v>1.13481062919341E-3</v>
      </c>
      <c r="AV737">
        <v>1.13352430981282E-3</v>
      </c>
    </row>
    <row r="738" spans="1:48" x14ac:dyDescent="0.25">
      <c r="A738" s="34" t="s">
        <v>2540</v>
      </c>
      <c r="B738">
        <v>3.6433373467128799E-4</v>
      </c>
      <c r="C738">
        <v>3.6433373467128799E-4</v>
      </c>
      <c r="D738">
        <v>3.64333385653673E-4</v>
      </c>
      <c r="E738">
        <v>4.0707342169343899E-4</v>
      </c>
      <c r="F738">
        <v>4.2222815044948601E-4</v>
      </c>
      <c r="G738">
        <v>2.7818716539892502E-4</v>
      </c>
      <c r="H738">
        <v>2.6304258330011601E-4</v>
      </c>
      <c r="I738">
        <v>1.77471025470354E-4</v>
      </c>
      <c r="J738" s="15">
        <v>1.3420983435629899E-4</v>
      </c>
      <c r="K738" s="15">
        <v>1.10002237331841E-4</v>
      </c>
      <c r="L738" s="15">
        <v>7.2735653666724495E-5</v>
      </c>
      <c r="M738" s="15">
        <v>1.7767903467284199E-4</v>
      </c>
      <c r="N738" s="15">
        <v>1.4725336988977199E-4</v>
      </c>
      <c r="O738">
        <v>1.08643243632146E-4</v>
      </c>
      <c r="P738">
        <v>3.3284922157018898E-4</v>
      </c>
      <c r="Q738">
        <v>3.3989026492114597E-4</v>
      </c>
      <c r="R738">
        <v>3.3999636215396802E-4</v>
      </c>
      <c r="S738">
        <v>3.4004406625942098E-4</v>
      </c>
      <c r="T738">
        <v>3.40047869536569E-4</v>
      </c>
      <c r="U738">
        <v>3.4001689019662801E-4</v>
      </c>
      <c r="V738">
        <v>3.39942267461432E-4</v>
      </c>
      <c r="W738">
        <v>3.3983924773631799E-4</v>
      </c>
      <c r="X738">
        <v>3.3763435750669202E-4</v>
      </c>
      <c r="Y738">
        <v>3.3644116314146999E-4</v>
      </c>
      <c r="Z738">
        <v>3.35601662720607E-4</v>
      </c>
      <c r="AA738">
        <v>3.3492597952302603E-4</v>
      </c>
      <c r="AB738">
        <v>3.3434768839193902E-4</v>
      </c>
      <c r="AC738">
        <v>3.3380762734815502E-4</v>
      </c>
      <c r="AD738">
        <v>3.3432299141868702E-4</v>
      </c>
      <c r="AE738">
        <v>3.3439867587293701E-4</v>
      </c>
      <c r="AF738">
        <v>3.3431636278145503E-4</v>
      </c>
      <c r="AG738">
        <v>3.3520716258753899E-4</v>
      </c>
      <c r="AH738">
        <v>3.34552417803284E-4</v>
      </c>
      <c r="AI738">
        <v>3.3418136580392401E-4</v>
      </c>
      <c r="AJ738">
        <v>3.3389912311822798E-4</v>
      </c>
      <c r="AK738">
        <v>3.3365605615808599E-4</v>
      </c>
      <c r="AL738">
        <v>3.3343907040803898E-4</v>
      </c>
      <c r="AM738">
        <v>3.3347118464811701E-4</v>
      </c>
      <c r="AN738">
        <v>3.3344188743295402E-4</v>
      </c>
      <c r="AO738">
        <v>3.33365990517026E-4</v>
      </c>
      <c r="AP738">
        <v>3.3326159823160998E-4</v>
      </c>
      <c r="AQ738">
        <v>3.33143241836638E-4</v>
      </c>
      <c r="AR738">
        <v>3.3311148667568101E-4</v>
      </c>
      <c r="AS738">
        <v>3.33031943570212E-4</v>
      </c>
      <c r="AT738">
        <v>3.3293237920944301E-4</v>
      </c>
      <c r="AU738">
        <v>3.3282159967912598E-4</v>
      </c>
      <c r="AV738">
        <v>3.32645250757169E-4</v>
      </c>
    </row>
    <row r="739" spans="1:48" x14ac:dyDescent="0.25">
      <c r="A739" s="34" t="s">
        <v>2541</v>
      </c>
      <c r="B739">
        <v>6.0909349068919904E-3</v>
      </c>
      <c r="C739">
        <v>6.0909349068919904E-3</v>
      </c>
      <c r="D739">
        <v>6.0553542767117496E-3</v>
      </c>
      <c r="E739">
        <v>6.7141068609794198E-3</v>
      </c>
      <c r="F739">
        <v>6.9074527251702499E-3</v>
      </c>
      <c r="G739">
        <v>4.6009612595667004E-3</v>
      </c>
      <c r="H739">
        <v>4.3222615732019598E-3</v>
      </c>
      <c r="I739">
        <v>2.8542910765135599E-3</v>
      </c>
      <c r="J739">
        <v>2.1684963486663001E-3</v>
      </c>
      <c r="K739">
        <v>1.7921539257084701E-3</v>
      </c>
      <c r="L739">
        <v>1.1656656494227001E-3</v>
      </c>
      <c r="M739">
        <v>2.77906109776324E-3</v>
      </c>
      <c r="N739">
        <v>2.2953236838624698E-3</v>
      </c>
      <c r="O739">
        <v>1.69505273241415E-3</v>
      </c>
      <c r="P739">
        <v>5.1793831505524898E-3</v>
      </c>
      <c r="Q739">
        <v>5.4066646030720604E-3</v>
      </c>
      <c r="R739">
        <v>5.4087810142408304E-3</v>
      </c>
      <c r="S739">
        <v>5.41008226577714E-3</v>
      </c>
      <c r="T739">
        <v>5.4122516899110197E-3</v>
      </c>
      <c r="U739">
        <v>5.4127171707428401E-3</v>
      </c>
      <c r="V739">
        <v>5.41383754209648E-3</v>
      </c>
      <c r="W739">
        <v>5.4100770541981799E-3</v>
      </c>
      <c r="X739">
        <v>5.4081427027295502E-3</v>
      </c>
      <c r="Y739">
        <v>5.4075586040904502E-3</v>
      </c>
      <c r="Z739">
        <v>5.4053762426257502E-3</v>
      </c>
      <c r="AA739">
        <v>5.4023578700351802E-3</v>
      </c>
      <c r="AB739">
        <v>5.3989870634394404E-3</v>
      </c>
      <c r="AC739">
        <v>5.3937516807626099E-3</v>
      </c>
      <c r="AD739">
        <v>5.3886467273328896E-3</v>
      </c>
      <c r="AE739">
        <v>5.3819435725899999E-3</v>
      </c>
      <c r="AF739">
        <v>5.3760439850886596E-3</v>
      </c>
      <c r="AG739">
        <v>5.3712780554132202E-3</v>
      </c>
      <c r="AH739">
        <v>5.3656696550109604E-3</v>
      </c>
      <c r="AI739">
        <v>5.3623059752681002E-3</v>
      </c>
      <c r="AJ739">
        <v>5.3589685981815698E-3</v>
      </c>
      <c r="AK739">
        <v>5.35593704682121E-3</v>
      </c>
      <c r="AL739">
        <v>5.3531848302192002E-3</v>
      </c>
      <c r="AM739">
        <v>5.3542296608530002E-3</v>
      </c>
      <c r="AN739">
        <v>5.3540685444611498E-3</v>
      </c>
      <c r="AO739">
        <v>5.3539626470045197E-3</v>
      </c>
      <c r="AP739">
        <v>5.3536630347034101E-3</v>
      </c>
      <c r="AQ739">
        <v>5.3532105712330398E-3</v>
      </c>
      <c r="AR739">
        <v>5.3529586731482903E-3</v>
      </c>
      <c r="AS739">
        <v>5.35249304648422E-3</v>
      </c>
      <c r="AT739">
        <v>5.3518786269645298E-3</v>
      </c>
      <c r="AU739">
        <v>5.3511477542678501E-3</v>
      </c>
      <c r="AV739">
        <v>5.3483792431208398E-3</v>
      </c>
    </row>
    <row r="740" spans="1:48" x14ac:dyDescent="0.25">
      <c r="A740" s="34" t="s">
        <v>2542</v>
      </c>
      <c r="B740">
        <v>0.136495244746031</v>
      </c>
      <c r="C740">
        <v>0.136495244746031</v>
      </c>
      <c r="D740">
        <v>0.13514022231246001</v>
      </c>
      <c r="E740">
        <v>0.12313285024038299</v>
      </c>
      <c r="F740">
        <v>0.132197004617922</v>
      </c>
      <c r="G740">
        <v>0.104702044010708</v>
      </c>
      <c r="H740">
        <v>7.8042120260761697E-2</v>
      </c>
      <c r="I740">
        <v>6.0089952515996699E-2</v>
      </c>
      <c r="J740">
        <v>3.4703751930048099E-2</v>
      </c>
      <c r="K740">
        <v>2.9123568351927101E-2</v>
      </c>
      <c r="L740">
        <v>1.7517163992866701E-2</v>
      </c>
      <c r="M740">
        <v>3.8370230758966201E-2</v>
      </c>
      <c r="N740">
        <v>3.5786518588758497E-2</v>
      </c>
      <c r="O740">
        <v>2.5843369930539699E-2</v>
      </c>
      <c r="P740">
        <v>7.7696456849896095E-2</v>
      </c>
      <c r="Q740">
        <v>8.0394700259630095E-2</v>
      </c>
      <c r="R740">
        <v>8.0413100840663401E-2</v>
      </c>
      <c r="S740">
        <v>8.0461820249143598E-2</v>
      </c>
      <c r="T740">
        <v>8.0523833293819805E-2</v>
      </c>
      <c r="U740">
        <v>8.0572945132804497E-2</v>
      </c>
      <c r="V740">
        <v>8.0617198872753607E-2</v>
      </c>
      <c r="W740">
        <v>8.0610621471545796E-2</v>
      </c>
      <c r="X740">
        <v>8.0645064232061095E-2</v>
      </c>
      <c r="Y740">
        <v>8.0720113075365807E-2</v>
      </c>
      <c r="Z740">
        <v>8.0789530949367E-2</v>
      </c>
      <c r="AA740">
        <v>8.0851245572181402E-2</v>
      </c>
      <c r="AB740">
        <v>8.0908937135691805E-2</v>
      </c>
      <c r="AC740">
        <v>8.0946479474601804E-2</v>
      </c>
      <c r="AD740">
        <v>8.0994285443400399E-2</v>
      </c>
      <c r="AE740">
        <v>8.1023622104904103E-2</v>
      </c>
      <c r="AF740">
        <v>8.1053741837159396E-2</v>
      </c>
      <c r="AG740">
        <v>8.1096723409842697E-2</v>
      </c>
      <c r="AH740">
        <v>8.1111472461377704E-2</v>
      </c>
      <c r="AI740">
        <v>8.1130549240169894E-2</v>
      </c>
      <c r="AJ740">
        <v>8.1140115821091402E-2</v>
      </c>
      <c r="AK740">
        <v>8.11443270346352E-2</v>
      </c>
      <c r="AL740">
        <v>8.11441649522332E-2</v>
      </c>
      <c r="AM740">
        <v>8.1177984823004395E-2</v>
      </c>
      <c r="AN740">
        <v>8.1187802692836306E-2</v>
      </c>
      <c r="AO740">
        <v>8.1191902847786504E-2</v>
      </c>
      <c r="AP740">
        <v>8.1194911005148293E-2</v>
      </c>
      <c r="AQ740">
        <v>8.1195887701657199E-2</v>
      </c>
      <c r="AR740">
        <v>8.1196757783460805E-2</v>
      </c>
      <c r="AS740">
        <v>8.1191278338700601E-2</v>
      </c>
      <c r="AT740">
        <v>8.1182772995304006E-2</v>
      </c>
      <c r="AU740">
        <v>8.1172320878690807E-2</v>
      </c>
      <c r="AV740">
        <v>8.1139560513324396E-2</v>
      </c>
    </row>
    <row r="741" spans="1:48" x14ac:dyDescent="0.25">
      <c r="A741" s="34" t="s">
        <v>2543</v>
      </c>
      <c r="B741">
        <v>4.1224702551168101E-3</v>
      </c>
      <c r="C741">
        <v>4.1224702551168101E-3</v>
      </c>
      <c r="D741">
        <v>4.1160556964922696E-3</v>
      </c>
      <c r="E741">
        <v>4.43333269666511E-3</v>
      </c>
      <c r="F741">
        <v>4.3501529640941998E-3</v>
      </c>
      <c r="G741">
        <v>3.2226957736299E-3</v>
      </c>
      <c r="H741">
        <v>2.9606277439709798E-3</v>
      </c>
      <c r="I741">
        <v>1.8425104784911999E-3</v>
      </c>
      <c r="J741">
        <v>1.3585189720954E-3</v>
      </c>
      <c r="K741">
        <v>1.1277160398132E-3</v>
      </c>
      <c r="L741">
        <v>7.3550173263539002E-4</v>
      </c>
      <c r="M741">
        <v>1.7132927737838E-3</v>
      </c>
      <c r="N741">
        <v>1.4652022331606699E-3</v>
      </c>
      <c r="O741">
        <v>1.1324434956633601E-3</v>
      </c>
      <c r="P741">
        <v>3.2888380348005701E-3</v>
      </c>
      <c r="Q741">
        <v>3.4119443553598801E-3</v>
      </c>
      <c r="R741">
        <v>3.41405687537134E-3</v>
      </c>
      <c r="S741">
        <v>3.4152462366657801E-3</v>
      </c>
      <c r="T741">
        <v>3.4160139162127501E-3</v>
      </c>
      <c r="U741">
        <v>3.4160165559937298E-3</v>
      </c>
      <c r="V741">
        <v>3.4159260082766399E-3</v>
      </c>
      <c r="W741">
        <v>3.4154540322662501E-3</v>
      </c>
      <c r="X741">
        <v>3.4157437477906902E-3</v>
      </c>
      <c r="Y741">
        <v>3.4185837301901698E-3</v>
      </c>
      <c r="Z741">
        <v>3.4209627415914602E-3</v>
      </c>
      <c r="AA741">
        <v>3.4226221032124401E-3</v>
      </c>
      <c r="AB741">
        <v>3.4239974767806699E-3</v>
      </c>
      <c r="AC741">
        <v>3.4245863197779401E-3</v>
      </c>
      <c r="AD741">
        <v>3.42581666497016E-3</v>
      </c>
      <c r="AE741">
        <v>3.4255041882929401E-3</v>
      </c>
      <c r="AF741">
        <v>3.42514228873305E-3</v>
      </c>
      <c r="AG741">
        <v>3.4258669396000298E-3</v>
      </c>
      <c r="AH741">
        <v>3.4244514607853199E-3</v>
      </c>
      <c r="AI741">
        <v>3.4244153344276502E-3</v>
      </c>
      <c r="AJ741">
        <v>3.4245035299762801E-3</v>
      </c>
      <c r="AK741">
        <v>3.4244387467855901E-3</v>
      </c>
      <c r="AL741">
        <v>3.4243272141473301E-3</v>
      </c>
      <c r="AM741">
        <v>3.4254909828456701E-3</v>
      </c>
      <c r="AN741">
        <v>3.4263200531187898E-3</v>
      </c>
      <c r="AO741">
        <v>3.4267305047790499E-3</v>
      </c>
      <c r="AP741">
        <v>3.4268913146702799E-3</v>
      </c>
      <c r="AQ741">
        <v>3.4268852700782299E-3</v>
      </c>
      <c r="AR741">
        <v>3.4267804334619499E-3</v>
      </c>
      <c r="AS741">
        <v>3.4263662932126301E-3</v>
      </c>
      <c r="AT741">
        <v>3.4257910988602998E-3</v>
      </c>
      <c r="AU741">
        <v>3.4250992981062602E-3</v>
      </c>
      <c r="AV741">
        <v>3.4233188227172401E-3</v>
      </c>
    </row>
    <row r="742" spans="1:48" x14ac:dyDescent="0.25">
      <c r="A742" s="34" t="s">
        <v>2544</v>
      </c>
      <c r="B742">
        <v>1.0043700538044601E-3</v>
      </c>
      <c r="C742">
        <v>1.0043700538044601E-3</v>
      </c>
      <c r="D742">
        <v>1.01047634283404E-3</v>
      </c>
      <c r="E742">
        <v>1.1138955135487399E-3</v>
      </c>
      <c r="F742">
        <v>1.1120058647193401E-3</v>
      </c>
      <c r="G742">
        <v>7.1679321776357396E-4</v>
      </c>
      <c r="H742">
        <v>6.7766109939116899E-4</v>
      </c>
      <c r="I742">
        <v>4.4736267899990901E-4</v>
      </c>
      <c r="J742">
        <v>3.3071345145444799E-4</v>
      </c>
      <c r="K742">
        <v>2.7136133304104198E-4</v>
      </c>
      <c r="L742">
        <v>1.7684481714727601E-4</v>
      </c>
      <c r="M742">
        <v>4.2366878227333702E-4</v>
      </c>
      <c r="N742">
        <v>3.5308794105817998E-4</v>
      </c>
      <c r="O742">
        <v>2.6387921779776502E-4</v>
      </c>
      <c r="P742">
        <v>7.7963366510440597E-4</v>
      </c>
      <c r="Q742">
        <v>7.9836909304943496E-4</v>
      </c>
      <c r="R742">
        <v>7.9901177755517701E-4</v>
      </c>
      <c r="S742">
        <v>7.99261119743068E-4</v>
      </c>
      <c r="T742">
        <v>7.9940065445645097E-4</v>
      </c>
      <c r="U742">
        <v>7.9927464885009702E-4</v>
      </c>
      <c r="V742">
        <v>7.9735582200096298E-4</v>
      </c>
      <c r="W742">
        <v>7.9514219747856105E-4</v>
      </c>
      <c r="X742">
        <v>7.9426970537735105E-4</v>
      </c>
      <c r="Y742">
        <v>7.9340975608494803E-4</v>
      </c>
      <c r="Z742">
        <v>7.9213846198269598E-4</v>
      </c>
      <c r="AA742">
        <v>7.9061307326491195E-4</v>
      </c>
      <c r="AB742">
        <v>7.8893448046431897E-4</v>
      </c>
      <c r="AC742">
        <v>7.8852805865567996E-4</v>
      </c>
      <c r="AD742">
        <v>7.8761291476137898E-4</v>
      </c>
      <c r="AE742">
        <v>7.8661259861173896E-4</v>
      </c>
      <c r="AF742">
        <v>7.8574797851111702E-4</v>
      </c>
      <c r="AG742">
        <v>7.8458223287751797E-4</v>
      </c>
      <c r="AH742">
        <v>7.8382628365325404E-4</v>
      </c>
      <c r="AI742">
        <v>7.8330463457559104E-4</v>
      </c>
      <c r="AJ742">
        <v>7.8273250501820495E-4</v>
      </c>
      <c r="AK742">
        <v>7.8214941907386003E-4</v>
      </c>
      <c r="AL742">
        <v>7.81559759111094E-4</v>
      </c>
      <c r="AM742">
        <v>7.8121218196397903E-4</v>
      </c>
      <c r="AN742">
        <v>7.8077481858720098E-4</v>
      </c>
      <c r="AO742">
        <v>7.8032221938682399E-4</v>
      </c>
      <c r="AP742">
        <v>7.7981816638635602E-4</v>
      </c>
      <c r="AQ742">
        <v>7.7927670431252396E-4</v>
      </c>
      <c r="AR742">
        <v>7.7868269174353403E-4</v>
      </c>
      <c r="AS742">
        <v>7.7804838297459197E-4</v>
      </c>
      <c r="AT742">
        <v>7.7738021842720995E-4</v>
      </c>
      <c r="AU742">
        <v>7.7668441571612302E-4</v>
      </c>
      <c r="AV742">
        <v>7.7572525052861197E-4</v>
      </c>
    </row>
    <row r="743" spans="1:48" x14ac:dyDescent="0.25">
      <c r="A743" s="34" t="s">
        <v>2545</v>
      </c>
      <c r="B743" s="15">
        <v>4.9853900052131301E-5</v>
      </c>
      <c r="C743" s="15">
        <v>4.9853900052131301E-5</v>
      </c>
      <c r="D743" s="15">
        <v>4.9880361610450002E-5</v>
      </c>
      <c r="E743" s="15">
        <v>5.6126097856285301E-5</v>
      </c>
      <c r="F743" s="15">
        <v>5.5966481618736502E-5</v>
      </c>
      <c r="G743" s="15">
        <v>3.4014814872608202E-5</v>
      </c>
      <c r="H743" s="15">
        <v>3.2692082882336402E-5</v>
      </c>
      <c r="I743" s="15">
        <v>2.16830410075202E-5</v>
      </c>
      <c r="J743" s="15">
        <v>1.5836266776613701E-5</v>
      </c>
      <c r="K743" s="15">
        <v>1.2852940930866999E-5</v>
      </c>
      <c r="L743" s="15">
        <v>8.4218440592716607E-6</v>
      </c>
      <c r="M743" s="15">
        <v>2.03246519210176E-5</v>
      </c>
      <c r="N743" s="15">
        <v>1.6959322264053E-5</v>
      </c>
      <c r="O743" s="15">
        <v>1.2937950170861699E-5</v>
      </c>
      <c r="P743" s="15">
        <v>3.8854358005824602E-5</v>
      </c>
      <c r="Q743" s="15">
        <v>4.0595301512145099E-5</v>
      </c>
      <c r="R743" s="15">
        <v>4.0606500578055499E-5</v>
      </c>
      <c r="S743" s="15">
        <v>4.0610426127169303E-5</v>
      </c>
      <c r="T743" s="15">
        <v>4.0611972066768402E-5</v>
      </c>
      <c r="U743" s="15">
        <v>4.0611332441228999E-5</v>
      </c>
      <c r="V743" s="15">
        <v>4.0611277835100698E-5</v>
      </c>
      <c r="W743" s="15">
        <v>4.0609637230858599E-5</v>
      </c>
      <c r="X743" s="15">
        <v>4.0618482291101E-5</v>
      </c>
      <c r="Y743" s="15">
        <v>4.0627099405657699E-5</v>
      </c>
      <c r="Z743" s="15">
        <v>4.0632532352887101E-5</v>
      </c>
      <c r="AA743" s="15">
        <v>4.0635878249618402E-5</v>
      </c>
      <c r="AB743" s="15">
        <v>4.0637946498729698E-5</v>
      </c>
      <c r="AC743" s="15">
        <v>4.06381783706127E-5</v>
      </c>
      <c r="AD743" s="15">
        <v>4.0634009158846402E-5</v>
      </c>
      <c r="AE743" s="15">
        <v>4.0629515897594203E-5</v>
      </c>
      <c r="AF743" s="15">
        <v>4.06260560966102E-5</v>
      </c>
      <c r="AG743" s="15">
        <v>4.06197741457501E-5</v>
      </c>
      <c r="AH743" s="15">
        <v>4.06173411786935E-5</v>
      </c>
      <c r="AI743" s="15">
        <v>4.0616431415570001E-5</v>
      </c>
      <c r="AJ743" s="15">
        <v>4.0615157887627197E-5</v>
      </c>
      <c r="AK743" s="15">
        <v>4.0613736332359397E-5</v>
      </c>
      <c r="AL743" s="15">
        <v>4.0612224545465599E-5</v>
      </c>
      <c r="AM743" s="15">
        <v>4.0611799648649801E-5</v>
      </c>
      <c r="AN743" s="15">
        <v>4.0611116624611703E-5</v>
      </c>
      <c r="AO743" s="15">
        <v>4.0610328159776099E-5</v>
      </c>
      <c r="AP743" s="15">
        <v>4.0609181552573902E-5</v>
      </c>
      <c r="AQ743" s="15">
        <v>4.0607762998230697E-5</v>
      </c>
      <c r="AR743" s="15">
        <v>4.0605913648797001E-5</v>
      </c>
      <c r="AS743" s="15">
        <v>4.0603791639784803E-5</v>
      </c>
      <c r="AT743" s="15">
        <v>4.0601436554166202E-5</v>
      </c>
      <c r="AU743" s="15">
        <v>4.0598879724981E-5</v>
      </c>
      <c r="AV743" s="15">
        <v>4.0594931255070899E-5</v>
      </c>
    </row>
    <row r="744" spans="1:48" x14ac:dyDescent="0.25">
      <c r="A744" s="34" t="s">
        <v>2546</v>
      </c>
      <c r="B744">
        <v>8.1382229724411108E-3</v>
      </c>
      <c r="C744">
        <v>8.1382229724411108E-3</v>
      </c>
      <c r="D744">
        <v>8.1372630078445102E-3</v>
      </c>
      <c r="E744">
        <v>7.9216858640205699E-3</v>
      </c>
      <c r="F744">
        <v>7.9911188837047693E-3</v>
      </c>
      <c r="G744">
        <v>8.6731486005480803E-3</v>
      </c>
      <c r="H744">
        <v>8.7396628367826593E-3</v>
      </c>
      <c r="I744">
        <v>8.6555985908968996E-3</v>
      </c>
      <c r="J744">
        <v>8.6277673960980395E-3</v>
      </c>
      <c r="K744">
        <v>8.4779973346711408E-3</v>
      </c>
      <c r="L744">
        <v>8.8167907255195192E-3</v>
      </c>
      <c r="M744">
        <v>8.6722168987014101E-3</v>
      </c>
      <c r="N744">
        <v>8.5830458530365104E-3</v>
      </c>
      <c r="O744">
        <v>8.3478063801002006E-3</v>
      </c>
      <c r="P744">
        <v>8.0786117312554098E-3</v>
      </c>
      <c r="Q744">
        <v>7.8997650022031296E-3</v>
      </c>
      <c r="R744">
        <v>7.9101081304817408E-3</v>
      </c>
      <c r="S744">
        <v>7.9086044941661608E-3</v>
      </c>
      <c r="T744">
        <v>7.9146039560249095E-3</v>
      </c>
      <c r="U744">
        <v>7.9164486458817001E-3</v>
      </c>
      <c r="V744">
        <v>8.0939499947717194E-3</v>
      </c>
      <c r="W744">
        <v>8.2595503489738993E-3</v>
      </c>
      <c r="X744">
        <v>8.4561836311579704E-3</v>
      </c>
      <c r="Y744">
        <v>8.6528280636073603E-3</v>
      </c>
      <c r="Z744">
        <v>8.84961024575656E-3</v>
      </c>
      <c r="AA744">
        <v>9.04972653055406E-3</v>
      </c>
      <c r="AB744">
        <v>9.2546102461754307E-3</v>
      </c>
      <c r="AC744">
        <v>9.27207067626332E-3</v>
      </c>
      <c r="AD744">
        <v>9.2864967439703506E-3</v>
      </c>
      <c r="AE744">
        <v>9.2988340764561996E-3</v>
      </c>
      <c r="AF744">
        <v>9.31283953722159E-3</v>
      </c>
      <c r="AG744">
        <v>9.3257080115990605E-3</v>
      </c>
      <c r="AH744">
        <v>9.3424540782276206E-3</v>
      </c>
      <c r="AI744">
        <v>9.3621446736155498E-3</v>
      </c>
      <c r="AJ744">
        <v>9.3789599182374003E-3</v>
      </c>
      <c r="AK744">
        <v>9.3947557425765604E-3</v>
      </c>
      <c r="AL744">
        <v>9.4100986740914497E-3</v>
      </c>
      <c r="AM744">
        <v>9.4690444574158303E-3</v>
      </c>
      <c r="AN744">
        <v>9.5214544745755095E-3</v>
      </c>
      <c r="AO744">
        <v>9.5748156127161994E-3</v>
      </c>
      <c r="AP744">
        <v>9.6272360831686499E-3</v>
      </c>
      <c r="AQ744">
        <v>9.6805339227442801E-3</v>
      </c>
      <c r="AR744">
        <v>9.7324812372524307E-3</v>
      </c>
      <c r="AS744">
        <v>9.7831320849595099E-3</v>
      </c>
      <c r="AT744">
        <v>9.8330922503627599E-3</v>
      </c>
      <c r="AU744">
        <v>9.8831669887807002E-3</v>
      </c>
      <c r="AV744">
        <v>9.8578948172194699E-3</v>
      </c>
    </row>
    <row r="745" spans="1:48" x14ac:dyDescent="0.25">
      <c r="A745" s="34" t="s">
        <v>2547</v>
      </c>
      <c r="B745">
        <v>6.2097133911157302E-4</v>
      </c>
      <c r="C745">
        <v>6.2097133911157302E-4</v>
      </c>
      <c r="D745">
        <v>6.2089809087260603E-4</v>
      </c>
      <c r="E745">
        <v>6.0493373661144696E-4</v>
      </c>
      <c r="F745">
        <v>5.9625318487628598E-4</v>
      </c>
      <c r="G745">
        <v>6.4681380390185002E-4</v>
      </c>
      <c r="H745">
        <v>6.4802444980778496E-4</v>
      </c>
      <c r="I745">
        <v>6.2462690487456697E-4</v>
      </c>
      <c r="J745">
        <v>6.3335756033724804E-4</v>
      </c>
      <c r="K745">
        <v>6.1793886761228004E-4</v>
      </c>
      <c r="L745">
        <v>6.6093978627557095E-4</v>
      </c>
      <c r="M745">
        <v>6.6107349977777004E-4</v>
      </c>
      <c r="N745">
        <v>6.4577030831752997E-4</v>
      </c>
      <c r="O745">
        <v>6.4874782320904398E-4</v>
      </c>
      <c r="P745">
        <v>6.2904785319859899E-4</v>
      </c>
      <c r="Q745">
        <v>6.1637094891608697E-4</v>
      </c>
      <c r="R745">
        <v>6.1717796081472499E-4</v>
      </c>
      <c r="S745">
        <v>6.1706064130211905E-4</v>
      </c>
      <c r="T745">
        <v>6.1752874265759395E-4</v>
      </c>
      <c r="U745">
        <v>6.1767267288891103E-4</v>
      </c>
      <c r="V745">
        <v>6.2075026666297902E-4</v>
      </c>
      <c r="W745">
        <v>6.2264601364533695E-4</v>
      </c>
      <c r="X745">
        <v>6.26596005326302E-4</v>
      </c>
      <c r="Y745">
        <v>6.3023091004312795E-4</v>
      </c>
      <c r="Z745">
        <v>6.3356937818853599E-4</v>
      </c>
      <c r="AA745">
        <v>6.3684522902272996E-4</v>
      </c>
      <c r="AB745">
        <v>6.40154770879526E-4</v>
      </c>
      <c r="AC745">
        <v>6.41146079420124E-4</v>
      </c>
      <c r="AD745">
        <v>6.4192689650578499E-4</v>
      </c>
      <c r="AE745">
        <v>6.4256277900089402E-4</v>
      </c>
      <c r="AF745">
        <v>6.4331339038035604E-4</v>
      </c>
      <c r="AG745">
        <v>6.4398490754000398E-4</v>
      </c>
      <c r="AH745">
        <v>6.4492357392904995E-4</v>
      </c>
      <c r="AI745">
        <v>6.4606473030836404E-4</v>
      </c>
      <c r="AJ745">
        <v>6.4700668709247904E-4</v>
      </c>
      <c r="AK745">
        <v>6.4787763337664198E-4</v>
      </c>
      <c r="AL745">
        <v>6.4871669645174602E-4</v>
      </c>
      <c r="AM745">
        <v>6.5256001391926705E-4</v>
      </c>
      <c r="AN745">
        <v>6.5595040245955004E-4</v>
      </c>
      <c r="AO745">
        <v>6.5940393038291896E-4</v>
      </c>
      <c r="AP745">
        <v>6.6279029172343405E-4</v>
      </c>
      <c r="AQ745">
        <v>6.6623467500463501E-4</v>
      </c>
      <c r="AR745">
        <v>6.69583743276392E-4</v>
      </c>
      <c r="AS745">
        <v>6.7284130926539203E-4</v>
      </c>
      <c r="AT745">
        <v>6.7604911451210397E-4</v>
      </c>
      <c r="AU745">
        <v>6.7926255242692596E-4</v>
      </c>
      <c r="AV745">
        <v>6.7729695607442197E-4</v>
      </c>
    </row>
    <row r="746" spans="1:48" x14ac:dyDescent="0.25">
      <c r="A746" s="34" t="s">
        <v>2548</v>
      </c>
      <c r="B746">
        <v>3.73894714746757E-4</v>
      </c>
      <c r="C746">
        <v>3.73894714746757E-4</v>
      </c>
      <c r="D746">
        <v>3.7385061105357602E-4</v>
      </c>
      <c r="E746">
        <v>3.5391653560808199E-4</v>
      </c>
      <c r="F746">
        <v>3.55382519408744E-4</v>
      </c>
      <c r="G746">
        <v>3.43405761546938E-4</v>
      </c>
      <c r="H746">
        <v>3.6999141515796201E-4</v>
      </c>
      <c r="I746">
        <v>3.8279577129190698E-4</v>
      </c>
      <c r="J746">
        <v>3.8912113472356702E-4</v>
      </c>
      <c r="K746">
        <v>3.9988020420021698E-4</v>
      </c>
      <c r="L746">
        <v>4.4933070883684502E-4</v>
      </c>
      <c r="M746">
        <v>4.7609770479258002E-4</v>
      </c>
      <c r="N746">
        <v>5.0780688707183501E-4</v>
      </c>
      <c r="O746">
        <v>5.5386622697840403E-4</v>
      </c>
      <c r="P746">
        <v>5.4036809847879104E-4</v>
      </c>
      <c r="Q746">
        <v>5.47369710437065E-4</v>
      </c>
      <c r="R746">
        <v>5.4808637951576596E-4</v>
      </c>
      <c r="S746">
        <v>5.4798219334518104E-4</v>
      </c>
      <c r="T746">
        <v>5.4839789236607996E-4</v>
      </c>
      <c r="U746">
        <v>5.4852570976259799E-4</v>
      </c>
      <c r="V746">
        <v>5.5125877426854901E-4</v>
      </c>
      <c r="W746">
        <v>5.5294229705975901E-4</v>
      </c>
      <c r="X746">
        <v>5.5645009662227095E-4</v>
      </c>
      <c r="Y746">
        <v>5.5967808232177199E-4</v>
      </c>
      <c r="Z746">
        <v>5.6264281702555195E-4</v>
      </c>
      <c r="AA746">
        <v>5.6555194427867898E-4</v>
      </c>
      <c r="AB746">
        <v>5.6849099082283995E-4</v>
      </c>
      <c r="AC746">
        <v>5.6956354788263502E-4</v>
      </c>
      <c r="AD746">
        <v>5.7044971055658005E-4</v>
      </c>
      <c r="AE746">
        <v>5.7120756658877699E-4</v>
      </c>
      <c r="AF746">
        <v>5.7206789229460203E-4</v>
      </c>
      <c r="AG746">
        <v>5.7285837523187897E-4</v>
      </c>
      <c r="AH746">
        <v>5.7388705055463896E-4</v>
      </c>
      <c r="AI746">
        <v>5.7509660156391704E-4</v>
      </c>
      <c r="AJ746">
        <v>5.7612952651368203E-4</v>
      </c>
      <c r="AK746">
        <v>5.7709983044505395E-4</v>
      </c>
      <c r="AL746">
        <v>5.7804231387823598E-4</v>
      </c>
      <c r="AM746">
        <v>5.8166322751847601E-4</v>
      </c>
      <c r="AN746">
        <v>5.8488266359499504E-4</v>
      </c>
      <c r="AO746">
        <v>5.88160524415812E-4</v>
      </c>
      <c r="AP746">
        <v>5.9138060215269703E-4</v>
      </c>
      <c r="AQ746">
        <v>5.9465457520373503E-4</v>
      </c>
      <c r="AR746">
        <v>5.9784558785910098E-4</v>
      </c>
      <c r="AS746">
        <v>6.00956961432686E-4</v>
      </c>
      <c r="AT746">
        <v>6.0402590812363998E-4</v>
      </c>
      <c r="AU746">
        <v>6.0710189262860197E-4</v>
      </c>
      <c r="AV746">
        <v>6.0554947670153603E-4</v>
      </c>
    </row>
    <row r="747" spans="1:48" x14ac:dyDescent="0.25">
      <c r="A747" s="34" t="s">
        <v>2549</v>
      </c>
      <c r="B747">
        <v>2.6806720484182701E-3</v>
      </c>
      <c r="C747">
        <v>2.6806720484182701E-3</v>
      </c>
      <c r="D747">
        <v>2.6803558429923098E-3</v>
      </c>
      <c r="E747">
        <v>2.58923249114621E-3</v>
      </c>
      <c r="F747">
        <v>2.4390522516783402E-3</v>
      </c>
      <c r="G747">
        <v>2.4176704335347799E-3</v>
      </c>
      <c r="H747">
        <v>2.3868417387041701E-3</v>
      </c>
      <c r="I747">
        <v>2.5350424241909401E-3</v>
      </c>
      <c r="J747">
        <v>2.4860849822050798E-3</v>
      </c>
      <c r="K747">
        <v>2.37769750002481E-3</v>
      </c>
      <c r="L747">
        <v>2.3942514836882102E-3</v>
      </c>
      <c r="M747">
        <v>2.3853734250742801E-3</v>
      </c>
      <c r="N747">
        <v>2.4225755419243901E-3</v>
      </c>
      <c r="O747">
        <v>2.4517988594086101E-3</v>
      </c>
      <c r="P747">
        <v>2.40813290978664E-3</v>
      </c>
      <c r="Q747">
        <v>2.36894861410892E-3</v>
      </c>
      <c r="R747">
        <v>2.3720502677921401E-3</v>
      </c>
      <c r="S747">
        <v>2.37159936408271E-3</v>
      </c>
      <c r="T747">
        <v>2.37339845725913E-3</v>
      </c>
      <c r="U747">
        <v>2.3739516356700301E-3</v>
      </c>
      <c r="V747">
        <v>2.3843438623955202E-3</v>
      </c>
      <c r="W747">
        <v>2.3901858956621499E-3</v>
      </c>
      <c r="X747">
        <v>2.4039010279790301E-3</v>
      </c>
      <c r="Y747">
        <v>2.4163906971553899E-3</v>
      </c>
      <c r="Z747">
        <v>2.4277285642958402E-3</v>
      </c>
      <c r="AA747">
        <v>2.4388121119982E-3</v>
      </c>
      <c r="AB747">
        <v>2.45001037928155E-3</v>
      </c>
      <c r="AC747">
        <v>2.45463274922642E-3</v>
      </c>
      <c r="AD747">
        <v>2.4584518204057398E-3</v>
      </c>
      <c r="AE747">
        <v>2.4617179318746998E-3</v>
      </c>
      <c r="AF747">
        <v>2.4654256547666799E-3</v>
      </c>
      <c r="AG747">
        <v>2.4688323779451602E-3</v>
      </c>
      <c r="AH747">
        <v>2.47326563207623E-3</v>
      </c>
      <c r="AI747">
        <v>2.4784784022387298E-3</v>
      </c>
      <c r="AJ747">
        <v>2.4829299705930699E-3</v>
      </c>
      <c r="AK747">
        <v>2.4871116628140898E-3</v>
      </c>
      <c r="AL747">
        <v>2.4911734589408499E-3</v>
      </c>
      <c r="AM747">
        <v>2.5067784141506E-3</v>
      </c>
      <c r="AN747">
        <v>2.5206531303818098E-3</v>
      </c>
      <c r="AO747">
        <v>2.53477964044312E-3</v>
      </c>
      <c r="AP747">
        <v>2.5486571227804201E-3</v>
      </c>
      <c r="AQ747">
        <v>2.5627668758332E-3</v>
      </c>
      <c r="AR747">
        <v>2.5765190980434E-3</v>
      </c>
      <c r="AS747">
        <v>2.5899281016583801E-3</v>
      </c>
      <c r="AT747">
        <v>2.6031542582195099E-3</v>
      </c>
      <c r="AU747">
        <v>2.6164107458869E-3</v>
      </c>
      <c r="AV747">
        <v>2.60972034174868E-3</v>
      </c>
    </row>
    <row r="748" spans="1:48" x14ac:dyDescent="0.25">
      <c r="A748" s="34" t="s">
        <v>2550</v>
      </c>
      <c r="B748">
        <v>7.6650603041884896E-2</v>
      </c>
      <c r="C748">
        <v>7.6650603041884896E-2</v>
      </c>
      <c r="D748">
        <v>7.6641561526866506E-2</v>
      </c>
      <c r="E748">
        <v>7.4035998541380099E-2</v>
      </c>
      <c r="F748">
        <v>6.9741774646464999E-2</v>
      </c>
      <c r="G748">
        <v>6.9130387182282496E-2</v>
      </c>
      <c r="H748">
        <v>6.82488776494483E-2</v>
      </c>
      <c r="I748">
        <v>7.2486498529391E-2</v>
      </c>
      <c r="J748">
        <v>7.1086619173726703E-2</v>
      </c>
      <c r="K748">
        <v>6.79874091170284E-2</v>
      </c>
      <c r="L748">
        <v>6.8460750434429105E-2</v>
      </c>
      <c r="M748">
        <v>6.8206892971838198E-2</v>
      </c>
      <c r="N748">
        <v>6.9270642883381903E-2</v>
      </c>
      <c r="O748">
        <v>7.0106248607402194E-2</v>
      </c>
      <c r="P748">
        <v>6.8857673168788602E-2</v>
      </c>
      <c r="Q748">
        <v>6.7737245212203798E-2</v>
      </c>
      <c r="R748">
        <v>6.7825933263736898E-2</v>
      </c>
      <c r="S748">
        <v>6.7813040201775698E-2</v>
      </c>
      <c r="T748">
        <v>6.78644831387617E-2</v>
      </c>
      <c r="U748">
        <v>6.7880300608473998E-2</v>
      </c>
      <c r="V748">
        <v>6.7825190754747605E-2</v>
      </c>
      <c r="W748">
        <v>6.7640071934850193E-2</v>
      </c>
      <c r="X748">
        <v>6.7676705707124293E-2</v>
      </c>
      <c r="Y748">
        <v>6.7676833122490399E-2</v>
      </c>
      <c r="Z748">
        <v>6.7643060176828099E-2</v>
      </c>
      <c r="AA748">
        <v>6.7600780086823506E-2</v>
      </c>
      <c r="AB748">
        <v>6.7560294556604894E-2</v>
      </c>
      <c r="AC748">
        <v>6.7681376719705005E-2</v>
      </c>
      <c r="AD748">
        <v>6.7780288248521406E-2</v>
      </c>
      <c r="AE748">
        <v>6.7863936668191904E-2</v>
      </c>
      <c r="AF748">
        <v>6.7959741797416096E-2</v>
      </c>
      <c r="AG748">
        <v>6.8047231972583805E-2</v>
      </c>
      <c r="AH748">
        <v>6.81629961350812E-2</v>
      </c>
      <c r="AI748">
        <v>6.8300219222211397E-2</v>
      </c>
      <c r="AJ748">
        <v>6.8416441139187795E-2</v>
      </c>
      <c r="AK748">
        <v>6.8525204883719396E-2</v>
      </c>
      <c r="AL748">
        <v>6.8630644414047898E-2</v>
      </c>
      <c r="AM748">
        <v>6.9054041987065606E-2</v>
      </c>
      <c r="AN748">
        <v>6.9429700885546897E-2</v>
      </c>
      <c r="AO748">
        <v>6.9812223111322097E-2</v>
      </c>
      <c r="AP748">
        <v>7.0187814626229805E-2</v>
      </c>
      <c r="AQ748">
        <v>7.0569730615503895E-2</v>
      </c>
      <c r="AR748">
        <v>7.0941729721317695E-2</v>
      </c>
      <c r="AS748">
        <v>7.1304208781866496E-2</v>
      </c>
      <c r="AT748">
        <v>7.1661585302800507E-2</v>
      </c>
      <c r="AU748">
        <v>7.2019728720186596E-2</v>
      </c>
      <c r="AV748">
        <v>7.1828794469528695E-2</v>
      </c>
    </row>
    <row r="749" spans="1:48" x14ac:dyDescent="0.25">
      <c r="A749" s="34" t="s">
        <v>2420</v>
      </c>
      <c r="B749">
        <v>1.6748734005614899E-3</v>
      </c>
      <c r="C749">
        <v>1.6748734005614899E-3</v>
      </c>
      <c r="D749">
        <v>1.6746758366493501E-3</v>
      </c>
      <c r="E749">
        <v>1.6135882152225401E-3</v>
      </c>
      <c r="F749">
        <v>1.58823439339182E-3</v>
      </c>
      <c r="G749">
        <v>1.6561183865725999E-3</v>
      </c>
      <c r="H749">
        <v>1.69347267091642E-3</v>
      </c>
      <c r="I749">
        <v>1.5864237924523501E-3</v>
      </c>
      <c r="J749">
        <v>1.54324790001655E-3</v>
      </c>
      <c r="K749">
        <v>1.5310965592857299E-3</v>
      </c>
      <c r="L749">
        <v>1.53418039709676E-3</v>
      </c>
      <c r="M749">
        <v>1.5657649225839401E-3</v>
      </c>
      <c r="N749">
        <v>1.5619042432799999E-3</v>
      </c>
      <c r="O749">
        <v>1.5495490723101801E-3</v>
      </c>
      <c r="P749">
        <v>1.48871425546833E-3</v>
      </c>
      <c r="Q749">
        <v>1.4075836070872301E-3</v>
      </c>
      <c r="R749">
        <v>1.40942654988254E-3</v>
      </c>
      <c r="S749">
        <v>1.4091586316050701E-3</v>
      </c>
      <c r="T749">
        <v>1.41022761790233E-3</v>
      </c>
      <c r="U749">
        <v>1.4105563060298799E-3</v>
      </c>
      <c r="V749">
        <v>1.4175868611245299E-3</v>
      </c>
      <c r="W749">
        <v>1.4219184901888499E-3</v>
      </c>
      <c r="X749">
        <v>1.4309413598238799E-3</v>
      </c>
      <c r="Y749">
        <v>1.4392447027946999E-3</v>
      </c>
      <c r="Z749">
        <v>1.4468711061085501E-3</v>
      </c>
      <c r="AA749">
        <v>1.45435453685632E-3</v>
      </c>
      <c r="AB749">
        <v>1.4619149329259699E-3</v>
      </c>
      <c r="AC749">
        <v>1.4646730891111201E-3</v>
      </c>
      <c r="AD749">
        <v>1.4669519190017701E-3</v>
      </c>
      <c r="AE749">
        <v>1.46890079954744E-3</v>
      </c>
      <c r="AF749">
        <v>1.4711131881553199E-3</v>
      </c>
      <c r="AG749">
        <v>1.4731459713519901E-3</v>
      </c>
      <c r="AH749">
        <v>1.47579128256114E-3</v>
      </c>
      <c r="AI749">
        <v>1.4789017294162799E-3</v>
      </c>
      <c r="AJ749">
        <v>1.48155796870876E-3</v>
      </c>
      <c r="AK749">
        <v>1.4840531739556499E-3</v>
      </c>
      <c r="AL749">
        <v>1.48647683751272E-3</v>
      </c>
      <c r="AM749">
        <v>1.49578827402671E-3</v>
      </c>
      <c r="AN749">
        <v>1.50406728192971E-3</v>
      </c>
      <c r="AO749">
        <v>1.51249653440788E-3</v>
      </c>
      <c r="AP749">
        <v>1.5207771925409199E-3</v>
      </c>
      <c r="AQ749">
        <v>1.52919644620689E-3</v>
      </c>
      <c r="AR749">
        <v>1.5374023619887101E-3</v>
      </c>
      <c r="AS749">
        <v>1.5454034800411701E-3</v>
      </c>
      <c r="AT749">
        <v>1.5532954939926501E-3</v>
      </c>
      <c r="AU749">
        <v>1.5612056065826599E-3</v>
      </c>
      <c r="AV749">
        <v>1.5572134591638599E-3</v>
      </c>
    </row>
    <row r="750" spans="1:48" x14ac:dyDescent="0.25">
      <c r="A750" s="34" t="s">
        <v>2440</v>
      </c>
      <c r="B750">
        <v>5.7286792551842298E-4</v>
      </c>
      <c r="C750">
        <v>5.7286792551842298E-4</v>
      </c>
      <c r="D750">
        <v>5.7280035143881299E-4</v>
      </c>
      <c r="E750">
        <v>5.5612337255270901E-4</v>
      </c>
      <c r="F750">
        <v>5.5292846367294602E-4</v>
      </c>
      <c r="G750">
        <v>5.5394318346556402E-4</v>
      </c>
      <c r="H750">
        <v>5.9326647335453705E-4</v>
      </c>
      <c r="I750">
        <v>5.8756026779963803E-4</v>
      </c>
      <c r="J750">
        <v>5.8321040763524904E-4</v>
      </c>
      <c r="K750">
        <v>5.6349442188653601E-4</v>
      </c>
      <c r="L750">
        <v>5.7508907379812395E-4</v>
      </c>
      <c r="M750">
        <v>6.0046867300364603E-4</v>
      </c>
      <c r="N750">
        <v>6.0714137545717995E-4</v>
      </c>
      <c r="O750">
        <v>5.9782085652105796E-4</v>
      </c>
      <c r="P750">
        <v>5.7439054095918796E-4</v>
      </c>
      <c r="Q750">
        <v>5.5503135905854602E-4</v>
      </c>
      <c r="R750">
        <v>5.5575805882947802E-4</v>
      </c>
      <c r="S750">
        <v>5.5565241493115499E-4</v>
      </c>
      <c r="T750">
        <v>5.5607393217188398E-4</v>
      </c>
      <c r="U750">
        <v>5.5620353864055698E-4</v>
      </c>
      <c r="V750">
        <v>5.5897485881708803E-4</v>
      </c>
      <c r="W750">
        <v>5.6068194594418002E-4</v>
      </c>
      <c r="X750">
        <v>5.6423884481040197E-4</v>
      </c>
      <c r="Y750">
        <v>5.6751201377387304E-4</v>
      </c>
      <c r="Z750">
        <v>5.7051824646586996E-4</v>
      </c>
      <c r="AA750">
        <v>5.7346809321421103E-4</v>
      </c>
      <c r="AB750">
        <v>5.7644827817131901E-4</v>
      </c>
      <c r="AC750">
        <v>5.7753584629382897E-4</v>
      </c>
      <c r="AD750">
        <v>5.7843441055834097E-4</v>
      </c>
      <c r="AE750">
        <v>5.7920287251996396E-4</v>
      </c>
      <c r="AF750">
        <v>5.8007523844315801E-4</v>
      </c>
      <c r="AG750">
        <v>5.8087678422740201E-4</v>
      </c>
      <c r="AH750">
        <v>5.8191985602267903E-4</v>
      </c>
      <c r="AI750">
        <v>5.8314633533760099E-4</v>
      </c>
      <c r="AJ750">
        <v>5.84193716479136E-4</v>
      </c>
      <c r="AK750">
        <v>5.8517759987032495E-4</v>
      </c>
      <c r="AL750">
        <v>5.8613327366395203E-4</v>
      </c>
      <c r="AM750">
        <v>5.8980486805016395E-4</v>
      </c>
      <c r="AN750">
        <v>5.9306936485699596E-4</v>
      </c>
      <c r="AO750">
        <v>5.9639310453403905E-4</v>
      </c>
      <c r="AP750">
        <v>5.9965825215704599E-4</v>
      </c>
      <c r="AQ750">
        <v>6.0297804933183896E-4</v>
      </c>
      <c r="AR750">
        <v>6.0621372541156304E-4</v>
      </c>
      <c r="AS750">
        <v>6.0936864728235304E-4</v>
      </c>
      <c r="AT750">
        <v>6.1248054832116602E-4</v>
      </c>
      <c r="AU750">
        <v>6.1559958575883595E-4</v>
      </c>
      <c r="AV750">
        <v>6.1402543840168304E-4</v>
      </c>
    </row>
    <row r="751" spans="1:48" x14ac:dyDescent="0.25">
      <c r="A751" s="34" t="s">
        <v>2459</v>
      </c>
      <c r="B751">
        <v>2.8424744395952301E-4</v>
      </c>
      <c r="C751">
        <v>2.8424744395952301E-4</v>
      </c>
      <c r="D751">
        <v>2.8421391483605198E-4</v>
      </c>
      <c r="E751">
        <v>2.7593907809225402E-4</v>
      </c>
      <c r="F751">
        <v>2.7435381775667701E-4</v>
      </c>
      <c r="G751">
        <v>2.7485730479245802E-4</v>
      </c>
      <c r="H751">
        <v>2.94368860839036E-4</v>
      </c>
      <c r="I751">
        <v>2.91537537351326E-4</v>
      </c>
      <c r="J751">
        <v>2.8937920985339002E-4</v>
      </c>
      <c r="K751">
        <v>2.7959646887806703E-4</v>
      </c>
      <c r="L751">
        <v>2.8534954031196201E-4</v>
      </c>
      <c r="M751">
        <v>2.9794247138816899E-4</v>
      </c>
      <c r="N751">
        <v>3.0125335422332902E-4</v>
      </c>
      <c r="O751">
        <v>2.9662866933907902E-4</v>
      </c>
      <c r="P751">
        <v>2.85002940169941E-4</v>
      </c>
      <c r="Q751">
        <v>2.7539723918770998E-4</v>
      </c>
      <c r="R751">
        <v>2.7575781554687901E-4</v>
      </c>
      <c r="S751">
        <v>2.7570539663612499E-4</v>
      </c>
      <c r="T751">
        <v>2.7591454650711201E-4</v>
      </c>
      <c r="U751">
        <v>2.7597885513811198E-4</v>
      </c>
      <c r="V751">
        <v>2.7735393757106802E-4</v>
      </c>
      <c r="W751">
        <v>2.7820096556235098E-4</v>
      </c>
      <c r="X751">
        <v>2.79965839097097E-4</v>
      </c>
      <c r="Y751">
        <v>2.8158993048040801E-4</v>
      </c>
      <c r="Z751">
        <v>2.8308157259622501E-4</v>
      </c>
      <c r="AA751">
        <v>2.8454523708072699E-4</v>
      </c>
      <c r="AB751">
        <v>2.8602395488384202E-4</v>
      </c>
      <c r="AC751">
        <v>2.8656358876230002E-4</v>
      </c>
      <c r="AD751">
        <v>2.87009442315746E-4</v>
      </c>
      <c r="AE751">
        <v>2.8739074116822602E-4</v>
      </c>
      <c r="AF751">
        <v>2.8782359548119402E-4</v>
      </c>
      <c r="AG751">
        <v>2.8822130989977399E-4</v>
      </c>
      <c r="AH751">
        <v>2.8873886558254799E-4</v>
      </c>
      <c r="AI751">
        <v>2.89347425133441E-4</v>
      </c>
      <c r="AJ751">
        <v>2.8986711892313899E-4</v>
      </c>
      <c r="AK751">
        <v>2.9035530632226801E-4</v>
      </c>
      <c r="AL751">
        <v>2.9082949653227801E-4</v>
      </c>
      <c r="AM751">
        <v>2.9265128106209802E-4</v>
      </c>
      <c r="AN751">
        <v>2.9427107059094198E-4</v>
      </c>
      <c r="AO751">
        <v>2.9592025557050099E-4</v>
      </c>
      <c r="AP751">
        <v>2.9754036802949702E-4</v>
      </c>
      <c r="AQ751">
        <v>2.9918759673101098E-4</v>
      </c>
      <c r="AR751">
        <v>3.0079308585336098E-4</v>
      </c>
      <c r="AS751">
        <v>3.0235850624616702E-4</v>
      </c>
      <c r="AT751">
        <v>3.0390258034337301E-4</v>
      </c>
      <c r="AU751">
        <v>3.05450195447713E-4</v>
      </c>
      <c r="AV751">
        <v>3.0466913107831301E-4</v>
      </c>
    </row>
    <row r="752" spans="1:48" x14ac:dyDescent="0.25">
      <c r="A752" s="34" t="s">
        <v>2479</v>
      </c>
      <c r="B752">
        <v>1.56073711921775E-2</v>
      </c>
      <c r="C752">
        <v>1.56073711921775E-2</v>
      </c>
      <c r="D752">
        <v>1.5605530185382599E-2</v>
      </c>
      <c r="E752">
        <v>1.53437954910911E-2</v>
      </c>
      <c r="F752">
        <v>1.51171923790832E-2</v>
      </c>
      <c r="G752">
        <v>1.4811383908009399E-2</v>
      </c>
      <c r="H752">
        <v>1.53587123576847E-2</v>
      </c>
      <c r="I752">
        <v>1.53830838599592E-2</v>
      </c>
      <c r="J752">
        <v>1.5601375788299E-2</v>
      </c>
      <c r="K752">
        <v>1.4962699743180201E-2</v>
      </c>
      <c r="L752">
        <v>1.4606664506309999E-2</v>
      </c>
      <c r="M752">
        <v>1.55363612202635E-2</v>
      </c>
      <c r="N752">
        <v>1.5360112163976E-2</v>
      </c>
      <c r="O752">
        <v>1.53546379552868E-2</v>
      </c>
      <c r="P752">
        <v>1.46485309997826E-2</v>
      </c>
      <c r="Q752">
        <v>1.40105509897626E-2</v>
      </c>
      <c r="R752">
        <v>1.40288949391552E-2</v>
      </c>
      <c r="S752">
        <v>1.4026228181127901E-2</v>
      </c>
      <c r="T752">
        <v>1.40368684677315E-2</v>
      </c>
      <c r="U752">
        <v>1.4040140099789499E-2</v>
      </c>
      <c r="V752">
        <v>1.41100959756257E-2</v>
      </c>
      <c r="W752">
        <v>1.4153187621078801E-2</v>
      </c>
      <c r="X752">
        <v>1.42429737151499E-2</v>
      </c>
      <c r="Y752">
        <v>1.43255976618581E-2</v>
      </c>
      <c r="Z752">
        <v>1.4401483389954201E-2</v>
      </c>
      <c r="AA752">
        <v>1.44759457829499E-2</v>
      </c>
      <c r="AB752">
        <v>1.45511739970021E-2</v>
      </c>
      <c r="AC752">
        <v>1.45786273129685E-2</v>
      </c>
      <c r="AD752">
        <v>1.4601309651103501E-2</v>
      </c>
      <c r="AE752">
        <v>1.46207078371516E-2</v>
      </c>
      <c r="AF752">
        <v>1.4642728854247101E-2</v>
      </c>
      <c r="AG752">
        <v>1.4662962165866E-2</v>
      </c>
      <c r="AH752">
        <v>1.46892922788096E-2</v>
      </c>
      <c r="AI752">
        <v>1.47202521189753E-2</v>
      </c>
      <c r="AJ752">
        <v>1.4746691004943101E-2</v>
      </c>
      <c r="AK752">
        <v>1.4771527036190101E-2</v>
      </c>
      <c r="AL752">
        <v>1.4795650976607899E-2</v>
      </c>
      <c r="AM752">
        <v>1.4888332386556499E-2</v>
      </c>
      <c r="AN752">
        <v>1.49707375098144E-2</v>
      </c>
      <c r="AO752">
        <v>1.5054638094055901E-2</v>
      </c>
      <c r="AP752">
        <v>1.513705964661E-2</v>
      </c>
      <c r="AQ752">
        <v>1.5220860710407199E-2</v>
      </c>
      <c r="AR752">
        <v>1.53025383149577E-2</v>
      </c>
      <c r="AS752">
        <v>1.53821774623762E-2</v>
      </c>
      <c r="AT752">
        <v>1.54607306436884E-2</v>
      </c>
      <c r="AU752">
        <v>1.5539463967712899E-2</v>
      </c>
      <c r="AV752">
        <v>1.54997281216884E-2</v>
      </c>
    </row>
    <row r="753" spans="1:48" x14ac:dyDescent="0.25">
      <c r="A753" s="34" t="s">
        <v>2551</v>
      </c>
      <c r="B753">
        <v>9.9880178769777006E-3</v>
      </c>
      <c r="C753">
        <v>9.9880178769777006E-3</v>
      </c>
      <c r="D753">
        <v>9.9868397151622098E-3</v>
      </c>
      <c r="E753">
        <v>9.7358544185037199E-3</v>
      </c>
      <c r="F753">
        <v>8.8424938988205595E-3</v>
      </c>
      <c r="G753">
        <v>8.0476371731393308E-3</v>
      </c>
      <c r="H753">
        <v>8.5686944638631302E-3</v>
      </c>
      <c r="I753">
        <v>8.2482148651093507E-3</v>
      </c>
      <c r="J753">
        <v>8.0603813361292097E-3</v>
      </c>
      <c r="K753">
        <v>7.9472590537413706E-3</v>
      </c>
      <c r="L753">
        <v>8.1206160928639793E-3</v>
      </c>
      <c r="M753">
        <v>8.1940415115679694E-3</v>
      </c>
      <c r="N753">
        <v>8.1915715328504304E-3</v>
      </c>
      <c r="O753">
        <v>8.1514839192131892E-3</v>
      </c>
      <c r="P753">
        <v>8.0694634372547799E-3</v>
      </c>
      <c r="Q753">
        <v>7.5954051212276004E-3</v>
      </c>
      <c r="R753">
        <v>7.6053497521872404E-3</v>
      </c>
      <c r="S753">
        <v>7.6039040471005603E-3</v>
      </c>
      <c r="T753">
        <v>7.60967236168627E-3</v>
      </c>
      <c r="U753">
        <v>7.6114459816450696E-3</v>
      </c>
      <c r="V753">
        <v>7.9262100548101403E-3</v>
      </c>
      <c r="W753">
        <v>8.2381511398295203E-3</v>
      </c>
      <c r="X753">
        <v>8.5904526052731408E-3</v>
      </c>
      <c r="Y753">
        <v>8.9529880454581306E-3</v>
      </c>
      <c r="Z753">
        <v>9.3261493168540401E-3</v>
      </c>
      <c r="AA753">
        <v>9.7136391589629605E-3</v>
      </c>
      <c r="AB753">
        <v>1.01174935005335E-2</v>
      </c>
      <c r="AC753">
        <v>1.0136581906375E-2</v>
      </c>
      <c r="AD753">
        <v>1.01523530366454E-2</v>
      </c>
      <c r="AE753">
        <v>1.01658406761269E-2</v>
      </c>
      <c r="AF753">
        <v>1.01811519849715E-2</v>
      </c>
      <c r="AG753">
        <v>1.0195220291924101E-2</v>
      </c>
      <c r="AH753">
        <v>1.0213527733748499E-2</v>
      </c>
      <c r="AI753">
        <v>1.0235054240255099E-2</v>
      </c>
      <c r="AJ753">
        <v>1.02534373123234E-2</v>
      </c>
      <c r="AK753">
        <v>1.02707059087587E-2</v>
      </c>
      <c r="AL753">
        <v>1.02874793896321E-2</v>
      </c>
      <c r="AM753">
        <v>1.03519211673813E-2</v>
      </c>
      <c r="AN753">
        <v>1.0409217804298701E-2</v>
      </c>
      <c r="AO753">
        <v>1.04675542403078E-2</v>
      </c>
      <c r="AP753">
        <v>1.05248622985697E-2</v>
      </c>
      <c r="AQ753">
        <v>1.05831295360758E-2</v>
      </c>
      <c r="AR753">
        <v>1.06399203236258E-2</v>
      </c>
      <c r="AS753">
        <v>1.0695293762159001E-2</v>
      </c>
      <c r="AT753">
        <v>1.0749912124659099E-2</v>
      </c>
      <c r="AU753">
        <v>1.08046557416579E-2</v>
      </c>
      <c r="AV753">
        <v>1.07770272376887E-2</v>
      </c>
    </row>
    <row r="754" spans="1:48" x14ac:dyDescent="0.25">
      <c r="A754" s="34" t="s">
        <v>2552</v>
      </c>
      <c r="B754">
        <v>5.3569710592371598E-3</v>
      </c>
      <c r="C754">
        <v>5.3569710592371598E-3</v>
      </c>
      <c r="D754">
        <v>5.35633916421791E-3</v>
      </c>
      <c r="E754">
        <v>5.2217257730523799E-3</v>
      </c>
      <c r="F754">
        <v>4.7425810111066599E-3</v>
      </c>
      <c r="G754">
        <v>4.3162677474698702E-3</v>
      </c>
      <c r="H754">
        <v>4.5957314886508E-3</v>
      </c>
      <c r="I754">
        <v>4.4238455370817203E-3</v>
      </c>
      <c r="J754">
        <v>4.3231029489854498E-3</v>
      </c>
      <c r="K754">
        <v>4.2624309736284897E-3</v>
      </c>
      <c r="L754">
        <v>4.3554092451171204E-3</v>
      </c>
      <c r="M754">
        <v>4.3947902158634903E-3</v>
      </c>
      <c r="N754">
        <v>4.3934654665688001E-3</v>
      </c>
      <c r="O754">
        <v>4.3719648857605004E-3</v>
      </c>
      <c r="P754">
        <v>4.3279740420561702E-3</v>
      </c>
      <c r="Q754">
        <v>4.0737177199322199E-3</v>
      </c>
      <c r="R754">
        <v>4.0790514202387997E-3</v>
      </c>
      <c r="S754">
        <v>4.0782760329497901E-3</v>
      </c>
      <c r="T754">
        <v>4.0813698096832897E-3</v>
      </c>
      <c r="U754">
        <v>4.0823210729873599E-3</v>
      </c>
      <c r="V754">
        <v>4.10316453745073E-3</v>
      </c>
      <c r="W754">
        <v>4.1162000795672499E-3</v>
      </c>
      <c r="X754">
        <v>4.1428206570038803E-3</v>
      </c>
      <c r="Y754">
        <v>4.1673642121679002E-3</v>
      </c>
      <c r="Z754">
        <v>4.1899533101640001E-3</v>
      </c>
      <c r="AA754">
        <v>4.2121337339910197E-3</v>
      </c>
      <c r="AB754">
        <v>4.2345423915838296E-3</v>
      </c>
      <c r="AC754">
        <v>4.2377133226798201E-3</v>
      </c>
      <c r="AD754">
        <v>4.2394863349064496E-3</v>
      </c>
      <c r="AE754">
        <v>4.24029738317655E-3</v>
      </c>
      <c r="AF754">
        <v>4.2418609328751401E-3</v>
      </c>
      <c r="AG754">
        <v>4.2428981686927101E-3</v>
      </c>
      <c r="AH754">
        <v>4.2456897513359201E-3</v>
      </c>
      <c r="AI754">
        <v>4.2498061459013397E-3</v>
      </c>
      <c r="AJ754">
        <v>4.25260397356402E-3</v>
      </c>
      <c r="AK754">
        <v>4.2549282663620399E-3</v>
      </c>
      <c r="AL754">
        <v>4.2570369093693503E-3</v>
      </c>
      <c r="AM754">
        <v>4.27883837652282E-3</v>
      </c>
      <c r="AN754">
        <v>4.2976348288066204E-3</v>
      </c>
      <c r="AO754">
        <v>4.3168118816066603E-3</v>
      </c>
      <c r="AP754">
        <v>4.3355162116268499E-3</v>
      </c>
      <c r="AQ754">
        <v>4.3545671585229996E-3</v>
      </c>
      <c r="AR754">
        <v>4.3729624195615402E-3</v>
      </c>
      <c r="AS754">
        <v>4.3907284231578898E-3</v>
      </c>
      <c r="AT754">
        <v>4.40813880254479E-3</v>
      </c>
      <c r="AU754">
        <v>4.4255552753547402E-3</v>
      </c>
      <c r="AV754">
        <v>4.4092254403038699E-3</v>
      </c>
    </row>
    <row r="755" spans="1:48" x14ac:dyDescent="0.25">
      <c r="A755" s="34" t="s">
        <v>2553</v>
      </c>
      <c r="B755">
        <v>0.13760418762080501</v>
      </c>
      <c r="C755">
        <v>0.13760418762080501</v>
      </c>
      <c r="D755">
        <v>0.13758795617213301</v>
      </c>
      <c r="E755">
        <v>0.132374612004175</v>
      </c>
      <c r="F755">
        <v>0.13213778678325999</v>
      </c>
      <c r="G755">
        <v>0.13259941896251001</v>
      </c>
      <c r="H755">
        <v>0.135973152845527</v>
      </c>
      <c r="I755">
        <v>0.133485058010992</v>
      </c>
      <c r="J755">
        <v>0.130835328238427</v>
      </c>
      <c r="K755">
        <v>0.12891348739135</v>
      </c>
      <c r="L755">
        <v>0.13069492886829601</v>
      </c>
      <c r="M755">
        <v>0.13582801336379599</v>
      </c>
      <c r="N755">
        <v>0.136927536286469</v>
      </c>
      <c r="O755">
        <v>0.13627314222542999</v>
      </c>
      <c r="P755">
        <v>0.13365403124225</v>
      </c>
      <c r="Q755">
        <v>0.13122745271512001</v>
      </c>
      <c r="R755">
        <v>0.13139926824687501</v>
      </c>
      <c r="S755">
        <v>0.131374290499369</v>
      </c>
      <c r="T755">
        <v>0.13147395091863201</v>
      </c>
      <c r="U755">
        <v>0.131504594153598</v>
      </c>
      <c r="V755">
        <v>0.13255899774497701</v>
      </c>
      <c r="W755">
        <v>0.13336542958344599</v>
      </c>
      <c r="X755">
        <v>0.13461685414497801</v>
      </c>
      <c r="Y755">
        <v>0.135806724428612</v>
      </c>
      <c r="Z755">
        <v>0.136938483081991</v>
      </c>
      <c r="AA755">
        <v>0.13806226469414901</v>
      </c>
      <c r="AB755">
        <v>0.13919891150333399</v>
      </c>
      <c r="AC755">
        <v>0.13944751391236199</v>
      </c>
      <c r="AD755">
        <v>0.13965043415417799</v>
      </c>
      <c r="AE755">
        <v>0.13982190491212401</v>
      </c>
      <c r="AF755">
        <v>0.14001842010129101</v>
      </c>
      <c r="AG755">
        <v>0.14019780150871999</v>
      </c>
      <c r="AH755">
        <v>0.14043543321235699</v>
      </c>
      <c r="AI755">
        <v>0.14071727332404199</v>
      </c>
      <c r="AJ755">
        <v>0.14095584193500801</v>
      </c>
      <c r="AK755">
        <v>0.14117904184987201</v>
      </c>
      <c r="AL755">
        <v>0.141395390293168</v>
      </c>
      <c r="AM755">
        <v>0.142266800932417</v>
      </c>
      <c r="AN755">
        <v>0.143039848794699</v>
      </c>
      <c r="AO755">
        <v>0.14382702697570299</v>
      </c>
      <c r="AP755">
        <v>0.14459991663872501</v>
      </c>
      <c r="AQ755">
        <v>0.14538582617043699</v>
      </c>
      <c r="AR755">
        <v>0.14615129552518699</v>
      </c>
      <c r="AS755">
        <v>0.146897142612956</v>
      </c>
      <c r="AT755">
        <v>0.147632468454794</v>
      </c>
      <c r="AU755">
        <v>0.148369364998437</v>
      </c>
      <c r="AV755">
        <v>0.14797509288519101</v>
      </c>
    </row>
    <row r="756" spans="1:48" x14ac:dyDescent="0.25">
      <c r="A756" s="34" t="s">
        <v>2554</v>
      </c>
      <c r="B756">
        <v>0.12881219552725701</v>
      </c>
      <c r="C756">
        <v>0.12881219552725701</v>
      </c>
      <c r="D756">
        <v>0.12879700116016499</v>
      </c>
      <c r="E756">
        <v>0.127237817057261</v>
      </c>
      <c r="F756">
        <v>0.126218731756184</v>
      </c>
      <c r="G756">
        <v>0.132790758975423</v>
      </c>
      <c r="H756">
        <v>0.13178520462420601</v>
      </c>
      <c r="I756">
        <v>0.13191792220248999</v>
      </c>
      <c r="J756">
        <v>0.13170320601341901</v>
      </c>
      <c r="K756">
        <v>0.136986838044547</v>
      </c>
      <c r="L756">
        <v>0.137336677837818</v>
      </c>
      <c r="M756">
        <v>0.14363937505570701</v>
      </c>
      <c r="N756">
        <v>0.14285944651844601</v>
      </c>
      <c r="O756">
        <v>0.13601818219796499</v>
      </c>
      <c r="P756">
        <v>0.13445816670769101</v>
      </c>
      <c r="Q756">
        <v>0.132452513055768</v>
      </c>
      <c r="R756">
        <v>0.13262593255538599</v>
      </c>
      <c r="S756">
        <v>0.13260072161733</v>
      </c>
      <c r="T756">
        <v>0.13270131242194799</v>
      </c>
      <c r="U756">
        <v>0.13273224169702799</v>
      </c>
      <c r="V756">
        <v>0.13339358862919001</v>
      </c>
      <c r="W756">
        <v>0.133800967408605</v>
      </c>
      <c r="X756">
        <v>0.134649784689897</v>
      </c>
      <c r="Y756">
        <v>0.13543089269698899</v>
      </c>
      <c r="Z756">
        <v>0.13614829912604001</v>
      </c>
      <c r="AA756">
        <v>0.13685224967818299</v>
      </c>
      <c r="AB756">
        <v>0.13756344010104499</v>
      </c>
      <c r="AC756">
        <v>0.137822977428568</v>
      </c>
      <c r="AD756">
        <v>0.13803741105613701</v>
      </c>
      <c r="AE756">
        <v>0.13822079701169901</v>
      </c>
      <c r="AF756">
        <v>0.138428978630076</v>
      </c>
      <c r="AG756">
        <v>0.13862025968018399</v>
      </c>
      <c r="AH756">
        <v>0.13886917851429501</v>
      </c>
      <c r="AI756">
        <v>0.13916186566296801</v>
      </c>
      <c r="AJ756">
        <v>0.13941181279781001</v>
      </c>
      <c r="AK756">
        <v>0.13964660689990699</v>
      </c>
      <c r="AL756">
        <v>0.139874669055711</v>
      </c>
      <c r="AM756">
        <v>0.14075085771530399</v>
      </c>
      <c r="AN756">
        <v>0.14152989672557401</v>
      </c>
      <c r="AO756">
        <v>0.14232307350089499</v>
      </c>
      <c r="AP756">
        <v>0.143102267841035</v>
      </c>
      <c r="AQ756">
        <v>0.14389450376023899</v>
      </c>
      <c r="AR756">
        <v>0.144666664948392</v>
      </c>
      <c r="AS756">
        <v>0.14541955508954399</v>
      </c>
      <c r="AT756">
        <v>0.14616217870999401</v>
      </c>
      <c r="AU756">
        <v>0.14690650539055</v>
      </c>
      <c r="AV756">
        <v>0.14653085188753801</v>
      </c>
    </row>
    <row r="757" spans="1:48" x14ac:dyDescent="0.25">
      <c r="A757" s="34" t="s">
        <v>2499</v>
      </c>
      <c r="B757">
        <v>1.86881249557996E-4</v>
      </c>
      <c r="C757">
        <v>1.86881249557996E-4</v>
      </c>
      <c r="D757">
        <v>1.8685920550308801E-4</v>
      </c>
      <c r="E757">
        <v>1.8235973061325701E-4</v>
      </c>
      <c r="F757">
        <v>1.7397227848310701E-4</v>
      </c>
      <c r="G757">
        <v>1.7818724176145599E-4</v>
      </c>
      <c r="H757">
        <v>1.91851631730177E-4</v>
      </c>
      <c r="I757">
        <v>1.8833819929821199E-4</v>
      </c>
      <c r="J757">
        <v>1.86943061403358E-4</v>
      </c>
      <c r="K757">
        <v>1.89122835621038E-4</v>
      </c>
      <c r="L757">
        <v>1.9440824313356401E-4</v>
      </c>
      <c r="M757">
        <v>2.0242514671021299E-4</v>
      </c>
      <c r="N757">
        <v>2.0810585301253001E-4</v>
      </c>
      <c r="O757">
        <v>2.0602186434228299E-4</v>
      </c>
      <c r="P757">
        <v>2.05791948205643E-4</v>
      </c>
      <c r="Q757">
        <v>2.06174650332602E-4</v>
      </c>
      <c r="R757">
        <v>2.06444593890378E-4</v>
      </c>
      <c r="S757">
        <v>2.0640535076681899E-4</v>
      </c>
      <c r="T757">
        <v>2.0656192966439301E-4</v>
      </c>
      <c r="U757">
        <v>2.0661007396351899E-4</v>
      </c>
      <c r="V757">
        <v>2.0763952196457E-4</v>
      </c>
      <c r="W757">
        <v>2.0827364488453301E-4</v>
      </c>
      <c r="X757">
        <v>2.0959490787375999E-4</v>
      </c>
      <c r="Y757">
        <v>2.1081077508656499E-4</v>
      </c>
      <c r="Z757">
        <v>2.1192748489075601E-4</v>
      </c>
      <c r="AA757">
        <v>2.1302324939496999E-4</v>
      </c>
      <c r="AB757">
        <v>2.1413028343251399E-4</v>
      </c>
      <c r="AC757">
        <v>2.14534277404835E-4</v>
      </c>
      <c r="AD757">
        <v>2.1486806325545001E-4</v>
      </c>
      <c r="AE757">
        <v>2.1515352056686901E-4</v>
      </c>
      <c r="AF757">
        <v>2.1547757460588799E-4</v>
      </c>
      <c r="AG757">
        <v>2.1577532135762701E-4</v>
      </c>
      <c r="AH757">
        <v>2.1616278664408201E-4</v>
      </c>
      <c r="AI757">
        <v>2.1661838144010001E-4</v>
      </c>
      <c r="AJ757">
        <v>2.17007447380297E-4</v>
      </c>
      <c r="AK757">
        <v>2.1737292620259001E-4</v>
      </c>
      <c r="AL757">
        <v>2.17727926170316E-4</v>
      </c>
      <c r="AM757">
        <v>2.1909179527944601E-4</v>
      </c>
      <c r="AN757">
        <v>2.20304441901214E-4</v>
      </c>
      <c r="AO757">
        <v>2.2153909529234799E-4</v>
      </c>
      <c r="AP757">
        <v>2.2275198373330701E-4</v>
      </c>
      <c r="AQ757">
        <v>2.23985172553105E-4</v>
      </c>
      <c r="AR757">
        <v>2.2518711329209799E-4</v>
      </c>
      <c r="AS757">
        <v>2.26359056765811E-4</v>
      </c>
      <c r="AT757">
        <v>2.2751501948611099E-4</v>
      </c>
      <c r="AU757">
        <v>2.2867363316794099E-4</v>
      </c>
      <c r="AV757">
        <v>2.28088893531238E-4</v>
      </c>
    </row>
    <row r="758" spans="1:48" x14ac:dyDescent="0.25">
      <c r="A758" s="34" t="s">
        <v>2555</v>
      </c>
      <c r="B758">
        <v>2.6238225596263598E-4</v>
      </c>
      <c r="C758">
        <v>2.6238225596263598E-4</v>
      </c>
      <c r="D758">
        <v>2.6235130600250998E-4</v>
      </c>
      <c r="E758">
        <v>2.56034019603225E-4</v>
      </c>
      <c r="F758">
        <v>2.44257992746042E-4</v>
      </c>
      <c r="G758">
        <v>2.50175823363157E-4</v>
      </c>
      <c r="H758">
        <v>2.6936069861755601E-4</v>
      </c>
      <c r="I758">
        <v>2.6442782105468601E-4</v>
      </c>
      <c r="J758">
        <v>2.6246904010484797E-4</v>
      </c>
      <c r="K758">
        <v>2.6552945453374601E-4</v>
      </c>
      <c r="L758">
        <v>2.72950194482622E-4</v>
      </c>
      <c r="M758">
        <v>2.8420596922572902E-4</v>
      </c>
      <c r="N758">
        <v>2.9218171065790099E-4</v>
      </c>
      <c r="O758">
        <v>2.8925577964468202E-4</v>
      </c>
      <c r="P758">
        <v>2.8893297617664699E-4</v>
      </c>
      <c r="Q758">
        <v>2.8947029197748901E-4</v>
      </c>
      <c r="R758">
        <v>2.8984929412238E-4</v>
      </c>
      <c r="S758">
        <v>2.8979419657554698E-4</v>
      </c>
      <c r="T758">
        <v>2.9001403421448601E-4</v>
      </c>
      <c r="U758">
        <v>2.9008162907395198E-4</v>
      </c>
      <c r="V758">
        <v>2.91526979466086E-4</v>
      </c>
      <c r="W758">
        <v>2.9241729140417201E-4</v>
      </c>
      <c r="X758">
        <v>2.9427235156077598E-4</v>
      </c>
      <c r="Y758">
        <v>2.95979435507305E-4</v>
      </c>
      <c r="Z758">
        <v>2.9754730193109601E-4</v>
      </c>
      <c r="AA758">
        <v>2.9908576103953102E-4</v>
      </c>
      <c r="AB758">
        <v>3.0064004266509397E-4</v>
      </c>
      <c r="AC758">
        <v>3.0120725230255402E-4</v>
      </c>
      <c r="AD758">
        <v>3.0167588939996302E-4</v>
      </c>
      <c r="AE758">
        <v>3.0207667296078202E-4</v>
      </c>
      <c r="AF758">
        <v>3.0253164653187403E-4</v>
      </c>
      <c r="AG758">
        <v>3.0294968455521699E-4</v>
      </c>
      <c r="AH758">
        <v>3.0349368779866498E-4</v>
      </c>
      <c r="AI758">
        <v>3.0413334529336101E-4</v>
      </c>
      <c r="AJ758">
        <v>3.0467959593703201E-4</v>
      </c>
      <c r="AK758">
        <v>3.0519273012914998E-4</v>
      </c>
      <c r="AL758">
        <v>3.0569115192085298E-4</v>
      </c>
      <c r="AM758">
        <v>3.0760603132800799E-4</v>
      </c>
      <c r="AN758">
        <v>3.0930859357706798E-4</v>
      </c>
      <c r="AO758">
        <v>3.1104205341794599E-4</v>
      </c>
      <c r="AP758">
        <v>3.1274495514539398E-4</v>
      </c>
      <c r="AQ758">
        <v>3.1447635874669397E-4</v>
      </c>
      <c r="AR758">
        <v>3.1616388981228798E-4</v>
      </c>
      <c r="AS758">
        <v>3.1780930465053798E-4</v>
      </c>
      <c r="AT758">
        <v>3.19432282373119E-4</v>
      </c>
      <c r="AU758">
        <v>3.2105898204229399E-4</v>
      </c>
      <c r="AV758">
        <v>3.2023800454901202E-4</v>
      </c>
    </row>
    <row r="759" spans="1:48" x14ac:dyDescent="0.25">
      <c r="A759" s="34" t="s">
        <v>2519</v>
      </c>
      <c r="B759">
        <v>1.45222339431568E-3</v>
      </c>
      <c r="C759">
        <v>1.45222339431568E-3</v>
      </c>
      <c r="D759">
        <v>1.4520520937695801E-3</v>
      </c>
      <c r="E759">
        <v>1.41708741579338E-3</v>
      </c>
      <c r="F759">
        <v>1.3519099072231699E-3</v>
      </c>
      <c r="G759">
        <v>1.3846636924514601E-3</v>
      </c>
      <c r="H759">
        <v>1.49084741521498E-3</v>
      </c>
      <c r="I759">
        <v>1.46354511072929E-3</v>
      </c>
      <c r="J759">
        <v>1.4527037239075401E-3</v>
      </c>
      <c r="K759">
        <v>1.4696423899909299E-3</v>
      </c>
      <c r="L759">
        <v>1.51071442120839E-3</v>
      </c>
      <c r="M759">
        <v>1.5730124578572399E-3</v>
      </c>
      <c r="N759">
        <v>1.6171562901636199E-3</v>
      </c>
      <c r="O759">
        <v>1.60096195782089E-3</v>
      </c>
      <c r="P759">
        <v>1.59917531724005E-3</v>
      </c>
      <c r="Q759">
        <v>1.6021492322715501E-3</v>
      </c>
      <c r="R759">
        <v>1.6042469190815901E-3</v>
      </c>
      <c r="S759">
        <v>1.6039419672242701E-3</v>
      </c>
      <c r="T759">
        <v>1.6051587163502701E-3</v>
      </c>
      <c r="U759">
        <v>1.6055328376283001E-3</v>
      </c>
      <c r="V759">
        <v>1.6135325085465701E-3</v>
      </c>
      <c r="W759">
        <v>1.6184601734549899E-3</v>
      </c>
      <c r="X759">
        <v>1.6287274902274101E-3</v>
      </c>
      <c r="Y759">
        <v>1.63817579382381E-3</v>
      </c>
      <c r="Z759">
        <v>1.64685356202871E-3</v>
      </c>
      <c r="AA759">
        <v>1.6553685670283799E-3</v>
      </c>
      <c r="AB759">
        <v>1.6639711464878099E-3</v>
      </c>
      <c r="AC759">
        <v>1.6671105168143199E-3</v>
      </c>
      <c r="AD759">
        <v>1.66970431165187E-3</v>
      </c>
      <c r="AE759">
        <v>1.67192255337794E-3</v>
      </c>
      <c r="AF759">
        <v>1.67444072386309E-3</v>
      </c>
      <c r="AG759">
        <v>1.6767544648261701E-3</v>
      </c>
      <c r="AH759">
        <v>1.6797653934566201E-3</v>
      </c>
      <c r="AI759">
        <v>1.6833057455379399E-3</v>
      </c>
      <c r="AJ759">
        <v>1.68632911314678E-3</v>
      </c>
      <c r="AK759">
        <v>1.68916918901877E-3</v>
      </c>
      <c r="AL759">
        <v>1.6919278351687299E-3</v>
      </c>
      <c r="AM759">
        <v>1.70252623693526E-3</v>
      </c>
      <c r="AN759">
        <v>1.7119495144124E-3</v>
      </c>
      <c r="AO759">
        <v>1.72154380227424E-3</v>
      </c>
      <c r="AP759">
        <v>1.73096895851384E-3</v>
      </c>
      <c r="AQ759">
        <v>1.74055186555721E-3</v>
      </c>
      <c r="AR759">
        <v>1.74989194873792E-3</v>
      </c>
      <c r="AS759">
        <v>1.75899892870505E-3</v>
      </c>
      <c r="AT759">
        <v>1.76798172425996E-3</v>
      </c>
      <c r="AU759">
        <v>1.7769851201969501E-3</v>
      </c>
      <c r="AV759">
        <v>1.7724412048669099E-3</v>
      </c>
    </row>
    <row r="760" spans="1:48" x14ac:dyDescent="0.25">
      <c r="A760" s="34" t="s">
        <v>2538</v>
      </c>
      <c r="B760">
        <v>3.9170044355003501E-4</v>
      </c>
      <c r="C760">
        <v>3.9170044355003501E-4</v>
      </c>
      <c r="D760">
        <v>3.91654239544416E-4</v>
      </c>
      <c r="E760">
        <v>4.2257076981388998E-4</v>
      </c>
      <c r="F760">
        <v>4.2204076302184898E-4</v>
      </c>
      <c r="G760">
        <v>2.8781311256130798E-4</v>
      </c>
      <c r="H760">
        <v>2.8012916492735303E-4</v>
      </c>
      <c r="I760">
        <v>1.8253079492118999E-4</v>
      </c>
      <c r="J760" s="15">
        <v>1.3712532423062801E-4</v>
      </c>
      <c r="K760" s="15">
        <v>1.12938674498852E-4</v>
      </c>
      <c r="L760" s="15">
        <v>7.5840585100546496E-5</v>
      </c>
      <c r="M760" s="15">
        <v>1.8861644234915301E-4</v>
      </c>
      <c r="N760" s="15">
        <v>1.5724774665256601E-4</v>
      </c>
      <c r="O760">
        <v>1.1693503383311301E-4</v>
      </c>
      <c r="P760">
        <v>3.4461079492173902E-4</v>
      </c>
      <c r="Q760">
        <v>3.5195616592309298E-4</v>
      </c>
      <c r="R760">
        <v>3.5241698056090898E-4</v>
      </c>
      <c r="S760">
        <v>3.5234998946765702E-4</v>
      </c>
      <c r="T760">
        <v>3.5261728185156298E-4</v>
      </c>
      <c r="U760">
        <v>3.5269946791846102E-4</v>
      </c>
      <c r="V760">
        <v>3.5445681576447502E-4</v>
      </c>
      <c r="W760">
        <v>3.55539312916005E-4</v>
      </c>
      <c r="X760">
        <v>3.5779481161714701E-4</v>
      </c>
      <c r="Y760">
        <v>3.5987039152087598E-4</v>
      </c>
      <c r="Z760">
        <v>3.6177670203673703E-4</v>
      </c>
      <c r="AA760">
        <v>3.6364725725424599E-4</v>
      </c>
      <c r="AB760">
        <v>3.6553705051702202E-4</v>
      </c>
      <c r="AC760">
        <v>3.66226699621918E-4</v>
      </c>
      <c r="AD760">
        <v>3.6679649801008702E-4</v>
      </c>
      <c r="AE760">
        <v>3.6728379586246999E-4</v>
      </c>
      <c r="AF760">
        <v>3.678369813332E-4</v>
      </c>
      <c r="AG760">
        <v>3.6834525817902998E-4</v>
      </c>
      <c r="AH760">
        <v>3.6900669152339699E-4</v>
      </c>
      <c r="AI760">
        <v>3.6978442730568499E-4</v>
      </c>
      <c r="AJ760">
        <v>3.7044859311908E-4</v>
      </c>
      <c r="AK760">
        <v>3.7107249394792099E-4</v>
      </c>
      <c r="AL760">
        <v>3.7167850646006699E-4</v>
      </c>
      <c r="AM760">
        <v>3.7400673711135603E-4</v>
      </c>
      <c r="AN760">
        <v>3.7607681915195897E-4</v>
      </c>
      <c r="AO760">
        <v>3.7818446850274397E-4</v>
      </c>
      <c r="AP760">
        <v>3.8025496348141098E-4</v>
      </c>
      <c r="AQ760">
        <v>3.8236011278487399E-4</v>
      </c>
      <c r="AR760">
        <v>3.8441191917572802E-4</v>
      </c>
      <c r="AS760">
        <v>3.8641251762095498E-4</v>
      </c>
      <c r="AT760">
        <v>3.8838583610368199E-4</v>
      </c>
      <c r="AU760">
        <v>3.9036367979675498E-4</v>
      </c>
      <c r="AV760">
        <v>3.893654837823E-4</v>
      </c>
    </row>
    <row r="761" spans="1:48" x14ac:dyDescent="0.25">
      <c r="A761" s="34" t="s">
        <v>2556</v>
      </c>
      <c r="B761">
        <v>7.5044682578022902E-4</v>
      </c>
      <c r="C761">
        <v>7.5044682578022902E-4</v>
      </c>
      <c r="D761">
        <v>7.5035830476578998E-4</v>
      </c>
      <c r="E761">
        <v>7.2411643026018004E-4</v>
      </c>
      <c r="F761">
        <v>7.1824927346406E-4</v>
      </c>
      <c r="G761">
        <v>5.3033250220485995E-4</v>
      </c>
      <c r="H761">
        <v>6.2805554309013003E-4</v>
      </c>
      <c r="I761">
        <v>6.9201358912933798E-4</v>
      </c>
      <c r="J761">
        <v>6.7120546869744405E-4</v>
      </c>
      <c r="K761">
        <v>7.8936946838656895E-4</v>
      </c>
      <c r="L761">
        <v>6.9739302501461997E-4</v>
      </c>
      <c r="M761">
        <v>7.3224155207862903E-4</v>
      </c>
      <c r="N761">
        <v>7.1373532947860299E-4</v>
      </c>
      <c r="O761">
        <v>6.5820110751056303E-4</v>
      </c>
      <c r="P761">
        <v>7.3610494031823898E-4</v>
      </c>
      <c r="Q761">
        <v>7.0069366909407903E-4</v>
      </c>
      <c r="R761">
        <v>7.01611084448166E-4</v>
      </c>
      <c r="S761">
        <v>7.0147771489162197E-4</v>
      </c>
      <c r="T761">
        <v>7.0200985526948996E-4</v>
      </c>
      <c r="U761">
        <v>7.0217347566736601E-4</v>
      </c>
      <c r="V761">
        <v>7.0567210016931996E-4</v>
      </c>
      <c r="W761">
        <v>7.0782719514137003E-4</v>
      </c>
      <c r="X761">
        <v>7.1231756606368905E-4</v>
      </c>
      <c r="Y761">
        <v>7.1644974435847305E-4</v>
      </c>
      <c r="Z761">
        <v>7.2024493210184404E-4</v>
      </c>
      <c r="AA761">
        <v>7.2396893612634698E-4</v>
      </c>
      <c r="AB761">
        <v>7.2773124022562901E-4</v>
      </c>
      <c r="AC761">
        <v>7.2910423184617502E-4</v>
      </c>
      <c r="AD761">
        <v>7.3023861757794996E-4</v>
      </c>
      <c r="AE761">
        <v>7.3120875707923102E-4</v>
      </c>
      <c r="AF761">
        <v>7.3231006881828398E-4</v>
      </c>
      <c r="AG761">
        <v>7.33321974466473E-4</v>
      </c>
      <c r="AH761">
        <v>7.3463879231820803E-4</v>
      </c>
      <c r="AI761">
        <v>7.3618715120142802E-4</v>
      </c>
      <c r="AJ761">
        <v>7.3750940923331804E-4</v>
      </c>
      <c r="AK761">
        <v>7.38751505072578E-4</v>
      </c>
      <c r="AL761">
        <v>7.3995798804640898E-4</v>
      </c>
      <c r="AM761">
        <v>7.4459315774599497E-4</v>
      </c>
      <c r="AN761">
        <v>7.4871439107488205E-4</v>
      </c>
      <c r="AO761">
        <v>7.5291041509321205E-4</v>
      </c>
      <c r="AP761">
        <v>7.5703247009767697E-4</v>
      </c>
      <c r="AQ761">
        <v>7.6122351686366905E-4</v>
      </c>
      <c r="AR761">
        <v>7.65308365529958E-4</v>
      </c>
      <c r="AS761">
        <v>7.69291267515019E-4</v>
      </c>
      <c r="AT761">
        <v>7.7321985783616095E-4</v>
      </c>
      <c r="AU761">
        <v>7.7715745754871799E-4</v>
      </c>
      <c r="AV761">
        <v>7.75170194069146E-4</v>
      </c>
    </row>
    <row r="762" spans="1:48" x14ac:dyDescent="0.25">
      <c r="A762" s="34" t="s">
        <v>2557</v>
      </c>
      <c r="B762">
        <v>0.15362918390372299</v>
      </c>
      <c r="C762">
        <v>0.15362918390372299</v>
      </c>
      <c r="D762">
        <v>0.15361106218623599</v>
      </c>
      <c r="E762">
        <v>0.15002854837163401</v>
      </c>
      <c r="F762">
        <v>0.14880896457398701</v>
      </c>
      <c r="G762">
        <v>0.154810575763589</v>
      </c>
      <c r="H762">
        <v>0.16088081938948501</v>
      </c>
      <c r="I762">
        <v>0.15770410436170601</v>
      </c>
      <c r="J762">
        <v>0.16120660811287299</v>
      </c>
      <c r="K762">
        <v>0.161978372634109</v>
      </c>
      <c r="L762">
        <v>0.16780929397887601</v>
      </c>
      <c r="M762">
        <v>0.17603738900157301</v>
      </c>
      <c r="N762">
        <v>0.17490447692939001</v>
      </c>
      <c r="O762">
        <v>0.17534199998018801</v>
      </c>
      <c r="P762">
        <v>0.17502274359126499</v>
      </c>
      <c r="Q762">
        <v>0.17566252231989199</v>
      </c>
      <c r="R762">
        <v>0.175892516479428</v>
      </c>
      <c r="S762">
        <v>0.17585908097990499</v>
      </c>
      <c r="T762">
        <v>0.175992487522701</v>
      </c>
      <c r="U762">
        <v>0.17603350687785899</v>
      </c>
      <c r="V762">
        <v>0.17686993656668801</v>
      </c>
      <c r="W762">
        <v>0.17736930700703599</v>
      </c>
      <c r="X762">
        <v>0.178453483863138</v>
      </c>
      <c r="Y762">
        <v>0.179447437384056</v>
      </c>
      <c r="Z762">
        <v>0.18035653856516301</v>
      </c>
      <c r="AA762">
        <v>0.18124739132274001</v>
      </c>
      <c r="AB762">
        <v>0.18214741132348899</v>
      </c>
      <c r="AC762">
        <v>0.18249106403482199</v>
      </c>
      <c r="AD762">
        <v>0.18277499506181799</v>
      </c>
      <c r="AE762">
        <v>0.18301781595744099</v>
      </c>
      <c r="AF762">
        <v>0.18329346873518901</v>
      </c>
      <c r="AG762">
        <v>0.18354674350622199</v>
      </c>
      <c r="AH762">
        <v>0.183876336282639</v>
      </c>
      <c r="AI762">
        <v>0.18426388266489899</v>
      </c>
      <c r="AJ762">
        <v>0.18459483702512</v>
      </c>
      <c r="AK762">
        <v>0.18490572732934599</v>
      </c>
      <c r="AL762">
        <v>0.185207703862767</v>
      </c>
      <c r="AM762">
        <v>0.18636786309019299</v>
      </c>
      <c r="AN762">
        <v>0.18739938670696499</v>
      </c>
      <c r="AO762">
        <v>0.18844963012441701</v>
      </c>
      <c r="AP762">
        <v>0.18948135941820299</v>
      </c>
      <c r="AQ762">
        <v>0.19053035701757701</v>
      </c>
      <c r="AR762">
        <v>0.191552773774502</v>
      </c>
      <c r="AS762">
        <v>0.192549673748347</v>
      </c>
      <c r="AT762">
        <v>0.193532979878656</v>
      </c>
      <c r="AU762">
        <v>0.19451854096950699</v>
      </c>
      <c r="AV762">
        <v>0.19402113908325</v>
      </c>
    </row>
    <row r="763" spans="1:48" x14ac:dyDescent="0.25">
      <c r="A763" s="34" t="s">
        <v>2558</v>
      </c>
      <c r="B763">
        <v>3.4109693275142697E-4</v>
      </c>
      <c r="C763">
        <v>3.4109693275142697E-4</v>
      </c>
      <c r="D763">
        <v>3.4105669780326299E-4</v>
      </c>
      <c r="E763">
        <v>3.26373162400837E-4</v>
      </c>
      <c r="F763">
        <v>3.1462820046962599E-4</v>
      </c>
      <c r="G763">
        <v>3.3309938460711602E-4</v>
      </c>
      <c r="H763">
        <v>3.4228792369204899E-4</v>
      </c>
      <c r="I763">
        <v>3.54486673275496E-4</v>
      </c>
      <c r="J763">
        <v>3.8061698168056102E-4</v>
      </c>
      <c r="K763">
        <v>4.1575552529031501E-4</v>
      </c>
      <c r="L763">
        <v>4.26881571267748E-4</v>
      </c>
      <c r="M763">
        <v>4.46968579930959E-4</v>
      </c>
      <c r="N763">
        <v>4.57330643184366E-4</v>
      </c>
      <c r="O763">
        <v>4.5738191971717598E-4</v>
      </c>
      <c r="P763">
        <v>4.6904089786156499E-4</v>
      </c>
      <c r="Q763">
        <v>4.5723964365402701E-4</v>
      </c>
      <c r="R763">
        <v>4.5783830545107699E-4</v>
      </c>
      <c r="S763">
        <v>4.5775127469185401E-4</v>
      </c>
      <c r="T763">
        <v>4.58098524736637E-4</v>
      </c>
      <c r="U763">
        <v>4.5820529549818402E-4</v>
      </c>
      <c r="V763">
        <v>4.6048833282421703E-4</v>
      </c>
      <c r="W763">
        <v>4.6189464641966798E-4</v>
      </c>
      <c r="X763">
        <v>4.64824850611356E-4</v>
      </c>
      <c r="Y763">
        <v>4.67521315415568E-4</v>
      </c>
      <c r="Z763">
        <v>4.6999787573156099E-4</v>
      </c>
      <c r="AA763">
        <v>4.7242798530207803E-4</v>
      </c>
      <c r="AB763">
        <v>4.7488308728868702E-4</v>
      </c>
      <c r="AC763">
        <v>4.7577785787941202E-4</v>
      </c>
      <c r="AD763">
        <v>4.7651692219448198E-4</v>
      </c>
      <c r="AE763">
        <v>4.77148803716094E-4</v>
      </c>
      <c r="AF763">
        <v>4.77866278630092E-4</v>
      </c>
      <c r="AG763">
        <v>4.7852540824361197E-4</v>
      </c>
      <c r="AH763">
        <v>4.7938350299603599E-4</v>
      </c>
      <c r="AI763">
        <v>4.8039268373580902E-4</v>
      </c>
      <c r="AJ763">
        <v>4.8125431948933302E-4</v>
      </c>
      <c r="AK763">
        <v>4.82063642234459E-4</v>
      </c>
      <c r="AL763">
        <v>4.8284972196693902E-4</v>
      </c>
      <c r="AM763">
        <v>4.8587313618754502E-4</v>
      </c>
      <c r="AN763">
        <v>4.8856117454158701E-4</v>
      </c>
      <c r="AO763">
        <v>4.9129800343608902E-4</v>
      </c>
      <c r="AP763">
        <v>4.9398655126391697E-4</v>
      </c>
      <c r="AQ763">
        <v>4.9672010526589103E-4</v>
      </c>
      <c r="AR763">
        <v>4.9938434817863205E-4</v>
      </c>
      <c r="AS763">
        <v>5.0198205527724295E-4</v>
      </c>
      <c r="AT763">
        <v>5.0454431010507996E-4</v>
      </c>
      <c r="AU763">
        <v>5.0711243089790697E-4</v>
      </c>
      <c r="AV763">
        <v>5.0581444389187296E-4</v>
      </c>
    </row>
    <row r="764" spans="1:48" x14ac:dyDescent="0.25">
      <c r="A764" s="33" t="s">
        <v>2559</v>
      </c>
      <c r="B764">
        <v>87751.618720637998</v>
      </c>
      <c r="C764">
        <v>89160.499343263204</v>
      </c>
      <c r="D764">
        <v>90592</v>
      </c>
      <c r="E764">
        <v>94648.266140000007</v>
      </c>
      <c r="F764">
        <v>95762.724589999998</v>
      </c>
      <c r="G764">
        <v>91338.839659999998</v>
      </c>
      <c r="H764">
        <v>92842.624490000002</v>
      </c>
      <c r="I764">
        <v>93318.268880000003</v>
      </c>
      <c r="J764">
        <v>92489.468980000005</v>
      </c>
      <c r="K764">
        <v>90798.539210000003</v>
      </c>
      <c r="L764">
        <v>90214.103199999998</v>
      </c>
      <c r="M764">
        <v>89458.218290000004</v>
      </c>
      <c r="N764">
        <v>89952.851110000003</v>
      </c>
      <c r="O764">
        <v>90856.473480000001</v>
      </c>
      <c r="P764">
        <v>91823.240130000006</v>
      </c>
      <c r="Q764">
        <v>93114.179950000005</v>
      </c>
      <c r="R764">
        <v>94142.709239999996</v>
      </c>
      <c r="S764">
        <v>95804.071349999998</v>
      </c>
      <c r="T764">
        <v>95276.306519999998</v>
      </c>
      <c r="U764">
        <v>99443.268190000003</v>
      </c>
      <c r="V764">
        <v>97905.651970000006</v>
      </c>
      <c r="W764">
        <v>96368.768859999996</v>
      </c>
      <c r="X764">
        <v>91662.741420000006</v>
      </c>
      <c r="Y764">
        <v>88238.88089</v>
      </c>
      <c r="Z764">
        <v>85864.739520000003</v>
      </c>
      <c r="AA764">
        <v>83709.68174</v>
      </c>
      <c r="AB764">
        <v>81714.016969999997</v>
      </c>
      <c r="AC764">
        <v>81059.521340000007</v>
      </c>
      <c r="AD764">
        <v>80256.177920000002</v>
      </c>
      <c r="AE764">
        <v>79441.746159999995</v>
      </c>
      <c r="AF764">
        <v>78652.707680000007</v>
      </c>
      <c r="AG764">
        <v>78270.933369999999</v>
      </c>
      <c r="AH764">
        <v>77398.298420000006</v>
      </c>
      <c r="AI764">
        <v>76299.730070000005</v>
      </c>
      <c r="AJ764">
        <v>75632.894910000003</v>
      </c>
      <c r="AK764">
        <v>74911.178180000003</v>
      </c>
      <c r="AL764">
        <v>74048.259409999999</v>
      </c>
      <c r="AM764">
        <v>72496.89572</v>
      </c>
      <c r="AN764">
        <v>70715.975090000007</v>
      </c>
      <c r="AO764">
        <v>68942.683520000006</v>
      </c>
      <c r="AP764">
        <v>67605.255290000001</v>
      </c>
      <c r="AQ764">
        <v>65943.749079999994</v>
      </c>
      <c r="AR764">
        <v>64330.553310000003</v>
      </c>
      <c r="AS764">
        <v>62936.773950000003</v>
      </c>
      <c r="AT764">
        <v>61370.469599999997</v>
      </c>
      <c r="AU764">
        <v>59759.831440000002</v>
      </c>
      <c r="AV764">
        <v>60234.603389999997</v>
      </c>
    </row>
    <row r="765" spans="1:48" x14ac:dyDescent="0.25">
      <c r="A765" s="33" t="s">
        <v>2560</v>
      </c>
      <c r="B765">
        <v>0.96116878123798499</v>
      </c>
      <c r="C765">
        <v>0.98039215686274495</v>
      </c>
      <c r="D765">
        <v>0.99122367339999995</v>
      </c>
      <c r="E765">
        <v>0.69970046669999997</v>
      </c>
      <c r="F765">
        <v>0.71374851630000002</v>
      </c>
      <c r="G765">
        <v>0.76549996050000002</v>
      </c>
      <c r="H765">
        <v>0.75630534439999997</v>
      </c>
      <c r="I765">
        <v>0.77046158570000001</v>
      </c>
      <c r="J765">
        <v>0.80595273040000004</v>
      </c>
      <c r="K765">
        <v>0.84727604639999998</v>
      </c>
      <c r="L765">
        <v>0.87452968949999998</v>
      </c>
      <c r="M765">
        <v>0.89786020489999996</v>
      </c>
      <c r="N765">
        <v>0.95826186099999999</v>
      </c>
      <c r="O765">
        <v>0.97024387190000005</v>
      </c>
      <c r="P765">
        <v>1.0034353039999999</v>
      </c>
      <c r="Q765">
        <v>1.0038451239999999</v>
      </c>
      <c r="R765">
        <v>1.03722128</v>
      </c>
      <c r="S765">
        <v>1.030599394</v>
      </c>
      <c r="T765">
        <v>1.063862965</v>
      </c>
      <c r="U765">
        <v>1.0792651259999999</v>
      </c>
      <c r="V765">
        <v>1.1258640639999999</v>
      </c>
      <c r="W765">
        <v>1.1340342880000001</v>
      </c>
      <c r="X765">
        <v>1.201100327</v>
      </c>
      <c r="Y765">
        <v>1.2185354989999999</v>
      </c>
      <c r="Z765">
        <v>1.2438706879999999</v>
      </c>
      <c r="AA765">
        <v>1.2670702149999999</v>
      </c>
      <c r="AB765">
        <v>1.2890476609999999</v>
      </c>
      <c r="AC765">
        <v>1.3131414990000001</v>
      </c>
      <c r="AD765">
        <v>1.336873143</v>
      </c>
      <c r="AE765">
        <v>1.360470804</v>
      </c>
      <c r="AF765">
        <v>1.38426077</v>
      </c>
      <c r="AG765">
        <v>1.4094995640000001</v>
      </c>
      <c r="AH765">
        <v>1.4339341160000001</v>
      </c>
      <c r="AI765">
        <v>1.4581791719999999</v>
      </c>
      <c r="AJ765">
        <v>1.48372902</v>
      </c>
      <c r="AK765">
        <v>1.5092244690000001</v>
      </c>
      <c r="AL765">
        <v>1.5344878689999999</v>
      </c>
      <c r="AM765">
        <v>1.5574237049999999</v>
      </c>
      <c r="AN765">
        <v>1.578861506</v>
      </c>
      <c r="AO765">
        <v>1.599761451</v>
      </c>
      <c r="AP765">
        <v>1.6217599810000001</v>
      </c>
      <c r="AQ765">
        <v>1.642357088</v>
      </c>
      <c r="AR765">
        <v>1.6628513629999999</v>
      </c>
      <c r="AS765">
        <v>1.683832271</v>
      </c>
      <c r="AT765">
        <v>1.7037728270000001</v>
      </c>
      <c r="AU765">
        <v>1.7234413040000001</v>
      </c>
      <c r="AV765">
        <v>1.758080605</v>
      </c>
    </row>
    <row r="766" spans="1:48" x14ac:dyDescent="0.25">
      <c r="A766" s="33" t="s">
        <v>2561</v>
      </c>
      <c r="B766">
        <v>44557736.457406297</v>
      </c>
      <c r="C766">
        <v>45273125.328838199</v>
      </c>
      <c r="D766">
        <v>46000000</v>
      </c>
      <c r="E766">
        <v>26830545.620000001</v>
      </c>
      <c r="F766">
        <v>27027037.199999999</v>
      </c>
      <c r="G766">
        <v>27220202.260000002</v>
      </c>
      <c r="H766">
        <v>27416149.309999999</v>
      </c>
      <c r="I766">
        <v>27628445.870000001</v>
      </c>
      <c r="J766">
        <v>27843946</v>
      </c>
      <c r="K766">
        <v>28055440.68</v>
      </c>
      <c r="L766">
        <v>28262626.359999999</v>
      </c>
      <c r="M766">
        <v>28474213.149999999</v>
      </c>
      <c r="N766">
        <v>32073191.539999999</v>
      </c>
      <c r="O766">
        <v>32390371.780000001</v>
      </c>
      <c r="P766">
        <v>32717097.050000001</v>
      </c>
      <c r="Q766">
        <v>31444550.850000001</v>
      </c>
      <c r="R766">
        <v>31292475.309999999</v>
      </c>
      <c r="S766">
        <v>30678012.600000001</v>
      </c>
      <c r="T766">
        <v>30410227.57</v>
      </c>
      <c r="U766">
        <v>32287125.260000002</v>
      </c>
      <c r="V766">
        <v>32276772.440000001</v>
      </c>
      <c r="W766">
        <v>31398720.760000002</v>
      </c>
      <c r="X766">
        <v>30620118.43</v>
      </c>
      <c r="Y766">
        <v>29778561.289999999</v>
      </c>
      <c r="Z766">
        <v>29092419.879999999</v>
      </c>
      <c r="AA766">
        <v>28253492.969999999</v>
      </c>
      <c r="AB766">
        <v>27346805.440000001</v>
      </c>
      <c r="AC766">
        <v>27223176.010000002</v>
      </c>
      <c r="AD766">
        <v>26958697.489999998</v>
      </c>
      <c r="AE766">
        <v>26640570.079999998</v>
      </c>
      <c r="AF766">
        <v>26313151.239999998</v>
      </c>
      <c r="AG766">
        <v>26253531.850000001</v>
      </c>
      <c r="AH766">
        <v>25864160.969999999</v>
      </c>
      <c r="AI766">
        <v>25323590.809999999</v>
      </c>
      <c r="AJ766">
        <v>25052320.879999999</v>
      </c>
      <c r="AK766">
        <v>24725495.77</v>
      </c>
      <c r="AL766">
        <v>24294066.91</v>
      </c>
      <c r="AM766">
        <v>23382429.260000002</v>
      </c>
      <c r="AN766">
        <v>22256838.140000001</v>
      </c>
      <c r="AO766">
        <v>21107557.190000001</v>
      </c>
      <c r="AP766">
        <v>20228759.100000001</v>
      </c>
      <c r="AQ766">
        <v>19136039.859999999</v>
      </c>
      <c r="AR766">
        <v>18073146.18</v>
      </c>
      <c r="AS766">
        <v>17141243.219999999</v>
      </c>
      <c r="AT766">
        <v>16094562.060000001</v>
      </c>
      <c r="AU766">
        <v>15032286.5</v>
      </c>
      <c r="AV766">
        <v>15350909.25</v>
      </c>
    </row>
    <row r="767" spans="1:48" x14ac:dyDescent="0.25">
      <c r="A767" s="33" t="s">
        <v>2562</v>
      </c>
      <c r="B767">
        <v>1.25160891295989E-3</v>
      </c>
      <c r="C767">
        <v>1.27664109121909E-3</v>
      </c>
      <c r="D767">
        <v>1.2912692100000001E-3</v>
      </c>
      <c r="E767">
        <v>1.30320276E-3</v>
      </c>
      <c r="F767">
        <v>1.31639427E-3</v>
      </c>
      <c r="G767">
        <v>1.34787954E-3</v>
      </c>
      <c r="H767">
        <v>1.39252135E-3</v>
      </c>
      <c r="I767">
        <v>1.4296137099999999E-3</v>
      </c>
      <c r="J767">
        <v>1.4631520700000001E-3</v>
      </c>
      <c r="K767">
        <v>1.4947025000000001E-3</v>
      </c>
      <c r="L767">
        <v>1.54304816E-3</v>
      </c>
      <c r="M767">
        <v>1.6103789899999999E-3</v>
      </c>
      <c r="N767">
        <v>1.66207104E-3</v>
      </c>
      <c r="O767">
        <v>1.6972231100000001E-3</v>
      </c>
      <c r="P767">
        <v>1.72701087E-3</v>
      </c>
      <c r="Q767">
        <v>1.7570185100000001E-3</v>
      </c>
      <c r="R767">
        <v>1.8129393500000001E-3</v>
      </c>
      <c r="S767">
        <v>1.8705948900000001E-3</v>
      </c>
      <c r="T767">
        <v>1.90721959E-3</v>
      </c>
      <c r="U767">
        <v>1.9445125800000001E-3</v>
      </c>
      <c r="V767">
        <v>1.9822625399999998E-3</v>
      </c>
      <c r="W767">
        <v>2.0208765599999999E-3</v>
      </c>
      <c r="X767">
        <v>2.0600213000000001E-3</v>
      </c>
      <c r="Y767">
        <v>2.0998181999999999E-3</v>
      </c>
      <c r="Z767">
        <v>2.14018516E-3</v>
      </c>
      <c r="AA767">
        <v>2.1810557599999999E-3</v>
      </c>
      <c r="AB767">
        <v>2.2224240300000001E-3</v>
      </c>
      <c r="AC767">
        <v>2.2644812699999998E-3</v>
      </c>
      <c r="AD767">
        <v>2.3069919400000001E-3</v>
      </c>
      <c r="AE767">
        <v>2.34999287E-3</v>
      </c>
      <c r="AF767">
        <v>2.39355835E-3</v>
      </c>
      <c r="AG767">
        <v>2.4377252299999999E-3</v>
      </c>
      <c r="AH767">
        <v>2.4824731200000002E-3</v>
      </c>
      <c r="AI767">
        <v>2.5278043099999999E-3</v>
      </c>
      <c r="AJ767">
        <v>2.5737098899999999E-3</v>
      </c>
      <c r="AK767">
        <v>2.6201364499999998E-3</v>
      </c>
      <c r="AL767">
        <v>2.6670466800000001E-3</v>
      </c>
      <c r="AM767">
        <v>2.7140996700000001E-3</v>
      </c>
      <c r="AN767">
        <v>2.7617266499999999E-3</v>
      </c>
      <c r="AO767">
        <v>2.8097663800000002E-3</v>
      </c>
      <c r="AP767">
        <v>2.8580623300000002E-3</v>
      </c>
      <c r="AQ767">
        <v>2.9065202599999999E-3</v>
      </c>
      <c r="AR767">
        <v>2.95510965E-3</v>
      </c>
      <c r="AS767">
        <v>3.0037628500000002E-3</v>
      </c>
      <c r="AT767">
        <v>3.05238726E-3</v>
      </c>
      <c r="AU767">
        <v>3.10088203E-3</v>
      </c>
      <c r="AV767">
        <v>3.1647902500000001E-3</v>
      </c>
    </row>
    <row r="768" spans="1:48" x14ac:dyDescent="0.25">
      <c r="A768" t="s">
        <v>2563</v>
      </c>
      <c r="C768">
        <v>5.4807907044689301</v>
      </c>
      <c r="D768">
        <v>5.5687865719999996</v>
      </c>
      <c r="E768">
        <v>4.2574992309999997</v>
      </c>
      <c r="F768">
        <v>4.4860559799999997</v>
      </c>
      <c r="G768">
        <v>4.7564215939999999</v>
      </c>
      <c r="H768">
        <v>5.0004223110000003</v>
      </c>
      <c r="I768">
        <v>5.3934039760000001</v>
      </c>
      <c r="J768">
        <v>5.0119463819999996</v>
      </c>
      <c r="K768">
        <v>4.8596928349999997</v>
      </c>
      <c r="L768">
        <v>5.5442937810000004</v>
      </c>
      <c r="M768">
        <v>4.193712509</v>
      </c>
      <c r="N768">
        <v>5.689308714</v>
      </c>
      <c r="O768">
        <v>5.5268256400000002</v>
      </c>
      <c r="P768">
        <v>5.9497883939999996</v>
      </c>
      <c r="Q768">
        <v>6.2331289979999998</v>
      </c>
      <c r="R768">
        <v>4.5631186039999996</v>
      </c>
      <c r="S768">
        <v>4.5140780639999996</v>
      </c>
      <c r="T768">
        <v>5.2573099040000004</v>
      </c>
      <c r="U768">
        <v>5.4360856960000001</v>
      </c>
      <c r="V768">
        <v>5.2526691799999998</v>
      </c>
      <c r="W768">
        <v>5.1249450679999997</v>
      </c>
      <c r="X768">
        <v>5.593128417</v>
      </c>
      <c r="Y768">
        <v>5.3464077980000004</v>
      </c>
      <c r="Z768">
        <v>5.3936091289999997</v>
      </c>
      <c r="AA768">
        <v>5.3979546469999997</v>
      </c>
      <c r="AB768">
        <v>5.4004208050000004</v>
      </c>
      <c r="AC768">
        <v>5.3596351320000002</v>
      </c>
      <c r="AD768">
        <v>5.0817130270000002</v>
      </c>
      <c r="AE768">
        <v>5.2599839169999996</v>
      </c>
      <c r="AF768">
        <v>5.3539779879999996</v>
      </c>
      <c r="AG768">
        <v>5.1352683680000002</v>
      </c>
      <c r="AH768">
        <v>5.6446820659999997</v>
      </c>
      <c r="AI768">
        <v>5.6444411109999999</v>
      </c>
      <c r="AJ768">
        <v>5.6665310350000002</v>
      </c>
      <c r="AK768">
        <v>5.7097242530000001</v>
      </c>
      <c r="AL768">
        <v>5.7402631209999999</v>
      </c>
      <c r="AM768">
        <v>5.7427501989999996</v>
      </c>
      <c r="AN768">
        <v>5.819448876</v>
      </c>
      <c r="AO768">
        <v>5.8776864590000004</v>
      </c>
      <c r="AP768">
        <v>5.9240670599999996</v>
      </c>
      <c r="AQ768">
        <v>5.9571883400000001</v>
      </c>
      <c r="AR768">
        <v>5.96690451</v>
      </c>
      <c r="AS768">
        <v>6.0160499129999998</v>
      </c>
      <c r="AT768">
        <v>6.0585658599999999</v>
      </c>
      <c r="AU768">
        <v>6.0995089010000001</v>
      </c>
      <c r="AV768">
        <v>6.160335806</v>
      </c>
    </row>
    <row r="769" spans="1:48" x14ac:dyDescent="0.25">
      <c r="A769" t="s">
        <v>2564</v>
      </c>
      <c r="C769">
        <v>45.908189580814103</v>
      </c>
      <c r="D769">
        <v>46.645260409999999</v>
      </c>
      <c r="E769">
        <v>42.368530479999997</v>
      </c>
      <c r="F769">
        <v>37.667917410000001</v>
      </c>
      <c r="G769">
        <v>27.819149549999999</v>
      </c>
      <c r="H769">
        <v>38.534588200000002</v>
      </c>
      <c r="I769">
        <v>45.497516670000003</v>
      </c>
      <c r="J769">
        <v>39.264363080000003</v>
      </c>
      <c r="K769">
        <v>28.502251909999998</v>
      </c>
      <c r="L769">
        <v>37.475078379999999</v>
      </c>
      <c r="M769">
        <v>34.607495419999999</v>
      </c>
      <c r="N769">
        <v>40.069704479999999</v>
      </c>
      <c r="O769">
        <v>42.930682279999999</v>
      </c>
      <c r="P769">
        <v>46.504883069999998</v>
      </c>
      <c r="Q769">
        <v>43.699155810000001</v>
      </c>
      <c r="R769">
        <v>40.410339239999999</v>
      </c>
      <c r="S769">
        <v>54.999071860000001</v>
      </c>
      <c r="T769">
        <v>43.946420209999999</v>
      </c>
      <c r="U769">
        <v>50.852111520000001</v>
      </c>
      <c r="V769">
        <v>48.802562530000003</v>
      </c>
      <c r="W769">
        <v>47.463936889999999</v>
      </c>
      <c r="X769">
        <v>45.035053570000002</v>
      </c>
      <c r="Y769">
        <v>48.655055349999998</v>
      </c>
      <c r="Z769">
        <v>50.249074270000001</v>
      </c>
      <c r="AA769">
        <v>51.479430450000002</v>
      </c>
      <c r="AB769">
        <v>53.00742881</v>
      </c>
      <c r="AC769">
        <v>49.244074570000002</v>
      </c>
      <c r="AD769">
        <v>50.635040529999998</v>
      </c>
      <c r="AE769">
        <v>51.650300059999999</v>
      </c>
      <c r="AF769">
        <v>52.576521380000003</v>
      </c>
      <c r="AG769">
        <v>53.702860790000003</v>
      </c>
      <c r="AH769">
        <v>55.226194509999999</v>
      </c>
      <c r="AI769">
        <v>56.08899349</v>
      </c>
      <c r="AJ769">
        <v>57.14419736</v>
      </c>
      <c r="AK769">
        <v>58.080754069999998</v>
      </c>
      <c r="AL769">
        <v>58.842092559999998</v>
      </c>
      <c r="AM769">
        <v>59.029588099999998</v>
      </c>
      <c r="AN769">
        <v>60.542427340000003</v>
      </c>
      <c r="AO769">
        <v>61.192882900000001</v>
      </c>
      <c r="AP769">
        <v>62.091979029999997</v>
      </c>
      <c r="AQ769">
        <v>62.616355259999999</v>
      </c>
      <c r="AR769">
        <v>63.498947749999999</v>
      </c>
      <c r="AS769">
        <v>64.053489409999997</v>
      </c>
      <c r="AT769">
        <v>64.854439869999894</v>
      </c>
      <c r="AU769">
        <v>65.640585000000002</v>
      </c>
      <c r="AV769">
        <v>66.758215219999997</v>
      </c>
    </row>
    <row r="770" spans="1:48" x14ac:dyDescent="0.25">
      <c r="A770" t="s">
        <v>2565</v>
      </c>
      <c r="C770">
        <v>405.52540006863097</v>
      </c>
      <c r="D770">
        <v>412.03624150000002</v>
      </c>
      <c r="E770">
        <v>373.41873939999999</v>
      </c>
      <c r="F770">
        <v>365.28754329999998</v>
      </c>
      <c r="G770">
        <v>379.33931710000002</v>
      </c>
      <c r="H770">
        <v>402.60877579999999</v>
      </c>
      <c r="I770">
        <v>362.17209159999999</v>
      </c>
      <c r="J770">
        <v>482.80088360000002</v>
      </c>
      <c r="K770">
        <v>511.94586079999999</v>
      </c>
      <c r="L770">
        <v>457.96529779999997</v>
      </c>
      <c r="M770">
        <v>467.612751</v>
      </c>
      <c r="N770">
        <v>514.39681169999994</v>
      </c>
      <c r="O770">
        <v>498.69778910000002</v>
      </c>
      <c r="P770">
        <v>309.4851792</v>
      </c>
      <c r="Q770">
        <v>316.35023610000002</v>
      </c>
      <c r="R770">
        <v>400.40127360000002</v>
      </c>
      <c r="S770">
        <v>544.95207989999994</v>
      </c>
      <c r="T770">
        <v>435.43813169999999</v>
      </c>
      <c r="U770">
        <v>503.86239260000002</v>
      </c>
      <c r="V770">
        <v>483.5546683</v>
      </c>
      <c r="W770">
        <v>470.29104769999998</v>
      </c>
      <c r="X770">
        <v>446.22473220000001</v>
      </c>
      <c r="Y770">
        <v>482.09311020000001</v>
      </c>
      <c r="Z770">
        <v>497.8872662</v>
      </c>
      <c r="AA770">
        <v>510.07811129999999</v>
      </c>
      <c r="AB770">
        <v>525.21811009999999</v>
      </c>
      <c r="AC770">
        <v>487.92934050000002</v>
      </c>
      <c r="AD770">
        <v>501.71156930000001</v>
      </c>
      <c r="AE770">
        <v>511.7711534</v>
      </c>
      <c r="AF770">
        <v>520.94851259999996</v>
      </c>
      <c r="AG770">
        <v>532.1087192</v>
      </c>
      <c r="AH770">
        <v>547.20249899999999</v>
      </c>
      <c r="AI770">
        <v>555.75144509999996</v>
      </c>
      <c r="AJ770">
        <v>566.20681320000006</v>
      </c>
      <c r="AK770">
        <v>575.48657930000002</v>
      </c>
      <c r="AL770">
        <v>583.03021560000002</v>
      </c>
      <c r="AM770">
        <v>584.88799400000005</v>
      </c>
      <c r="AN770">
        <v>599.87779039999998</v>
      </c>
      <c r="AO770">
        <v>606.32275560000005</v>
      </c>
      <c r="AP770">
        <v>615.23134800000003</v>
      </c>
      <c r="AQ770">
        <v>620.42707050000001</v>
      </c>
      <c r="AR770">
        <v>629.17213830000003</v>
      </c>
      <c r="AS770">
        <v>634.6667516</v>
      </c>
      <c r="AT770">
        <v>642.60287860000005</v>
      </c>
      <c r="AU770">
        <v>650.39230869999994</v>
      </c>
      <c r="AV770">
        <v>661.46622119999995</v>
      </c>
    </row>
    <row r="771" spans="1:48" x14ac:dyDescent="0.25">
      <c r="A771" t="s">
        <v>2566</v>
      </c>
      <c r="B771">
        <v>80.756910864605601</v>
      </c>
      <c r="C771">
        <v>82.053489190099796</v>
      </c>
      <c r="D771">
        <v>83.370884500000003</v>
      </c>
      <c r="E771">
        <v>83.308735010000007</v>
      </c>
      <c r="F771">
        <v>83.478362379999894</v>
      </c>
      <c r="G771">
        <v>83.909566560000002</v>
      </c>
      <c r="H771">
        <v>84.562429719999997</v>
      </c>
      <c r="I771">
        <v>85.574448110000006</v>
      </c>
      <c r="J771">
        <v>86.152573759999996</v>
      </c>
      <c r="K771">
        <v>86.548491769999998</v>
      </c>
      <c r="L771">
        <v>87.608497249999999</v>
      </c>
      <c r="M771">
        <v>87.262999989999997</v>
      </c>
      <c r="N771">
        <v>88.430999990000004</v>
      </c>
      <c r="O771">
        <v>89.375999989999997</v>
      </c>
      <c r="P771">
        <v>90.694999989999999</v>
      </c>
      <c r="Q771">
        <v>92.228999990000005</v>
      </c>
      <c r="R771">
        <v>92.013509319999997</v>
      </c>
      <c r="S771">
        <v>91.760143200000002</v>
      </c>
      <c r="T771">
        <v>92.263136439999997</v>
      </c>
      <c r="U771">
        <v>92.91884417</v>
      </c>
      <c r="V771">
        <v>93.357161559999994</v>
      </c>
      <c r="W771">
        <v>93.645044549999994</v>
      </c>
      <c r="X771">
        <v>94.386194970000005</v>
      </c>
      <c r="Y771">
        <v>94.842223959999998</v>
      </c>
      <c r="Z771">
        <v>95.321826310000006</v>
      </c>
      <c r="AA771">
        <v>95.780924810000002</v>
      </c>
      <c r="AB771">
        <v>96.218702460000003</v>
      </c>
      <c r="AC771">
        <v>96.593012099999996</v>
      </c>
      <c r="AD771">
        <v>96.670005750000001</v>
      </c>
      <c r="AE771">
        <v>96.921281059999998</v>
      </c>
      <c r="AF771">
        <v>97.253531249999995</v>
      </c>
      <c r="AG771">
        <v>97.349857130000004</v>
      </c>
      <c r="AH771">
        <v>97.950605830000001</v>
      </c>
      <c r="AI771">
        <v>98.519987319999998</v>
      </c>
      <c r="AJ771">
        <v>99.081957689999996</v>
      </c>
      <c r="AK771">
        <v>99.658004219999995</v>
      </c>
      <c r="AL771">
        <v>100.23474330000001</v>
      </c>
      <c r="AM771">
        <v>100.78408709999999</v>
      </c>
      <c r="AN771">
        <v>101.3816668</v>
      </c>
      <c r="AO771">
        <v>102.006522</v>
      </c>
      <c r="AP771">
        <v>102.6453825</v>
      </c>
      <c r="AQ771">
        <v>103.2842634</v>
      </c>
      <c r="AR771">
        <v>103.8997585</v>
      </c>
      <c r="AS771">
        <v>104.53250869999999</v>
      </c>
      <c r="AT771">
        <v>105.17499050000001</v>
      </c>
      <c r="AU771">
        <v>105.82512680000001</v>
      </c>
      <c r="AV771">
        <v>106.5024049</v>
      </c>
    </row>
    <row r="772" spans="1:48" x14ac:dyDescent="0.25">
      <c r="A772" t="s">
        <v>2567</v>
      </c>
      <c r="B772">
        <v>79.434308804031204</v>
      </c>
      <c r="C772">
        <v>80.709652325635105</v>
      </c>
      <c r="D772">
        <v>82.005471900000003</v>
      </c>
      <c r="E772">
        <v>81.778347580000002</v>
      </c>
      <c r="F772">
        <v>81.778528219999998</v>
      </c>
      <c r="G772">
        <v>82.033762139999894</v>
      </c>
      <c r="H772">
        <v>82.50353982</v>
      </c>
      <c r="I772">
        <v>83.320410910000007</v>
      </c>
      <c r="J772">
        <v>83.711649660000006</v>
      </c>
      <c r="K772">
        <v>83.923902400000003</v>
      </c>
      <c r="L772">
        <v>84.777203170000007</v>
      </c>
      <c r="M772">
        <v>84.268999989999998</v>
      </c>
      <c r="N772">
        <v>85.429999989999999</v>
      </c>
      <c r="O772">
        <v>86.22199999</v>
      </c>
      <c r="P772">
        <v>87.362999990000006</v>
      </c>
      <c r="Q772">
        <v>88.290999990000003</v>
      </c>
      <c r="R772">
        <v>87.119057749999996</v>
      </c>
      <c r="S772">
        <v>85.657482759999894</v>
      </c>
      <c r="T772">
        <v>85.144317259999994</v>
      </c>
      <c r="U772">
        <v>84.957679740000003</v>
      </c>
      <c r="V772">
        <v>84.722052950000005</v>
      </c>
      <c r="W772">
        <v>82.42989953</v>
      </c>
      <c r="X772">
        <v>80.971267859999998</v>
      </c>
      <c r="Y772">
        <v>79.241262669999998</v>
      </c>
      <c r="Z772">
        <v>77.510027039999997</v>
      </c>
      <c r="AA772">
        <v>75.741124139999997</v>
      </c>
      <c r="AB772">
        <v>73.935301920000001</v>
      </c>
      <c r="AC772">
        <v>71.915449649999999</v>
      </c>
      <c r="AD772">
        <v>69.663458599999998</v>
      </c>
      <c r="AE772">
        <v>67.529218520000001</v>
      </c>
      <c r="AF772">
        <v>65.43745749</v>
      </c>
      <c r="AG772">
        <v>63.17671567</v>
      </c>
      <c r="AH772">
        <v>62.006410500000001</v>
      </c>
      <c r="AI772">
        <v>60.797610710000001</v>
      </c>
      <c r="AJ772">
        <v>59.566217129999998</v>
      </c>
      <c r="AK772">
        <v>58.325159390000003</v>
      </c>
      <c r="AL772">
        <v>57.066145200000001</v>
      </c>
      <c r="AM772">
        <v>56.719268540000002</v>
      </c>
      <c r="AN772">
        <v>56.392031430000003</v>
      </c>
      <c r="AO772">
        <v>56.071965079999998</v>
      </c>
      <c r="AP772">
        <v>55.751326300000002</v>
      </c>
      <c r="AQ772">
        <v>55.422335760000003</v>
      </c>
      <c r="AR772">
        <v>55.752610420000003</v>
      </c>
      <c r="AS772">
        <v>56.092144169999997</v>
      </c>
      <c r="AT772">
        <v>56.436899910000001</v>
      </c>
      <c r="AU772">
        <v>56.78576305</v>
      </c>
      <c r="AV772">
        <v>57.14919046</v>
      </c>
    </row>
    <row r="773" spans="1:48" x14ac:dyDescent="0.25">
      <c r="A773" t="s">
        <v>2568</v>
      </c>
      <c r="B773">
        <v>0.35351914376017202</v>
      </c>
      <c r="C773">
        <v>0.35919500796224801</v>
      </c>
      <c r="D773">
        <v>0.3649619871</v>
      </c>
      <c r="E773">
        <v>0.36468992319999999</v>
      </c>
      <c r="F773">
        <v>0.36543247919999999</v>
      </c>
      <c r="G773">
        <v>0.3673201062</v>
      </c>
      <c r="H773">
        <v>0.37017806120000002</v>
      </c>
      <c r="I773">
        <v>0.37460824380000002</v>
      </c>
      <c r="J773">
        <v>0.37713902999999999</v>
      </c>
      <c r="K773">
        <v>0.3788721893</v>
      </c>
      <c r="L773">
        <v>0.38351243880000002</v>
      </c>
      <c r="M773">
        <v>0.38200000000000001</v>
      </c>
      <c r="N773">
        <v>0.42599999999999999</v>
      </c>
      <c r="O773">
        <v>0.47399999999999998</v>
      </c>
      <c r="P773">
        <v>0.51899999990000001</v>
      </c>
      <c r="Q773">
        <v>0.77299999990000001</v>
      </c>
      <c r="R773">
        <v>0.89287322589999996</v>
      </c>
      <c r="S773">
        <v>1.30386691</v>
      </c>
      <c r="T773">
        <v>1.643589127</v>
      </c>
      <c r="U773">
        <v>1.923220814</v>
      </c>
      <c r="V773">
        <v>2.1476648780000001</v>
      </c>
      <c r="W773">
        <v>3.018431455</v>
      </c>
      <c r="X773">
        <v>3.8469815089999999</v>
      </c>
      <c r="Y773">
        <v>4.6741168059999998</v>
      </c>
      <c r="Z773">
        <v>5.51039031</v>
      </c>
      <c r="AA773">
        <v>6.3534811309999997</v>
      </c>
      <c r="AB773">
        <v>7.2028037100000004</v>
      </c>
      <c r="AC773">
        <v>8.0859361940000003</v>
      </c>
      <c r="AD773">
        <v>8.9481752070000002</v>
      </c>
      <c r="AE773">
        <v>9.8294525279999903</v>
      </c>
      <c r="AF773">
        <v>10.72410786</v>
      </c>
      <c r="AG773">
        <v>11.59654199</v>
      </c>
      <c r="AH773">
        <v>12.173797459999999</v>
      </c>
      <c r="AI773">
        <v>12.753195529999999</v>
      </c>
      <c r="AJ773">
        <v>13.33747511</v>
      </c>
      <c r="AK773">
        <v>13.92952477</v>
      </c>
      <c r="AL773">
        <v>14.527622750000001</v>
      </c>
      <c r="AM773">
        <v>14.707300890000001</v>
      </c>
      <c r="AN773">
        <v>14.895156699999999</v>
      </c>
      <c r="AO773">
        <v>15.088233499999999</v>
      </c>
      <c r="AP773">
        <v>15.28463651</v>
      </c>
      <c r="AQ773">
        <v>15.48231109</v>
      </c>
      <c r="AR773">
        <v>15.5745738</v>
      </c>
      <c r="AS773">
        <v>15.66942306</v>
      </c>
      <c r="AT773">
        <v>15.76573108</v>
      </c>
      <c r="AU773">
        <v>15.86318651</v>
      </c>
      <c r="AV773">
        <v>15.96471049</v>
      </c>
    </row>
    <row r="774" spans="1:48" x14ac:dyDescent="0.25">
      <c r="A774" t="s">
        <v>2569</v>
      </c>
      <c r="B774">
        <v>0.96908291681421699</v>
      </c>
      <c r="C774">
        <v>0.98464185650241998</v>
      </c>
      <c r="D774">
        <v>1.000450614</v>
      </c>
      <c r="E774">
        <v>1.1656975009999999</v>
      </c>
      <c r="F774">
        <v>1.3344016759999999</v>
      </c>
      <c r="G774">
        <v>1.5084843139999999</v>
      </c>
      <c r="H774">
        <v>1.6887118299999999</v>
      </c>
      <c r="I774">
        <v>1.879428954</v>
      </c>
      <c r="J774">
        <v>2.0637850709999999</v>
      </c>
      <c r="K774">
        <v>2.2457171850000002</v>
      </c>
      <c r="L774">
        <v>2.447781639</v>
      </c>
      <c r="M774">
        <v>2.6120000000000001</v>
      </c>
      <c r="N774">
        <v>2.5750000000000002</v>
      </c>
      <c r="O774">
        <v>2.68</v>
      </c>
      <c r="P774">
        <v>2.8130000000000002</v>
      </c>
      <c r="Q774">
        <v>3.165</v>
      </c>
      <c r="R774">
        <v>4.0015783420000002</v>
      </c>
      <c r="S774">
        <v>4.7987935349999997</v>
      </c>
      <c r="T774">
        <v>5.4752300549999999</v>
      </c>
      <c r="U774">
        <v>6.0379436139999996</v>
      </c>
      <c r="V774">
        <v>6.4874437289999998</v>
      </c>
      <c r="W774">
        <v>8.1967135599999903</v>
      </c>
      <c r="X774">
        <v>9.5679456030000001</v>
      </c>
      <c r="Y774">
        <v>10.926844490000001</v>
      </c>
      <c r="Z774">
        <v>12.30140896</v>
      </c>
      <c r="AA774">
        <v>13.68631954</v>
      </c>
      <c r="AB774">
        <v>15.080596829999999</v>
      </c>
      <c r="AC774">
        <v>16.591626250000001</v>
      </c>
      <c r="AD774">
        <v>18.058371940000001</v>
      </c>
      <c r="AE774">
        <v>19.56261001</v>
      </c>
      <c r="AF774">
        <v>21.091965900000002</v>
      </c>
      <c r="AG774">
        <v>22.576599470000001</v>
      </c>
      <c r="AH774">
        <v>23.77039787</v>
      </c>
      <c r="AI774">
        <v>24.969181079999998</v>
      </c>
      <c r="AJ774">
        <v>26.178265450000001</v>
      </c>
      <c r="AK774">
        <v>27.403320069999999</v>
      </c>
      <c r="AL774">
        <v>28.640975300000001</v>
      </c>
      <c r="AM774">
        <v>29.35751767</v>
      </c>
      <c r="AN774">
        <v>30.094478670000001</v>
      </c>
      <c r="AO774">
        <v>30.846323420000001</v>
      </c>
      <c r="AP774">
        <v>31.609419729999999</v>
      </c>
      <c r="AQ774">
        <v>32.379616579999997</v>
      </c>
      <c r="AR774">
        <v>32.572574289999999</v>
      </c>
      <c r="AS774">
        <v>32.770941479999998</v>
      </c>
      <c r="AT774">
        <v>32.972359529999999</v>
      </c>
      <c r="AU774">
        <v>33.176177260000003</v>
      </c>
      <c r="AV774">
        <v>33.388503929999999</v>
      </c>
    </row>
    <row r="775" spans="1:48" x14ac:dyDescent="0.25">
      <c r="A775" t="s">
        <v>2570</v>
      </c>
      <c r="C775">
        <v>5.3910286642707703</v>
      </c>
      <c r="D775">
        <v>5.4775833719999998</v>
      </c>
      <c r="E775">
        <v>4.0217790520000003</v>
      </c>
      <c r="F775">
        <v>4.2373161469999996</v>
      </c>
      <c r="G775">
        <v>4.492378779</v>
      </c>
      <c r="H775">
        <v>4.72014684</v>
      </c>
      <c r="I775">
        <v>5.0915805660000002</v>
      </c>
      <c r="J775">
        <v>4.7082723179999997</v>
      </c>
      <c r="K775">
        <v>4.5495573340000002</v>
      </c>
      <c r="L775">
        <v>5.201602705</v>
      </c>
      <c r="M775">
        <v>3.8843103399999999</v>
      </c>
      <c r="N775">
        <v>5.5271822759999996</v>
      </c>
      <c r="O775">
        <v>5.2183365159999999</v>
      </c>
      <c r="P775">
        <v>5.608371966</v>
      </c>
      <c r="Q775">
        <v>5.4544899569999998</v>
      </c>
      <c r="R775">
        <v>3.4026296569999999</v>
      </c>
      <c r="S775">
        <v>3.0522757230000002</v>
      </c>
      <c r="T775">
        <v>3.9249574549999999</v>
      </c>
      <c r="U775">
        <v>4.2248970769999996</v>
      </c>
      <c r="V775">
        <v>4.1662376679999999</v>
      </c>
      <c r="W775">
        <v>2.0975026369999998</v>
      </c>
      <c r="X775">
        <v>2.8122623230000001</v>
      </c>
      <c r="Y775">
        <v>2.4653135449999999</v>
      </c>
      <c r="Z775">
        <v>2.3744473269999999</v>
      </c>
      <c r="AA775">
        <v>2.2470805120000001</v>
      </c>
      <c r="AB775">
        <v>2.1185100229999998</v>
      </c>
      <c r="AC775">
        <v>1.8109159290000001</v>
      </c>
      <c r="AD775">
        <v>1.47412367</v>
      </c>
      <c r="AE775">
        <v>1.475193497</v>
      </c>
      <c r="AF775">
        <v>1.407092368</v>
      </c>
      <c r="AG775">
        <v>1.129732344</v>
      </c>
      <c r="AH775">
        <v>2.103034445</v>
      </c>
      <c r="AI775">
        <v>2.0039034689999999</v>
      </c>
      <c r="AJ775">
        <v>1.9186788100000001</v>
      </c>
      <c r="AK775">
        <v>1.8452131460000001</v>
      </c>
      <c r="AL775">
        <v>1.762954479</v>
      </c>
      <c r="AM775">
        <v>2.6098594070000001</v>
      </c>
      <c r="AN775">
        <v>2.611526429</v>
      </c>
      <c r="AO775">
        <v>2.6017422410000002</v>
      </c>
      <c r="AP775">
        <v>2.584586394</v>
      </c>
      <c r="AQ775">
        <v>2.5596215569999998</v>
      </c>
      <c r="AR775">
        <v>3.2018409600000002</v>
      </c>
      <c r="AS775">
        <v>3.2282123829999998</v>
      </c>
      <c r="AT775">
        <v>3.251026441</v>
      </c>
      <c r="AU775">
        <v>3.2729964759999999</v>
      </c>
      <c r="AV775">
        <v>3.3056361929999998</v>
      </c>
    </row>
    <row r="776" spans="1:48" x14ac:dyDescent="0.25">
      <c r="A776" t="s">
        <v>2571</v>
      </c>
      <c r="C776">
        <v>2.3992552664886001E-2</v>
      </c>
      <c r="D776">
        <v>2.43777479E-2</v>
      </c>
      <c r="E776">
        <v>1.8637506200000001E-2</v>
      </c>
      <c r="F776">
        <v>1.96380297E-2</v>
      </c>
      <c r="G776">
        <v>2.0821574400000001E-2</v>
      </c>
      <c r="H776">
        <v>2.1889704900000001E-2</v>
      </c>
      <c r="I776">
        <v>2.36100102E-2</v>
      </c>
      <c r="J776">
        <v>2.1940152399999999E-2</v>
      </c>
      <c r="K776">
        <v>2.1273651599999999E-2</v>
      </c>
      <c r="L776">
        <v>2.4270541100000001E-2</v>
      </c>
      <c r="M776">
        <v>1.8358275300000001E-2</v>
      </c>
      <c r="N776">
        <v>6.3792350999999997E-2</v>
      </c>
      <c r="O776">
        <v>7.0072098299999996E-2</v>
      </c>
      <c r="P776">
        <v>6.9559095299999998E-2</v>
      </c>
      <c r="Q776">
        <v>0.28089065489999998</v>
      </c>
      <c r="R776">
        <v>0.15992424</v>
      </c>
      <c r="S776">
        <v>0.45725562180000001</v>
      </c>
      <c r="T776">
        <v>0.40727874009999998</v>
      </c>
      <c r="U776">
        <v>0.36479004549999999</v>
      </c>
      <c r="V776">
        <v>0.32409082160000002</v>
      </c>
      <c r="W776">
        <v>0.98204232889999998</v>
      </c>
      <c r="X776">
        <v>0.98494234420000004</v>
      </c>
      <c r="Y776">
        <v>1.0264567849999999</v>
      </c>
      <c r="Z776">
        <v>1.0784508880000001</v>
      </c>
      <c r="AA776">
        <v>1.128597573</v>
      </c>
      <c r="AB776">
        <v>1.178511922</v>
      </c>
      <c r="AC776">
        <v>1.2563272990000001</v>
      </c>
      <c r="AD776">
        <v>1.281191075</v>
      </c>
      <c r="AE776">
        <v>1.3449040880000001</v>
      </c>
      <c r="AF776">
        <v>1.4039432279999999</v>
      </c>
      <c r="AG776">
        <v>1.4280762920000001</v>
      </c>
      <c r="AH776">
        <v>1.1781005769999999</v>
      </c>
      <c r="AI776">
        <v>1.210152184</v>
      </c>
      <c r="AJ776">
        <v>1.2450537260000001</v>
      </c>
      <c r="AK776">
        <v>1.2830967529999999</v>
      </c>
      <c r="AL776">
        <v>1.3198206050000001</v>
      </c>
      <c r="AM776">
        <v>0.93238968450000004</v>
      </c>
      <c r="AN776">
        <v>0.94987690989999995</v>
      </c>
      <c r="AO776">
        <v>0.96483117389999995</v>
      </c>
      <c r="AP776">
        <v>0.97816116050000002</v>
      </c>
      <c r="AQ776">
        <v>0.98960885229999995</v>
      </c>
      <c r="AR776">
        <v>0.89443898600000005</v>
      </c>
      <c r="AS776">
        <v>0.90180588189999999</v>
      </c>
      <c r="AT776">
        <v>0.90817902250000004</v>
      </c>
      <c r="AU776">
        <v>0.91431638420000005</v>
      </c>
      <c r="AV776">
        <v>0.92343433730000002</v>
      </c>
    </row>
    <row r="777" spans="1:48" x14ac:dyDescent="0.25">
      <c r="A777" t="s">
        <v>2572</v>
      </c>
      <c r="C777">
        <v>6.5769487533268903E-2</v>
      </c>
      <c r="D777">
        <v>6.6825451899999999E-2</v>
      </c>
      <c r="E777">
        <v>0.21708267210000001</v>
      </c>
      <c r="F777">
        <v>0.22910180359999999</v>
      </c>
      <c r="G777">
        <v>0.2432212406</v>
      </c>
      <c r="H777">
        <v>0.25838576530000001</v>
      </c>
      <c r="I777">
        <v>0.27821339969999997</v>
      </c>
      <c r="J777">
        <v>0.28173391139999998</v>
      </c>
      <c r="K777">
        <v>0.2888618489</v>
      </c>
      <c r="L777">
        <v>0.3184205343</v>
      </c>
      <c r="M777">
        <v>0.29104389380000001</v>
      </c>
      <c r="N777">
        <v>9.8334086200000004E-2</v>
      </c>
      <c r="O777">
        <v>0.238417026</v>
      </c>
      <c r="P777">
        <v>0.2718573319</v>
      </c>
      <c r="Q777">
        <v>0.49774838599999999</v>
      </c>
      <c r="R777">
        <v>1.000564706</v>
      </c>
      <c r="S777">
        <v>1.00454672</v>
      </c>
      <c r="T777">
        <v>0.92507370889999996</v>
      </c>
      <c r="U777">
        <v>0.84639857350000003</v>
      </c>
      <c r="V777">
        <v>0.76234068970000002</v>
      </c>
      <c r="W777">
        <v>2.0454001019999999</v>
      </c>
      <c r="X777">
        <v>1.79592375</v>
      </c>
      <c r="Y777">
        <v>1.854637468</v>
      </c>
      <c r="Z777">
        <v>1.940710913</v>
      </c>
      <c r="AA777">
        <v>2.0222765620000001</v>
      </c>
      <c r="AB777">
        <v>2.10339886</v>
      </c>
      <c r="AC777">
        <v>2.292391904</v>
      </c>
      <c r="AD777">
        <v>2.326398282</v>
      </c>
      <c r="AE777">
        <v>2.439886333</v>
      </c>
      <c r="AF777">
        <v>2.542942391</v>
      </c>
      <c r="AG777">
        <v>2.5774597319999999</v>
      </c>
      <c r="AH777">
        <v>2.3635470449999998</v>
      </c>
      <c r="AI777">
        <v>2.4303854579999999</v>
      </c>
      <c r="AJ777">
        <v>2.5027984999999999</v>
      </c>
      <c r="AK777">
        <v>2.5814143540000001</v>
      </c>
      <c r="AL777">
        <v>2.6574880360000002</v>
      </c>
      <c r="AM777">
        <v>2.200501107</v>
      </c>
      <c r="AN777">
        <v>2.2580455370000001</v>
      </c>
      <c r="AO777">
        <v>2.3111130439999998</v>
      </c>
      <c r="AP777">
        <v>2.3613195060000001</v>
      </c>
      <c r="AQ777">
        <v>2.4079579309999999</v>
      </c>
      <c r="AR777">
        <v>1.8706245640000001</v>
      </c>
      <c r="AS777">
        <v>1.8860316479999999</v>
      </c>
      <c r="AT777">
        <v>1.8993603969999999</v>
      </c>
      <c r="AU777">
        <v>1.91219604</v>
      </c>
      <c r="AV777">
        <v>1.9312652749999999</v>
      </c>
    </row>
    <row r="778" spans="1:48" x14ac:dyDescent="0.25">
      <c r="A778" t="s">
        <v>2573</v>
      </c>
      <c r="B778">
        <v>561.33715627888205</v>
      </c>
      <c r="C778">
        <v>570.34960589258696</v>
      </c>
      <c r="D778">
        <v>579.50675330000001</v>
      </c>
      <c r="E778">
        <v>583.78528700000004</v>
      </c>
      <c r="F778">
        <v>583.08198679999998</v>
      </c>
      <c r="G778">
        <v>572.57614560000002</v>
      </c>
      <c r="H778">
        <v>573.47627409999996</v>
      </c>
      <c r="I778">
        <v>581.28016709999997</v>
      </c>
      <c r="J778">
        <v>582.33796989999996</v>
      </c>
      <c r="K778">
        <v>572.56413399999997</v>
      </c>
      <c r="L778">
        <v>572.40554220000001</v>
      </c>
      <c r="M778">
        <v>569.38979140000004</v>
      </c>
      <c r="N778">
        <v>572.03446980000001</v>
      </c>
      <c r="O778">
        <v>577.36629589999995</v>
      </c>
      <c r="P778">
        <v>585.92187079999997</v>
      </c>
      <c r="Q778">
        <v>591.109375</v>
      </c>
      <c r="R778">
        <v>592.66709679999997</v>
      </c>
      <c r="S778">
        <v>608.71116480000001</v>
      </c>
      <c r="T778">
        <v>612.64803180000001</v>
      </c>
      <c r="U778">
        <v>623.23182640000005</v>
      </c>
      <c r="V778">
        <v>631.07041719999995</v>
      </c>
      <c r="W778">
        <v>637.05516509999995</v>
      </c>
      <c r="X778">
        <v>640.21766230000003</v>
      </c>
      <c r="Y778">
        <v>646.79229569999995</v>
      </c>
      <c r="Z778">
        <v>654.52880849999997</v>
      </c>
      <c r="AA778">
        <v>662.98716960000002</v>
      </c>
      <c r="AB778">
        <v>672.41757529999995</v>
      </c>
      <c r="AC778">
        <v>677.46478230000002</v>
      </c>
      <c r="AD778">
        <v>683.57121080000002</v>
      </c>
      <c r="AE778">
        <v>690.29153359999998</v>
      </c>
      <c r="AF778">
        <v>697.49636229999999</v>
      </c>
      <c r="AG778">
        <v>705.35396930000002</v>
      </c>
      <c r="AH778">
        <v>714.21844280000005</v>
      </c>
      <c r="AI778">
        <v>723.36306850000005</v>
      </c>
      <c r="AJ778">
        <v>732.96183719999999</v>
      </c>
      <c r="AK778">
        <v>742.86625189999995</v>
      </c>
      <c r="AL778">
        <v>752.88100469999995</v>
      </c>
      <c r="AM778">
        <v>762.42500029999997</v>
      </c>
      <c r="AN778">
        <v>772.85452450000003</v>
      </c>
      <c r="AO778">
        <v>783.24898919999998</v>
      </c>
      <c r="AP778">
        <v>793.8593396</v>
      </c>
      <c r="AQ778">
        <v>804.29666580000003</v>
      </c>
      <c r="AR778">
        <v>814.93055679999998</v>
      </c>
      <c r="AS778">
        <v>825.42004180000004</v>
      </c>
      <c r="AT778">
        <v>836.02102119999995</v>
      </c>
      <c r="AU778">
        <v>846.71136130000002</v>
      </c>
      <c r="AV778">
        <v>857.81667370000002</v>
      </c>
    </row>
    <row r="779" spans="1:48" x14ac:dyDescent="0.25">
      <c r="A779" t="s">
        <v>2574</v>
      </c>
      <c r="B779">
        <v>559.39986338942902</v>
      </c>
      <c r="C779">
        <v>568.38120913915895</v>
      </c>
      <c r="D779">
        <v>577.50675330000001</v>
      </c>
      <c r="E779">
        <v>581.89404019999995</v>
      </c>
      <c r="F779">
        <v>581.22182810000004</v>
      </c>
      <c r="G779">
        <v>570.68143610000004</v>
      </c>
      <c r="H779">
        <v>571.48953700000004</v>
      </c>
      <c r="I779">
        <v>579.14903890000005</v>
      </c>
      <c r="J779">
        <v>580.01275239999995</v>
      </c>
      <c r="K779">
        <v>569.99578039999994</v>
      </c>
      <c r="L779">
        <v>569.54395079999995</v>
      </c>
      <c r="M779">
        <v>566.18230519999997</v>
      </c>
      <c r="N779">
        <v>568.42450550000001</v>
      </c>
      <c r="O779">
        <v>573.29203719999998</v>
      </c>
      <c r="P779">
        <v>581.31497509999997</v>
      </c>
      <c r="Q779">
        <v>585.89364799999998</v>
      </c>
      <c r="R779">
        <v>586.7341255</v>
      </c>
      <c r="S779">
        <v>598.0830575</v>
      </c>
      <c r="T779">
        <v>598.3001051</v>
      </c>
      <c r="U779">
        <v>605.66470770000001</v>
      </c>
      <c r="V779">
        <v>610.87539430000004</v>
      </c>
      <c r="W779">
        <v>606.94949050000002</v>
      </c>
      <c r="X779">
        <v>598.76169359999994</v>
      </c>
      <c r="Y779">
        <v>593.59473249999996</v>
      </c>
      <c r="Z779">
        <v>589.24370939999994</v>
      </c>
      <c r="AA779">
        <v>585.25919959999999</v>
      </c>
      <c r="AB779">
        <v>581.81980229999999</v>
      </c>
      <c r="AC779">
        <v>571.21776169999998</v>
      </c>
      <c r="AD779">
        <v>561.26237470000001</v>
      </c>
      <c r="AE779">
        <v>551.5276212</v>
      </c>
      <c r="AF779">
        <v>541.87228800000003</v>
      </c>
      <c r="AG779">
        <v>532.39126780000004</v>
      </c>
      <c r="AH779">
        <v>527.28516569999999</v>
      </c>
      <c r="AI779">
        <v>522.08843160000004</v>
      </c>
      <c r="AJ779">
        <v>516.90988770000001</v>
      </c>
      <c r="AK779">
        <v>511.62475799999999</v>
      </c>
      <c r="AL779">
        <v>506.08661139999998</v>
      </c>
      <c r="AM779">
        <v>507.85129269999999</v>
      </c>
      <c r="AN779">
        <v>510.0839861</v>
      </c>
      <c r="AO779">
        <v>512.16651409999997</v>
      </c>
      <c r="AP779">
        <v>514.26208020000001</v>
      </c>
      <c r="AQ779">
        <v>516.11717050000004</v>
      </c>
      <c r="AR779">
        <v>522.66386190000003</v>
      </c>
      <c r="AS779">
        <v>529.11075519999997</v>
      </c>
      <c r="AT779">
        <v>535.62194790000001</v>
      </c>
      <c r="AU779">
        <v>542.18315310000003</v>
      </c>
      <c r="AV779">
        <v>549.00267120000001</v>
      </c>
    </row>
    <row r="780" spans="1:48" x14ac:dyDescent="0.25">
      <c r="A780" t="s">
        <v>2575</v>
      </c>
      <c r="B780">
        <v>0.96864644472622397</v>
      </c>
      <c r="C780">
        <v>0.984198376713873</v>
      </c>
      <c r="D780">
        <v>1</v>
      </c>
      <c r="E780">
        <v>0.75621449870000002</v>
      </c>
      <c r="F780">
        <v>0.57186036799999995</v>
      </c>
      <c r="G780">
        <v>0.43244910149999999</v>
      </c>
      <c r="H780">
        <v>0.32702428049999999</v>
      </c>
      <c r="I780">
        <v>0.2473005023</v>
      </c>
      <c r="J780">
        <v>0.18701222540000001</v>
      </c>
      <c r="K780">
        <v>0.14142135619999999</v>
      </c>
      <c r="L780">
        <v>0.10694488000000001</v>
      </c>
      <c r="M780">
        <v>8.0873268799999995E-2</v>
      </c>
      <c r="N780">
        <v>6.1157538400000003E-2</v>
      </c>
      <c r="O780">
        <v>4.6248217299999998E-2</v>
      </c>
      <c r="P780">
        <v>3.49735724E-2</v>
      </c>
      <c r="Q780">
        <v>2.6447522500000001E-2</v>
      </c>
      <c r="R780">
        <v>2.0077737200000001E-2</v>
      </c>
      <c r="S780">
        <v>0.71602391470000004</v>
      </c>
      <c r="T780">
        <v>1.2805749930000001</v>
      </c>
      <c r="U780">
        <v>1.7583719980000001</v>
      </c>
      <c r="V780">
        <v>2.1496121079999999</v>
      </c>
      <c r="W780">
        <v>3.6604982320000001</v>
      </c>
      <c r="X780">
        <v>6.0162843830000003</v>
      </c>
      <c r="Y780">
        <v>8.4396882249999994</v>
      </c>
      <c r="Z780">
        <v>10.930506899999999</v>
      </c>
      <c r="AA780">
        <v>13.492512339999999</v>
      </c>
      <c r="AB780">
        <v>16.13961686</v>
      </c>
      <c r="AC780">
        <v>19.79960994</v>
      </c>
      <c r="AD780">
        <v>23.54882271</v>
      </c>
      <c r="AE780">
        <v>27.386186590000001</v>
      </c>
      <c r="AF780">
        <v>31.315512760000001</v>
      </c>
      <c r="AG780">
        <v>35.352827830000003</v>
      </c>
      <c r="AH780">
        <v>38.851020820000002</v>
      </c>
      <c r="AI780">
        <v>42.441457540000002</v>
      </c>
      <c r="AJ780">
        <v>46.13868411</v>
      </c>
      <c r="AK780">
        <v>49.938543469999999</v>
      </c>
      <c r="AL780">
        <v>53.830991840000003</v>
      </c>
      <c r="AM780">
        <v>55.809510019999998</v>
      </c>
      <c r="AN780">
        <v>57.886803880000002</v>
      </c>
      <c r="AO780">
        <v>59.996872580000002</v>
      </c>
      <c r="AP780">
        <v>62.159186290000001</v>
      </c>
      <c r="AQ780">
        <v>64.343733270000001</v>
      </c>
      <c r="AR780">
        <v>65.19444455</v>
      </c>
      <c r="AS780">
        <v>66.033603350000007</v>
      </c>
      <c r="AT780">
        <v>66.881681700000001</v>
      </c>
      <c r="AU780">
        <v>67.736908909999997</v>
      </c>
      <c r="AV780">
        <v>68.625333900000001</v>
      </c>
    </row>
    <row r="781" spans="1:48" x14ac:dyDescent="0.25">
      <c r="A781" t="s">
        <v>2576</v>
      </c>
      <c r="B781">
        <v>0.96864644472622397</v>
      </c>
      <c r="C781">
        <v>0.984198376713873</v>
      </c>
      <c r="D781">
        <v>1</v>
      </c>
      <c r="E781">
        <v>1.1350323389999999</v>
      </c>
      <c r="F781">
        <v>1.2882984099999999</v>
      </c>
      <c r="G781">
        <v>1.4622603569999999</v>
      </c>
      <c r="H781">
        <v>1.6597127920000001</v>
      </c>
      <c r="I781">
        <v>1.8838276920000001</v>
      </c>
      <c r="J781">
        <v>2.1382053509999999</v>
      </c>
      <c r="K781">
        <v>2.4269322199999999</v>
      </c>
      <c r="L781">
        <v>2.7546465530000002</v>
      </c>
      <c r="M781">
        <v>3.1266129189999998</v>
      </c>
      <c r="N781">
        <v>3.548806774</v>
      </c>
      <c r="O781">
        <v>4.0280104520000002</v>
      </c>
      <c r="P781">
        <v>4.5719221230000002</v>
      </c>
      <c r="Q781">
        <v>5.1892794589999998</v>
      </c>
      <c r="R781">
        <v>5.9128936059999999</v>
      </c>
      <c r="S781">
        <v>9.9120833810000004</v>
      </c>
      <c r="T781">
        <v>13.067351629999999</v>
      </c>
      <c r="U781">
        <v>15.80874672</v>
      </c>
      <c r="V781">
        <v>18.04541077</v>
      </c>
      <c r="W781">
        <v>26.4451763</v>
      </c>
      <c r="X781">
        <v>35.439684239999998</v>
      </c>
      <c r="Y781">
        <v>44.757874970000003</v>
      </c>
      <c r="Z781">
        <v>54.354592199999999</v>
      </c>
      <c r="AA781">
        <v>64.235457710000006</v>
      </c>
      <c r="AB781">
        <v>74.458156209999999</v>
      </c>
      <c r="AC781">
        <v>86.447410610000006</v>
      </c>
      <c r="AD781">
        <v>98.760013349999994</v>
      </c>
      <c r="AE781">
        <v>111.37772579999999</v>
      </c>
      <c r="AF781">
        <v>124.3085616</v>
      </c>
      <c r="AG781">
        <v>137.60987370000001</v>
      </c>
      <c r="AH781">
        <v>148.08225619999999</v>
      </c>
      <c r="AI781">
        <v>158.83317940000001</v>
      </c>
      <c r="AJ781">
        <v>169.91326549999999</v>
      </c>
      <c r="AK781">
        <v>181.30295050000001</v>
      </c>
      <c r="AL781">
        <v>192.9634015</v>
      </c>
      <c r="AM781">
        <v>198.76419759999999</v>
      </c>
      <c r="AN781">
        <v>204.88373440000001</v>
      </c>
      <c r="AO781">
        <v>211.08560259999999</v>
      </c>
      <c r="AP781">
        <v>217.4380731</v>
      </c>
      <c r="AQ781">
        <v>223.83576210000001</v>
      </c>
      <c r="AR781">
        <v>227.0722504</v>
      </c>
      <c r="AS781">
        <v>230.2756833</v>
      </c>
      <c r="AT781">
        <v>233.5173916</v>
      </c>
      <c r="AU781">
        <v>236.79129929999999</v>
      </c>
      <c r="AV781">
        <v>240.1886686</v>
      </c>
    </row>
    <row r="782" spans="1:48" x14ac:dyDescent="0.25">
      <c r="A782" t="s">
        <v>2577</v>
      </c>
      <c r="C782">
        <v>45.749750738404103</v>
      </c>
      <c r="D782">
        <v>46.484277779999999</v>
      </c>
      <c r="E782">
        <v>42.345827030000002</v>
      </c>
      <c r="F782">
        <v>37.574697020000002</v>
      </c>
      <c r="G782">
        <v>27.662333780000001</v>
      </c>
      <c r="H782">
        <v>38.318024549999997</v>
      </c>
      <c r="I782">
        <v>45.222540680000002</v>
      </c>
      <c r="J782">
        <v>38.930198249999997</v>
      </c>
      <c r="K782">
        <v>28.106283300000001</v>
      </c>
      <c r="L782">
        <v>37.01302699</v>
      </c>
      <c r="M782">
        <v>34.07351311</v>
      </c>
      <c r="N782">
        <v>39.456403729999998</v>
      </c>
      <c r="O782">
        <v>42.229111090000004</v>
      </c>
      <c r="P782">
        <v>45.704451929999998</v>
      </c>
      <c r="Q782">
        <v>42.787521079999998</v>
      </c>
      <c r="R782">
        <v>39.350273989999998</v>
      </c>
      <c r="S782">
        <v>49.913971760000003</v>
      </c>
      <c r="T782">
        <v>39.528033399999998</v>
      </c>
      <c r="U782">
        <v>46.689854529999998</v>
      </c>
      <c r="V782">
        <v>45.02000142</v>
      </c>
      <c r="W782">
        <v>36.225900609999997</v>
      </c>
      <c r="X782">
        <v>31.705964510000001</v>
      </c>
      <c r="Y782">
        <v>34.18863022</v>
      </c>
      <c r="Z782">
        <v>34.66495269</v>
      </c>
      <c r="AA782">
        <v>34.745480579999999</v>
      </c>
      <c r="AB782">
        <v>35.028698040000002</v>
      </c>
      <c r="AC782">
        <v>27.639989</v>
      </c>
      <c r="AD782">
        <v>27.589788420000001</v>
      </c>
      <c r="AE782">
        <v>27.15607121</v>
      </c>
      <c r="AF782">
        <v>26.59564262</v>
      </c>
      <c r="AG782">
        <v>26.135326979999999</v>
      </c>
      <c r="AH782">
        <v>29.88707372</v>
      </c>
      <c r="AI782">
        <v>29.460826149999999</v>
      </c>
      <c r="AJ782">
        <v>29.137443919999999</v>
      </c>
      <c r="AK782">
        <v>28.690481210000002</v>
      </c>
      <c r="AL782">
        <v>28.090081649999998</v>
      </c>
      <c r="AM782">
        <v>35.028896619999998</v>
      </c>
      <c r="AN782">
        <v>35.612898250000001</v>
      </c>
      <c r="AO782">
        <v>35.609483879999999</v>
      </c>
      <c r="AP782">
        <v>35.759403120000002</v>
      </c>
      <c r="AQ782">
        <v>35.656665269999998</v>
      </c>
      <c r="AR782">
        <v>40.470198379999999</v>
      </c>
      <c r="AS782">
        <v>40.800703149999997</v>
      </c>
      <c r="AT782">
        <v>41.288745900000002</v>
      </c>
      <c r="AU782">
        <v>41.766728139999998</v>
      </c>
      <c r="AV782">
        <v>42.45629787</v>
      </c>
    </row>
    <row r="783" spans="1:48" x14ac:dyDescent="0.25">
      <c r="A783" t="s">
        <v>2578</v>
      </c>
      <c r="C783">
        <v>7.9219421204998905E-2</v>
      </c>
      <c r="D783">
        <v>8.0491314699999997E-2</v>
      </c>
      <c r="E783">
        <v>-0.17805719610000001</v>
      </c>
      <c r="F783">
        <v>-0.13464943330000001</v>
      </c>
      <c r="G783">
        <v>-0.10182385369999999</v>
      </c>
      <c r="H783">
        <v>-7.7000674500000005E-2</v>
      </c>
      <c r="I783">
        <v>-5.8229026400000002E-2</v>
      </c>
      <c r="J783">
        <v>-4.4033634000000002E-2</v>
      </c>
      <c r="K783">
        <v>-3.32988725E-2</v>
      </c>
      <c r="L783">
        <v>-2.5181090199999999E-2</v>
      </c>
      <c r="M783">
        <v>-1.9042305499999999E-2</v>
      </c>
      <c r="N783">
        <v>-1.4400067500000001E-2</v>
      </c>
      <c r="O783">
        <v>-1.08895398E-2</v>
      </c>
      <c r="P783">
        <v>-8.2348278899999905E-3</v>
      </c>
      <c r="Q783">
        <v>-6.2272962400000001E-3</v>
      </c>
      <c r="R783">
        <v>-4.6314345E-3</v>
      </c>
      <c r="S783">
        <v>0.6972658531</v>
      </c>
      <c r="T783">
        <v>0.61161411700000001</v>
      </c>
      <c r="U783">
        <v>0.56196702909999996</v>
      </c>
      <c r="V783">
        <v>0.50681492139999995</v>
      </c>
      <c r="W783">
        <v>1.652176485</v>
      </c>
      <c r="X783">
        <v>2.5963844960000002</v>
      </c>
      <c r="Y783">
        <v>2.8188440180000001</v>
      </c>
      <c r="Z783">
        <v>3.045545078</v>
      </c>
      <c r="AA783">
        <v>3.2804491329999999</v>
      </c>
      <c r="AB783">
        <v>3.5339444900000001</v>
      </c>
      <c r="AC783">
        <v>4.7208227469999997</v>
      </c>
      <c r="AD783">
        <v>5.0506075780000002</v>
      </c>
      <c r="AE783">
        <v>5.3851880889999997</v>
      </c>
      <c r="AF783">
        <v>5.7293738000000003</v>
      </c>
      <c r="AG783">
        <v>6.0956306490000003</v>
      </c>
      <c r="AH783">
        <v>5.8218744500000001</v>
      </c>
      <c r="AI783">
        <v>6.1440484809999996</v>
      </c>
      <c r="AJ783">
        <v>6.4868316420000003</v>
      </c>
      <c r="AK783">
        <v>6.8324768809999998</v>
      </c>
      <c r="AL783">
        <v>7.1748241909999999</v>
      </c>
      <c r="AM783">
        <v>5.5167380499999998</v>
      </c>
      <c r="AN783">
        <v>5.7455583729999997</v>
      </c>
      <c r="AO783">
        <v>5.9148702110000002</v>
      </c>
      <c r="AP783">
        <v>6.1058064710000002</v>
      </c>
      <c r="AQ783">
        <v>6.2701649489999998</v>
      </c>
      <c r="AR783">
        <v>5.0799158200000001</v>
      </c>
      <c r="AS783">
        <v>5.1242791529999998</v>
      </c>
      <c r="AT783">
        <v>5.1883551900000002</v>
      </c>
      <c r="AU783">
        <v>5.2512467999999997</v>
      </c>
      <c r="AV783">
        <v>5.3406572179999996</v>
      </c>
    </row>
    <row r="784" spans="1:48" x14ac:dyDescent="0.25">
      <c r="A784" t="s">
        <v>2579</v>
      </c>
      <c r="C784">
        <v>7.9219421204998905E-2</v>
      </c>
      <c r="D784">
        <v>8.0491314699999997E-2</v>
      </c>
      <c r="E784">
        <v>0.20076064390000001</v>
      </c>
      <c r="F784">
        <v>0.22786982310000001</v>
      </c>
      <c r="G784">
        <v>0.25863961819999998</v>
      </c>
      <c r="H784">
        <v>0.29356433069999999</v>
      </c>
      <c r="I784">
        <v>0.33320500889999999</v>
      </c>
      <c r="J784">
        <v>0.37819846039999999</v>
      </c>
      <c r="K784">
        <v>0.42926748300000001</v>
      </c>
      <c r="L784">
        <v>0.48723247510000001</v>
      </c>
      <c r="M784">
        <v>0.55302461570000006</v>
      </c>
      <c r="N784">
        <v>0.62770082279999995</v>
      </c>
      <c r="O784">
        <v>0.7124607329</v>
      </c>
      <c r="P784">
        <v>0.80866597179999999</v>
      </c>
      <c r="Q784">
        <v>0.91786202910000003</v>
      </c>
      <c r="R784">
        <v>1.0646966920000001</v>
      </c>
      <c r="S784">
        <v>4.3878342510000001</v>
      </c>
      <c r="T784">
        <v>3.8067726949999998</v>
      </c>
      <c r="U784">
        <v>3.6002899589999999</v>
      </c>
      <c r="V784">
        <v>3.2757461879999998</v>
      </c>
      <c r="W784">
        <v>9.5858597939999903</v>
      </c>
      <c r="X784">
        <v>10.732704569999999</v>
      </c>
      <c r="Y784">
        <v>11.647581110000001</v>
      </c>
      <c r="Z784">
        <v>12.5385765</v>
      </c>
      <c r="AA784">
        <v>13.45350073</v>
      </c>
      <c r="AB784">
        <v>14.444786280000001</v>
      </c>
      <c r="AC784">
        <v>16.883262819999999</v>
      </c>
      <c r="AD784">
        <v>17.994644529999999</v>
      </c>
      <c r="AE784">
        <v>19.109040759999999</v>
      </c>
      <c r="AF784">
        <v>20.251504950000001</v>
      </c>
      <c r="AG784">
        <v>21.471903170000001</v>
      </c>
      <c r="AH784">
        <v>19.51724634</v>
      </c>
      <c r="AI784">
        <v>20.484118859999999</v>
      </c>
      <c r="AJ784">
        <v>21.519921799999999</v>
      </c>
      <c r="AK784">
        <v>22.557795980000002</v>
      </c>
      <c r="AL784">
        <v>23.57718672</v>
      </c>
      <c r="AM784">
        <v>18.48395343</v>
      </c>
      <c r="AN784">
        <v>19.183970710000001</v>
      </c>
      <c r="AO784">
        <v>19.668528810000002</v>
      </c>
      <c r="AP784">
        <v>20.226769440000002</v>
      </c>
      <c r="AQ784">
        <v>20.689525029999999</v>
      </c>
      <c r="AR784">
        <v>17.94883355</v>
      </c>
      <c r="AS784">
        <v>18.1285071</v>
      </c>
      <c r="AT784">
        <v>18.377338779999999</v>
      </c>
      <c r="AU784">
        <v>18.62261007</v>
      </c>
      <c r="AV784">
        <v>18.96126014</v>
      </c>
    </row>
    <row r="785" spans="1:48" x14ac:dyDescent="0.25">
      <c r="A785" t="s">
        <v>2580</v>
      </c>
      <c r="B785">
        <v>205.41387776354901</v>
      </c>
      <c r="C785">
        <v>209.52215531882001</v>
      </c>
      <c r="D785">
        <v>219.23606599999999</v>
      </c>
      <c r="E785">
        <v>223.0874977</v>
      </c>
      <c r="F785">
        <v>228.0716994</v>
      </c>
      <c r="G785">
        <v>233.32669179999999</v>
      </c>
      <c r="H785">
        <v>234.7294315</v>
      </c>
      <c r="I785">
        <v>237.24569410000001</v>
      </c>
      <c r="J785">
        <v>239.73614380000001</v>
      </c>
      <c r="K785">
        <v>243.47959</v>
      </c>
      <c r="L785">
        <v>248.5715524</v>
      </c>
      <c r="M785">
        <v>253.8625582</v>
      </c>
      <c r="N785">
        <v>254.41298119999999</v>
      </c>
      <c r="O785">
        <v>258.16207029999998</v>
      </c>
      <c r="P785">
        <v>260.9685978</v>
      </c>
      <c r="Q785">
        <v>263.62047560000002</v>
      </c>
      <c r="R785">
        <v>262.48583860000002</v>
      </c>
      <c r="S785">
        <v>262.95785940000002</v>
      </c>
      <c r="T785">
        <v>259.38977219999998</v>
      </c>
      <c r="U785">
        <v>251.57068799999999</v>
      </c>
      <c r="V785">
        <v>256.6625785</v>
      </c>
      <c r="W785">
        <v>261.84171479999998</v>
      </c>
      <c r="X785">
        <v>267.05401080000001</v>
      </c>
      <c r="Y785">
        <v>272.38757429999998</v>
      </c>
      <c r="Z785">
        <v>277.82162640000001</v>
      </c>
      <c r="AA785">
        <v>283.33850669999998</v>
      </c>
      <c r="AB785">
        <v>288.94380480000001</v>
      </c>
      <c r="AC785">
        <v>294.660053</v>
      </c>
      <c r="AD785">
        <v>300.51701530000003</v>
      </c>
      <c r="AE785">
        <v>306.47021799999999</v>
      </c>
      <c r="AF785">
        <v>312.5429699</v>
      </c>
      <c r="AG785">
        <v>318.78605370000002</v>
      </c>
      <c r="AH785">
        <v>325.10880709999998</v>
      </c>
      <c r="AI785">
        <v>331.58958580000001</v>
      </c>
      <c r="AJ785">
        <v>338.22113789999997</v>
      </c>
      <c r="AK785">
        <v>344.99333460000003</v>
      </c>
      <c r="AL785">
        <v>351.90666340000001</v>
      </c>
      <c r="AM785">
        <v>358.9519325</v>
      </c>
      <c r="AN785">
        <v>366.13595909999998</v>
      </c>
      <c r="AO785">
        <v>373.44717850000001</v>
      </c>
      <c r="AP785">
        <v>380.89386639999998</v>
      </c>
      <c r="AQ785">
        <v>388.48034209999997</v>
      </c>
      <c r="AR785">
        <v>396.21671529999998</v>
      </c>
      <c r="AS785">
        <v>404.10082599999998</v>
      </c>
      <c r="AT785">
        <v>412.13830710000002</v>
      </c>
      <c r="AU785">
        <v>420.33257170000002</v>
      </c>
      <c r="AV785">
        <v>428.70457920000001</v>
      </c>
    </row>
    <row r="786" spans="1:48" x14ac:dyDescent="0.25">
      <c r="A786" t="s">
        <v>2581</v>
      </c>
      <c r="B786">
        <v>378.07611851286703</v>
      </c>
      <c r="C786">
        <v>385.63764088312399</v>
      </c>
      <c r="D786">
        <v>479.64963010000002</v>
      </c>
      <c r="E786">
        <v>488.07587960000001</v>
      </c>
      <c r="F786">
        <v>498.98042900000002</v>
      </c>
      <c r="G786">
        <v>510.47742019999998</v>
      </c>
      <c r="H786">
        <v>513.54636589999996</v>
      </c>
      <c r="I786">
        <v>519.05150230000004</v>
      </c>
      <c r="J786">
        <v>524.50016449999998</v>
      </c>
      <c r="K786">
        <v>532.69016079999994</v>
      </c>
      <c r="L786">
        <v>543.83047160000001</v>
      </c>
      <c r="M786">
        <v>555.40625390000002</v>
      </c>
      <c r="N786">
        <v>537.28309400000001</v>
      </c>
      <c r="O786">
        <v>497.27843030000002</v>
      </c>
      <c r="P786">
        <v>479.35300969999997</v>
      </c>
      <c r="Q786">
        <v>485.20845079999998</v>
      </c>
      <c r="R786">
        <v>467.729761</v>
      </c>
      <c r="S786">
        <v>462.59589560000001</v>
      </c>
      <c r="T786">
        <v>455.40393069999999</v>
      </c>
      <c r="U786">
        <v>441.67616629999998</v>
      </c>
      <c r="V786">
        <v>441.72765989999999</v>
      </c>
      <c r="W786">
        <v>422.49579110000002</v>
      </c>
      <c r="X786">
        <v>418.19493069999999</v>
      </c>
      <c r="Y786">
        <v>414.87851510000002</v>
      </c>
      <c r="Z786">
        <v>412.44402500000001</v>
      </c>
      <c r="AA786">
        <v>410.8026835</v>
      </c>
      <c r="AB786">
        <v>409.9062098</v>
      </c>
      <c r="AC786">
        <v>409.73376569999999</v>
      </c>
      <c r="AD786">
        <v>410.27634569999998</v>
      </c>
      <c r="AE786">
        <v>413.70428650000002</v>
      </c>
      <c r="AF786">
        <v>417.10919430000001</v>
      </c>
      <c r="AG786">
        <v>420.55256370000001</v>
      </c>
      <c r="AH786">
        <v>425.9025019</v>
      </c>
      <c r="AI786">
        <v>431.34165630000001</v>
      </c>
      <c r="AJ786">
        <v>436.85629840000001</v>
      </c>
      <c r="AK786">
        <v>442.42927700000001</v>
      </c>
      <c r="AL786">
        <v>448.0573306</v>
      </c>
      <c r="AM786">
        <v>453.72494510000001</v>
      </c>
      <c r="AN786">
        <v>459.43703290000002</v>
      </c>
      <c r="AO786">
        <v>465.17535900000001</v>
      </c>
      <c r="AP786">
        <v>470.94664449999999</v>
      </c>
      <c r="AQ786">
        <v>476.75245130000002</v>
      </c>
      <c r="AR786">
        <v>482.60123440000001</v>
      </c>
      <c r="AS786">
        <v>488.48624560000002</v>
      </c>
      <c r="AT786">
        <v>494.41016430000002</v>
      </c>
      <c r="AU786">
        <v>500.37282010000001</v>
      </c>
      <c r="AV786">
        <v>506.39464299999997</v>
      </c>
    </row>
    <row r="787" spans="1:48" x14ac:dyDescent="0.25">
      <c r="A787" t="s">
        <v>2582</v>
      </c>
      <c r="B787">
        <v>235.67177372724601</v>
      </c>
      <c r="C787">
        <v>240.38520920178999</v>
      </c>
      <c r="D787">
        <v>228.6497593</v>
      </c>
      <c r="E787">
        <v>232.66656620000001</v>
      </c>
      <c r="F787">
        <v>237.86478260000001</v>
      </c>
      <c r="G787">
        <v>243.345417</v>
      </c>
      <c r="H787">
        <v>244.80838840000001</v>
      </c>
      <c r="I787">
        <v>247.4326959</v>
      </c>
      <c r="J787">
        <v>250.03008199999999</v>
      </c>
      <c r="K787">
        <v>253.9342666</v>
      </c>
      <c r="L787">
        <v>259.24487090000002</v>
      </c>
      <c r="M787">
        <v>264.76306510000001</v>
      </c>
      <c r="N787">
        <v>285.92972559999998</v>
      </c>
      <c r="O787">
        <v>289.5928121</v>
      </c>
      <c r="P787">
        <v>295.75939240000002</v>
      </c>
      <c r="Q787">
        <v>302.45236890000001</v>
      </c>
      <c r="R787">
        <v>300.08993729999997</v>
      </c>
      <c r="S787">
        <v>302.2210614</v>
      </c>
      <c r="T787">
        <v>299.49622799999997</v>
      </c>
      <c r="U787">
        <v>290.46816869999998</v>
      </c>
      <c r="V787">
        <v>296.34735970000003</v>
      </c>
      <c r="W787">
        <v>302.32728630000003</v>
      </c>
      <c r="X787">
        <v>308.34549959999998</v>
      </c>
      <c r="Y787">
        <v>314.50373070000001</v>
      </c>
      <c r="Z787">
        <v>320.77798769999998</v>
      </c>
      <c r="AA787">
        <v>327.1478798</v>
      </c>
      <c r="AB787">
        <v>333.61986059999998</v>
      </c>
      <c r="AC787">
        <v>340.21994649999999</v>
      </c>
      <c r="AD787">
        <v>346.98250350000001</v>
      </c>
      <c r="AE787">
        <v>353.85618140000003</v>
      </c>
      <c r="AF787">
        <v>360.86789299999998</v>
      </c>
      <c r="AG787">
        <v>368.07627309999998</v>
      </c>
      <c r="AH787">
        <v>375.37664109999997</v>
      </c>
      <c r="AI787">
        <v>382.85946799999999</v>
      </c>
      <c r="AJ787">
        <v>390.51638070000001</v>
      </c>
      <c r="AK787">
        <v>398.33568430000003</v>
      </c>
      <c r="AL787">
        <v>406.31794159999998</v>
      </c>
      <c r="AM787">
        <v>414.45253960000002</v>
      </c>
      <c r="AN787">
        <v>422.74734949999998</v>
      </c>
      <c r="AO787">
        <v>431.18901870000002</v>
      </c>
      <c r="AP787">
        <v>439.78710219999999</v>
      </c>
      <c r="AQ787">
        <v>448.54658740000002</v>
      </c>
      <c r="AR787">
        <v>457.47914689999999</v>
      </c>
      <c r="AS787">
        <v>466.58228689999999</v>
      </c>
      <c r="AT787">
        <v>475.86251129999999</v>
      </c>
      <c r="AU787">
        <v>485.3237608</v>
      </c>
      <c r="AV787">
        <v>494.99023529999999</v>
      </c>
    </row>
    <row r="788" spans="1:48" x14ac:dyDescent="0.25">
      <c r="A788" t="s">
        <v>2583</v>
      </c>
      <c r="B788">
        <v>69.326337992353004</v>
      </c>
      <c r="C788">
        <v>70.712864752200005</v>
      </c>
      <c r="D788">
        <v>72.446645599999997</v>
      </c>
      <c r="E788">
        <v>73.719325920000003</v>
      </c>
      <c r="F788">
        <v>75.364140610000007</v>
      </c>
      <c r="G788">
        <v>77.098025829999997</v>
      </c>
      <c r="H788">
        <v>77.567751540000003</v>
      </c>
      <c r="I788">
        <v>78.403141050000002</v>
      </c>
      <c r="J788">
        <v>79.229599250000007</v>
      </c>
      <c r="K788">
        <v>80.468048150000001</v>
      </c>
      <c r="L788">
        <v>82.148679220000005</v>
      </c>
      <c r="M788">
        <v>83.896737479999999</v>
      </c>
      <c r="N788">
        <v>86.217153229999994</v>
      </c>
      <c r="O788">
        <v>88.441628449999996</v>
      </c>
      <c r="P788">
        <v>89.839509570000004</v>
      </c>
      <c r="Q788">
        <v>91.471535779999996</v>
      </c>
      <c r="R788">
        <v>90.785431119999998</v>
      </c>
      <c r="S788">
        <v>96.394037900000001</v>
      </c>
      <c r="T788">
        <v>101.4242158</v>
      </c>
      <c r="U788">
        <v>102.00366630000001</v>
      </c>
      <c r="V788">
        <v>104.0468537</v>
      </c>
      <c r="W788">
        <v>106.1282104</v>
      </c>
      <c r="X788">
        <v>108.2484986</v>
      </c>
      <c r="Y788">
        <v>112.2086693</v>
      </c>
      <c r="Z788">
        <v>114.4179726</v>
      </c>
      <c r="AA788">
        <v>116.6573029</v>
      </c>
      <c r="AB788">
        <v>118.92816070000001</v>
      </c>
      <c r="AC788">
        <v>121.2616951</v>
      </c>
      <c r="AD788">
        <v>123.6382203</v>
      </c>
      <c r="AE788">
        <v>126.0615876</v>
      </c>
      <c r="AF788">
        <v>128.5356793</v>
      </c>
      <c r="AG788">
        <v>131.06648960000001</v>
      </c>
      <c r="AH788">
        <v>133.64794420000001</v>
      </c>
      <c r="AI788">
        <v>136.2864855</v>
      </c>
      <c r="AJ788">
        <v>138.9811406</v>
      </c>
      <c r="AK788">
        <v>141.73048120000001</v>
      </c>
      <c r="AL788">
        <v>144.5355471</v>
      </c>
      <c r="AM788">
        <v>147.39426689999999</v>
      </c>
      <c r="AN788">
        <v>150.3056551</v>
      </c>
      <c r="AO788">
        <v>153.2694262</v>
      </c>
      <c r="AP788">
        <v>156.28674430000001</v>
      </c>
      <c r="AQ788">
        <v>159.36076399999999</v>
      </c>
      <c r="AR788">
        <v>162.49252670000001</v>
      </c>
      <c r="AS788">
        <v>165.68533199999999</v>
      </c>
      <c r="AT788">
        <v>168.93935350000001</v>
      </c>
      <c r="AU788">
        <v>172.25594649999999</v>
      </c>
      <c r="AV788">
        <v>175.64285810000001</v>
      </c>
    </row>
    <row r="789" spans="1:48" x14ac:dyDescent="0.25">
      <c r="A789" t="s">
        <v>2584</v>
      </c>
      <c r="B789">
        <v>266.12454931022802</v>
      </c>
      <c r="C789">
        <v>271.44704029643299</v>
      </c>
      <c r="D789">
        <v>274.8250372</v>
      </c>
      <c r="E789">
        <v>279.65292699999998</v>
      </c>
      <c r="F789">
        <v>285.89250170000003</v>
      </c>
      <c r="G789">
        <v>292.46996380000002</v>
      </c>
      <c r="H789">
        <v>294.25185979999998</v>
      </c>
      <c r="I789">
        <v>297.42089479999999</v>
      </c>
      <c r="J789">
        <v>300.55604899999997</v>
      </c>
      <c r="K789">
        <v>305.25408240000002</v>
      </c>
      <c r="L789">
        <v>311.629526</v>
      </c>
      <c r="M789">
        <v>318.26075329999998</v>
      </c>
      <c r="N789">
        <v>323.71602380000002</v>
      </c>
      <c r="O789">
        <v>328.98251190000002</v>
      </c>
      <c r="P789">
        <v>334.47855240000001</v>
      </c>
      <c r="Q789">
        <v>341.58661000000001</v>
      </c>
      <c r="R789">
        <v>348.50004719999998</v>
      </c>
      <c r="S789">
        <v>343.72334619999998</v>
      </c>
      <c r="T789">
        <v>387.31024530000002</v>
      </c>
      <c r="U789">
        <v>396.67445789999999</v>
      </c>
      <c r="V789">
        <v>358.24800629999999</v>
      </c>
      <c r="W789">
        <v>337.3484689</v>
      </c>
      <c r="X789">
        <v>279.78317179999999</v>
      </c>
      <c r="Y789">
        <v>262.61145240000002</v>
      </c>
      <c r="Z789">
        <v>249.572272</v>
      </c>
      <c r="AA789">
        <v>241.05251240000001</v>
      </c>
      <c r="AB789">
        <v>233.7331562</v>
      </c>
      <c r="AC789">
        <v>228.87179639999999</v>
      </c>
      <c r="AD789">
        <v>225.54822619999999</v>
      </c>
      <c r="AE789">
        <v>223.91201839999999</v>
      </c>
      <c r="AF789">
        <v>222.03735449999999</v>
      </c>
      <c r="AG789">
        <v>219.9214863</v>
      </c>
      <c r="AH789">
        <v>222.37500270000001</v>
      </c>
      <c r="AI789">
        <v>224.82379119999999</v>
      </c>
      <c r="AJ789">
        <v>227.2622902</v>
      </c>
      <c r="AK789">
        <v>229.6841905</v>
      </c>
      <c r="AL789">
        <v>232.08716609999999</v>
      </c>
      <c r="AM789">
        <v>237.00720369999999</v>
      </c>
      <c r="AN789">
        <v>242.0248369</v>
      </c>
      <c r="AO789">
        <v>247.13995829999999</v>
      </c>
      <c r="AP789">
        <v>252.3547992</v>
      </c>
      <c r="AQ789">
        <v>257.67481959999998</v>
      </c>
      <c r="AR789">
        <v>263.10208619999997</v>
      </c>
      <c r="AS789">
        <v>268.64233639999998</v>
      </c>
      <c r="AT789">
        <v>274.29626159999998</v>
      </c>
      <c r="AU789">
        <v>280.06647629999998</v>
      </c>
      <c r="AV789">
        <v>285.96601320000002</v>
      </c>
    </row>
    <row r="790" spans="1:48" x14ac:dyDescent="0.25">
      <c r="A790" t="s">
        <v>2585</v>
      </c>
      <c r="B790">
        <v>85.329537851886101</v>
      </c>
      <c r="C790">
        <v>87.036128608923804</v>
      </c>
      <c r="D790">
        <v>134.40170280000001</v>
      </c>
      <c r="E790">
        <v>136.76275630000001</v>
      </c>
      <c r="F790">
        <v>139.81418669999999</v>
      </c>
      <c r="G790">
        <v>143.03085909999999</v>
      </c>
      <c r="H790">
        <v>143.90228569999999</v>
      </c>
      <c r="I790">
        <v>145.45208510000001</v>
      </c>
      <c r="J790">
        <v>146.98531539999999</v>
      </c>
      <c r="K790">
        <v>149.2828634</v>
      </c>
      <c r="L790">
        <v>152.40073960000001</v>
      </c>
      <c r="M790">
        <v>155.6437056</v>
      </c>
      <c r="N790">
        <v>157.0230459</v>
      </c>
      <c r="O790">
        <v>132.16775469999999</v>
      </c>
      <c r="P790">
        <v>130.05602289999999</v>
      </c>
      <c r="Q790">
        <v>133.88524860000001</v>
      </c>
      <c r="R790">
        <v>111.7422206</v>
      </c>
      <c r="S790">
        <v>113.93753820000001</v>
      </c>
      <c r="T790">
        <v>116.23418789999999</v>
      </c>
      <c r="U790">
        <v>117.4323618</v>
      </c>
      <c r="V790">
        <v>118.63281910000001</v>
      </c>
      <c r="W790">
        <v>119.8311389</v>
      </c>
      <c r="X790">
        <v>121.02690560000001</v>
      </c>
      <c r="Y790">
        <v>122.1968375</v>
      </c>
      <c r="Z790">
        <v>123.3567723</v>
      </c>
      <c r="AA790">
        <v>124.5006336</v>
      </c>
      <c r="AB790">
        <v>125.6290255</v>
      </c>
      <c r="AC790">
        <v>128.0940401</v>
      </c>
      <c r="AD790">
        <v>130.60446780000001</v>
      </c>
      <c r="AE790">
        <v>133.16437680000001</v>
      </c>
      <c r="AF790">
        <v>135.7778682</v>
      </c>
      <c r="AG790">
        <v>138.45127400000001</v>
      </c>
      <c r="AH790">
        <v>141.1781776</v>
      </c>
      <c r="AI790">
        <v>143.9653844</v>
      </c>
      <c r="AJ790">
        <v>146.8118666</v>
      </c>
      <c r="AK790">
        <v>149.71611540000001</v>
      </c>
      <c r="AL790">
        <v>152.67922949999999</v>
      </c>
      <c r="AM790">
        <v>155.6990203</v>
      </c>
      <c r="AN790">
        <v>158.77444729999999</v>
      </c>
      <c r="AO790">
        <v>161.90520849999999</v>
      </c>
      <c r="AP790">
        <v>165.09253380000001</v>
      </c>
      <c r="AQ790">
        <v>168.3397555</v>
      </c>
      <c r="AR790">
        <v>171.6479736</v>
      </c>
      <c r="AS790">
        <v>175.0206737</v>
      </c>
      <c r="AT790">
        <v>178.45803910000001</v>
      </c>
      <c r="AU790">
        <v>181.96150159999999</v>
      </c>
      <c r="AV790">
        <v>185.53924459999999</v>
      </c>
    </row>
    <row r="791" spans="1:48" x14ac:dyDescent="0.25">
      <c r="A791" t="s">
        <v>2586</v>
      </c>
      <c r="B791">
        <v>4958.5156145759802</v>
      </c>
      <c r="C791">
        <v>5038.1261866453196</v>
      </c>
      <c r="D791">
        <v>5119.014932</v>
      </c>
      <c r="E791">
        <v>5155.9694950000003</v>
      </c>
      <c r="F791">
        <v>5182.3639020000001</v>
      </c>
      <c r="G791">
        <v>5221.0752220000004</v>
      </c>
      <c r="H791">
        <v>5280.5115720000003</v>
      </c>
      <c r="I791">
        <v>5295.6045869999998</v>
      </c>
      <c r="J791">
        <v>5430.3343560000003</v>
      </c>
      <c r="K791">
        <v>5585.3535419999998</v>
      </c>
      <c r="L791">
        <v>5676.2030180000002</v>
      </c>
      <c r="M791">
        <v>5770.728564</v>
      </c>
      <c r="N791">
        <v>5905.825167</v>
      </c>
      <c r="O791">
        <v>6016.3430770000004</v>
      </c>
      <c r="P791">
        <v>5930.3842210000003</v>
      </c>
      <c r="Q791">
        <v>5856.940353</v>
      </c>
      <c r="R791">
        <v>5872.374863</v>
      </c>
      <c r="S791">
        <v>6031.345695</v>
      </c>
      <c r="T791">
        <v>6070.3536960000001</v>
      </c>
      <c r="U791">
        <v>6175.2220280000001</v>
      </c>
      <c r="V791">
        <v>6252.8898179999997</v>
      </c>
      <c r="W791">
        <v>6312.1890149999999</v>
      </c>
      <c r="X791">
        <v>6343.5242600000001</v>
      </c>
      <c r="Y791">
        <v>6408.6682709999995</v>
      </c>
      <c r="Z791">
        <v>6485.3246330000002</v>
      </c>
      <c r="AA791">
        <v>6569.133347</v>
      </c>
      <c r="AB791">
        <v>6662.5734549999997</v>
      </c>
      <c r="AC791">
        <v>6712.5831340000004</v>
      </c>
      <c r="AD791">
        <v>6773.08799</v>
      </c>
      <c r="AE791">
        <v>6839.6755480000002</v>
      </c>
      <c r="AF791">
        <v>6911.0637779999997</v>
      </c>
      <c r="AG791">
        <v>6988.9199879999996</v>
      </c>
      <c r="AH791">
        <v>7076.7526200000002</v>
      </c>
      <c r="AI791">
        <v>7167.3611090000004</v>
      </c>
      <c r="AJ791">
        <v>7262.4694229999996</v>
      </c>
      <c r="AK791">
        <v>7360.6061950000003</v>
      </c>
      <c r="AL791">
        <v>7459.8362399999996</v>
      </c>
      <c r="AM791">
        <v>7554.4018400000004</v>
      </c>
      <c r="AN791">
        <v>7657.7416000000003</v>
      </c>
      <c r="AO791">
        <v>7760.7339780000002</v>
      </c>
      <c r="AP791">
        <v>7865.8654340000003</v>
      </c>
      <c r="AQ791">
        <v>7969.2825000000003</v>
      </c>
      <c r="AR791">
        <v>8074.6472059999996</v>
      </c>
      <c r="AS791">
        <v>8178.5810810000003</v>
      </c>
      <c r="AT791">
        <v>8283.6196849999997</v>
      </c>
      <c r="AU791">
        <v>8389.5437110000003</v>
      </c>
      <c r="AV791">
        <v>8499.5794420000002</v>
      </c>
    </row>
    <row r="792" spans="1:48" x14ac:dyDescent="0.25">
      <c r="A792" t="s">
        <v>2587</v>
      </c>
      <c r="B792">
        <v>4956.5783216865302</v>
      </c>
      <c r="C792">
        <v>5036.1577898918904</v>
      </c>
      <c r="D792">
        <v>5117.014932</v>
      </c>
      <c r="E792">
        <v>5151.1930769999999</v>
      </c>
      <c r="F792">
        <v>5174.788399</v>
      </c>
      <c r="G792">
        <v>5210.6492719999997</v>
      </c>
      <c r="H792">
        <v>5267.1427830000002</v>
      </c>
      <c r="I792">
        <v>5279.3668809999999</v>
      </c>
      <c r="J792">
        <v>5410.782365</v>
      </c>
      <c r="K792">
        <v>5562.261015</v>
      </c>
      <c r="L792">
        <v>5649.7056000000002</v>
      </c>
      <c r="M792">
        <v>5740.711816</v>
      </c>
      <c r="N792">
        <v>5871.1638290000001</v>
      </c>
      <c r="O792">
        <v>5975.2451950000004</v>
      </c>
      <c r="P792">
        <v>5883.4112400000004</v>
      </c>
      <c r="Q792">
        <v>5802.5333970000002</v>
      </c>
      <c r="R792">
        <v>5806.5017699999999</v>
      </c>
      <c r="S792">
        <v>5938.5249640000002</v>
      </c>
      <c r="T792">
        <v>5956.6709289999999</v>
      </c>
      <c r="U792">
        <v>6043.0859399999999</v>
      </c>
      <c r="V792">
        <v>6105.7343799999999</v>
      </c>
      <c r="W792">
        <v>6109.7016089999997</v>
      </c>
      <c r="X792">
        <v>6063.6374249999999</v>
      </c>
      <c r="Y792">
        <v>6048.7284200000004</v>
      </c>
      <c r="Z792">
        <v>6042.9774969999999</v>
      </c>
      <c r="AA792">
        <v>6041.9586230000004</v>
      </c>
      <c r="AB792">
        <v>6047.6636360000002</v>
      </c>
      <c r="AC792">
        <v>5976.558661</v>
      </c>
      <c r="AD792">
        <v>5912.8800659999997</v>
      </c>
      <c r="AE792">
        <v>5852.3059169999997</v>
      </c>
      <c r="AF792">
        <v>5793.4448030000003</v>
      </c>
      <c r="AG792">
        <v>5737.415516</v>
      </c>
      <c r="AH792">
        <v>5707.8550590000004</v>
      </c>
      <c r="AI792">
        <v>5677.9700160000002</v>
      </c>
      <c r="AJ792">
        <v>5648.9817110000004</v>
      </c>
      <c r="AK792">
        <v>5619.5728710000003</v>
      </c>
      <c r="AL792">
        <v>5588.1633270000002</v>
      </c>
      <c r="AM792">
        <v>5614.2652509999998</v>
      </c>
      <c r="AN792">
        <v>5645.7159410000004</v>
      </c>
      <c r="AO792">
        <v>5675.688623</v>
      </c>
      <c r="AP792">
        <v>5705.9931759999999</v>
      </c>
      <c r="AQ792">
        <v>5733.819066</v>
      </c>
      <c r="AR792">
        <v>5810.451532</v>
      </c>
      <c r="AS792">
        <v>5886.0757320000002</v>
      </c>
      <c r="AT792">
        <v>5962.5163149999998</v>
      </c>
      <c r="AU792">
        <v>6039.6157380000004</v>
      </c>
      <c r="AV792">
        <v>6119.6971979999998</v>
      </c>
    </row>
    <row r="793" spans="1:48" x14ac:dyDescent="0.25">
      <c r="A793" t="s">
        <v>2588</v>
      </c>
      <c r="B793">
        <v>0.96864644472622397</v>
      </c>
      <c r="C793">
        <v>0.984198376713873</v>
      </c>
      <c r="D793">
        <v>1</v>
      </c>
      <c r="E793">
        <v>1.4103096129999999</v>
      </c>
      <c r="F793">
        <v>1.9848265270000001</v>
      </c>
      <c r="G793">
        <v>2.7999167809999999</v>
      </c>
      <c r="H793">
        <v>3.9650776350000001</v>
      </c>
      <c r="I793">
        <v>5.5677761869999998</v>
      </c>
      <c r="J793">
        <v>7.9943528590000001</v>
      </c>
      <c r="K793">
        <v>11.513249979999999</v>
      </c>
      <c r="L793">
        <v>16.383085940000001</v>
      </c>
      <c r="M793">
        <v>23.321633129999999</v>
      </c>
      <c r="N793">
        <v>27.826681019999999</v>
      </c>
      <c r="O793">
        <v>34.01932326</v>
      </c>
      <c r="P793">
        <v>39.43914084</v>
      </c>
      <c r="Q793">
        <v>46.312848209999999</v>
      </c>
      <c r="R793">
        <v>56.733985519999997</v>
      </c>
      <c r="S793">
        <v>83.348131109999997</v>
      </c>
      <c r="T793">
        <v>104.0795866</v>
      </c>
      <c r="U793">
        <v>122.31059740000001</v>
      </c>
      <c r="V793">
        <v>137.16067229999999</v>
      </c>
      <c r="W793">
        <v>192.21333799999999</v>
      </c>
      <c r="X793">
        <v>266.38416910000001</v>
      </c>
      <c r="Y793">
        <v>343.08829329999998</v>
      </c>
      <c r="Z793">
        <v>422.04538439999999</v>
      </c>
      <c r="AA793">
        <v>503.32000879999998</v>
      </c>
      <c r="AB793">
        <v>587.37837739999998</v>
      </c>
      <c r="AC793">
        <v>703.88454019999995</v>
      </c>
      <c r="AD793">
        <v>823.33677750000004</v>
      </c>
      <c r="AE793">
        <v>945.65081729999997</v>
      </c>
      <c r="AF793">
        <v>1070.9327330000001</v>
      </c>
      <c r="AG793">
        <v>1199.709239</v>
      </c>
      <c r="AH793">
        <v>1313.0701939999999</v>
      </c>
      <c r="AI793">
        <v>1429.424436</v>
      </c>
      <c r="AJ793">
        <v>1549.2553829999999</v>
      </c>
      <c r="AK793">
        <v>1672.4162080000001</v>
      </c>
      <c r="AL793">
        <v>1798.566517</v>
      </c>
      <c r="AM793">
        <v>1865.030726</v>
      </c>
      <c r="AN793">
        <v>1934.804993</v>
      </c>
      <c r="AO793">
        <v>2005.6840890000001</v>
      </c>
      <c r="AP793">
        <v>2078.3189649999999</v>
      </c>
      <c r="AQ793">
        <v>2151.706275</v>
      </c>
      <c r="AR793">
        <v>2180.1547460000002</v>
      </c>
      <c r="AS793">
        <v>2208.2168919999999</v>
      </c>
      <c r="AT793">
        <v>2236.577315</v>
      </c>
      <c r="AU793">
        <v>2265.176802</v>
      </c>
      <c r="AV793">
        <v>2294.8864490000001</v>
      </c>
    </row>
    <row r="794" spans="1:48" x14ac:dyDescent="0.25">
      <c r="A794" t="s">
        <v>2589</v>
      </c>
      <c r="B794">
        <v>0.96864644472622397</v>
      </c>
      <c r="C794">
        <v>0.984198376713873</v>
      </c>
      <c r="D794">
        <v>1</v>
      </c>
      <c r="E794">
        <v>3.3661092379999999</v>
      </c>
      <c r="F794">
        <v>5.5906758380000001</v>
      </c>
      <c r="G794">
        <v>7.6260332960000001</v>
      </c>
      <c r="H794">
        <v>9.4037116429999994</v>
      </c>
      <c r="I794">
        <v>10.66992969</v>
      </c>
      <c r="J794">
        <v>11.557637639999999</v>
      </c>
      <c r="K794">
        <v>11.57927737</v>
      </c>
      <c r="L794">
        <v>10.114331160000001</v>
      </c>
      <c r="M794">
        <v>6.6951146789999996</v>
      </c>
      <c r="N794">
        <v>6.8346567250000003</v>
      </c>
      <c r="O794">
        <v>7.0785578080000002</v>
      </c>
      <c r="P794">
        <v>7.5338409750000004</v>
      </c>
      <c r="Q794">
        <v>8.0941081629999996</v>
      </c>
      <c r="R794">
        <v>9.1391077850000002</v>
      </c>
      <c r="S794">
        <v>9.4726000720000005</v>
      </c>
      <c r="T794">
        <v>9.6031802450000008</v>
      </c>
      <c r="U794">
        <v>9.8254904189999994</v>
      </c>
      <c r="V794">
        <v>9.9947648519999994</v>
      </c>
      <c r="W794">
        <v>10.27406759</v>
      </c>
      <c r="X794">
        <v>13.502666380000001</v>
      </c>
      <c r="Y794">
        <v>16.851558019999999</v>
      </c>
      <c r="Z794">
        <v>20.301751899999999</v>
      </c>
      <c r="AA794">
        <v>23.854715720000002</v>
      </c>
      <c r="AB794">
        <v>27.53144176</v>
      </c>
      <c r="AC794">
        <v>32.139932850000001</v>
      </c>
      <c r="AD794">
        <v>36.871145910000003</v>
      </c>
      <c r="AE794">
        <v>41.718813840000003</v>
      </c>
      <c r="AF794">
        <v>46.68624251</v>
      </c>
      <c r="AG794">
        <v>51.795232689999999</v>
      </c>
      <c r="AH794">
        <v>55.82736688</v>
      </c>
      <c r="AI794">
        <v>59.966656759999999</v>
      </c>
      <c r="AJ794">
        <v>64.232328659999894</v>
      </c>
      <c r="AK794">
        <v>68.617116089999996</v>
      </c>
      <c r="AL794">
        <v>73.106395149999997</v>
      </c>
      <c r="AM794">
        <v>75.10586309</v>
      </c>
      <c r="AN794">
        <v>77.220666300000005</v>
      </c>
      <c r="AO794">
        <v>79.361265660000001</v>
      </c>
      <c r="AP794">
        <v>81.553292819999996</v>
      </c>
      <c r="AQ794">
        <v>83.757159079999994</v>
      </c>
      <c r="AR794">
        <v>84.040928120000004</v>
      </c>
      <c r="AS794">
        <v>84.288456620000005</v>
      </c>
      <c r="AT794">
        <v>84.526055270000001</v>
      </c>
      <c r="AU794">
        <v>84.751170560000006</v>
      </c>
      <c r="AV794">
        <v>84.995794419999996</v>
      </c>
    </row>
    <row r="795" spans="1:48" x14ac:dyDescent="0.25">
      <c r="A795" t="s">
        <v>2590</v>
      </c>
      <c r="B795">
        <v>19.033911094158199</v>
      </c>
      <c r="C795">
        <v>19.414589316041301</v>
      </c>
      <c r="D795">
        <v>16.725575320000001</v>
      </c>
      <c r="E795">
        <v>17.019395830000001</v>
      </c>
      <c r="F795">
        <v>17.399130069999998</v>
      </c>
      <c r="G795">
        <v>17.7994278</v>
      </c>
      <c r="H795">
        <v>17.9078722</v>
      </c>
      <c r="I795">
        <v>18.100736479999998</v>
      </c>
      <c r="J795">
        <v>18.291538809999999</v>
      </c>
      <c r="K795">
        <v>18.577456399999999</v>
      </c>
      <c r="L795">
        <v>18.96545948</v>
      </c>
      <c r="M795">
        <v>19.369029309999998</v>
      </c>
      <c r="N795">
        <v>19.701031579999999</v>
      </c>
      <c r="O795">
        <v>20.02154475</v>
      </c>
      <c r="P795">
        <v>20.356028250000001</v>
      </c>
      <c r="Q795">
        <v>21.83096265</v>
      </c>
      <c r="R795">
        <v>24.925617939999999</v>
      </c>
      <c r="S795">
        <v>25.415313309999998</v>
      </c>
      <c r="T795">
        <v>25.92761217</v>
      </c>
      <c r="U795">
        <v>26.446754970000001</v>
      </c>
      <c r="V795">
        <v>26.97649745</v>
      </c>
      <c r="W795">
        <v>27.516136199999998</v>
      </c>
      <c r="X795">
        <v>28.065868829999999</v>
      </c>
      <c r="Y795">
        <v>28.620545159999999</v>
      </c>
      <c r="Z795">
        <v>29.184061920000001</v>
      </c>
      <c r="AA795">
        <v>29.755237520000001</v>
      </c>
      <c r="AB795">
        <v>30.334454690000001</v>
      </c>
      <c r="AC795">
        <v>30.929658480000001</v>
      </c>
      <c r="AD795">
        <v>31.53582776</v>
      </c>
      <c r="AE795">
        <v>32.15394482</v>
      </c>
      <c r="AF795">
        <v>32.784999910000003</v>
      </c>
      <c r="AG795">
        <v>33.430521970000001</v>
      </c>
      <c r="AH795">
        <v>34.088961640000001</v>
      </c>
      <c r="AI795">
        <v>34.761962140000001</v>
      </c>
      <c r="AJ795">
        <v>35.449275329999999</v>
      </c>
      <c r="AK795">
        <v>36.150536870000003</v>
      </c>
      <c r="AL795">
        <v>36.866012040000001</v>
      </c>
      <c r="AM795">
        <v>37.595172439999999</v>
      </c>
      <c r="AN795">
        <v>38.33776675</v>
      </c>
      <c r="AO795">
        <v>39.093722100000001</v>
      </c>
      <c r="AP795">
        <v>39.863335450000001</v>
      </c>
      <c r="AQ795">
        <v>40.647411400000003</v>
      </c>
      <c r="AR795">
        <v>41.446215600000002</v>
      </c>
      <c r="AS795">
        <v>42.260589639999999</v>
      </c>
      <c r="AT795">
        <v>43.09057782</v>
      </c>
      <c r="AU795">
        <v>43.936525830000001</v>
      </c>
      <c r="AV795">
        <v>44.80040966</v>
      </c>
    </row>
    <row r="796" spans="1:48" x14ac:dyDescent="0.25">
      <c r="A796" t="s">
        <v>2591</v>
      </c>
      <c r="B796">
        <v>23.218582646892301</v>
      </c>
      <c r="C796">
        <v>23.682954299830101</v>
      </c>
      <c r="D796">
        <v>30.312867990000001</v>
      </c>
      <c r="E796">
        <v>30.845378369999999</v>
      </c>
      <c r="F796">
        <v>31.533595890000001</v>
      </c>
      <c r="G796">
        <v>32.259081979999998</v>
      </c>
      <c r="H796">
        <v>32.455622939999998</v>
      </c>
      <c r="I796">
        <v>32.805163649999997</v>
      </c>
      <c r="J796">
        <v>33.150967350000002</v>
      </c>
      <c r="K796">
        <v>33.669154740000003</v>
      </c>
      <c r="L796">
        <v>34.372358419999998</v>
      </c>
      <c r="M796">
        <v>35.103774749999999</v>
      </c>
      <c r="N796">
        <v>32.774547210000001</v>
      </c>
      <c r="O796">
        <v>36.841791610000001</v>
      </c>
      <c r="P796">
        <v>36.646353580000003</v>
      </c>
      <c r="Q796">
        <v>38.900358650000001</v>
      </c>
      <c r="R796">
        <v>30.405602269999999</v>
      </c>
      <c r="S796">
        <v>31.171624550000001</v>
      </c>
      <c r="T796">
        <v>32.855533880000003</v>
      </c>
      <c r="U796">
        <v>33.542991219999998</v>
      </c>
      <c r="V796">
        <v>33.40378355</v>
      </c>
      <c r="W796">
        <v>33.242694569999998</v>
      </c>
      <c r="X796">
        <v>33.307584390000002</v>
      </c>
      <c r="Y796">
        <v>33.817259280000002</v>
      </c>
      <c r="Z796">
        <v>34.292640939999998</v>
      </c>
      <c r="AA796">
        <v>34.729921849999997</v>
      </c>
      <c r="AB796">
        <v>35.127078670000003</v>
      </c>
      <c r="AC796">
        <v>35.313397289999997</v>
      </c>
      <c r="AD796">
        <v>35.492700960000001</v>
      </c>
      <c r="AE796">
        <v>35.89723626</v>
      </c>
      <c r="AF796">
        <v>36.304905159999997</v>
      </c>
      <c r="AG796">
        <v>36.717035459999998</v>
      </c>
      <c r="AH796">
        <v>37.339189859999998</v>
      </c>
      <c r="AI796">
        <v>37.973347949999997</v>
      </c>
      <c r="AJ796">
        <v>38.619109950000002</v>
      </c>
      <c r="AK796">
        <v>39.275952799999999</v>
      </c>
      <c r="AL796">
        <v>39.944039910000001</v>
      </c>
      <c r="AM796">
        <v>40.73407958</v>
      </c>
      <c r="AN796">
        <v>41.538674790000002</v>
      </c>
      <c r="AO796">
        <v>42.357746589999998</v>
      </c>
      <c r="AP796">
        <v>43.191616719999999</v>
      </c>
      <c r="AQ796">
        <v>44.041156970000003</v>
      </c>
      <c r="AR796">
        <v>44.906655170000001</v>
      </c>
      <c r="AS796">
        <v>45.789023159999999</v>
      </c>
      <c r="AT796">
        <v>46.688308960000001</v>
      </c>
      <c r="AU796">
        <v>47.60488711</v>
      </c>
      <c r="AV796">
        <v>48.540898579999997</v>
      </c>
    </row>
    <row r="797" spans="1:48" x14ac:dyDescent="0.25">
      <c r="A797" t="s">
        <v>2592</v>
      </c>
      <c r="B797">
        <v>21.001876928013701</v>
      </c>
      <c r="C797">
        <v>21.421914466573998</v>
      </c>
      <c r="D797">
        <v>18.424008090000001</v>
      </c>
      <c r="E797">
        <v>18.747665210000001</v>
      </c>
      <c r="F797">
        <v>19.165960340000002</v>
      </c>
      <c r="G797">
        <v>19.60690713</v>
      </c>
      <c r="H797">
        <v>19.726363729999999</v>
      </c>
      <c r="I797">
        <v>19.938812810000002</v>
      </c>
      <c r="J797">
        <v>20.148990550000001</v>
      </c>
      <c r="K797">
        <v>20.463942230000001</v>
      </c>
      <c r="L797">
        <v>20.891345879999999</v>
      </c>
      <c r="M797">
        <v>21.335897030000002</v>
      </c>
      <c r="N797">
        <v>21.701613160000001</v>
      </c>
      <c r="O797">
        <v>22.054673489999999</v>
      </c>
      <c r="P797">
        <v>22.391631069999999</v>
      </c>
      <c r="Q797">
        <v>24.01405892</v>
      </c>
      <c r="R797">
        <v>27.502742829999999</v>
      </c>
      <c r="S797">
        <v>28.043069079999999</v>
      </c>
      <c r="T797">
        <v>28.608335870000001</v>
      </c>
      <c r="U797">
        <v>29.181154200000002</v>
      </c>
      <c r="V797">
        <v>29.765668139999999</v>
      </c>
      <c r="W797">
        <v>30.361101550000001</v>
      </c>
      <c r="X797">
        <v>30.96767247</v>
      </c>
      <c r="Y797">
        <v>31.579698239999999</v>
      </c>
      <c r="Z797">
        <v>32.201478479999999</v>
      </c>
      <c r="AA797">
        <v>32.831709420000003</v>
      </c>
      <c r="AB797">
        <v>33.470813370000002</v>
      </c>
      <c r="AC797">
        <v>34.127556839999997</v>
      </c>
      <c r="AD797">
        <v>34.796399549999997</v>
      </c>
      <c r="AE797">
        <v>35.478425350000002</v>
      </c>
      <c r="AF797">
        <v>36.174726880000001</v>
      </c>
      <c r="AG797">
        <v>36.88699115</v>
      </c>
      <c r="AH797">
        <v>37.613508619999998</v>
      </c>
      <c r="AI797">
        <v>38.356092410000002</v>
      </c>
      <c r="AJ797">
        <v>39.114468700000003</v>
      </c>
      <c r="AK797">
        <v>39.888235510000001</v>
      </c>
      <c r="AL797">
        <v>40.677685529999998</v>
      </c>
      <c r="AM797">
        <v>41.482235729999999</v>
      </c>
      <c r="AN797">
        <v>42.301608809999998</v>
      </c>
      <c r="AO797">
        <v>43.135724369999998</v>
      </c>
      <c r="AP797">
        <v>43.984910050000003</v>
      </c>
      <c r="AQ797">
        <v>44.850053670000001</v>
      </c>
      <c r="AR797">
        <v>45.731448329999999</v>
      </c>
      <c r="AS797">
        <v>46.630022629999999</v>
      </c>
      <c r="AT797">
        <v>47.545825460000003</v>
      </c>
      <c r="AU797">
        <v>48.479238250000002</v>
      </c>
      <c r="AV797">
        <v>49.43244129</v>
      </c>
    </row>
    <row r="798" spans="1:48" x14ac:dyDescent="0.25">
      <c r="A798" t="s">
        <v>2593</v>
      </c>
      <c r="C798">
        <v>405.36696122622101</v>
      </c>
      <c r="D798">
        <v>411.87525890000001</v>
      </c>
      <c r="E798">
        <v>370.51086400000003</v>
      </c>
      <c r="F798">
        <v>362.17451390000002</v>
      </c>
      <c r="G798">
        <v>375.99094439999999</v>
      </c>
      <c r="H798">
        <v>398.98065659999997</v>
      </c>
      <c r="I798">
        <v>358.42446719999998</v>
      </c>
      <c r="J798">
        <v>478.41932209999999</v>
      </c>
      <c r="K798">
        <v>507.12020469999999</v>
      </c>
      <c r="L798">
        <v>453.04257539999998</v>
      </c>
      <c r="M798">
        <v>462.35178989999997</v>
      </c>
      <c r="N798">
        <v>507.7792718</v>
      </c>
      <c r="O798">
        <v>489.98301479999998</v>
      </c>
      <c r="P798">
        <v>300.9087844</v>
      </c>
      <c r="Q798">
        <v>305.82880710000001</v>
      </c>
      <c r="R798">
        <v>385.35905960000002</v>
      </c>
      <c r="S798">
        <v>513.67471520000004</v>
      </c>
      <c r="T798">
        <v>408.47514669999998</v>
      </c>
      <c r="U798">
        <v>477.93689599999999</v>
      </c>
      <c r="V798">
        <v>459.85023790000002</v>
      </c>
      <c r="W798">
        <v>405.28680170000001</v>
      </c>
      <c r="X798">
        <v>355.5161483</v>
      </c>
      <c r="Y798">
        <v>383.64360699999997</v>
      </c>
      <c r="Z798">
        <v>391.82174479999998</v>
      </c>
      <c r="AA798">
        <v>396.17579540000003</v>
      </c>
      <c r="AB798">
        <v>402.8327142</v>
      </c>
      <c r="AC798">
        <v>326.39770629999998</v>
      </c>
      <c r="AD798">
        <v>329.15047759999999</v>
      </c>
      <c r="AE798">
        <v>328.06943680000001</v>
      </c>
      <c r="AF798">
        <v>325.80103600000001</v>
      </c>
      <c r="AG798">
        <v>324.76402159999998</v>
      </c>
      <c r="AH798">
        <v>347.55014169999998</v>
      </c>
      <c r="AI798">
        <v>345.28259639999999</v>
      </c>
      <c r="AJ798">
        <v>344.21504149999998</v>
      </c>
      <c r="AK798">
        <v>341.88915420000001</v>
      </c>
      <c r="AL798">
        <v>337.95545759999999</v>
      </c>
      <c r="AM798">
        <v>393.40242860000001</v>
      </c>
      <c r="AN798">
        <v>400.4668307</v>
      </c>
      <c r="AO798">
        <v>401.05602290000002</v>
      </c>
      <c r="AP798">
        <v>403.35794750000002</v>
      </c>
      <c r="AQ798">
        <v>402.87115110000002</v>
      </c>
      <c r="AR798">
        <v>453.50667579999998</v>
      </c>
      <c r="AS798">
        <v>457.53533240000002</v>
      </c>
      <c r="AT798">
        <v>463.3223653</v>
      </c>
      <c r="AU798">
        <v>469.00551569999999</v>
      </c>
      <c r="AV798">
        <v>477.05516679999999</v>
      </c>
    </row>
    <row r="799" spans="1:48" x14ac:dyDescent="0.25">
      <c r="A799" t="s">
        <v>2594</v>
      </c>
      <c r="C799">
        <v>7.9219421204998905E-2</v>
      </c>
      <c r="D799">
        <v>8.0491314600000002E-2</v>
      </c>
      <c r="E799">
        <v>0.4760379179</v>
      </c>
      <c r="F799">
        <v>0.66721417490000001</v>
      </c>
      <c r="G799">
        <v>0.9455495384</v>
      </c>
      <c r="H799">
        <v>1.3491946379999999</v>
      </c>
      <c r="I799">
        <v>1.8633163859999999</v>
      </c>
      <c r="J799">
        <v>2.7925371650000002</v>
      </c>
      <c r="K799">
        <v>4.0443523849999998</v>
      </c>
      <c r="L799">
        <v>5.6265823680000002</v>
      </c>
      <c r="M799">
        <v>8.0153796699999997</v>
      </c>
      <c r="N799">
        <v>6.0379393080000003</v>
      </c>
      <c r="O799">
        <v>8.0216428220000005</v>
      </c>
      <c r="P799">
        <v>7.6558500450000002</v>
      </c>
      <c r="Q799">
        <v>9.4659752650000009</v>
      </c>
      <c r="R799">
        <v>13.46520233</v>
      </c>
      <c r="S799">
        <v>30.343174309999998</v>
      </c>
      <c r="T799">
        <v>26.209786909999998</v>
      </c>
      <c r="U799">
        <v>25.071985649999998</v>
      </c>
      <c r="V799">
        <v>22.889343149999998</v>
      </c>
      <c r="W799">
        <v>64.068004279999997</v>
      </c>
      <c r="X799">
        <v>86.80468802</v>
      </c>
      <c r="Y799">
        <v>94.213104209999997</v>
      </c>
      <c r="Z799">
        <v>101.50770319999999</v>
      </c>
      <c r="AA799">
        <v>109.0149523</v>
      </c>
      <c r="AB799">
        <v>117.14073980000001</v>
      </c>
      <c r="AC799">
        <v>155.1135481</v>
      </c>
      <c r="AD799">
        <v>165.71737529999999</v>
      </c>
      <c r="AE799">
        <v>176.4305708</v>
      </c>
      <c r="AF799">
        <v>187.4379409</v>
      </c>
      <c r="AG799">
        <v>199.16709990000001</v>
      </c>
      <c r="AH799">
        <v>192.21581029999999</v>
      </c>
      <c r="AI799">
        <v>202.6601205</v>
      </c>
      <c r="AJ799">
        <v>213.7845931</v>
      </c>
      <c r="AK799">
        <v>224.9907556</v>
      </c>
      <c r="AL799">
        <v>236.07539220000001</v>
      </c>
      <c r="AM799">
        <v>184.680938</v>
      </c>
      <c r="AN799">
        <v>192.35957529999999</v>
      </c>
      <c r="AO799">
        <v>198.0505498</v>
      </c>
      <c r="AP799">
        <v>204.46509180000001</v>
      </c>
      <c r="AQ799">
        <v>209.9916934</v>
      </c>
      <c r="AR799">
        <v>169.8764773</v>
      </c>
      <c r="AS799">
        <v>171.36002289999999</v>
      </c>
      <c r="AT799">
        <v>173.5027772</v>
      </c>
      <c r="AU799">
        <v>175.6059233</v>
      </c>
      <c r="AV799">
        <v>178.59587970000001</v>
      </c>
    </row>
    <row r="800" spans="1:48" x14ac:dyDescent="0.25">
      <c r="A800" t="s">
        <v>2595</v>
      </c>
      <c r="C800">
        <v>7.9219421204998905E-2</v>
      </c>
      <c r="D800">
        <v>8.0491314600000002E-2</v>
      </c>
      <c r="E800">
        <v>2.4318375429999999</v>
      </c>
      <c r="F800">
        <v>2.4458152549999999</v>
      </c>
      <c r="G800">
        <v>2.402823106</v>
      </c>
      <c r="H800">
        <v>2.2789245920000001</v>
      </c>
      <c r="I800">
        <v>1.8843080759999999</v>
      </c>
      <c r="J800">
        <v>1.5890243470000001</v>
      </c>
      <c r="K800">
        <v>0.78130366230000003</v>
      </c>
      <c r="L800">
        <v>-0.70385993140000003</v>
      </c>
      <c r="M800">
        <v>-2.7544186339999999</v>
      </c>
      <c r="N800">
        <v>0.5796005877</v>
      </c>
      <c r="O800">
        <v>0.69313148629999999</v>
      </c>
      <c r="P800">
        <v>0.92054477580000005</v>
      </c>
      <c r="Q800">
        <v>1.0554537879999999</v>
      </c>
      <c r="R800">
        <v>1.577011634</v>
      </c>
      <c r="S800">
        <v>0.93419035279999996</v>
      </c>
      <c r="T800">
        <v>0.75319812269999997</v>
      </c>
      <c r="U800">
        <v>0.85351093659999999</v>
      </c>
      <c r="V800">
        <v>0.81508726669999998</v>
      </c>
      <c r="W800">
        <v>0.93624169339999996</v>
      </c>
      <c r="X800">
        <v>3.9038958429999999</v>
      </c>
      <c r="Y800">
        <v>4.2363990119999997</v>
      </c>
      <c r="Z800">
        <v>4.5578182360000001</v>
      </c>
      <c r="AA800">
        <v>4.8873635640000002</v>
      </c>
      <c r="AB800">
        <v>5.244656075</v>
      </c>
      <c r="AC800">
        <v>6.4180860989999999</v>
      </c>
      <c r="AD800">
        <v>6.8437163769999998</v>
      </c>
      <c r="AE800">
        <v>7.2711458640000002</v>
      </c>
      <c r="AF800">
        <v>7.7095356070000003</v>
      </c>
      <c r="AG800">
        <v>8.1775977740000005</v>
      </c>
      <c r="AH800">
        <v>7.4365470609999997</v>
      </c>
      <c r="AI800">
        <v>7.8087280889999997</v>
      </c>
      <c r="AJ800">
        <v>8.2071786190000005</v>
      </c>
      <c r="AK800">
        <v>8.6066695420000006</v>
      </c>
      <c r="AL800">
        <v>8.9993658120000006</v>
      </c>
      <c r="AM800">
        <v>6.8046274020000004</v>
      </c>
      <c r="AN800">
        <v>7.0513842990000004</v>
      </c>
      <c r="AO800">
        <v>7.216182893</v>
      </c>
      <c r="AP800">
        <v>7.408308656</v>
      </c>
      <c r="AQ800">
        <v>7.564225982</v>
      </c>
      <c r="AR800">
        <v>5.7889851590000001</v>
      </c>
      <c r="AS800">
        <v>5.7713962800000003</v>
      </c>
      <c r="AT800">
        <v>5.7777360590000004</v>
      </c>
      <c r="AU800">
        <v>5.7808696590000004</v>
      </c>
      <c r="AV800">
        <v>5.8151746639999997</v>
      </c>
    </row>
    <row r="801" spans="1:48" x14ac:dyDescent="0.25">
      <c r="A801" s="34" t="s">
        <v>2596</v>
      </c>
      <c r="B801">
        <v>67350.955948258998</v>
      </c>
      <c r="C801">
        <v>68432.297331292299</v>
      </c>
      <c r="D801">
        <v>69527.083960000004</v>
      </c>
      <c r="E801">
        <v>71096.800929999998</v>
      </c>
      <c r="F801">
        <v>69926.039829999994</v>
      </c>
      <c r="G801">
        <v>69335.405410000007</v>
      </c>
      <c r="H801">
        <v>72493.290580000001</v>
      </c>
      <c r="I801">
        <v>71552.034350000002</v>
      </c>
      <c r="J801">
        <v>71959.366200000004</v>
      </c>
      <c r="K801">
        <v>69563.536489999999</v>
      </c>
      <c r="L801">
        <v>72567.268590000007</v>
      </c>
      <c r="M801">
        <v>72239.620999999999</v>
      </c>
      <c r="N801">
        <v>70414.983500000002</v>
      </c>
      <c r="O801">
        <v>71699.283790000001</v>
      </c>
      <c r="P801">
        <v>70836.162760000007</v>
      </c>
      <c r="Q801">
        <v>71244.581340000004</v>
      </c>
      <c r="R801">
        <v>72093.88248</v>
      </c>
      <c r="S801">
        <v>73288.952080000003</v>
      </c>
      <c r="T801">
        <v>74128.904039999994</v>
      </c>
      <c r="U801">
        <v>75492.645390000005</v>
      </c>
      <c r="V801">
        <v>76598.929430000004</v>
      </c>
      <c r="W801">
        <v>77370.869720000002</v>
      </c>
      <c r="X801">
        <v>77903.275689999995</v>
      </c>
      <c r="Y801">
        <v>78607.66678</v>
      </c>
      <c r="Z801">
        <v>79432.502049999996</v>
      </c>
      <c r="AA801">
        <v>80307.325620000003</v>
      </c>
      <c r="AB801">
        <v>81237.544280000002</v>
      </c>
      <c r="AC801">
        <v>82004.395959999994</v>
      </c>
      <c r="AD801">
        <v>82896.20865</v>
      </c>
      <c r="AE801">
        <v>83813.288539999994</v>
      </c>
      <c r="AF801">
        <v>84773.172600000005</v>
      </c>
      <c r="AG801">
        <v>85874.338269999906</v>
      </c>
      <c r="AH801">
        <v>86981.446169999996</v>
      </c>
      <c r="AI801">
        <v>88178.217669999998</v>
      </c>
      <c r="AJ801">
        <v>89438.982510000002</v>
      </c>
      <c r="AK801">
        <v>90753.518519999998</v>
      </c>
      <c r="AL801">
        <v>92098.565220000004</v>
      </c>
      <c r="AM801">
        <v>93477.46488</v>
      </c>
      <c r="AN801">
        <v>94898.831980000003</v>
      </c>
      <c r="AO801">
        <v>96319.277470000001</v>
      </c>
      <c r="AP801">
        <v>97747.675040000002</v>
      </c>
      <c r="AQ801">
        <v>99163.942679999906</v>
      </c>
      <c r="AR801">
        <v>100593.6937</v>
      </c>
      <c r="AS801">
        <v>102028.1439</v>
      </c>
      <c r="AT801">
        <v>103479.1587</v>
      </c>
      <c r="AU801">
        <v>104942.7574</v>
      </c>
      <c r="AV801">
        <v>106435.87519999999</v>
      </c>
    </row>
    <row r="802" spans="1:48" x14ac:dyDescent="0.25">
      <c r="A802" s="34" t="s">
        <v>2597</v>
      </c>
      <c r="B802">
        <v>125552.077579634</v>
      </c>
      <c r="C802">
        <v>127567.856796145</v>
      </c>
      <c r="D802">
        <v>127947.8404</v>
      </c>
      <c r="E802">
        <v>132024.88939999999</v>
      </c>
      <c r="F802">
        <v>130093.79489999999</v>
      </c>
      <c r="G802">
        <v>129058.0153</v>
      </c>
      <c r="H802">
        <v>130690.1186</v>
      </c>
      <c r="I802">
        <v>133524.2531</v>
      </c>
      <c r="J802">
        <v>131861.6734</v>
      </c>
      <c r="K802">
        <v>130821.2556</v>
      </c>
      <c r="L802">
        <v>133461.27919999999</v>
      </c>
      <c r="M802">
        <v>133528.66750000001</v>
      </c>
      <c r="N802">
        <v>133586.09469999999</v>
      </c>
      <c r="O802">
        <v>136671.68290000001</v>
      </c>
      <c r="P802">
        <v>137419.07070000001</v>
      </c>
      <c r="Q802">
        <v>136073.6145</v>
      </c>
      <c r="R802">
        <v>137733.76819999999</v>
      </c>
      <c r="S802">
        <v>139829.52009999999</v>
      </c>
      <c r="T802">
        <v>141471.44880000001</v>
      </c>
      <c r="U802">
        <v>144018.99849999999</v>
      </c>
      <c r="V802">
        <v>145995.48430000001</v>
      </c>
      <c r="W802">
        <v>147344.2806</v>
      </c>
      <c r="X802">
        <v>148325.38399999999</v>
      </c>
      <c r="Y802">
        <v>149497.54120000001</v>
      </c>
      <c r="Z802">
        <v>150852.2524</v>
      </c>
      <c r="AA802">
        <v>152296.52979999999</v>
      </c>
      <c r="AB802">
        <v>153850.10370000001</v>
      </c>
      <c r="AC802">
        <v>155275.10399999999</v>
      </c>
      <c r="AD802">
        <v>156949.80050000001</v>
      </c>
      <c r="AE802">
        <v>158710.18400000001</v>
      </c>
      <c r="AF802">
        <v>160570.23699999999</v>
      </c>
      <c r="AG802">
        <v>162710.19390000001</v>
      </c>
      <c r="AH802">
        <v>164879.4369</v>
      </c>
      <c r="AI802">
        <v>167210.19200000001</v>
      </c>
      <c r="AJ802">
        <v>169640.55429999999</v>
      </c>
      <c r="AK802">
        <v>172169.03039999999</v>
      </c>
      <c r="AL802">
        <v>174758.08850000001</v>
      </c>
      <c r="AM802">
        <v>177436.0822</v>
      </c>
      <c r="AN802">
        <v>180190.11799999999</v>
      </c>
      <c r="AO802">
        <v>182944.03829999999</v>
      </c>
      <c r="AP802">
        <v>185708.1323</v>
      </c>
      <c r="AQ802">
        <v>188460.19630000001</v>
      </c>
      <c r="AR802">
        <v>191240.36540000001</v>
      </c>
      <c r="AS802">
        <v>194038.66260000001</v>
      </c>
      <c r="AT802">
        <v>196876.6158</v>
      </c>
      <c r="AU802">
        <v>199743.84779999999</v>
      </c>
      <c r="AV802">
        <v>202647.33110000001</v>
      </c>
    </row>
    <row r="803" spans="1:48" x14ac:dyDescent="0.25">
      <c r="A803" s="34" t="s">
        <v>2598</v>
      </c>
      <c r="B803">
        <v>86635.9317456024</v>
      </c>
      <c r="C803">
        <v>88026.899652964203</v>
      </c>
      <c r="D803">
        <v>89445.029179999998</v>
      </c>
      <c r="E803">
        <v>89261.796950000004</v>
      </c>
      <c r="F803">
        <v>87645.458580000006</v>
      </c>
      <c r="G803">
        <v>77775.302339999995</v>
      </c>
      <c r="H803">
        <v>84336.930259999906</v>
      </c>
      <c r="I803">
        <v>85617.977220000001</v>
      </c>
      <c r="J803">
        <v>85276.426330000002</v>
      </c>
      <c r="K803">
        <v>84950.52248</v>
      </c>
      <c r="L803">
        <v>86766.559840000002</v>
      </c>
      <c r="M803">
        <v>88807.451199999996</v>
      </c>
      <c r="N803">
        <v>92277.545100000003</v>
      </c>
      <c r="O803">
        <v>98636.805439999996</v>
      </c>
      <c r="P803">
        <v>100565.75900000001</v>
      </c>
      <c r="Q803">
        <v>102190.818</v>
      </c>
      <c r="R803">
        <v>96247.263609999995</v>
      </c>
      <c r="S803">
        <v>104348.7947</v>
      </c>
      <c r="T803">
        <v>103177.5085</v>
      </c>
      <c r="U803">
        <v>104992.0904</v>
      </c>
      <c r="V803">
        <v>105987.9412</v>
      </c>
      <c r="W803">
        <v>106575.0092</v>
      </c>
      <c r="X803">
        <v>106552.41379999999</v>
      </c>
      <c r="Y803">
        <v>107447.8279</v>
      </c>
      <c r="Z803">
        <v>108447.9471</v>
      </c>
      <c r="AA803">
        <v>109500.9</v>
      </c>
      <c r="AB803">
        <v>110682.064</v>
      </c>
      <c r="AC803">
        <v>111219.8897</v>
      </c>
      <c r="AD803">
        <v>112323.45699999999</v>
      </c>
      <c r="AE803">
        <v>113496.51</v>
      </c>
      <c r="AF803">
        <v>114760.6346</v>
      </c>
      <c r="AG803">
        <v>116230.42720000001</v>
      </c>
      <c r="AH803">
        <v>117821.76949999999</v>
      </c>
      <c r="AI803">
        <v>119463.68399999999</v>
      </c>
      <c r="AJ803">
        <v>121202.7332</v>
      </c>
      <c r="AK803">
        <v>122997.7066</v>
      </c>
      <c r="AL803">
        <v>124805.133</v>
      </c>
      <c r="AM803">
        <v>126588.57490000001</v>
      </c>
      <c r="AN803">
        <v>128561.8349</v>
      </c>
      <c r="AO803">
        <v>130467.4804</v>
      </c>
      <c r="AP803">
        <v>132396.07819999999</v>
      </c>
      <c r="AQ803">
        <v>134259.36249999999</v>
      </c>
      <c r="AR803">
        <v>136187.8156</v>
      </c>
      <c r="AS803">
        <v>138070.3125</v>
      </c>
      <c r="AT803">
        <v>139985.56479999999</v>
      </c>
      <c r="AU803">
        <v>141915.53039999999</v>
      </c>
      <c r="AV803">
        <v>143905.0894</v>
      </c>
    </row>
    <row r="804" spans="1:48" x14ac:dyDescent="0.25">
      <c r="A804" s="34" t="s">
        <v>2599</v>
      </c>
      <c r="B804">
        <v>6542.2380876809102</v>
      </c>
      <c r="C804">
        <v>6647.2758363254998</v>
      </c>
      <c r="D804">
        <v>6728.257627</v>
      </c>
      <c r="E804">
        <v>6816.7616029999999</v>
      </c>
      <c r="F804">
        <v>6404.7104419999996</v>
      </c>
      <c r="G804">
        <v>5492.4129999999996</v>
      </c>
      <c r="H804">
        <v>5687.9347969999999</v>
      </c>
      <c r="I804">
        <v>6394.3329720000002</v>
      </c>
      <c r="J804">
        <v>5966.9977790000003</v>
      </c>
      <c r="K804">
        <v>5750.3528889999998</v>
      </c>
      <c r="L804">
        <v>5819.0164940000004</v>
      </c>
      <c r="M804">
        <v>5738.7617</v>
      </c>
      <c r="N804">
        <v>5963.333396</v>
      </c>
      <c r="O804">
        <v>6248.123208</v>
      </c>
      <c r="P804">
        <v>6352.3762200000001</v>
      </c>
      <c r="Q804">
        <v>6381.2359219999998</v>
      </c>
      <c r="R804">
        <v>6394.2742870000002</v>
      </c>
      <c r="S804">
        <v>6602.5291660000003</v>
      </c>
      <c r="T804">
        <v>6643.5073469999998</v>
      </c>
      <c r="U804">
        <v>6770.0627899999999</v>
      </c>
      <c r="V804">
        <v>7347.5854650000001</v>
      </c>
      <c r="W804">
        <v>7987.7323159999996</v>
      </c>
      <c r="X804">
        <v>8683.9571269999997</v>
      </c>
      <c r="Y804">
        <v>9542.3584449999998</v>
      </c>
      <c r="Z804">
        <v>10554.35003</v>
      </c>
      <c r="AA804">
        <v>11739.23834</v>
      </c>
      <c r="AB804">
        <v>13131.87687</v>
      </c>
      <c r="AC804">
        <v>13229.434869999999</v>
      </c>
      <c r="AD804">
        <v>13358.73141</v>
      </c>
      <c r="AE804">
        <v>13496.17382</v>
      </c>
      <c r="AF804">
        <v>13643.694579999999</v>
      </c>
      <c r="AG804">
        <v>13812.67864</v>
      </c>
      <c r="AH804">
        <v>13991.53573</v>
      </c>
      <c r="AI804">
        <v>14180.177369999999</v>
      </c>
      <c r="AJ804">
        <v>14379.28599</v>
      </c>
      <c r="AK804">
        <v>14585.6124</v>
      </c>
      <c r="AL804">
        <v>14795.11772</v>
      </c>
      <c r="AM804">
        <v>15004.002200000001</v>
      </c>
      <c r="AN804">
        <v>15227.17878</v>
      </c>
      <c r="AO804">
        <v>15448.93662</v>
      </c>
      <c r="AP804">
        <v>15673.757659999999</v>
      </c>
      <c r="AQ804">
        <v>15894.670529999999</v>
      </c>
      <c r="AR804">
        <v>16121.01895</v>
      </c>
      <c r="AS804">
        <v>16345.525820000001</v>
      </c>
      <c r="AT804">
        <v>16572.70694</v>
      </c>
      <c r="AU804">
        <v>16801.96041</v>
      </c>
      <c r="AV804">
        <v>17039.011780000001</v>
      </c>
    </row>
    <row r="805" spans="1:48" x14ac:dyDescent="0.25">
      <c r="A805" s="34" t="s">
        <v>2600</v>
      </c>
      <c r="B805">
        <v>19050.369628430599</v>
      </c>
      <c r="C805">
        <v>19356.2294748317</v>
      </c>
      <c r="D805">
        <v>19646.14356</v>
      </c>
      <c r="E805">
        <v>19896.577020000001</v>
      </c>
      <c r="F805">
        <v>18705.549500000001</v>
      </c>
      <c r="G805">
        <v>16022.099399999999</v>
      </c>
      <c r="H805">
        <v>16612.53787</v>
      </c>
      <c r="I805">
        <v>18762.34402</v>
      </c>
      <c r="J805">
        <v>17405.571950000001</v>
      </c>
      <c r="K805">
        <v>16735.282920000001</v>
      </c>
      <c r="L805">
        <v>16918.664680000002</v>
      </c>
      <c r="M805">
        <v>16620.352589999999</v>
      </c>
      <c r="N805">
        <v>17294.944299999999</v>
      </c>
      <c r="O805">
        <v>18129.153200000001</v>
      </c>
      <c r="P805">
        <v>18399.668829999999</v>
      </c>
      <c r="Q805">
        <v>18521.30761</v>
      </c>
      <c r="R805">
        <v>18572.285629999998</v>
      </c>
      <c r="S805">
        <v>19338.679410000001</v>
      </c>
      <c r="T805">
        <v>19334.161540000001</v>
      </c>
      <c r="U805">
        <v>19817.49728</v>
      </c>
      <c r="V805">
        <v>19861.77144</v>
      </c>
      <c r="W805">
        <v>19859.05228</v>
      </c>
      <c r="X805">
        <v>19517.316559999999</v>
      </c>
      <c r="Y805">
        <v>19434.249049999999</v>
      </c>
      <c r="Z805">
        <v>19444.09737</v>
      </c>
      <c r="AA805">
        <v>19497.587780000002</v>
      </c>
      <c r="AB805">
        <v>19599.248510000001</v>
      </c>
      <c r="AC805">
        <v>19616.137839999999</v>
      </c>
      <c r="AD805">
        <v>19686.898539999998</v>
      </c>
      <c r="AE805">
        <v>19770.77288</v>
      </c>
      <c r="AF805">
        <v>19869.548989999999</v>
      </c>
      <c r="AG805">
        <v>20014.724740000001</v>
      </c>
      <c r="AH805">
        <v>20157.29912</v>
      </c>
      <c r="AI805">
        <v>20291.495340000001</v>
      </c>
      <c r="AJ805">
        <v>20461.967619999999</v>
      </c>
      <c r="AK805">
        <v>20635.891930000002</v>
      </c>
      <c r="AL805">
        <v>20802.960569999999</v>
      </c>
      <c r="AM805">
        <v>20925.70062</v>
      </c>
      <c r="AN805">
        <v>21073.531360000001</v>
      </c>
      <c r="AO805">
        <v>21217.38668</v>
      </c>
      <c r="AP805">
        <v>21385.670610000001</v>
      </c>
      <c r="AQ805">
        <v>21528.402969999999</v>
      </c>
      <c r="AR805">
        <v>21685.936600000001</v>
      </c>
      <c r="AS805">
        <v>21840.459429999999</v>
      </c>
      <c r="AT805">
        <v>21988.033950000001</v>
      </c>
      <c r="AU805">
        <v>22135.358380000001</v>
      </c>
      <c r="AV805">
        <v>22363.69209</v>
      </c>
    </row>
    <row r="806" spans="1:48" x14ac:dyDescent="0.25">
      <c r="A806" s="34" t="s">
        <v>2601</v>
      </c>
      <c r="B806">
        <v>19283.8134216096</v>
      </c>
      <c r="C806">
        <v>19593.421283619798</v>
      </c>
      <c r="D806">
        <v>19855.18751</v>
      </c>
      <c r="E806">
        <v>20172.26929</v>
      </c>
      <c r="F806">
        <v>19569.73918</v>
      </c>
      <c r="G806">
        <v>17542.418010000001</v>
      </c>
      <c r="H806">
        <v>18663.182489999999</v>
      </c>
      <c r="I806">
        <v>18282.262559999999</v>
      </c>
      <c r="J806">
        <v>17498.67283</v>
      </c>
      <c r="K806">
        <v>17536.184430000001</v>
      </c>
      <c r="L806">
        <v>17413.946230000001</v>
      </c>
      <c r="M806">
        <v>17594.05154</v>
      </c>
      <c r="N806">
        <v>17513.589329999999</v>
      </c>
      <c r="O806">
        <v>17610.43721</v>
      </c>
      <c r="P806">
        <v>17681.547429999999</v>
      </c>
      <c r="Q806">
        <v>17394.065159999998</v>
      </c>
      <c r="R806">
        <v>17498.034169999999</v>
      </c>
      <c r="S806">
        <v>18107.926630000002</v>
      </c>
      <c r="T806">
        <v>18225.927640000002</v>
      </c>
      <c r="U806">
        <v>18567.826570000001</v>
      </c>
      <c r="V806">
        <v>19890.116750000001</v>
      </c>
      <c r="W806">
        <v>21271.1132</v>
      </c>
      <c r="X806">
        <v>22668.73071</v>
      </c>
      <c r="Y806">
        <v>24419.248220000001</v>
      </c>
      <c r="Z806">
        <v>26474.352050000001</v>
      </c>
      <c r="AA806">
        <v>28893.36506</v>
      </c>
      <c r="AB806">
        <v>31790.11002</v>
      </c>
      <c r="AC806">
        <v>31868.760859999999</v>
      </c>
      <c r="AD806">
        <v>32032.25863</v>
      </c>
      <c r="AE806">
        <v>32219.297320000001</v>
      </c>
      <c r="AF806">
        <v>32432.430319999999</v>
      </c>
      <c r="AG806">
        <v>32693.211569999999</v>
      </c>
      <c r="AH806">
        <v>32983.723380000003</v>
      </c>
      <c r="AI806">
        <v>33291.452140000001</v>
      </c>
      <c r="AJ806">
        <v>33621.817750000002</v>
      </c>
      <c r="AK806">
        <v>33966.25101</v>
      </c>
      <c r="AL806">
        <v>34314.709340000001</v>
      </c>
      <c r="AM806">
        <v>34652.094530000002</v>
      </c>
      <c r="AN806">
        <v>35028.005749999997</v>
      </c>
      <c r="AO806">
        <v>35399.694389999997</v>
      </c>
      <c r="AP806">
        <v>35778.086179999998</v>
      </c>
      <c r="AQ806">
        <v>36145.357539999997</v>
      </c>
      <c r="AR806">
        <v>36528.376689999997</v>
      </c>
      <c r="AS806">
        <v>36901.041810000002</v>
      </c>
      <c r="AT806">
        <v>37278.01498</v>
      </c>
      <c r="AU806">
        <v>37658.51728</v>
      </c>
      <c r="AV806">
        <v>38051.662389999998</v>
      </c>
    </row>
    <row r="807" spans="1:48" x14ac:dyDescent="0.25">
      <c r="A807" s="34" t="s">
        <v>2602</v>
      </c>
      <c r="B807">
        <v>5805.0981432442604</v>
      </c>
      <c r="C807">
        <v>5898.30087164624</v>
      </c>
      <c r="D807">
        <v>5991.6712129999996</v>
      </c>
      <c r="E807">
        <v>6051.1490350000004</v>
      </c>
      <c r="F807">
        <v>6124.8612759999996</v>
      </c>
      <c r="G807">
        <v>5671.4633700000004</v>
      </c>
      <c r="H807">
        <v>5933.4867100000001</v>
      </c>
      <c r="I807">
        <v>6055.1614870000003</v>
      </c>
      <c r="J807">
        <v>5950.5763649999999</v>
      </c>
      <c r="K807">
        <v>5949.2311149999996</v>
      </c>
      <c r="L807">
        <v>5944.0267800000001</v>
      </c>
      <c r="M807">
        <v>6086.6048250000003</v>
      </c>
      <c r="N807">
        <v>6238.8214479999997</v>
      </c>
      <c r="O807">
        <v>6409.3988120000004</v>
      </c>
      <c r="P807">
        <v>6472.2964529999999</v>
      </c>
      <c r="Q807">
        <v>6599.8494460000002</v>
      </c>
      <c r="R807">
        <v>6618.0646020000004</v>
      </c>
      <c r="S807">
        <v>6879.207136</v>
      </c>
      <c r="T807">
        <v>6913.9887799999997</v>
      </c>
      <c r="U807">
        <v>7049.0667649999996</v>
      </c>
      <c r="V807">
        <v>7172.446766</v>
      </c>
      <c r="W807">
        <v>7280.1261780000004</v>
      </c>
      <c r="X807">
        <v>7351.9975530000002</v>
      </c>
      <c r="Y807">
        <v>7500.224279</v>
      </c>
      <c r="Z807">
        <v>7688.048076</v>
      </c>
      <c r="AA807">
        <v>7913.3827570000003</v>
      </c>
      <c r="AB807">
        <v>8187.7369250000002</v>
      </c>
      <c r="AC807">
        <v>8277.4443800000008</v>
      </c>
      <c r="AD807">
        <v>8390.1971489999996</v>
      </c>
      <c r="AE807">
        <v>8508.6274549999998</v>
      </c>
      <c r="AF807">
        <v>8635.0185349999902</v>
      </c>
      <c r="AG807">
        <v>8774.9635249999901</v>
      </c>
      <c r="AH807">
        <v>8924.9289800000006</v>
      </c>
      <c r="AI807">
        <v>9081.18505</v>
      </c>
      <c r="AJ807">
        <v>9245.8447730000007</v>
      </c>
      <c r="AK807">
        <v>9416.1010299999998</v>
      </c>
      <c r="AL807">
        <v>9589.0909879999999</v>
      </c>
      <c r="AM807">
        <v>9762.6651359999996</v>
      </c>
      <c r="AN807">
        <v>9949.9604419999996</v>
      </c>
      <c r="AO807">
        <v>10138.559450000001</v>
      </c>
      <c r="AP807">
        <v>10332.55898</v>
      </c>
      <c r="AQ807">
        <v>10526.304760000001</v>
      </c>
      <c r="AR807">
        <v>10728.173280000001</v>
      </c>
      <c r="AS807">
        <v>10929.2305</v>
      </c>
      <c r="AT807">
        <v>11133.70226</v>
      </c>
      <c r="AU807">
        <v>11341.435320000001</v>
      </c>
      <c r="AV807">
        <v>11554.11933</v>
      </c>
    </row>
    <row r="808" spans="1:48" x14ac:dyDescent="0.25">
      <c r="A808" s="34" t="s">
        <v>2603</v>
      </c>
      <c r="B808">
        <v>23018.9141124739</v>
      </c>
      <c r="C808">
        <v>23388.490224228401</v>
      </c>
      <c r="D808">
        <v>23763.906129999999</v>
      </c>
      <c r="E808">
        <v>24042.81782</v>
      </c>
      <c r="F808">
        <v>24372.524420000002</v>
      </c>
      <c r="G808">
        <v>22747.025590000001</v>
      </c>
      <c r="H808">
        <v>23836.992160000002</v>
      </c>
      <c r="I808">
        <v>24425.079890000001</v>
      </c>
      <c r="J808">
        <v>24287.75045</v>
      </c>
      <c r="K808">
        <v>24430.377120000001</v>
      </c>
      <c r="L808">
        <v>24616.788089999998</v>
      </c>
      <c r="M808">
        <v>25421.52821</v>
      </c>
      <c r="N808">
        <v>26089.00704</v>
      </c>
      <c r="O808">
        <v>27052.28571</v>
      </c>
      <c r="P808">
        <v>27560.214889999999</v>
      </c>
      <c r="Q808">
        <v>28544.96444</v>
      </c>
      <c r="R808">
        <v>28934.744350000001</v>
      </c>
      <c r="S808">
        <v>29399.008809999999</v>
      </c>
      <c r="T808">
        <v>29677.032220000001</v>
      </c>
      <c r="U808">
        <v>30204.232840000001</v>
      </c>
      <c r="V808">
        <v>30656.06727</v>
      </c>
      <c r="W808">
        <v>30996.85051</v>
      </c>
      <c r="X808">
        <v>31345.02997</v>
      </c>
      <c r="Y808">
        <v>31788.96126</v>
      </c>
      <c r="Z808">
        <v>32381.198219999998</v>
      </c>
      <c r="AA808">
        <v>33053.819669999997</v>
      </c>
      <c r="AB808">
        <v>33833.312610000001</v>
      </c>
      <c r="AC808">
        <v>34092.307950000002</v>
      </c>
      <c r="AD808">
        <v>34401.207470000001</v>
      </c>
      <c r="AE808">
        <v>34728.598100000003</v>
      </c>
      <c r="AF808">
        <v>35083.92585</v>
      </c>
      <c r="AG808">
        <v>35481.247730000003</v>
      </c>
      <c r="AH808">
        <v>35914.447740000003</v>
      </c>
      <c r="AI808">
        <v>36382.509890000001</v>
      </c>
      <c r="AJ808">
        <v>36873.721689999998</v>
      </c>
      <c r="AK808">
        <v>37382.764609999998</v>
      </c>
      <c r="AL808">
        <v>37900.835489999998</v>
      </c>
      <c r="AM808">
        <v>38429.029549999999</v>
      </c>
      <c r="AN808">
        <v>38984.336689999996</v>
      </c>
      <c r="AO808">
        <v>39537.698839999997</v>
      </c>
      <c r="AP808">
        <v>40099.75013</v>
      </c>
      <c r="AQ808">
        <v>40673.276709999998</v>
      </c>
      <c r="AR808">
        <v>41281.265700000004</v>
      </c>
      <c r="AS808">
        <v>41893.375619999999</v>
      </c>
      <c r="AT808">
        <v>42513.54335</v>
      </c>
      <c r="AU808">
        <v>43139.257180000001</v>
      </c>
      <c r="AV808">
        <v>43770.300239999997</v>
      </c>
    </row>
    <row r="809" spans="1:48" x14ac:dyDescent="0.25">
      <c r="A809" s="34" t="s">
        <v>2604</v>
      </c>
      <c r="B809">
        <v>24379.862367314301</v>
      </c>
      <c r="C809">
        <v>24771.288943511401</v>
      </c>
      <c r="D809">
        <v>25095.923350000001</v>
      </c>
      <c r="E809">
        <v>26116.935590000001</v>
      </c>
      <c r="F809">
        <v>25689.612389999998</v>
      </c>
      <c r="G809">
        <v>22005.21974</v>
      </c>
      <c r="H809">
        <v>23429.680079999998</v>
      </c>
      <c r="I809">
        <v>24475.584790000001</v>
      </c>
      <c r="J809">
        <v>23552.727439999999</v>
      </c>
      <c r="K809">
        <v>22461.725180000001</v>
      </c>
      <c r="L809">
        <v>22011.25548</v>
      </c>
      <c r="M809">
        <v>22696.600600000002</v>
      </c>
      <c r="N809">
        <v>22862.622930000001</v>
      </c>
      <c r="O809">
        <v>23660.597959999999</v>
      </c>
      <c r="P809">
        <v>23842.792280000001</v>
      </c>
      <c r="Q809">
        <v>23396.678449999999</v>
      </c>
      <c r="R809">
        <v>23308.140589999999</v>
      </c>
      <c r="S809">
        <v>24270.69112</v>
      </c>
      <c r="T809">
        <v>24351.372319999999</v>
      </c>
      <c r="U809">
        <v>24828.72797</v>
      </c>
      <c r="V809">
        <v>25237.49524</v>
      </c>
      <c r="W809">
        <v>25611.592120000001</v>
      </c>
      <c r="X809">
        <v>25833.709480000001</v>
      </c>
      <c r="Y809">
        <v>26333.448789999999</v>
      </c>
      <c r="Z809">
        <v>26970.566070000001</v>
      </c>
      <c r="AA809">
        <v>27733.116529999999</v>
      </c>
      <c r="AB809">
        <v>28646.646239999998</v>
      </c>
      <c r="AC809">
        <v>28792.49496</v>
      </c>
      <c r="AD809">
        <v>29027.794539999999</v>
      </c>
      <c r="AE809">
        <v>29280.18232</v>
      </c>
      <c r="AF809">
        <v>29555.44988</v>
      </c>
      <c r="AG809">
        <v>29879.349149999998</v>
      </c>
      <c r="AH809">
        <v>30226.106790000002</v>
      </c>
      <c r="AI809">
        <v>30585.864010000001</v>
      </c>
      <c r="AJ809">
        <v>30972.204559999998</v>
      </c>
      <c r="AK809">
        <v>31371.310280000002</v>
      </c>
      <c r="AL809">
        <v>31772.701420000001</v>
      </c>
      <c r="AM809">
        <v>32162.286840000001</v>
      </c>
      <c r="AN809">
        <v>32588.853800000001</v>
      </c>
      <c r="AO809">
        <v>33009.069219999998</v>
      </c>
      <c r="AP809">
        <v>33444.181109999998</v>
      </c>
      <c r="AQ809">
        <v>33864.332770000001</v>
      </c>
      <c r="AR809">
        <v>34299.37962</v>
      </c>
      <c r="AS809">
        <v>34725.534679999997</v>
      </c>
      <c r="AT809">
        <v>35155.120179999998</v>
      </c>
      <c r="AU809">
        <v>35588.012799999997</v>
      </c>
      <c r="AV809">
        <v>36044.925170000002</v>
      </c>
    </row>
    <row r="810" spans="1:48" x14ac:dyDescent="0.25">
      <c r="A810" s="34" t="s">
        <v>2605</v>
      </c>
      <c r="B810">
        <v>26537.0379997196</v>
      </c>
      <c r="C810">
        <v>26963.098728453198</v>
      </c>
      <c r="D810">
        <v>27403.681860000001</v>
      </c>
      <c r="E810">
        <v>27470.978889999999</v>
      </c>
      <c r="F810">
        <v>25626.137620000001</v>
      </c>
      <c r="G810">
        <v>20663.891490000002</v>
      </c>
      <c r="H810">
        <v>22850.893779999999</v>
      </c>
      <c r="I810">
        <v>23580.067569999999</v>
      </c>
      <c r="J810">
        <v>22331.93159</v>
      </c>
      <c r="K810">
        <v>22176.388599999998</v>
      </c>
      <c r="L810">
        <v>22269.543249999999</v>
      </c>
      <c r="M810">
        <v>22430.996729999999</v>
      </c>
      <c r="N810">
        <v>21914.92571</v>
      </c>
      <c r="O810">
        <v>23092.07273</v>
      </c>
      <c r="P810">
        <v>23316.86059</v>
      </c>
      <c r="Q810">
        <v>22637.592059999999</v>
      </c>
      <c r="R810">
        <v>22517.148990000002</v>
      </c>
      <c r="S810">
        <v>23619.530790000001</v>
      </c>
      <c r="T810">
        <v>23664.04034</v>
      </c>
      <c r="U810">
        <v>24127.26554</v>
      </c>
      <c r="V810">
        <v>24387.063559999999</v>
      </c>
      <c r="W810">
        <v>24552.506379999999</v>
      </c>
      <c r="X810">
        <v>24505.991300000002</v>
      </c>
      <c r="Y810">
        <v>24686.412110000001</v>
      </c>
      <c r="Z810">
        <v>24908.583640000001</v>
      </c>
      <c r="AA810">
        <v>25152.600699999999</v>
      </c>
      <c r="AB810">
        <v>25429.443920000002</v>
      </c>
      <c r="AC810">
        <v>25355.37644</v>
      </c>
      <c r="AD810">
        <v>25359.3835</v>
      </c>
      <c r="AE810">
        <v>25381.069940000001</v>
      </c>
      <c r="AF810">
        <v>25425.57891</v>
      </c>
      <c r="AG810">
        <v>25509.599989999999</v>
      </c>
      <c r="AH810">
        <v>25621.581740000001</v>
      </c>
      <c r="AI810">
        <v>25743.371889999999</v>
      </c>
      <c r="AJ810">
        <v>25888.295180000001</v>
      </c>
      <c r="AK810">
        <v>26043.352289999999</v>
      </c>
      <c r="AL810">
        <v>26199.42037</v>
      </c>
      <c r="AM810">
        <v>26341.55732</v>
      </c>
      <c r="AN810">
        <v>26519.175609999998</v>
      </c>
      <c r="AO810">
        <v>26691.495630000001</v>
      </c>
      <c r="AP810">
        <v>26873.884699999999</v>
      </c>
      <c r="AQ810">
        <v>27042.660520000001</v>
      </c>
      <c r="AR810">
        <v>27226.716850000001</v>
      </c>
      <c r="AS810">
        <v>27401.756509999999</v>
      </c>
      <c r="AT810">
        <v>27579.252619999999</v>
      </c>
      <c r="AU810">
        <v>27759.704760000001</v>
      </c>
      <c r="AV810">
        <v>27958.633399999999</v>
      </c>
    </row>
    <row r="811" spans="1:48" x14ac:dyDescent="0.25">
      <c r="A811" s="34" t="s">
        <v>2606</v>
      </c>
      <c r="B811">
        <v>12264.032636678699</v>
      </c>
      <c r="C811">
        <v>12460.935647574301</v>
      </c>
      <c r="D811">
        <v>12658.152400000001</v>
      </c>
      <c r="E811">
        <v>12595.149230000001</v>
      </c>
      <c r="F811">
        <v>11904.63263</v>
      </c>
      <c r="G811">
        <v>9917.2719980000002</v>
      </c>
      <c r="H811">
        <v>10784.06846</v>
      </c>
      <c r="I811">
        <v>10922.21715</v>
      </c>
      <c r="J811">
        <v>10466.497590000001</v>
      </c>
      <c r="K811">
        <v>10226.627990000001</v>
      </c>
      <c r="L811">
        <v>10341.8079</v>
      </c>
      <c r="M811">
        <v>10294.97349</v>
      </c>
      <c r="N811">
        <v>10123.273230000001</v>
      </c>
      <c r="O811">
        <v>10664.73755</v>
      </c>
      <c r="P811">
        <v>10648.45715</v>
      </c>
      <c r="Q811">
        <v>10390.69427</v>
      </c>
      <c r="R811">
        <v>10355.491040000001</v>
      </c>
      <c r="S811">
        <v>10977.90033</v>
      </c>
      <c r="T811">
        <v>10973.61572</v>
      </c>
      <c r="U811">
        <v>11199.298849999999</v>
      </c>
      <c r="V811">
        <v>11646.900949999999</v>
      </c>
      <c r="W811">
        <v>12093.19188</v>
      </c>
      <c r="X811">
        <v>12435.40178</v>
      </c>
      <c r="Y811">
        <v>12998.696679999999</v>
      </c>
      <c r="Z811">
        <v>13662.74706</v>
      </c>
      <c r="AA811">
        <v>14432.36663</v>
      </c>
      <c r="AB811">
        <v>15335.335419999999</v>
      </c>
      <c r="AC811">
        <v>15362.806570000001</v>
      </c>
      <c r="AD811">
        <v>15450.530059999999</v>
      </c>
      <c r="AE811">
        <v>15548.34613</v>
      </c>
      <c r="AF811">
        <v>15660.29118</v>
      </c>
      <c r="AG811">
        <v>15797.49928</v>
      </c>
      <c r="AH811">
        <v>15954.455889999999</v>
      </c>
      <c r="AI811">
        <v>16113.21394</v>
      </c>
      <c r="AJ811">
        <v>16287.076499999999</v>
      </c>
      <c r="AK811">
        <v>16466.535090000001</v>
      </c>
      <c r="AL811">
        <v>16645.127560000001</v>
      </c>
      <c r="AM811">
        <v>16810.448980000001</v>
      </c>
      <c r="AN811">
        <v>17004.334999999999</v>
      </c>
      <c r="AO811">
        <v>17193.891640000002</v>
      </c>
      <c r="AP811">
        <v>17390.873869999999</v>
      </c>
      <c r="AQ811">
        <v>17576.94183</v>
      </c>
      <c r="AR811">
        <v>17776.82142</v>
      </c>
      <c r="AS811">
        <v>17966.081579999998</v>
      </c>
      <c r="AT811">
        <v>18155.996630000001</v>
      </c>
      <c r="AU811">
        <v>18347.05889</v>
      </c>
      <c r="AV811">
        <v>18546.242699999999</v>
      </c>
    </row>
    <row r="812" spans="1:48" x14ac:dyDescent="0.25">
      <c r="A812" s="34" t="s">
        <v>2607</v>
      </c>
      <c r="B812">
        <v>421320.32657594001</v>
      </c>
      <c r="C812">
        <v>428084.760699037</v>
      </c>
      <c r="D812">
        <v>432776.91899999999</v>
      </c>
      <c r="E812">
        <v>446954.60310000001</v>
      </c>
      <c r="F812">
        <v>442846.23440000002</v>
      </c>
      <c r="G812">
        <v>402637.04800000001</v>
      </c>
      <c r="H812">
        <v>414678.3187</v>
      </c>
      <c r="I812">
        <v>424323.50510000001</v>
      </c>
      <c r="J812">
        <v>420352.22389999998</v>
      </c>
      <c r="K812">
        <v>415758.40980000002</v>
      </c>
      <c r="L812">
        <v>420416.93150000001</v>
      </c>
      <c r="M812">
        <v>426812.36839999998</v>
      </c>
      <c r="N812">
        <v>433742.54519999999</v>
      </c>
      <c r="O812">
        <v>446581.72360000003</v>
      </c>
      <c r="P812">
        <v>454315.40330000001</v>
      </c>
      <c r="Q812">
        <v>464314.77559999999</v>
      </c>
      <c r="R812">
        <v>466422.55489999999</v>
      </c>
      <c r="S812">
        <v>488214.39600000001</v>
      </c>
      <c r="T812">
        <v>490315.59830000001</v>
      </c>
      <c r="U812">
        <v>499633.40370000002</v>
      </c>
      <c r="V812">
        <v>505912.16859999998</v>
      </c>
      <c r="W812">
        <v>510195.82059999998</v>
      </c>
      <c r="X812">
        <v>509775.32569999999</v>
      </c>
      <c r="Y812">
        <v>514153.93239999999</v>
      </c>
      <c r="Z812">
        <v>519248.59379999997</v>
      </c>
      <c r="AA812">
        <v>524740.56279999996</v>
      </c>
      <c r="AB812">
        <v>530834.98529999994</v>
      </c>
      <c r="AC812">
        <v>533700.48759999999</v>
      </c>
      <c r="AD812">
        <v>538291.03749999998</v>
      </c>
      <c r="AE812">
        <v>543294.46600000001</v>
      </c>
      <c r="AF812">
        <v>548734.48640000005</v>
      </c>
      <c r="AG812">
        <v>554986.75410000002</v>
      </c>
      <c r="AH812">
        <v>561915.02489999996</v>
      </c>
      <c r="AI812">
        <v>569023.71710000001</v>
      </c>
      <c r="AJ812">
        <v>576577.71699999995</v>
      </c>
      <c r="AK812">
        <v>584404.40179999999</v>
      </c>
      <c r="AL812">
        <v>592313.6017</v>
      </c>
      <c r="AM812">
        <v>599724.96649999998</v>
      </c>
      <c r="AN812">
        <v>608134.49410000001</v>
      </c>
      <c r="AO812">
        <v>616443.6213</v>
      </c>
      <c r="AP812">
        <v>624868.07350000006</v>
      </c>
      <c r="AQ812">
        <v>633068.17260000005</v>
      </c>
      <c r="AR812">
        <v>641677.55720000004</v>
      </c>
      <c r="AS812">
        <v>649981.19539999997</v>
      </c>
      <c r="AT812">
        <v>658375.16299999994</v>
      </c>
      <c r="AU812">
        <v>666837.93799999997</v>
      </c>
      <c r="AV812">
        <v>675579.91310000001</v>
      </c>
    </row>
    <row r="813" spans="1:48" x14ac:dyDescent="0.25">
      <c r="A813" s="34" t="s">
        <v>2608</v>
      </c>
      <c r="B813">
        <v>222528.11639340001</v>
      </c>
      <c r="C813">
        <v>226100.87728085401</v>
      </c>
      <c r="D813">
        <v>229758.1017</v>
      </c>
      <c r="E813">
        <v>243364.89509999999</v>
      </c>
      <c r="F813">
        <v>244451.37030000001</v>
      </c>
      <c r="G813">
        <v>220593.2844</v>
      </c>
      <c r="H813">
        <v>220396.4222</v>
      </c>
      <c r="I813">
        <v>227526.2959</v>
      </c>
      <c r="J813">
        <v>224790.2335</v>
      </c>
      <c r="K813">
        <v>224939.633</v>
      </c>
      <c r="L813">
        <v>221492.57190000001</v>
      </c>
      <c r="M813">
        <v>217236.41750000001</v>
      </c>
      <c r="N813">
        <v>220106.8064</v>
      </c>
      <c r="O813">
        <v>229314.19639999999</v>
      </c>
      <c r="P813">
        <v>236431.7096</v>
      </c>
      <c r="Q813">
        <v>244633.85140000001</v>
      </c>
      <c r="R813">
        <v>245528.5871</v>
      </c>
      <c r="S813">
        <v>255806.9474</v>
      </c>
      <c r="T813">
        <v>255289.06520000001</v>
      </c>
      <c r="U813">
        <v>262192.5589</v>
      </c>
      <c r="V813">
        <v>262588.8567</v>
      </c>
      <c r="W813">
        <v>262493.61290000001</v>
      </c>
      <c r="X813">
        <v>256610.397</v>
      </c>
      <c r="Y813">
        <v>254523.1202</v>
      </c>
      <c r="Z813">
        <v>253722.09400000001</v>
      </c>
      <c r="AA813">
        <v>253310.03649999999</v>
      </c>
      <c r="AB813">
        <v>253259.29259999999</v>
      </c>
      <c r="AC813">
        <v>253349.73300000001</v>
      </c>
      <c r="AD813">
        <v>254134.85459999999</v>
      </c>
      <c r="AE813">
        <v>255102.6936</v>
      </c>
      <c r="AF813">
        <v>256249.8155</v>
      </c>
      <c r="AG813">
        <v>258079.8425</v>
      </c>
      <c r="AH813">
        <v>259757.09529999999</v>
      </c>
      <c r="AI813">
        <v>261213.50700000001</v>
      </c>
      <c r="AJ813">
        <v>263280.53619999997</v>
      </c>
      <c r="AK813">
        <v>265375.37180000002</v>
      </c>
      <c r="AL813">
        <v>267338.15210000001</v>
      </c>
      <c r="AM813">
        <v>268134.52399999998</v>
      </c>
      <c r="AN813">
        <v>269338.51380000002</v>
      </c>
      <c r="AO813">
        <v>270487.11099999998</v>
      </c>
      <c r="AP813">
        <v>272065.78269999998</v>
      </c>
      <c r="AQ813">
        <v>273215.09860000003</v>
      </c>
      <c r="AR813">
        <v>274599.67580000003</v>
      </c>
      <c r="AS813">
        <v>275977.50880000001</v>
      </c>
      <c r="AT813">
        <v>277223.80540000001</v>
      </c>
      <c r="AU813">
        <v>278453.82260000001</v>
      </c>
      <c r="AV813">
        <v>281815.52470000001</v>
      </c>
    </row>
    <row r="814" spans="1:48" x14ac:dyDescent="0.25">
      <c r="A814" s="34" t="s">
        <v>2609</v>
      </c>
      <c r="B814">
        <v>9826.6369733603296</v>
      </c>
      <c r="C814">
        <v>9984.4068084834198</v>
      </c>
      <c r="D814">
        <v>10163.897499999999</v>
      </c>
      <c r="E814">
        <v>10423.47603</v>
      </c>
      <c r="F814">
        <v>10231.29442</v>
      </c>
      <c r="G814">
        <v>9495.4702550000002</v>
      </c>
      <c r="H814">
        <v>9820.5413559999997</v>
      </c>
      <c r="I814">
        <v>9929.5077459999902</v>
      </c>
      <c r="J814">
        <v>9822.9202779999996</v>
      </c>
      <c r="K814">
        <v>9932.3026389999995</v>
      </c>
      <c r="L814">
        <v>9993.0633510000007</v>
      </c>
      <c r="M814">
        <v>10056.80574</v>
      </c>
      <c r="N814">
        <v>10265.89738</v>
      </c>
      <c r="O814">
        <v>10752.749620000001</v>
      </c>
      <c r="P814">
        <v>10773.492689999999</v>
      </c>
      <c r="Q814">
        <v>11084.962799999999</v>
      </c>
      <c r="R814">
        <v>11080.845880000001</v>
      </c>
      <c r="S814">
        <v>11157.77836</v>
      </c>
      <c r="T814">
        <v>11228.243979999999</v>
      </c>
      <c r="U814">
        <v>11349.38762</v>
      </c>
      <c r="V814">
        <v>11433.05069</v>
      </c>
      <c r="W814">
        <v>11492.0522</v>
      </c>
      <c r="X814">
        <v>11563.876619999999</v>
      </c>
      <c r="Y814">
        <v>11623.06927</v>
      </c>
      <c r="Z814">
        <v>11691.94058</v>
      </c>
      <c r="AA814">
        <v>11762.320009999999</v>
      </c>
      <c r="AB814">
        <v>11835.25225</v>
      </c>
      <c r="AC814">
        <v>11879.91015</v>
      </c>
      <c r="AD814">
        <v>11906.363380000001</v>
      </c>
      <c r="AE814">
        <v>11950.86105</v>
      </c>
      <c r="AF814">
        <v>12003.482540000001</v>
      </c>
      <c r="AG814">
        <v>12040.747890000001</v>
      </c>
      <c r="AH814">
        <v>12125.85353</v>
      </c>
      <c r="AI814">
        <v>12208.20175</v>
      </c>
      <c r="AJ814">
        <v>12292.954299999999</v>
      </c>
      <c r="AK814">
        <v>12381.19918</v>
      </c>
      <c r="AL814">
        <v>12470.13334</v>
      </c>
      <c r="AM814">
        <v>12557.443660000001</v>
      </c>
      <c r="AN814">
        <v>12655.89359</v>
      </c>
      <c r="AO814">
        <v>12757.56991</v>
      </c>
      <c r="AP814">
        <v>12862.68304</v>
      </c>
      <c r="AQ814">
        <v>12967.76989</v>
      </c>
      <c r="AR814">
        <v>13072.80539</v>
      </c>
      <c r="AS814">
        <v>13179.39567</v>
      </c>
      <c r="AT814">
        <v>13287.86591</v>
      </c>
      <c r="AU814">
        <v>13397.86578</v>
      </c>
      <c r="AV814">
        <v>13512.44253</v>
      </c>
    </row>
    <row r="815" spans="1:48" x14ac:dyDescent="0.25">
      <c r="A815" s="34" t="s">
        <v>2610</v>
      </c>
      <c r="B815">
        <v>17152.791243211901</v>
      </c>
      <c r="C815">
        <v>17428.184854849202</v>
      </c>
      <c r="D815">
        <v>17708.016960000001</v>
      </c>
      <c r="E815">
        <v>18112.561369999999</v>
      </c>
      <c r="F815">
        <v>17518.419549999999</v>
      </c>
      <c r="G815">
        <v>16362.927519999999</v>
      </c>
      <c r="H815">
        <v>16827.98198</v>
      </c>
      <c r="I815">
        <v>16777.81941</v>
      </c>
      <c r="J815">
        <v>16466.678179999999</v>
      </c>
      <c r="K815">
        <v>16557.79048</v>
      </c>
      <c r="L815">
        <v>16558.032370000001</v>
      </c>
      <c r="M815">
        <v>16533.744709999999</v>
      </c>
      <c r="N815">
        <v>16851.861970000002</v>
      </c>
      <c r="O815">
        <v>17695.714250000001</v>
      </c>
      <c r="P815">
        <v>17550.208780000001</v>
      </c>
      <c r="Q815">
        <v>18161.914939999999</v>
      </c>
      <c r="R815">
        <v>18119.480100000001</v>
      </c>
      <c r="S815">
        <v>18069.586749999999</v>
      </c>
      <c r="T815">
        <v>18168.637159999998</v>
      </c>
      <c r="U815">
        <v>18297.760409999999</v>
      </c>
      <c r="V815">
        <v>18384.074720000001</v>
      </c>
      <c r="W815">
        <v>18440.765200000002</v>
      </c>
      <c r="X815">
        <v>18586.71399</v>
      </c>
      <c r="Y815">
        <v>18676.51611</v>
      </c>
      <c r="Z815">
        <v>18770.960350000001</v>
      </c>
      <c r="AA815">
        <v>18861.36692</v>
      </c>
      <c r="AB815">
        <v>18947.574949999998</v>
      </c>
      <c r="AC815">
        <v>19021.284739999999</v>
      </c>
      <c r="AD815">
        <v>19036.446479999999</v>
      </c>
      <c r="AE815">
        <v>19085.928100000001</v>
      </c>
      <c r="AF815">
        <v>19151.355459999999</v>
      </c>
      <c r="AG815">
        <v>19170.324140000001</v>
      </c>
      <c r="AH815">
        <v>19288.624749999999</v>
      </c>
      <c r="AI815">
        <v>19400.748459999999</v>
      </c>
      <c r="AJ815">
        <v>19511.412769999999</v>
      </c>
      <c r="AK815">
        <v>19624.848979999999</v>
      </c>
      <c r="AL815">
        <v>19738.421549999999</v>
      </c>
      <c r="AM815">
        <v>19846.599419999999</v>
      </c>
      <c r="AN815">
        <v>19964.275979999999</v>
      </c>
      <c r="AO815">
        <v>20087.323690000001</v>
      </c>
      <c r="AP815">
        <v>20213.129349999999</v>
      </c>
      <c r="AQ815">
        <v>20338.939030000001</v>
      </c>
      <c r="AR815">
        <v>20460.143520000001</v>
      </c>
      <c r="AS815">
        <v>20584.745930000001</v>
      </c>
      <c r="AT815">
        <v>20711.2647</v>
      </c>
      <c r="AU815">
        <v>20839.290809999999</v>
      </c>
      <c r="AV815">
        <v>20972.66173</v>
      </c>
    </row>
    <row r="816" spans="1:48" x14ac:dyDescent="0.25">
      <c r="A816" s="34" t="s">
        <v>2611</v>
      </c>
      <c r="B816">
        <v>50367.815966588998</v>
      </c>
      <c r="C816">
        <v>51176.487543864299</v>
      </c>
      <c r="D816">
        <v>52303.678269999997</v>
      </c>
      <c r="E816">
        <v>53909.74265</v>
      </c>
      <c r="F816">
        <v>52568.680590000004</v>
      </c>
      <c r="G816">
        <v>48568.244850000003</v>
      </c>
      <c r="H816">
        <v>50274.752769999999</v>
      </c>
      <c r="I816">
        <v>51211.512730000002</v>
      </c>
      <c r="J816">
        <v>50030.464319999999</v>
      </c>
      <c r="K816">
        <v>49892.065439999998</v>
      </c>
      <c r="L816">
        <v>50720.668039999997</v>
      </c>
      <c r="M816">
        <v>51893.409870000003</v>
      </c>
      <c r="N816">
        <v>53072.810669999999</v>
      </c>
      <c r="O816">
        <v>55678.88076</v>
      </c>
      <c r="P816">
        <v>55367.470520000003</v>
      </c>
      <c r="Q816">
        <v>56049.768600000003</v>
      </c>
      <c r="R816">
        <v>56197.473830000003</v>
      </c>
      <c r="S816">
        <v>57718.793460000001</v>
      </c>
      <c r="T816">
        <v>58092.092369999998</v>
      </c>
      <c r="U816">
        <v>59095.661699999997</v>
      </c>
      <c r="V816">
        <v>59838.927190000002</v>
      </c>
      <c r="W816">
        <v>60406.408860000003</v>
      </c>
      <c r="X816">
        <v>60706.281000000003</v>
      </c>
      <c r="Y816">
        <v>61329.696389999997</v>
      </c>
      <c r="Z816">
        <v>62063.282709999999</v>
      </c>
      <c r="AA816">
        <v>62865.315640000001</v>
      </c>
      <c r="AB816">
        <v>63759.519119999997</v>
      </c>
      <c r="AC816">
        <v>64238.101920000001</v>
      </c>
      <c r="AD816">
        <v>64817.121509999997</v>
      </c>
      <c r="AE816">
        <v>65454.351360000001</v>
      </c>
      <c r="AF816">
        <v>66137.522700000001</v>
      </c>
      <c r="AG816">
        <v>66882.591329999996</v>
      </c>
      <c r="AH816">
        <v>67723.132370000007</v>
      </c>
      <c r="AI816">
        <v>68590.237800000003</v>
      </c>
      <c r="AJ816">
        <v>69500.405679999996</v>
      </c>
      <c r="AK816">
        <v>70439.555319999999</v>
      </c>
      <c r="AL816">
        <v>71389.167350000003</v>
      </c>
      <c r="AM816">
        <v>72294.141570000007</v>
      </c>
      <c r="AN816">
        <v>73283.082769999906</v>
      </c>
      <c r="AO816">
        <v>74268.699600000007</v>
      </c>
      <c r="AP816">
        <v>75274.786980000004</v>
      </c>
      <c r="AQ816">
        <v>76264.467980000001</v>
      </c>
      <c r="AR816">
        <v>77272.787509999995</v>
      </c>
      <c r="AS816">
        <v>78267.414279999997</v>
      </c>
      <c r="AT816">
        <v>79272.613089999999</v>
      </c>
      <c r="AU816">
        <v>80286.285210000002</v>
      </c>
      <c r="AV816">
        <v>81339.305540000001</v>
      </c>
    </row>
    <row r="817" spans="1:48" x14ac:dyDescent="0.25">
      <c r="A817" s="34" t="s">
        <v>2612</v>
      </c>
      <c r="B817">
        <v>11992.9284109326</v>
      </c>
      <c r="C817">
        <v>12185.478755792699</v>
      </c>
      <c r="D817">
        <v>12505.263430000001</v>
      </c>
      <c r="E817">
        <v>15685.09886</v>
      </c>
      <c r="F817">
        <v>14656.45937</v>
      </c>
      <c r="G817">
        <v>11388.10626</v>
      </c>
      <c r="H817">
        <v>14857.22207</v>
      </c>
      <c r="I817">
        <v>12979.85045</v>
      </c>
      <c r="J817">
        <v>16681.0154</v>
      </c>
      <c r="K817">
        <v>16382.036550000001</v>
      </c>
      <c r="L817">
        <v>18009.466710000001</v>
      </c>
      <c r="M817">
        <v>20054.94974</v>
      </c>
      <c r="N817">
        <v>18163.613819999999</v>
      </c>
      <c r="O817">
        <v>19486.338879999999</v>
      </c>
      <c r="P817">
        <v>19694.147819999998</v>
      </c>
      <c r="Q817">
        <v>20113.21602</v>
      </c>
      <c r="R817">
        <v>20106.341339999999</v>
      </c>
      <c r="S817">
        <v>19869.80935</v>
      </c>
      <c r="T817">
        <v>20024.661599999999</v>
      </c>
      <c r="U817">
        <v>20312.590670000001</v>
      </c>
      <c r="V817">
        <v>20535.634399999999</v>
      </c>
      <c r="W817">
        <v>20694.934069999999</v>
      </c>
      <c r="X817">
        <v>20821.255209999999</v>
      </c>
      <c r="Y817">
        <v>20984.51136</v>
      </c>
      <c r="Z817">
        <v>21167.202669999999</v>
      </c>
      <c r="AA817">
        <v>21358.553800000002</v>
      </c>
      <c r="AB817">
        <v>21563.3063</v>
      </c>
      <c r="AC817">
        <v>21737.446199999998</v>
      </c>
      <c r="AD817">
        <v>21923.203539999999</v>
      </c>
      <c r="AE817">
        <v>22126.183590000001</v>
      </c>
      <c r="AF817">
        <v>22346.207470000001</v>
      </c>
      <c r="AG817">
        <v>22584.78</v>
      </c>
      <c r="AH817">
        <v>22857.08006</v>
      </c>
      <c r="AI817">
        <v>23152.11087</v>
      </c>
      <c r="AJ817">
        <v>23462.094219999999</v>
      </c>
      <c r="AK817">
        <v>23785.72136</v>
      </c>
      <c r="AL817">
        <v>24117.750929999998</v>
      </c>
      <c r="AM817">
        <v>24448.99711</v>
      </c>
      <c r="AN817">
        <v>24804.007269999998</v>
      </c>
      <c r="AO817">
        <v>25161.011770000001</v>
      </c>
      <c r="AP817">
        <v>25517.288270000001</v>
      </c>
      <c r="AQ817">
        <v>25873.58178</v>
      </c>
      <c r="AR817">
        <v>26232.24135</v>
      </c>
      <c r="AS817">
        <v>26592.535680000001</v>
      </c>
      <c r="AT817">
        <v>26958.03959</v>
      </c>
      <c r="AU817">
        <v>27327.327369999999</v>
      </c>
      <c r="AV817">
        <v>27707.905030000002</v>
      </c>
    </row>
    <row r="818" spans="1:48" x14ac:dyDescent="0.25">
      <c r="A818" s="34" t="s">
        <v>2613</v>
      </c>
      <c r="B818">
        <v>18258.043132539598</v>
      </c>
      <c r="C818">
        <v>18551.181920763898</v>
      </c>
      <c r="D818">
        <v>18878.40192</v>
      </c>
      <c r="E818">
        <v>20030.872459999999</v>
      </c>
      <c r="F818">
        <v>20479.302060000002</v>
      </c>
      <c r="G818">
        <v>17012.038540000001</v>
      </c>
      <c r="H818">
        <v>18007.435440000001</v>
      </c>
      <c r="I818">
        <v>19463.932049999999</v>
      </c>
      <c r="J818">
        <v>19593.05701</v>
      </c>
      <c r="K818">
        <v>19452.781790000001</v>
      </c>
      <c r="L818">
        <v>19721.954160000001</v>
      </c>
      <c r="M818">
        <v>20651.585630000001</v>
      </c>
      <c r="N818">
        <v>20398.260579999998</v>
      </c>
      <c r="O818">
        <v>20447.106080000001</v>
      </c>
      <c r="P818">
        <v>21392.666369999999</v>
      </c>
      <c r="Q818">
        <v>21790.94152</v>
      </c>
      <c r="R818">
        <v>21601.870800000001</v>
      </c>
      <c r="S818">
        <v>21411.220789999999</v>
      </c>
      <c r="T818">
        <v>21441.113689999998</v>
      </c>
      <c r="U818">
        <v>21466.48977</v>
      </c>
      <c r="V818">
        <v>21720.930639999999</v>
      </c>
      <c r="W818">
        <v>21875.45534</v>
      </c>
      <c r="X818">
        <v>22012.22696</v>
      </c>
      <c r="Y818">
        <v>22153.272819999998</v>
      </c>
      <c r="Z818">
        <v>22378.580119999999</v>
      </c>
      <c r="AA818">
        <v>22639.089339999999</v>
      </c>
      <c r="AB818">
        <v>22916.840789999998</v>
      </c>
      <c r="AC818">
        <v>23171.190129999999</v>
      </c>
      <c r="AD818">
        <v>23429.618880000002</v>
      </c>
      <c r="AE818">
        <v>23731.723859999998</v>
      </c>
      <c r="AF818">
        <v>24062.840189999999</v>
      </c>
      <c r="AG818">
        <v>24422.34391</v>
      </c>
      <c r="AH818">
        <v>24840.102429999999</v>
      </c>
      <c r="AI818">
        <v>25288.559000000001</v>
      </c>
      <c r="AJ818">
        <v>25753.208719999999</v>
      </c>
      <c r="AK818">
        <v>26241.877359999999</v>
      </c>
      <c r="AL818">
        <v>26742.752560000001</v>
      </c>
      <c r="AM818">
        <v>27242.478739999999</v>
      </c>
      <c r="AN818">
        <v>27754.402959999999</v>
      </c>
      <c r="AO818">
        <v>28273.74194</v>
      </c>
      <c r="AP818">
        <v>28796.49365</v>
      </c>
      <c r="AQ818">
        <v>29318.550289999999</v>
      </c>
      <c r="AR818">
        <v>29844.510040000001</v>
      </c>
      <c r="AS818">
        <v>30377.786260000001</v>
      </c>
      <c r="AT818">
        <v>30918.136170000002</v>
      </c>
      <c r="AU818">
        <v>31465.008620000001</v>
      </c>
      <c r="AV818">
        <v>32029.373889999999</v>
      </c>
    </row>
    <row r="819" spans="1:48" x14ac:dyDescent="0.25">
      <c r="A819" s="34" t="s">
        <v>2614</v>
      </c>
      <c r="B819">
        <v>1555848.6373372599</v>
      </c>
      <c r="C819">
        <v>1580828.2904632101</v>
      </c>
      <c r="D819">
        <v>1596502.71</v>
      </c>
      <c r="E819">
        <v>1655141.2949999999</v>
      </c>
      <c r="F819">
        <v>1663266.889</v>
      </c>
      <c r="G819">
        <v>1587929.145</v>
      </c>
      <c r="H819">
        <v>1633324.4180000001</v>
      </c>
      <c r="I819">
        <v>1664294.3370000001</v>
      </c>
      <c r="J819">
        <v>1670957.4469999999</v>
      </c>
      <c r="K819">
        <v>1678351.22</v>
      </c>
      <c r="L819">
        <v>1702905.8940000001</v>
      </c>
      <c r="M819">
        <v>1733835.38</v>
      </c>
      <c r="N819">
        <v>1757345.5319999999</v>
      </c>
      <c r="O819">
        <v>1821765.794</v>
      </c>
      <c r="P819">
        <v>1873553.764</v>
      </c>
      <c r="Q819">
        <v>1933408.2120000001</v>
      </c>
      <c r="R819">
        <v>1947825.1270000001</v>
      </c>
      <c r="S819">
        <v>1995134.794</v>
      </c>
      <c r="T819">
        <v>2011966.4180000001</v>
      </c>
      <c r="U819">
        <v>2048288.074</v>
      </c>
      <c r="V819">
        <v>2074033.63</v>
      </c>
      <c r="W819">
        <v>2091941.4380000001</v>
      </c>
      <c r="X819">
        <v>2100008.537</v>
      </c>
      <c r="Y819">
        <v>2115981.0260000001</v>
      </c>
      <c r="Z819">
        <v>2135025.0989999999</v>
      </c>
      <c r="AA819">
        <v>2155654.2439999999</v>
      </c>
      <c r="AB819">
        <v>2178359.0410000002</v>
      </c>
      <c r="AC819">
        <v>2195451.327</v>
      </c>
      <c r="AD819">
        <v>2216783.3330000001</v>
      </c>
      <c r="AE819">
        <v>2239668.216</v>
      </c>
      <c r="AF819">
        <v>2264078.3990000002</v>
      </c>
      <c r="AG819">
        <v>2291924.29</v>
      </c>
      <c r="AH819">
        <v>2321348.969</v>
      </c>
      <c r="AI819">
        <v>2352338.8629999999</v>
      </c>
      <c r="AJ819">
        <v>2384982.7930000001</v>
      </c>
      <c r="AK819">
        <v>2418857.4879999999</v>
      </c>
      <c r="AL819">
        <v>2453355.781</v>
      </c>
      <c r="AM819">
        <v>2487694.2990000001</v>
      </c>
      <c r="AN819">
        <v>2524181.7680000002</v>
      </c>
      <c r="AO819">
        <v>2560585.1680000001</v>
      </c>
      <c r="AP819">
        <v>2597439.699</v>
      </c>
      <c r="AQ819">
        <v>2633825.2340000002</v>
      </c>
      <c r="AR819">
        <v>2670878.5720000002</v>
      </c>
      <c r="AS819">
        <v>2707784.659</v>
      </c>
      <c r="AT819">
        <v>2745161.5610000002</v>
      </c>
      <c r="AU819">
        <v>2782910.6660000002</v>
      </c>
      <c r="AV819">
        <v>2821939.6370000001</v>
      </c>
    </row>
    <row r="820" spans="1:48" x14ac:dyDescent="0.25">
      <c r="A820" s="34" t="s">
        <v>2615</v>
      </c>
      <c r="B820">
        <v>332896.66095195001</v>
      </c>
      <c r="C820">
        <v>338241.42452201003</v>
      </c>
      <c r="D820">
        <v>343671.97950000002</v>
      </c>
      <c r="E820">
        <v>348361.42869999999</v>
      </c>
      <c r="F820">
        <v>350513.88380000001</v>
      </c>
      <c r="G820">
        <v>356893.1874</v>
      </c>
      <c r="H820">
        <v>360547.36940000003</v>
      </c>
      <c r="I820">
        <v>365510.4057</v>
      </c>
      <c r="J820">
        <v>371864.14769999997</v>
      </c>
      <c r="K820">
        <v>377993.79749999999</v>
      </c>
      <c r="L820">
        <v>381255.1741</v>
      </c>
      <c r="M820">
        <v>385085.6973</v>
      </c>
      <c r="N820">
        <v>389788.18170000002</v>
      </c>
      <c r="O820">
        <v>395085.06929999997</v>
      </c>
      <c r="P820">
        <v>399113.41</v>
      </c>
      <c r="Q820">
        <v>402882.48629999999</v>
      </c>
      <c r="R820">
        <v>408553.99770000001</v>
      </c>
      <c r="S820">
        <v>414089.59039999999</v>
      </c>
      <c r="T820">
        <v>419434.56300000002</v>
      </c>
      <c r="U820">
        <v>425902.29369999998</v>
      </c>
      <c r="V820">
        <v>431949.44380000001</v>
      </c>
      <c r="W820">
        <v>436820.32919999998</v>
      </c>
      <c r="X820">
        <v>441181.73139999999</v>
      </c>
      <c r="Y820">
        <v>445427.53580000001</v>
      </c>
      <c r="Z820">
        <v>449728.82539999997</v>
      </c>
      <c r="AA820">
        <v>454063.60960000003</v>
      </c>
      <c r="AB820">
        <v>458486.96990000003</v>
      </c>
      <c r="AC820">
        <v>463048.10639999999</v>
      </c>
      <c r="AD820">
        <v>467804.24560000002</v>
      </c>
      <c r="AE820">
        <v>472775.02480000001</v>
      </c>
      <c r="AF820">
        <v>478042.4804</v>
      </c>
      <c r="AG820">
        <v>483720.56390000001</v>
      </c>
      <c r="AH820">
        <v>489841.48619999998</v>
      </c>
      <c r="AI820">
        <v>496503.80900000001</v>
      </c>
      <c r="AJ820">
        <v>503563.50339999999</v>
      </c>
      <c r="AK820">
        <v>510961.86700000003</v>
      </c>
      <c r="AL820">
        <v>518616.69839999999</v>
      </c>
      <c r="AM820">
        <v>526540.77980000002</v>
      </c>
      <c r="AN820">
        <v>534716.14469999995</v>
      </c>
      <c r="AO820">
        <v>543008.3983</v>
      </c>
      <c r="AP820">
        <v>551350.17669999995</v>
      </c>
      <c r="AQ820">
        <v>559692.13670000003</v>
      </c>
      <c r="AR820">
        <v>568042.58900000004</v>
      </c>
      <c r="AS820">
        <v>576423.88749999995</v>
      </c>
      <c r="AT820">
        <v>584873.22759999998</v>
      </c>
      <c r="AU820">
        <v>593388.92830000003</v>
      </c>
      <c r="AV820">
        <v>601977.25769999996</v>
      </c>
    </row>
    <row r="821" spans="1:48" x14ac:dyDescent="0.25">
      <c r="A821" s="35" t="s">
        <v>2616</v>
      </c>
      <c r="B821">
        <v>0.96116878123798499</v>
      </c>
      <c r="C821">
        <v>0.98039215686274495</v>
      </c>
      <c r="D821">
        <v>0.97846833320000004</v>
      </c>
      <c r="E821">
        <v>0.98064084029999998</v>
      </c>
      <c r="F821">
        <v>1.004171967</v>
      </c>
      <c r="G821">
        <v>1.000688644</v>
      </c>
      <c r="H821">
        <v>0.98735715729999995</v>
      </c>
      <c r="I821">
        <v>0.99770939150000004</v>
      </c>
      <c r="J821">
        <v>1.0033135259999999</v>
      </c>
      <c r="K821">
        <v>1.0215177049999999</v>
      </c>
      <c r="L821">
        <v>1.0211719939999999</v>
      </c>
      <c r="M821">
        <v>1.0225761950000001</v>
      </c>
      <c r="N821">
        <v>1.0421368040000001</v>
      </c>
      <c r="O821">
        <v>1.0654094789999999</v>
      </c>
      <c r="P821">
        <v>1.101654369</v>
      </c>
      <c r="Q821">
        <v>1.1375370810000001</v>
      </c>
      <c r="R821">
        <v>1.1602372590000001</v>
      </c>
      <c r="S821">
        <v>1.1833789910000001</v>
      </c>
      <c r="T821">
        <v>1.2070081930000001</v>
      </c>
      <c r="U821">
        <v>1.231092039</v>
      </c>
      <c r="V821">
        <v>1.255792026</v>
      </c>
      <c r="W821">
        <v>1.2809335500000001</v>
      </c>
      <c r="X821">
        <v>1.3063768010000001</v>
      </c>
      <c r="Y821">
        <v>1.332168212</v>
      </c>
      <c r="Z821">
        <v>1.3582824410000001</v>
      </c>
      <c r="AA821">
        <v>1.384732063</v>
      </c>
      <c r="AB821">
        <v>1.411551212</v>
      </c>
      <c r="AC821">
        <v>1.438836037</v>
      </c>
      <c r="AD821">
        <v>1.466704284</v>
      </c>
      <c r="AE821">
        <v>1.4951827710000001</v>
      </c>
      <c r="AF821">
        <v>1.524309395</v>
      </c>
      <c r="AG821">
        <v>1.554133744</v>
      </c>
      <c r="AH821">
        <v>1.5846072490000001</v>
      </c>
      <c r="AI821">
        <v>1.615756931</v>
      </c>
      <c r="AJ821">
        <v>1.647554813</v>
      </c>
      <c r="AK821">
        <v>1.679991306</v>
      </c>
      <c r="AL821">
        <v>1.713063011</v>
      </c>
      <c r="AM821">
        <v>1.7466927430000001</v>
      </c>
      <c r="AN821">
        <v>1.780889604</v>
      </c>
      <c r="AO821">
        <v>1.8157045409999999</v>
      </c>
      <c r="AP821">
        <v>1.8511654099999999</v>
      </c>
      <c r="AQ821">
        <v>1.8872796270000001</v>
      </c>
      <c r="AR821">
        <v>1.924048749</v>
      </c>
      <c r="AS821">
        <v>1.961509009</v>
      </c>
      <c r="AT821">
        <v>1.9996771689999999</v>
      </c>
      <c r="AU821">
        <v>2.038574772</v>
      </c>
      <c r="AV821">
        <v>2.0783465749999999</v>
      </c>
    </row>
    <row r="822" spans="1:48" x14ac:dyDescent="0.25">
      <c r="A822" s="35" t="s">
        <v>2617</v>
      </c>
      <c r="B822">
        <v>0.96116878123798499</v>
      </c>
      <c r="C822">
        <v>0.98039215686274495</v>
      </c>
      <c r="D822">
        <v>0.99320766169999997</v>
      </c>
      <c r="E822">
        <v>0.99852684729999996</v>
      </c>
      <c r="F822">
        <v>1.018994411</v>
      </c>
      <c r="G822">
        <v>1.0123757950000001</v>
      </c>
      <c r="H822">
        <v>1.0060490049999999</v>
      </c>
      <c r="I822">
        <v>0.99976931599999996</v>
      </c>
      <c r="J822">
        <v>1.006012063</v>
      </c>
      <c r="K822">
        <v>1.0148595030000001</v>
      </c>
      <c r="L822">
        <v>1.026408421</v>
      </c>
      <c r="M822">
        <v>1.0306626679999999</v>
      </c>
      <c r="N822">
        <v>1.0380908579999999</v>
      </c>
      <c r="O822">
        <v>1.0554712399999999</v>
      </c>
      <c r="P822">
        <v>1.079742564</v>
      </c>
      <c r="Q822">
        <v>1.1246170609999999</v>
      </c>
      <c r="R822">
        <v>1.1470900559999999</v>
      </c>
      <c r="S822">
        <v>1.169995363</v>
      </c>
      <c r="T822">
        <v>1.1933561189999999</v>
      </c>
      <c r="U822">
        <v>1.2171674219999999</v>
      </c>
      <c r="V822">
        <v>1.2416369140000001</v>
      </c>
      <c r="W822">
        <v>1.2665308529999999</v>
      </c>
      <c r="X822">
        <v>1.2916858819999999</v>
      </c>
      <c r="Y822">
        <v>1.3172145630000001</v>
      </c>
      <c r="Z822">
        <v>1.3430814740000001</v>
      </c>
      <c r="AA822">
        <v>1.3692954550000001</v>
      </c>
      <c r="AB822">
        <v>1.3958814049999999</v>
      </c>
      <c r="AC822">
        <v>1.4229280820000001</v>
      </c>
      <c r="AD822">
        <v>1.450540374</v>
      </c>
      <c r="AE822">
        <v>1.4787336760000001</v>
      </c>
      <c r="AF822">
        <v>1.5075369569999999</v>
      </c>
      <c r="AG822">
        <v>1.537011415</v>
      </c>
      <c r="AH822">
        <v>1.567113287</v>
      </c>
      <c r="AI822">
        <v>1.5978737380000001</v>
      </c>
      <c r="AJ822">
        <v>1.6292735540000001</v>
      </c>
      <c r="AK822">
        <v>1.6613056239999999</v>
      </c>
      <c r="AL822">
        <v>1.693975314</v>
      </c>
      <c r="AM822">
        <v>1.7272133949999999</v>
      </c>
      <c r="AN822">
        <v>1.761019718</v>
      </c>
      <c r="AO822">
        <v>1.795436915</v>
      </c>
      <c r="AP822">
        <v>1.8304892909999999</v>
      </c>
      <c r="AQ822">
        <v>1.8661896250000001</v>
      </c>
      <c r="AR822">
        <v>1.9025626609999999</v>
      </c>
      <c r="AS822">
        <v>1.939621445</v>
      </c>
      <c r="AT822">
        <v>1.977381388</v>
      </c>
      <c r="AU822">
        <v>2.0158628599999999</v>
      </c>
      <c r="AV822">
        <v>2.0551826599999998</v>
      </c>
    </row>
    <row r="823" spans="1:48" x14ac:dyDescent="0.25">
      <c r="A823" s="35" t="s">
        <v>2618</v>
      </c>
      <c r="B823">
        <v>0.96116878123798499</v>
      </c>
      <c r="C823">
        <v>0.98039215686274495</v>
      </c>
      <c r="D823">
        <v>0.98848101600000005</v>
      </c>
      <c r="E823">
        <v>1.00869853</v>
      </c>
      <c r="F823">
        <v>1.039117882</v>
      </c>
      <c r="G823">
        <v>1.072234329</v>
      </c>
      <c r="H823">
        <v>1.0633437109999999</v>
      </c>
      <c r="I823">
        <v>1.066539498</v>
      </c>
      <c r="J823">
        <v>1.069990346</v>
      </c>
      <c r="K823">
        <v>1.0848050359999999</v>
      </c>
      <c r="L823">
        <v>1.1146839159999999</v>
      </c>
      <c r="M823">
        <v>1.1417137749999999</v>
      </c>
      <c r="N823">
        <v>1.159707633</v>
      </c>
      <c r="O823">
        <v>1.179756451</v>
      </c>
      <c r="P823">
        <v>1.19289041</v>
      </c>
      <c r="Q823">
        <v>1.2228403379999999</v>
      </c>
      <c r="R823">
        <v>1.247284847</v>
      </c>
      <c r="S823">
        <v>1.2722459669999999</v>
      </c>
      <c r="T823">
        <v>1.2976830989999999</v>
      </c>
      <c r="U823">
        <v>1.3236378280000001</v>
      </c>
      <c r="V823">
        <v>1.3501508499999999</v>
      </c>
      <c r="W823">
        <v>1.377192389</v>
      </c>
      <c r="X823">
        <v>1.404610345</v>
      </c>
      <c r="Y823">
        <v>1.432448605</v>
      </c>
      <c r="Z823">
        <v>1.4606980519999999</v>
      </c>
      <c r="AA823">
        <v>1.4893390870000001</v>
      </c>
      <c r="AB823">
        <v>1.5184121939999999</v>
      </c>
      <c r="AC823">
        <v>1.5480095229999999</v>
      </c>
      <c r="AD823">
        <v>1.578177349</v>
      </c>
      <c r="AE823">
        <v>1.608960902</v>
      </c>
      <c r="AF823">
        <v>1.640404178</v>
      </c>
      <c r="AG823">
        <v>1.6725450740000001</v>
      </c>
      <c r="AH823">
        <v>1.7053744159999999</v>
      </c>
      <c r="AI823">
        <v>1.738912056</v>
      </c>
      <c r="AJ823">
        <v>1.7731451039999999</v>
      </c>
      <c r="AK823">
        <v>1.8080596920000001</v>
      </c>
      <c r="AL823">
        <v>1.8436709010000001</v>
      </c>
      <c r="AM823">
        <v>1.8799132700000001</v>
      </c>
      <c r="AN823">
        <v>1.9168364819999999</v>
      </c>
      <c r="AO823">
        <v>1.954424186</v>
      </c>
      <c r="AP823">
        <v>1.9927038960000001</v>
      </c>
      <c r="AQ823">
        <v>2.0316937429999999</v>
      </c>
      <c r="AR823">
        <v>2.0714264880000002</v>
      </c>
      <c r="AS823">
        <v>2.1119143089999999</v>
      </c>
      <c r="AT823">
        <v>2.1531732560000001</v>
      </c>
      <c r="AU823">
        <v>2.1952224290000002</v>
      </c>
      <c r="AV823">
        <v>2.2381720450000002</v>
      </c>
    </row>
    <row r="824" spans="1:48" x14ac:dyDescent="0.25">
      <c r="A824" s="35" t="s">
        <v>2619</v>
      </c>
      <c r="B824">
        <v>0.96116878123798499</v>
      </c>
      <c r="C824">
        <v>0.98039215686274495</v>
      </c>
      <c r="D824">
        <v>0.98887061919999997</v>
      </c>
      <c r="E824">
        <v>1.0011352330000001</v>
      </c>
      <c r="F824">
        <v>1.0372236340000001</v>
      </c>
      <c r="G824">
        <v>1.0945623069999999</v>
      </c>
      <c r="H824">
        <v>1.1188193820000001</v>
      </c>
      <c r="I824">
        <v>1.075840624</v>
      </c>
      <c r="J824">
        <v>1.077303034</v>
      </c>
      <c r="K824">
        <v>1.1023663399999999</v>
      </c>
      <c r="L824">
        <v>1.1176935379999999</v>
      </c>
      <c r="M824">
        <v>1.139448392</v>
      </c>
      <c r="N824">
        <v>1.137435867</v>
      </c>
      <c r="O824">
        <v>1.134356806</v>
      </c>
      <c r="P824">
        <v>1.145701681</v>
      </c>
      <c r="Q824">
        <v>1.1767084539999999</v>
      </c>
      <c r="R824">
        <v>1.200114956</v>
      </c>
      <c r="S824">
        <v>1.223780468</v>
      </c>
      <c r="T824">
        <v>1.2476514190000001</v>
      </c>
      <c r="U824">
        <v>1.2717312860000001</v>
      </c>
      <c r="V824">
        <v>1.2967805290000001</v>
      </c>
      <c r="W824">
        <v>1.3222643869999999</v>
      </c>
      <c r="X824">
        <v>1.3482674020000001</v>
      </c>
      <c r="Y824">
        <v>1.374675818</v>
      </c>
      <c r="Z824">
        <v>1.4012937759999999</v>
      </c>
      <c r="AA824">
        <v>1.4282018249999999</v>
      </c>
      <c r="AB824">
        <v>1.4554596449999999</v>
      </c>
      <c r="AC824">
        <v>1.483198797</v>
      </c>
      <c r="AD824">
        <v>1.511481225</v>
      </c>
      <c r="AE824">
        <v>1.5404097480000001</v>
      </c>
      <c r="AF824">
        <v>1.5699986500000001</v>
      </c>
      <c r="AG824">
        <v>1.6002893140000001</v>
      </c>
      <c r="AH824">
        <v>1.631334042</v>
      </c>
      <c r="AI824">
        <v>1.663098272</v>
      </c>
      <c r="AJ824">
        <v>1.695521281</v>
      </c>
      <c r="AK824">
        <v>1.72858556</v>
      </c>
      <c r="AL824">
        <v>1.7623115380000001</v>
      </c>
      <c r="AM824">
        <v>1.7961483810000001</v>
      </c>
      <c r="AN824">
        <v>1.8305005590000001</v>
      </c>
      <c r="AO824">
        <v>1.865372993</v>
      </c>
      <c r="AP824">
        <v>1.9007849670000001</v>
      </c>
      <c r="AQ824">
        <v>1.936763142</v>
      </c>
      <c r="AR824">
        <v>1.973662695</v>
      </c>
      <c r="AS824">
        <v>2.0112222219999998</v>
      </c>
      <c r="AT824">
        <v>2.0494696729999999</v>
      </c>
      <c r="AU824">
        <v>2.0884267259999998</v>
      </c>
      <c r="AV824">
        <v>2.1282746810000002</v>
      </c>
    </row>
    <row r="825" spans="1:48" x14ac:dyDescent="0.25">
      <c r="A825" s="35" t="s">
        <v>2620</v>
      </c>
      <c r="B825">
        <v>0.96116878123798499</v>
      </c>
      <c r="C825">
        <v>0.98039215686274495</v>
      </c>
      <c r="D825">
        <v>0.98656909950000005</v>
      </c>
      <c r="E825">
        <v>0.99709529360000004</v>
      </c>
      <c r="F825">
        <v>1.0351963609999999</v>
      </c>
      <c r="G825">
        <v>1.097694266</v>
      </c>
      <c r="H825">
        <v>1.1207901929999999</v>
      </c>
      <c r="I825">
        <v>1.0740772700000001</v>
      </c>
      <c r="J825">
        <v>1.084596546</v>
      </c>
      <c r="K825">
        <v>1.1113958820000001</v>
      </c>
      <c r="L825">
        <v>1.1250437719999999</v>
      </c>
      <c r="M825">
        <v>1.150390939</v>
      </c>
      <c r="N825">
        <v>1.148043621</v>
      </c>
      <c r="O825">
        <v>1.146579048</v>
      </c>
      <c r="P825">
        <v>1.160050027</v>
      </c>
      <c r="Q825">
        <v>1.191746414</v>
      </c>
      <c r="R825">
        <v>1.2154315659999999</v>
      </c>
      <c r="S825">
        <v>1.2394711380000001</v>
      </c>
      <c r="T825">
        <v>1.263771577</v>
      </c>
      <c r="U825">
        <v>1.2883519779999999</v>
      </c>
      <c r="V825">
        <v>1.313641259</v>
      </c>
      <c r="W825">
        <v>1.339400428</v>
      </c>
      <c r="X825">
        <v>1.3657134440000001</v>
      </c>
      <c r="Y825">
        <v>1.392622067</v>
      </c>
      <c r="Z825">
        <v>1.4197365129999999</v>
      </c>
      <c r="AA825">
        <v>1.447183981</v>
      </c>
      <c r="AB825">
        <v>1.4750186460000001</v>
      </c>
      <c r="AC825">
        <v>1.503390365</v>
      </c>
      <c r="AD825">
        <v>1.5322651890000001</v>
      </c>
      <c r="AE825">
        <v>1.561768587</v>
      </c>
      <c r="AF825">
        <v>1.591928716</v>
      </c>
      <c r="AG825">
        <v>1.6227792560000001</v>
      </c>
      <c r="AH825">
        <v>1.6543699540000001</v>
      </c>
      <c r="AI825">
        <v>1.686667731</v>
      </c>
      <c r="AJ825">
        <v>1.719635671</v>
      </c>
      <c r="AK825">
        <v>1.753257606</v>
      </c>
      <c r="AL825">
        <v>1.787550728</v>
      </c>
      <c r="AM825">
        <v>1.821877956</v>
      </c>
      <c r="AN825">
        <v>1.8568660020000001</v>
      </c>
      <c r="AO825">
        <v>1.8924172800000001</v>
      </c>
      <c r="AP825">
        <v>1.9285081820000001</v>
      </c>
      <c r="AQ825">
        <v>1.9651558309999999</v>
      </c>
      <c r="AR825">
        <v>2.002728281</v>
      </c>
      <c r="AS825">
        <v>2.040997623</v>
      </c>
      <c r="AT825">
        <v>2.079968746</v>
      </c>
      <c r="AU825">
        <v>2.1196543490000002</v>
      </c>
      <c r="AV825">
        <v>2.1604684980000002</v>
      </c>
    </row>
    <row r="826" spans="1:48" x14ac:dyDescent="0.25">
      <c r="A826" s="35" t="s">
        <v>2621</v>
      </c>
      <c r="B826">
        <v>0.96116878123798499</v>
      </c>
      <c r="C826">
        <v>0.98039215686274495</v>
      </c>
      <c r="D826">
        <v>0.98899711749999997</v>
      </c>
      <c r="E826">
        <v>0.99949498999999997</v>
      </c>
      <c r="F826">
        <v>1.027505245</v>
      </c>
      <c r="G826">
        <v>1.073601611</v>
      </c>
      <c r="H826">
        <v>1.079664183</v>
      </c>
      <c r="I826">
        <v>1.0844916440000001</v>
      </c>
      <c r="J826">
        <v>1.1039037519999999</v>
      </c>
      <c r="K826">
        <v>1.11396216</v>
      </c>
      <c r="L826">
        <v>1.1254032009999999</v>
      </c>
      <c r="M826">
        <v>1.135948178</v>
      </c>
      <c r="N826">
        <v>1.154697407</v>
      </c>
      <c r="O826">
        <v>1.1920385090000001</v>
      </c>
      <c r="P826">
        <v>1.2247245840000001</v>
      </c>
      <c r="Q826">
        <v>1.266993561</v>
      </c>
      <c r="R826">
        <v>1.292278375</v>
      </c>
      <c r="S826">
        <v>1.3178920089999999</v>
      </c>
      <c r="T826">
        <v>1.3438117599999999</v>
      </c>
      <c r="U826">
        <v>1.370021798</v>
      </c>
      <c r="V826">
        <v>1.397134635</v>
      </c>
      <c r="W826">
        <v>1.4246207120000001</v>
      </c>
      <c r="X826">
        <v>1.4526649650000001</v>
      </c>
      <c r="Y826">
        <v>1.481137022</v>
      </c>
      <c r="Z826">
        <v>1.5099206110000001</v>
      </c>
      <c r="AA826">
        <v>1.538964566</v>
      </c>
      <c r="AB826">
        <v>1.5685570280000001</v>
      </c>
      <c r="AC826">
        <v>1.598646327</v>
      </c>
      <c r="AD826">
        <v>1.6293465600000001</v>
      </c>
      <c r="AE826">
        <v>1.660707806</v>
      </c>
      <c r="AF826">
        <v>1.6927302099999999</v>
      </c>
      <c r="AG826">
        <v>1.7254610429999999</v>
      </c>
      <c r="AH826">
        <v>1.7589523220000001</v>
      </c>
      <c r="AI826">
        <v>1.793190262</v>
      </c>
      <c r="AJ826">
        <v>1.828138247</v>
      </c>
      <c r="AK826">
        <v>1.863785585</v>
      </c>
      <c r="AL826">
        <v>1.9001535169999999</v>
      </c>
      <c r="AM826">
        <v>1.9368810599999999</v>
      </c>
      <c r="AN826">
        <v>1.974215394</v>
      </c>
      <c r="AO826">
        <v>2.012171146</v>
      </c>
      <c r="AP826">
        <v>2.0507658480000002</v>
      </c>
      <c r="AQ826">
        <v>2.0900189259999999</v>
      </c>
      <c r="AR826">
        <v>2.1301736120000001</v>
      </c>
      <c r="AS826">
        <v>2.1710753930000002</v>
      </c>
      <c r="AT826">
        <v>2.212733617</v>
      </c>
      <c r="AU826">
        <v>2.2551714199999999</v>
      </c>
      <c r="AV826">
        <v>2.2985197909999999</v>
      </c>
    </row>
    <row r="827" spans="1:48" x14ac:dyDescent="0.25">
      <c r="A827" s="35" t="s">
        <v>2622</v>
      </c>
      <c r="B827">
        <v>0.96116878123798499</v>
      </c>
      <c r="C827">
        <v>0.98039215686274495</v>
      </c>
      <c r="D827">
        <v>0.98861014759999999</v>
      </c>
      <c r="E827">
        <v>1.0012526020000001</v>
      </c>
      <c r="F827">
        <v>1.012499397</v>
      </c>
      <c r="G827">
        <v>1.0114043960000001</v>
      </c>
      <c r="H827">
        <v>1.018743328</v>
      </c>
      <c r="I827">
        <v>1.0275339269999999</v>
      </c>
      <c r="J827">
        <v>1.0409517829999999</v>
      </c>
      <c r="K827">
        <v>1.043146455</v>
      </c>
      <c r="L827">
        <v>1.0464842459999999</v>
      </c>
      <c r="M827">
        <v>1.0466173160000001</v>
      </c>
      <c r="N827">
        <v>1.042273381</v>
      </c>
      <c r="O827">
        <v>1.0515627249999999</v>
      </c>
      <c r="P827">
        <v>1.0738161070000001</v>
      </c>
      <c r="Q827">
        <v>1.0984775250000001</v>
      </c>
      <c r="R827">
        <v>1.1202109739999999</v>
      </c>
      <c r="S827">
        <v>1.1416459430000001</v>
      </c>
      <c r="T827">
        <v>1.1628125419999999</v>
      </c>
      <c r="U827">
        <v>1.183661904</v>
      </c>
      <c r="V827">
        <v>1.206302505</v>
      </c>
      <c r="W827">
        <v>1.2292080910000001</v>
      </c>
      <c r="X827">
        <v>1.252892836</v>
      </c>
      <c r="Y827">
        <v>1.2769271170000001</v>
      </c>
      <c r="Z827">
        <v>1.3011612640000001</v>
      </c>
      <c r="AA827">
        <v>1.325652823</v>
      </c>
      <c r="AB827">
        <v>1.35045499</v>
      </c>
      <c r="AC827">
        <v>1.3756390999999999</v>
      </c>
      <c r="AD827">
        <v>1.401345174</v>
      </c>
      <c r="AE827">
        <v>1.4276764049999999</v>
      </c>
      <c r="AF827">
        <v>1.4545281809999999</v>
      </c>
      <c r="AG827">
        <v>1.4819628730000001</v>
      </c>
      <c r="AH827">
        <v>1.510195068</v>
      </c>
      <c r="AI827">
        <v>1.5390577110000001</v>
      </c>
      <c r="AJ827">
        <v>1.5685275830000001</v>
      </c>
      <c r="AK827">
        <v>1.5985870369999999</v>
      </c>
      <c r="AL827">
        <v>1.6292622029999999</v>
      </c>
      <c r="AM827">
        <v>1.6593781480000001</v>
      </c>
      <c r="AN827">
        <v>1.6897965800000001</v>
      </c>
      <c r="AO827">
        <v>1.7205585400000001</v>
      </c>
      <c r="AP827">
        <v>1.7516859819999999</v>
      </c>
      <c r="AQ827">
        <v>1.7831975419999999</v>
      </c>
      <c r="AR827">
        <v>1.8159290210000001</v>
      </c>
      <c r="AS827">
        <v>1.849227631</v>
      </c>
      <c r="AT827">
        <v>1.8830987239999999</v>
      </c>
      <c r="AU827">
        <v>1.917558417</v>
      </c>
      <c r="AV827">
        <v>1.9527286230000001</v>
      </c>
    </row>
    <row r="828" spans="1:48" x14ac:dyDescent="0.25">
      <c r="A828" s="35" t="s">
        <v>2623</v>
      </c>
      <c r="B828">
        <v>0.96116878123798499</v>
      </c>
      <c r="C828">
        <v>0.98039215686274495</v>
      </c>
      <c r="D828">
        <v>0.98802598610000003</v>
      </c>
      <c r="E828">
        <v>0.997784432</v>
      </c>
      <c r="F828">
        <v>1.0235215479999999</v>
      </c>
      <c r="G828">
        <v>0.99963628449999997</v>
      </c>
      <c r="H828">
        <v>1.0039650840000001</v>
      </c>
      <c r="I828">
        <v>1.034299227</v>
      </c>
      <c r="J828">
        <v>1.0739169310000001</v>
      </c>
      <c r="K828">
        <v>1.080757601</v>
      </c>
      <c r="L828">
        <v>1.0683099730000001</v>
      </c>
      <c r="M828">
        <v>1.0281328970000001</v>
      </c>
      <c r="N828">
        <v>0.98673411639999997</v>
      </c>
      <c r="O828">
        <v>0.98587154129999999</v>
      </c>
      <c r="P828">
        <v>1.0206955040000001</v>
      </c>
      <c r="Q828">
        <v>1.0388022180000001</v>
      </c>
      <c r="R828">
        <v>1.0597325849999999</v>
      </c>
      <c r="S828">
        <v>1.0810399129999999</v>
      </c>
      <c r="T828">
        <v>1.1026426380000001</v>
      </c>
      <c r="U828">
        <v>1.12458747</v>
      </c>
      <c r="V828">
        <v>1.1472275759999999</v>
      </c>
      <c r="W828">
        <v>1.1702955020000001</v>
      </c>
      <c r="X828">
        <v>1.1936702159999999</v>
      </c>
      <c r="Y828">
        <v>1.217415973</v>
      </c>
      <c r="Z828">
        <v>1.2414461269999999</v>
      </c>
      <c r="AA828">
        <v>1.2658127830000001</v>
      </c>
      <c r="AB828">
        <v>1.2905382350000001</v>
      </c>
      <c r="AC828">
        <v>1.31564697</v>
      </c>
      <c r="AD828">
        <v>1.3412481110000001</v>
      </c>
      <c r="AE828">
        <v>1.36741632</v>
      </c>
      <c r="AF828">
        <v>1.39411156</v>
      </c>
      <c r="AG828">
        <v>1.4213687260000001</v>
      </c>
      <c r="AH828">
        <v>1.4492798140000001</v>
      </c>
      <c r="AI828">
        <v>1.477771596</v>
      </c>
      <c r="AJ828">
        <v>1.506850421</v>
      </c>
      <c r="AK828">
        <v>1.536538771</v>
      </c>
      <c r="AL828">
        <v>1.566811285</v>
      </c>
      <c r="AM828">
        <v>1.5976985459999999</v>
      </c>
      <c r="AN828">
        <v>1.6291401109999999</v>
      </c>
      <c r="AO828">
        <v>1.6611753680000001</v>
      </c>
      <c r="AP828">
        <v>1.693863825</v>
      </c>
      <c r="AQ828">
        <v>1.7271724260000001</v>
      </c>
      <c r="AR828">
        <v>1.7610446479999999</v>
      </c>
      <c r="AS828">
        <v>1.7955468859999999</v>
      </c>
      <c r="AT828">
        <v>1.8306949640000001</v>
      </c>
      <c r="AU828">
        <v>1.8665103119999999</v>
      </c>
      <c r="AV828">
        <v>1.9030953399999999</v>
      </c>
    </row>
    <row r="829" spans="1:48" x14ac:dyDescent="0.25">
      <c r="A829" s="35" t="s">
        <v>2624</v>
      </c>
      <c r="B829">
        <v>0.96116878123798499</v>
      </c>
      <c r="C829">
        <v>0.98039215686274495</v>
      </c>
      <c r="D829">
        <v>0.99194449890000003</v>
      </c>
      <c r="E829">
        <v>0.99642791210000003</v>
      </c>
      <c r="F829">
        <v>1.014452033</v>
      </c>
      <c r="G829">
        <v>1.067060159</v>
      </c>
      <c r="H829">
        <v>1.0893717869999999</v>
      </c>
      <c r="I829">
        <v>1.082222794</v>
      </c>
      <c r="J829">
        <v>1.0966278309999999</v>
      </c>
      <c r="K829">
        <v>1.1273455189999999</v>
      </c>
      <c r="L829">
        <v>1.1645891340000001</v>
      </c>
      <c r="M829">
        <v>1.1829872880000001</v>
      </c>
      <c r="N829">
        <v>1.197708955</v>
      </c>
      <c r="O829">
        <v>1.209795843</v>
      </c>
      <c r="P829">
        <v>1.2239407600000001</v>
      </c>
      <c r="Q829">
        <v>1.2699078420000001</v>
      </c>
      <c r="R829">
        <v>1.2952810889999999</v>
      </c>
      <c r="S829">
        <v>1.3211865679999999</v>
      </c>
      <c r="T829">
        <v>1.347572322</v>
      </c>
      <c r="U829">
        <v>1.374457614</v>
      </c>
      <c r="V829">
        <v>1.4019701710000001</v>
      </c>
      <c r="W829">
        <v>1.4300156070000001</v>
      </c>
      <c r="X829">
        <v>1.458469915</v>
      </c>
      <c r="Y829">
        <v>1.4874340290000001</v>
      </c>
      <c r="Z829">
        <v>1.516686658</v>
      </c>
      <c r="AA829">
        <v>1.5463116320000001</v>
      </c>
      <c r="AB829">
        <v>1.576357204</v>
      </c>
      <c r="AC829">
        <v>1.6069459779999999</v>
      </c>
      <c r="AD829">
        <v>1.6380985969999999</v>
      </c>
      <c r="AE829">
        <v>1.6699122719999999</v>
      </c>
      <c r="AF829">
        <v>1.7024568259999999</v>
      </c>
      <c r="AG829">
        <v>1.735728543</v>
      </c>
      <c r="AH829">
        <v>1.7697597620000001</v>
      </c>
      <c r="AI829">
        <v>1.8045678620000001</v>
      </c>
      <c r="AJ829">
        <v>1.8400786520000001</v>
      </c>
      <c r="AK829">
        <v>1.876293003</v>
      </c>
      <c r="AL829">
        <v>1.9132301060000001</v>
      </c>
      <c r="AM829">
        <v>1.950805876</v>
      </c>
      <c r="AN829">
        <v>1.9890638380000001</v>
      </c>
      <c r="AO829">
        <v>2.0280034480000002</v>
      </c>
      <c r="AP829">
        <v>2.0676514570000002</v>
      </c>
      <c r="AQ829">
        <v>2.107993606</v>
      </c>
      <c r="AR829">
        <v>2.1491351299999999</v>
      </c>
      <c r="AS829">
        <v>2.191057314</v>
      </c>
      <c r="AT829">
        <v>2.2337767030000002</v>
      </c>
      <c r="AU829">
        <v>2.2773132949999999</v>
      </c>
      <c r="AV829">
        <v>2.3218340780000002</v>
      </c>
    </row>
    <row r="830" spans="1:48" x14ac:dyDescent="0.25">
      <c r="A830" s="35" t="s">
        <v>2625</v>
      </c>
      <c r="B830">
        <v>0.96116878123798499</v>
      </c>
      <c r="C830">
        <v>0.98039215686274495</v>
      </c>
      <c r="D830">
        <v>0.98874351549999995</v>
      </c>
      <c r="E830">
        <v>1.0091311519999999</v>
      </c>
      <c r="F830">
        <v>1.0515647340000001</v>
      </c>
      <c r="G830">
        <v>1.1282762340000001</v>
      </c>
      <c r="H830">
        <v>1.135520015</v>
      </c>
      <c r="I830">
        <v>1.1177186530000001</v>
      </c>
      <c r="J830">
        <v>1.130538445</v>
      </c>
      <c r="K830">
        <v>1.1382249069999999</v>
      </c>
      <c r="L830">
        <v>1.148841024</v>
      </c>
      <c r="M830">
        <v>1.1589946950000001</v>
      </c>
      <c r="N830">
        <v>1.1941959520000001</v>
      </c>
      <c r="O830">
        <v>1.212538364</v>
      </c>
      <c r="P830">
        <v>1.242832111</v>
      </c>
      <c r="Q830">
        <v>1.2893811150000001</v>
      </c>
      <c r="R830">
        <v>1.3151522499999999</v>
      </c>
      <c r="S830">
        <v>1.341328912</v>
      </c>
      <c r="T830">
        <v>1.367912188</v>
      </c>
      <c r="U830">
        <v>1.3948900799999999</v>
      </c>
      <c r="V830">
        <v>1.4227551030000001</v>
      </c>
      <c r="W830">
        <v>1.4511099780000001</v>
      </c>
      <c r="X830">
        <v>1.4797931179999999</v>
      </c>
      <c r="Y830">
        <v>1.5089751579999999</v>
      </c>
      <c r="Z830">
        <v>1.5385504219999999</v>
      </c>
      <c r="AA830">
        <v>1.56855725</v>
      </c>
      <c r="AB830">
        <v>1.5990223939999999</v>
      </c>
      <c r="AC830">
        <v>1.629999956</v>
      </c>
      <c r="AD830">
        <v>1.661570776</v>
      </c>
      <c r="AE830">
        <v>1.6938105649999999</v>
      </c>
      <c r="AF830">
        <v>1.7267257579999999</v>
      </c>
      <c r="AG830">
        <v>1.760354108</v>
      </c>
      <c r="AH830">
        <v>1.794732338</v>
      </c>
      <c r="AI830">
        <v>1.829847824</v>
      </c>
      <c r="AJ830">
        <v>1.865691861</v>
      </c>
      <c r="AK830">
        <v>1.9022644550000001</v>
      </c>
      <c r="AL830">
        <v>1.9395691779999999</v>
      </c>
      <c r="AM830">
        <v>1.9774063289999999</v>
      </c>
      <c r="AN830">
        <v>2.015940455</v>
      </c>
      <c r="AO830">
        <v>2.0551752539999999</v>
      </c>
      <c r="AP830">
        <v>2.095107128</v>
      </c>
      <c r="AQ830">
        <v>2.13577299</v>
      </c>
      <c r="AR830">
        <v>2.1772569210000001</v>
      </c>
      <c r="AS830">
        <v>2.219533159</v>
      </c>
      <c r="AT830">
        <v>2.262602437</v>
      </c>
      <c r="AU830">
        <v>2.3064905740000001</v>
      </c>
      <c r="AV830">
        <v>2.351330436</v>
      </c>
    </row>
    <row r="831" spans="1:48" x14ac:dyDescent="0.25">
      <c r="A831" s="35" t="s">
        <v>2626</v>
      </c>
      <c r="B831">
        <v>0.96116878123798499</v>
      </c>
      <c r="C831">
        <v>0.98039215686274495</v>
      </c>
      <c r="D831">
        <v>0.99069551879999995</v>
      </c>
      <c r="E831">
        <v>1.0193805629999999</v>
      </c>
      <c r="F831">
        <v>1.0488415630000001</v>
      </c>
      <c r="G831">
        <v>1.0995893489999999</v>
      </c>
      <c r="H831">
        <v>1.1017899600000001</v>
      </c>
      <c r="I831">
        <v>1.0914521639999999</v>
      </c>
      <c r="J831">
        <v>1.1027104050000001</v>
      </c>
      <c r="K831">
        <v>1.1291587190000001</v>
      </c>
      <c r="L831">
        <v>1.147941847</v>
      </c>
      <c r="M831">
        <v>1.171335</v>
      </c>
      <c r="N831">
        <v>1.208150558</v>
      </c>
      <c r="O831">
        <v>1.2218239049999999</v>
      </c>
      <c r="P831">
        <v>1.250364373</v>
      </c>
      <c r="Q831">
        <v>1.296143515</v>
      </c>
      <c r="R831">
        <v>1.322059082</v>
      </c>
      <c r="S831">
        <v>1.348465265</v>
      </c>
      <c r="T831">
        <v>1.375367545</v>
      </c>
      <c r="U831">
        <v>1.4027874769999999</v>
      </c>
      <c r="V831">
        <v>1.4309329079999999</v>
      </c>
      <c r="W831">
        <v>1.4596067930000001</v>
      </c>
      <c r="X831">
        <v>1.4886530280000001</v>
      </c>
      <c r="Y831">
        <v>1.5181416539999999</v>
      </c>
      <c r="Z831">
        <v>1.5480183279999999</v>
      </c>
      <c r="AA831">
        <v>1.578322609</v>
      </c>
      <c r="AB831">
        <v>1.6090869299999999</v>
      </c>
      <c r="AC831">
        <v>1.6403958240000001</v>
      </c>
      <c r="AD831">
        <v>1.6723069880000001</v>
      </c>
      <c r="AE831">
        <v>1.704884691</v>
      </c>
      <c r="AF831">
        <v>1.7381597870000001</v>
      </c>
      <c r="AG831">
        <v>1.7721599960000001</v>
      </c>
      <c r="AH831">
        <v>1.806901629</v>
      </c>
      <c r="AI831">
        <v>1.842394536</v>
      </c>
      <c r="AJ831">
        <v>1.878611512</v>
      </c>
      <c r="AK831">
        <v>1.915552197</v>
      </c>
      <c r="AL831">
        <v>1.9532375550000001</v>
      </c>
      <c r="AM831">
        <v>1.9915833679999999</v>
      </c>
      <c r="AN831">
        <v>2.0306423969999998</v>
      </c>
      <c r="AO831">
        <v>2.070416416</v>
      </c>
      <c r="AP831">
        <v>2.110922816</v>
      </c>
      <c r="AQ831">
        <v>2.1521842040000001</v>
      </c>
      <c r="AR831">
        <v>2.1942320400000002</v>
      </c>
      <c r="AS831">
        <v>2.2370847500000002</v>
      </c>
      <c r="AT831">
        <v>2.2807546539999999</v>
      </c>
      <c r="AU831">
        <v>2.3252635580000001</v>
      </c>
      <c r="AV831">
        <v>2.370737149</v>
      </c>
    </row>
    <row r="832" spans="1:48" x14ac:dyDescent="0.25">
      <c r="A832" s="35" t="s">
        <v>2627</v>
      </c>
      <c r="B832">
        <v>0.96116878123798499</v>
      </c>
      <c r="C832">
        <v>0.98039215686274495</v>
      </c>
      <c r="D832">
        <v>0.99269853799999996</v>
      </c>
      <c r="E832">
        <v>0.9971160885</v>
      </c>
      <c r="F832">
        <v>1.008874823</v>
      </c>
      <c r="G832">
        <v>1.024962202</v>
      </c>
      <c r="H832">
        <v>1.034849157</v>
      </c>
      <c r="I832">
        <v>1.034234259</v>
      </c>
      <c r="J832">
        <v>1.0318991099999999</v>
      </c>
      <c r="K832">
        <v>1.037087412</v>
      </c>
      <c r="L832">
        <v>1.04228707</v>
      </c>
      <c r="M832">
        <v>1.0540406470000001</v>
      </c>
      <c r="N832">
        <v>1.0649002080000001</v>
      </c>
      <c r="O832">
        <v>1.0819378239999999</v>
      </c>
      <c r="P832">
        <v>1.100154388</v>
      </c>
      <c r="Q832">
        <v>1.1187159710000001</v>
      </c>
      <c r="R832">
        <v>1.1410710660000001</v>
      </c>
      <c r="S832">
        <v>1.1638945190000001</v>
      </c>
      <c r="T832">
        <v>1.1871493870000001</v>
      </c>
      <c r="U832">
        <v>1.210884694</v>
      </c>
      <c r="V832">
        <v>1.2351775309999999</v>
      </c>
      <c r="W832">
        <v>1.25995093</v>
      </c>
      <c r="X832">
        <v>1.2850092689999999</v>
      </c>
      <c r="Y832">
        <v>1.310414803</v>
      </c>
      <c r="Z832">
        <v>1.3361309159999999</v>
      </c>
      <c r="AA832">
        <v>1.362194825</v>
      </c>
      <c r="AB832">
        <v>1.3886466589999999</v>
      </c>
      <c r="AC832">
        <v>1.415561619</v>
      </c>
      <c r="AD832">
        <v>1.4430297009999999</v>
      </c>
      <c r="AE832">
        <v>1.4710993400000001</v>
      </c>
      <c r="AF832">
        <v>1.4997989899999999</v>
      </c>
      <c r="AG832">
        <v>1.529150113</v>
      </c>
      <c r="AH832">
        <v>1.5591542540000001</v>
      </c>
      <c r="AI832">
        <v>1.58982136</v>
      </c>
      <c r="AJ832">
        <v>1.621111433</v>
      </c>
      <c r="AK832">
        <v>1.6530262819999999</v>
      </c>
      <c r="AL832">
        <v>1.685576865</v>
      </c>
      <c r="AM832">
        <v>1.7186585700000001</v>
      </c>
      <c r="AN832">
        <v>1.7523400520000001</v>
      </c>
      <c r="AO832">
        <v>1.7866281610000001</v>
      </c>
      <c r="AP832">
        <v>1.821533286</v>
      </c>
      <c r="AQ832">
        <v>1.8570788300000001</v>
      </c>
      <c r="AR832">
        <v>1.8932971629999999</v>
      </c>
      <c r="AS832">
        <v>1.9302007800000001</v>
      </c>
      <c r="AT832">
        <v>1.967807369</v>
      </c>
      <c r="AU832">
        <v>2.006134769</v>
      </c>
      <c r="AV832">
        <v>2.0453275419999999</v>
      </c>
    </row>
    <row r="833" spans="1:48" x14ac:dyDescent="0.25">
      <c r="A833" s="35" t="s">
        <v>2628</v>
      </c>
      <c r="B833">
        <v>0.96116878123798499</v>
      </c>
      <c r="C833">
        <v>0.98039215686274495</v>
      </c>
      <c r="D833">
        <v>0.99162828039999995</v>
      </c>
      <c r="E833">
        <v>0.98883774859999995</v>
      </c>
      <c r="F833">
        <v>0.98693441910000002</v>
      </c>
      <c r="G833">
        <v>0.9985047829</v>
      </c>
      <c r="H833">
        <v>1.019311189</v>
      </c>
      <c r="I833">
        <v>1.0340507000000001</v>
      </c>
      <c r="J833">
        <v>1.0457886949999999</v>
      </c>
      <c r="K833">
        <v>1.0557350160000001</v>
      </c>
      <c r="L833">
        <v>1.0734698</v>
      </c>
      <c r="M833">
        <v>1.107168967</v>
      </c>
      <c r="N833">
        <v>1.1293574829999999</v>
      </c>
      <c r="O833">
        <v>1.139828029</v>
      </c>
      <c r="P833">
        <v>1.1464040419999999</v>
      </c>
      <c r="Q833">
        <v>1.152887218</v>
      </c>
      <c r="R833">
        <v>1.175946997</v>
      </c>
      <c r="S833">
        <v>1.199524856</v>
      </c>
      <c r="T833">
        <v>1.2235358629999999</v>
      </c>
      <c r="U833">
        <v>1.2480395150000001</v>
      </c>
      <c r="V833">
        <v>1.272906914</v>
      </c>
      <c r="W833">
        <v>1.2984067699999999</v>
      </c>
      <c r="X833">
        <v>1.3243332590000001</v>
      </c>
      <c r="Y833">
        <v>1.3507733740000001</v>
      </c>
      <c r="Z833">
        <v>1.3776842199999999</v>
      </c>
      <c r="AA833">
        <v>1.405033875</v>
      </c>
      <c r="AB833">
        <v>1.432830346</v>
      </c>
      <c r="AC833">
        <v>1.4612100779999999</v>
      </c>
      <c r="AD833">
        <v>1.490035735</v>
      </c>
      <c r="AE833">
        <v>1.5193469100000001</v>
      </c>
      <c r="AF833">
        <v>1.549209179</v>
      </c>
      <c r="AG833">
        <v>1.579665895</v>
      </c>
      <c r="AH833">
        <v>1.610725438</v>
      </c>
      <c r="AI833">
        <v>1.6424131070000001</v>
      </c>
      <c r="AJ833">
        <v>1.6747494620000001</v>
      </c>
      <c r="AK833">
        <v>1.7077288159999999</v>
      </c>
      <c r="AL833">
        <v>1.741358843</v>
      </c>
      <c r="AM833">
        <v>1.775451959</v>
      </c>
      <c r="AN833">
        <v>1.810328516</v>
      </c>
      <c r="AO833">
        <v>1.845926296</v>
      </c>
      <c r="AP833">
        <v>1.882189989</v>
      </c>
      <c r="AQ833">
        <v>1.9191095929999999</v>
      </c>
      <c r="AR833">
        <v>1.9567223570000001</v>
      </c>
      <c r="AS833">
        <v>1.995047024</v>
      </c>
      <c r="AT833">
        <v>2.0340922990000001</v>
      </c>
      <c r="AU833">
        <v>2.0738684969999999</v>
      </c>
      <c r="AV833">
        <v>2.114778764</v>
      </c>
    </row>
    <row r="834" spans="1:48" x14ac:dyDescent="0.25">
      <c r="A834" s="35" t="s">
        <v>2629</v>
      </c>
      <c r="B834">
        <v>0.96116878123798499</v>
      </c>
      <c r="C834">
        <v>0.98039215686274495</v>
      </c>
      <c r="D834">
        <v>0.95448953670000003</v>
      </c>
      <c r="E834">
        <v>0.93993143570000004</v>
      </c>
      <c r="F834">
        <v>0.94333511189999997</v>
      </c>
      <c r="G834">
        <v>0.95422419749999998</v>
      </c>
      <c r="H834">
        <v>0.95918165399999999</v>
      </c>
      <c r="I834">
        <v>0.9569298383</v>
      </c>
      <c r="J834">
        <v>0.95756297199999996</v>
      </c>
      <c r="K834">
        <v>0.95938489069999999</v>
      </c>
      <c r="L834">
        <v>0.96503190579999998</v>
      </c>
      <c r="M834">
        <v>0.97541629259999996</v>
      </c>
      <c r="N834">
        <v>0.97587185649999997</v>
      </c>
      <c r="O834">
        <v>0.97689509529999996</v>
      </c>
      <c r="P834">
        <v>0.99519000049999995</v>
      </c>
      <c r="Q834">
        <v>1.019487969</v>
      </c>
      <c r="R834">
        <v>1.0398120630000001</v>
      </c>
      <c r="S834">
        <v>1.060599345</v>
      </c>
      <c r="T834">
        <v>1.081814872</v>
      </c>
      <c r="U834">
        <v>1.1034327020000001</v>
      </c>
      <c r="V834">
        <v>1.1256055170000001</v>
      </c>
      <c r="W834">
        <v>1.148208261</v>
      </c>
      <c r="X834">
        <v>1.171739069</v>
      </c>
      <c r="Y834">
        <v>1.194980259</v>
      </c>
      <c r="Z834">
        <v>1.218059929</v>
      </c>
      <c r="AA834">
        <v>1.2414547819999999</v>
      </c>
      <c r="AB834">
        <v>1.2651651770000001</v>
      </c>
      <c r="AC834">
        <v>1.2892200599999999</v>
      </c>
      <c r="AD834">
        <v>1.3133986900000001</v>
      </c>
      <c r="AE834">
        <v>1.3383585069999999</v>
      </c>
      <c r="AF834">
        <v>1.3640700059999999</v>
      </c>
      <c r="AG834">
        <v>1.390021409</v>
      </c>
      <c r="AH834">
        <v>1.417134568</v>
      </c>
      <c r="AI834">
        <v>1.444756623</v>
      </c>
      <c r="AJ834">
        <v>1.472721333</v>
      </c>
      <c r="AK834">
        <v>1.5012684890000001</v>
      </c>
      <c r="AL834">
        <v>1.53041677</v>
      </c>
      <c r="AM834">
        <v>1.559951343</v>
      </c>
      <c r="AN834">
        <v>1.5899878350000001</v>
      </c>
      <c r="AO834">
        <v>1.620529855</v>
      </c>
      <c r="AP834">
        <v>1.651554003</v>
      </c>
      <c r="AQ834">
        <v>1.6830963080000001</v>
      </c>
      <c r="AR834">
        <v>1.7151579699999999</v>
      </c>
      <c r="AS834">
        <v>1.7478362089999999</v>
      </c>
      <c r="AT834">
        <v>1.781127369</v>
      </c>
      <c r="AU834">
        <v>1.815018757</v>
      </c>
      <c r="AV834">
        <v>1.8496832400000001</v>
      </c>
    </row>
    <row r="835" spans="1:48" x14ac:dyDescent="0.25">
      <c r="A835" s="35" t="s">
        <v>2630</v>
      </c>
      <c r="B835">
        <v>0.96116878123798499</v>
      </c>
      <c r="C835">
        <v>0.98039215686274495</v>
      </c>
      <c r="D835">
        <v>0.97657608689999997</v>
      </c>
      <c r="E835">
        <v>0.97209199049999995</v>
      </c>
      <c r="F835">
        <v>0.98942297290000003</v>
      </c>
      <c r="G835">
        <v>1.0029047900000001</v>
      </c>
      <c r="H835">
        <v>1.008582023</v>
      </c>
      <c r="I835">
        <v>1.022232284</v>
      </c>
      <c r="J835">
        <v>1.0385581260000001</v>
      </c>
      <c r="K835">
        <v>1.04352037</v>
      </c>
      <c r="L835">
        <v>1.0451473229999999</v>
      </c>
      <c r="M835">
        <v>1.044755536</v>
      </c>
      <c r="N835">
        <v>1.038296034</v>
      </c>
      <c r="O835">
        <v>1.037592689</v>
      </c>
      <c r="P835">
        <v>1.0704726849999999</v>
      </c>
      <c r="Q835">
        <v>1.0970101249999999</v>
      </c>
      <c r="R835">
        <v>1.1188926990000001</v>
      </c>
      <c r="S835">
        <v>1.1412424880000001</v>
      </c>
      <c r="T835">
        <v>1.1640627059999999</v>
      </c>
      <c r="U835">
        <v>1.187351016</v>
      </c>
      <c r="V835">
        <v>1.2111901359999999</v>
      </c>
      <c r="W835">
        <v>1.2353863940000001</v>
      </c>
      <c r="X835">
        <v>1.260355863</v>
      </c>
      <c r="Y835">
        <v>1.285127216</v>
      </c>
      <c r="Z835">
        <v>1.3096843149999999</v>
      </c>
      <c r="AA835">
        <v>1.3346244389999999</v>
      </c>
      <c r="AB835">
        <v>1.360094353</v>
      </c>
      <c r="AC835">
        <v>1.386044321</v>
      </c>
      <c r="AD835">
        <v>1.4122032630000001</v>
      </c>
      <c r="AE835">
        <v>1.4392682649999999</v>
      </c>
      <c r="AF835">
        <v>1.4672735880000001</v>
      </c>
      <c r="AG835">
        <v>1.495551753</v>
      </c>
      <c r="AH835">
        <v>1.5251235249999999</v>
      </c>
      <c r="AI835">
        <v>1.5553874700000001</v>
      </c>
      <c r="AJ835">
        <v>1.5859567779999999</v>
      </c>
      <c r="AK835">
        <v>1.61711619</v>
      </c>
      <c r="AL835">
        <v>1.648986335</v>
      </c>
      <c r="AM835">
        <v>1.6813008519999999</v>
      </c>
      <c r="AN835">
        <v>1.714156201</v>
      </c>
      <c r="AO835">
        <v>1.7476170209999999</v>
      </c>
      <c r="AP835">
        <v>1.781665447</v>
      </c>
      <c r="AQ835">
        <v>1.816312387</v>
      </c>
      <c r="AR835">
        <v>1.8515386030000001</v>
      </c>
      <c r="AS835">
        <v>1.887487997</v>
      </c>
      <c r="AT835">
        <v>1.9241721650000001</v>
      </c>
      <c r="AU835">
        <v>1.96155686</v>
      </c>
      <c r="AV835">
        <v>1.999791605</v>
      </c>
    </row>
    <row r="836" spans="1:48" x14ac:dyDescent="0.25">
      <c r="A836" s="35" t="s">
        <v>2631</v>
      </c>
      <c r="B836">
        <v>0.96116878123798499</v>
      </c>
      <c r="C836">
        <v>0.98039215686274495</v>
      </c>
      <c r="D836">
        <v>0.97637364110000002</v>
      </c>
      <c r="E836">
        <v>0.9709505772</v>
      </c>
      <c r="F836">
        <v>0.99146444050000004</v>
      </c>
      <c r="G836">
        <v>1.002616897</v>
      </c>
      <c r="H836">
        <v>1.0107922620000001</v>
      </c>
      <c r="I836">
        <v>1.021483227</v>
      </c>
      <c r="J836">
        <v>1.0490490889999999</v>
      </c>
      <c r="K836">
        <v>1.065615432</v>
      </c>
      <c r="L836">
        <v>1.0691176689999999</v>
      </c>
      <c r="M836">
        <v>1.0595625639999999</v>
      </c>
      <c r="N836">
        <v>1.0488511089999999</v>
      </c>
      <c r="O836">
        <v>1.050687666</v>
      </c>
      <c r="P836">
        <v>1.098367469</v>
      </c>
      <c r="Q836">
        <v>1.1433661070000001</v>
      </c>
      <c r="R836">
        <v>1.1661242430000001</v>
      </c>
      <c r="S836">
        <v>1.1893862310000001</v>
      </c>
      <c r="T836">
        <v>1.213148184</v>
      </c>
      <c r="U836">
        <v>1.2374312780000001</v>
      </c>
      <c r="V836">
        <v>1.261982739</v>
      </c>
      <c r="W836">
        <v>1.285990854</v>
      </c>
      <c r="X836">
        <v>1.30949962</v>
      </c>
      <c r="Y836">
        <v>1.3329154969999999</v>
      </c>
      <c r="Z836">
        <v>1.3564635549999999</v>
      </c>
      <c r="AA836">
        <v>1.3802809709999999</v>
      </c>
      <c r="AB836">
        <v>1.4044564879999999</v>
      </c>
      <c r="AC836">
        <v>1.428814209</v>
      </c>
      <c r="AD836">
        <v>1.4535046250000001</v>
      </c>
      <c r="AE836">
        <v>1.478795936</v>
      </c>
      <c r="AF836">
        <v>1.5053380700000001</v>
      </c>
      <c r="AG836">
        <v>1.5327893539999999</v>
      </c>
      <c r="AH836">
        <v>1.5613554549999999</v>
      </c>
      <c r="AI836">
        <v>1.5907817289999999</v>
      </c>
      <c r="AJ836">
        <v>1.620916491</v>
      </c>
      <c r="AK836">
        <v>1.6517354449999999</v>
      </c>
      <c r="AL836">
        <v>1.683230545</v>
      </c>
      <c r="AM836">
        <v>1.715694434</v>
      </c>
      <c r="AN836">
        <v>1.7489730910000001</v>
      </c>
      <c r="AO836">
        <v>1.782906111</v>
      </c>
      <c r="AP836">
        <v>1.8174860530000001</v>
      </c>
      <c r="AQ836">
        <v>1.8527088679999999</v>
      </c>
      <c r="AR836">
        <v>1.8888058539999999</v>
      </c>
      <c r="AS836">
        <v>1.925679677</v>
      </c>
      <c r="AT836">
        <v>1.963301704</v>
      </c>
      <c r="AU836">
        <v>2.0016649800000001</v>
      </c>
      <c r="AV836">
        <v>2.0408924850000001</v>
      </c>
    </row>
    <row r="837" spans="1:48" x14ac:dyDescent="0.25">
      <c r="A837" s="35" t="s">
        <v>2632</v>
      </c>
      <c r="B837">
        <v>0.96116878123798499</v>
      </c>
      <c r="C837">
        <v>0.98039215686274495</v>
      </c>
      <c r="D837">
        <v>0.97550564350000002</v>
      </c>
      <c r="E837">
        <v>0.87518963299999997</v>
      </c>
      <c r="F837">
        <v>0.86783955020000003</v>
      </c>
      <c r="G837">
        <v>0.93162331269999998</v>
      </c>
      <c r="H837">
        <v>0.85372730370000005</v>
      </c>
      <c r="I837">
        <v>0.86993498459999996</v>
      </c>
      <c r="J837">
        <v>0.77405483129999997</v>
      </c>
      <c r="K837">
        <v>0.74892890369999998</v>
      </c>
      <c r="L837">
        <v>0.71949092920000002</v>
      </c>
      <c r="M837">
        <v>0.68265348879999999</v>
      </c>
      <c r="N837">
        <v>0.7164551347</v>
      </c>
      <c r="O837">
        <v>0.73740296329999999</v>
      </c>
      <c r="P837">
        <v>0.78595516779999997</v>
      </c>
      <c r="Q837">
        <v>0.82510683380000005</v>
      </c>
      <c r="R837">
        <v>0.84151739260000002</v>
      </c>
      <c r="S837">
        <v>0.85834659369999999</v>
      </c>
      <c r="T837">
        <v>0.87555364889999998</v>
      </c>
      <c r="U837">
        <v>0.89313217580000004</v>
      </c>
      <c r="V837">
        <v>0.91108015109999996</v>
      </c>
      <c r="W837">
        <v>0.92938414619999998</v>
      </c>
      <c r="X837">
        <v>0.94797899549999998</v>
      </c>
      <c r="Y837">
        <v>0.96681557259999995</v>
      </c>
      <c r="Z837">
        <v>0.98588322790000005</v>
      </c>
      <c r="AA837">
        <v>1.0052185380000001</v>
      </c>
      <c r="AB837">
        <v>1.0248542430000001</v>
      </c>
      <c r="AC837">
        <v>1.0448337160000001</v>
      </c>
      <c r="AD837">
        <v>1.0651962129999999</v>
      </c>
      <c r="AE837">
        <v>1.086004089</v>
      </c>
      <c r="AF837">
        <v>1.107302099</v>
      </c>
      <c r="AG837">
        <v>1.1290817559999999</v>
      </c>
      <c r="AH837">
        <v>1.151364643</v>
      </c>
      <c r="AI837">
        <v>1.174142469</v>
      </c>
      <c r="AJ837">
        <v>1.1973756760000001</v>
      </c>
      <c r="AK837">
        <v>1.2210649140000001</v>
      </c>
      <c r="AL837">
        <v>1.245222794</v>
      </c>
      <c r="AM837">
        <v>1.26981696</v>
      </c>
      <c r="AN837">
        <v>1.294851414</v>
      </c>
      <c r="AO837">
        <v>1.320334675</v>
      </c>
      <c r="AP837">
        <v>1.346281909</v>
      </c>
      <c r="AQ837">
        <v>1.3727102040000001</v>
      </c>
      <c r="AR837">
        <v>1.3996256469999999</v>
      </c>
      <c r="AS837">
        <v>1.4270499489999999</v>
      </c>
      <c r="AT837">
        <v>1.454999009</v>
      </c>
      <c r="AU837">
        <v>1.4834846740000001</v>
      </c>
      <c r="AV837">
        <v>1.512584436</v>
      </c>
    </row>
    <row r="838" spans="1:48" x14ac:dyDescent="0.25">
      <c r="A838" s="35" t="s">
        <v>2633</v>
      </c>
      <c r="B838">
        <v>0.96116878123798499</v>
      </c>
      <c r="C838">
        <v>0.98039215686274495</v>
      </c>
      <c r="D838">
        <v>0.98020560919999999</v>
      </c>
      <c r="E838">
        <v>0.96568456709999995</v>
      </c>
      <c r="F838">
        <v>0.96239920239999999</v>
      </c>
      <c r="G838">
        <v>0.98001681910000005</v>
      </c>
      <c r="H838">
        <v>0.99652479999999999</v>
      </c>
      <c r="I838">
        <v>0.99114818969999996</v>
      </c>
      <c r="J838">
        <v>0.98826483239999996</v>
      </c>
      <c r="K838">
        <v>1.005294044</v>
      </c>
      <c r="L838">
        <v>0.99968400459999995</v>
      </c>
      <c r="M838">
        <v>0.97784681389999994</v>
      </c>
      <c r="N838">
        <v>0.97433486650000001</v>
      </c>
      <c r="O838">
        <v>0.99408780669999997</v>
      </c>
      <c r="P838">
        <v>1.026501868</v>
      </c>
      <c r="Q838">
        <v>1.051850304</v>
      </c>
      <c r="R838">
        <v>1.0728707310000001</v>
      </c>
      <c r="S838">
        <v>1.0943197039999999</v>
      </c>
      <c r="T838">
        <v>1.116207111</v>
      </c>
      <c r="U838">
        <v>1.1385334519999999</v>
      </c>
      <c r="V838">
        <v>1.161307112</v>
      </c>
      <c r="W838">
        <v>1.184537076</v>
      </c>
      <c r="X838">
        <v>1.208201651</v>
      </c>
      <c r="Y838">
        <v>1.2321629620000001</v>
      </c>
      <c r="Z838">
        <v>1.256387521</v>
      </c>
      <c r="AA838">
        <v>1.2809346699999999</v>
      </c>
      <c r="AB838">
        <v>1.305843348</v>
      </c>
      <c r="AC838">
        <v>1.331175354</v>
      </c>
      <c r="AD838">
        <v>1.3569820880000001</v>
      </c>
      <c r="AE838">
        <v>1.3833888809999999</v>
      </c>
      <c r="AF838">
        <v>1.4104447179999999</v>
      </c>
      <c r="AG838">
        <v>1.438106756</v>
      </c>
      <c r="AH838">
        <v>1.46646315</v>
      </c>
      <c r="AI838">
        <v>1.4954508449999999</v>
      </c>
      <c r="AJ838">
        <v>1.525009909</v>
      </c>
      <c r="AK838">
        <v>1.555166598</v>
      </c>
      <c r="AL838">
        <v>1.5859216780000001</v>
      </c>
      <c r="AM838">
        <v>1.61729696</v>
      </c>
      <c r="AN838">
        <v>1.6491613030000001</v>
      </c>
      <c r="AO838">
        <v>1.6815486289999999</v>
      </c>
      <c r="AP838">
        <v>1.7145172719999999</v>
      </c>
      <c r="AQ838">
        <v>1.7480778320000001</v>
      </c>
      <c r="AR838">
        <v>1.782246875</v>
      </c>
      <c r="AS838">
        <v>1.8170556659999999</v>
      </c>
      <c r="AT838">
        <v>1.8525243840000001</v>
      </c>
      <c r="AU838">
        <v>1.888667485</v>
      </c>
      <c r="AV838">
        <v>1.925605421</v>
      </c>
    </row>
    <row r="839" spans="1:48" x14ac:dyDescent="0.25">
      <c r="A839" s="35" t="s">
        <v>2634</v>
      </c>
      <c r="B839">
        <v>0.96116878123798499</v>
      </c>
      <c r="C839">
        <v>0.98039215686274495</v>
      </c>
      <c r="D839">
        <v>0.98363577710000005</v>
      </c>
      <c r="E839">
        <v>0.98414331349999995</v>
      </c>
      <c r="F839">
        <v>0.9905764775</v>
      </c>
      <c r="G839">
        <v>0.99583258809999997</v>
      </c>
      <c r="H839">
        <v>0.99832686299999995</v>
      </c>
      <c r="I839">
        <v>0.99738775400000002</v>
      </c>
      <c r="J839">
        <v>0.99938788769999998</v>
      </c>
      <c r="K839">
        <v>1.004486368</v>
      </c>
      <c r="L839">
        <v>1.0117012160000001</v>
      </c>
      <c r="M839">
        <v>1.0213994049999999</v>
      </c>
      <c r="N839">
        <v>1.026723947</v>
      </c>
      <c r="O839">
        <v>1.0336314369999999</v>
      </c>
      <c r="P839">
        <v>1.0451019020000001</v>
      </c>
      <c r="Q839">
        <v>1.062061768</v>
      </c>
      <c r="R839">
        <v>1.0832870990000001</v>
      </c>
      <c r="S839">
        <v>1.1049626610000001</v>
      </c>
      <c r="T839">
        <v>1.1270945640000001</v>
      </c>
      <c r="U839">
        <v>1.149691521</v>
      </c>
      <c r="V839">
        <v>1.1727762829999999</v>
      </c>
      <c r="W839">
        <v>1.1963208869999999</v>
      </c>
      <c r="X839">
        <v>1.2201432720000001</v>
      </c>
      <c r="Y839">
        <v>1.2442639390000001</v>
      </c>
      <c r="Z839">
        <v>1.2686655419999999</v>
      </c>
      <c r="AA839">
        <v>1.293359055</v>
      </c>
      <c r="AB839">
        <v>1.3183953770000001</v>
      </c>
      <c r="AC839">
        <v>1.3438749000000001</v>
      </c>
      <c r="AD839">
        <v>1.3699030240000001</v>
      </c>
      <c r="AE839">
        <v>1.396528054</v>
      </c>
      <c r="AF839">
        <v>1.423802671</v>
      </c>
      <c r="AG839">
        <v>1.451760449</v>
      </c>
      <c r="AH839">
        <v>1.480358539</v>
      </c>
      <c r="AI839">
        <v>1.509609937</v>
      </c>
      <c r="AJ839">
        <v>1.5394701420000001</v>
      </c>
      <c r="AK839">
        <v>1.5699146239999999</v>
      </c>
      <c r="AL839">
        <v>1.6009506929999999</v>
      </c>
      <c r="AM839">
        <v>1.632483983</v>
      </c>
      <c r="AN839">
        <v>1.6645323439999999</v>
      </c>
      <c r="AO839">
        <v>1.6971282640000001</v>
      </c>
      <c r="AP839">
        <v>1.730296821</v>
      </c>
      <c r="AQ839">
        <v>1.7640627280000001</v>
      </c>
      <c r="AR839">
        <v>1.798451969</v>
      </c>
      <c r="AS839">
        <v>1.8334879399999999</v>
      </c>
      <c r="AT839">
        <v>1.8691926699999999</v>
      </c>
      <c r="AU839">
        <v>1.905583874</v>
      </c>
      <c r="AV839">
        <v>1.942803241</v>
      </c>
    </row>
    <row r="840" spans="1:48" x14ac:dyDescent="0.25">
      <c r="A840" s="35" t="s">
        <v>2635</v>
      </c>
      <c r="B840">
        <v>0.96116878123798499</v>
      </c>
      <c r="C840">
        <v>0.98039215686274495</v>
      </c>
      <c r="D840">
        <v>0.97820261580000001</v>
      </c>
      <c r="E840">
        <v>0.9849403658</v>
      </c>
      <c r="F840">
        <v>0.99818174660000003</v>
      </c>
      <c r="G840">
        <v>0.99948797290000002</v>
      </c>
      <c r="H840">
        <v>0.99957610190000001</v>
      </c>
      <c r="I840">
        <v>0.99622347860000005</v>
      </c>
      <c r="J840">
        <v>0.99123261370000004</v>
      </c>
      <c r="K840">
        <v>0.98993254139999998</v>
      </c>
      <c r="L840">
        <v>0.99379895969999998</v>
      </c>
      <c r="M840">
        <v>1.0017625139999999</v>
      </c>
      <c r="N840">
        <v>1.0078850340000001</v>
      </c>
      <c r="O840">
        <v>1.0177241210000001</v>
      </c>
      <c r="P840">
        <v>1.033445151</v>
      </c>
      <c r="Q840">
        <v>1.056685015</v>
      </c>
      <c r="R840">
        <v>1.077869011</v>
      </c>
      <c r="S840">
        <v>1.099474369</v>
      </c>
      <c r="T840">
        <v>1.12150817</v>
      </c>
      <c r="U840">
        <v>1.1439842149999999</v>
      </c>
      <c r="V840">
        <v>1.16692602</v>
      </c>
      <c r="W840">
        <v>1.1903270889999999</v>
      </c>
      <c r="X840">
        <v>1.214177096</v>
      </c>
      <c r="Y840">
        <v>1.2384392099999999</v>
      </c>
      <c r="Z840">
        <v>1.263065903</v>
      </c>
      <c r="AA840">
        <v>1.288054679</v>
      </c>
      <c r="AB840">
        <v>1.313418054</v>
      </c>
      <c r="AC840">
        <v>1.339178389</v>
      </c>
      <c r="AD840">
        <v>1.3653647149999999</v>
      </c>
      <c r="AE840">
        <v>1.392023405</v>
      </c>
      <c r="AF840">
        <v>1.4192066510000001</v>
      </c>
      <c r="AG840">
        <v>1.446936993</v>
      </c>
      <c r="AH840">
        <v>1.4752493099999999</v>
      </c>
      <c r="AI840">
        <v>1.504169681</v>
      </c>
      <c r="AJ840">
        <v>1.53368802</v>
      </c>
      <c r="AK840">
        <v>1.563808884</v>
      </c>
      <c r="AL840">
        <v>1.5945430789999999</v>
      </c>
      <c r="AM840">
        <v>1.62587817</v>
      </c>
      <c r="AN840">
        <v>1.6578008870000001</v>
      </c>
      <c r="AO840">
        <v>1.6903126180000001</v>
      </c>
      <c r="AP840">
        <v>1.72342068</v>
      </c>
      <c r="AQ840">
        <v>1.7571352410000001</v>
      </c>
      <c r="AR840">
        <v>1.7914690129999999</v>
      </c>
      <c r="AS840">
        <v>1.826435617</v>
      </c>
      <c r="AT840">
        <v>1.8620510969999999</v>
      </c>
      <c r="AU840">
        <v>1.898331494</v>
      </c>
      <c r="AV840">
        <v>1.93532174</v>
      </c>
    </row>
    <row r="841" spans="1:48" x14ac:dyDescent="0.25">
      <c r="A841" s="35" t="s">
        <v>2636</v>
      </c>
      <c r="B841">
        <v>0.96116878123798499</v>
      </c>
      <c r="C841">
        <v>0.98039215686274495</v>
      </c>
      <c r="D841">
        <v>0.99256235319999997</v>
      </c>
      <c r="E841">
        <v>1.0099992019999999</v>
      </c>
      <c r="F841">
        <v>1.032564517</v>
      </c>
      <c r="G841">
        <v>1.0563558019999999</v>
      </c>
      <c r="H841">
        <v>1.062706521</v>
      </c>
      <c r="I841">
        <v>1.0740985679999999</v>
      </c>
      <c r="J841">
        <v>1.08537375</v>
      </c>
      <c r="K841">
        <v>1.1023217080000001</v>
      </c>
      <c r="L841">
        <v>1.1253748960000001</v>
      </c>
      <c r="M841">
        <v>1.1493292260000001</v>
      </c>
      <c r="N841">
        <v>1.1690102760000001</v>
      </c>
      <c r="O841">
        <v>1.188026553</v>
      </c>
      <c r="P841">
        <v>1.2078367910000001</v>
      </c>
      <c r="Q841">
        <v>1.2335266949999999</v>
      </c>
      <c r="R841">
        <v>1.2586422740000001</v>
      </c>
      <c r="S841">
        <v>1.284304954</v>
      </c>
      <c r="T841">
        <v>1.3102315179999999</v>
      </c>
      <c r="U841">
        <v>1.3368139590000001</v>
      </c>
      <c r="V841">
        <v>1.3638716040000001</v>
      </c>
      <c r="W841">
        <v>1.3913928609999999</v>
      </c>
      <c r="X841">
        <v>1.419090325</v>
      </c>
      <c r="Y841">
        <v>1.4474321889999999</v>
      </c>
      <c r="Z841">
        <v>1.476308036</v>
      </c>
      <c r="AA841">
        <v>1.505624021</v>
      </c>
      <c r="AB841">
        <v>1.5354098469999999</v>
      </c>
      <c r="AC841">
        <v>1.565785247</v>
      </c>
      <c r="AD841">
        <v>1.596908384</v>
      </c>
      <c r="AE841">
        <v>1.6285429300000001</v>
      </c>
      <c r="AF841">
        <v>1.6608127450000001</v>
      </c>
      <c r="AG841">
        <v>1.6939876810000001</v>
      </c>
      <c r="AH841">
        <v>1.7275859710000001</v>
      </c>
      <c r="AI841">
        <v>1.7620239879999999</v>
      </c>
      <c r="AJ841">
        <v>1.7972631939999999</v>
      </c>
      <c r="AK841">
        <v>1.8332497679999999</v>
      </c>
      <c r="AL841">
        <v>1.869986299</v>
      </c>
      <c r="AM841">
        <v>1.907423944</v>
      </c>
      <c r="AN841">
        <v>1.9455989279999999</v>
      </c>
      <c r="AO841">
        <v>1.9844497990000001</v>
      </c>
      <c r="AP841">
        <v>2.0240205310000001</v>
      </c>
      <c r="AQ841">
        <v>2.0643340769999998</v>
      </c>
      <c r="AR841">
        <v>2.1054441590000001</v>
      </c>
      <c r="AS841">
        <v>2.147339299</v>
      </c>
      <c r="AT841">
        <v>2.1900494300000002</v>
      </c>
      <c r="AU841">
        <v>2.2335926879999999</v>
      </c>
      <c r="AV841">
        <v>2.2780804479999999</v>
      </c>
    </row>
    <row r="842" spans="1:48" x14ac:dyDescent="0.25">
      <c r="A842" s="35" t="s">
        <v>2637</v>
      </c>
      <c r="B842">
        <v>0.96116878123798499</v>
      </c>
      <c r="C842">
        <v>0.98039215686274495</v>
      </c>
      <c r="D842">
        <v>0.99259255400000002</v>
      </c>
      <c r="E842">
        <v>1.010029566</v>
      </c>
      <c r="F842">
        <v>1.032565196</v>
      </c>
      <c r="G842">
        <v>1.0563211830000001</v>
      </c>
      <c r="H842">
        <v>1.0627569020000001</v>
      </c>
      <c r="I842">
        <v>1.0742025850000001</v>
      </c>
      <c r="J842">
        <v>1.085525901</v>
      </c>
      <c r="K842">
        <v>1.102493908</v>
      </c>
      <c r="L842">
        <v>1.125520259</v>
      </c>
      <c r="M842">
        <v>1.1494704309999999</v>
      </c>
      <c r="N842">
        <v>1.16917337</v>
      </c>
      <c r="O842">
        <v>1.188194478</v>
      </c>
      <c r="P842">
        <v>1.208044667</v>
      </c>
      <c r="Q842">
        <v>1.233717019</v>
      </c>
      <c r="R842">
        <v>1.2586864550000001</v>
      </c>
      <c r="S842">
        <v>1.2834149459999999</v>
      </c>
      <c r="T842">
        <v>1.3092848619999999</v>
      </c>
      <c r="U842">
        <v>1.3355003809999999</v>
      </c>
      <c r="V842">
        <v>1.36225116</v>
      </c>
      <c r="W842">
        <v>1.3895016769999999</v>
      </c>
      <c r="X842">
        <v>1.4172619120000001</v>
      </c>
      <c r="Y842">
        <v>1.4452717930000001</v>
      </c>
      <c r="Z842">
        <v>1.473728095</v>
      </c>
      <c r="AA842">
        <v>1.5025711509999999</v>
      </c>
      <c r="AB842">
        <v>1.531820288</v>
      </c>
      <c r="AC842">
        <v>1.5618767119999999</v>
      </c>
      <c r="AD842">
        <v>1.5924868679999999</v>
      </c>
      <c r="AE842">
        <v>1.62370036</v>
      </c>
      <c r="AF842">
        <v>1.655567193</v>
      </c>
      <c r="AG842">
        <v>1.688164574</v>
      </c>
      <c r="AH842">
        <v>1.7214142649999999</v>
      </c>
      <c r="AI842">
        <v>1.7553992439999999</v>
      </c>
      <c r="AJ842">
        <v>1.790106982</v>
      </c>
      <c r="AK842">
        <v>1.825519079</v>
      </c>
      <c r="AL842">
        <v>1.861648932</v>
      </c>
      <c r="AM842">
        <v>1.898469857</v>
      </c>
      <c r="AN842">
        <v>1.9359691640000001</v>
      </c>
      <c r="AO842">
        <v>1.9741431730000001</v>
      </c>
      <c r="AP842">
        <v>2.0130068790000002</v>
      </c>
      <c r="AQ842">
        <v>2.0526009140000001</v>
      </c>
      <c r="AR842">
        <v>2.0929386910000001</v>
      </c>
      <c r="AS842">
        <v>2.1340627099999998</v>
      </c>
      <c r="AT842">
        <v>2.1759752059999999</v>
      </c>
      <c r="AU842">
        <v>2.218693638</v>
      </c>
      <c r="AV842">
        <v>2.2623177870000002</v>
      </c>
    </row>
    <row r="843" spans="1:48" x14ac:dyDescent="0.25">
      <c r="A843" s="35" t="s">
        <v>2638</v>
      </c>
      <c r="B843">
        <v>0.96116878123798499</v>
      </c>
      <c r="C843">
        <v>0.98039215686274495</v>
      </c>
      <c r="D843">
        <v>0.99355786199999996</v>
      </c>
      <c r="E843">
        <v>1.0024037269999999</v>
      </c>
      <c r="F843">
        <v>1.0164559179999999</v>
      </c>
      <c r="G843">
        <v>1.0321747880000001</v>
      </c>
      <c r="H843">
        <v>1.0458661309999999</v>
      </c>
      <c r="I843">
        <v>1.0546961859999999</v>
      </c>
      <c r="J843">
        <v>1.06082996</v>
      </c>
      <c r="K843">
        <v>1.0729223029999999</v>
      </c>
      <c r="L843">
        <v>1.0851014050000001</v>
      </c>
      <c r="M843">
        <v>1.100921949</v>
      </c>
      <c r="N843">
        <v>1.114232396</v>
      </c>
      <c r="O843">
        <v>1.1321636159999999</v>
      </c>
      <c r="P843">
        <v>1.1520581620000001</v>
      </c>
      <c r="Q843">
        <v>1.1717461220000001</v>
      </c>
      <c r="R843">
        <v>1.1963346319999999</v>
      </c>
      <c r="S843">
        <v>1.2193171709999999</v>
      </c>
      <c r="T843">
        <v>1.244602177</v>
      </c>
      <c r="U843">
        <v>1.269561119</v>
      </c>
      <c r="V843">
        <v>1.2952431980000001</v>
      </c>
      <c r="W843">
        <v>1.3215180230000001</v>
      </c>
      <c r="X843">
        <v>1.3485957019999999</v>
      </c>
      <c r="Y843">
        <v>1.375439047</v>
      </c>
      <c r="Z843">
        <v>1.402470353</v>
      </c>
      <c r="AA843">
        <v>1.429794665</v>
      </c>
      <c r="AB843">
        <v>1.4574494469999999</v>
      </c>
      <c r="AC843">
        <v>1.486056662</v>
      </c>
      <c r="AD843">
        <v>1.51502085</v>
      </c>
      <c r="AE843">
        <v>1.5445868739999999</v>
      </c>
      <c r="AF843">
        <v>1.574791281</v>
      </c>
      <c r="AG843">
        <v>1.6055990339999999</v>
      </c>
      <c r="AH843">
        <v>1.6370789939999999</v>
      </c>
      <c r="AI843">
        <v>1.66926876</v>
      </c>
      <c r="AJ843">
        <v>1.7020899309999999</v>
      </c>
      <c r="AK843">
        <v>1.735586616</v>
      </c>
      <c r="AL843">
        <v>1.7697868569999999</v>
      </c>
      <c r="AM843">
        <v>1.8046318459999999</v>
      </c>
      <c r="AN843">
        <v>1.8400673219999999</v>
      </c>
      <c r="AO843">
        <v>1.876181195</v>
      </c>
      <c r="AP843">
        <v>1.9129494440000001</v>
      </c>
      <c r="AQ843">
        <v>1.950453644</v>
      </c>
      <c r="AR843">
        <v>1.98865205</v>
      </c>
      <c r="AS843">
        <v>2.0276266629999999</v>
      </c>
      <c r="AT843">
        <v>2.0673537419999999</v>
      </c>
      <c r="AU843">
        <v>2.1078477339999999</v>
      </c>
      <c r="AV843">
        <v>2.1492103359999999</v>
      </c>
    </row>
    <row r="844" spans="1:48" x14ac:dyDescent="0.25">
      <c r="A844" s="35" t="s">
        <v>2639</v>
      </c>
      <c r="C844">
        <v>0.152814570523053</v>
      </c>
      <c r="D844">
        <v>0.15526805790000001</v>
      </c>
      <c r="E844">
        <v>0.37509231939999998</v>
      </c>
      <c r="F844">
        <v>0.72223405510000005</v>
      </c>
      <c r="G844">
        <v>1.2718187240000001</v>
      </c>
      <c r="H844">
        <v>2.0140694670000001</v>
      </c>
      <c r="I844">
        <v>3.007238466</v>
      </c>
      <c r="J844">
        <v>4.1594708479999998</v>
      </c>
      <c r="K844">
        <v>5.6090394879999996</v>
      </c>
      <c r="L844">
        <v>7.5230551129999998</v>
      </c>
      <c r="M844">
        <v>9.8167620719999995</v>
      </c>
      <c r="N844">
        <v>12.965535360000001</v>
      </c>
      <c r="O844">
        <v>17.296227720000001</v>
      </c>
      <c r="P844">
        <v>22.987243469999999</v>
      </c>
      <c r="Q844">
        <v>30.29651857</v>
      </c>
      <c r="R844">
        <v>37.951245299999997</v>
      </c>
      <c r="S844">
        <v>46.172995069999999</v>
      </c>
      <c r="T844">
        <v>56.304596830000001</v>
      </c>
      <c r="U844">
        <v>68.780595869999999</v>
      </c>
      <c r="V844">
        <v>83.4787417</v>
      </c>
      <c r="W844">
        <v>100.2588641</v>
      </c>
      <c r="X844">
        <v>122.45792710000001</v>
      </c>
      <c r="Y844">
        <v>148.68204499999999</v>
      </c>
      <c r="Z844">
        <v>178.58512160000001</v>
      </c>
      <c r="AA844">
        <v>211.66820870000001</v>
      </c>
      <c r="AB844">
        <v>247.4107381</v>
      </c>
      <c r="AC844">
        <v>285.43873409999998</v>
      </c>
      <c r="AD844">
        <v>322.62976359999999</v>
      </c>
      <c r="AE844">
        <v>360.05588879999999</v>
      </c>
      <c r="AF844">
        <v>397.96078469999998</v>
      </c>
      <c r="AG844">
        <v>433.44222760000002</v>
      </c>
      <c r="AH844">
        <v>470.98924140000003</v>
      </c>
      <c r="AI844">
        <v>509.56014900000002</v>
      </c>
      <c r="AJ844">
        <v>548.5309757</v>
      </c>
      <c r="AK844">
        <v>587.56308249999995</v>
      </c>
      <c r="AL844">
        <v>626.3613464</v>
      </c>
      <c r="AM844">
        <v>663.99774709999997</v>
      </c>
      <c r="AN844">
        <v>700.72142069999995</v>
      </c>
      <c r="AO844">
        <v>736.68900859999997</v>
      </c>
      <c r="AP844">
        <v>771.88802820000001</v>
      </c>
      <c r="AQ844">
        <v>806.28690649999999</v>
      </c>
      <c r="AR844">
        <v>839.44151039999997</v>
      </c>
      <c r="AS844">
        <v>871.55509930000005</v>
      </c>
      <c r="AT844">
        <v>902.68298970000001</v>
      </c>
      <c r="AU844">
        <v>932.84640850000005</v>
      </c>
      <c r="AV844">
        <v>962.10412980000001</v>
      </c>
    </row>
  </sheetData>
  <phoneticPr fontId="1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844"/>
  <sheetViews>
    <sheetView workbookViewId="0">
      <selection sqref="A1:AV844"/>
    </sheetView>
  </sheetViews>
  <sheetFormatPr baseColWidth="10" defaultRowHeight="15" x14ac:dyDescent="0.25"/>
  <cols>
    <col min="1" max="1" width="25.28515625" customWidth="1"/>
  </cols>
  <sheetData>
    <row r="1" spans="1:48" x14ac:dyDescent="0.25">
      <c r="A1" s="14"/>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48" x14ac:dyDescent="0.25">
      <c r="A2" t="s">
        <v>91</v>
      </c>
      <c r="B2">
        <v>1.1492990066676601</v>
      </c>
      <c r="C2">
        <v>1.1677513739710099</v>
      </c>
      <c r="D2">
        <v>2.1795283799999998</v>
      </c>
      <c r="E2">
        <v>3.5470159610000001</v>
      </c>
      <c r="F2">
        <v>5.7123384799999997</v>
      </c>
      <c r="G2">
        <v>9.1532956710000004</v>
      </c>
      <c r="H2">
        <v>12.615337999999999</v>
      </c>
      <c r="I2">
        <v>17.146760090000001</v>
      </c>
      <c r="J2">
        <v>20.46581909</v>
      </c>
      <c r="K2">
        <v>26.068456510000001</v>
      </c>
      <c r="L2">
        <v>34.52071342</v>
      </c>
      <c r="M2">
        <v>42.053286890000003</v>
      </c>
      <c r="N2">
        <v>57.29388385</v>
      </c>
      <c r="O2">
        <v>77.334792660000005</v>
      </c>
      <c r="P2">
        <v>101.82700869999999</v>
      </c>
      <c r="Q2">
        <v>131.38200760000001</v>
      </c>
      <c r="R2">
        <v>142.42415170000001</v>
      </c>
      <c r="S2">
        <v>157.17608960000001</v>
      </c>
      <c r="T2">
        <v>197.20988589999999</v>
      </c>
      <c r="U2">
        <v>245.53124930000001</v>
      </c>
      <c r="V2">
        <v>369.10544370000002</v>
      </c>
      <c r="W2">
        <v>467.08335599999998</v>
      </c>
      <c r="X2">
        <v>484.44787339999999</v>
      </c>
      <c r="Y2">
        <v>574.74715649999996</v>
      </c>
      <c r="Z2">
        <v>729.25580649999995</v>
      </c>
      <c r="AA2">
        <v>895.8840391</v>
      </c>
      <c r="AB2">
        <v>1062.3644879999999</v>
      </c>
      <c r="AC2">
        <v>1208.5317219999999</v>
      </c>
      <c r="AD2">
        <v>1327.0611799999999</v>
      </c>
      <c r="AE2">
        <v>1404.85463</v>
      </c>
      <c r="AF2">
        <v>1450.4285379999999</v>
      </c>
      <c r="AG2">
        <v>1472.5614880000001</v>
      </c>
      <c r="AH2">
        <v>1519.8902410000001</v>
      </c>
      <c r="AI2">
        <v>1546.9670140000001</v>
      </c>
      <c r="AJ2">
        <v>1553.6847990000001</v>
      </c>
      <c r="AK2">
        <v>1555.8917429999999</v>
      </c>
      <c r="AL2">
        <v>1547.8554810000001</v>
      </c>
      <c r="AM2">
        <v>1537.30431</v>
      </c>
      <c r="AN2">
        <v>1523.727607</v>
      </c>
      <c r="AO2">
        <v>1509.083374</v>
      </c>
      <c r="AP2">
        <v>1492.813314</v>
      </c>
      <c r="AQ2">
        <v>1522.821187</v>
      </c>
      <c r="AR2">
        <v>1523.890308</v>
      </c>
      <c r="AS2">
        <v>1517.1943839999999</v>
      </c>
      <c r="AT2">
        <v>1508.38806</v>
      </c>
      <c r="AU2">
        <v>1495.812005</v>
      </c>
      <c r="AV2">
        <v>1465.3582249999999</v>
      </c>
    </row>
    <row r="3" spans="1:48" x14ac:dyDescent="0.25">
      <c r="A3" t="s">
        <v>92</v>
      </c>
      <c r="B3">
        <v>2297.4487143286601</v>
      </c>
      <c r="C3">
        <v>2334.33499656805</v>
      </c>
      <c r="D3">
        <v>2370.8204719999999</v>
      </c>
      <c r="E3">
        <v>2443.1305739999998</v>
      </c>
      <c r="F3">
        <v>2418.5642149999999</v>
      </c>
      <c r="G3">
        <v>2651.2106480000002</v>
      </c>
      <c r="H3">
        <v>2586.2336329999998</v>
      </c>
      <c r="I3">
        <v>2525.675651</v>
      </c>
      <c r="J3">
        <v>2173.6020749999998</v>
      </c>
      <c r="K3">
        <v>2047.7564970000001</v>
      </c>
      <c r="L3">
        <v>2044.8223270000001</v>
      </c>
      <c r="M3">
        <v>1898.333713</v>
      </c>
      <c r="N3">
        <v>1985.0221160000001</v>
      </c>
      <c r="O3">
        <v>2064.2932070000002</v>
      </c>
      <c r="P3">
        <v>2101.9149910000001</v>
      </c>
      <c r="Q3">
        <v>2108.9199920000001</v>
      </c>
      <c r="R3">
        <v>1789.335386</v>
      </c>
      <c r="S3">
        <v>1557.326834</v>
      </c>
      <c r="T3">
        <v>1553.4290840000001</v>
      </c>
      <c r="U3">
        <v>1551.686876</v>
      </c>
      <c r="V3">
        <v>1890.3118449999999</v>
      </c>
      <c r="W3">
        <v>1960.3045460000001</v>
      </c>
      <c r="X3">
        <v>1562.330514</v>
      </c>
      <c r="Y3">
        <v>1283.674342</v>
      </c>
      <c r="Z3">
        <v>1022.293829</v>
      </c>
      <c r="AA3">
        <v>769.07150620000004</v>
      </c>
      <c r="AB3">
        <v>541.09296559999996</v>
      </c>
      <c r="AC3">
        <v>351.92310140000001</v>
      </c>
      <c r="AD3">
        <v>212.63415169999999</v>
      </c>
      <c r="AE3">
        <v>119.72559769999999</v>
      </c>
      <c r="AF3">
        <v>64.089204539999997</v>
      </c>
      <c r="AG3">
        <v>33.181180269999999</v>
      </c>
      <c r="AH3">
        <v>17.29661445</v>
      </c>
      <c r="AI3">
        <v>8.8445897309999904</v>
      </c>
      <c r="AJ3">
        <v>4.4505744170000003</v>
      </c>
      <c r="AK3">
        <v>2.229878893</v>
      </c>
      <c r="AL3">
        <v>1.1091144610000001</v>
      </c>
      <c r="AM3">
        <v>0.55054305299999995</v>
      </c>
      <c r="AN3">
        <v>0.27267398640000001</v>
      </c>
      <c r="AO3" s="15">
        <v>0.1349312573</v>
      </c>
      <c r="AP3" s="15">
        <v>6.6687715999999994E-2</v>
      </c>
      <c r="AQ3" s="15">
        <v>3.3988446399999997E-2</v>
      </c>
      <c r="AR3" s="15">
        <v>1.6992986799999998E-2</v>
      </c>
      <c r="AS3" s="15">
        <v>8.4524746200000007E-3</v>
      </c>
      <c r="AT3">
        <v>4.1983457599999996E-3</v>
      </c>
      <c r="AU3">
        <v>2.0799867399999999E-3</v>
      </c>
      <c r="AV3">
        <v>1.0179866699999999E-3</v>
      </c>
    </row>
    <row r="4" spans="1:48" x14ac:dyDescent="0.25">
      <c r="A4" t="s">
        <v>93</v>
      </c>
      <c r="B4">
        <v>2298.5980133353301</v>
      </c>
      <c r="C4">
        <v>2335.5027479420201</v>
      </c>
      <c r="D4">
        <v>2373</v>
      </c>
      <c r="E4">
        <v>2446.6775899999998</v>
      </c>
      <c r="F4">
        <v>2424.2765530000001</v>
      </c>
      <c r="G4">
        <v>2660.3639440000002</v>
      </c>
      <c r="H4">
        <v>2598.8489709999999</v>
      </c>
      <c r="I4">
        <v>2542.822412</v>
      </c>
      <c r="J4">
        <v>2194.0678939999998</v>
      </c>
      <c r="K4">
        <v>2073.8249529999998</v>
      </c>
      <c r="L4">
        <v>2079.3430400000002</v>
      </c>
      <c r="M4">
        <v>1940.3869999999999</v>
      </c>
      <c r="N4">
        <v>2042.316</v>
      </c>
      <c r="O4">
        <v>2141.6280000000002</v>
      </c>
      <c r="P4">
        <v>2203.7420000000002</v>
      </c>
      <c r="Q4">
        <v>2240.3020000000001</v>
      </c>
      <c r="R4">
        <v>1931.759538</v>
      </c>
      <c r="S4">
        <v>1714.5029239999999</v>
      </c>
      <c r="T4">
        <v>1750.63897</v>
      </c>
      <c r="U4">
        <v>1797.218126</v>
      </c>
      <c r="V4">
        <v>2259.417289</v>
      </c>
      <c r="W4">
        <v>2427.3879019999999</v>
      </c>
      <c r="X4">
        <v>2046.7783879999999</v>
      </c>
      <c r="Y4">
        <v>1858.421499</v>
      </c>
      <c r="Z4">
        <v>1751.5496350000001</v>
      </c>
      <c r="AA4">
        <v>1664.955545</v>
      </c>
      <c r="AB4">
        <v>1603.457453</v>
      </c>
      <c r="AC4">
        <v>1560.454823</v>
      </c>
      <c r="AD4">
        <v>1539.6953309999999</v>
      </c>
      <c r="AE4">
        <v>1524.580228</v>
      </c>
      <c r="AF4">
        <v>1514.517742</v>
      </c>
      <c r="AG4">
        <v>1505.742669</v>
      </c>
      <c r="AH4">
        <v>1537.1868549999999</v>
      </c>
      <c r="AI4">
        <v>1555.811604</v>
      </c>
      <c r="AJ4">
        <v>1558.135374</v>
      </c>
      <c r="AK4">
        <v>1558.1216219999999</v>
      </c>
      <c r="AL4">
        <v>1548.964596</v>
      </c>
      <c r="AM4">
        <v>1537.854853</v>
      </c>
      <c r="AN4">
        <v>1524.0002810000001</v>
      </c>
      <c r="AO4">
        <v>1509.2183050000001</v>
      </c>
      <c r="AP4">
        <v>1492.8800020000001</v>
      </c>
      <c r="AQ4">
        <v>1522.8551749999999</v>
      </c>
      <c r="AR4">
        <v>1523.907301</v>
      </c>
      <c r="AS4">
        <v>1517.2028359999999</v>
      </c>
      <c r="AT4">
        <v>1508.392259</v>
      </c>
      <c r="AU4">
        <v>1495.814085</v>
      </c>
      <c r="AV4">
        <v>1465.3592430000001</v>
      </c>
    </row>
    <row r="5" spans="1:48" x14ac:dyDescent="0.25">
      <c r="A5" t="s">
        <v>94</v>
      </c>
      <c r="B5">
        <v>32.360331232194099</v>
      </c>
      <c r="C5">
        <v>33.007537856837999</v>
      </c>
      <c r="D5">
        <v>33.48880947</v>
      </c>
      <c r="E5">
        <v>33.839494170000002</v>
      </c>
      <c r="F5">
        <v>34.293415549999999</v>
      </c>
      <c r="G5">
        <v>34.811246850000003</v>
      </c>
      <c r="H5">
        <v>34.914170210000002</v>
      </c>
      <c r="I5">
        <v>35.171003370000001</v>
      </c>
      <c r="J5">
        <v>35.488542809999998</v>
      </c>
      <c r="K5">
        <v>35.912137459999997</v>
      </c>
      <c r="L5">
        <v>36.50403489</v>
      </c>
      <c r="M5">
        <v>37.069763450000004</v>
      </c>
      <c r="N5">
        <v>37.545287680000001</v>
      </c>
      <c r="O5">
        <v>38.395761950000001</v>
      </c>
      <c r="P5">
        <v>38.888451269999997</v>
      </c>
      <c r="Q5">
        <v>39.418662130000001</v>
      </c>
      <c r="R5">
        <v>40.0679613</v>
      </c>
      <c r="S5">
        <v>40.604049119999999</v>
      </c>
      <c r="T5">
        <v>40.697630619999998</v>
      </c>
      <c r="U5">
        <v>41.004937259999998</v>
      </c>
      <c r="V5">
        <v>41.518786499999997</v>
      </c>
      <c r="W5">
        <v>42.08787186</v>
      </c>
      <c r="X5">
        <v>42.673510239999999</v>
      </c>
      <c r="Y5">
        <v>43.233748210000002</v>
      </c>
      <c r="Z5">
        <v>43.795671980000002</v>
      </c>
      <c r="AA5">
        <v>44.374432059999997</v>
      </c>
      <c r="AB5">
        <v>44.970269739999999</v>
      </c>
      <c r="AC5">
        <v>45.578587040000002</v>
      </c>
      <c r="AD5">
        <v>46.20239729</v>
      </c>
      <c r="AE5">
        <v>46.846487570000001</v>
      </c>
      <c r="AF5">
        <v>47.509486459999998</v>
      </c>
      <c r="AG5">
        <v>48.188570489999996</v>
      </c>
      <c r="AH5">
        <v>48.881176539999998</v>
      </c>
      <c r="AI5">
        <v>49.587501279999998</v>
      </c>
      <c r="AJ5">
        <v>50.321882809999998</v>
      </c>
      <c r="AK5">
        <v>51.055703639999997</v>
      </c>
      <c r="AL5">
        <v>51.816876600000001</v>
      </c>
      <c r="AM5">
        <v>52.602306609999999</v>
      </c>
      <c r="AN5">
        <v>53.415112489999999</v>
      </c>
      <c r="AO5">
        <v>54.24638882</v>
      </c>
      <c r="AP5">
        <v>55.089330820000001</v>
      </c>
      <c r="AQ5">
        <v>55.630792630000002</v>
      </c>
      <c r="AR5">
        <v>56.500994660000003</v>
      </c>
      <c r="AS5">
        <v>57.387757899999997</v>
      </c>
      <c r="AT5">
        <v>58.289707190000001</v>
      </c>
      <c r="AU5">
        <v>59.207049939999997</v>
      </c>
      <c r="AV5">
        <v>60.141451089999997</v>
      </c>
    </row>
    <row r="6" spans="1:48" x14ac:dyDescent="0.25">
      <c r="A6" t="s">
        <v>95</v>
      </c>
      <c r="B6">
        <v>21.704143113463601</v>
      </c>
      <c r="C6">
        <v>22.138225975732901</v>
      </c>
      <c r="D6">
        <v>22.417243160000002</v>
      </c>
      <c r="E6">
        <v>22.832349619999999</v>
      </c>
      <c r="F6">
        <v>22.90649745</v>
      </c>
      <c r="G6">
        <v>23.386834749999998</v>
      </c>
      <c r="H6">
        <v>23.514262219999999</v>
      </c>
      <c r="I6">
        <v>23.605102039999998</v>
      </c>
      <c r="J6">
        <v>23.817101520000001</v>
      </c>
      <c r="K6">
        <v>24.147670949999998</v>
      </c>
      <c r="L6">
        <v>24.706833280000001</v>
      </c>
      <c r="M6">
        <v>25.20084765</v>
      </c>
      <c r="N6">
        <v>25.66823101</v>
      </c>
      <c r="O6">
        <v>26.364200780000001</v>
      </c>
      <c r="P6">
        <v>26.547281640000001</v>
      </c>
      <c r="Q6">
        <v>26.917385490000001</v>
      </c>
      <c r="R6">
        <v>26.979833620000001</v>
      </c>
      <c r="S6">
        <v>27.337529969999999</v>
      </c>
      <c r="T6">
        <v>27.257913559999999</v>
      </c>
      <c r="U6">
        <v>27.546783749999999</v>
      </c>
      <c r="V6">
        <v>27.982212919999998</v>
      </c>
      <c r="W6">
        <v>28.457482450000001</v>
      </c>
      <c r="X6">
        <v>28.967953000000001</v>
      </c>
      <c r="Y6">
        <v>29.46605774</v>
      </c>
      <c r="Z6">
        <v>29.957037629999999</v>
      </c>
      <c r="AA6">
        <v>30.448733740000002</v>
      </c>
      <c r="AB6">
        <v>30.95020302</v>
      </c>
      <c r="AC6">
        <v>31.476985590000002</v>
      </c>
      <c r="AD6">
        <v>32.022717870000001</v>
      </c>
      <c r="AE6">
        <v>32.586217830000002</v>
      </c>
      <c r="AF6">
        <v>33.165028550000002</v>
      </c>
      <c r="AG6">
        <v>33.757750549999997</v>
      </c>
      <c r="AH6">
        <v>34.36654566</v>
      </c>
      <c r="AI6">
        <v>34.986816840000003</v>
      </c>
      <c r="AJ6">
        <v>35.631355970000001</v>
      </c>
      <c r="AK6">
        <v>36.273830189999998</v>
      </c>
      <c r="AL6">
        <v>36.942317060000001</v>
      </c>
      <c r="AM6">
        <v>37.618280509999998</v>
      </c>
      <c r="AN6">
        <v>38.319984779999999</v>
      </c>
      <c r="AO6">
        <v>39.036002830000001</v>
      </c>
      <c r="AP6">
        <v>39.76279349</v>
      </c>
      <c r="AQ6">
        <v>40.268767519999997</v>
      </c>
      <c r="AR6">
        <v>41.016493850000003</v>
      </c>
      <c r="AS6">
        <v>41.777550410000003</v>
      </c>
      <c r="AT6">
        <v>42.552073059999998</v>
      </c>
      <c r="AU6">
        <v>43.33995333</v>
      </c>
      <c r="AV6">
        <v>44.142126740000002</v>
      </c>
    </row>
    <row r="7" spans="1:48" x14ac:dyDescent="0.25">
      <c r="A7" t="s">
        <v>96</v>
      </c>
      <c r="B7">
        <v>21.709471207522999</v>
      </c>
      <c r="C7">
        <v>22.143660631673502</v>
      </c>
      <c r="D7">
        <v>22.427412060000002</v>
      </c>
      <c r="E7">
        <v>22.848306990000001</v>
      </c>
      <c r="F7">
        <v>22.93332852</v>
      </c>
      <c r="G7">
        <v>23.426141779999998</v>
      </c>
      <c r="H7">
        <v>23.56959968</v>
      </c>
      <c r="I7">
        <v>23.683093230000001</v>
      </c>
      <c r="J7">
        <v>23.92597035</v>
      </c>
      <c r="K7">
        <v>24.295553000000002</v>
      </c>
      <c r="L7">
        <v>24.902687360000002</v>
      </c>
      <c r="M7">
        <v>25.45807825</v>
      </c>
      <c r="N7">
        <v>26.001422689999998</v>
      </c>
      <c r="O7">
        <v>26.798663860000001</v>
      </c>
      <c r="P7">
        <v>27.1175228</v>
      </c>
      <c r="Q7">
        <v>27.650520050000001</v>
      </c>
      <c r="R7">
        <v>27.94479093</v>
      </c>
      <c r="S7">
        <v>28.55373063</v>
      </c>
      <c r="T7">
        <v>28.771900800000001</v>
      </c>
      <c r="U7">
        <v>29.385401559999998</v>
      </c>
      <c r="V7">
        <v>30.193589729999999</v>
      </c>
      <c r="W7">
        <v>31.080272170000001</v>
      </c>
      <c r="X7">
        <v>32.211893860000004</v>
      </c>
      <c r="Y7">
        <v>33.723940550000002</v>
      </c>
      <c r="Z7">
        <v>35.71873815</v>
      </c>
      <c r="AA7">
        <v>37.941913300000003</v>
      </c>
      <c r="AB7">
        <v>40.239143599999998</v>
      </c>
      <c r="AC7">
        <v>42.398309570000002</v>
      </c>
      <c r="AD7">
        <v>44.244163059999998</v>
      </c>
      <c r="AE7">
        <v>45.726625660000003</v>
      </c>
      <c r="AF7">
        <v>46.902478119999998</v>
      </c>
      <c r="AG7">
        <v>47.870566859999997</v>
      </c>
      <c r="AH7">
        <v>48.717856140000002</v>
      </c>
      <c r="AI7">
        <v>49.504498259999998</v>
      </c>
      <c r="AJ7">
        <v>50.279921569999999</v>
      </c>
      <c r="AK7">
        <v>51.034548809999997</v>
      </c>
      <c r="AL7">
        <v>51.80622588</v>
      </c>
      <c r="AM7">
        <v>52.596942409999997</v>
      </c>
      <c r="AN7">
        <v>53.412411669999997</v>
      </c>
      <c r="AO7">
        <v>54.245028939999997</v>
      </c>
      <c r="AP7">
        <v>55.088646169999997</v>
      </c>
      <c r="AQ7">
        <v>55.630449769999998</v>
      </c>
      <c r="AR7">
        <v>56.500821989999999</v>
      </c>
      <c r="AS7">
        <v>57.38767094</v>
      </c>
      <c r="AT7">
        <v>58.28966338</v>
      </c>
      <c r="AU7">
        <v>59.207027869999997</v>
      </c>
      <c r="AV7">
        <v>60.14143997</v>
      </c>
    </row>
    <row r="8" spans="1:48" x14ac:dyDescent="0.25">
      <c r="A8" t="s">
        <v>97</v>
      </c>
      <c r="B8">
        <v>0.96116878123798499</v>
      </c>
      <c r="C8">
        <v>0.98039215686274495</v>
      </c>
      <c r="D8">
        <v>0.98715711989999999</v>
      </c>
      <c r="E8">
        <v>0.99036345999999997</v>
      </c>
      <c r="F8">
        <v>1.004312203</v>
      </c>
      <c r="G8">
        <v>1.0057987740000001</v>
      </c>
      <c r="H8">
        <v>1.0145862430000001</v>
      </c>
      <c r="I8">
        <v>1.023278183</v>
      </c>
      <c r="J8">
        <v>1.0326170079999999</v>
      </c>
      <c r="K8">
        <v>1.0399767950000001</v>
      </c>
      <c r="L8">
        <v>1.0501175739999999</v>
      </c>
      <c r="M8">
        <v>1.057468485</v>
      </c>
      <c r="N8">
        <v>1.0647219939999999</v>
      </c>
      <c r="O8">
        <v>1.0798249259999999</v>
      </c>
      <c r="P8">
        <v>1.1017373880000001</v>
      </c>
      <c r="Q8">
        <v>1.121774644</v>
      </c>
      <c r="R8">
        <v>1.14401255</v>
      </c>
      <c r="S8">
        <v>1.166771166</v>
      </c>
      <c r="T8">
        <v>1.1905362740000001</v>
      </c>
      <c r="U8">
        <v>1.2147495100000001</v>
      </c>
      <c r="V8">
        <v>1.2405959520000001</v>
      </c>
      <c r="W8">
        <v>1.2670456459999999</v>
      </c>
      <c r="X8">
        <v>1.292088116</v>
      </c>
      <c r="Y8">
        <v>1.317617686</v>
      </c>
      <c r="Z8">
        <v>1.3440490279999999</v>
      </c>
      <c r="AA8">
        <v>1.372453393</v>
      </c>
      <c r="AB8">
        <v>1.4017752219999999</v>
      </c>
      <c r="AC8">
        <v>1.4309954359999999</v>
      </c>
      <c r="AD8">
        <v>1.4602649130000001</v>
      </c>
      <c r="AE8">
        <v>1.4900210819999999</v>
      </c>
      <c r="AF8">
        <v>1.520495615</v>
      </c>
      <c r="AG8">
        <v>1.5513667959999999</v>
      </c>
      <c r="AH8">
        <v>1.582802391</v>
      </c>
      <c r="AI8">
        <v>1.6148732260000001</v>
      </c>
      <c r="AJ8">
        <v>1.6480148729999999</v>
      </c>
      <c r="AK8">
        <v>1.6817154759999999</v>
      </c>
      <c r="AL8">
        <v>1.716561177</v>
      </c>
      <c r="AM8">
        <v>1.751946585</v>
      </c>
      <c r="AN8">
        <v>1.7883149110000001</v>
      </c>
      <c r="AO8">
        <v>1.825609152</v>
      </c>
      <c r="AP8">
        <v>1.863610475</v>
      </c>
      <c r="AQ8">
        <v>1.9024048659999999</v>
      </c>
      <c r="AR8">
        <v>1.942146221</v>
      </c>
      <c r="AS8">
        <v>1.9826508860000001</v>
      </c>
      <c r="AT8">
        <v>2.0238123639999999</v>
      </c>
      <c r="AU8">
        <v>2.0656552640000001</v>
      </c>
      <c r="AV8">
        <v>2.1084356</v>
      </c>
    </row>
    <row r="9" spans="1:48" x14ac:dyDescent="0.25">
      <c r="A9" t="s">
        <v>98</v>
      </c>
      <c r="B9">
        <v>2.3360541304970401</v>
      </c>
      <c r="C9">
        <v>2.3735602351802898</v>
      </c>
      <c r="D9">
        <v>2.411668513</v>
      </c>
      <c r="E9">
        <v>5.8260427049999999</v>
      </c>
      <c r="F9">
        <v>11.21794884</v>
      </c>
      <c r="G9">
        <v>19.754257320000001</v>
      </c>
      <c r="H9">
        <v>31.283111170000002</v>
      </c>
      <c r="I9">
        <v>46.709300140000003</v>
      </c>
      <c r="J9">
        <v>64.606107719999997</v>
      </c>
      <c r="K9">
        <v>87.121228299999999</v>
      </c>
      <c r="L9">
        <v>116.8502742</v>
      </c>
      <c r="M9">
        <v>152.47679600000001</v>
      </c>
      <c r="N9">
        <v>201.384456</v>
      </c>
      <c r="O9">
        <v>268.6500259</v>
      </c>
      <c r="P9">
        <v>357.04453330000001</v>
      </c>
      <c r="Q9">
        <v>470.57431430000003</v>
      </c>
      <c r="R9">
        <v>589.46975020000002</v>
      </c>
      <c r="S9">
        <v>717.17235240000002</v>
      </c>
      <c r="T9">
        <v>874.53932980000002</v>
      </c>
      <c r="U9">
        <v>1068.6270890000001</v>
      </c>
      <c r="V9">
        <v>1374.872116</v>
      </c>
      <c r="W9">
        <v>1761.080641</v>
      </c>
      <c r="X9">
        <v>2141.527689</v>
      </c>
      <c r="Y9">
        <v>2589.3068010000002</v>
      </c>
      <c r="Z9">
        <v>3164.4372020000001</v>
      </c>
      <c r="AA9">
        <v>3871.2114489999999</v>
      </c>
      <c r="AB9">
        <v>4701.3032489999996</v>
      </c>
      <c r="AC9">
        <v>5626.6239320000004</v>
      </c>
      <c r="AD9">
        <v>6613.3651159999999</v>
      </c>
      <c r="AE9">
        <v>7616.5983829999996</v>
      </c>
      <c r="AF9">
        <v>8602.6001899999901</v>
      </c>
      <c r="AG9">
        <v>9548.4718709999997</v>
      </c>
      <c r="AH9">
        <v>10481.365889999999</v>
      </c>
      <c r="AI9">
        <v>11381.335010000001</v>
      </c>
      <c r="AJ9">
        <v>12229.56516</v>
      </c>
      <c r="AK9">
        <v>13024.280650000001</v>
      </c>
      <c r="AL9">
        <v>13758.11859</v>
      </c>
      <c r="AM9">
        <v>14435.540489999999</v>
      </c>
      <c r="AN9">
        <v>15057.04681</v>
      </c>
      <c r="AO9">
        <v>15625.064759999999</v>
      </c>
      <c r="AP9">
        <v>16141.311530000001</v>
      </c>
      <c r="AQ9">
        <v>16588.045279999998</v>
      </c>
      <c r="AR9">
        <v>17006.065900000001</v>
      </c>
      <c r="AS9">
        <v>17389.522560000001</v>
      </c>
      <c r="AT9">
        <v>17738.609120000001</v>
      </c>
      <c r="AU9">
        <v>18051.847180000001</v>
      </c>
      <c r="AV9">
        <v>18313.748930000002</v>
      </c>
    </row>
    <row r="10" spans="1:48" x14ac:dyDescent="0.25">
      <c r="A10" t="s">
        <v>99</v>
      </c>
      <c r="B10">
        <v>30996.0941631817</v>
      </c>
      <c r="C10">
        <v>31493.7464809423</v>
      </c>
      <c r="D10">
        <v>31999.388770000001</v>
      </c>
      <c r="E10">
        <v>32682.552960000001</v>
      </c>
      <c r="F10">
        <v>33303.576760000004</v>
      </c>
      <c r="G10">
        <v>34123.090689999997</v>
      </c>
      <c r="H10">
        <v>34832.554329999999</v>
      </c>
      <c r="I10">
        <v>35442.4395</v>
      </c>
      <c r="J10">
        <v>35666.707399999999</v>
      </c>
      <c r="K10">
        <v>35752.794990000002</v>
      </c>
      <c r="L10">
        <v>35831.213589999999</v>
      </c>
      <c r="M10">
        <v>35758.830560000002</v>
      </c>
      <c r="N10">
        <v>35777.116990000002</v>
      </c>
      <c r="O10">
        <v>36052.554349999999</v>
      </c>
      <c r="P10">
        <v>36351.841619999999</v>
      </c>
      <c r="Q10">
        <v>36643.169540000003</v>
      </c>
      <c r="R10">
        <v>36600.346449999997</v>
      </c>
      <c r="S10">
        <v>36327.655959999996</v>
      </c>
      <c r="T10">
        <v>35862.881939999999</v>
      </c>
      <c r="U10">
        <v>35304.987529999999</v>
      </c>
      <c r="V10">
        <v>35118.535369999998</v>
      </c>
      <c r="W10">
        <v>35013.043669999999</v>
      </c>
      <c r="X10">
        <v>34507.674760000002</v>
      </c>
      <c r="Y10">
        <v>33745.439530000003</v>
      </c>
      <c r="Z10">
        <v>32759.076239999999</v>
      </c>
      <c r="AA10">
        <v>31570.43403</v>
      </c>
      <c r="AB10">
        <v>30217.300950000001</v>
      </c>
      <c r="AC10">
        <v>28748.904719999999</v>
      </c>
      <c r="AD10">
        <v>27222.69383</v>
      </c>
      <c r="AE10">
        <v>25689.219389999998</v>
      </c>
      <c r="AF10">
        <v>24186.892779999998</v>
      </c>
      <c r="AG10">
        <v>22739.24379</v>
      </c>
      <c r="AH10">
        <v>21358.63608</v>
      </c>
      <c r="AI10">
        <v>20049.046340000001</v>
      </c>
      <c r="AJ10">
        <v>18810.78743</v>
      </c>
      <c r="AK10">
        <v>17642.221409999998</v>
      </c>
      <c r="AL10">
        <v>16540.69169</v>
      </c>
      <c r="AM10">
        <v>15507.449000000001</v>
      </c>
      <c r="AN10">
        <v>14538.50611</v>
      </c>
      <c r="AO10">
        <v>13629.984409999999</v>
      </c>
      <c r="AP10">
        <v>12778.17707</v>
      </c>
      <c r="AQ10">
        <v>11926.33259</v>
      </c>
      <c r="AR10">
        <v>11131.26074</v>
      </c>
      <c r="AS10">
        <v>10389.185149999999</v>
      </c>
      <c r="AT10">
        <v>9696.5770009999997</v>
      </c>
      <c r="AU10">
        <v>9050.1406150000003</v>
      </c>
      <c r="AV10">
        <v>8446.79892499999</v>
      </c>
    </row>
    <row r="11" spans="1:48" x14ac:dyDescent="0.25">
      <c r="A11" t="s">
        <v>100</v>
      </c>
      <c r="B11">
        <v>30998.430217312201</v>
      </c>
      <c r="C11">
        <v>31496.120041177499</v>
      </c>
      <c r="D11">
        <v>32001.800439999999</v>
      </c>
      <c r="E11">
        <v>32688.379000000001</v>
      </c>
      <c r="F11">
        <v>33314.794710000002</v>
      </c>
      <c r="G11">
        <v>34142.844949999999</v>
      </c>
      <c r="H11">
        <v>34863.837440000003</v>
      </c>
      <c r="I11">
        <v>35489.148800000003</v>
      </c>
      <c r="J11">
        <v>35731.31351</v>
      </c>
      <c r="K11">
        <v>35839.916219999999</v>
      </c>
      <c r="L11">
        <v>35948.063869999998</v>
      </c>
      <c r="M11">
        <v>35911.307350000003</v>
      </c>
      <c r="N11">
        <v>35978.501450000003</v>
      </c>
      <c r="O11">
        <v>36321.204380000003</v>
      </c>
      <c r="P11">
        <v>36708.886160000002</v>
      </c>
      <c r="Q11">
        <v>37113.743849999999</v>
      </c>
      <c r="R11">
        <v>37189.816200000001</v>
      </c>
      <c r="S11">
        <v>37044.828320000001</v>
      </c>
      <c r="T11">
        <v>36737.421269999999</v>
      </c>
      <c r="U11">
        <v>36373.614609999997</v>
      </c>
      <c r="V11">
        <v>36493.407480000002</v>
      </c>
      <c r="W11">
        <v>36774.124309999999</v>
      </c>
      <c r="X11">
        <v>36649.202440000001</v>
      </c>
      <c r="Y11">
        <v>36334.746330000002</v>
      </c>
      <c r="Z11">
        <v>35923.513440000002</v>
      </c>
      <c r="AA11">
        <v>35441.645479999999</v>
      </c>
      <c r="AB11">
        <v>34918.604200000002</v>
      </c>
      <c r="AC11">
        <v>34375.52865</v>
      </c>
      <c r="AD11">
        <v>33836.058940000003</v>
      </c>
      <c r="AE11">
        <v>33305.817779999998</v>
      </c>
      <c r="AF11">
        <v>32789.492969999999</v>
      </c>
      <c r="AG11">
        <v>32287.715660000002</v>
      </c>
      <c r="AH11">
        <v>31840.001970000001</v>
      </c>
      <c r="AI11">
        <v>31430.38135</v>
      </c>
      <c r="AJ11">
        <v>31040.352589999999</v>
      </c>
      <c r="AK11">
        <v>30666.502059999999</v>
      </c>
      <c r="AL11">
        <v>30298.810280000002</v>
      </c>
      <c r="AM11">
        <v>29942.98949</v>
      </c>
      <c r="AN11">
        <v>29595.552930000002</v>
      </c>
      <c r="AO11">
        <v>29255.049169999998</v>
      </c>
      <c r="AP11">
        <v>28919.488600000001</v>
      </c>
      <c r="AQ11">
        <v>28514.37787</v>
      </c>
      <c r="AR11">
        <v>28137.326649999999</v>
      </c>
      <c r="AS11">
        <v>27778.707709999999</v>
      </c>
      <c r="AT11">
        <v>27435.186119999998</v>
      </c>
      <c r="AU11">
        <v>27101.987799999999</v>
      </c>
      <c r="AV11">
        <v>26760.547849999999</v>
      </c>
    </row>
    <row r="12" spans="1:48" x14ac:dyDescent="0.25">
      <c r="A12" t="s">
        <v>101</v>
      </c>
      <c r="B12">
        <v>0.25383749001273198</v>
      </c>
      <c r="C12">
        <v>0.258914239812986</v>
      </c>
      <c r="D12">
        <v>0.25652822240000001</v>
      </c>
      <c r="E12">
        <v>0.26325830490000002</v>
      </c>
      <c r="F12">
        <v>0.26012564069999999</v>
      </c>
      <c r="G12">
        <v>0.26053308390000002</v>
      </c>
      <c r="H12">
        <v>0.26147497980000001</v>
      </c>
      <c r="I12">
        <v>0.26226138290000001</v>
      </c>
      <c r="J12">
        <v>0.26370216429999999</v>
      </c>
      <c r="K12">
        <v>0.26522645579999998</v>
      </c>
      <c r="L12">
        <v>0.26828614020000002</v>
      </c>
      <c r="M12">
        <v>0.27155537070000002</v>
      </c>
      <c r="N12">
        <v>0.27593021099999998</v>
      </c>
      <c r="O12">
        <v>0.27923702719999999</v>
      </c>
      <c r="P12">
        <v>0.2829417534</v>
      </c>
      <c r="Q12">
        <v>0.28964150820000001</v>
      </c>
      <c r="R12">
        <v>0.29904186490000001</v>
      </c>
      <c r="S12">
        <v>0.30786150369999998</v>
      </c>
      <c r="T12">
        <v>0.31713878359999997</v>
      </c>
      <c r="U12">
        <v>0.32535003800000001</v>
      </c>
      <c r="V12">
        <v>0.32235118940000002</v>
      </c>
      <c r="W12">
        <v>0.3233734043</v>
      </c>
      <c r="X12">
        <v>0.3372709351</v>
      </c>
      <c r="Y12">
        <v>0.34410700360000002</v>
      </c>
      <c r="Z12">
        <v>0.35016653689999999</v>
      </c>
      <c r="AA12">
        <v>0.3550449919</v>
      </c>
      <c r="AB12">
        <v>0.36077188049999998</v>
      </c>
      <c r="AC12">
        <v>0.36837436569999998</v>
      </c>
      <c r="AD12">
        <v>0.37631433910000001</v>
      </c>
      <c r="AE12">
        <v>0.3845419216</v>
      </c>
      <c r="AF12">
        <v>0.39385380219999999</v>
      </c>
      <c r="AG12">
        <v>0.40102934959999997</v>
      </c>
      <c r="AH12">
        <v>0.40688144300000001</v>
      </c>
      <c r="AI12">
        <v>0.41482027230000001</v>
      </c>
      <c r="AJ12">
        <v>0.42288616579999999</v>
      </c>
      <c r="AK12">
        <v>0.4311950249</v>
      </c>
      <c r="AL12">
        <v>0.44099694039999998</v>
      </c>
      <c r="AM12">
        <v>0.44933933980000001</v>
      </c>
      <c r="AN12">
        <v>0.45780260029999997</v>
      </c>
      <c r="AO12">
        <v>0.46640561759999999</v>
      </c>
      <c r="AP12">
        <v>0.47511859280000002</v>
      </c>
      <c r="AQ12">
        <v>0.48377187589999998</v>
      </c>
      <c r="AR12">
        <v>0.4935131338</v>
      </c>
      <c r="AS12">
        <v>0.5027823213</v>
      </c>
      <c r="AT12">
        <v>0.51215392670000004</v>
      </c>
      <c r="AU12">
        <v>0.52184736430000001</v>
      </c>
      <c r="AV12">
        <v>0.53188389810000003</v>
      </c>
    </row>
    <row r="13" spans="1:48" x14ac:dyDescent="0.25">
      <c r="A13" t="s">
        <v>102</v>
      </c>
      <c r="B13">
        <v>0.96116878123798499</v>
      </c>
      <c r="C13">
        <v>0.98039215686274495</v>
      </c>
      <c r="D13">
        <v>0.98801883779999999</v>
      </c>
      <c r="E13">
        <v>0.98669645110000004</v>
      </c>
      <c r="F13">
        <v>1.0865766619999999</v>
      </c>
      <c r="G13">
        <v>0.92641604769999997</v>
      </c>
      <c r="H13">
        <v>1.006401992</v>
      </c>
      <c r="I13">
        <v>1.1281115930000001</v>
      </c>
      <c r="J13">
        <v>1.227279934</v>
      </c>
      <c r="K13">
        <v>1.203881303</v>
      </c>
      <c r="L13">
        <v>1.15163514</v>
      </c>
      <c r="M13">
        <v>1.0086764619999999</v>
      </c>
      <c r="N13">
        <v>0.93008066280000001</v>
      </c>
      <c r="O13">
        <v>1.0053341790000001</v>
      </c>
      <c r="P13">
        <v>1.1682936559999999</v>
      </c>
      <c r="Q13">
        <v>1.1612390269999999</v>
      </c>
      <c r="R13">
        <v>1.1985420099999999</v>
      </c>
      <c r="S13">
        <v>1.239065195</v>
      </c>
      <c r="T13">
        <v>1.2836593279999999</v>
      </c>
      <c r="U13">
        <v>1.332828267</v>
      </c>
      <c r="V13">
        <v>1.3842822180000001</v>
      </c>
      <c r="W13">
        <v>1.4453659249999999</v>
      </c>
      <c r="X13">
        <v>1.468706772</v>
      </c>
      <c r="Y13">
        <v>1.488968343</v>
      </c>
      <c r="Z13">
        <v>1.50866375</v>
      </c>
      <c r="AA13">
        <v>1.5627148049999999</v>
      </c>
      <c r="AB13">
        <v>1.6179093</v>
      </c>
      <c r="AC13">
        <v>1.645547512</v>
      </c>
      <c r="AD13">
        <v>1.670109829</v>
      </c>
      <c r="AE13">
        <v>1.6924610419999999</v>
      </c>
      <c r="AF13">
        <v>1.7133838219999999</v>
      </c>
      <c r="AG13">
        <v>1.731262877</v>
      </c>
      <c r="AH13">
        <v>1.7415334689999999</v>
      </c>
      <c r="AI13">
        <v>1.7527316209999999</v>
      </c>
      <c r="AJ13">
        <v>1.7645483749999999</v>
      </c>
      <c r="AK13">
        <v>1.776554693</v>
      </c>
      <c r="AL13">
        <v>1.7903575359999999</v>
      </c>
      <c r="AM13">
        <v>1.8221755289999999</v>
      </c>
      <c r="AN13">
        <v>1.854744282</v>
      </c>
      <c r="AO13">
        <v>1.8871289120000001</v>
      </c>
      <c r="AP13">
        <v>1.918345236</v>
      </c>
      <c r="AQ13">
        <v>1.9482991270000001</v>
      </c>
      <c r="AR13">
        <v>1.9866190960000001</v>
      </c>
      <c r="AS13">
        <v>2.0245731149999999</v>
      </c>
      <c r="AT13">
        <v>2.0625590370000002</v>
      </c>
      <c r="AU13">
        <v>2.1008938590000001</v>
      </c>
      <c r="AV13">
        <v>2.139786403</v>
      </c>
    </row>
    <row r="14" spans="1:48" x14ac:dyDescent="0.25">
      <c r="A14" t="s">
        <v>103</v>
      </c>
      <c r="B14">
        <v>30105.6323493005</v>
      </c>
      <c r="C14">
        <v>30588.988014611201</v>
      </c>
      <c r="D14">
        <v>31080.10411</v>
      </c>
      <c r="E14">
        <v>31224.34115</v>
      </c>
      <c r="F14">
        <v>31295.887910000001</v>
      </c>
      <c r="G14">
        <v>31532.172050000001</v>
      </c>
      <c r="H14">
        <v>31709.06797</v>
      </c>
      <c r="I14">
        <v>31812.71804</v>
      </c>
      <c r="J14">
        <v>31642.952290000001</v>
      </c>
      <c r="K14">
        <v>31384.015179999999</v>
      </c>
      <c r="L14">
        <v>31135.841710000001</v>
      </c>
      <c r="M14">
        <v>30799.150450000001</v>
      </c>
      <c r="N14">
        <v>30546.744709999999</v>
      </c>
      <c r="O14">
        <v>30536.731940000001</v>
      </c>
      <c r="P14">
        <v>30533.872370000001</v>
      </c>
      <c r="Q14">
        <v>30531.658660000001</v>
      </c>
      <c r="R14">
        <v>30275.051670000001</v>
      </c>
      <c r="S14">
        <v>29871.512729999999</v>
      </c>
      <c r="T14">
        <v>29300.735069999999</v>
      </c>
      <c r="U14">
        <v>28664.820619999999</v>
      </c>
      <c r="V14">
        <v>28302.109919999999</v>
      </c>
      <c r="W14">
        <v>28018.933499999999</v>
      </c>
      <c r="X14">
        <v>27496.279610000001</v>
      </c>
      <c r="Y14">
        <v>26836.517650000002</v>
      </c>
      <c r="Z14">
        <v>26076.143459999999</v>
      </c>
      <c r="AA14">
        <v>25230.292160000001</v>
      </c>
      <c r="AB14">
        <v>24321.802810000001</v>
      </c>
      <c r="AC14">
        <v>23385.99194</v>
      </c>
      <c r="AD14">
        <v>22444.460879999999</v>
      </c>
      <c r="AE14">
        <v>21517.87254</v>
      </c>
      <c r="AF14">
        <v>20621.52635</v>
      </c>
      <c r="AG14">
        <v>19763.766060000002</v>
      </c>
      <c r="AH14">
        <v>18951.49467</v>
      </c>
      <c r="AI14">
        <v>18187.235499999999</v>
      </c>
      <c r="AJ14">
        <v>17465.713319999999</v>
      </c>
      <c r="AK14">
        <v>16784.793900000001</v>
      </c>
      <c r="AL14">
        <v>16140.298140000001</v>
      </c>
      <c r="AM14">
        <v>15533.05442</v>
      </c>
      <c r="AN14">
        <v>14961.014370000001</v>
      </c>
      <c r="AO14">
        <v>14421.753580000001</v>
      </c>
      <c r="AP14">
        <v>13912.81121</v>
      </c>
      <c r="AQ14">
        <v>13386.27189</v>
      </c>
      <c r="AR14">
        <v>12892.96933</v>
      </c>
      <c r="AS14">
        <v>12431.28816</v>
      </c>
      <c r="AT14">
        <v>11998.56299</v>
      </c>
      <c r="AU14">
        <v>11591.8717</v>
      </c>
      <c r="AV14">
        <v>11204.810020000001</v>
      </c>
    </row>
    <row r="15" spans="1:48" x14ac:dyDescent="0.25">
      <c r="A15" t="s">
        <v>104</v>
      </c>
      <c r="B15">
        <v>30105.0142096741</v>
      </c>
      <c r="C15">
        <v>30588.3599505532</v>
      </c>
      <c r="D15">
        <v>31079.465960000001</v>
      </c>
      <c r="E15">
        <v>31222.751250000001</v>
      </c>
      <c r="F15">
        <v>31292.885600000001</v>
      </c>
      <c r="G15">
        <v>31526.894250000001</v>
      </c>
      <c r="H15">
        <v>31700.724849999999</v>
      </c>
      <c r="I15">
        <v>31800.367149999998</v>
      </c>
      <c r="J15">
        <v>31625.942289999999</v>
      </c>
      <c r="K15">
        <v>31361.104200000002</v>
      </c>
      <c r="L15">
        <v>31105.071599999999</v>
      </c>
      <c r="M15">
        <v>30758.93449</v>
      </c>
      <c r="N15">
        <v>30493.489819999999</v>
      </c>
      <c r="O15">
        <v>30466.458009999998</v>
      </c>
      <c r="P15">
        <v>30441.665919999999</v>
      </c>
      <c r="Q15">
        <v>30411.567340000001</v>
      </c>
      <c r="R15">
        <v>30122.6499</v>
      </c>
      <c r="S15">
        <v>29683.70003</v>
      </c>
      <c r="T15">
        <v>29068.790150000001</v>
      </c>
      <c r="U15">
        <v>28377.83023</v>
      </c>
      <c r="V15">
        <v>27944.418409999998</v>
      </c>
      <c r="W15">
        <v>27575.550940000001</v>
      </c>
      <c r="X15">
        <v>26958.443520000001</v>
      </c>
      <c r="Y15">
        <v>26187.83265</v>
      </c>
      <c r="Z15">
        <v>25285.340929999998</v>
      </c>
      <c r="AA15">
        <v>24265.270059999999</v>
      </c>
      <c r="AB15">
        <v>23152.774020000001</v>
      </c>
      <c r="AC15">
        <v>21980.298050000001</v>
      </c>
      <c r="AD15">
        <v>20784.521229999998</v>
      </c>
      <c r="AE15">
        <v>19597.22003</v>
      </c>
      <c r="AF15">
        <v>18442.179120000001</v>
      </c>
      <c r="AG15">
        <v>17333.630430000001</v>
      </c>
      <c r="AH15">
        <v>16278.7096</v>
      </c>
      <c r="AI15">
        <v>15279.2827</v>
      </c>
      <c r="AJ15">
        <v>14334.9401</v>
      </c>
      <c r="AK15">
        <v>13444.080459999999</v>
      </c>
      <c r="AL15">
        <v>12604.49698</v>
      </c>
      <c r="AM15">
        <v>11817.04767</v>
      </c>
      <c r="AN15">
        <v>11078.64572</v>
      </c>
      <c r="AO15">
        <v>10386.310890000001</v>
      </c>
      <c r="AP15">
        <v>9737.2060610000008</v>
      </c>
      <c r="AQ15">
        <v>9088.0788360000006</v>
      </c>
      <c r="AR15">
        <v>8482.2167840000002</v>
      </c>
      <c r="AS15">
        <v>7916.7405479999998</v>
      </c>
      <c r="AT15">
        <v>7388.9602580000001</v>
      </c>
      <c r="AU15">
        <v>6896.3640960000002</v>
      </c>
      <c r="AV15">
        <v>6436.6070680000003</v>
      </c>
    </row>
    <row r="16" spans="1:48" x14ac:dyDescent="0.25">
      <c r="A16" t="s">
        <v>105</v>
      </c>
      <c r="B16">
        <v>0.61693443294682304</v>
      </c>
      <c r="C16">
        <v>0.62683951482088096</v>
      </c>
      <c r="D16">
        <v>0.63690362599999994</v>
      </c>
      <c r="E16">
        <v>1.5885586709999999</v>
      </c>
      <c r="F16">
        <v>2.99974907</v>
      </c>
      <c r="G16">
        <v>5.2740057079999998</v>
      </c>
      <c r="H16">
        <v>8.3381478980000008</v>
      </c>
      <c r="I16">
        <v>12.34433628</v>
      </c>
      <c r="J16">
        <v>17.001902640000001</v>
      </c>
      <c r="K16">
        <v>22.901465909999999</v>
      </c>
      <c r="L16">
        <v>30.75920863</v>
      </c>
      <c r="M16">
        <v>40.204142539999999</v>
      </c>
      <c r="N16">
        <v>53.24223894</v>
      </c>
      <c r="O16">
        <v>70.260586570000001</v>
      </c>
      <c r="P16">
        <v>92.191723100000004</v>
      </c>
      <c r="Q16">
        <v>120.0751092</v>
      </c>
      <c r="R16">
        <v>152.38368990000001</v>
      </c>
      <c r="S16">
        <v>187.79329150000001</v>
      </c>
      <c r="T16">
        <v>231.92345839999999</v>
      </c>
      <c r="U16">
        <v>286.96657110000001</v>
      </c>
      <c r="V16">
        <v>357.66445729999998</v>
      </c>
      <c r="W16">
        <v>443.35202459999999</v>
      </c>
      <c r="X16">
        <v>537.80313579999995</v>
      </c>
      <c r="Y16">
        <v>648.65039869999998</v>
      </c>
      <c r="Z16">
        <v>790.76701479999997</v>
      </c>
      <c r="AA16">
        <v>964.98636160000001</v>
      </c>
      <c r="AB16">
        <v>1168.9934679999999</v>
      </c>
      <c r="AC16">
        <v>1405.659523</v>
      </c>
      <c r="AD16">
        <v>1659.9066270000001</v>
      </c>
      <c r="AE16">
        <v>1920.6210679999999</v>
      </c>
      <c r="AF16">
        <v>2179.3174600000002</v>
      </c>
      <c r="AG16">
        <v>2430.107567</v>
      </c>
      <c r="AH16">
        <v>2672.7586580000002</v>
      </c>
      <c r="AI16">
        <v>2907.9279860000001</v>
      </c>
      <c r="AJ16">
        <v>3130.7499170000001</v>
      </c>
      <c r="AK16">
        <v>3340.6915779999999</v>
      </c>
      <c r="AL16">
        <v>3535.780667</v>
      </c>
      <c r="AM16">
        <v>3715.9875339999999</v>
      </c>
      <c r="AN16">
        <v>3882.3506339999999</v>
      </c>
      <c r="AO16">
        <v>4035.4258009999999</v>
      </c>
      <c r="AP16">
        <v>4175.5893139999998</v>
      </c>
      <c r="AQ16">
        <v>4298.1782709999998</v>
      </c>
      <c r="AR16">
        <v>4410.7387529999996</v>
      </c>
      <c r="AS16">
        <v>4514.5347359999996</v>
      </c>
      <c r="AT16">
        <v>4609.5907109999998</v>
      </c>
      <c r="AU16">
        <v>4695.4963859999998</v>
      </c>
      <c r="AV16">
        <v>4768.192481</v>
      </c>
    </row>
    <row r="17" spans="1:48" x14ac:dyDescent="0.25">
      <c r="A17" t="s">
        <v>106</v>
      </c>
      <c r="B17">
        <v>1.20519346328046E-3</v>
      </c>
      <c r="C17">
        <v>1.2245432341643E-3</v>
      </c>
      <c r="D17">
        <v>1.2442036700000001E-3</v>
      </c>
      <c r="E17">
        <v>1.3356033800000001E-3</v>
      </c>
      <c r="F17">
        <v>2.5604210799999999E-3</v>
      </c>
      <c r="G17">
        <v>3.7912188599999999E-3</v>
      </c>
      <c r="H17">
        <v>4.9740144599999996E-3</v>
      </c>
      <c r="I17">
        <v>6.5551344900000004E-3</v>
      </c>
      <c r="J17">
        <v>8.0983177100000005E-3</v>
      </c>
      <c r="K17">
        <v>9.5193639899999998E-3</v>
      </c>
      <c r="L17">
        <v>1.09023555E-2</v>
      </c>
      <c r="M17">
        <v>1.18148943E-2</v>
      </c>
      <c r="N17">
        <v>1.2654501800000001E-2</v>
      </c>
      <c r="O17">
        <v>1.33429615E-2</v>
      </c>
      <c r="P17">
        <v>1.47296574E-2</v>
      </c>
      <c r="Q17">
        <v>1.62102059E-2</v>
      </c>
      <c r="R17">
        <v>1.8085769200000001E-2</v>
      </c>
      <c r="S17">
        <v>1.9407407299999999E-2</v>
      </c>
      <c r="T17">
        <v>2.1458181600000001E-2</v>
      </c>
      <c r="U17">
        <v>2.3820888599999999E-2</v>
      </c>
      <c r="V17">
        <v>2.7053785800000001E-2</v>
      </c>
      <c r="W17">
        <v>3.05380827E-2</v>
      </c>
      <c r="X17">
        <v>3.2957480400000003E-2</v>
      </c>
      <c r="Y17">
        <v>3.4597495200000002E-2</v>
      </c>
      <c r="Z17">
        <v>3.5509799299999999E-2</v>
      </c>
      <c r="AA17">
        <v>3.5735226500000002E-2</v>
      </c>
      <c r="AB17">
        <v>3.5326668200000001E-2</v>
      </c>
      <c r="AC17">
        <v>3.43710089E-2</v>
      </c>
      <c r="AD17">
        <v>3.3025556800000001E-2</v>
      </c>
      <c r="AE17">
        <v>3.1447171599999997E-2</v>
      </c>
      <c r="AF17">
        <v>2.9766151800000001E-2</v>
      </c>
      <c r="AG17">
        <v>2.8070239699999999E-2</v>
      </c>
      <c r="AH17">
        <v>2.6412530600000001E-2</v>
      </c>
      <c r="AI17">
        <v>2.4817885099999999E-2</v>
      </c>
      <c r="AJ17">
        <v>2.3298112199999998E-2</v>
      </c>
      <c r="AK17">
        <v>2.1857574099999999E-2</v>
      </c>
      <c r="AL17">
        <v>2.0496361300000002E-2</v>
      </c>
      <c r="AM17">
        <v>1.92178348E-2</v>
      </c>
      <c r="AN17">
        <v>1.8017991699999999E-2</v>
      </c>
      <c r="AO17">
        <v>1.6892514399999999E-2</v>
      </c>
      <c r="AP17">
        <v>1.5837060900000002E-2</v>
      </c>
      <c r="AQ17">
        <v>1.47814395E-2</v>
      </c>
      <c r="AR17">
        <v>1.3796104E-2</v>
      </c>
      <c r="AS17">
        <v>1.28764117E-2</v>
      </c>
      <c r="AT17">
        <v>1.2018008700000001E-2</v>
      </c>
      <c r="AU17">
        <v>1.12168205E-2</v>
      </c>
      <c r="AV17">
        <v>1.0469038700000001E-2</v>
      </c>
    </row>
    <row r="18" spans="1:48" x14ac:dyDescent="0.25">
      <c r="A18" t="s">
        <v>107</v>
      </c>
      <c r="B18">
        <v>23.690015269078899</v>
      </c>
      <c r="C18">
        <v>24.070366126976499</v>
      </c>
      <c r="D18">
        <v>24.45682364</v>
      </c>
      <c r="E18">
        <v>24.569576640000001</v>
      </c>
      <c r="F18">
        <v>24.62476624</v>
      </c>
      <c r="G18">
        <v>24.808910600000001</v>
      </c>
      <c r="H18">
        <v>24.945700089999999</v>
      </c>
      <c r="I18">
        <v>25.02410987</v>
      </c>
      <c r="J18">
        <v>24.886852749999999</v>
      </c>
      <c r="K18">
        <v>24.678448320000001</v>
      </c>
      <c r="L18">
        <v>24.476973040000001</v>
      </c>
      <c r="M18">
        <v>24.204593379999999</v>
      </c>
      <c r="N18">
        <v>23.995711620000002</v>
      </c>
      <c r="O18">
        <v>23.974439950000001</v>
      </c>
      <c r="P18">
        <v>23.954930749999999</v>
      </c>
      <c r="Q18">
        <v>23.931245789999998</v>
      </c>
      <c r="R18">
        <v>23.703893010000002</v>
      </c>
      <c r="S18">
        <v>23.358477830000002</v>
      </c>
      <c r="T18">
        <v>22.874597489999999</v>
      </c>
      <c r="U18">
        <v>22.330872419999999</v>
      </c>
      <c r="V18">
        <v>21.989815190000002</v>
      </c>
      <c r="W18">
        <v>21.69954873</v>
      </c>
      <c r="X18">
        <v>21.213939119999999</v>
      </c>
      <c r="Y18">
        <v>20.607535710000001</v>
      </c>
      <c r="Z18">
        <v>19.897353599999999</v>
      </c>
      <c r="AA18">
        <v>19.094646969999999</v>
      </c>
      <c r="AB18">
        <v>18.219209800000002</v>
      </c>
      <c r="AC18">
        <v>17.296573680000002</v>
      </c>
      <c r="AD18">
        <v>16.35560182</v>
      </c>
      <c r="AE18">
        <v>15.42129954</v>
      </c>
      <c r="AF18">
        <v>14.51238328</v>
      </c>
      <c r="AG18">
        <v>13.64005234</v>
      </c>
      <c r="AH18">
        <v>12.809921839999999</v>
      </c>
      <c r="AI18">
        <v>12.02346021</v>
      </c>
      <c r="AJ18">
        <v>11.280345110000001</v>
      </c>
      <c r="AK18">
        <v>10.57931643</v>
      </c>
      <c r="AL18">
        <v>9.9186376010000004</v>
      </c>
      <c r="AM18">
        <v>9.2989838109999994</v>
      </c>
      <c r="AN18">
        <v>8.7179260050000007</v>
      </c>
      <c r="AO18">
        <v>8.1731189949999994</v>
      </c>
      <c r="AP18">
        <v>7.6623302239999997</v>
      </c>
      <c r="AQ18">
        <v>7.151523826</v>
      </c>
      <c r="AR18">
        <v>6.6747633369999999</v>
      </c>
      <c r="AS18">
        <v>6.2297829580000004</v>
      </c>
      <c r="AT18">
        <v>5.8144659919999997</v>
      </c>
      <c r="AU18">
        <v>5.4268358619999999</v>
      </c>
      <c r="AV18">
        <v>5.0650472600000001</v>
      </c>
    </row>
    <row r="19" spans="1:48" x14ac:dyDescent="0.25">
      <c r="A19" t="s">
        <v>108</v>
      </c>
      <c r="B19">
        <v>4.42659733299524E-4</v>
      </c>
      <c r="C19">
        <v>4.4976677849999601E-4</v>
      </c>
      <c r="D19">
        <v>4.5698792999999998E-4</v>
      </c>
      <c r="E19">
        <v>1.1398147399999999E-3</v>
      </c>
      <c r="F19">
        <v>2.15236507E-3</v>
      </c>
      <c r="G19">
        <v>3.7841784100000001E-3</v>
      </c>
      <c r="H19">
        <v>5.9827465100000003E-3</v>
      </c>
      <c r="I19">
        <v>8.8572469200000007E-3</v>
      </c>
      <c r="J19">
        <v>1.2199120799999999E-2</v>
      </c>
      <c r="K19">
        <v>1.6432146200000001E-2</v>
      </c>
      <c r="L19">
        <v>2.2070194800000002E-2</v>
      </c>
      <c r="M19">
        <v>2.8847076900000001E-2</v>
      </c>
      <c r="N19">
        <v>3.82021071E-2</v>
      </c>
      <c r="O19">
        <v>5.0413027499999999E-2</v>
      </c>
      <c r="P19">
        <v>6.6148947700000002E-2</v>
      </c>
      <c r="Q19">
        <v>8.6155696599999998E-2</v>
      </c>
      <c r="R19">
        <v>0.10933758909999999</v>
      </c>
      <c r="S19">
        <v>0.13474451069999999</v>
      </c>
      <c r="T19">
        <v>0.16640856919999999</v>
      </c>
      <c r="U19">
        <v>0.2059028302</v>
      </c>
      <c r="V19">
        <v>0.25662962680000001</v>
      </c>
      <c r="W19">
        <v>0.31811174489999999</v>
      </c>
      <c r="X19">
        <v>0.3858818376</v>
      </c>
      <c r="Y19">
        <v>0.46541641569999997</v>
      </c>
      <c r="Z19">
        <v>0.56738722490000004</v>
      </c>
      <c r="AA19">
        <v>0.69239222619999996</v>
      </c>
      <c r="AB19">
        <v>0.83877039269999998</v>
      </c>
      <c r="AC19">
        <v>1.0085818470000001</v>
      </c>
      <c r="AD19">
        <v>1.191007967</v>
      </c>
      <c r="AE19">
        <v>1.378074499</v>
      </c>
      <c r="AF19">
        <v>1.563693051</v>
      </c>
      <c r="AG19">
        <v>1.743638724</v>
      </c>
      <c r="AH19">
        <v>1.9177445310000001</v>
      </c>
      <c r="AI19">
        <v>2.0864820609999999</v>
      </c>
      <c r="AJ19">
        <v>2.2463601469999999</v>
      </c>
      <c r="AK19">
        <v>2.3969964460000002</v>
      </c>
      <c r="AL19">
        <v>2.5369758010000001</v>
      </c>
      <c r="AM19">
        <v>2.6662769380000002</v>
      </c>
      <c r="AN19">
        <v>2.7856449639999998</v>
      </c>
      <c r="AO19">
        <v>2.8954786979999998</v>
      </c>
      <c r="AP19">
        <v>2.9960481269999999</v>
      </c>
      <c r="AQ19">
        <v>3.0840075470000001</v>
      </c>
      <c r="AR19">
        <v>3.1647713849999999</v>
      </c>
      <c r="AS19">
        <v>3.2392465640000001</v>
      </c>
      <c r="AT19">
        <v>3.3074506559999999</v>
      </c>
      <c r="AU19">
        <v>3.3690892699999999</v>
      </c>
      <c r="AV19">
        <v>3.421249811</v>
      </c>
    </row>
    <row r="20" spans="1:48" x14ac:dyDescent="0.25">
      <c r="A20" t="s">
        <v>109</v>
      </c>
      <c r="B20" s="15">
        <v>1.0609788529198101E-6</v>
      </c>
      <c r="C20" s="15">
        <v>1.0780132115867701E-6</v>
      </c>
      <c r="D20" s="15">
        <v>1.0953210600000001E-6</v>
      </c>
      <c r="E20" s="15">
        <v>1.1757837900000001E-6</v>
      </c>
      <c r="F20" s="15">
        <v>2.2540386300000001E-6</v>
      </c>
      <c r="G20" s="15">
        <v>3.33755796E-6</v>
      </c>
      <c r="H20" s="15">
        <v>4.3788190999999997E-6</v>
      </c>
      <c r="I20" s="15">
        <v>5.7707407899999996E-6</v>
      </c>
      <c r="J20" s="15">
        <v>7.1292652200000001E-6</v>
      </c>
      <c r="K20" s="15">
        <v>8.3802677300000005E-6</v>
      </c>
      <c r="L20" s="15">
        <v>9.5977691299999994E-6</v>
      </c>
      <c r="M20" s="15">
        <v>1.04011127E-5</v>
      </c>
      <c r="N20" s="15">
        <v>1.1140251899999999E-5</v>
      </c>
      <c r="O20" s="15">
        <v>1.17463299E-5</v>
      </c>
      <c r="P20" s="15">
        <v>1.2967092399999999E-5</v>
      </c>
      <c r="Q20" s="15">
        <v>1.4270477E-5</v>
      </c>
      <c r="R20" s="15">
        <v>1.59216087E-5</v>
      </c>
      <c r="S20" s="15">
        <v>1.7085098200000001E-5</v>
      </c>
      <c r="T20" s="15">
        <v>1.8890474900000002E-5</v>
      </c>
      <c r="U20" s="15">
        <v>2.0970458099999999E-5</v>
      </c>
      <c r="V20" s="15">
        <v>2.3816503799999999E-5</v>
      </c>
      <c r="W20" s="15">
        <v>2.6883866399999999E-5</v>
      </c>
      <c r="X20" s="15">
        <v>2.9013756599999999E-5</v>
      </c>
      <c r="Y20" s="15">
        <v>3.0457525599999999E-5</v>
      </c>
      <c r="Z20" s="15">
        <v>3.1260662499999998E-5</v>
      </c>
      <c r="AA20" s="15">
        <v>3.1459114900000001E-5</v>
      </c>
      <c r="AB20" s="15">
        <v>3.1099445099999997E-5</v>
      </c>
      <c r="AC20" s="15">
        <v>3.02581408E-5</v>
      </c>
      <c r="AD20" s="15">
        <v>2.9073686899999999E-5</v>
      </c>
      <c r="AE20" s="15">
        <v>2.7684172800000001E-5</v>
      </c>
      <c r="AF20" s="15">
        <v>2.6204305399999999E-5</v>
      </c>
      <c r="AG20" s="15">
        <v>2.4711327799999998E-5</v>
      </c>
      <c r="AH20" s="15">
        <v>2.3251981800000001E-5</v>
      </c>
      <c r="AI20" s="15">
        <v>2.1848153E-5</v>
      </c>
      <c r="AJ20" s="15">
        <v>2.0510237700000001E-5</v>
      </c>
      <c r="AK20" s="15">
        <v>1.9242075699999999E-5</v>
      </c>
      <c r="AL20" s="15">
        <v>1.8043747E-5</v>
      </c>
      <c r="AM20" s="15">
        <v>1.6918210200000001E-5</v>
      </c>
      <c r="AN20" s="15">
        <v>1.58619414E-5</v>
      </c>
      <c r="AO20" s="15">
        <v>1.48711398E-5</v>
      </c>
      <c r="AP20" s="15">
        <v>1.39419829E-5</v>
      </c>
      <c r="AQ20" s="15">
        <v>1.30126782E-5</v>
      </c>
      <c r="AR20" s="15">
        <v>1.2145248899999999E-5</v>
      </c>
      <c r="AS20" s="15">
        <v>1.1335607900000001E-5</v>
      </c>
      <c r="AT20" s="15">
        <v>1.05799222E-5</v>
      </c>
      <c r="AU20" s="15">
        <v>9.8746049699999995E-6</v>
      </c>
      <c r="AV20" s="15">
        <v>9.2163034600000004E-6</v>
      </c>
    </row>
    <row r="21" spans="1:48" x14ac:dyDescent="0.25">
      <c r="A21" t="s">
        <v>110</v>
      </c>
      <c r="B21">
        <v>383714635.27038902</v>
      </c>
      <c r="C21">
        <v>389875297.85567099</v>
      </c>
      <c r="D21">
        <v>396134871.89999998</v>
      </c>
      <c r="E21">
        <v>414170074.19999999</v>
      </c>
      <c r="F21">
        <v>424254303.5</v>
      </c>
      <c r="G21">
        <v>439066203.80000001</v>
      </c>
      <c r="H21">
        <v>452644935.69999999</v>
      </c>
      <c r="I21">
        <v>471516664.19999999</v>
      </c>
      <c r="J21">
        <v>493350940.39999998</v>
      </c>
      <c r="K21">
        <v>518168461.5</v>
      </c>
      <c r="L21">
        <v>547875585.5</v>
      </c>
      <c r="M21">
        <v>575281596.79999995</v>
      </c>
      <c r="N21">
        <v>579373383</v>
      </c>
      <c r="O21">
        <v>577879890.20000005</v>
      </c>
      <c r="P21">
        <v>574454197.20000005</v>
      </c>
      <c r="Q21">
        <v>573863768.60000002</v>
      </c>
      <c r="R21">
        <v>582572878.10000002</v>
      </c>
      <c r="S21">
        <v>587805153.39999998</v>
      </c>
      <c r="T21">
        <v>590368625.39999998</v>
      </c>
      <c r="U21">
        <v>591889802.89999998</v>
      </c>
      <c r="V21">
        <v>575277204.20000005</v>
      </c>
      <c r="W21">
        <v>560997675.10000002</v>
      </c>
      <c r="X21">
        <v>557716422.29999995</v>
      </c>
      <c r="Y21">
        <v>551567385.89999998</v>
      </c>
      <c r="Z21">
        <v>543976499.39999998</v>
      </c>
      <c r="AA21">
        <v>535349532.30000001</v>
      </c>
      <c r="AB21">
        <v>526138355.19999999</v>
      </c>
      <c r="AC21">
        <v>520392351.19999999</v>
      </c>
      <c r="AD21">
        <v>514624194.19999999</v>
      </c>
      <c r="AE21">
        <v>508920567.30000001</v>
      </c>
      <c r="AF21">
        <v>503355396.30000001</v>
      </c>
      <c r="AG21">
        <v>497941374.19999999</v>
      </c>
      <c r="AH21">
        <v>491998997.39999998</v>
      </c>
      <c r="AI21">
        <v>486619333.30000001</v>
      </c>
      <c r="AJ21">
        <v>481518832.19999999</v>
      </c>
      <c r="AK21">
        <v>476646212.69999999</v>
      </c>
      <c r="AL21">
        <v>471846907.19999999</v>
      </c>
      <c r="AM21">
        <v>467073928.19999999</v>
      </c>
      <c r="AN21">
        <v>462413689.19999999</v>
      </c>
      <c r="AO21">
        <v>457844120.60000002</v>
      </c>
      <c r="AP21">
        <v>453334567.10000002</v>
      </c>
      <c r="AQ21">
        <v>447715759.30000001</v>
      </c>
      <c r="AR21">
        <v>442221220.39999998</v>
      </c>
      <c r="AS21">
        <v>437005243</v>
      </c>
      <c r="AT21">
        <v>432016149.30000001</v>
      </c>
      <c r="AU21">
        <v>427179375.60000002</v>
      </c>
      <c r="AV21">
        <v>422202491.5</v>
      </c>
    </row>
    <row r="22" spans="1:48" x14ac:dyDescent="0.25">
      <c r="A22" t="s">
        <v>111</v>
      </c>
      <c r="B22">
        <v>28916.8887705464</v>
      </c>
      <c r="C22">
        <v>29381.1587731902</v>
      </c>
      <c r="D22">
        <v>29852.88278</v>
      </c>
      <c r="E22">
        <v>74458.762470000001</v>
      </c>
      <c r="F22">
        <v>140603.93710000001</v>
      </c>
      <c r="G22">
        <v>247202.66579999999</v>
      </c>
      <c r="H22">
        <v>390824.83069999999</v>
      </c>
      <c r="I22">
        <v>578602.49029999995</v>
      </c>
      <c r="J22">
        <v>796911.47279999999</v>
      </c>
      <c r="K22">
        <v>1073435.21</v>
      </c>
      <c r="L22">
        <v>1441742.537</v>
      </c>
      <c r="M22">
        <v>1884444.531</v>
      </c>
      <c r="N22">
        <v>2495564.875</v>
      </c>
      <c r="O22">
        <v>3293247.156</v>
      </c>
      <c r="P22">
        <v>4321201.1849999996</v>
      </c>
      <c r="Q22">
        <v>5628148.4570000004</v>
      </c>
      <c r="R22">
        <v>7142513.0070000002</v>
      </c>
      <c r="S22">
        <v>8802228.2960000001</v>
      </c>
      <c r="T22">
        <v>10870693.050000001</v>
      </c>
      <c r="U22">
        <v>13450668.289999999</v>
      </c>
      <c r="V22">
        <v>16764412.52</v>
      </c>
      <c r="W22">
        <v>20780751.559999999</v>
      </c>
      <c r="X22">
        <v>25207854.559999999</v>
      </c>
      <c r="Y22">
        <v>30403476.329999998</v>
      </c>
      <c r="Z22">
        <v>37064752.090000004</v>
      </c>
      <c r="AA22">
        <v>45230743.810000002</v>
      </c>
      <c r="AB22">
        <v>54792944.390000001</v>
      </c>
      <c r="AC22">
        <v>65885931.969999999</v>
      </c>
      <c r="AD22">
        <v>77802976.659999996</v>
      </c>
      <c r="AE22">
        <v>90023157.780000001</v>
      </c>
      <c r="AF22">
        <v>102148749.09999999</v>
      </c>
      <c r="AG22">
        <v>113903757.8</v>
      </c>
      <c r="AH22">
        <v>125277275.3</v>
      </c>
      <c r="AI22">
        <v>136300108.5</v>
      </c>
      <c r="AJ22">
        <v>146744195.59999999</v>
      </c>
      <c r="AK22">
        <v>156584560.09999999</v>
      </c>
      <c r="AL22">
        <v>165728756.19999999</v>
      </c>
      <c r="AM22">
        <v>174175394.40000001</v>
      </c>
      <c r="AN22">
        <v>181973148.90000001</v>
      </c>
      <c r="AO22">
        <v>189148072.80000001</v>
      </c>
      <c r="AP22">
        <v>195717802.90000001</v>
      </c>
      <c r="AQ22">
        <v>201463780.19999999</v>
      </c>
      <c r="AR22">
        <v>206739703.80000001</v>
      </c>
      <c r="AS22">
        <v>211604818.69999999</v>
      </c>
      <c r="AT22">
        <v>216060272.80000001</v>
      </c>
      <c r="AU22">
        <v>220086835</v>
      </c>
      <c r="AV22">
        <v>223494239</v>
      </c>
    </row>
    <row r="23" spans="1:48" x14ac:dyDescent="0.25">
      <c r="A23" t="s">
        <v>112</v>
      </c>
      <c r="B23">
        <v>383685718.38161802</v>
      </c>
      <c r="C23">
        <v>389845916.69689798</v>
      </c>
      <c r="D23">
        <v>396105019</v>
      </c>
      <c r="E23">
        <v>417693891.19999999</v>
      </c>
      <c r="F23">
        <v>417421587.5</v>
      </c>
      <c r="G23">
        <v>427012711.39999998</v>
      </c>
      <c r="H23">
        <v>435168582.80000001</v>
      </c>
      <c r="I23">
        <v>439036416.60000002</v>
      </c>
      <c r="J23">
        <v>439946149.5</v>
      </c>
      <c r="K23">
        <v>440516160.39999998</v>
      </c>
      <c r="L23">
        <v>442098960.89999998</v>
      </c>
      <c r="M23">
        <v>441939589.80000001</v>
      </c>
      <c r="N23">
        <v>443351578.69999999</v>
      </c>
      <c r="O23">
        <v>441950346.69999999</v>
      </c>
      <c r="P23">
        <v>439955261.69999999</v>
      </c>
      <c r="Q23">
        <v>438258510.5</v>
      </c>
      <c r="R23">
        <v>443480688.30000001</v>
      </c>
      <c r="S23">
        <v>445868165.69999999</v>
      </c>
      <c r="T23">
        <v>445782560.10000002</v>
      </c>
      <c r="U23">
        <v>444379223.69999999</v>
      </c>
      <c r="V23">
        <v>428215546.19999999</v>
      </c>
      <c r="W23">
        <v>413153915.30000001</v>
      </c>
      <c r="X23">
        <v>406188745.89999998</v>
      </c>
      <c r="Y23">
        <v>396236812</v>
      </c>
      <c r="Z23">
        <v>383703945.39999998</v>
      </c>
      <c r="AA23">
        <v>368864949</v>
      </c>
      <c r="AB23">
        <v>352177854.30000001</v>
      </c>
      <c r="AC23">
        <v>336640302.19999999</v>
      </c>
      <c r="AD23">
        <v>320261557.5</v>
      </c>
      <c r="AE23">
        <v>303629590.89999998</v>
      </c>
      <c r="AF23">
        <v>287199310.39999998</v>
      </c>
      <c r="AG23">
        <v>271256526.89999998</v>
      </c>
      <c r="AH23">
        <v>255286549.5</v>
      </c>
      <c r="AI23">
        <v>240102517.69999999</v>
      </c>
      <c r="AJ23">
        <v>225713166</v>
      </c>
      <c r="AK23">
        <v>212103804.69999999</v>
      </c>
      <c r="AL23">
        <v>199247320.30000001</v>
      </c>
      <c r="AM23">
        <v>187108757.59999999</v>
      </c>
      <c r="AN23">
        <v>175706283.59999999</v>
      </c>
      <c r="AO23">
        <v>164996774.30000001</v>
      </c>
      <c r="AP23">
        <v>154938880.69999999</v>
      </c>
      <c r="AQ23">
        <v>144846725.90000001</v>
      </c>
      <c r="AR23">
        <v>135320747.40000001</v>
      </c>
      <c r="AS23">
        <v>126421046.40000001</v>
      </c>
      <c r="AT23">
        <v>118106501.90000001</v>
      </c>
      <c r="AU23">
        <v>110338669.7</v>
      </c>
      <c r="AV23">
        <v>103081619.5</v>
      </c>
    </row>
    <row r="24" spans="1:48" x14ac:dyDescent="0.25">
      <c r="A24" t="s">
        <v>150</v>
      </c>
      <c r="B24">
        <v>0</v>
      </c>
      <c r="C24">
        <v>0</v>
      </c>
      <c r="D24">
        <v>0</v>
      </c>
      <c r="E24">
        <v>0</v>
      </c>
      <c r="F24">
        <v>27.676058529999999</v>
      </c>
      <c r="G24">
        <v>43.628673370000001</v>
      </c>
      <c r="H24">
        <v>59.338372509999999</v>
      </c>
      <c r="I24">
        <v>79.383148539999894</v>
      </c>
      <c r="J24">
        <v>129.7651572</v>
      </c>
      <c r="K24">
        <v>163.0734545</v>
      </c>
      <c r="L24">
        <v>192.80185689999999</v>
      </c>
      <c r="M24">
        <v>234.0272617</v>
      </c>
      <c r="N24">
        <v>315.68329560000001</v>
      </c>
      <c r="O24">
        <v>401.73959910000002</v>
      </c>
      <c r="P24">
        <v>452.75264249999998</v>
      </c>
      <c r="Q24">
        <v>661.83141669999998</v>
      </c>
      <c r="R24">
        <v>530.65586210000004</v>
      </c>
      <c r="S24">
        <v>533.1457355</v>
      </c>
      <c r="T24">
        <v>649.53296590000002</v>
      </c>
      <c r="U24">
        <v>808.68481759999997</v>
      </c>
      <c r="V24">
        <v>1247.656193</v>
      </c>
      <c r="W24">
        <v>1271.5042430000001</v>
      </c>
      <c r="X24">
        <v>1298.17536</v>
      </c>
      <c r="Y24">
        <v>1325.2236170000001</v>
      </c>
      <c r="Z24">
        <v>1352.9105139999999</v>
      </c>
      <c r="AA24">
        <v>1382.526472</v>
      </c>
      <c r="AB24">
        <v>1413.009714</v>
      </c>
      <c r="AC24">
        <v>1607.421071</v>
      </c>
      <c r="AD24">
        <v>1765.072496</v>
      </c>
      <c r="AE24">
        <v>1868.542541</v>
      </c>
      <c r="AF24">
        <v>1929.1586239999999</v>
      </c>
      <c r="AG24">
        <v>1958.5968009999999</v>
      </c>
      <c r="AH24">
        <v>2021.5469350000001</v>
      </c>
      <c r="AI24">
        <v>2057.5606990000001</v>
      </c>
      <c r="AJ24">
        <v>2066.4957650000001</v>
      </c>
      <c r="AK24">
        <v>2069.4311349999998</v>
      </c>
      <c r="AL24">
        <v>2058.7424150000002</v>
      </c>
      <c r="AM24">
        <v>2044.708713</v>
      </c>
      <c r="AN24">
        <v>2026.6508679999999</v>
      </c>
      <c r="AO24">
        <v>2007.1731420000001</v>
      </c>
      <c r="AP24">
        <v>1985.532968</v>
      </c>
      <c r="AQ24">
        <v>2025.445273</v>
      </c>
      <c r="AR24">
        <v>2026.86727</v>
      </c>
      <c r="AS24">
        <v>2017.9612810000001</v>
      </c>
      <c r="AT24">
        <v>2006.248333</v>
      </c>
      <c r="AU24">
        <v>1989.5214100000001</v>
      </c>
      <c r="AV24">
        <v>1949.016022</v>
      </c>
    </row>
    <row r="25" spans="1:48" x14ac:dyDescent="0.25">
      <c r="A25" t="s">
        <v>151</v>
      </c>
      <c r="B25">
        <v>0</v>
      </c>
      <c r="C25">
        <v>0</v>
      </c>
      <c r="D25">
        <v>0</v>
      </c>
      <c r="E25">
        <v>0</v>
      </c>
      <c r="F25">
        <v>-173.94924040000001</v>
      </c>
      <c r="G25">
        <v>-182.410235</v>
      </c>
      <c r="H25">
        <v>-182.03744320000001</v>
      </c>
      <c r="I25">
        <v>-140.65682169999999</v>
      </c>
      <c r="J25">
        <v>-99.853482220000004</v>
      </c>
      <c r="K25">
        <v>84.284499879999998</v>
      </c>
      <c r="L25">
        <v>96.997949680000005</v>
      </c>
      <c r="M25">
        <v>-1394.0654460000001</v>
      </c>
      <c r="N25">
        <v>-1416.989501</v>
      </c>
      <c r="O25">
        <v>-2147.4692500000001</v>
      </c>
      <c r="P25">
        <v>-2821.9857320000001</v>
      </c>
      <c r="Q25">
        <v>-2614.341355</v>
      </c>
      <c r="R25">
        <v>-4093.3811059999998</v>
      </c>
      <c r="S25">
        <v>-1775.470075</v>
      </c>
      <c r="T25">
        <v>-2246.2434450000001</v>
      </c>
      <c r="U25">
        <v>-2134.5880689999999</v>
      </c>
      <c r="V25">
        <v>-2599.405205</v>
      </c>
      <c r="W25">
        <v>-2689.997734</v>
      </c>
      <c r="X25">
        <v>-2140.629312</v>
      </c>
      <c r="Y25">
        <v>-1760.553917</v>
      </c>
      <c r="Z25">
        <v>-1400.263657</v>
      </c>
      <c r="AA25">
        <v>-1049.6751019999999</v>
      </c>
      <c r="AB25">
        <v>-735.17653180000002</v>
      </c>
      <c r="AC25">
        <v>-477.42420060000001</v>
      </c>
      <c r="AD25">
        <v>-288.45051899999999</v>
      </c>
      <c r="AE25">
        <v>-162.4381578</v>
      </c>
      <c r="AF25">
        <v>-86.95859591</v>
      </c>
      <c r="AG25">
        <v>-45.032146529999999</v>
      </c>
      <c r="AH25">
        <v>-23.50299313</v>
      </c>
      <c r="AI25">
        <v>-12.03461748</v>
      </c>
      <c r="AJ25">
        <v>-6.0660286169999997</v>
      </c>
      <c r="AK25">
        <v>-3.0440335959999998</v>
      </c>
      <c r="AL25">
        <v>-1.5177278540000001</v>
      </c>
      <c r="AM25">
        <v>-0.75649319869999998</v>
      </c>
      <c r="AN25">
        <v>-0.37653379860000002</v>
      </c>
      <c r="AO25" s="15">
        <v>-0.18724888179999999</v>
      </c>
      <c r="AP25" s="15">
        <v>-9.3038739999999995E-2</v>
      </c>
      <c r="AQ25" s="15">
        <v>-4.5782422000000003E-2</v>
      </c>
      <c r="AR25" s="15">
        <v>-2.30394547E-2</v>
      </c>
      <c r="AS25" s="15">
        <v>-1.15373686E-2</v>
      </c>
      <c r="AT25" s="15">
        <v>-5.77152792E-3</v>
      </c>
      <c r="AU25">
        <v>-2.88076292E-3</v>
      </c>
      <c r="AV25">
        <v>-1.4208202799999999E-3</v>
      </c>
    </row>
    <row r="26" spans="1:48" x14ac:dyDescent="0.25">
      <c r="A26" t="s">
        <v>113</v>
      </c>
      <c r="B26">
        <v>0</v>
      </c>
      <c r="C26">
        <v>0</v>
      </c>
      <c r="D26">
        <v>0</v>
      </c>
      <c r="E26">
        <v>0</v>
      </c>
      <c r="F26">
        <v>-146.2731819</v>
      </c>
      <c r="G26">
        <v>-138.7815616</v>
      </c>
      <c r="H26">
        <v>-122.69907069999999</v>
      </c>
      <c r="I26">
        <v>-61.273673180000003</v>
      </c>
      <c r="J26">
        <v>29.911675020000001</v>
      </c>
      <c r="K26">
        <v>247.35795440000001</v>
      </c>
      <c r="L26">
        <v>289.79980649999999</v>
      </c>
      <c r="M26">
        <v>-1160.038184</v>
      </c>
      <c r="N26">
        <v>-1101.3062050000001</v>
      </c>
      <c r="O26">
        <v>-1745.7296510000001</v>
      </c>
      <c r="P26">
        <v>-2369.2330900000002</v>
      </c>
      <c r="Q26">
        <v>-1952.509939</v>
      </c>
      <c r="R26">
        <v>-3562.7252440000002</v>
      </c>
      <c r="S26">
        <v>-1242.324339</v>
      </c>
      <c r="T26">
        <v>-1596.71048</v>
      </c>
      <c r="U26">
        <v>-1325.9032520000001</v>
      </c>
      <c r="V26">
        <v>-1351.749012</v>
      </c>
      <c r="W26">
        <v>-1418.4934909999999</v>
      </c>
      <c r="X26">
        <v>-842.45395189999999</v>
      </c>
      <c r="Y26">
        <v>-435.33029979999998</v>
      </c>
      <c r="Z26">
        <v>-47.353143209999999</v>
      </c>
      <c r="AA26">
        <v>332.85137070000002</v>
      </c>
      <c r="AB26">
        <v>677.83318210000004</v>
      </c>
      <c r="AC26">
        <v>1129.9968699999999</v>
      </c>
      <c r="AD26">
        <v>1476.621977</v>
      </c>
      <c r="AE26">
        <v>1706.104384</v>
      </c>
      <c r="AF26">
        <v>1842.200028</v>
      </c>
      <c r="AG26">
        <v>1913.5646549999999</v>
      </c>
      <c r="AH26">
        <v>1998.043942</v>
      </c>
      <c r="AI26">
        <v>2045.5260820000001</v>
      </c>
      <c r="AJ26">
        <v>2060.429736</v>
      </c>
      <c r="AK26">
        <v>2066.3871009999998</v>
      </c>
      <c r="AL26">
        <v>2057.2246869999999</v>
      </c>
      <c r="AM26">
        <v>2043.952219</v>
      </c>
      <c r="AN26">
        <v>2026.274334</v>
      </c>
      <c r="AO26">
        <v>2006.985893</v>
      </c>
      <c r="AP26">
        <v>1985.4399289999999</v>
      </c>
      <c r="AQ26">
        <v>2025.3994909999999</v>
      </c>
      <c r="AR26">
        <v>2026.8442299999999</v>
      </c>
      <c r="AS26">
        <v>2017.949744</v>
      </c>
      <c r="AT26">
        <v>2006.242561</v>
      </c>
      <c r="AU26">
        <v>1989.5185289999999</v>
      </c>
      <c r="AV26">
        <v>1949.0146010000001</v>
      </c>
    </row>
    <row r="27" spans="1:48" x14ac:dyDescent="0.25">
      <c r="A27" t="s">
        <v>114</v>
      </c>
      <c r="B27">
        <v>0.99132434052165697</v>
      </c>
      <c r="C27">
        <v>0.99132434052165697</v>
      </c>
      <c r="D27">
        <v>0.99172610110000003</v>
      </c>
      <c r="E27">
        <v>0.98765502360000001</v>
      </c>
      <c r="F27">
        <v>0.98360065809999997</v>
      </c>
      <c r="G27">
        <v>0.97956293589999999</v>
      </c>
      <c r="H27">
        <v>0.97554178869999997</v>
      </c>
      <c r="I27">
        <v>0.97153714849999995</v>
      </c>
      <c r="J27">
        <v>0.96754894749999998</v>
      </c>
      <c r="K27">
        <v>0.96357711820000003</v>
      </c>
      <c r="L27">
        <v>0.95962159349999998</v>
      </c>
      <c r="M27">
        <v>0.95568230639999996</v>
      </c>
      <c r="N27">
        <v>0.95496918220000004</v>
      </c>
      <c r="O27">
        <v>0.95421073860000005</v>
      </c>
      <c r="P27">
        <v>0.95340251369999995</v>
      </c>
      <c r="Q27">
        <v>0.95253944010000002</v>
      </c>
      <c r="R27">
        <v>0.95161573820000001</v>
      </c>
      <c r="S27">
        <v>0.94906485620000003</v>
      </c>
      <c r="T27">
        <v>0.94659676530000003</v>
      </c>
      <c r="U27">
        <v>0.93758338109999995</v>
      </c>
      <c r="V27">
        <v>0.92447991009999997</v>
      </c>
      <c r="W27">
        <v>0.91062976529999995</v>
      </c>
      <c r="X27">
        <v>0.90009599669999996</v>
      </c>
      <c r="Y27">
        <v>0.88899156290000003</v>
      </c>
      <c r="Z27">
        <v>0.87725005990000005</v>
      </c>
      <c r="AA27">
        <v>0.86475315149999998</v>
      </c>
      <c r="AB27">
        <v>0.85144915720000003</v>
      </c>
      <c r="AC27">
        <v>0.82483140840000002</v>
      </c>
      <c r="AD27">
        <v>0.79640208670000001</v>
      </c>
      <c r="AE27">
        <v>0.76592171630000005</v>
      </c>
      <c r="AF27">
        <v>0.73346275419999996</v>
      </c>
      <c r="AG27">
        <v>0.69851859059999999</v>
      </c>
      <c r="AH27">
        <v>0.65854208280000004</v>
      </c>
      <c r="AI27">
        <v>0.61518822390000005</v>
      </c>
      <c r="AJ27">
        <v>0.56776868709999995</v>
      </c>
      <c r="AK27">
        <v>0.51705577439999995</v>
      </c>
      <c r="AL27">
        <v>0.46070664970000003</v>
      </c>
      <c r="AM27">
        <v>0.429080515</v>
      </c>
      <c r="AN27">
        <v>0.39489599920000001</v>
      </c>
      <c r="AO27">
        <v>0.35783723150000002</v>
      </c>
      <c r="AP27">
        <v>0.31736837959999997</v>
      </c>
      <c r="AQ27">
        <v>0.27247648089999998</v>
      </c>
      <c r="AR27">
        <v>0.260428188</v>
      </c>
      <c r="AS27">
        <v>0.24802518439999999</v>
      </c>
      <c r="AT27">
        <v>0.23521878709999999</v>
      </c>
      <c r="AU27">
        <v>0.22193209210000001</v>
      </c>
      <c r="AV27">
        <v>0.20807573500000001</v>
      </c>
    </row>
    <row r="28" spans="1:48" x14ac:dyDescent="0.25">
      <c r="A28" t="s">
        <v>115</v>
      </c>
      <c r="B28">
        <v>49901.347388173002</v>
      </c>
      <c r="C28">
        <v>51716.580254768996</v>
      </c>
      <c r="D28">
        <v>53220.248820000001</v>
      </c>
      <c r="E28">
        <v>55902.44068</v>
      </c>
      <c r="F28">
        <v>55596.730609999999</v>
      </c>
      <c r="G28">
        <v>62322.062940000003</v>
      </c>
      <c r="H28">
        <v>61253.829870000001</v>
      </c>
      <c r="I28">
        <v>60221.900229999999</v>
      </c>
      <c r="J28">
        <v>52495.203379999999</v>
      </c>
      <c r="K28">
        <v>50384.72406</v>
      </c>
      <c r="L28">
        <v>51781.229639999998</v>
      </c>
      <c r="M28">
        <v>49398.524089999999</v>
      </c>
      <c r="N28">
        <v>53103.121579999999</v>
      </c>
      <c r="O28">
        <v>57392.768889999999</v>
      </c>
      <c r="P28">
        <v>59760.023930000003</v>
      </c>
      <c r="Q28">
        <v>61945.515370000001</v>
      </c>
      <c r="R28">
        <v>53982.616399999999</v>
      </c>
      <c r="S28">
        <v>48955.454660000003</v>
      </c>
      <c r="T28">
        <v>50369.210769999998</v>
      </c>
      <c r="U28">
        <v>52811.976309999998</v>
      </c>
      <c r="V28">
        <v>68219.918659999996</v>
      </c>
      <c r="W28">
        <v>75443.876640000002</v>
      </c>
      <c r="X28">
        <v>65930.608189999999</v>
      </c>
      <c r="Y28">
        <v>62673.296150000002</v>
      </c>
      <c r="Z28">
        <v>62563.142780000002</v>
      </c>
      <c r="AA28">
        <v>63171.59895</v>
      </c>
      <c r="AB28">
        <v>64521.754710000001</v>
      </c>
      <c r="AC28">
        <v>66160.646659999999</v>
      </c>
      <c r="AD28">
        <v>68122.531310000006</v>
      </c>
      <c r="AE28">
        <v>69713.909379999997</v>
      </c>
      <c r="AF28">
        <v>71034.635269999999</v>
      </c>
      <c r="AG28">
        <v>72080.755090000006</v>
      </c>
      <c r="AH28">
        <v>74888.448069999999</v>
      </c>
      <c r="AI28">
        <v>77019.672829999996</v>
      </c>
      <c r="AJ28">
        <v>78342.924400000004</v>
      </c>
      <c r="AK28">
        <v>79518.033989999996</v>
      </c>
      <c r="AL28">
        <v>80246.009739999994</v>
      </c>
      <c r="AM28">
        <v>80886.463159999999</v>
      </c>
      <c r="AN28">
        <v>81400.530419999996</v>
      </c>
      <c r="AO28">
        <v>81867.590649999998</v>
      </c>
      <c r="AP28">
        <v>82240.738209999996</v>
      </c>
      <c r="AQ28">
        <v>84717.118329999998</v>
      </c>
      <c r="AR28">
        <v>86102.015159999995</v>
      </c>
      <c r="AS28">
        <v>87068.737120000005</v>
      </c>
      <c r="AT28">
        <v>87923.677009999999</v>
      </c>
      <c r="AU28">
        <v>88562.706210000004</v>
      </c>
      <c r="AV28">
        <v>88128.814979999996</v>
      </c>
    </row>
    <row r="29" spans="1:48" x14ac:dyDescent="0.25">
      <c r="A29" t="s">
        <v>116</v>
      </c>
      <c r="B29">
        <v>406204372502.08698</v>
      </c>
      <c r="C29">
        <v>412726115093.13501</v>
      </c>
      <c r="D29">
        <v>419352566400</v>
      </c>
      <c r="E29">
        <v>416982545200</v>
      </c>
      <c r="F29">
        <v>411859845300</v>
      </c>
      <c r="G29">
        <v>408536947300</v>
      </c>
      <c r="H29">
        <v>407796302200</v>
      </c>
      <c r="I29">
        <v>404725523800</v>
      </c>
      <c r="J29">
        <v>399061236800</v>
      </c>
      <c r="K29">
        <v>394515364300</v>
      </c>
      <c r="L29">
        <v>391558620100</v>
      </c>
      <c r="M29">
        <v>390574161600</v>
      </c>
      <c r="N29">
        <v>391759009300</v>
      </c>
      <c r="O29">
        <v>390417874100</v>
      </c>
      <c r="P29">
        <v>384522611900</v>
      </c>
      <c r="Q29">
        <v>378378874600</v>
      </c>
      <c r="R29">
        <v>372255301600</v>
      </c>
      <c r="S29">
        <v>364825285700</v>
      </c>
      <c r="T29">
        <v>360389333700</v>
      </c>
      <c r="U29">
        <v>356975860100</v>
      </c>
      <c r="V29">
        <v>352315957200</v>
      </c>
      <c r="W29">
        <v>346094112100</v>
      </c>
      <c r="X29">
        <v>339097155800</v>
      </c>
      <c r="Y29">
        <v>331687931600</v>
      </c>
      <c r="Z29">
        <v>324312849900</v>
      </c>
      <c r="AA29">
        <v>315928130200</v>
      </c>
      <c r="AB29">
        <v>307837731500</v>
      </c>
      <c r="AC29">
        <v>300935786800</v>
      </c>
      <c r="AD29">
        <v>294264896000</v>
      </c>
      <c r="AE29">
        <v>288039624500</v>
      </c>
      <c r="AF29">
        <v>281878413400</v>
      </c>
      <c r="AG29">
        <v>275963382800</v>
      </c>
      <c r="AH29">
        <v>270579711400</v>
      </c>
      <c r="AI29">
        <v>265581909500</v>
      </c>
      <c r="AJ29">
        <v>260830676900</v>
      </c>
      <c r="AK29">
        <v>255089403500</v>
      </c>
      <c r="AL29">
        <v>249545830400</v>
      </c>
      <c r="AM29">
        <v>245317293700</v>
      </c>
      <c r="AN29">
        <v>241123039200</v>
      </c>
      <c r="AO29">
        <v>237129006900</v>
      </c>
      <c r="AP29">
        <v>233385653400</v>
      </c>
      <c r="AQ29">
        <v>229859006300</v>
      </c>
      <c r="AR29">
        <v>225472585800</v>
      </c>
      <c r="AS29">
        <v>221245143200</v>
      </c>
      <c r="AT29">
        <v>217057437600</v>
      </c>
      <c r="AU29">
        <v>212904116100</v>
      </c>
      <c r="AV29">
        <v>208869817100</v>
      </c>
    </row>
    <row r="30" spans="1:48" x14ac:dyDescent="0.25">
      <c r="A30" t="s">
        <v>117</v>
      </c>
      <c r="B30" s="15">
        <v>9.4060102965338498E-8</v>
      </c>
      <c r="C30" s="15">
        <v>9.5941305024645304E-8</v>
      </c>
      <c r="D30" s="15">
        <v>9.5503015699999998E-8</v>
      </c>
      <c r="E30" s="15">
        <v>9.4467169599999996E-8</v>
      </c>
      <c r="F30" s="15">
        <v>9.8773516099999995E-8</v>
      </c>
      <c r="G30" s="15">
        <v>9.2996328499999995E-8</v>
      </c>
      <c r="H30" s="15">
        <v>9.4755344999999998E-8</v>
      </c>
      <c r="I30" s="15">
        <v>9.9161339600000006E-8</v>
      </c>
      <c r="J30" s="15">
        <v>1.03625565E-7</v>
      </c>
      <c r="K30" s="15">
        <v>1.0339713099999999E-7</v>
      </c>
      <c r="L30" s="15">
        <v>1.0176378000000001E-7</v>
      </c>
      <c r="M30" s="15">
        <v>9.7255273000000004E-8</v>
      </c>
      <c r="N30" s="15">
        <v>9.4613472199999997E-8</v>
      </c>
      <c r="O30" s="15">
        <v>9.8478092600000003E-8</v>
      </c>
      <c r="P30" s="15">
        <v>1.07115145E-7</v>
      </c>
      <c r="Q30" s="15">
        <v>1.10935786E-7</v>
      </c>
      <c r="R30" s="15">
        <v>1.1407201199999999E-7</v>
      </c>
      <c r="S30" s="15">
        <v>1.17132986E-7</v>
      </c>
      <c r="T30" s="15">
        <v>1.2003628799999999E-7</v>
      </c>
      <c r="U30" s="15">
        <v>1.2164692800000001E-7</v>
      </c>
      <c r="V30" s="15">
        <v>1.2490744800000001E-7</v>
      </c>
      <c r="W30" s="15">
        <v>1.2980407299999999E-7</v>
      </c>
      <c r="X30" s="15">
        <v>1.34693109E-7</v>
      </c>
      <c r="Y30" s="15">
        <v>1.3752715300000001E-7</v>
      </c>
      <c r="Z30" s="15">
        <v>1.4026786699999999E-7</v>
      </c>
      <c r="AA30" s="15">
        <v>1.4476182699999999E-7</v>
      </c>
      <c r="AB30" s="15">
        <v>1.4943897099999999E-7</v>
      </c>
      <c r="AC30" s="15">
        <v>1.5201961300000001E-7</v>
      </c>
      <c r="AD30" s="15">
        <v>1.5466845199999999E-7</v>
      </c>
      <c r="AE30" s="15">
        <v>1.5729214899999999E-7</v>
      </c>
      <c r="AF30" s="15">
        <v>1.6057828399999999E-7</v>
      </c>
      <c r="AG30" s="15">
        <v>1.63221984E-7</v>
      </c>
      <c r="AH30" s="15">
        <v>1.6538726700000001E-7</v>
      </c>
      <c r="AI30" s="15">
        <v>1.6810632199999999E-7</v>
      </c>
      <c r="AJ30" s="15">
        <v>1.7089218800000001E-7</v>
      </c>
      <c r="AK30" s="15">
        <v>1.7560998100000001E-7</v>
      </c>
      <c r="AL30" s="15">
        <v>1.8057033099999999E-7</v>
      </c>
      <c r="AM30" s="15">
        <v>1.8336188799999999E-7</v>
      </c>
      <c r="AN30" s="15">
        <v>1.86400181E-7</v>
      </c>
      <c r="AO30" s="15">
        <v>1.89428396E-7</v>
      </c>
      <c r="AP30" s="15">
        <v>1.92356473E-7</v>
      </c>
      <c r="AQ30" s="15">
        <v>1.9515524E-7</v>
      </c>
      <c r="AR30" s="15">
        <v>2.00516119E-7</v>
      </c>
      <c r="AS30" s="15">
        <v>2.05565904E-7</v>
      </c>
      <c r="AT30" s="15">
        <v>2.1066261300000001E-7</v>
      </c>
      <c r="AU30" s="15">
        <v>2.1589043800000001E-7</v>
      </c>
      <c r="AV30" s="15">
        <v>2.21252401E-7</v>
      </c>
    </row>
    <row r="31" spans="1:48" x14ac:dyDescent="0.25">
      <c r="A31" t="s">
        <v>118</v>
      </c>
      <c r="B31">
        <v>144913116.15770999</v>
      </c>
      <c r="C31">
        <v>147239743.11109701</v>
      </c>
      <c r="D31">
        <v>149603724.80000001</v>
      </c>
      <c r="E31">
        <v>146894162</v>
      </c>
      <c r="F31">
        <v>142667718.59999999</v>
      </c>
      <c r="G31">
        <v>141882421.09999999</v>
      </c>
      <c r="H31">
        <v>139197954.80000001</v>
      </c>
      <c r="I31">
        <v>135839709.90000001</v>
      </c>
      <c r="J31">
        <v>131730805.3</v>
      </c>
      <c r="K31">
        <v>128545789.3</v>
      </c>
      <c r="L31">
        <v>125954703.5</v>
      </c>
      <c r="M31">
        <v>124111042.5</v>
      </c>
      <c r="N31">
        <v>123529351.09999999</v>
      </c>
      <c r="O31">
        <v>122246462.2</v>
      </c>
      <c r="P31">
        <v>119853128.8</v>
      </c>
      <c r="Q31">
        <v>118451422</v>
      </c>
      <c r="R31">
        <v>116110120.3</v>
      </c>
      <c r="S31">
        <v>112384226.7</v>
      </c>
      <c r="T31">
        <v>108567841.2</v>
      </c>
      <c r="U31">
        <v>103904348.2</v>
      </c>
      <c r="V31">
        <v>100593957.2</v>
      </c>
      <c r="W31">
        <v>97047001.329999998</v>
      </c>
      <c r="X31">
        <v>92984753.260000005</v>
      </c>
      <c r="Y31">
        <v>88470844.590000004</v>
      </c>
      <c r="Z31">
        <v>83744558.989999995</v>
      </c>
      <c r="AA31">
        <v>78641901.340000004</v>
      </c>
      <c r="AB31">
        <v>73494306.840000004</v>
      </c>
      <c r="AC31">
        <v>67014657.979999997</v>
      </c>
      <c r="AD31">
        <v>60715865.07</v>
      </c>
      <c r="AE31">
        <v>54671505.460000001</v>
      </c>
      <c r="AF31">
        <v>49388042.399999999</v>
      </c>
      <c r="AG31">
        <v>44333471.049999997</v>
      </c>
      <c r="AH31">
        <v>39415419.200000003</v>
      </c>
      <c r="AI31">
        <v>34761424.689999998</v>
      </c>
      <c r="AJ31">
        <v>30314229.850000001</v>
      </c>
      <c r="AK31">
        <v>27283403.27</v>
      </c>
      <c r="AL31">
        <v>24274579.760000002</v>
      </c>
      <c r="AM31">
        <v>21115188.09</v>
      </c>
      <c r="AN31">
        <v>18113672.48</v>
      </c>
      <c r="AO31">
        <v>15266852.74</v>
      </c>
      <c r="AP31">
        <v>12555237.51</v>
      </c>
      <c r="AQ31">
        <v>9915517.4590000007</v>
      </c>
      <c r="AR31">
        <v>9297653.6270000003</v>
      </c>
      <c r="AS31">
        <v>8716909.0529999901</v>
      </c>
      <c r="AT31">
        <v>8168952.3039999995</v>
      </c>
      <c r="AU31">
        <v>7650317.4749999996</v>
      </c>
      <c r="AV31">
        <v>7159299.6009999998</v>
      </c>
    </row>
    <row r="32" spans="1:48" x14ac:dyDescent="0.25">
      <c r="A32" t="s">
        <v>119</v>
      </c>
      <c r="B32">
        <v>39.525714811669303</v>
      </c>
      <c r="C32">
        <v>40.160312947925298</v>
      </c>
      <c r="D32">
        <v>40.805099759999997</v>
      </c>
      <c r="E32">
        <v>40.514596310000002</v>
      </c>
      <c r="F32">
        <v>39.92503936</v>
      </c>
      <c r="G32">
        <v>39.640992429999997</v>
      </c>
      <c r="H32">
        <v>39.474506849999997</v>
      </c>
      <c r="I32">
        <v>39.094452490000002</v>
      </c>
      <c r="J32">
        <v>38.493625280000003</v>
      </c>
      <c r="K32">
        <v>38.03581664</v>
      </c>
      <c r="L32">
        <v>37.73533982</v>
      </c>
      <c r="M32">
        <v>37.652607009999997</v>
      </c>
      <c r="N32">
        <v>37.760386959999998</v>
      </c>
      <c r="O32">
        <v>37.592953860000001</v>
      </c>
      <c r="P32">
        <v>36.986231760000003</v>
      </c>
      <c r="Q32">
        <v>36.397311000000002</v>
      </c>
      <c r="R32">
        <v>35.786796160000002</v>
      </c>
      <c r="S32">
        <v>35.061982180000001</v>
      </c>
      <c r="T32">
        <v>34.617854860000001</v>
      </c>
      <c r="U32">
        <v>34.263622339999998</v>
      </c>
      <c r="V32">
        <v>33.798124600000001</v>
      </c>
      <c r="W32">
        <v>33.186642939999999</v>
      </c>
      <c r="X32">
        <v>32.510214349999998</v>
      </c>
      <c r="Y32">
        <v>31.787355860000002</v>
      </c>
      <c r="Z32">
        <v>31.068440540000001</v>
      </c>
      <c r="AA32">
        <v>30.252272529999999</v>
      </c>
      <c r="AB32">
        <v>29.46505565</v>
      </c>
      <c r="AC32">
        <v>28.79093812</v>
      </c>
      <c r="AD32">
        <v>28.140460210000001</v>
      </c>
      <c r="AE32">
        <v>27.533772259999999</v>
      </c>
      <c r="AF32">
        <v>26.93587106</v>
      </c>
      <c r="AG32">
        <v>26.361149659999999</v>
      </c>
      <c r="AH32">
        <v>25.838079709999999</v>
      </c>
      <c r="AI32">
        <v>25.353583220000001</v>
      </c>
      <c r="AJ32">
        <v>24.89326616</v>
      </c>
      <c r="AK32">
        <v>24.342594859999998</v>
      </c>
      <c r="AL32">
        <v>23.810883990000001</v>
      </c>
      <c r="AM32">
        <v>23.398109300000002</v>
      </c>
      <c r="AN32">
        <v>22.98942581</v>
      </c>
      <c r="AO32">
        <v>22.600367250000001</v>
      </c>
      <c r="AP32">
        <v>22.235721380000001</v>
      </c>
      <c r="AQ32">
        <v>21.89219404</v>
      </c>
      <c r="AR32">
        <v>21.469482450000001</v>
      </c>
      <c r="AS32">
        <v>21.061512130000001</v>
      </c>
      <c r="AT32">
        <v>20.657374780000001</v>
      </c>
      <c r="AU32">
        <v>20.256651309999999</v>
      </c>
      <c r="AV32">
        <v>19.867386369999998</v>
      </c>
    </row>
    <row r="33" spans="1:48" x14ac:dyDescent="0.25">
      <c r="A33" t="s">
        <v>120</v>
      </c>
      <c r="B33">
        <v>0.35839918454870201</v>
      </c>
      <c r="C33">
        <v>0.36415339938413299</v>
      </c>
      <c r="D33">
        <v>0.37</v>
      </c>
      <c r="E33">
        <v>0.36029239759999998</v>
      </c>
      <c r="F33">
        <v>0.34979032739999999</v>
      </c>
      <c r="G33">
        <v>0.33941286040000002</v>
      </c>
      <c r="H33">
        <v>0.33119722550000003</v>
      </c>
      <c r="I33">
        <v>0.32316696150000002</v>
      </c>
      <c r="J33">
        <v>0.31423736019999998</v>
      </c>
      <c r="K33">
        <v>0.30433911499999999</v>
      </c>
      <c r="L33">
        <v>0.29476943119999999</v>
      </c>
      <c r="M33">
        <v>0.28669986040000001</v>
      </c>
      <c r="N33">
        <v>0.28118860709999999</v>
      </c>
      <c r="O33">
        <v>0.27646613489999999</v>
      </c>
      <c r="P33">
        <v>0.27100066620000002</v>
      </c>
      <c r="Q33">
        <v>0.2626703581</v>
      </c>
      <c r="R33">
        <v>0.25363917670000002</v>
      </c>
      <c r="S33">
        <v>0.24359439050000001</v>
      </c>
      <c r="T33">
        <v>0.2337033168</v>
      </c>
      <c r="U33">
        <v>0.22369886920000001</v>
      </c>
      <c r="V33">
        <v>0.21374157429999999</v>
      </c>
      <c r="W33">
        <v>0.20290522059999999</v>
      </c>
      <c r="X33">
        <v>0.1917548449</v>
      </c>
      <c r="Y33">
        <v>0.18099882889999999</v>
      </c>
      <c r="Z33">
        <v>0.17093659510000001</v>
      </c>
      <c r="AA33">
        <v>0.16164325979999999</v>
      </c>
      <c r="AB33">
        <v>0.15277610280000001</v>
      </c>
      <c r="AC33">
        <v>0.14415829190000001</v>
      </c>
      <c r="AD33">
        <v>0.13607593139999999</v>
      </c>
      <c r="AE33">
        <v>0.12861374179999999</v>
      </c>
      <c r="AF33">
        <v>0.12170687500000001</v>
      </c>
      <c r="AG33">
        <v>0.1153158435</v>
      </c>
      <c r="AH33">
        <v>0.1094222304</v>
      </c>
      <c r="AI33">
        <v>0.10397366080000001</v>
      </c>
      <c r="AJ33">
        <v>9.8934307599999896E-2</v>
      </c>
      <c r="AK33">
        <v>9.4235659400000005E-2</v>
      </c>
      <c r="AL33">
        <v>8.9675687000000004E-2</v>
      </c>
      <c r="AM33">
        <v>8.5287403900000003E-2</v>
      </c>
      <c r="AN33">
        <v>8.1153437999999994E-2</v>
      </c>
      <c r="AO33">
        <v>7.72785151E-2</v>
      </c>
      <c r="AP33">
        <v>7.3655601200000004E-2</v>
      </c>
      <c r="AQ33">
        <v>7.0271678599999998E-2</v>
      </c>
      <c r="AR33">
        <v>6.7086226999999998E-2</v>
      </c>
      <c r="AS33">
        <v>6.4007675099999994E-2</v>
      </c>
      <c r="AT33">
        <v>6.10118589E-2</v>
      </c>
      <c r="AU33">
        <v>5.80967555E-2</v>
      </c>
      <c r="AV33">
        <v>5.52837906E-2</v>
      </c>
    </row>
    <row r="34" spans="1:48" x14ac:dyDescent="0.25">
      <c r="A34" t="s">
        <v>121</v>
      </c>
      <c r="B34">
        <v>9.6518912203120095</v>
      </c>
      <c r="C34">
        <v>9.8068554558467902</v>
      </c>
      <c r="D34">
        <v>9.9643076920000002</v>
      </c>
      <c r="E34">
        <v>9.4886315200000002</v>
      </c>
      <c r="F34">
        <v>8.7627787809999997</v>
      </c>
      <c r="G34">
        <v>8.9120600569999997</v>
      </c>
      <c r="H34">
        <v>8.2443078500000002</v>
      </c>
      <c r="I34">
        <v>7.6298226619999996</v>
      </c>
      <c r="J34">
        <v>7.1767839630000001</v>
      </c>
      <c r="K34">
        <v>6.954837532</v>
      </c>
      <c r="L34">
        <v>6.7749890060000002</v>
      </c>
      <c r="M34">
        <v>6.8019244929999996</v>
      </c>
      <c r="N34">
        <v>6.7468889369999996</v>
      </c>
      <c r="O34">
        <v>6.4681826659999997</v>
      </c>
      <c r="P34">
        <v>6.1418570839999997</v>
      </c>
      <c r="Q34">
        <v>6.0602659689999996</v>
      </c>
      <c r="R34">
        <v>5.8187086710000004</v>
      </c>
      <c r="S34">
        <v>5.6318060360000004</v>
      </c>
      <c r="T34">
        <v>5.4348574860000003</v>
      </c>
      <c r="U34">
        <v>5.1886998149999997</v>
      </c>
      <c r="V34">
        <v>4.9874563490000003</v>
      </c>
      <c r="W34">
        <v>4.7903614240000003</v>
      </c>
      <c r="X34">
        <v>4.6419156380000004</v>
      </c>
      <c r="Y34">
        <v>4.4455594600000001</v>
      </c>
      <c r="Z34">
        <v>4.2564297240000002</v>
      </c>
      <c r="AA34">
        <v>4.0632378740000004</v>
      </c>
      <c r="AB34">
        <v>3.877833544</v>
      </c>
      <c r="AC34">
        <v>3.6933614600000002</v>
      </c>
      <c r="AD34">
        <v>3.5227484979999999</v>
      </c>
      <c r="AE34">
        <v>3.3655355230000001</v>
      </c>
      <c r="AF34">
        <v>3.22941323</v>
      </c>
      <c r="AG34">
        <v>3.095265795</v>
      </c>
      <c r="AH34">
        <v>2.9719461319999998</v>
      </c>
      <c r="AI34">
        <v>2.863840315</v>
      </c>
      <c r="AJ34">
        <v>2.7632608670000001</v>
      </c>
      <c r="AK34">
        <v>2.689504753</v>
      </c>
      <c r="AL34">
        <v>2.6166679830000001</v>
      </c>
      <c r="AM34">
        <v>2.5047292419999998</v>
      </c>
      <c r="AN34">
        <v>2.3999615109999999</v>
      </c>
      <c r="AO34">
        <v>2.3009144460000002</v>
      </c>
      <c r="AP34">
        <v>2.2076488689999998</v>
      </c>
      <c r="AQ34">
        <v>2.119596214</v>
      </c>
      <c r="AR34">
        <v>2.0497620400000001</v>
      </c>
      <c r="AS34">
        <v>1.97798395</v>
      </c>
      <c r="AT34">
        <v>1.906779972</v>
      </c>
      <c r="AU34">
        <v>1.8367199489999999</v>
      </c>
      <c r="AV34">
        <v>1.768460661</v>
      </c>
    </row>
    <row r="35" spans="1:48" x14ac:dyDescent="0.25">
      <c r="A35" t="s">
        <v>122</v>
      </c>
      <c r="B35">
        <v>12.401465507675301</v>
      </c>
      <c r="C35">
        <v>12.6005750477687</v>
      </c>
      <c r="D35">
        <v>12.802881360000001</v>
      </c>
      <c r="E35">
        <v>12.95566601</v>
      </c>
      <c r="F35">
        <v>13.34142319</v>
      </c>
      <c r="G35">
        <v>13.05453904</v>
      </c>
      <c r="H35">
        <v>13.31706232</v>
      </c>
      <c r="I35">
        <v>13.66777027</v>
      </c>
      <c r="J35">
        <v>13.982993779999999</v>
      </c>
      <c r="K35">
        <v>14.023287160000001</v>
      </c>
      <c r="L35">
        <v>13.963923879999999</v>
      </c>
      <c r="M35">
        <v>13.74589454</v>
      </c>
      <c r="N35">
        <v>13.65601133</v>
      </c>
      <c r="O35">
        <v>13.8648399</v>
      </c>
      <c r="P35">
        <v>14.263389930000001</v>
      </c>
      <c r="Q35">
        <v>14.28077553</v>
      </c>
      <c r="R35">
        <v>14.33528806</v>
      </c>
      <c r="S35">
        <v>14.31912554</v>
      </c>
      <c r="T35">
        <v>14.39713821</v>
      </c>
      <c r="U35">
        <v>14.44074341</v>
      </c>
      <c r="V35">
        <v>14.478514049999999</v>
      </c>
      <c r="W35">
        <v>14.44866451</v>
      </c>
      <c r="X35">
        <v>14.314366529999999</v>
      </c>
      <c r="Y35">
        <v>14.19912287</v>
      </c>
      <c r="Z35">
        <v>14.082402950000001</v>
      </c>
      <c r="AA35">
        <v>14.040212410000001</v>
      </c>
      <c r="AB35">
        <v>13.979165119999999</v>
      </c>
      <c r="AC35">
        <v>13.85101332</v>
      </c>
      <c r="AD35">
        <v>13.71994887</v>
      </c>
      <c r="AE35">
        <v>13.58921776</v>
      </c>
      <c r="AF35">
        <v>13.46632228</v>
      </c>
      <c r="AG35">
        <v>13.355849839999999</v>
      </c>
      <c r="AH35">
        <v>13.23928327</v>
      </c>
      <c r="AI35">
        <v>13.115444910000001</v>
      </c>
      <c r="AJ35">
        <v>12.994971169999999</v>
      </c>
      <c r="AK35">
        <v>12.92088128</v>
      </c>
      <c r="AL35">
        <v>12.82727115</v>
      </c>
      <c r="AM35">
        <v>12.695900760000001</v>
      </c>
      <c r="AN35">
        <v>12.57158712</v>
      </c>
      <c r="AO35">
        <v>12.449060469999999</v>
      </c>
      <c r="AP35">
        <v>12.32805913</v>
      </c>
      <c r="AQ35">
        <v>12.208992050000001</v>
      </c>
      <c r="AR35">
        <v>12.132587109999999</v>
      </c>
      <c r="AS35">
        <v>12.051706510000001</v>
      </c>
      <c r="AT35">
        <v>11.96754501</v>
      </c>
      <c r="AU35">
        <v>11.879859529999999</v>
      </c>
      <c r="AV35">
        <v>11.793203009999999</v>
      </c>
    </row>
    <row r="36" spans="1:48" x14ac:dyDescent="0.25">
      <c r="A36" t="s">
        <v>123</v>
      </c>
      <c r="B36">
        <v>17.113958899133198</v>
      </c>
      <c r="C36">
        <v>17.388729044925601</v>
      </c>
      <c r="D36">
        <v>17.667910710000001</v>
      </c>
      <c r="E36">
        <v>17.71000639</v>
      </c>
      <c r="F36">
        <v>17.47104706</v>
      </c>
      <c r="G36">
        <v>17.334980470000001</v>
      </c>
      <c r="H36">
        <v>17.581939460000001</v>
      </c>
      <c r="I36">
        <v>17.4736926</v>
      </c>
      <c r="J36">
        <v>17.019610180000001</v>
      </c>
      <c r="K36">
        <v>16.753352830000001</v>
      </c>
      <c r="L36">
        <v>16.70165751</v>
      </c>
      <c r="M36">
        <v>16.818088110000001</v>
      </c>
      <c r="N36">
        <v>17.076298090000002</v>
      </c>
      <c r="O36">
        <v>16.983465160000002</v>
      </c>
      <c r="P36">
        <v>16.30998408</v>
      </c>
      <c r="Q36">
        <v>15.79359915</v>
      </c>
      <c r="R36">
        <v>15.37916025</v>
      </c>
      <c r="S36">
        <v>14.86745621</v>
      </c>
      <c r="T36">
        <v>14.55215585</v>
      </c>
      <c r="U36">
        <v>14.41048024</v>
      </c>
      <c r="V36">
        <v>14.11841263</v>
      </c>
      <c r="W36">
        <v>13.744711779999999</v>
      </c>
      <c r="X36">
        <v>13.362177340000001</v>
      </c>
      <c r="Y36">
        <v>12.9616747</v>
      </c>
      <c r="Z36">
        <v>12.55867127</v>
      </c>
      <c r="AA36">
        <v>11.98717899</v>
      </c>
      <c r="AB36">
        <v>11.45528088</v>
      </c>
      <c r="AC36">
        <v>11.10240505</v>
      </c>
      <c r="AD36">
        <v>10.76168691</v>
      </c>
      <c r="AE36">
        <v>10.450405229999999</v>
      </c>
      <c r="AF36">
        <v>10.11842867</v>
      </c>
      <c r="AG36">
        <v>9.794718177</v>
      </c>
      <c r="AH36">
        <v>9.5174280769999999</v>
      </c>
      <c r="AI36">
        <v>9.2703243329999996</v>
      </c>
      <c r="AJ36">
        <v>9.036099815</v>
      </c>
      <c r="AK36">
        <v>8.6379731629999998</v>
      </c>
      <c r="AL36">
        <v>8.2772691750000007</v>
      </c>
      <c r="AM36">
        <v>8.1121918920000002</v>
      </c>
      <c r="AN36">
        <v>7.9367237480000004</v>
      </c>
      <c r="AO36">
        <v>7.7731138199999998</v>
      </c>
      <c r="AP36">
        <v>7.6263577810000003</v>
      </c>
      <c r="AQ36">
        <v>7.4933341000000002</v>
      </c>
      <c r="AR36">
        <v>7.2200470719999998</v>
      </c>
      <c r="AS36">
        <v>6.9678140019999999</v>
      </c>
      <c r="AT36">
        <v>6.722037941</v>
      </c>
      <c r="AU36">
        <v>6.481975072</v>
      </c>
      <c r="AV36">
        <v>6.2504389099999997</v>
      </c>
    </row>
    <row r="37" spans="1:48" x14ac:dyDescent="0.25">
      <c r="A37" t="s">
        <v>124</v>
      </c>
      <c r="B37">
        <v>2318131524.4374599</v>
      </c>
      <c r="C37">
        <v>2355349875.8831902</v>
      </c>
      <c r="D37">
        <v>2393165780</v>
      </c>
      <c r="E37">
        <v>2417743066</v>
      </c>
      <c r="F37">
        <v>2442572755</v>
      </c>
      <c r="G37">
        <v>2467657440</v>
      </c>
      <c r="H37">
        <v>2492999739</v>
      </c>
      <c r="I37">
        <v>2518602297</v>
      </c>
      <c r="J37">
        <v>2544467789</v>
      </c>
      <c r="K37">
        <v>2570598913</v>
      </c>
      <c r="L37">
        <v>2596998398</v>
      </c>
      <c r="M37">
        <v>2623669000</v>
      </c>
      <c r="N37">
        <v>2653988446</v>
      </c>
      <c r="O37">
        <v>2684658267</v>
      </c>
      <c r="P37">
        <v>2715682513</v>
      </c>
      <c r="Q37">
        <v>2745467125</v>
      </c>
      <c r="R37">
        <v>2775151740</v>
      </c>
      <c r="S37">
        <v>2804229571</v>
      </c>
      <c r="T37">
        <v>2833057577</v>
      </c>
      <c r="U37">
        <v>2863783189</v>
      </c>
      <c r="V37">
        <v>2893294392</v>
      </c>
      <c r="W37">
        <v>2920683496</v>
      </c>
      <c r="X37">
        <v>2946016305</v>
      </c>
      <c r="Y37">
        <v>2969192311</v>
      </c>
      <c r="Z37">
        <v>2990333273</v>
      </c>
      <c r="AA37">
        <v>3009261245</v>
      </c>
      <c r="AB37">
        <v>3025888722</v>
      </c>
      <c r="AC37">
        <v>3041817748</v>
      </c>
      <c r="AD37">
        <v>3056903629</v>
      </c>
      <c r="AE37">
        <v>3071089561</v>
      </c>
      <c r="AF37">
        <v>3084363564</v>
      </c>
      <c r="AG37">
        <v>3096983722</v>
      </c>
      <c r="AH37">
        <v>3108626593</v>
      </c>
      <c r="AI37">
        <v>3119146419</v>
      </c>
      <c r="AJ37">
        <v>3128804146</v>
      </c>
      <c r="AK37">
        <v>3137546654</v>
      </c>
      <c r="AL37">
        <v>3145275685</v>
      </c>
      <c r="AM37">
        <v>3152779717</v>
      </c>
      <c r="AN37">
        <v>3159874851</v>
      </c>
      <c r="AO37">
        <v>3166558568</v>
      </c>
      <c r="AP37">
        <v>3173103141</v>
      </c>
      <c r="AQ37">
        <v>3179324132</v>
      </c>
      <c r="AR37">
        <v>3185265549</v>
      </c>
      <c r="AS37">
        <v>3191063906</v>
      </c>
      <c r="AT37">
        <v>3196626001</v>
      </c>
      <c r="AU37">
        <v>3201950414</v>
      </c>
      <c r="AV37">
        <v>3207035723</v>
      </c>
    </row>
    <row r="38" spans="1:48" x14ac:dyDescent="0.25">
      <c r="A38" t="s">
        <v>125</v>
      </c>
      <c r="B38">
        <v>640398.31806251395</v>
      </c>
      <c r="C38">
        <v>650680.12020171306</v>
      </c>
      <c r="D38">
        <v>661127</v>
      </c>
      <c r="E38">
        <v>1660156.2679999999</v>
      </c>
      <c r="F38">
        <v>3789924.5449999999</v>
      </c>
      <c r="G38">
        <v>5952777.7549999999</v>
      </c>
      <c r="H38">
        <v>7618992.4689999996</v>
      </c>
      <c r="I38">
        <v>9114755.409</v>
      </c>
      <c r="J38">
        <v>10784923.720000001</v>
      </c>
      <c r="K38">
        <v>12431719.199999999</v>
      </c>
      <c r="L38">
        <v>14261448.27</v>
      </c>
      <c r="M38">
        <v>16200448.380000001</v>
      </c>
      <c r="N38">
        <v>18103818.379999999</v>
      </c>
      <c r="O38">
        <v>20632973.399999999</v>
      </c>
      <c r="P38">
        <v>24460773.640000001</v>
      </c>
      <c r="Q38">
        <v>30040949.77</v>
      </c>
      <c r="R38">
        <v>37439901.039999999</v>
      </c>
      <c r="S38">
        <v>45265623.859999999</v>
      </c>
      <c r="T38">
        <v>54825329.340000004</v>
      </c>
      <c r="U38">
        <v>64532022.640000001</v>
      </c>
      <c r="V38">
        <v>75194948.769999996</v>
      </c>
      <c r="W38">
        <v>88910222.549999997</v>
      </c>
      <c r="X38">
        <v>107909535.7</v>
      </c>
      <c r="Y38">
        <v>128814817.7</v>
      </c>
      <c r="Z38">
        <v>150756859</v>
      </c>
      <c r="AA38">
        <v>173445719.19999999</v>
      </c>
      <c r="AB38">
        <v>196522637.19999999</v>
      </c>
      <c r="AC38">
        <v>220994442.5</v>
      </c>
      <c r="AD38">
        <v>246789878.30000001</v>
      </c>
      <c r="AE38">
        <v>272916209.10000002</v>
      </c>
      <c r="AF38">
        <v>299592092.30000001</v>
      </c>
      <c r="AG38">
        <v>326908200.30000001</v>
      </c>
      <c r="AH38">
        <v>354309219.30000001</v>
      </c>
      <c r="AI38">
        <v>381867253.80000001</v>
      </c>
      <c r="AJ38">
        <v>409804053.60000002</v>
      </c>
      <c r="AK38">
        <v>437992766.69999999</v>
      </c>
      <c r="AL38">
        <v>467201149.39999998</v>
      </c>
      <c r="AM38">
        <v>497655818.69999999</v>
      </c>
      <c r="AN38">
        <v>528348679</v>
      </c>
      <c r="AO38">
        <v>559186876.20000005</v>
      </c>
      <c r="AP38">
        <v>590132004.79999995</v>
      </c>
      <c r="AQ38">
        <v>621151465.29999995</v>
      </c>
      <c r="AR38">
        <v>652353387.5</v>
      </c>
      <c r="AS38">
        <v>684294358.70000005</v>
      </c>
      <c r="AT38">
        <v>717021578.89999998</v>
      </c>
      <c r="AU38">
        <v>750523683.60000002</v>
      </c>
      <c r="AV38">
        <v>784781214.10000002</v>
      </c>
    </row>
    <row r="39" spans="1:48" x14ac:dyDescent="0.25">
      <c r="A39" t="s">
        <v>126</v>
      </c>
      <c r="B39">
        <v>41062689.603059798</v>
      </c>
      <c r="C39">
        <v>41721964.366740197</v>
      </c>
      <c r="D39">
        <v>42391824</v>
      </c>
      <c r="E39">
        <v>47466470.539999999</v>
      </c>
      <c r="F39">
        <v>54396446.799999997</v>
      </c>
      <c r="G39">
        <v>61336958.5</v>
      </c>
      <c r="H39">
        <v>66925881.18</v>
      </c>
      <c r="I39">
        <v>72321007.75</v>
      </c>
      <c r="J39">
        <v>78146280.620000005</v>
      </c>
      <c r="K39">
        <v>84735270.120000005</v>
      </c>
      <c r="L39">
        <v>91885239.099999994</v>
      </c>
      <c r="M39">
        <v>99005000.189999998</v>
      </c>
      <c r="N39">
        <v>105223453.90000001</v>
      </c>
      <c r="O39">
        <v>113408047</v>
      </c>
      <c r="P39">
        <v>123776047.59999999</v>
      </c>
      <c r="Q39">
        <v>139786061.09999999</v>
      </c>
      <c r="R39">
        <v>157930829.30000001</v>
      </c>
      <c r="S39">
        <v>179559658.5</v>
      </c>
      <c r="T39">
        <v>201701971.19999999</v>
      </c>
      <c r="U39">
        <v>225867291.59999999</v>
      </c>
      <c r="V39">
        <v>251746733.5</v>
      </c>
      <c r="W39">
        <v>282936459</v>
      </c>
      <c r="X39">
        <v>317867157.80000001</v>
      </c>
      <c r="Y39">
        <v>354519044.19999999</v>
      </c>
      <c r="Z39">
        <v>391164900.30000001</v>
      </c>
      <c r="AA39">
        <v>426438772.60000002</v>
      </c>
      <c r="AB39">
        <v>460557837.19999999</v>
      </c>
      <c r="AC39">
        <v>494258818.5</v>
      </c>
      <c r="AD39">
        <v>526547183.69999999</v>
      </c>
      <c r="AE39">
        <v>557183704.89999998</v>
      </c>
      <c r="AF39">
        <v>586342169.60000002</v>
      </c>
      <c r="AG39">
        <v>613981545.39999998</v>
      </c>
      <c r="AH39">
        <v>639932131.5</v>
      </c>
      <c r="AI39">
        <v>664288616.39999998</v>
      </c>
      <c r="AJ39">
        <v>687148802.79999995</v>
      </c>
      <c r="AK39">
        <v>708665425.39999998</v>
      </c>
      <c r="AL39">
        <v>729455599.39999998</v>
      </c>
      <c r="AM39">
        <v>749350350.39999998</v>
      </c>
      <c r="AN39">
        <v>768104536.39999998</v>
      </c>
      <c r="AO39">
        <v>785617472.5</v>
      </c>
      <c r="AP39">
        <v>801959204.39999998</v>
      </c>
      <c r="AQ39">
        <v>817094174.79999995</v>
      </c>
      <c r="AR39">
        <v>831132737.10000002</v>
      </c>
      <c r="AS39">
        <v>844173647.79999995</v>
      </c>
      <c r="AT39">
        <v>856209544.79999995</v>
      </c>
      <c r="AU39">
        <v>867251135.20000005</v>
      </c>
      <c r="AV39">
        <v>877309732</v>
      </c>
    </row>
    <row r="40" spans="1:48" x14ac:dyDescent="0.25">
      <c r="A40" t="s">
        <v>127</v>
      </c>
      <c r="B40">
        <v>291506404.18067801</v>
      </c>
      <c r="C40">
        <v>296186633.79021603</v>
      </c>
      <c r="D40">
        <v>300942006</v>
      </c>
      <c r="E40">
        <v>329162148.80000001</v>
      </c>
      <c r="F40">
        <v>358878480.10000002</v>
      </c>
      <c r="G40">
        <v>388767724.89999998</v>
      </c>
      <c r="H40">
        <v>414859287.39999998</v>
      </c>
      <c r="I40">
        <v>441301233.80000001</v>
      </c>
      <c r="J40">
        <v>470070016.89999998</v>
      </c>
      <c r="K40">
        <v>501636874.19999999</v>
      </c>
      <c r="L40">
        <v>533048082.89999998</v>
      </c>
      <c r="M40">
        <v>561660771.10000002</v>
      </c>
      <c r="N40">
        <v>586422232.20000005</v>
      </c>
      <c r="O40">
        <v>609434356.5</v>
      </c>
      <c r="P40">
        <v>633526808.70000005</v>
      </c>
      <c r="Q40">
        <v>662866087.79999995</v>
      </c>
      <c r="R40">
        <v>692537708.20000005</v>
      </c>
      <c r="S40">
        <v>724553029.10000002</v>
      </c>
      <c r="T40">
        <v>755007331.39999998</v>
      </c>
      <c r="U40">
        <v>787020030.39999998</v>
      </c>
      <c r="V40">
        <v>818152560.5</v>
      </c>
      <c r="W40">
        <v>848755406.89999998</v>
      </c>
      <c r="X40">
        <v>875574623.79999995</v>
      </c>
      <c r="Y40">
        <v>899280866.20000005</v>
      </c>
      <c r="Z40">
        <v>919718872.79999995</v>
      </c>
      <c r="AA40">
        <v>936752890.10000002</v>
      </c>
      <c r="AB40">
        <v>951482939</v>
      </c>
      <c r="AC40">
        <v>964366046.20000005</v>
      </c>
      <c r="AD40">
        <v>974678561.89999998</v>
      </c>
      <c r="AE40">
        <v>982900354.70000005</v>
      </c>
      <c r="AF40">
        <v>989017859.5</v>
      </c>
      <c r="AG40">
        <v>993157664.10000002</v>
      </c>
      <c r="AH40">
        <v>995605178</v>
      </c>
      <c r="AI40">
        <v>996374512.79999995</v>
      </c>
      <c r="AJ40">
        <v>995511936.5</v>
      </c>
      <c r="AK40">
        <v>993235388.89999998</v>
      </c>
      <c r="AL40">
        <v>989449266.39999998</v>
      </c>
      <c r="AM40">
        <v>984321401.70000005</v>
      </c>
      <c r="AN40">
        <v>978313503.39999998</v>
      </c>
      <c r="AO40">
        <v>971514042.70000005</v>
      </c>
      <c r="AP40">
        <v>964099574.5</v>
      </c>
      <c r="AQ40">
        <v>956032017.5</v>
      </c>
      <c r="AR40">
        <v>947344877.5</v>
      </c>
      <c r="AS40">
        <v>938059676.89999998</v>
      </c>
      <c r="AT40">
        <v>928185531.70000005</v>
      </c>
      <c r="AU40">
        <v>917732800.79999995</v>
      </c>
      <c r="AV40">
        <v>906695485.5</v>
      </c>
    </row>
    <row r="41" spans="1:48" x14ac:dyDescent="0.25">
      <c r="A41" t="s">
        <v>128</v>
      </c>
      <c r="B41">
        <v>640671991.67983496</v>
      </c>
      <c r="C41">
        <v>650958187.73748195</v>
      </c>
      <c r="D41">
        <v>661409532</v>
      </c>
      <c r="E41">
        <v>680127509.10000002</v>
      </c>
      <c r="F41">
        <v>698578049.5</v>
      </c>
      <c r="G41">
        <v>717229466</v>
      </c>
      <c r="H41">
        <v>733824133.70000005</v>
      </c>
      <c r="I41">
        <v>750686868.5</v>
      </c>
      <c r="J41">
        <v>769147762</v>
      </c>
      <c r="K41">
        <v>788850348.79999995</v>
      </c>
      <c r="L41">
        <v>807610416.20000005</v>
      </c>
      <c r="M41">
        <v>823848229.10000002</v>
      </c>
      <c r="N41">
        <v>838552492.70000005</v>
      </c>
      <c r="O41">
        <v>849725398.70000005</v>
      </c>
      <c r="P41">
        <v>860152695.5</v>
      </c>
      <c r="Q41">
        <v>868926606.5</v>
      </c>
      <c r="R41">
        <v>876640099.39999998</v>
      </c>
      <c r="S41">
        <v>882259988.79999995</v>
      </c>
      <c r="T41">
        <v>886825985.89999998</v>
      </c>
      <c r="U41">
        <v>890774573.10000002</v>
      </c>
      <c r="V41">
        <v>891992363.60000002</v>
      </c>
      <c r="W41">
        <v>887225840.20000005</v>
      </c>
      <c r="X41">
        <v>876613643.10000002</v>
      </c>
      <c r="Y41">
        <v>861824499.5</v>
      </c>
      <c r="Z41">
        <v>844460896.20000005</v>
      </c>
      <c r="AA41">
        <v>825792117.29999995</v>
      </c>
      <c r="AB41">
        <v>806244293.39999998</v>
      </c>
      <c r="AC41">
        <v>786028135.20000005</v>
      </c>
      <c r="AD41">
        <v>765523197</v>
      </c>
      <c r="AE41">
        <v>745048107.20000005</v>
      </c>
      <c r="AF41">
        <v>724437840.89999998</v>
      </c>
      <c r="AG41">
        <v>703924129.79999995</v>
      </c>
      <c r="AH41">
        <v>683647041.20000005</v>
      </c>
      <c r="AI41">
        <v>663478928.89999998</v>
      </c>
      <c r="AJ41">
        <v>643472797.5</v>
      </c>
      <c r="AK41">
        <v>623609349.20000005</v>
      </c>
      <c r="AL41">
        <v>603359370</v>
      </c>
      <c r="AM41">
        <v>583211283.20000005</v>
      </c>
      <c r="AN41">
        <v>563390056.5</v>
      </c>
      <c r="AO41">
        <v>543977365.79999995</v>
      </c>
      <c r="AP41">
        <v>525071268.5</v>
      </c>
      <c r="AQ41">
        <v>506633459.69999999</v>
      </c>
      <c r="AR41">
        <v>488629181.30000001</v>
      </c>
      <c r="AS41">
        <v>470927181.60000002</v>
      </c>
      <c r="AT41">
        <v>453490826.80000001</v>
      </c>
      <c r="AU41">
        <v>436313391.30000001</v>
      </c>
      <c r="AV41">
        <v>419959256.69999999</v>
      </c>
    </row>
    <row r="42" spans="1:48" x14ac:dyDescent="0.25">
      <c r="A42" t="s">
        <v>129</v>
      </c>
      <c r="B42">
        <v>762047427.55376601</v>
      </c>
      <c r="C42">
        <v>774282345.494367</v>
      </c>
      <c r="D42">
        <v>786713699</v>
      </c>
      <c r="E42">
        <v>773361441.29999995</v>
      </c>
      <c r="F42">
        <v>757786698.10000002</v>
      </c>
      <c r="G42">
        <v>742083547.5</v>
      </c>
      <c r="H42">
        <v>730559392.70000005</v>
      </c>
      <c r="I42">
        <v>718915729.29999995</v>
      </c>
      <c r="J42">
        <v>705000890.60000002</v>
      </c>
      <c r="K42">
        <v>688569863.20000005</v>
      </c>
      <c r="L42">
        <v>672287367</v>
      </c>
      <c r="M42">
        <v>658764470.39999998</v>
      </c>
      <c r="N42">
        <v>650525631.89999998</v>
      </c>
      <c r="O42">
        <v>643640984.39999998</v>
      </c>
      <c r="P42">
        <v>634747305.79999995</v>
      </c>
      <c r="Q42">
        <v>618846399.79999995</v>
      </c>
      <c r="R42">
        <v>601054858</v>
      </c>
      <c r="S42">
        <v>580271819.20000005</v>
      </c>
      <c r="T42">
        <v>559527318.79999995</v>
      </c>
      <c r="U42">
        <v>537834893.29999995</v>
      </c>
      <c r="V42">
        <v>515780119.39999998</v>
      </c>
      <c r="W42">
        <v>491164372.89999998</v>
      </c>
      <c r="X42">
        <v>465548931.5</v>
      </c>
      <c r="Y42">
        <v>440533421.5</v>
      </c>
      <c r="Z42">
        <v>416921740.10000002</v>
      </c>
      <c r="AA42">
        <v>395011044.89999998</v>
      </c>
      <c r="AB42">
        <v>374000034</v>
      </c>
      <c r="AC42">
        <v>353437987.39999998</v>
      </c>
      <c r="AD42">
        <v>334070399.89999998</v>
      </c>
      <c r="AE42">
        <v>316094834.5</v>
      </c>
      <c r="AF42">
        <v>299386113</v>
      </c>
      <c r="AG42">
        <v>283874921.39999998</v>
      </c>
      <c r="AH42">
        <v>269582468.39999998</v>
      </c>
      <c r="AI42">
        <v>256390018.59999999</v>
      </c>
      <c r="AJ42">
        <v>244197309.40000001</v>
      </c>
      <c r="AK42">
        <v>232851937.69999999</v>
      </c>
      <c r="AL42">
        <v>221846940.90000001</v>
      </c>
      <c r="AM42">
        <v>211216791.90000001</v>
      </c>
      <c r="AN42">
        <v>201210803.30000001</v>
      </c>
      <c r="AO42">
        <v>191842111</v>
      </c>
      <c r="AP42">
        <v>183090998.09999999</v>
      </c>
      <c r="AQ42">
        <v>174933700.30000001</v>
      </c>
      <c r="AR42">
        <v>167269067.69999999</v>
      </c>
      <c r="AS42">
        <v>159858557.90000001</v>
      </c>
      <c r="AT42">
        <v>152640631.5</v>
      </c>
      <c r="AU42">
        <v>145612300.90000001</v>
      </c>
      <c r="AV42">
        <v>138786910.69999999</v>
      </c>
    </row>
    <row r="43" spans="1:48" x14ac:dyDescent="0.25">
      <c r="A43" t="s">
        <v>130</v>
      </c>
      <c r="B43">
        <v>399231640.45290101</v>
      </c>
      <c r="C43">
        <v>405641433.57550502</v>
      </c>
      <c r="D43">
        <v>412154138</v>
      </c>
      <c r="E43">
        <v>405925438.30000001</v>
      </c>
      <c r="F43">
        <v>398111301.60000002</v>
      </c>
      <c r="G43">
        <v>390006259.30000001</v>
      </c>
      <c r="H43">
        <v>384280844.19999999</v>
      </c>
      <c r="I43">
        <v>378395890.69999999</v>
      </c>
      <c r="J43">
        <v>370832390.39999998</v>
      </c>
      <c r="K43">
        <v>361645052.19999999</v>
      </c>
      <c r="L43">
        <v>352540080.80000001</v>
      </c>
      <c r="M43">
        <v>345189388.10000002</v>
      </c>
      <c r="N43">
        <v>341087045.10000002</v>
      </c>
      <c r="O43">
        <v>338118264.30000001</v>
      </c>
      <c r="P43">
        <v>333909561.60000002</v>
      </c>
      <c r="Q43">
        <v>325706217.60000002</v>
      </c>
      <c r="R43">
        <v>316217771.39999998</v>
      </c>
      <c r="S43">
        <v>305237557.10000002</v>
      </c>
      <c r="T43">
        <v>294039697.89999998</v>
      </c>
      <c r="U43">
        <v>282436850.69999999</v>
      </c>
      <c r="V43">
        <v>270655366.30000001</v>
      </c>
      <c r="W43">
        <v>257545403.30000001</v>
      </c>
      <c r="X43">
        <v>243805124.90000001</v>
      </c>
      <c r="Y43">
        <v>230570917.5</v>
      </c>
      <c r="Z43">
        <v>218237205.80000001</v>
      </c>
      <c r="AA43">
        <v>206865210.30000001</v>
      </c>
      <c r="AB43">
        <v>195951749.5</v>
      </c>
      <c r="AC43">
        <v>185210306.59999999</v>
      </c>
      <c r="AD43">
        <v>175057307.19999999</v>
      </c>
      <c r="AE43">
        <v>165662608.69999999</v>
      </c>
      <c r="AF43">
        <v>156961013.69999999</v>
      </c>
      <c r="AG43">
        <v>148904169.5</v>
      </c>
      <c r="AH43">
        <v>141471983.5</v>
      </c>
      <c r="AI43">
        <v>134610124.59999999</v>
      </c>
      <c r="AJ43">
        <v>128281239</v>
      </c>
      <c r="AK43">
        <v>122393776.8</v>
      </c>
      <c r="AL43">
        <v>116664073.7</v>
      </c>
      <c r="AM43">
        <v>111125293.8</v>
      </c>
      <c r="AN43">
        <v>105889011.3</v>
      </c>
      <c r="AO43">
        <v>100965498.59999999</v>
      </c>
      <c r="AP43">
        <v>96348481.549999997</v>
      </c>
      <c r="AQ43">
        <v>92030732.640000001</v>
      </c>
      <c r="AR43">
        <v>87957153.739999995</v>
      </c>
      <c r="AS43">
        <v>83986801.590000004</v>
      </c>
      <c r="AT43">
        <v>80084194.790000007</v>
      </c>
      <c r="AU43">
        <v>76250000.700000003</v>
      </c>
      <c r="AV43">
        <v>72496789.090000004</v>
      </c>
    </row>
    <row r="44" spans="1:48" x14ac:dyDescent="0.25">
      <c r="A44" t="s">
        <v>131</v>
      </c>
      <c r="B44">
        <v>182970972.649156</v>
      </c>
      <c r="C44">
        <v>185908630.79867601</v>
      </c>
      <c r="D44">
        <v>188893454</v>
      </c>
      <c r="E44">
        <v>180039901.59999999</v>
      </c>
      <c r="F44">
        <v>171031854.5</v>
      </c>
      <c r="G44">
        <v>162280705.80000001</v>
      </c>
      <c r="H44">
        <v>154931207</v>
      </c>
      <c r="I44">
        <v>147866811.90000001</v>
      </c>
      <c r="J44">
        <v>140485524.40000001</v>
      </c>
      <c r="K44">
        <v>132729785.09999999</v>
      </c>
      <c r="L44">
        <v>125365763.90000001</v>
      </c>
      <c r="M44">
        <v>119000692.7</v>
      </c>
      <c r="N44">
        <v>114073771.7</v>
      </c>
      <c r="O44">
        <v>109698242.90000001</v>
      </c>
      <c r="P44">
        <v>105109319.7</v>
      </c>
      <c r="Q44">
        <v>99294802.900000006</v>
      </c>
      <c r="R44">
        <v>93330572.260000005</v>
      </c>
      <c r="S44">
        <v>87081894.730000004</v>
      </c>
      <c r="T44">
        <v>81129942.409999996</v>
      </c>
      <c r="U44">
        <v>75317527.569999903</v>
      </c>
      <c r="V44">
        <v>69772299.840000004</v>
      </c>
      <c r="W44">
        <v>64145790.759999998</v>
      </c>
      <c r="X44">
        <v>58697288.729999997</v>
      </c>
      <c r="Y44">
        <v>53648744.939999998</v>
      </c>
      <c r="Z44">
        <v>49072798.75</v>
      </c>
      <c r="AA44">
        <v>44955490.880000003</v>
      </c>
      <c r="AB44">
        <v>41129231.259999998</v>
      </c>
      <c r="AC44">
        <v>37522011.350000001</v>
      </c>
      <c r="AD44">
        <v>34237101.119999997</v>
      </c>
      <c r="AE44">
        <v>31283742.41</v>
      </c>
      <c r="AF44">
        <v>28626475.52</v>
      </c>
      <c r="AG44">
        <v>26233091.93</v>
      </c>
      <c r="AH44">
        <v>24078570.739999998</v>
      </c>
      <c r="AI44">
        <v>22136964.120000001</v>
      </c>
      <c r="AJ44">
        <v>20388007.030000001</v>
      </c>
      <c r="AK44">
        <v>18798009.210000001</v>
      </c>
      <c r="AL44">
        <v>17299284.879999999</v>
      </c>
      <c r="AM44">
        <v>15898777.32</v>
      </c>
      <c r="AN44">
        <v>14618260.810000001</v>
      </c>
      <c r="AO44">
        <v>13455201.609999999</v>
      </c>
      <c r="AP44">
        <v>12401609.49</v>
      </c>
      <c r="AQ44">
        <v>11448581.43</v>
      </c>
      <c r="AR44">
        <v>10579144.710000001</v>
      </c>
      <c r="AS44">
        <v>9763681.29099999</v>
      </c>
      <c r="AT44">
        <v>8993692.6850000005</v>
      </c>
      <c r="AU44">
        <v>8267101.0439999998</v>
      </c>
      <c r="AV44">
        <v>7583904.4469999997</v>
      </c>
    </row>
    <row r="45" spans="1:48" x14ac:dyDescent="0.25">
      <c r="A45" t="s">
        <v>132</v>
      </c>
      <c r="C45">
        <v>2182612.0154666998</v>
      </c>
      <c r="D45">
        <v>2217654.557</v>
      </c>
      <c r="E45">
        <v>2253259.719</v>
      </c>
      <c r="F45">
        <v>2197347.983</v>
      </c>
      <c r="G45">
        <v>2135517.6069999998</v>
      </c>
      <c r="H45">
        <v>2073850.466</v>
      </c>
      <c r="I45">
        <v>2025887.1850000001</v>
      </c>
      <c r="J45">
        <v>1978454.6710000001</v>
      </c>
      <c r="K45">
        <v>1924316.4539999999</v>
      </c>
      <c r="L45">
        <v>1863141.237</v>
      </c>
      <c r="M45">
        <v>1803611.1259999999</v>
      </c>
      <c r="N45">
        <v>1753745.602</v>
      </c>
      <c r="O45">
        <v>1720550.5460000001</v>
      </c>
      <c r="P45">
        <v>1692851.5390000001</v>
      </c>
      <c r="Q45">
        <v>1659938.1159999999</v>
      </c>
      <c r="R45">
        <v>1607861.165</v>
      </c>
      <c r="S45">
        <v>1600180.855</v>
      </c>
      <c r="T45">
        <v>1582221.9380000001</v>
      </c>
      <c r="U45">
        <v>1561512.7549999999</v>
      </c>
      <c r="V45">
        <v>1535852.139</v>
      </c>
      <c r="W45">
        <v>1506701.1189999999</v>
      </c>
      <c r="X45">
        <v>1467194.0349999999</v>
      </c>
      <c r="Y45">
        <v>1421395.58</v>
      </c>
      <c r="Z45">
        <v>1374795.193</v>
      </c>
      <c r="AA45">
        <v>1329979.1370000001</v>
      </c>
      <c r="AB45">
        <v>1287891.8359999999</v>
      </c>
      <c r="AC45">
        <v>1245826.2990000001</v>
      </c>
      <c r="AD45">
        <v>1202264.43</v>
      </c>
      <c r="AE45">
        <v>1160042.5730000001</v>
      </c>
      <c r="AF45">
        <v>1120276.2069999999</v>
      </c>
      <c r="AG45">
        <v>1082779.4820000001</v>
      </c>
      <c r="AH45">
        <v>1047494.853</v>
      </c>
      <c r="AI45">
        <v>1014630.022</v>
      </c>
      <c r="AJ45">
        <v>983997.17139999999</v>
      </c>
      <c r="AK45">
        <v>955475.42610000004</v>
      </c>
      <c r="AL45">
        <v>928605.02170000004</v>
      </c>
      <c r="AM45">
        <v>901399.42610000004</v>
      </c>
      <c r="AN45">
        <v>874136.09120000002</v>
      </c>
      <c r="AO45">
        <v>847912.78639999998</v>
      </c>
      <c r="AP45">
        <v>822934.90560000006</v>
      </c>
      <c r="AQ45">
        <v>799261.62840000005</v>
      </c>
      <c r="AR45">
        <v>776929.88300000003</v>
      </c>
      <c r="AS45">
        <v>755589.73529999994</v>
      </c>
      <c r="AT45">
        <v>734173.89280000003</v>
      </c>
      <c r="AU45">
        <v>712429.95770000003</v>
      </c>
      <c r="AV45">
        <v>690388.20799999998</v>
      </c>
    </row>
    <row r="46" spans="1:48" x14ac:dyDescent="0.25">
      <c r="A46" t="s">
        <v>70</v>
      </c>
      <c r="B46">
        <v>27240234.959945701</v>
      </c>
      <c r="C46">
        <v>27677585.743331298</v>
      </c>
      <c r="D46">
        <v>28121958.34</v>
      </c>
      <c r="E46">
        <v>39354810.380000003</v>
      </c>
      <c r="F46">
        <v>45364406</v>
      </c>
      <c r="G46">
        <v>45516119.240000002</v>
      </c>
      <c r="H46">
        <v>35070343.609999999</v>
      </c>
      <c r="I46">
        <v>35012113.590000004</v>
      </c>
      <c r="J46">
        <v>39899401.43</v>
      </c>
      <c r="K46">
        <v>46533664.200000003</v>
      </c>
      <c r="L46">
        <v>46964548.420000002</v>
      </c>
      <c r="M46">
        <v>41281812.799999997</v>
      </c>
      <c r="N46">
        <v>28952517.84</v>
      </c>
      <c r="O46">
        <v>30282524.75</v>
      </c>
      <c r="P46">
        <v>37773608.310000002</v>
      </c>
      <c r="Q46">
        <v>62400636.280000001</v>
      </c>
      <c r="R46">
        <v>69799679.739999995</v>
      </c>
      <c r="S46">
        <v>83652348.840000004</v>
      </c>
      <c r="T46">
        <v>84518163.980000004</v>
      </c>
      <c r="U46">
        <v>91632163.450000003</v>
      </c>
      <c r="V46">
        <v>97274360.230000004</v>
      </c>
      <c r="W46">
        <v>115955485.59999999</v>
      </c>
      <c r="X46">
        <v>128807356.90000001</v>
      </c>
      <c r="Y46">
        <v>135655859.09999999</v>
      </c>
      <c r="Z46">
        <v>137263444</v>
      </c>
      <c r="AA46">
        <v>134914519.90000001</v>
      </c>
      <c r="AB46">
        <v>134396366.40000001</v>
      </c>
      <c r="AC46">
        <v>136419653.5</v>
      </c>
      <c r="AD46">
        <v>134395249.90000001</v>
      </c>
      <c r="AE46">
        <v>131091011.5</v>
      </c>
      <c r="AF46">
        <v>128446754.40000001</v>
      </c>
      <c r="AG46">
        <v>125531207.3</v>
      </c>
      <c r="AH46">
        <v>121837292.2</v>
      </c>
      <c r="AI46">
        <v>118590315.09999999</v>
      </c>
      <c r="AJ46">
        <v>115620910</v>
      </c>
      <c r="AK46">
        <v>113303344.8</v>
      </c>
      <c r="AL46">
        <v>114676431.3</v>
      </c>
      <c r="AM46">
        <v>114868827.5</v>
      </c>
      <c r="AN46">
        <v>113282788.90000001</v>
      </c>
      <c r="AO46">
        <v>111072346</v>
      </c>
      <c r="AP46">
        <v>108615497.5</v>
      </c>
      <c r="AQ46">
        <v>106040106.3</v>
      </c>
      <c r="AR46">
        <v>103935920.7</v>
      </c>
      <c r="AS46">
        <v>103434553.09999999</v>
      </c>
      <c r="AT46">
        <v>103225880.2</v>
      </c>
      <c r="AU46">
        <v>103020577.90000001</v>
      </c>
      <c r="AV46">
        <v>102746005.8</v>
      </c>
    </row>
    <row r="47" spans="1:48" x14ac:dyDescent="0.25">
      <c r="A47" t="s">
        <v>69</v>
      </c>
      <c r="B47">
        <v>1.70921139075327E-4</v>
      </c>
      <c r="C47">
        <v>1.74339561856833E-4</v>
      </c>
      <c r="D47">
        <v>1.76337195E-4</v>
      </c>
      <c r="E47">
        <v>1.40035643E-4</v>
      </c>
      <c r="F47">
        <v>1.4683287E-4</v>
      </c>
      <c r="G47">
        <v>1.51415918E-4</v>
      </c>
      <c r="H47">
        <v>1.5511362999999999E-4</v>
      </c>
      <c r="I47">
        <v>1.5050677E-4</v>
      </c>
      <c r="J47">
        <v>1.6363454899999999E-4</v>
      </c>
      <c r="K47">
        <v>1.59285591E-4</v>
      </c>
      <c r="L47">
        <v>1.53979067E-4</v>
      </c>
      <c r="M47">
        <v>1.4433844699999999E-4</v>
      </c>
      <c r="N47">
        <v>1.3845886E-4</v>
      </c>
      <c r="O47">
        <v>1.1055860699999999E-4</v>
      </c>
      <c r="P47">
        <v>1.2352135700000001E-4</v>
      </c>
      <c r="Q47">
        <v>1.10797564E-4</v>
      </c>
      <c r="R47">
        <v>1.3276872499999999E-4</v>
      </c>
      <c r="S47">
        <v>1.12006769E-4</v>
      </c>
      <c r="T47">
        <v>1.3078062600000001E-4</v>
      </c>
      <c r="U47">
        <v>1.28924179E-4</v>
      </c>
      <c r="V47">
        <v>1.26497941E-4</v>
      </c>
      <c r="W47">
        <v>1.07297218E-4</v>
      </c>
      <c r="X47">
        <v>1.16643177E-4</v>
      </c>
      <c r="Y47">
        <v>1.20824099E-4</v>
      </c>
      <c r="Z47">
        <v>1.2165578200000001E-4</v>
      </c>
      <c r="AA47">
        <v>1.2657862499999999E-4</v>
      </c>
      <c r="AB47">
        <v>1.2758376700000001E-4</v>
      </c>
      <c r="AC47">
        <v>1.25732388E-4</v>
      </c>
      <c r="AD47">
        <v>1.30342299E-4</v>
      </c>
      <c r="AE47">
        <v>1.3238169299999999E-4</v>
      </c>
      <c r="AF47">
        <v>1.3313899599999999E-4</v>
      </c>
      <c r="AG47">
        <v>1.3659325200000001E-4</v>
      </c>
      <c r="AH47">
        <v>1.3901660100000001E-4</v>
      </c>
      <c r="AI47">
        <v>1.3995737199999999E-4</v>
      </c>
      <c r="AJ47">
        <v>1.4326830599999999E-4</v>
      </c>
      <c r="AK47">
        <v>1.46406616E-4</v>
      </c>
      <c r="AL47">
        <v>1.4567903500000001E-4</v>
      </c>
      <c r="AM47">
        <v>1.5178036700000001E-4</v>
      </c>
      <c r="AN47">
        <v>1.55284841E-4</v>
      </c>
      <c r="AO47">
        <v>1.59002649E-4</v>
      </c>
      <c r="AP47">
        <v>1.6277008200000001E-4</v>
      </c>
      <c r="AQ47">
        <v>1.6679301899999999E-4</v>
      </c>
      <c r="AR47">
        <v>1.7118244000000001E-4</v>
      </c>
      <c r="AS47">
        <v>1.7672661200000001E-4</v>
      </c>
      <c r="AT47">
        <v>1.82486769E-4</v>
      </c>
      <c r="AU47">
        <v>1.8826636400000001E-4</v>
      </c>
      <c r="AV47">
        <v>1.9412583000000001E-4</v>
      </c>
    </row>
    <row r="48" spans="1:48" x14ac:dyDescent="0.25">
      <c r="A48" t="s">
        <v>133</v>
      </c>
      <c r="B48">
        <v>4655.9319880334697</v>
      </c>
      <c r="C48">
        <v>4825.2981717473203</v>
      </c>
      <c r="D48">
        <v>4958.9472509999996</v>
      </c>
      <c r="E48">
        <v>6685.0332159999998</v>
      </c>
      <c r="F48">
        <v>8079.8941919999997</v>
      </c>
      <c r="G48">
        <v>8204.6011460000009</v>
      </c>
      <c r="H48">
        <v>6325.4514950000003</v>
      </c>
      <c r="I48">
        <v>6303.7109739999996</v>
      </c>
      <c r="J48">
        <v>7395.6572200000001</v>
      </c>
      <c r="K48">
        <v>8536.6751710000008</v>
      </c>
      <c r="L48">
        <v>8693.9841199999901</v>
      </c>
      <c r="M48">
        <v>7712.5339889999996</v>
      </c>
      <c r="N48">
        <v>5313.4786679999997</v>
      </c>
      <c r="O48">
        <v>5170.6901799999996</v>
      </c>
      <c r="P48">
        <v>6806.4048679999996</v>
      </c>
      <c r="Q48">
        <v>11316.814189999999</v>
      </c>
      <c r="R48">
        <v>13348.567129999999</v>
      </c>
      <c r="S48">
        <v>15518.48252</v>
      </c>
      <c r="T48">
        <v>16503.876990000001</v>
      </c>
      <c r="U48">
        <v>17459.256290000001</v>
      </c>
      <c r="V48">
        <v>18547.269939999998</v>
      </c>
      <c r="W48">
        <v>22244.757300000001</v>
      </c>
      <c r="X48">
        <v>26036.537660000002</v>
      </c>
      <c r="Y48">
        <v>27305.765380000001</v>
      </c>
      <c r="Z48">
        <v>27525.502</v>
      </c>
      <c r="AA48">
        <v>27251.659469999999</v>
      </c>
      <c r="AB48">
        <v>27297.17265</v>
      </c>
      <c r="AC48">
        <v>28143.15841</v>
      </c>
      <c r="AD48">
        <v>28368.514459999999</v>
      </c>
      <c r="AE48">
        <v>27948.066760000002</v>
      </c>
      <c r="AF48">
        <v>27728.3626</v>
      </c>
      <c r="AG48">
        <v>27559.6211</v>
      </c>
      <c r="AH48">
        <v>27093.874950000001</v>
      </c>
      <c r="AI48">
        <v>26743.451809999999</v>
      </c>
      <c r="AJ48">
        <v>26545.082490000001</v>
      </c>
      <c r="AK48">
        <v>26411.145769999999</v>
      </c>
      <c r="AL48">
        <v>27178.60239</v>
      </c>
      <c r="AM48">
        <v>27926.443780000001</v>
      </c>
      <c r="AN48">
        <v>27930.799749999998</v>
      </c>
      <c r="AO48">
        <v>27838.3963</v>
      </c>
      <c r="AP48">
        <v>27695.137839999999</v>
      </c>
      <c r="AQ48">
        <v>27552.999309999999</v>
      </c>
      <c r="AR48">
        <v>27553.339339999999</v>
      </c>
      <c r="AS48">
        <v>28074.184219999999</v>
      </c>
      <c r="AT48">
        <v>28700.476419999999</v>
      </c>
      <c r="AU48">
        <v>29337.7461</v>
      </c>
      <c r="AV48">
        <v>29971.538250000001</v>
      </c>
    </row>
    <row r="49" spans="1:48" x14ac:dyDescent="0.25">
      <c r="A49" t="s">
        <v>134</v>
      </c>
      <c r="B49">
        <v>0</v>
      </c>
      <c r="C49">
        <v>0</v>
      </c>
      <c r="D49">
        <v>0</v>
      </c>
      <c r="E49">
        <v>1173.9570530000001</v>
      </c>
      <c r="F49">
        <v>1418.908248</v>
      </c>
      <c r="G49">
        <v>1312.736183</v>
      </c>
      <c r="H49">
        <v>885.56320940000001</v>
      </c>
      <c r="I49">
        <v>778.6569111</v>
      </c>
      <c r="J49">
        <v>616.14296990000003</v>
      </c>
      <c r="K49">
        <v>878.41650630000004</v>
      </c>
      <c r="L49">
        <v>1198.062361</v>
      </c>
      <c r="M49">
        <v>1550.885912</v>
      </c>
      <c r="N49">
        <v>968.05518029999996</v>
      </c>
      <c r="O49">
        <v>1025.6623979999999</v>
      </c>
      <c r="P49">
        <v>872.60071400000004</v>
      </c>
      <c r="Q49">
        <v>1541.5523559999999</v>
      </c>
      <c r="R49">
        <v>1535.967083</v>
      </c>
      <c r="S49">
        <v>3033.2483969999998</v>
      </c>
      <c r="T49">
        <v>2272.621717</v>
      </c>
      <c r="U49">
        <v>2404.1796399999998</v>
      </c>
      <c r="V49">
        <v>2935.9589000000001</v>
      </c>
      <c r="W49">
        <v>4004.056313</v>
      </c>
      <c r="X49">
        <v>5728.0382849999996</v>
      </c>
      <c r="Y49">
        <v>6007.268384</v>
      </c>
      <c r="Z49">
        <v>6055.6104409999998</v>
      </c>
      <c r="AA49">
        <v>5995.365084</v>
      </c>
      <c r="AB49">
        <v>6005.377982</v>
      </c>
      <c r="AC49">
        <v>7035.7896030000002</v>
      </c>
      <c r="AD49">
        <v>7092.128616</v>
      </c>
      <c r="AE49">
        <v>6987.0166900000004</v>
      </c>
      <c r="AF49">
        <v>6932.0906500000001</v>
      </c>
      <c r="AG49">
        <v>6889.9052750000001</v>
      </c>
      <c r="AH49">
        <v>6773.4687379999996</v>
      </c>
      <c r="AI49">
        <v>6685.8629529999998</v>
      </c>
      <c r="AJ49">
        <v>6636.2706230000003</v>
      </c>
      <c r="AK49">
        <v>6602.786443</v>
      </c>
      <c r="AL49">
        <v>6794.6505980000002</v>
      </c>
      <c r="AM49">
        <v>6981.6109459999998</v>
      </c>
      <c r="AN49">
        <v>6982.699936</v>
      </c>
      <c r="AO49">
        <v>6959.5990750000001</v>
      </c>
      <c r="AP49">
        <v>6923.7844599999999</v>
      </c>
      <c r="AQ49">
        <v>6888.249828</v>
      </c>
      <c r="AR49">
        <v>6888.3348349999997</v>
      </c>
      <c r="AS49">
        <v>7018.5460540000004</v>
      </c>
      <c r="AT49">
        <v>7175.1191040000003</v>
      </c>
      <c r="AU49">
        <v>7334.4365250000001</v>
      </c>
      <c r="AV49">
        <v>7492.8845620000002</v>
      </c>
    </row>
    <row r="50" spans="1:48" x14ac:dyDescent="0.25">
      <c r="A50" t="s">
        <v>135</v>
      </c>
      <c r="B50">
        <v>0</v>
      </c>
      <c r="C50">
        <v>0</v>
      </c>
      <c r="D50">
        <v>0</v>
      </c>
      <c r="E50">
        <v>0</v>
      </c>
      <c r="F50">
        <v>0</v>
      </c>
      <c r="G50">
        <v>0</v>
      </c>
      <c r="H50">
        <v>0</v>
      </c>
      <c r="I50">
        <v>4.0530719100000001E-2</v>
      </c>
      <c r="J50">
        <v>3.3883895599999998E-2</v>
      </c>
      <c r="K50">
        <v>2.88304806E-2</v>
      </c>
      <c r="L50">
        <v>3.04077403E-2</v>
      </c>
      <c r="M50">
        <v>2.6333150199999999E-2</v>
      </c>
      <c r="N50">
        <v>6.3365429799999998E-2</v>
      </c>
      <c r="O50">
        <v>0.15414460899999999</v>
      </c>
      <c r="P50">
        <v>0.18628876899999999</v>
      </c>
      <c r="Q50">
        <v>0.25284707429999997</v>
      </c>
      <c r="R50">
        <v>0.19068605050000001</v>
      </c>
      <c r="S50">
        <v>0.2007673609</v>
      </c>
      <c r="T50">
        <v>0.19255577809999999</v>
      </c>
      <c r="U50">
        <v>0.1856594094</v>
      </c>
      <c r="V50">
        <v>0.17826368670000001</v>
      </c>
      <c r="W50">
        <v>0.26069063930000003</v>
      </c>
      <c r="X50">
        <v>0.20294557090000001</v>
      </c>
      <c r="Y50">
        <v>0.17974226069999999</v>
      </c>
      <c r="Z50">
        <v>0.17333017210000001</v>
      </c>
      <c r="AA50">
        <v>0.15334845950000001</v>
      </c>
      <c r="AB50">
        <v>0.15184722810000001</v>
      </c>
      <c r="AC50">
        <v>0.14053149049999999</v>
      </c>
      <c r="AD50">
        <v>0.1325060572</v>
      </c>
      <c r="AE50">
        <v>0.12906080519999999</v>
      </c>
      <c r="AF50">
        <v>0.1332570572</v>
      </c>
      <c r="AG50">
        <v>0.12783194610000001</v>
      </c>
      <c r="AH50">
        <v>0.1248621692</v>
      </c>
      <c r="AI50">
        <v>0.129377465</v>
      </c>
      <c r="AJ50">
        <v>0.12597436840000001</v>
      </c>
      <c r="AK50">
        <v>0.12191822450000001</v>
      </c>
      <c r="AL50">
        <v>0.1353270469</v>
      </c>
      <c r="AM50">
        <v>0.12568732439999999</v>
      </c>
      <c r="AN50">
        <v>0.120189899</v>
      </c>
      <c r="AO50">
        <v>0.1155957393</v>
      </c>
      <c r="AP50">
        <v>0.11164414559999999</v>
      </c>
      <c r="AQ50">
        <v>0.10808260710000001</v>
      </c>
      <c r="AR50">
        <v>0.104270483</v>
      </c>
      <c r="AS50">
        <v>9.8880878500000005E-2</v>
      </c>
      <c r="AT50">
        <v>9.3656981900000005E-2</v>
      </c>
      <c r="AU50">
        <v>8.8895717900000004E-2</v>
      </c>
      <c r="AV50">
        <v>8.4513513400000004E-2</v>
      </c>
    </row>
    <row r="51" spans="1:48" x14ac:dyDescent="0.25">
      <c r="A51" t="s">
        <v>136</v>
      </c>
      <c r="B51">
        <v>21.072806770403201</v>
      </c>
      <c r="C51">
        <v>21.411137499294501</v>
      </c>
      <c r="D51">
        <v>21.754900240000001</v>
      </c>
      <c r="E51">
        <v>23.111168339999999</v>
      </c>
      <c r="F51">
        <v>23.88585204</v>
      </c>
      <c r="G51">
        <v>23.44448118</v>
      </c>
      <c r="H51">
        <v>24.603056120000002</v>
      </c>
      <c r="I51">
        <v>25.44177577</v>
      </c>
      <c r="J51">
        <v>25.78365646</v>
      </c>
      <c r="K51">
        <v>26.23266297</v>
      </c>
      <c r="L51">
        <v>27.090238729999999</v>
      </c>
      <c r="M51">
        <v>28.319810010000001</v>
      </c>
      <c r="N51">
        <v>27.949438529999998</v>
      </c>
      <c r="O51">
        <v>27.547144419999999</v>
      </c>
      <c r="P51">
        <v>26.801155999999999</v>
      </c>
      <c r="Q51">
        <v>25.82682475</v>
      </c>
      <c r="R51">
        <v>25.021981459999999</v>
      </c>
      <c r="S51">
        <v>25.034436400000001</v>
      </c>
      <c r="T51">
        <v>25.010957390000002</v>
      </c>
      <c r="U51">
        <v>25.11365352</v>
      </c>
      <c r="V51">
        <v>26.5195483</v>
      </c>
      <c r="W51">
        <v>27.201104730000001</v>
      </c>
      <c r="X51">
        <v>27.25603323</v>
      </c>
      <c r="Y51">
        <v>27.037315020000001</v>
      </c>
      <c r="Z51">
        <v>26.61180061</v>
      </c>
      <c r="AA51">
        <v>25.903201500000002</v>
      </c>
      <c r="AB51">
        <v>25.08833147</v>
      </c>
      <c r="AC51">
        <v>24.859817639999999</v>
      </c>
      <c r="AD51">
        <v>24.591356149999999</v>
      </c>
      <c r="AE51">
        <v>24.320337970000001</v>
      </c>
      <c r="AF51">
        <v>24.020209009999999</v>
      </c>
      <c r="AG51">
        <v>23.726901770000001</v>
      </c>
      <c r="AH51">
        <v>23.458023149999999</v>
      </c>
      <c r="AI51">
        <v>23.189274009999998</v>
      </c>
      <c r="AJ51">
        <v>22.920060320000001</v>
      </c>
      <c r="AK51">
        <v>22.538032090000002</v>
      </c>
      <c r="AL51">
        <v>22.148523749999999</v>
      </c>
      <c r="AM51">
        <v>21.891926689999998</v>
      </c>
      <c r="AN51">
        <v>21.650225280000001</v>
      </c>
      <c r="AO51">
        <v>21.41470627</v>
      </c>
      <c r="AP51">
        <v>21.186971929999999</v>
      </c>
      <c r="AQ51">
        <v>20.96686132</v>
      </c>
      <c r="AR51">
        <v>20.638075709999999</v>
      </c>
      <c r="AS51">
        <v>20.304296520000001</v>
      </c>
      <c r="AT51">
        <v>19.974269289999999</v>
      </c>
      <c r="AU51">
        <v>19.648138840000001</v>
      </c>
      <c r="AV51">
        <v>19.326157819999999</v>
      </c>
    </row>
    <row r="52" spans="1:48" x14ac:dyDescent="0.25">
      <c r="A52" t="s">
        <v>137</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row>
    <row r="53" spans="1:48" x14ac:dyDescent="0.25">
      <c r="A53" t="s">
        <v>140</v>
      </c>
      <c r="B53">
        <v>4.6065844460580001</v>
      </c>
      <c r="C53">
        <v>4.68054464938142</v>
      </c>
      <c r="D53">
        <v>4.7556923080000004</v>
      </c>
      <c r="E53">
        <v>4.8584285280000001</v>
      </c>
      <c r="F53">
        <v>4.674088695</v>
      </c>
      <c r="G53">
        <v>4.6130689909999996</v>
      </c>
      <c r="H53">
        <v>4.5416749269999999</v>
      </c>
      <c r="I53">
        <v>4.3426200279999998</v>
      </c>
      <c r="J53">
        <v>4.126897316</v>
      </c>
      <c r="K53">
        <v>4.0489182240000003</v>
      </c>
      <c r="L53">
        <v>4.0627365219999998</v>
      </c>
      <c r="M53">
        <v>4.1781674649999996</v>
      </c>
      <c r="N53">
        <v>3.917070549</v>
      </c>
      <c r="O53">
        <v>3.640444644</v>
      </c>
      <c r="P53">
        <v>3.4042399319999999</v>
      </c>
      <c r="Q53">
        <v>3.2198846799999998</v>
      </c>
      <c r="R53">
        <v>3.0142307009999998</v>
      </c>
      <c r="S53">
        <v>3.0092941139999998</v>
      </c>
      <c r="T53">
        <v>3.0128963639999999</v>
      </c>
      <c r="U53">
        <v>2.997870212</v>
      </c>
      <c r="V53">
        <v>2.5198912290000002</v>
      </c>
      <c r="W53">
        <v>2.1738888099999998</v>
      </c>
      <c r="X53">
        <v>1.936867039</v>
      </c>
      <c r="Y53">
        <v>1.7456390340000001</v>
      </c>
      <c r="Z53">
        <v>1.588820879</v>
      </c>
      <c r="AA53">
        <v>1.476765608</v>
      </c>
      <c r="AB53">
        <v>1.382710509</v>
      </c>
      <c r="AC53">
        <v>1.3700012070000001</v>
      </c>
      <c r="AD53">
        <v>1.364572321</v>
      </c>
      <c r="AE53">
        <v>1.3597624450000001</v>
      </c>
      <c r="AF53">
        <v>1.3594806500000001</v>
      </c>
      <c r="AG53">
        <v>1.3579401929999999</v>
      </c>
      <c r="AH53">
        <v>1.3526566440000001</v>
      </c>
      <c r="AI53">
        <v>1.347542416</v>
      </c>
      <c r="AJ53">
        <v>1.3425068979999999</v>
      </c>
      <c r="AK53">
        <v>1.3542535630000001</v>
      </c>
      <c r="AL53">
        <v>1.3672689220000001</v>
      </c>
      <c r="AM53">
        <v>1.3603821229999999</v>
      </c>
      <c r="AN53">
        <v>1.3512480280000001</v>
      </c>
      <c r="AO53">
        <v>1.34119013</v>
      </c>
      <c r="AP53">
        <v>1.3299812339999999</v>
      </c>
      <c r="AQ53">
        <v>1.317632403</v>
      </c>
      <c r="AR53">
        <v>1.3213842060000001</v>
      </c>
      <c r="AS53">
        <v>1.3257794490000001</v>
      </c>
      <c r="AT53">
        <v>1.3295580279999999</v>
      </c>
      <c r="AU53">
        <v>1.33272334</v>
      </c>
      <c r="AV53">
        <v>1.3352485890000001</v>
      </c>
    </row>
    <row r="54" spans="1:48" x14ac:dyDescent="0.25">
      <c r="A54" t="s">
        <v>138</v>
      </c>
      <c r="B54">
        <v>10.826676236859401</v>
      </c>
      <c r="C54">
        <v>11.000502025829901</v>
      </c>
      <c r="D54">
        <v>11.17711864</v>
      </c>
      <c r="E54">
        <v>11.88783493</v>
      </c>
      <c r="F54">
        <v>12.504639129999999</v>
      </c>
      <c r="G54">
        <v>11.787154080000001</v>
      </c>
      <c r="H54">
        <v>12.31025775</v>
      </c>
      <c r="I54">
        <v>12.87104454</v>
      </c>
      <c r="J54">
        <v>13.217652709999999</v>
      </c>
      <c r="K54">
        <v>13.28064095</v>
      </c>
      <c r="L54">
        <v>13.295464689999999</v>
      </c>
      <c r="M54">
        <v>13.068312840000001</v>
      </c>
      <c r="N54">
        <v>12.451328670000001</v>
      </c>
      <c r="O54">
        <v>12.503448819999999</v>
      </c>
      <c r="P54">
        <v>12.948171759999999</v>
      </c>
      <c r="Q54">
        <v>12.810045179999999</v>
      </c>
      <c r="R54">
        <v>12.634897280000001</v>
      </c>
      <c r="S54">
        <v>12.736727139999999</v>
      </c>
      <c r="T54">
        <v>12.766863130000001</v>
      </c>
      <c r="U54">
        <v>12.742244879999999</v>
      </c>
      <c r="V54">
        <v>12.82849719</v>
      </c>
      <c r="W54">
        <v>12.39379542</v>
      </c>
      <c r="X54">
        <v>11.74022834</v>
      </c>
      <c r="Y54">
        <v>11.04965724</v>
      </c>
      <c r="Z54">
        <v>10.375912400000001</v>
      </c>
      <c r="AA54">
        <v>9.8803890200000009</v>
      </c>
      <c r="AB54">
        <v>9.4233749539999998</v>
      </c>
      <c r="AC54">
        <v>9.3467048930000001</v>
      </c>
      <c r="AD54">
        <v>9.2875980009999903</v>
      </c>
      <c r="AE54">
        <v>9.2258430330000003</v>
      </c>
      <c r="AF54">
        <v>9.1878654120000007</v>
      </c>
      <c r="AG54">
        <v>9.1516324319999995</v>
      </c>
      <c r="AH54">
        <v>9.0925070619999904</v>
      </c>
      <c r="AI54">
        <v>9.0249026969999999</v>
      </c>
      <c r="AJ54">
        <v>8.9559184169999995</v>
      </c>
      <c r="AK54">
        <v>8.99429005</v>
      </c>
      <c r="AL54">
        <v>9.0334261579999904</v>
      </c>
      <c r="AM54">
        <v>8.9550655649999999</v>
      </c>
      <c r="AN54">
        <v>8.8645256030000006</v>
      </c>
      <c r="AO54">
        <v>8.7684864400000002</v>
      </c>
      <c r="AP54">
        <v>8.6647257450000001</v>
      </c>
      <c r="AQ54">
        <v>8.5542552680000004</v>
      </c>
      <c r="AR54">
        <v>8.5427909629999998</v>
      </c>
      <c r="AS54">
        <v>8.5374616559999996</v>
      </c>
      <c r="AT54">
        <v>8.5284832599999998</v>
      </c>
      <c r="AU54">
        <v>8.5146732570000001</v>
      </c>
      <c r="AV54">
        <v>8.4956784190000008</v>
      </c>
    </row>
    <row r="55" spans="1:48" x14ac:dyDescent="0.25">
      <c r="A55" t="s">
        <v>139</v>
      </c>
      <c r="B55">
        <v>5.6395460874857797</v>
      </c>
      <c r="C55">
        <v>5.7300908240832298</v>
      </c>
      <c r="D55">
        <v>5.8220892859999998</v>
      </c>
      <c r="E55">
        <v>6.3649048800000001</v>
      </c>
      <c r="F55">
        <v>6.7071242209999999</v>
      </c>
      <c r="G55">
        <v>7.0442581080000002</v>
      </c>
      <c r="H55">
        <v>7.7511234450000002</v>
      </c>
      <c r="I55">
        <v>8.2281112029999903</v>
      </c>
      <c r="J55">
        <v>8.4391064339999904</v>
      </c>
      <c r="K55">
        <v>8.9031037919999996</v>
      </c>
      <c r="L55">
        <v>9.7320375200000004</v>
      </c>
      <c r="M55">
        <v>11.0733297</v>
      </c>
      <c r="N55">
        <v>11.58103931</v>
      </c>
      <c r="O55">
        <v>11.40325095</v>
      </c>
      <c r="P55">
        <v>10.44874431</v>
      </c>
      <c r="Q55">
        <v>9.7968948910000009</v>
      </c>
      <c r="R55">
        <v>9.3728534789999998</v>
      </c>
      <c r="S55">
        <v>9.2884151470000003</v>
      </c>
      <c r="T55">
        <v>9.2311978989999997</v>
      </c>
      <c r="U55">
        <v>9.3735384269999997</v>
      </c>
      <c r="V55">
        <v>11.171159879999999</v>
      </c>
      <c r="W55">
        <v>12.633420490000001</v>
      </c>
      <c r="X55">
        <v>13.578937850000001</v>
      </c>
      <c r="Y55">
        <v>14.242018740000001</v>
      </c>
      <c r="Z55">
        <v>14.64706734</v>
      </c>
      <c r="AA55">
        <v>14.54604687</v>
      </c>
      <c r="AB55">
        <v>14.28224601</v>
      </c>
      <c r="AC55">
        <v>14.14311154</v>
      </c>
      <c r="AD55">
        <v>13.939185820000001</v>
      </c>
      <c r="AE55">
        <v>13.7347325</v>
      </c>
      <c r="AF55">
        <v>13.47286295</v>
      </c>
      <c r="AG55">
        <v>13.21732914</v>
      </c>
      <c r="AH55">
        <v>13.012859450000001</v>
      </c>
      <c r="AI55">
        <v>12.816828900000001</v>
      </c>
      <c r="AJ55">
        <v>12.621634999999999</v>
      </c>
      <c r="AK55">
        <v>12.18948848</v>
      </c>
      <c r="AL55">
        <v>11.747828670000001</v>
      </c>
      <c r="AM55">
        <v>11.576479000000001</v>
      </c>
      <c r="AN55">
        <v>11.43445165</v>
      </c>
      <c r="AO55">
        <v>11.3050297</v>
      </c>
      <c r="AP55">
        <v>11.19226495</v>
      </c>
      <c r="AQ55">
        <v>11.09497365</v>
      </c>
      <c r="AR55">
        <v>10.77390054</v>
      </c>
      <c r="AS55">
        <v>10.441055410000001</v>
      </c>
      <c r="AT55">
        <v>10.116228</v>
      </c>
      <c r="AU55">
        <v>9.8007422440000003</v>
      </c>
      <c r="AV55">
        <v>9.4952308110000008</v>
      </c>
    </row>
    <row r="56" spans="1:48" x14ac:dyDescent="0.25">
      <c r="A56" t="s">
        <v>86</v>
      </c>
      <c r="B56">
        <v>20640520.667746101</v>
      </c>
      <c r="C56">
        <v>20971910.903432399</v>
      </c>
      <c r="D56">
        <v>21313932.760000002</v>
      </c>
      <c r="E56">
        <v>22206969.969999999</v>
      </c>
      <c r="F56">
        <v>21946561.140000001</v>
      </c>
      <c r="G56">
        <v>21680617.129999999</v>
      </c>
      <c r="H56">
        <v>22244065.359999999</v>
      </c>
      <c r="I56">
        <v>22089158.989999998</v>
      </c>
      <c r="J56">
        <v>21448170.710000001</v>
      </c>
      <c r="K56">
        <v>21467673.260000002</v>
      </c>
      <c r="L56">
        <v>22211889.760000002</v>
      </c>
      <c r="M56">
        <v>23793445.989999998</v>
      </c>
      <c r="N56">
        <v>23724534.75</v>
      </c>
      <c r="O56">
        <v>22820726.300000001</v>
      </c>
      <c r="P56">
        <v>21088588.43</v>
      </c>
      <c r="Q56">
        <v>19827775.02</v>
      </c>
      <c r="R56">
        <v>18787404.379999999</v>
      </c>
      <c r="S56">
        <v>18229321.469999999</v>
      </c>
      <c r="T56">
        <v>17715656.809999999</v>
      </c>
      <c r="U56">
        <v>17208679.82</v>
      </c>
      <c r="V56">
        <v>17907876</v>
      </c>
      <c r="W56">
        <v>18404027.800000001</v>
      </c>
      <c r="X56">
        <v>18280598.07</v>
      </c>
      <c r="Y56">
        <v>17913506.850000001</v>
      </c>
      <c r="Z56">
        <v>17328118.289999999</v>
      </c>
      <c r="AA56">
        <v>16367831.5</v>
      </c>
      <c r="AB56">
        <v>15311732.630000001</v>
      </c>
      <c r="AC56">
        <v>13867909.279999999</v>
      </c>
      <c r="AD56">
        <v>12435970.99</v>
      </c>
      <c r="AE56">
        <v>11057835.16</v>
      </c>
      <c r="AF56">
        <v>10177625.810000001</v>
      </c>
      <c r="AG56">
        <v>9325349.3289999999</v>
      </c>
      <c r="AH56">
        <v>8480360.8460000008</v>
      </c>
      <c r="AI56">
        <v>7659982.5549999997</v>
      </c>
      <c r="AJ56">
        <v>6855590.0789999999</v>
      </c>
      <c r="AK56">
        <v>7287008.6189999999</v>
      </c>
      <c r="AL56">
        <v>7608164.6100000003</v>
      </c>
      <c r="AM56">
        <v>6582462.7879999997</v>
      </c>
      <c r="AN56">
        <v>5598218.074</v>
      </c>
      <c r="AO56">
        <v>4643474.9110000003</v>
      </c>
      <c r="AP56">
        <v>3713633.4249999998</v>
      </c>
      <c r="AQ56">
        <v>2800021.6069999998</v>
      </c>
      <c r="AR56">
        <v>2994140.4730000002</v>
      </c>
      <c r="AS56">
        <v>3159782.1159999999</v>
      </c>
      <c r="AT56">
        <v>3300873.443</v>
      </c>
      <c r="AU56">
        <v>3419025.605</v>
      </c>
      <c r="AV56">
        <v>3515820.6439999999</v>
      </c>
    </row>
    <row r="57" spans="1:48" x14ac:dyDescent="0.25">
      <c r="A57" t="s">
        <v>141</v>
      </c>
      <c r="B57">
        <v>5733144.4507061103</v>
      </c>
      <c r="C57">
        <v>5825191.9393003099</v>
      </c>
      <c r="D57">
        <v>5919233.7230000002</v>
      </c>
      <c r="E57">
        <v>6053525.1919999998</v>
      </c>
      <c r="F57">
        <v>6003086.5609999998</v>
      </c>
      <c r="G57">
        <v>6290808.0010000002</v>
      </c>
      <c r="H57">
        <v>6414227.949</v>
      </c>
      <c r="I57">
        <v>6373952.7079999996</v>
      </c>
      <c r="J57">
        <v>6246017.4680000003</v>
      </c>
      <c r="K57">
        <v>6309818.9730000002</v>
      </c>
      <c r="L57">
        <v>6515336.1459999997</v>
      </c>
      <c r="M57">
        <v>6967670.0779999997</v>
      </c>
      <c r="N57">
        <v>7036455.1500000004</v>
      </c>
      <c r="O57">
        <v>6747901.3279999997</v>
      </c>
      <c r="P57">
        <v>6121807.7560000001</v>
      </c>
      <c r="Q57">
        <v>5688631.3710000003</v>
      </c>
      <c r="R57">
        <v>5357163.9160000002</v>
      </c>
      <c r="S57">
        <v>5121868.1830000002</v>
      </c>
      <c r="T57">
        <v>4905286.8159999996</v>
      </c>
      <c r="U57">
        <v>4704771.9970000004</v>
      </c>
      <c r="V57">
        <v>5015786.88</v>
      </c>
      <c r="W57">
        <v>5189003.9819999998</v>
      </c>
      <c r="X57">
        <v>5123541.4950000001</v>
      </c>
      <c r="Y57">
        <v>4979584.42</v>
      </c>
      <c r="Z57">
        <v>4773546.7719999999</v>
      </c>
      <c r="AA57">
        <v>4468832.57</v>
      </c>
      <c r="AB57">
        <v>4144683.432</v>
      </c>
      <c r="AC57">
        <v>3701758.787</v>
      </c>
      <c r="AD57">
        <v>3267600.8429999999</v>
      </c>
      <c r="AE57">
        <v>2851903.088</v>
      </c>
      <c r="AF57">
        <v>2603735.7450000001</v>
      </c>
      <c r="AG57">
        <v>2365895.0120000001</v>
      </c>
      <c r="AH57">
        <v>2133728.2280000001</v>
      </c>
      <c r="AI57">
        <v>1912070.0249999999</v>
      </c>
      <c r="AJ57">
        <v>1698884.2039999999</v>
      </c>
      <c r="AK57">
        <v>1910311.4439999999</v>
      </c>
      <c r="AL57">
        <v>2095350.845</v>
      </c>
      <c r="AM57">
        <v>1784757.3540000001</v>
      </c>
      <c r="AN57">
        <v>1489293.159</v>
      </c>
      <c r="AO57">
        <v>1205787.9820000001</v>
      </c>
      <c r="AP57">
        <v>933343.45290000003</v>
      </c>
      <c r="AQ57">
        <v>670211.78330000001</v>
      </c>
      <c r="AR57">
        <v>754267.8175</v>
      </c>
      <c r="AS57">
        <v>830073.03650000005</v>
      </c>
      <c r="AT57">
        <v>898811.86049999995</v>
      </c>
      <c r="AU57">
        <v>960946.52789999999</v>
      </c>
      <c r="AV57">
        <v>1016963.072</v>
      </c>
    </row>
    <row r="58" spans="1:48" x14ac:dyDescent="0.25">
      <c r="A58" t="s">
        <v>142</v>
      </c>
      <c r="B58">
        <v>27867.9582147734</v>
      </c>
      <c r="C58">
        <v>28315.3872980581</v>
      </c>
      <c r="D58">
        <v>28690.642800000001</v>
      </c>
      <c r="E58">
        <v>29900.64069</v>
      </c>
      <c r="F58">
        <v>29752.937720000002</v>
      </c>
      <c r="G58">
        <v>29087.945019999999</v>
      </c>
      <c r="H58">
        <v>29568.959159999999</v>
      </c>
      <c r="I58">
        <v>29417.782329999998</v>
      </c>
      <c r="J58">
        <v>28888.540590000001</v>
      </c>
      <c r="K58">
        <v>28862.30935</v>
      </c>
      <c r="L58">
        <v>29396.240610000001</v>
      </c>
      <c r="M58">
        <v>30460.024799999999</v>
      </c>
      <c r="N58">
        <v>29332.764070000001</v>
      </c>
      <c r="O58">
        <v>28205.503260000001</v>
      </c>
      <c r="P58">
        <v>27078.2431</v>
      </c>
      <c r="Q58">
        <v>25950.981759999999</v>
      </c>
      <c r="R58">
        <v>24823.720990000002</v>
      </c>
      <c r="S58">
        <v>24823.720969999998</v>
      </c>
      <c r="T58">
        <v>24823.720979999998</v>
      </c>
      <c r="U58">
        <v>24823.720969999998</v>
      </c>
      <c r="V58">
        <v>24040.248060000002</v>
      </c>
      <c r="W58">
        <v>23256.775119999998</v>
      </c>
      <c r="X58">
        <v>22473.302199999998</v>
      </c>
      <c r="Y58">
        <v>21689.829300000001</v>
      </c>
      <c r="Z58">
        <v>20906.356370000001</v>
      </c>
      <c r="AA58">
        <v>20122.883549999999</v>
      </c>
      <c r="AB58">
        <v>19339.41072</v>
      </c>
      <c r="AC58">
        <v>19166.221949999999</v>
      </c>
      <c r="AD58">
        <v>18993.033200000002</v>
      </c>
      <c r="AE58">
        <v>18819.844450000001</v>
      </c>
      <c r="AF58">
        <v>18646.65569</v>
      </c>
      <c r="AG58">
        <v>18473.466939999998</v>
      </c>
      <c r="AH58">
        <v>18300.278180000001</v>
      </c>
      <c r="AI58">
        <v>18127.08943</v>
      </c>
      <c r="AJ58">
        <v>17953.900679999999</v>
      </c>
      <c r="AK58">
        <v>17780.711930000001</v>
      </c>
      <c r="AL58">
        <v>17607.52317</v>
      </c>
      <c r="AM58">
        <v>17434.334429999999</v>
      </c>
      <c r="AN58">
        <v>17261.145659999998</v>
      </c>
      <c r="AO58">
        <v>17087.956920000001</v>
      </c>
      <c r="AP58">
        <v>16914.76816</v>
      </c>
      <c r="AQ58">
        <v>16741.579409999998</v>
      </c>
      <c r="AR58">
        <v>16568.390650000001</v>
      </c>
      <c r="AS58">
        <v>16395.20191</v>
      </c>
      <c r="AT58">
        <v>16222.013150000001</v>
      </c>
      <c r="AU58">
        <v>16048.8244</v>
      </c>
      <c r="AV58">
        <v>15875.63565</v>
      </c>
    </row>
    <row r="59" spans="1:48" x14ac:dyDescent="0.25">
      <c r="A59" t="s">
        <v>143</v>
      </c>
      <c r="B59">
        <v>0.96116878123798499</v>
      </c>
      <c r="C59">
        <v>0.98039215686274495</v>
      </c>
      <c r="D59">
        <v>0.98229942270000004</v>
      </c>
      <c r="E59">
        <v>0.97811135689999995</v>
      </c>
      <c r="F59">
        <v>1.0458893170000001</v>
      </c>
      <c r="G59">
        <v>0.94391588689999995</v>
      </c>
      <c r="H59">
        <v>0.98813655779999998</v>
      </c>
      <c r="I59">
        <v>1.0653829610000001</v>
      </c>
      <c r="J59">
        <v>1.130517851</v>
      </c>
      <c r="K59">
        <v>1.118832099</v>
      </c>
      <c r="L59">
        <v>1.080542189</v>
      </c>
      <c r="M59">
        <v>0.99218710050000003</v>
      </c>
      <c r="N59">
        <v>0.93977711060000002</v>
      </c>
      <c r="O59">
        <v>0.98692204409999995</v>
      </c>
      <c r="P59">
        <v>1.0916718860000001</v>
      </c>
      <c r="Q59">
        <v>1.110647409</v>
      </c>
      <c r="R59">
        <v>1.14070231</v>
      </c>
      <c r="S59">
        <v>1.1693064900000001</v>
      </c>
      <c r="T59">
        <v>1.1984394359999999</v>
      </c>
      <c r="U59">
        <v>1.2216687580000001</v>
      </c>
      <c r="V59">
        <v>1.2557366489999999</v>
      </c>
      <c r="W59">
        <v>1.2915517489999999</v>
      </c>
      <c r="X59">
        <v>1.3209667249999999</v>
      </c>
      <c r="Y59">
        <v>1.3371693469999999</v>
      </c>
      <c r="Z59">
        <v>1.353641085</v>
      </c>
      <c r="AA59">
        <v>1.395028146</v>
      </c>
      <c r="AB59">
        <v>1.440698974</v>
      </c>
      <c r="AC59">
        <v>1.46088588</v>
      </c>
      <c r="AD59">
        <v>1.483668467</v>
      </c>
      <c r="AE59">
        <v>1.5062970689999999</v>
      </c>
      <c r="AF59">
        <v>1.535408748</v>
      </c>
      <c r="AG59">
        <v>1.5603860780000001</v>
      </c>
      <c r="AH59">
        <v>1.5791933069999999</v>
      </c>
      <c r="AI59">
        <v>1.6011318619999999</v>
      </c>
      <c r="AJ59">
        <v>1.6235312129999999</v>
      </c>
      <c r="AK59">
        <v>1.668505286</v>
      </c>
      <c r="AL59">
        <v>1.713815815</v>
      </c>
      <c r="AM59">
        <v>1.736247289</v>
      </c>
      <c r="AN59">
        <v>1.761112469</v>
      </c>
      <c r="AO59">
        <v>1.785367041</v>
      </c>
      <c r="AP59">
        <v>1.80748928</v>
      </c>
      <c r="AQ59">
        <v>1.8276000809999999</v>
      </c>
      <c r="AR59">
        <v>1.878365957</v>
      </c>
      <c r="AS59">
        <v>1.9268847250000001</v>
      </c>
      <c r="AT59">
        <v>1.9756638150000001</v>
      </c>
      <c r="AU59">
        <v>2.0253014170000001</v>
      </c>
      <c r="AV59">
        <v>2.0758272409999998</v>
      </c>
    </row>
    <row r="60" spans="1:48" x14ac:dyDescent="0.25">
      <c r="A60" t="s">
        <v>144</v>
      </c>
      <c r="B60">
        <v>6240.0203969263302</v>
      </c>
      <c r="C60">
        <v>6340.2059427907698</v>
      </c>
      <c r="D60">
        <v>6469.6316539999998</v>
      </c>
      <c r="E60">
        <v>6612.9567059999999</v>
      </c>
      <c r="F60">
        <v>6622.7630170000002</v>
      </c>
      <c r="G60">
        <v>6800.0748389999999</v>
      </c>
      <c r="H60">
        <v>6830.1307290000004</v>
      </c>
      <c r="I60">
        <v>6818.8114910000004</v>
      </c>
      <c r="J60">
        <v>6821.3149940000003</v>
      </c>
      <c r="K60">
        <v>6888.0829990000002</v>
      </c>
      <c r="L60">
        <v>6949.0275899999997</v>
      </c>
      <c r="M60">
        <v>7070.6729439999999</v>
      </c>
      <c r="N60">
        <v>6809.0023709999996</v>
      </c>
      <c r="O60">
        <v>6547.331784</v>
      </c>
      <c r="P60">
        <v>6285.6614099999997</v>
      </c>
      <c r="Q60">
        <v>6023.9906620000002</v>
      </c>
      <c r="R60">
        <v>5762.3200690000003</v>
      </c>
      <c r="S60">
        <v>5762.3200630000001</v>
      </c>
      <c r="T60">
        <v>5762.3200649999999</v>
      </c>
      <c r="U60">
        <v>5762.3200630000001</v>
      </c>
      <c r="V60">
        <v>5580.452816</v>
      </c>
      <c r="W60">
        <v>5398.5855689999999</v>
      </c>
      <c r="X60">
        <v>5216.7183199999999</v>
      </c>
      <c r="Y60">
        <v>5034.851087</v>
      </c>
      <c r="Z60">
        <v>4852.9838399999999</v>
      </c>
      <c r="AA60">
        <v>4671.1166199999998</v>
      </c>
      <c r="AB60">
        <v>4489.2493969999996</v>
      </c>
      <c r="AC60">
        <v>4449.0471589999997</v>
      </c>
      <c r="AD60">
        <v>4408.8449250000003</v>
      </c>
      <c r="AE60">
        <v>4368.6426920000004</v>
      </c>
      <c r="AF60">
        <v>4328.440458</v>
      </c>
      <c r="AG60">
        <v>4288.2382250000001</v>
      </c>
      <c r="AH60">
        <v>4248.0359900000003</v>
      </c>
      <c r="AI60">
        <v>4207.8337590000001</v>
      </c>
      <c r="AJ60">
        <v>4167.6315249999998</v>
      </c>
      <c r="AK60">
        <v>4127.4292919999998</v>
      </c>
      <c r="AL60">
        <v>4087.2270579999999</v>
      </c>
      <c r="AM60">
        <v>4047.0248270000002</v>
      </c>
      <c r="AN60">
        <v>4006.8225900000002</v>
      </c>
      <c r="AO60">
        <v>3966.6203580000001</v>
      </c>
      <c r="AP60">
        <v>3926.4181250000001</v>
      </c>
      <c r="AQ60">
        <v>3886.2158920000002</v>
      </c>
      <c r="AR60">
        <v>3846.013657</v>
      </c>
      <c r="AS60">
        <v>3805.8114249999999</v>
      </c>
      <c r="AT60">
        <v>3765.609191</v>
      </c>
      <c r="AU60">
        <v>3725.406958</v>
      </c>
      <c r="AV60">
        <v>3685.2047250000001</v>
      </c>
    </row>
    <row r="61" spans="1:48" x14ac:dyDescent="0.25">
      <c r="A61" t="s">
        <v>145</v>
      </c>
      <c r="B61">
        <v>0.96116878123798499</v>
      </c>
      <c r="C61">
        <v>0.98039215686274495</v>
      </c>
      <c r="D61">
        <v>0.9757896372</v>
      </c>
      <c r="E61">
        <v>0.96830431350000001</v>
      </c>
      <c r="F61">
        <v>1.0136510000000001</v>
      </c>
      <c r="G61">
        <v>0.95878411269999997</v>
      </c>
      <c r="H61">
        <v>0.97580460710000005</v>
      </c>
      <c r="I61">
        <v>1.0208704719999999</v>
      </c>
      <c r="J61">
        <v>1.0621295850000001</v>
      </c>
      <c r="K61">
        <v>1.0569332760000001</v>
      </c>
      <c r="L61">
        <v>1.0361261020000001</v>
      </c>
      <c r="M61">
        <v>0.98947824780000004</v>
      </c>
      <c r="N61">
        <v>0.96043640720000001</v>
      </c>
      <c r="O61">
        <v>0.99862099029999996</v>
      </c>
      <c r="P61">
        <v>1.080725731</v>
      </c>
      <c r="Q61">
        <v>1.112403099</v>
      </c>
      <c r="R61">
        <v>1.139492991</v>
      </c>
      <c r="S61">
        <v>1.163336704</v>
      </c>
      <c r="T61">
        <v>1.186054656</v>
      </c>
      <c r="U61">
        <v>1.1957676100000001</v>
      </c>
      <c r="V61">
        <v>1.2205351790000001</v>
      </c>
      <c r="W61">
        <v>1.254456636</v>
      </c>
      <c r="X61">
        <v>1.2936252290000001</v>
      </c>
      <c r="Y61">
        <v>1.3127858640000001</v>
      </c>
      <c r="Z61">
        <v>1.3315673729999999</v>
      </c>
      <c r="AA61">
        <v>1.3793370309999999</v>
      </c>
      <c r="AB61">
        <v>1.4297525790000001</v>
      </c>
      <c r="AC61">
        <v>1.4492162529999999</v>
      </c>
      <c r="AD61">
        <v>1.4701347069999999</v>
      </c>
      <c r="AE61">
        <v>1.4904292859999999</v>
      </c>
      <c r="AF61">
        <v>1.519624876</v>
      </c>
      <c r="AG61">
        <v>1.543744604</v>
      </c>
      <c r="AH61">
        <v>1.561100167</v>
      </c>
      <c r="AI61">
        <v>1.5823501740000001</v>
      </c>
      <c r="AJ61">
        <v>1.604168466</v>
      </c>
      <c r="AK61">
        <v>1.659134264</v>
      </c>
      <c r="AL61">
        <v>1.7146270589999999</v>
      </c>
      <c r="AM61">
        <v>1.730674805</v>
      </c>
      <c r="AN61">
        <v>1.7504241519999999</v>
      </c>
      <c r="AO61">
        <v>1.7693612519999999</v>
      </c>
      <c r="AP61">
        <v>1.786019413</v>
      </c>
      <c r="AQ61">
        <v>1.800356708</v>
      </c>
      <c r="AR61">
        <v>1.855730061</v>
      </c>
      <c r="AS61">
        <v>1.9074273180000001</v>
      </c>
      <c r="AT61">
        <v>1.959509164</v>
      </c>
      <c r="AU61">
        <v>2.0127490940000001</v>
      </c>
      <c r="AV61">
        <v>2.0671045970000002</v>
      </c>
    </row>
    <row r="62" spans="1:48" x14ac:dyDescent="0.25">
      <c r="A62" t="s">
        <v>89</v>
      </c>
      <c r="B62">
        <v>2845.5104366881201</v>
      </c>
      <c r="C62">
        <v>2891.1960271555699</v>
      </c>
      <c r="D62">
        <v>2937.5931559999999</v>
      </c>
      <c r="E62">
        <v>2989.3091250000002</v>
      </c>
      <c r="F62">
        <v>3041.912816</v>
      </c>
      <c r="G62">
        <v>3095.4405579999998</v>
      </c>
      <c r="H62">
        <v>3149.9585900000002</v>
      </c>
      <c r="I62">
        <v>3205.4030069999999</v>
      </c>
      <c r="J62">
        <v>3261.7582160000002</v>
      </c>
      <c r="K62">
        <v>3319.0203689999998</v>
      </c>
      <c r="L62">
        <v>3377.2829299999999</v>
      </c>
      <c r="M62">
        <v>3436.618641</v>
      </c>
      <c r="N62">
        <v>3487.7781479999999</v>
      </c>
      <c r="O62">
        <v>3539.6992460000001</v>
      </c>
      <c r="P62">
        <v>3592.3932719999998</v>
      </c>
      <c r="Q62">
        <v>3643.7506819999999</v>
      </c>
      <c r="R62">
        <v>3695.2741759999999</v>
      </c>
      <c r="S62">
        <v>3742.5849549999998</v>
      </c>
      <c r="T62">
        <v>3789.7597040000001</v>
      </c>
      <c r="U62">
        <v>3856.699627</v>
      </c>
      <c r="V62">
        <v>7727.8481750000001</v>
      </c>
      <c r="W62">
        <v>9205.9015469999995</v>
      </c>
      <c r="X62">
        <v>10711.098840000001</v>
      </c>
      <c r="Y62">
        <v>12120.212299999999</v>
      </c>
      <c r="Z62">
        <v>13302.079159999999</v>
      </c>
      <c r="AA62">
        <v>14128.46653</v>
      </c>
      <c r="AB62">
        <v>14511.883739999999</v>
      </c>
      <c r="AC62">
        <v>14445.68291</v>
      </c>
      <c r="AD62">
        <v>13860.339309999999</v>
      </c>
      <c r="AE62">
        <v>12865.24245</v>
      </c>
      <c r="AF62">
        <v>11573.63258</v>
      </c>
      <c r="AG62">
        <v>10118.447829999999</v>
      </c>
      <c r="AH62">
        <v>8631.05402399999</v>
      </c>
      <c r="AI62">
        <v>7224.0972819999997</v>
      </c>
      <c r="AJ62">
        <v>5973.815458</v>
      </c>
      <c r="AK62">
        <v>4929.0738449999999</v>
      </c>
      <c r="AL62">
        <v>4104.4886539999998</v>
      </c>
      <c r="AM62">
        <v>3490.4335940000001</v>
      </c>
      <c r="AN62">
        <v>3059.0225479999999</v>
      </c>
      <c r="AO62">
        <v>2773.7155950000001</v>
      </c>
      <c r="AP62">
        <v>2598.724792</v>
      </c>
      <c r="AQ62">
        <v>2502.0392619999998</v>
      </c>
      <c r="AR62">
        <v>2458.1213339999999</v>
      </c>
      <c r="AS62">
        <v>2448.0065079999999</v>
      </c>
      <c r="AT62">
        <v>2458.6061169999998</v>
      </c>
      <c r="AU62">
        <v>2481.1477829999999</v>
      </c>
      <c r="AV62">
        <v>2510.3943279999999</v>
      </c>
    </row>
    <row r="63" spans="1:48" x14ac:dyDescent="0.25">
      <c r="A63" t="s">
        <v>90</v>
      </c>
      <c r="B63">
        <v>1174.0188639370899</v>
      </c>
      <c r="C63">
        <v>1192.8681165447699</v>
      </c>
      <c r="D63">
        <v>1212.018818</v>
      </c>
      <c r="E63">
        <v>1233.385841</v>
      </c>
      <c r="F63">
        <v>1255.1299429999999</v>
      </c>
      <c r="G63">
        <v>1277.259288</v>
      </c>
      <c r="H63">
        <v>1299.790561</v>
      </c>
      <c r="I63">
        <v>1322.698564</v>
      </c>
      <c r="J63">
        <v>1345.969173</v>
      </c>
      <c r="K63">
        <v>1369.6070480000001</v>
      </c>
      <c r="L63">
        <v>1393.6542589999999</v>
      </c>
      <c r="M63">
        <v>1418.1425650000001</v>
      </c>
      <c r="N63">
        <v>1439.25386</v>
      </c>
      <c r="O63">
        <v>1460.6794319999999</v>
      </c>
      <c r="P63">
        <v>1482.423957</v>
      </c>
      <c r="Q63">
        <v>1503.6169199999999</v>
      </c>
      <c r="R63">
        <v>1524.8784169999999</v>
      </c>
      <c r="S63">
        <v>1544.4015119999999</v>
      </c>
      <c r="T63">
        <v>1563.8684720000001</v>
      </c>
      <c r="U63">
        <v>1591.4916579999999</v>
      </c>
      <c r="V63">
        <v>3028.7364750000002</v>
      </c>
      <c r="W63">
        <v>3608.0224629999998</v>
      </c>
      <c r="X63">
        <v>4197.9468319999996</v>
      </c>
      <c r="Y63">
        <v>4750.2135470000003</v>
      </c>
      <c r="Z63">
        <v>5213.4166500000001</v>
      </c>
      <c r="AA63">
        <v>5537.2984770000003</v>
      </c>
      <c r="AB63">
        <v>5687.5692449999997</v>
      </c>
      <c r="AC63">
        <v>5661.6234889999996</v>
      </c>
      <c r="AD63">
        <v>5432.2127300000002</v>
      </c>
      <c r="AE63">
        <v>5042.2094479999996</v>
      </c>
      <c r="AF63">
        <v>4535.9953189999997</v>
      </c>
      <c r="AG63">
        <v>3965.6721130000001</v>
      </c>
      <c r="AH63">
        <v>3382.7253799999999</v>
      </c>
      <c r="AI63">
        <v>2831.3039349999999</v>
      </c>
      <c r="AJ63">
        <v>2341.2872980000002</v>
      </c>
      <c r="AK63">
        <v>1931.8269989999999</v>
      </c>
      <c r="AL63">
        <v>1608.651492</v>
      </c>
      <c r="AM63">
        <v>1367.987997</v>
      </c>
      <c r="AN63">
        <v>1198.907246</v>
      </c>
      <c r="AO63">
        <v>1087.088334</v>
      </c>
      <c r="AP63">
        <v>1018.505073</v>
      </c>
      <c r="AQ63">
        <v>980.61160170000005</v>
      </c>
      <c r="AR63">
        <v>963.39907010000002</v>
      </c>
      <c r="AS63">
        <v>959.43481740000004</v>
      </c>
      <c r="AT63">
        <v>963.58906890000003</v>
      </c>
      <c r="AU63">
        <v>972.42370979999998</v>
      </c>
      <c r="AV63">
        <v>983.88616039999999</v>
      </c>
    </row>
    <row r="64" spans="1:48" x14ac:dyDescent="0.25">
      <c r="A64" t="s">
        <v>146</v>
      </c>
      <c r="B64">
        <v>0.96116878123798499</v>
      </c>
      <c r="C64">
        <v>0.98039215686274495</v>
      </c>
      <c r="D64">
        <v>0.98315874910000001</v>
      </c>
      <c r="E64">
        <v>0.9832612677</v>
      </c>
      <c r="F64">
        <v>0.98774018389999996</v>
      </c>
      <c r="G64">
        <v>1.001133772</v>
      </c>
      <c r="H64">
        <v>0.9977470584</v>
      </c>
      <c r="I64">
        <v>0.99239717620000001</v>
      </c>
      <c r="J64">
        <v>0.98944477060000002</v>
      </c>
      <c r="K64">
        <v>0.99455748259999999</v>
      </c>
      <c r="L64">
        <v>1.0026251049999999</v>
      </c>
      <c r="M64">
        <v>1.01326227</v>
      </c>
      <c r="N64">
        <v>1.020933264</v>
      </c>
      <c r="O64">
        <v>1.0270382650000001</v>
      </c>
      <c r="P64">
        <v>1.0389016849999999</v>
      </c>
      <c r="Q64">
        <v>1.061476181</v>
      </c>
      <c r="R64">
        <v>1.081166214</v>
      </c>
      <c r="S64">
        <v>1.102112867</v>
      </c>
      <c r="T64">
        <v>1.122378198</v>
      </c>
      <c r="U64">
        <v>1.1432560899999999</v>
      </c>
      <c r="V64">
        <v>1.16467992</v>
      </c>
      <c r="W64">
        <v>1.1869419379999999</v>
      </c>
      <c r="X64">
        <v>1.211839272</v>
      </c>
      <c r="Y64">
        <v>1.2370886649999999</v>
      </c>
      <c r="Z64">
        <v>1.262934225</v>
      </c>
      <c r="AA64">
        <v>1.2905805530000001</v>
      </c>
      <c r="AB64">
        <v>1.319036485</v>
      </c>
      <c r="AC64">
        <v>1.347415923</v>
      </c>
      <c r="AD64">
        <v>1.375936778</v>
      </c>
      <c r="AE64">
        <v>1.4049517549999999</v>
      </c>
      <c r="AF64">
        <v>1.4345569039999999</v>
      </c>
      <c r="AG64">
        <v>1.4645999119999999</v>
      </c>
      <c r="AH64">
        <v>1.4950613530000001</v>
      </c>
      <c r="AI64">
        <v>1.5261218940000001</v>
      </c>
      <c r="AJ64">
        <v>1.5581797070000001</v>
      </c>
      <c r="AK64">
        <v>1.590666076</v>
      </c>
      <c r="AL64">
        <v>1.624230606</v>
      </c>
      <c r="AM64">
        <v>1.6581989690000001</v>
      </c>
      <c r="AN64">
        <v>1.6931121899999999</v>
      </c>
      <c r="AO64">
        <v>1.728837417</v>
      </c>
      <c r="AP64">
        <v>1.765266545</v>
      </c>
      <c r="AQ64">
        <v>1.8023062830000001</v>
      </c>
      <c r="AR64">
        <v>1.8402367129999999</v>
      </c>
      <c r="AS64">
        <v>1.8789356880000001</v>
      </c>
      <c r="AT64">
        <v>1.918267427</v>
      </c>
      <c r="AU64">
        <v>1.9582542030000001</v>
      </c>
      <c r="AV64">
        <v>1.999166936</v>
      </c>
    </row>
    <row r="65" spans="1:48" x14ac:dyDescent="0.25">
      <c r="A65" s="33" t="s">
        <v>581</v>
      </c>
      <c r="B65">
        <v>8963.8472774064103</v>
      </c>
      <c r="C65">
        <v>9107.7647448837306</v>
      </c>
      <c r="D65">
        <v>9253.9928540000001</v>
      </c>
      <c r="E65">
        <v>10242.57936</v>
      </c>
      <c r="F65">
        <v>10692.140079999999</v>
      </c>
      <c r="G65">
        <v>9324.5856980000008</v>
      </c>
      <c r="H65">
        <v>9088.8955559999995</v>
      </c>
      <c r="I65">
        <v>9991.7304399999903</v>
      </c>
      <c r="J65">
        <v>10647.21881</v>
      </c>
      <c r="K65">
        <v>10282.62609</v>
      </c>
      <c r="L65">
        <v>9549.7200420000008</v>
      </c>
      <c r="M65">
        <v>9286.7385240000003</v>
      </c>
      <c r="N65">
        <v>8576.8489719999998</v>
      </c>
      <c r="O65">
        <v>8486.3868590000002</v>
      </c>
      <c r="P65">
        <v>9080.2773109999998</v>
      </c>
      <c r="Q65">
        <v>9009.1827580000008</v>
      </c>
      <c r="R65">
        <v>9162.8720869999997</v>
      </c>
      <c r="S65">
        <v>9384.1419420000002</v>
      </c>
      <c r="T65">
        <v>9507.3180150000007</v>
      </c>
      <c r="U65">
        <v>9754.8289789999999</v>
      </c>
      <c r="V65">
        <v>9865.1531350000005</v>
      </c>
      <c r="W65">
        <v>9911.6002599999902</v>
      </c>
      <c r="X65">
        <v>10071.76081</v>
      </c>
      <c r="Y65">
        <v>10230.985189999999</v>
      </c>
      <c r="Z65">
        <v>10360.98439</v>
      </c>
      <c r="AA65">
        <v>10440.56904</v>
      </c>
      <c r="AB65">
        <v>10502.504639999999</v>
      </c>
      <c r="AC65">
        <v>10570.89983</v>
      </c>
      <c r="AD65">
        <v>10666.22761</v>
      </c>
      <c r="AE65">
        <v>10755.119629999999</v>
      </c>
      <c r="AF65">
        <v>10843.914559999999</v>
      </c>
      <c r="AG65">
        <v>10939.35894</v>
      </c>
      <c r="AH65">
        <v>11056.14683</v>
      </c>
      <c r="AI65">
        <v>11195.952939999999</v>
      </c>
      <c r="AJ65">
        <v>11325.19845</v>
      </c>
      <c r="AK65">
        <v>11468.3627</v>
      </c>
      <c r="AL65">
        <v>11595.1021</v>
      </c>
      <c r="AM65">
        <v>11745.97091</v>
      </c>
      <c r="AN65">
        <v>11899.50455</v>
      </c>
      <c r="AO65">
        <v>12044.638800000001</v>
      </c>
      <c r="AP65">
        <v>12187.56986</v>
      </c>
      <c r="AQ65">
        <v>12315.727010000001</v>
      </c>
      <c r="AR65">
        <v>12427.71581</v>
      </c>
      <c r="AS65">
        <v>12541.88636</v>
      </c>
      <c r="AT65">
        <v>12670.496880000001</v>
      </c>
      <c r="AU65">
        <v>12804.473040000001</v>
      </c>
      <c r="AV65">
        <v>12940.94981</v>
      </c>
    </row>
    <row r="66" spans="1:48" x14ac:dyDescent="0.25">
      <c r="A66" s="33" t="s">
        <v>582</v>
      </c>
      <c r="B66">
        <v>4432.8984513133</v>
      </c>
      <c r="C66">
        <v>4504.0700698107703</v>
      </c>
      <c r="D66">
        <v>4576.3843720000004</v>
      </c>
      <c r="E66">
        <v>5050.7388259999998</v>
      </c>
      <c r="F66">
        <v>5145.4058720000003</v>
      </c>
      <c r="G66">
        <v>4440.3181329999998</v>
      </c>
      <c r="H66">
        <v>4205.675534</v>
      </c>
      <c r="I66">
        <v>4138.5233520000002</v>
      </c>
      <c r="J66">
        <v>4118.9865449999998</v>
      </c>
      <c r="K66">
        <v>4380.6567690000002</v>
      </c>
      <c r="L66">
        <v>4984.1641749999999</v>
      </c>
      <c r="M66">
        <v>4975.5671009999996</v>
      </c>
      <c r="N66">
        <v>4829.4640289999998</v>
      </c>
      <c r="O66">
        <v>5228.2392330000002</v>
      </c>
      <c r="P66">
        <v>5214.9259300000003</v>
      </c>
      <c r="Q66">
        <v>5571.2209030000004</v>
      </c>
      <c r="R66">
        <v>5779.3987699999998</v>
      </c>
      <c r="S66">
        <v>6008.7619510000004</v>
      </c>
      <c r="T66">
        <v>6166.6028429999997</v>
      </c>
      <c r="U66">
        <v>6496.1753079999999</v>
      </c>
      <c r="V66">
        <v>6575.8978129999996</v>
      </c>
      <c r="W66">
        <v>6620.4596099999999</v>
      </c>
      <c r="X66">
        <v>6758.6688549999999</v>
      </c>
      <c r="Y66">
        <v>6915.2711859999999</v>
      </c>
      <c r="Z66">
        <v>7064.4717140000002</v>
      </c>
      <c r="AA66">
        <v>7185.6582500000004</v>
      </c>
      <c r="AB66">
        <v>7286.3857520000001</v>
      </c>
      <c r="AC66">
        <v>7396.6625869999998</v>
      </c>
      <c r="AD66">
        <v>7508.94121</v>
      </c>
      <c r="AE66">
        <v>7602.4419740000003</v>
      </c>
      <c r="AF66">
        <v>7682.2184029999999</v>
      </c>
      <c r="AG66">
        <v>7754.2214830000003</v>
      </c>
      <c r="AH66">
        <v>7829.1666850000001</v>
      </c>
      <c r="AI66">
        <v>7914.3458300000002</v>
      </c>
      <c r="AJ66">
        <v>7986.513199</v>
      </c>
      <c r="AK66">
        <v>8062.4537540000001</v>
      </c>
      <c r="AL66">
        <v>8124.355955</v>
      </c>
      <c r="AM66">
        <v>8197.0099769999997</v>
      </c>
      <c r="AN66">
        <v>8267.2718120000009</v>
      </c>
      <c r="AO66">
        <v>8327.6254649999901</v>
      </c>
      <c r="AP66">
        <v>8381.9672069999997</v>
      </c>
      <c r="AQ66">
        <v>8423.8708490000008</v>
      </c>
      <c r="AR66">
        <v>8449.5159760000006</v>
      </c>
      <c r="AS66">
        <v>8471.25223799999</v>
      </c>
      <c r="AT66">
        <v>8499.0702299999903</v>
      </c>
      <c r="AU66">
        <v>8528.5729229999997</v>
      </c>
      <c r="AV66">
        <v>8557.5944510000008</v>
      </c>
    </row>
    <row r="67" spans="1:48" x14ac:dyDescent="0.25">
      <c r="A67" s="33" t="s">
        <v>583</v>
      </c>
      <c r="B67">
        <v>4174.1513197136301</v>
      </c>
      <c r="C67">
        <v>4241.1686693191295</v>
      </c>
      <c r="D67">
        <v>4309.2620040000002</v>
      </c>
      <c r="E67">
        <v>4310.6934339999998</v>
      </c>
      <c r="F67">
        <v>4236.4472610000003</v>
      </c>
      <c r="G67">
        <v>3687.5133230000001</v>
      </c>
      <c r="H67">
        <v>3590.5005270000001</v>
      </c>
      <c r="I67">
        <v>3716.0874789999998</v>
      </c>
      <c r="J67">
        <v>3938.0226459999999</v>
      </c>
      <c r="K67">
        <v>3800.443655</v>
      </c>
      <c r="L67">
        <v>3912.5980129999998</v>
      </c>
      <c r="M67">
        <v>4079.6190179999999</v>
      </c>
      <c r="N67">
        <v>3865.6865149999999</v>
      </c>
      <c r="O67">
        <v>4088.4001739999999</v>
      </c>
      <c r="P67">
        <v>4258.6556620000001</v>
      </c>
      <c r="Q67">
        <v>4365.0669939999998</v>
      </c>
      <c r="R67">
        <v>3898.3006359999999</v>
      </c>
      <c r="S67">
        <v>4569.8073990000003</v>
      </c>
      <c r="T67">
        <v>4445.7153420000004</v>
      </c>
      <c r="U67">
        <v>4586.9415069999995</v>
      </c>
      <c r="V67">
        <v>4715.777462</v>
      </c>
      <c r="W67">
        <v>4697.481726</v>
      </c>
      <c r="X67">
        <v>4638.400028</v>
      </c>
      <c r="Y67">
        <v>4713.3207839999995</v>
      </c>
      <c r="Z67">
        <v>4750.4261319999996</v>
      </c>
      <c r="AA67">
        <v>4744.7164400000001</v>
      </c>
      <c r="AB67">
        <v>4718.9818740000001</v>
      </c>
      <c r="AC67">
        <v>4645.1289210000004</v>
      </c>
      <c r="AD67">
        <v>4577.2957759999999</v>
      </c>
      <c r="AE67">
        <v>4514.4504989999996</v>
      </c>
      <c r="AF67">
        <v>4468.6947620000001</v>
      </c>
      <c r="AG67">
        <v>4452.0187580000002</v>
      </c>
      <c r="AH67">
        <v>4468.4898400000002</v>
      </c>
      <c r="AI67">
        <v>4496.5176039999997</v>
      </c>
      <c r="AJ67">
        <v>4535.0353320000004</v>
      </c>
      <c r="AK67">
        <v>4597.1511819999996</v>
      </c>
      <c r="AL67">
        <v>4652.7277489999997</v>
      </c>
      <c r="AM67">
        <v>4739.2250309999999</v>
      </c>
      <c r="AN67">
        <v>4815.4137879999998</v>
      </c>
      <c r="AO67">
        <v>4897.8716430000004</v>
      </c>
      <c r="AP67">
        <v>4985.4232309999998</v>
      </c>
      <c r="AQ67">
        <v>5061.8285329999999</v>
      </c>
      <c r="AR67">
        <v>5137.8789669999996</v>
      </c>
      <c r="AS67">
        <v>5227.1104240000004</v>
      </c>
      <c r="AT67">
        <v>5320.2269660000002</v>
      </c>
      <c r="AU67">
        <v>5416.3016310000003</v>
      </c>
      <c r="AV67">
        <v>5516.8754669999998</v>
      </c>
    </row>
    <row r="68" spans="1:48" x14ac:dyDescent="0.25">
      <c r="A68" s="33" t="s">
        <v>584</v>
      </c>
      <c r="B68">
        <v>371.56688858933501</v>
      </c>
      <c r="C68">
        <v>377.53251517235202</v>
      </c>
      <c r="D68">
        <v>383.59392179999998</v>
      </c>
      <c r="E68">
        <v>408.47413280000001</v>
      </c>
      <c r="F68">
        <v>397.09058479999999</v>
      </c>
      <c r="G68">
        <v>325.97012260000002</v>
      </c>
      <c r="H68">
        <v>334.70791450000002</v>
      </c>
      <c r="I68">
        <v>417.82750490000001</v>
      </c>
      <c r="J68">
        <v>368.02324370000002</v>
      </c>
      <c r="K68">
        <v>359.25066049999998</v>
      </c>
      <c r="L68">
        <v>363.27040449999998</v>
      </c>
      <c r="M68">
        <v>374.1257276</v>
      </c>
      <c r="N68">
        <v>374.71621069999998</v>
      </c>
      <c r="O68">
        <v>402.6102333</v>
      </c>
      <c r="P68">
        <v>443.12230349999999</v>
      </c>
      <c r="Q68">
        <v>436.5644087</v>
      </c>
      <c r="R68">
        <v>440.03316580000001</v>
      </c>
      <c r="S68">
        <v>469.11382859999998</v>
      </c>
      <c r="T68">
        <v>473.0701669</v>
      </c>
      <c r="U68">
        <v>487.99225100000001</v>
      </c>
      <c r="V68">
        <v>565.40103569999997</v>
      </c>
      <c r="W68">
        <v>650.01297699999998</v>
      </c>
      <c r="X68">
        <v>749.74946220000004</v>
      </c>
      <c r="Y68">
        <v>875.668406</v>
      </c>
      <c r="Z68">
        <v>1024.4214460000001</v>
      </c>
      <c r="AA68">
        <v>1198.6022390000001</v>
      </c>
      <c r="AB68">
        <v>1406.8296350000001</v>
      </c>
      <c r="AC68">
        <v>1307.556077</v>
      </c>
      <c r="AD68">
        <v>1238.0284180000001</v>
      </c>
      <c r="AE68">
        <v>1185.6891149999999</v>
      </c>
      <c r="AF68">
        <v>1145.3849419999999</v>
      </c>
      <c r="AG68">
        <v>1114.84952</v>
      </c>
      <c r="AH68">
        <v>1092.562383</v>
      </c>
      <c r="AI68">
        <v>1074.5780910000001</v>
      </c>
      <c r="AJ68">
        <v>1058.8983969999999</v>
      </c>
      <c r="AK68">
        <v>1046.3693900000001</v>
      </c>
      <c r="AL68">
        <v>1034.20355</v>
      </c>
      <c r="AM68">
        <v>1026.375233</v>
      </c>
      <c r="AN68">
        <v>1018.61443</v>
      </c>
      <c r="AO68">
        <v>1010.933303</v>
      </c>
      <c r="AP68">
        <v>1003.751262</v>
      </c>
      <c r="AQ68">
        <v>995.19268520000003</v>
      </c>
      <c r="AR68">
        <v>985.69947579999996</v>
      </c>
      <c r="AS68">
        <v>977.58883409999999</v>
      </c>
      <c r="AT68">
        <v>970.5482495</v>
      </c>
      <c r="AU68">
        <v>964.13237419999996</v>
      </c>
      <c r="AV68">
        <v>958.35153600000001</v>
      </c>
    </row>
    <row r="69" spans="1:48" x14ac:dyDescent="0.25">
      <c r="A69" s="33" t="s">
        <v>585</v>
      </c>
      <c r="B69">
        <v>1081.96713027634</v>
      </c>
      <c r="C69">
        <v>1099.3384625251199</v>
      </c>
      <c r="D69">
        <v>1116.988697</v>
      </c>
      <c r="E69">
        <v>1189.4374849999999</v>
      </c>
      <c r="F69">
        <v>1156.289685</v>
      </c>
      <c r="G69">
        <v>949.19372239999996</v>
      </c>
      <c r="H69">
        <v>974.63733409999998</v>
      </c>
      <c r="I69">
        <v>1216.6736069999999</v>
      </c>
      <c r="J69">
        <v>1071.6483760000001</v>
      </c>
      <c r="K69">
        <v>1046.1034560000001</v>
      </c>
      <c r="L69">
        <v>1057.808565</v>
      </c>
      <c r="M69">
        <v>1089.418224</v>
      </c>
      <c r="N69">
        <v>1091.1376540000001</v>
      </c>
      <c r="O69">
        <v>1172.3623720000001</v>
      </c>
      <c r="P69">
        <v>1290.3296330000001</v>
      </c>
      <c r="Q69">
        <v>1271.233673</v>
      </c>
      <c r="R69">
        <v>1282.046059</v>
      </c>
      <c r="S69">
        <v>1386.3784599999999</v>
      </c>
      <c r="T69">
        <v>1379.0539719999999</v>
      </c>
      <c r="U69">
        <v>1440.158543</v>
      </c>
      <c r="V69">
        <v>1434.6024359999999</v>
      </c>
      <c r="W69">
        <v>1435.899809</v>
      </c>
      <c r="X69">
        <v>1430.0322550000001</v>
      </c>
      <c r="Y69">
        <v>1446.243739</v>
      </c>
      <c r="Z69">
        <v>1461.267572</v>
      </c>
      <c r="AA69">
        <v>1469.3290810000001</v>
      </c>
      <c r="AB69">
        <v>1483.094509</v>
      </c>
      <c r="AC69">
        <v>1504.264557</v>
      </c>
      <c r="AD69">
        <v>1510.5765409999999</v>
      </c>
      <c r="AE69">
        <v>1511.6678649999999</v>
      </c>
      <c r="AF69">
        <v>1509.9795790000001</v>
      </c>
      <c r="AG69">
        <v>1512.2155829999999</v>
      </c>
      <c r="AH69">
        <v>1517.3243990000001</v>
      </c>
      <c r="AI69">
        <v>1516.266566</v>
      </c>
      <c r="AJ69">
        <v>1516.8889529999999</v>
      </c>
      <c r="AK69">
        <v>1517.3101770000001</v>
      </c>
      <c r="AL69">
        <v>1517.026063</v>
      </c>
      <c r="AM69">
        <v>1529.360306</v>
      </c>
      <c r="AN69">
        <v>1533.141689</v>
      </c>
      <c r="AO69">
        <v>1535.4994099999999</v>
      </c>
      <c r="AP69">
        <v>1540.27809</v>
      </c>
      <c r="AQ69">
        <v>1537.2166870000001</v>
      </c>
      <c r="AR69">
        <v>1530.1593359999999</v>
      </c>
      <c r="AS69">
        <v>1530.8971710000001</v>
      </c>
      <c r="AT69">
        <v>1531.7327379999999</v>
      </c>
      <c r="AU69">
        <v>1532.6753639999999</v>
      </c>
      <c r="AV69">
        <v>1537.266582</v>
      </c>
    </row>
    <row r="70" spans="1:48" x14ac:dyDescent="0.25">
      <c r="A70" s="33" t="s">
        <v>586</v>
      </c>
      <c r="B70">
        <v>934.90596406558097</v>
      </c>
      <c r="C70">
        <v>949.91618172255698</v>
      </c>
      <c r="D70">
        <v>965.16739329999996</v>
      </c>
      <c r="E70">
        <v>1023.521993</v>
      </c>
      <c r="F70">
        <v>998.91245800000002</v>
      </c>
      <c r="G70">
        <v>758.04873439999994</v>
      </c>
      <c r="H70">
        <v>838.30499050000003</v>
      </c>
      <c r="I70">
        <v>777.98481519999996</v>
      </c>
      <c r="J70">
        <v>743.35831710000002</v>
      </c>
      <c r="K70">
        <v>661.81809969999995</v>
      </c>
      <c r="L70">
        <v>861.39111149999997</v>
      </c>
      <c r="M70">
        <v>811.32652610000002</v>
      </c>
      <c r="N70">
        <v>831.97807469999998</v>
      </c>
      <c r="O70">
        <v>864.56427140000005</v>
      </c>
      <c r="P70">
        <v>909.48888280000006</v>
      </c>
      <c r="Q70">
        <v>923.56209039999999</v>
      </c>
      <c r="R70">
        <v>945.67755369999998</v>
      </c>
      <c r="S70">
        <v>1016.407093</v>
      </c>
      <c r="T70">
        <v>1028.7891629999999</v>
      </c>
      <c r="U70">
        <v>1076.052369</v>
      </c>
      <c r="V70">
        <v>1207.022393</v>
      </c>
      <c r="W70">
        <v>1335.6261400000001</v>
      </c>
      <c r="X70">
        <v>1471.6211880000001</v>
      </c>
      <c r="Y70">
        <v>1640.5633640000001</v>
      </c>
      <c r="Z70">
        <v>1832.057092</v>
      </c>
      <c r="AA70">
        <v>2050.3676399999999</v>
      </c>
      <c r="AB70">
        <v>2310.2313100000001</v>
      </c>
      <c r="AC70">
        <v>2202.7040050000001</v>
      </c>
      <c r="AD70">
        <v>2132.5027319999999</v>
      </c>
      <c r="AE70">
        <v>2083.3824549999999</v>
      </c>
      <c r="AF70">
        <v>2048.9442920000001</v>
      </c>
      <c r="AG70">
        <v>2027.190296</v>
      </c>
      <c r="AH70">
        <v>2017.7432980000001</v>
      </c>
      <c r="AI70">
        <v>2012.8876499999999</v>
      </c>
      <c r="AJ70">
        <v>2010.521152</v>
      </c>
      <c r="AK70">
        <v>2011.7169779999999</v>
      </c>
      <c r="AL70">
        <v>2012.1156989999999</v>
      </c>
      <c r="AM70">
        <v>2017.849592</v>
      </c>
      <c r="AN70">
        <v>2024.272369</v>
      </c>
      <c r="AO70">
        <v>2029.987633</v>
      </c>
      <c r="AP70">
        <v>2036.2279349999999</v>
      </c>
      <c r="AQ70">
        <v>2039.3230550000001</v>
      </c>
      <c r="AR70">
        <v>2040.7471479999999</v>
      </c>
      <c r="AS70">
        <v>2043.4521299999999</v>
      </c>
      <c r="AT70">
        <v>2047.515729</v>
      </c>
      <c r="AU70">
        <v>2052.2032509999999</v>
      </c>
      <c r="AV70">
        <v>2057.47993</v>
      </c>
    </row>
    <row r="71" spans="1:48" x14ac:dyDescent="0.25">
      <c r="A71" s="33" t="s">
        <v>587</v>
      </c>
      <c r="B71">
        <v>236.86011541862101</v>
      </c>
      <c r="C71">
        <v>240.66298118624201</v>
      </c>
      <c r="D71">
        <v>244.52690319999999</v>
      </c>
      <c r="E71">
        <v>256.51539810000003</v>
      </c>
      <c r="F71">
        <v>274.93518390000003</v>
      </c>
      <c r="G71">
        <v>242.74165450000001</v>
      </c>
      <c r="H71">
        <v>259.44055709999998</v>
      </c>
      <c r="I71">
        <v>291.10569170000002</v>
      </c>
      <c r="J71">
        <v>262.50913750000001</v>
      </c>
      <c r="K71">
        <v>277.84727820000001</v>
      </c>
      <c r="L71">
        <v>283.73533859999998</v>
      </c>
      <c r="M71">
        <v>265.97140109999998</v>
      </c>
      <c r="N71">
        <v>274.66439609999998</v>
      </c>
      <c r="O71">
        <v>265.66185460000003</v>
      </c>
      <c r="P71">
        <v>278.3801441</v>
      </c>
      <c r="Q71">
        <v>276.49040669999999</v>
      </c>
      <c r="R71">
        <v>278.78336789999997</v>
      </c>
      <c r="S71">
        <v>300.83711249999999</v>
      </c>
      <c r="T71">
        <v>302.53800890000002</v>
      </c>
      <c r="U71">
        <v>312.56005279999999</v>
      </c>
      <c r="V71">
        <v>317.93735950000001</v>
      </c>
      <c r="W71">
        <v>324.03733629999999</v>
      </c>
      <c r="X71">
        <v>330.7492512</v>
      </c>
      <c r="Y71">
        <v>344.51520199999999</v>
      </c>
      <c r="Z71">
        <v>360.98724950000002</v>
      </c>
      <c r="AA71">
        <v>379.61474509999999</v>
      </c>
      <c r="AB71">
        <v>401.82113140000001</v>
      </c>
      <c r="AC71">
        <v>406.37750840000001</v>
      </c>
      <c r="AD71">
        <v>412.1257607</v>
      </c>
      <c r="AE71">
        <v>417.6316903</v>
      </c>
      <c r="AF71">
        <v>423.0974468</v>
      </c>
      <c r="AG71">
        <v>429.21763299999998</v>
      </c>
      <c r="AH71">
        <v>436.29695800000002</v>
      </c>
      <c r="AI71">
        <v>443.2793011</v>
      </c>
      <c r="AJ71">
        <v>449.98993100000001</v>
      </c>
      <c r="AK71">
        <v>457.01949990000003</v>
      </c>
      <c r="AL71">
        <v>463.42011609999997</v>
      </c>
      <c r="AM71">
        <v>471.27756169999998</v>
      </c>
      <c r="AN71">
        <v>479.3720161</v>
      </c>
      <c r="AO71">
        <v>487.36931149999998</v>
      </c>
      <c r="AP71">
        <v>495.7737922</v>
      </c>
      <c r="AQ71">
        <v>503.74812509999998</v>
      </c>
      <c r="AR71">
        <v>511.0553405</v>
      </c>
      <c r="AS71">
        <v>518.52436639999996</v>
      </c>
      <c r="AT71">
        <v>526.29854739999996</v>
      </c>
      <c r="AU71">
        <v>534.2458464</v>
      </c>
      <c r="AV71">
        <v>542.36891430000003</v>
      </c>
    </row>
    <row r="72" spans="1:48" x14ac:dyDescent="0.25">
      <c r="A72" s="33" t="s">
        <v>588</v>
      </c>
      <c r="B72">
        <v>939.219720141518</v>
      </c>
      <c r="C72">
        <v>954.29919654761704</v>
      </c>
      <c r="D72">
        <v>969.62077880000004</v>
      </c>
      <c r="E72">
        <v>1017.158672</v>
      </c>
      <c r="F72">
        <v>1090.198517</v>
      </c>
      <c r="G72">
        <v>962.54174479999995</v>
      </c>
      <c r="H72">
        <v>1028.7577839999999</v>
      </c>
      <c r="I72">
        <v>1154.319315</v>
      </c>
      <c r="J72">
        <v>1040.925604</v>
      </c>
      <c r="K72">
        <v>1101.745823</v>
      </c>
      <c r="L72">
        <v>1125.093707</v>
      </c>
      <c r="M72">
        <v>1054.654493</v>
      </c>
      <c r="N72">
        <v>1089.1247639999999</v>
      </c>
      <c r="O72">
        <v>1053.42705</v>
      </c>
      <c r="P72">
        <v>1103.8587930000001</v>
      </c>
      <c r="Q72">
        <v>1096.3654309999999</v>
      </c>
      <c r="R72">
        <v>1146.6722130000001</v>
      </c>
      <c r="S72">
        <v>1208.228449</v>
      </c>
      <c r="T72">
        <v>1247.4825370000001</v>
      </c>
      <c r="U72">
        <v>1300.4261389999999</v>
      </c>
      <c r="V72">
        <v>1338.4809499999999</v>
      </c>
      <c r="W72">
        <v>1380.96443</v>
      </c>
      <c r="X72">
        <v>1439.0273219999999</v>
      </c>
      <c r="Y72">
        <v>1512.3929579999999</v>
      </c>
      <c r="Z72">
        <v>1603.5083850000001</v>
      </c>
      <c r="AA72">
        <v>1703.185604</v>
      </c>
      <c r="AB72">
        <v>1814.606031</v>
      </c>
      <c r="AC72">
        <v>1872.6923260000001</v>
      </c>
      <c r="AD72">
        <v>1927.6951320000001</v>
      </c>
      <c r="AE72">
        <v>1978.2133200000001</v>
      </c>
      <c r="AF72">
        <v>2025.431112</v>
      </c>
      <c r="AG72">
        <v>2072.5523079999998</v>
      </c>
      <c r="AH72">
        <v>2120.9079729999999</v>
      </c>
      <c r="AI72">
        <v>2169.5605</v>
      </c>
      <c r="AJ72">
        <v>2217.2336409999998</v>
      </c>
      <c r="AK72">
        <v>2265.66039</v>
      </c>
      <c r="AL72">
        <v>2313.001757</v>
      </c>
      <c r="AM72">
        <v>2361.7020950000001</v>
      </c>
      <c r="AN72">
        <v>2413.1177339999999</v>
      </c>
      <c r="AO72">
        <v>2465.994565</v>
      </c>
      <c r="AP72">
        <v>2519.908833</v>
      </c>
      <c r="AQ72">
        <v>2574.1320759999999</v>
      </c>
      <c r="AR72">
        <v>2626.4763200000002</v>
      </c>
      <c r="AS72">
        <v>2679.245864</v>
      </c>
      <c r="AT72">
        <v>2733.3320659999999</v>
      </c>
      <c r="AU72">
        <v>2788.2796189999999</v>
      </c>
      <c r="AV72">
        <v>2844.1240440000001</v>
      </c>
    </row>
    <row r="73" spans="1:48" x14ac:dyDescent="0.25">
      <c r="A73" s="33" t="s">
        <v>589</v>
      </c>
      <c r="B73">
        <v>994.74924828487895</v>
      </c>
      <c r="C73">
        <v>1010.72026922685</v>
      </c>
      <c r="D73">
        <v>1026.9477099999999</v>
      </c>
      <c r="E73">
        <v>1093.556366</v>
      </c>
      <c r="F73">
        <v>1063.080627</v>
      </c>
      <c r="G73">
        <v>872.67876760000001</v>
      </c>
      <c r="H73">
        <v>896.07135770000002</v>
      </c>
      <c r="I73">
        <v>1118.5969720000001</v>
      </c>
      <c r="J73">
        <v>985.26229390000003</v>
      </c>
      <c r="K73">
        <v>961.77656139999999</v>
      </c>
      <c r="L73">
        <v>972.53811599999995</v>
      </c>
      <c r="M73">
        <v>1001.599706</v>
      </c>
      <c r="N73">
        <v>1003.180532</v>
      </c>
      <c r="O73">
        <v>1077.8576869999999</v>
      </c>
      <c r="P73">
        <v>1186.3155509999999</v>
      </c>
      <c r="Q73">
        <v>1168.7589250000001</v>
      </c>
      <c r="R73">
        <v>1176.322009</v>
      </c>
      <c r="S73">
        <v>1282.142724</v>
      </c>
      <c r="T73">
        <v>1289.539315</v>
      </c>
      <c r="U73">
        <v>1345.249139</v>
      </c>
      <c r="V73">
        <v>1370.0845079999999</v>
      </c>
      <c r="W73">
        <v>1389.45804</v>
      </c>
      <c r="X73">
        <v>1408.5127849999999</v>
      </c>
      <c r="Y73">
        <v>1453.4623529999999</v>
      </c>
      <c r="Z73">
        <v>1503.1999960000001</v>
      </c>
      <c r="AA73">
        <v>1554.94317</v>
      </c>
      <c r="AB73">
        <v>1613.885252</v>
      </c>
      <c r="AC73">
        <v>1591.9595899999999</v>
      </c>
      <c r="AD73">
        <v>1577.3155260000001</v>
      </c>
      <c r="AE73">
        <v>1564.4201720000001</v>
      </c>
      <c r="AF73">
        <v>1553.215882</v>
      </c>
      <c r="AG73">
        <v>1545.6520599999999</v>
      </c>
      <c r="AH73">
        <v>1542.591357</v>
      </c>
      <c r="AI73">
        <v>1539.093543</v>
      </c>
      <c r="AJ73">
        <v>1535.4835459999999</v>
      </c>
      <c r="AK73">
        <v>1533.247194</v>
      </c>
      <c r="AL73">
        <v>1528.998552</v>
      </c>
      <c r="AM73">
        <v>1527.5898279999999</v>
      </c>
      <c r="AN73">
        <v>1524.163616</v>
      </c>
      <c r="AO73">
        <v>1519.72822</v>
      </c>
      <c r="AP73">
        <v>1516.0448739999999</v>
      </c>
      <c r="AQ73">
        <v>1509.0095200000001</v>
      </c>
      <c r="AR73">
        <v>1499.0415820000001</v>
      </c>
      <c r="AS73">
        <v>1490.1380489999999</v>
      </c>
      <c r="AT73">
        <v>1481.73875</v>
      </c>
      <c r="AU73">
        <v>1473.458901</v>
      </c>
      <c r="AV73">
        <v>1465.7780929999999</v>
      </c>
    </row>
    <row r="74" spans="1:48" x14ac:dyDescent="0.25">
      <c r="A74" s="33" t="s">
        <v>317</v>
      </c>
      <c r="B74">
        <v>1000.59594713913</v>
      </c>
      <c r="C74">
        <v>1016.66083872238</v>
      </c>
      <c r="D74">
        <v>1032.983657</v>
      </c>
      <c r="E74">
        <v>1122.3203410000001</v>
      </c>
      <c r="F74">
        <v>1090.417964</v>
      </c>
      <c r="G74">
        <v>784.86922219999997</v>
      </c>
      <c r="H74">
        <v>888.31239419999997</v>
      </c>
      <c r="I74">
        <v>918.48073260000001</v>
      </c>
      <c r="J74">
        <v>938.74626239999998</v>
      </c>
      <c r="K74">
        <v>893.14275929999997</v>
      </c>
      <c r="L74">
        <v>877.84387860000004</v>
      </c>
      <c r="M74">
        <v>883.41407079999999</v>
      </c>
      <c r="N74">
        <v>927.90875170000004</v>
      </c>
      <c r="O74">
        <v>995.836186</v>
      </c>
      <c r="P74">
        <v>1045.3606990000001</v>
      </c>
      <c r="Q74">
        <v>1049.673479</v>
      </c>
      <c r="R74">
        <v>1044.9594039999999</v>
      </c>
      <c r="S74">
        <v>1144.901179</v>
      </c>
      <c r="T74">
        <v>1140.0036500000001</v>
      </c>
      <c r="U74">
        <v>1173.59059</v>
      </c>
      <c r="V74">
        <v>1184.1667669999999</v>
      </c>
      <c r="W74">
        <v>1184.9892669999999</v>
      </c>
      <c r="X74">
        <v>1176.3936269999999</v>
      </c>
      <c r="Y74">
        <v>1188.612024</v>
      </c>
      <c r="Z74">
        <v>1200.370416</v>
      </c>
      <c r="AA74">
        <v>1209.7277779999999</v>
      </c>
      <c r="AB74">
        <v>1220.188001</v>
      </c>
      <c r="AC74">
        <v>1211.6809049999999</v>
      </c>
      <c r="AD74">
        <v>1204.769998</v>
      </c>
      <c r="AE74">
        <v>1197.587595</v>
      </c>
      <c r="AF74">
        <v>1190.6014660000001</v>
      </c>
      <c r="AG74">
        <v>1185.8101369999999</v>
      </c>
      <c r="AH74">
        <v>1183.924837</v>
      </c>
      <c r="AI74">
        <v>1180.3614829999999</v>
      </c>
      <c r="AJ74">
        <v>1176.6012619999999</v>
      </c>
      <c r="AK74">
        <v>1172.830872</v>
      </c>
      <c r="AL74">
        <v>1167.3645079999999</v>
      </c>
      <c r="AM74">
        <v>1164.1777520000001</v>
      </c>
      <c r="AN74">
        <v>1159.935827</v>
      </c>
      <c r="AO74">
        <v>1154.554451</v>
      </c>
      <c r="AP74">
        <v>1149.3091360000001</v>
      </c>
      <c r="AQ74">
        <v>1141.2706780000001</v>
      </c>
      <c r="AR74">
        <v>1132.331015</v>
      </c>
      <c r="AS74">
        <v>1124.129406</v>
      </c>
      <c r="AT74">
        <v>1115.8485479999999</v>
      </c>
      <c r="AU74">
        <v>1107.3430330000001</v>
      </c>
      <c r="AV74">
        <v>1099.0070820000001</v>
      </c>
    </row>
    <row r="75" spans="1:48" x14ac:dyDescent="0.25">
      <c r="A75" s="33" t="s">
        <v>318</v>
      </c>
      <c r="B75">
        <v>462.42317443161602</v>
      </c>
      <c r="C75">
        <v>469.84752807212902</v>
      </c>
      <c r="D75">
        <v>477.39108210000001</v>
      </c>
      <c r="E75">
        <v>518.67783029999998</v>
      </c>
      <c r="F75">
        <v>503.9342183</v>
      </c>
      <c r="G75">
        <v>362.72555199999999</v>
      </c>
      <c r="H75">
        <v>410.53158209999998</v>
      </c>
      <c r="I75">
        <v>424.47381209999998</v>
      </c>
      <c r="J75">
        <v>433.83948120000002</v>
      </c>
      <c r="K75">
        <v>412.76392449999997</v>
      </c>
      <c r="L75">
        <v>405.69358110000002</v>
      </c>
      <c r="M75">
        <v>408.26783289999997</v>
      </c>
      <c r="N75">
        <v>428.83094999999997</v>
      </c>
      <c r="O75">
        <v>460.22346149999998</v>
      </c>
      <c r="P75">
        <v>483.11110409999998</v>
      </c>
      <c r="Q75">
        <v>485.1042458</v>
      </c>
      <c r="R75">
        <v>498.0663204</v>
      </c>
      <c r="S75">
        <v>569.93154360000005</v>
      </c>
      <c r="T75">
        <v>574.02398140000003</v>
      </c>
      <c r="U75">
        <v>598.58062189999998</v>
      </c>
      <c r="V75">
        <v>639.94502839999996</v>
      </c>
      <c r="W75">
        <v>679.02264230000003</v>
      </c>
      <c r="X75">
        <v>710.4331019</v>
      </c>
      <c r="Y75">
        <v>763.72632799999997</v>
      </c>
      <c r="Z75">
        <v>823.03997460000005</v>
      </c>
      <c r="AA75">
        <v>887.84557559999996</v>
      </c>
      <c r="AB75">
        <v>961.85154469999998</v>
      </c>
      <c r="AC75">
        <v>936.73922400000004</v>
      </c>
      <c r="AD75">
        <v>921.00782070000002</v>
      </c>
      <c r="AE75">
        <v>908.75922979999996</v>
      </c>
      <c r="AF75">
        <v>899.29208059999996</v>
      </c>
      <c r="AG75">
        <v>893.3611449</v>
      </c>
      <c r="AH75">
        <v>890.90114649999998</v>
      </c>
      <c r="AI75">
        <v>887.71509060000005</v>
      </c>
      <c r="AJ75">
        <v>885.26100840000004</v>
      </c>
      <c r="AK75">
        <v>883.2601009</v>
      </c>
      <c r="AL75">
        <v>880.38356480000004</v>
      </c>
      <c r="AM75">
        <v>878.67145740000001</v>
      </c>
      <c r="AN75">
        <v>877.26501410000003</v>
      </c>
      <c r="AO75">
        <v>874.91078589999995</v>
      </c>
      <c r="AP75">
        <v>872.80560409999998</v>
      </c>
      <c r="AQ75">
        <v>868.57018400000004</v>
      </c>
      <c r="AR75">
        <v>864.31829479999999</v>
      </c>
      <c r="AS75">
        <v>860.25265160000004</v>
      </c>
      <c r="AT75">
        <v>856.31394350000005</v>
      </c>
      <c r="AU75">
        <v>852.38147270000002</v>
      </c>
      <c r="AV75">
        <v>848.62963999999999</v>
      </c>
    </row>
    <row r="76" spans="1:48" x14ac:dyDescent="0.25">
      <c r="A76" s="33" t="s">
        <v>319</v>
      </c>
      <c r="B76">
        <v>14981.131254645799</v>
      </c>
      <c r="C76">
        <v>15221.658162723401</v>
      </c>
      <c r="D76">
        <v>15466.04681</v>
      </c>
      <c r="E76">
        <v>16214.07872</v>
      </c>
      <c r="F76">
        <v>16052.161179999999</v>
      </c>
      <c r="G76">
        <v>14532.522569999999</v>
      </c>
      <c r="H76">
        <v>15606.257729999999</v>
      </c>
      <c r="I76">
        <v>15253.855879999999</v>
      </c>
      <c r="J76">
        <v>15257.872310000001</v>
      </c>
      <c r="K76">
        <v>15393.17355</v>
      </c>
      <c r="L76">
        <v>15857.920749999999</v>
      </c>
      <c r="M76">
        <v>15894.128640000001</v>
      </c>
      <c r="N76">
        <v>16520.961179999998</v>
      </c>
      <c r="O76">
        <v>17157.27622</v>
      </c>
      <c r="P76">
        <v>18091.153279999999</v>
      </c>
      <c r="Q76">
        <v>18639.89343</v>
      </c>
      <c r="R76">
        <v>18678.414580000001</v>
      </c>
      <c r="S76">
        <v>20195.981029999999</v>
      </c>
      <c r="T76">
        <v>20080.111570000001</v>
      </c>
      <c r="U76">
        <v>20832.691780000001</v>
      </c>
      <c r="V76">
        <v>20976.130420000001</v>
      </c>
      <c r="W76">
        <v>20970.015930000001</v>
      </c>
      <c r="X76">
        <v>20927.090680000001</v>
      </c>
      <c r="Y76">
        <v>21260.05528</v>
      </c>
      <c r="Z76">
        <v>21576.17467</v>
      </c>
      <c r="AA76">
        <v>21830.03038</v>
      </c>
      <c r="AB76">
        <v>22098.995210000001</v>
      </c>
      <c r="AC76">
        <v>22279.255430000001</v>
      </c>
      <c r="AD76">
        <v>22433.2487</v>
      </c>
      <c r="AE76">
        <v>22567.247650000001</v>
      </c>
      <c r="AF76">
        <v>22680.543399999999</v>
      </c>
      <c r="AG76">
        <v>22825.615979999999</v>
      </c>
      <c r="AH76">
        <v>23068.352599999998</v>
      </c>
      <c r="AI76">
        <v>23265.278399999999</v>
      </c>
      <c r="AJ76">
        <v>23444.13939</v>
      </c>
      <c r="AK76">
        <v>23627.530770000001</v>
      </c>
      <c r="AL76">
        <v>23767.527870000002</v>
      </c>
      <c r="AM76">
        <v>24001.547149999999</v>
      </c>
      <c r="AN76">
        <v>24195.792730000001</v>
      </c>
      <c r="AO76">
        <v>24367.484929999999</v>
      </c>
      <c r="AP76">
        <v>24532.78716</v>
      </c>
      <c r="AQ76">
        <v>24624.711439999999</v>
      </c>
      <c r="AR76">
        <v>24666.82518</v>
      </c>
      <c r="AS76">
        <v>24753.92265</v>
      </c>
      <c r="AT76">
        <v>24855.33308</v>
      </c>
      <c r="AU76">
        <v>24960.066159999998</v>
      </c>
      <c r="AV76">
        <v>25068.315180000001</v>
      </c>
    </row>
    <row r="77" spans="1:48" x14ac:dyDescent="0.25">
      <c r="A77" s="33" t="s">
        <v>320</v>
      </c>
      <c r="B77">
        <v>4632.7837447832499</v>
      </c>
      <c r="C77">
        <v>4707.1645863221102</v>
      </c>
      <c r="D77">
        <v>4782.7396360000002</v>
      </c>
      <c r="E77">
        <v>5120.0211479999998</v>
      </c>
      <c r="F77">
        <v>5101.5975989999997</v>
      </c>
      <c r="G77">
        <v>4328.4251539999996</v>
      </c>
      <c r="H77">
        <v>4622.7870050000001</v>
      </c>
      <c r="I77">
        <v>4751.8326939999997</v>
      </c>
      <c r="J77">
        <v>4549.0811620000004</v>
      </c>
      <c r="K77">
        <v>4345.4912029999996</v>
      </c>
      <c r="L77">
        <v>4268.4568490000001</v>
      </c>
      <c r="M77">
        <v>4174.3869180000002</v>
      </c>
      <c r="N77">
        <v>4532.2700459999996</v>
      </c>
      <c r="O77">
        <v>4837.936686</v>
      </c>
      <c r="P77">
        <v>5060.1509390000001</v>
      </c>
      <c r="Q77">
        <v>5145.8272980000002</v>
      </c>
      <c r="R77">
        <v>5088.8142319999997</v>
      </c>
      <c r="S77">
        <v>5405.3708900000001</v>
      </c>
      <c r="T77">
        <v>5286.1917810000004</v>
      </c>
      <c r="U77">
        <v>5496.5477709999996</v>
      </c>
      <c r="V77">
        <v>5424.4036569999998</v>
      </c>
      <c r="W77">
        <v>5383.8809259999998</v>
      </c>
      <c r="X77">
        <v>5318.3409760000004</v>
      </c>
      <c r="Y77">
        <v>5288.4575059999997</v>
      </c>
      <c r="Z77">
        <v>5227.0384910000002</v>
      </c>
      <c r="AA77">
        <v>5118.1050189999996</v>
      </c>
      <c r="AB77">
        <v>5040.6063340000001</v>
      </c>
      <c r="AC77">
        <v>5125.8041350000003</v>
      </c>
      <c r="AD77">
        <v>5116.9784250000002</v>
      </c>
      <c r="AE77">
        <v>5096.8919539999997</v>
      </c>
      <c r="AF77">
        <v>5074.6554560000004</v>
      </c>
      <c r="AG77">
        <v>5080.9523790000003</v>
      </c>
      <c r="AH77">
        <v>5112.396369</v>
      </c>
      <c r="AI77">
        <v>5112.7973229999998</v>
      </c>
      <c r="AJ77">
        <v>5126.8529049999997</v>
      </c>
      <c r="AK77">
        <v>5143.523083</v>
      </c>
      <c r="AL77">
        <v>5168.915309</v>
      </c>
      <c r="AM77">
        <v>5280.0504190000001</v>
      </c>
      <c r="AN77">
        <v>5326.6873290000003</v>
      </c>
      <c r="AO77">
        <v>5367.1188970000003</v>
      </c>
      <c r="AP77">
        <v>5420.8253860000004</v>
      </c>
      <c r="AQ77">
        <v>5433.417958</v>
      </c>
      <c r="AR77">
        <v>5422.4210670000002</v>
      </c>
      <c r="AS77">
        <v>5472.205661</v>
      </c>
      <c r="AT77">
        <v>5522.9581070000004</v>
      </c>
      <c r="AU77">
        <v>5573.5644609999999</v>
      </c>
      <c r="AV77">
        <v>5653.6308980000003</v>
      </c>
    </row>
    <row r="78" spans="1:48" x14ac:dyDescent="0.25">
      <c r="A78" s="33" t="s">
        <v>321</v>
      </c>
      <c r="B78">
        <v>1056.12550431408</v>
      </c>
      <c r="C78">
        <v>1073.08194089932</v>
      </c>
      <c r="D78">
        <v>1090.3106190000001</v>
      </c>
      <c r="E78">
        <v>1203.9379080000001</v>
      </c>
      <c r="F78">
        <v>1256.9217599999999</v>
      </c>
      <c r="G78">
        <v>1043.3756599999999</v>
      </c>
      <c r="H78">
        <v>1131.6214789999999</v>
      </c>
      <c r="I78">
        <v>1245.5492650000001</v>
      </c>
      <c r="J78">
        <v>1218.7606089999999</v>
      </c>
      <c r="K78">
        <v>1295.029622</v>
      </c>
      <c r="L78">
        <v>1297.156555</v>
      </c>
      <c r="M78">
        <v>1459.0238119999999</v>
      </c>
      <c r="N78">
        <v>1308.355382</v>
      </c>
      <c r="O78">
        <v>1443.8670970000001</v>
      </c>
      <c r="P78">
        <v>1481.048209</v>
      </c>
      <c r="Q78">
        <v>1510.589146</v>
      </c>
      <c r="R78">
        <v>1637.9463330000001</v>
      </c>
      <c r="S78">
        <v>12868.435939999999</v>
      </c>
      <c r="T78">
        <v>9753.0530710000003</v>
      </c>
      <c r="U78">
        <v>9283.5957330000001</v>
      </c>
      <c r="V78">
        <v>10913.012290000001</v>
      </c>
      <c r="W78">
        <v>10755.184800000001</v>
      </c>
      <c r="X78">
        <v>9696.3083399999996</v>
      </c>
      <c r="Y78">
        <v>10072.601619999999</v>
      </c>
      <c r="Z78">
        <v>10252.600179999999</v>
      </c>
      <c r="AA78">
        <v>10518.919879999999</v>
      </c>
      <c r="AB78">
        <v>10778.595509999999</v>
      </c>
      <c r="AC78">
        <v>10728.713449999999</v>
      </c>
      <c r="AD78">
        <v>10830.33265</v>
      </c>
      <c r="AE78">
        <v>10922.04679</v>
      </c>
      <c r="AF78">
        <v>11013.53688</v>
      </c>
      <c r="AG78">
        <v>11140.83359</v>
      </c>
      <c r="AH78">
        <v>11317.381460000001</v>
      </c>
      <c r="AI78">
        <v>11414.40402</v>
      </c>
      <c r="AJ78">
        <v>11492.18295</v>
      </c>
      <c r="AK78">
        <v>11624.00909</v>
      </c>
      <c r="AL78">
        <v>11697.53076</v>
      </c>
      <c r="AM78">
        <v>11906.78033</v>
      </c>
      <c r="AN78">
        <v>12031.825779999999</v>
      </c>
      <c r="AO78">
        <v>12174.141149999999</v>
      </c>
      <c r="AP78">
        <v>12309.0038</v>
      </c>
      <c r="AQ78">
        <v>12430.35304</v>
      </c>
      <c r="AR78">
        <v>12523.57113</v>
      </c>
      <c r="AS78">
        <v>12691.633889999999</v>
      </c>
      <c r="AT78">
        <v>12851.44137</v>
      </c>
      <c r="AU78">
        <v>13002.3531</v>
      </c>
      <c r="AV78">
        <v>13149.546490000001</v>
      </c>
    </row>
    <row r="79" spans="1:48" x14ac:dyDescent="0.25">
      <c r="A79" s="33" t="s">
        <v>322</v>
      </c>
      <c r="B79">
        <v>1661.8902766824399</v>
      </c>
      <c r="C79">
        <v>1688.5724626282199</v>
      </c>
      <c r="D79">
        <v>1718.383932</v>
      </c>
      <c r="E79">
        <v>1491.634082</v>
      </c>
      <c r="F79">
        <v>1567.8003349999999</v>
      </c>
      <c r="G79">
        <v>1526.289426</v>
      </c>
      <c r="H79">
        <v>1622.9095609999999</v>
      </c>
      <c r="I79">
        <v>1764.2911260000001</v>
      </c>
      <c r="J79">
        <v>1670.2655769999999</v>
      </c>
      <c r="K79">
        <v>1674.8555859999999</v>
      </c>
      <c r="L79">
        <v>1826.639872</v>
      </c>
      <c r="M79">
        <v>1610.0998239999999</v>
      </c>
      <c r="N79">
        <v>1865.775167</v>
      </c>
      <c r="O79">
        <v>1895.660693</v>
      </c>
      <c r="P79">
        <v>2006.1706810000001</v>
      </c>
      <c r="Q79">
        <v>2084.5729879999999</v>
      </c>
      <c r="R79">
        <v>1526.6709129999999</v>
      </c>
      <c r="S79">
        <v>1513.027628</v>
      </c>
      <c r="T79">
        <v>1760.0417640000001</v>
      </c>
      <c r="U79">
        <v>1820.093517</v>
      </c>
      <c r="V79">
        <v>2862.813733</v>
      </c>
      <c r="W79">
        <v>2675.854562</v>
      </c>
      <c r="X79">
        <v>1711.6510860000001</v>
      </c>
      <c r="Y79">
        <v>1871.033682</v>
      </c>
      <c r="Z79">
        <v>1964.882826</v>
      </c>
      <c r="AA79">
        <v>2013.671689</v>
      </c>
      <c r="AB79">
        <v>2042.377833</v>
      </c>
      <c r="AC79">
        <v>1861.3889590000001</v>
      </c>
      <c r="AD79">
        <v>1888.8367780000001</v>
      </c>
      <c r="AE79">
        <v>1890.3024330000001</v>
      </c>
      <c r="AF79">
        <v>1901.5778250000001</v>
      </c>
      <c r="AG79">
        <v>1914.5299319999999</v>
      </c>
      <c r="AH79">
        <v>2010.9556620000001</v>
      </c>
      <c r="AI79">
        <v>2032.7922229999999</v>
      </c>
      <c r="AJ79">
        <v>2029.589125</v>
      </c>
      <c r="AK79">
        <v>2060.775838</v>
      </c>
      <c r="AL79">
        <v>2057.1048820000001</v>
      </c>
      <c r="AM79">
        <v>2096.8518479999998</v>
      </c>
      <c r="AN79">
        <v>2104.1985629999999</v>
      </c>
      <c r="AO79">
        <v>2121.3660669999999</v>
      </c>
      <c r="AP79">
        <v>2131.950182</v>
      </c>
      <c r="AQ79">
        <v>2197.945659</v>
      </c>
      <c r="AR79">
        <v>2149.8737980000001</v>
      </c>
      <c r="AS79">
        <v>2151.6205450000002</v>
      </c>
      <c r="AT79">
        <v>2164.7033970000002</v>
      </c>
      <c r="AU79">
        <v>2167.4055530000001</v>
      </c>
      <c r="AV79">
        <v>2103.876573</v>
      </c>
    </row>
    <row r="80" spans="1:48" x14ac:dyDescent="0.25">
      <c r="A80" s="33" t="s">
        <v>323</v>
      </c>
      <c r="B80">
        <v>4697.3438652348796</v>
      </c>
      <c r="C80">
        <v>4772.7612403901503</v>
      </c>
      <c r="D80">
        <v>4852.9099839999999</v>
      </c>
      <c r="E80">
        <v>4694.9008370000001</v>
      </c>
      <c r="F80">
        <v>4425.2135740000003</v>
      </c>
      <c r="G80">
        <v>3423.388379</v>
      </c>
      <c r="H80">
        <v>4321.1678449999999</v>
      </c>
      <c r="I80">
        <v>4982.1310240000003</v>
      </c>
      <c r="J80">
        <v>4494.994893</v>
      </c>
      <c r="K80">
        <v>3816.4861500000002</v>
      </c>
      <c r="L80">
        <v>4474.4239239999997</v>
      </c>
      <c r="M80">
        <v>4485.6423370000002</v>
      </c>
      <c r="N80">
        <v>4685.8661309999998</v>
      </c>
      <c r="O80">
        <v>5083.4298019999997</v>
      </c>
      <c r="P80">
        <v>5401.4142579999998</v>
      </c>
      <c r="Q80">
        <v>5240.5174999999999</v>
      </c>
      <c r="R80">
        <v>4842.22552</v>
      </c>
      <c r="S80">
        <v>6633.3185430000003</v>
      </c>
      <c r="T80">
        <v>5339.7231270000002</v>
      </c>
      <c r="U80">
        <v>6311.2682580000001</v>
      </c>
      <c r="V80">
        <v>5962.636657</v>
      </c>
      <c r="W80">
        <v>5648.611699</v>
      </c>
      <c r="X80">
        <v>5733.4008190000004</v>
      </c>
      <c r="Y80">
        <v>6368.9908519999999</v>
      </c>
      <c r="Z80">
        <v>6603.274985</v>
      </c>
      <c r="AA80">
        <v>6570.4977509999999</v>
      </c>
      <c r="AB80">
        <v>6755.9820589999999</v>
      </c>
      <c r="AC80">
        <v>6868.9206130000002</v>
      </c>
      <c r="AD80">
        <v>7042.6472320000003</v>
      </c>
      <c r="AE80">
        <v>7250.7580580000003</v>
      </c>
      <c r="AF80">
        <v>7457.2156660000001</v>
      </c>
      <c r="AG80">
        <v>7753.3455889999996</v>
      </c>
      <c r="AH80">
        <v>8268.0574039999901</v>
      </c>
      <c r="AI80">
        <v>8492.94996299999</v>
      </c>
      <c r="AJ80">
        <v>8449.4706690000003</v>
      </c>
      <c r="AK80">
        <v>9054.8656549999996</v>
      </c>
      <c r="AL80">
        <v>8912.8281669999997</v>
      </c>
      <c r="AM80">
        <v>9586.3197440000004</v>
      </c>
      <c r="AN80">
        <v>9395.6236449999997</v>
      </c>
      <c r="AO80">
        <v>9543.5520120000001</v>
      </c>
      <c r="AP80">
        <v>9825.3539419999997</v>
      </c>
      <c r="AQ80">
        <v>9871.4531619999998</v>
      </c>
      <c r="AR80">
        <v>9816.0511729999998</v>
      </c>
      <c r="AS80">
        <v>10053.36695</v>
      </c>
      <c r="AT80">
        <v>10211.800429999999</v>
      </c>
      <c r="AU80">
        <v>10350.16337</v>
      </c>
      <c r="AV80">
        <v>10490.63373</v>
      </c>
    </row>
    <row r="81" spans="1:48" x14ac:dyDescent="0.25">
      <c r="A81" s="33" t="s">
        <v>324</v>
      </c>
      <c r="B81">
        <v>1068.70150806116</v>
      </c>
      <c r="C81">
        <v>1085.85985645438</v>
      </c>
      <c r="D81">
        <v>1103.293688</v>
      </c>
      <c r="E81">
        <v>1218.2740140000001</v>
      </c>
      <c r="F81">
        <v>1271.8887810000001</v>
      </c>
      <c r="G81">
        <v>1055.799843</v>
      </c>
      <c r="H81">
        <v>1145.096464</v>
      </c>
      <c r="I81">
        <v>1260.3808670000001</v>
      </c>
      <c r="J81">
        <v>1233.27322</v>
      </c>
      <c r="K81">
        <v>1310.4504199999999</v>
      </c>
      <c r="L81">
        <v>1312.6026790000001</v>
      </c>
      <c r="M81">
        <v>1476.3974000000001</v>
      </c>
      <c r="N81">
        <v>1323.9348580000001</v>
      </c>
      <c r="O81">
        <v>1461.060203</v>
      </c>
      <c r="P81">
        <v>1498.6840560000001</v>
      </c>
      <c r="Q81">
        <v>1528.576757</v>
      </c>
      <c r="R81">
        <v>1496.2939590000001</v>
      </c>
      <c r="S81">
        <v>1444.356266</v>
      </c>
      <c r="T81">
        <v>1455.204403</v>
      </c>
      <c r="U81">
        <v>1487.1970240000001</v>
      </c>
      <c r="V81">
        <v>1502.18021</v>
      </c>
      <c r="W81">
        <v>1507.623617</v>
      </c>
      <c r="X81">
        <v>1516.7919489999999</v>
      </c>
      <c r="Y81">
        <v>1531.922323</v>
      </c>
      <c r="Z81">
        <v>1548.110533</v>
      </c>
      <c r="AA81">
        <v>1547.086536</v>
      </c>
      <c r="AB81">
        <v>1545.857524</v>
      </c>
      <c r="AC81">
        <v>1558.3974880000001</v>
      </c>
      <c r="AD81">
        <v>1569.711634</v>
      </c>
      <c r="AE81">
        <v>1583.886876</v>
      </c>
      <c r="AF81">
        <v>1601.0892140000001</v>
      </c>
      <c r="AG81">
        <v>1622.867438</v>
      </c>
      <c r="AH81">
        <v>1654.6074369999999</v>
      </c>
      <c r="AI81">
        <v>1688.417109</v>
      </c>
      <c r="AJ81">
        <v>1723.0336560000001</v>
      </c>
      <c r="AK81">
        <v>1762.08313</v>
      </c>
      <c r="AL81">
        <v>1803.54674</v>
      </c>
      <c r="AM81">
        <v>1846.0249739999999</v>
      </c>
      <c r="AN81">
        <v>1881.877686</v>
      </c>
      <c r="AO81">
        <v>1917.038951</v>
      </c>
      <c r="AP81">
        <v>1953.2917620000001</v>
      </c>
      <c r="AQ81">
        <v>1989.9231259999999</v>
      </c>
      <c r="AR81">
        <v>2026.1974680000001</v>
      </c>
      <c r="AS81">
        <v>2068.0756660000002</v>
      </c>
      <c r="AT81">
        <v>2111.231781</v>
      </c>
      <c r="AU81">
        <v>2155.0154659999998</v>
      </c>
      <c r="AV81">
        <v>2199.7496329999999</v>
      </c>
    </row>
    <row r="82" spans="1:48" x14ac:dyDescent="0.25">
      <c r="A82" s="33" t="s">
        <v>325</v>
      </c>
      <c r="B82">
        <v>1940.8560483368699</v>
      </c>
      <c r="C82">
        <v>1972.01711998059</v>
      </c>
      <c r="D82">
        <v>2003.6784929999999</v>
      </c>
      <c r="E82">
        <v>2212.4928909999999</v>
      </c>
      <c r="F82">
        <v>2309.8620289999999</v>
      </c>
      <c r="G82">
        <v>1917.425489</v>
      </c>
      <c r="H82">
        <v>2079.596016</v>
      </c>
      <c r="I82">
        <v>2288.9626429999998</v>
      </c>
      <c r="J82">
        <v>2239.7327690000002</v>
      </c>
      <c r="K82">
        <v>2379.89336</v>
      </c>
      <c r="L82">
        <v>2383.8020529999999</v>
      </c>
      <c r="M82">
        <v>2681.2676889999998</v>
      </c>
      <c r="N82">
        <v>2404.3822869999999</v>
      </c>
      <c r="O82">
        <v>2653.41399</v>
      </c>
      <c r="P82">
        <v>2721.7422200000001</v>
      </c>
      <c r="Q82">
        <v>2776.029998</v>
      </c>
      <c r="R82">
        <v>2673.2215219999998</v>
      </c>
      <c r="S82">
        <v>2590.3110839999999</v>
      </c>
      <c r="T82">
        <v>2569.1361980000001</v>
      </c>
      <c r="U82">
        <v>2552.780812</v>
      </c>
      <c r="V82">
        <v>2551.0029300000001</v>
      </c>
      <c r="W82">
        <v>2522.8598910000001</v>
      </c>
      <c r="X82">
        <v>2500.2031040000002</v>
      </c>
      <c r="Y82">
        <v>2484.9092540000001</v>
      </c>
      <c r="Z82">
        <v>2478.8023680000001</v>
      </c>
      <c r="AA82">
        <v>2478.8804810000001</v>
      </c>
      <c r="AB82">
        <v>2480.0873360000001</v>
      </c>
      <c r="AC82">
        <v>2455.848653</v>
      </c>
      <c r="AD82">
        <v>2432.813247</v>
      </c>
      <c r="AE82">
        <v>2410.2537480000001</v>
      </c>
      <c r="AF82">
        <v>2388.0604920000001</v>
      </c>
      <c r="AG82">
        <v>2368.5722479999999</v>
      </c>
      <c r="AH82">
        <v>2356.1778939999999</v>
      </c>
      <c r="AI82">
        <v>2344.7400659999998</v>
      </c>
      <c r="AJ82">
        <v>2328.802494</v>
      </c>
      <c r="AK82">
        <v>2316.5065519999998</v>
      </c>
      <c r="AL82">
        <v>2299.906234</v>
      </c>
      <c r="AM82">
        <v>2291.9268350000002</v>
      </c>
      <c r="AN82">
        <v>2280.0836920000002</v>
      </c>
      <c r="AO82">
        <v>2269.077522</v>
      </c>
      <c r="AP82">
        <v>2257.9509320000002</v>
      </c>
      <c r="AQ82">
        <v>2244.3503409999998</v>
      </c>
      <c r="AR82">
        <v>2226.9866480000001</v>
      </c>
      <c r="AS82">
        <v>2213.6899239999998</v>
      </c>
      <c r="AT82">
        <v>2202.3854900000001</v>
      </c>
      <c r="AU82">
        <v>2192.273248</v>
      </c>
      <c r="AV82">
        <v>2182.0143400000002</v>
      </c>
    </row>
    <row r="83" spans="1:48" x14ac:dyDescent="0.25">
      <c r="A83" s="33" t="s">
        <v>326</v>
      </c>
      <c r="B83">
        <v>142275.521834407</v>
      </c>
      <c r="C83">
        <v>144559.80135777901</v>
      </c>
      <c r="D83">
        <v>146880.75820000001</v>
      </c>
      <c r="E83">
        <v>154447.9204</v>
      </c>
      <c r="F83">
        <v>159998.36840000001</v>
      </c>
      <c r="G83">
        <v>144834.2629</v>
      </c>
      <c r="H83">
        <v>145183.4932</v>
      </c>
      <c r="I83">
        <v>151066.12539999999</v>
      </c>
      <c r="J83">
        <v>155269.63039999999</v>
      </c>
      <c r="K83">
        <v>155535.8279</v>
      </c>
      <c r="L83">
        <v>158595.42540000001</v>
      </c>
      <c r="M83">
        <v>165803.21950000001</v>
      </c>
      <c r="N83">
        <v>172438.70819999999</v>
      </c>
      <c r="O83">
        <v>182346.13889999999</v>
      </c>
      <c r="P83">
        <v>188781.1912</v>
      </c>
      <c r="Q83">
        <v>198669.61249999999</v>
      </c>
      <c r="R83">
        <v>197210.3351</v>
      </c>
      <c r="S83">
        <v>202604.52100000001</v>
      </c>
      <c r="T83">
        <v>202190.67079999999</v>
      </c>
      <c r="U83">
        <v>205961.1036</v>
      </c>
      <c r="V83">
        <v>207275.85449999999</v>
      </c>
      <c r="W83">
        <v>207196.04860000001</v>
      </c>
      <c r="X83">
        <v>208413.5564</v>
      </c>
      <c r="Y83">
        <v>211157.85320000001</v>
      </c>
      <c r="Z83">
        <v>213856.87280000001</v>
      </c>
      <c r="AA83">
        <v>216018.0368</v>
      </c>
      <c r="AB83">
        <v>218165.24359999999</v>
      </c>
      <c r="AC83">
        <v>220605.4762</v>
      </c>
      <c r="AD83">
        <v>223169.05869999999</v>
      </c>
      <c r="AE83">
        <v>225735.19459999999</v>
      </c>
      <c r="AF83">
        <v>228316.95879999999</v>
      </c>
      <c r="AG83">
        <v>231184.2997</v>
      </c>
      <c r="AH83">
        <v>234813.40470000001</v>
      </c>
      <c r="AI83">
        <v>238595.56950000001</v>
      </c>
      <c r="AJ83">
        <v>242272.05050000001</v>
      </c>
      <c r="AK83">
        <v>246295.0177</v>
      </c>
      <c r="AL83">
        <v>249950.4227</v>
      </c>
      <c r="AM83">
        <v>254515.32269999999</v>
      </c>
      <c r="AN83">
        <v>258744.51300000001</v>
      </c>
      <c r="AO83">
        <v>262936.2524</v>
      </c>
      <c r="AP83">
        <v>267150.36119999998</v>
      </c>
      <c r="AQ83">
        <v>270886.6814</v>
      </c>
      <c r="AR83">
        <v>274053.6433</v>
      </c>
      <c r="AS83">
        <v>277556.48129999998</v>
      </c>
      <c r="AT83">
        <v>281281.55</v>
      </c>
      <c r="AU83">
        <v>285112.04180000001</v>
      </c>
      <c r="AV83">
        <v>289042.76539999997</v>
      </c>
    </row>
    <row r="84" spans="1:48" x14ac:dyDescent="0.25">
      <c r="A84" s="33" t="s">
        <v>327</v>
      </c>
      <c r="B84">
        <v>58700.943196853899</v>
      </c>
      <c r="C84">
        <v>59643.405827237402</v>
      </c>
      <c r="D84">
        <v>60600.998740000003</v>
      </c>
      <c r="E84">
        <v>61569.980450000003</v>
      </c>
      <c r="F84">
        <v>60512.819219999998</v>
      </c>
      <c r="G84">
        <v>62405.891069999998</v>
      </c>
      <c r="H84">
        <v>62046.792509999999</v>
      </c>
      <c r="I84">
        <v>58826.592470000003</v>
      </c>
      <c r="J84">
        <v>60454.485529999998</v>
      </c>
      <c r="K84">
        <v>59410.932800000002</v>
      </c>
      <c r="L84">
        <v>56766.534149999999</v>
      </c>
      <c r="M84">
        <v>54970.17469</v>
      </c>
      <c r="N84">
        <v>55748.46327</v>
      </c>
      <c r="O84">
        <v>54942.251279999997</v>
      </c>
      <c r="P84">
        <v>56537.156620000002</v>
      </c>
      <c r="Q84">
        <v>61577.14241</v>
      </c>
      <c r="R84">
        <v>62345.732989999997</v>
      </c>
      <c r="S84">
        <v>63291.970300000001</v>
      </c>
      <c r="T84">
        <v>63998.652249999999</v>
      </c>
      <c r="U84">
        <v>64970.778409999999</v>
      </c>
      <c r="V84">
        <v>65934.727450000006</v>
      </c>
      <c r="W84">
        <v>66624.498919999998</v>
      </c>
      <c r="X84">
        <v>67181.164969999998</v>
      </c>
      <c r="Y84">
        <v>67779.23762</v>
      </c>
      <c r="Z84">
        <v>68419.453729999994</v>
      </c>
      <c r="AA84">
        <v>69077.167239999995</v>
      </c>
      <c r="AB84">
        <v>69742.276859999998</v>
      </c>
      <c r="AC84">
        <v>70442.602029999995</v>
      </c>
      <c r="AD84">
        <v>71201.647039999996</v>
      </c>
      <c r="AE84">
        <v>72005.237009999997</v>
      </c>
      <c r="AF84">
        <v>72860.085290000003</v>
      </c>
      <c r="AG84">
        <v>73784.827109999998</v>
      </c>
      <c r="AH84">
        <v>74813.782550000004</v>
      </c>
      <c r="AI84">
        <v>75951.633319999906</v>
      </c>
      <c r="AJ84">
        <v>77167.585709999999</v>
      </c>
      <c r="AK84">
        <v>78441.429050000006</v>
      </c>
      <c r="AL84">
        <v>79725.474369999996</v>
      </c>
      <c r="AM84">
        <v>81069.437810000003</v>
      </c>
      <c r="AN84">
        <v>82439.217229999995</v>
      </c>
      <c r="AO84">
        <v>83825.528619999997</v>
      </c>
      <c r="AP84">
        <v>85200.141440000007</v>
      </c>
      <c r="AQ84">
        <v>86534.064230000004</v>
      </c>
      <c r="AR84">
        <v>87819.205950000003</v>
      </c>
      <c r="AS84">
        <v>89091.891650000005</v>
      </c>
      <c r="AT84">
        <v>90369.726469999994</v>
      </c>
      <c r="AU84">
        <v>91658.900529999999</v>
      </c>
      <c r="AV84">
        <v>92962.081340000004</v>
      </c>
    </row>
    <row r="85" spans="1:48" x14ac:dyDescent="0.25">
      <c r="A85" s="33" t="s">
        <v>169</v>
      </c>
      <c r="B85">
        <v>1.7053612308269599</v>
      </c>
      <c r="C85">
        <v>1.73274135700261</v>
      </c>
      <c r="D85">
        <v>1.758896386</v>
      </c>
      <c r="E85">
        <v>1.7554150529999999</v>
      </c>
      <c r="F85">
        <v>1.6045018790000001</v>
      </c>
      <c r="G85">
        <v>1.4427661110000001</v>
      </c>
      <c r="H85">
        <v>1.3769061469999999</v>
      </c>
      <c r="I85">
        <v>1.324088339</v>
      </c>
      <c r="J85">
        <v>1.282239616</v>
      </c>
      <c r="K85">
        <v>1.2971919139999999</v>
      </c>
      <c r="L85">
        <v>1.2631965789999999</v>
      </c>
      <c r="M85">
        <v>1.187445225</v>
      </c>
      <c r="N85">
        <v>0.95453976250000006</v>
      </c>
      <c r="O85">
        <v>0.74615115239999996</v>
      </c>
      <c r="P85">
        <v>0.59403448089999999</v>
      </c>
      <c r="Q85">
        <v>0.57865082850000005</v>
      </c>
      <c r="R85">
        <v>0.52465680810000004</v>
      </c>
      <c r="S85">
        <v>0.5052725548</v>
      </c>
      <c r="T85">
        <v>0.50627917779999998</v>
      </c>
      <c r="U85">
        <v>0.5188770989</v>
      </c>
      <c r="V85">
        <v>0.53144934529999999</v>
      </c>
      <c r="W85">
        <v>0.57410741160000001</v>
      </c>
      <c r="X85">
        <v>0.59928257299999999</v>
      </c>
      <c r="Y85">
        <v>0.61087229050000003</v>
      </c>
      <c r="Z85">
        <v>0.61678608840000004</v>
      </c>
      <c r="AA85">
        <v>0.58789571100000004</v>
      </c>
      <c r="AB85">
        <v>0.55704068129999995</v>
      </c>
      <c r="AC85">
        <v>0.53867170360000005</v>
      </c>
      <c r="AD85">
        <v>0.52725069670000002</v>
      </c>
      <c r="AE85">
        <v>0.5194280698</v>
      </c>
      <c r="AF85">
        <v>0.51878848759999996</v>
      </c>
      <c r="AG85">
        <v>0.51603627279999997</v>
      </c>
      <c r="AH85">
        <v>0.51825279930000001</v>
      </c>
      <c r="AI85">
        <v>0.52676060960000004</v>
      </c>
      <c r="AJ85">
        <v>0.53419845919999998</v>
      </c>
      <c r="AK85">
        <v>0.5447143699</v>
      </c>
      <c r="AL85">
        <v>0.56675471170000002</v>
      </c>
      <c r="AM85">
        <v>0.57333405599999998</v>
      </c>
      <c r="AN85">
        <v>0.57319916110000002</v>
      </c>
      <c r="AO85">
        <v>0.57107269839999997</v>
      </c>
      <c r="AP85">
        <v>0.56907338279999997</v>
      </c>
      <c r="AQ85">
        <v>0.56764673129999998</v>
      </c>
      <c r="AR85">
        <v>0.57142354650000005</v>
      </c>
      <c r="AS85">
        <v>0.57853546460000005</v>
      </c>
      <c r="AT85">
        <v>0.58746400629999995</v>
      </c>
      <c r="AU85">
        <v>0.59746329529999997</v>
      </c>
      <c r="AV85">
        <v>0.6081855813</v>
      </c>
    </row>
    <row r="86" spans="1:48" x14ac:dyDescent="0.25">
      <c r="A86" s="33" t="s">
        <v>170</v>
      </c>
      <c r="B86">
        <v>640.93221550600299</v>
      </c>
      <c r="C86">
        <v>651.222589541351</v>
      </c>
      <c r="D86">
        <v>661.06145309999999</v>
      </c>
      <c r="E86">
        <v>665.89403240000001</v>
      </c>
      <c r="F86">
        <v>654.68022010000004</v>
      </c>
      <c r="G86">
        <v>639.29914299999996</v>
      </c>
      <c r="H86">
        <v>630.85513939999998</v>
      </c>
      <c r="I86">
        <v>619.47872180000002</v>
      </c>
      <c r="J86">
        <v>604.24750470000004</v>
      </c>
      <c r="K86">
        <v>592.56397770000001</v>
      </c>
      <c r="L86">
        <v>587.35061140000005</v>
      </c>
      <c r="M86">
        <v>589.61411750000002</v>
      </c>
      <c r="N86">
        <v>584.43456519999995</v>
      </c>
      <c r="O86">
        <v>574.73197779999998</v>
      </c>
      <c r="P86">
        <v>560.03725810000003</v>
      </c>
      <c r="Q86">
        <v>550.25792209999997</v>
      </c>
      <c r="R86">
        <v>531.6219155</v>
      </c>
      <c r="S86">
        <v>520.03861979999999</v>
      </c>
      <c r="T86">
        <v>509.39662620000001</v>
      </c>
      <c r="U86">
        <v>499.36689469999999</v>
      </c>
      <c r="V86">
        <v>479.0938276</v>
      </c>
      <c r="W86">
        <v>455.6837908</v>
      </c>
      <c r="X86">
        <v>434.02378809999999</v>
      </c>
      <c r="Y86">
        <v>414.47921309999998</v>
      </c>
      <c r="Z86">
        <v>396.44320929999998</v>
      </c>
      <c r="AA86">
        <v>377.66964159999998</v>
      </c>
      <c r="AB86">
        <v>359.01128060000002</v>
      </c>
      <c r="AC86">
        <v>338.73275610000002</v>
      </c>
      <c r="AD86">
        <v>318.0802099</v>
      </c>
      <c r="AE86">
        <v>297.56101660000002</v>
      </c>
      <c r="AF86">
        <v>277.47902599999998</v>
      </c>
      <c r="AG86">
        <v>257.79273590000003</v>
      </c>
      <c r="AH86">
        <v>238.09910189999999</v>
      </c>
      <c r="AI86">
        <v>218.31807549999999</v>
      </c>
      <c r="AJ86">
        <v>198.35167379999999</v>
      </c>
      <c r="AK86">
        <v>178.5128138</v>
      </c>
      <c r="AL86">
        <v>158.28195120000001</v>
      </c>
      <c r="AM86">
        <v>142.94168160000001</v>
      </c>
      <c r="AN86">
        <v>129.6919201</v>
      </c>
      <c r="AO86">
        <v>117.7633534</v>
      </c>
      <c r="AP86">
        <v>106.5892071</v>
      </c>
      <c r="AQ86">
        <v>94.885763330000003</v>
      </c>
      <c r="AR86">
        <v>88.413998399999997</v>
      </c>
      <c r="AS86">
        <v>84.197129009999998</v>
      </c>
      <c r="AT86">
        <v>80.702830370000001</v>
      </c>
      <c r="AU86">
        <v>77.310781579999997</v>
      </c>
      <c r="AV86">
        <v>73.831907060000006</v>
      </c>
    </row>
    <row r="87" spans="1:48" x14ac:dyDescent="0.25">
      <c r="A87" s="33" t="s">
        <v>171</v>
      </c>
      <c r="B87">
        <v>14.4173405384795</v>
      </c>
      <c r="C87">
        <v>14.648815604245801</v>
      </c>
      <c r="D87">
        <v>14.859545170000001</v>
      </c>
      <c r="E87">
        <v>19.850534629999999</v>
      </c>
      <c r="F87">
        <v>26.935486740000002</v>
      </c>
      <c r="G87">
        <v>34.853976250000002</v>
      </c>
      <c r="H87">
        <v>42.849210919999997</v>
      </c>
      <c r="I87">
        <v>49.898515709999998</v>
      </c>
      <c r="J87">
        <v>55.84176428</v>
      </c>
      <c r="K87">
        <v>61.446103880000003</v>
      </c>
      <c r="L87">
        <v>67.37357883</v>
      </c>
      <c r="M87">
        <v>74.069301060000001</v>
      </c>
      <c r="N87">
        <v>75.922685009999995</v>
      </c>
      <c r="O87">
        <v>75.450344360000003</v>
      </c>
      <c r="P87">
        <v>73.98022838</v>
      </c>
      <c r="Q87">
        <v>73.372663720000006</v>
      </c>
      <c r="R87">
        <v>71.841787819999894</v>
      </c>
      <c r="S87">
        <v>73.014940699999997</v>
      </c>
      <c r="T87">
        <v>74.987302839999998</v>
      </c>
      <c r="U87">
        <v>77.013733950000002</v>
      </c>
      <c r="V87">
        <v>80.914413190000005</v>
      </c>
      <c r="W87">
        <v>85.884023279999994</v>
      </c>
      <c r="X87">
        <v>87.858370359999995</v>
      </c>
      <c r="Y87">
        <v>88.409916089999996</v>
      </c>
      <c r="Z87">
        <v>88.571098770000006</v>
      </c>
      <c r="AA87">
        <v>88.360733319999994</v>
      </c>
      <c r="AB87">
        <v>88.214154539999996</v>
      </c>
      <c r="AC87">
        <v>97.665437870000005</v>
      </c>
      <c r="AD87">
        <v>112.6905721</v>
      </c>
      <c r="AE87">
        <v>130.9568203</v>
      </c>
      <c r="AF87">
        <v>151.2358606</v>
      </c>
      <c r="AG87">
        <v>173.356876</v>
      </c>
      <c r="AH87">
        <v>199.2650557</v>
      </c>
      <c r="AI87">
        <v>229.14512680000001</v>
      </c>
      <c r="AJ87">
        <v>263.57707670000002</v>
      </c>
      <c r="AK87">
        <v>303.15883009999999</v>
      </c>
      <c r="AL87">
        <v>349.53648920000001</v>
      </c>
      <c r="AM87">
        <v>380.89977240000002</v>
      </c>
      <c r="AN87">
        <v>405.14543959999997</v>
      </c>
      <c r="AO87">
        <v>431.92094539999999</v>
      </c>
      <c r="AP87">
        <v>467.36290070000001</v>
      </c>
      <c r="AQ87">
        <v>511.4559064</v>
      </c>
      <c r="AR87">
        <v>534.45501999999999</v>
      </c>
      <c r="AS87">
        <v>545.6793371</v>
      </c>
      <c r="AT87">
        <v>552.33633350000002</v>
      </c>
      <c r="AU87">
        <v>558.07433449999996</v>
      </c>
      <c r="AV87">
        <v>564.50812259999998</v>
      </c>
    </row>
    <row r="88" spans="1:48" x14ac:dyDescent="0.25">
      <c r="A88" s="33" t="s">
        <v>172</v>
      </c>
      <c r="B88">
        <v>2631.2737770728399</v>
      </c>
      <c r="C88">
        <v>2673.5197286733601</v>
      </c>
      <c r="D88">
        <v>2721.1355720000001</v>
      </c>
      <c r="E88">
        <v>2776.216359</v>
      </c>
      <c r="F88">
        <v>2834.0432449999998</v>
      </c>
      <c r="G88">
        <v>2753.371388</v>
      </c>
      <c r="H88">
        <v>2745.893059</v>
      </c>
      <c r="I88">
        <v>2788.369244</v>
      </c>
      <c r="J88">
        <v>2826.8825929999998</v>
      </c>
      <c r="K88">
        <v>2827.4910289999998</v>
      </c>
      <c r="L88">
        <v>2803.582218</v>
      </c>
      <c r="M88">
        <v>2741.8125449999998</v>
      </c>
      <c r="N88">
        <v>2607.3966599999999</v>
      </c>
      <c r="O88">
        <v>2507.806188</v>
      </c>
      <c r="P88">
        <v>2458.3485059999998</v>
      </c>
      <c r="Q88">
        <v>2384.1764240000002</v>
      </c>
      <c r="R88">
        <v>2290.4316530000001</v>
      </c>
      <c r="S88">
        <v>6120.4302909999997</v>
      </c>
      <c r="T88">
        <v>6503.579385</v>
      </c>
      <c r="U88">
        <v>6886.6932859999997</v>
      </c>
      <c r="V88">
        <v>3695.1781289999999</v>
      </c>
      <c r="W88">
        <v>3330.2500089999999</v>
      </c>
      <c r="X88">
        <v>3014.4536739999999</v>
      </c>
      <c r="Y88">
        <v>3007.0517009999999</v>
      </c>
      <c r="Z88">
        <v>2999.640116</v>
      </c>
      <c r="AA88">
        <v>2992.225692</v>
      </c>
      <c r="AB88">
        <v>2979.725355</v>
      </c>
      <c r="AC88">
        <v>2972.7517739999998</v>
      </c>
      <c r="AD88">
        <v>2965.3662709999999</v>
      </c>
      <c r="AE88">
        <v>2957.9836730000002</v>
      </c>
      <c r="AF88">
        <v>2950.6004640000001</v>
      </c>
      <c r="AG88">
        <v>2938.0891940000001</v>
      </c>
      <c r="AH88">
        <v>5684.5415599999997</v>
      </c>
      <c r="AI88">
        <v>5920.6555689999996</v>
      </c>
      <c r="AJ88">
        <v>6156.7675069999996</v>
      </c>
      <c r="AK88">
        <v>6392.8587299999999</v>
      </c>
      <c r="AL88">
        <v>5882.5879240000004</v>
      </c>
      <c r="AM88">
        <v>8647.0655399999996</v>
      </c>
      <c r="AN88">
        <v>9023.1925260000007</v>
      </c>
      <c r="AO88">
        <v>9399.3100560000003</v>
      </c>
      <c r="AP88">
        <v>9775.4084849999999</v>
      </c>
      <c r="AQ88">
        <v>8191.9635539999999</v>
      </c>
      <c r="AR88">
        <v>8458.9602159999995</v>
      </c>
      <c r="AS88">
        <v>8686.6337280000007</v>
      </c>
      <c r="AT88">
        <v>8914.3105909999995</v>
      </c>
      <c r="AU88">
        <v>9141.9937329999902</v>
      </c>
      <c r="AV88">
        <v>9369.6782170000006</v>
      </c>
    </row>
    <row r="89" spans="1:48" x14ac:dyDescent="0.25">
      <c r="A89" s="33" t="s">
        <v>173</v>
      </c>
      <c r="B89">
        <v>196.42896065345101</v>
      </c>
      <c r="C89">
        <v>199.58269115349</v>
      </c>
      <c r="D89">
        <v>203.13726059999999</v>
      </c>
      <c r="E89">
        <v>199.57319229999999</v>
      </c>
      <c r="F89">
        <v>192.42028590000001</v>
      </c>
      <c r="G89">
        <v>174.58174700000001</v>
      </c>
      <c r="H89">
        <v>162.4532792</v>
      </c>
      <c r="I89">
        <v>153.98645590000001</v>
      </c>
      <c r="J89">
        <v>145.57787930000001</v>
      </c>
      <c r="K89">
        <v>135.47671439999999</v>
      </c>
      <c r="L89">
        <v>124.6837773</v>
      </c>
      <c r="M89">
        <v>112.82415709999999</v>
      </c>
      <c r="N89">
        <v>96.287738649999994</v>
      </c>
      <c r="O89">
        <v>80.795120510000004</v>
      </c>
      <c r="P89">
        <v>67.063512230000001</v>
      </c>
      <c r="Q89">
        <v>52.677382989999998</v>
      </c>
      <c r="R89">
        <v>38.45907192</v>
      </c>
      <c r="S89">
        <v>3.0675968739999999</v>
      </c>
      <c r="T89">
        <v>3.0676913149999998</v>
      </c>
      <c r="U89">
        <v>3.0677595750000002</v>
      </c>
      <c r="V89">
        <v>0.50055666379999997</v>
      </c>
      <c r="W89">
        <v>0.50056279510000001</v>
      </c>
      <c r="X89">
        <v>0.50056363790000002</v>
      </c>
      <c r="Y89">
        <v>0.5005617255</v>
      </c>
      <c r="Z89">
        <v>0.50055819950000002</v>
      </c>
      <c r="AA89">
        <v>0.50055418129999996</v>
      </c>
      <c r="AB89">
        <v>0.50055023350000005</v>
      </c>
      <c r="AC89">
        <v>0.50054170190000002</v>
      </c>
      <c r="AD89">
        <v>0.50053361480000003</v>
      </c>
      <c r="AE89">
        <v>0.50052597919999997</v>
      </c>
      <c r="AF89">
        <v>0.50051820199999997</v>
      </c>
      <c r="AG89">
        <v>0.50051062229999999</v>
      </c>
      <c r="AH89">
        <v>0.50050273509999998</v>
      </c>
      <c r="AI89">
        <v>0.50049460980000005</v>
      </c>
      <c r="AJ89">
        <v>0.50048693950000001</v>
      </c>
      <c r="AK89">
        <v>0.50047821439999995</v>
      </c>
      <c r="AL89">
        <v>0.50046952759999996</v>
      </c>
      <c r="AM89">
        <v>0.50045999600000002</v>
      </c>
      <c r="AN89">
        <v>0.50045117230000002</v>
      </c>
      <c r="AO89">
        <v>0.50044255159999995</v>
      </c>
      <c r="AP89">
        <v>0.50043361669999997</v>
      </c>
      <c r="AQ89">
        <v>0.50042485920000002</v>
      </c>
      <c r="AR89">
        <v>0.50041669980000003</v>
      </c>
      <c r="AS89">
        <v>0.50040886449999999</v>
      </c>
      <c r="AT89">
        <v>0.50040161770000002</v>
      </c>
      <c r="AU89">
        <v>0.50039507579999998</v>
      </c>
      <c r="AV89">
        <v>0.50038892359999998</v>
      </c>
    </row>
    <row r="90" spans="1:48" x14ac:dyDescent="0.25">
      <c r="A90" s="33" t="s">
        <v>174</v>
      </c>
      <c r="B90">
        <v>65.035960649380598</v>
      </c>
      <c r="C90">
        <v>66.080134034083997</v>
      </c>
      <c r="D90">
        <v>67.257005199999995</v>
      </c>
      <c r="E90">
        <v>68.68584955</v>
      </c>
      <c r="F90">
        <v>70.210291459999894</v>
      </c>
      <c r="G90">
        <v>68.28687773</v>
      </c>
      <c r="H90">
        <v>68.202913069999994</v>
      </c>
      <c r="I90">
        <v>69.370174000000006</v>
      </c>
      <c r="J90">
        <v>70.434166599999998</v>
      </c>
      <c r="K90">
        <v>70.555964700000004</v>
      </c>
      <c r="L90">
        <v>70.063857330000005</v>
      </c>
      <c r="M90">
        <v>68.619648170000005</v>
      </c>
      <c r="N90">
        <v>70.592567560000006</v>
      </c>
      <c r="O90">
        <v>75.789317429999997</v>
      </c>
      <c r="P90">
        <v>83.503701739999997</v>
      </c>
      <c r="Q90">
        <v>91.135547500000001</v>
      </c>
      <c r="R90">
        <v>98.539087640000005</v>
      </c>
      <c r="S90">
        <v>0.50052161510000004</v>
      </c>
      <c r="T90">
        <v>0.50053702430000002</v>
      </c>
      <c r="U90">
        <v>0.50054816189999995</v>
      </c>
      <c r="V90">
        <v>0.50055666379999997</v>
      </c>
      <c r="W90">
        <v>0.50056279510000001</v>
      </c>
      <c r="X90">
        <v>30.665487800000001</v>
      </c>
      <c r="Y90">
        <v>27.106890660000001</v>
      </c>
      <c r="Z90">
        <v>23.54824481</v>
      </c>
      <c r="AA90">
        <v>19.989629430000001</v>
      </c>
      <c r="AB90">
        <v>16.431073489999999</v>
      </c>
      <c r="AC90">
        <v>41.234460439999999</v>
      </c>
      <c r="AD90">
        <v>38.620898969999999</v>
      </c>
      <c r="AE90">
        <v>36.007454410000001</v>
      </c>
      <c r="AF90">
        <v>33.394080119999998</v>
      </c>
      <c r="AG90">
        <v>30.780799179999999</v>
      </c>
      <c r="AH90">
        <v>0.50050273509999998</v>
      </c>
      <c r="AI90">
        <v>0.50049460980000005</v>
      </c>
      <c r="AJ90">
        <v>0.50048693950000001</v>
      </c>
      <c r="AK90">
        <v>0.50047821439999995</v>
      </c>
      <c r="AL90">
        <v>0.50046952759999996</v>
      </c>
      <c r="AM90">
        <v>0.50045999600000002</v>
      </c>
      <c r="AN90">
        <v>0.50045117230000002</v>
      </c>
      <c r="AO90">
        <v>0.50044255159999995</v>
      </c>
      <c r="AP90">
        <v>0.50043361669999997</v>
      </c>
      <c r="AQ90">
        <v>0.50042485920000002</v>
      </c>
      <c r="AR90">
        <v>0.50041669980000003</v>
      </c>
      <c r="AS90">
        <v>0.50040886449999999</v>
      </c>
      <c r="AT90">
        <v>0.50040161770000002</v>
      </c>
      <c r="AU90">
        <v>0.50039507579999998</v>
      </c>
      <c r="AV90">
        <v>0.50038892359999998</v>
      </c>
    </row>
    <row r="91" spans="1:48" x14ac:dyDescent="0.25">
      <c r="A91" s="33" t="s">
        <v>175</v>
      </c>
      <c r="B91">
        <v>91.438752466331096</v>
      </c>
      <c r="C91">
        <v>92.906831213880494</v>
      </c>
      <c r="D91">
        <v>94.561474079999996</v>
      </c>
      <c r="E91">
        <v>91.015454700000006</v>
      </c>
      <c r="F91">
        <v>85.018067790000003</v>
      </c>
      <c r="G91">
        <v>74.219598309999995</v>
      </c>
      <c r="H91">
        <v>66.425491919999999</v>
      </c>
      <c r="I91">
        <v>60.573708840000002</v>
      </c>
      <c r="J91">
        <v>55.052625159999998</v>
      </c>
      <c r="K91">
        <v>49.180584869999997</v>
      </c>
      <c r="L91">
        <v>43.380470090000003</v>
      </c>
      <c r="M91">
        <v>37.543799159999999</v>
      </c>
      <c r="N91">
        <v>30.332169459999999</v>
      </c>
      <c r="O91">
        <v>23.680879529999999</v>
      </c>
      <c r="P91">
        <v>17.766210220000001</v>
      </c>
      <c r="Q91">
        <v>11.873999169999999</v>
      </c>
      <c r="R91">
        <v>6.3707753409999999</v>
      </c>
      <c r="S91">
        <v>3.5836356870000001</v>
      </c>
      <c r="T91">
        <v>3.5837460139999999</v>
      </c>
      <c r="U91">
        <v>3.5838257570000001</v>
      </c>
      <c r="V91">
        <v>0.50055666379999997</v>
      </c>
      <c r="W91">
        <v>0.50056279510000001</v>
      </c>
      <c r="X91">
        <v>0.50056363790000002</v>
      </c>
      <c r="Y91">
        <v>0.5005617255</v>
      </c>
      <c r="Z91">
        <v>0.50055819950000002</v>
      </c>
      <c r="AA91">
        <v>0.50055418129999996</v>
      </c>
      <c r="AB91">
        <v>0.50055023350000005</v>
      </c>
      <c r="AC91">
        <v>0.50054170190000002</v>
      </c>
      <c r="AD91">
        <v>0.50053361480000003</v>
      </c>
      <c r="AE91">
        <v>0.50052597919999997</v>
      </c>
      <c r="AF91">
        <v>0.50051820199999997</v>
      </c>
      <c r="AG91">
        <v>0.50051062229999999</v>
      </c>
      <c r="AH91">
        <v>0.50050273509999998</v>
      </c>
      <c r="AI91">
        <v>0.50049460980000005</v>
      </c>
      <c r="AJ91">
        <v>0.50048693950000001</v>
      </c>
      <c r="AK91">
        <v>0.50047821439999995</v>
      </c>
      <c r="AL91">
        <v>0.50046952759999996</v>
      </c>
      <c r="AM91">
        <v>0.50045999600000002</v>
      </c>
      <c r="AN91">
        <v>0.50045117230000002</v>
      </c>
      <c r="AO91">
        <v>0.50044255159999995</v>
      </c>
      <c r="AP91">
        <v>0.50043361669999997</v>
      </c>
      <c r="AQ91">
        <v>0.50042485920000002</v>
      </c>
      <c r="AR91">
        <v>0.50041669980000003</v>
      </c>
      <c r="AS91">
        <v>0.50040886449999999</v>
      </c>
      <c r="AT91">
        <v>0.50040161770000002</v>
      </c>
      <c r="AU91">
        <v>0.50039507579999998</v>
      </c>
      <c r="AV91">
        <v>0.50038892359999998</v>
      </c>
    </row>
    <row r="92" spans="1:48" x14ac:dyDescent="0.25">
      <c r="A92" s="33" t="s">
        <v>176</v>
      </c>
      <c r="B92">
        <v>108.80171963135</v>
      </c>
      <c r="C92">
        <v>110.54856643294499</v>
      </c>
      <c r="D92">
        <v>112.51738520000001</v>
      </c>
      <c r="E92">
        <v>172.33072619999999</v>
      </c>
      <c r="F92">
        <v>265.1573348</v>
      </c>
      <c r="G92">
        <v>363.8806318</v>
      </c>
      <c r="H92">
        <v>467.16601759999998</v>
      </c>
      <c r="I92">
        <v>568.37701010000001</v>
      </c>
      <c r="J92">
        <v>657.32350989999998</v>
      </c>
      <c r="K92">
        <v>724.15074970000001</v>
      </c>
      <c r="L92">
        <v>766.67837540000005</v>
      </c>
      <c r="M92">
        <v>773.89089750000005</v>
      </c>
      <c r="N92">
        <v>815.06985029999998</v>
      </c>
      <c r="O92">
        <v>894.97950319999995</v>
      </c>
      <c r="P92">
        <v>1008.851854</v>
      </c>
      <c r="Q92">
        <v>1122.3756249999999</v>
      </c>
      <c r="R92">
        <v>1234.3096</v>
      </c>
      <c r="S92">
        <v>3183.6487889999999</v>
      </c>
      <c r="T92">
        <v>3270.7601589999999</v>
      </c>
      <c r="U92">
        <v>3357.8482319999998</v>
      </c>
      <c r="V92">
        <v>4466.5641960000003</v>
      </c>
      <c r="W92">
        <v>4594.5029320000003</v>
      </c>
      <c r="X92">
        <v>3242.3231460000002</v>
      </c>
      <c r="Y92">
        <v>3310.991865</v>
      </c>
      <c r="Z92">
        <v>3379.6491649999998</v>
      </c>
      <c r="AA92">
        <v>3448.302107</v>
      </c>
      <c r="AB92">
        <v>3516.9544409999999</v>
      </c>
      <c r="AC92">
        <v>7333.0150100000001</v>
      </c>
      <c r="AD92">
        <v>7551.4690469999996</v>
      </c>
      <c r="AE92">
        <v>7769.9230299999999</v>
      </c>
      <c r="AF92">
        <v>7988.3680839999997</v>
      </c>
      <c r="AG92">
        <v>8206.8095850000009</v>
      </c>
      <c r="AH92">
        <v>8740.4130110000006</v>
      </c>
      <c r="AI92">
        <v>8971.4333420000003</v>
      </c>
      <c r="AJ92">
        <v>9202.4545350000008</v>
      </c>
      <c r="AK92">
        <v>9433.4487580000005</v>
      </c>
      <c r="AL92">
        <v>9664.4356640000005</v>
      </c>
      <c r="AM92">
        <v>9620.2373640000005</v>
      </c>
      <c r="AN92">
        <v>9840.2036869999902</v>
      </c>
      <c r="AO92">
        <v>10060.16633</v>
      </c>
      <c r="AP92">
        <v>10280.11493</v>
      </c>
      <c r="AQ92">
        <v>10500.05939</v>
      </c>
      <c r="AR92">
        <v>11413.023020000001</v>
      </c>
      <c r="AS92">
        <v>11660.681769999999</v>
      </c>
      <c r="AT92">
        <v>11908.34677</v>
      </c>
      <c r="AU92">
        <v>12156.021720000001</v>
      </c>
      <c r="AV92">
        <v>12403.699839999999</v>
      </c>
    </row>
    <row r="93" spans="1:48" x14ac:dyDescent="0.25">
      <c r="A93" s="33" t="s">
        <v>177</v>
      </c>
      <c r="B93">
        <v>41.609519414673898</v>
      </c>
      <c r="C93">
        <v>42.277573707856902</v>
      </c>
      <c r="D93">
        <v>43.030487469999997</v>
      </c>
      <c r="E93">
        <v>52.544917949999999</v>
      </c>
      <c r="F93">
        <v>69.184018879999996</v>
      </c>
      <c r="G93">
        <v>90.067192719999994</v>
      </c>
      <c r="H93">
        <v>120.60183979999999</v>
      </c>
      <c r="I93">
        <v>163.8028175</v>
      </c>
      <c r="J93">
        <v>221.98493439999999</v>
      </c>
      <c r="K93">
        <v>297.88552249999998</v>
      </c>
      <c r="L93">
        <v>397.6284746</v>
      </c>
      <c r="M93">
        <v>525.97608209999999</v>
      </c>
      <c r="N93">
        <v>621.02764000000002</v>
      </c>
      <c r="O93">
        <v>703.22675560000005</v>
      </c>
      <c r="P93">
        <v>793.55487140000002</v>
      </c>
      <c r="Q93">
        <v>876.92301090000001</v>
      </c>
      <c r="R93">
        <v>959.92157740000005</v>
      </c>
      <c r="S93">
        <v>1709.593754</v>
      </c>
      <c r="T93">
        <v>1763.8720330000001</v>
      </c>
      <c r="U93">
        <v>1818.1381349999999</v>
      </c>
      <c r="V93">
        <v>2669.548902</v>
      </c>
      <c r="W93">
        <v>2755.6965150000001</v>
      </c>
      <c r="X93">
        <v>2494.273576</v>
      </c>
      <c r="Y93">
        <v>2566.4771230000001</v>
      </c>
      <c r="Z93">
        <v>2638.671613</v>
      </c>
      <c r="AA93">
        <v>2710.8624199999999</v>
      </c>
      <c r="AB93">
        <v>2783.052459</v>
      </c>
      <c r="AC93">
        <v>2964.3826009999998</v>
      </c>
      <c r="AD93">
        <v>3040.9103540000001</v>
      </c>
      <c r="AE93">
        <v>3117.438443</v>
      </c>
      <c r="AF93">
        <v>3193.9632929999998</v>
      </c>
      <c r="AG93">
        <v>3270.4870540000002</v>
      </c>
      <c r="AH93">
        <v>3009.9451859999999</v>
      </c>
      <c r="AI93">
        <v>3072.9837689999999</v>
      </c>
      <c r="AJ93">
        <v>3136.0231560000002</v>
      </c>
      <c r="AK93">
        <v>3199.0538660000002</v>
      </c>
      <c r="AL93">
        <v>3262.0826269999998</v>
      </c>
      <c r="AM93">
        <v>2858.4760970000002</v>
      </c>
      <c r="AN93">
        <v>2902.842901</v>
      </c>
      <c r="AO93">
        <v>2947.2093340000001</v>
      </c>
      <c r="AP93">
        <v>2991.5723589999998</v>
      </c>
      <c r="AQ93">
        <v>3035.9348749999999</v>
      </c>
      <c r="AR93">
        <v>0.50041669980000003</v>
      </c>
      <c r="AS93">
        <v>0.50040886449999999</v>
      </c>
      <c r="AT93">
        <v>0.50040161770000002</v>
      </c>
      <c r="AU93">
        <v>0.50039507579999998</v>
      </c>
      <c r="AV93">
        <v>0.50038892359999998</v>
      </c>
    </row>
    <row r="94" spans="1:48" x14ac:dyDescent="0.25">
      <c r="A94" s="33" t="s">
        <v>178</v>
      </c>
      <c r="B94">
        <v>217.66195142891101</v>
      </c>
      <c r="C94">
        <v>221.15658446385601</v>
      </c>
      <c r="D94">
        <v>225.0951718</v>
      </c>
      <c r="E94">
        <v>223.85790660000001</v>
      </c>
      <c r="F94">
        <v>220.16527139999999</v>
      </c>
      <c r="G94">
        <v>204.3334333</v>
      </c>
      <c r="H94">
        <v>194.75308570000001</v>
      </c>
      <c r="I94">
        <v>189.13812999999999</v>
      </c>
      <c r="J94">
        <v>183.2180965</v>
      </c>
      <c r="K94">
        <v>174.8224486</v>
      </c>
      <c r="L94">
        <v>165.0860103</v>
      </c>
      <c r="M94">
        <v>153.42492770000001</v>
      </c>
      <c r="N94">
        <v>154.87600309999999</v>
      </c>
      <c r="O94">
        <v>165.37211540000001</v>
      </c>
      <c r="P94">
        <v>181.8713103</v>
      </c>
      <c r="Q94">
        <v>198.17018379999999</v>
      </c>
      <c r="R94">
        <v>213.70699740000001</v>
      </c>
      <c r="S94">
        <v>1070.938629</v>
      </c>
      <c r="T94">
        <v>1072.7476140000001</v>
      </c>
      <c r="U94">
        <v>1074.547538</v>
      </c>
      <c r="V94">
        <v>1136.505238</v>
      </c>
      <c r="W94">
        <v>1139.799368</v>
      </c>
      <c r="X94">
        <v>1248.594028</v>
      </c>
      <c r="Y94">
        <v>1254.507263</v>
      </c>
      <c r="Z94">
        <v>1260.416389</v>
      </c>
      <c r="AA94">
        <v>1266.3241869999999</v>
      </c>
      <c r="AB94">
        <v>1272.2320689999999</v>
      </c>
      <c r="AC94">
        <v>1041.6679529999999</v>
      </c>
      <c r="AD94">
        <v>1041.6573860000001</v>
      </c>
      <c r="AE94">
        <v>1041.647759</v>
      </c>
      <c r="AF94">
        <v>1041.6378360000001</v>
      </c>
      <c r="AG94">
        <v>1041.6283249999999</v>
      </c>
      <c r="AH94">
        <v>1124.011107</v>
      </c>
      <c r="AI94">
        <v>1126.058912</v>
      </c>
      <c r="AJ94">
        <v>1128.107675</v>
      </c>
      <c r="AK94">
        <v>1130.1539929999999</v>
      </c>
      <c r="AL94">
        <v>1132.2003259999999</v>
      </c>
      <c r="AM94">
        <v>1079.121437</v>
      </c>
      <c r="AN94">
        <v>1079.790227</v>
      </c>
      <c r="AO94">
        <v>1080.4594320000001</v>
      </c>
      <c r="AP94">
        <v>1081.1279340000001</v>
      </c>
      <c r="AQ94">
        <v>1081.796795</v>
      </c>
      <c r="AR94">
        <v>1032.548796</v>
      </c>
      <c r="AS94">
        <v>1031.9724530000001</v>
      </c>
      <c r="AT94">
        <v>1031.3973410000001</v>
      </c>
      <c r="AU94">
        <v>1030.8236979999999</v>
      </c>
      <c r="AV94">
        <v>1030.250871</v>
      </c>
    </row>
    <row r="95" spans="1:48" x14ac:dyDescent="0.25">
      <c r="A95" s="33" t="s">
        <v>179</v>
      </c>
      <c r="B95">
        <v>75.614132521521498</v>
      </c>
      <c r="C95">
        <v>76.828141877238707</v>
      </c>
      <c r="D95">
        <v>78.196389670000002</v>
      </c>
      <c r="E95">
        <v>85.924432300000007</v>
      </c>
      <c r="F95">
        <v>98.054998940000004</v>
      </c>
      <c r="G95">
        <v>108.4249178</v>
      </c>
      <c r="H95">
        <v>123.27241100000001</v>
      </c>
      <c r="I95">
        <v>142.52312029999999</v>
      </c>
      <c r="J95">
        <v>164.525351</v>
      </c>
      <c r="K95">
        <v>187.8091091</v>
      </c>
      <c r="L95">
        <v>213.0669484</v>
      </c>
      <c r="M95">
        <v>239.0197215</v>
      </c>
      <c r="N95">
        <v>237.73538629999999</v>
      </c>
      <c r="O95">
        <v>226.64789920000001</v>
      </c>
      <c r="P95">
        <v>215.0677852</v>
      </c>
      <c r="Q95">
        <v>199.62779370000001</v>
      </c>
      <c r="R95">
        <v>182.40677529999999</v>
      </c>
      <c r="S95">
        <v>1542.6141319999999</v>
      </c>
      <c r="T95">
        <v>1604.5066569999999</v>
      </c>
      <c r="U95">
        <v>1666.388768</v>
      </c>
      <c r="V95">
        <v>439.7804016</v>
      </c>
      <c r="W95">
        <v>437.20900990000001</v>
      </c>
      <c r="X95">
        <v>277.71711620000002</v>
      </c>
      <c r="Y95">
        <v>267.29351969999999</v>
      </c>
      <c r="Z95">
        <v>256.8691748</v>
      </c>
      <c r="AA95">
        <v>246.44473450000001</v>
      </c>
      <c r="AB95">
        <v>236.0204947</v>
      </c>
      <c r="AC95">
        <v>818.3906174</v>
      </c>
      <c r="AD95">
        <v>837.59477909999998</v>
      </c>
      <c r="AE95">
        <v>856.79909269999996</v>
      </c>
      <c r="AF95">
        <v>876.00257220000003</v>
      </c>
      <c r="AG95">
        <v>895.20580770000004</v>
      </c>
      <c r="AH95">
        <v>1092.20362</v>
      </c>
      <c r="AI95">
        <v>1120.2914169999999</v>
      </c>
      <c r="AJ95">
        <v>1148.3793459999999</v>
      </c>
      <c r="AK95">
        <v>1176.4639340000001</v>
      </c>
      <c r="AL95">
        <v>1204.547634</v>
      </c>
      <c r="AM95">
        <v>795.76291800000001</v>
      </c>
      <c r="AN95">
        <v>802.00909409999997</v>
      </c>
      <c r="AO95">
        <v>808.2553772</v>
      </c>
      <c r="AP95">
        <v>814.50093319999996</v>
      </c>
      <c r="AQ95">
        <v>820.74655680000001</v>
      </c>
      <c r="AR95">
        <v>827.93262059999995</v>
      </c>
      <c r="AS95">
        <v>834.22631699999999</v>
      </c>
      <c r="AT95">
        <v>840.52080450000005</v>
      </c>
      <c r="AU95">
        <v>846.81630210000003</v>
      </c>
      <c r="AV95">
        <v>853.11229939999998</v>
      </c>
    </row>
    <row r="96" spans="1:48" x14ac:dyDescent="0.25">
      <c r="A96" s="33" t="s">
        <v>180</v>
      </c>
      <c r="B96">
        <v>1593.0326531102801</v>
      </c>
      <c r="C96">
        <v>1618.60930763698</v>
      </c>
      <c r="D96">
        <v>1727.1461409999999</v>
      </c>
      <c r="E96">
        <v>810.22516080000003</v>
      </c>
      <c r="F96">
        <v>0.10000144060000001</v>
      </c>
      <c r="G96">
        <v>0.100002774</v>
      </c>
      <c r="H96">
        <v>1303.006421</v>
      </c>
      <c r="I96">
        <v>428.92178669999998</v>
      </c>
      <c r="J96">
        <v>0.10001732720000001</v>
      </c>
      <c r="K96">
        <v>0.1000275674</v>
      </c>
      <c r="L96">
        <v>624.20220470000004</v>
      </c>
      <c r="M96">
        <v>1306.9793609999999</v>
      </c>
      <c r="N96">
        <v>1480.4584150000001</v>
      </c>
      <c r="O96">
        <v>698.09502959999998</v>
      </c>
      <c r="P96">
        <v>0.10008550149999999</v>
      </c>
      <c r="Q96">
        <v>0.1000939887</v>
      </c>
      <c r="R96">
        <v>0.1001000422</v>
      </c>
      <c r="S96">
        <v>0.10010437329999999</v>
      </c>
      <c r="T96">
        <v>0.10010745660000001</v>
      </c>
      <c r="U96">
        <v>0.10010968520000001</v>
      </c>
      <c r="V96">
        <v>1087.8468849999999</v>
      </c>
      <c r="W96">
        <v>533.45060409999996</v>
      </c>
      <c r="X96">
        <v>0.10011278179999999</v>
      </c>
      <c r="Y96">
        <v>0.1001123988</v>
      </c>
      <c r="Z96">
        <v>0.1001116925</v>
      </c>
      <c r="AA96">
        <v>0.1001108877</v>
      </c>
      <c r="AB96">
        <v>0.1001100969</v>
      </c>
      <c r="AC96">
        <v>0.1001083891</v>
      </c>
      <c r="AD96">
        <v>0.1001067704</v>
      </c>
      <c r="AE96">
        <v>0.1001052424</v>
      </c>
      <c r="AF96">
        <v>0.1001036862</v>
      </c>
      <c r="AG96">
        <v>0.10010216969999999</v>
      </c>
      <c r="AH96">
        <v>0.1001005918</v>
      </c>
      <c r="AI96">
        <v>0.10009896629999999</v>
      </c>
      <c r="AJ96">
        <v>0.10009743190000001</v>
      </c>
      <c r="AK96">
        <v>1417.6542460000001</v>
      </c>
      <c r="AL96">
        <v>1338.347839</v>
      </c>
      <c r="AM96">
        <v>0.1000920416</v>
      </c>
      <c r="AN96">
        <v>0.1000902763</v>
      </c>
      <c r="AO96">
        <v>0.1000885517</v>
      </c>
      <c r="AP96">
        <v>0.1000867641</v>
      </c>
      <c r="AQ96">
        <v>0.100085012</v>
      </c>
      <c r="AR96">
        <v>682.99383669999997</v>
      </c>
      <c r="AS96">
        <v>650.74924959999998</v>
      </c>
      <c r="AT96">
        <v>642.01153950000003</v>
      </c>
      <c r="AU96">
        <v>638.38881560000004</v>
      </c>
      <c r="AV96">
        <v>636.54485369999998</v>
      </c>
    </row>
    <row r="97" spans="1:48" x14ac:dyDescent="0.25">
      <c r="A97" s="33" t="s">
        <v>181</v>
      </c>
      <c r="B97">
        <v>43.535458439753199</v>
      </c>
      <c r="C97">
        <v>44.234434306946497</v>
      </c>
      <c r="D97">
        <v>47.032987310000003</v>
      </c>
      <c r="E97">
        <v>504.45632810000001</v>
      </c>
      <c r="F97">
        <v>473.36260540000001</v>
      </c>
      <c r="G97">
        <v>439.15666959999999</v>
      </c>
      <c r="H97">
        <v>528.59793920000004</v>
      </c>
      <c r="I97">
        <v>464.9112786</v>
      </c>
      <c r="J97">
        <v>346.87755859999999</v>
      </c>
      <c r="K97">
        <v>345.47330540000002</v>
      </c>
      <c r="L97">
        <v>343.48240340000001</v>
      </c>
      <c r="M97">
        <v>332.57232809999999</v>
      </c>
      <c r="N97">
        <v>295.64538779999998</v>
      </c>
      <c r="O97">
        <v>204.24179820000001</v>
      </c>
      <c r="P97">
        <v>34.485114170000003</v>
      </c>
      <c r="Q97">
        <v>124.63358409999999</v>
      </c>
      <c r="R97">
        <v>120.3135697</v>
      </c>
      <c r="S97">
        <v>252.33778989999999</v>
      </c>
      <c r="T97">
        <v>180.7065025</v>
      </c>
      <c r="U97">
        <v>1274.521146</v>
      </c>
      <c r="V97">
        <v>993.54177709999999</v>
      </c>
      <c r="W97">
        <v>1091.8251760000001</v>
      </c>
      <c r="X97">
        <v>1053.0163749999999</v>
      </c>
      <c r="Y97">
        <v>1045.903687</v>
      </c>
      <c r="Z97">
        <v>1026.866921</v>
      </c>
      <c r="AA97">
        <v>938.78146000000004</v>
      </c>
      <c r="AB97">
        <v>931.80106369999999</v>
      </c>
      <c r="AC97">
        <v>1256.504289</v>
      </c>
      <c r="AD97">
        <v>1257.745799</v>
      </c>
      <c r="AE97">
        <v>1255.899367</v>
      </c>
      <c r="AF97">
        <v>1036.1232199999999</v>
      </c>
      <c r="AG97">
        <v>1027.8248229999999</v>
      </c>
      <c r="AH97">
        <v>1048.9322299999999</v>
      </c>
      <c r="AI97">
        <v>1050.0424399999999</v>
      </c>
      <c r="AJ97">
        <v>1047.864992</v>
      </c>
      <c r="AK97">
        <v>179.8327046</v>
      </c>
      <c r="AL97">
        <v>127.8280202</v>
      </c>
      <c r="AM97">
        <v>1132.7334049999999</v>
      </c>
      <c r="AN97">
        <v>1132.7110709999999</v>
      </c>
      <c r="AO97">
        <v>1132.6899559999999</v>
      </c>
      <c r="AP97">
        <v>1132.6619780000001</v>
      </c>
      <c r="AQ97">
        <v>1132.6361440000001</v>
      </c>
      <c r="AR97">
        <v>1135.1945920000001</v>
      </c>
      <c r="AS97">
        <v>1130.882515</v>
      </c>
      <c r="AT97">
        <v>1133.10895</v>
      </c>
      <c r="AU97">
        <v>1133.091555</v>
      </c>
      <c r="AV97">
        <v>1133.074979</v>
      </c>
    </row>
    <row r="98" spans="1:48" x14ac:dyDescent="0.25">
      <c r="A98" s="33" t="s">
        <v>182</v>
      </c>
      <c r="B98">
        <v>23.2717116207895</v>
      </c>
      <c r="C98">
        <v>23.645346478309701</v>
      </c>
      <c r="D98">
        <v>24.888916120000001</v>
      </c>
      <c r="E98">
        <v>16.945560400000002</v>
      </c>
      <c r="F98">
        <v>1.5841771529999999</v>
      </c>
      <c r="G98">
        <v>0.100002774</v>
      </c>
      <c r="H98">
        <v>18.360998720000001</v>
      </c>
      <c r="I98">
        <v>5.9220197020000001</v>
      </c>
      <c r="J98">
        <v>0.10001732720000001</v>
      </c>
      <c r="K98">
        <v>1.3201352150000001</v>
      </c>
      <c r="L98">
        <v>9.3502921420000007</v>
      </c>
      <c r="M98">
        <v>18.25599368</v>
      </c>
      <c r="N98">
        <v>205.84373070000001</v>
      </c>
      <c r="O98">
        <v>210.36482000000001</v>
      </c>
      <c r="P98">
        <v>193.2372182</v>
      </c>
      <c r="Q98">
        <v>215.20115430000001</v>
      </c>
      <c r="R98">
        <v>225.68068510000001</v>
      </c>
      <c r="S98">
        <v>671.37531490000003</v>
      </c>
      <c r="T98">
        <v>636.84843209999997</v>
      </c>
      <c r="U98">
        <v>802.51888329999997</v>
      </c>
      <c r="V98">
        <v>505.77651989999998</v>
      </c>
      <c r="W98">
        <v>519.66521769999997</v>
      </c>
      <c r="X98">
        <v>1204.1972009999999</v>
      </c>
      <c r="Y98">
        <v>1200.907344</v>
      </c>
      <c r="Z98">
        <v>1181.145585</v>
      </c>
      <c r="AA98">
        <v>890.65011000000004</v>
      </c>
      <c r="AB98">
        <v>836.05636600000003</v>
      </c>
      <c r="AC98">
        <v>1486.8071150000001</v>
      </c>
      <c r="AD98">
        <v>1474.1208160000001</v>
      </c>
      <c r="AE98">
        <v>1460.511221</v>
      </c>
      <c r="AF98">
        <v>1223.4123139999999</v>
      </c>
      <c r="AG98">
        <v>1187.5329859999999</v>
      </c>
      <c r="AH98">
        <v>1439.6974640000001</v>
      </c>
      <c r="AI98">
        <v>1447.2530079999999</v>
      </c>
      <c r="AJ98">
        <v>1454.9895739999999</v>
      </c>
      <c r="AK98">
        <v>967.62287140000001</v>
      </c>
      <c r="AL98">
        <v>858.83135240000001</v>
      </c>
      <c r="AM98">
        <v>1139.5575429999999</v>
      </c>
      <c r="AN98">
        <v>1278.8250379999999</v>
      </c>
      <c r="AO98">
        <v>1340.639418</v>
      </c>
      <c r="AP98">
        <v>1391.619324</v>
      </c>
      <c r="AQ98">
        <v>1430.87995</v>
      </c>
      <c r="AR98">
        <v>1209.8768520000001</v>
      </c>
      <c r="AS98">
        <v>1076.291866</v>
      </c>
      <c r="AT98">
        <v>1045.963334</v>
      </c>
      <c r="AU98">
        <v>1037.5042539999999</v>
      </c>
      <c r="AV98">
        <v>1035.6444919999999</v>
      </c>
    </row>
    <row r="99" spans="1:48" x14ac:dyDescent="0.25">
      <c r="A99" s="33" t="s">
        <v>183</v>
      </c>
      <c r="B99">
        <v>32.111684022952602</v>
      </c>
      <c r="C99">
        <v>32.627247496759601</v>
      </c>
      <c r="D99">
        <v>34.69059257</v>
      </c>
      <c r="E99">
        <v>38.93081634</v>
      </c>
      <c r="F99">
        <v>15.20124543</v>
      </c>
      <c r="G99">
        <v>4.1308838410000002</v>
      </c>
      <c r="H99">
        <v>42.593031869999997</v>
      </c>
      <c r="I99">
        <v>24.542604409999999</v>
      </c>
      <c r="J99">
        <v>2.9473125160000002</v>
      </c>
      <c r="K99">
        <v>14.80775554</v>
      </c>
      <c r="L99">
        <v>30.588847900000001</v>
      </c>
      <c r="M99">
        <v>46.35515444</v>
      </c>
      <c r="N99">
        <v>332.90651109999999</v>
      </c>
      <c r="O99">
        <v>339.05636620000001</v>
      </c>
      <c r="P99">
        <v>305.73530629999999</v>
      </c>
      <c r="Q99">
        <v>339.77907709999999</v>
      </c>
      <c r="R99">
        <v>354.78869250000002</v>
      </c>
      <c r="S99">
        <v>219.7167925</v>
      </c>
      <c r="T99">
        <v>131.83878369999999</v>
      </c>
      <c r="U99">
        <v>167.79140659999999</v>
      </c>
      <c r="V99">
        <v>0.1001113865</v>
      </c>
      <c r="W99">
        <v>0.1001126133</v>
      </c>
      <c r="X99">
        <v>89.171672810000004</v>
      </c>
      <c r="Y99">
        <v>92.061742409999894</v>
      </c>
      <c r="Z99">
        <v>85.055193020000004</v>
      </c>
      <c r="AA99">
        <v>24.337249849999999</v>
      </c>
      <c r="AB99">
        <v>18.675512909999998</v>
      </c>
      <c r="AC99">
        <v>80.650616580000005</v>
      </c>
      <c r="AD99">
        <v>84.056511040000004</v>
      </c>
      <c r="AE99">
        <v>85.197379249999997</v>
      </c>
      <c r="AF99">
        <v>18.04972734</v>
      </c>
      <c r="AG99">
        <v>14.839541049999999</v>
      </c>
      <c r="AH99">
        <v>43.330518120000001</v>
      </c>
      <c r="AI99">
        <v>44.688906119999999</v>
      </c>
      <c r="AJ99">
        <v>44.957545060000001</v>
      </c>
      <c r="AK99">
        <v>0.10009568639999999</v>
      </c>
      <c r="AL99">
        <v>0.1000939485</v>
      </c>
      <c r="AM99">
        <v>80.001881400000002</v>
      </c>
      <c r="AN99">
        <v>89.310390409999997</v>
      </c>
      <c r="AO99">
        <v>92.564651089999998</v>
      </c>
      <c r="AP99">
        <v>95.226952560000001</v>
      </c>
      <c r="AQ99">
        <v>97.035537120000001</v>
      </c>
      <c r="AR99">
        <v>0.10008337959999999</v>
      </c>
      <c r="AS99">
        <v>0.10008181200000001</v>
      </c>
      <c r="AT99">
        <v>0.10008036219999999</v>
      </c>
      <c r="AU99">
        <v>0.10007905340000001</v>
      </c>
      <c r="AV99">
        <v>0.1000778225</v>
      </c>
    </row>
    <row r="100" spans="1:48" x14ac:dyDescent="0.25">
      <c r="A100" s="33" t="s">
        <v>184</v>
      </c>
      <c r="B100">
        <v>24.7002727259982</v>
      </c>
      <c r="C100">
        <v>25.096843594143699</v>
      </c>
      <c r="D100">
        <v>26.683979140000002</v>
      </c>
      <c r="E100">
        <v>54.422256359999999</v>
      </c>
      <c r="F100">
        <v>39.080915580000003</v>
      </c>
      <c r="G100">
        <v>32.025832129999998</v>
      </c>
      <c r="H100">
        <v>64.767752459999997</v>
      </c>
      <c r="I100">
        <v>51.460197530000002</v>
      </c>
      <c r="J100">
        <v>34.8377026</v>
      </c>
      <c r="K100">
        <v>47.880812069999998</v>
      </c>
      <c r="L100">
        <v>64.738365430000002</v>
      </c>
      <c r="M100">
        <v>85.311690780000006</v>
      </c>
      <c r="N100">
        <v>199.2434878</v>
      </c>
      <c r="O100">
        <v>196.06776859999999</v>
      </c>
      <c r="P100">
        <v>163.65678070000001</v>
      </c>
      <c r="Q100">
        <v>193.9714717</v>
      </c>
      <c r="R100">
        <v>205.88794340000001</v>
      </c>
      <c r="S100">
        <v>385.58564419999999</v>
      </c>
      <c r="T100">
        <v>317.52883859999997</v>
      </c>
      <c r="U100">
        <v>564.83243349999998</v>
      </c>
      <c r="V100">
        <v>119.28268629999999</v>
      </c>
      <c r="W100">
        <v>224.91831479999999</v>
      </c>
      <c r="X100">
        <v>360.84858279999997</v>
      </c>
      <c r="Y100">
        <v>355.8377054</v>
      </c>
      <c r="Z100">
        <v>343.28516739999998</v>
      </c>
      <c r="AA100">
        <v>290.0673721</v>
      </c>
      <c r="AB100">
        <v>275.44006239999999</v>
      </c>
      <c r="AC100">
        <v>644.1166356</v>
      </c>
      <c r="AD100">
        <v>636.94300250000003</v>
      </c>
      <c r="AE100">
        <v>630.11985649999997</v>
      </c>
      <c r="AF100">
        <v>436.12250180000001</v>
      </c>
      <c r="AG100">
        <v>424.18268130000001</v>
      </c>
      <c r="AH100">
        <v>307.62092790000003</v>
      </c>
      <c r="AI100">
        <v>310.06492969999999</v>
      </c>
      <c r="AJ100">
        <v>309.40623449999998</v>
      </c>
      <c r="AK100">
        <v>0.10009568639999999</v>
      </c>
      <c r="AL100">
        <v>0.1000939485</v>
      </c>
      <c r="AM100">
        <v>464.2125772</v>
      </c>
      <c r="AN100">
        <v>478.32779019999998</v>
      </c>
      <c r="AO100">
        <v>484.8311152</v>
      </c>
      <c r="AP100">
        <v>491.82056779999999</v>
      </c>
      <c r="AQ100">
        <v>497.56977439999997</v>
      </c>
      <c r="AR100">
        <v>0.10008337959999999</v>
      </c>
      <c r="AS100">
        <v>0.10008181200000001</v>
      </c>
      <c r="AT100">
        <v>0.10008036219999999</v>
      </c>
      <c r="AU100">
        <v>0.10007905340000001</v>
      </c>
      <c r="AV100">
        <v>0.1000778225</v>
      </c>
    </row>
    <row r="101" spans="1:48" x14ac:dyDescent="0.25">
      <c r="A101" s="33" t="s">
        <v>185</v>
      </c>
      <c r="B101">
        <v>60.912338637623698</v>
      </c>
      <c r="C101">
        <v>61.890305937104898</v>
      </c>
      <c r="D101">
        <v>65.804944660000004</v>
      </c>
      <c r="E101">
        <v>452.42547680000001</v>
      </c>
      <c r="F101">
        <v>535.87364060000004</v>
      </c>
      <c r="G101">
        <v>658.36232959999995</v>
      </c>
      <c r="H101">
        <v>982.60862529999997</v>
      </c>
      <c r="I101">
        <v>1196.884875</v>
      </c>
      <c r="J101">
        <v>1408.6581719999999</v>
      </c>
      <c r="K101">
        <v>1892.1607770000001</v>
      </c>
      <c r="L101">
        <v>2586.2798630000002</v>
      </c>
      <c r="M101">
        <v>3589.5934689999999</v>
      </c>
      <c r="N101">
        <v>270.86865610000001</v>
      </c>
      <c r="O101">
        <v>0.10007565929999999</v>
      </c>
      <c r="P101">
        <v>0.10008550149999999</v>
      </c>
      <c r="Q101">
        <v>0.1000939887</v>
      </c>
      <c r="R101">
        <v>0.1001000422</v>
      </c>
      <c r="S101">
        <v>2387.1749799999998</v>
      </c>
      <c r="T101">
        <v>2054.7310470000002</v>
      </c>
      <c r="U101">
        <v>2233.611598</v>
      </c>
      <c r="V101">
        <v>2726.5275360000001</v>
      </c>
      <c r="W101">
        <v>2561.9982690000002</v>
      </c>
      <c r="X101">
        <v>1768.0858350000001</v>
      </c>
      <c r="Y101">
        <v>1751.6181879999999</v>
      </c>
      <c r="Z101">
        <v>1667.509693</v>
      </c>
      <c r="AA101">
        <v>1133.8986170000001</v>
      </c>
      <c r="AB101">
        <v>1019.274141</v>
      </c>
      <c r="AC101">
        <v>1404.810178</v>
      </c>
      <c r="AD101">
        <v>1447.781984</v>
      </c>
      <c r="AE101">
        <v>1462.543343</v>
      </c>
      <c r="AF101">
        <v>1210.311387</v>
      </c>
      <c r="AG101">
        <v>1151.4385460000001</v>
      </c>
      <c r="AH101">
        <v>1108.650288</v>
      </c>
      <c r="AI101">
        <v>1140.6238679999999</v>
      </c>
      <c r="AJ101">
        <v>1157.472385</v>
      </c>
      <c r="AK101">
        <v>285.9225318</v>
      </c>
      <c r="AL101">
        <v>101.64197110000001</v>
      </c>
      <c r="AM101">
        <v>925.2443111</v>
      </c>
      <c r="AN101">
        <v>1149.609105</v>
      </c>
      <c r="AO101">
        <v>1237.2778840000001</v>
      </c>
      <c r="AP101">
        <v>1304.5610959999999</v>
      </c>
      <c r="AQ101">
        <v>1350.6226879999999</v>
      </c>
      <c r="AR101">
        <v>299.04168349999998</v>
      </c>
      <c r="AS101">
        <v>113.7387184</v>
      </c>
      <c r="AT101">
        <v>80.766966699999998</v>
      </c>
      <c r="AU101">
        <v>76.027034740000005</v>
      </c>
      <c r="AV101">
        <v>78.507319899999999</v>
      </c>
    </row>
    <row r="102" spans="1:48" x14ac:dyDescent="0.25">
      <c r="A102" s="32" t="s">
        <v>590</v>
      </c>
      <c r="B102">
        <v>0.96116878123798499</v>
      </c>
      <c r="C102">
        <v>0.98039215686274495</v>
      </c>
      <c r="D102">
        <v>0.99189133500000004</v>
      </c>
      <c r="E102">
        <v>0.99824855130000001</v>
      </c>
      <c r="F102">
        <v>1.0103306949999999</v>
      </c>
      <c r="G102">
        <v>1.0247481570000001</v>
      </c>
      <c r="H102">
        <v>1.0379258499999999</v>
      </c>
      <c r="I102">
        <v>1.0467884670000001</v>
      </c>
      <c r="J102">
        <v>1.0532867530000001</v>
      </c>
      <c r="K102">
        <v>1.0669094939999999</v>
      </c>
      <c r="L102">
        <v>1.083533115</v>
      </c>
      <c r="M102">
        <v>1.1050416940000001</v>
      </c>
      <c r="N102">
        <v>1.127697999</v>
      </c>
      <c r="O102">
        <v>1.1485965929999999</v>
      </c>
      <c r="P102">
        <v>1.1651572160000001</v>
      </c>
      <c r="Q102">
        <v>1.187545037</v>
      </c>
      <c r="R102">
        <v>1.2109398010000001</v>
      </c>
      <c r="S102">
        <v>1.2343695859999999</v>
      </c>
      <c r="T102">
        <v>1.2589843949999999</v>
      </c>
      <c r="U102">
        <v>1.2837356710000001</v>
      </c>
      <c r="V102">
        <v>1.3091129749999999</v>
      </c>
      <c r="W102">
        <v>1.3351858809999999</v>
      </c>
      <c r="X102">
        <v>1.3621814670000001</v>
      </c>
      <c r="Y102">
        <v>1.3899137029999999</v>
      </c>
      <c r="Z102">
        <v>1.4184710270000001</v>
      </c>
      <c r="AA102">
        <v>1.4481837150000001</v>
      </c>
      <c r="AB102">
        <v>1.478827224</v>
      </c>
      <c r="AC102">
        <v>1.5107712799999999</v>
      </c>
      <c r="AD102">
        <v>1.542427741</v>
      </c>
      <c r="AE102">
        <v>1.574816765</v>
      </c>
      <c r="AF102">
        <v>1.60792026</v>
      </c>
      <c r="AG102">
        <v>1.641694953</v>
      </c>
      <c r="AH102">
        <v>1.6761577169999999</v>
      </c>
      <c r="AI102">
        <v>1.71105577</v>
      </c>
      <c r="AJ102">
        <v>1.7473522699999999</v>
      </c>
      <c r="AK102">
        <v>1.7837179919999999</v>
      </c>
      <c r="AL102">
        <v>1.821541761</v>
      </c>
      <c r="AM102">
        <v>1.8599782199999999</v>
      </c>
      <c r="AN102">
        <v>1.8994283240000001</v>
      </c>
      <c r="AO102">
        <v>1.939934477</v>
      </c>
      <c r="AP102">
        <v>1.9811525080000001</v>
      </c>
      <c r="AQ102">
        <v>2.0230795590000001</v>
      </c>
      <c r="AR102">
        <v>2.0657295279999999</v>
      </c>
      <c r="AS102">
        <v>2.1095473419999999</v>
      </c>
      <c r="AT102">
        <v>2.1540790539999999</v>
      </c>
      <c r="AU102">
        <v>2.1993917000000001</v>
      </c>
      <c r="AV102">
        <v>2.245656565</v>
      </c>
    </row>
    <row r="103" spans="1:48" x14ac:dyDescent="0.25">
      <c r="A103" s="32" t="s">
        <v>591</v>
      </c>
      <c r="B103">
        <v>0.96116878123798499</v>
      </c>
      <c r="C103">
        <v>0.98039215686274495</v>
      </c>
      <c r="D103">
        <v>0.9919555967</v>
      </c>
      <c r="E103">
        <v>0.9984775239</v>
      </c>
      <c r="F103">
        <v>1.0099972960000001</v>
      </c>
      <c r="G103">
        <v>1.0247426040000001</v>
      </c>
      <c r="H103">
        <v>1.0383065389999999</v>
      </c>
      <c r="I103">
        <v>1.0486202760000001</v>
      </c>
      <c r="J103">
        <v>1.0571055680000001</v>
      </c>
      <c r="K103">
        <v>1.0674139439999999</v>
      </c>
      <c r="L103">
        <v>1.077482584</v>
      </c>
      <c r="M103">
        <v>1.0973537900000001</v>
      </c>
      <c r="N103">
        <v>1.1144444490000001</v>
      </c>
      <c r="O103">
        <v>1.1292929730000001</v>
      </c>
      <c r="P103">
        <v>1.1483981919999999</v>
      </c>
      <c r="Q103">
        <v>1.1655392950000001</v>
      </c>
      <c r="R103">
        <v>1.187611575</v>
      </c>
      <c r="S103">
        <v>1.2100451409999999</v>
      </c>
      <c r="T103">
        <v>1.233559954</v>
      </c>
      <c r="U103">
        <v>1.256659009</v>
      </c>
      <c r="V103">
        <v>1.281902436</v>
      </c>
      <c r="W103">
        <v>1.307456116</v>
      </c>
      <c r="X103">
        <v>1.3337769690000001</v>
      </c>
      <c r="Y103">
        <v>1.3607640299999999</v>
      </c>
      <c r="Z103">
        <v>1.3885482840000001</v>
      </c>
      <c r="AA103">
        <v>1.4175044290000001</v>
      </c>
      <c r="AB103">
        <v>1.4475227749999999</v>
      </c>
      <c r="AC103">
        <v>1.4788069740000001</v>
      </c>
      <c r="AD103">
        <v>1.5099771799999999</v>
      </c>
      <c r="AE103">
        <v>1.5419313450000001</v>
      </c>
      <c r="AF103">
        <v>1.5746604200000001</v>
      </c>
      <c r="AG103">
        <v>1.608088792</v>
      </c>
      <c r="AH103">
        <v>1.642237467</v>
      </c>
      <c r="AI103">
        <v>1.6768206290000001</v>
      </c>
      <c r="AJ103">
        <v>1.712716755</v>
      </c>
      <c r="AK103">
        <v>1.7487717060000001</v>
      </c>
      <c r="AL103">
        <v>1.786175968</v>
      </c>
      <c r="AM103">
        <v>1.8242392220000001</v>
      </c>
      <c r="AN103">
        <v>1.8632957859999999</v>
      </c>
      <c r="AO103">
        <v>1.903420908</v>
      </c>
      <c r="AP103">
        <v>1.9443120570000001</v>
      </c>
      <c r="AQ103">
        <v>1.9859169590000001</v>
      </c>
      <c r="AR103">
        <v>2.0282725070000001</v>
      </c>
      <c r="AS103">
        <v>2.0718128739999999</v>
      </c>
      <c r="AT103">
        <v>2.1160945409999998</v>
      </c>
      <c r="AU103">
        <v>2.161157539</v>
      </c>
      <c r="AV103">
        <v>2.2071883649999999</v>
      </c>
    </row>
    <row r="104" spans="1:48" x14ac:dyDescent="0.25">
      <c r="A104" s="32" t="s">
        <v>592</v>
      </c>
      <c r="B104">
        <v>0.96116878123798499</v>
      </c>
      <c r="C104">
        <v>0.98039215686274495</v>
      </c>
      <c r="D104">
        <v>0.9925709439</v>
      </c>
      <c r="E104">
        <v>1.000912137</v>
      </c>
      <c r="F104">
        <v>1.0144807300000001</v>
      </c>
      <c r="G104">
        <v>1.0301744070000001</v>
      </c>
      <c r="H104">
        <v>1.0441696899999999</v>
      </c>
      <c r="I104">
        <v>1.054428293</v>
      </c>
      <c r="J104">
        <v>1.0612001929999999</v>
      </c>
      <c r="K104">
        <v>1.075444665</v>
      </c>
      <c r="L104">
        <v>1.089220804</v>
      </c>
      <c r="M104">
        <v>1.107201469</v>
      </c>
      <c r="N104">
        <v>1.1268975320000001</v>
      </c>
      <c r="O104">
        <v>1.1443969629999999</v>
      </c>
      <c r="P104">
        <v>1.163108115</v>
      </c>
      <c r="Q104">
        <v>1.183930419</v>
      </c>
      <c r="R104">
        <v>1.216752517</v>
      </c>
      <c r="S104">
        <v>1.230255823</v>
      </c>
      <c r="T104">
        <v>1.257715666</v>
      </c>
      <c r="U104">
        <v>1.282036867</v>
      </c>
      <c r="V104">
        <v>1.3062245379999999</v>
      </c>
      <c r="W104">
        <v>1.3334698780000001</v>
      </c>
      <c r="X104">
        <v>1.362906921</v>
      </c>
      <c r="Y104">
        <v>1.390383696</v>
      </c>
      <c r="Z104">
        <v>1.4192909380000001</v>
      </c>
      <c r="AA104">
        <v>1.449758683</v>
      </c>
      <c r="AB104">
        <v>1.4812784290000001</v>
      </c>
      <c r="AC104">
        <v>1.515018639</v>
      </c>
      <c r="AD104">
        <v>1.5482802490000001</v>
      </c>
      <c r="AE104">
        <v>1.581700063</v>
      </c>
      <c r="AF104">
        <v>1.6152189560000001</v>
      </c>
      <c r="AG104">
        <v>1.6487837089999999</v>
      </c>
      <c r="AH104">
        <v>1.682641697</v>
      </c>
      <c r="AI104">
        <v>1.7170819239999999</v>
      </c>
      <c r="AJ104">
        <v>1.7528323619999999</v>
      </c>
      <c r="AK104">
        <v>1.7883596260000001</v>
      </c>
      <c r="AL104">
        <v>1.825689546</v>
      </c>
      <c r="AM104">
        <v>1.8632878070000001</v>
      </c>
      <c r="AN104">
        <v>1.9024645870000001</v>
      </c>
      <c r="AO104">
        <v>1.942485048</v>
      </c>
      <c r="AP104">
        <v>1.983152509</v>
      </c>
      <c r="AQ104">
        <v>2.0247095819999998</v>
      </c>
      <c r="AR104">
        <v>2.0667986190000001</v>
      </c>
      <c r="AS104">
        <v>2.109799507</v>
      </c>
      <c r="AT104">
        <v>2.1536759079999999</v>
      </c>
      <c r="AU104">
        <v>2.1983330410000002</v>
      </c>
      <c r="AV104">
        <v>2.243837906</v>
      </c>
    </row>
    <row r="105" spans="1:48" x14ac:dyDescent="0.25">
      <c r="A105" s="32" t="s">
        <v>593</v>
      </c>
      <c r="B105">
        <v>0.96116878123798499</v>
      </c>
      <c r="C105">
        <v>0.98039215686274495</v>
      </c>
      <c r="D105">
        <v>0.99244997540000002</v>
      </c>
      <c r="E105">
        <v>1.0001664130000001</v>
      </c>
      <c r="F105">
        <v>1.013293145</v>
      </c>
      <c r="G105">
        <v>1.0294557179999999</v>
      </c>
      <c r="H105">
        <v>1.0426395900000001</v>
      </c>
      <c r="I105">
        <v>1.0485580290000001</v>
      </c>
      <c r="J105">
        <v>1.059335793</v>
      </c>
      <c r="K105">
        <v>1.0727300470000001</v>
      </c>
      <c r="L105">
        <v>1.087368047</v>
      </c>
      <c r="M105">
        <v>1.106406373</v>
      </c>
      <c r="N105">
        <v>1.1230315420000001</v>
      </c>
      <c r="O105">
        <v>1.1392010619999999</v>
      </c>
      <c r="P105">
        <v>1.1542546250000001</v>
      </c>
      <c r="Q105">
        <v>1.1765409769999999</v>
      </c>
      <c r="R105">
        <v>1.200291453</v>
      </c>
      <c r="S105">
        <v>1.221300955</v>
      </c>
      <c r="T105">
        <v>1.245945946</v>
      </c>
      <c r="U105">
        <v>1.270205123</v>
      </c>
      <c r="V105">
        <v>1.287800976</v>
      </c>
      <c r="W105">
        <v>1.306881744</v>
      </c>
      <c r="X105">
        <v>1.328030949</v>
      </c>
      <c r="Y105">
        <v>1.349960874</v>
      </c>
      <c r="Z105">
        <v>1.3730248110000001</v>
      </c>
      <c r="AA105">
        <v>1.3974971709999999</v>
      </c>
      <c r="AB105">
        <v>1.423161482</v>
      </c>
      <c r="AC105">
        <v>1.4569490490000001</v>
      </c>
      <c r="AD105">
        <v>1.4900605810000001</v>
      </c>
      <c r="AE105">
        <v>1.523340194</v>
      </c>
      <c r="AF105">
        <v>1.5569697739999999</v>
      </c>
      <c r="AG105">
        <v>1.5909323259999999</v>
      </c>
      <c r="AH105">
        <v>1.6253551230000001</v>
      </c>
      <c r="AI105">
        <v>1.6602338000000001</v>
      </c>
      <c r="AJ105">
        <v>1.696309748</v>
      </c>
      <c r="AK105">
        <v>1.732437113</v>
      </c>
      <c r="AL105">
        <v>1.769866529</v>
      </c>
      <c r="AM105">
        <v>1.8077499370000001</v>
      </c>
      <c r="AN105">
        <v>1.846772029</v>
      </c>
      <c r="AO105">
        <v>1.886765681</v>
      </c>
      <c r="AP105">
        <v>1.927416448</v>
      </c>
      <c r="AQ105">
        <v>1.9687477179999999</v>
      </c>
      <c r="AR105">
        <v>2.0107414659999998</v>
      </c>
      <c r="AS105">
        <v>2.0536903469999999</v>
      </c>
      <c r="AT105">
        <v>2.09738465</v>
      </c>
      <c r="AU105">
        <v>2.1418434890000002</v>
      </c>
      <c r="AV105">
        <v>2.1872188189999999</v>
      </c>
    </row>
    <row r="106" spans="1:48" x14ac:dyDescent="0.25">
      <c r="A106" s="32" t="s">
        <v>594</v>
      </c>
      <c r="B106">
        <v>0.96116878123798499</v>
      </c>
      <c r="C106">
        <v>0.98039215686274495</v>
      </c>
      <c r="D106">
        <v>0.99244997540000002</v>
      </c>
      <c r="E106">
        <v>1.0001664130000001</v>
      </c>
      <c r="F106">
        <v>1.013293145</v>
      </c>
      <c r="G106">
        <v>1.0294557179999999</v>
      </c>
      <c r="H106">
        <v>1.0426395900000001</v>
      </c>
      <c r="I106">
        <v>1.0485580290000001</v>
      </c>
      <c r="J106">
        <v>1.059335793</v>
      </c>
      <c r="K106">
        <v>1.0727300470000001</v>
      </c>
      <c r="L106">
        <v>1.087368047</v>
      </c>
      <c r="M106">
        <v>1.106406373</v>
      </c>
      <c r="N106">
        <v>1.1230315420000001</v>
      </c>
      <c r="O106">
        <v>1.1392010619999999</v>
      </c>
      <c r="P106">
        <v>1.1542546250000001</v>
      </c>
      <c r="Q106">
        <v>1.1765409769999999</v>
      </c>
      <c r="R106">
        <v>1.200259084</v>
      </c>
      <c r="S106">
        <v>1.2204529909999999</v>
      </c>
      <c r="T106">
        <v>1.2458621430000001</v>
      </c>
      <c r="U106">
        <v>1.2693938899999999</v>
      </c>
      <c r="V106">
        <v>1.295455477</v>
      </c>
      <c r="W106">
        <v>1.321369719</v>
      </c>
      <c r="X106">
        <v>1.349385389</v>
      </c>
      <c r="Y106">
        <v>1.377598146</v>
      </c>
      <c r="Z106">
        <v>1.4064896250000001</v>
      </c>
      <c r="AA106">
        <v>1.4364327649999999</v>
      </c>
      <c r="AB106">
        <v>1.4667964019999999</v>
      </c>
      <c r="AC106">
        <v>1.498191745</v>
      </c>
      <c r="AD106">
        <v>1.53058318</v>
      </c>
      <c r="AE106">
        <v>1.5637686550000001</v>
      </c>
      <c r="AF106">
        <v>1.5976534790000001</v>
      </c>
      <c r="AG106">
        <v>1.63191197</v>
      </c>
      <c r="AH106">
        <v>1.6667986800000001</v>
      </c>
      <c r="AI106">
        <v>1.702672269</v>
      </c>
      <c r="AJ106">
        <v>1.739704497</v>
      </c>
      <c r="AK106">
        <v>1.7768737109999999</v>
      </c>
      <c r="AL106">
        <v>1.8153824300000001</v>
      </c>
      <c r="AM106">
        <v>1.853974019</v>
      </c>
      <c r="AN106">
        <v>1.8944753059999999</v>
      </c>
      <c r="AO106">
        <v>1.935996775</v>
      </c>
      <c r="AP106">
        <v>1.97794611</v>
      </c>
      <c r="AQ106">
        <v>2.0209353609999998</v>
      </c>
      <c r="AR106">
        <v>2.0646325050000001</v>
      </c>
      <c r="AS106">
        <v>2.1087357249999998</v>
      </c>
      <c r="AT106">
        <v>2.153814691</v>
      </c>
      <c r="AU106">
        <v>2.1998344630000002</v>
      </c>
      <c r="AV106">
        <v>2.2465989450000001</v>
      </c>
    </row>
    <row r="107" spans="1:48" x14ac:dyDescent="0.25">
      <c r="A107" s="32" t="s">
        <v>595</v>
      </c>
      <c r="B107">
        <v>0.96116878123798499</v>
      </c>
      <c r="C107">
        <v>0.98039215686274495</v>
      </c>
      <c r="D107">
        <v>0.99221152329999995</v>
      </c>
      <c r="E107">
        <v>0.99959374459999994</v>
      </c>
      <c r="F107">
        <v>1.012252532</v>
      </c>
      <c r="G107">
        <v>1.0288687700000001</v>
      </c>
      <c r="H107">
        <v>1.041221892</v>
      </c>
      <c r="I107">
        <v>1.0537623599999999</v>
      </c>
      <c r="J107">
        <v>1.0647175200000001</v>
      </c>
      <c r="K107">
        <v>1.08365533</v>
      </c>
      <c r="L107">
        <v>1.0880102199999999</v>
      </c>
      <c r="M107">
        <v>1.1118621799999999</v>
      </c>
      <c r="N107">
        <v>1.1278748940000001</v>
      </c>
      <c r="O107">
        <v>1.1459250700000001</v>
      </c>
      <c r="P107">
        <v>1.163370647</v>
      </c>
      <c r="Q107">
        <v>1.184085351</v>
      </c>
      <c r="R107">
        <v>1.20698299</v>
      </c>
      <c r="S107">
        <v>1.2272517999999999</v>
      </c>
      <c r="T107">
        <v>1.251813485</v>
      </c>
      <c r="U107">
        <v>1.275240382</v>
      </c>
      <c r="V107">
        <v>1.2943979299999999</v>
      </c>
      <c r="W107">
        <v>1.3146898300000001</v>
      </c>
      <c r="X107">
        <v>1.336943835</v>
      </c>
      <c r="Y107">
        <v>1.359485397</v>
      </c>
      <c r="Z107">
        <v>1.3827816589999999</v>
      </c>
      <c r="AA107">
        <v>1.4071319550000001</v>
      </c>
      <c r="AB107">
        <v>1.4323581190000001</v>
      </c>
      <c r="AC107">
        <v>1.465351794</v>
      </c>
      <c r="AD107">
        <v>1.4979554260000001</v>
      </c>
      <c r="AE107">
        <v>1.5309488790000001</v>
      </c>
      <c r="AF107">
        <v>1.564439004</v>
      </c>
      <c r="AG107">
        <v>1.5983592419999999</v>
      </c>
      <c r="AH107">
        <v>1.6327777189999999</v>
      </c>
      <c r="AI107">
        <v>1.667699204</v>
      </c>
      <c r="AJ107">
        <v>1.703813654</v>
      </c>
      <c r="AK107">
        <v>1.740028414</v>
      </c>
      <c r="AL107">
        <v>1.777533298</v>
      </c>
      <c r="AM107">
        <v>1.815581597</v>
      </c>
      <c r="AN107">
        <v>1.854678796</v>
      </c>
      <c r="AO107">
        <v>1.8947668769999999</v>
      </c>
      <c r="AP107">
        <v>1.9355353740000001</v>
      </c>
      <c r="AQ107">
        <v>1.977013763</v>
      </c>
      <c r="AR107">
        <v>2.0191564729999998</v>
      </c>
      <c r="AS107">
        <v>2.0623488920000002</v>
      </c>
      <c r="AT107">
        <v>2.1063242500000001</v>
      </c>
      <c r="AU107">
        <v>2.1510836680000001</v>
      </c>
      <c r="AV107">
        <v>2.196776217</v>
      </c>
    </row>
    <row r="108" spans="1:48" x14ac:dyDescent="0.25">
      <c r="A108" s="32" t="s">
        <v>596</v>
      </c>
      <c r="B108">
        <v>0.96116878123798499</v>
      </c>
      <c r="C108">
        <v>0.98039215686274495</v>
      </c>
      <c r="D108">
        <v>0.992215764</v>
      </c>
      <c r="E108">
        <v>0.99897355070000005</v>
      </c>
      <c r="F108">
        <v>1.010237123</v>
      </c>
      <c r="G108">
        <v>1.0245910490000001</v>
      </c>
      <c r="H108">
        <v>1.0368940120000001</v>
      </c>
      <c r="I108">
        <v>1.043393987</v>
      </c>
      <c r="J108">
        <v>1.052250189</v>
      </c>
      <c r="K108">
        <v>1.0617736739999999</v>
      </c>
      <c r="L108">
        <v>1.073949705</v>
      </c>
      <c r="M108">
        <v>1.095289881</v>
      </c>
      <c r="N108">
        <v>1.109133739</v>
      </c>
      <c r="O108">
        <v>1.129549524</v>
      </c>
      <c r="P108">
        <v>1.1467656260000001</v>
      </c>
      <c r="Q108">
        <v>1.168038881</v>
      </c>
      <c r="R108">
        <v>1.1915994599999999</v>
      </c>
      <c r="S108">
        <v>1.2117289419999999</v>
      </c>
      <c r="T108">
        <v>1.236357594</v>
      </c>
      <c r="U108">
        <v>1.2603627610000001</v>
      </c>
      <c r="V108">
        <v>1.2849245140000001</v>
      </c>
      <c r="W108">
        <v>1.3095364810000001</v>
      </c>
      <c r="X108">
        <v>1.335800654</v>
      </c>
      <c r="Y108">
        <v>1.361561011</v>
      </c>
      <c r="Z108">
        <v>1.3877511039999999</v>
      </c>
      <c r="AA108">
        <v>1.414734358</v>
      </c>
      <c r="AB108">
        <v>1.4423284860000001</v>
      </c>
      <c r="AC108">
        <v>1.4740135379999999</v>
      </c>
      <c r="AD108">
        <v>1.5053672279999999</v>
      </c>
      <c r="AE108">
        <v>1.537262731</v>
      </c>
      <c r="AF108">
        <v>1.5697339349999999</v>
      </c>
      <c r="AG108">
        <v>1.6026733399999999</v>
      </c>
      <c r="AH108">
        <v>1.6361933120000001</v>
      </c>
      <c r="AI108">
        <v>1.6702457289999999</v>
      </c>
      <c r="AJ108">
        <v>1.705527416</v>
      </c>
      <c r="AK108">
        <v>1.7408661430000001</v>
      </c>
      <c r="AL108">
        <v>1.777529226</v>
      </c>
      <c r="AM108">
        <v>1.8146538729999999</v>
      </c>
      <c r="AN108">
        <v>1.8527968020000001</v>
      </c>
      <c r="AO108">
        <v>1.891874965</v>
      </c>
      <c r="AP108">
        <v>1.9315330850000001</v>
      </c>
      <c r="AQ108">
        <v>1.9717946369999999</v>
      </c>
      <c r="AR108">
        <v>2.0126929250000001</v>
      </c>
      <c r="AS108">
        <v>2.0545854349999999</v>
      </c>
      <c r="AT108">
        <v>2.09719217</v>
      </c>
      <c r="AU108">
        <v>2.140514563</v>
      </c>
      <c r="AV108">
        <v>2.18470896</v>
      </c>
    </row>
    <row r="109" spans="1:48" x14ac:dyDescent="0.25">
      <c r="A109" s="32" t="s">
        <v>597</v>
      </c>
      <c r="B109">
        <v>0.96116878123798499</v>
      </c>
      <c r="C109">
        <v>0.98039215686274495</v>
      </c>
      <c r="D109">
        <v>0.992215764</v>
      </c>
      <c r="E109">
        <v>0.99897355070000005</v>
      </c>
      <c r="F109">
        <v>1.010237123</v>
      </c>
      <c r="G109">
        <v>1.0245910490000001</v>
      </c>
      <c r="H109">
        <v>1.0368940120000001</v>
      </c>
      <c r="I109">
        <v>1.043393987</v>
      </c>
      <c r="J109">
        <v>1.052250189</v>
      </c>
      <c r="K109">
        <v>1.0617736739999999</v>
      </c>
      <c r="L109">
        <v>1.073949705</v>
      </c>
      <c r="M109">
        <v>1.095289881</v>
      </c>
      <c r="N109">
        <v>1.109133739</v>
      </c>
      <c r="O109">
        <v>1.129549524</v>
      </c>
      <c r="P109">
        <v>1.1467656260000001</v>
      </c>
      <c r="Q109">
        <v>1.168038881</v>
      </c>
      <c r="R109">
        <v>1.189482959</v>
      </c>
      <c r="S109">
        <v>1.2110173440000001</v>
      </c>
      <c r="T109">
        <v>1.2341483639999999</v>
      </c>
      <c r="U109">
        <v>1.257637267</v>
      </c>
      <c r="V109">
        <v>1.28148533</v>
      </c>
      <c r="W109">
        <v>1.3055652170000001</v>
      </c>
      <c r="X109">
        <v>1.331023311</v>
      </c>
      <c r="Y109">
        <v>1.356882387</v>
      </c>
      <c r="Z109">
        <v>1.3831697030000001</v>
      </c>
      <c r="AA109">
        <v>1.4104900359999999</v>
      </c>
      <c r="AB109">
        <v>1.4387090039999999</v>
      </c>
      <c r="AC109">
        <v>1.47013397</v>
      </c>
      <c r="AD109">
        <v>1.501538569</v>
      </c>
      <c r="AE109">
        <v>1.533559152</v>
      </c>
      <c r="AF109">
        <v>1.5662023169999999</v>
      </c>
      <c r="AG109">
        <v>1.599350252</v>
      </c>
      <c r="AH109">
        <v>1.6331111700000001</v>
      </c>
      <c r="AI109">
        <v>1.6673085759999999</v>
      </c>
      <c r="AJ109">
        <v>1.7026676000000001</v>
      </c>
      <c r="AK109">
        <v>1.738091329</v>
      </c>
      <c r="AL109">
        <v>1.7747467589999999</v>
      </c>
      <c r="AM109">
        <v>1.8120420770000001</v>
      </c>
      <c r="AN109">
        <v>1.8502177710000001</v>
      </c>
      <c r="AO109">
        <v>1.889280893</v>
      </c>
      <c r="AP109">
        <v>1.9290093509999999</v>
      </c>
      <c r="AQ109">
        <v>1.9693101079999999</v>
      </c>
      <c r="AR109">
        <v>2.0102496439999999</v>
      </c>
      <c r="AS109">
        <v>2.052238907</v>
      </c>
      <c r="AT109">
        <v>2.0949471339999999</v>
      </c>
      <c r="AU109">
        <v>2.1383595350000002</v>
      </c>
      <c r="AV109">
        <v>2.1826343480000001</v>
      </c>
    </row>
    <row r="110" spans="1:48" x14ac:dyDescent="0.25">
      <c r="A110" s="32" t="s">
        <v>598</v>
      </c>
      <c r="B110">
        <v>0.96116878123798499</v>
      </c>
      <c r="C110">
        <v>0.98039215686274495</v>
      </c>
      <c r="D110">
        <v>0.992215764</v>
      </c>
      <c r="E110">
        <v>0.99888110760000004</v>
      </c>
      <c r="F110">
        <v>1.010950601</v>
      </c>
      <c r="G110">
        <v>1.0262179659999999</v>
      </c>
      <c r="H110">
        <v>1.0396656040000001</v>
      </c>
      <c r="I110">
        <v>1.045073353</v>
      </c>
      <c r="J110">
        <v>1.0553633469999999</v>
      </c>
      <c r="K110">
        <v>1.068094688</v>
      </c>
      <c r="L110">
        <v>1.081687686</v>
      </c>
      <c r="M110">
        <v>1.100143147</v>
      </c>
      <c r="N110">
        <v>1.1159297130000001</v>
      </c>
      <c r="O110">
        <v>1.131378421</v>
      </c>
      <c r="P110">
        <v>1.145990157</v>
      </c>
      <c r="Q110">
        <v>1.167666248</v>
      </c>
      <c r="R110">
        <v>1.1913238209999999</v>
      </c>
      <c r="S110">
        <v>1.210897533</v>
      </c>
      <c r="T110">
        <v>1.235488887</v>
      </c>
      <c r="U110">
        <v>1.258918998</v>
      </c>
      <c r="V110">
        <v>1.2835748490000001</v>
      </c>
      <c r="W110">
        <v>1.3086756530000001</v>
      </c>
      <c r="X110">
        <v>1.335433087</v>
      </c>
      <c r="Y110">
        <v>1.361813063</v>
      </c>
      <c r="Z110">
        <v>1.3887344660000001</v>
      </c>
      <c r="AA110">
        <v>1.416492463</v>
      </c>
      <c r="AB110">
        <v>1.4448695009999999</v>
      </c>
      <c r="AC110">
        <v>1.477685694</v>
      </c>
      <c r="AD110">
        <v>1.5101085240000001</v>
      </c>
      <c r="AE110">
        <v>1.5430216940000001</v>
      </c>
      <c r="AF110">
        <v>1.5765142130000001</v>
      </c>
      <c r="AG110">
        <v>1.6105103940000001</v>
      </c>
      <c r="AH110">
        <v>1.6451272640000001</v>
      </c>
      <c r="AI110">
        <v>1.6803819790000001</v>
      </c>
      <c r="AJ110">
        <v>1.716924275</v>
      </c>
      <c r="AK110">
        <v>1.7535856409999999</v>
      </c>
      <c r="AL110">
        <v>1.7916858069999999</v>
      </c>
      <c r="AM110">
        <v>1.8304736269999999</v>
      </c>
      <c r="AN110">
        <v>1.8704720930000001</v>
      </c>
      <c r="AO110">
        <v>1.911495121</v>
      </c>
      <c r="AP110">
        <v>1.9531886549999999</v>
      </c>
      <c r="AQ110">
        <v>1.995710232</v>
      </c>
      <c r="AR110">
        <v>2.0390219389999999</v>
      </c>
      <c r="AS110">
        <v>2.083458153</v>
      </c>
      <c r="AT110">
        <v>2.1287790539999998</v>
      </c>
      <c r="AU110">
        <v>2.1749733760000001</v>
      </c>
      <c r="AV110">
        <v>2.2221453969999998</v>
      </c>
    </row>
    <row r="111" spans="1:48" x14ac:dyDescent="0.25">
      <c r="A111" s="32" t="s">
        <v>328</v>
      </c>
      <c r="B111">
        <v>0.96116878123798499</v>
      </c>
      <c r="C111">
        <v>0.98039215686274495</v>
      </c>
      <c r="D111">
        <v>0.99233777970000003</v>
      </c>
      <c r="E111">
        <v>0.99973353570000001</v>
      </c>
      <c r="F111">
        <v>1.0126114470000001</v>
      </c>
      <c r="G111">
        <v>1.029921439</v>
      </c>
      <c r="H111">
        <v>1.042084939</v>
      </c>
      <c r="I111">
        <v>1.0520881289999999</v>
      </c>
      <c r="J111">
        <v>1.059974339</v>
      </c>
      <c r="K111">
        <v>1.0745844019999999</v>
      </c>
      <c r="L111">
        <v>1.0908235879999999</v>
      </c>
      <c r="M111">
        <v>1.1114743579999999</v>
      </c>
      <c r="N111">
        <v>1.1259641410000001</v>
      </c>
      <c r="O111">
        <v>1.1421830289999999</v>
      </c>
      <c r="P111">
        <v>1.1598389570000001</v>
      </c>
      <c r="Q111">
        <v>1.181332254</v>
      </c>
      <c r="R111">
        <v>1.2060145259999999</v>
      </c>
      <c r="S111">
        <v>1.2250697509999999</v>
      </c>
      <c r="T111">
        <v>1.2506400499999999</v>
      </c>
      <c r="U111">
        <v>1.2750729080000001</v>
      </c>
      <c r="V111">
        <v>1.3005085160000001</v>
      </c>
      <c r="W111">
        <v>1.326688423</v>
      </c>
      <c r="X111">
        <v>1.3551240870000001</v>
      </c>
      <c r="Y111">
        <v>1.3830380339999999</v>
      </c>
      <c r="Z111">
        <v>1.4115775310000001</v>
      </c>
      <c r="AA111">
        <v>1.4411154370000001</v>
      </c>
      <c r="AB111">
        <v>1.4714858399999999</v>
      </c>
      <c r="AC111">
        <v>1.5046107440000001</v>
      </c>
      <c r="AD111">
        <v>1.537855873</v>
      </c>
      <c r="AE111">
        <v>1.5718663610000001</v>
      </c>
      <c r="AF111">
        <v>1.606604124</v>
      </c>
      <c r="AG111">
        <v>1.6419330430000001</v>
      </c>
      <c r="AH111">
        <v>1.677961874</v>
      </c>
      <c r="AI111">
        <v>1.7147787400000001</v>
      </c>
      <c r="AJ111">
        <v>1.7529322030000001</v>
      </c>
      <c r="AK111">
        <v>1.7912662049999999</v>
      </c>
      <c r="AL111">
        <v>1.8309764390000001</v>
      </c>
      <c r="AM111">
        <v>1.871413298</v>
      </c>
      <c r="AN111">
        <v>1.913091597</v>
      </c>
      <c r="AO111">
        <v>1.955884782</v>
      </c>
      <c r="AP111">
        <v>1.999385765</v>
      </c>
      <c r="AQ111">
        <v>2.0437917639999998</v>
      </c>
      <c r="AR111">
        <v>2.0888651309999999</v>
      </c>
      <c r="AS111">
        <v>2.1351895070000002</v>
      </c>
      <c r="AT111">
        <v>2.1825607339999999</v>
      </c>
      <c r="AU111">
        <v>2.2309277189999999</v>
      </c>
      <c r="AV111">
        <v>2.2803541410000001</v>
      </c>
    </row>
    <row r="112" spans="1:48" x14ac:dyDescent="0.25">
      <c r="A112" s="32" t="s">
        <v>329</v>
      </c>
      <c r="B112">
        <v>0.96116878123798499</v>
      </c>
      <c r="C112">
        <v>0.98039215686274495</v>
      </c>
      <c r="D112">
        <v>0.99233777970000003</v>
      </c>
      <c r="E112">
        <v>0.99973353570000001</v>
      </c>
      <c r="F112">
        <v>1.0126114470000001</v>
      </c>
      <c r="G112">
        <v>1.029921439</v>
      </c>
      <c r="H112">
        <v>1.042084939</v>
      </c>
      <c r="I112">
        <v>1.0520881289999999</v>
      </c>
      <c r="J112">
        <v>1.059974339</v>
      </c>
      <c r="K112">
        <v>1.0745844019999999</v>
      </c>
      <c r="L112">
        <v>1.0908235879999999</v>
      </c>
      <c r="M112">
        <v>1.1114743579999999</v>
      </c>
      <c r="N112">
        <v>1.1259641410000001</v>
      </c>
      <c r="O112">
        <v>1.1421830289999999</v>
      </c>
      <c r="P112">
        <v>1.1598389570000001</v>
      </c>
      <c r="Q112">
        <v>1.181332254</v>
      </c>
      <c r="R112">
        <v>1.2040221019999999</v>
      </c>
      <c r="S112">
        <v>1.2206308539999999</v>
      </c>
      <c r="T112">
        <v>1.245338499</v>
      </c>
      <c r="U112">
        <v>1.268932891</v>
      </c>
      <c r="V112">
        <v>1.290826432</v>
      </c>
      <c r="W112">
        <v>1.313438798</v>
      </c>
      <c r="X112">
        <v>1.3385258900000001</v>
      </c>
      <c r="Y112">
        <v>1.362948571</v>
      </c>
      <c r="Z112">
        <v>1.3879798329999999</v>
      </c>
      <c r="AA112">
        <v>1.413958576</v>
      </c>
      <c r="AB112">
        <v>1.440700275</v>
      </c>
      <c r="AC112">
        <v>1.473895747</v>
      </c>
      <c r="AD112">
        <v>1.5067642210000001</v>
      </c>
      <c r="AE112">
        <v>1.5401404489999999</v>
      </c>
      <c r="AF112">
        <v>1.5740782929999999</v>
      </c>
      <c r="AG112">
        <v>1.6084714499999999</v>
      </c>
      <c r="AH112">
        <v>1.643431444</v>
      </c>
      <c r="AI112">
        <v>1.679053635</v>
      </c>
      <c r="AJ112">
        <v>1.7158908340000001</v>
      </c>
      <c r="AK112">
        <v>1.752877075</v>
      </c>
      <c r="AL112">
        <v>1.7912365020000001</v>
      </c>
      <c r="AM112">
        <v>1.83028441</v>
      </c>
      <c r="AN112">
        <v>1.870415468</v>
      </c>
      <c r="AO112">
        <v>1.911632185</v>
      </c>
      <c r="AP112">
        <v>1.953547747</v>
      </c>
      <c r="AQ112">
        <v>1.9963023419999999</v>
      </c>
      <c r="AR112">
        <v>2.0396806810000001</v>
      </c>
      <c r="AS112">
        <v>2.084259973</v>
      </c>
      <c r="AT112">
        <v>2.1297704660000001</v>
      </c>
      <c r="AU112">
        <v>2.1761787940000001</v>
      </c>
      <c r="AV112">
        <v>2.2235992109999998</v>
      </c>
    </row>
    <row r="113" spans="1:48" x14ac:dyDescent="0.25">
      <c r="A113" s="32" t="s">
        <v>330</v>
      </c>
      <c r="B113">
        <v>0.96116878123798499</v>
      </c>
      <c r="C113">
        <v>0.98039215686274495</v>
      </c>
      <c r="D113">
        <v>0.9908226457</v>
      </c>
      <c r="E113">
        <v>0.9970213818</v>
      </c>
      <c r="F113">
        <v>1.008483451</v>
      </c>
      <c r="G113">
        <v>1.0216714330000001</v>
      </c>
      <c r="H113">
        <v>1.0322567170000001</v>
      </c>
      <c r="I113">
        <v>1.0403908799999999</v>
      </c>
      <c r="J113">
        <v>1.0473789929999999</v>
      </c>
      <c r="K113">
        <v>1.0583046490000001</v>
      </c>
      <c r="L113">
        <v>1.0708154830000001</v>
      </c>
      <c r="M113">
        <v>1.089203854</v>
      </c>
      <c r="N113">
        <v>1.102004357</v>
      </c>
      <c r="O113">
        <v>1.1175556639999999</v>
      </c>
      <c r="P113">
        <v>1.1337083320000001</v>
      </c>
      <c r="Q113">
        <v>1.1526736449999999</v>
      </c>
      <c r="R113">
        <v>1.1761918790000001</v>
      </c>
      <c r="S113">
        <v>1.1965801979999999</v>
      </c>
      <c r="T113">
        <v>1.2213799510000001</v>
      </c>
      <c r="U113">
        <v>1.245001668</v>
      </c>
      <c r="V113">
        <v>1.2701904770000001</v>
      </c>
      <c r="W113">
        <v>1.2959272470000001</v>
      </c>
      <c r="X113">
        <v>1.323288037</v>
      </c>
      <c r="Y113">
        <v>1.3504841910000001</v>
      </c>
      <c r="Z113">
        <v>1.3783757249999999</v>
      </c>
      <c r="AA113">
        <v>1.407289206</v>
      </c>
      <c r="AB113">
        <v>1.4369858799999999</v>
      </c>
      <c r="AC113">
        <v>1.4682049260000001</v>
      </c>
      <c r="AD113">
        <v>1.4995965710000001</v>
      </c>
      <c r="AE113">
        <v>1.531580438</v>
      </c>
      <c r="AF113">
        <v>1.564231854</v>
      </c>
      <c r="AG113">
        <v>1.5973929490000001</v>
      </c>
      <c r="AH113">
        <v>1.631034256</v>
      </c>
      <c r="AI113">
        <v>1.6654416830000001</v>
      </c>
      <c r="AJ113">
        <v>1.7010530660000001</v>
      </c>
      <c r="AK113">
        <v>1.7369140380000001</v>
      </c>
      <c r="AL113">
        <v>1.774062877</v>
      </c>
      <c r="AM113">
        <v>1.8116893970000001</v>
      </c>
      <c r="AN113">
        <v>1.850516399</v>
      </c>
      <c r="AO113">
        <v>1.890360813</v>
      </c>
      <c r="AP113">
        <v>1.9309363310000001</v>
      </c>
      <c r="AQ113">
        <v>1.972346677</v>
      </c>
      <c r="AR113">
        <v>2.0144553690000002</v>
      </c>
      <c r="AS113">
        <v>2.0574201740000002</v>
      </c>
      <c r="AT113">
        <v>2.101198911</v>
      </c>
      <c r="AU113">
        <v>2.1457958220000002</v>
      </c>
      <c r="AV113">
        <v>2.191339492</v>
      </c>
    </row>
    <row r="114" spans="1:48" x14ac:dyDescent="0.25">
      <c r="A114" s="32" t="s">
        <v>331</v>
      </c>
      <c r="B114">
        <v>0.96116878123798499</v>
      </c>
      <c r="C114">
        <v>0.98039215686274495</v>
      </c>
      <c r="D114">
        <v>0.99224872809999998</v>
      </c>
      <c r="E114">
        <v>1.001596248</v>
      </c>
      <c r="F114">
        <v>1.0161625240000001</v>
      </c>
      <c r="G114">
        <v>1.033291988</v>
      </c>
      <c r="H114">
        <v>1.0442620060000001</v>
      </c>
      <c r="I114">
        <v>1.0540560029999999</v>
      </c>
      <c r="J114">
        <v>1.0639515180000001</v>
      </c>
      <c r="K114">
        <v>1.0791129989999999</v>
      </c>
      <c r="L114">
        <v>1.0971529099999999</v>
      </c>
      <c r="M114">
        <v>1.119827592</v>
      </c>
      <c r="N114">
        <v>1.134387864</v>
      </c>
      <c r="O114">
        <v>1.151709858</v>
      </c>
      <c r="P114">
        <v>1.169970186</v>
      </c>
      <c r="Q114">
        <v>1.1913976749999999</v>
      </c>
      <c r="R114">
        <v>1.2165220400000001</v>
      </c>
      <c r="S114">
        <v>1.2380949379999999</v>
      </c>
      <c r="T114">
        <v>1.2648537</v>
      </c>
      <c r="U114">
        <v>1.288997052</v>
      </c>
      <c r="V114">
        <v>1.3163625349999999</v>
      </c>
      <c r="W114">
        <v>1.3430299189999999</v>
      </c>
      <c r="X114">
        <v>1.3715283760000001</v>
      </c>
      <c r="Y114">
        <v>1.4011445870000001</v>
      </c>
      <c r="Z114">
        <v>1.4314335389999999</v>
      </c>
      <c r="AA114">
        <v>1.4627565890000001</v>
      </c>
      <c r="AB114">
        <v>1.4939460449999999</v>
      </c>
      <c r="AC114">
        <v>1.5237125540000001</v>
      </c>
      <c r="AD114">
        <v>1.5559044420000001</v>
      </c>
      <c r="AE114">
        <v>1.5889214439999999</v>
      </c>
      <c r="AF114">
        <v>1.622603641</v>
      </c>
      <c r="AG114">
        <v>1.6564678020000001</v>
      </c>
      <c r="AH114">
        <v>1.690776211</v>
      </c>
      <c r="AI114">
        <v>1.7264527510000001</v>
      </c>
      <c r="AJ114">
        <v>1.7631723610000001</v>
      </c>
      <c r="AK114">
        <v>1.8000437030000001</v>
      </c>
      <c r="AL114">
        <v>1.838021991</v>
      </c>
      <c r="AM114">
        <v>1.8753823060000001</v>
      </c>
      <c r="AN114">
        <v>1.9156325949999999</v>
      </c>
      <c r="AO114">
        <v>1.956921914</v>
      </c>
      <c r="AP114">
        <v>1.998533841</v>
      </c>
      <c r="AQ114">
        <v>2.0414580770000001</v>
      </c>
      <c r="AR114">
        <v>2.08525655</v>
      </c>
      <c r="AS114">
        <v>2.128658122</v>
      </c>
      <c r="AT114">
        <v>2.1731730979999999</v>
      </c>
      <c r="AU114">
        <v>2.2187322250000001</v>
      </c>
      <c r="AV114">
        <v>2.2647279400000002</v>
      </c>
    </row>
    <row r="115" spans="1:48" x14ac:dyDescent="0.25">
      <c r="A115" s="32" t="s">
        <v>332</v>
      </c>
      <c r="B115">
        <v>0.96116878123798499</v>
      </c>
      <c r="C115">
        <v>0.98039215686274495</v>
      </c>
      <c r="D115">
        <v>0.99152190539999996</v>
      </c>
      <c r="E115">
        <v>1.000108687</v>
      </c>
      <c r="F115">
        <v>1.013637806</v>
      </c>
      <c r="G115">
        <v>1.0303358279999999</v>
      </c>
      <c r="H115">
        <v>1.0402625089999999</v>
      </c>
      <c r="I115">
        <v>1.048324241</v>
      </c>
      <c r="J115">
        <v>1.056839919</v>
      </c>
      <c r="K115">
        <v>1.0680792130000001</v>
      </c>
      <c r="L115">
        <v>1.0851095310000001</v>
      </c>
      <c r="M115">
        <v>1.1032337910000001</v>
      </c>
      <c r="N115">
        <v>1.123080927</v>
      </c>
      <c r="O115">
        <v>1.1379703379999999</v>
      </c>
      <c r="P115">
        <v>1.155127496</v>
      </c>
      <c r="Q115">
        <v>1.175431235</v>
      </c>
      <c r="R115">
        <v>1.1964801599999999</v>
      </c>
      <c r="S115">
        <v>1.1898563950000001</v>
      </c>
      <c r="T115">
        <v>1.2152145480000001</v>
      </c>
      <c r="U115">
        <v>1.2399917199999999</v>
      </c>
      <c r="V115">
        <v>1.263736295</v>
      </c>
      <c r="W115">
        <v>1.289403799</v>
      </c>
      <c r="X115">
        <v>1.316567437</v>
      </c>
      <c r="Y115">
        <v>1.3426895889999999</v>
      </c>
      <c r="Z115">
        <v>1.3693820210000001</v>
      </c>
      <c r="AA115">
        <v>1.396974919</v>
      </c>
      <c r="AB115">
        <v>1.425561794</v>
      </c>
      <c r="AC115">
        <v>1.455548359</v>
      </c>
      <c r="AD115">
        <v>1.485708802</v>
      </c>
      <c r="AE115">
        <v>1.5166704019999999</v>
      </c>
      <c r="AF115">
        <v>1.5484547769999999</v>
      </c>
      <c r="AG115">
        <v>1.580882616</v>
      </c>
      <c r="AH115">
        <v>1.6139431339999999</v>
      </c>
      <c r="AI115">
        <v>1.6476967920000001</v>
      </c>
      <c r="AJ115">
        <v>1.6826234090000001</v>
      </c>
      <c r="AK115">
        <v>1.7177631470000001</v>
      </c>
      <c r="AL115">
        <v>1.7541198170000001</v>
      </c>
      <c r="AM115">
        <v>1.7908635070000001</v>
      </c>
      <c r="AN115">
        <v>1.8287448850000001</v>
      </c>
      <c r="AO115">
        <v>1.867552544</v>
      </c>
      <c r="AP115">
        <v>1.9070800569999999</v>
      </c>
      <c r="AQ115">
        <v>1.9472786259999999</v>
      </c>
      <c r="AR115">
        <v>1.988214959</v>
      </c>
      <c r="AS115">
        <v>2.0299759979999998</v>
      </c>
      <c r="AT115">
        <v>2.0724970960000002</v>
      </c>
      <c r="AU115">
        <v>2.1157676479999998</v>
      </c>
      <c r="AV115">
        <v>2.1599319189999999</v>
      </c>
    </row>
    <row r="116" spans="1:48" x14ac:dyDescent="0.25">
      <c r="A116" s="32" t="s">
        <v>333</v>
      </c>
      <c r="B116">
        <v>0.96116878123798499</v>
      </c>
      <c r="C116">
        <v>0.98039215686274495</v>
      </c>
      <c r="D116">
        <v>0.99151869869999998</v>
      </c>
      <c r="E116">
        <v>1.000233921</v>
      </c>
      <c r="F116">
        <v>1.012397897</v>
      </c>
      <c r="G116">
        <v>1.029617596</v>
      </c>
      <c r="H116">
        <v>1.0401837940000001</v>
      </c>
      <c r="I116">
        <v>1.048987202</v>
      </c>
      <c r="J116">
        <v>1.058804208</v>
      </c>
      <c r="K116">
        <v>1.07132881</v>
      </c>
      <c r="L116">
        <v>1.086988858</v>
      </c>
      <c r="M116">
        <v>1.1102496209999999</v>
      </c>
      <c r="N116">
        <v>1.1255056459999999</v>
      </c>
      <c r="O116">
        <v>1.1422742809999999</v>
      </c>
      <c r="P116">
        <v>1.1588599669999999</v>
      </c>
      <c r="Q116">
        <v>1.17824372</v>
      </c>
      <c r="R116">
        <v>1.217284134</v>
      </c>
      <c r="S116">
        <v>1.2424356329999999</v>
      </c>
      <c r="T116">
        <v>1.2603019259999999</v>
      </c>
      <c r="U116">
        <v>1.284851271</v>
      </c>
      <c r="V116">
        <v>1.29105414</v>
      </c>
      <c r="W116">
        <v>1.3284450160000001</v>
      </c>
      <c r="X116">
        <v>1.385615869</v>
      </c>
      <c r="Y116">
        <v>1.4033019689999999</v>
      </c>
      <c r="Z116">
        <v>1.4280165440000001</v>
      </c>
      <c r="AA116">
        <v>1.456092967</v>
      </c>
      <c r="AB116">
        <v>1.4862191629999999</v>
      </c>
      <c r="AC116">
        <v>1.523292366</v>
      </c>
      <c r="AD116">
        <v>1.552995737</v>
      </c>
      <c r="AE116">
        <v>1.584996522</v>
      </c>
      <c r="AF116">
        <v>1.6175868010000001</v>
      </c>
      <c r="AG116">
        <v>1.6511323920000001</v>
      </c>
      <c r="AH116">
        <v>1.6832062029999999</v>
      </c>
      <c r="AI116">
        <v>1.7190640269999999</v>
      </c>
      <c r="AJ116">
        <v>1.756630551</v>
      </c>
      <c r="AK116">
        <v>1.793107166</v>
      </c>
      <c r="AL116">
        <v>1.8320269419999999</v>
      </c>
      <c r="AM116">
        <v>1.8701282539999999</v>
      </c>
      <c r="AN116">
        <v>1.910449399</v>
      </c>
      <c r="AO116">
        <v>1.9512134299999999</v>
      </c>
      <c r="AP116">
        <v>1.9929984249999999</v>
      </c>
      <c r="AQ116">
        <v>2.0335581949999999</v>
      </c>
      <c r="AR116">
        <v>2.0794889269999999</v>
      </c>
      <c r="AS116">
        <v>2.1237460779999999</v>
      </c>
      <c r="AT116">
        <v>2.1684147650000001</v>
      </c>
      <c r="AU116">
        <v>2.2144715320000001</v>
      </c>
      <c r="AV116">
        <v>2.2641664669999999</v>
      </c>
    </row>
    <row r="117" spans="1:48" x14ac:dyDescent="0.25">
      <c r="A117" s="32" t="s">
        <v>334</v>
      </c>
      <c r="B117">
        <v>0.96116878123798499</v>
      </c>
      <c r="C117">
        <v>0.98039215686274495</v>
      </c>
      <c r="D117">
        <v>0.99152042539999996</v>
      </c>
      <c r="E117">
        <v>1.0001738609999999</v>
      </c>
      <c r="F117">
        <v>1.0123895389999999</v>
      </c>
      <c r="G117">
        <v>1.0269621849999999</v>
      </c>
      <c r="H117">
        <v>1.040129109</v>
      </c>
      <c r="I117">
        <v>1.048993399</v>
      </c>
      <c r="J117">
        <v>1.059569419</v>
      </c>
      <c r="K117">
        <v>1.0757148489999999</v>
      </c>
      <c r="L117">
        <v>1.08974064</v>
      </c>
      <c r="M117">
        <v>1.1105916280000001</v>
      </c>
      <c r="N117">
        <v>1.1287496990000001</v>
      </c>
      <c r="O117">
        <v>1.143678119</v>
      </c>
      <c r="P117">
        <v>1.160195721</v>
      </c>
      <c r="Q117">
        <v>1.1810858339999999</v>
      </c>
      <c r="R117">
        <v>1.209206411</v>
      </c>
      <c r="S117">
        <v>1.2195623250000001</v>
      </c>
      <c r="T117">
        <v>1.2541884329999999</v>
      </c>
      <c r="U117">
        <v>1.2722618729999999</v>
      </c>
      <c r="V117">
        <v>1.301346025</v>
      </c>
      <c r="W117">
        <v>1.3299523550000001</v>
      </c>
      <c r="X117">
        <v>1.356057353</v>
      </c>
      <c r="Y117">
        <v>1.3797321629999999</v>
      </c>
      <c r="Z117">
        <v>1.407312777</v>
      </c>
      <c r="AA117">
        <v>1.437521949</v>
      </c>
      <c r="AB117">
        <v>1.4659444699999999</v>
      </c>
      <c r="AC117">
        <v>1.496217329</v>
      </c>
      <c r="AD117">
        <v>1.5283582469999999</v>
      </c>
      <c r="AE117">
        <v>1.5601009020000001</v>
      </c>
      <c r="AF117">
        <v>1.592476494</v>
      </c>
      <c r="AG117">
        <v>1.624744033</v>
      </c>
      <c r="AH117">
        <v>1.6563724150000001</v>
      </c>
      <c r="AI117">
        <v>1.6913748740000001</v>
      </c>
      <c r="AJ117">
        <v>1.72910001</v>
      </c>
      <c r="AK117">
        <v>1.7615805449999999</v>
      </c>
      <c r="AL117">
        <v>1.801759624</v>
      </c>
      <c r="AM117">
        <v>1.8358568790000001</v>
      </c>
      <c r="AN117">
        <v>1.8783502969999999</v>
      </c>
      <c r="AO117">
        <v>1.9177202820000001</v>
      </c>
      <c r="AP117">
        <v>1.957042266</v>
      </c>
      <c r="AQ117">
        <v>1.9990821729999999</v>
      </c>
      <c r="AR117">
        <v>2.042289061</v>
      </c>
      <c r="AS117">
        <v>2.0837824989999998</v>
      </c>
      <c r="AT117">
        <v>2.127338752</v>
      </c>
      <c r="AU117">
        <v>2.1718759049999998</v>
      </c>
      <c r="AV117">
        <v>2.217287265</v>
      </c>
    </row>
    <row r="118" spans="1:48" x14ac:dyDescent="0.25">
      <c r="A118" s="32" t="s">
        <v>335</v>
      </c>
      <c r="B118">
        <v>0.96116878123798499</v>
      </c>
      <c r="C118">
        <v>0.98039215686274495</v>
      </c>
      <c r="D118">
        <v>0.99152190539999996</v>
      </c>
      <c r="E118">
        <v>1.000108687</v>
      </c>
      <c r="F118">
        <v>1.013637806</v>
      </c>
      <c r="G118">
        <v>1.0303358279999999</v>
      </c>
      <c r="H118">
        <v>1.0402625089999999</v>
      </c>
      <c r="I118">
        <v>1.048324241</v>
      </c>
      <c r="J118">
        <v>1.056839919</v>
      </c>
      <c r="K118">
        <v>1.0680792130000001</v>
      </c>
      <c r="L118">
        <v>1.0851095310000001</v>
      </c>
      <c r="M118">
        <v>1.1032337910000001</v>
      </c>
      <c r="N118">
        <v>1.123080927</v>
      </c>
      <c r="O118">
        <v>1.1379703379999999</v>
      </c>
      <c r="P118">
        <v>1.155127496</v>
      </c>
      <c r="Q118">
        <v>1.175431235</v>
      </c>
      <c r="R118">
        <v>1.200182367</v>
      </c>
      <c r="S118">
        <v>1.2260866960000001</v>
      </c>
      <c r="T118">
        <v>1.2507933819999999</v>
      </c>
      <c r="U118">
        <v>1.2756988760000001</v>
      </c>
      <c r="V118">
        <v>1.3013313150000001</v>
      </c>
      <c r="W118">
        <v>1.3270778050000001</v>
      </c>
      <c r="X118">
        <v>1.353868399</v>
      </c>
      <c r="Y118">
        <v>1.3811668370000001</v>
      </c>
      <c r="Z118">
        <v>1.408726425</v>
      </c>
      <c r="AA118">
        <v>1.437633857</v>
      </c>
      <c r="AB118">
        <v>1.467243233</v>
      </c>
      <c r="AC118">
        <v>1.497496648</v>
      </c>
      <c r="AD118">
        <v>1.528039484</v>
      </c>
      <c r="AE118">
        <v>1.5592985020000001</v>
      </c>
      <c r="AF118">
        <v>1.59130686</v>
      </c>
      <c r="AG118">
        <v>1.6239680000000001</v>
      </c>
      <c r="AH118">
        <v>1.6571660539999999</v>
      </c>
      <c r="AI118">
        <v>1.6910383550000001</v>
      </c>
      <c r="AJ118">
        <v>1.726164198</v>
      </c>
      <c r="AK118">
        <v>1.7615065560000001</v>
      </c>
      <c r="AL118">
        <v>1.797999355</v>
      </c>
      <c r="AM118">
        <v>1.83525512</v>
      </c>
      <c r="AN118">
        <v>1.873681178</v>
      </c>
      <c r="AO118">
        <v>1.913028993</v>
      </c>
      <c r="AP118">
        <v>1.9529915</v>
      </c>
      <c r="AQ118">
        <v>1.9935390230000001</v>
      </c>
      <c r="AR118">
        <v>2.0347557909999998</v>
      </c>
      <c r="AS118">
        <v>2.0768735729999999</v>
      </c>
      <c r="AT118">
        <v>2.1197911669999998</v>
      </c>
      <c r="AU118">
        <v>2.1634890069999999</v>
      </c>
      <c r="AV118">
        <v>2.2080857300000001</v>
      </c>
    </row>
    <row r="119" spans="1:48" x14ac:dyDescent="0.25">
      <c r="A119" s="32" t="s">
        <v>336</v>
      </c>
      <c r="B119">
        <v>0.96116878123798499</v>
      </c>
      <c r="C119">
        <v>0.98039215686274495</v>
      </c>
      <c r="D119">
        <v>0.99152190539999996</v>
      </c>
      <c r="E119">
        <v>1.000108687</v>
      </c>
      <c r="F119">
        <v>1.013637806</v>
      </c>
      <c r="G119">
        <v>1.0303358279999999</v>
      </c>
      <c r="H119">
        <v>1.0402625089999999</v>
      </c>
      <c r="I119">
        <v>1.048324241</v>
      </c>
      <c r="J119">
        <v>1.056839919</v>
      </c>
      <c r="K119">
        <v>1.0680792130000001</v>
      </c>
      <c r="L119">
        <v>1.0851095310000001</v>
      </c>
      <c r="M119">
        <v>1.1032337910000001</v>
      </c>
      <c r="N119">
        <v>1.123080927</v>
      </c>
      <c r="O119">
        <v>1.1379703379999999</v>
      </c>
      <c r="P119">
        <v>1.155127496</v>
      </c>
      <c r="Q119">
        <v>1.175431235</v>
      </c>
      <c r="R119">
        <v>1.200811648</v>
      </c>
      <c r="S119">
        <v>1.226605336</v>
      </c>
      <c r="T119">
        <v>1.2520215480000001</v>
      </c>
      <c r="U119">
        <v>1.2782462859999999</v>
      </c>
      <c r="V119">
        <v>1.3045045710000001</v>
      </c>
      <c r="W119">
        <v>1.330886947</v>
      </c>
      <c r="X119">
        <v>1.358249024</v>
      </c>
      <c r="Y119">
        <v>1.386136861</v>
      </c>
      <c r="Z119">
        <v>1.4141810480000001</v>
      </c>
      <c r="AA119">
        <v>1.44290951</v>
      </c>
      <c r="AB119">
        <v>1.4725879879999999</v>
      </c>
      <c r="AC119">
        <v>1.504194802</v>
      </c>
      <c r="AD119">
        <v>1.5357703739999999</v>
      </c>
      <c r="AE119">
        <v>1.5680652820000001</v>
      </c>
      <c r="AF119">
        <v>1.601110523</v>
      </c>
      <c r="AG119">
        <v>1.634832536</v>
      </c>
      <c r="AH119">
        <v>1.6691829060000001</v>
      </c>
      <c r="AI119">
        <v>1.7041427819999999</v>
      </c>
      <c r="AJ119">
        <v>1.7404464500000001</v>
      </c>
      <c r="AK119">
        <v>1.7769345620000001</v>
      </c>
      <c r="AL119">
        <v>1.8147332410000001</v>
      </c>
      <c r="AM119">
        <v>1.853053091</v>
      </c>
      <c r="AN119">
        <v>1.8925186629999999</v>
      </c>
      <c r="AO119">
        <v>1.9330021529999999</v>
      </c>
      <c r="AP119">
        <v>1.9742555260000001</v>
      </c>
      <c r="AQ119">
        <v>2.0162494149999999</v>
      </c>
      <c r="AR119">
        <v>2.0590543690000001</v>
      </c>
      <c r="AS119">
        <v>2.1028470889999999</v>
      </c>
      <c r="AT119">
        <v>2.1474370700000001</v>
      </c>
      <c r="AU119">
        <v>2.1928482520000001</v>
      </c>
      <c r="AV119">
        <v>2.2392802860000001</v>
      </c>
    </row>
    <row r="120" spans="1:48" x14ac:dyDescent="0.25">
      <c r="A120" s="32" t="s">
        <v>337</v>
      </c>
      <c r="B120">
        <v>0.96116878123798499</v>
      </c>
      <c r="C120">
        <v>0.98039215686274495</v>
      </c>
      <c r="D120">
        <v>0.9897963903</v>
      </c>
      <c r="E120">
        <v>0.9928842162</v>
      </c>
      <c r="F120">
        <v>0.99976521129999996</v>
      </c>
      <c r="G120">
        <v>1.0117574</v>
      </c>
      <c r="H120">
        <v>1.0240165189999999</v>
      </c>
      <c r="I120">
        <v>1.032489942</v>
      </c>
      <c r="J120">
        <v>1.0402668909999999</v>
      </c>
      <c r="K120">
        <v>1.0505459539999999</v>
      </c>
      <c r="L120">
        <v>1.0654251770000001</v>
      </c>
      <c r="M120">
        <v>1.087166503</v>
      </c>
      <c r="N120">
        <v>1.1021962729999999</v>
      </c>
      <c r="O120">
        <v>1.114393239</v>
      </c>
      <c r="P120">
        <v>1.1271832559999999</v>
      </c>
      <c r="Q120">
        <v>1.141659438</v>
      </c>
      <c r="R120">
        <v>1.1649329079999999</v>
      </c>
      <c r="S120">
        <v>1.18790821</v>
      </c>
      <c r="T120">
        <v>1.2120233199999999</v>
      </c>
      <c r="U120">
        <v>1.236345381</v>
      </c>
      <c r="V120">
        <v>1.2611559290000001</v>
      </c>
      <c r="W120">
        <v>1.2864799010000001</v>
      </c>
      <c r="X120">
        <v>1.3128740219999999</v>
      </c>
      <c r="Y120">
        <v>1.3396427440000001</v>
      </c>
      <c r="Z120">
        <v>1.3669279750000001</v>
      </c>
      <c r="AA120">
        <v>1.3951045550000001</v>
      </c>
      <c r="AB120">
        <v>1.424128021</v>
      </c>
      <c r="AC120">
        <v>1.4542616399999999</v>
      </c>
      <c r="AD120">
        <v>1.4845003889999999</v>
      </c>
      <c r="AE120">
        <v>1.5153468379999999</v>
      </c>
      <c r="AF120">
        <v>1.5469389739999999</v>
      </c>
      <c r="AG120">
        <v>1.5791939779999999</v>
      </c>
      <c r="AH120">
        <v>1.612097546</v>
      </c>
      <c r="AI120">
        <v>1.6455909630000001</v>
      </c>
      <c r="AJ120">
        <v>1.6800628520000001</v>
      </c>
      <c r="AK120">
        <v>1.7150456119999999</v>
      </c>
      <c r="AL120">
        <v>1.75104668</v>
      </c>
      <c r="AM120">
        <v>1.787778603</v>
      </c>
      <c r="AN120">
        <v>1.8253056110000001</v>
      </c>
      <c r="AO120">
        <v>1.863762506</v>
      </c>
      <c r="AP120">
        <v>1.9030408679999999</v>
      </c>
      <c r="AQ120">
        <v>1.943056229</v>
      </c>
      <c r="AR120">
        <v>1.9837838130000001</v>
      </c>
      <c r="AS120">
        <v>2.025464639</v>
      </c>
      <c r="AT120">
        <v>2.0678803299999999</v>
      </c>
      <c r="AU120">
        <v>2.1110224930000001</v>
      </c>
      <c r="AV120">
        <v>2.1550729390000001</v>
      </c>
    </row>
    <row r="121" spans="1:48" x14ac:dyDescent="0.25">
      <c r="A121" s="32" t="s">
        <v>338</v>
      </c>
      <c r="B121">
        <v>0.96116878123798499</v>
      </c>
      <c r="C121">
        <v>0.98039215686274495</v>
      </c>
      <c r="D121">
        <v>0.99121898269999997</v>
      </c>
      <c r="E121">
        <v>0.990917885</v>
      </c>
      <c r="F121">
        <v>0.99263043269999995</v>
      </c>
      <c r="G121">
        <v>1.0044858699999999</v>
      </c>
      <c r="H121">
        <v>1.022345163</v>
      </c>
      <c r="I121">
        <v>1.035378664</v>
      </c>
      <c r="J121">
        <v>1.045822604</v>
      </c>
      <c r="K121">
        <v>1.056276687</v>
      </c>
      <c r="L121">
        <v>1.0741809680000001</v>
      </c>
      <c r="M121">
        <v>1.104406097</v>
      </c>
      <c r="N121">
        <v>1.1246426759999999</v>
      </c>
      <c r="O121">
        <v>1.137070638</v>
      </c>
      <c r="P121">
        <v>1.146506008</v>
      </c>
      <c r="Q121">
        <v>1.155625916</v>
      </c>
      <c r="R121">
        <v>1.1787338469999999</v>
      </c>
      <c r="S121">
        <v>1.2023214950000001</v>
      </c>
      <c r="T121">
        <v>1.2264057530000001</v>
      </c>
      <c r="U121">
        <v>1.251073713</v>
      </c>
      <c r="V121">
        <v>1.275934779</v>
      </c>
      <c r="W121">
        <v>1.301419654</v>
      </c>
      <c r="X121">
        <v>1.3280693450000001</v>
      </c>
      <c r="Y121">
        <v>1.3548813070000001</v>
      </c>
      <c r="Z121">
        <v>1.382129307</v>
      </c>
      <c r="AA121">
        <v>1.4101773449999999</v>
      </c>
      <c r="AB121">
        <v>1.439197241</v>
      </c>
      <c r="AC121">
        <v>1.469565126</v>
      </c>
      <c r="AD121">
        <v>1.4998363240000001</v>
      </c>
      <c r="AE121">
        <v>1.530671578</v>
      </c>
      <c r="AF121">
        <v>1.5623210679999999</v>
      </c>
      <c r="AG121">
        <v>1.5947565699999999</v>
      </c>
      <c r="AH121">
        <v>1.627978253</v>
      </c>
      <c r="AI121">
        <v>1.661730972</v>
      </c>
      <c r="AJ121">
        <v>1.6963159809999999</v>
      </c>
      <c r="AK121">
        <v>1.7315827610000001</v>
      </c>
      <c r="AL121">
        <v>1.7677667530000001</v>
      </c>
      <c r="AM121">
        <v>1.8049512999999999</v>
      </c>
      <c r="AN121">
        <v>1.8425956889999999</v>
      </c>
      <c r="AO121">
        <v>1.8811177240000001</v>
      </c>
      <c r="AP121">
        <v>1.920557512</v>
      </c>
      <c r="AQ121">
        <v>1.9607395480000001</v>
      </c>
      <c r="AR121">
        <v>2.0016354500000002</v>
      </c>
      <c r="AS121">
        <v>2.0437113619999998</v>
      </c>
      <c r="AT121">
        <v>2.0865695780000002</v>
      </c>
      <c r="AU121">
        <v>2.1301481409999998</v>
      </c>
      <c r="AV121">
        <v>2.1746866169999999</v>
      </c>
    </row>
    <row r="122" spans="1:48" x14ac:dyDescent="0.25">
      <c r="A122" s="32" t="s">
        <v>238</v>
      </c>
      <c r="B122">
        <v>0.96116878123798499</v>
      </c>
      <c r="C122">
        <v>0.98039215686274495</v>
      </c>
      <c r="D122">
        <v>0.99301885570000004</v>
      </c>
      <c r="E122">
        <v>1.0009922570000001</v>
      </c>
      <c r="F122">
        <v>1.01401089</v>
      </c>
      <c r="G122">
        <v>1.0294820280000001</v>
      </c>
      <c r="H122">
        <v>1.0419453380000001</v>
      </c>
      <c r="I122">
        <v>1.0497737949999999</v>
      </c>
      <c r="J122">
        <v>1.057149318</v>
      </c>
      <c r="K122">
        <v>1.068398365</v>
      </c>
      <c r="L122">
        <v>1.0803851</v>
      </c>
      <c r="M122">
        <v>1.0961167409999999</v>
      </c>
      <c r="N122">
        <v>1.1104151529999999</v>
      </c>
      <c r="O122">
        <v>1.127184282</v>
      </c>
      <c r="P122">
        <v>1.1462910850000001</v>
      </c>
      <c r="Q122">
        <v>1.1665336230000001</v>
      </c>
      <c r="R122">
        <v>1.189663218</v>
      </c>
      <c r="S122">
        <v>1.2133727700000001</v>
      </c>
      <c r="T122">
        <v>1.2376037600000001</v>
      </c>
      <c r="U122">
        <v>1.2623296020000001</v>
      </c>
      <c r="V122">
        <v>1.2872131449999999</v>
      </c>
      <c r="W122">
        <v>1.312782253</v>
      </c>
      <c r="X122">
        <v>1.339497057</v>
      </c>
      <c r="Y122">
        <v>1.3669097130000001</v>
      </c>
      <c r="Z122">
        <v>1.39508231</v>
      </c>
      <c r="AA122">
        <v>1.424307598</v>
      </c>
      <c r="AB122">
        <v>1.4544130900000001</v>
      </c>
      <c r="AC122">
        <v>1.485444797</v>
      </c>
      <c r="AD122">
        <v>1.51652951</v>
      </c>
      <c r="AE122">
        <v>1.548178141</v>
      </c>
      <c r="AF122">
        <v>1.5805025989999999</v>
      </c>
      <c r="AG122">
        <v>1.6134009650000001</v>
      </c>
      <c r="AH122">
        <v>1.646880914</v>
      </c>
      <c r="AI122">
        <v>1.6809587800000001</v>
      </c>
      <c r="AJ122">
        <v>1.7163861300000001</v>
      </c>
      <c r="AK122">
        <v>1.751803091</v>
      </c>
      <c r="AL122">
        <v>1.788626974</v>
      </c>
      <c r="AM122">
        <v>1.825735965</v>
      </c>
      <c r="AN122">
        <v>1.8641845699999999</v>
      </c>
      <c r="AO122">
        <v>1.9035725610000001</v>
      </c>
      <c r="AP122">
        <v>1.943599949</v>
      </c>
      <c r="AQ122">
        <v>1.9843119650000001</v>
      </c>
      <c r="AR122">
        <v>2.0257664540000002</v>
      </c>
      <c r="AS122">
        <v>2.0680953660000001</v>
      </c>
      <c r="AT122">
        <v>2.1111767339999998</v>
      </c>
      <c r="AU122">
        <v>2.1549993000000001</v>
      </c>
      <c r="AV122">
        <v>2.1997041469999998</v>
      </c>
    </row>
    <row r="123" spans="1:48" x14ac:dyDescent="0.25">
      <c r="A123" s="32" t="s">
        <v>239</v>
      </c>
      <c r="B123">
        <v>0.96116878123798499</v>
      </c>
      <c r="C123">
        <v>0.98039215686274495</v>
      </c>
      <c r="D123">
        <v>0.99301885570000004</v>
      </c>
      <c r="E123">
        <v>1.0009922570000001</v>
      </c>
      <c r="F123">
        <v>1.01401089</v>
      </c>
      <c r="G123">
        <v>1.0294820280000001</v>
      </c>
      <c r="H123">
        <v>1.0419453380000001</v>
      </c>
      <c r="I123">
        <v>1.0497737949999999</v>
      </c>
      <c r="J123">
        <v>1.057149318</v>
      </c>
      <c r="K123">
        <v>1.068398365</v>
      </c>
      <c r="L123">
        <v>1.0803851</v>
      </c>
      <c r="M123">
        <v>1.0961167409999999</v>
      </c>
      <c r="N123">
        <v>1.1104151529999999</v>
      </c>
      <c r="O123">
        <v>1.127184282</v>
      </c>
      <c r="P123">
        <v>1.1462910850000001</v>
      </c>
      <c r="Q123">
        <v>1.1665336230000001</v>
      </c>
      <c r="R123">
        <v>1.189663218</v>
      </c>
      <c r="S123">
        <v>1.2133727700000001</v>
      </c>
      <c r="T123">
        <v>1.2376037600000001</v>
      </c>
      <c r="U123">
        <v>1.2623296020000001</v>
      </c>
      <c r="V123">
        <v>1.2872131449999999</v>
      </c>
      <c r="W123">
        <v>1.312782253</v>
      </c>
      <c r="X123">
        <v>1.339497057</v>
      </c>
      <c r="Y123">
        <v>1.3669097130000001</v>
      </c>
      <c r="Z123">
        <v>1.39508231</v>
      </c>
      <c r="AA123">
        <v>1.424307598</v>
      </c>
      <c r="AB123">
        <v>1.4544130900000001</v>
      </c>
      <c r="AC123">
        <v>1.485444797</v>
      </c>
      <c r="AD123">
        <v>1.51652951</v>
      </c>
      <c r="AE123">
        <v>1.548178141</v>
      </c>
      <c r="AF123">
        <v>1.5805025989999999</v>
      </c>
      <c r="AG123">
        <v>1.6134009650000001</v>
      </c>
      <c r="AH123">
        <v>1.646880914</v>
      </c>
      <c r="AI123">
        <v>1.6809587800000001</v>
      </c>
      <c r="AJ123">
        <v>1.7163861300000001</v>
      </c>
      <c r="AK123">
        <v>1.751803091</v>
      </c>
      <c r="AL123">
        <v>1.788626974</v>
      </c>
      <c r="AM123">
        <v>1.825735965</v>
      </c>
      <c r="AN123">
        <v>1.8641845699999999</v>
      </c>
      <c r="AO123">
        <v>1.9035725610000001</v>
      </c>
      <c r="AP123">
        <v>1.943599949</v>
      </c>
      <c r="AQ123">
        <v>1.9843119650000001</v>
      </c>
      <c r="AR123">
        <v>2.0257664540000002</v>
      </c>
      <c r="AS123">
        <v>2.0680953660000001</v>
      </c>
      <c r="AT123">
        <v>2.1111767339999998</v>
      </c>
      <c r="AU123">
        <v>2.1549993000000001</v>
      </c>
      <c r="AV123">
        <v>2.1997041469999998</v>
      </c>
    </row>
    <row r="124" spans="1:48" x14ac:dyDescent="0.25">
      <c r="A124" s="32" t="s">
        <v>240</v>
      </c>
      <c r="B124">
        <v>0.96116878123798499</v>
      </c>
      <c r="C124">
        <v>0.98039215686274495</v>
      </c>
      <c r="D124">
        <v>0.99301885570000004</v>
      </c>
      <c r="E124">
        <v>1.0009922570000001</v>
      </c>
      <c r="F124">
        <v>1.01401089</v>
      </c>
      <c r="G124">
        <v>1.0294820280000001</v>
      </c>
      <c r="H124">
        <v>1.0419453380000001</v>
      </c>
      <c r="I124">
        <v>1.0497737949999999</v>
      </c>
      <c r="J124">
        <v>1.057149318</v>
      </c>
      <c r="K124">
        <v>1.068398365</v>
      </c>
      <c r="L124">
        <v>1.0803851</v>
      </c>
      <c r="M124">
        <v>1.0961167409999999</v>
      </c>
      <c r="N124">
        <v>1.1104151529999999</v>
      </c>
      <c r="O124">
        <v>1.127184282</v>
      </c>
      <c r="P124">
        <v>1.1462910850000001</v>
      </c>
      <c r="Q124">
        <v>1.1665336230000001</v>
      </c>
      <c r="R124">
        <v>1.189663218</v>
      </c>
      <c r="S124">
        <v>1.2133727700000001</v>
      </c>
      <c r="T124">
        <v>1.2376037600000001</v>
      </c>
      <c r="U124">
        <v>1.2623296020000001</v>
      </c>
      <c r="V124">
        <v>1.2872131449999999</v>
      </c>
      <c r="W124">
        <v>1.312782253</v>
      </c>
      <c r="X124">
        <v>1.339497057</v>
      </c>
      <c r="Y124">
        <v>1.3669097130000001</v>
      </c>
      <c r="Z124">
        <v>1.39508231</v>
      </c>
      <c r="AA124">
        <v>1.424307598</v>
      </c>
      <c r="AB124">
        <v>1.4544130900000001</v>
      </c>
      <c r="AC124">
        <v>1.485444797</v>
      </c>
      <c r="AD124">
        <v>1.51652951</v>
      </c>
      <c r="AE124">
        <v>1.548178141</v>
      </c>
      <c r="AF124">
        <v>1.5805025989999999</v>
      </c>
      <c r="AG124">
        <v>1.6134009650000001</v>
      </c>
      <c r="AH124">
        <v>1.646880914</v>
      </c>
      <c r="AI124">
        <v>1.6809587800000001</v>
      </c>
      <c r="AJ124">
        <v>1.7163861300000001</v>
      </c>
      <c r="AK124">
        <v>1.751803091</v>
      </c>
      <c r="AL124">
        <v>1.788626974</v>
      </c>
      <c r="AM124">
        <v>1.825735965</v>
      </c>
      <c r="AN124">
        <v>1.8641845699999999</v>
      </c>
      <c r="AO124">
        <v>1.9035725610000001</v>
      </c>
      <c r="AP124">
        <v>1.943599949</v>
      </c>
      <c r="AQ124">
        <v>1.9843119650000001</v>
      </c>
      <c r="AR124">
        <v>2.0257664540000002</v>
      </c>
      <c r="AS124">
        <v>2.0680953660000001</v>
      </c>
      <c r="AT124">
        <v>2.1111767339999998</v>
      </c>
      <c r="AU124">
        <v>2.1549993000000001</v>
      </c>
      <c r="AV124">
        <v>2.1997041469999998</v>
      </c>
    </row>
    <row r="125" spans="1:48" x14ac:dyDescent="0.25">
      <c r="A125" s="32" t="s">
        <v>241</v>
      </c>
      <c r="B125">
        <v>0.96116878123798499</v>
      </c>
      <c r="C125">
        <v>0.98039215686274495</v>
      </c>
      <c r="D125">
        <v>0.99236610439999995</v>
      </c>
      <c r="E125">
        <v>0.99831215839999998</v>
      </c>
      <c r="F125">
        <v>1.0085502829999999</v>
      </c>
      <c r="G125">
        <v>1.023166523</v>
      </c>
      <c r="H125">
        <v>1.036608159</v>
      </c>
      <c r="I125">
        <v>1.045551874</v>
      </c>
      <c r="J125">
        <v>1.053732833</v>
      </c>
      <c r="K125">
        <v>1.0647087989999999</v>
      </c>
      <c r="L125">
        <v>1.0782345820000001</v>
      </c>
      <c r="M125">
        <v>1.097461391</v>
      </c>
      <c r="N125">
        <v>1.113089964</v>
      </c>
      <c r="O125">
        <v>1.1283652740000001</v>
      </c>
      <c r="P125">
        <v>1.14472723</v>
      </c>
      <c r="Q125">
        <v>1.1624178169999999</v>
      </c>
      <c r="R125">
        <v>1.185515645</v>
      </c>
      <c r="S125">
        <v>1.2091747960000001</v>
      </c>
      <c r="T125">
        <v>1.233336344</v>
      </c>
      <c r="U125">
        <v>1.2580041179999999</v>
      </c>
      <c r="V125">
        <v>1.282872142</v>
      </c>
      <c r="W125">
        <v>1.3084130899999999</v>
      </c>
      <c r="X125">
        <v>1.335052154</v>
      </c>
      <c r="Y125">
        <v>1.362235332</v>
      </c>
      <c r="Z125">
        <v>1.390077016</v>
      </c>
      <c r="AA125">
        <v>1.4189116209999999</v>
      </c>
      <c r="AB125">
        <v>1.448648639</v>
      </c>
      <c r="AC125">
        <v>1.4793886030000001</v>
      </c>
      <c r="AD125">
        <v>1.510195288</v>
      </c>
      <c r="AE125">
        <v>1.541585875</v>
      </c>
      <c r="AF125">
        <v>1.573701405</v>
      </c>
      <c r="AG125">
        <v>1.6064489769999999</v>
      </c>
      <c r="AH125">
        <v>1.63982637</v>
      </c>
      <c r="AI125">
        <v>1.6737944010000001</v>
      </c>
      <c r="AJ125">
        <v>1.7089731269999999</v>
      </c>
      <c r="AK125">
        <v>1.7443346120000001</v>
      </c>
      <c r="AL125">
        <v>1.7809639260000001</v>
      </c>
      <c r="AM125">
        <v>1.818052467</v>
      </c>
      <c r="AN125">
        <v>1.8562573630000001</v>
      </c>
      <c r="AO125">
        <v>1.895386257</v>
      </c>
      <c r="AP125">
        <v>1.9352284980000001</v>
      </c>
      <c r="AQ125">
        <v>1.975774366</v>
      </c>
      <c r="AR125">
        <v>2.017059588</v>
      </c>
      <c r="AS125">
        <v>2.0592768819999998</v>
      </c>
      <c r="AT125">
        <v>2.1022492339999999</v>
      </c>
      <c r="AU125">
        <v>2.1459567850000001</v>
      </c>
      <c r="AV125">
        <v>2.1905654079999999</v>
      </c>
    </row>
    <row r="126" spans="1:48" x14ac:dyDescent="0.25">
      <c r="A126" s="32" t="s">
        <v>242</v>
      </c>
      <c r="B126">
        <v>0.96116878123798499</v>
      </c>
      <c r="C126">
        <v>0.98039215686274495</v>
      </c>
      <c r="D126">
        <v>0.99236610439999995</v>
      </c>
      <c r="E126">
        <v>0.99831215839999998</v>
      </c>
      <c r="F126">
        <v>1.0085502829999999</v>
      </c>
      <c r="G126">
        <v>1.023166523</v>
      </c>
      <c r="H126">
        <v>1.036608159</v>
      </c>
      <c r="I126">
        <v>1.045551874</v>
      </c>
      <c r="J126">
        <v>1.053732833</v>
      </c>
      <c r="K126">
        <v>1.0647087989999999</v>
      </c>
      <c r="L126">
        <v>1.0782345820000001</v>
      </c>
      <c r="M126">
        <v>1.097461391</v>
      </c>
      <c r="N126">
        <v>1.113089964</v>
      </c>
      <c r="O126">
        <v>1.1283652740000001</v>
      </c>
      <c r="P126">
        <v>1.14472723</v>
      </c>
      <c r="Q126">
        <v>1.1624178169999999</v>
      </c>
      <c r="R126">
        <v>1.185515645</v>
      </c>
      <c r="S126">
        <v>1.2091747960000001</v>
      </c>
      <c r="T126">
        <v>1.233336344</v>
      </c>
      <c r="U126">
        <v>1.2580041179999999</v>
      </c>
      <c r="V126">
        <v>1.282872142</v>
      </c>
      <c r="W126">
        <v>1.3084130899999999</v>
      </c>
      <c r="X126">
        <v>1.335052154</v>
      </c>
      <c r="Y126">
        <v>1.362235332</v>
      </c>
      <c r="Z126">
        <v>1.390077016</v>
      </c>
      <c r="AA126">
        <v>1.4189116209999999</v>
      </c>
      <c r="AB126">
        <v>1.448648639</v>
      </c>
      <c r="AC126">
        <v>1.4793886030000001</v>
      </c>
      <c r="AD126">
        <v>1.510195288</v>
      </c>
      <c r="AE126">
        <v>1.541585875</v>
      </c>
      <c r="AF126">
        <v>1.573701405</v>
      </c>
      <c r="AG126">
        <v>1.6064489769999999</v>
      </c>
      <c r="AH126">
        <v>1.63982637</v>
      </c>
      <c r="AI126">
        <v>1.6737944010000001</v>
      </c>
      <c r="AJ126">
        <v>1.7089731269999999</v>
      </c>
      <c r="AK126">
        <v>1.7443346120000001</v>
      </c>
      <c r="AL126">
        <v>1.7809639260000001</v>
      </c>
      <c r="AM126">
        <v>1.818052467</v>
      </c>
      <c r="AN126">
        <v>1.8562573630000001</v>
      </c>
      <c r="AO126">
        <v>1.895386257</v>
      </c>
      <c r="AP126">
        <v>1.9352284980000001</v>
      </c>
      <c r="AQ126">
        <v>1.975774366</v>
      </c>
      <c r="AR126">
        <v>2.017059588</v>
      </c>
      <c r="AS126">
        <v>2.0592768819999998</v>
      </c>
      <c r="AT126">
        <v>2.1022492339999999</v>
      </c>
      <c r="AU126">
        <v>2.1459567850000001</v>
      </c>
      <c r="AV126">
        <v>2.1905654079999999</v>
      </c>
    </row>
    <row r="127" spans="1:48" x14ac:dyDescent="0.25">
      <c r="A127" s="32" t="s">
        <v>243</v>
      </c>
      <c r="B127">
        <v>0.96116878123798499</v>
      </c>
      <c r="C127">
        <v>0.98039215686274495</v>
      </c>
      <c r="D127">
        <v>0.99236610439999995</v>
      </c>
      <c r="E127">
        <v>0.99831215839999998</v>
      </c>
      <c r="F127">
        <v>1.0085502829999999</v>
      </c>
      <c r="G127">
        <v>1.023166523</v>
      </c>
      <c r="H127">
        <v>1.036608159</v>
      </c>
      <c r="I127">
        <v>1.045551874</v>
      </c>
      <c r="J127">
        <v>1.053732833</v>
      </c>
      <c r="K127">
        <v>1.0647087989999999</v>
      </c>
      <c r="L127">
        <v>1.0782345820000001</v>
      </c>
      <c r="M127">
        <v>1.097461391</v>
      </c>
      <c r="N127">
        <v>1.113089964</v>
      </c>
      <c r="O127">
        <v>1.1283652740000001</v>
      </c>
      <c r="P127">
        <v>1.14472723</v>
      </c>
      <c r="Q127">
        <v>1.1624178169999999</v>
      </c>
      <c r="R127">
        <v>1.185515645</v>
      </c>
      <c r="S127">
        <v>1.2091747960000001</v>
      </c>
      <c r="T127">
        <v>1.233336344</v>
      </c>
      <c r="U127">
        <v>1.2580041179999999</v>
      </c>
      <c r="V127">
        <v>1.282872142</v>
      </c>
      <c r="W127">
        <v>1.3084130899999999</v>
      </c>
      <c r="X127">
        <v>1.335052154</v>
      </c>
      <c r="Y127">
        <v>1.362235332</v>
      </c>
      <c r="Z127">
        <v>1.390077016</v>
      </c>
      <c r="AA127">
        <v>1.4189116209999999</v>
      </c>
      <c r="AB127">
        <v>1.448648639</v>
      </c>
      <c r="AC127">
        <v>1.4793886030000001</v>
      </c>
      <c r="AD127">
        <v>1.510195288</v>
      </c>
      <c r="AE127">
        <v>1.541585875</v>
      </c>
      <c r="AF127">
        <v>1.573701405</v>
      </c>
      <c r="AG127">
        <v>1.6064489769999999</v>
      </c>
      <c r="AH127">
        <v>1.63982637</v>
      </c>
      <c r="AI127">
        <v>1.6737944010000001</v>
      </c>
      <c r="AJ127">
        <v>1.7089731269999999</v>
      </c>
      <c r="AK127">
        <v>1.7443346120000001</v>
      </c>
      <c r="AL127">
        <v>1.7809639260000001</v>
      </c>
      <c r="AM127">
        <v>1.818052467</v>
      </c>
      <c r="AN127">
        <v>1.8562573630000001</v>
      </c>
      <c r="AO127">
        <v>1.895386257</v>
      </c>
      <c r="AP127">
        <v>1.9352284980000001</v>
      </c>
      <c r="AQ127">
        <v>1.975774366</v>
      </c>
      <c r="AR127">
        <v>2.017059588</v>
      </c>
      <c r="AS127">
        <v>2.0592768819999998</v>
      </c>
      <c r="AT127">
        <v>2.1022492339999999</v>
      </c>
      <c r="AU127">
        <v>2.1459567850000001</v>
      </c>
      <c r="AV127">
        <v>2.1905654079999999</v>
      </c>
    </row>
    <row r="128" spans="1:48" x14ac:dyDescent="0.25">
      <c r="A128" s="32" t="s">
        <v>244</v>
      </c>
      <c r="B128">
        <v>0.96116878123798499</v>
      </c>
      <c r="C128">
        <v>0.98039215686274495</v>
      </c>
      <c r="D128">
        <v>0.99236610439999995</v>
      </c>
      <c r="E128">
        <v>0.99831215839999998</v>
      </c>
      <c r="F128">
        <v>1.0085502829999999</v>
      </c>
      <c r="G128">
        <v>1.023166523</v>
      </c>
      <c r="H128">
        <v>1.036608159</v>
      </c>
      <c r="I128">
        <v>1.045551874</v>
      </c>
      <c r="J128">
        <v>1.053732833</v>
      </c>
      <c r="K128">
        <v>1.0647087989999999</v>
      </c>
      <c r="L128">
        <v>1.0782345820000001</v>
      </c>
      <c r="M128">
        <v>1.097461391</v>
      </c>
      <c r="N128">
        <v>1.113089964</v>
      </c>
      <c r="O128">
        <v>1.1283652740000001</v>
      </c>
      <c r="P128">
        <v>1.14472723</v>
      </c>
      <c r="Q128">
        <v>1.1624178169999999</v>
      </c>
      <c r="R128">
        <v>1.185515645</v>
      </c>
      <c r="S128">
        <v>1.2091747960000001</v>
      </c>
      <c r="T128">
        <v>1.233336344</v>
      </c>
      <c r="U128">
        <v>1.2580041179999999</v>
      </c>
      <c r="V128">
        <v>1.282872142</v>
      </c>
      <c r="W128">
        <v>1.3084130899999999</v>
      </c>
      <c r="X128">
        <v>1.335052154</v>
      </c>
      <c r="Y128">
        <v>1.362235332</v>
      </c>
      <c r="Z128">
        <v>1.390077016</v>
      </c>
      <c r="AA128">
        <v>1.4189116209999999</v>
      </c>
      <c r="AB128">
        <v>1.448648639</v>
      </c>
      <c r="AC128">
        <v>1.4793886030000001</v>
      </c>
      <c r="AD128">
        <v>1.510195288</v>
      </c>
      <c r="AE128">
        <v>1.541585875</v>
      </c>
      <c r="AF128">
        <v>1.573701405</v>
      </c>
      <c r="AG128">
        <v>1.6064489769999999</v>
      </c>
      <c r="AH128">
        <v>1.63982637</v>
      </c>
      <c r="AI128">
        <v>1.6737944010000001</v>
      </c>
      <c r="AJ128">
        <v>1.7089731269999999</v>
      </c>
      <c r="AK128">
        <v>1.7443346120000001</v>
      </c>
      <c r="AL128">
        <v>1.7809639260000001</v>
      </c>
      <c r="AM128">
        <v>1.818052467</v>
      </c>
      <c r="AN128">
        <v>1.8562573630000001</v>
      </c>
      <c r="AO128">
        <v>1.895386257</v>
      </c>
      <c r="AP128">
        <v>1.9352284980000001</v>
      </c>
      <c r="AQ128">
        <v>1.975774366</v>
      </c>
      <c r="AR128">
        <v>2.017059588</v>
      </c>
      <c r="AS128">
        <v>2.0592768819999998</v>
      </c>
      <c r="AT128">
        <v>2.1022492339999999</v>
      </c>
      <c r="AU128">
        <v>2.1459567850000001</v>
      </c>
      <c r="AV128">
        <v>2.1905654079999999</v>
      </c>
    </row>
    <row r="129" spans="1:48" x14ac:dyDescent="0.25">
      <c r="A129" s="32" t="s">
        <v>245</v>
      </c>
      <c r="B129">
        <v>0.96116878123798499</v>
      </c>
      <c r="C129">
        <v>0.98039215686274495</v>
      </c>
      <c r="D129">
        <v>0.99236610439999995</v>
      </c>
      <c r="E129">
        <v>0.99831215839999998</v>
      </c>
      <c r="F129">
        <v>1.0085502829999999</v>
      </c>
      <c r="G129">
        <v>1.023166523</v>
      </c>
      <c r="H129">
        <v>1.036608159</v>
      </c>
      <c r="I129">
        <v>1.045551874</v>
      </c>
      <c r="J129">
        <v>1.053732833</v>
      </c>
      <c r="K129">
        <v>1.0647087989999999</v>
      </c>
      <c r="L129">
        <v>1.0782345820000001</v>
      </c>
      <c r="M129">
        <v>1.097461391</v>
      </c>
      <c r="N129">
        <v>1.113089964</v>
      </c>
      <c r="O129">
        <v>1.1283652740000001</v>
      </c>
      <c r="P129">
        <v>1.14472723</v>
      </c>
      <c r="Q129">
        <v>1.1624178169999999</v>
      </c>
      <c r="R129">
        <v>1.185515645</v>
      </c>
      <c r="S129">
        <v>1.2091747960000001</v>
      </c>
      <c r="T129">
        <v>1.233336344</v>
      </c>
      <c r="U129">
        <v>1.2580041179999999</v>
      </c>
      <c r="V129">
        <v>1.282872142</v>
      </c>
      <c r="W129">
        <v>1.3084130899999999</v>
      </c>
      <c r="X129">
        <v>1.335052154</v>
      </c>
      <c r="Y129">
        <v>1.362235332</v>
      </c>
      <c r="Z129">
        <v>1.390077016</v>
      </c>
      <c r="AA129">
        <v>1.4189116209999999</v>
      </c>
      <c r="AB129">
        <v>1.448648639</v>
      </c>
      <c r="AC129">
        <v>1.4793886030000001</v>
      </c>
      <c r="AD129">
        <v>1.510195288</v>
      </c>
      <c r="AE129">
        <v>1.541585875</v>
      </c>
      <c r="AF129">
        <v>1.573701405</v>
      </c>
      <c r="AG129">
        <v>1.6064489769999999</v>
      </c>
      <c r="AH129">
        <v>1.63982637</v>
      </c>
      <c r="AI129">
        <v>1.6737944010000001</v>
      </c>
      <c r="AJ129">
        <v>1.7089731269999999</v>
      </c>
      <c r="AK129">
        <v>1.7443346120000001</v>
      </c>
      <c r="AL129">
        <v>1.7809639260000001</v>
      </c>
      <c r="AM129">
        <v>1.818052467</v>
      </c>
      <c r="AN129">
        <v>1.8562573630000001</v>
      </c>
      <c r="AO129">
        <v>1.895386257</v>
      </c>
      <c r="AP129">
        <v>1.9352284980000001</v>
      </c>
      <c r="AQ129">
        <v>1.975774366</v>
      </c>
      <c r="AR129">
        <v>2.017059588</v>
      </c>
      <c r="AS129">
        <v>2.0592768819999998</v>
      </c>
      <c r="AT129">
        <v>2.1022492339999999</v>
      </c>
      <c r="AU129">
        <v>2.1459567850000001</v>
      </c>
      <c r="AV129">
        <v>2.1905654079999999</v>
      </c>
    </row>
    <row r="130" spans="1:48" x14ac:dyDescent="0.25">
      <c r="A130" s="32" t="s">
        <v>246</v>
      </c>
      <c r="B130">
        <v>0.96116878123798499</v>
      </c>
      <c r="C130">
        <v>0.98039215686274495</v>
      </c>
      <c r="D130">
        <v>0.99236610439999995</v>
      </c>
      <c r="E130">
        <v>0.99831215839999998</v>
      </c>
      <c r="F130">
        <v>1.0085502829999999</v>
      </c>
      <c r="G130">
        <v>1.023166523</v>
      </c>
      <c r="H130">
        <v>1.036608159</v>
      </c>
      <c r="I130">
        <v>1.045551874</v>
      </c>
      <c r="J130">
        <v>1.053732833</v>
      </c>
      <c r="K130">
        <v>1.0647087989999999</v>
      </c>
      <c r="L130">
        <v>1.0782345820000001</v>
      </c>
      <c r="M130">
        <v>1.097461391</v>
      </c>
      <c r="N130">
        <v>1.113089964</v>
      </c>
      <c r="O130">
        <v>1.1283652740000001</v>
      </c>
      <c r="P130">
        <v>1.14472723</v>
      </c>
      <c r="Q130">
        <v>1.1624178169999999</v>
      </c>
      <c r="R130">
        <v>1.185515645</v>
      </c>
      <c r="S130">
        <v>1.2091747960000001</v>
      </c>
      <c r="T130">
        <v>1.233336344</v>
      </c>
      <c r="U130">
        <v>1.2580041179999999</v>
      </c>
      <c r="V130">
        <v>1.282872142</v>
      </c>
      <c r="W130">
        <v>1.3084130899999999</v>
      </c>
      <c r="X130">
        <v>1.335052154</v>
      </c>
      <c r="Y130">
        <v>1.362235332</v>
      </c>
      <c r="Z130">
        <v>1.390077016</v>
      </c>
      <c r="AA130">
        <v>1.4189116209999999</v>
      </c>
      <c r="AB130">
        <v>1.448648639</v>
      </c>
      <c r="AC130">
        <v>1.4793886030000001</v>
      </c>
      <c r="AD130">
        <v>1.510195288</v>
      </c>
      <c r="AE130">
        <v>1.541585875</v>
      </c>
      <c r="AF130">
        <v>1.573701405</v>
      </c>
      <c r="AG130">
        <v>1.6064489769999999</v>
      </c>
      <c r="AH130">
        <v>1.63982637</v>
      </c>
      <c r="AI130">
        <v>1.6737944010000001</v>
      </c>
      <c r="AJ130">
        <v>1.7089731269999999</v>
      </c>
      <c r="AK130">
        <v>1.7443346120000001</v>
      </c>
      <c r="AL130">
        <v>1.7809639260000001</v>
      </c>
      <c r="AM130">
        <v>1.818052467</v>
      </c>
      <c r="AN130">
        <v>1.8562573630000001</v>
      </c>
      <c r="AO130">
        <v>1.895386257</v>
      </c>
      <c r="AP130">
        <v>1.9352284980000001</v>
      </c>
      <c r="AQ130">
        <v>1.975774366</v>
      </c>
      <c r="AR130">
        <v>2.017059588</v>
      </c>
      <c r="AS130">
        <v>2.0592768819999998</v>
      </c>
      <c r="AT130">
        <v>2.1022492339999999</v>
      </c>
      <c r="AU130">
        <v>2.1459567850000001</v>
      </c>
      <c r="AV130">
        <v>2.1905654079999999</v>
      </c>
    </row>
    <row r="131" spans="1:48" x14ac:dyDescent="0.25">
      <c r="A131" s="32" t="s">
        <v>247</v>
      </c>
      <c r="B131">
        <v>0.96116878123798499</v>
      </c>
      <c r="C131">
        <v>0.98039215686274495</v>
      </c>
      <c r="D131">
        <v>0.99236610439999995</v>
      </c>
      <c r="E131">
        <v>0.99831215839999998</v>
      </c>
      <c r="F131">
        <v>1.0085502829999999</v>
      </c>
      <c r="G131">
        <v>1.023166523</v>
      </c>
      <c r="H131">
        <v>1.036608159</v>
      </c>
      <c r="I131">
        <v>1.045551874</v>
      </c>
      <c r="J131">
        <v>1.053732833</v>
      </c>
      <c r="K131">
        <v>1.0647087989999999</v>
      </c>
      <c r="L131">
        <v>1.0782345820000001</v>
      </c>
      <c r="M131">
        <v>1.097461391</v>
      </c>
      <c r="N131">
        <v>1.113089964</v>
      </c>
      <c r="O131">
        <v>1.1283652740000001</v>
      </c>
      <c r="P131">
        <v>1.14472723</v>
      </c>
      <c r="Q131">
        <v>1.1624178169999999</v>
      </c>
      <c r="R131">
        <v>1.185515645</v>
      </c>
      <c r="S131">
        <v>1.2091747960000001</v>
      </c>
      <c r="T131">
        <v>1.233336344</v>
      </c>
      <c r="U131">
        <v>1.2580041179999999</v>
      </c>
      <c r="V131">
        <v>1.282872142</v>
      </c>
      <c r="W131">
        <v>1.3084130899999999</v>
      </c>
      <c r="X131">
        <v>1.335052154</v>
      </c>
      <c r="Y131">
        <v>1.362235332</v>
      </c>
      <c r="Z131">
        <v>1.390077016</v>
      </c>
      <c r="AA131">
        <v>1.4189116209999999</v>
      </c>
      <c r="AB131">
        <v>1.448648639</v>
      </c>
      <c r="AC131">
        <v>1.4793886030000001</v>
      </c>
      <c r="AD131">
        <v>1.510195288</v>
      </c>
      <c r="AE131">
        <v>1.541585875</v>
      </c>
      <c r="AF131">
        <v>1.573701405</v>
      </c>
      <c r="AG131">
        <v>1.6064489769999999</v>
      </c>
      <c r="AH131">
        <v>1.63982637</v>
      </c>
      <c r="AI131">
        <v>1.6737944010000001</v>
      </c>
      <c r="AJ131">
        <v>1.7089731269999999</v>
      </c>
      <c r="AK131">
        <v>1.7443346120000001</v>
      </c>
      <c r="AL131">
        <v>1.7809639260000001</v>
      </c>
      <c r="AM131">
        <v>1.818052467</v>
      </c>
      <c r="AN131">
        <v>1.8562573630000001</v>
      </c>
      <c r="AO131">
        <v>1.895386257</v>
      </c>
      <c r="AP131">
        <v>1.9352284980000001</v>
      </c>
      <c r="AQ131">
        <v>1.975774366</v>
      </c>
      <c r="AR131">
        <v>2.017059588</v>
      </c>
      <c r="AS131">
        <v>2.0592768819999998</v>
      </c>
      <c r="AT131">
        <v>2.1022492339999999</v>
      </c>
      <c r="AU131">
        <v>2.1459567850000001</v>
      </c>
      <c r="AV131">
        <v>2.1905654079999999</v>
      </c>
    </row>
    <row r="132" spans="1:48" x14ac:dyDescent="0.25">
      <c r="A132" s="32" t="s">
        <v>248</v>
      </c>
      <c r="B132">
        <v>0.96116878123798499</v>
      </c>
      <c r="C132">
        <v>0.98039215686274495</v>
      </c>
      <c r="D132">
        <v>0.99236610439999995</v>
      </c>
      <c r="E132">
        <v>0.99831215839999998</v>
      </c>
      <c r="F132">
        <v>1.0085502829999999</v>
      </c>
      <c r="G132">
        <v>1.023166523</v>
      </c>
      <c r="H132">
        <v>1.036608159</v>
      </c>
      <c r="I132">
        <v>1.045551874</v>
      </c>
      <c r="J132">
        <v>1.053732833</v>
      </c>
      <c r="K132">
        <v>1.0647087989999999</v>
      </c>
      <c r="L132">
        <v>1.0782345820000001</v>
      </c>
      <c r="M132">
        <v>1.097461391</v>
      </c>
      <c r="N132">
        <v>1.113089964</v>
      </c>
      <c r="O132">
        <v>1.1283652740000001</v>
      </c>
      <c r="P132">
        <v>1.14472723</v>
      </c>
      <c r="Q132">
        <v>1.1624178169999999</v>
      </c>
      <c r="R132">
        <v>1.185515645</v>
      </c>
      <c r="S132">
        <v>1.2091747960000001</v>
      </c>
      <c r="T132">
        <v>1.233336344</v>
      </c>
      <c r="U132">
        <v>1.2580041179999999</v>
      </c>
      <c r="V132">
        <v>1.282872142</v>
      </c>
      <c r="W132">
        <v>1.3084130899999999</v>
      </c>
      <c r="X132">
        <v>1.335052154</v>
      </c>
      <c r="Y132">
        <v>1.362235332</v>
      </c>
      <c r="Z132">
        <v>1.390077016</v>
      </c>
      <c r="AA132">
        <v>1.4189116209999999</v>
      </c>
      <c r="AB132">
        <v>1.448648639</v>
      </c>
      <c r="AC132">
        <v>1.4793886030000001</v>
      </c>
      <c r="AD132">
        <v>1.510195288</v>
      </c>
      <c r="AE132">
        <v>1.541585875</v>
      </c>
      <c r="AF132">
        <v>1.573701405</v>
      </c>
      <c r="AG132">
        <v>1.6064489769999999</v>
      </c>
      <c r="AH132">
        <v>1.63982637</v>
      </c>
      <c r="AI132">
        <v>1.6737944010000001</v>
      </c>
      <c r="AJ132">
        <v>1.7089731269999999</v>
      </c>
      <c r="AK132">
        <v>1.7443346120000001</v>
      </c>
      <c r="AL132">
        <v>1.7809639260000001</v>
      </c>
      <c r="AM132">
        <v>1.818052467</v>
      </c>
      <c r="AN132">
        <v>1.8562573630000001</v>
      </c>
      <c r="AO132">
        <v>1.895386257</v>
      </c>
      <c r="AP132">
        <v>1.9352284980000001</v>
      </c>
      <c r="AQ132">
        <v>1.975774366</v>
      </c>
      <c r="AR132">
        <v>2.017059588</v>
      </c>
      <c r="AS132">
        <v>2.0592768819999998</v>
      </c>
      <c r="AT132">
        <v>2.1022492339999999</v>
      </c>
      <c r="AU132">
        <v>2.1459567850000001</v>
      </c>
      <c r="AV132">
        <v>2.1905654079999999</v>
      </c>
    </row>
    <row r="133" spans="1:48" x14ac:dyDescent="0.25">
      <c r="A133" s="32" t="s">
        <v>249</v>
      </c>
      <c r="B133">
        <v>0.96116878123798499</v>
      </c>
      <c r="C133">
        <v>0.98039215686274495</v>
      </c>
      <c r="D133">
        <v>0.99236693949999999</v>
      </c>
      <c r="E133">
        <v>0.9983149388</v>
      </c>
      <c r="F133">
        <v>1.0085559159999999</v>
      </c>
      <c r="G133">
        <v>1.0231726649999999</v>
      </c>
      <c r="H133">
        <v>1.0366134869999999</v>
      </c>
      <c r="I133">
        <v>1.045555577</v>
      </c>
      <c r="J133">
        <v>1.0537352310000001</v>
      </c>
      <c r="K133">
        <v>1.064711151</v>
      </c>
      <c r="L133">
        <v>1.078234184</v>
      </c>
      <c r="M133">
        <v>1.097456115</v>
      </c>
      <c r="N133">
        <v>1.113082712</v>
      </c>
      <c r="O133">
        <v>1.12835968</v>
      </c>
      <c r="P133">
        <v>1.1447251199999999</v>
      </c>
      <c r="Q133">
        <v>1.162418503</v>
      </c>
      <c r="R133">
        <v>1.1855162720000001</v>
      </c>
      <c r="S133">
        <v>1.20917539</v>
      </c>
      <c r="T133">
        <v>1.233336929</v>
      </c>
      <c r="U133">
        <v>1.258004678</v>
      </c>
      <c r="V133">
        <v>1.2828726020000001</v>
      </c>
      <c r="W133">
        <v>1.3084134970000001</v>
      </c>
      <c r="X133">
        <v>1.3350526140000001</v>
      </c>
      <c r="Y133">
        <v>1.362236075</v>
      </c>
      <c r="Z133">
        <v>1.3900782309999999</v>
      </c>
      <c r="AA133">
        <v>1.4189133869999999</v>
      </c>
      <c r="AB133">
        <v>1.44865092</v>
      </c>
      <c r="AC133">
        <v>1.4793913009999999</v>
      </c>
      <c r="AD133">
        <v>1.510198323</v>
      </c>
      <c r="AE133">
        <v>1.541589176</v>
      </c>
      <c r="AF133">
        <v>1.573704883</v>
      </c>
      <c r="AG133">
        <v>1.60645254</v>
      </c>
      <c r="AH133">
        <v>1.6398299489999999</v>
      </c>
      <c r="AI133">
        <v>1.6737979970000001</v>
      </c>
      <c r="AJ133">
        <v>1.7089769100000001</v>
      </c>
      <c r="AK133">
        <v>1.744338334</v>
      </c>
      <c r="AL133">
        <v>1.7809677669999999</v>
      </c>
      <c r="AM133">
        <v>1.8180562060000001</v>
      </c>
      <c r="AN133">
        <v>1.856261283</v>
      </c>
      <c r="AO133">
        <v>1.8953903729999999</v>
      </c>
      <c r="AP133">
        <v>1.935232718</v>
      </c>
      <c r="AQ133">
        <v>1.9757786639999999</v>
      </c>
      <c r="AR133">
        <v>2.0170639609999998</v>
      </c>
      <c r="AS133">
        <v>2.0592812569999999</v>
      </c>
      <c r="AT133">
        <v>2.1022536070000002</v>
      </c>
      <c r="AU133">
        <v>2.1459611590000001</v>
      </c>
      <c r="AV133">
        <v>2.190569757</v>
      </c>
    </row>
    <row r="134" spans="1:48" x14ac:dyDescent="0.25">
      <c r="A134" s="32" t="s">
        <v>250</v>
      </c>
      <c r="B134">
        <v>0.96116878123798499</v>
      </c>
      <c r="C134">
        <v>0.98039215686274495</v>
      </c>
      <c r="D134">
        <v>0.99236693949999999</v>
      </c>
      <c r="E134">
        <v>0.9983149388</v>
      </c>
      <c r="F134">
        <v>1.0085559159999999</v>
      </c>
      <c r="G134">
        <v>1.0231726649999999</v>
      </c>
      <c r="H134">
        <v>1.0366134869999999</v>
      </c>
      <c r="I134">
        <v>1.045555577</v>
      </c>
      <c r="J134">
        <v>1.0537352310000001</v>
      </c>
      <c r="K134">
        <v>1.064711151</v>
      </c>
      <c r="L134">
        <v>1.078234184</v>
      </c>
      <c r="M134">
        <v>1.097456115</v>
      </c>
      <c r="N134">
        <v>1.113082712</v>
      </c>
      <c r="O134">
        <v>1.12835968</v>
      </c>
      <c r="P134">
        <v>1.1447251199999999</v>
      </c>
      <c r="Q134">
        <v>1.162418503</v>
      </c>
      <c r="R134">
        <v>1.1855162720000001</v>
      </c>
      <c r="S134">
        <v>1.20917539</v>
      </c>
      <c r="T134">
        <v>1.233336929</v>
      </c>
      <c r="U134">
        <v>1.258004678</v>
      </c>
      <c r="V134">
        <v>1.2828726020000001</v>
      </c>
      <c r="W134">
        <v>1.3084134970000001</v>
      </c>
      <c r="X134">
        <v>1.3350526140000001</v>
      </c>
      <c r="Y134">
        <v>1.362236075</v>
      </c>
      <c r="Z134">
        <v>1.3900782309999999</v>
      </c>
      <c r="AA134">
        <v>1.4189133869999999</v>
      </c>
      <c r="AB134">
        <v>1.44865092</v>
      </c>
      <c r="AC134">
        <v>1.4793913009999999</v>
      </c>
      <c r="AD134">
        <v>1.510198323</v>
      </c>
      <c r="AE134">
        <v>1.541589176</v>
      </c>
      <c r="AF134">
        <v>1.573704883</v>
      </c>
      <c r="AG134">
        <v>1.60645254</v>
      </c>
      <c r="AH134">
        <v>1.6398299489999999</v>
      </c>
      <c r="AI134">
        <v>1.6737979970000001</v>
      </c>
      <c r="AJ134">
        <v>1.7089769100000001</v>
      </c>
      <c r="AK134">
        <v>1.744338334</v>
      </c>
      <c r="AL134">
        <v>1.7809677669999999</v>
      </c>
      <c r="AM134">
        <v>1.8180562060000001</v>
      </c>
      <c r="AN134">
        <v>1.856261283</v>
      </c>
      <c r="AO134">
        <v>1.8953903729999999</v>
      </c>
      <c r="AP134">
        <v>1.935232718</v>
      </c>
      <c r="AQ134">
        <v>1.9757786639999999</v>
      </c>
      <c r="AR134">
        <v>2.0170639609999998</v>
      </c>
      <c r="AS134">
        <v>2.0592812569999999</v>
      </c>
      <c r="AT134">
        <v>2.1022536070000002</v>
      </c>
      <c r="AU134">
        <v>2.1459611590000001</v>
      </c>
      <c r="AV134">
        <v>2.190569757</v>
      </c>
    </row>
    <row r="135" spans="1:48" x14ac:dyDescent="0.25">
      <c r="A135" s="32" t="s">
        <v>251</v>
      </c>
      <c r="B135">
        <v>0.96116878123798499</v>
      </c>
      <c r="C135">
        <v>0.98039215686274495</v>
      </c>
      <c r="D135">
        <v>0.99236693949999999</v>
      </c>
      <c r="E135">
        <v>0.9983149388</v>
      </c>
      <c r="F135">
        <v>1.0085559159999999</v>
      </c>
      <c r="G135">
        <v>1.0231726649999999</v>
      </c>
      <c r="H135">
        <v>1.0366134869999999</v>
      </c>
      <c r="I135">
        <v>1.045555577</v>
      </c>
      <c r="J135">
        <v>1.0537352310000001</v>
      </c>
      <c r="K135">
        <v>1.064711151</v>
      </c>
      <c r="L135">
        <v>1.078234184</v>
      </c>
      <c r="M135">
        <v>1.097456115</v>
      </c>
      <c r="N135">
        <v>1.113082712</v>
      </c>
      <c r="O135">
        <v>1.12835968</v>
      </c>
      <c r="P135">
        <v>1.1447251199999999</v>
      </c>
      <c r="Q135">
        <v>1.162418503</v>
      </c>
      <c r="R135">
        <v>1.1855162720000001</v>
      </c>
      <c r="S135">
        <v>1.20917539</v>
      </c>
      <c r="T135">
        <v>1.233336929</v>
      </c>
      <c r="U135">
        <v>1.258004678</v>
      </c>
      <c r="V135">
        <v>1.2828726020000001</v>
      </c>
      <c r="W135">
        <v>1.3084134970000001</v>
      </c>
      <c r="X135">
        <v>1.3350526140000001</v>
      </c>
      <c r="Y135">
        <v>1.362236075</v>
      </c>
      <c r="Z135">
        <v>1.3900782309999999</v>
      </c>
      <c r="AA135">
        <v>1.4189133869999999</v>
      </c>
      <c r="AB135">
        <v>1.44865092</v>
      </c>
      <c r="AC135">
        <v>1.4793913009999999</v>
      </c>
      <c r="AD135">
        <v>1.510198323</v>
      </c>
      <c r="AE135">
        <v>1.541589176</v>
      </c>
      <c r="AF135">
        <v>1.573704883</v>
      </c>
      <c r="AG135">
        <v>1.60645254</v>
      </c>
      <c r="AH135">
        <v>1.6398299489999999</v>
      </c>
      <c r="AI135">
        <v>1.6737979970000001</v>
      </c>
      <c r="AJ135">
        <v>1.7089769100000001</v>
      </c>
      <c r="AK135">
        <v>1.744338334</v>
      </c>
      <c r="AL135">
        <v>1.7809677669999999</v>
      </c>
      <c r="AM135">
        <v>1.8180562060000001</v>
      </c>
      <c r="AN135">
        <v>1.856261283</v>
      </c>
      <c r="AO135">
        <v>1.8953903729999999</v>
      </c>
      <c r="AP135">
        <v>1.935232718</v>
      </c>
      <c r="AQ135">
        <v>1.9757786639999999</v>
      </c>
      <c r="AR135">
        <v>2.0170639609999998</v>
      </c>
      <c r="AS135">
        <v>2.0592812569999999</v>
      </c>
      <c r="AT135">
        <v>2.1022536070000002</v>
      </c>
      <c r="AU135">
        <v>2.1459611590000001</v>
      </c>
      <c r="AV135">
        <v>2.190569757</v>
      </c>
    </row>
    <row r="136" spans="1:48" x14ac:dyDescent="0.25">
      <c r="A136" s="32" t="s">
        <v>252</v>
      </c>
      <c r="B136">
        <v>0.96116878123798499</v>
      </c>
      <c r="C136">
        <v>0.98039215686274495</v>
      </c>
      <c r="D136">
        <v>0.99236693949999999</v>
      </c>
      <c r="E136">
        <v>0.9983149388</v>
      </c>
      <c r="F136">
        <v>1.0085559159999999</v>
      </c>
      <c r="G136">
        <v>1.0231726649999999</v>
      </c>
      <c r="H136">
        <v>1.0366134869999999</v>
      </c>
      <c r="I136">
        <v>1.045555577</v>
      </c>
      <c r="J136">
        <v>1.0537352310000001</v>
      </c>
      <c r="K136">
        <v>1.064711151</v>
      </c>
      <c r="L136">
        <v>1.078234184</v>
      </c>
      <c r="M136">
        <v>1.097456115</v>
      </c>
      <c r="N136">
        <v>1.113082712</v>
      </c>
      <c r="O136">
        <v>1.12835968</v>
      </c>
      <c r="P136">
        <v>1.1447251199999999</v>
      </c>
      <c r="Q136">
        <v>1.162418503</v>
      </c>
      <c r="R136">
        <v>1.1855162720000001</v>
      </c>
      <c r="S136">
        <v>1.20917539</v>
      </c>
      <c r="T136">
        <v>1.233336929</v>
      </c>
      <c r="U136">
        <v>1.258004678</v>
      </c>
      <c r="V136">
        <v>1.2828726020000001</v>
      </c>
      <c r="W136">
        <v>1.3084134970000001</v>
      </c>
      <c r="X136">
        <v>1.3350526140000001</v>
      </c>
      <c r="Y136">
        <v>1.362236075</v>
      </c>
      <c r="Z136">
        <v>1.3900782309999999</v>
      </c>
      <c r="AA136">
        <v>1.4189133869999999</v>
      </c>
      <c r="AB136">
        <v>1.44865092</v>
      </c>
      <c r="AC136">
        <v>1.4793913009999999</v>
      </c>
      <c r="AD136">
        <v>1.510198323</v>
      </c>
      <c r="AE136">
        <v>1.541589176</v>
      </c>
      <c r="AF136">
        <v>1.573704883</v>
      </c>
      <c r="AG136">
        <v>1.60645254</v>
      </c>
      <c r="AH136">
        <v>1.6398299489999999</v>
      </c>
      <c r="AI136">
        <v>1.6737979970000001</v>
      </c>
      <c r="AJ136">
        <v>1.7089769100000001</v>
      </c>
      <c r="AK136">
        <v>1.744338334</v>
      </c>
      <c r="AL136">
        <v>1.7809677669999999</v>
      </c>
      <c r="AM136">
        <v>1.8180562060000001</v>
      </c>
      <c r="AN136">
        <v>1.856261283</v>
      </c>
      <c r="AO136">
        <v>1.8953903729999999</v>
      </c>
      <c r="AP136">
        <v>1.935232718</v>
      </c>
      <c r="AQ136">
        <v>1.9757786639999999</v>
      </c>
      <c r="AR136">
        <v>2.0170639609999998</v>
      </c>
      <c r="AS136">
        <v>2.0592812569999999</v>
      </c>
      <c r="AT136">
        <v>2.1022536070000002</v>
      </c>
      <c r="AU136">
        <v>2.1459611590000001</v>
      </c>
      <c r="AV136">
        <v>2.190569757</v>
      </c>
    </row>
    <row r="137" spans="1:48" x14ac:dyDescent="0.25">
      <c r="A137" s="32" t="s">
        <v>253</v>
      </c>
      <c r="B137">
        <v>0.96116878123798499</v>
      </c>
      <c r="C137">
        <v>0.98039215686274495</v>
      </c>
      <c r="D137">
        <v>0.99236693949999999</v>
      </c>
      <c r="E137">
        <v>0.9983149388</v>
      </c>
      <c r="F137">
        <v>1.0085559159999999</v>
      </c>
      <c r="G137">
        <v>1.0231726649999999</v>
      </c>
      <c r="H137">
        <v>1.0366134869999999</v>
      </c>
      <c r="I137">
        <v>1.045555577</v>
      </c>
      <c r="J137">
        <v>1.0537352310000001</v>
      </c>
      <c r="K137">
        <v>1.064711151</v>
      </c>
      <c r="L137">
        <v>1.078234184</v>
      </c>
      <c r="M137">
        <v>1.097456115</v>
      </c>
      <c r="N137">
        <v>1.113082712</v>
      </c>
      <c r="O137">
        <v>1.12835968</v>
      </c>
      <c r="P137">
        <v>1.1447251199999999</v>
      </c>
      <c r="Q137">
        <v>1.162418503</v>
      </c>
      <c r="R137">
        <v>1.1855162720000001</v>
      </c>
      <c r="S137">
        <v>1.20917539</v>
      </c>
      <c r="T137">
        <v>1.233336929</v>
      </c>
      <c r="U137">
        <v>1.258004678</v>
      </c>
      <c r="V137">
        <v>1.2828726020000001</v>
      </c>
      <c r="W137">
        <v>1.3084134970000001</v>
      </c>
      <c r="X137">
        <v>1.3350526140000001</v>
      </c>
      <c r="Y137">
        <v>1.362236075</v>
      </c>
      <c r="Z137">
        <v>1.3900782309999999</v>
      </c>
      <c r="AA137">
        <v>1.4189133869999999</v>
      </c>
      <c r="AB137">
        <v>1.44865092</v>
      </c>
      <c r="AC137">
        <v>1.4793913009999999</v>
      </c>
      <c r="AD137">
        <v>1.510198323</v>
      </c>
      <c r="AE137">
        <v>1.541589176</v>
      </c>
      <c r="AF137">
        <v>1.573704883</v>
      </c>
      <c r="AG137">
        <v>1.60645254</v>
      </c>
      <c r="AH137">
        <v>1.6398299489999999</v>
      </c>
      <c r="AI137">
        <v>1.6737979970000001</v>
      </c>
      <c r="AJ137">
        <v>1.7089769100000001</v>
      </c>
      <c r="AK137">
        <v>1.744338334</v>
      </c>
      <c r="AL137">
        <v>1.7809677669999999</v>
      </c>
      <c r="AM137">
        <v>1.8180562060000001</v>
      </c>
      <c r="AN137">
        <v>1.856261283</v>
      </c>
      <c r="AO137">
        <v>1.8953903729999999</v>
      </c>
      <c r="AP137">
        <v>1.935232718</v>
      </c>
      <c r="AQ137">
        <v>1.9757786639999999</v>
      </c>
      <c r="AR137">
        <v>2.0170639609999998</v>
      </c>
      <c r="AS137">
        <v>2.0592812569999999</v>
      </c>
      <c r="AT137">
        <v>2.1022536070000002</v>
      </c>
      <c r="AU137">
        <v>2.1459611590000001</v>
      </c>
      <c r="AV137">
        <v>2.190569757</v>
      </c>
    </row>
    <row r="138" spans="1:48" x14ac:dyDescent="0.25">
      <c r="A138" s="32" t="s">
        <v>254</v>
      </c>
      <c r="B138">
        <v>0.96116878123798499</v>
      </c>
      <c r="C138">
        <v>0.98039215686274495</v>
      </c>
      <c r="D138">
        <v>0.99236693949999999</v>
      </c>
      <c r="E138">
        <v>0.9983149388</v>
      </c>
      <c r="F138">
        <v>1.0085559159999999</v>
      </c>
      <c r="G138">
        <v>1.0231726649999999</v>
      </c>
      <c r="H138">
        <v>1.0366134869999999</v>
      </c>
      <c r="I138">
        <v>1.045555577</v>
      </c>
      <c r="J138">
        <v>1.0537352310000001</v>
      </c>
      <c r="K138">
        <v>1.064711151</v>
      </c>
      <c r="L138">
        <v>1.078234184</v>
      </c>
      <c r="M138">
        <v>1.097456115</v>
      </c>
      <c r="N138">
        <v>1.113082712</v>
      </c>
      <c r="O138">
        <v>1.12835968</v>
      </c>
      <c r="P138">
        <v>1.1447251199999999</v>
      </c>
      <c r="Q138">
        <v>1.162418503</v>
      </c>
      <c r="R138">
        <v>1.1855162720000001</v>
      </c>
      <c r="S138">
        <v>1.20917539</v>
      </c>
      <c r="T138">
        <v>1.233336929</v>
      </c>
      <c r="U138">
        <v>1.258004678</v>
      </c>
      <c r="V138">
        <v>1.2828726020000001</v>
      </c>
      <c r="W138">
        <v>1.3084134970000001</v>
      </c>
      <c r="X138">
        <v>1.3350526140000001</v>
      </c>
      <c r="Y138">
        <v>1.362236075</v>
      </c>
      <c r="Z138">
        <v>1.3900782309999999</v>
      </c>
      <c r="AA138">
        <v>1.4189133869999999</v>
      </c>
      <c r="AB138">
        <v>1.44865092</v>
      </c>
      <c r="AC138">
        <v>1.4793913009999999</v>
      </c>
      <c r="AD138">
        <v>1.510198323</v>
      </c>
      <c r="AE138">
        <v>1.541589176</v>
      </c>
      <c r="AF138">
        <v>1.573704883</v>
      </c>
      <c r="AG138">
        <v>1.60645254</v>
      </c>
      <c r="AH138">
        <v>1.6398299489999999</v>
      </c>
      <c r="AI138">
        <v>1.6737979970000001</v>
      </c>
      <c r="AJ138">
        <v>1.7089769100000001</v>
      </c>
      <c r="AK138">
        <v>1.744338334</v>
      </c>
      <c r="AL138">
        <v>1.7809677669999999</v>
      </c>
      <c r="AM138">
        <v>1.8180562060000001</v>
      </c>
      <c r="AN138">
        <v>1.856261283</v>
      </c>
      <c r="AO138">
        <v>1.8953903729999999</v>
      </c>
      <c r="AP138">
        <v>1.935232718</v>
      </c>
      <c r="AQ138">
        <v>1.9757786639999999</v>
      </c>
      <c r="AR138">
        <v>2.0170639609999998</v>
      </c>
      <c r="AS138">
        <v>2.0592812569999999</v>
      </c>
      <c r="AT138">
        <v>2.1022536070000002</v>
      </c>
      <c r="AU138">
        <v>2.1459611590000001</v>
      </c>
      <c r="AV138">
        <v>2.190569757</v>
      </c>
    </row>
    <row r="139" spans="1:48" x14ac:dyDescent="0.25">
      <c r="A139" s="27" t="s">
        <v>599</v>
      </c>
      <c r="B139">
        <v>0.84453083003058105</v>
      </c>
      <c r="C139">
        <v>0.84128115306333295</v>
      </c>
      <c r="D139">
        <v>0.84935562840000001</v>
      </c>
      <c r="E139">
        <v>0.85339960370000001</v>
      </c>
      <c r="F139">
        <v>0.85957669589999997</v>
      </c>
      <c r="G139">
        <v>0.83751207989999998</v>
      </c>
      <c r="H139">
        <v>0.82915661679999997</v>
      </c>
      <c r="I139">
        <v>0.83861006319999998</v>
      </c>
      <c r="J139">
        <v>0.82817725360000005</v>
      </c>
      <c r="K139">
        <v>0.82772274339999996</v>
      </c>
      <c r="L139">
        <v>0.81164726180000002</v>
      </c>
      <c r="M139">
        <v>0.81136788869999998</v>
      </c>
      <c r="N139">
        <v>0.81677485009999995</v>
      </c>
      <c r="O139">
        <v>0.81125153409999995</v>
      </c>
      <c r="P139">
        <v>0.81170310140000002</v>
      </c>
      <c r="Q139">
        <v>0.80702406979999997</v>
      </c>
      <c r="R139">
        <v>0.80520679029999997</v>
      </c>
      <c r="S139">
        <v>0.80223125880000001</v>
      </c>
      <c r="T139">
        <v>0.80042455879999996</v>
      </c>
      <c r="U139">
        <v>0.79751594520000002</v>
      </c>
      <c r="V139">
        <v>0.79521575010000001</v>
      </c>
      <c r="W139">
        <v>0.79367332540000002</v>
      </c>
      <c r="X139">
        <v>0.79153197919999996</v>
      </c>
      <c r="Y139">
        <v>0.78986502879999998</v>
      </c>
      <c r="Z139">
        <v>0.78872427290000002</v>
      </c>
      <c r="AA139">
        <v>0.78804976689999995</v>
      </c>
      <c r="AB139">
        <v>0.78763663620000002</v>
      </c>
      <c r="AC139">
        <v>0.78488133989999997</v>
      </c>
      <c r="AD139">
        <v>0.78191240220000002</v>
      </c>
      <c r="AE139">
        <v>0.77905622210000003</v>
      </c>
      <c r="AF139">
        <v>0.77613693719999999</v>
      </c>
      <c r="AG139">
        <v>0.77301322979999998</v>
      </c>
      <c r="AH139">
        <v>0.76962692850000003</v>
      </c>
      <c r="AI139">
        <v>0.76603571150000005</v>
      </c>
      <c r="AJ139">
        <v>0.76259370230000001</v>
      </c>
      <c r="AK139">
        <v>0.75893518989999997</v>
      </c>
      <c r="AL139">
        <v>0.75547679489999997</v>
      </c>
      <c r="AM139">
        <v>0.75187170670000003</v>
      </c>
      <c r="AN139">
        <v>0.74835715940000003</v>
      </c>
      <c r="AO139">
        <v>0.74493250950000001</v>
      </c>
      <c r="AP139">
        <v>0.7415157939</v>
      </c>
      <c r="AQ139">
        <v>0.73818729940000005</v>
      </c>
      <c r="AR139">
        <v>0.73503722549999995</v>
      </c>
      <c r="AS139">
        <v>0.7319003462</v>
      </c>
      <c r="AT139">
        <v>0.72872346580000003</v>
      </c>
      <c r="AU139">
        <v>0.72558006870000002</v>
      </c>
      <c r="AV139">
        <v>0.72249796820000001</v>
      </c>
    </row>
    <row r="140" spans="1:48" x14ac:dyDescent="0.25">
      <c r="A140" s="27" t="s">
        <v>600</v>
      </c>
      <c r="B140">
        <v>0.90333847366946296</v>
      </c>
      <c r="C140">
        <v>0.90168083598424298</v>
      </c>
      <c r="D140">
        <v>0.90453101020000004</v>
      </c>
      <c r="E140">
        <v>0.90089338360000004</v>
      </c>
      <c r="F140">
        <v>0.90826067099999996</v>
      </c>
      <c r="G140">
        <v>0.89232030389999994</v>
      </c>
      <c r="H140">
        <v>0.89439900900000002</v>
      </c>
      <c r="I140">
        <v>0.89297822640000002</v>
      </c>
      <c r="J140">
        <v>0.89784290550000001</v>
      </c>
      <c r="K140">
        <v>0.89348774559999999</v>
      </c>
      <c r="L140">
        <v>0.89073664129999996</v>
      </c>
      <c r="M140">
        <v>0.88456485679999997</v>
      </c>
      <c r="N140">
        <v>0.88503755679999996</v>
      </c>
      <c r="O140">
        <v>0.88704208419999997</v>
      </c>
      <c r="P140">
        <v>0.88591108190000001</v>
      </c>
      <c r="Q140">
        <v>0.89075716390000004</v>
      </c>
      <c r="R140">
        <v>0.88865712259999996</v>
      </c>
      <c r="S140">
        <v>0.88683138459999999</v>
      </c>
      <c r="T140">
        <v>0.88574954859999999</v>
      </c>
      <c r="U140">
        <v>0.88402060900000001</v>
      </c>
      <c r="V140">
        <v>0.88372452950000002</v>
      </c>
      <c r="W140">
        <v>0.88435571420000003</v>
      </c>
      <c r="X140">
        <v>0.88528603390000005</v>
      </c>
      <c r="Y140">
        <v>0.88681680190000001</v>
      </c>
      <c r="Z140">
        <v>0.88922104369999999</v>
      </c>
      <c r="AA140">
        <v>0.89264029040000004</v>
      </c>
      <c r="AB140">
        <v>0.89715650989999995</v>
      </c>
      <c r="AC140">
        <v>0.89560772509999997</v>
      </c>
      <c r="AD140">
        <v>0.89425455409999999</v>
      </c>
      <c r="AE140">
        <v>0.89296417760000002</v>
      </c>
      <c r="AF140">
        <v>0.89165524470000002</v>
      </c>
      <c r="AG140">
        <v>0.89022333320000002</v>
      </c>
      <c r="AH140">
        <v>0.88863566469999999</v>
      </c>
      <c r="AI140">
        <v>0.88692586829999998</v>
      </c>
      <c r="AJ140">
        <v>0.88538326320000005</v>
      </c>
      <c r="AK140">
        <v>0.88365045649999996</v>
      </c>
      <c r="AL140">
        <v>0.88210262319999999</v>
      </c>
      <c r="AM140">
        <v>0.88033823960000002</v>
      </c>
      <c r="AN140">
        <v>0.87870964750000002</v>
      </c>
      <c r="AO140">
        <v>0.87715026419999997</v>
      </c>
      <c r="AP140">
        <v>0.87557356720000001</v>
      </c>
      <c r="AQ140">
        <v>0.87402504680000004</v>
      </c>
      <c r="AR140">
        <v>0.87258249889999995</v>
      </c>
      <c r="AS140">
        <v>0.87113761229999997</v>
      </c>
      <c r="AT140">
        <v>0.86965484280000005</v>
      </c>
      <c r="AU140">
        <v>0.86817608059999996</v>
      </c>
      <c r="AV140">
        <v>0.86673448190000002</v>
      </c>
    </row>
    <row r="141" spans="1:48" x14ac:dyDescent="0.25">
      <c r="A141" s="27" t="s">
        <v>601</v>
      </c>
      <c r="B141">
        <v>0.97132311872301302</v>
      </c>
      <c r="C141">
        <v>0.96988722559232798</v>
      </c>
      <c r="D141">
        <v>0.97202292180000005</v>
      </c>
      <c r="E141">
        <v>0.9791563311</v>
      </c>
      <c r="F141">
        <v>0.9783108439</v>
      </c>
      <c r="G141">
        <v>0.97329293880000001</v>
      </c>
      <c r="H141">
        <v>0.94810120980000001</v>
      </c>
      <c r="I141">
        <v>0.96471110879999999</v>
      </c>
      <c r="J141">
        <v>0.96398607660000002</v>
      </c>
      <c r="K141">
        <v>0.96714622279999996</v>
      </c>
      <c r="L141">
        <v>0.96834077340000002</v>
      </c>
      <c r="M141">
        <v>0.9618679027</v>
      </c>
      <c r="N141">
        <v>0.95827088250000003</v>
      </c>
      <c r="O141">
        <v>0.9617481014</v>
      </c>
      <c r="P141">
        <v>0.95994387729999997</v>
      </c>
      <c r="Q141">
        <v>0.96695980299999995</v>
      </c>
      <c r="R141">
        <v>0.97308022120000004</v>
      </c>
      <c r="S141">
        <v>0.96485041400000005</v>
      </c>
      <c r="T141">
        <v>0.96631289340000004</v>
      </c>
      <c r="U141">
        <v>0.96386641529999995</v>
      </c>
      <c r="V141">
        <v>0.96653070549999998</v>
      </c>
      <c r="W141">
        <v>0.97126365530000003</v>
      </c>
      <c r="X141">
        <v>0.97711208709999997</v>
      </c>
      <c r="Y141">
        <v>0.98230584070000004</v>
      </c>
      <c r="Z141">
        <v>0.98850329150000005</v>
      </c>
      <c r="AA141">
        <v>0.99585789390000001</v>
      </c>
      <c r="AB141">
        <v>1.0047977880000001</v>
      </c>
      <c r="AC141">
        <v>1.0019551550000001</v>
      </c>
      <c r="AD141">
        <v>0.99936741579999999</v>
      </c>
      <c r="AE141">
        <v>0.99720868900000004</v>
      </c>
      <c r="AF141">
        <v>0.99542813070000002</v>
      </c>
      <c r="AG141">
        <v>0.99384943979999996</v>
      </c>
      <c r="AH141">
        <v>0.99231473270000004</v>
      </c>
      <c r="AI141">
        <v>0.99084471730000001</v>
      </c>
      <c r="AJ141">
        <v>0.98949357069999999</v>
      </c>
      <c r="AK141">
        <v>0.98787653330000003</v>
      </c>
      <c r="AL141">
        <v>0.986500347</v>
      </c>
      <c r="AM141">
        <v>0.98487027230000002</v>
      </c>
      <c r="AN141">
        <v>0.98345295899999996</v>
      </c>
      <c r="AO141">
        <v>0.98200909380000001</v>
      </c>
      <c r="AP141">
        <v>0.98051917990000004</v>
      </c>
      <c r="AQ141">
        <v>0.97909655500000004</v>
      </c>
      <c r="AR141">
        <v>0.97768679059999997</v>
      </c>
      <c r="AS141">
        <v>0.97625791409999996</v>
      </c>
      <c r="AT141">
        <v>0.97486272190000001</v>
      </c>
      <c r="AU141">
        <v>0.97348224039999998</v>
      </c>
      <c r="AV141">
        <v>0.97211417550000001</v>
      </c>
    </row>
    <row r="142" spans="1:48" x14ac:dyDescent="0.25">
      <c r="A142" s="27" t="s">
        <v>602</v>
      </c>
      <c r="B142">
        <v>0.99868024404260802</v>
      </c>
      <c r="C142">
        <v>0.99430540420715496</v>
      </c>
      <c r="D142">
        <v>0.99549510480000003</v>
      </c>
      <c r="E142">
        <v>0.99578112620000003</v>
      </c>
      <c r="F142">
        <v>1.007316149</v>
      </c>
      <c r="G142">
        <v>1.0071785900000001</v>
      </c>
      <c r="H142">
        <v>0.95694287619999996</v>
      </c>
      <c r="I142">
        <v>0.92502141640000002</v>
      </c>
      <c r="J142">
        <v>0.98234207380000005</v>
      </c>
      <c r="K142">
        <v>0.98165723220000001</v>
      </c>
      <c r="L142">
        <v>0.95842356520000005</v>
      </c>
      <c r="M142">
        <v>0.95858090640000004</v>
      </c>
      <c r="N142">
        <v>0.93995134680000003</v>
      </c>
      <c r="O142">
        <v>0.94304458099999999</v>
      </c>
      <c r="P142">
        <v>0.95199341019999995</v>
      </c>
      <c r="Q142">
        <v>0.95534346209999998</v>
      </c>
      <c r="R142">
        <v>0.95471165690000004</v>
      </c>
      <c r="S142">
        <v>0.94706214960000001</v>
      </c>
      <c r="T142">
        <v>0.94809978490000002</v>
      </c>
      <c r="U142">
        <v>0.94568191899999998</v>
      </c>
      <c r="V142">
        <v>0.91059275559999997</v>
      </c>
      <c r="W142">
        <v>0.8806281279</v>
      </c>
      <c r="X142">
        <v>0.85159909060000005</v>
      </c>
      <c r="Y142">
        <v>0.82419873539999999</v>
      </c>
      <c r="Z142">
        <v>0.79929174800000002</v>
      </c>
      <c r="AA142">
        <v>0.77678253639999995</v>
      </c>
      <c r="AB142">
        <v>0.75647406989999999</v>
      </c>
      <c r="AC142">
        <v>0.75674158810000003</v>
      </c>
      <c r="AD142">
        <v>0.75595940149999996</v>
      </c>
      <c r="AE142">
        <v>0.75442854459999997</v>
      </c>
      <c r="AF142">
        <v>0.75298277300000005</v>
      </c>
      <c r="AG142">
        <v>0.75142124040000002</v>
      </c>
      <c r="AH142">
        <v>0.7496707252</v>
      </c>
      <c r="AI142">
        <v>0.74788737100000002</v>
      </c>
      <c r="AJ142">
        <v>0.74619305979999995</v>
      </c>
      <c r="AK142">
        <v>0.74442375839999997</v>
      </c>
      <c r="AL142">
        <v>0.74289095670000005</v>
      </c>
      <c r="AM142">
        <v>0.74152779930000001</v>
      </c>
      <c r="AN142">
        <v>0.74038744990000005</v>
      </c>
      <c r="AO142">
        <v>0.73932718620000004</v>
      </c>
      <c r="AP142">
        <v>0.73823892120000001</v>
      </c>
      <c r="AQ142">
        <v>0.73724382740000005</v>
      </c>
      <c r="AR142">
        <v>0.73636679559999996</v>
      </c>
      <c r="AS142">
        <v>0.7354572815</v>
      </c>
      <c r="AT142">
        <v>0.73453149890000002</v>
      </c>
      <c r="AU142">
        <v>0.73362561770000001</v>
      </c>
      <c r="AV142">
        <v>0.73273684240000003</v>
      </c>
    </row>
    <row r="143" spans="1:48" x14ac:dyDescent="0.25">
      <c r="A143" s="27" t="s">
        <v>603</v>
      </c>
      <c r="B143">
        <v>0.90307862674539596</v>
      </c>
      <c r="C143">
        <v>0.90033716674919695</v>
      </c>
      <c r="D143">
        <v>0.9020440636</v>
      </c>
      <c r="E143">
        <v>0.90522821190000002</v>
      </c>
      <c r="F143">
        <v>0.9162572725</v>
      </c>
      <c r="G143">
        <v>0.91631695260000001</v>
      </c>
      <c r="H143">
        <v>0.87755608730000001</v>
      </c>
      <c r="I143">
        <v>0.84930256930000003</v>
      </c>
      <c r="J143">
        <v>0.89633386950000005</v>
      </c>
      <c r="K143">
        <v>0.89666125779999994</v>
      </c>
      <c r="L143">
        <v>0.8790634517</v>
      </c>
      <c r="M143">
        <v>0.88088347700000003</v>
      </c>
      <c r="N143">
        <v>0.86460962360000004</v>
      </c>
      <c r="O143">
        <v>0.86836371619999997</v>
      </c>
      <c r="P143">
        <v>0.87642100940000001</v>
      </c>
      <c r="Q143">
        <v>0.8800548198</v>
      </c>
      <c r="R143">
        <v>0.87964547360000001</v>
      </c>
      <c r="S143">
        <v>0.87411300839999995</v>
      </c>
      <c r="T143">
        <v>0.87720803550000004</v>
      </c>
      <c r="U143">
        <v>0.87604526930000004</v>
      </c>
      <c r="V143">
        <v>0.87762132449999997</v>
      </c>
      <c r="W143">
        <v>0.87986710850000005</v>
      </c>
      <c r="X143">
        <v>0.8801928617</v>
      </c>
      <c r="Y143">
        <v>0.87933825759999995</v>
      </c>
      <c r="Z143">
        <v>0.87871989709999998</v>
      </c>
      <c r="AA143">
        <v>0.87776292430000002</v>
      </c>
      <c r="AB143">
        <v>0.87607677890000002</v>
      </c>
      <c r="AC143">
        <v>0.87571220890000001</v>
      </c>
      <c r="AD143">
        <v>0.87618344859999997</v>
      </c>
      <c r="AE143">
        <v>0.87637615739999997</v>
      </c>
      <c r="AF143">
        <v>0.87617798520000001</v>
      </c>
      <c r="AG143">
        <v>0.87531564589999999</v>
      </c>
      <c r="AH143">
        <v>0.87421908179999996</v>
      </c>
      <c r="AI143">
        <v>0.87343466309999995</v>
      </c>
      <c r="AJ143">
        <v>0.87247107079999997</v>
      </c>
      <c r="AK143">
        <v>0.87129399600000002</v>
      </c>
      <c r="AL143">
        <v>0.87024775580000002</v>
      </c>
      <c r="AM143">
        <v>0.86974715449999995</v>
      </c>
      <c r="AN143">
        <v>0.86996714679999998</v>
      </c>
      <c r="AO143">
        <v>0.8702055783</v>
      </c>
      <c r="AP143">
        <v>0.87016379460000004</v>
      </c>
      <c r="AQ143">
        <v>0.87045788570000004</v>
      </c>
      <c r="AR143">
        <v>0.8704644614</v>
      </c>
      <c r="AS143">
        <v>0.87004956489999996</v>
      </c>
      <c r="AT143">
        <v>0.86976167329999998</v>
      </c>
      <c r="AU143">
        <v>0.8695556981</v>
      </c>
      <c r="AV143">
        <v>0.86924375519999997</v>
      </c>
    </row>
    <row r="144" spans="1:48" x14ac:dyDescent="0.25">
      <c r="A144" s="27" t="s">
        <v>604</v>
      </c>
      <c r="B144">
        <v>0.97318091770728199</v>
      </c>
      <c r="C144">
        <v>0.97069399401672196</v>
      </c>
      <c r="D144">
        <v>0.9723711209</v>
      </c>
      <c r="E144">
        <v>0.97371079400000005</v>
      </c>
      <c r="F144">
        <v>0.9801584418</v>
      </c>
      <c r="G144">
        <v>0.98051543320000001</v>
      </c>
      <c r="H144">
        <v>0.94413675939999997</v>
      </c>
      <c r="I144">
        <v>0.95461606480000005</v>
      </c>
      <c r="J144">
        <v>0.96262804820000003</v>
      </c>
      <c r="K144">
        <v>0.95060022310000003</v>
      </c>
      <c r="L144">
        <v>0.95083642079999997</v>
      </c>
      <c r="M144">
        <v>0.94800306109999999</v>
      </c>
      <c r="N144">
        <v>0.95028672879999998</v>
      </c>
      <c r="O144">
        <v>0.95365573159999995</v>
      </c>
      <c r="P144">
        <v>0.9452561585</v>
      </c>
      <c r="Q144">
        <v>0.94817478489999996</v>
      </c>
      <c r="R144">
        <v>0.94721693159999998</v>
      </c>
      <c r="S144">
        <v>0.94273278930000004</v>
      </c>
      <c r="T144">
        <v>0.94361309879999999</v>
      </c>
      <c r="U144">
        <v>0.94260030019999996</v>
      </c>
      <c r="V144">
        <v>0.96125387240000004</v>
      </c>
      <c r="W144">
        <v>0.98300694850000003</v>
      </c>
      <c r="X144">
        <v>1.005853815</v>
      </c>
      <c r="Y144">
        <v>1.030295972</v>
      </c>
      <c r="Z144">
        <v>1.0573420680000001</v>
      </c>
      <c r="AA144">
        <v>1.0877072139999999</v>
      </c>
      <c r="AB144">
        <v>1.120112489</v>
      </c>
      <c r="AC144">
        <v>1.1213415609999999</v>
      </c>
      <c r="AD144">
        <v>1.1224318719999999</v>
      </c>
      <c r="AE144">
        <v>1.123428817</v>
      </c>
      <c r="AF144">
        <v>1.1243935460000001</v>
      </c>
      <c r="AG144">
        <v>1.1250662380000001</v>
      </c>
      <c r="AH144">
        <v>1.125530669</v>
      </c>
      <c r="AI144">
        <v>1.1260475590000001</v>
      </c>
      <c r="AJ144">
        <v>1.126751678</v>
      </c>
      <c r="AK144">
        <v>1.1272385469999999</v>
      </c>
      <c r="AL144">
        <v>1.128025042</v>
      </c>
      <c r="AM144">
        <v>1.128837292</v>
      </c>
      <c r="AN144">
        <v>1.129920823</v>
      </c>
      <c r="AO144">
        <v>1.1310440070000001</v>
      </c>
      <c r="AP144">
        <v>1.1320818269999999</v>
      </c>
      <c r="AQ144">
        <v>1.133156611</v>
      </c>
      <c r="AR144">
        <v>1.1342877360000001</v>
      </c>
      <c r="AS144">
        <v>1.135375504</v>
      </c>
      <c r="AT144">
        <v>1.1364548910000001</v>
      </c>
      <c r="AU144">
        <v>1.137541599</v>
      </c>
      <c r="AV144">
        <v>1.1386426080000001</v>
      </c>
    </row>
    <row r="145" spans="1:48" x14ac:dyDescent="0.25">
      <c r="A145" s="27" t="s">
        <v>605</v>
      </c>
      <c r="B145">
        <v>1.1571460966311999</v>
      </c>
      <c r="C145">
        <v>1.15364544749556</v>
      </c>
      <c r="D145">
        <v>1.1518634590000001</v>
      </c>
      <c r="E145">
        <v>1.1548699330000001</v>
      </c>
      <c r="F145">
        <v>1.1489613839999999</v>
      </c>
      <c r="G145">
        <v>1.14558585</v>
      </c>
      <c r="H145">
        <v>1.1376583899999999</v>
      </c>
      <c r="I145">
        <v>1.133242377</v>
      </c>
      <c r="J145">
        <v>1.1361079119999999</v>
      </c>
      <c r="K145">
        <v>1.1252288720000001</v>
      </c>
      <c r="L145">
        <v>1.1252566260000001</v>
      </c>
      <c r="M145">
        <v>1.1186886220000001</v>
      </c>
      <c r="N145">
        <v>1.1134217239999999</v>
      </c>
      <c r="O145">
        <v>1.119091354</v>
      </c>
      <c r="P145">
        <v>1.1199038610000001</v>
      </c>
      <c r="Q145">
        <v>1.1122365620000001</v>
      </c>
      <c r="R145">
        <v>1.1129591910000001</v>
      </c>
      <c r="S145">
        <v>1.1072816539999999</v>
      </c>
      <c r="T145">
        <v>1.113847155</v>
      </c>
      <c r="U145">
        <v>1.1169816379999999</v>
      </c>
      <c r="V145">
        <v>1.1210093130000001</v>
      </c>
      <c r="W145">
        <v>1.1273490209999999</v>
      </c>
      <c r="X145">
        <v>1.1242676389999999</v>
      </c>
      <c r="Y145">
        <v>1.118459554</v>
      </c>
      <c r="Z145">
        <v>1.1119591419999999</v>
      </c>
      <c r="AA145">
        <v>1.1047711849999999</v>
      </c>
      <c r="AB145">
        <v>1.096716639</v>
      </c>
      <c r="AC145">
        <v>1.0956320610000001</v>
      </c>
      <c r="AD145">
        <v>1.0937997909999999</v>
      </c>
      <c r="AE145">
        <v>1.091534472</v>
      </c>
      <c r="AF145">
        <v>1.0893785519999999</v>
      </c>
      <c r="AG145">
        <v>1.0865090959999999</v>
      </c>
      <c r="AH145">
        <v>1.0832639989999999</v>
      </c>
      <c r="AI145">
        <v>1.0801856540000001</v>
      </c>
      <c r="AJ145">
        <v>1.0772991030000001</v>
      </c>
      <c r="AK145">
        <v>1.074894499</v>
      </c>
      <c r="AL145">
        <v>1.072854585</v>
      </c>
      <c r="AM145">
        <v>1.071890802</v>
      </c>
      <c r="AN145">
        <v>1.071637776</v>
      </c>
      <c r="AO145">
        <v>1.071777346</v>
      </c>
      <c r="AP145">
        <v>1.071993623</v>
      </c>
      <c r="AQ145">
        <v>1.072479822</v>
      </c>
      <c r="AR145">
        <v>1.0731469010000001</v>
      </c>
      <c r="AS145">
        <v>1.0736183589999999</v>
      </c>
      <c r="AT145">
        <v>1.0739938449999999</v>
      </c>
      <c r="AU145">
        <v>1.0743880640000001</v>
      </c>
      <c r="AV145">
        <v>1.074840067</v>
      </c>
    </row>
    <row r="146" spans="1:48" x14ac:dyDescent="0.25">
      <c r="A146" s="27" t="s">
        <v>606</v>
      </c>
      <c r="B146">
        <v>0.94146751002971496</v>
      </c>
      <c r="C146">
        <v>0.94019853656463803</v>
      </c>
      <c r="D146">
        <v>0.9412693647</v>
      </c>
      <c r="E146">
        <v>0.94469377870000004</v>
      </c>
      <c r="F146">
        <v>0.95019024249999995</v>
      </c>
      <c r="G146">
        <v>0.92491174279999999</v>
      </c>
      <c r="H146">
        <v>0.94244275970000002</v>
      </c>
      <c r="I146">
        <v>0.94858406210000001</v>
      </c>
      <c r="J146">
        <v>0.94411284179999999</v>
      </c>
      <c r="K146">
        <v>0.92579655390000004</v>
      </c>
      <c r="L146">
        <v>0.92320839099999996</v>
      </c>
      <c r="M146">
        <v>0.91669050949999997</v>
      </c>
      <c r="N146">
        <v>0.92078656489999999</v>
      </c>
      <c r="O146">
        <v>0.93868113819999999</v>
      </c>
      <c r="P146">
        <v>0.94340611230000004</v>
      </c>
      <c r="Q146">
        <v>0.92201428740000002</v>
      </c>
      <c r="R146">
        <v>0.91815999390000003</v>
      </c>
      <c r="S146">
        <v>0.9172474464</v>
      </c>
      <c r="T146">
        <v>0.9209502705</v>
      </c>
      <c r="U146">
        <v>0.92386004870000005</v>
      </c>
      <c r="V146">
        <v>0.92539502019999997</v>
      </c>
      <c r="W146">
        <v>0.92876150989999995</v>
      </c>
      <c r="X146">
        <v>0.92491353679999999</v>
      </c>
      <c r="Y146">
        <v>0.92016184310000004</v>
      </c>
      <c r="Z146">
        <v>0.91485440620000003</v>
      </c>
      <c r="AA146">
        <v>0.90950939009999998</v>
      </c>
      <c r="AB146">
        <v>0.9045101069</v>
      </c>
      <c r="AC146">
        <v>0.90010200819999997</v>
      </c>
      <c r="AD146">
        <v>0.89726417859999996</v>
      </c>
      <c r="AE146">
        <v>0.89452796160000003</v>
      </c>
      <c r="AF146">
        <v>0.8918788245</v>
      </c>
      <c r="AG146">
        <v>0.88904771100000002</v>
      </c>
      <c r="AH146">
        <v>0.8861230028</v>
      </c>
      <c r="AI146">
        <v>0.88324381419999998</v>
      </c>
      <c r="AJ146">
        <v>0.88046873969999995</v>
      </c>
      <c r="AK146">
        <v>0.87773711830000001</v>
      </c>
      <c r="AL146">
        <v>0.87515531489999998</v>
      </c>
      <c r="AM146">
        <v>0.87324412630000003</v>
      </c>
      <c r="AN146">
        <v>0.87150932869999997</v>
      </c>
      <c r="AO146">
        <v>0.86985490629999995</v>
      </c>
      <c r="AP146">
        <v>0.86813334249999996</v>
      </c>
      <c r="AQ146">
        <v>0.86641158460000001</v>
      </c>
      <c r="AR146">
        <v>0.86523437910000001</v>
      </c>
      <c r="AS146">
        <v>0.86402238909999995</v>
      </c>
      <c r="AT146">
        <v>0.86276349910000005</v>
      </c>
      <c r="AU146">
        <v>0.8615147273</v>
      </c>
      <c r="AV146">
        <v>0.86030708079999996</v>
      </c>
    </row>
    <row r="147" spans="1:48" x14ac:dyDescent="0.25">
      <c r="A147" s="27" t="s">
        <v>607</v>
      </c>
      <c r="B147">
        <v>0.95969029041167397</v>
      </c>
      <c r="C147">
        <v>0.95663107587850105</v>
      </c>
      <c r="D147">
        <v>0.95766062809999997</v>
      </c>
      <c r="E147">
        <v>0.9520311467</v>
      </c>
      <c r="F147">
        <v>0.96111919300000004</v>
      </c>
      <c r="G147">
        <v>0.97573361329999997</v>
      </c>
      <c r="H147">
        <v>0.9313577166</v>
      </c>
      <c r="I147">
        <v>0.92229403180000002</v>
      </c>
      <c r="J147">
        <v>0.94451362650000004</v>
      </c>
      <c r="K147">
        <v>0.94778627559999995</v>
      </c>
      <c r="L147">
        <v>0.93943751769999995</v>
      </c>
      <c r="M147">
        <v>0.92416259339999995</v>
      </c>
      <c r="N147">
        <v>0.92705583830000005</v>
      </c>
      <c r="O147">
        <v>0.92643860219999996</v>
      </c>
      <c r="P147">
        <v>0.92846737810000002</v>
      </c>
      <c r="Q147">
        <v>0.93869735330000004</v>
      </c>
      <c r="R147">
        <v>0.93383816990000001</v>
      </c>
      <c r="S147">
        <v>0.92639689849999995</v>
      </c>
      <c r="T147">
        <v>0.92627681179999999</v>
      </c>
      <c r="U147">
        <v>0.92326173109999998</v>
      </c>
      <c r="V147">
        <v>0.92298544829999996</v>
      </c>
      <c r="W147">
        <v>0.92326239489999995</v>
      </c>
      <c r="X147">
        <v>0.92422992039999996</v>
      </c>
      <c r="Y147">
        <v>0.92357992560000002</v>
      </c>
      <c r="Z147">
        <v>0.92206032230000001</v>
      </c>
      <c r="AA147">
        <v>0.92010888609999997</v>
      </c>
      <c r="AB147">
        <v>0.91752758590000005</v>
      </c>
      <c r="AC147">
        <v>0.91704291780000002</v>
      </c>
      <c r="AD147">
        <v>0.91595067750000003</v>
      </c>
      <c r="AE147">
        <v>0.91466262519999997</v>
      </c>
      <c r="AF147">
        <v>0.91320209630000004</v>
      </c>
      <c r="AG147">
        <v>0.91142643199999995</v>
      </c>
      <c r="AH147">
        <v>0.90935287939999998</v>
      </c>
      <c r="AI147">
        <v>0.90732129890000002</v>
      </c>
      <c r="AJ147">
        <v>0.90532863259999996</v>
      </c>
      <c r="AK147">
        <v>0.90308378420000002</v>
      </c>
      <c r="AL147">
        <v>0.90108724019999997</v>
      </c>
      <c r="AM147">
        <v>0.89885564529999995</v>
      </c>
      <c r="AN147">
        <v>0.89673571929999996</v>
      </c>
      <c r="AO147">
        <v>0.8945604546</v>
      </c>
      <c r="AP147">
        <v>0.89227435749999995</v>
      </c>
      <c r="AQ147">
        <v>0.89010052129999995</v>
      </c>
      <c r="AR147">
        <v>0.88794477800000005</v>
      </c>
      <c r="AS147">
        <v>0.88571286630000001</v>
      </c>
      <c r="AT147">
        <v>0.8834930272</v>
      </c>
      <c r="AU147">
        <v>0.88130520369999998</v>
      </c>
      <c r="AV147">
        <v>0.87912866349999996</v>
      </c>
    </row>
    <row r="148" spans="1:48" x14ac:dyDescent="0.25">
      <c r="A148" s="27" t="s">
        <v>339</v>
      </c>
      <c r="B148">
        <v>0.93058413388045202</v>
      </c>
      <c r="C148">
        <v>0.92912793638559998</v>
      </c>
      <c r="D148">
        <v>0.93041024329999999</v>
      </c>
      <c r="E148">
        <v>0.93872172720000002</v>
      </c>
      <c r="F148">
        <v>0.94321992740000005</v>
      </c>
      <c r="G148">
        <v>0.95070508040000001</v>
      </c>
      <c r="H148">
        <v>0.89819221019999995</v>
      </c>
      <c r="I148">
        <v>0.90075959589999999</v>
      </c>
      <c r="J148">
        <v>0.92690878310000002</v>
      </c>
      <c r="K148">
        <v>0.92375025040000003</v>
      </c>
      <c r="L148">
        <v>0.92136784999999999</v>
      </c>
      <c r="M148">
        <v>0.91862887670000004</v>
      </c>
      <c r="N148">
        <v>0.9264939995</v>
      </c>
      <c r="O148">
        <v>0.91251136020000001</v>
      </c>
      <c r="P148">
        <v>0.91790705380000004</v>
      </c>
      <c r="Q148">
        <v>0.92676270780000003</v>
      </c>
      <c r="R148">
        <v>0.92774711799999998</v>
      </c>
      <c r="S148">
        <v>0.92433468080000003</v>
      </c>
      <c r="T148">
        <v>0.92646153470000003</v>
      </c>
      <c r="U148">
        <v>0.92719963559999996</v>
      </c>
      <c r="V148">
        <v>0.92601606690000005</v>
      </c>
      <c r="W148">
        <v>0.92583773030000005</v>
      </c>
      <c r="X148">
        <v>0.9237464151</v>
      </c>
      <c r="Y148">
        <v>0.92077118179999995</v>
      </c>
      <c r="Z148">
        <v>0.91786258809999999</v>
      </c>
      <c r="AA148">
        <v>0.91505070389999998</v>
      </c>
      <c r="AB148">
        <v>0.91224182030000001</v>
      </c>
      <c r="AC148">
        <v>0.91328428640000003</v>
      </c>
      <c r="AD148">
        <v>0.91425654410000001</v>
      </c>
      <c r="AE148">
        <v>0.91510343090000001</v>
      </c>
      <c r="AF148">
        <v>0.91582649500000002</v>
      </c>
      <c r="AG148">
        <v>0.91625805410000005</v>
      </c>
      <c r="AH148">
        <v>0.91651629219999997</v>
      </c>
      <c r="AI148">
        <v>0.9168179702</v>
      </c>
      <c r="AJ148">
        <v>0.91717759050000003</v>
      </c>
      <c r="AK148">
        <v>0.91733158349999999</v>
      </c>
      <c r="AL148">
        <v>0.91767768199999999</v>
      </c>
      <c r="AM148">
        <v>0.91870727559999998</v>
      </c>
      <c r="AN148">
        <v>0.91992857350000001</v>
      </c>
      <c r="AO148">
        <v>0.92123073889999996</v>
      </c>
      <c r="AP148">
        <v>0.9225091849</v>
      </c>
      <c r="AQ148">
        <v>0.92391166170000005</v>
      </c>
      <c r="AR148">
        <v>0.92471441350000005</v>
      </c>
      <c r="AS148">
        <v>0.92551942519999997</v>
      </c>
      <c r="AT148">
        <v>0.92633713149999997</v>
      </c>
      <c r="AU148">
        <v>0.92716088490000004</v>
      </c>
      <c r="AV148">
        <v>0.92798305110000001</v>
      </c>
    </row>
    <row r="149" spans="1:48" x14ac:dyDescent="0.25">
      <c r="A149" s="27" t="s">
        <v>340</v>
      </c>
      <c r="B149">
        <v>0.96509216681482901</v>
      </c>
      <c r="C149">
        <v>0.96343156168833599</v>
      </c>
      <c r="D149">
        <v>0.96514485309999998</v>
      </c>
      <c r="E149">
        <v>0.97537389109999995</v>
      </c>
      <c r="F149">
        <v>0.96808750310000002</v>
      </c>
      <c r="G149">
        <v>0.97328348220000005</v>
      </c>
      <c r="H149">
        <v>0.93508333320000003</v>
      </c>
      <c r="I149">
        <v>0.94339629700000005</v>
      </c>
      <c r="J149">
        <v>0.96028316089999999</v>
      </c>
      <c r="K149">
        <v>0.95960277780000003</v>
      </c>
      <c r="L149">
        <v>0.94889456210000001</v>
      </c>
      <c r="M149">
        <v>0.95099837399999998</v>
      </c>
      <c r="N149">
        <v>0.95459065369999996</v>
      </c>
      <c r="O149">
        <v>0.93997722090000002</v>
      </c>
      <c r="P149">
        <v>0.95181365110000005</v>
      </c>
      <c r="Q149">
        <v>0.95467133449999997</v>
      </c>
      <c r="R149">
        <v>0.95425236759999998</v>
      </c>
      <c r="S149">
        <v>0.94769359669999997</v>
      </c>
      <c r="T149">
        <v>0.94814264810000004</v>
      </c>
      <c r="U149">
        <v>0.94643289600000002</v>
      </c>
      <c r="V149">
        <v>0.95270310319999996</v>
      </c>
      <c r="W149">
        <v>0.95968562469999996</v>
      </c>
      <c r="X149">
        <v>0.96829521080000003</v>
      </c>
      <c r="Y149">
        <v>0.97585638269999997</v>
      </c>
      <c r="Z149">
        <v>0.98356308999999997</v>
      </c>
      <c r="AA149">
        <v>0.99152740340000001</v>
      </c>
      <c r="AB149">
        <v>0.99968117690000002</v>
      </c>
      <c r="AC149">
        <v>1.0000681389999999</v>
      </c>
      <c r="AD149">
        <v>1.000239772</v>
      </c>
      <c r="AE149">
        <v>1.0003139089999999</v>
      </c>
      <c r="AF149">
        <v>1.0002903320000001</v>
      </c>
      <c r="AG149">
        <v>1.0001068630000001</v>
      </c>
      <c r="AH149">
        <v>0.99978761240000003</v>
      </c>
      <c r="AI149">
        <v>0.99949926909999998</v>
      </c>
      <c r="AJ149">
        <v>0.99927432380000003</v>
      </c>
      <c r="AK149">
        <v>0.99885823620000003</v>
      </c>
      <c r="AL149">
        <v>0.9986092057</v>
      </c>
      <c r="AM149">
        <v>0.99822616590000002</v>
      </c>
      <c r="AN149">
        <v>0.99792457599999995</v>
      </c>
      <c r="AO149">
        <v>0.99762925960000004</v>
      </c>
      <c r="AP149">
        <v>0.99725079930000005</v>
      </c>
      <c r="AQ149">
        <v>0.99691359469999996</v>
      </c>
      <c r="AR149">
        <v>0.9965485718</v>
      </c>
      <c r="AS149">
        <v>0.99620053590000002</v>
      </c>
      <c r="AT149">
        <v>0.99586888240000004</v>
      </c>
      <c r="AU149">
        <v>0.99553829260000004</v>
      </c>
      <c r="AV149">
        <v>0.99520590210000004</v>
      </c>
    </row>
    <row r="150" spans="1:48" x14ac:dyDescent="0.25">
      <c r="A150" s="27" t="s">
        <v>341</v>
      </c>
      <c r="B150">
        <v>0.91685854768520203</v>
      </c>
      <c r="C150">
        <v>0.91428642081488298</v>
      </c>
      <c r="D150">
        <v>0.91524973769999995</v>
      </c>
      <c r="E150">
        <v>0.91070547899999998</v>
      </c>
      <c r="F150">
        <v>0.91538962989999995</v>
      </c>
      <c r="G150">
        <v>0.91715603830000003</v>
      </c>
      <c r="H150">
        <v>0.90170557569999998</v>
      </c>
      <c r="I150">
        <v>0.89328400320000001</v>
      </c>
      <c r="J150">
        <v>0.89534293239999996</v>
      </c>
      <c r="K150">
        <v>0.89867631920000002</v>
      </c>
      <c r="L150">
        <v>0.89399668750000005</v>
      </c>
      <c r="M150">
        <v>0.89323217659999998</v>
      </c>
      <c r="N150">
        <v>0.88915372579999996</v>
      </c>
      <c r="O150">
        <v>0.88917136779999995</v>
      </c>
      <c r="P150">
        <v>0.88718627409999995</v>
      </c>
      <c r="Q150">
        <v>0.88495585080000005</v>
      </c>
      <c r="R150">
        <v>0.88381742900000004</v>
      </c>
      <c r="S150">
        <v>0.87548046629999998</v>
      </c>
      <c r="T150">
        <v>0.87525601040000001</v>
      </c>
      <c r="U150">
        <v>0.87238616160000004</v>
      </c>
      <c r="V150">
        <v>0.87094474740000005</v>
      </c>
      <c r="W150">
        <v>0.87038959670000005</v>
      </c>
      <c r="X150">
        <v>0.87096869219999995</v>
      </c>
      <c r="Y150">
        <v>0.87017969849999999</v>
      </c>
      <c r="Z150">
        <v>0.86954400300000001</v>
      </c>
      <c r="AA150">
        <v>0.86905194590000001</v>
      </c>
      <c r="AB150">
        <v>0.86843640789999998</v>
      </c>
      <c r="AC150">
        <v>0.86724185509999996</v>
      </c>
      <c r="AD150">
        <v>0.86622598969999998</v>
      </c>
      <c r="AE150">
        <v>0.86510431050000003</v>
      </c>
      <c r="AF150">
        <v>0.86379892899999999</v>
      </c>
      <c r="AG150">
        <v>0.86220075569999999</v>
      </c>
      <c r="AH150">
        <v>0.86021345500000002</v>
      </c>
      <c r="AI150">
        <v>0.85832791799999997</v>
      </c>
      <c r="AJ150">
        <v>0.85651356469999995</v>
      </c>
      <c r="AK150">
        <v>0.85447195129999998</v>
      </c>
      <c r="AL150">
        <v>0.85261413890000004</v>
      </c>
      <c r="AM150">
        <v>0.85047701519999996</v>
      </c>
      <c r="AN150">
        <v>0.84852959949999995</v>
      </c>
      <c r="AO150">
        <v>0.84662743230000004</v>
      </c>
      <c r="AP150">
        <v>0.84464983280000006</v>
      </c>
      <c r="AQ150">
        <v>0.84280453050000004</v>
      </c>
      <c r="AR150">
        <v>0.84100717110000001</v>
      </c>
      <c r="AS150">
        <v>0.83911142260000005</v>
      </c>
      <c r="AT150">
        <v>0.8372355038</v>
      </c>
      <c r="AU150">
        <v>0.83541432660000003</v>
      </c>
      <c r="AV150">
        <v>0.83362266029999998</v>
      </c>
    </row>
    <row r="151" spans="1:48" x14ac:dyDescent="0.25">
      <c r="A151" s="27" t="s">
        <v>342</v>
      </c>
      <c r="B151">
        <v>0.844313767550528</v>
      </c>
      <c r="C151">
        <v>0.840996830294655</v>
      </c>
      <c r="D151">
        <v>0.83833537359999999</v>
      </c>
      <c r="E151">
        <v>0.82921831290000003</v>
      </c>
      <c r="F151">
        <v>0.833618423</v>
      </c>
      <c r="G151">
        <v>0.8444748419</v>
      </c>
      <c r="H151">
        <v>0.83306912609999995</v>
      </c>
      <c r="I151">
        <v>0.81705247390000002</v>
      </c>
      <c r="J151">
        <v>0.81535719439999998</v>
      </c>
      <c r="K151">
        <v>0.81406918959999996</v>
      </c>
      <c r="L151">
        <v>0.81629145010000004</v>
      </c>
      <c r="M151">
        <v>0.81813025800000005</v>
      </c>
      <c r="N151">
        <v>0.80511513440000004</v>
      </c>
      <c r="O151">
        <v>0.79725667950000001</v>
      </c>
      <c r="P151">
        <v>0.79737130769999998</v>
      </c>
      <c r="Q151">
        <v>0.79790801759999996</v>
      </c>
      <c r="R151">
        <v>0.79747241729999996</v>
      </c>
      <c r="S151">
        <v>0.78835037630000004</v>
      </c>
      <c r="T151">
        <v>0.78920108099999997</v>
      </c>
      <c r="U151">
        <v>0.78351612010000005</v>
      </c>
      <c r="V151">
        <v>0.7837026037</v>
      </c>
      <c r="W151">
        <v>0.78395476630000005</v>
      </c>
      <c r="X151">
        <v>0.78730389860000005</v>
      </c>
      <c r="Y151">
        <v>0.79004153099999996</v>
      </c>
      <c r="Z151">
        <v>0.79230803750000001</v>
      </c>
      <c r="AA151">
        <v>0.79409989820000004</v>
      </c>
      <c r="AB151">
        <v>0.79465331019999996</v>
      </c>
      <c r="AC151">
        <v>0.79303409879999998</v>
      </c>
      <c r="AD151">
        <v>0.79344167180000003</v>
      </c>
      <c r="AE151">
        <v>0.7936242657</v>
      </c>
      <c r="AF151">
        <v>0.79311207309999998</v>
      </c>
      <c r="AG151">
        <v>0.79160564</v>
      </c>
      <c r="AH151">
        <v>0.78977980780000001</v>
      </c>
      <c r="AI151">
        <v>0.78857169969999996</v>
      </c>
      <c r="AJ151">
        <v>0.78702849630000005</v>
      </c>
      <c r="AK151">
        <v>0.7851573074</v>
      </c>
      <c r="AL151">
        <v>0.78336000959999996</v>
      </c>
      <c r="AM151">
        <v>0.78066514139999998</v>
      </c>
      <c r="AN151">
        <v>0.77925365400000002</v>
      </c>
      <c r="AO151">
        <v>0.77772634789999995</v>
      </c>
      <c r="AP151">
        <v>0.7755923804</v>
      </c>
      <c r="AQ151">
        <v>0.77389989370000001</v>
      </c>
      <c r="AR151">
        <v>0.77225578049999999</v>
      </c>
      <c r="AS151">
        <v>0.76976561639999996</v>
      </c>
      <c r="AT151">
        <v>0.76755903169999995</v>
      </c>
      <c r="AU151">
        <v>0.76554198910000004</v>
      </c>
      <c r="AV151">
        <v>0.76330914760000002</v>
      </c>
    </row>
    <row r="152" spans="1:48" x14ac:dyDescent="0.25">
      <c r="A152" s="27" t="s">
        <v>343</v>
      </c>
      <c r="B152">
        <v>0.88258653555010902</v>
      </c>
      <c r="C152">
        <v>0.87651299349979905</v>
      </c>
      <c r="D152">
        <v>0.90430445599999998</v>
      </c>
      <c r="E152">
        <v>0.92257572629999995</v>
      </c>
      <c r="F152">
        <v>0.93873299300000002</v>
      </c>
      <c r="G152">
        <v>0.94145606589999997</v>
      </c>
      <c r="H152">
        <v>0.90478857079999997</v>
      </c>
      <c r="I152">
        <v>0.89641715659999999</v>
      </c>
      <c r="J152">
        <v>0.90349726379999995</v>
      </c>
      <c r="K152">
        <v>0.89560396620000005</v>
      </c>
      <c r="L152">
        <v>0.89291454999999997</v>
      </c>
      <c r="M152">
        <v>0.8891505059</v>
      </c>
      <c r="N152">
        <v>0.87862932100000002</v>
      </c>
      <c r="O152">
        <v>0.87310321749999997</v>
      </c>
      <c r="P152">
        <v>0.88379334359999995</v>
      </c>
      <c r="Q152">
        <v>0.87495030460000001</v>
      </c>
      <c r="R152">
        <v>0.87626509770000005</v>
      </c>
      <c r="S152">
        <v>0.87392131780000004</v>
      </c>
      <c r="T152">
        <v>0.87181959480000004</v>
      </c>
      <c r="U152">
        <v>0.86802669109999997</v>
      </c>
      <c r="V152">
        <v>0.85787060100000001</v>
      </c>
      <c r="W152">
        <v>0.85583229049999998</v>
      </c>
      <c r="X152">
        <v>0.86197394729999999</v>
      </c>
      <c r="Y152">
        <v>0.86168164540000003</v>
      </c>
      <c r="Z152">
        <v>0.85949056720000006</v>
      </c>
      <c r="AA152">
        <v>0.85806124679999995</v>
      </c>
      <c r="AB152">
        <v>0.85672067640000005</v>
      </c>
      <c r="AC152">
        <v>0.85645280560000003</v>
      </c>
      <c r="AD152">
        <v>0.85610346660000003</v>
      </c>
      <c r="AE152">
        <v>0.85539473320000003</v>
      </c>
      <c r="AF152">
        <v>0.85448710640000003</v>
      </c>
      <c r="AG152">
        <v>0.85298202869999995</v>
      </c>
      <c r="AH152">
        <v>0.85081470049999997</v>
      </c>
      <c r="AI152">
        <v>0.84880456689999995</v>
      </c>
      <c r="AJ152">
        <v>0.84671715960000005</v>
      </c>
      <c r="AK152">
        <v>0.84428795199999995</v>
      </c>
      <c r="AL152">
        <v>0.84193301880000004</v>
      </c>
      <c r="AM152">
        <v>0.83905866699999998</v>
      </c>
      <c r="AN152">
        <v>0.83614280740000002</v>
      </c>
      <c r="AO152">
        <v>0.83305757520000001</v>
      </c>
      <c r="AP152">
        <v>0.82982909329999999</v>
      </c>
      <c r="AQ152">
        <v>0.82654061130000001</v>
      </c>
      <c r="AR152">
        <v>0.82358306140000004</v>
      </c>
      <c r="AS152">
        <v>0.82026393350000004</v>
      </c>
      <c r="AT152">
        <v>0.81685790140000003</v>
      </c>
      <c r="AU152">
        <v>0.81346687699999998</v>
      </c>
      <c r="AV152">
        <v>0.81009797500000003</v>
      </c>
    </row>
    <row r="153" spans="1:48" x14ac:dyDescent="0.25">
      <c r="A153" s="27" t="s">
        <v>344</v>
      </c>
      <c r="B153">
        <v>0.77814932899325695</v>
      </c>
      <c r="C153">
        <v>0.77273238781678599</v>
      </c>
      <c r="D153">
        <v>0.78035602950000005</v>
      </c>
      <c r="E153">
        <v>0.78561904770000002</v>
      </c>
      <c r="F153">
        <v>0.80136840040000001</v>
      </c>
      <c r="G153">
        <v>0.79140339059999998</v>
      </c>
      <c r="H153">
        <v>0.76606155850000002</v>
      </c>
      <c r="I153">
        <v>0.76233522300000001</v>
      </c>
      <c r="J153">
        <v>0.76551037720000004</v>
      </c>
      <c r="K153">
        <v>0.7558139666</v>
      </c>
      <c r="L153">
        <v>0.75357813490000003</v>
      </c>
      <c r="M153">
        <v>0.74834216750000004</v>
      </c>
      <c r="N153">
        <v>0.73882210920000002</v>
      </c>
      <c r="O153">
        <v>0.73523193929999997</v>
      </c>
      <c r="P153">
        <v>0.74961918360000002</v>
      </c>
      <c r="Q153">
        <v>0.73485016579999995</v>
      </c>
      <c r="R153">
        <v>0.73756583799999997</v>
      </c>
      <c r="S153">
        <v>0.74012318669999999</v>
      </c>
      <c r="T153">
        <v>0.73955791410000005</v>
      </c>
      <c r="U153">
        <v>0.73844920759999999</v>
      </c>
      <c r="V153">
        <v>0.73362445399999998</v>
      </c>
      <c r="W153">
        <v>0.73476988129999998</v>
      </c>
      <c r="X153">
        <v>0.74004519790000001</v>
      </c>
      <c r="Y153">
        <v>0.73929422209999995</v>
      </c>
      <c r="Z153">
        <v>0.73569538499999998</v>
      </c>
      <c r="AA153">
        <v>0.73391097429999996</v>
      </c>
      <c r="AB153">
        <v>0.73238364089999997</v>
      </c>
      <c r="AC153">
        <v>0.73065726980000001</v>
      </c>
      <c r="AD153">
        <v>0.72779661949999996</v>
      </c>
      <c r="AE153">
        <v>0.7242481919</v>
      </c>
      <c r="AF153">
        <v>0.72062054230000006</v>
      </c>
      <c r="AG153">
        <v>0.71665135710000005</v>
      </c>
      <c r="AH153">
        <v>0.71180361879999998</v>
      </c>
      <c r="AI153">
        <v>0.70709021390000004</v>
      </c>
      <c r="AJ153">
        <v>0.70255947929999996</v>
      </c>
      <c r="AK153">
        <v>0.69810233799999999</v>
      </c>
      <c r="AL153">
        <v>0.69365484980000003</v>
      </c>
      <c r="AM153">
        <v>0.68891310660000005</v>
      </c>
      <c r="AN153">
        <v>0.68452120640000003</v>
      </c>
      <c r="AO153">
        <v>0.68027020510000002</v>
      </c>
      <c r="AP153">
        <v>0.67606788699999998</v>
      </c>
      <c r="AQ153">
        <v>0.67174477539999999</v>
      </c>
      <c r="AR153">
        <v>0.66829059499999999</v>
      </c>
      <c r="AS153">
        <v>0.66491610290000003</v>
      </c>
      <c r="AT153">
        <v>0.66164238330000003</v>
      </c>
      <c r="AU153">
        <v>0.65843557649999995</v>
      </c>
      <c r="AV153">
        <v>0.65226770280000002</v>
      </c>
    </row>
    <row r="154" spans="1:48" x14ac:dyDescent="0.25">
      <c r="A154" s="27" t="s">
        <v>345</v>
      </c>
      <c r="B154">
        <v>0.86220723379174502</v>
      </c>
      <c r="C154">
        <v>0.85865451550052196</v>
      </c>
      <c r="D154">
        <v>0.86319198860000002</v>
      </c>
      <c r="E154">
        <v>0.8658659661</v>
      </c>
      <c r="F154">
        <v>0.87892098149999998</v>
      </c>
      <c r="G154">
        <v>0.86604944719999999</v>
      </c>
      <c r="H154">
        <v>0.84957535169999998</v>
      </c>
      <c r="I154">
        <v>0.84485058550000003</v>
      </c>
      <c r="J154">
        <v>0.85169413059999999</v>
      </c>
      <c r="K154">
        <v>0.84116146849999995</v>
      </c>
      <c r="L154">
        <v>0.83248451670000001</v>
      </c>
      <c r="M154">
        <v>0.8264592758</v>
      </c>
      <c r="N154">
        <v>0.82682688650000002</v>
      </c>
      <c r="O154">
        <v>0.83008736049999998</v>
      </c>
      <c r="P154">
        <v>0.84691903769999999</v>
      </c>
      <c r="Q154">
        <v>0.83264385539999997</v>
      </c>
      <c r="R154">
        <v>0.83106988660000003</v>
      </c>
      <c r="S154">
        <v>0.82711449159999995</v>
      </c>
      <c r="T154">
        <v>0.82776280960000004</v>
      </c>
      <c r="U154">
        <v>0.82547182149999998</v>
      </c>
      <c r="V154">
        <v>0.82695873080000004</v>
      </c>
      <c r="W154">
        <v>0.82810553629999994</v>
      </c>
      <c r="X154">
        <v>0.83064461710000004</v>
      </c>
      <c r="Y154">
        <v>0.82998413299999996</v>
      </c>
      <c r="Z154">
        <v>0.82777048190000002</v>
      </c>
      <c r="AA154">
        <v>0.8347046145</v>
      </c>
      <c r="AB154">
        <v>0.838319174</v>
      </c>
      <c r="AC154">
        <v>0.83830513169999998</v>
      </c>
      <c r="AD154">
        <v>0.8389074795</v>
      </c>
      <c r="AE154">
        <v>0.83898349250000004</v>
      </c>
      <c r="AF154">
        <v>0.83898636069999999</v>
      </c>
      <c r="AG154">
        <v>0.83818668770000004</v>
      </c>
      <c r="AH154">
        <v>0.83543539580000004</v>
      </c>
      <c r="AI154">
        <v>0.83358388969999997</v>
      </c>
      <c r="AJ154">
        <v>0.82261261289999998</v>
      </c>
      <c r="AK154">
        <v>0.8252074546</v>
      </c>
      <c r="AL154">
        <v>0.81752500569999997</v>
      </c>
      <c r="AM154">
        <v>0.82025951600000002</v>
      </c>
      <c r="AN154">
        <v>0.81348023629999999</v>
      </c>
      <c r="AO154">
        <v>0.80702736900000005</v>
      </c>
      <c r="AP154">
        <v>0.80350872080000002</v>
      </c>
      <c r="AQ154">
        <v>0.80015807989999999</v>
      </c>
      <c r="AR154">
        <v>0.79838118979999995</v>
      </c>
      <c r="AS154">
        <v>0.79600739779999996</v>
      </c>
      <c r="AT154">
        <v>0.79353736370000005</v>
      </c>
      <c r="AU154">
        <v>0.79106189189999998</v>
      </c>
      <c r="AV154">
        <v>0.78861666720000001</v>
      </c>
    </row>
    <row r="155" spans="1:48" x14ac:dyDescent="0.25">
      <c r="A155" s="27" t="s">
        <v>346</v>
      </c>
      <c r="B155">
        <v>0.88366767238597099</v>
      </c>
      <c r="C155">
        <v>0.88184788046645401</v>
      </c>
      <c r="D155">
        <v>0.88474419999999998</v>
      </c>
      <c r="E155">
        <v>0.84555676609999997</v>
      </c>
      <c r="F155">
        <v>0.91816823240000001</v>
      </c>
      <c r="G155">
        <v>0.93345047780000001</v>
      </c>
      <c r="H155">
        <v>0.81739016050000002</v>
      </c>
      <c r="I155">
        <v>0.88973453459999996</v>
      </c>
      <c r="J155">
        <v>0.81175576419999995</v>
      </c>
      <c r="K155">
        <v>0.87450552349999999</v>
      </c>
      <c r="L155">
        <v>0.85905534360000002</v>
      </c>
      <c r="M155">
        <v>0.8456438892</v>
      </c>
      <c r="N155">
        <v>0.89151938249999996</v>
      </c>
      <c r="O155">
        <v>0.85086564880000004</v>
      </c>
      <c r="P155">
        <v>0.85981117129999995</v>
      </c>
      <c r="Q155">
        <v>0.84449109830000002</v>
      </c>
      <c r="R155">
        <v>0.84567036579999999</v>
      </c>
      <c r="S155">
        <v>0.84914410470000001</v>
      </c>
      <c r="T155">
        <v>0.84826402160000003</v>
      </c>
      <c r="U155">
        <v>0.84626392979999998</v>
      </c>
      <c r="V155">
        <v>0.84492484369999998</v>
      </c>
      <c r="W155">
        <v>0.84428527170000001</v>
      </c>
      <c r="X155">
        <v>0.8431383281</v>
      </c>
      <c r="Y155">
        <v>0.84166036730000005</v>
      </c>
      <c r="Z155">
        <v>0.84014582039999997</v>
      </c>
      <c r="AA155">
        <v>0.84408029900000003</v>
      </c>
      <c r="AB155">
        <v>0.84585981710000002</v>
      </c>
      <c r="AC155">
        <v>0.84323608839999997</v>
      </c>
      <c r="AD155">
        <v>0.84150174960000002</v>
      </c>
      <c r="AE155">
        <v>0.83979778829999996</v>
      </c>
      <c r="AF155">
        <v>0.83801734930000005</v>
      </c>
      <c r="AG155">
        <v>0.83593423820000001</v>
      </c>
      <c r="AH155">
        <v>0.8323188815</v>
      </c>
      <c r="AI155">
        <v>0.82910058949999998</v>
      </c>
      <c r="AJ155">
        <v>0.82620256459999997</v>
      </c>
      <c r="AK155">
        <v>0.82291015499999998</v>
      </c>
      <c r="AL155">
        <v>0.81981214970000005</v>
      </c>
      <c r="AM155">
        <v>0.81819645990000001</v>
      </c>
      <c r="AN155">
        <v>0.81643243109999997</v>
      </c>
      <c r="AO155">
        <v>0.81433969149999996</v>
      </c>
      <c r="AP155">
        <v>0.8118230796</v>
      </c>
      <c r="AQ155">
        <v>0.80909532709999998</v>
      </c>
      <c r="AR155">
        <v>0.80750426929999997</v>
      </c>
      <c r="AS155">
        <v>0.80554983749999998</v>
      </c>
      <c r="AT155">
        <v>0.803595689</v>
      </c>
      <c r="AU155">
        <v>0.80161342020000004</v>
      </c>
      <c r="AV155">
        <v>0.79961304690000001</v>
      </c>
    </row>
    <row r="156" spans="1:48" x14ac:dyDescent="0.25">
      <c r="A156" s="27" t="s">
        <v>347</v>
      </c>
      <c r="B156">
        <v>0.90956872474594197</v>
      </c>
      <c r="C156">
        <v>0.90615316918317601</v>
      </c>
      <c r="D156">
        <v>0.91208780639999998</v>
      </c>
      <c r="E156">
        <v>0.90633531079999996</v>
      </c>
      <c r="F156">
        <v>0.91529215720000001</v>
      </c>
      <c r="G156">
        <v>0.9258930299</v>
      </c>
      <c r="H156">
        <v>0.89031570169999996</v>
      </c>
      <c r="I156">
        <v>0.87322089049999996</v>
      </c>
      <c r="J156">
        <v>0.88284801099999999</v>
      </c>
      <c r="K156">
        <v>0.89534380920000001</v>
      </c>
      <c r="L156">
        <v>0.87379536170000005</v>
      </c>
      <c r="M156">
        <v>0.86507184969999995</v>
      </c>
      <c r="N156">
        <v>0.87614478529999995</v>
      </c>
      <c r="O156">
        <v>0.88000828119999996</v>
      </c>
      <c r="P156">
        <v>0.87194545980000004</v>
      </c>
      <c r="Q156">
        <v>0.86626557660000003</v>
      </c>
      <c r="R156">
        <v>0.87061817939999997</v>
      </c>
      <c r="S156">
        <v>0.87532810809999995</v>
      </c>
      <c r="T156">
        <v>0.87713186750000005</v>
      </c>
      <c r="U156">
        <v>0.8796689808</v>
      </c>
      <c r="V156">
        <v>0.88002925460000003</v>
      </c>
      <c r="W156">
        <v>0.88169930760000004</v>
      </c>
      <c r="X156">
        <v>0.87954092709999998</v>
      </c>
      <c r="Y156">
        <v>0.87705444340000005</v>
      </c>
      <c r="Z156">
        <v>0.87400742870000003</v>
      </c>
      <c r="AA156">
        <v>0.8705727768</v>
      </c>
      <c r="AB156">
        <v>0.86721594729999996</v>
      </c>
      <c r="AC156">
        <v>0.86467267370000001</v>
      </c>
      <c r="AD156">
        <v>0.8615772719</v>
      </c>
      <c r="AE156">
        <v>0.85810632450000002</v>
      </c>
      <c r="AF156">
        <v>0.85441599779999999</v>
      </c>
      <c r="AG156">
        <v>0.85038492200000004</v>
      </c>
      <c r="AH156">
        <v>0.84588735910000001</v>
      </c>
      <c r="AI156">
        <v>0.84120515289999997</v>
      </c>
      <c r="AJ156">
        <v>0.83672309460000005</v>
      </c>
      <c r="AK156">
        <v>0.83177795180000003</v>
      </c>
      <c r="AL156">
        <v>0.82711844499999998</v>
      </c>
      <c r="AM156">
        <v>0.82227924939999997</v>
      </c>
      <c r="AN156">
        <v>0.8182910645</v>
      </c>
      <c r="AO156">
        <v>0.8146541196</v>
      </c>
      <c r="AP156">
        <v>0.81105565239999999</v>
      </c>
      <c r="AQ156">
        <v>0.80765549930000002</v>
      </c>
      <c r="AR156">
        <v>0.80457058999999997</v>
      </c>
      <c r="AS156">
        <v>0.80129833689999996</v>
      </c>
      <c r="AT156">
        <v>0.79803809640000001</v>
      </c>
      <c r="AU156">
        <v>0.79537119300000003</v>
      </c>
      <c r="AV156">
        <v>0.79254216509999997</v>
      </c>
    </row>
    <row r="157" spans="1:48" x14ac:dyDescent="0.25">
      <c r="A157" s="27" t="s">
        <v>348</v>
      </c>
      <c r="B157">
        <v>0.76693254244619502</v>
      </c>
      <c r="C157">
        <v>0.76282529430745405</v>
      </c>
      <c r="D157">
        <v>0.76837789059999995</v>
      </c>
      <c r="E157">
        <v>0.76599953570000001</v>
      </c>
      <c r="F157">
        <v>0.76726643890000001</v>
      </c>
      <c r="G157">
        <v>0.76288881129999997</v>
      </c>
      <c r="H157">
        <v>0.74925230899999995</v>
      </c>
      <c r="I157">
        <v>0.74108840190000003</v>
      </c>
      <c r="J157">
        <v>0.7398858223</v>
      </c>
      <c r="K157">
        <v>0.73708762159999996</v>
      </c>
      <c r="L157">
        <v>0.73228626360000004</v>
      </c>
      <c r="M157">
        <v>0.72829719770000001</v>
      </c>
      <c r="N157">
        <v>0.72234084170000001</v>
      </c>
      <c r="O157">
        <v>0.7195767542</v>
      </c>
      <c r="P157">
        <v>0.71893598160000005</v>
      </c>
      <c r="Q157">
        <v>0.71809110549999999</v>
      </c>
      <c r="R157">
        <v>0.71525303419999997</v>
      </c>
      <c r="S157">
        <v>0.7084650334</v>
      </c>
      <c r="T157">
        <v>0.70649491549999999</v>
      </c>
      <c r="U157">
        <v>0.70180071129999999</v>
      </c>
      <c r="V157">
        <v>0.69851118059999995</v>
      </c>
      <c r="W157">
        <v>0.69638233189999998</v>
      </c>
      <c r="X157">
        <v>0.69415830779999999</v>
      </c>
      <c r="Y157">
        <v>0.69131514230000002</v>
      </c>
      <c r="Z157">
        <v>0.68869803289999998</v>
      </c>
      <c r="AA157">
        <v>0.68636708270000002</v>
      </c>
      <c r="AB157">
        <v>0.68368663279999997</v>
      </c>
      <c r="AC157">
        <v>0.68142931620000002</v>
      </c>
      <c r="AD157">
        <v>0.67921024360000004</v>
      </c>
      <c r="AE157">
        <v>0.67698238249999998</v>
      </c>
      <c r="AF157">
        <v>0.67458062870000002</v>
      </c>
      <c r="AG157">
        <v>0.67180825659999999</v>
      </c>
      <c r="AH157">
        <v>0.66854325609999998</v>
      </c>
      <c r="AI157">
        <v>0.66516879669999995</v>
      </c>
      <c r="AJ157">
        <v>0.66189767769999996</v>
      </c>
      <c r="AK157">
        <v>0.65839276960000004</v>
      </c>
      <c r="AL157">
        <v>0.65507771020000005</v>
      </c>
      <c r="AM157">
        <v>0.65135419110000004</v>
      </c>
      <c r="AN157">
        <v>0.64788684129999996</v>
      </c>
      <c r="AO157">
        <v>0.64448556109999999</v>
      </c>
      <c r="AP157">
        <v>0.64105773870000005</v>
      </c>
      <c r="AQ157">
        <v>0.63779787789999998</v>
      </c>
      <c r="AR157">
        <v>0.63472993219999996</v>
      </c>
      <c r="AS157">
        <v>0.63152848289999997</v>
      </c>
      <c r="AT157">
        <v>0.62830894820000005</v>
      </c>
      <c r="AU157">
        <v>0.62515105849999997</v>
      </c>
      <c r="AV157">
        <v>0.62205710160000005</v>
      </c>
    </row>
    <row r="158" spans="1:48" x14ac:dyDescent="0.25">
      <c r="A158" s="27" t="s">
        <v>349</v>
      </c>
      <c r="B158">
        <v>0.91541414753537198</v>
      </c>
      <c r="C158">
        <v>0.90744078466855305</v>
      </c>
      <c r="D158">
        <v>0.91635567920000005</v>
      </c>
      <c r="E158">
        <v>0.91717844459999998</v>
      </c>
      <c r="F158">
        <v>0.91050811129999998</v>
      </c>
      <c r="G158">
        <v>0.89045537409999997</v>
      </c>
      <c r="H158">
        <v>0.88189478450000003</v>
      </c>
      <c r="I158">
        <v>0.87055633460000004</v>
      </c>
      <c r="J158">
        <v>0.8608577999</v>
      </c>
      <c r="K158">
        <v>0.85417279810000002</v>
      </c>
      <c r="L158">
        <v>0.84752680899999999</v>
      </c>
      <c r="M158">
        <v>0.83852603029999995</v>
      </c>
      <c r="N158">
        <v>0.82724190099999995</v>
      </c>
      <c r="O158">
        <v>0.82072432350000002</v>
      </c>
      <c r="P158">
        <v>0.8158412853</v>
      </c>
      <c r="Q158">
        <v>0.81124622550000003</v>
      </c>
      <c r="R158">
        <v>0.80412490039999995</v>
      </c>
      <c r="S158">
        <v>0.79687193300000003</v>
      </c>
      <c r="T158">
        <v>0.79069923340000003</v>
      </c>
      <c r="U158">
        <v>0.78309178869999996</v>
      </c>
      <c r="V158">
        <v>0.77646606760000003</v>
      </c>
      <c r="W158">
        <v>0.77158887170000001</v>
      </c>
      <c r="X158">
        <v>0.76739730070000001</v>
      </c>
      <c r="Y158">
        <v>0.76344826170000002</v>
      </c>
      <c r="Z158">
        <v>0.75983618980000001</v>
      </c>
      <c r="AA158">
        <v>0.75663086069999996</v>
      </c>
      <c r="AB158">
        <v>0.7531524865</v>
      </c>
      <c r="AC158">
        <v>0.74930681610000005</v>
      </c>
      <c r="AD158">
        <v>0.74515635810000003</v>
      </c>
      <c r="AE158">
        <v>0.74075733669999999</v>
      </c>
      <c r="AF158">
        <v>0.73606594839999995</v>
      </c>
      <c r="AG158">
        <v>0.73087922709999997</v>
      </c>
      <c r="AH158">
        <v>0.72508644730000005</v>
      </c>
      <c r="AI158">
        <v>0.71881515330000001</v>
      </c>
      <c r="AJ158">
        <v>0.71240392210000003</v>
      </c>
      <c r="AK158">
        <v>0.70584337419999998</v>
      </c>
      <c r="AL158">
        <v>0.69923191220000003</v>
      </c>
      <c r="AM158">
        <v>0.69229720650000004</v>
      </c>
      <c r="AN158">
        <v>0.68543940960000005</v>
      </c>
      <c r="AO158">
        <v>0.67872525539999995</v>
      </c>
      <c r="AP158">
        <v>0.67213714690000004</v>
      </c>
      <c r="AQ158">
        <v>0.66567466340000003</v>
      </c>
      <c r="AR158">
        <v>0.65940484310000003</v>
      </c>
      <c r="AS158">
        <v>0.65307871829999997</v>
      </c>
      <c r="AT158">
        <v>0.64671912730000003</v>
      </c>
      <c r="AU158">
        <v>0.64040361950000002</v>
      </c>
      <c r="AV158">
        <v>0.63423853159999999</v>
      </c>
    </row>
    <row r="159" spans="1:48" x14ac:dyDescent="0.25">
      <c r="A159" s="31" t="s">
        <v>186</v>
      </c>
      <c r="B159">
        <v>1.6144864000000001</v>
      </c>
      <c r="C159">
        <v>1.6072</v>
      </c>
      <c r="D159">
        <v>1.6013437450000001</v>
      </c>
      <c r="E159">
        <v>1.615648459</v>
      </c>
      <c r="F159">
        <v>1.6776782640000001</v>
      </c>
      <c r="G159">
        <v>1.6116118800000001</v>
      </c>
      <c r="H159">
        <v>1.5711876600000001</v>
      </c>
      <c r="I159">
        <v>1.508730661</v>
      </c>
      <c r="J159">
        <v>1.4467503900000001</v>
      </c>
      <c r="K159">
        <v>1.4121248639999999</v>
      </c>
      <c r="L159">
        <v>1.446756935</v>
      </c>
      <c r="M159">
        <v>1.466185276</v>
      </c>
      <c r="N159">
        <v>1.469322802</v>
      </c>
      <c r="O159">
        <v>1.236497731</v>
      </c>
      <c r="P159">
        <v>0.93776385890000002</v>
      </c>
      <c r="Q159">
        <v>0.57414634170000001</v>
      </c>
      <c r="R159">
        <v>0.55582804269999997</v>
      </c>
      <c r="S159">
        <v>0.51848292409999996</v>
      </c>
      <c r="T159">
        <v>0.50606984509999997</v>
      </c>
      <c r="U159">
        <v>0.50288654909999997</v>
      </c>
      <c r="V159">
        <v>0.49933200010000001</v>
      </c>
      <c r="W159">
        <v>0.39020306900000001</v>
      </c>
      <c r="X159">
        <v>0.2185404591</v>
      </c>
      <c r="Y159">
        <v>0.20457120849999999</v>
      </c>
      <c r="Z159">
        <v>0.19689004839999999</v>
      </c>
      <c r="AA159">
        <v>0.19614657069999999</v>
      </c>
      <c r="AB159">
        <v>0.1889329186</v>
      </c>
      <c r="AC159">
        <v>0.18837067830000001</v>
      </c>
      <c r="AD159">
        <v>0.19165872810000001</v>
      </c>
      <c r="AE159">
        <v>0.19620741080000001</v>
      </c>
      <c r="AF159">
        <v>0.19792041739999999</v>
      </c>
      <c r="AG159">
        <v>0.2038728373</v>
      </c>
      <c r="AH159">
        <v>0.21130490099999999</v>
      </c>
      <c r="AI159">
        <v>0.2159649847</v>
      </c>
      <c r="AJ159">
        <v>0.22368839169999999</v>
      </c>
      <c r="AK159">
        <v>0.23247596009999999</v>
      </c>
      <c r="AL159">
        <v>0.231697494</v>
      </c>
      <c r="AM159">
        <v>0.23877805329999999</v>
      </c>
      <c r="AN159">
        <v>0.24609211349999999</v>
      </c>
      <c r="AO159">
        <v>0.25348707549999999</v>
      </c>
      <c r="AP159">
        <v>0.26109233050000002</v>
      </c>
      <c r="AQ159">
        <v>0.26882150799999999</v>
      </c>
      <c r="AR159">
        <v>0.27688496480000002</v>
      </c>
      <c r="AS159">
        <v>0.28539401199999997</v>
      </c>
      <c r="AT159">
        <v>0.29389685869999999</v>
      </c>
      <c r="AU159">
        <v>0.30216366049999999</v>
      </c>
      <c r="AV159">
        <v>0.31017277329999998</v>
      </c>
    </row>
    <row r="160" spans="1:48" x14ac:dyDescent="0.25">
      <c r="A160" s="31" t="s">
        <v>187</v>
      </c>
      <c r="B160">
        <v>0.95918118510306705</v>
      </c>
      <c r="C160">
        <v>0.95903236432299199</v>
      </c>
      <c r="D160">
        <v>0.95747490000000002</v>
      </c>
      <c r="E160">
        <v>0.95875181460000003</v>
      </c>
      <c r="F160">
        <v>1.002427534</v>
      </c>
      <c r="G160">
        <v>0.89759072510000004</v>
      </c>
      <c r="H160">
        <v>0.99629699189999998</v>
      </c>
      <c r="I160">
        <v>1.0093798220000001</v>
      </c>
      <c r="J160">
        <v>0.98180552450000003</v>
      </c>
      <c r="K160">
        <v>0.92753832849999995</v>
      </c>
      <c r="L160">
        <v>0.92019191089999997</v>
      </c>
      <c r="M160">
        <v>0.91440108689999999</v>
      </c>
      <c r="N160">
        <v>0.94569098289999998</v>
      </c>
      <c r="O160">
        <v>1.017165546</v>
      </c>
      <c r="P160">
        <v>1.020389255</v>
      </c>
      <c r="Q160">
        <v>0.927984276</v>
      </c>
      <c r="R160">
        <v>0.96169590459999998</v>
      </c>
      <c r="S160">
        <v>0.9955401706</v>
      </c>
      <c r="T160">
        <v>1.03667843</v>
      </c>
      <c r="U160">
        <v>1.0811803950000001</v>
      </c>
      <c r="V160">
        <v>1.133098717</v>
      </c>
      <c r="W160">
        <v>1.182112448</v>
      </c>
      <c r="X160">
        <v>1.1580267019999999</v>
      </c>
      <c r="Y160">
        <v>1.1403630979999999</v>
      </c>
      <c r="Z160">
        <v>1.1237057640000001</v>
      </c>
      <c r="AA160">
        <v>1.1095085490000001</v>
      </c>
      <c r="AB160">
        <v>1.0948405480000001</v>
      </c>
      <c r="AC160">
        <v>1.081529003</v>
      </c>
      <c r="AD160">
        <v>1.067553883</v>
      </c>
      <c r="AE160">
        <v>1.0537868459999999</v>
      </c>
      <c r="AF160">
        <v>1.039958838</v>
      </c>
      <c r="AG160">
        <v>1.026788488</v>
      </c>
      <c r="AH160">
        <v>1.014252924</v>
      </c>
      <c r="AI160">
        <v>1.0016943359999999</v>
      </c>
      <c r="AJ160">
        <v>0.98984871080000003</v>
      </c>
      <c r="AK160">
        <v>0.97759652139999997</v>
      </c>
      <c r="AL160">
        <v>0.96674867129999997</v>
      </c>
      <c r="AM160">
        <v>0.96027166379999995</v>
      </c>
      <c r="AN160">
        <v>0.95752175009999996</v>
      </c>
      <c r="AO160">
        <v>0.95479805520000005</v>
      </c>
      <c r="AP160">
        <v>0.95214518920000002</v>
      </c>
      <c r="AQ160">
        <v>0.95111990999999996</v>
      </c>
      <c r="AR160">
        <v>0.94347332019999997</v>
      </c>
      <c r="AS160">
        <v>0.94206174710000001</v>
      </c>
      <c r="AT160">
        <v>0.94191527009999998</v>
      </c>
      <c r="AU160">
        <v>0.94201576809999998</v>
      </c>
      <c r="AV160">
        <v>0.94227109259999997</v>
      </c>
    </row>
    <row r="161" spans="1:48" x14ac:dyDescent="0.25">
      <c r="A161" s="31" t="s">
        <v>188</v>
      </c>
      <c r="B161">
        <v>1.2298395699307201</v>
      </c>
      <c r="C161">
        <v>1.2272188999543701</v>
      </c>
      <c r="D161">
        <v>1.2455774660000001</v>
      </c>
      <c r="E161">
        <v>1.060817463</v>
      </c>
      <c r="F161">
        <v>1.0353031829999999</v>
      </c>
      <c r="G161">
        <v>1.065172244</v>
      </c>
      <c r="H161">
        <v>1.1267065030000001</v>
      </c>
      <c r="I161">
        <v>1.186931043</v>
      </c>
      <c r="J161">
        <v>1.2227553330000001</v>
      </c>
      <c r="K161">
        <v>1.2110138500000001</v>
      </c>
      <c r="L161">
        <v>1.1958948780000001</v>
      </c>
      <c r="M161">
        <v>1.1874398989999999</v>
      </c>
      <c r="N161">
        <v>1.2220013110000001</v>
      </c>
      <c r="O161">
        <v>1.232696164</v>
      </c>
      <c r="P161">
        <v>1.2313521999999999</v>
      </c>
      <c r="Q161">
        <v>1.217598545</v>
      </c>
      <c r="R161">
        <v>1.2244208350000001</v>
      </c>
      <c r="S161">
        <v>1.2160119579999999</v>
      </c>
      <c r="T161">
        <v>1.2218258710000001</v>
      </c>
      <c r="U161">
        <v>1.224076553</v>
      </c>
      <c r="V161">
        <v>1.2191732150000001</v>
      </c>
      <c r="W161">
        <v>1.220796883</v>
      </c>
      <c r="X161">
        <v>1.2295766610000001</v>
      </c>
      <c r="Y161">
        <v>1.2255692149999999</v>
      </c>
      <c r="Z161">
        <v>1.222522766</v>
      </c>
      <c r="AA161">
        <v>1.2216918379999999</v>
      </c>
      <c r="AB161">
        <v>1.219876959</v>
      </c>
      <c r="AC161">
        <v>1.19996265</v>
      </c>
      <c r="AD161">
        <v>1.2101678090000001</v>
      </c>
      <c r="AE161">
        <v>1.2156063349999999</v>
      </c>
      <c r="AF161">
        <v>1.216804088</v>
      </c>
      <c r="AG161">
        <v>1.215386793</v>
      </c>
      <c r="AH161">
        <v>1.2113505760000001</v>
      </c>
      <c r="AI161">
        <v>1.2093179949999999</v>
      </c>
      <c r="AJ161">
        <v>1.20708053</v>
      </c>
      <c r="AK161">
        <v>1.2046595529999999</v>
      </c>
      <c r="AL161">
        <v>1.2020384740000001</v>
      </c>
      <c r="AM161">
        <v>1.2101911169999999</v>
      </c>
      <c r="AN161">
        <v>1.202092106</v>
      </c>
      <c r="AO161">
        <v>1.1949823900000001</v>
      </c>
      <c r="AP161">
        <v>1.190567666</v>
      </c>
      <c r="AQ161">
        <v>1.189046023</v>
      </c>
      <c r="AR161">
        <v>1.1969751900000001</v>
      </c>
      <c r="AS161">
        <v>1.190846667</v>
      </c>
      <c r="AT161">
        <v>1.1862654370000001</v>
      </c>
      <c r="AU161">
        <v>1.1831449220000001</v>
      </c>
      <c r="AV161">
        <v>1.1807013200000001</v>
      </c>
    </row>
    <row r="162" spans="1:48" x14ac:dyDescent="0.25">
      <c r="A162" s="31" t="s">
        <v>189</v>
      </c>
      <c r="B162">
        <v>0.72350256633408805</v>
      </c>
      <c r="C162">
        <v>0.72169711470258702</v>
      </c>
      <c r="D162">
        <v>0.73022576449999999</v>
      </c>
      <c r="E162">
        <v>0.73785255530000005</v>
      </c>
      <c r="F162">
        <v>0.74117458479999998</v>
      </c>
      <c r="G162">
        <v>0.74384625540000004</v>
      </c>
      <c r="H162">
        <v>0.7336465807</v>
      </c>
      <c r="I162">
        <v>0.7286908742</v>
      </c>
      <c r="J162">
        <v>0.72640173220000004</v>
      </c>
      <c r="K162">
        <v>0.72566731910000004</v>
      </c>
      <c r="L162">
        <v>0.72362788970000003</v>
      </c>
      <c r="M162">
        <v>0.7214641061</v>
      </c>
      <c r="N162">
        <v>0.72201068660000001</v>
      </c>
      <c r="O162">
        <v>0.71537854850000004</v>
      </c>
      <c r="P162">
        <v>0.70859206679999998</v>
      </c>
      <c r="Q162">
        <v>0.70143439669999996</v>
      </c>
      <c r="R162">
        <v>0.70136289500000004</v>
      </c>
      <c r="S162">
        <v>0.72418764359999999</v>
      </c>
      <c r="T162">
        <v>0.75576746049999999</v>
      </c>
      <c r="U162">
        <v>0.78331724059999996</v>
      </c>
      <c r="V162">
        <v>0.7595245236</v>
      </c>
      <c r="W162">
        <v>0.71773517509999996</v>
      </c>
      <c r="X162">
        <v>0.69991487429999999</v>
      </c>
      <c r="Y162">
        <v>0.69641543699999997</v>
      </c>
      <c r="Z162">
        <v>0.69482163240000006</v>
      </c>
      <c r="AA162">
        <v>0.69520323760000002</v>
      </c>
      <c r="AB162">
        <v>0.69499225109999996</v>
      </c>
      <c r="AC162">
        <v>0.69298656700000005</v>
      </c>
      <c r="AD162">
        <v>0.68919504129999998</v>
      </c>
      <c r="AE162">
        <v>0.6850842801</v>
      </c>
      <c r="AF162">
        <v>0.6992107071</v>
      </c>
      <c r="AG162">
        <v>0.71695687850000001</v>
      </c>
      <c r="AH162">
        <v>0.71523549639999995</v>
      </c>
      <c r="AI162">
        <v>0.71189087429999998</v>
      </c>
      <c r="AJ162">
        <v>0.70928197770000001</v>
      </c>
      <c r="AK162">
        <v>0.70606135749999999</v>
      </c>
      <c r="AL162">
        <v>0.70213109370000004</v>
      </c>
      <c r="AM162">
        <v>0.69872512769999995</v>
      </c>
      <c r="AN162">
        <v>0.69338572669999998</v>
      </c>
      <c r="AO162">
        <v>0.68898241309999997</v>
      </c>
      <c r="AP162">
        <v>0.68531212919999995</v>
      </c>
      <c r="AQ162">
        <v>0.68288747220000001</v>
      </c>
      <c r="AR162">
        <v>0.6754798139</v>
      </c>
      <c r="AS162">
        <v>0.6694818817</v>
      </c>
      <c r="AT162">
        <v>0.66374742649999996</v>
      </c>
      <c r="AU162">
        <v>0.65831467079999995</v>
      </c>
      <c r="AV162">
        <v>0.65312969310000002</v>
      </c>
    </row>
    <row r="163" spans="1:48" x14ac:dyDescent="0.25">
      <c r="A163" s="31" t="s">
        <v>190</v>
      </c>
      <c r="B163">
        <v>2.1724892708720001</v>
      </c>
      <c r="C163">
        <v>2.1712067057592699</v>
      </c>
      <c r="D163">
        <v>2.2525229809999998</v>
      </c>
      <c r="E163">
        <v>2.3441922270000002</v>
      </c>
      <c r="F163">
        <v>2.4198779699999999</v>
      </c>
      <c r="G163">
        <v>2.3417834059999998</v>
      </c>
      <c r="H163">
        <v>2.4002609380000002</v>
      </c>
      <c r="I163">
        <v>2.3897618010000001</v>
      </c>
      <c r="J163">
        <v>2.3677230520000001</v>
      </c>
      <c r="K163">
        <v>2.3247875389999999</v>
      </c>
      <c r="L163">
        <v>2.310392582</v>
      </c>
      <c r="M163">
        <v>2.2943783679999998</v>
      </c>
      <c r="N163">
        <v>2.3651566270000002</v>
      </c>
      <c r="O163">
        <v>2.451097565</v>
      </c>
      <c r="P163">
        <v>2.503923849</v>
      </c>
      <c r="Q163">
        <v>2.481356275</v>
      </c>
      <c r="R163">
        <v>2.5560739950000002</v>
      </c>
      <c r="S163">
        <v>2.51098088</v>
      </c>
      <c r="T163">
        <v>2.6427491949999999</v>
      </c>
      <c r="U163">
        <v>2.7712575720000001</v>
      </c>
      <c r="V163">
        <v>3.0645252269999999</v>
      </c>
      <c r="W163">
        <v>3.2740007069999999</v>
      </c>
      <c r="X163">
        <v>3.161278185</v>
      </c>
      <c r="Y163">
        <v>3.2007199370000001</v>
      </c>
      <c r="Z163">
        <v>3.3005622940000001</v>
      </c>
      <c r="AA163">
        <v>3.1341208809999999</v>
      </c>
      <c r="AB163">
        <v>3.1527300330000001</v>
      </c>
      <c r="AC163">
        <v>3.115513945</v>
      </c>
      <c r="AD163">
        <v>3.1123229650000002</v>
      </c>
      <c r="AE163">
        <v>3.105819983</v>
      </c>
      <c r="AF163">
        <v>3.145077047</v>
      </c>
      <c r="AG163">
        <v>3.1754211020000001</v>
      </c>
      <c r="AH163">
        <v>3.2462942130000001</v>
      </c>
      <c r="AI163">
        <v>3.2792287670000002</v>
      </c>
      <c r="AJ163">
        <v>3.3468591019999998</v>
      </c>
      <c r="AK163">
        <v>3.1565222409999998</v>
      </c>
      <c r="AL163">
        <v>3.1444167749999998</v>
      </c>
      <c r="AM163">
        <v>3.2483735450000002</v>
      </c>
      <c r="AN163">
        <v>3.3133737120000002</v>
      </c>
      <c r="AO163">
        <v>3.3770923329999998</v>
      </c>
      <c r="AP163">
        <v>3.4429906739999998</v>
      </c>
      <c r="AQ163">
        <v>3.512570577</v>
      </c>
      <c r="AR163">
        <v>3.543470251</v>
      </c>
      <c r="AS163">
        <v>3.5902245480000001</v>
      </c>
      <c r="AT163">
        <v>3.6370718499999999</v>
      </c>
      <c r="AU163">
        <v>3.6828674769999998</v>
      </c>
      <c r="AV163">
        <v>3.7279023649999998</v>
      </c>
    </row>
    <row r="164" spans="1:48" x14ac:dyDescent="0.25">
      <c r="A164" s="31" t="s">
        <v>191</v>
      </c>
      <c r="B164">
        <v>0.80665332029381698</v>
      </c>
      <c r="C164">
        <v>0.80553208645026997</v>
      </c>
      <c r="D164">
        <v>0.80598434730000001</v>
      </c>
      <c r="E164">
        <v>0.81083738240000003</v>
      </c>
      <c r="F164">
        <v>0.81954204289999999</v>
      </c>
      <c r="G164">
        <v>0.81705032389999999</v>
      </c>
      <c r="H164">
        <v>0.82114695829999995</v>
      </c>
      <c r="I164">
        <v>0.81172620520000005</v>
      </c>
      <c r="J164">
        <v>0.80850499080000005</v>
      </c>
      <c r="K164">
        <v>0.80456293990000005</v>
      </c>
      <c r="L164">
        <v>0.8014840043</v>
      </c>
      <c r="M164">
        <v>0.80192520629999997</v>
      </c>
      <c r="N164">
        <v>0.77515436179999997</v>
      </c>
      <c r="O164">
        <v>0.75716119790000003</v>
      </c>
      <c r="P164">
        <v>0.75005148119999998</v>
      </c>
      <c r="Q164">
        <v>0.74577636030000005</v>
      </c>
      <c r="R164">
        <v>0.75645097419999996</v>
      </c>
      <c r="S164">
        <v>0.7831714152</v>
      </c>
      <c r="T164">
        <v>0.8086723428</v>
      </c>
      <c r="U164">
        <v>0.83588753780000002</v>
      </c>
      <c r="V164">
        <v>0.8573303551</v>
      </c>
      <c r="W164">
        <v>0.89564693090000003</v>
      </c>
      <c r="X164">
        <v>0.90300064550000003</v>
      </c>
      <c r="Y164">
        <v>0.90599620380000001</v>
      </c>
      <c r="Z164">
        <v>0.9063992058</v>
      </c>
      <c r="AA164">
        <v>0.90725552200000004</v>
      </c>
      <c r="AB164">
        <v>0.90770563869999998</v>
      </c>
      <c r="AC164">
        <v>0.90888888180000005</v>
      </c>
      <c r="AD164">
        <v>0.90976381380000004</v>
      </c>
      <c r="AE164">
        <v>0.91126299879999995</v>
      </c>
      <c r="AF164">
        <v>0.92434910179999996</v>
      </c>
      <c r="AG164">
        <v>0.93529195460000003</v>
      </c>
      <c r="AH164">
        <v>0.95878965949999995</v>
      </c>
      <c r="AI164">
        <v>0.98200571160000005</v>
      </c>
      <c r="AJ164">
        <v>1.0173731210000001</v>
      </c>
      <c r="AK164">
        <v>1.087438814</v>
      </c>
      <c r="AL164">
        <v>1.2815309580000001</v>
      </c>
      <c r="AM164">
        <v>1.1490311310000001</v>
      </c>
      <c r="AN164">
        <v>1.128158459</v>
      </c>
      <c r="AO164">
        <v>1.147819116</v>
      </c>
      <c r="AP164">
        <v>1.1739622139999999</v>
      </c>
      <c r="AQ164">
        <v>1.197002484</v>
      </c>
      <c r="AR164">
        <v>1.2416371559999999</v>
      </c>
      <c r="AS164">
        <v>1.2687379350000001</v>
      </c>
      <c r="AT164">
        <v>1.2883747350000001</v>
      </c>
      <c r="AU164">
        <v>1.3708832639999999</v>
      </c>
      <c r="AV164">
        <v>1.403913312</v>
      </c>
    </row>
    <row r="165" spans="1:48" x14ac:dyDescent="0.25">
      <c r="A165" s="31" t="s">
        <v>192</v>
      </c>
      <c r="B165">
        <v>1.1365966553545599</v>
      </c>
      <c r="C165">
        <v>1.1348006101053301</v>
      </c>
      <c r="D165">
        <v>1.138471303</v>
      </c>
      <c r="E165">
        <v>1.1838193180000001</v>
      </c>
      <c r="F165">
        <v>1.264917488</v>
      </c>
      <c r="G165">
        <v>1.1854598080000001</v>
      </c>
      <c r="H165">
        <v>1.220515953</v>
      </c>
      <c r="I165">
        <v>1.21279201</v>
      </c>
      <c r="J165">
        <v>1.164420526</v>
      </c>
      <c r="K165">
        <v>1.1425162790000001</v>
      </c>
      <c r="L165">
        <v>1.1821594550000001</v>
      </c>
      <c r="M165">
        <v>1.1944111390000001</v>
      </c>
      <c r="N165">
        <v>1.2308503639999999</v>
      </c>
      <c r="O165">
        <v>1.2745291560000001</v>
      </c>
      <c r="P165">
        <v>1.261064725</v>
      </c>
      <c r="Q165">
        <v>1.2426494340000001</v>
      </c>
      <c r="R165">
        <v>1.3246259389999999</v>
      </c>
      <c r="S165">
        <v>1.3527553269999999</v>
      </c>
      <c r="T165">
        <v>1.458010448</v>
      </c>
      <c r="U165">
        <v>1.586917197</v>
      </c>
      <c r="V165">
        <v>1.8376644200000001</v>
      </c>
      <c r="W165">
        <v>2.1701070169999999</v>
      </c>
      <c r="X165">
        <v>2.0599784940000001</v>
      </c>
      <c r="Y165">
        <v>2.1065525439999999</v>
      </c>
      <c r="Z165">
        <v>2.2335415250000001</v>
      </c>
      <c r="AA165">
        <v>2.1082079029999998</v>
      </c>
      <c r="AB165">
        <v>2.1080357740000002</v>
      </c>
      <c r="AC165">
        <v>2.2016336700000001</v>
      </c>
      <c r="AD165">
        <v>2.2702974980000001</v>
      </c>
      <c r="AE165">
        <v>2.3542282719999998</v>
      </c>
      <c r="AF165">
        <v>2.2967912030000002</v>
      </c>
      <c r="AG165">
        <v>2.31673201</v>
      </c>
      <c r="AH165">
        <v>2.3192263030000002</v>
      </c>
      <c r="AI165">
        <v>2.3284773599999999</v>
      </c>
      <c r="AJ165">
        <v>2.334904673</v>
      </c>
      <c r="AK165">
        <v>2.3346483610000002</v>
      </c>
      <c r="AL165">
        <v>2.333428251</v>
      </c>
      <c r="AM165">
        <v>2.4084921439999998</v>
      </c>
      <c r="AN165">
        <v>2.4933561640000002</v>
      </c>
      <c r="AO165">
        <v>2.5885231310000001</v>
      </c>
      <c r="AP165">
        <v>2.6942991169999999</v>
      </c>
      <c r="AQ165">
        <v>2.8116933390000001</v>
      </c>
      <c r="AR165">
        <v>2.8717751749999998</v>
      </c>
      <c r="AS165">
        <v>2.9346892059999998</v>
      </c>
      <c r="AT165">
        <v>3.0004226699999998</v>
      </c>
      <c r="AU165">
        <v>3.0691511459999998</v>
      </c>
      <c r="AV165">
        <v>3.1409976039999998</v>
      </c>
    </row>
    <row r="166" spans="1:48" x14ac:dyDescent="0.25">
      <c r="A166" s="31" t="s">
        <v>193</v>
      </c>
      <c r="B166">
        <v>0.85826357009632404</v>
      </c>
      <c r="C166">
        <v>0.85609180668569196</v>
      </c>
      <c r="D166">
        <v>0.8949121203</v>
      </c>
      <c r="E166">
        <v>0.68477797689999997</v>
      </c>
      <c r="F166">
        <v>0.68620596229999997</v>
      </c>
      <c r="G166">
        <v>0.75645708879999995</v>
      </c>
      <c r="H166">
        <v>0.83925344840000005</v>
      </c>
      <c r="I166">
        <v>0.90814806309999996</v>
      </c>
      <c r="J166">
        <v>0.94191187639999996</v>
      </c>
      <c r="K166">
        <v>0.94630305169999995</v>
      </c>
      <c r="L166">
        <v>0.94030258410000001</v>
      </c>
      <c r="M166">
        <v>0.94193855230000001</v>
      </c>
      <c r="N166">
        <v>0.89404378340000001</v>
      </c>
      <c r="O166">
        <v>0.86212076609999999</v>
      </c>
      <c r="P166">
        <v>0.85478460489999997</v>
      </c>
      <c r="Q166">
        <v>0.8571798384</v>
      </c>
      <c r="R166">
        <v>0.85493088269999995</v>
      </c>
      <c r="S166">
        <v>0.84799898169999999</v>
      </c>
      <c r="T166">
        <v>0.82745312319999997</v>
      </c>
      <c r="U166">
        <v>0.80692348459999996</v>
      </c>
      <c r="V166">
        <v>0.78195723080000001</v>
      </c>
      <c r="W166">
        <v>0.75334735509999995</v>
      </c>
      <c r="X166">
        <v>0.73815880649999999</v>
      </c>
      <c r="Y166">
        <v>0.72446137590000004</v>
      </c>
      <c r="Z166">
        <v>0.70952312439999998</v>
      </c>
      <c r="AA166">
        <v>0.69473878229999997</v>
      </c>
      <c r="AB166">
        <v>0.67965571749999998</v>
      </c>
      <c r="AC166">
        <v>0.64485351830000004</v>
      </c>
      <c r="AD166">
        <v>0.61483025690000004</v>
      </c>
      <c r="AE166">
        <v>0.58720597230000005</v>
      </c>
      <c r="AF166">
        <v>0.57362221349999998</v>
      </c>
      <c r="AG166">
        <v>0.55927574599999996</v>
      </c>
      <c r="AH166">
        <v>0.54848707799999996</v>
      </c>
      <c r="AI166">
        <v>0.54181340050000004</v>
      </c>
      <c r="AJ166">
        <v>0.53522377529999998</v>
      </c>
      <c r="AK166">
        <v>0.5285924917</v>
      </c>
      <c r="AL166">
        <v>0.52126929420000001</v>
      </c>
      <c r="AM166">
        <v>0.51212959209999998</v>
      </c>
      <c r="AN166">
        <v>0.50332076219999999</v>
      </c>
      <c r="AO166">
        <v>0.4943472082</v>
      </c>
      <c r="AP166">
        <v>0.48549148139999998</v>
      </c>
      <c r="AQ166">
        <v>0.47674102839999999</v>
      </c>
      <c r="AR166">
        <v>0.47038314599999997</v>
      </c>
      <c r="AS166">
        <v>0.4645694212</v>
      </c>
      <c r="AT166">
        <v>0.45899430279999998</v>
      </c>
      <c r="AU166">
        <v>0.45351851310000002</v>
      </c>
      <c r="AV166">
        <v>0.44819807779999998</v>
      </c>
    </row>
    <row r="167" spans="1:48" x14ac:dyDescent="0.25">
      <c r="A167" s="31" t="s">
        <v>194</v>
      </c>
      <c r="B167">
        <v>1.7310772645315</v>
      </c>
      <c r="C167">
        <v>1.72205934310195</v>
      </c>
      <c r="D167">
        <v>1.787469956</v>
      </c>
      <c r="E167">
        <v>1.5946347830000001</v>
      </c>
      <c r="F167">
        <v>1.5142013590000001</v>
      </c>
      <c r="G167">
        <v>1.520818336</v>
      </c>
      <c r="H167">
        <v>1.535003372</v>
      </c>
      <c r="I167">
        <v>1.565997963</v>
      </c>
      <c r="J167">
        <v>1.6301522239999999</v>
      </c>
      <c r="K167">
        <v>1.668740245</v>
      </c>
      <c r="L167">
        <v>1.6734188059999999</v>
      </c>
      <c r="M167">
        <v>1.620861871</v>
      </c>
      <c r="N167">
        <v>1.7948861300000001</v>
      </c>
      <c r="O167">
        <v>1.800072903</v>
      </c>
      <c r="P167">
        <v>1.7689704390000001</v>
      </c>
      <c r="Q167">
        <v>1.7386818820000001</v>
      </c>
      <c r="R167">
        <v>1.7418487490000001</v>
      </c>
      <c r="S167">
        <v>1.7550086309999999</v>
      </c>
      <c r="T167">
        <v>1.7270882219999999</v>
      </c>
      <c r="U167">
        <v>1.7725356940000001</v>
      </c>
      <c r="V167">
        <v>1.4281483589999999</v>
      </c>
      <c r="W167">
        <v>1.3992255419999999</v>
      </c>
      <c r="X167">
        <v>1.298409476</v>
      </c>
      <c r="Y167">
        <v>1.2224612260000001</v>
      </c>
      <c r="Z167">
        <v>1.1490256459999999</v>
      </c>
      <c r="AA167">
        <v>1.0762285629999999</v>
      </c>
      <c r="AB167">
        <v>1.004197639</v>
      </c>
      <c r="AC167">
        <v>0.96719646189999997</v>
      </c>
      <c r="AD167">
        <v>0.94218677529999995</v>
      </c>
      <c r="AE167">
        <v>0.91998404249999999</v>
      </c>
      <c r="AF167">
        <v>0.9239887644</v>
      </c>
      <c r="AG167">
        <v>0.92593148199999997</v>
      </c>
      <c r="AH167">
        <v>0.91003094780000005</v>
      </c>
      <c r="AI167">
        <v>0.89468379480000004</v>
      </c>
      <c r="AJ167">
        <v>0.87904977650000005</v>
      </c>
      <c r="AK167">
        <v>0.86361062519999998</v>
      </c>
      <c r="AL167">
        <v>0.84767655500000005</v>
      </c>
      <c r="AM167">
        <v>0.83001149919999995</v>
      </c>
      <c r="AN167">
        <v>0.81363260069999999</v>
      </c>
      <c r="AO167">
        <v>0.79688208199999999</v>
      </c>
      <c r="AP167">
        <v>0.78030414479999999</v>
      </c>
      <c r="AQ167">
        <v>0.7639573744</v>
      </c>
      <c r="AR167">
        <v>0.72246772829999995</v>
      </c>
      <c r="AS167">
        <v>0.67457536900000004</v>
      </c>
      <c r="AT167">
        <v>0.6267628609</v>
      </c>
      <c r="AU167">
        <v>0.57817998520000002</v>
      </c>
      <c r="AV167">
        <v>0.52990979719999998</v>
      </c>
    </row>
    <row r="168" spans="1:48" x14ac:dyDescent="0.25">
      <c r="A168" s="31" t="s">
        <v>195</v>
      </c>
      <c r="B168">
        <v>0.530557499263413</v>
      </c>
      <c r="C168">
        <v>0.52849950878290697</v>
      </c>
      <c r="D168">
        <v>0.53375221220000002</v>
      </c>
      <c r="E168">
        <v>0.54767749349999995</v>
      </c>
      <c r="F168">
        <v>0.55459094630000005</v>
      </c>
      <c r="G168">
        <v>0.55659515589999997</v>
      </c>
      <c r="H168">
        <v>0.54864239150000005</v>
      </c>
      <c r="I168">
        <v>0.54336543270000004</v>
      </c>
      <c r="J168">
        <v>0.53932762099999998</v>
      </c>
      <c r="K168">
        <v>0.53648580219999997</v>
      </c>
      <c r="L168">
        <v>0.53322957039999996</v>
      </c>
      <c r="M168">
        <v>0.53148054410000001</v>
      </c>
      <c r="N168">
        <v>0.50002226110000003</v>
      </c>
      <c r="O168">
        <v>0.47875248660000003</v>
      </c>
      <c r="P168">
        <v>0.46966121</v>
      </c>
      <c r="Q168">
        <v>0.46761368949999998</v>
      </c>
      <c r="R168">
        <v>0.4651606003</v>
      </c>
      <c r="S168">
        <v>0.46198331920000002</v>
      </c>
      <c r="T168">
        <v>0.45738033119999999</v>
      </c>
      <c r="U168">
        <v>0.45090424359999998</v>
      </c>
      <c r="V168">
        <v>0.44725141550000003</v>
      </c>
      <c r="W168">
        <v>0.43953075009999998</v>
      </c>
      <c r="X168">
        <v>0.43160864450000003</v>
      </c>
      <c r="Y168">
        <v>0.42906333330000002</v>
      </c>
      <c r="Z168">
        <v>0.42763676020000002</v>
      </c>
      <c r="AA168">
        <v>0.42719105229999998</v>
      </c>
      <c r="AB168">
        <v>0.426602971</v>
      </c>
      <c r="AC168">
        <v>0.42406248899999999</v>
      </c>
      <c r="AD168">
        <v>0.42145443269999999</v>
      </c>
      <c r="AE168">
        <v>0.41901946870000001</v>
      </c>
      <c r="AF168">
        <v>0.4239226854</v>
      </c>
      <c r="AG168">
        <v>0.42989595149999998</v>
      </c>
      <c r="AH168">
        <v>0.43060796029999998</v>
      </c>
      <c r="AI168">
        <v>0.43049008100000002</v>
      </c>
      <c r="AJ168">
        <v>0.43044777899999997</v>
      </c>
      <c r="AK168">
        <v>0.43002004430000002</v>
      </c>
      <c r="AL168">
        <v>0.42926724510000003</v>
      </c>
      <c r="AM168">
        <v>0.42763647129999999</v>
      </c>
      <c r="AN168">
        <v>0.42628227340000002</v>
      </c>
      <c r="AO168">
        <v>0.42498389139999998</v>
      </c>
      <c r="AP168">
        <v>0.42362503559999998</v>
      </c>
      <c r="AQ168">
        <v>0.42220741360000003</v>
      </c>
      <c r="AR168">
        <v>0.42149240030000001</v>
      </c>
      <c r="AS168">
        <v>0.42045023320000002</v>
      </c>
      <c r="AT168">
        <v>0.41934990030000002</v>
      </c>
      <c r="AU168">
        <v>0.41832829830000001</v>
      </c>
      <c r="AV168">
        <v>0.41738763960000003</v>
      </c>
    </row>
    <row r="169" spans="1:48" x14ac:dyDescent="0.25">
      <c r="A169" s="31" t="s">
        <v>196</v>
      </c>
      <c r="B169">
        <v>0.84560295333843005</v>
      </c>
      <c r="C169">
        <v>0.84231382027092705</v>
      </c>
      <c r="D169">
        <v>0.87094133510000005</v>
      </c>
      <c r="E169">
        <v>0.83671513310000001</v>
      </c>
      <c r="F169">
        <v>0.8237672868</v>
      </c>
      <c r="G169">
        <v>0.80578579049999999</v>
      </c>
      <c r="H169">
        <v>0.80171325790000003</v>
      </c>
      <c r="I169">
        <v>0.81013859030000002</v>
      </c>
      <c r="J169">
        <v>0.81584445419999996</v>
      </c>
      <c r="K169">
        <v>0.80879144410000003</v>
      </c>
      <c r="L169">
        <v>0.79725100839999996</v>
      </c>
      <c r="M169">
        <v>0.78794335270000004</v>
      </c>
      <c r="N169">
        <v>0.84510352700000002</v>
      </c>
      <c r="O169">
        <v>0.87737678990000001</v>
      </c>
      <c r="P169">
        <v>0.88334830659999997</v>
      </c>
      <c r="Q169">
        <v>0.86450218749999996</v>
      </c>
      <c r="R169">
        <v>0.8710831819</v>
      </c>
      <c r="S169">
        <v>0.86252805789999998</v>
      </c>
      <c r="T169">
        <v>0.87014535609999999</v>
      </c>
      <c r="U169">
        <v>0.87111505349999996</v>
      </c>
      <c r="V169">
        <v>0.84642238700000005</v>
      </c>
      <c r="W169">
        <v>0.83468923169999998</v>
      </c>
      <c r="X169">
        <v>0.86050435189999996</v>
      </c>
      <c r="Y169">
        <v>0.86659316230000005</v>
      </c>
      <c r="Z169">
        <v>0.8692254156</v>
      </c>
      <c r="AA169">
        <v>0.87237821859999998</v>
      </c>
      <c r="AB169">
        <v>0.87670963400000002</v>
      </c>
      <c r="AC169">
        <v>0.85836828089999995</v>
      </c>
      <c r="AD169">
        <v>0.84942030580000005</v>
      </c>
      <c r="AE169">
        <v>0.84196136840000002</v>
      </c>
      <c r="AF169">
        <v>0.85179257610000003</v>
      </c>
      <c r="AG169">
        <v>0.85888527199999998</v>
      </c>
      <c r="AH169">
        <v>0.8477257372</v>
      </c>
      <c r="AI169">
        <v>0.84127148829999998</v>
      </c>
      <c r="AJ169">
        <v>0.83581738240000003</v>
      </c>
      <c r="AK169">
        <v>0.83401119550000002</v>
      </c>
      <c r="AL169">
        <v>0.83095136079999998</v>
      </c>
      <c r="AM169">
        <v>0.82810867470000005</v>
      </c>
      <c r="AN169">
        <v>0.82377499030000001</v>
      </c>
      <c r="AO169">
        <v>0.81920586699999998</v>
      </c>
      <c r="AP169">
        <v>0.81480286989999995</v>
      </c>
      <c r="AQ169">
        <v>0.81079769020000003</v>
      </c>
      <c r="AR169">
        <v>0.81024663070000003</v>
      </c>
      <c r="AS169">
        <v>0.80858723499999996</v>
      </c>
      <c r="AT169">
        <v>0.80682185419999997</v>
      </c>
      <c r="AU169">
        <v>0.80498285260000002</v>
      </c>
      <c r="AV169">
        <v>0.80307305439999999</v>
      </c>
    </row>
    <row r="170" spans="1:48" x14ac:dyDescent="0.25">
      <c r="A170" s="31" t="s">
        <v>197</v>
      </c>
      <c r="B170">
        <v>0.90358847727230196</v>
      </c>
      <c r="C170">
        <v>0.90269033561072798</v>
      </c>
      <c r="D170">
        <v>0.91351991710000002</v>
      </c>
      <c r="E170">
        <v>0.93223801510000004</v>
      </c>
      <c r="F170">
        <v>0.98255748499999995</v>
      </c>
      <c r="G170">
        <v>0.90104073009999996</v>
      </c>
      <c r="H170">
        <v>0.95817991869999997</v>
      </c>
      <c r="I170">
        <v>0.9691640869</v>
      </c>
      <c r="J170">
        <v>0.95219183880000002</v>
      </c>
      <c r="K170">
        <v>0.90341252670000005</v>
      </c>
      <c r="L170">
        <v>0.88855702479999998</v>
      </c>
      <c r="M170">
        <v>0.88504461010000002</v>
      </c>
      <c r="N170">
        <v>0.89427615869999999</v>
      </c>
      <c r="O170">
        <v>0.93808932359999997</v>
      </c>
      <c r="P170">
        <v>0.93918155029999995</v>
      </c>
      <c r="Q170">
        <v>0.85302500940000003</v>
      </c>
      <c r="R170">
        <v>0.87049089140000002</v>
      </c>
      <c r="S170">
        <v>0.89295120750000001</v>
      </c>
      <c r="T170">
        <v>0.91854404099999998</v>
      </c>
      <c r="U170">
        <v>0.94372538390000005</v>
      </c>
      <c r="V170">
        <v>0.97130535100000004</v>
      </c>
      <c r="W170">
        <v>0.99060438930000005</v>
      </c>
      <c r="X170">
        <v>0.95694762430000002</v>
      </c>
      <c r="Y170">
        <v>0.94493125730000005</v>
      </c>
      <c r="Z170">
        <v>0.93277429040000004</v>
      </c>
      <c r="AA170">
        <v>0.92445459890000004</v>
      </c>
      <c r="AB170">
        <v>0.912003966</v>
      </c>
      <c r="AC170">
        <v>0.90242167390000005</v>
      </c>
      <c r="AD170">
        <v>0.89006625049999999</v>
      </c>
      <c r="AE170">
        <v>0.8760079341</v>
      </c>
      <c r="AF170">
        <v>0.8597565506</v>
      </c>
      <c r="AG170">
        <v>0.84880383400000003</v>
      </c>
      <c r="AH170">
        <v>0.83895454950000004</v>
      </c>
      <c r="AI170">
        <v>0.82839078129999999</v>
      </c>
      <c r="AJ170">
        <v>0.81881909180000001</v>
      </c>
      <c r="AK170">
        <v>0.79825479619999995</v>
      </c>
      <c r="AL170">
        <v>0.78745027759999997</v>
      </c>
      <c r="AM170">
        <v>0.79406033710000001</v>
      </c>
      <c r="AN170">
        <v>0.79062399490000002</v>
      </c>
      <c r="AO170">
        <v>0.78339243550000004</v>
      </c>
      <c r="AP170">
        <v>0.77503029970000004</v>
      </c>
      <c r="AQ170">
        <v>0.7663209124</v>
      </c>
      <c r="AR170">
        <v>0.7544329877</v>
      </c>
      <c r="AS170">
        <v>0.75232973759999999</v>
      </c>
      <c r="AT170">
        <v>0.75299712230000004</v>
      </c>
      <c r="AU170">
        <v>0.75370637880000002</v>
      </c>
      <c r="AV170">
        <v>0.75371989939999995</v>
      </c>
    </row>
    <row r="171" spans="1:48" x14ac:dyDescent="0.25">
      <c r="A171" s="31" t="s">
        <v>198</v>
      </c>
      <c r="B171">
        <v>0.48069250482374898</v>
      </c>
      <c r="C171">
        <v>0.47852427020353699</v>
      </c>
      <c r="D171">
        <v>0.48336968889999998</v>
      </c>
      <c r="E171">
        <v>0.40306051030000001</v>
      </c>
      <c r="F171">
        <v>0.3981110732</v>
      </c>
      <c r="G171">
        <v>0.42099397160000002</v>
      </c>
      <c r="H171">
        <v>0.44890453190000001</v>
      </c>
      <c r="I171">
        <v>0.47870131789999998</v>
      </c>
      <c r="J171">
        <v>0.50015895659999998</v>
      </c>
      <c r="K171">
        <v>0.50804917770000002</v>
      </c>
      <c r="L171">
        <v>0.51096403759999998</v>
      </c>
      <c r="M171">
        <v>0.51649579059999995</v>
      </c>
      <c r="N171">
        <v>0.51954143050000001</v>
      </c>
      <c r="O171">
        <v>0.52036346529999999</v>
      </c>
      <c r="P171">
        <v>0.52331220540000001</v>
      </c>
      <c r="Q171">
        <v>0.52193729330000005</v>
      </c>
      <c r="R171">
        <v>0.50296131639999997</v>
      </c>
      <c r="S171">
        <v>0.47979176060000001</v>
      </c>
      <c r="T171">
        <v>0.47543497880000002</v>
      </c>
      <c r="U171">
        <v>0.53090065870000003</v>
      </c>
      <c r="V171">
        <v>0.55384262419999997</v>
      </c>
      <c r="W171">
        <v>0.5615367537</v>
      </c>
      <c r="X171">
        <v>0.56511015799999997</v>
      </c>
      <c r="Y171">
        <v>0.56708939629999999</v>
      </c>
      <c r="Z171">
        <v>0.56911658450000002</v>
      </c>
      <c r="AA171">
        <v>0.57454256859999997</v>
      </c>
      <c r="AB171">
        <v>0.57774836890000003</v>
      </c>
      <c r="AC171">
        <v>0.56553567900000001</v>
      </c>
      <c r="AD171">
        <v>0.55856878190000003</v>
      </c>
      <c r="AE171">
        <v>0.55468970809999996</v>
      </c>
      <c r="AF171">
        <v>0.55737617019999997</v>
      </c>
      <c r="AG171">
        <v>0.55450005660000001</v>
      </c>
      <c r="AH171">
        <v>0.54694926119999998</v>
      </c>
      <c r="AI171">
        <v>0.53881634550000002</v>
      </c>
      <c r="AJ171">
        <v>0.53208588410000002</v>
      </c>
      <c r="AK171">
        <v>0.54899749809999998</v>
      </c>
      <c r="AL171">
        <v>0.56438030340000001</v>
      </c>
      <c r="AM171">
        <v>0.53381348090000003</v>
      </c>
      <c r="AN171">
        <v>0.51798210040000003</v>
      </c>
      <c r="AO171">
        <v>0.51287590750000001</v>
      </c>
      <c r="AP171">
        <v>0.50931604949999998</v>
      </c>
      <c r="AQ171">
        <v>0.5033138332</v>
      </c>
      <c r="AR171">
        <v>0.51060771680000006</v>
      </c>
      <c r="AS171">
        <v>0.51119461320000004</v>
      </c>
      <c r="AT171">
        <v>0.50949816079999999</v>
      </c>
      <c r="AU171">
        <v>0.51041660470000005</v>
      </c>
      <c r="AV171">
        <v>0.51594740049999999</v>
      </c>
    </row>
    <row r="172" spans="1:48" x14ac:dyDescent="0.25">
      <c r="A172" s="31" t="s">
        <v>199</v>
      </c>
      <c r="B172">
        <v>0.92904472784417402</v>
      </c>
      <c r="C172">
        <v>0.92114029475294901</v>
      </c>
      <c r="D172">
        <v>0.95076389009999995</v>
      </c>
      <c r="E172">
        <v>1.0213904659999999</v>
      </c>
      <c r="F172">
        <v>1.076422169</v>
      </c>
      <c r="G172">
        <v>1.1110154219999999</v>
      </c>
      <c r="H172">
        <v>1.104369889</v>
      </c>
      <c r="I172">
        <v>1.130751965</v>
      </c>
      <c r="J172">
        <v>1.1792170900000001</v>
      </c>
      <c r="K172">
        <v>1.212787026</v>
      </c>
      <c r="L172">
        <v>1.237949086</v>
      </c>
      <c r="M172">
        <v>1.269534186</v>
      </c>
      <c r="N172">
        <v>1.0100920980000001</v>
      </c>
      <c r="O172">
        <v>1.0183169299999999</v>
      </c>
      <c r="P172">
        <v>1.1621322890000001</v>
      </c>
      <c r="Q172">
        <v>1.3231411879999999</v>
      </c>
      <c r="R172">
        <v>1.339413025</v>
      </c>
      <c r="S172">
        <v>1.1757232559999999</v>
      </c>
      <c r="T172">
        <v>1.188105425</v>
      </c>
      <c r="U172">
        <v>1.234804271</v>
      </c>
      <c r="V172">
        <v>1.281338195</v>
      </c>
      <c r="W172">
        <v>1.252049712</v>
      </c>
      <c r="X172">
        <v>1.1278213459999999</v>
      </c>
      <c r="Y172">
        <v>1.108694431</v>
      </c>
      <c r="Z172">
        <v>1.1242260639999999</v>
      </c>
      <c r="AA172">
        <v>1.1496001170000001</v>
      </c>
      <c r="AB172">
        <v>1.1428398719999999</v>
      </c>
      <c r="AC172">
        <v>1.0876511259999999</v>
      </c>
      <c r="AD172">
        <v>1.0697518660000001</v>
      </c>
      <c r="AE172">
        <v>1.067282625</v>
      </c>
      <c r="AF172">
        <v>1.070679545</v>
      </c>
      <c r="AG172">
        <v>1.060903884</v>
      </c>
      <c r="AH172">
        <v>1.0362995399999999</v>
      </c>
      <c r="AI172">
        <v>1.0180431080000001</v>
      </c>
      <c r="AJ172">
        <v>1.004559462</v>
      </c>
      <c r="AK172">
        <v>1.0015237779999999</v>
      </c>
      <c r="AL172">
        <v>0.9897962696</v>
      </c>
      <c r="AM172">
        <v>0.96608945430000004</v>
      </c>
      <c r="AN172">
        <v>0.94543891540000002</v>
      </c>
      <c r="AO172">
        <v>0.93137662210000005</v>
      </c>
      <c r="AP172">
        <v>0.92056015769999999</v>
      </c>
      <c r="AQ172">
        <v>0.91040532299999999</v>
      </c>
      <c r="AR172">
        <v>0.90306018499999996</v>
      </c>
      <c r="AS172">
        <v>0.89372628639999996</v>
      </c>
      <c r="AT172">
        <v>0.88097410009999999</v>
      </c>
      <c r="AU172">
        <v>0.86739269419999998</v>
      </c>
      <c r="AV172">
        <v>0.85470887159999998</v>
      </c>
    </row>
    <row r="173" spans="1:48" x14ac:dyDescent="0.25">
      <c r="A173" s="31" t="s">
        <v>200</v>
      </c>
      <c r="B173">
        <v>0.22145807272281501</v>
      </c>
      <c r="C173">
        <v>0.21956795431419801</v>
      </c>
      <c r="D173">
        <v>0.2294509834</v>
      </c>
      <c r="E173">
        <v>0.24831403269999999</v>
      </c>
      <c r="F173">
        <v>0.26293991700000002</v>
      </c>
      <c r="G173">
        <v>0.27142363000000003</v>
      </c>
      <c r="H173">
        <v>0.270803929</v>
      </c>
      <c r="I173">
        <v>0.27433120999999999</v>
      </c>
      <c r="J173">
        <v>0.28080965959999998</v>
      </c>
      <c r="K173">
        <v>0.28513719329999998</v>
      </c>
      <c r="L173">
        <v>0.28967538370000001</v>
      </c>
      <c r="M173">
        <v>0.29690615240000001</v>
      </c>
      <c r="N173">
        <v>0.25558188790000003</v>
      </c>
      <c r="O173">
        <v>0.25743019919999999</v>
      </c>
      <c r="P173">
        <v>0.2792706808</v>
      </c>
      <c r="Q173">
        <v>0.3032628805</v>
      </c>
      <c r="R173">
        <v>0.3109739453</v>
      </c>
      <c r="S173">
        <v>0.31154432830000001</v>
      </c>
      <c r="T173">
        <v>0.29797198850000001</v>
      </c>
      <c r="U173">
        <v>0.29138070890000001</v>
      </c>
      <c r="V173">
        <v>0.28507722819999998</v>
      </c>
      <c r="W173">
        <v>0.27162458119999999</v>
      </c>
      <c r="X173">
        <v>0.25611222900000002</v>
      </c>
      <c r="Y173">
        <v>0.25115531470000002</v>
      </c>
      <c r="Z173">
        <v>0.2525393655</v>
      </c>
      <c r="AA173">
        <v>0.2560491016</v>
      </c>
      <c r="AB173">
        <v>0.25657270700000001</v>
      </c>
      <c r="AC173">
        <v>0.25364477759999998</v>
      </c>
      <c r="AD173">
        <v>0.2509691678</v>
      </c>
      <c r="AE173">
        <v>0.2493276703</v>
      </c>
      <c r="AF173">
        <v>0.24929510160000001</v>
      </c>
      <c r="AG173">
        <v>0.2476513669</v>
      </c>
      <c r="AH173">
        <v>0.24420982920000001</v>
      </c>
      <c r="AI173">
        <v>0.24112135509999999</v>
      </c>
      <c r="AJ173">
        <v>0.23870265960000001</v>
      </c>
      <c r="AK173">
        <v>0.23693589139999999</v>
      </c>
      <c r="AL173">
        <v>0.23036814059999999</v>
      </c>
      <c r="AM173">
        <v>0.22025863840000001</v>
      </c>
      <c r="AN173">
        <v>0.21616280160000001</v>
      </c>
      <c r="AO173">
        <v>0.21592816879999999</v>
      </c>
      <c r="AP173">
        <v>0.2162387761</v>
      </c>
      <c r="AQ173">
        <v>0.2154589687</v>
      </c>
      <c r="AR173">
        <v>0.2147563602</v>
      </c>
      <c r="AS173">
        <v>0.2097723772</v>
      </c>
      <c r="AT173">
        <v>0.20269746920000001</v>
      </c>
      <c r="AU173">
        <v>0.1958927607</v>
      </c>
      <c r="AV173">
        <v>0.19011849240000001</v>
      </c>
    </row>
    <row r="174" spans="1:48" x14ac:dyDescent="0.25">
      <c r="A174" s="31" t="s">
        <v>201</v>
      </c>
      <c r="B174">
        <v>0.42670774462057698</v>
      </c>
      <c r="C174">
        <v>0.42296647959368699</v>
      </c>
      <c r="D174">
        <v>0.45079161579999999</v>
      </c>
      <c r="E174">
        <v>0.48352543399999998</v>
      </c>
      <c r="F174">
        <v>0.50946086660000001</v>
      </c>
      <c r="G174">
        <v>0.52795029159999995</v>
      </c>
      <c r="H174">
        <v>0.52749379470000002</v>
      </c>
      <c r="I174">
        <v>0.53770560680000001</v>
      </c>
      <c r="J174">
        <v>0.55817293199999996</v>
      </c>
      <c r="K174">
        <v>0.57240564829999996</v>
      </c>
      <c r="L174">
        <v>0.58255688210000001</v>
      </c>
      <c r="M174">
        <v>0.59560036709999997</v>
      </c>
      <c r="N174">
        <v>0.57015949349999995</v>
      </c>
      <c r="O174">
        <v>0.57889208309999995</v>
      </c>
      <c r="P174">
        <v>0.61838603189999997</v>
      </c>
      <c r="Q174">
        <v>0.65812275990000002</v>
      </c>
      <c r="R174">
        <v>0.6709893388</v>
      </c>
      <c r="S174">
        <v>0.64814981130000004</v>
      </c>
      <c r="T174">
        <v>0.63522575810000004</v>
      </c>
      <c r="U174">
        <v>0.75697413790000001</v>
      </c>
      <c r="V174">
        <v>0.83256094189999996</v>
      </c>
      <c r="W174">
        <v>0.84050917169999995</v>
      </c>
      <c r="X174">
        <v>0.795138758</v>
      </c>
      <c r="Y174">
        <v>0.76805731600000005</v>
      </c>
      <c r="Z174">
        <v>0.75714532440000004</v>
      </c>
      <c r="AA174">
        <v>0.75678039029999999</v>
      </c>
      <c r="AB174">
        <v>0.75136786359999996</v>
      </c>
      <c r="AC174">
        <v>0.70070811629999996</v>
      </c>
      <c r="AD174">
        <v>0.67593440969999996</v>
      </c>
      <c r="AE174">
        <v>0.66427919739999997</v>
      </c>
      <c r="AF174">
        <v>0.66265103179999996</v>
      </c>
      <c r="AG174">
        <v>0.64900814399999995</v>
      </c>
      <c r="AH174">
        <v>0.6341984557</v>
      </c>
      <c r="AI174">
        <v>0.61547001000000001</v>
      </c>
      <c r="AJ174">
        <v>0.59853978590000001</v>
      </c>
      <c r="AK174">
        <v>0.60119753909999996</v>
      </c>
      <c r="AL174">
        <v>0.5903597599</v>
      </c>
      <c r="AM174">
        <v>0.54264792900000003</v>
      </c>
      <c r="AN174">
        <v>0.52267031230000005</v>
      </c>
      <c r="AO174">
        <v>0.51965757850000005</v>
      </c>
      <c r="AP174">
        <v>0.51849627919999997</v>
      </c>
      <c r="AQ174">
        <v>0.51327618320000001</v>
      </c>
      <c r="AR174">
        <v>0.52107950930000002</v>
      </c>
      <c r="AS174">
        <v>0.51512172700000003</v>
      </c>
      <c r="AT174">
        <v>0.50199261620000002</v>
      </c>
      <c r="AU174">
        <v>0.49076727320000002</v>
      </c>
      <c r="AV174">
        <v>0.48405984410000003</v>
      </c>
    </row>
    <row r="175" spans="1:48" x14ac:dyDescent="0.25">
      <c r="A175" s="31" t="s">
        <v>202</v>
      </c>
      <c r="B175">
        <v>0.45574511548420199</v>
      </c>
      <c r="C175">
        <v>0.45225846048836199</v>
      </c>
      <c r="D175">
        <v>0.486907231</v>
      </c>
      <c r="E175">
        <v>0.45795821840000001</v>
      </c>
      <c r="F175">
        <v>0.4507414938</v>
      </c>
      <c r="G175">
        <v>0.46047867529999997</v>
      </c>
      <c r="H175">
        <v>0.4696698265</v>
      </c>
      <c r="I175">
        <v>0.49120547079999999</v>
      </c>
      <c r="J175">
        <v>0.51797914379999999</v>
      </c>
      <c r="K175">
        <v>0.53531244570000003</v>
      </c>
      <c r="L175">
        <v>0.54766579520000003</v>
      </c>
      <c r="M175">
        <v>0.56347201999999996</v>
      </c>
      <c r="N175">
        <v>0.69497119789999995</v>
      </c>
      <c r="O175">
        <v>0.77768295239999996</v>
      </c>
      <c r="P175">
        <v>0.80869194970000002</v>
      </c>
      <c r="Q175">
        <v>0.79610801919999996</v>
      </c>
      <c r="R175">
        <v>0.79479887650000003</v>
      </c>
      <c r="S175">
        <v>0.73721409230000001</v>
      </c>
      <c r="T175">
        <v>0.74621708170000001</v>
      </c>
      <c r="U175">
        <v>0.7815213352</v>
      </c>
      <c r="V175">
        <v>0.79319809699999999</v>
      </c>
      <c r="W175">
        <v>0.80010357649999997</v>
      </c>
      <c r="X175">
        <v>0.80417715040000004</v>
      </c>
      <c r="Y175">
        <v>0.79329192680000005</v>
      </c>
      <c r="Z175">
        <v>0.77955513080000005</v>
      </c>
      <c r="AA175">
        <v>0.77428315640000001</v>
      </c>
      <c r="AB175">
        <v>0.76790529110000005</v>
      </c>
      <c r="AC175">
        <v>0.75627217749999998</v>
      </c>
      <c r="AD175">
        <v>0.74828378240000004</v>
      </c>
      <c r="AE175">
        <v>0.74349209520000004</v>
      </c>
      <c r="AF175">
        <v>0.74140555370000005</v>
      </c>
      <c r="AG175">
        <v>0.73657139969999996</v>
      </c>
      <c r="AH175">
        <v>0.72912307030000001</v>
      </c>
      <c r="AI175">
        <v>0.71967307329999997</v>
      </c>
      <c r="AJ175">
        <v>0.71043706870000001</v>
      </c>
      <c r="AK175">
        <v>0.70825190429999996</v>
      </c>
      <c r="AL175">
        <v>0.70238741660000004</v>
      </c>
      <c r="AM175">
        <v>0.68558578910000001</v>
      </c>
      <c r="AN175">
        <v>0.6721840254</v>
      </c>
      <c r="AO175">
        <v>0.66409433709999999</v>
      </c>
      <c r="AP175">
        <v>0.6580185408</v>
      </c>
      <c r="AQ175">
        <v>0.65186847179999996</v>
      </c>
      <c r="AR175">
        <v>0.65250824380000005</v>
      </c>
      <c r="AS175">
        <v>0.64766390100000004</v>
      </c>
      <c r="AT175">
        <v>0.63827051800000001</v>
      </c>
      <c r="AU175">
        <v>0.62852385349999995</v>
      </c>
      <c r="AV175">
        <v>0.6203598239</v>
      </c>
    </row>
    <row r="176" spans="1:48" x14ac:dyDescent="0.25">
      <c r="A176" s="30" t="s">
        <v>608</v>
      </c>
      <c r="B176">
        <v>75004.231508040903</v>
      </c>
      <c r="C176">
        <v>76208.448705708593</v>
      </c>
      <c r="D176">
        <v>77348.812820000006</v>
      </c>
      <c r="E176">
        <v>79151.082190000001</v>
      </c>
      <c r="F176">
        <v>77871.789579999997</v>
      </c>
      <c r="G176">
        <v>77201.522089999999</v>
      </c>
      <c r="H176">
        <v>80490.953299999994</v>
      </c>
      <c r="I176">
        <v>79705.704800000007</v>
      </c>
      <c r="J176">
        <v>80002.04247</v>
      </c>
      <c r="K176">
        <v>77553.432750000007</v>
      </c>
      <c r="L176">
        <v>80716.751220000006</v>
      </c>
      <c r="M176">
        <v>80454.418449999997</v>
      </c>
      <c r="N176">
        <v>78661.106969999906</v>
      </c>
      <c r="O176">
        <v>80089.247010000006</v>
      </c>
      <c r="P176">
        <v>79184.606809999997</v>
      </c>
      <c r="Q176">
        <v>79484.031440000006</v>
      </c>
      <c r="R176">
        <v>80365.451010000004</v>
      </c>
      <c r="S176">
        <v>81647.882800000007</v>
      </c>
      <c r="T176">
        <v>82552.049849999996</v>
      </c>
      <c r="U176">
        <v>84081.731</v>
      </c>
      <c r="V176">
        <v>85091.627129999906</v>
      </c>
      <c r="W176">
        <v>85774.245550000007</v>
      </c>
      <c r="X176">
        <v>86911.373160000003</v>
      </c>
      <c r="Y176">
        <v>88098.092839999998</v>
      </c>
      <c r="Z176">
        <v>89221.382719999994</v>
      </c>
      <c r="AA176">
        <v>90159.799809999997</v>
      </c>
      <c r="AB176">
        <v>91030.606289999996</v>
      </c>
      <c r="AC176">
        <v>91931.220700000005</v>
      </c>
      <c r="AD176">
        <v>92970.833010000002</v>
      </c>
      <c r="AE176">
        <v>94006.339829999997</v>
      </c>
      <c r="AF176">
        <v>95064.646800000002</v>
      </c>
      <c r="AG176">
        <v>96177.252829999998</v>
      </c>
      <c r="AH176">
        <v>97424.470509999999</v>
      </c>
      <c r="AI176">
        <v>98829.156260000003</v>
      </c>
      <c r="AJ176">
        <v>100236.3769</v>
      </c>
      <c r="AK176">
        <v>101748.3962</v>
      </c>
      <c r="AL176">
        <v>103218.07309999999</v>
      </c>
      <c r="AM176">
        <v>104830.2644</v>
      </c>
      <c r="AN176">
        <v>106489.4782</v>
      </c>
      <c r="AO176">
        <v>108136.8417</v>
      </c>
      <c r="AP176">
        <v>109791.4525</v>
      </c>
      <c r="AQ176">
        <v>111389.495</v>
      </c>
      <c r="AR176">
        <v>112915.0218</v>
      </c>
      <c r="AS176">
        <v>114441.07670000001</v>
      </c>
      <c r="AT176">
        <v>116035.1226</v>
      </c>
      <c r="AU176">
        <v>117665.5545</v>
      </c>
      <c r="AV176">
        <v>119322.4999</v>
      </c>
    </row>
    <row r="177" spans="1:48" x14ac:dyDescent="0.25">
      <c r="A177" s="30" t="s">
        <v>609</v>
      </c>
      <c r="B177">
        <v>117537.496895969</v>
      </c>
      <c r="C177">
        <v>119424.59942721399</v>
      </c>
      <c r="D177">
        <v>119780.3269</v>
      </c>
      <c r="E177">
        <v>123597.11870000001</v>
      </c>
      <c r="F177">
        <v>121789.295</v>
      </c>
      <c r="G177">
        <v>120819.6341</v>
      </c>
      <c r="H177">
        <v>122347.55250000001</v>
      </c>
      <c r="I177">
        <v>125000.7709</v>
      </c>
      <c r="J177">
        <v>123444.32150000001</v>
      </c>
      <c r="K177">
        <v>122470.31849999999</v>
      </c>
      <c r="L177">
        <v>124941.81690000001</v>
      </c>
      <c r="M177">
        <v>125004.9035</v>
      </c>
      <c r="N177">
        <v>125058.6649</v>
      </c>
      <c r="O177">
        <v>127947.28539999999</v>
      </c>
      <c r="P177">
        <v>128646.9639</v>
      </c>
      <c r="Q177">
        <v>127387.3946</v>
      </c>
      <c r="R177">
        <v>128941.57279999999</v>
      </c>
      <c r="S177">
        <v>130903.54300000001</v>
      </c>
      <c r="T177">
        <v>132440.65969999999</v>
      </c>
      <c r="U177">
        <v>134889.89240000001</v>
      </c>
      <c r="V177">
        <v>136253.12959999999</v>
      </c>
      <c r="W177">
        <v>137033.6649</v>
      </c>
      <c r="X177">
        <v>138678.36790000001</v>
      </c>
      <c r="Y177">
        <v>140520.7666</v>
      </c>
      <c r="Z177">
        <v>142347.00320000001</v>
      </c>
      <c r="AA177">
        <v>143945.53099999999</v>
      </c>
      <c r="AB177">
        <v>145385.5521</v>
      </c>
      <c r="AC177">
        <v>146994.25589999999</v>
      </c>
      <c r="AD177">
        <v>148847.7009</v>
      </c>
      <c r="AE177">
        <v>150721.9399</v>
      </c>
      <c r="AF177">
        <v>152632.03200000001</v>
      </c>
      <c r="AG177">
        <v>154608.71969999999</v>
      </c>
      <c r="AH177">
        <v>156758.0258</v>
      </c>
      <c r="AI177">
        <v>159162.6943</v>
      </c>
      <c r="AJ177">
        <v>161563.217</v>
      </c>
      <c r="AK177">
        <v>164119.37599999999</v>
      </c>
      <c r="AL177">
        <v>166621.72320000001</v>
      </c>
      <c r="AM177">
        <v>169328.67569999999</v>
      </c>
      <c r="AN177">
        <v>172115.61900000001</v>
      </c>
      <c r="AO177">
        <v>174887.0191</v>
      </c>
      <c r="AP177">
        <v>177667.1164</v>
      </c>
      <c r="AQ177">
        <v>180367.8327</v>
      </c>
      <c r="AR177">
        <v>182921.5497</v>
      </c>
      <c r="AS177">
        <v>185444.14290000001</v>
      </c>
      <c r="AT177">
        <v>188061.39170000001</v>
      </c>
      <c r="AU177">
        <v>190737.44880000001</v>
      </c>
      <c r="AV177">
        <v>193451.7628</v>
      </c>
    </row>
    <row r="178" spans="1:48" x14ac:dyDescent="0.25">
      <c r="A178" s="30" t="s">
        <v>610</v>
      </c>
      <c r="B178">
        <v>86452.857567549101</v>
      </c>
      <c r="C178">
        <v>87840.886159765199</v>
      </c>
      <c r="D178">
        <v>89256.018979999906</v>
      </c>
      <c r="E178">
        <v>89073.173939999906</v>
      </c>
      <c r="F178">
        <v>87460.251130000004</v>
      </c>
      <c r="G178">
        <v>77610.951950000002</v>
      </c>
      <c r="H178">
        <v>84158.714200000002</v>
      </c>
      <c r="I178">
        <v>85437.054130000004</v>
      </c>
      <c r="J178">
        <v>85096.224990000002</v>
      </c>
      <c r="K178">
        <v>84771.009810000003</v>
      </c>
      <c r="L178">
        <v>86583.209619999994</v>
      </c>
      <c r="M178">
        <v>88619.788279999906</v>
      </c>
      <c r="N178">
        <v>92082.549379999997</v>
      </c>
      <c r="O178">
        <v>98428.37169</v>
      </c>
      <c r="P178">
        <v>100353.2491</v>
      </c>
      <c r="Q178">
        <v>101974.8741</v>
      </c>
      <c r="R178">
        <v>96043.879310000004</v>
      </c>
      <c r="S178">
        <v>104128.2907</v>
      </c>
      <c r="T178">
        <v>102959.47960000001</v>
      </c>
      <c r="U178">
        <v>104868.35709999999</v>
      </c>
      <c r="V178">
        <v>106951.542</v>
      </c>
      <c r="W178">
        <v>107263.6094</v>
      </c>
      <c r="X178">
        <v>106888.8031</v>
      </c>
      <c r="Y178">
        <v>108152.2074</v>
      </c>
      <c r="Z178">
        <v>109294.2985</v>
      </c>
      <c r="AA178">
        <v>110361.18799999999</v>
      </c>
      <c r="AB178">
        <v>111574.29730000001</v>
      </c>
      <c r="AC178">
        <v>112452.655</v>
      </c>
      <c r="AD178">
        <v>113537.31449999999</v>
      </c>
      <c r="AE178">
        <v>114663.29760000001</v>
      </c>
      <c r="AF178">
        <v>115856.52589999999</v>
      </c>
      <c r="AG178">
        <v>117226.72629999999</v>
      </c>
      <c r="AH178">
        <v>118852.1293</v>
      </c>
      <c r="AI178">
        <v>120466.73820000001</v>
      </c>
      <c r="AJ178">
        <v>122073.91590000001</v>
      </c>
      <c r="AK178">
        <v>123894.8854</v>
      </c>
      <c r="AL178">
        <v>125530.2687</v>
      </c>
      <c r="AM178">
        <v>127531.87760000001</v>
      </c>
      <c r="AN178">
        <v>129349.1529</v>
      </c>
      <c r="AO178">
        <v>131208.9981</v>
      </c>
      <c r="AP178">
        <v>133104.10879999999</v>
      </c>
      <c r="AQ178">
        <v>134802.46489999999</v>
      </c>
      <c r="AR178">
        <v>136442.7659</v>
      </c>
      <c r="AS178">
        <v>138223.1691</v>
      </c>
      <c r="AT178">
        <v>140031.91620000001</v>
      </c>
      <c r="AU178">
        <v>141860.6868</v>
      </c>
      <c r="AV178">
        <v>143733.47690000001</v>
      </c>
    </row>
    <row r="179" spans="1:48" x14ac:dyDescent="0.25">
      <c r="A179" s="30" t="s">
        <v>611</v>
      </c>
      <c r="B179">
        <v>6443.4361503188402</v>
      </c>
      <c r="C179">
        <v>6546.8876019006802</v>
      </c>
      <c r="D179">
        <v>6626.6463919999997</v>
      </c>
      <c r="E179">
        <v>6713.8137669999996</v>
      </c>
      <c r="F179">
        <v>6307.9854690000002</v>
      </c>
      <c r="G179">
        <v>5409.4656910000003</v>
      </c>
      <c r="H179">
        <v>5602.034686</v>
      </c>
      <c r="I179">
        <v>6297.7647209999996</v>
      </c>
      <c r="J179">
        <v>5876.8832140000004</v>
      </c>
      <c r="K179">
        <v>5663.5101299999997</v>
      </c>
      <c r="L179">
        <v>5731.1367659999996</v>
      </c>
      <c r="M179">
        <v>5652.0939930000004</v>
      </c>
      <c r="N179">
        <v>5873.274171</v>
      </c>
      <c r="O179">
        <v>6153.7630419999996</v>
      </c>
      <c r="P179">
        <v>6256.4416080000001</v>
      </c>
      <c r="Q179">
        <v>6284.8654660000002</v>
      </c>
      <c r="R179">
        <v>6297.7069229999997</v>
      </c>
      <c r="S179">
        <v>6502.8167030000004</v>
      </c>
      <c r="T179">
        <v>6543.1760249999998</v>
      </c>
      <c r="U179">
        <v>6671.9966720000002</v>
      </c>
      <c r="V179">
        <v>7276.1887790000001</v>
      </c>
      <c r="W179">
        <v>7956.3131190000004</v>
      </c>
      <c r="X179">
        <v>8759.97450199999</v>
      </c>
      <c r="Y179">
        <v>9767.5602920000001</v>
      </c>
      <c r="Z179">
        <v>10970.311680000001</v>
      </c>
      <c r="AA179">
        <v>12395.03239</v>
      </c>
      <c r="AB179">
        <v>14104.98446</v>
      </c>
      <c r="AC179">
        <v>14171.691220000001</v>
      </c>
      <c r="AD179">
        <v>14244.579959999999</v>
      </c>
      <c r="AE179">
        <v>14311.87226</v>
      </c>
      <c r="AF179">
        <v>14378.24574</v>
      </c>
      <c r="AG179">
        <v>14454.354219999999</v>
      </c>
      <c r="AH179">
        <v>14551.07374</v>
      </c>
      <c r="AI179">
        <v>14655.15482</v>
      </c>
      <c r="AJ179">
        <v>14759.17391</v>
      </c>
      <c r="AK179">
        <v>14874.020930000001</v>
      </c>
      <c r="AL179">
        <v>14980.37031</v>
      </c>
      <c r="AM179">
        <v>15111.448780000001</v>
      </c>
      <c r="AN179">
        <v>15239.834070000001</v>
      </c>
      <c r="AO179">
        <v>15366.08144</v>
      </c>
      <c r="AP179">
        <v>15493.892830000001</v>
      </c>
      <c r="AQ179">
        <v>15608.219859999999</v>
      </c>
      <c r="AR179">
        <v>15711.727720000001</v>
      </c>
      <c r="AS179">
        <v>15819.5566</v>
      </c>
      <c r="AT179">
        <v>15931.22487</v>
      </c>
      <c r="AU179">
        <v>16044.74346</v>
      </c>
      <c r="AV179">
        <v>16161.303669999999</v>
      </c>
    </row>
    <row r="180" spans="1:48" x14ac:dyDescent="0.25">
      <c r="A180" s="30" t="s">
        <v>612</v>
      </c>
      <c r="B180">
        <v>19005.811891973201</v>
      </c>
      <c r="C180">
        <v>19310.9563495029</v>
      </c>
      <c r="D180">
        <v>19600.192340000001</v>
      </c>
      <c r="E180">
        <v>19850.04005</v>
      </c>
      <c r="F180">
        <v>18661.798279999999</v>
      </c>
      <c r="G180">
        <v>15984.624610000001</v>
      </c>
      <c r="H180">
        <v>16573.682079999999</v>
      </c>
      <c r="I180">
        <v>18718.45996</v>
      </c>
      <c r="J180">
        <v>17364.8613</v>
      </c>
      <c r="K180">
        <v>16696.140039999998</v>
      </c>
      <c r="L180">
        <v>16879.09288</v>
      </c>
      <c r="M180">
        <v>16581.47853</v>
      </c>
      <c r="N180">
        <v>17254.492399999999</v>
      </c>
      <c r="O180">
        <v>18086.75014</v>
      </c>
      <c r="P180">
        <v>18356.63305</v>
      </c>
      <c r="Q180">
        <v>18477.98732</v>
      </c>
      <c r="R180">
        <v>18528.846109999999</v>
      </c>
      <c r="S180">
        <v>19293.447339999999</v>
      </c>
      <c r="T180">
        <v>19288.940030000002</v>
      </c>
      <c r="U180">
        <v>19798.529790000001</v>
      </c>
      <c r="V180">
        <v>19856.42683</v>
      </c>
      <c r="W180">
        <v>19888.305619999999</v>
      </c>
      <c r="X180">
        <v>19799.1934</v>
      </c>
      <c r="Y180">
        <v>19847.170180000001</v>
      </c>
      <c r="Z180">
        <v>19892.466189999999</v>
      </c>
      <c r="AA180">
        <v>19895.930240000002</v>
      </c>
      <c r="AB180">
        <v>19948.680609999999</v>
      </c>
      <c r="AC180">
        <v>20069.828669999999</v>
      </c>
      <c r="AD180">
        <v>20123.137320000002</v>
      </c>
      <c r="AE180">
        <v>20165.796460000001</v>
      </c>
      <c r="AF180">
        <v>20208.02044</v>
      </c>
      <c r="AG180">
        <v>20294.064109999999</v>
      </c>
      <c r="AH180">
        <v>20419.56609</v>
      </c>
      <c r="AI180">
        <v>20518.432720000001</v>
      </c>
      <c r="AJ180">
        <v>20641.530910000001</v>
      </c>
      <c r="AK180">
        <v>20774.940739999998</v>
      </c>
      <c r="AL180">
        <v>20912.029790000001</v>
      </c>
      <c r="AM180">
        <v>21153.811430000002</v>
      </c>
      <c r="AN180">
        <v>21347.381239999999</v>
      </c>
      <c r="AO180">
        <v>21537.605820000001</v>
      </c>
      <c r="AP180">
        <v>21752.762200000001</v>
      </c>
      <c r="AQ180">
        <v>21915.30385</v>
      </c>
      <c r="AR180">
        <v>22047.672869999999</v>
      </c>
      <c r="AS180">
        <v>22236.26367</v>
      </c>
      <c r="AT180">
        <v>22428.696499999998</v>
      </c>
      <c r="AU180">
        <v>22625.78946</v>
      </c>
      <c r="AV180">
        <v>22857.292649999999</v>
      </c>
    </row>
    <row r="181" spans="1:48" x14ac:dyDescent="0.25">
      <c r="A181" s="30" t="s">
        <v>613</v>
      </c>
      <c r="B181">
        <v>18652.255939648101</v>
      </c>
      <c r="C181">
        <v>18951.7239420023</v>
      </c>
      <c r="D181">
        <v>19204.917150000001</v>
      </c>
      <c r="E181">
        <v>19511.614300000001</v>
      </c>
      <c r="F181">
        <v>18928.817439999999</v>
      </c>
      <c r="G181">
        <v>16967.892370000001</v>
      </c>
      <c r="H181">
        <v>18051.951079999999</v>
      </c>
      <c r="I181">
        <v>17683.506519999999</v>
      </c>
      <c r="J181">
        <v>16925.579870000001</v>
      </c>
      <c r="K181">
        <v>16961.862939999999</v>
      </c>
      <c r="L181">
        <v>16843.628120000001</v>
      </c>
      <c r="M181">
        <v>17017.834859999999</v>
      </c>
      <c r="N181">
        <v>16940.007839999998</v>
      </c>
      <c r="O181">
        <v>17033.68389</v>
      </c>
      <c r="P181">
        <v>17102.465199999999</v>
      </c>
      <c r="Q181">
        <v>16824.39817</v>
      </c>
      <c r="R181">
        <v>16924.96212</v>
      </c>
      <c r="S181">
        <v>17514.880209999999</v>
      </c>
      <c r="T181">
        <v>17629.016599999999</v>
      </c>
      <c r="U181">
        <v>17970.97207</v>
      </c>
      <c r="V181">
        <v>19225.567009999999</v>
      </c>
      <c r="W181">
        <v>20538.935440000001</v>
      </c>
      <c r="X181">
        <v>21983.15855</v>
      </c>
      <c r="Y181">
        <v>23775.356510000001</v>
      </c>
      <c r="Z181">
        <v>25853.19256</v>
      </c>
      <c r="AA181">
        <v>28264.296610000001</v>
      </c>
      <c r="AB181">
        <v>31139.062160000001</v>
      </c>
      <c r="AC181">
        <v>31378.705330000001</v>
      </c>
      <c r="AD181">
        <v>31656.593529999998</v>
      </c>
      <c r="AE181">
        <v>31940.937689999999</v>
      </c>
      <c r="AF181">
        <v>32235.716260000001</v>
      </c>
      <c r="AG181">
        <v>32562.903839999999</v>
      </c>
      <c r="AH181">
        <v>32951.285389999997</v>
      </c>
      <c r="AI181">
        <v>33356.04004</v>
      </c>
      <c r="AJ181">
        <v>33767.952799999999</v>
      </c>
      <c r="AK181">
        <v>34203.048920000001</v>
      </c>
      <c r="AL181">
        <v>34625.429029999999</v>
      </c>
      <c r="AM181">
        <v>35094.116840000002</v>
      </c>
      <c r="AN181">
        <v>35573.230730000003</v>
      </c>
      <c r="AO181">
        <v>36050.210050000002</v>
      </c>
      <c r="AP181">
        <v>36536.117960000003</v>
      </c>
      <c r="AQ181">
        <v>36994.978649999997</v>
      </c>
      <c r="AR181">
        <v>37437.41833</v>
      </c>
      <c r="AS181">
        <v>37889.613219999999</v>
      </c>
      <c r="AT181">
        <v>38355.343789999999</v>
      </c>
      <c r="AU181">
        <v>38829.793510000003</v>
      </c>
      <c r="AV181">
        <v>39313.843000000001</v>
      </c>
    </row>
    <row r="182" spans="1:48" x14ac:dyDescent="0.25">
      <c r="A182" s="30" t="s">
        <v>614</v>
      </c>
      <c r="B182">
        <v>5787.6625072391798</v>
      </c>
      <c r="C182">
        <v>5880.5853008653903</v>
      </c>
      <c r="D182">
        <v>5973.6752040000001</v>
      </c>
      <c r="E182">
        <v>6032.9743840000001</v>
      </c>
      <c r="F182">
        <v>6106.4652299999998</v>
      </c>
      <c r="G182">
        <v>5654.4291059999996</v>
      </c>
      <c r="H182">
        <v>5915.6654580000004</v>
      </c>
      <c r="I182">
        <v>6036.9747850000003</v>
      </c>
      <c r="J182">
        <v>5932.7037849999997</v>
      </c>
      <c r="K182">
        <v>5931.3625750000001</v>
      </c>
      <c r="L182">
        <v>5926.1738720000003</v>
      </c>
      <c r="M182">
        <v>6068.3236820000002</v>
      </c>
      <c r="N182">
        <v>6220.0831230000003</v>
      </c>
      <c r="O182">
        <v>6390.1481560000002</v>
      </c>
      <c r="P182">
        <v>6452.8568850000001</v>
      </c>
      <c r="Q182">
        <v>6580.0267709999998</v>
      </c>
      <c r="R182">
        <v>6598.187218</v>
      </c>
      <c r="S182">
        <v>6858.5454099999997</v>
      </c>
      <c r="T182">
        <v>6893.2225870000002</v>
      </c>
      <c r="U182">
        <v>7032.7916779999996</v>
      </c>
      <c r="V182">
        <v>7129.4690559999999</v>
      </c>
      <c r="W182">
        <v>7214.5166140000001</v>
      </c>
      <c r="X182">
        <v>7285.8199519999998</v>
      </c>
      <c r="Y182">
        <v>7433.0553330000002</v>
      </c>
      <c r="Z182">
        <v>7616.145203</v>
      </c>
      <c r="AA182">
        <v>7831.589626</v>
      </c>
      <c r="AB182">
        <v>8096.5752169999996</v>
      </c>
      <c r="AC182">
        <v>8178.342275</v>
      </c>
      <c r="AD182">
        <v>8276.0397400000002</v>
      </c>
      <c r="AE182">
        <v>8377.2468119999994</v>
      </c>
      <c r="AF182">
        <v>8483.5218280000008</v>
      </c>
      <c r="AG182">
        <v>8601.4033629999994</v>
      </c>
      <c r="AH182">
        <v>8735.30703299999</v>
      </c>
      <c r="AI182">
        <v>8874.5754570000008</v>
      </c>
      <c r="AJ182">
        <v>9016.2099249999901</v>
      </c>
      <c r="AK182">
        <v>9165.4922920000008</v>
      </c>
      <c r="AL182">
        <v>9309.7885970000007</v>
      </c>
      <c r="AM182">
        <v>9470.7764580000003</v>
      </c>
      <c r="AN182">
        <v>9638.4219360000006</v>
      </c>
      <c r="AO182">
        <v>9809.2971649999999</v>
      </c>
      <c r="AP182">
        <v>9988.5620290000006</v>
      </c>
      <c r="AQ182">
        <v>10167.47358</v>
      </c>
      <c r="AR182">
        <v>10342.917750000001</v>
      </c>
      <c r="AS182">
        <v>10519.82511</v>
      </c>
      <c r="AT182">
        <v>10699.880870000001</v>
      </c>
      <c r="AU182">
        <v>10882.15652</v>
      </c>
      <c r="AV182">
        <v>11066.89242</v>
      </c>
    </row>
    <row r="183" spans="1:48" x14ac:dyDescent="0.25">
      <c r="A183" s="30" t="s">
        <v>615</v>
      </c>
      <c r="B183">
        <v>22538.465475889701</v>
      </c>
      <c r="C183">
        <v>22900.327829378399</v>
      </c>
      <c r="D183">
        <v>23267.908090000001</v>
      </c>
      <c r="E183">
        <v>23540.998360000001</v>
      </c>
      <c r="F183">
        <v>23863.823349999999</v>
      </c>
      <c r="G183">
        <v>22272.251789999998</v>
      </c>
      <c r="H183">
        <v>23339.468669999998</v>
      </c>
      <c r="I183">
        <v>23915.281900000002</v>
      </c>
      <c r="J183">
        <v>23780.818780000001</v>
      </c>
      <c r="K183">
        <v>23920.468560000001</v>
      </c>
      <c r="L183">
        <v>24102.98878</v>
      </c>
      <c r="M183">
        <v>24890.93244</v>
      </c>
      <c r="N183">
        <v>25544.47971</v>
      </c>
      <c r="O183">
        <v>26487.65292</v>
      </c>
      <c r="P183">
        <v>26984.980640000002</v>
      </c>
      <c r="Q183">
        <v>27949.176589999999</v>
      </c>
      <c r="R183">
        <v>28330.821049999999</v>
      </c>
      <c r="S183">
        <v>28785.39543</v>
      </c>
      <c r="T183">
        <v>29057.615959999999</v>
      </c>
      <c r="U183">
        <v>29587.743269999999</v>
      </c>
      <c r="V183">
        <v>30034.886190000001</v>
      </c>
      <c r="W183">
        <v>30376.888889999998</v>
      </c>
      <c r="X183">
        <v>30734.378850000001</v>
      </c>
      <c r="Y183">
        <v>31167.923409999999</v>
      </c>
      <c r="Z183">
        <v>31740.954959999999</v>
      </c>
      <c r="AA183">
        <v>32376.045559999999</v>
      </c>
      <c r="AB183">
        <v>33113.183949999999</v>
      </c>
      <c r="AC183">
        <v>33317.197050000002</v>
      </c>
      <c r="AD183">
        <v>33554.954720000002</v>
      </c>
      <c r="AE183">
        <v>33819.577490000003</v>
      </c>
      <c r="AF183">
        <v>34110.039929999999</v>
      </c>
      <c r="AG183">
        <v>34443.645299999996</v>
      </c>
      <c r="AH183">
        <v>34826.292280000001</v>
      </c>
      <c r="AI183">
        <v>35244.64791</v>
      </c>
      <c r="AJ183">
        <v>35681.366860000002</v>
      </c>
      <c r="AK183">
        <v>36143.497239999997</v>
      </c>
      <c r="AL183">
        <v>36610.035889999999</v>
      </c>
      <c r="AM183">
        <v>37097.338530000001</v>
      </c>
      <c r="AN183">
        <v>37615.607349999998</v>
      </c>
      <c r="AO183">
        <v>38153.179629999999</v>
      </c>
      <c r="AP183">
        <v>38704.162020000003</v>
      </c>
      <c r="AQ183">
        <v>39262.207929999997</v>
      </c>
      <c r="AR183">
        <v>39808.060369999999</v>
      </c>
      <c r="AS183">
        <v>40354.449229999998</v>
      </c>
      <c r="AT183">
        <v>40908.726970000003</v>
      </c>
      <c r="AU183">
        <v>41468.440119999999</v>
      </c>
      <c r="AV183">
        <v>42033.927049999998</v>
      </c>
    </row>
    <row r="184" spans="1:48" x14ac:dyDescent="0.25">
      <c r="A184" s="30" t="s">
        <v>616</v>
      </c>
      <c r="B184">
        <v>24379.862367314301</v>
      </c>
      <c r="C184">
        <v>24771.288943511401</v>
      </c>
      <c r="D184">
        <v>25095.923350000001</v>
      </c>
      <c r="E184">
        <v>26116.935590000001</v>
      </c>
      <c r="F184">
        <v>25689.612389999998</v>
      </c>
      <c r="G184">
        <v>22005.21974</v>
      </c>
      <c r="H184">
        <v>23429.680079999998</v>
      </c>
      <c r="I184">
        <v>24475.584790000001</v>
      </c>
      <c r="J184">
        <v>23552.727439999999</v>
      </c>
      <c r="K184">
        <v>22461.725180000001</v>
      </c>
      <c r="L184">
        <v>22011.25548</v>
      </c>
      <c r="M184">
        <v>22696.600600000002</v>
      </c>
      <c r="N184">
        <v>22862.622930000001</v>
      </c>
      <c r="O184">
        <v>23660.597959999999</v>
      </c>
      <c r="P184">
        <v>23842.792280000001</v>
      </c>
      <c r="Q184">
        <v>23396.678449999999</v>
      </c>
      <c r="R184">
        <v>23308.140589999999</v>
      </c>
      <c r="S184">
        <v>24270.69112</v>
      </c>
      <c r="T184">
        <v>24351.372319999999</v>
      </c>
      <c r="U184">
        <v>24843.336569999999</v>
      </c>
      <c r="V184">
        <v>25216.1479</v>
      </c>
      <c r="W184">
        <v>25518.22781</v>
      </c>
      <c r="X184">
        <v>25791.227579999999</v>
      </c>
      <c r="Y184">
        <v>26318.3452</v>
      </c>
      <c r="Z184">
        <v>26926.796590000002</v>
      </c>
      <c r="AA184">
        <v>27597.25562</v>
      </c>
      <c r="AB184">
        <v>28383.957419999999</v>
      </c>
      <c r="AC184">
        <v>28425.362669999999</v>
      </c>
      <c r="AD184">
        <v>28510.12817</v>
      </c>
      <c r="AE184">
        <v>28604.21615</v>
      </c>
      <c r="AF184">
        <v>28713.359830000001</v>
      </c>
      <c r="AG184">
        <v>28862.152959999999</v>
      </c>
      <c r="AH184">
        <v>29067.802790000002</v>
      </c>
      <c r="AI184">
        <v>29285.49</v>
      </c>
      <c r="AJ184">
        <v>29516.544000000002</v>
      </c>
      <c r="AK184">
        <v>29775.264810000001</v>
      </c>
      <c r="AL184">
        <v>30025.63953</v>
      </c>
      <c r="AM184">
        <v>30316.906009999999</v>
      </c>
      <c r="AN184">
        <v>30599.92815</v>
      </c>
      <c r="AO184">
        <v>30882.072039999999</v>
      </c>
      <c r="AP184">
        <v>31180.888299999999</v>
      </c>
      <c r="AQ184">
        <v>31450.010320000001</v>
      </c>
      <c r="AR184">
        <v>31688.201550000002</v>
      </c>
      <c r="AS184">
        <v>31937.1122</v>
      </c>
      <c r="AT184">
        <v>32193.210419999999</v>
      </c>
      <c r="AU184">
        <v>32453.66317</v>
      </c>
      <c r="AV184">
        <v>32725.024740000001</v>
      </c>
    </row>
    <row r="185" spans="1:48" x14ac:dyDescent="0.25">
      <c r="A185" s="34" t="s">
        <v>350</v>
      </c>
      <c r="B185">
        <v>23437.3693765957</v>
      </c>
      <c r="C185">
        <v>23813.663922968801</v>
      </c>
      <c r="D185">
        <v>24202.78458</v>
      </c>
      <c r="E185">
        <v>24262.220949999999</v>
      </c>
      <c r="F185">
        <v>22632.86706</v>
      </c>
      <c r="G185">
        <v>18250.237939999999</v>
      </c>
      <c r="H185">
        <v>20181.786609999999</v>
      </c>
      <c r="I185">
        <v>20825.788980000001</v>
      </c>
      <c r="J185">
        <v>19723.441989999999</v>
      </c>
      <c r="K185">
        <v>19586.06726</v>
      </c>
      <c r="L185">
        <v>19668.340939999998</v>
      </c>
      <c r="M185">
        <v>19810.93579</v>
      </c>
      <c r="N185">
        <v>19355.144639999999</v>
      </c>
      <c r="O185">
        <v>20394.794559999998</v>
      </c>
      <c r="P185">
        <v>20593.325990000001</v>
      </c>
      <c r="Q185">
        <v>19993.399669999999</v>
      </c>
      <c r="R185">
        <v>19887.025010000001</v>
      </c>
      <c r="S185">
        <v>20860.642690000001</v>
      </c>
      <c r="T185">
        <v>20899.953280000002</v>
      </c>
      <c r="U185">
        <v>21323.125100000001</v>
      </c>
      <c r="V185">
        <v>21561.106189999999</v>
      </c>
      <c r="W185">
        <v>21689.890899999999</v>
      </c>
      <c r="X185">
        <v>21699.143970000001</v>
      </c>
      <c r="Y185">
        <v>21900.294979999999</v>
      </c>
      <c r="Z185">
        <v>22111.808440000001</v>
      </c>
      <c r="AA185">
        <v>22314.89777</v>
      </c>
      <c r="AB185">
        <v>22543.082849999999</v>
      </c>
      <c r="AC185">
        <v>22591.600210000001</v>
      </c>
      <c r="AD185">
        <v>22655.589309999999</v>
      </c>
      <c r="AE185">
        <v>22720.965380000001</v>
      </c>
      <c r="AF185">
        <v>22792.90654</v>
      </c>
      <c r="AG185">
        <v>22893.2117</v>
      </c>
      <c r="AH185">
        <v>23033.75923</v>
      </c>
      <c r="AI185">
        <v>23169.13998</v>
      </c>
      <c r="AJ185">
        <v>23311.793389999999</v>
      </c>
      <c r="AK185">
        <v>23462.56495</v>
      </c>
      <c r="AL185">
        <v>23601.672449999998</v>
      </c>
      <c r="AM185">
        <v>23770.648819999999</v>
      </c>
      <c r="AN185">
        <v>23934.19642</v>
      </c>
      <c r="AO185">
        <v>24088.92079</v>
      </c>
      <c r="AP185">
        <v>24247.20608</v>
      </c>
      <c r="AQ185">
        <v>24374.617429999998</v>
      </c>
      <c r="AR185">
        <v>24488.635439999998</v>
      </c>
      <c r="AS185">
        <v>24608.946309999999</v>
      </c>
      <c r="AT185">
        <v>24727.821319999999</v>
      </c>
      <c r="AU185">
        <v>24843.735240000002</v>
      </c>
      <c r="AV185">
        <v>24961.357940000002</v>
      </c>
    </row>
    <row r="186" spans="1:48" x14ac:dyDescent="0.25">
      <c r="A186" s="34" t="s">
        <v>351</v>
      </c>
      <c r="B186">
        <v>11145.2459930199</v>
      </c>
      <c r="C186">
        <v>11324.186522469799</v>
      </c>
      <c r="D186">
        <v>11503.41217</v>
      </c>
      <c r="E186">
        <v>11446.15646</v>
      </c>
      <c r="F186">
        <v>10818.63226</v>
      </c>
      <c r="G186">
        <v>9012.5686440000009</v>
      </c>
      <c r="H186">
        <v>9800.2915830000002</v>
      </c>
      <c r="I186">
        <v>9925.8376489999901</v>
      </c>
      <c r="J186">
        <v>9511.6911199999995</v>
      </c>
      <c r="K186">
        <v>9293.7036270000008</v>
      </c>
      <c r="L186">
        <v>9398.3762480000005</v>
      </c>
      <c r="M186">
        <v>9355.8143080000009</v>
      </c>
      <c r="N186">
        <v>9199.7774140000001</v>
      </c>
      <c r="O186">
        <v>9691.8466389999994</v>
      </c>
      <c r="P186">
        <v>9677.0514139999996</v>
      </c>
      <c r="Q186">
        <v>9442.8029580000002</v>
      </c>
      <c r="R186">
        <v>9410.811146</v>
      </c>
      <c r="S186">
        <v>9976.4411340000006</v>
      </c>
      <c r="T186">
        <v>9972.5473910000001</v>
      </c>
      <c r="U186">
        <v>10183.593639999999</v>
      </c>
      <c r="V186">
        <v>10593.19794</v>
      </c>
      <c r="W186">
        <v>10994.64704</v>
      </c>
      <c r="X186">
        <v>11332.355740000001</v>
      </c>
      <c r="Y186">
        <v>11861.36908</v>
      </c>
      <c r="Z186">
        <v>12467.171560000001</v>
      </c>
      <c r="AA186">
        <v>13151.26168</v>
      </c>
      <c r="AB186">
        <v>13948.44721</v>
      </c>
      <c r="AC186">
        <v>13988.84021</v>
      </c>
      <c r="AD186">
        <v>14059.40114</v>
      </c>
      <c r="AE186">
        <v>14134.86958</v>
      </c>
      <c r="AF186">
        <v>14219.12995</v>
      </c>
      <c r="AG186">
        <v>14325.493909999999</v>
      </c>
      <c r="AH186">
        <v>14461.26072</v>
      </c>
      <c r="AI186">
        <v>14594.36579</v>
      </c>
      <c r="AJ186">
        <v>14736.71854</v>
      </c>
      <c r="AK186">
        <v>14886.527239999999</v>
      </c>
      <c r="AL186">
        <v>15031.406859999999</v>
      </c>
      <c r="AM186">
        <v>15189.08973</v>
      </c>
      <c r="AN186">
        <v>15354.496649999999</v>
      </c>
      <c r="AO186">
        <v>15515.786260000001</v>
      </c>
      <c r="AP186">
        <v>15682.95881</v>
      </c>
      <c r="AQ186">
        <v>15832.34311</v>
      </c>
      <c r="AR186">
        <v>15982.08625</v>
      </c>
      <c r="AS186">
        <v>16133.754360000001</v>
      </c>
      <c r="AT186">
        <v>16287.59468</v>
      </c>
      <c r="AU186">
        <v>16442.91835</v>
      </c>
      <c r="AV186">
        <v>16601.726879999998</v>
      </c>
    </row>
    <row r="187" spans="1:48" x14ac:dyDescent="0.25">
      <c r="A187" s="34" t="s">
        <v>352</v>
      </c>
      <c r="B187">
        <v>429011.37934706599</v>
      </c>
      <c r="C187">
        <v>435899.29581014602</v>
      </c>
      <c r="D187">
        <v>440694.20449999999</v>
      </c>
      <c r="E187">
        <v>455001.8799</v>
      </c>
      <c r="F187">
        <v>450599.99070000002</v>
      </c>
      <c r="G187">
        <v>409534.05239999999</v>
      </c>
      <c r="H187">
        <v>421942.9032</v>
      </c>
      <c r="I187">
        <v>431736.5846</v>
      </c>
      <c r="J187">
        <v>427536.22610000003</v>
      </c>
      <c r="K187">
        <v>422905.56479999999</v>
      </c>
      <c r="L187">
        <v>427600.52439999999</v>
      </c>
      <c r="M187">
        <v>433998.73090000002</v>
      </c>
      <c r="N187">
        <v>440887.24739999999</v>
      </c>
      <c r="O187">
        <v>454004.9474</v>
      </c>
      <c r="P187">
        <v>461798.62229999999</v>
      </c>
      <c r="Q187">
        <v>471752.34600000002</v>
      </c>
      <c r="R187">
        <v>473866.34259999997</v>
      </c>
      <c r="S187">
        <v>495902.63660000003</v>
      </c>
      <c r="T187">
        <v>498037.5295</v>
      </c>
      <c r="U187">
        <v>508231.99560000002</v>
      </c>
      <c r="V187">
        <v>514373.08769999997</v>
      </c>
      <c r="W187">
        <v>517736.79519999999</v>
      </c>
      <c r="X187">
        <v>519620.84159999999</v>
      </c>
      <c r="Y187">
        <v>526020.32259999996</v>
      </c>
      <c r="Z187">
        <v>532358.2966</v>
      </c>
      <c r="AA187">
        <v>538042.61600000004</v>
      </c>
      <c r="AB187">
        <v>544072.87210000004</v>
      </c>
      <c r="AC187">
        <v>549078.35660000006</v>
      </c>
      <c r="AD187">
        <v>554096.53040000005</v>
      </c>
      <c r="AE187">
        <v>559205.61719999998</v>
      </c>
      <c r="AF187">
        <v>564337.09510000004</v>
      </c>
      <c r="AG187">
        <v>570162.36179999996</v>
      </c>
      <c r="AH187">
        <v>577671.84340000001</v>
      </c>
      <c r="AI187">
        <v>585013.49490000005</v>
      </c>
      <c r="AJ187">
        <v>592448.81510000001</v>
      </c>
      <c r="AK187">
        <v>600223.15729999996</v>
      </c>
      <c r="AL187">
        <v>607632.13329999999</v>
      </c>
      <c r="AM187">
        <v>616549.87329999998</v>
      </c>
      <c r="AN187">
        <v>625241.90029999998</v>
      </c>
      <c r="AO187">
        <v>633863.19790000003</v>
      </c>
      <c r="AP187">
        <v>642580.08629999997</v>
      </c>
      <c r="AQ187">
        <v>650381.94750000001</v>
      </c>
      <c r="AR187">
        <v>657461.9314</v>
      </c>
      <c r="AS187">
        <v>665145.39630000002</v>
      </c>
      <c r="AT187">
        <v>673096.79929999996</v>
      </c>
      <c r="AU187">
        <v>681200.94339999999</v>
      </c>
      <c r="AV187">
        <v>689476.00340000005</v>
      </c>
    </row>
    <row r="188" spans="1:48" x14ac:dyDescent="0.25">
      <c r="A188" s="34" t="s">
        <v>353</v>
      </c>
      <c r="B188">
        <v>221504.25710132401</v>
      </c>
      <c r="C188">
        <v>225060.57959666799</v>
      </c>
      <c r="D188">
        <v>228700.97700000001</v>
      </c>
      <c r="E188">
        <v>242245.16510000001</v>
      </c>
      <c r="F188">
        <v>243326.64139999999</v>
      </c>
      <c r="G188">
        <v>219578.32740000001</v>
      </c>
      <c r="H188">
        <v>219382.37090000001</v>
      </c>
      <c r="I188">
        <v>226479.43979999999</v>
      </c>
      <c r="J188">
        <v>223755.96609999999</v>
      </c>
      <c r="K188">
        <v>223904.67819999999</v>
      </c>
      <c r="L188">
        <v>220473.47719999999</v>
      </c>
      <c r="M188">
        <v>216236.90549999999</v>
      </c>
      <c r="N188">
        <v>219094.0876</v>
      </c>
      <c r="O188">
        <v>228259.11410000001</v>
      </c>
      <c r="P188">
        <v>235343.87940000001</v>
      </c>
      <c r="Q188">
        <v>243508.28289999999</v>
      </c>
      <c r="R188">
        <v>244398.9019</v>
      </c>
      <c r="S188">
        <v>254629.97099999999</v>
      </c>
      <c r="T188">
        <v>254114.47169999999</v>
      </c>
      <c r="U188">
        <v>261543.37169999999</v>
      </c>
      <c r="V188">
        <v>261978.4142</v>
      </c>
      <c r="W188">
        <v>262585.68119999999</v>
      </c>
      <c r="X188">
        <v>261966.69589999999</v>
      </c>
      <c r="Y188">
        <v>261900.3314</v>
      </c>
      <c r="Z188">
        <v>260807.28940000001</v>
      </c>
      <c r="AA188">
        <v>258143.4975</v>
      </c>
      <c r="AB188">
        <v>255952.82829999999</v>
      </c>
      <c r="AC188">
        <v>258088.14309999999</v>
      </c>
      <c r="AD188">
        <v>257928.36979999999</v>
      </c>
      <c r="AE188">
        <v>257454.70749999999</v>
      </c>
      <c r="AF188">
        <v>256879.6667</v>
      </c>
      <c r="AG188">
        <v>257053.00090000001</v>
      </c>
      <c r="AH188">
        <v>257988.22450000001</v>
      </c>
      <c r="AI188">
        <v>258189.3658</v>
      </c>
      <c r="AJ188">
        <v>258787.87520000001</v>
      </c>
      <c r="AK188">
        <v>259502.95</v>
      </c>
      <c r="AL188">
        <v>260500.24540000001</v>
      </c>
      <c r="AM188">
        <v>263942.60960000003</v>
      </c>
      <c r="AN188">
        <v>265916.96549999999</v>
      </c>
      <c r="AO188">
        <v>267795.42969999998</v>
      </c>
      <c r="AP188">
        <v>270071.36979999999</v>
      </c>
      <c r="AQ188">
        <v>271275.40500000003</v>
      </c>
      <c r="AR188">
        <v>271741.47779999999</v>
      </c>
      <c r="AS188">
        <v>273744.04950000002</v>
      </c>
      <c r="AT188">
        <v>275844.0673</v>
      </c>
      <c r="AU188">
        <v>278016.3749</v>
      </c>
      <c r="AV188">
        <v>281075.7438</v>
      </c>
    </row>
    <row r="189" spans="1:48" x14ac:dyDescent="0.25">
      <c r="A189" s="34" t="s">
        <v>354</v>
      </c>
      <c r="B189">
        <v>9833.41749847342</v>
      </c>
      <c r="C189">
        <v>9991.2961971204204</v>
      </c>
      <c r="D189">
        <v>10170.897510000001</v>
      </c>
      <c r="E189">
        <v>10430.63596</v>
      </c>
      <c r="F189">
        <v>10238.21948</v>
      </c>
      <c r="G189">
        <v>9501.9385459999994</v>
      </c>
      <c r="H189">
        <v>9827.19348299999</v>
      </c>
      <c r="I189">
        <v>9936.1400450000001</v>
      </c>
      <c r="J189">
        <v>9829.4295820000007</v>
      </c>
      <c r="K189">
        <v>9938.8479599999901</v>
      </c>
      <c r="L189">
        <v>9999.6087669999997</v>
      </c>
      <c r="M189">
        <v>10063.341560000001</v>
      </c>
      <c r="N189">
        <v>10272.558940000001</v>
      </c>
      <c r="O189">
        <v>10759.744769999999</v>
      </c>
      <c r="P189">
        <v>10780.43031</v>
      </c>
      <c r="Q189">
        <v>11092.142229999999</v>
      </c>
      <c r="R189">
        <v>11088.008540000001</v>
      </c>
      <c r="S189">
        <v>11164.9213</v>
      </c>
      <c r="T189">
        <v>11235.42607</v>
      </c>
      <c r="U189">
        <v>11363.247289999999</v>
      </c>
      <c r="V189">
        <v>11808.570400000001</v>
      </c>
      <c r="W189">
        <v>12149.90741</v>
      </c>
      <c r="X189">
        <v>12217.011469999999</v>
      </c>
      <c r="Y189">
        <v>12351.42482</v>
      </c>
      <c r="Z189">
        <v>12501.665150000001</v>
      </c>
      <c r="AA189">
        <v>12683.10377</v>
      </c>
      <c r="AB189">
        <v>12889.370940000001</v>
      </c>
      <c r="AC189">
        <v>13052.289489999999</v>
      </c>
      <c r="AD189">
        <v>13210.217650000001</v>
      </c>
      <c r="AE189">
        <v>13361.899520000001</v>
      </c>
      <c r="AF189">
        <v>13508.288049999999</v>
      </c>
      <c r="AG189">
        <v>13657.656720000001</v>
      </c>
      <c r="AH189">
        <v>13819.7438</v>
      </c>
      <c r="AI189">
        <v>13976.02017</v>
      </c>
      <c r="AJ189">
        <v>14123.424279999999</v>
      </c>
      <c r="AK189">
        <v>14274.585489999999</v>
      </c>
      <c r="AL189">
        <v>14416.809859999999</v>
      </c>
      <c r="AM189">
        <v>14579.6783</v>
      </c>
      <c r="AN189">
        <v>14742.42319</v>
      </c>
      <c r="AO189">
        <v>14908.646189999999</v>
      </c>
      <c r="AP189">
        <v>15076.245070000001</v>
      </c>
      <c r="AQ189">
        <v>15242.196900000001</v>
      </c>
      <c r="AR189">
        <v>15400.93059</v>
      </c>
      <c r="AS189">
        <v>15569.124400000001</v>
      </c>
      <c r="AT189">
        <v>15743.5525</v>
      </c>
      <c r="AU189">
        <v>15921.372359999999</v>
      </c>
      <c r="AV189">
        <v>16101.27008</v>
      </c>
    </row>
    <row r="190" spans="1:48" x14ac:dyDescent="0.25">
      <c r="A190" s="34" t="s">
        <v>355</v>
      </c>
      <c r="B190">
        <v>16664.593435069899</v>
      </c>
      <c r="C190">
        <v>16932.148872985399</v>
      </c>
      <c r="D190">
        <v>17204.016479999998</v>
      </c>
      <c r="E190">
        <v>17597.046859999999</v>
      </c>
      <c r="F190">
        <v>17019.815340000001</v>
      </c>
      <c r="G190">
        <v>15897.210580000001</v>
      </c>
      <c r="H190">
        <v>16349.0288</v>
      </c>
      <c r="I190">
        <v>16300.29394</v>
      </c>
      <c r="J190">
        <v>15998.008330000001</v>
      </c>
      <c r="K190">
        <v>16086.527410000001</v>
      </c>
      <c r="L190">
        <v>16086.762419999999</v>
      </c>
      <c r="M190">
        <v>16063.16603</v>
      </c>
      <c r="N190">
        <v>16372.22913</v>
      </c>
      <c r="O190">
        <v>17192.063920000001</v>
      </c>
      <c r="P190">
        <v>17050.699779999999</v>
      </c>
      <c r="Q190">
        <v>17644.995749999998</v>
      </c>
      <c r="R190">
        <v>17603.768670000001</v>
      </c>
      <c r="S190">
        <v>17555.29537</v>
      </c>
      <c r="T190">
        <v>17651.52664</v>
      </c>
      <c r="U190">
        <v>17781.868419999999</v>
      </c>
      <c r="V190">
        <v>18576.037769999999</v>
      </c>
      <c r="W190">
        <v>19225.44328</v>
      </c>
      <c r="X190">
        <v>19290.34737</v>
      </c>
      <c r="Y190">
        <v>19445.042399999998</v>
      </c>
      <c r="Z190">
        <v>19648.50849</v>
      </c>
      <c r="AA190">
        <v>19873.182400000002</v>
      </c>
      <c r="AB190">
        <v>20107.022730000001</v>
      </c>
      <c r="AC190">
        <v>20222.286950000002</v>
      </c>
      <c r="AD190">
        <v>20346.12716</v>
      </c>
      <c r="AE190">
        <v>20463.482319999999</v>
      </c>
      <c r="AF190">
        <v>20580.728210000001</v>
      </c>
      <c r="AG190">
        <v>20699.2765</v>
      </c>
      <c r="AH190">
        <v>20866.294269999999</v>
      </c>
      <c r="AI190">
        <v>21036.780350000001</v>
      </c>
      <c r="AJ190">
        <v>21196.405040000001</v>
      </c>
      <c r="AK190">
        <v>21365.7389</v>
      </c>
      <c r="AL190">
        <v>21524.58826</v>
      </c>
      <c r="AM190">
        <v>21700.47364</v>
      </c>
      <c r="AN190">
        <v>21874.273939999999</v>
      </c>
      <c r="AO190">
        <v>22052.059590000001</v>
      </c>
      <c r="AP190">
        <v>22230.175670000001</v>
      </c>
      <c r="AQ190">
        <v>22441.162199999999</v>
      </c>
      <c r="AR190">
        <v>22619.89459</v>
      </c>
      <c r="AS190">
        <v>22797.008870000001</v>
      </c>
      <c r="AT190">
        <v>22979.524130000002</v>
      </c>
      <c r="AU190">
        <v>23161.39083</v>
      </c>
      <c r="AV190">
        <v>23303.46545</v>
      </c>
    </row>
    <row r="191" spans="1:48" x14ac:dyDescent="0.25">
      <c r="A191" s="34" t="s">
        <v>356</v>
      </c>
      <c r="B191">
        <v>50367.815966588998</v>
      </c>
      <c r="C191">
        <v>51176.487543864299</v>
      </c>
      <c r="D191">
        <v>52303.678269999997</v>
      </c>
      <c r="E191">
        <v>53909.74265</v>
      </c>
      <c r="F191">
        <v>52568.680590000004</v>
      </c>
      <c r="G191">
        <v>48568.244850000003</v>
      </c>
      <c r="H191">
        <v>50274.752769999999</v>
      </c>
      <c r="I191">
        <v>51211.512730000002</v>
      </c>
      <c r="J191">
        <v>50030.464319999999</v>
      </c>
      <c r="K191">
        <v>49892.065439999998</v>
      </c>
      <c r="L191">
        <v>50720.668039999997</v>
      </c>
      <c r="M191">
        <v>51893.409870000003</v>
      </c>
      <c r="N191">
        <v>53072.810669999999</v>
      </c>
      <c r="O191">
        <v>55678.88076</v>
      </c>
      <c r="P191">
        <v>55367.470520000003</v>
      </c>
      <c r="Q191">
        <v>56049.768600000003</v>
      </c>
      <c r="R191">
        <v>56197.473830000003</v>
      </c>
      <c r="S191">
        <v>57718.793460000001</v>
      </c>
      <c r="T191">
        <v>58092.092369999998</v>
      </c>
      <c r="U191">
        <v>59170.573040000003</v>
      </c>
      <c r="V191">
        <v>60002.731339999998</v>
      </c>
      <c r="W191">
        <v>60471.987950000002</v>
      </c>
      <c r="X191">
        <v>60857.29017</v>
      </c>
      <c r="Y191">
        <v>61573.984539999998</v>
      </c>
      <c r="Z191">
        <v>62324.296369999996</v>
      </c>
      <c r="AA191">
        <v>62933.442840000003</v>
      </c>
      <c r="AB191">
        <v>63572.310859999998</v>
      </c>
      <c r="AC191">
        <v>64137.79621</v>
      </c>
      <c r="AD191">
        <v>64687.119599999998</v>
      </c>
      <c r="AE191">
        <v>65251.600469999998</v>
      </c>
      <c r="AF191">
        <v>65837.12689</v>
      </c>
      <c r="AG191">
        <v>66506.201000000001</v>
      </c>
      <c r="AH191">
        <v>67386.210900000005</v>
      </c>
      <c r="AI191">
        <v>68285.912630000006</v>
      </c>
      <c r="AJ191">
        <v>69044.956529999996</v>
      </c>
      <c r="AK191">
        <v>70059.915030000004</v>
      </c>
      <c r="AL191">
        <v>70875.214259999906</v>
      </c>
      <c r="AM191">
        <v>72007.240680000003</v>
      </c>
      <c r="AN191">
        <v>72931.189119999995</v>
      </c>
      <c r="AO191">
        <v>73854.631630000003</v>
      </c>
      <c r="AP191">
        <v>74852.356679999997</v>
      </c>
      <c r="AQ191">
        <v>75782.870949999997</v>
      </c>
      <c r="AR191">
        <v>76615.961309999999</v>
      </c>
      <c r="AS191">
        <v>77522.78847</v>
      </c>
      <c r="AT191">
        <v>78452.658179999999</v>
      </c>
      <c r="AU191">
        <v>79391.522389999998</v>
      </c>
      <c r="AV191">
        <v>80338.82561</v>
      </c>
    </row>
    <row r="192" spans="1:48" x14ac:dyDescent="0.25">
      <c r="A192" s="34" t="s">
        <v>357</v>
      </c>
      <c r="B192">
        <v>11990.991118043101</v>
      </c>
      <c r="C192">
        <v>12183.510359039299</v>
      </c>
      <c r="D192">
        <v>12503.24338</v>
      </c>
      <c r="E192">
        <v>15682.56515</v>
      </c>
      <c r="F192">
        <v>14654.09182</v>
      </c>
      <c r="G192">
        <v>11386.266670000001</v>
      </c>
      <c r="H192">
        <v>14854.82209</v>
      </c>
      <c r="I192">
        <v>12977.75373</v>
      </c>
      <c r="J192">
        <v>16678.320810000001</v>
      </c>
      <c r="K192">
        <v>16379.39026</v>
      </c>
      <c r="L192">
        <v>18006.557529999998</v>
      </c>
      <c r="M192">
        <v>20051.710129999999</v>
      </c>
      <c r="N192">
        <v>18160.67974</v>
      </c>
      <c r="O192">
        <v>19483.191129999999</v>
      </c>
      <c r="P192">
        <v>19690.966499999999</v>
      </c>
      <c r="Q192">
        <v>20109.96701</v>
      </c>
      <c r="R192">
        <v>20103.093440000001</v>
      </c>
      <c r="S192">
        <v>19866.59965</v>
      </c>
      <c r="T192">
        <v>20021.426899999999</v>
      </c>
      <c r="U192">
        <v>20325.710599999999</v>
      </c>
      <c r="V192">
        <v>20513.441030000002</v>
      </c>
      <c r="W192">
        <v>20616.793030000001</v>
      </c>
      <c r="X192">
        <v>20725.488730000001</v>
      </c>
      <c r="Y192">
        <v>20868.055990000001</v>
      </c>
      <c r="Z192">
        <v>21014.700519999999</v>
      </c>
      <c r="AA192">
        <v>21028.345109999998</v>
      </c>
      <c r="AB192">
        <v>20995.907159999999</v>
      </c>
      <c r="AC192">
        <v>21024.201529999998</v>
      </c>
      <c r="AD192">
        <v>21034.854449999999</v>
      </c>
      <c r="AE192">
        <v>21061.611959999998</v>
      </c>
      <c r="AF192">
        <v>21109.536649999998</v>
      </c>
      <c r="AG192">
        <v>21192.592199999999</v>
      </c>
      <c r="AH192">
        <v>21352.796129999999</v>
      </c>
      <c r="AI192">
        <v>21546.42107</v>
      </c>
      <c r="AJ192">
        <v>21764.456870000002</v>
      </c>
      <c r="AK192">
        <v>22029.469870000001</v>
      </c>
      <c r="AL192">
        <v>22328.037230000002</v>
      </c>
      <c r="AM192">
        <v>22650.14055</v>
      </c>
      <c r="AN192">
        <v>22933.008040000001</v>
      </c>
      <c r="AO192">
        <v>23209.570179999999</v>
      </c>
      <c r="AP192">
        <v>23491.260020000002</v>
      </c>
      <c r="AQ192">
        <v>23775.498629999998</v>
      </c>
      <c r="AR192">
        <v>24059.622879999999</v>
      </c>
      <c r="AS192">
        <v>24376.31035</v>
      </c>
      <c r="AT192">
        <v>24700.60729</v>
      </c>
      <c r="AU192">
        <v>25028.969290000001</v>
      </c>
      <c r="AV192">
        <v>25363.52565</v>
      </c>
    </row>
    <row r="193" spans="1:48" x14ac:dyDescent="0.25">
      <c r="A193" s="34" t="s">
        <v>358</v>
      </c>
      <c r="B193">
        <v>18256.105839650201</v>
      </c>
      <c r="C193">
        <v>18549.213524010502</v>
      </c>
      <c r="D193">
        <v>18876.398799999999</v>
      </c>
      <c r="E193">
        <v>20028.747050000002</v>
      </c>
      <c r="F193">
        <v>20477.129069999999</v>
      </c>
      <c r="G193">
        <v>17010.233459999999</v>
      </c>
      <c r="H193">
        <v>18005.524740000001</v>
      </c>
      <c r="I193">
        <v>19461.8668</v>
      </c>
      <c r="J193">
        <v>19590.978070000001</v>
      </c>
      <c r="K193">
        <v>19450.71773</v>
      </c>
      <c r="L193">
        <v>19719.861540000002</v>
      </c>
      <c r="M193">
        <v>20649.394359999998</v>
      </c>
      <c r="N193">
        <v>20396.0962</v>
      </c>
      <c r="O193">
        <v>20444.93651</v>
      </c>
      <c r="P193">
        <v>21390.39647</v>
      </c>
      <c r="Q193">
        <v>21788.629369999999</v>
      </c>
      <c r="R193">
        <v>21599.578710000002</v>
      </c>
      <c r="S193">
        <v>21408.948919999999</v>
      </c>
      <c r="T193">
        <v>21438.838660000001</v>
      </c>
      <c r="U193">
        <v>21478.345969999998</v>
      </c>
      <c r="V193">
        <v>21584.216390000001</v>
      </c>
      <c r="W193">
        <v>21564.549169999998</v>
      </c>
      <c r="X193">
        <v>21548.320350000002</v>
      </c>
      <c r="Y193">
        <v>21568.148860000001</v>
      </c>
      <c r="Z193">
        <v>21641.645069999999</v>
      </c>
      <c r="AA193">
        <v>21760.436760000001</v>
      </c>
      <c r="AB193">
        <v>21901.817950000001</v>
      </c>
      <c r="AC193">
        <v>21933.197260000001</v>
      </c>
      <c r="AD193">
        <v>21968.372759999998</v>
      </c>
      <c r="AE193">
        <v>22004.891879999999</v>
      </c>
      <c r="AF193">
        <v>22043.14215</v>
      </c>
      <c r="AG193">
        <v>22096.15712</v>
      </c>
      <c r="AH193">
        <v>22189.758389999999</v>
      </c>
      <c r="AI193">
        <v>22297.395339999999</v>
      </c>
      <c r="AJ193">
        <v>22390.247149999999</v>
      </c>
      <c r="AK193">
        <v>22506.88048</v>
      </c>
      <c r="AL193">
        <v>22606.619139999999</v>
      </c>
      <c r="AM193">
        <v>22756.748909999998</v>
      </c>
      <c r="AN193">
        <v>22892.133679999999</v>
      </c>
      <c r="AO193">
        <v>23034.914570000001</v>
      </c>
      <c r="AP193">
        <v>23179.86174</v>
      </c>
      <c r="AQ193">
        <v>23313.827130000001</v>
      </c>
      <c r="AR193">
        <v>23427.734110000001</v>
      </c>
      <c r="AS193">
        <v>23563.380410000002</v>
      </c>
      <c r="AT193">
        <v>23712.70722</v>
      </c>
      <c r="AU193">
        <v>23873.215800000002</v>
      </c>
      <c r="AV193">
        <v>24037.781269999999</v>
      </c>
    </row>
    <row r="194" spans="1:48" x14ac:dyDescent="0.25">
      <c r="A194" s="34" t="s">
        <v>359</v>
      </c>
      <c r="B194">
        <v>1523661.4846254501</v>
      </c>
      <c r="C194">
        <v>1548124.3626033801</v>
      </c>
      <c r="D194">
        <v>1563474.5120000001</v>
      </c>
      <c r="E194">
        <v>1620899.9920000001</v>
      </c>
      <c r="F194">
        <v>1628857.4839999999</v>
      </c>
      <c r="G194">
        <v>1555078.3160000001</v>
      </c>
      <c r="H194">
        <v>1599534.459</v>
      </c>
      <c r="I194">
        <v>1629863.676</v>
      </c>
      <c r="J194">
        <v>1636388.9410000001</v>
      </c>
      <c r="K194">
        <v>1643629.753</v>
      </c>
      <c r="L194">
        <v>1667676.4439999999</v>
      </c>
      <c r="M194">
        <v>1697966.0649999999</v>
      </c>
      <c r="N194">
        <v>1720989.844</v>
      </c>
      <c r="O194">
        <v>1784077.389</v>
      </c>
      <c r="P194">
        <v>1834793.977</v>
      </c>
      <c r="Q194">
        <v>1893410.166</v>
      </c>
      <c r="R194">
        <v>1907528.8259999999</v>
      </c>
      <c r="S194">
        <v>1953859.7579999999</v>
      </c>
      <c r="T194">
        <v>1970343.173</v>
      </c>
      <c r="U194">
        <v>2007702.4820000001</v>
      </c>
      <c r="V194">
        <v>2030119.1410000001</v>
      </c>
      <c r="W194">
        <v>2042470.3370000001</v>
      </c>
      <c r="X194">
        <v>2060578.192</v>
      </c>
      <c r="Y194">
        <v>2086363.4350000001</v>
      </c>
      <c r="Z194">
        <v>2112107.8840000001</v>
      </c>
      <c r="AA194">
        <v>2134798.977</v>
      </c>
      <c r="AB194">
        <v>2157182.6069999998</v>
      </c>
      <c r="AC194">
        <v>2180943.551</v>
      </c>
      <c r="AD194">
        <v>2205536.3160000001</v>
      </c>
      <c r="AE194">
        <v>2230320.27</v>
      </c>
      <c r="AF194">
        <v>2255382.4109999998</v>
      </c>
      <c r="AG194">
        <v>2282244.2119999998</v>
      </c>
      <c r="AH194">
        <v>2313639.0669999998</v>
      </c>
      <c r="AI194">
        <v>2346763.0079999999</v>
      </c>
      <c r="AJ194">
        <v>2379857.69</v>
      </c>
      <c r="AK194">
        <v>2415334.7149999999</v>
      </c>
      <c r="AL194">
        <v>2449549.193</v>
      </c>
      <c r="AM194">
        <v>2488995.3459999999</v>
      </c>
      <c r="AN194">
        <v>2527607.8790000002</v>
      </c>
      <c r="AO194">
        <v>2566312.7200000002</v>
      </c>
      <c r="AP194">
        <v>2605490.2050000001</v>
      </c>
      <c r="AQ194">
        <v>2642498.7179999999</v>
      </c>
      <c r="AR194">
        <v>2676578.2680000002</v>
      </c>
      <c r="AS194">
        <v>2712172.202</v>
      </c>
      <c r="AT194">
        <v>2749040.1069999998</v>
      </c>
      <c r="AU194">
        <v>2786649.3339999998</v>
      </c>
      <c r="AV194">
        <v>2824985.5269999998</v>
      </c>
    </row>
    <row r="195" spans="1:48" x14ac:dyDescent="0.25">
      <c r="A195" s="34" t="s">
        <v>360</v>
      </c>
      <c r="B195">
        <v>364929.79887904698</v>
      </c>
      <c r="C195">
        <v>370788.864839938</v>
      </c>
      <c r="D195">
        <v>376542.13809999998</v>
      </c>
      <c r="E195">
        <v>382438.8885</v>
      </c>
      <c r="F195">
        <v>384758.64030000003</v>
      </c>
      <c r="G195">
        <v>389586.82620000001</v>
      </c>
      <c r="H195">
        <v>394175.64480000001</v>
      </c>
      <c r="I195">
        <v>399776.3162</v>
      </c>
      <c r="J195">
        <v>406267.2439</v>
      </c>
      <c r="K195">
        <v>412549.12300000002</v>
      </c>
      <c r="L195">
        <v>416316.05219999998</v>
      </c>
      <c r="M195">
        <v>420783.37800000003</v>
      </c>
      <c r="N195">
        <v>425969.90950000001</v>
      </c>
      <c r="O195">
        <v>432593.13640000002</v>
      </c>
      <c r="P195">
        <v>437687.73190000001</v>
      </c>
      <c r="Q195">
        <v>442689.14260000002</v>
      </c>
      <c r="R195">
        <v>448657.4817</v>
      </c>
      <c r="S195">
        <v>455167.12609999999</v>
      </c>
      <c r="T195">
        <v>460858.64260000002</v>
      </c>
      <c r="U195">
        <v>468123.92190000002</v>
      </c>
      <c r="V195">
        <v>474574.80040000001</v>
      </c>
      <c r="W195">
        <v>479639.07740000001</v>
      </c>
      <c r="X195">
        <v>484532.09850000002</v>
      </c>
      <c r="Y195">
        <v>489474.95539999998</v>
      </c>
      <c r="Z195">
        <v>494439.67550000001</v>
      </c>
      <c r="AA195">
        <v>499318.81650000002</v>
      </c>
      <c r="AB195">
        <v>504237.4019</v>
      </c>
      <c r="AC195">
        <v>509357.1152</v>
      </c>
      <c r="AD195">
        <v>514687.7928</v>
      </c>
      <c r="AE195">
        <v>520224.5502</v>
      </c>
      <c r="AF195">
        <v>526051.94880000001</v>
      </c>
      <c r="AG195">
        <v>532292.91249999998</v>
      </c>
      <c r="AH195">
        <v>539097.9129</v>
      </c>
      <c r="AI195">
        <v>546496.9584</v>
      </c>
      <c r="AJ195">
        <v>554274.00569999998</v>
      </c>
      <c r="AK195">
        <v>562451.47239999997</v>
      </c>
      <c r="AL195">
        <v>570837.77289999998</v>
      </c>
      <c r="AM195">
        <v>579631.73100000003</v>
      </c>
      <c r="AN195">
        <v>588658.05090000003</v>
      </c>
      <c r="AO195">
        <v>597800.59459999995</v>
      </c>
      <c r="AP195">
        <v>607001.88289999997</v>
      </c>
      <c r="AQ195">
        <v>616143.55920000002</v>
      </c>
      <c r="AR195">
        <v>625202.8382</v>
      </c>
      <c r="AS195">
        <v>634319.76980000001</v>
      </c>
      <c r="AT195">
        <v>643542.79150000005</v>
      </c>
      <c r="AU195">
        <v>652853.7182</v>
      </c>
      <c r="AV195">
        <v>662252.6335</v>
      </c>
    </row>
    <row r="196" spans="1:48" x14ac:dyDescent="0.25">
      <c r="A196" s="34" t="s">
        <v>203</v>
      </c>
      <c r="B196">
        <v>33.9026255654178</v>
      </c>
      <c r="C196">
        <v>34.4469431849855</v>
      </c>
      <c r="D196">
        <v>34.97792097</v>
      </c>
      <c r="E196">
        <v>34.703605009999997</v>
      </c>
      <c r="F196">
        <v>30.40797736</v>
      </c>
      <c r="G196">
        <v>27.86845885</v>
      </c>
      <c r="H196">
        <v>27.63212536</v>
      </c>
      <c r="I196">
        <v>26.150588249999998</v>
      </c>
      <c r="J196">
        <v>25.511904430000001</v>
      </c>
      <c r="K196">
        <v>26.424285189999999</v>
      </c>
      <c r="L196">
        <v>25.03457826</v>
      </c>
      <c r="M196">
        <v>23.344613689999999</v>
      </c>
      <c r="N196">
        <v>17.429624319999999</v>
      </c>
      <c r="O196">
        <v>13.412786000000001</v>
      </c>
      <c r="P196">
        <v>10.585362379999999</v>
      </c>
      <c r="Q196">
        <v>10.520808089999999</v>
      </c>
      <c r="R196">
        <v>9.1552675190000006</v>
      </c>
      <c r="S196">
        <v>8.7010924470000006</v>
      </c>
      <c r="T196">
        <v>8.8096775209999905</v>
      </c>
      <c r="U196">
        <v>8.9942046169999994</v>
      </c>
      <c r="V196">
        <v>9.0340560589999903</v>
      </c>
      <c r="W196">
        <v>9.0480231910000004</v>
      </c>
      <c r="X196">
        <v>9.5223163619999998</v>
      </c>
      <c r="Y196">
        <v>9.5862765159999999</v>
      </c>
      <c r="Z196">
        <v>9.5913839000000003</v>
      </c>
      <c r="AA196">
        <v>8.951459689</v>
      </c>
      <c r="AB196">
        <v>8.4467466580000004</v>
      </c>
      <c r="AC196">
        <v>8.3407379039999903</v>
      </c>
      <c r="AD196">
        <v>8.2224340399999996</v>
      </c>
      <c r="AE196">
        <v>8.106209303</v>
      </c>
      <c r="AF196">
        <v>8.0627141330000001</v>
      </c>
      <c r="AG196">
        <v>7.9980583980000004</v>
      </c>
      <c r="AH196">
        <v>8.0693413090000004</v>
      </c>
      <c r="AI196">
        <v>8.1647653879999904</v>
      </c>
      <c r="AJ196">
        <v>8.2420058160000007</v>
      </c>
      <c r="AK196">
        <v>8.4013847689999999</v>
      </c>
      <c r="AL196">
        <v>8.6186173129999997</v>
      </c>
      <c r="AM196">
        <v>8.5618082910000002</v>
      </c>
      <c r="AN196">
        <v>8.496092118</v>
      </c>
      <c r="AO196">
        <v>8.437303537</v>
      </c>
      <c r="AP196">
        <v>8.3880938240000003</v>
      </c>
      <c r="AQ196">
        <v>8.3408617270000001</v>
      </c>
      <c r="AR196">
        <v>8.3989998450000005</v>
      </c>
      <c r="AS196">
        <v>8.4731169929999997</v>
      </c>
      <c r="AT196">
        <v>8.5555266749999994</v>
      </c>
      <c r="AU196">
        <v>8.6461730120000002</v>
      </c>
      <c r="AV196">
        <v>8.7442566670000001</v>
      </c>
    </row>
    <row r="197" spans="1:48" x14ac:dyDescent="0.25">
      <c r="A197" s="34" t="s">
        <v>204</v>
      </c>
      <c r="B197">
        <v>48967.275556004301</v>
      </c>
      <c r="C197">
        <v>49753.4610039701</v>
      </c>
      <c r="D197">
        <v>50484.957970000003</v>
      </c>
      <c r="E197">
        <v>50695.590790000002</v>
      </c>
      <c r="F197">
        <v>49400.317410000003</v>
      </c>
      <c r="G197">
        <v>48356.053169999999</v>
      </c>
      <c r="H197">
        <v>48140.225169999998</v>
      </c>
      <c r="I197">
        <v>47197.175309999999</v>
      </c>
      <c r="J197">
        <v>45956.390319999999</v>
      </c>
      <c r="K197">
        <v>45253.534729999999</v>
      </c>
      <c r="L197">
        <v>45060.617980000003</v>
      </c>
      <c r="M197">
        <v>45389.40885</v>
      </c>
      <c r="N197">
        <v>44587.626479999999</v>
      </c>
      <c r="O197">
        <v>43711.358890000003</v>
      </c>
      <c r="P197">
        <v>42493.097829999999</v>
      </c>
      <c r="Q197">
        <v>42005.187440000002</v>
      </c>
      <c r="R197">
        <v>40287.404699999999</v>
      </c>
      <c r="S197">
        <v>39859.010349999997</v>
      </c>
      <c r="T197">
        <v>39138.967839999998</v>
      </c>
      <c r="U197">
        <v>38494.797350000001</v>
      </c>
      <c r="V197">
        <v>36724.526870000002</v>
      </c>
      <c r="W197">
        <v>35170.980230000001</v>
      </c>
      <c r="X197">
        <v>33929.685219999999</v>
      </c>
      <c r="Y197">
        <v>32813.055359999998</v>
      </c>
      <c r="Z197">
        <v>31767.54551</v>
      </c>
      <c r="AA197">
        <v>30577.07447</v>
      </c>
      <c r="AB197">
        <v>29457.999230000001</v>
      </c>
      <c r="AC197">
        <v>28141.249769999999</v>
      </c>
      <c r="AD197">
        <v>26862.004059999999</v>
      </c>
      <c r="AE197">
        <v>25596.713520000001</v>
      </c>
      <c r="AF197">
        <v>24355.49179</v>
      </c>
      <c r="AG197">
        <v>23116.537100000001</v>
      </c>
      <c r="AH197">
        <v>21828.964540000001</v>
      </c>
      <c r="AI197">
        <v>20499.754580000001</v>
      </c>
      <c r="AJ197">
        <v>19109.74365</v>
      </c>
      <c r="AK197">
        <v>17698.463329999999</v>
      </c>
      <c r="AL197">
        <v>16160.91498</v>
      </c>
      <c r="AM197">
        <v>15317.36659</v>
      </c>
      <c r="AN197">
        <v>14427.5056</v>
      </c>
      <c r="AO197">
        <v>13596.63399</v>
      </c>
      <c r="AP197">
        <v>12776.16864</v>
      </c>
      <c r="AQ197">
        <v>11771.69246</v>
      </c>
      <c r="AR197">
        <v>11730.36477</v>
      </c>
      <c r="AS197">
        <v>11672.96349</v>
      </c>
      <c r="AT197">
        <v>11594.072819999999</v>
      </c>
      <c r="AU197">
        <v>11489.8622</v>
      </c>
      <c r="AV197">
        <v>11357.59202</v>
      </c>
    </row>
    <row r="198" spans="1:48" x14ac:dyDescent="0.25">
      <c r="A198" s="34" t="s">
        <v>205</v>
      </c>
      <c r="B198">
        <v>393.879618779868</v>
      </c>
      <c r="C198">
        <v>400.20348346335101</v>
      </c>
      <c r="D198">
        <v>405.6673437</v>
      </c>
      <c r="E198">
        <v>610.18517050000003</v>
      </c>
      <c r="F198">
        <v>792.7543584</v>
      </c>
      <c r="G198">
        <v>974.29703219999999</v>
      </c>
      <c r="H198">
        <v>1162.253101</v>
      </c>
      <c r="I198">
        <v>1329.198744</v>
      </c>
      <c r="J198">
        <v>1481.5663890000001</v>
      </c>
      <c r="K198">
        <v>1642.7965260000001</v>
      </c>
      <c r="L198">
        <v>1819.9809009999999</v>
      </c>
      <c r="M198">
        <v>2018.4378770000001</v>
      </c>
      <c r="N198">
        <v>2015.1120189999999</v>
      </c>
      <c r="O198">
        <v>2006.6692250000001</v>
      </c>
      <c r="P198">
        <v>1984.364503</v>
      </c>
      <c r="Q198">
        <v>1998.4244060000001</v>
      </c>
      <c r="R198">
        <v>1953.693319</v>
      </c>
      <c r="S198">
        <v>2037.4786059999999</v>
      </c>
      <c r="T198">
        <v>2100.5811079999999</v>
      </c>
      <c r="U198">
        <v>2159.7369800000001</v>
      </c>
      <c r="V198">
        <v>2297.6267670000002</v>
      </c>
      <c r="W198">
        <v>2445.0754350000002</v>
      </c>
      <c r="X198">
        <v>2459.5760439999999</v>
      </c>
      <c r="Y198">
        <v>2484.8942740000002</v>
      </c>
      <c r="Z198">
        <v>2518.3092780000002</v>
      </c>
      <c r="AA198">
        <v>2540.3692769999998</v>
      </c>
      <c r="AB198">
        <v>2571.2681170000001</v>
      </c>
      <c r="AC198">
        <v>3014.7829320000001</v>
      </c>
      <c r="AD198">
        <v>3485.5538620000002</v>
      </c>
      <c r="AE198">
        <v>3988.126338</v>
      </c>
      <c r="AF198">
        <v>4524.4386679999998</v>
      </c>
      <c r="AG198">
        <v>5110.1941479999996</v>
      </c>
      <c r="AH198">
        <v>5821.4966189999996</v>
      </c>
      <c r="AI198">
        <v>6611.7711360000003</v>
      </c>
      <c r="AJ198">
        <v>7500.1303269999999</v>
      </c>
      <c r="AK198">
        <v>8495.4347550000002</v>
      </c>
      <c r="AL198">
        <v>9646.7121650000008</v>
      </c>
      <c r="AM198">
        <v>10079.97272</v>
      </c>
      <c r="AN198">
        <v>10582.115</v>
      </c>
      <c r="AO198">
        <v>11278.75937</v>
      </c>
      <c r="AP198">
        <v>12216.81597</v>
      </c>
      <c r="AQ198">
        <v>13297.09619</v>
      </c>
      <c r="AR198">
        <v>13458.174220000001</v>
      </c>
      <c r="AS198">
        <v>13636.539419999999</v>
      </c>
      <c r="AT198">
        <v>13833.077359999999</v>
      </c>
      <c r="AU198">
        <v>14053.25102</v>
      </c>
      <c r="AV198">
        <v>14307.490239999999</v>
      </c>
    </row>
    <row r="199" spans="1:48" x14ac:dyDescent="0.25">
      <c r="A199" s="34" t="s">
        <v>206</v>
      </c>
      <c r="B199">
        <v>35627.105303156801</v>
      </c>
      <c r="C199">
        <v>36199.110002712703</v>
      </c>
      <c r="D199">
        <v>36879.326580000001</v>
      </c>
      <c r="E199">
        <v>37652.87773</v>
      </c>
      <c r="F199">
        <v>38414.12674</v>
      </c>
      <c r="G199">
        <v>36518.401619999997</v>
      </c>
      <c r="H199">
        <v>37306.811139999998</v>
      </c>
      <c r="I199">
        <v>38258.046629999997</v>
      </c>
      <c r="J199">
        <v>38688.595450000001</v>
      </c>
      <c r="K199">
        <v>38486.393259999997</v>
      </c>
      <c r="L199">
        <v>38201.563900000001</v>
      </c>
      <c r="M199">
        <v>37394.543579999998</v>
      </c>
      <c r="N199">
        <v>35419.233619999999</v>
      </c>
      <c r="O199">
        <v>34654.476799999997</v>
      </c>
      <c r="P199">
        <v>34435.495719999999</v>
      </c>
      <c r="Q199">
        <v>33268.010119999999</v>
      </c>
      <c r="R199">
        <v>32064.99768</v>
      </c>
      <c r="S199">
        <v>31646.66246</v>
      </c>
      <c r="T199">
        <v>31161.217690000001</v>
      </c>
      <c r="U199">
        <v>30697.664359999999</v>
      </c>
      <c r="V199">
        <v>32072.315569999999</v>
      </c>
      <c r="W199">
        <v>33054.337610000002</v>
      </c>
      <c r="X199">
        <v>32629.222750000001</v>
      </c>
      <c r="Y199">
        <v>32198.09333</v>
      </c>
      <c r="Z199">
        <v>31784.31825</v>
      </c>
      <c r="AA199">
        <v>31557.4408</v>
      </c>
      <c r="AB199">
        <v>31373.888490000001</v>
      </c>
      <c r="AC199">
        <v>30778.753100000002</v>
      </c>
      <c r="AD199">
        <v>30193.12126</v>
      </c>
      <c r="AE199">
        <v>29608.69125</v>
      </c>
      <c r="AF199">
        <v>27874.27579</v>
      </c>
      <c r="AG199">
        <v>26198.708139999999</v>
      </c>
      <c r="AH199">
        <v>26005.85151</v>
      </c>
      <c r="AI199">
        <v>25834.166000000001</v>
      </c>
      <c r="AJ199">
        <v>25661.650130000002</v>
      </c>
      <c r="AK199">
        <v>25605.642</v>
      </c>
      <c r="AL199">
        <v>25517.00633</v>
      </c>
      <c r="AM199">
        <v>24775.152419999999</v>
      </c>
      <c r="AN199">
        <v>24019.46588</v>
      </c>
      <c r="AO199">
        <v>23257.413659999998</v>
      </c>
      <c r="AP199">
        <v>22493.786380000001</v>
      </c>
      <c r="AQ199">
        <v>21715.13997</v>
      </c>
      <c r="AR199">
        <v>20962.641019999999</v>
      </c>
      <c r="AS199">
        <v>20212.154399999999</v>
      </c>
      <c r="AT199">
        <v>19455.973429999998</v>
      </c>
      <c r="AU199">
        <v>18691.206600000001</v>
      </c>
      <c r="AV199">
        <v>17919.95091</v>
      </c>
    </row>
    <row r="200" spans="1:48" x14ac:dyDescent="0.25">
      <c r="A200" s="34" t="s">
        <v>207</v>
      </c>
      <c r="B200">
        <v>457.23143465842998</v>
      </c>
      <c r="C200">
        <v>464.57243323756899</v>
      </c>
      <c r="D200">
        <v>473.30220229999998</v>
      </c>
      <c r="E200">
        <v>457.83719189999999</v>
      </c>
      <c r="F200">
        <v>442.54884550000003</v>
      </c>
      <c r="G200">
        <v>398.6018957</v>
      </c>
      <c r="H200">
        <v>385.80964440000002</v>
      </c>
      <c r="I200">
        <v>374.85654290000002</v>
      </c>
      <c r="J200">
        <v>359.15558049999999</v>
      </c>
      <c r="K200">
        <v>338.504324</v>
      </c>
      <c r="L200">
        <v>318.34314469999998</v>
      </c>
      <c r="M200">
        <v>295.24323029999999</v>
      </c>
      <c r="N200">
        <v>257.40413009999997</v>
      </c>
      <c r="O200">
        <v>228.35865810000001</v>
      </c>
      <c r="P200">
        <v>201.65049099999999</v>
      </c>
      <c r="Q200">
        <v>168.30444209999999</v>
      </c>
      <c r="R200">
        <v>134.3695931</v>
      </c>
      <c r="S200">
        <v>176.31138250000001</v>
      </c>
      <c r="T200">
        <v>218.0296554</v>
      </c>
      <c r="U200">
        <v>259.9939061</v>
      </c>
      <c r="V200">
        <v>186.02953959999999</v>
      </c>
      <c r="W200">
        <v>112.49959870000001</v>
      </c>
      <c r="X200">
        <v>85.578964780000007</v>
      </c>
      <c r="Y200">
        <v>59.274180710000003</v>
      </c>
      <c r="Z200">
        <v>33.625476710000001</v>
      </c>
      <c r="AA200">
        <v>29.993033</v>
      </c>
      <c r="AB200">
        <v>26.438615680000002</v>
      </c>
      <c r="AC200">
        <v>26.12787076</v>
      </c>
      <c r="AD200">
        <v>25.825427319999999</v>
      </c>
      <c r="AE200">
        <v>25.524330920000001</v>
      </c>
      <c r="AF200">
        <v>24.207334679999999</v>
      </c>
      <c r="AG200">
        <v>22.925894459999999</v>
      </c>
      <c r="AH200">
        <v>18.55787377</v>
      </c>
      <c r="AI200">
        <v>14.228586679999999</v>
      </c>
      <c r="AJ200">
        <v>9.9194429730000007</v>
      </c>
      <c r="AK200">
        <v>10.692283829999999</v>
      </c>
      <c r="AL200">
        <v>11.45289723</v>
      </c>
      <c r="AM200">
        <v>11.101516930000001</v>
      </c>
      <c r="AN200">
        <v>10.743926569999999</v>
      </c>
      <c r="AO200">
        <v>10.38349251</v>
      </c>
      <c r="AP200">
        <v>10.022366269999999</v>
      </c>
      <c r="AQ200">
        <v>9.6545761169999995</v>
      </c>
      <c r="AR200">
        <v>9.6723641780000005</v>
      </c>
      <c r="AS200">
        <v>9.6925150609999999</v>
      </c>
      <c r="AT200">
        <v>9.7114718690000004</v>
      </c>
      <c r="AU200">
        <v>9.7275770030000004</v>
      </c>
      <c r="AV200">
        <v>9.741589372</v>
      </c>
    </row>
    <row r="201" spans="1:48" x14ac:dyDescent="0.25">
      <c r="A201" s="34" t="s">
        <v>208</v>
      </c>
      <c r="B201">
        <v>1825.9865249115301</v>
      </c>
      <c r="C201">
        <v>1855.30332920106</v>
      </c>
      <c r="D201">
        <v>1890.1662879999999</v>
      </c>
      <c r="E201">
        <v>1932.6197360000001</v>
      </c>
      <c r="F201">
        <v>1974.560326</v>
      </c>
      <c r="G201">
        <v>1879.846585</v>
      </c>
      <c r="H201">
        <v>1923.2244920000001</v>
      </c>
      <c r="I201">
        <v>1975.1307489999999</v>
      </c>
      <c r="J201">
        <v>2000.2635760000001</v>
      </c>
      <c r="K201">
        <v>1992.7034920000001</v>
      </c>
      <c r="L201">
        <v>1980.832791</v>
      </c>
      <c r="M201">
        <v>1941.8072420000001</v>
      </c>
      <c r="N201">
        <v>2059.856264</v>
      </c>
      <c r="O201">
        <v>2248.3453260000001</v>
      </c>
      <c r="P201">
        <v>2484.73252</v>
      </c>
      <c r="Q201">
        <v>2663.4264910000002</v>
      </c>
      <c r="R201">
        <v>2843.3335649999999</v>
      </c>
      <c r="S201">
        <v>2712.755615</v>
      </c>
      <c r="T201">
        <v>2576.1033240000002</v>
      </c>
      <c r="U201">
        <v>2441.0622469999998</v>
      </c>
      <c r="V201">
        <v>2705.611535</v>
      </c>
      <c r="W201">
        <v>2932.1212230000001</v>
      </c>
      <c r="X201">
        <v>2820.969145</v>
      </c>
      <c r="Y201">
        <v>2711.1180730000001</v>
      </c>
      <c r="Z201">
        <v>2604.5276520000002</v>
      </c>
      <c r="AA201">
        <v>2516.8037220000001</v>
      </c>
      <c r="AB201">
        <v>2433.2860350000001</v>
      </c>
      <c r="AC201">
        <v>2303.6059949999999</v>
      </c>
      <c r="AD201">
        <v>2174.5347940000001</v>
      </c>
      <c r="AE201">
        <v>2045.4104589999999</v>
      </c>
      <c r="AF201">
        <v>1847.6858279999999</v>
      </c>
      <c r="AG201">
        <v>1660.66183</v>
      </c>
      <c r="AH201">
        <v>1356.052692</v>
      </c>
      <c r="AI201">
        <v>1054.192515</v>
      </c>
      <c r="AJ201">
        <v>753.73283509999999</v>
      </c>
      <c r="AK201">
        <v>471.6243632</v>
      </c>
      <c r="AL201">
        <v>188.4217769</v>
      </c>
      <c r="AM201">
        <v>202.073138</v>
      </c>
      <c r="AN201">
        <v>215.62393779999999</v>
      </c>
      <c r="AO201">
        <v>229.1137631</v>
      </c>
      <c r="AP201">
        <v>242.57663550000001</v>
      </c>
      <c r="AQ201">
        <v>255.8484009</v>
      </c>
      <c r="AR201">
        <v>266.51892559999999</v>
      </c>
      <c r="AS201">
        <v>277.2945623</v>
      </c>
      <c r="AT201">
        <v>288.07727510000001</v>
      </c>
      <c r="AU201">
        <v>298.81236849999999</v>
      </c>
      <c r="AV201">
        <v>309.51493390000002</v>
      </c>
    </row>
    <row r="202" spans="1:48" x14ac:dyDescent="0.25">
      <c r="A202" s="34" t="s">
        <v>209</v>
      </c>
      <c r="B202">
        <v>1821.9451060435099</v>
      </c>
      <c r="C202">
        <v>1851.19702404588</v>
      </c>
      <c r="D202">
        <v>1885.9828210000001</v>
      </c>
      <c r="E202">
        <v>1773.0854589999999</v>
      </c>
      <c r="F202">
        <v>1665.7092709999999</v>
      </c>
      <c r="G202">
        <v>1458.1316690000001</v>
      </c>
      <c r="H202">
        <v>1371.670676</v>
      </c>
      <c r="I202">
        <v>1295.272847</v>
      </c>
      <c r="J202">
        <v>1206.1412660000001</v>
      </c>
      <c r="K202">
        <v>1104.839442</v>
      </c>
      <c r="L202">
        <v>1009.833661</v>
      </c>
      <c r="M202">
        <v>910.23531519999995</v>
      </c>
      <c r="N202">
        <v>765.59993110000005</v>
      </c>
      <c r="O202">
        <v>647.11421619999999</v>
      </c>
      <c r="P202">
        <v>533.35432349999996</v>
      </c>
      <c r="Q202">
        <v>400.2000817</v>
      </c>
      <c r="R202">
        <v>264.84278840000002</v>
      </c>
      <c r="S202">
        <v>252.5295424</v>
      </c>
      <c r="T202">
        <v>239.6503022</v>
      </c>
      <c r="U202">
        <v>226.9206073</v>
      </c>
      <c r="V202">
        <v>146.19145990000001</v>
      </c>
      <c r="W202">
        <v>66.551810549999999</v>
      </c>
      <c r="X202">
        <v>51.134220910000003</v>
      </c>
      <c r="Y202">
        <v>36.068263549999998</v>
      </c>
      <c r="Z202">
        <v>21.378521370000001</v>
      </c>
      <c r="AA202">
        <v>21.248779710000001</v>
      </c>
      <c r="AB202">
        <v>21.147962150000001</v>
      </c>
      <c r="AC202">
        <v>17.630973059999999</v>
      </c>
      <c r="AD202">
        <v>14.115606140000001</v>
      </c>
      <c r="AE202">
        <v>10.595589929999999</v>
      </c>
      <c r="AF202">
        <v>10.157534630000001</v>
      </c>
      <c r="AG202">
        <v>9.7249855109999999</v>
      </c>
      <c r="AH202">
        <v>9.6939979160000007</v>
      </c>
      <c r="AI202">
        <v>9.6706736840000005</v>
      </c>
      <c r="AJ202">
        <v>9.6468394400000008</v>
      </c>
      <c r="AK202">
        <v>9.6614263489999903</v>
      </c>
      <c r="AL202">
        <v>9.6637650300000004</v>
      </c>
      <c r="AM202">
        <v>9.6693795990000009</v>
      </c>
      <c r="AN202">
        <v>9.6697791819999903</v>
      </c>
      <c r="AO202">
        <v>9.6675586930000001</v>
      </c>
      <c r="AP202">
        <v>9.6645121619999994</v>
      </c>
      <c r="AQ202">
        <v>9.6545761169999995</v>
      </c>
      <c r="AR202">
        <v>9.6723641780000005</v>
      </c>
      <c r="AS202">
        <v>9.6925150609999999</v>
      </c>
      <c r="AT202">
        <v>9.7114718690000004</v>
      </c>
      <c r="AU202">
        <v>9.7275770030000004</v>
      </c>
      <c r="AV202">
        <v>9.741589372</v>
      </c>
    </row>
    <row r="203" spans="1:48" x14ac:dyDescent="0.25">
      <c r="A203" s="34" t="s">
        <v>210</v>
      </c>
      <c r="B203">
        <v>368.09043696243202</v>
      </c>
      <c r="C203">
        <v>374.00024799008901</v>
      </c>
      <c r="D203">
        <v>381.02807739999997</v>
      </c>
      <c r="E203">
        <v>807.61730609999995</v>
      </c>
      <c r="F203">
        <v>1218.3149100000001</v>
      </c>
      <c r="G203">
        <v>1499.6553939999999</v>
      </c>
      <c r="H203">
        <v>1843.1060339999999</v>
      </c>
      <c r="I203">
        <v>2165.133761</v>
      </c>
      <c r="J203">
        <v>2415.8020019999999</v>
      </c>
      <c r="K203">
        <v>2566.7531990000002</v>
      </c>
      <c r="L203">
        <v>2635.646753</v>
      </c>
      <c r="M203">
        <v>2575.5073950000001</v>
      </c>
      <c r="N203">
        <v>2752.1477920000002</v>
      </c>
      <c r="O203">
        <v>3022.9053650000001</v>
      </c>
      <c r="P203">
        <v>3358.971243</v>
      </c>
      <c r="Q203">
        <v>3617.748341</v>
      </c>
      <c r="R203">
        <v>3878.4125650000001</v>
      </c>
      <c r="S203">
        <v>4069.0517020000002</v>
      </c>
      <c r="T203">
        <v>4251.8922320000001</v>
      </c>
      <c r="U203">
        <v>4438.2321970000003</v>
      </c>
      <c r="V203">
        <v>4744.184064</v>
      </c>
      <c r="W203">
        <v>4988.6616370000002</v>
      </c>
      <c r="X203">
        <v>5272.8881140000003</v>
      </c>
      <c r="Y203">
        <v>5547.5043669999995</v>
      </c>
      <c r="Z203">
        <v>5816.5748510000003</v>
      </c>
      <c r="AA203">
        <v>6102.6315510000004</v>
      </c>
      <c r="AB203">
        <v>6393.5083619999996</v>
      </c>
      <c r="AC203">
        <v>7195.9723059999997</v>
      </c>
      <c r="AD203">
        <v>8001.7911679999997</v>
      </c>
      <c r="AE203">
        <v>8809.4734750000007</v>
      </c>
      <c r="AF203">
        <v>9175.2197340000002</v>
      </c>
      <c r="AG203">
        <v>9483.3748450000003</v>
      </c>
      <c r="AH203">
        <v>10161.324130000001</v>
      </c>
      <c r="AI203">
        <v>10843.33862</v>
      </c>
      <c r="AJ203">
        <v>11521.336230000001</v>
      </c>
      <c r="AK203">
        <v>12212.205110000001</v>
      </c>
      <c r="AL203">
        <v>12888.77182</v>
      </c>
      <c r="AM203">
        <v>13684.75901</v>
      </c>
      <c r="AN203">
        <v>14473.856030000001</v>
      </c>
      <c r="AO203">
        <v>15258.882809999999</v>
      </c>
      <c r="AP203">
        <v>16042.176289999999</v>
      </c>
      <c r="AQ203">
        <v>16812.975149999998</v>
      </c>
      <c r="AR203">
        <v>17622.46544</v>
      </c>
      <c r="AS203">
        <v>18439.314289999998</v>
      </c>
      <c r="AT203">
        <v>19257.039219999999</v>
      </c>
      <c r="AU203">
        <v>20071.9316</v>
      </c>
      <c r="AV203">
        <v>20884.92987</v>
      </c>
    </row>
    <row r="204" spans="1:48" x14ac:dyDescent="0.25">
      <c r="A204" s="34" t="s">
        <v>211</v>
      </c>
      <c r="B204">
        <v>82.820348316547197</v>
      </c>
      <c r="C204">
        <v>84.150055797769994</v>
      </c>
      <c r="D204">
        <v>85.731317410000003</v>
      </c>
      <c r="E204">
        <v>116.4494912</v>
      </c>
      <c r="F204">
        <v>158.0568389</v>
      </c>
      <c r="G204">
        <v>199.90193300000001</v>
      </c>
      <c r="H204">
        <v>271.69163509999998</v>
      </c>
      <c r="I204">
        <v>370.67546160000001</v>
      </c>
      <c r="J204">
        <v>498.697182</v>
      </c>
      <c r="K204">
        <v>660.00020410000002</v>
      </c>
      <c r="L204">
        <v>871.56725449999999</v>
      </c>
      <c r="M204">
        <v>1135.039317</v>
      </c>
      <c r="N204">
        <v>1212.8856450000001</v>
      </c>
      <c r="O204">
        <v>1332.2098960000001</v>
      </c>
      <c r="P204">
        <v>1480.3158519999999</v>
      </c>
      <c r="Q204">
        <v>1594.360246</v>
      </c>
      <c r="R204">
        <v>1709.2363069999999</v>
      </c>
      <c r="S204">
        <v>1768.605669</v>
      </c>
      <c r="T204">
        <v>1824.505594</v>
      </c>
      <c r="U204">
        <v>1881.860737</v>
      </c>
      <c r="V204">
        <v>2172.0777290000001</v>
      </c>
      <c r="W204">
        <v>2429.1803180000002</v>
      </c>
      <c r="X204">
        <v>2841.9113779999998</v>
      </c>
      <c r="Y204">
        <v>3243.1102310000001</v>
      </c>
      <c r="Z204">
        <v>3635.1793069999999</v>
      </c>
      <c r="AA204">
        <v>4028.3126269999998</v>
      </c>
      <c r="AB204">
        <v>4422.4242809999996</v>
      </c>
      <c r="AC204">
        <v>4881.3389719999996</v>
      </c>
      <c r="AD204">
        <v>5342.426649</v>
      </c>
      <c r="AE204">
        <v>5804.6348070000004</v>
      </c>
      <c r="AF204">
        <v>5977.8116520000003</v>
      </c>
      <c r="AG204">
        <v>6118.8170090000003</v>
      </c>
      <c r="AH204">
        <v>6404.9267220000002</v>
      </c>
      <c r="AI204">
        <v>6694.3875019999996</v>
      </c>
      <c r="AJ204">
        <v>6982.008546</v>
      </c>
      <c r="AK204">
        <v>7285.1500960000003</v>
      </c>
      <c r="AL204">
        <v>7579.5685020000001</v>
      </c>
      <c r="AM204">
        <v>7947.203313</v>
      </c>
      <c r="AN204">
        <v>8310.7778820000003</v>
      </c>
      <c r="AO204">
        <v>8672.0322039999901</v>
      </c>
      <c r="AP204">
        <v>9032.3476910000009</v>
      </c>
      <c r="AQ204">
        <v>9385.736621</v>
      </c>
      <c r="AR204">
        <v>9679.0542590000005</v>
      </c>
      <c r="AS204">
        <v>9975.8190340000001</v>
      </c>
      <c r="AT204">
        <v>10272.470869999999</v>
      </c>
      <c r="AU204">
        <v>10567.106879999999</v>
      </c>
      <c r="AV204">
        <v>10860.32898</v>
      </c>
    </row>
    <row r="205" spans="1:48" x14ac:dyDescent="0.25">
      <c r="A205" s="34" t="s">
        <v>212</v>
      </c>
      <c r="B205">
        <v>4140.2566767724402</v>
      </c>
      <c r="C205">
        <v>4206.7298369219898</v>
      </c>
      <c r="D205">
        <v>4285.7783929999996</v>
      </c>
      <c r="E205">
        <v>4221.5713660000001</v>
      </c>
      <c r="F205">
        <v>4155.2404399999996</v>
      </c>
      <c r="G205">
        <v>3811.0635200000002</v>
      </c>
      <c r="H205">
        <v>3756.2266359999999</v>
      </c>
      <c r="I205">
        <v>3716.3420919999999</v>
      </c>
      <c r="J205">
        <v>3625.8103820000001</v>
      </c>
      <c r="K205">
        <v>3479.8343479999999</v>
      </c>
      <c r="L205">
        <v>3332.435348</v>
      </c>
      <c r="M205">
        <v>3147.1544690000001</v>
      </c>
      <c r="N205">
        <v>3363.0011079999999</v>
      </c>
      <c r="O205">
        <v>3693.8547119999998</v>
      </c>
      <c r="P205">
        <v>4104.5121360000003</v>
      </c>
      <c r="Q205">
        <v>4420.7261369999997</v>
      </c>
      <c r="R205">
        <v>4739.2461229999999</v>
      </c>
      <c r="S205">
        <v>4948.7868550000003</v>
      </c>
      <c r="T205">
        <v>5148.7671179999998</v>
      </c>
      <c r="U205">
        <v>5352.9408910000002</v>
      </c>
      <c r="V205">
        <v>5365.7081989999997</v>
      </c>
      <c r="W205">
        <v>5319.977347</v>
      </c>
      <c r="X205">
        <v>5262.7887940000001</v>
      </c>
      <c r="Y205">
        <v>5204.3516449999997</v>
      </c>
      <c r="Z205">
        <v>5148.4443739999997</v>
      </c>
      <c r="AA205">
        <v>5120.1168040000002</v>
      </c>
      <c r="AB205">
        <v>5098.7271460000002</v>
      </c>
      <c r="AC205">
        <v>5157.3196440000002</v>
      </c>
      <c r="AD205">
        <v>5217.6950630000001</v>
      </c>
      <c r="AE205">
        <v>5278.5379240000002</v>
      </c>
      <c r="AF205">
        <v>5087.6614929999996</v>
      </c>
      <c r="AG205">
        <v>4897.1983650000002</v>
      </c>
      <c r="AH205">
        <v>4845.3030989999997</v>
      </c>
      <c r="AI205">
        <v>4797.4414980000001</v>
      </c>
      <c r="AJ205">
        <v>4749.5034340000002</v>
      </c>
      <c r="AK205">
        <v>4727.3818549999996</v>
      </c>
      <c r="AL205">
        <v>4699.2158239999999</v>
      </c>
      <c r="AM205">
        <v>4727.4992860000002</v>
      </c>
      <c r="AN205">
        <v>4753.2489599999999</v>
      </c>
      <c r="AO205">
        <v>4777.7059069999996</v>
      </c>
      <c r="AP205">
        <v>4801.7407050000002</v>
      </c>
      <c r="AQ205">
        <v>4822.31819</v>
      </c>
      <c r="AR205">
        <v>4819.7993450000004</v>
      </c>
      <c r="AS205">
        <v>4818.4131779999998</v>
      </c>
      <c r="AT205">
        <v>4816.3872959999999</v>
      </c>
      <c r="AU205">
        <v>4812.9057940000002</v>
      </c>
      <c r="AV205">
        <v>4808.3533479999996</v>
      </c>
    </row>
    <row r="206" spans="1:48" x14ac:dyDescent="0.25">
      <c r="A206" s="34" t="s">
        <v>213</v>
      </c>
      <c r="B206">
        <v>268.20325214998297</v>
      </c>
      <c r="C206">
        <v>272.50934211605102</v>
      </c>
      <c r="D206">
        <v>277.6300584</v>
      </c>
      <c r="E206">
        <v>317.73280249999999</v>
      </c>
      <c r="F206">
        <v>363.3584141</v>
      </c>
      <c r="G206">
        <v>387.20093209999999</v>
      </c>
      <c r="H206">
        <v>443.39739700000001</v>
      </c>
      <c r="I206">
        <v>509.69242580000002</v>
      </c>
      <c r="J206">
        <v>577.76167239999995</v>
      </c>
      <c r="K206">
        <v>644.24840959999995</v>
      </c>
      <c r="L206">
        <v>716.81595200000004</v>
      </c>
      <c r="M206">
        <v>786.5297114</v>
      </c>
      <c r="N206">
        <v>724.18183610000006</v>
      </c>
      <c r="O206">
        <v>686.58129840000004</v>
      </c>
      <c r="P206">
        <v>658.61631190000003</v>
      </c>
      <c r="Q206">
        <v>611.49687940000001</v>
      </c>
      <c r="R206">
        <v>563.34189430000004</v>
      </c>
      <c r="S206">
        <v>591.53475479999997</v>
      </c>
      <c r="T206">
        <v>618.59552619999999</v>
      </c>
      <c r="U206">
        <v>646.16636619999997</v>
      </c>
      <c r="V206">
        <v>764.27010410000003</v>
      </c>
      <c r="W206">
        <v>870.19304179999995</v>
      </c>
      <c r="X206">
        <v>841.5056826</v>
      </c>
      <c r="Y206">
        <v>813.0970165</v>
      </c>
      <c r="Z206">
        <v>785.55526120000002</v>
      </c>
      <c r="AA206">
        <v>762.47672499999999</v>
      </c>
      <c r="AB206">
        <v>740.63476619999994</v>
      </c>
      <c r="AC206">
        <v>774.5248881</v>
      </c>
      <c r="AD206">
        <v>808.71295970000006</v>
      </c>
      <c r="AE206">
        <v>843.01339929999995</v>
      </c>
      <c r="AF206">
        <v>838.56634039999994</v>
      </c>
      <c r="AG206">
        <v>831.96776390000002</v>
      </c>
      <c r="AH206">
        <v>873.87917979999997</v>
      </c>
      <c r="AI206">
        <v>916.23175409999999</v>
      </c>
      <c r="AJ206">
        <v>958.31922520000001</v>
      </c>
      <c r="AK206">
        <v>1002.709537</v>
      </c>
      <c r="AL206">
        <v>1045.903896</v>
      </c>
      <c r="AM206">
        <v>1056.28179</v>
      </c>
      <c r="AN206">
        <v>1066.0960769999999</v>
      </c>
      <c r="AO206">
        <v>1075.6196600000001</v>
      </c>
      <c r="AP206">
        <v>1085.0460149999999</v>
      </c>
      <c r="AQ206">
        <v>1093.6857580000001</v>
      </c>
      <c r="AR206">
        <v>1105.5474200000001</v>
      </c>
      <c r="AS206">
        <v>1117.7177750000001</v>
      </c>
      <c r="AT206">
        <v>1129.7902429999999</v>
      </c>
      <c r="AU206">
        <v>1141.566654</v>
      </c>
      <c r="AV206">
        <v>1153.1281320000001</v>
      </c>
    </row>
    <row r="207" spans="1:48" x14ac:dyDescent="0.25">
      <c r="A207" s="34" t="s">
        <v>214</v>
      </c>
      <c r="B207">
        <v>21019.140656882199</v>
      </c>
      <c r="C207">
        <v>21356.6097589622</v>
      </c>
      <c r="D207">
        <v>21747.042409999998</v>
      </c>
      <c r="E207">
        <v>21635.630109999998</v>
      </c>
      <c r="F207">
        <v>20898.761900000001</v>
      </c>
      <c r="G207">
        <v>19871.107520000001</v>
      </c>
      <c r="H207">
        <v>20080.9797</v>
      </c>
      <c r="I207">
        <v>19821.06913</v>
      </c>
      <c r="J207">
        <v>18942.818589999999</v>
      </c>
      <c r="K207">
        <v>18429.644700000001</v>
      </c>
      <c r="L207">
        <v>18309.241330000001</v>
      </c>
      <c r="M207">
        <v>18558.386780000001</v>
      </c>
      <c r="N207">
        <v>18891.78183</v>
      </c>
      <c r="O207">
        <v>18802.534769999998</v>
      </c>
      <c r="P207">
        <v>17874.50533</v>
      </c>
      <c r="Q207">
        <v>17351.309450000001</v>
      </c>
      <c r="R207">
        <v>16786.897710000001</v>
      </c>
      <c r="S207">
        <v>16063.631090000001</v>
      </c>
      <c r="T207">
        <v>15310.99267</v>
      </c>
      <c r="U207">
        <v>14633.117630000001</v>
      </c>
      <c r="V207">
        <v>14852.838970000001</v>
      </c>
      <c r="W207">
        <v>14758.23618</v>
      </c>
      <c r="X207">
        <v>14174.833479999999</v>
      </c>
      <c r="Y207">
        <v>13612.501539999999</v>
      </c>
      <c r="Z207">
        <v>13028.298489999999</v>
      </c>
      <c r="AA207">
        <v>12225.466630000001</v>
      </c>
      <c r="AB207">
        <v>11453.793900000001</v>
      </c>
      <c r="AC207">
        <v>10342.67504</v>
      </c>
      <c r="AD207">
        <v>9329.7525249999999</v>
      </c>
      <c r="AE207">
        <v>8387.355474</v>
      </c>
      <c r="AF207">
        <v>7873.339003</v>
      </c>
      <c r="AG207">
        <v>7376.558642</v>
      </c>
      <c r="AH207">
        <v>6912.3411169999999</v>
      </c>
      <c r="AI207">
        <v>6476.171797</v>
      </c>
      <c r="AJ207">
        <v>6059.3677010000001</v>
      </c>
      <c r="AK207">
        <v>6744.3918379999996</v>
      </c>
      <c r="AL207">
        <v>7361.1937889999999</v>
      </c>
      <c r="AM207">
        <v>6621.674274</v>
      </c>
      <c r="AN207">
        <v>5966.1845270000003</v>
      </c>
      <c r="AO207">
        <v>5344.7963239999999</v>
      </c>
      <c r="AP207">
        <v>4745.5404909999997</v>
      </c>
      <c r="AQ207">
        <v>4159.1539910000001</v>
      </c>
      <c r="AR207">
        <v>4471.7715479999997</v>
      </c>
      <c r="AS207">
        <v>4753.9464939999998</v>
      </c>
      <c r="AT207">
        <v>5022.8572370000002</v>
      </c>
      <c r="AU207">
        <v>5282.2958870000002</v>
      </c>
      <c r="AV207">
        <v>5533.7204609999999</v>
      </c>
    </row>
    <row r="208" spans="1:48" x14ac:dyDescent="0.25">
      <c r="A208" s="34" t="s">
        <v>215</v>
      </c>
      <c r="B208">
        <v>939.40293438579897</v>
      </c>
      <c r="C208">
        <v>954.485352355852</v>
      </c>
      <c r="D208">
        <v>972.0133184</v>
      </c>
      <c r="E208">
        <v>1564.3618309999999</v>
      </c>
      <c r="F208">
        <v>2079.5377880000001</v>
      </c>
      <c r="G208">
        <v>2517.6258590000002</v>
      </c>
      <c r="H208">
        <v>3060.8263440000001</v>
      </c>
      <c r="I208">
        <v>3497.2077650000001</v>
      </c>
      <c r="J208">
        <v>3751.8610050000002</v>
      </c>
      <c r="K208">
        <v>3991.211933</v>
      </c>
      <c r="L208">
        <v>4224.4541859999999</v>
      </c>
      <c r="M208">
        <v>4431.4578149999998</v>
      </c>
      <c r="N208">
        <v>4578.8734770000001</v>
      </c>
      <c r="O208">
        <v>4608.2684829999998</v>
      </c>
      <c r="P208">
        <v>4415.2729179999997</v>
      </c>
      <c r="Q208">
        <v>4320.6496719999996</v>
      </c>
      <c r="R208">
        <v>4223.561291</v>
      </c>
      <c r="S208">
        <v>4287.3772730000001</v>
      </c>
      <c r="T208">
        <v>4350.0537599999998</v>
      </c>
      <c r="U208">
        <v>4592.9858469999999</v>
      </c>
      <c r="V208">
        <v>4533.0122899999997</v>
      </c>
      <c r="W208">
        <v>4570.1823439999998</v>
      </c>
      <c r="X208">
        <v>4585.0678049999997</v>
      </c>
      <c r="Y208">
        <v>4597.6218929999995</v>
      </c>
      <c r="Z208">
        <v>4595.4992659999998</v>
      </c>
      <c r="AA208">
        <v>4503.1701059999996</v>
      </c>
      <c r="AB208">
        <v>4409.3533200000002</v>
      </c>
      <c r="AC208">
        <v>4633.901038</v>
      </c>
      <c r="AD208">
        <v>4859.5559890000004</v>
      </c>
      <c r="AE208">
        <v>5081.4470099999999</v>
      </c>
      <c r="AF208">
        <v>5088.8545210000002</v>
      </c>
      <c r="AG208">
        <v>5089.4034330000004</v>
      </c>
      <c r="AH208">
        <v>5118.4666859999998</v>
      </c>
      <c r="AI208">
        <v>5153.4927310000003</v>
      </c>
      <c r="AJ208">
        <v>5189.7188530000003</v>
      </c>
      <c r="AK208">
        <v>4593.8662539999996</v>
      </c>
      <c r="AL208">
        <v>3993.5087410000001</v>
      </c>
      <c r="AM208">
        <v>4264.9208900000003</v>
      </c>
      <c r="AN208">
        <v>4564.3871129999998</v>
      </c>
      <c r="AO208">
        <v>4868.8668429999998</v>
      </c>
      <c r="AP208">
        <v>5174.9180249999999</v>
      </c>
      <c r="AQ208">
        <v>5480.92299</v>
      </c>
      <c r="AR208">
        <v>5186.3397189999996</v>
      </c>
      <c r="AS208">
        <v>4866.947768</v>
      </c>
      <c r="AT208">
        <v>4555.2826249999998</v>
      </c>
      <c r="AU208">
        <v>4256.262898</v>
      </c>
      <c r="AV208">
        <v>3969.7103310000002</v>
      </c>
    </row>
    <row r="209" spans="1:48" x14ac:dyDescent="0.25">
      <c r="A209" s="34" t="s">
        <v>216</v>
      </c>
      <c r="B209">
        <v>117.48407948162399</v>
      </c>
      <c r="C209">
        <v>119.37032437900299</v>
      </c>
      <c r="D209">
        <v>121.5037999</v>
      </c>
      <c r="E209">
        <v>117.2408995</v>
      </c>
      <c r="F209">
        <v>109.67400670000001</v>
      </c>
      <c r="G209">
        <v>101.3021353</v>
      </c>
      <c r="H209">
        <v>99.182340859999996</v>
      </c>
      <c r="I209">
        <v>94.851969359999998</v>
      </c>
      <c r="J209">
        <v>87.833972529999997</v>
      </c>
      <c r="K209">
        <v>82.829157100000003</v>
      </c>
      <c r="L209">
        <v>79.851788060000004</v>
      </c>
      <c r="M209">
        <v>78.539819460000004</v>
      </c>
      <c r="N209">
        <v>118.312395</v>
      </c>
      <c r="O209">
        <v>155.69250030000001</v>
      </c>
      <c r="P209">
        <v>183.51528769999999</v>
      </c>
      <c r="Q209">
        <v>212.32566919999999</v>
      </c>
      <c r="R209">
        <v>238.752477</v>
      </c>
      <c r="S209">
        <v>365.31357370000001</v>
      </c>
      <c r="T209">
        <v>491.78047950000001</v>
      </c>
      <c r="U209">
        <v>634.03914159999999</v>
      </c>
      <c r="V209">
        <v>701.70091070000001</v>
      </c>
      <c r="W209">
        <v>768.6938447</v>
      </c>
      <c r="X209">
        <v>999.12349800000004</v>
      </c>
      <c r="Y209">
        <v>1223.293801</v>
      </c>
      <c r="Z209">
        <v>1436.4525470000001</v>
      </c>
      <c r="AA209">
        <v>1572.3030140000001</v>
      </c>
      <c r="AB209">
        <v>1691.2953649999999</v>
      </c>
      <c r="AC209">
        <v>1963.752043</v>
      </c>
      <c r="AD209">
        <v>2225.4551860000001</v>
      </c>
      <c r="AE209">
        <v>2476.5927190000002</v>
      </c>
      <c r="AF209">
        <v>2664.4112879999998</v>
      </c>
      <c r="AG209">
        <v>2838.5143440000002</v>
      </c>
      <c r="AH209">
        <v>3068.9471939999999</v>
      </c>
      <c r="AI209">
        <v>3295.4407930000002</v>
      </c>
      <c r="AJ209">
        <v>3515.126127</v>
      </c>
      <c r="AK209">
        <v>3617.045439</v>
      </c>
      <c r="AL209">
        <v>3688.201712</v>
      </c>
      <c r="AM209">
        <v>3817.320776</v>
      </c>
      <c r="AN209">
        <v>3978.048425</v>
      </c>
      <c r="AO209">
        <v>4148.17245</v>
      </c>
      <c r="AP209">
        <v>4325.1805480000003</v>
      </c>
      <c r="AQ209">
        <v>4506.1847610000004</v>
      </c>
      <c r="AR209">
        <v>4634.2987320000002</v>
      </c>
      <c r="AS209">
        <v>4725.4423040000001</v>
      </c>
      <c r="AT209">
        <v>4806.9887669999998</v>
      </c>
      <c r="AU209">
        <v>4884.3871330000002</v>
      </c>
      <c r="AV209">
        <v>4959.4502780000003</v>
      </c>
    </row>
    <row r="210" spans="1:48" x14ac:dyDescent="0.25">
      <c r="A210" s="34" t="s">
        <v>217</v>
      </c>
      <c r="B210">
        <v>347.57908572274499</v>
      </c>
      <c r="C210">
        <v>353.15958037166502</v>
      </c>
      <c r="D210">
        <v>359.6449278</v>
      </c>
      <c r="E210">
        <v>353.83270950000002</v>
      </c>
      <c r="F210">
        <v>337.46236959999999</v>
      </c>
      <c r="G210">
        <v>317.82309500000002</v>
      </c>
      <c r="H210">
        <v>317.22881810000001</v>
      </c>
      <c r="I210">
        <v>309.23854779999999</v>
      </c>
      <c r="J210">
        <v>291.85674260000002</v>
      </c>
      <c r="K210">
        <v>280.51356570000002</v>
      </c>
      <c r="L210">
        <v>275.60228050000001</v>
      </c>
      <c r="M210">
        <v>276.274745</v>
      </c>
      <c r="N210">
        <v>407.6958621</v>
      </c>
      <c r="O210">
        <v>530.70770879999998</v>
      </c>
      <c r="P210">
        <v>621.32770819999996</v>
      </c>
      <c r="Q210">
        <v>715.6208249</v>
      </c>
      <c r="R210">
        <v>802.09289390000004</v>
      </c>
      <c r="S210">
        <v>826.34558349999998</v>
      </c>
      <c r="T210">
        <v>850.10876680000001</v>
      </c>
      <c r="U210">
        <v>890.13139309999997</v>
      </c>
      <c r="V210">
        <v>778.13505750000002</v>
      </c>
      <c r="W210">
        <v>685.03227059999995</v>
      </c>
      <c r="X210">
        <v>702.79896180000003</v>
      </c>
      <c r="Y210">
        <v>719.81986529999995</v>
      </c>
      <c r="Z210">
        <v>733.83505530000002</v>
      </c>
      <c r="AA210">
        <v>724.65003309999997</v>
      </c>
      <c r="AB210">
        <v>714.03119860000004</v>
      </c>
      <c r="AC210">
        <v>726.14377950000005</v>
      </c>
      <c r="AD210">
        <v>739.70204409999997</v>
      </c>
      <c r="AE210">
        <v>753.77609859999995</v>
      </c>
      <c r="AF210">
        <v>744.23172209999996</v>
      </c>
      <c r="AG210">
        <v>734.07732109999995</v>
      </c>
      <c r="AH210">
        <v>735.2312713</v>
      </c>
      <c r="AI210">
        <v>737.43656899999996</v>
      </c>
      <c r="AJ210">
        <v>739.89252569999996</v>
      </c>
      <c r="AK210">
        <v>674.70674110000004</v>
      </c>
      <c r="AL210">
        <v>607.67273899999998</v>
      </c>
      <c r="AM210">
        <v>627.82182939999996</v>
      </c>
      <c r="AN210">
        <v>652.92917490000002</v>
      </c>
      <c r="AO210">
        <v>679.37513149999995</v>
      </c>
      <c r="AP210">
        <v>706.63574740000001</v>
      </c>
      <c r="AQ210">
        <v>734.29785419999996</v>
      </c>
      <c r="AR210">
        <v>699.94202870000004</v>
      </c>
      <c r="AS210">
        <v>662.0356415</v>
      </c>
      <c r="AT210">
        <v>624.9207318</v>
      </c>
      <c r="AU210">
        <v>589.27397120000001</v>
      </c>
      <c r="AV210">
        <v>555.13879080000004</v>
      </c>
    </row>
    <row r="211" spans="1:48" x14ac:dyDescent="0.25">
      <c r="A211" s="34" t="s">
        <v>218</v>
      </c>
      <c r="B211">
        <v>117.425366798224</v>
      </c>
      <c r="C211">
        <v>119.310669044481</v>
      </c>
      <c r="D211">
        <v>121.5016648</v>
      </c>
      <c r="E211">
        <v>124.09143</v>
      </c>
      <c r="F211">
        <v>122.8514996</v>
      </c>
      <c r="G211">
        <v>120.1327904</v>
      </c>
      <c r="H211">
        <v>124.4725519</v>
      </c>
      <c r="I211">
        <v>125.936133</v>
      </c>
      <c r="J211">
        <v>123.35063769999999</v>
      </c>
      <c r="K211">
        <v>123.0516878</v>
      </c>
      <c r="L211">
        <v>125.4765421</v>
      </c>
      <c r="M211">
        <v>130.57085280000001</v>
      </c>
      <c r="N211">
        <v>154.1040308</v>
      </c>
      <c r="O211">
        <v>174.0593011</v>
      </c>
      <c r="P211">
        <v>184.61033380000001</v>
      </c>
      <c r="Q211">
        <v>197.6460888</v>
      </c>
      <c r="R211">
        <v>209.37504300000001</v>
      </c>
      <c r="S211">
        <v>245.70072070000001</v>
      </c>
      <c r="T211">
        <v>281.87312229999998</v>
      </c>
      <c r="U211">
        <v>334.48382559999999</v>
      </c>
      <c r="V211">
        <v>326.98234580000002</v>
      </c>
      <c r="W211">
        <v>333.2222822</v>
      </c>
      <c r="X211">
        <v>358.15879690000003</v>
      </c>
      <c r="Y211">
        <v>382.36961339999999</v>
      </c>
      <c r="Z211">
        <v>404.73911409999999</v>
      </c>
      <c r="AA211">
        <v>419.049465</v>
      </c>
      <c r="AB211">
        <v>431.34968479999998</v>
      </c>
      <c r="AC211">
        <v>494.08781299999998</v>
      </c>
      <c r="AD211">
        <v>554.56476499999997</v>
      </c>
      <c r="AE211">
        <v>612.70171049999999</v>
      </c>
      <c r="AF211">
        <v>642.91046830000005</v>
      </c>
      <c r="AG211">
        <v>670.73828609999998</v>
      </c>
      <c r="AH211">
        <v>682.77572580000003</v>
      </c>
      <c r="AI211">
        <v>695.34849280000003</v>
      </c>
      <c r="AJ211">
        <v>707.78445079999995</v>
      </c>
      <c r="AK211">
        <v>638.48118880000004</v>
      </c>
      <c r="AL211">
        <v>567.76372179999998</v>
      </c>
      <c r="AM211">
        <v>608.05201439999996</v>
      </c>
      <c r="AN211">
        <v>652.38111890000005</v>
      </c>
      <c r="AO211">
        <v>697.53122619999999</v>
      </c>
      <c r="AP211">
        <v>743.11590420000005</v>
      </c>
      <c r="AQ211">
        <v>788.85027190000005</v>
      </c>
      <c r="AR211">
        <v>755.19448490000002</v>
      </c>
      <c r="AS211">
        <v>717.50143360000004</v>
      </c>
      <c r="AT211">
        <v>680.5103057</v>
      </c>
      <c r="AU211">
        <v>644.97310040000002</v>
      </c>
      <c r="AV211">
        <v>610.94236339999998</v>
      </c>
    </row>
    <row r="212" spans="1:48" x14ac:dyDescent="0.25">
      <c r="A212" s="34" t="s">
        <v>219</v>
      </c>
      <c r="B212">
        <v>234.850733596449</v>
      </c>
      <c r="C212">
        <v>238.621338088963</v>
      </c>
      <c r="D212">
        <v>243.0033296</v>
      </c>
      <c r="E212">
        <v>315.48436370000002</v>
      </c>
      <c r="F212">
        <v>397.69058369999999</v>
      </c>
      <c r="G212">
        <v>496.492707</v>
      </c>
      <c r="H212">
        <v>656.83895849999999</v>
      </c>
      <c r="I212">
        <v>848.85832640000001</v>
      </c>
      <c r="J212">
        <v>1062.5781380000001</v>
      </c>
      <c r="K212">
        <v>1356.046075</v>
      </c>
      <c r="L212">
        <v>1769.6450870000001</v>
      </c>
      <c r="M212">
        <v>2358.5847389999999</v>
      </c>
      <c r="N212">
        <v>2245.7643480000002</v>
      </c>
      <c r="O212">
        <v>2072.046738</v>
      </c>
      <c r="P212">
        <v>1809.198764</v>
      </c>
      <c r="Q212">
        <v>1602.4411560000001</v>
      </c>
      <c r="R212">
        <v>1406.241945</v>
      </c>
      <c r="S212">
        <v>1670.898966</v>
      </c>
      <c r="T212">
        <v>1935.4584179999999</v>
      </c>
      <c r="U212">
        <v>2231.9362850000002</v>
      </c>
      <c r="V212">
        <v>2592.5497959999998</v>
      </c>
      <c r="W212">
        <v>2910.3077480000002</v>
      </c>
      <c r="X212">
        <v>3099.9545589999998</v>
      </c>
      <c r="Y212">
        <v>3282.8113969999999</v>
      </c>
      <c r="Z212">
        <v>3447.8512129999999</v>
      </c>
      <c r="AA212">
        <v>3523.5449840000001</v>
      </c>
      <c r="AB212">
        <v>3579.8368380000002</v>
      </c>
      <c r="AC212">
        <v>3693.8244370000002</v>
      </c>
      <c r="AD212">
        <v>3811.794472</v>
      </c>
      <c r="AE212">
        <v>3929.7291270000001</v>
      </c>
      <c r="AF212">
        <v>4008.1940589999999</v>
      </c>
      <c r="AG212">
        <v>4076.0895439999999</v>
      </c>
      <c r="AH212">
        <v>4136.8938900000003</v>
      </c>
      <c r="AI212">
        <v>4202.0366560000002</v>
      </c>
      <c r="AJ212">
        <v>4266.5816960000002</v>
      </c>
      <c r="AK212">
        <v>4206.6465790000002</v>
      </c>
      <c r="AL212">
        <v>4118.5352309999998</v>
      </c>
      <c r="AM212">
        <v>4146.4686739999997</v>
      </c>
      <c r="AN212">
        <v>4213.0779949999996</v>
      </c>
      <c r="AO212">
        <v>4292.2106949999998</v>
      </c>
      <c r="AP212">
        <v>4380.1451649999999</v>
      </c>
      <c r="AQ212">
        <v>4473.3508890000003</v>
      </c>
      <c r="AR212">
        <v>4413.2633539999997</v>
      </c>
      <c r="AS212">
        <v>4324.0561310000003</v>
      </c>
      <c r="AT212">
        <v>4233.0506539999997</v>
      </c>
      <c r="AU212">
        <v>4145.0626240000001</v>
      </c>
      <c r="AV212">
        <v>4061.2064810000002</v>
      </c>
    </row>
    <row r="213" spans="1:48" x14ac:dyDescent="0.25">
      <c r="A213" s="35" t="s">
        <v>617</v>
      </c>
      <c r="B213">
        <v>0.96116878123798499</v>
      </c>
      <c r="C213">
        <v>0.98039215686274495</v>
      </c>
      <c r="D213">
        <v>0.97846833320000004</v>
      </c>
      <c r="E213">
        <v>0.98064084029999998</v>
      </c>
      <c r="F213">
        <v>1.004171967</v>
      </c>
      <c r="G213">
        <v>1.000688644</v>
      </c>
      <c r="H213">
        <v>0.98735715729999995</v>
      </c>
      <c r="I213">
        <v>0.99770939150000004</v>
      </c>
      <c r="J213">
        <v>1.0033135259999999</v>
      </c>
      <c r="K213">
        <v>1.0215177049999999</v>
      </c>
      <c r="L213">
        <v>1.0211719939999999</v>
      </c>
      <c r="M213">
        <v>1.0225761950000001</v>
      </c>
      <c r="N213">
        <v>1.0421368040000001</v>
      </c>
      <c r="O213">
        <v>1.0654094789999999</v>
      </c>
      <c r="P213">
        <v>1.101654369</v>
      </c>
      <c r="Q213">
        <v>1.1375370810000001</v>
      </c>
      <c r="R213">
        <v>1.1602372590000001</v>
      </c>
      <c r="S213">
        <v>1.1833789910000001</v>
      </c>
      <c r="T213">
        <v>1.2070081930000001</v>
      </c>
      <c r="U213">
        <v>1.231024044</v>
      </c>
      <c r="V213">
        <v>1.2554578949999999</v>
      </c>
      <c r="W213">
        <v>1.2810999489999999</v>
      </c>
      <c r="X213">
        <v>1.3081821739999999</v>
      </c>
      <c r="Y213">
        <v>1.3357250039999999</v>
      </c>
      <c r="Z213">
        <v>1.3639023640000001</v>
      </c>
      <c r="AA213">
        <v>1.392848906</v>
      </c>
      <c r="AB213">
        <v>1.4225899369999999</v>
      </c>
      <c r="AC213">
        <v>1.4529137029999999</v>
      </c>
      <c r="AD213">
        <v>1.4838955110000001</v>
      </c>
      <c r="AE213">
        <v>1.5154715510000001</v>
      </c>
      <c r="AF213">
        <v>1.547699808</v>
      </c>
      <c r="AG213">
        <v>1.580382322</v>
      </c>
      <c r="AH213">
        <v>1.613656282</v>
      </c>
      <c r="AI213">
        <v>1.6477214870000001</v>
      </c>
      <c r="AJ213">
        <v>1.6827642350000001</v>
      </c>
      <c r="AK213">
        <v>1.718317729</v>
      </c>
      <c r="AL213">
        <v>1.7548207520000001</v>
      </c>
      <c r="AM213">
        <v>1.791877741</v>
      </c>
      <c r="AN213">
        <v>1.830102415</v>
      </c>
      <c r="AO213">
        <v>1.8692739819999999</v>
      </c>
      <c r="AP213">
        <v>1.9091462299999999</v>
      </c>
      <c r="AQ213">
        <v>1.94969579</v>
      </c>
      <c r="AR213">
        <v>1.991131821</v>
      </c>
      <c r="AS213">
        <v>2.033235999</v>
      </c>
      <c r="AT213">
        <v>2.0760955769999998</v>
      </c>
      <c r="AU213">
        <v>2.1197632689999999</v>
      </c>
      <c r="AV213">
        <v>2.164333439</v>
      </c>
    </row>
    <row r="214" spans="1:48" x14ac:dyDescent="0.25">
      <c r="A214" s="35" t="s">
        <v>618</v>
      </c>
      <c r="B214">
        <v>0.96116878123798499</v>
      </c>
      <c r="C214">
        <v>0.98039215686274495</v>
      </c>
      <c r="D214">
        <v>0.9939907617</v>
      </c>
      <c r="E214">
        <v>0.99948888219999998</v>
      </c>
      <c r="F214">
        <v>1.0199317699999999</v>
      </c>
      <c r="G214">
        <v>1.0127923240000001</v>
      </c>
      <c r="H214">
        <v>1.0065819039999999</v>
      </c>
      <c r="I214">
        <v>0.9993404669</v>
      </c>
      <c r="J214">
        <v>1.005752902</v>
      </c>
      <c r="K214">
        <v>1.014164691</v>
      </c>
      <c r="L214">
        <v>1.026436503</v>
      </c>
      <c r="M214">
        <v>1.0307206769999999</v>
      </c>
      <c r="N214">
        <v>1.0374540210000001</v>
      </c>
      <c r="O214">
        <v>1.0545297579999999</v>
      </c>
      <c r="P214">
        <v>1.0782675310000001</v>
      </c>
      <c r="Q214">
        <v>1.124025732</v>
      </c>
      <c r="R214">
        <v>1.146488725</v>
      </c>
      <c r="S214">
        <v>1.1693829600000001</v>
      </c>
      <c r="T214">
        <v>1.192731239</v>
      </c>
      <c r="U214">
        <v>1.2163444590000001</v>
      </c>
      <c r="V214">
        <v>1.2401508349999999</v>
      </c>
      <c r="W214">
        <v>1.2647057900000001</v>
      </c>
      <c r="X214">
        <v>1.2906120510000001</v>
      </c>
      <c r="Y214">
        <v>1.317068119</v>
      </c>
      <c r="Z214">
        <v>1.34416303</v>
      </c>
      <c r="AA214">
        <v>1.3720251919999999</v>
      </c>
      <c r="AB214">
        <v>1.400537516</v>
      </c>
      <c r="AC214">
        <v>1.4307123129999999</v>
      </c>
      <c r="AD214">
        <v>1.4609354160000001</v>
      </c>
      <c r="AE214">
        <v>1.4916817790000001</v>
      </c>
      <c r="AF214">
        <v>1.5230668810000001</v>
      </c>
      <c r="AG214">
        <v>1.554890804</v>
      </c>
      <c r="AH214">
        <v>1.587270296</v>
      </c>
      <c r="AI214">
        <v>1.6204120019999999</v>
      </c>
      <c r="AJ214">
        <v>1.6545850369999999</v>
      </c>
      <c r="AK214">
        <v>1.6891530779999999</v>
      </c>
      <c r="AL214">
        <v>1.724779659</v>
      </c>
      <c r="AM214">
        <v>1.7607269219999999</v>
      </c>
      <c r="AN214">
        <v>1.797865278</v>
      </c>
      <c r="AO214">
        <v>1.8358980519999999</v>
      </c>
      <c r="AP214">
        <v>1.874612036</v>
      </c>
      <c r="AQ214">
        <v>1.914011423</v>
      </c>
      <c r="AR214">
        <v>1.954263818</v>
      </c>
      <c r="AS214">
        <v>1.995178055</v>
      </c>
      <c r="AT214">
        <v>2.0368583099999999</v>
      </c>
      <c r="AU214">
        <v>2.079328474</v>
      </c>
      <c r="AV214">
        <v>2.122671795</v>
      </c>
    </row>
    <row r="215" spans="1:48" x14ac:dyDescent="0.25">
      <c r="A215" s="35" t="s">
        <v>619</v>
      </c>
      <c r="B215">
        <v>0.96116878123798499</v>
      </c>
      <c r="C215">
        <v>0.98039215686274495</v>
      </c>
      <c r="D215">
        <v>0.9884719837</v>
      </c>
      <c r="E215">
        <v>1.008722857</v>
      </c>
      <c r="F215">
        <v>1.039181892</v>
      </c>
      <c r="G215">
        <v>1.0723340139999999</v>
      </c>
      <c r="H215">
        <v>1.063403584</v>
      </c>
      <c r="I215">
        <v>1.066607694</v>
      </c>
      <c r="J215">
        <v>1.0700711679999999</v>
      </c>
      <c r="K215">
        <v>1.084906248</v>
      </c>
      <c r="L215">
        <v>1.1148371210000001</v>
      </c>
      <c r="M215">
        <v>1.141898847</v>
      </c>
      <c r="N215">
        <v>1.159907429</v>
      </c>
      <c r="O215">
        <v>1.1799626540000001</v>
      </c>
      <c r="P215">
        <v>1.1930862120000001</v>
      </c>
      <c r="Q215">
        <v>1.2230604380000001</v>
      </c>
      <c r="R215">
        <v>1.247509389</v>
      </c>
      <c r="S215">
        <v>1.2724750499999999</v>
      </c>
      <c r="T215">
        <v>1.297916804</v>
      </c>
      <c r="U215">
        <v>1.32385916</v>
      </c>
      <c r="V215">
        <v>1.350492062</v>
      </c>
      <c r="W215">
        <v>1.3770172970000001</v>
      </c>
      <c r="X215">
        <v>1.4037962049999999</v>
      </c>
      <c r="Y215">
        <v>1.4303680059999999</v>
      </c>
      <c r="Z215">
        <v>1.4562350770000001</v>
      </c>
      <c r="AA215">
        <v>1.4830681450000001</v>
      </c>
      <c r="AB215">
        <v>1.511072183</v>
      </c>
      <c r="AC215">
        <v>1.540555487</v>
      </c>
      <c r="AD215">
        <v>1.5713180499999999</v>
      </c>
      <c r="AE215">
        <v>1.60367412</v>
      </c>
      <c r="AF215">
        <v>1.6372988509999999</v>
      </c>
      <c r="AG215">
        <v>1.6718118689999999</v>
      </c>
      <c r="AH215">
        <v>1.7070738569999999</v>
      </c>
      <c r="AI215">
        <v>1.7430303659999999</v>
      </c>
      <c r="AJ215">
        <v>1.7801327570000001</v>
      </c>
      <c r="AK215">
        <v>1.8176531520000001</v>
      </c>
      <c r="AL215">
        <v>1.8561671449999999</v>
      </c>
      <c r="AM215">
        <v>1.895221413</v>
      </c>
      <c r="AN215">
        <v>1.935239683</v>
      </c>
      <c r="AO215">
        <v>1.9762946219999999</v>
      </c>
      <c r="AP215">
        <v>2.018070287</v>
      </c>
      <c r="AQ215">
        <v>2.060533403</v>
      </c>
      <c r="AR215">
        <v>2.1038244499999998</v>
      </c>
      <c r="AS215">
        <v>2.1479928799999999</v>
      </c>
      <c r="AT215">
        <v>2.1928857929999999</v>
      </c>
      <c r="AU215">
        <v>2.2385778510000001</v>
      </c>
      <c r="AV215">
        <v>2.2851919139999999</v>
      </c>
    </row>
    <row r="216" spans="1:48" x14ac:dyDescent="0.25">
      <c r="A216" s="35" t="s">
        <v>620</v>
      </c>
      <c r="B216">
        <v>0.96116878123798499</v>
      </c>
      <c r="C216">
        <v>0.98039215686274495</v>
      </c>
      <c r="D216">
        <v>0.98881119029999998</v>
      </c>
      <c r="E216">
        <v>1.001195407</v>
      </c>
      <c r="F216">
        <v>1.037658086</v>
      </c>
      <c r="G216">
        <v>1.0956264979999999</v>
      </c>
      <c r="H216">
        <v>1.120103571</v>
      </c>
      <c r="I216">
        <v>1.0764770589999999</v>
      </c>
      <c r="J216">
        <v>1.0780003970000001</v>
      </c>
      <c r="K216">
        <v>1.103368503</v>
      </c>
      <c r="L216">
        <v>1.118849048</v>
      </c>
      <c r="M216">
        <v>1.1407537670000001</v>
      </c>
      <c r="N216">
        <v>1.138541086</v>
      </c>
      <c r="O216">
        <v>1.1351537759999999</v>
      </c>
      <c r="P216">
        <v>1.1463959100000001</v>
      </c>
      <c r="Q216">
        <v>1.1775948329999999</v>
      </c>
      <c r="R216">
        <v>1.20101758</v>
      </c>
      <c r="S216">
        <v>1.224696105</v>
      </c>
      <c r="T216">
        <v>1.2485765120000001</v>
      </c>
      <c r="U216">
        <v>1.272051662</v>
      </c>
      <c r="V216">
        <v>1.295633735</v>
      </c>
      <c r="W216">
        <v>1.3186784680000001</v>
      </c>
      <c r="X216">
        <v>1.344241169</v>
      </c>
      <c r="Y216">
        <v>1.370156003</v>
      </c>
      <c r="Z216">
        <v>1.3971311019999999</v>
      </c>
      <c r="AA216">
        <v>1.425109411</v>
      </c>
      <c r="AB216">
        <v>1.453958769</v>
      </c>
      <c r="AC216">
        <v>1.4837212479999999</v>
      </c>
      <c r="AD216">
        <v>1.514009648</v>
      </c>
      <c r="AE216">
        <v>1.5455778069999999</v>
      </c>
      <c r="AF216">
        <v>1.577816868</v>
      </c>
      <c r="AG216">
        <v>1.610044719</v>
      </c>
      <c r="AH216">
        <v>1.642619541</v>
      </c>
      <c r="AI216">
        <v>1.6759689499999999</v>
      </c>
      <c r="AJ216">
        <v>1.7102898019999999</v>
      </c>
      <c r="AK216">
        <v>1.745557698</v>
      </c>
      <c r="AL216">
        <v>1.781811915</v>
      </c>
      <c r="AM216">
        <v>1.8164185939999999</v>
      </c>
      <c r="AN216">
        <v>1.8517643109999999</v>
      </c>
      <c r="AO216">
        <v>1.887629351</v>
      </c>
      <c r="AP216">
        <v>1.92371245</v>
      </c>
      <c r="AQ216">
        <v>1.9598492949999999</v>
      </c>
      <c r="AR216">
        <v>1.998851412</v>
      </c>
      <c r="AS216">
        <v>2.038287688</v>
      </c>
      <c r="AT216">
        <v>2.078342347</v>
      </c>
      <c r="AU216">
        <v>2.1190694570000002</v>
      </c>
      <c r="AV216">
        <v>2.1606376300000001</v>
      </c>
    </row>
    <row r="217" spans="1:48" x14ac:dyDescent="0.25">
      <c r="A217" s="35" t="s">
        <v>621</v>
      </c>
      <c r="B217">
        <v>0.96116878123798499</v>
      </c>
      <c r="C217">
        <v>0.98039215686274495</v>
      </c>
      <c r="D217">
        <v>0.98655461739999994</v>
      </c>
      <c r="E217">
        <v>0.99709502250000004</v>
      </c>
      <c r="F217">
        <v>1.0352580330000001</v>
      </c>
      <c r="G217">
        <v>1.097864317</v>
      </c>
      <c r="H217">
        <v>1.120991157</v>
      </c>
      <c r="I217">
        <v>1.0741704430000001</v>
      </c>
      <c r="J217">
        <v>1.084720267</v>
      </c>
      <c r="K217">
        <v>1.1115702759999999</v>
      </c>
      <c r="L217">
        <v>1.1252376740000001</v>
      </c>
      <c r="M217">
        <v>1.150616176</v>
      </c>
      <c r="N217">
        <v>1.1482374710000001</v>
      </c>
      <c r="O217">
        <v>1.146729554</v>
      </c>
      <c r="P217">
        <v>1.160189809</v>
      </c>
      <c r="Q217">
        <v>1.1919171909999999</v>
      </c>
      <c r="R217">
        <v>1.21560548</v>
      </c>
      <c r="S217">
        <v>1.239647918</v>
      </c>
      <c r="T217">
        <v>1.2639508100000001</v>
      </c>
      <c r="U217">
        <v>1.2880514569999999</v>
      </c>
      <c r="V217">
        <v>1.3110547210000001</v>
      </c>
      <c r="W217">
        <v>1.3334935560000001</v>
      </c>
      <c r="X217">
        <v>1.3595366179999999</v>
      </c>
      <c r="Y217">
        <v>1.3863126509999999</v>
      </c>
      <c r="Z217">
        <v>1.4128915399999999</v>
      </c>
      <c r="AA217">
        <v>1.4406345890000001</v>
      </c>
      <c r="AB217">
        <v>1.4695373039999999</v>
      </c>
      <c r="AC217">
        <v>1.4996719970000001</v>
      </c>
      <c r="AD217">
        <v>1.5295942250000001</v>
      </c>
      <c r="AE217">
        <v>1.560300966</v>
      </c>
      <c r="AF217">
        <v>1.5919913779999999</v>
      </c>
      <c r="AG217">
        <v>1.6241166840000001</v>
      </c>
      <c r="AH217">
        <v>1.6567329710000001</v>
      </c>
      <c r="AI217">
        <v>1.6898653990000001</v>
      </c>
      <c r="AJ217">
        <v>1.72394804</v>
      </c>
      <c r="AK217">
        <v>1.7587477250000001</v>
      </c>
      <c r="AL217">
        <v>1.7945397110000001</v>
      </c>
      <c r="AM217">
        <v>1.8289858029999999</v>
      </c>
      <c r="AN217">
        <v>1.8635418539999999</v>
      </c>
      <c r="AO217">
        <v>1.8985672330000001</v>
      </c>
      <c r="AP217">
        <v>1.9337494049999999</v>
      </c>
      <c r="AQ217">
        <v>1.9687535899999999</v>
      </c>
      <c r="AR217">
        <v>2.006860504</v>
      </c>
      <c r="AS217">
        <v>2.0458261580000001</v>
      </c>
      <c r="AT217">
        <v>2.0852801570000001</v>
      </c>
      <c r="AU217">
        <v>2.1252713000000001</v>
      </c>
      <c r="AV217">
        <v>2.1661053620000001</v>
      </c>
    </row>
    <row r="218" spans="1:48" x14ac:dyDescent="0.25">
      <c r="A218" s="35" t="s">
        <v>622</v>
      </c>
      <c r="B218">
        <v>0.96116878123798499</v>
      </c>
      <c r="C218">
        <v>0.98039215686274495</v>
      </c>
      <c r="D218">
        <v>0.9888701714</v>
      </c>
      <c r="E218">
        <v>0.99957232659999995</v>
      </c>
      <c r="F218">
        <v>1.0281355329999999</v>
      </c>
      <c r="G218">
        <v>1.0752418130000001</v>
      </c>
      <c r="H218">
        <v>1.0811741189999999</v>
      </c>
      <c r="I218">
        <v>1.0861899239999999</v>
      </c>
      <c r="J218">
        <v>1.1063443420000001</v>
      </c>
      <c r="K218">
        <v>1.116567742</v>
      </c>
      <c r="L218">
        <v>1.128215816</v>
      </c>
      <c r="M218">
        <v>1.1387121600000001</v>
      </c>
      <c r="N218">
        <v>1.1577223940000001</v>
      </c>
      <c r="O218">
        <v>1.195751437</v>
      </c>
      <c r="P218">
        <v>1.228933246</v>
      </c>
      <c r="Q218">
        <v>1.2720078560000001</v>
      </c>
      <c r="R218">
        <v>1.2973921429999999</v>
      </c>
      <c r="S218">
        <v>1.3231004719999999</v>
      </c>
      <c r="T218">
        <v>1.349110477</v>
      </c>
      <c r="U218">
        <v>1.374815203</v>
      </c>
      <c r="V218">
        <v>1.40040019</v>
      </c>
      <c r="W218">
        <v>1.426162616</v>
      </c>
      <c r="X218">
        <v>1.4543080450000001</v>
      </c>
      <c r="Y218">
        <v>1.482535696</v>
      </c>
      <c r="Z218">
        <v>1.5117289140000001</v>
      </c>
      <c r="AA218">
        <v>1.540811892</v>
      </c>
      <c r="AB218">
        <v>1.5730261999999999</v>
      </c>
      <c r="AC218">
        <v>1.605255825</v>
      </c>
      <c r="AD218">
        <v>1.6379988270000001</v>
      </c>
      <c r="AE218">
        <v>1.6715337589999999</v>
      </c>
      <c r="AF218">
        <v>1.706005142</v>
      </c>
      <c r="AG218">
        <v>1.740866609</v>
      </c>
      <c r="AH218">
        <v>1.776250498</v>
      </c>
      <c r="AI218">
        <v>1.812470537</v>
      </c>
      <c r="AJ218">
        <v>1.849925518</v>
      </c>
      <c r="AK218">
        <v>1.8879840379999999</v>
      </c>
      <c r="AL218">
        <v>1.9273762080000001</v>
      </c>
      <c r="AM218">
        <v>1.9657488030000001</v>
      </c>
      <c r="AN218">
        <v>2.0051768829999999</v>
      </c>
      <c r="AO218">
        <v>2.045366182</v>
      </c>
      <c r="AP218">
        <v>2.085938885</v>
      </c>
      <c r="AQ218">
        <v>2.1268373020000002</v>
      </c>
      <c r="AR218">
        <v>2.1699871370000001</v>
      </c>
      <c r="AS218">
        <v>2.2138328770000002</v>
      </c>
      <c r="AT218">
        <v>2.2584108299999999</v>
      </c>
      <c r="AU218">
        <v>2.303784453</v>
      </c>
      <c r="AV218">
        <v>2.350072843</v>
      </c>
    </row>
    <row r="219" spans="1:48" x14ac:dyDescent="0.25">
      <c r="A219" s="35" t="s">
        <v>623</v>
      </c>
      <c r="B219">
        <v>0.96116878123798499</v>
      </c>
      <c r="C219">
        <v>0.98039215686274495</v>
      </c>
      <c r="D219">
        <v>0.98859768719999996</v>
      </c>
      <c r="E219">
        <v>1.0012647779999999</v>
      </c>
      <c r="F219">
        <v>1.0125102690000001</v>
      </c>
      <c r="G219">
        <v>1.0113629559999999</v>
      </c>
      <c r="H219">
        <v>1.0186941430000001</v>
      </c>
      <c r="I219">
        <v>1.0275134379999999</v>
      </c>
      <c r="J219">
        <v>1.040979281</v>
      </c>
      <c r="K219">
        <v>1.043164942</v>
      </c>
      <c r="L219">
        <v>1.046496742</v>
      </c>
      <c r="M219">
        <v>1.0465941190000001</v>
      </c>
      <c r="N219">
        <v>1.042203837</v>
      </c>
      <c r="O219">
        <v>1.0514698810000001</v>
      </c>
      <c r="P219">
        <v>1.073735941</v>
      </c>
      <c r="Q219">
        <v>1.0984159929999999</v>
      </c>
      <c r="R219">
        <v>1.1201475940000001</v>
      </c>
      <c r="S219">
        <v>1.1415783989999999</v>
      </c>
      <c r="T219">
        <v>1.16273871</v>
      </c>
      <c r="U219">
        <v>1.1819364210000001</v>
      </c>
      <c r="V219">
        <v>1.2007402469999999</v>
      </c>
      <c r="W219">
        <v>1.218695554</v>
      </c>
      <c r="X219">
        <v>1.2407439650000001</v>
      </c>
      <c r="Y219">
        <v>1.2622962710000001</v>
      </c>
      <c r="Z219">
        <v>1.2849403079999999</v>
      </c>
      <c r="AA219">
        <v>1.3085774080000001</v>
      </c>
      <c r="AB219">
        <v>1.33333408</v>
      </c>
      <c r="AC219">
        <v>1.3581757679999999</v>
      </c>
      <c r="AD219">
        <v>1.3838790540000001</v>
      </c>
      <c r="AE219">
        <v>1.4103519790000001</v>
      </c>
      <c r="AF219">
        <v>1.4380452399999999</v>
      </c>
      <c r="AG219">
        <v>1.465628846</v>
      </c>
      <c r="AH219">
        <v>1.493357171</v>
      </c>
      <c r="AI219">
        <v>1.52191912</v>
      </c>
      <c r="AJ219">
        <v>1.5514856340000001</v>
      </c>
      <c r="AK219">
        <v>1.58307737</v>
      </c>
      <c r="AL219">
        <v>1.616045736</v>
      </c>
      <c r="AM219">
        <v>1.6431130439999999</v>
      </c>
      <c r="AN219">
        <v>1.670274254</v>
      </c>
      <c r="AO219">
        <v>1.6970522649999999</v>
      </c>
      <c r="AP219">
        <v>1.723007282</v>
      </c>
      <c r="AQ219">
        <v>1.7480209259999999</v>
      </c>
      <c r="AR219">
        <v>1.779307916</v>
      </c>
      <c r="AS219">
        <v>1.811013945</v>
      </c>
      <c r="AT219">
        <v>1.8433429690000001</v>
      </c>
      <c r="AU219">
        <v>1.876316358</v>
      </c>
      <c r="AV219">
        <v>1.909998082</v>
      </c>
    </row>
    <row r="220" spans="1:48" x14ac:dyDescent="0.25">
      <c r="A220" s="35" t="s">
        <v>624</v>
      </c>
      <c r="B220">
        <v>0.96116878123798499</v>
      </c>
      <c r="C220">
        <v>0.98039215686274495</v>
      </c>
      <c r="D220">
        <v>0.98792536379999996</v>
      </c>
      <c r="E220">
        <v>0.99779665679999996</v>
      </c>
      <c r="F220">
        <v>1.023833435</v>
      </c>
      <c r="G220">
        <v>0.99909219319999998</v>
      </c>
      <c r="H220">
        <v>1.003302023</v>
      </c>
      <c r="I220">
        <v>1.0342984630000001</v>
      </c>
      <c r="J220">
        <v>1.0748142190000001</v>
      </c>
      <c r="K220">
        <v>1.0816901699999999</v>
      </c>
      <c r="L220">
        <v>1.0688636520000001</v>
      </c>
      <c r="M220">
        <v>1.027574725</v>
      </c>
      <c r="N220">
        <v>0.98505809960000001</v>
      </c>
      <c r="O220">
        <v>0.9838142473</v>
      </c>
      <c r="P220">
        <v>1.018995879</v>
      </c>
      <c r="Q220">
        <v>1.037094731</v>
      </c>
      <c r="R220">
        <v>1.0579949</v>
      </c>
      <c r="S220">
        <v>1.0792700479999999</v>
      </c>
      <c r="T220">
        <v>1.1008375669999999</v>
      </c>
      <c r="U220">
        <v>1.121971337</v>
      </c>
      <c r="V220">
        <v>1.142860314</v>
      </c>
      <c r="W220">
        <v>1.16480301</v>
      </c>
      <c r="X220">
        <v>1.188543492</v>
      </c>
      <c r="Y220">
        <v>1.212013263</v>
      </c>
      <c r="Z220">
        <v>1.236414366</v>
      </c>
      <c r="AA220">
        <v>1.261628051</v>
      </c>
      <c r="AB220">
        <v>1.288323356</v>
      </c>
      <c r="AC220">
        <v>1.3198111770000001</v>
      </c>
      <c r="AD220">
        <v>1.3491829769999999</v>
      </c>
      <c r="AE220">
        <v>1.378779389</v>
      </c>
      <c r="AF220">
        <v>1.4091370510000001</v>
      </c>
      <c r="AG220">
        <v>1.439643354</v>
      </c>
      <c r="AH220">
        <v>1.47059411</v>
      </c>
      <c r="AI220">
        <v>1.502334922</v>
      </c>
      <c r="AJ220">
        <v>1.535008597</v>
      </c>
      <c r="AK220">
        <v>1.5685263519999999</v>
      </c>
      <c r="AL220">
        <v>1.6030378160000001</v>
      </c>
      <c r="AM220">
        <v>1.636766637</v>
      </c>
      <c r="AN220">
        <v>1.6716382789999999</v>
      </c>
      <c r="AO220">
        <v>1.7071936379999999</v>
      </c>
      <c r="AP220">
        <v>1.743002452</v>
      </c>
      <c r="AQ220">
        <v>1.779193518</v>
      </c>
      <c r="AR220">
        <v>1.816935983</v>
      </c>
      <c r="AS220">
        <v>1.855217611</v>
      </c>
      <c r="AT220">
        <v>1.8940988649999999</v>
      </c>
      <c r="AU220">
        <v>1.933649771</v>
      </c>
      <c r="AV220">
        <v>1.973956834</v>
      </c>
    </row>
    <row r="221" spans="1:48" x14ac:dyDescent="0.25">
      <c r="A221" s="35" t="s">
        <v>625</v>
      </c>
      <c r="B221">
        <v>0.96116878123798499</v>
      </c>
      <c r="C221">
        <v>0.98039215686274495</v>
      </c>
      <c r="D221">
        <v>0.99194449890000003</v>
      </c>
      <c r="E221">
        <v>0.99642791210000003</v>
      </c>
      <c r="F221">
        <v>1.014452033</v>
      </c>
      <c r="G221">
        <v>1.067060159</v>
      </c>
      <c r="H221">
        <v>1.0893717869999999</v>
      </c>
      <c r="I221">
        <v>1.082222794</v>
      </c>
      <c r="J221">
        <v>1.0966278309999999</v>
      </c>
      <c r="K221">
        <v>1.1273455189999999</v>
      </c>
      <c r="L221">
        <v>1.1645891340000001</v>
      </c>
      <c r="M221">
        <v>1.1829872880000001</v>
      </c>
      <c r="N221">
        <v>1.197708955</v>
      </c>
      <c r="O221">
        <v>1.209795843</v>
      </c>
      <c r="P221">
        <v>1.2239407600000001</v>
      </c>
      <c r="Q221">
        <v>1.2699078420000001</v>
      </c>
      <c r="R221">
        <v>1.2952810889999999</v>
      </c>
      <c r="S221">
        <v>1.3211865679999999</v>
      </c>
      <c r="T221">
        <v>1.347572322</v>
      </c>
      <c r="U221">
        <v>1.3743472590000001</v>
      </c>
      <c r="V221">
        <v>1.4013950639999999</v>
      </c>
      <c r="W221">
        <v>1.429195977</v>
      </c>
      <c r="X221">
        <v>1.4583420520000001</v>
      </c>
      <c r="Y221">
        <v>1.4881096970000001</v>
      </c>
      <c r="Z221">
        <v>1.5186998039999999</v>
      </c>
      <c r="AA221">
        <v>1.550362384</v>
      </c>
      <c r="AB221">
        <v>1.5830237570000001</v>
      </c>
      <c r="AC221">
        <v>1.616708711</v>
      </c>
      <c r="AD221">
        <v>1.6508418229999999</v>
      </c>
      <c r="AE221">
        <v>1.685820286</v>
      </c>
      <c r="AF221">
        <v>1.7215838139999999</v>
      </c>
      <c r="AG221">
        <v>1.757878115</v>
      </c>
      <c r="AH221">
        <v>1.7947657539999999</v>
      </c>
      <c r="AI221">
        <v>1.8323934040000001</v>
      </c>
      <c r="AJ221">
        <v>1.8711608019999999</v>
      </c>
      <c r="AK221">
        <v>1.91046165</v>
      </c>
      <c r="AL221">
        <v>1.950856516</v>
      </c>
      <c r="AM221">
        <v>1.991568317</v>
      </c>
      <c r="AN221">
        <v>2.0331747139999998</v>
      </c>
      <c r="AO221">
        <v>2.0757058339999999</v>
      </c>
      <c r="AP221">
        <v>2.1189679880000001</v>
      </c>
      <c r="AQ221">
        <v>2.1629065079999998</v>
      </c>
      <c r="AR221">
        <v>2.2079903980000002</v>
      </c>
      <c r="AS221">
        <v>2.253970829</v>
      </c>
      <c r="AT221">
        <v>2.3007007490000002</v>
      </c>
      <c r="AU221">
        <v>2.3482380379999999</v>
      </c>
      <c r="AV221">
        <v>2.3967453949999999</v>
      </c>
    </row>
    <row r="222" spans="1:48" x14ac:dyDescent="0.25">
      <c r="A222" s="35" t="s">
        <v>361</v>
      </c>
      <c r="B222">
        <v>0.96116878123798499</v>
      </c>
      <c r="C222">
        <v>0.98039215686274495</v>
      </c>
      <c r="D222">
        <v>0.98838292350000001</v>
      </c>
      <c r="E222">
        <v>1.011163024</v>
      </c>
      <c r="F222">
        <v>1.0551465870000001</v>
      </c>
      <c r="G222">
        <v>1.1444035020000001</v>
      </c>
      <c r="H222">
        <v>1.1509415510000001</v>
      </c>
      <c r="I222">
        <v>1.1272842169999999</v>
      </c>
      <c r="J222">
        <v>1.1378915970000001</v>
      </c>
      <c r="K222">
        <v>1.1459295709999999</v>
      </c>
      <c r="L222">
        <v>1.160081661</v>
      </c>
      <c r="M222">
        <v>1.175433296</v>
      </c>
      <c r="N222">
        <v>1.218157664</v>
      </c>
      <c r="O222">
        <v>1.2363102020000001</v>
      </c>
      <c r="P222">
        <v>1.26429594</v>
      </c>
      <c r="Q222">
        <v>1.3137827609999999</v>
      </c>
      <c r="R222">
        <v>1.3400372149999999</v>
      </c>
      <c r="S222">
        <v>1.3666927419999999</v>
      </c>
      <c r="T222">
        <v>1.3937515460000001</v>
      </c>
      <c r="U222">
        <v>1.420941942</v>
      </c>
      <c r="V222">
        <v>1.447716416</v>
      </c>
      <c r="W222">
        <v>1.4744978049999999</v>
      </c>
      <c r="X222">
        <v>1.5035632999999999</v>
      </c>
      <c r="Y222">
        <v>1.5326710800000001</v>
      </c>
      <c r="Z222">
        <v>1.5626599450000001</v>
      </c>
      <c r="AA222">
        <v>1.593648215</v>
      </c>
      <c r="AB222">
        <v>1.625684189</v>
      </c>
      <c r="AC222">
        <v>1.6588697029999999</v>
      </c>
      <c r="AD222">
        <v>1.692513065</v>
      </c>
      <c r="AE222">
        <v>1.726976764</v>
      </c>
      <c r="AF222">
        <v>1.7624106909999999</v>
      </c>
      <c r="AG222">
        <v>1.7983079740000001</v>
      </c>
      <c r="AH222">
        <v>1.834814648</v>
      </c>
      <c r="AI222">
        <v>1.8721915920000001</v>
      </c>
      <c r="AJ222">
        <v>1.9108455310000001</v>
      </c>
      <c r="AK222">
        <v>1.950062943</v>
      </c>
      <c r="AL222">
        <v>1.9907008829999999</v>
      </c>
      <c r="AM222">
        <v>2.0304490419999999</v>
      </c>
      <c r="AN222">
        <v>2.071250144</v>
      </c>
      <c r="AO222">
        <v>2.1129201489999998</v>
      </c>
      <c r="AP222">
        <v>2.1551618170000002</v>
      </c>
      <c r="AQ222">
        <v>2.1979344140000001</v>
      </c>
      <c r="AR222">
        <v>2.2425187659999999</v>
      </c>
      <c r="AS222">
        <v>2.2879447769999999</v>
      </c>
      <c r="AT222">
        <v>2.334170345</v>
      </c>
      <c r="AU222">
        <v>2.3812590120000001</v>
      </c>
      <c r="AV222">
        <v>2.429337125</v>
      </c>
    </row>
    <row r="223" spans="1:48" x14ac:dyDescent="0.25">
      <c r="A223" s="35" t="s">
        <v>362</v>
      </c>
      <c r="B223">
        <v>0.96116878123798499</v>
      </c>
      <c r="C223">
        <v>0.98039215686274495</v>
      </c>
      <c r="D223">
        <v>0.99048965529999999</v>
      </c>
      <c r="E223">
        <v>1.021606002</v>
      </c>
      <c r="F223">
        <v>1.052851947</v>
      </c>
      <c r="G223">
        <v>1.107060715</v>
      </c>
      <c r="H223">
        <v>1.108487459</v>
      </c>
      <c r="I223">
        <v>1.097185715</v>
      </c>
      <c r="J223">
        <v>1.1098261540000001</v>
      </c>
      <c r="K223">
        <v>1.138408871</v>
      </c>
      <c r="L223">
        <v>1.1585428010000001</v>
      </c>
      <c r="M223">
        <v>1.1830815050000001</v>
      </c>
      <c r="N223">
        <v>1.222484396</v>
      </c>
      <c r="O223">
        <v>1.235821434</v>
      </c>
      <c r="P223">
        <v>1.265415441</v>
      </c>
      <c r="Q223">
        <v>1.3139353810000001</v>
      </c>
      <c r="R223">
        <v>1.340209167</v>
      </c>
      <c r="S223">
        <v>1.366975649</v>
      </c>
      <c r="T223">
        <v>1.394244126</v>
      </c>
      <c r="U223">
        <v>1.4219121880000001</v>
      </c>
      <c r="V223">
        <v>1.4501385769999999</v>
      </c>
      <c r="W223">
        <v>1.4792238099999999</v>
      </c>
      <c r="X223">
        <v>1.509549212</v>
      </c>
      <c r="Y223">
        <v>1.5404207590000001</v>
      </c>
      <c r="Z223">
        <v>1.5721811590000001</v>
      </c>
      <c r="AA223">
        <v>1.6049360850000001</v>
      </c>
      <c r="AB223">
        <v>1.6386040529999999</v>
      </c>
      <c r="AC223">
        <v>1.673028186</v>
      </c>
      <c r="AD223">
        <v>1.7078783399999999</v>
      </c>
      <c r="AE223">
        <v>1.7435186060000001</v>
      </c>
      <c r="AF223">
        <v>1.7799659750000001</v>
      </c>
      <c r="AG223">
        <v>1.8170076550000001</v>
      </c>
      <c r="AH223">
        <v>1.85472864</v>
      </c>
      <c r="AI223">
        <v>1.8932057870000001</v>
      </c>
      <c r="AJ223">
        <v>1.932863926</v>
      </c>
      <c r="AK223">
        <v>1.9730128629999999</v>
      </c>
      <c r="AL223">
        <v>2.0143459749999999</v>
      </c>
      <c r="AM223">
        <v>2.0562487620000001</v>
      </c>
      <c r="AN223">
        <v>2.0992850490000001</v>
      </c>
      <c r="AO223">
        <v>2.1434095709999998</v>
      </c>
      <c r="AP223">
        <v>2.1883773940000002</v>
      </c>
      <c r="AQ223">
        <v>2.234140676</v>
      </c>
      <c r="AR223">
        <v>2.2808196430000001</v>
      </c>
      <c r="AS223">
        <v>2.3284237229999998</v>
      </c>
      <c r="AT223">
        <v>2.3768607410000002</v>
      </c>
      <c r="AU223">
        <v>2.426185796</v>
      </c>
      <c r="AV223">
        <v>2.4765195250000001</v>
      </c>
    </row>
    <row r="224" spans="1:48" x14ac:dyDescent="0.25">
      <c r="A224" s="35" t="s">
        <v>363</v>
      </c>
      <c r="B224">
        <v>0.96116878123798499</v>
      </c>
      <c r="C224">
        <v>0.98039215686274495</v>
      </c>
      <c r="D224">
        <v>0.99274631099999999</v>
      </c>
      <c r="E224">
        <v>0.9972109508</v>
      </c>
      <c r="F224">
        <v>1.008890504</v>
      </c>
      <c r="G224">
        <v>1.025160311</v>
      </c>
      <c r="H224">
        <v>1.035070116</v>
      </c>
      <c r="I224">
        <v>1.03433507</v>
      </c>
      <c r="J224">
        <v>1.0318239890000001</v>
      </c>
      <c r="K224">
        <v>1.0370095859999999</v>
      </c>
      <c r="L224">
        <v>1.042336154</v>
      </c>
      <c r="M224">
        <v>1.0543174340000001</v>
      </c>
      <c r="N224">
        <v>1.065358228</v>
      </c>
      <c r="O224">
        <v>1.0823818549999999</v>
      </c>
      <c r="P224">
        <v>1.1004270650000001</v>
      </c>
      <c r="Q224">
        <v>1.1189026390000001</v>
      </c>
      <c r="R224">
        <v>1.141249658</v>
      </c>
      <c r="S224">
        <v>1.164066584</v>
      </c>
      <c r="T224">
        <v>1.187320843</v>
      </c>
      <c r="U224">
        <v>1.211054039</v>
      </c>
      <c r="V224">
        <v>1.2349566089999999</v>
      </c>
      <c r="W224">
        <v>1.259446987</v>
      </c>
      <c r="X224">
        <v>1.2852364460000001</v>
      </c>
      <c r="Y224">
        <v>1.3116635050000001</v>
      </c>
      <c r="Z224">
        <v>1.3387986970000001</v>
      </c>
      <c r="AA224">
        <v>1.3667568590000001</v>
      </c>
      <c r="AB224">
        <v>1.395449825</v>
      </c>
      <c r="AC224">
        <v>1.4256353399999999</v>
      </c>
      <c r="AD224">
        <v>1.455582946</v>
      </c>
      <c r="AE224">
        <v>1.486054811</v>
      </c>
      <c r="AF224">
        <v>1.5172202189999999</v>
      </c>
      <c r="AG224">
        <v>1.5489227800000001</v>
      </c>
      <c r="AH224">
        <v>1.581274369</v>
      </c>
      <c r="AI224">
        <v>1.614222802</v>
      </c>
      <c r="AJ224">
        <v>1.6481379620000001</v>
      </c>
      <c r="AK224">
        <v>1.682526929</v>
      </c>
      <c r="AL224">
        <v>1.7178834009999999</v>
      </c>
      <c r="AM224">
        <v>1.753898154</v>
      </c>
      <c r="AN224">
        <v>1.790799585</v>
      </c>
      <c r="AO224">
        <v>1.8286092819999999</v>
      </c>
      <c r="AP224">
        <v>1.8671925300000001</v>
      </c>
      <c r="AQ224">
        <v>1.9064153580000001</v>
      </c>
      <c r="AR224">
        <v>1.946303737</v>
      </c>
      <c r="AS224">
        <v>1.9870457020000001</v>
      </c>
      <c r="AT224">
        <v>2.028498736</v>
      </c>
      <c r="AU224">
        <v>2.070648802</v>
      </c>
      <c r="AV224">
        <v>2.1136568069999999</v>
      </c>
    </row>
    <row r="225" spans="1:48" x14ac:dyDescent="0.25">
      <c r="A225" s="35" t="s">
        <v>364</v>
      </c>
      <c r="B225">
        <v>0.96116878123798499</v>
      </c>
      <c r="C225">
        <v>0.98039215686274495</v>
      </c>
      <c r="D225">
        <v>0.99162311250000001</v>
      </c>
      <c r="E225">
        <v>0.98879904510000005</v>
      </c>
      <c r="F225">
        <v>0.98683293149999995</v>
      </c>
      <c r="G225">
        <v>0.99838157299999997</v>
      </c>
      <c r="H225">
        <v>1.0192383469999999</v>
      </c>
      <c r="I225">
        <v>1.034049386</v>
      </c>
      <c r="J225">
        <v>1.0458532439999999</v>
      </c>
      <c r="K225">
        <v>1.0558215710000001</v>
      </c>
      <c r="L225">
        <v>1.073613709</v>
      </c>
      <c r="M225">
        <v>1.1074132619999999</v>
      </c>
      <c r="N225">
        <v>1.1296533070000001</v>
      </c>
      <c r="O225">
        <v>1.1400935619999999</v>
      </c>
      <c r="P225">
        <v>1.1466165610000001</v>
      </c>
      <c r="Q225">
        <v>1.153044304</v>
      </c>
      <c r="R225">
        <v>1.1761073790000001</v>
      </c>
      <c r="S225">
        <v>1.1996887549999999</v>
      </c>
      <c r="T225">
        <v>1.22370326</v>
      </c>
      <c r="U225">
        <v>1.2482673120000001</v>
      </c>
      <c r="V225">
        <v>1.2730912640000001</v>
      </c>
      <c r="W225">
        <v>1.2986539159999999</v>
      </c>
      <c r="X225">
        <v>1.3252289310000001</v>
      </c>
      <c r="Y225">
        <v>1.3517825219999999</v>
      </c>
      <c r="Z225">
        <v>1.378773325</v>
      </c>
      <c r="AA225">
        <v>1.4065621429999999</v>
      </c>
      <c r="AB225">
        <v>1.4353588260000001</v>
      </c>
      <c r="AC225">
        <v>1.465545839</v>
      </c>
      <c r="AD225">
        <v>1.495608367</v>
      </c>
      <c r="AE225">
        <v>1.5262253640000001</v>
      </c>
      <c r="AF225">
        <v>1.5577081859999999</v>
      </c>
      <c r="AG225">
        <v>1.5900214850000001</v>
      </c>
      <c r="AH225">
        <v>1.623139203</v>
      </c>
      <c r="AI225">
        <v>1.656789109</v>
      </c>
      <c r="AJ225">
        <v>1.6911854420000001</v>
      </c>
      <c r="AK225">
        <v>1.726383947</v>
      </c>
      <c r="AL225">
        <v>1.7624380799999999</v>
      </c>
      <c r="AM225">
        <v>1.799571281</v>
      </c>
      <c r="AN225">
        <v>1.837015507</v>
      </c>
      <c r="AO225">
        <v>1.8753046449999999</v>
      </c>
      <c r="AP225">
        <v>1.914570227</v>
      </c>
      <c r="AQ225">
        <v>1.954615835</v>
      </c>
      <c r="AR225">
        <v>1.995401639</v>
      </c>
      <c r="AS225">
        <v>2.0373997880000001</v>
      </c>
      <c r="AT225">
        <v>2.0801776589999998</v>
      </c>
      <c r="AU225">
        <v>2.1236672410000001</v>
      </c>
      <c r="AV225">
        <v>2.1681456940000001</v>
      </c>
    </row>
    <row r="226" spans="1:48" x14ac:dyDescent="0.25">
      <c r="A226" s="35" t="s">
        <v>365</v>
      </c>
      <c r="B226">
        <v>0.96116878123798499</v>
      </c>
      <c r="C226">
        <v>0.98039215686274495</v>
      </c>
      <c r="D226">
        <v>0.95448953670000003</v>
      </c>
      <c r="E226">
        <v>0.93993143570000004</v>
      </c>
      <c r="F226">
        <v>0.94333511189999997</v>
      </c>
      <c r="G226">
        <v>0.95422419749999998</v>
      </c>
      <c r="H226">
        <v>0.95918165399999999</v>
      </c>
      <c r="I226">
        <v>0.9569298383</v>
      </c>
      <c r="J226">
        <v>0.95756297199999996</v>
      </c>
      <c r="K226">
        <v>0.95938489069999999</v>
      </c>
      <c r="L226">
        <v>0.96503190579999998</v>
      </c>
      <c r="M226">
        <v>0.97541629259999996</v>
      </c>
      <c r="N226">
        <v>0.97587185649999997</v>
      </c>
      <c r="O226">
        <v>0.97689509529999996</v>
      </c>
      <c r="P226">
        <v>0.99519000049999995</v>
      </c>
      <c r="Q226">
        <v>1.019487969</v>
      </c>
      <c r="R226">
        <v>1.0398120630000001</v>
      </c>
      <c r="S226">
        <v>1.060599345</v>
      </c>
      <c r="T226">
        <v>1.081814872</v>
      </c>
      <c r="U226">
        <v>1.1034467939999999</v>
      </c>
      <c r="V226">
        <v>1.13079664</v>
      </c>
      <c r="W226">
        <v>1.156990687</v>
      </c>
      <c r="X226">
        <v>1.1791918690000001</v>
      </c>
      <c r="Y226">
        <v>1.203714223</v>
      </c>
      <c r="Z226">
        <v>1.230322285</v>
      </c>
      <c r="AA226">
        <v>1.258178274</v>
      </c>
      <c r="AB226">
        <v>1.286542855</v>
      </c>
      <c r="AC226">
        <v>1.3143105399999999</v>
      </c>
      <c r="AD226">
        <v>1.3423303499999999</v>
      </c>
      <c r="AE226">
        <v>1.371087116</v>
      </c>
      <c r="AF226">
        <v>1.4005538399999999</v>
      </c>
      <c r="AG226">
        <v>1.4303807669999999</v>
      </c>
      <c r="AH226">
        <v>1.460484093</v>
      </c>
      <c r="AI226">
        <v>1.4911436979999999</v>
      </c>
      <c r="AJ226">
        <v>1.5226149</v>
      </c>
      <c r="AK226">
        <v>1.5549630940000001</v>
      </c>
      <c r="AL226">
        <v>1.5880651699999999</v>
      </c>
      <c r="AM226">
        <v>1.6221362619999999</v>
      </c>
      <c r="AN226">
        <v>1.6570704650000001</v>
      </c>
      <c r="AO226">
        <v>1.693038772</v>
      </c>
      <c r="AP226">
        <v>1.729876236</v>
      </c>
      <c r="AQ226">
        <v>1.7673763229999999</v>
      </c>
      <c r="AR226">
        <v>1.8057057919999999</v>
      </c>
      <c r="AS226">
        <v>1.844771355</v>
      </c>
      <c r="AT226">
        <v>1.8844334069999999</v>
      </c>
      <c r="AU226">
        <v>1.9247497250000001</v>
      </c>
      <c r="AV226">
        <v>1.9658834119999999</v>
      </c>
    </row>
    <row r="227" spans="1:48" x14ac:dyDescent="0.25">
      <c r="A227" s="35" t="s">
        <v>366</v>
      </c>
      <c r="B227">
        <v>0.96116878123798499</v>
      </c>
      <c r="C227">
        <v>0.98039215686274495</v>
      </c>
      <c r="D227">
        <v>0.97611793790000001</v>
      </c>
      <c r="E227">
        <v>0.97137942369999997</v>
      </c>
      <c r="F227">
        <v>0.98887933490000002</v>
      </c>
      <c r="G227">
        <v>1.002281666</v>
      </c>
      <c r="H227">
        <v>1.007836918</v>
      </c>
      <c r="I227">
        <v>1.0219092219999999</v>
      </c>
      <c r="J227">
        <v>1.0387856209999999</v>
      </c>
      <c r="K227">
        <v>1.0437426910000001</v>
      </c>
      <c r="L227">
        <v>1.045261131</v>
      </c>
      <c r="M227">
        <v>1.0445075189999999</v>
      </c>
      <c r="N227">
        <v>1.037539644</v>
      </c>
      <c r="O227">
        <v>1.0363234880000001</v>
      </c>
      <c r="P227">
        <v>1.069637975</v>
      </c>
      <c r="Q227">
        <v>1.096409223</v>
      </c>
      <c r="R227">
        <v>1.1182790140000001</v>
      </c>
      <c r="S227">
        <v>1.140615943</v>
      </c>
      <c r="T227">
        <v>1.1634242749999999</v>
      </c>
      <c r="U227">
        <v>1.1865302790000001</v>
      </c>
      <c r="V227">
        <v>1.2061890529999999</v>
      </c>
      <c r="W227">
        <v>1.228195095</v>
      </c>
      <c r="X227">
        <v>1.2504776660000001</v>
      </c>
      <c r="Y227">
        <v>1.2753029220000001</v>
      </c>
      <c r="Z227">
        <v>1.3036296409999999</v>
      </c>
      <c r="AA227">
        <v>1.3347607749999999</v>
      </c>
      <c r="AB227">
        <v>1.366784987</v>
      </c>
      <c r="AC227">
        <v>1.394031091</v>
      </c>
      <c r="AD227">
        <v>1.4224272769999999</v>
      </c>
      <c r="AE227">
        <v>1.452661311</v>
      </c>
      <c r="AF227">
        <v>1.4835414790000001</v>
      </c>
      <c r="AG227">
        <v>1.514766579</v>
      </c>
      <c r="AH227">
        <v>1.545213145</v>
      </c>
      <c r="AI227">
        <v>1.576400654</v>
      </c>
      <c r="AJ227">
        <v>1.6085260159999999</v>
      </c>
      <c r="AK227">
        <v>1.6416480440000001</v>
      </c>
      <c r="AL227">
        <v>1.675683762</v>
      </c>
      <c r="AM227">
        <v>1.711964287</v>
      </c>
      <c r="AN227">
        <v>1.748260264</v>
      </c>
      <c r="AO227">
        <v>1.7847442010000001</v>
      </c>
      <c r="AP227">
        <v>1.8217943940000001</v>
      </c>
      <c r="AQ227">
        <v>1.8592705549999999</v>
      </c>
      <c r="AR227">
        <v>1.90128798</v>
      </c>
      <c r="AS227">
        <v>1.9424163759999999</v>
      </c>
      <c r="AT227">
        <v>1.982811187</v>
      </c>
      <c r="AU227">
        <v>2.0238312230000002</v>
      </c>
      <c r="AV227">
        <v>2.079364</v>
      </c>
    </row>
    <row r="228" spans="1:48" x14ac:dyDescent="0.25">
      <c r="A228" s="35" t="s">
        <v>367</v>
      </c>
      <c r="B228">
        <v>0.96116878123798499</v>
      </c>
      <c r="C228">
        <v>0.98039215686274495</v>
      </c>
      <c r="D228">
        <v>0.97637364110000002</v>
      </c>
      <c r="E228">
        <v>0.9709505772</v>
      </c>
      <c r="F228">
        <v>0.99146444050000004</v>
      </c>
      <c r="G228">
        <v>1.002616897</v>
      </c>
      <c r="H228">
        <v>1.0107922620000001</v>
      </c>
      <c r="I228">
        <v>1.021483227</v>
      </c>
      <c r="J228">
        <v>1.0490490889999999</v>
      </c>
      <c r="K228">
        <v>1.065615432</v>
      </c>
      <c r="L228">
        <v>1.0691176689999999</v>
      </c>
      <c r="M228">
        <v>1.0595625639999999</v>
      </c>
      <c r="N228">
        <v>1.0488511089999999</v>
      </c>
      <c r="O228">
        <v>1.050687666</v>
      </c>
      <c r="P228">
        <v>1.098367469</v>
      </c>
      <c r="Q228">
        <v>1.1433661070000001</v>
      </c>
      <c r="R228">
        <v>1.1661242430000001</v>
      </c>
      <c r="S228">
        <v>1.1893862310000001</v>
      </c>
      <c r="T228">
        <v>1.213148184</v>
      </c>
      <c r="U228">
        <v>1.2372340310000001</v>
      </c>
      <c r="V228">
        <v>1.253463115</v>
      </c>
      <c r="W228">
        <v>1.274460814</v>
      </c>
      <c r="X228">
        <v>1.293964772</v>
      </c>
      <c r="Y228">
        <v>1.3172233200000001</v>
      </c>
      <c r="Z228">
        <v>1.3440974750000001</v>
      </c>
      <c r="AA228">
        <v>1.381298162</v>
      </c>
      <c r="AB228">
        <v>1.4235134860000001</v>
      </c>
      <c r="AC228">
        <v>1.453135603</v>
      </c>
      <c r="AD228">
        <v>1.480971203</v>
      </c>
      <c r="AE228">
        <v>1.5099586119999999</v>
      </c>
      <c r="AF228">
        <v>1.5388119490000001</v>
      </c>
      <c r="AG228">
        <v>1.5675168429999999</v>
      </c>
      <c r="AH228">
        <v>1.593110815</v>
      </c>
      <c r="AI228">
        <v>1.617772107</v>
      </c>
      <c r="AJ228">
        <v>1.6670360259999999</v>
      </c>
      <c r="AK228">
        <v>1.6827558069999999</v>
      </c>
      <c r="AL228">
        <v>1.7275714280000001</v>
      </c>
      <c r="AM228">
        <v>1.7479853649999999</v>
      </c>
      <c r="AN228">
        <v>1.7958685089999999</v>
      </c>
      <c r="AO228">
        <v>1.8432798589999999</v>
      </c>
      <c r="AP228">
        <v>1.880965808</v>
      </c>
      <c r="AQ228">
        <v>1.918481704</v>
      </c>
      <c r="AR228">
        <v>1.9581413700000001</v>
      </c>
      <c r="AS228">
        <v>1.9993052760000001</v>
      </c>
      <c r="AT228">
        <v>2.0411637370000002</v>
      </c>
      <c r="AU228">
        <v>2.0837746099999999</v>
      </c>
      <c r="AV228">
        <v>2.127230908</v>
      </c>
    </row>
    <row r="229" spans="1:48" x14ac:dyDescent="0.25">
      <c r="A229" s="35" t="s">
        <v>368</v>
      </c>
      <c r="B229">
        <v>0.96116878123798499</v>
      </c>
      <c r="C229">
        <v>0.98039215686274495</v>
      </c>
      <c r="D229">
        <v>0.97550285810000004</v>
      </c>
      <c r="E229">
        <v>0.87516991889999995</v>
      </c>
      <c r="F229">
        <v>0.86781676159999999</v>
      </c>
      <c r="G229">
        <v>0.93160820070000006</v>
      </c>
      <c r="H229">
        <v>0.85369800549999997</v>
      </c>
      <c r="I229">
        <v>0.86990842369999999</v>
      </c>
      <c r="J229">
        <v>0.77401318549999998</v>
      </c>
      <c r="K229">
        <v>0.74888236070000003</v>
      </c>
      <c r="L229">
        <v>0.71943876949999996</v>
      </c>
      <c r="M229">
        <v>0.68259344190000004</v>
      </c>
      <c r="N229">
        <v>0.7163987651</v>
      </c>
      <c r="O229">
        <v>0.73734722770000005</v>
      </c>
      <c r="P229">
        <v>0.78590436100000005</v>
      </c>
      <c r="Q229">
        <v>0.82505936749999997</v>
      </c>
      <c r="R229">
        <v>0.84146896709999996</v>
      </c>
      <c r="S229">
        <v>0.85829720089999995</v>
      </c>
      <c r="T229">
        <v>0.87550327910000003</v>
      </c>
      <c r="U229">
        <v>0.89304640899999999</v>
      </c>
      <c r="V229">
        <v>0.9107542824</v>
      </c>
      <c r="W229">
        <v>0.92889350820000005</v>
      </c>
      <c r="X229">
        <v>0.94770090029999998</v>
      </c>
      <c r="Y229">
        <v>0.96708207729999995</v>
      </c>
      <c r="Z229">
        <v>0.98702925279999998</v>
      </c>
      <c r="AA229">
        <v>1.0118503679999999</v>
      </c>
      <c r="AB229">
        <v>1.0393103210000001</v>
      </c>
      <c r="AC229">
        <v>1.0646884459999999</v>
      </c>
      <c r="AD229">
        <v>1.0892373179999999</v>
      </c>
      <c r="AE229">
        <v>1.113948626</v>
      </c>
      <c r="AF229">
        <v>1.138861643</v>
      </c>
      <c r="AG229">
        <v>1.163984911</v>
      </c>
      <c r="AH229">
        <v>1.1880943479999999</v>
      </c>
      <c r="AI229">
        <v>1.211852521</v>
      </c>
      <c r="AJ229">
        <v>1.235967254</v>
      </c>
      <c r="AK229">
        <v>1.2601208319999999</v>
      </c>
      <c r="AL229">
        <v>1.284476559</v>
      </c>
      <c r="AM229">
        <v>1.310845582</v>
      </c>
      <c r="AN229">
        <v>1.3383883729999999</v>
      </c>
      <c r="AO229">
        <v>1.3664470369999999</v>
      </c>
      <c r="AP229">
        <v>1.3946643329999999</v>
      </c>
      <c r="AQ229">
        <v>1.4227059339999999</v>
      </c>
      <c r="AR229">
        <v>1.452125135</v>
      </c>
      <c r="AS229">
        <v>1.4824730719999999</v>
      </c>
      <c r="AT229">
        <v>1.5132796879999999</v>
      </c>
      <c r="AU229">
        <v>1.5445695230000001</v>
      </c>
      <c r="AV229">
        <v>1.5763907109999999</v>
      </c>
    </row>
    <row r="230" spans="1:48" x14ac:dyDescent="0.25">
      <c r="A230" s="35" t="s">
        <v>369</v>
      </c>
      <c r="B230">
        <v>0.96116878123798499</v>
      </c>
      <c r="C230">
        <v>0.98039215686274495</v>
      </c>
      <c r="D230">
        <v>0.98020427840000002</v>
      </c>
      <c r="E230">
        <v>0.96568122160000003</v>
      </c>
      <c r="F230">
        <v>0.96239426890000002</v>
      </c>
      <c r="G230">
        <v>0.98001202860000003</v>
      </c>
      <c r="H230">
        <v>0.99652070960000005</v>
      </c>
      <c r="I230">
        <v>0.99114360680000002</v>
      </c>
      <c r="J230">
        <v>0.98826021009999998</v>
      </c>
      <c r="K230">
        <v>1.0052906779999999</v>
      </c>
      <c r="L230">
        <v>0.99967947850000005</v>
      </c>
      <c r="M230">
        <v>0.97783869899999998</v>
      </c>
      <c r="N230">
        <v>0.97432520730000005</v>
      </c>
      <c r="O230">
        <v>0.9940784372</v>
      </c>
      <c r="P230">
        <v>1.0264940229999999</v>
      </c>
      <c r="Q230">
        <v>1.0518431880000001</v>
      </c>
      <c r="R230">
        <v>1.0728634749999999</v>
      </c>
      <c r="S230">
        <v>1.0943123029999999</v>
      </c>
      <c r="T230">
        <v>1.1161995650000001</v>
      </c>
      <c r="U230">
        <v>1.138528027</v>
      </c>
      <c r="V230">
        <v>1.160822091</v>
      </c>
      <c r="W230">
        <v>1.1839187760000001</v>
      </c>
      <c r="X230">
        <v>1.208200175</v>
      </c>
      <c r="Y230">
        <v>1.233238611</v>
      </c>
      <c r="Z230">
        <v>1.2589096710000001</v>
      </c>
      <c r="AA230">
        <v>1.2853998339999999</v>
      </c>
      <c r="AB230">
        <v>1.31275528</v>
      </c>
      <c r="AC230">
        <v>1.3403927659999999</v>
      </c>
      <c r="AD230">
        <v>1.368552966</v>
      </c>
      <c r="AE230">
        <v>1.3973819000000001</v>
      </c>
      <c r="AF230">
        <v>1.42679431</v>
      </c>
      <c r="AG230">
        <v>1.4566607359999999</v>
      </c>
      <c r="AH230">
        <v>1.4869917269999999</v>
      </c>
      <c r="AI230">
        <v>1.5178366679999999</v>
      </c>
      <c r="AJ230">
        <v>1.549456862</v>
      </c>
      <c r="AK230">
        <v>1.5816589059999999</v>
      </c>
      <c r="AL230">
        <v>1.61444948</v>
      </c>
      <c r="AM230">
        <v>1.649383437</v>
      </c>
      <c r="AN230">
        <v>1.6839926890000001</v>
      </c>
      <c r="AO230">
        <v>1.7185583520000001</v>
      </c>
      <c r="AP230">
        <v>1.7535127079999999</v>
      </c>
      <c r="AQ230">
        <v>1.7886682300000001</v>
      </c>
      <c r="AR230">
        <v>1.8248750140000001</v>
      </c>
      <c r="AS230">
        <v>1.861974024</v>
      </c>
      <c r="AT230">
        <v>1.89961245</v>
      </c>
      <c r="AU230">
        <v>1.936213663</v>
      </c>
      <c r="AV230">
        <v>1.97428743</v>
      </c>
    </row>
    <row r="231" spans="1:48" x14ac:dyDescent="0.25">
      <c r="A231" s="35" t="s">
        <v>370</v>
      </c>
      <c r="B231">
        <v>0.96116878123798499</v>
      </c>
      <c r="C231">
        <v>0.98039215686274495</v>
      </c>
      <c r="D231">
        <v>0.98374908179999998</v>
      </c>
      <c r="E231">
        <v>0.98412523549999997</v>
      </c>
      <c r="F231">
        <v>0.99041473469999997</v>
      </c>
      <c r="G231">
        <v>0.99575277360000003</v>
      </c>
      <c r="H231">
        <v>0.99829688520000004</v>
      </c>
      <c r="I231">
        <v>0.99740849679999999</v>
      </c>
      <c r="J231">
        <v>0.99955606379999995</v>
      </c>
      <c r="K231">
        <v>1.004789057</v>
      </c>
      <c r="L231">
        <v>1.0120744930000001</v>
      </c>
      <c r="M231">
        <v>1.0218089189999999</v>
      </c>
      <c r="N231">
        <v>1.0271161069999999</v>
      </c>
      <c r="O231">
        <v>1.033960942</v>
      </c>
      <c r="P231">
        <v>1.0453413789999999</v>
      </c>
      <c r="Q231">
        <v>1.0621690619999999</v>
      </c>
      <c r="R231">
        <v>1.083395149</v>
      </c>
      <c r="S231">
        <v>1.1050720709999999</v>
      </c>
      <c r="T231">
        <v>1.1272059240000001</v>
      </c>
      <c r="U231">
        <v>1.1498332529999999</v>
      </c>
      <c r="V231">
        <v>1.1728503269999999</v>
      </c>
      <c r="W231">
        <v>1.196416428</v>
      </c>
      <c r="X231">
        <v>1.2212306040000001</v>
      </c>
      <c r="Y231">
        <v>1.2468217589999999</v>
      </c>
      <c r="Z231">
        <v>1.273045972</v>
      </c>
      <c r="AA231">
        <v>1.3001413180000001</v>
      </c>
      <c r="AB231">
        <v>1.327929412</v>
      </c>
      <c r="AC231">
        <v>1.3563287289999999</v>
      </c>
      <c r="AD231">
        <v>1.3850809909999999</v>
      </c>
      <c r="AE231">
        <v>1.41429859</v>
      </c>
      <c r="AF231">
        <v>1.4441239969999999</v>
      </c>
      <c r="AG231">
        <v>1.4744814260000001</v>
      </c>
      <c r="AH231">
        <v>1.505424852</v>
      </c>
      <c r="AI231">
        <v>1.5369864900000001</v>
      </c>
      <c r="AJ231">
        <v>1.5693145369999999</v>
      </c>
      <c r="AK231">
        <v>1.6024060929999999</v>
      </c>
      <c r="AL231">
        <v>1.6361904599999999</v>
      </c>
      <c r="AM231">
        <v>1.670739464</v>
      </c>
      <c r="AN231">
        <v>1.706049108</v>
      </c>
      <c r="AO231">
        <v>1.7423065630000001</v>
      </c>
      <c r="AP231">
        <v>1.77941353</v>
      </c>
      <c r="AQ231">
        <v>1.8171802699999999</v>
      </c>
      <c r="AR231">
        <v>1.8555354129999999</v>
      </c>
      <c r="AS231">
        <v>1.8945860539999999</v>
      </c>
      <c r="AT231">
        <v>1.934300836</v>
      </c>
      <c r="AU231">
        <v>1.9746799159999999</v>
      </c>
      <c r="AV231">
        <v>2.0158660180000001</v>
      </c>
    </row>
    <row r="232" spans="1:48" x14ac:dyDescent="0.25">
      <c r="A232" s="35" t="s">
        <v>371</v>
      </c>
      <c r="B232">
        <v>0.96116878123798499</v>
      </c>
      <c r="C232">
        <v>0.98039215686274495</v>
      </c>
      <c r="D232">
        <v>0.97820261580000001</v>
      </c>
      <c r="E232">
        <v>0.9849403658</v>
      </c>
      <c r="F232">
        <v>0.99818174660000003</v>
      </c>
      <c r="G232">
        <v>0.99948797290000002</v>
      </c>
      <c r="H232">
        <v>0.99957610190000001</v>
      </c>
      <c r="I232">
        <v>0.99622347860000005</v>
      </c>
      <c r="J232">
        <v>0.99123261370000004</v>
      </c>
      <c r="K232">
        <v>0.98993254139999998</v>
      </c>
      <c r="L232">
        <v>0.99379895969999998</v>
      </c>
      <c r="M232">
        <v>1.0017625139999999</v>
      </c>
      <c r="N232">
        <v>1.0078850340000001</v>
      </c>
      <c r="O232">
        <v>1.0177241210000001</v>
      </c>
      <c r="P232">
        <v>1.033445151</v>
      </c>
      <c r="Q232">
        <v>1.056685015</v>
      </c>
      <c r="R232">
        <v>1.077869011</v>
      </c>
      <c r="S232">
        <v>1.099474369</v>
      </c>
      <c r="T232">
        <v>1.12150817</v>
      </c>
      <c r="U232">
        <v>1.1439752160000001</v>
      </c>
      <c r="V232">
        <v>1.1669272420000001</v>
      </c>
      <c r="W232">
        <v>1.190397218</v>
      </c>
      <c r="X232">
        <v>1.2144399699999999</v>
      </c>
      <c r="Y232">
        <v>1.239117574</v>
      </c>
      <c r="Z232">
        <v>1.2645128160000001</v>
      </c>
      <c r="AA232">
        <v>1.290679621</v>
      </c>
      <c r="AB232">
        <v>1.317547384</v>
      </c>
      <c r="AC232">
        <v>1.345032507</v>
      </c>
      <c r="AD232">
        <v>1.37316375</v>
      </c>
      <c r="AE232">
        <v>1.4019730020000001</v>
      </c>
      <c r="AF232">
        <v>1.4314634500000001</v>
      </c>
      <c r="AG232">
        <v>1.461593154</v>
      </c>
      <c r="AH232">
        <v>1.49234753</v>
      </c>
      <c r="AI232">
        <v>1.523763148</v>
      </c>
      <c r="AJ232">
        <v>1.555886144</v>
      </c>
      <c r="AK232">
        <v>1.588726163</v>
      </c>
      <c r="AL232">
        <v>1.622281884</v>
      </c>
      <c r="AM232">
        <v>1.6565497280000001</v>
      </c>
      <c r="AN232">
        <v>1.6915915960000001</v>
      </c>
      <c r="AO232">
        <v>1.7274628919999999</v>
      </c>
      <c r="AP232">
        <v>1.7641600150000001</v>
      </c>
      <c r="AQ232">
        <v>1.8016700480000001</v>
      </c>
      <c r="AR232">
        <v>1.8399852210000001</v>
      </c>
      <c r="AS232">
        <v>1.879052154</v>
      </c>
      <c r="AT232">
        <v>1.918855167</v>
      </c>
      <c r="AU232">
        <v>1.959410412</v>
      </c>
      <c r="AV232">
        <v>2.0007641430000001</v>
      </c>
    </row>
    <row r="233" spans="1:48" x14ac:dyDescent="0.25">
      <c r="A233" s="35" t="s">
        <v>220</v>
      </c>
      <c r="B233">
        <v>0.96116878123798499</v>
      </c>
      <c r="C233">
        <v>0.98039215686274495</v>
      </c>
      <c r="D233">
        <v>0.98864635329999995</v>
      </c>
      <c r="E233">
        <v>0.98501940389999998</v>
      </c>
      <c r="F233">
        <v>1.011977965</v>
      </c>
      <c r="G233">
        <v>1.0190226520000001</v>
      </c>
      <c r="H233">
        <v>1.023147026</v>
      </c>
      <c r="I233">
        <v>1.088137957</v>
      </c>
      <c r="J233">
        <v>1.117004071</v>
      </c>
      <c r="K233">
        <v>1.1041755449999999</v>
      </c>
      <c r="L233">
        <v>1.094065431</v>
      </c>
      <c r="M233">
        <v>1.080758927</v>
      </c>
      <c r="N233">
        <v>1.1200166899999999</v>
      </c>
      <c r="O233">
        <v>1.3453399610000001</v>
      </c>
      <c r="P233">
        <v>1.7649729759999999</v>
      </c>
      <c r="Q233">
        <v>2.6925916380000001</v>
      </c>
      <c r="R233">
        <v>2.9209560510000001</v>
      </c>
      <c r="S233">
        <v>3.176723704</v>
      </c>
      <c r="T233">
        <v>3.3060497309999999</v>
      </c>
      <c r="U233">
        <v>3.4097397360000001</v>
      </c>
      <c r="V233">
        <v>3.5328458700000001</v>
      </c>
      <c r="W233">
        <v>4.6372007340000003</v>
      </c>
      <c r="X233">
        <v>8.4062081079999995</v>
      </c>
      <c r="Y233">
        <v>9.2237384000000002</v>
      </c>
      <c r="Z233">
        <v>9.7684456260000001</v>
      </c>
      <c r="AA233">
        <v>10.07961179</v>
      </c>
      <c r="AB233">
        <v>10.588502099999999</v>
      </c>
      <c r="AC233">
        <v>10.67569211</v>
      </c>
      <c r="AD233">
        <v>10.667199460000001</v>
      </c>
      <c r="AE233">
        <v>10.612081480000001</v>
      </c>
      <c r="AF233">
        <v>10.699873609999999</v>
      </c>
      <c r="AG233">
        <v>10.57046622</v>
      </c>
      <c r="AH233">
        <v>10.333896510000001</v>
      </c>
      <c r="AI233">
        <v>10.26913296</v>
      </c>
      <c r="AJ233">
        <v>10.07772742</v>
      </c>
      <c r="AK233">
        <v>9.8314307050000007</v>
      </c>
      <c r="AL233">
        <v>10.013517950000001</v>
      </c>
      <c r="AM233">
        <v>9.9224105009999999</v>
      </c>
      <c r="AN233">
        <v>9.7709099869999996</v>
      </c>
      <c r="AO233">
        <v>9.6174903030000003</v>
      </c>
      <c r="AP233">
        <v>9.4717776859999905</v>
      </c>
      <c r="AQ233">
        <v>9.3397748800000002</v>
      </c>
      <c r="AR233">
        <v>9.1940315120000005</v>
      </c>
      <c r="AS233">
        <v>9.0645085180000002</v>
      </c>
      <c r="AT233">
        <v>8.9478981659999999</v>
      </c>
      <c r="AU233">
        <v>8.8445396479999996</v>
      </c>
      <c r="AV233">
        <v>8.7543516879999999</v>
      </c>
    </row>
    <row r="234" spans="1:48" x14ac:dyDescent="0.25">
      <c r="A234" s="35" t="s">
        <v>221</v>
      </c>
      <c r="B234">
        <v>0.96116878123798499</v>
      </c>
      <c r="C234">
        <v>0.98039215686274495</v>
      </c>
      <c r="D234">
        <v>0.9875549481</v>
      </c>
      <c r="E234">
        <v>0.98320498869999995</v>
      </c>
      <c r="F234">
        <v>1.072308372</v>
      </c>
      <c r="G234">
        <v>0.94858195160000003</v>
      </c>
      <c r="H234">
        <v>0.96935307739999998</v>
      </c>
      <c r="I234">
        <v>1.0793063949999999</v>
      </c>
      <c r="J234">
        <v>1.2072007140000001</v>
      </c>
      <c r="K234">
        <v>1.211747683</v>
      </c>
      <c r="L234">
        <v>1.1298369290000001</v>
      </c>
      <c r="M234">
        <v>0.97451455819999999</v>
      </c>
      <c r="N234">
        <v>0.85244833630000005</v>
      </c>
      <c r="O234">
        <v>0.88067604030000002</v>
      </c>
      <c r="P234">
        <v>1.01952913</v>
      </c>
      <c r="Q234">
        <v>1.061840329</v>
      </c>
      <c r="R234">
        <v>1.08325026</v>
      </c>
      <c r="S234">
        <v>1.1050051940000001</v>
      </c>
      <c r="T234">
        <v>1.127175134</v>
      </c>
      <c r="U234">
        <v>1.1495165519999999</v>
      </c>
      <c r="V234">
        <v>1.1733577040000001</v>
      </c>
      <c r="W234">
        <v>1.202710682</v>
      </c>
      <c r="X234">
        <v>1.2340925330000001</v>
      </c>
      <c r="Y234">
        <v>1.2604219430000001</v>
      </c>
      <c r="Z234">
        <v>1.2869082919999999</v>
      </c>
      <c r="AA234">
        <v>1.31345836</v>
      </c>
      <c r="AB234">
        <v>1.342997343</v>
      </c>
      <c r="AC234">
        <v>1.372702249</v>
      </c>
      <c r="AD234">
        <v>1.4026918230000001</v>
      </c>
      <c r="AE234">
        <v>1.433302707</v>
      </c>
      <c r="AF234">
        <v>1.4652422860000001</v>
      </c>
      <c r="AG234">
        <v>1.4972109950000001</v>
      </c>
      <c r="AH234">
        <v>1.530000958</v>
      </c>
      <c r="AI234">
        <v>1.5637230280000001</v>
      </c>
      <c r="AJ234">
        <v>1.5981858339999999</v>
      </c>
      <c r="AK234">
        <v>1.634729082</v>
      </c>
      <c r="AL234">
        <v>1.671547203</v>
      </c>
      <c r="AM234">
        <v>1.708996524</v>
      </c>
      <c r="AN234">
        <v>1.748942537</v>
      </c>
      <c r="AO234">
        <v>1.78851453</v>
      </c>
      <c r="AP234">
        <v>1.8281870680000001</v>
      </c>
      <c r="AQ234">
        <v>1.867350265</v>
      </c>
      <c r="AR234">
        <v>1.9035133580000001</v>
      </c>
      <c r="AS234">
        <v>1.94294181</v>
      </c>
      <c r="AT234">
        <v>1.980951758</v>
      </c>
      <c r="AU234">
        <v>2.0187206199999999</v>
      </c>
      <c r="AV234">
        <v>2.0568086800000001</v>
      </c>
    </row>
    <row r="235" spans="1:48" x14ac:dyDescent="0.25">
      <c r="A235" s="35" t="s">
        <v>222</v>
      </c>
      <c r="B235">
        <v>0.96116878123798499</v>
      </c>
      <c r="C235">
        <v>0.98039215686274495</v>
      </c>
      <c r="D235">
        <v>0.9742924462</v>
      </c>
      <c r="E235">
        <v>1.0969935550000001</v>
      </c>
      <c r="F235">
        <v>1.179435996</v>
      </c>
      <c r="G235">
        <v>1.174101007</v>
      </c>
      <c r="H235">
        <v>1.1159806560000001</v>
      </c>
      <c r="I235">
        <v>1.0600259270000001</v>
      </c>
      <c r="J235">
        <v>1.0294950309999999</v>
      </c>
      <c r="K235">
        <v>1.0408648220000001</v>
      </c>
      <c r="L235">
        <v>1.0580725550000001</v>
      </c>
      <c r="M235">
        <v>1.0717900060000001</v>
      </c>
      <c r="N235">
        <v>1.0594899259999999</v>
      </c>
      <c r="O235">
        <v>1.053024913</v>
      </c>
      <c r="P235">
        <v>1.0649746879999999</v>
      </c>
      <c r="Q235">
        <v>1.092124007</v>
      </c>
      <c r="R235">
        <v>1.109346723</v>
      </c>
      <c r="S235">
        <v>1.1281145720000001</v>
      </c>
      <c r="T235">
        <v>1.1480680000000001</v>
      </c>
      <c r="U235">
        <v>1.168738192</v>
      </c>
      <c r="V235">
        <v>1.1906737249999999</v>
      </c>
      <c r="W235">
        <v>1.213565102</v>
      </c>
      <c r="X235">
        <v>1.2372677590000001</v>
      </c>
      <c r="Y235">
        <v>1.261892754</v>
      </c>
      <c r="Z235">
        <v>1.2873427390000001</v>
      </c>
      <c r="AA235">
        <v>1.313991551</v>
      </c>
      <c r="AB235">
        <v>1.34155033</v>
      </c>
      <c r="AC235">
        <v>1.369865356</v>
      </c>
      <c r="AD235">
        <v>1.3986240640000001</v>
      </c>
      <c r="AE235">
        <v>1.4279627450000001</v>
      </c>
      <c r="AF235">
        <v>1.457982646</v>
      </c>
      <c r="AG235">
        <v>1.4885613</v>
      </c>
      <c r="AH235">
        <v>1.5196959050000001</v>
      </c>
      <c r="AI235">
        <v>1.5514222630000001</v>
      </c>
      <c r="AJ235">
        <v>1.5843820850000001</v>
      </c>
      <c r="AK235">
        <v>1.617447461</v>
      </c>
      <c r="AL235">
        <v>1.65179261</v>
      </c>
      <c r="AM235">
        <v>1.6863218339999999</v>
      </c>
      <c r="AN235">
        <v>1.722097478</v>
      </c>
      <c r="AO235">
        <v>1.7587105810000001</v>
      </c>
      <c r="AP235">
        <v>1.795940624</v>
      </c>
      <c r="AQ235">
        <v>1.8338511449999999</v>
      </c>
      <c r="AR235">
        <v>1.8724730519999999</v>
      </c>
      <c r="AS235">
        <v>1.911791866</v>
      </c>
      <c r="AT235">
        <v>1.9517918160000001</v>
      </c>
      <c r="AU235">
        <v>1.992454046</v>
      </c>
      <c r="AV235">
        <v>2.0339196460000002</v>
      </c>
    </row>
    <row r="236" spans="1:48" x14ac:dyDescent="0.25">
      <c r="A236" s="35" t="s">
        <v>223</v>
      </c>
      <c r="B236">
        <v>0.96116878123798499</v>
      </c>
      <c r="C236">
        <v>0.98039215686274495</v>
      </c>
      <c r="D236">
        <v>0.97148380609999996</v>
      </c>
      <c r="E236">
        <v>0.96475017630000004</v>
      </c>
      <c r="F236">
        <v>0.96630793820000005</v>
      </c>
      <c r="G236">
        <v>0.97147896710000003</v>
      </c>
      <c r="H236">
        <v>0.97844518260000002</v>
      </c>
      <c r="I236">
        <v>0.99056507859999998</v>
      </c>
      <c r="J236">
        <v>1.0018113</v>
      </c>
      <c r="K236">
        <v>1.011820368</v>
      </c>
      <c r="L236">
        <v>1.0213230360000001</v>
      </c>
      <c r="M236">
        <v>1.0346286579999999</v>
      </c>
      <c r="N236">
        <v>1.047765117</v>
      </c>
      <c r="O236">
        <v>1.065886823</v>
      </c>
      <c r="P236">
        <v>1.0898351390000001</v>
      </c>
      <c r="Q236">
        <v>1.1286032459999999</v>
      </c>
      <c r="R236">
        <v>1.148842857</v>
      </c>
      <c r="S236">
        <v>1.1691839980000001</v>
      </c>
      <c r="T236">
        <v>1.190419669</v>
      </c>
      <c r="U236">
        <v>1.2105457550000001</v>
      </c>
      <c r="V236">
        <v>1.231429404</v>
      </c>
      <c r="W236">
        <v>1.284437303</v>
      </c>
      <c r="X236">
        <v>1.3529639389999999</v>
      </c>
      <c r="Y236">
        <v>1.3886831690000001</v>
      </c>
      <c r="Z236">
        <v>1.420271364</v>
      </c>
      <c r="AA236">
        <v>1.446476807</v>
      </c>
      <c r="AB236">
        <v>1.476539179</v>
      </c>
      <c r="AC236">
        <v>1.505435979</v>
      </c>
      <c r="AD236">
        <v>1.5343144950000001</v>
      </c>
      <c r="AE236">
        <v>1.5649945620000001</v>
      </c>
      <c r="AF236">
        <v>1.598974519</v>
      </c>
      <c r="AG236">
        <v>1.622290571</v>
      </c>
      <c r="AH236">
        <v>1.64398124</v>
      </c>
      <c r="AI236">
        <v>1.677186353</v>
      </c>
      <c r="AJ236">
        <v>1.70971571</v>
      </c>
      <c r="AK236">
        <v>1.7425709599999999</v>
      </c>
      <c r="AL236">
        <v>1.7810591739999999</v>
      </c>
      <c r="AM236">
        <v>1.817321277</v>
      </c>
      <c r="AN236">
        <v>1.852487504</v>
      </c>
      <c r="AO236">
        <v>1.8865346140000001</v>
      </c>
      <c r="AP236">
        <v>1.920194819</v>
      </c>
      <c r="AQ236">
        <v>1.9517742170000001</v>
      </c>
      <c r="AR236">
        <v>1.9947171459999999</v>
      </c>
      <c r="AS236">
        <v>2.0333570590000001</v>
      </c>
      <c r="AT236">
        <v>2.0724963870000002</v>
      </c>
      <c r="AU236">
        <v>2.1123083380000001</v>
      </c>
      <c r="AV236">
        <v>2.1530512110000002</v>
      </c>
    </row>
    <row r="237" spans="1:48" x14ac:dyDescent="0.25">
      <c r="A237" s="35" t="s">
        <v>224</v>
      </c>
      <c r="B237">
        <v>0.96116878123798499</v>
      </c>
      <c r="C237">
        <v>0.98039215686274495</v>
      </c>
      <c r="D237">
        <v>0.95085960169999995</v>
      </c>
      <c r="E237">
        <v>0.91908758369999999</v>
      </c>
      <c r="F237">
        <v>0.9319953581</v>
      </c>
      <c r="G237">
        <v>0.90818038130000001</v>
      </c>
      <c r="H237">
        <v>0.9358795432</v>
      </c>
      <c r="I237">
        <v>0.99121146559999995</v>
      </c>
      <c r="J237">
        <v>1.047958344</v>
      </c>
      <c r="K237">
        <v>1.065709281</v>
      </c>
      <c r="L237">
        <v>1.048215634</v>
      </c>
      <c r="M237">
        <v>0.99868354039999996</v>
      </c>
      <c r="N237">
        <v>0.9463775526</v>
      </c>
      <c r="O237">
        <v>0.94582365690000003</v>
      </c>
      <c r="P237">
        <v>0.99597393960000002</v>
      </c>
      <c r="Q237">
        <v>1.034796126</v>
      </c>
      <c r="R237">
        <v>1.0447689360000001</v>
      </c>
      <c r="S237">
        <v>1.0524218329999999</v>
      </c>
      <c r="T237">
        <v>1.0646554640000001</v>
      </c>
      <c r="U237">
        <v>1.077964395</v>
      </c>
      <c r="V237">
        <v>1.1012165039999999</v>
      </c>
      <c r="W237">
        <v>1.130847009</v>
      </c>
      <c r="X237">
        <v>1.152775753</v>
      </c>
      <c r="Y237">
        <v>1.174606104</v>
      </c>
      <c r="Z237">
        <v>1.2017251929999999</v>
      </c>
      <c r="AA237">
        <v>1.211483994</v>
      </c>
      <c r="AB237">
        <v>1.2325581809999999</v>
      </c>
      <c r="AC237">
        <v>1.2496504239999999</v>
      </c>
      <c r="AD237">
        <v>1.267932047</v>
      </c>
      <c r="AE237">
        <v>1.286188538</v>
      </c>
      <c r="AF237">
        <v>1.3056534150000001</v>
      </c>
      <c r="AG237">
        <v>1.3231977800000001</v>
      </c>
      <c r="AH237">
        <v>1.341259333</v>
      </c>
      <c r="AI237">
        <v>1.358044711</v>
      </c>
      <c r="AJ237">
        <v>1.3739695249999999</v>
      </c>
      <c r="AK237">
        <v>1.3824983850000001</v>
      </c>
      <c r="AL237">
        <v>1.394541765</v>
      </c>
      <c r="AM237">
        <v>1.4012070780000001</v>
      </c>
      <c r="AN237">
        <v>1.4041940580000001</v>
      </c>
      <c r="AO237">
        <v>1.4031292440000001</v>
      </c>
      <c r="AP237">
        <v>1.3970726419999999</v>
      </c>
      <c r="AQ237">
        <v>1.385134351</v>
      </c>
      <c r="AR237">
        <v>1.3905185410000001</v>
      </c>
      <c r="AS237">
        <v>1.396402863</v>
      </c>
      <c r="AT237">
        <v>1.402104741</v>
      </c>
      <c r="AU237">
        <v>1.4073291809999999</v>
      </c>
      <c r="AV237">
        <v>1.4118721649999999</v>
      </c>
    </row>
    <row r="238" spans="1:48" x14ac:dyDescent="0.25">
      <c r="A238" s="35" t="s">
        <v>225</v>
      </c>
      <c r="B238">
        <v>0.96116878123798499</v>
      </c>
      <c r="C238">
        <v>0.98039215686274495</v>
      </c>
      <c r="D238">
        <v>0.97358218510000005</v>
      </c>
      <c r="E238">
        <v>0.96297452409999995</v>
      </c>
      <c r="F238">
        <v>0.96877798790000003</v>
      </c>
      <c r="G238">
        <v>0.96527991170000005</v>
      </c>
      <c r="H238">
        <v>0.98863957729999996</v>
      </c>
      <c r="I238">
        <v>1.0155559030000001</v>
      </c>
      <c r="J238">
        <v>1.0405988820000001</v>
      </c>
      <c r="K238">
        <v>1.052294042</v>
      </c>
      <c r="L238">
        <v>1.0500086870000001</v>
      </c>
      <c r="M238">
        <v>1.0398236750000001</v>
      </c>
      <c r="N238">
        <v>1.067449044</v>
      </c>
      <c r="O238">
        <v>1.1188889580000001</v>
      </c>
      <c r="P238">
        <v>1.179469329</v>
      </c>
      <c r="Q238">
        <v>1.249006917</v>
      </c>
      <c r="R238">
        <v>1.2749023610000001</v>
      </c>
      <c r="S238">
        <v>1.2976571910000001</v>
      </c>
      <c r="T238">
        <v>1.311236069</v>
      </c>
      <c r="U238">
        <v>1.3135185760000001</v>
      </c>
      <c r="V238">
        <v>1.322254738</v>
      </c>
      <c r="W238">
        <v>1.3519111589999999</v>
      </c>
      <c r="X238">
        <v>1.396659885</v>
      </c>
      <c r="Y238">
        <v>1.4133938070000001</v>
      </c>
      <c r="Z238">
        <v>1.43052099</v>
      </c>
      <c r="AA238">
        <v>1.4438011909999999</v>
      </c>
      <c r="AB238">
        <v>1.4609417870000001</v>
      </c>
      <c r="AC238">
        <v>1.4659334310000001</v>
      </c>
      <c r="AD238">
        <v>1.469499441</v>
      </c>
      <c r="AE238">
        <v>1.472537465</v>
      </c>
      <c r="AF238">
        <v>1.4855831070000001</v>
      </c>
      <c r="AG238">
        <v>1.4948187129999999</v>
      </c>
      <c r="AH238">
        <v>1.501556396</v>
      </c>
      <c r="AI238">
        <v>1.5107665729999999</v>
      </c>
      <c r="AJ238">
        <v>1.5192499939999999</v>
      </c>
      <c r="AK238">
        <v>1.5493987730000001</v>
      </c>
      <c r="AL238">
        <v>1.58207389</v>
      </c>
      <c r="AM238">
        <v>1.5535579690000001</v>
      </c>
      <c r="AN238">
        <v>1.5724864270000001</v>
      </c>
      <c r="AO238">
        <v>1.5701791380000001</v>
      </c>
      <c r="AP238">
        <v>1.5567116059999999</v>
      </c>
      <c r="AQ238">
        <v>1.5346781599999999</v>
      </c>
      <c r="AR238">
        <v>1.523573176</v>
      </c>
      <c r="AS238">
        <v>1.527923616</v>
      </c>
      <c r="AT238">
        <v>1.5420797909999999</v>
      </c>
      <c r="AU238">
        <v>1.4878507169999999</v>
      </c>
      <c r="AV238">
        <v>1.494102228</v>
      </c>
    </row>
    <row r="239" spans="1:48" x14ac:dyDescent="0.25">
      <c r="A239" s="35" t="s">
        <v>226</v>
      </c>
      <c r="B239">
        <v>0.96116878123798499</v>
      </c>
      <c r="C239">
        <v>0.98039215686274495</v>
      </c>
      <c r="D239">
        <v>0.97794479550000002</v>
      </c>
      <c r="E239">
        <v>0.94740813840000004</v>
      </c>
      <c r="F239">
        <v>1.0244706779999999</v>
      </c>
      <c r="G239">
        <v>1.0176436440000001</v>
      </c>
      <c r="H239">
        <v>1.069962818</v>
      </c>
      <c r="I239">
        <v>1.16278693</v>
      </c>
      <c r="J239">
        <v>1.187495398</v>
      </c>
      <c r="K239">
        <v>1.1172006750000001</v>
      </c>
      <c r="L239">
        <v>1.0697454669999999</v>
      </c>
      <c r="M239">
        <v>1.0526354090000001</v>
      </c>
      <c r="N239">
        <v>1.065910396</v>
      </c>
      <c r="O239">
        <v>1.1603107699999999</v>
      </c>
      <c r="P239">
        <v>1.2434403060000001</v>
      </c>
      <c r="Q239">
        <v>1.199769627</v>
      </c>
      <c r="R239">
        <v>1.203549365</v>
      </c>
      <c r="S239">
        <v>1.212441686</v>
      </c>
      <c r="T239">
        <v>1.224634722</v>
      </c>
      <c r="U239">
        <v>1.239138563</v>
      </c>
      <c r="V239">
        <v>1.2571400690000001</v>
      </c>
      <c r="W239">
        <v>1.286978148</v>
      </c>
      <c r="X239">
        <v>1.332407873</v>
      </c>
      <c r="Y239">
        <v>1.3609630269999999</v>
      </c>
      <c r="Z239">
        <v>1.390237642</v>
      </c>
      <c r="AA239">
        <v>1.4187449219999999</v>
      </c>
      <c r="AB239">
        <v>1.4499192860000001</v>
      </c>
      <c r="AC239">
        <v>1.479292405</v>
      </c>
      <c r="AD239">
        <v>1.5088475939999999</v>
      </c>
      <c r="AE239">
        <v>1.5390734960000001</v>
      </c>
      <c r="AF239">
        <v>1.571463708</v>
      </c>
      <c r="AG239">
        <v>1.602571502</v>
      </c>
      <c r="AH239">
        <v>1.6332629700000001</v>
      </c>
      <c r="AI239">
        <v>1.665939861</v>
      </c>
      <c r="AJ239">
        <v>1.698850199</v>
      </c>
      <c r="AK239">
        <v>1.732051607</v>
      </c>
      <c r="AL239">
        <v>1.768669933</v>
      </c>
      <c r="AM239">
        <v>1.7919926960000001</v>
      </c>
      <c r="AN239">
        <v>1.8142201840000001</v>
      </c>
      <c r="AO239">
        <v>1.8354878210000001</v>
      </c>
      <c r="AP239">
        <v>1.8558353350000001</v>
      </c>
      <c r="AQ239">
        <v>1.8754466030000001</v>
      </c>
      <c r="AR239">
        <v>1.9023362660000001</v>
      </c>
      <c r="AS239">
        <v>1.929632985</v>
      </c>
      <c r="AT239">
        <v>1.9574118250000001</v>
      </c>
      <c r="AU239">
        <v>1.9857289760000001</v>
      </c>
      <c r="AV239">
        <v>2.0147222970000001</v>
      </c>
    </row>
    <row r="240" spans="1:48" x14ac:dyDescent="0.25">
      <c r="A240" s="35" t="s">
        <v>227</v>
      </c>
      <c r="B240">
        <v>0.96116878123798499</v>
      </c>
      <c r="C240">
        <v>0.98039215686274495</v>
      </c>
      <c r="D240">
        <v>0.94083221880000001</v>
      </c>
      <c r="E240">
        <v>1.120346445</v>
      </c>
      <c r="F240">
        <v>1.208955735</v>
      </c>
      <c r="G240">
        <v>1.1488795110000001</v>
      </c>
      <c r="H240">
        <v>1.0411187820000001</v>
      </c>
      <c r="I240">
        <v>0.96614844619999996</v>
      </c>
      <c r="J240">
        <v>0.93317829480000003</v>
      </c>
      <c r="K240">
        <v>0.93277934730000001</v>
      </c>
      <c r="L240">
        <v>0.94341010749999998</v>
      </c>
      <c r="M240">
        <v>0.95229839679999995</v>
      </c>
      <c r="N240">
        <v>0.99743050840000003</v>
      </c>
      <c r="O240">
        <v>1.045712969</v>
      </c>
      <c r="P240">
        <v>1.0724732779999999</v>
      </c>
      <c r="Q240">
        <v>1.098756187</v>
      </c>
      <c r="R240">
        <v>1.12257228</v>
      </c>
      <c r="S240">
        <v>1.131126122</v>
      </c>
      <c r="T240">
        <v>1.148346624</v>
      </c>
      <c r="U240">
        <v>1.1570558200000001</v>
      </c>
      <c r="V240">
        <v>1.1866037460000001</v>
      </c>
      <c r="W240">
        <v>1.2372962670000001</v>
      </c>
      <c r="X240">
        <v>1.2713407249999999</v>
      </c>
      <c r="Y240">
        <v>1.2968933359999999</v>
      </c>
      <c r="Z240">
        <v>1.323770044</v>
      </c>
      <c r="AA240">
        <v>1.3491087900000001</v>
      </c>
      <c r="AB240">
        <v>1.377389515</v>
      </c>
      <c r="AC240">
        <v>1.406845398</v>
      </c>
      <c r="AD240">
        <v>1.4407394179999999</v>
      </c>
      <c r="AE240">
        <v>1.4722136649999999</v>
      </c>
      <c r="AF240">
        <v>1.5068281509999999</v>
      </c>
      <c r="AG240">
        <v>1.5348166649999999</v>
      </c>
      <c r="AH240">
        <v>1.5609302700000001</v>
      </c>
      <c r="AI240">
        <v>1.590436052</v>
      </c>
      <c r="AJ240">
        <v>1.6207618420000001</v>
      </c>
      <c r="AK240">
        <v>1.6513867799999999</v>
      </c>
      <c r="AL240">
        <v>1.688064848</v>
      </c>
      <c r="AM240">
        <v>1.7198607589999999</v>
      </c>
      <c r="AN240">
        <v>1.753180457</v>
      </c>
      <c r="AO240">
        <v>1.7886744029999999</v>
      </c>
      <c r="AP240">
        <v>1.825164424</v>
      </c>
      <c r="AQ240">
        <v>1.86252591</v>
      </c>
      <c r="AR240">
        <v>1.901993163</v>
      </c>
      <c r="AS240">
        <v>1.9414039030000001</v>
      </c>
      <c r="AT240">
        <v>1.98089648</v>
      </c>
      <c r="AU240">
        <v>2.0213538230000001</v>
      </c>
      <c r="AV240">
        <v>2.0626577359999998</v>
      </c>
    </row>
    <row r="241" spans="1:48" x14ac:dyDescent="0.25">
      <c r="A241" s="35" t="s">
        <v>228</v>
      </c>
      <c r="B241">
        <v>0.96116878123798499</v>
      </c>
      <c r="C241">
        <v>0.98039215686274495</v>
      </c>
      <c r="D241">
        <v>0.94922433490000002</v>
      </c>
      <c r="E241">
        <v>1.0146407019999999</v>
      </c>
      <c r="F241">
        <v>1.0854520489999999</v>
      </c>
      <c r="G241">
        <v>1.1093721780000001</v>
      </c>
      <c r="H241">
        <v>1.1046139429999999</v>
      </c>
      <c r="I241">
        <v>1.095421231</v>
      </c>
      <c r="J241">
        <v>1.0608295569999999</v>
      </c>
      <c r="K241">
        <v>1.047332591</v>
      </c>
      <c r="L241">
        <v>1.0511546199999999</v>
      </c>
      <c r="M241">
        <v>1.0949599050000001</v>
      </c>
      <c r="N241">
        <v>1.0347163450000001</v>
      </c>
      <c r="O241">
        <v>1.0290525020000001</v>
      </c>
      <c r="P241">
        <v>1.0406911830000001</v>
      </c>
      <c r="Q241">
        <v>1.072481469</v>
      </c>
      <c r="R241">
        <v>1.0837505869999999</v>
      </c>
      <c r="S241">
        <v>1.08221295</v>
      </c>
      <c r="T241">
        <v>1.094204723</v>
      </c>
      <c r="U241">
        <v>1.051725574</v>
      </c>
      <c r="V241">
        <v>1.212666037</v>
      </c>
      <c r="W241">
        <v>1.1714427549999999</v>
      </c>
      <c r="X241">
        <v>1.196931309</v>
      </c>
      <c r="Y241">
        <v>1.219280293</v>
      </c>
      <c r="Z241">
        <v>1.2425135869999999</v>
      </c>
      <c r="AA241">
        <v>1.2655773779999999</v>
      </c>
      <c r="AB241">
        <v>1.290520103</v>
      </c>
      <c r="AC241">
        <v>1.312409036</v>
      </c>
      <c r="AD241">
        <v>1.335263461</v>
      </c>
      <c r="AE241">
        <v>1.358218285</v>
      </c>
      <c r="AF241">
        <v>1.383105563</v>
      </c>
      <c r="AG241">
        <v>1.405294166</v>
      </c>
      <c r="AH241">
        <v>1.4264726249999999</v>
      </c>
      <c r="AI241">
        <v>1.4495432029999999</v>
      </c>
      <c r="AJ241">
        <v>1.474910803</v>
      </c>
      <c r="AK241">
        <v>1.5008046829999999</v>
      </c>
      <c r="AL241">
        <v>1.531869293</v>
      </c>
      <c r="AM241">
        <v>1.559043653</v>
      </c>
      <c r="AN241">
        <v>1.587359245</v>
      </c>
      <c r="AO241">
        <v>1.618062729</v>
      </c>
      <c r="AP241">
        <v>1.6497116759999999</v>
      </c>
      <c r="AQ241">
        <v>1.6822252820000001</v>
      </c>
      <c r="AR241">
        <v>1.7134216689999999</v>
      </c>
      <c r="AS241">
        <v>1.7440342639999999</v>
      </c>
      <c r="AT241">
        <v>1.774908162</v>
      </c>
      <c r="AU241">
        <v>1.8106848390000001</v>
      </c>
      <c r="AV241">
        <v>1.847719283</v>
      </c>
    </row>
    <row r="242" spans="1:48" x14ac:dyDescent="0.25">
      <c r="A242" s="35" t="s">
        <v>229</v>
      </c>
      <c r="B242">
        <v>0.96116878123798499</v>
      </c>
      <c r="C242">
        <v>0.98039215686274495</v>
      </c>
      <c r="D242">
        <v>0.96969950059999999</v>
      </c>
      <c r="E242">
        <v>0.95425065440000001</v>
      </c>
      <c r="F242">
        <v>0.94579202650000005</v>
      </c>
      <c r="G242">
        <v>0.94465077980000001</v>
      </c>
      <c r="H242">
        <v>0.94825314989999998</v>
      </c>
      <c r="I242">
        <v>0.96288535060000002</v>
      </c>
      <c r="J242">
        <v>0.97826724549999999</v>
      </c>
      <c r="K242">
        <v>0.99044846580000001</v>
      </c>
      <c r="L242">
        <v>0.99908916469999998</v>
      </c>
      <c r="M242">
        <v>1.0071176150000001</v>
      </c>
      <c r="N242">
        <v>1.05704384</v>
      </c>
      <c r="O242">
        <v>1.119195487</v>
      </c>
      <c r="P242">
        <v>1.165951328</v>
      </c>
      <c r="Q242">
        <v>1.212933786</v>
      </c>
      <c r="R242">
        <v>1.2440692689999999</v>
      </c>
      <c r="S242">
        <v>1.278183318</v>
      </c>
      <c r="T242">
        <v>1.3107349559999999</v>
      </c>
      <c r="U242">
        <v>1.3420168809999999</v>
      </c>
      <c r="V242">
        <v>1.3820380050000001</v>
      </c>
      <c r="W242">
        <v>1.4417292420000001</v>
      </c>
      <c r="X242">
        <v>1.51638194</v>
      </c>
      <c r="Y242">
        <v>1.559326097</v>
      </c>
      <c r="Z242">
        <v>1.5981306909999999</v>
      </c>
      <c r="AA242">
        <v>1.629996298</v>
      </c>
      <c r="AB242">
        <v>1.665461928</v>
      </c>
      <c r="AC242">
        <v>1.696065935</v>
      </c>
      <c r="AD242">
        <v>1.7298642449999999</v>
      </c>
      <c r="AE242">
        <v>1.7642884919999999</v>
      </c>
      <c r="AF242">
        <v>1.8089219240000001</v>
      </c>
      <c r="AG242">
        <v>1.83919502</v>
      </c>
      <c r="AH242">
        <v>1.86259102</v>
      </c>
      <c r="AI242">
        <v>1.895930194</v>
      </c>
      <c r="AJ242">
        <v>1.930257755</v>
      </c>
      <c r="AK242">
        <v>1.9647011569999999</v>
      </c>
      <c r="AL242">
        <v>2.0069679150000002</v>
      </c>
      <c r="AM242">
        <v>2.0427471499999998</v>
      </c>
      <c r="AN242">
        <v>2.0814068809999999</v>
      </c>
      <c r="AO242">
        <v>2.1209725050000001</v>
      </c>
      <c r="AP242">
        <v>2.161200687</v>
      </c>
      <c r="AQ242">
        <v>2.2020537519999999</v>
      </c>
      <c r="AR242">
        <v>2.2451752969999998</v>
      </c>
      <c r="AS242">
        <v>2.2873356440000001</v>
      </c>
      <c r="AT242">
        <v>2.3302834809999999</v>
      </c>
      <c r="AU242">
        <v>2.3742113960000002</v>
      </c>
      <c r="AV242">
        <v>2.4191976660000001</v>
      </c>
    </row>
    <row r="243" spans="1:48" x14ac:dyDescent="0.25">
      <c r="A243" s="35" t="s">
        <v>230</v>
      </c>
      <c r="B243">
        <v>0.96116878123798499</v>
      </c>
      <c r="C243">
        <v>0.98039215686274495</v>
      </c>
      <c r="D243">
        <v>0.94578046400000004</v>
      </c>
      <c r="E243">
        <v>0.96401209830000001</v>
      </c>
      <c r="F243">
        <v>1.0064903359999999</v>
      </c>
      <c r="G243">
        <v>1.0109725919999999</v>
      </c>
      <c r="H243">
        <v>1.0076594080000001</v>
      </c>
      <c r="I243">
        <v>1.020742619</v>
      </c>
      <c r="J243">
        <v>1.0458960399999999</v>
      </c>
      <c r="K243">
        <v>1.0615107669999999</v>
      </c>
      <c r="L243">
        <v>1.057335878</v>
      </c>
      <c r="M243">
        <v>1.038018028</v>
      </c>
      <c r="N243">
        <v>0.97352121199999997</v>
      </c>
      <c r="O243">
        <v>0.94084406279999999</v>
      </c>
      <c r="P243">
        <v>0.96107343290000002</v>
      </c>
      <c r="Q243">
        <v>1.011082781</v>
      </c>
      <c r="R243">
        <v>1.0227407209999999</v>
      </c>
      <c r="S243">
        <v>1.02871639</v>
      </c>
      <c r="T243">
        <v>1.0399391710000001</v>
      </c>
      <c r="U243">
        <v>1.047704513</v>
      </c>
      <c r="V243">
        <v>1.059077072</v>
      </c>
      <c r="W243">
        <v>1.085438559</v>
      </c>
      <c r="X243">
        <v>1.111158442</v>
      </c>
      <c r="Y243">
        <v>1.1288188779999999</v>
      </c>
      <c r="Z243">
        <v>1.1475588139999999</v>
      </c>
      <c r="AA243">
        <v>1.165126922</v>
      </c>
      <c r="AB243">
        <v>1.1849214239999999</v>
      </c>
      <c r="AC243">
        <v>1.2095623630000001</v>
      </c>
      <c r="AD243">
        <v>1.2353811240000001</v>
      </c>
      <c r="AE243">
        <v>1.261725151</v>
      </c>
      <c r="AF243">
        <v>1.2905136989999999</v>
      </c>
      <c r="AG243">
        <v>1.3179530930000001</v>
      </c>
      <c r="AH243">
        <v>1.3431266959999999</v>
      </c>
      <c r="AI243">
        <v>1.369669319</v>
      </c>
      <c r="AJ243">
        <v>1.3969538480000001</v>
      </c>
      <c r="AK243">
        <v>1.4280871559999999</v>
      </c>
      <c r="AL243">
        <v>1.4623303430000001</v>
      </c>
      <c r="AM243">
        <v>1.4890319999999999</v>
      </c>
      <c r="AN243">
        <v>1.5175586590000001</v>
      </c>
      <c r="AO243">
        <v>1.5473648550000001</v>
      </c>
      <c r="AP243">
        <v>1.577684335</v>
      </c>
      <c r="AQ243">
        <v>1.6086212980000001</v>
      </c>
      <c r="AR243">
        <v>1.6438873279999999</v>
      </c>
      <c r="AS243">
        <v>1.6788146070000001</v>
      </c>
      <c r="AT243">
        <v>1.71428172</v>
      </c>
      <c r="AU243">
        <v>1.750645698</v>
      </c>
      <c r="AV243">
        <v>1.7878218029999999</v>
      </c>
    </row>
    <row r="244" spans="1:48" x14ac:dyDescent="0.25">
      <c r="A244" s="35" t="s">
        <v>231</v>
      </c>
      <c r="B244">
        <v>0.96116878123798499</v>
      </c>
      <c r="C244">
        <v>0.98039215686274495</v>
      </c>
      <c r="D244">
        <v>0.96864410209999996</v>
      </c>
      <c r="E244">
        <v>0.94304820060000005</v>
      </c>
      <c r="F244">
        <v>0.99687552570000004</v>
      </c>
      <c r="G244">
        <v>0.91146570969999996</v>
      </c>
      <c r="H244">
        <v>0.91288266730000001</v>
      </c>
      <c r="I244">
        <v>0.98381609209999998</v>
      </c>
      <c r="J244">
        <v>1.083463517</v>
      </c>
      <c r="K244">
        <v>1.0925443880000001</v>
      </c>
      <c r="L244">
        <v>1.027738528</v>
      </c>
      <c r="M244">
        <v>0.91283328159999999</v>
      </c>
      <c r="N244">
        <v>0.8213480501</v>
      </c>
      <c r="O244">
        <v>0.84603969580000005</v>
      </c>
      <c r="P244">
        <v>0.96152834190000003</v>
      </c>
      <c r="Q244">
        <v>1.030324099</v>
      </c>
      <c r="R244">
        <v>1.0554683979999999</v>
      </c>
      <c r="S244">
        <v>1.0797809739999999</v>
      </c>
      <c r="T244">
        <v>1.1031935850000001</v>
      </c>
      <c r="U244">
        <v>1.1224260189999999</v>
      </c>
      <c r="V244">
        <v>1.143317736</v>
      </c>
      <c r="W244">
        <v>1.193616376</v>
      </c>
      <c r="X244">
        <v>1.256482264</v>
      </c>
      <c r="Y244">
        <v>1.282887761</v>
      </c>
      <c r="Z244">
        <v>1.30982804</v>
      </c>
      <c r="AA244">
        <v>1.334782433</v>
      </c>
      <c r="AB244">
        <v>1.3659278290000001</v>
      </c>
      <c r="AC244">
        <v>1.397050814</v>
      </c>
      <c r="AD244">
        <v>1.4279329409999999</v>
      </c>
      <c r="AE244">
        <v>1.462362267</v>
      </c>
      <c r="AF244">
        <v>1.4962240449999999</v>
      </c>
      <c r="AG244">
        <v>1.5287463990000001</v>
      </c>
      <c r="AH244">
        <v>1.560324166</v>
      </c>
      <c r="AI244">
        <v>1.594195751</v>
      </c>
      <c r="AJ244">
        <v>1.627494013</v>
      </c>
      <c r="AK244">
        <v>1.667646256</v>
      </c>
      <c r="AL244">
        <v>1.718244001</v>
      </c>
      <c r="AM244">
        <v>1.7508889219999999</v>
      </c>
      <c r="AN244">
        <v>1.779967233</v>
      </c>
      <c r="AO244">
        <v>1.816576505</v>
      </c>
      <c r="AP244">
        <v>1.8570446089999999</v>
      </c>
      <c r="AQ244">
        <v>1.9005102760000001</v>
      </c>
      <c r="AR244">
        <v>1.9500439549999999</v>
      </c>
      <c r="AS244">
        <v>1.9994199829999999</v>
      </c>
      <c r="AT244">
        <v>2.0417754220000002</v>
      </c>
      <c r="AU244">
        <v>2.0821043459999999</v>
      </c>
      <c r="AV244">
        <v>2.1225781239999999</v>
      </c>
    </row>
    <row r="245" spans="1:48" x14ac:dyDescent="0.25">
      <c r="A245" s="35" t="s">
        <v>232</v>
      </c>
      <c r="B245">
        <v>0.96116878123798499</v>
      </c>
      <c r="C245">
        <v>0.98039215686274495</v>
      </c>
      <c r="D245">
        <v>0.97661775790000005</v>
      </c>
      <c r="E245">
        <v>1.0617068009999999</v>
      </c>
      <c r="F245">
        <v>1.1180114779999999</v>
      </c>
      <c r="G245">
        <v>1.0871426609999999</v>
      </c>
      <c r="H245">
        <v>0.99883926109999999</v>
      </c>
      <c r="I245">
        <v>0.91379931530000003</v>
      </c>
      <c r="J245">
        <v>0.852594615</v>
      </c>
      <c r="K245">
        <v>0.81095921270000004</v>
      </c>
      <c r="L245">
        <v>0.7820416416</v>
      </c>
      <c r="M245">
        <v>0.75783811430000003</v>
      </c>
      <c r="N245">
        <v>0.742072285</v>
      </c>
      <c r="O245">
        <v>0.73467400329999999</v>
      </c>
      <c r="P245">
        <v>0.73292787930000003</v>
      </c>
      <c r="Q245">
        <v>0.72877311040000003</v>
      </c>
      <c r="R245">
        <v>0.75338880789999996</v>
      </c>
      <c r="S245">
        <v>0.77748935249999995</v>
      </c>
      <c r="T245">
        <v>0.79027694339999999</v>
      </c>
      <c r="U245">
        <v>0.70758014599999997</v>
      </c>
      <c r="V245">
        <v>0.69699409769999998</v>
      </c>
      <c r="W245">
        <v>0.69168805879999995</v>
      </c>
      <c r="X245">
        <v>0.69485249010000005</v>
      </c>
      <c r="Y245">
        <v>0.70132542929999997</v>
      </c>
      <c r="Z245">
        <v>0.70929140530000001</v>
      </c>
      <c r="AA245">
        <v>0.71691976739999996</v>
      </c>
      <c r="AB245">
        <v>0.72361084180000002</v>
      </c>
      <c r="AC245">
        <v>0.73705591380000002</v>
      </c>
      <c r="AD245">
        <v>0.75991752690000003</v>
      </c>
      <c r="AE245">
        <v>0.78264226589999997</v>
      </c>
      <c r="AF245">
        <v>0.80261130300000005</v>
      </c>
      <c r="AG245">
        <v>0.81865673800000005</v>
      </c>
      <c r="AH245">
        <v>0.83677767420000004</v>
      </c>
      <c r="AI245">
        <v>0.85733927870000004</v>
      </c>
      <c r="AJ245">
        <v>0.8781965585</v>
      </c>
      <c r="AK245">
        <v>0.88763507770000005</v>
      </c>
      <c r="AL245">
        <v>0.87249768530000005</v>
      </c>
      <c r="AM245">
        <v>0.87911350180000003</v>
      </c>
      <c r="AN245">
        <v>0.91674699599999998</v>
      </c>
      <c r="AO245">
        <v>0.95240803249999995</v>
      </c>
      <c r="AP245">
        <v>0.98526207519999998</v>
      </c>
      <c r="AQ245">
        <v>1.0173519040000001</v>
      </c>
      <c r="AR245">
        <v>1.042455916</v>
      </c>
      <c r="AS245">
        <v>1.048679261</v>
      </c>
      <c r="AT245">
        <v>1.052304012</v>
      </c>
      <c r="AU245">
        <v>1.0540224540000001</v>
      </c>
      <c r="AV245">
        <v>1.051960682</v>
      </c>
    </row>
    <row r="246" spans="1:48" x14ac:dyDescent="0.25">
      <c r="A246" s="35" t="s">
        <v>233</v>
      </c>
      <c r="B246">
        <v>0.96116878123798499</v>
      </c>
      <c r="C246">
        <v>0.98039215686274495</v>
      </c>
      <c r="D246">
        <v>0.95636878729999997</v>
      </c>
      <c r="E246">
        <v>0.94164174430000003</v>
      </c>
      <c r="F246">
        <v>0.94284876100000004</v>
      </c>
      <c r="G246">
        <v>0.95005575779999996</v>
      </c>
      <c r="H246">
        <v>0.95060287389999998</v>
      </c>
      <c r="I246">
        <v>0.94299743650000001</v>
      </c>
      <c r="J246">
        <v>0.93127608129999995</v>
      </c>
      <c r="K246">
        <v>0.92069037450000002</v>
      </c>
      <c r="L246">
        <v>0.91427544080000001</v>
      </c>
      <c r="M246">
        <v>0.91018546779999998</v>
      </c>
      <c r="N246">
        <v>1.039043116</v>
      </c>
      <c r="O246">
        <v>1.142798647</v>
      </c>
      <c r="P246">
        <v>1.150075513</v>
      </c>
      <c r="Q246">
        <v>1.099084384</v>
      </c>
      <c r="R246">
        <v>1.1588603340000001</v>
      </c>
      <c r="S246">
        <v>1.2333140680000001</v>
      </c>
      <c r="T246">
        <v>1.272914817</v>
      </c>
      <c r="U246">
        <v>1.270810421</v>
      </c>
      <c r="V246">
        <v>1.2921898709999999</v>
      </c>
      <c r="W246">
        <v>1.3086359320000001</v>
      </c>
      <c r="X246">
        <v>1.339161917</v>
      </c>
      <c r="Y246">
        <v>1.38040933</v>
      </c>
      <c r="Z246">
        <v>1.413755308</v>
      </c>
      <c r="AA246">
        <v>1.4446979129999999</v>
      </c>
      <c r="AB246">
        <v>1.473036019</v>
      </c>
      <c r="AC246">
        <v>1.5055960079999999</v>
      </c>
      <c r="AD246">
        <v>1.5461325370000001</v>
      </c>
      <c r="AE246">
        <v>1.5830852019999999</v>
      </c>
      <c r="AF246">
        <v>1.619200177</v>
      </c>
      <c r="AG246">
        <v>1.653997036</v>
      </c>
      <c r="AH246">
        <v>1.6905932299999999</v>
      </c>
      <c r="AI246">
        <v>1.730242871</v>
      </c>
      <c r="AJ246">
        <v>1.76938704</v>
      </c>
      <c r="AK246">
        <v>1.8081556889999999</v>
      </c>
      <c r="AL246">
        <v>1.8447351700000001</v>
      </c>
      <c r="AM246">
        <v>1.8827797369999999</v>
      </c>
      <c r="AN246">
        <v>1.92435896</v>
      </c>
      <c r="AO246">
        <v>1.9663880920000001</v>
      </c>
      <c r="AP246">
        <v>2.0085846350000001</v>
      </c>
      <c r="AQ246">
        <v>2.051245116</v>
      </c>
      <c r="AR246">
        <v>2.0942468170000001</v>
      </c>
      <c r="AS246">
        <v>2.1365850709999998</v>
      </c>
      <c r="AT246">
        <v>2.1796536519999998</v>
      </c>
      <c r="AU246">
        <v>2.223834563</v>
      </c>
      <c r="AV246">
        <v>2.269076799</v>
      </c>
    </row>
    <row r="247" spans="1:48" x14ac:dyDescent="0.25">
      <c r="A247" s="35" t="s">
        <v>234</v>
      </c>
      <c r="B247">
        <v>0.96116878123798499</v>
      </c>
      <c r="C247">
        <v>0.98039215686274495</v>
      </c>
      <c r="D247">
        <v>0.94444912790000002</v>
      </c>
      <c r="E247">
        <v>0.92610575049999999</v>
      </c>
      <c r="F247">
        <v>0.93196355939999997</v>
      </c>
      <c r="G247">
        <v>0.94899738010000001</v>
      </c>
      <c r="H247">
        <v>0.95568883189999998</v>
      </c>
      <c r="I247">
        <v>0.9665031221</v>
      </c>
      <c r="J247">
        <v>0.97915002520000005</v>
      </c>
      <c r="K247">
        <v>0.987105711</v>
      </c>
      <c r="L247">
        <v>0.99131745439999996</v>
      </c>
      <c r="M247">
        <v>0.99325536839999995</v>
      </c>
      <c r="N247">
        <v>1.070495186</v>
      </c>
      <c r="O247">
        <v>1.1788816630000001</v>
      </c>
      <c r="P247">
        <v>1.2430588979999999</v>
      </c>
      <c r="Q247">
        <v>1.2450007649999999</v>
      </c>
      <c r="R247">
        <v>1.3130020499999999</v>
      </c>
      <c r="S247">
        <v>1.4154029319999999</v>
      </c>
      <c r="T247">
        <v>1.4663844939999999</v>
      </c>
      <c r="U247">
        <v>1.455605781</v>
      </c>
      <c r="V247">
        <v>1.559067362</v>
      </c>
      <c r="W247">
        <v>1.6342868610000001</v>
      </c>
      <c r="X247">
        <v>1.6351016549999999</v>
      </c>
      <c r="Y247">
        <v>1.6740895440000001</v>
      </c>
      <c r="Z247">
        <v>1.712550526</v>
      </c>
      <c r="AA247">
        <v>1.754062832</v>
      </c>
      <c r="AB247">
        <v>1.783931844</v>
      </c>
      <c r="AC247">
        <v>1.8019378619999999</v>
      </c>
      <c r="AD247">
        <v>1.834500722</v>
      </c>
      <c r="AE247">
        <v>1.8694111929999999</v>
      </c>
      <c r="AF247">
        <v>1.9138705389999999</v>
      </c>
      <c r="AG247">
        <v>1.947790066</v>
      </c>
      <c r="AH247">
        <v>1.9771594029999999</v>
      </c>
      <c r="AI247">
        <v>2.0130918520000001</v>
      </c>
      <c r="AJ247">
        <v>2.050392897</v>
      </c>
      <c r="AK247">
        <v>2.1553684400000002</v>
      </c>
      <c r="AL247">
        <v>2.253446721</v>
      </c>
      <c r="AM247">
        <v>2.2550501249999999</v>
      </c>
      <c r="AN247">
        <v>2.299076753</v>
      </c>
      <c r="AO247">
        <v>2.3466419850000002</v>
      </c>
      <c r="AP247">
        <v>2.3915143890000001</v>
      </c>
      <c r="AQ247">
        <v>2.4357619750000001</v>
      </c>
      <c r="AR247">
        <v>2.5365184369999998</v>
      </c>
      <c r="AS247">
        <v>2.6182186459999999</v>
      </c>
      <c r="AT247">
        <v>2.7066407099999998</v>
      </c>
      <c r="AU247">
        <v>2.8058898939999999</v>
      </c>
      <c r="AV247">
        <v>2.915441333</v>
      </c>
    </row>
    <row r="248" spans="1:48" x14ac:dyDescent="0.25">
      <c r="A248" s="35" t="s">
        <v>235</v>
      </c>
      <c r="B248">
        <v>0.96116878123798499</v>
      </c>
      <c r="C248">
        <v>0.98039215686274495</v>
      </c>
      <c r="D248">
        <v>0.9260641087</v>
      </c>
      <c r="E248">
        <v>0.91381131390000003</v>
      </c>
      <c r="F248">
        <v>0.93473919009999995</v>
      </c>
      <c r="G248">
        <v>0.96204231070000001</v>
      </c>
      <c r="H248">
        <v>0.97924994570000001</v>
      </c>
      <c r="I248">
        <v>0.99472121530000002</v>
      </c>
      <c r="J248">
        <v>1.002918728</v>
      </c>
      <c r="K248">
        <v>1.0090433409999999</v>
      </c>
      <c r="L248">
        <v>1.0202046090000001</v>
      </c>
      <c r="M248">
        <v>1.0350311000000001</v>
      </c>
      <c r="N248">
        <v>1.0938268229999999</v>
      </c>
      <c r="O248">
        <v>1.164643023</v>
      </c>
      <c r="P248">
        <v>1.205048508</v>
      </c>
      <c r="Q248">
        <v>1.2158332940000001</v>
      </c>
      <c r="R248">
        <v>1.299590558</v>
      </c>
      <c r="S248">
        <v>1.393719725</v>
      </c>
      <c r="T248">
        <v>1.4452976550000001</v>
      </c>
      <c r="U248">
        <v>1.2060511199999999</v>
      </c>
      <c r="V248">
        <v>1.1683668030000001</v>
      </c>
      <c r="W248">
        <v>1.1346865150000001</v>
      </c>
      <c r="X248">
        <v>1.155337855</v>
      </c>
      <c r="Y248">
        <v>1.1951752389999999</v>
      </c>
      <c r="Z248">
        <v>1.2340911880000001</v>
      </c>
      <c r="AA248">
        <v>1.2675240800000001</v>
      </c>
      <c r="AB248">
        <v>1.2982122890000001</v>
      </c>
      <c r="AC248">
        <v>1.3582593489999999</v>
      </c>
      <c r="AD248">
        <v>1.4381281880000001</v>
      </c>
      <c r="AE248">
        <v>1.5092624210000001</v>
      </c>
      <c r="AF248">
        <v>1.569900885</v>
      </c>
      <c r="AG248">
        <v>1.62107702</v>
      </c>
      <c r="AH248">
        <v>1.671775676</v>
      </c>
      <c r="AI248">
        <v>1.7197665099999999</v>
      </c>
      <c r="AJ248">
        <v>1.7682128459999999</v>
      </c>
      <c r="AK248">
        <v>1.8443973069999999</v>
      </c>
      <c r="AL248">
        <v>1.9038142469999999</v>
      </c>
      <c r="AM248">
        <v>1.936736617</v>
      </c>
      <c r="AN248">
        <v>2.0118567700000001</v>
      </c>
      <c r="AO248">
        <v>2.0791254349999999</v>
      </c>
      <c r="AP248">
        <v>2.1401537199999998</v>
      </c>
      <c r="AQ248">
        <v>2.1990913970000001</v>
      </c>
      <c r="AR248">
        <v>2.2566783680000002</v>
      </c>
      <c r="AS248">
        <v>2.2867137149999999</v>
      </c>
      <c r="AT248">
        <v>2.3214655629999998</v>
      </c>
      <c r="AU248">
        <v>2.3581142119999998</v>
      </c>
      <c r="AV248">
        <v>2.393564977</v>
      </c>
    </row>
    <row r="249" spans="1:48" x14ac:dyDescent="0.25">
      <c r="A249" s="35" t="s">
        <v>236</v>
      </c>
      <c r="B249">
        <v>0.96116878123798499</v>
      </c>
      <c r="C249">
        <v>0.98039215686274495</v>
      </c>
      <c r="D249">
        <v>0.91661996369999998</v>
      </c>
      <c r="E249">
        <v>0.9545520569</v>
      </c>
      <c r="F249">
        <v>1.037086628</v>
      </c>
      <c r="G249">
        <v>1.0959724900000001</v>
      </c>
      <c r="H249">
        <v>1.1067249459999999</v>
      </c>
      <c r="I249">
        <v>1.0954459510000001</v>
      </c>
      <c r="J249">
        <v>1.0763226809999999</v>
      </c>
      <c r="K249">
        <v>1.060552261</v>
      </c>
      <c r="L249">
        <v>1.053373493</v>
      </c>
      <c r="M249">
        <v>1.0495550389999999</v>
      </c>
      <c r="N249">
        <v>0.97943459619999995</v>
      </c>
      <c r="O249">
        <v>0.91118956399999995</v>
      </c>
      <c r="P249">
        <v>0.89620100030000005</v>
      </c>
      <c r="Q249">
        <v>0.92297224960000002</v>
      </c>
      <c r="R249">
        <v>0.97812023130000003</v>
      </c>
      <c r="S249">
        <v>1.0134110009999999</v>
      </c>
      <c r="T249">
        <v>1.031843445</v>
      </c>
      <c r="U249">
        <v>1.024751999</v>
      </c>
      <c r="V249">
        <v>1.0297709820000001</v>
      </c>
      <c r="W249">
        <v>1.039872962</v>
      </c>
      <c r="X249">
        <v>1.054534552</v>
      </c>
      <c r="Y249">
        <v>1.0692626649999999</v>
      </c>
      <c r="Z249">
        <v>1.0874393</v>
      </c>
      <c r="AA249">
        <v>1.1071891700000001</v>
      </c>
      <c r="AB249">
        <v>1.1257215169999999</v>
      </c>
      <c r="AC249">
        <v>1.14598288</v>
      </c>
      <c r="AD249">
        <v>1.169988094</v>
      </c>
      <c r="AE249">
        <v>1.1936727570000001</v>
      </c>
      <c r="AF249">
        <v>1.2174724640000001</v>
      </c>
      <c r="AG249">
        <v>1.240820067</v>
      </c>
      <c r="AH249">
        <v>1.2653027640000001</v>
      </c>
      <c r="AI249">
        <v>1.2909745429999999</v>
      </c>
      <c r="AJ249">
        <v>1.3172618060000001</v>
      </c>
      <c r="AK249">
        <v>1.3426317350000001</v>
      </c>
      <c r="AL249">
        <v>1.364525717</v>
      </c>
      <c r="AM249">
        <v>1.389212044</v>
      </c>
      <c r="AN249">
        <v>1.419416045</v>
      </c>
      <c r="AO249">
        <v>1.4495584340000001</v>
      </c>
      <c r="AP249">
        <v>1.4794840739999999</v>
      </c>
      <c r="AQ249">
        <v>1.5097177070000001</v>
      </c>
      <c r="AR249">
        <v>1.538144215</v>
      </c>
      <c r="AS249">
        <v>1.5617825279999999</v>
      </c>
      <c r="AT249">
        <v>1.5872901319999999</v>
      </c>
      <c r="AU249">
        <v>1.614285747</v>
      </c>
      <c r="AV249">
        <v>1.6419509480000001</v>
      </c>
    </row>
    <row r="250" spans="1:48" x14ac:dyDescent="0.25">
      <c r="A250" s="28" t="s">
        <v>626</v>
      </c>
      <c r="B250">
        <v>860.74494090987901</v>
      </c>
      <c r="C250">
        <v>864.19414955733896</v>
      </c>
      <c r="D250">
        <v>866.41646990000004</v>
      </c>
      <c r="E250">
        <v>872.517155</v>
      </c>
      <c r="F250">
        <v>860.11413889999994</v>
      </c>
      <c r="G250">
        <v>838.98763780000002</v>
      </c>
      <c r="H250">
        <v>845.93802029999995</v>
      </c>
      <c r="I250">
        <v>845.38224949999994</v>
      </c>
      <c r="J250">
        <v>842.87075279999999</v>
      </c>
      <c r="K250">
        <v>819.64716840000006</v>
      </c>
      <c r="L250">
        <v>822.08419570000001</v>
      </c>
      <c r="M250">
        <v>820.07752010000002</v>
      </c>
      <c r="N250">
        <v>801.7383916</v>
      </c>
      <c r="O250">
        <v>795.88555959999997</v>
      </c>
      <c r="P250">
        <v>785.61025470000004</v>
      </c>
      <c r="Q250">
        <v>777.57446030000006</v>
      </c>
      <c r="R250">
        <v>779.25351650000005</v>
      </c>
      <c r="S250">
        <v>780.28650140000002</v>
      </c>
      <c r="T250">
        <v>781.17925000000002</v>
      </c>
      <c r="U250">
        <v>782.89959380000005</v>
      </c>
      <c r="V250">
        <v>784.22620270000004</v>
      </c>
      <c r="W250">
        <v>784.61388090000003</v>
      </c>
      <c r="X250">
        <v>786.8192517</v>
      </c>
      <c r="Y250">
        <v>791.15971509999997</v>
      </c>
      <c r="Z250">
        <v>794.91547960000003</v>
      </c>
      <c r="AA250">
        <v>796.79749430000004</v>
      </c>
      <c r="AB250">
        <v>797.17178690000003</v>
      </c>
      <c r="AC250">
        <v>797.71018830000003</v>
      </c>
      <c r="AD250">
        <v>799.47575110000002</v>
      </c>
      <c r="AE250">
        <v>801.688582</v>
      </c>
      <c r="AF250">
        <v>803.40505689999998</v>
      </c>
      <c r="AG250">
        <v>804.53452070000003</v>
      </c>
      <c r="AH250">
        <v>805.34141539999996</v>
      </c>
      <c r="AI250">
        <v>806.2053545</v>
      </c>
      <c r="AJ250">
        <v>807.15930309999999</v>
      </c>
      <c r="AK250">
        <v>807.97048370000005</v>
      </c>
      <c r="AL250">
        <v>808.75071979999996</v>
      </c>
      <c r="AM250">
        <v>809.33313510000005</v>
      </c>
      <c r="AN250">
        <v>810.08260329999996</v>
      </c>
      <c r="AO250">
        <v>810.70836099999997</v>
      </c>
      <c r="AP250">
        <v>811.24098079999999</v>
      </c>
      <c r="AQ250">
        <v>811.59195720000002</v>
      </c>
      <c r="AR250">
        <v>811.65645089999998</v>
      </c>
      <c r="AS250">
        <v>811.44729510000002</v>
      </c>
      <c r="AT250">
        <v>811.23022900000001</v>
      </c>
      <c r="AU250">
        <v>811.2008002</v>
      </c>
      <c r="AV250">
        <v>811.25138919999995</v>
      </c>
    </row>
    <row r="251" spans="1:48" x14ac:dyDescent="0.25">
      <c r="A251" s="28" t="s">
        <v>627</v>
      </c>
      <c r="B251">
        <v>480.20966133937998</v>
      </c>
      <c r="C251">
        <v>482.13397507944597</v>
      </c>
      <c r="D251">
        <v>479.48323579999999</v>
      </c>
      <c r="E251">
        <v>482.83922560000002</v>
      </c>
      <c r="F251">
        <v>476.87247250000001</v>
      </c>
      <c r="G251">
        <v>466.16648500000002</v>
      </c>
      <c r="H251">
        <v>461.28046610000001</v>
      </c>
      <c r="I251">
        <v>464.33490790000002</v>
      </c>
      <c r="J251">
        <v>461.22250589999999</v>
      </c>
      <c r="K251">
        <v>453.91908530000001</v>
      </c>
      <c r="L251">
        <v>452.8704462</v>
      </c>
      <c r="M251">
        <v>450.64671800000002</v>
      </c>
      <c r="N251">
        <v>448.13811750000002</v>
      </c>
      <c r="O251">
        <v>452.0096681</v>
      </c>
      <c r="P251">
        <v>454.42162380000002</v>
      </c>
      <c r="Q251">
        <v>449.73722579999998</v>
      </c>
      <c r="R251">
        <v>450.64661089999998</v>
      </c>
      <c r="S251">
        <v>451.24214089999998</v>
      </c>
      <c r="T251">
        <v>451.82364430000001</v>
      </c>
      <c r="U251">
        <v>452.8477603</v>
      </c>
      <c r="V251">
        <v>453.35873959999998</v>
      </c>
      <c r="W251">
        <v>453.4113026</v>
      </c>
      <c r="X251">
        <v>454.72223819999999</v>
      </c>
      <c r="Y251">
        <v>457.63191740000002</v>
      </c>
      <c r="Z251">
        <v>460.6644723</v>
      </c>
      <c r="AA251">
        <v>462.91775100000001</v>
      </c>
      <c r="AB251">
        <v>464.31436070000001</v>
      </c>
      <c r="AC251">
        <v>465.82656730000002</v>
      </c>
      <c r="AD251">
        <v>467.41464109999998</v>
      </c>
      <c r="AE251">
        <v>469.1431154</v>
      </c>
      <c r="AF251">
        <v>470.71939680000003</v>
      </c>
      <c r="AG251">
        <v>472.00697989999998</v>
      </c>
      <c r="AH251">
        <v>473.00348320000001</v>
      </c>
      <c r="AI251">
        <v>473.8920028</v>
      </c>
      <c r="AJ251">
        <v>474.79907939999998</v>
      </c>
      <c r="AK251">
        <v>475.58429159999997</v>
      </c>
      <c r="AL251">
        <v>476.36617460000002</v>
      </c>
      <c r="AM251">
        <v>476.96939520000001</v>
      </c>
      <c r="AN251">
        <v>477.63741010000001</v>
      </c>
      <c r="AO251">
        <v>478.23218209999999</v>
      </c>
      <c r="AP251">
        <v>478.79255189999998</v>
      </c>
      <c r="AQ251">
        <v>479.27052020000002</v>
      </c>
      <c r="AR251">
        <v>479.55857350000002</v>
      </c>
      <c r="AS251">
        <v>479.60556810000003</v>
      </c>
      <c r="AT251">
        <v>479.55789679999998</v>
      </c>
      <c r="AU251">
        <v>479.57698670000002</v>
      </c>
      <c r="AV251">
        <v>479.64136250000001</v>
      </c>
    </row>
    <row r="252" spans="1:48" x14ac:dyDescent="0.25">
      <c r="A252" s="28" t="s">
        <v>628</v>
      </c>
      <c r="B252">
        <v>225.271666358262</v>
      </c>
      <c r="C252">
        <v>226.17438322908001</v>
      </c>
      <c r="D252">
        <v>226.9345371</v>
      </c>
      <c r="E252">
        <v>224.9403155</v>
      </c>
      <c r="F252">
        <v>219.18352849999999</v>
      </c>
      <c r="G252">
        <v>198.37964919999999</v>
      </c>
      <c r="H252">
        <v>196.66248849999999</v>
      </c>
      <c r="I252">
        <v>200.44619499999999</v>
      </c>
      <c r="J252">
        <v>202.48584489999999</v>
      </c>
      <c r="K252">
        <v>201.61144039999999</v>
      </c>
      <c r="L252">
        <v>202.1246878</v>
      </c>
      <c r="M252">
        <v>204.23623810000001</v>
      </c>
      <c r="N252">
        <v>209.54047829999999</v>
      </c>
      <c r="O252">
        <v>220.6225651</v>
      </c>
      <c r="P252">
        <v>227.84821500000001</v>
      </c>
      <c r="Q252">
        <v>230.53322890000001</v>
      </c>
      <c r="R252">
        <v>231.02717250000001</v>
      </c>
      <c r="S252">
        <v>231.4052725</v>
      </c>
      <c r="T252">
        <v>231.74943429999999</v>
      </c>
      <c r="U252">
        <v>232.30740689999999</v>
      </c>
      <c r="V252">
        <v>233.7560283</v>
      </c>
      <c r="W252">
        <v>235.55457079999999</v>
      </c>
      <c r="X252">
        <v>235.72681600000001</v>
      </c>
      <c r="Y252">
        <v>234.02030730000001</v>
      </c>
      <c r="Z252">
        <v>230.21629659999999</v>
      </c>
      <c r="AA252">
        <v>223.54857910000001</v>
      </c>
      <c r="AB252">
        <v>215.77315909999999</v>
      </c>
      <c r="AC252">
        <v>208.88363519999999</v>
      </c>
      <c r="AD252">
        <v>203.70860669999999</v>
      </c>
      <c r="AE252">
        <v>200.36527039999999</v>
      </c>
      <c r="AF252">
        <v>198.91260879999999</v>
      </c>
      <c r="AG252">
        <v>198.9827694</v>
      </c>
      <c r="AH252">
        <v>199.99582269999999</v>
      </c>
      <c r="AI252">
        <v>201.354859</v>
      </c>
      <c r="AJ252">
        <v>202.66194229999999</v>
      </c>
      <c r="AK252">
        <v>203.8991666</v>
      </c>
      <c r="AL252">
        <v>205.13680909999999</v>
      </c>
      <c r="AM252">
        <v>206.3305885</v>
      </c>
      <c r="AN252">
        <v>207.50148290000001</v>
      </c>
      <c r="AO252">
        <v>208.3876161</v>
      </c>
      <c r="AP252">
        <v>209.21487329999999</v>
      </c>
      <c r="AQ252">
        <v>209.9607106</v>
      </c>
      <c r="AR252">
        <v>210.5038993</v>
      </c>
      <c r="AS252">
        <v>210.99605030000001</v>
      </c>
      <c r="AT252">
        <v>211.58324339999999</v>
      </c>
      <c r="AU252">
        <v>212.15540369999999</v>
      </c>
      <c r="AV252">
        <v>212.65851319999999</v>
      </c>
    </row>
    <row r="253" spans="1:48" x14ac:dyDescent="0.25">
      <c r="A253" s="28" t="s">
        <v>629</v>
      </c>
      <c r="B253">
        <v>50.390455376682098</v>
      </c>
      <c r="C253">
        <v>50.592381854752297</v>
      </c>
      <c r="D253">
        <v>50.632960590000003</v>
      </c>
      <c r="E253">
        <v>50.605210720000002</v>
      </c>
      <c r="F253">
        <v>48.186228239999998</v>
      </c>
      <c r="G253">
        <v>41.99641578</v>
      </c>
      <c r="H253">
        <v>39.683880770000002</v>
      </c>
      <c r="I253">
        <v>42.312652870000001</v>
      </c>
      <c r="J253">
        <v>42.571336899999999</v>
      </c>
      <c r="K253">
        <v>41.150913160000002</v>
      </c>
      <c r="L253">
        <v>40.229503600000001</v>
      </c>
      <c r="M253">
        <v>39.269022769999999</v>
      </c>
      <c r="N253">
        <v>39.715451610000002</v>
      </c>
      <c r="O253">
        <v>41.275253640000003</v>
      </c>
      <c r="P253">
        <v>42.455643219999999</v>
      </c>
      <c r="Q253">
        <v>42.726656400000003</v>
      </c>
      <c r="R253">
        <v>42.82422218</v>
      </c>
      <c r="S253">
        <v>42.892921700000002</v>
      </c>
      <c r="T253">
        <v>42.947598790000001</v>
      </c>
      <c r="U253">
        <v>43.024626619999999</v>
      </c>
      <c r="V253">
        <v>43.18115366</v>
      </c>
      <c r="W253">
        <v>43.513739970000003</v>
      </c>
      <c r="X253">
        <v>44.080875349999999</v>
      </c>
      <c r="Y253">
        <v>44.789653749999999</v>
      </c>
      <c r="Z253">
        <v>45.571271760000002</v>
      </c>
      <c r="AA253">
        <v>46.393529450000003</v>
      </c>
      <c r="AB253">
        <v>47.282103229999997</v>
      </c>
      <c r="AC253">
        <v>47.914286529999998</v>
      </c>
      <c r="AD253">
        <v>47.87278096</v>
      </c>
      <c r="AE253">
        <v>47.588189960000001</v>
      </c>
      <c r="AF253">
        <v>47.321575029999998</v>
      </c>
      <c r="AG253">
        <v>47.088327620000001</v>
      </c>
      <c r="AH253">
        <v>46.856905509999997</v>
      </c>
      <c r="AI253">
        <v>46.613000149999998</v>
      </c>
      <c r="AJ253">
        <v>46.347830160000001</v>
      </c>
      <c r="AK253">
        <v>46.074794169999997</v>
      </c>
      <c r="AL253">
        <v>45.801996219999999</v>
      </c>
      <c r="AM253">
        <v>45.49776713</v>
      </c>
      <c r="AN253">
        <v>45.21194843</v>
      </c>
      <c r="AO253">
        <v>44.912240590000003</v>
      </c>
      <c r="AP253">
        <v>44.608636300000001</v>
      </c>
      <c r="AQ253">
        <v>44.296551839999999</v>
      </c>
      <c r="AR253">
        <v>44.002256279999997</v>
      </c>
      <c r="AS253">
        <v>43.69673693</v>
      </c>
      <c r="AT253">
        <v>43.398577690000003</v>
      </c>
      <c r="AU253">
        <v>43.109110219999998</v>
      </c>
      <c r="AV253">
        <v>42.82439463</v>
      </c>
    </row>
    <row r="254" spans="1:48" x14ac:dyDescent="0.25">
      <c r="A254" s="28" t="s">
        <v>630</v>
      </c>
      <c r="B254">
        <v>96.899959354598707</v>
      </c>
      <c r="C254">
        <v>97.288260420174595</v>
      </c>
      <c r="D254">
        <v>97.529313250000001</v>
      </c>
      <c r="E254">
        <v>97.533320770000003</v>
      </c>
      <c r="F254">
        <v>92.936268310000003</v>
      </c>
      <c r="G254">
        <v>80.938782930000002</v>
      </c>
      <c r="H254">
        <v>76.577821020000002</v>
      </c>
      <c r="I254">
        <v>81.999144580000006</v>
      </c>
      <c r="J254">
        <v>82.413950099999994</v>
      </c>
      <c r="K254">
        <v>79.444230630000007</v>
      </c>
      <c r="L254">
        <v>77.486977499999995</v>
      </c>
      <c r="M254">
        <v>75.370802519999998</v>
      </c>
      <c r="N254">
        <v>76.210820709999894</v>
      </c>
      <c r="O254">
        <v>79.327985420000005</v>
      </c>
      <c r="P254">
        <v>81.648362969999994</v>
      </c>
      <c r="Q254">
        <v>82.324931829999997</v>
      </c>
      <c r="R254">
        <v>82.48785196</v>
      </c>
      <c r="S254">
        <v>82.595270549999995</v>
      </c>
      <c r="T254">
        <v>82.689958290000007</v>
      </c>
      <c r="U254">
        <v>82.842139270000004</v>
      </c>
      <c r="V254">
        <v>82.918307389999995</v>
      </c>
      <c r="W254">
        <v>83.064513340000005</v>
      </c>
      <c r="X254">
        <v>83.776728750000004</v>
      </c>
      <c r="Y254">
        <v>84.736110080000003</v>
      </c>
      <c r="Z254">
        <v>85.207839739999997</v>
      </c>
      <c r="AA254">
        <v>85.160417469999999</v>
      </c>
      <c r="AB254">
        <v>84.882831710000005</v>
      </c>
      <c r="AC254">
        <v>84.933526779999994</v>
      </c>
      <c r="AD254">
        <v>85.214087160000005</v>
      </c>
      <c r="AE254">
        <v>85.239831499999994</v>
      </c>
      <c r="AF254">
        <v>85.048530080000006</v>
      </c>
      <c r="AG254">
        <v>84.795259169999994</v>
      </c>
      <c r="AH254">
        <v>84.607751440000001</v>
      </c>
      <c r="AI254">
        <v>84.470935400000002</v>
      </c>
      <c r="AJ254">
        <v>84.283888950000005</v>
      </c>
      <c r="AK254">
        <v>84.058067190000003</v>
      </c>
      <c r="AL254">
        <v>83.866144739999996</v>
      </c>
      <c r="AM254">
        <v>83.786333040000002</v>
      </c>
      <c r="AN254">
        <v>83.833950049999999</v>
      </c>
      <c r="AO254">
        <v>83.763047810000003</v>
      </c>
      <c r="AP254">
        <v>83.613489329999894</v>
      </c>
      <c r="AQ254">
        <v>83.405778830000003</v>
      </c>
      <c r="AR254">
        <v>83.171993839999999</v>
      </c>
      <c r="AS254">
        <v>82.931012989999999</v>
      </c>
      <c r="AT254">
        <v>82.806392590000002</v>
      </c>
      <c r="AU254">
        <v>82.744699780000005</v>
      </c>
      <c r="AV254">
        <v>82.726060880000006</v>
      </c>
    </row>
    <row r="255" spans="1:48" x14ac:dyDescent="0.25">
      <c r="A255" s="28" t="s">
        <v>631</v>
      </c>
      <c r="B255">
        <v>85.438996970432299</v>
      </c>
      <c r="C255">
        <v>85.781371247845101</v>
      </c>
      <c r="D255">
        <v>85.899789870000006</v>
      </c>
      <c r="E255">
        <v>86.010902040000005</v>
      </c>
      <c r="F255">
        <v>83.700687689999995</v>
      </c>
      <c r="G255">
        <v>76.036856709999995</v>
      </c>
      <c r="H255">
        <v>74.693970539999995</v>
      </c>
      <c r="I255">
        <v>73.937001469999998</v>
      </c>
      <c r="J255">
        <v>71.630128819999996</v>
      </c>
      <c r="K255">
        <v>70.211268820000001</v>
      </c>
      <c r="L255">
        <v>69.073738710000001</v>
      </c>
      <c r="M255">
        <v>68.759333620000007</v>
      </c>
      <c r="N255">
        <v>68.43784866</v>
      </c>
      <c r="O255">
        <v>68.399081300000006</v>
      </c>
      <c r="P255">
        <v>68.34737672</v>
      </c>
      <c r="Q255">
        <v>67.242720059999996</v>
      </c>
      <c r="R255">
        <v>67.392758389999997</v>
      </c>
      <c r="S255">
        <v>67.500204240000002</v>
      </c>
      <c r="T255">
        <v>67.586816089999999</v>
      </c>
      <c r="U255">
        <v>67.708782650000003</v>
      </c>
      <c r="V255">
        <v>67.798394389999999</v>
      </c>
      <c r="W255">
        <v>67.919383170000003</v>
      </c>
      <c r="X255">
        <v>68.201447360000003</v>
      </c>
      <c r="Y255">
        <v>68.536213599999996</v>
      </c>
      <c r="Z255">
        <v>68.811147969999894</v>
      </c>
      <c r="AA255">
        <v>68.956978399999997</v>
      </c>
      <c r="AB255">
        <v>69.127828210000004</v>
      </c>
      <c r="AC255">
        <v>69.343857310000004</v>
      </c>
      <c r="AD255">
        <v>69.599836199999999</v>
      </c>
      <c r="AE255">
        <v>69.806848290000005</v>
      </c>
      <c r="AF255">
        <v>69.960529750000006</v>
      </c>
      <c r="AG255">
        <v>70.080634029999999</v>
      </c>
      <c r="AH255">
        <v>70.196212840000001</v>
      </c>
      <c r="AI255">
        <v>70.314138270000001</v>
      </c>
      <c r="AJ255">
        <v>70.416902129999997</v>
      </c>
      <c r="AK255">
        <v>70.493279389999998</v>
      </c>
      <c r="AL255">
        <v>70.569495570000001</v>
      </c>
      <c r="AM255">
        <v>70.609180899999998</v>
      </c>
      <c r="AN255">
        <v>70.670148580000003</v>
      </c>
      <c r="AO255">
        <v>70.705305870000004</v>
      </c>
      <c r="AP255">
        <v>70.728991050000005</v>
      </c>
      <c r="AQ255">
        <v>70.738696739999995</v>
      </c>
      <c r="AR255">
        <v>70.754256740000002</v>
      </c>
      <c r="AS255">
        <v>70.757027089999994</v>
      </c>
      <c r="AT255">
        <v>70.772549330000004</v>
      </c>
      <c r="AU255">
        <v>70.799435579999894</v>
      </c>
      <c r="AV255">
        <v>70.827878979999994</v>
      </c>
    </row>
    <row r="256" spans="1:48" x14ac:dyDescent="0.25">
      <c r="A256" s="28" t="s">
        <v>632</v>
      </c>
      <c r="B256">
        <v>26.656055217314002</v>
      </c>
      <c r="C256">
        <v>26.762872337918299</v>
      </c>
      <c r="D256">
        <v>26.839061449999999</v>
      </c>
      <c r="E256">
        <v>26.791292169999998</v>
      </c>
      <c r="F256">
        <v>26.752026229999998</v>
      </c>
      <c r="G256">
        <v>25.197912079999998</v>
      </c>
      <c r="H256">
        <v>24.921625039999999</v>
      </c>
      <c r="I256">
        <v>25.247914909999999</v>
      </c>
      <c r="J256">
        <v>25.159955849999999</v>
      </c>
      <c r="K256">
        <v>24.914063859999999</v>
      </c>
      <c r="L256">
        <v>24.583370070000001</v>
      </c>
      <c r="M256">
        <v>24.617302389999999</v>
      </c>
      <c r="N256">
        <v>25.07442794</v>
      </c>
      <c r="O256">
        <v>25.789499360000001</v>
      </c>
      <c r="P256">
        <v>26.25517031</v>
      </c>
      <c r="Q256">
        <v>26.612188669999998</v>
      </c>
      <c r="R256">
        <v>26.690925490000001</v>
      </c>
      <c r="S256">
        <v>26.742842029999998</v>
      </c>
      <c r="T256">
        <v>26.774938089999999</v>
      </c>
      <c r="U256">
        <v>26.8039728</v>
      </c>
      <c r="V256">
        <v>26.811092980000002</v>
      </c>
      <c r="W256">
        <v>26.852870639999999</v>
      </c>
      <c r="X256">
        <v>27.023080589999999</v>
      </c>
      <c r="Y256">
        <v>27.195671600000001</v>
      </c>
      <c r="Z256">
        <v>27.345683489999999</v>
      </c>
      <c r="AA256">
        <v>27.472815390000001</v>
      </c>
      <c r="AB256">
        <v>27.598923889999998</v>
      </c>
      <c r="AC256">
        <v>27.72136033</v>
      </c>
      <c r="AD256">
        <v>27.775795649999999</v>
      </c>
      <c r="AE256">
        <v>27.777331610000001</v>
      </c>
      <c r="AF256">
        <v>27.770385260000001</v>
      </c>
      <c r="AG256">
        <v>27.757915539999999</v>
      </c>
      <c r="AH256">
        <v>27.745833340000001</v>
      </c>
      <c r="AI256">
        <v>27.73694047</v>
      </c>
      <c r="AJ256">
        <v>27.72096552</v>
      </c>
      <c r="AK256">
        <v>27.710051889999999</v>
      </c>
      <c r="AL256">
        <v>27.695836440000001</v>
      </c>
      <c r="AM256">
        <v>27.607476160000001</v>
      </c>
      <c r="AN256">
        <v>27.539476780000001</v>
      </c>
      <c r="AO256">
        <v>27.479266320000001</v>
      </c>
      <c r="AP256">
        <v>27.422535109999998</v>
      </c>
      <c r="AQ256">
        <v>27.36622775</v>
      </c>
      <c r="AR256">
        <v>27.369399990000002</v>
      </c>
      <c r="AS256">
        <v>27.35469471</v>
      </c>
      <c r="AT256">
        <v>27.324845440000001</v>
      </c>
      <c r="AU256">
        <v>27.290325159999998</v>
      </c>
      <c r="AV256">
        <v>27.253533260000001</v>
      </c>
    </row>
    <row r="257" spans="1:48" x14ac:dyDescent="0.25">
      <c r="A257" s="28" t="s">
        <v>633</v>
      </c>
      <c r="B257">
        <v>31.601341938085199</v>
      </c>
      <c r="C257">
        <v>31.727975992731999</v>
      </c>
      <c r="D257">
        <v>31.82569324</v>
      </c>
      <c r="E257">
        <v>31.807610409999999</v>
      </c>
      <c r="F257">
        <v>31.88686882</v>
      </c>
      <c r="G257">
        <v>30.119185890000001</v>
      </c>
      <c r="H257">
        <v>29.836438950000002</v>
      </c>
      <c r="I257">
        <v>30.419857619999998</v>
      </c>
      <c r="J257">
        <v>30.75399479</v>
      </c>
      <c r="K257">
        <v>30.80387889</v>
      </c>
      <c r="L257">
        <v>30.629058449999999</v>
      </c>
      <c r="M257">
        <v>30.749070589999999</v>
      </c>
      <c r="N257">
        <v>31.44824977</v>
      </c>
      <c r="O257">
        <v>32.799145359999997</v>
      </c>
      <c r="P257">
        <v>34.043469620000003</v>
      </c>
      <c r="Q257">
        <v>35.290798559999999</v>
      </c>
      <c r="R257">
        <v>35.387842720000002</v>
      </c>
      <c r="S257">
        <v>35.461818749999999</v>
      </c>
      <c r="T257">
        <v>35.516318050000002</v>
      </c>
      <c r="U257">
        <v>35.576460900000001</v>
      </c>
      <c r="V257">
        <v>35.634759770000002</v>
      </c>
      <c r="W257">
        <v>35.986906959999999</v>
      </c>
      <c r="X257">
        <v>36.519983869999997</v>
      </c>
      <c r="Y257">
        <v>36.967023179999998</v>
      </c>
      <c r="Z257">
        <v>37.310651040000003</v>
      </c>
      <c r="AA257">
        <v>37.608234899999999</v>
      </c>
      <c r="AB257">
        <v>37.912887449999999</v>
      </c>
      <c r="AC257">
        <v>38.27941216</v>
      </c>
      <c r="AD257">
        <v>38.356591520000002</v>
      </c>
      <c r="AE257">
        <v>38.303753530000002</v>
      </c>
      <c r="AF257">
        <v>38.275055219999999</v>
      </c>
      <c r="AG257">
        <v>38.28269495</v>
      </c>
      <c r="AH257">
        <v>38.303058409999998</v>
      </c>
      <c r="AI257">
        <v>38.318779990000003</v>
      </c>
      <c r="AJ257">
        <v>38.32736027</v>
      </c>
      <c r="AK257">
        <v>38.336942129999997</v>
      </c>
      <c r="AL257">
        <v>38.35127791</v>
      </c>
      <c r="AM257">
        <v>38.33846492</v>
      </c>
      <c r="AN257">
        <v>38.333635549999997</v>
      </c>
      <c r="AO257">
        <v>38.338568219999999</v>
      </c>
      <c r="AP257">
        <v>38.356899290000001</v>
      </c>
      <c r="AQ257">
        <v>38.379110179999998</v>
      </c>
      <c r="AR257">
        <v>38.401387980000003</v>
      </c>
      <c r="AS257">
        <v>38.395855500000003</v>
      </c>
      <c r="AT257">
        <v>38.374627220000001</v>
      </c>
      <c r="AU257">
        <v>38.349809469999997</v>
      </c>
      <c r="AV257">
        <v>38.323250299999998</v>
      </c>
    </row>
    <row r="258" spans="1:48" x14ac:dyDescent="0.25">
      <c r="A258" s="28" t="s">
        <v>634</v>
      </c>
      <c r="B258">
        <v>165.83537137860401</v>
      </c>
      <c r="C258">
        <v>166.49991295163801</v>
      </c>
      <c r="D258">
        <v>166.76167989999999</v>
      </c>
      <c r="E258">
        <v>169.71129999999999</v>
      </c>
      <c r="F258">
        <v>168.28235269999999</v>
      </c>
      <c r="G258">
        <v>149.6949956</v>
      </c>
      <c r="H258">
        <v>144.46238539999999</v>
      </c>
      <c r="I258">
        <v>147.88700230000001</v>
      </c>
      <c r="J258">
        <v>147.3208391</v>
      </c>
      <c r="K258">
        <v>141.48822379999999</v>
      </c>
      <c r="L258">
        <v>135.46388719999999</v>
      </c>
      <c r="M258">
        <v>134.75265820000001</v>
      </c>
      <c r="N258">
        <v>135.6172747</v>
      </c>
      <c r="O258">
        <v>138.98374519999999</v>
      </c>
      <c r="P258">
        <v>140.8726078</v>
      </c>
      <c r="Q258">
        <v>138.66418419999999</v>
      </c>
      <c r="R258">
        <v>138.95886859999999</v>
      </c>
      <c r="S258">
        <v>139.17361450000001</v>
      </c>
      <c r="T258">
        <v>139.3664062</v>
      </c>
      <c r="U258">
        <v>139.66648900000001</v>
      </c>
      <c r="V258">
        <v>139.88195239999999</v>
      </c>
      <c r="W258">
        <v>139.9316804</v>
      </c>
      <c r="X258">
        <v>140.09044209999999</v>
      </c>
      <c r="Y258">
        <v>140.38801179999999</v>
      </c>
      <c r="Z258">
        <v>140.55109529999999</v>
      </c>
      <c r="AA258">
        <v>140.43375789999999</v>
      </c>
      <c r="AB258">
        <v>140.1111239</v>
      </c>
      <c r="AC258">
        <v>139.78876930000001</v>
      </c>
      <c r="AD258">
        <v>139.39238420000001</v>
      </c>
      <c r="AE258">
        <v>138.87419059999999</v>
      </c>
      <c r="AF258">
        <v>138.2973676</v>
      </c>
      <c r="AG258">
        <v>137.71828020000001</v>
      </c>
      <c r="AH258">
        <v>137.177919</v>
      </c>
      <c r="AI258">
        <v>136.66865989999999</v>
      </c>
      <c r="AJ258">
        <v>136.1456049</v>
      </c>
      <c r="AK258">
        <v>135.60606229999999</v>
      </c>
      <c r="AL258">
        <v>135.1047509</v>
      </c>
      <c r="AM258">
        <v>134.62478820000001</v>
      </c>
      <c r="AN258">
        <v>134.15526990000001</v>
      </c>
      <c r="AO258">
        <v>133.60012900000001</v>
      </c>
      <c r="AP258">
        <v>133.04719800000001</v>
      </c>
      <c r="AQ258">
        <v>132.50206919999999</v>
      </c>
      <c r="AR258">
        <v>131.9051948</v>
      </c>
      <c r="AS258">
        <v>131.2550847</v>
      </c>
      <c r="AT258">
        <v>130.63429260000001</v>
      </c>
      <c r="AU258">
        <v>130.0436148</v>
      </c>
      <c r="AV258">
        <v>129.46927389999999</v>
      </c>
    </row>
    <row r="259" spans="1:48" x14ac:dyDescent="0.25">
      <c r="A259" s="28" t="s">
        <v>373</v>
      </c>
      <c r="B259">
        <v>50.392439443571099</v>
      </c>
      <c r="C259">
        <v>50.5943738722668</v>
      </c>
      <c r="D259">
        <v>50.758626210000003</v>
      </c>
      <c r="E259">
        <v>50.448333640000001</v>
      </c>
      <c r="F259">
        <v>47.713785250000001</v>
      </c>
      <c r="G259">
        <v>39.827198879999997</v>
      </c>
      <c r="H259">
        <v>38.378316580000003</v>
      </c>
      <c r="I259">
        <v>39.554928070000003</v>
      </c>
      <c r="J259">
        <v>39.323811829999997</v>
      </c>
      <c r="K259">
        <v>38.692058580000001</v>
      </c>
      <c r="L259">
        <v>38.196683010000001</v>
      </c>
      <c r="M259">
        <v>37.948482570000003</v>
      </c>
      <c r="N259">
        <v>37.26489539</v>
      </c>
      <c r="O259">
        <v>38.123052149999999</v>
      </c>
      <c r="P259">
        <v>38.910233269999999</v>
      </c>
      <c r="Q259">
        <v>38.315100309999998</v>
      </c>
      <c r="R259">
        <v>38.398610079999997</v>
      </c>
      <c r="S259">
        <v>38.462036619999999</v>
      </c>
      <c r="T259">
        <v>38.515722949999997</v>
      </c>
      <c r="U259">
        <v>38.592599659999998</v>
      </c>
      <c r="V259">
        <v>38.659179520000002</v>
      </c>
      <c r="W259">
        <v>38.801984859999997</v>
      </c>
      <c r="X259">
        <v>39.039804169999996</v>
      </c>
      <c r="Y259">
        <v>39.281218840000001</v>
      </c>
      <c r="Z259">
        <v>39.473987610000002</v>
      </c>
      <c r="AA259">
        <v>39.606880410000002</v>
      </c>
      <c r="AB259">
        <v>39.713554639999998</v>
      </c>
      <c r="AC259">
        <v>39.912749169999998</v>
      </c>
      <c r="AD259">
        <v>40.159882639999999</v>
      </c>
      <c r="AE259">
        <v>40.342000040000002</v>
      </c>
      <c r="AF259">
        <v>40.46693982</v>
      </c>
      <c r="AG259">
        <v>40.568852649999997</v>
      </c>
      <c r="AH259">
        <v>40.671036319999999</v>
      </c>
      <c r="AI259">
        <v>40.766715730000001</v>
      </c>
      <c r="AJ259">
        <v>40.839423750000002</v>
      </c>
      <c r="AK259">
        <v>40.887151179999996</v>
      </c>
      <c r="AL259">
        <v>40.930431640000002</v>
      </c>
      <c r="AM259">
        <v>40.955029340000003</v>
      </c>
      <c r="AN259">
        <v>40.977413419999998</v>
      </c>
      <c r="AO259">
        <v>40.962532369999998</v>
      </c>
      <c r="AP259">
        <v>40.928368829999997</v>
      </c>
      <c r="AQ259">
        <v>40.8768119</v>
      </c>
      <c r="AR259">
        <v>40.810427400000002</v>
      </c>
      <c r="AS259">
        <v>40.735402880000002</v>
      </c>
      <c r="AT259">
        <v>40.666712099999998</v>
      </c>
      <c r="AU259">
        <v>40.59230032</v>
      </c>
      <c r="AV259">
        <v>40.505167890000003</v>
      </c>
    </row>
    <row r="260" spans="1:48" x14ac:dyDescent="0.25">
      <c r="A260" s="28" t="s">
        <v>374</v>
      </c>
      <c r="B260">
        <v>27.2473071502287</v>
      </c>
      <c r="C260">
        <v>27.356493557230099</v>
      </c>
      <c r="D260">
        <v>27.442645240000001</v>
      </c>
      <c r="E260">
        <v>27.151170230000002</v>
      </c>
      <c r="F260">
        <v>25.781141430000002</v>
      </c>
      <c r="G260">
        <v>22.06169672</v>
      </c>
      <c r="H260">
        <v>21.287035759999998</v>
      </c>
      <c r="I260">
        <v>21.568842759999999</v>
      </c>
      <c r="J260">
        <v>21.354760519999999</v>
      </c>
      <c r="K260">
        <v>20.819530709999999</v>
      </c>
      <c r="L260">
        <v>20.574787879999999</v>
      </c>
      <c r="M260">
        <v>20.351980690000001</v>
      </c>
      <c r="N260">
        <v>20.002861670000001</v>
      </c>
      <c r="O260">
        <v>20.4559599</v>
      </c>
      <c r="P260">
        <v>20.692537179999999</v>
      </c>
      <c r="Q260">
        <v>20.312590749999998</v>
      </c>
      <c r="R260">
        <v>20.357066509999999</v>
      </c>
      <c r="S260">
        <v>20.39155989</v>
      </c>
      <c r="T260">
        <v>20.422192930000001</v>
      </c>
      <c r="U260">
        <v>20.466928559999999</v>
      </c>
      <c r="V260">
        <v>20.51305872</v>
      </c>
      <c r="W260">
        <v>20.57196802</v>
      </c>
      <c r="X260">
        <v>20.65364975</v>
      </c>
      <c r="Y260">
        <v>20.73445603</v>
      </c>
      <c r="Z260">
        <v>20.78893965</v>
      </c>
      <c r="AA260">
        <v>20.814136900000001</v>
      </c>
      <c r="AB260">
        <v>20.82576749</v>
      </c>
      <c r="AC260">
        <v>20.860054959999999</v>
      </c>
      <c r="AD260">
        <v>20.904890009999999</v>
      </c>
      <c r="AE260">
        <v>20.928277470000001</v>
      </c>
      <c r="AF260">
        <v>20.935761490000001</v>
      </c>
      <c r="AG260">
        <v>20.940960919999998</v>
      </c>
      <c r="AH260">
        <v>20.95094353</v>
      </c>
      <c r="AI260">
        <v>20.960406769999999</v>
      </c>
      <c r="AJ260">
        <v>20.963285590000002</v>
      </c>
      <c r="AK260">
        <v>20.959390160000002</v>
      </c>
      <c r="AL260">
        <v>20.95679067</v>
      </c>
      <c r="AM260">
        <v>20.957515470000001</v>
      </c>
      <c r="AN260">
        <v>20.961574339999999</v>
      </c>
      <c r="AO260">
        <v>20.952721740000001</v>
      </c>
      <c r="AP260">
        <v>20.939577549999999</v>
      </c>
      <c r="AQ260">
        <v>20.922756079999999</v>
      </c>
      <c r="AR260">
        <v>20.898199120000001</v>
      </c>
      <c r="AS260">
        <v>20.87364427</v>
      </c>
      <c r="AT260">
        <v>20.856445090000001</v>
      </c>
      <c r="AU260">
        <v>20.84111454</v>
      </c>
      <c r="AV260">
        <v>20.823982440000002</v>
      </c>
    </row>
    <row r="261" spans="1:48" x14ac:dyDescent="0.25">
      <c r="A261" s="28" t="s">
        <v>375</v>
      </c>
      <c r="B261">
        <v>2027.87758332816</v>
      </c>
      <c r="C261">
        <v>2036.0037686404</v>
      </c>
      <c r="D261">
        <v>2036.275971</v>
      </c>
      <c r="E261">
        <v>2059.4152159999999</v>
      </c>
      <c r="F261">
        <v>2043.7220890000001</v>
      </c>
      <c r="G261">
        <v>1892.465299</v>
      </c>
      <c r="H261">
        <v>1831.647766</v>
      </c>
      <c r="I261">
        <v>1838.814895</v>
      </c>
      <c r="J261">
        <v>1838.6484849999999</v>
      </c>
      <c r="K261">
        <v>1817.1357129999999</v>
      </c>
      <c r="L261">
        <v>1806.2150590000001</v>
      </c>
      <c r="M261">
        <v>1809.2196369999999</v>
      </c>
      <c r="N261">
        <v>1822.584998</v>
      </c>
      <c r="O261">
        <v>1855.7712329999999</v>
      </c>
      <c r="P261">
        <v>1882.6359709999999</v>
      </c>
      <c r="Q261">
        <v>1904.6093470000001</v>
      </c>
      <c r="R261">
        <v>1908.620334</v>
      </c>
      <c r="S261">
        <v>1911.6418630000001</v>
      </c>
      <c r="T261">
        <v>1914.329481</v>
      </c>
      <c r="U261">
        <v>1919.078616</v>
      </c>
      <c r="V261">
        <v>1923.5665550000001</v>
      </c>
      <c r="W261">
        <v>1925.96488</v>
      </c>
      <c r="X261">
        <v>1930.9741160000001</v>
      </c>
      <c r="Y261">
        <v>1939.775682</v>
      </c>
      <c r="Z261">
        <v>1947.646066</v>
      </c>
      <c r="AA261">
        <v>1952.092067</v>
      </c>
      <c r="AB261">
        <v>1954.123501</v>
      </c>
      <c r="AC261">
        <v>1959.853873</v>
      </c>
      <c r="AD261">
        <v>1967.224995</v>
      </c>
      <c r="AE261">
        <v>1971.543396</v>
      </c>
      <c r="AF261">
        <v>1973.3617790000001</v>
      </c>
      <c r="AG261">
        <v>1974.2653379999999</v>
      </c>
      <c r="AH261">
        <v>1976.0878789999999</v>
      </c>
      <c r="AI261">
        <v>1978.520162</v>
      </c>
      <c r="AJ261">
        <v>1979.801052</v>
      </c>
      <c r="AK261">
        <v>1979.83206</v>
      </c>
      <c r="AL261">
        <v>1979.4237009999999</v>
      </c>
      <c r="AM261">
        <v>1979.979247</v>
      </c>
      <c r="AN261">
        <v>1982.0343370000001</v>
      </c>
      <c r="AO261">
        <v>1982.4703139999999</v>
      </c>
      <c r="AP261">
        <v>1982.1601149999999</v>
      </c>
      <c r="AQ261">
        <v>1981.002101</v>
      </c>
      <c r="AR261">
        <v>1977.703737</v>
      </c>
      <c r="AS261">
        <v>1973.600999</v>
      </c>
      <c r="AT261">
        <v>1970.966964</v>
      </c>
      <c r="AU261">
        <v>1969.1793</v>
      </c>
      <c r="AV261">
        <v>1967.422648</v>
      </c>
    </row>
    <row r="262" spans="1:48" x14ac:dyDescent="0.25">
      <c r="A262" s="28" t="s">
        <v>376</v>
      </c>
      <c r="B262">
        <v>1748.7967729787399</v>
      </c>
      <c r="C262">
        <v>1755.80461544789</v>
      </c>
      <c r="D262">
        <v>1761.9309450000001</v>
      </c>
      <c r="E262">
        <v>1814.0080089999999</v>
      </c>
      <c r="F262">
        <v>1835.761884</v>
      </c>
      <c r="G262">
        <v>1709.5868680000001</v>
      </c>
      <c r="H262">
        <v>1618.4197099999999</v>
      </c>
      <c r="I262">
        <v>1604.735367</v>
      </c>
      <c r="J262">
        <v>1593.3871180000001</v>
      </c>
      <c r="K262">
        <v>1583.324016</v>
      </c>
      <c r="L262">
        <v>1553.8893880000001</v>
      </c>
      <c r="M262">
        <v>1508.87132</v>
      </c>
      <c r="N262">
        <v>1488.7909199999999</v>
      </c>
      <c r="O262">
        <v>1513.893767</v>
      </c>
      <c r="P262">
        <v>1554.7033240000001</v>
      </c>
      <c r="Q262">
        <v>1599.4399940000001</v>
      </c>
      <c r="R262">
        <v>1602.1130619999999</v>
      </c>
      <c r="S262">
        <v>1603.8450800000001</v>
      </c>
      <c r="T262">
        <v>1605.8641070000001</v>
      </c>
      <c r="U262">
        <v>1609.817313</v>
      </c>
      <c r="V262">
        <v>1611.911885</v>
      </c>
      <c r="W262">
        <v>1610.3764249999999</v>
      </c>
      <c r="X262">
        <v>1620.0287519999999</v>
      </c>
      <c r="Y262">
        <v>1637.903804</v>
      </c>
      <c r="Z262">
        <v>1641.713479</v>
      </c>
      <c r="AA262">
        <v>1627.442738</v>
      </c>
      <c r="AB262">
        <v>1604.8838639999999</v>
      </c>
      <c r="AC262">
        <v>1595.454489</v>
      </c>
      <c r="AD262">
        <v>1600.287597</v>
      </c>
      <c r="AE262">
        <v>1597.499826</v>
      </c>
      <c r="AF262">
        <v>1586.6520909999999</v>
      </c>
      <c r="AG262">
        <v>1574.1168130000001</v>
      </c>
      <c r="AH262">
        <v>1564.6869380000001</v>
      </c>
      <c r="AI262">
        <v>1557.4086709999999</v>
      </c>
      <c r="AJ262">
        <v>1548.147459</v>
      </c>
      <c r="AK262">
        <v>1537.7512340000001</v>
      </c>
      <c r="AL262">
        <v>1528.620478</v>
      </c>
      <c r="AM262">
        <v>1526.403294</v>
      </c>
      <c r="AN262">
        <v>1529.093605</v>
      </c>
      <c r="AO262">
        <v>1526.9409089999999</v>
      </c>
      <c r="AP262">
        <v>1521.8875499999999</v>
      </c>
      <c r="AQ262">
        <v>1515.3691329999999</v>
      </c>
      <c r="AR262">
        <v>1505.4093889999999</v>
      </c>
      <c r="AS262">
        <v>1495.5188009999999</v>
      </c>
      <c r="AT262">
        <v>1490.9355989999999</v>
      </c>
      <c r="AU262">
        <v>1488.867624</v>
      </c>
      <c r="AV262">
        <v>1488.255674</v>
      </c>
    </row>
    <row r="263" spans="1:48" x14ac:dyDescent="0.25">
      <c r="A263" s="28" t="s">
        <v>377</v>
      </c>
      <c r="B263">
        <v>99.772159800626696</v>
      </c>
      <c r="C263">
        <v>100.171970453009</v>
      </c>
      <c r="D263">
        <v>100.653921</v>
      </c>
      <c r="E263">
        <v>101.69976870000001</v>
      </c>
      <c r="F263">
        <v>100.1851972</v>
      </c>
      <c r="G263">
        <v>93.62626444</v>
      </c>
      <c r="H263">
        <v>91.402340899999999</v>
      </c>
      <c r="I263">
        <v>91.310408420000002</v>
      </c>
      <c r="J263">
        <v>90.716236030000005</v>
      </c>
      <c r="K263">
        <v>90.580266809999998</v>
      </c>
      <c r="L263">
        <v>90.385572150000002</v>
      </c>
      <c r="M263">
        <v>90.076354809999998</v>
      </c>
      <c r="N263">
        <v>90.441455289999894</v>
      </c>
      <c r="O263">
        <v>92.815865869999996</v>
      </c>
      <c r="P263">
        <v>93.635974570000002</v>
      </c>
      <c r="Q263">
        <v>94.655976929999994</v>
      </c>
      <c r="R263">
        <v>94.881841280000003</v>
      </c>
      <c r="S263">
        <v>95.05011605</v>
      </c>
      <c r="T263">
        <v>95.195318569999998</v>
      </c>
      <c r="U263">
        <v>95.421099380000001</v>
      </c>
      <c r="V263">
        <v>97.017027519999999</v>
      </c>
      <c r="W263">
        <v>100.2271963</v>
      </c>
      <c r="X263">
        <v>102.44839570000001</v>
      </c>
      <c r="Y263">
        <v>103.1196827</v>
      </c>
      <c r="Z263">
        <v>103.6743378</v>
      </c>
      <c r="AA263">
        <v>104.6171217</v>
      </c>
      <c r="AB263">
        <v>105.9266849</v>
      </c>
      <c r="AC263">
        <v>107.29486780000001</v>
      </c>
      <c r="AD263">
        <v>108.49242</v>
      </c>
      <c r="AE263">
        <v>109.53564849999999</v>
      </c>
      <c r="AF263">
        <v>110.4734347</v>
      </c>
      <c r="AG263">
        <v>111.34276819999999</v>
      </c>
      <c r="AH263">
        <v>112.169146</v>
      </c>
      <c r="AI263">
        <v>112.9422446</v>
      </c>
      <c r="AJ263">
        <v>113.6081877</v>
      </c>
      <c r="AK263">
        <v>114.2035874</v>
      </c>
      <c r="AL263">
        <v>114.7520791</v>
      </c>
      <c r="AM263">
        <v>115.28806640000001</v>
      </c>
      <c r="AN263">
        <v>115.8168855</v>
      </c>
      <c r="AO263">
        <v>116.3017866</v>
      </c>
      <c r="AP263">
        <v>116.7807639</v>
      </c>
      <c r="AQ263">
        <v>117.24168950000001</v>
      </c>
      <c r="AR263">
        <v>117.68137659999999</v>
      </c>
      <c r="AS263">
        <v>118.1106369</v>
      </c>
      <c r="AT263">
        <v>118.5624771</v>
      </c>
      <c r="AU263">
        <v>119.02685529999999</v>
      </c>
      <c r="AV263">
        <v>119.48120849999999</v>
      </c>
    </row>
    <row r="264" spans="1:48" x14ac:dyDescent="0.25">
      <c r="A264" s="28" t="s">
        <v>378</v>
      </c>
      <c r="B264">
        <v>183.37738221354999</v>
      </c>
      <c r="C264">
        <v>184.11221877478599</v>
      </c>
      <c r="D264">
        <v>184.78538169999999</v>
      </c>
      <c r="E264">
        <v>186.24447119999999</v>
      </c>
      <c r="F264">
        <v>181.509771</v>
      </c>
      <c r="G264">
        <v>169.34423839999999</v>
      </c>
      <c r="H264">
        <v>164.9630071</v>
      </c>
      <c r="I264">
        <v>163.30869079999999</v>
      </c>
      <c r="J264">
        <v>160.69987660000001</v>
      </c>
      <c r="K264">
        <v>159.30466709999999</v>
      </c>
      <c r="L264">
        <v>158.0513502</v>
      </c>
      <c r="M264">
        <v>156.51582930000001</v>
      </c>
      <c r="N264">
        <v>156.75635399999999</v>
      </c>
      <c r="O264">
        <v>161.21404889999999</v>
      </c>
      <c r="P264">
        <v>161.96378240000001</v>
      </c>
      <c r="Q264">
        <v>163.93252670000001</v>
      </c>
      <c r="R264">
        <v>164.30036459999999</v>
      </c>
      <c r="S264">
        <v>164.58277989999999</v>
      </c>
      <c r="T264">
        <v>164.83464860000001</v>
      </c>
      <c r="U264">
        <v>165.193793</v>
      </c>
      <c r="V264">
        <v>167.5323008</v>
      </c>
      <c r="W264">
        <v>174.14675030000001</v>
      </c>
      <c r="X264">
        <v>179.3859286</v>
      </c>
      <c r="Y264">
        <v>180.6734045</v>
      </c>
      <c r="Z264">
        <v>181.41996589999999</v>
      </c>
      <c r="AA264">
        <v>183.0568964</v>
      </c>
      <c r="AB264">
        <v>185.1764531</v>
      </c>
      <c r="AC264">
        <v>186.49073150000001</v>
      </c>
      <c r="AD264">
        <v>187.2837925</v>
      </c>
      <c r="AE264">
        <v>188.08833609999999</v>
      </c>
      <c r="AF264">
        <v>188.82451589999999</v>
      </c>
      <c r="AG264">
        <v>189.47361609999999</v>
      </c>
      <c r="AH264">
        <v>190.0609</v>
      </c>
      <c r="AI264">
        <v>190.84903109999999</v>
      </c>
      <c r="AJ264">
        <v>191.63477990000001</v>
      </c>
      <c r="AK264">
        <v>192.32659659999999</v>
      </c>
      <c r="AL264">
        <v>192.93551959999999</v>
      </c>
      <c r="AM264">
        <v>193.56677819999999</v>
      </c>
      <c r="AN264">
        <v>194.00598909999999</v>
      </c>
      <c r="AO264">
        <v>194.31619309999999</v>
      </c>
      <c r="AP264">
        <v>194.67675890000001</v>
      </c>
      <c r="AQ264">
        <v>195.16321769999999</v>
      </c>
      <c r="AR264">
        <v>196.01749119999999</v>
      </c>
      <c r="AS264">
        <v>196.4882604</v>
      </c>
      <c r="AT264">
        <v>196.7043376</v>
      </c>
      <c r="AU264">
        <v>196.98185849999999</v>
      </c>
      <c r="AV264">
        <v>198.01498219999999</v>
      </c>
    </row>
    <row r="265" spans="1:48" x14ac:dyDescent="0.25">
      <c r="A265" s="28" t="s">
        <v>379</v>
      </c>
      <c r="B265">
        <v>419.50663317585798</v>
      </c>
      <c r="C265">
        <v>421.18769551853899</v>
      </c>
      <c r="D265">
        <v>424.2428147</v>
      </c>
      <c r="E265">
        <v>430.51804470000002</v>
      </c>
      <c r="F265">
        <v>423.22862400000002</v>
      </c>
      <c r="G265">
        <v>393.54796499999998</v>
      </c>
      <c r="H265">
        <v>383.52102180000003</v>
      </c>
      <c r="I265">
        <v>385.23778220000003</v>
      </c>
      <c r="J265">
        <v>381.38756799999999</v>
      </c>
      <c r="K265">
        <v>376.48710360000001</v>
      </c>
      <c r="L265">
        <v>375.9351072</v>
      </c>
      <c r="M265">
        <v>379.82125129999997</v>
      </c>
      <c r="N265">
        <v>385.51643369999999</v>
      </c>
      <c r="O265">
        <v>397.86088549999999</v>
      </c>
      <c r="P265">
        <v>399.88115219999997</v>
      </c>
      <c r="Q265">
        <v>398.51618869999999</v>
      </c>
      <c r="R265">
        <v>399.5378106</v>
      </c>
      <c r="S265">
        <v>400.19361029999999</v>
      </c>
      <c r="T265">
        <v>400.66629030000001</v>
      </c>
      <c r="U265">
        <v>401.50835339999998</v>
      </c>
      <c r="V265">
        <v>401.06325149999998</v>
      </c>
      <c r="W265">
        <v>402.28938909999999</v>
      </c>
      <c r="X265">
        <v>403.17754739999998</v>
      </c>
      <c r="Y265">
        <v>404.80447509999999</v>
      </c>
      <c r="Z265">
        <v>406.55646639999998</v>
      </c>
      <c r="AA265">
        <v>408.82611939999998</v>
      </c>
      <c r="AB265">
        <v>409.63000219999998</v>
      </c>
      <c r="AC265">
        <v>407.30496219999998</v>
      </c>
      <c r="AD265">
        <v>406.77591740000003</v>
      </c>
      <c r="AE265">
        <v>407.69767280000002</v>
      </c>
      <c r="AF265">
        <v>408.40190389999998</v>
      </c>
      <c r="AG265">
        <v>408.6663092</v>
      </c>
      <c r="AH265">
        <v>408.5743296</v>
      </c>
      <c r="AI265">
        <v>408.9911358</v>
      </c>
      <c r="AJ265">
        <v>413.16347580000001</v>
      </c>
      <c r="AK265">
        <v>409.55068319999998</v>
      </c>
      <c r="AL265">
        <v>411.811193</v>
      </c>
      <c r="AM265">
        <v>410.12130969999998</v>
      </c>
      <c r="AN265">
        <v>413.34999379999999</v>
      </c>
      <c r="AO265">
        <v>414.4804436</v>
      </c>
      <c r="AP265">
        <v>412.50866969999998</v>
      </c>
      <c r="AQ265">
        <v>411.2352927</v>
      </c>
      <c r="AR265">
        <v>410.9547412</v>
      </c>
      <c r="AS265">
        <v>410.71711479999999</v>
      </c>
      <c r="AT265">
        <v>410.37170179999998</v>
      </c>
      <c r="AU265">
        <v>409.96275229999998</v>
      </c>
      <c r="AV265">
        <v>409.51131379999998</v>
      </c>
    </row>
    <row r="266" spans="1:48" x14ac:dyDescent="0.25">
      <c r="A266" s="28" t="s">
        <v>380</v>
      </c>
      <c r="B266">
        <v>44.0351095506566</v>
      </c>
      <c r="C266">
        <v>44.211568654201699</v>
      </c>
      <c r="D266">
        <v>44.6440293</v>
      </c>
      <c r="E266">
        <v>51.500817869999999</v>
      </c>
      <c r="F266">
        <v>53.175768959999999</v>
      </c>
      <c r="G266">
        <v>44.45334003</v>
      </c>
      <c r="H266">
        <v>46.483965560000001</v>
      </c>
      <c r="I266">
        <v>44.840080090000001</v>
      </c>
      <c r="J266">
        <v>51.325930489999998</v>
      </c>
      <c r="K266">
        <v>55.074655399999997</v>
      </c>
      <c r="L266">
        <v>59.337319229999999</v>
      </c>
      <c r="M266">
        <v>64.878090369999995</v>
      </c>
      <c r="N266">
        <v>62.576089349999997</v>
      </c>
      <c r="O266">
        <v>62.28095811</v>
      </c>
      <c r="P266">
        <v>62.107316009999998</v>
      </c>
      <c r="Q266">
        <v>62.449514999999998</v>
      </c>
      <c r="R266">
        <v>62.63396719</v>
      </c>
      <c r="S266">
        <v>62.736530469999998</v>
      </c>
      <c r="T266">
        <v>62.784462959999999</v>
      </c>
      <c r="U266">
        <v>62.877275320000003</v>
      </c>
      <c r="V266">
        <v>62.944497120000001</v>
      </c>
      <c r="W266">
        <v>62.921071599999998</v>
      </c>
      <c r="X266">
        <v>62.89948012</v>
      </c>
      <c r="Y266">
        <v>62.878647899999997</v>
      </c>
      <c r="Z266">
        <v>62.815909900000001</v>
      </c>
      <c r="AA266">
        <v>62.747792279999999</v>
      </c>
      <c r="AB266">
        <v>62.362038730000002</v>
      </c>
      <c r="AC266">
        <v>61.710088460000001</v>
      </c>
      <c r="AD266">
        <v>61.15514245</v>
      </c>
      <c r="AE266">
        <v>60.691287330000002</v>
      </c>
      <c r="AF266">
        <v>60.261478060000002</v>
      </c>
      <c r="AG266">
        <v>59.862872950000003</v>
      </c>
      <c r="AH266">
        <v>59.499206540000003</v>
      </c>
      <c r="AI266">
        <v>59.234105200000002</v>
      </c>
      <c r="AJ266">
        <v>59.046944279999998</v>
      </c>
      <c r="AK266">
        <v>58.91863154</v>
      </c>
      <c r="AL266">
        <v>58.868523529999997</v>
      </c>
      <c r="AM266">
        <v>58.930975410000002</v>
      </c>
      <c r="AN266">
        <v>58.944293500000001</v>
      </c>
      <c r="AO266">
        <v>58.812863200000002</v>
      </c>
      <c r="AP266">
        <v>58.63625184</v>
      </c>
      <c r="AQ266">
        <v>58.476890339999997</v>
      </c>
      <c r="AR266">
        <v>58.384239219999998</v>
      </c>
      <c r="AS266">
        <v>58.337501140000001</v>
      </c>
      <c r="AT266">
        <v>58.31580632</v>
      </c>
      <c r="AU266">
        <v>58.290185569999998</v>
      </c>
      <c r="AV266">
        <v>58.253218949999997</v>
      </c>
    </row>
    <row r="267" spans="1:48" x14ac:dyDescent="0.25">
      <c r="A267" s="28" t="s">
        <v>381</v>
      </c>
      <c r="B267">
        <v>75.667735502160696</v>
      </c>
      <c r="C267">
        <v>75.970954022796903</v>
      </c>
      <c r="D267">
        <v>76.314862079999997</v>
      </c>
      <c r="E267">
        <v>78.789294510000005</v>
      </c>
      <c r="F267">
        <v>80.745739200000003</v>
      </c>
      <c r="G267">
        <v>71.645625999999893</v>
      </c>
      <c r="H267">
        <v>68.287824880000002</v>
      </c>
      <c r="I267">
        <v>70.80995471</v>
      </c>
      <c r="J267">
        <v>73.307060669999998</v>
      </c>
      <c r="K267">
        <v>73.822967950000006</v>
      </c>
      <c r="L267">
        <v>73.783386629999995</v>
      </c>
      <c r="M267">
        <v>75.25554305</v>
      </c>
      <c r="N267">
        <v>74.989126409999997</v>
      </c>
      <c r="O267">
        <v>74.163660800000002</v>
      </c>
      <c r="P267">
        <v>75.287953340000001</v>
      </c>
      <c r="Q267">
        <v>76.445447779999995</v>
      </c>
      <c r="R267">
        <v>76.599590039999995</v>
      </c>
      <c r="S267">
        <v>76.712447330000003</v>
      </c>
      <c r="T267">
        <v>76.821139810000005</v>
      </c>
      <c r="U267">
        <v>77.006387090000004</v>
      </c>
      <c r="V267">
        <v>76.997140020000003</v>
      </c>
      <c r="W267">
        <v>76.608733459999996</v>
      </c>
      <c r="X267">
        <v>76.122983849999997</v>
      </c>
      <c r="Y267">
        <v>75.669173869999995</v>
      </c>
      <c r="Z267">
        <v>75.237796779999996</v>
      </c>
      <c r="AA267">
        <v>74.806225179999998</v>
      </c>
      <c r="AB267">
        <v>74.449950770000001</v>
      </c>
      <c r="AC267">
        <v>74.034920420000006</v>
      </c>
      <c r="AD267">
        <v>73.410878249999996</v>
      </c>
      <c r="AE267">
        <v>72.686870029999994</v>
      </c>
      <c r="AF267">
        <v>71.909846450000003</v>
      </c>
      <c r="AG267">
        <v>71.101207560000006</v>
      </c>
      <c r="AH267">
        <v>70.274641560000006</v>
      </c>
      <c r="AI267">
        <v>69.428305730000005</v>
      </c>
      <c r="AJ267">
        <v>68.536453460000004</v>
      </c>
      <c r="AK267">
        <v>67.617457139999999</v>
      </c>
      <c r="AL267">
        <v>66.697532179999996</v>
      </c>
      <c r="AM267">
        <v>65.84868505</v>
      </c>
      <c r="AN267">
        <v>65.009837129999994</v>
      </c>
      <c r="AO267">
        <v>64.155794139999998</v>
      </c>
      <c r="AP267">
        <v>63.345625980000001</v>
      </c>
      <c r="AQ267">
        <v>62.564607129999999</v>
      </c>
      <c r="AR267">
        <v>61.798685749999997</v>
      </c>
      <c r="AS267">
        <v>61.047347270000003</v>
      </c>
      <c r="AT267">
        <v>60.335478330000001</v>
      </c>
      <c r="AU267">
        <v>59.633588189999998</v>
      </c>
      <c r="AV267">
        <v>58.992764989999998</v>
      </c>
    </row>
    <row r="268" spans="1:48" x14ac:dyDescent="0.25">
      <c r="A268" s="28" t="s">
        <v>382</v>
      </c>
      <c r="B268">
        <v>11808.3795448235</v>
      </c>
      <c r="C268">
        <v>11855.698515755201</v>
      </c>
      <c r="D268">
        <v>11849.623900000001</v>
      </c>
      <c r="E268">
        <v>12014.070320000001</v>
      </c>
      <c r="F268">
        <v>12055.55373</v>
      </c>
      <c r="G268">
        <v>11597.570229999999</v>
      </c>
      <c r="H268">
        <v>11449.08575</v>
      </c>
      <c r="I268">
        <v>11511.91588</v>
      </c>
      <c r="J268">
        <v>11559.97025</v>
      </c>
      <c r="K268">
        <v>11548.8871</v>
      </c>
      <c r="L268">
        <v>11567.027899999999</v>
      </c>
      <c r="M268">
        <v>11635.992459999999</v>
      </c>
      <c r="N268">
        <v>11701.34737</v>
      </c>
      <c r="O268">
        <v>11929.09145</v>
      </c>
      <c r="P268">
        <v>12191.744640000001</v>
      </c>
      <c r="Q268">
        <v>12464.214120000001</v>
      </c>
      <c r="R268">
        <v>12488.98776</v>
      </c>
      <c r="S268">
        <v>12505.813840000001</v>
      </c>
      <c r="T268">
        <v>12522.059010000001</v>
      </c>
      <c r="U268">
        <v>12552.23317</v>
      </c>
      <c r="V268">
        <v>12578.57581</v>
      </c>
      <c r="W268">
        <v>12583.03888</v>
      </c>
      <c r="X268">
        <v>12606.11406</v>
      </c>
      <c r="Y268">
        <v>12665.63099</v>
      </c>
      <c r="Z268">
        <v>12726.8506</v>
      </c>
      <c r="AA268">
        <v>12768.04711</v>
      </c>
      <c r="AB268">
        <v>12789.77116</v>
      </c>
      <c r="AC268">
        <v>12820.40503</v>
      </c>
      <c r="AD268">
        <v>12868.322459999999</v>
      </c>
      <c r="AE268">
        <v>12911.1114</v>
      </c>
      <c r="AF268">
        <v>12942.152400000001</v>
      </c>
      <c r="AG268">
        <v>12965.440280000001</v>
      </c>
      <c r="AH268">
        <v>12987.987450000001</v>
      </c>
      <c r="AI268">
        <v>13011.775509999999</v>
      </c>
      <c r="AJ268">
        <v>13030.73983</v>
      </c>
      <c r="AK268">
        <v>13046.17734</v>
      </c>
      <c r="AL268">
        <v>13059.314469999999</v>
      </c>
      <c r="AM268">
        <v>13074.716770000001</v>
      </c>
      <c r="AN268">
        <v>13094.13841</v>
      </c>
      <c r="AO268">
        <v>13106.670040000001</v>
      </c>
      <c r="AP268">
        <v>13117.52015</v>
      </c>
      <c r="AQ268">
        <v>13125.052379999999</v>
      </c>
      <c r="AR268">
        <v>13122.481159999999</v>
      </c>
      <c r="AS268">
        <v>13114.02599</v>
      </c>
      <c r="AT268">
        <v>13109.673059999999</v>
      </c>
      <c r="AU268">
        <v>13109.194649999999</v>
      </c>
      <c r="AV268">
        <v>13109.475899999999</v>
      </c>
    </row>
    <row r="269" spans="1:48" x14ac:dyDescent="0.25">
      <c r="A269" s="28" t="s">
        <v>383</v>
      </c>
      <c r="B269">
        <v>5968.0374888339602</v>
      </c>
      <c r="C269">
        <v>5991.9528272071302</v>
      </c>
      <c r="D269">
        <v>6012.3507870000003</v>
      </c>
      <c r="E269">
        <v>6031.7608190000001</v>
      </c>
      <c r="F269">
        <v>6015.0571929999996</v>
      </c>
      <c r="G269">
        <v>6002.6840970000003</v>
      </c>
      <c r="H269">
        <v>6003.8958419999999</v>
      </c>
      <c r="I269">
        <v>6026.4630809999999</v>
      </c>
      <c r="J269">
        <v>6066.5627990000003</v>
      </c>
      <c r="K269">
        <v>6107.8496080000004</v>
      </c>
      <c r="L269">
        <v>6120.1891569999998</v>
      </c>
      <c r="M269">
        <v>6119.4932159999998</v>
      </c>
      <c r="N269">
        <v>6122.1573909999997</v>
      </c>
      <c r="O269">
        <v>6143.7041470000004</v>
      </c>
      <c r="P269">
        <v>6159.7564549999997</v>
      </c>
      <c r="Q269">
        <v>6163.6697690000001</v>
      </c>
      <c r="R269">
        <v>6177.234915</v>
      </c>
      <c r="S269">
        <v>6187.9827990000003</v>
      </c>
      <c r="T269">
        <v>6197.4338280000002</v>
      </c>
      <c r="U269">
        <v>6210.47786</v>
      </c>
      <c r="V269">
        <v>6222.6101870000002</v>
      </c>
      <c r="W269">
        <v>6232.9623060000004</v>
      </c>
      <c r="X269">
        <v>6244.9669190000004</v>
      </c>
      <c r="Y269">
        <v>6256.3708189999998</v>
      </c>
      <c r="Z269">
        <v>6266.4080880000001</v>
      </c>
      <c r="AA269">
        <v>6276.155358</v>
      </c>
      <c r="AB269">
        <v>6287.6755620000004</v>
      </c>
      <c r="AC269">
        <v>6300.9142680000004</v>
      </c>
      <c r="AD269">
        <v>6311.8036659999998</v>
      </c>
      <c r="AE269">
        <v>6320.2828840000002</v>
      </c>
      <c r="AF269">
        <v>6328.0943550000002</v>
      </c>
      <c r="AG269">
        <v>6336.7313009999998</v>
      </c>
      <c r="AH269">
        <v>6344.6118340000003</v>
      </c>
      <c r="AI269">
        <v>6350.15373</v>
      </c>
      <c r="AJ269">
        <v>6354.1234320000003</v>
      </c>
      <c r="AK269">
        <v>6358.2505719999999</v>
      </c>
      <c r="AL269">
        <v>6362.1614529999997</v>
      </c>
      <c r="AM269">
        <v>6365.2645469999998</v>
      </c>
      <c r="AN269">
        <v>6366.6485659999998</v>
      </c>
      <c r="AO269">
        <v>6366.5304470000001</v>
      </c>
      <c r="AP269">
        <v>6367.1127130000004</v>
      </c>
      <c r="AQ269">
        <v>6367.7205320000003</v>
      </c>
      <c r="AR269">
        <v>6368.0811299999996</v>
      </c>
      <c r="AS269">
        <v>6368.7225589999998</v>
      </c>
      <c r="AT269">
        <v>6368.7009879999996</v>
      </c>
      <c r="AU269">
        <v>6367.5158019999999</v>
      </c>
      <c r="AV269">
        <v>6365.2080429999996</v>
      </c>
    </row>
    <row r="270" spans="1:48" x14ac:dyDescent="0.25">
      <c r="A270" s="28" t="s">
        <v>372</v>
      </c>
      <c r="B270">
        <v>0.59422803324812801</v>
      </c>
      <c r="C270">
        <v>0.59660924558342898</v>
      </c>
      <c r="D270">
        <v>0.59839959549999999</v>
      </c>
      <c r="E270">
        <v>0.59080805950000004</v>
      </c>
      <c r="F270">
        <v>0.53315266419999996</v>
      </c>
      <c r="G270">
        <v>0.47061413320000001</v>
      </c>
      <c r="H270">
        <v>0.43942600949999999</v>
      </c>
      <c r="I270">
        <v>0.4156090952</v>
      </c>
      <c r="J270">
        <v>0.4007312213</v>
      </c>
      <c r="K270">
        <v>0.40451938640000001</v>
      </c>
      <c r="L270">
        <v>0.39431781380000003</v>
      </c>
      <c r="M270">
        <v>0.36881649319999998</v>
      </c>
      <c r="N270">
        <v>0.29224368750000002</v>
      </c>
      <c r="O270">
        <v>0.2154573759</v>
      </c>
      <c r="P270">
        <v>0.15978082290000001</v>
      </c>
      <c r="Q270">
        <v>0.14125201139999999</v>
      </c>
      <c r="R270">
        <v>0.1280427213</v>
      </c>
      <c r="S270">
        <v>0.1210021206</v>
      </c>
      <c r="T270">
        <v>0.1205957119</v>
      </c>
      <c r="U270">
        <v>0.1230453432</v>
      </c>
      <c r="V270">
        <v>0.1247220057</v>
      </c>
      <c r="W270">
        <v>0.12505563859999999</v>
      </c>
      <c r="X270" s="15">
        <v>0.12849456070000001</v>
      </c>
      <c r="Y270" s="15">
        <v>0.1303856672</v>
      </c>
      <c r="Z270" s="15">
        <v>0.1302083316</v>
      </c>
      <c r="AA270" s="15">
        <v>0.1232313954</v>
      </c>
      <c r="AB270" s="15">
        <v>0.1140597555</v>
      </c>
      <c r="AC270" s="15">
        <v>0.1084204857</v>
      </c>
      <c r="AD270" s="15">
        <v>0.1053450875</v>
      </c>
      <c r="AE270" s="15">
        <v>0.1033741186</v>
      </c>
      <c r="AF270" s="15">
        <v>0.1020815239</v>
      </c>
      <c r="AG270" s="15">
        <v>0.1006379099</v>
      </c>
      <c r="AH270" s="15">
        <v>9.9937581799999994E-2</v>
      </c>
      <c r="AI270" s="15">
        <v>9.9761421000000003E-2</v>
      </c>
      <c r="AJ270" s="15">
        <v>9.9581412499999994E-2</v>
      </c>
      <c r="AK270" s="15">
        <v>9.9867445700000002E-2</v>
      </c>
      <c r="AL270" s="15">
        <v>0.10080216610000001</v>
      </c>
      <c r="AM270" s="15">
        <v>9.9911567800000003E-2</v>
      </c>
      <c r="AN270" s="15">
        <v>9.7708854299999995E-2</v>
      </c>
      <c r="AO270" s="15">
        <v>9.5121232400000005E-2</v>
      </c>
      <c r="AP270" s="15">
        <v>9.2734231700000003E-2</v>
      </c>
      <c r="AQ270" s="15">
        <v>9.0667025400000004E-2</v>
      </c>
      <c r="AR270" s="15">
        <v>8.9555756900000005E-2</v>
      </c>
      <c r="AS270" s="15">
        <v>8.9075457999999996E-2</v>
      </c>
      <c r="AT270" s="15">
        <v>8.8840419500000004E-2</v>
      </c>
      <c r="AU270" s="15">
        <v>8.8640541099999998E-2</v>
      </c>
      <c r="AV270" s="15">
        <v>8.8416109600000001E-2</v>
      </c>
    </row>
    <row r="271" spans="1:48" x14ac:dyDescent="0.25">
      <c r="A271" s="28" t="s">
        <v>384</v>
      </c>
      <c r="B271">
        <v>13.1053707883709</v>
      </c>
      <c r="C271">
        <v>13.157887110109201</v>
      </c>
      <c r="D271">
        <v>13.19724759</v>
      </c>
      <c r="E271">
        <v>13.138828719999999</v>
      </c>
      <c r="F271">
        <v>12.773537640000001</v>
      </c>
      <c r="G271">
        <v>12.295669419999999</v>
      </c>
      <c r="H271">
        <v>11.955937629999999</v>
      </c>
      <c r="I271">
        <v>11.618376599999999</v>
      </c>
      <c r="J271">
        <v>11.22342345</v>
      </c>
      <c r="K271">
        <v>10.87945556</v>
      </c>
      <c r="L271">
        <v>10.65638422</v>
      </c>
      <c r="M271">
        <v>10.57928871</v>
      </c>
      <c r="N271">
        <v>10.39561295</v>
      </c>
      <c r="O271">
        <v>10.107681940000001</v>
      </c>
      <c r="P271">
        <v>9.7214259770000009</v>
      </c>
      <c r="Q271">
        <v>9.4101693179999994</v>
      </c>
      <c r="R271">
        <v>8.9904846650000003</v>
      </c>
      <c r="S271">
        <v>8.6968191580000003</v>
      </c>
      <c r="T271">
        <v>8.4544421399999994</v>
      </c>
      <c r="U271">
        <v>8.2150179150000007</v>
      </c>
      <c r="V271">
        <v>7.8344684669999998</v>
      </c>
      <c r="W271">
        <v>7.4250129190000003</v>
      </c>
      <c r="X271">
        <v>7.0659033969999996</v>
      </c>
      <c r="Y271">
        <v>6.7640334280000003</v>
      </c>
      <c r="Z271">
        <v>6.4996221680000001</v>
      </c>
      <c r="AA271">
        <v>6.2287687869999999</v>
      </c>
      <c r="AB271">
        <v>5.9557127860000003</v>
      </c>
      <c r="AC271">
        <v>5.6551994240000001</v>
      </c>
      <c r="AD271">
        <v>5.3458543409999999</v>
      </c>
      <c r="AE271">
        <v>5.0394631399999996</v>
      </c>
      <c r="AF271">
        <v>4.7415210779999999</v>
      </c>
      <c r="AG271">
        <v>4.4500004830000002</v>
      </c>
      <c r="AH271">
        <v>4.1557558439999998</v>
      </c>
      <c r="AI271">
        <v>3.8547532420000001</v>
      </c>
      <c r="AJ271">
        <v>3.5467816820000002</v>
      </c>
      <c r="AK271">
        <v>3.2379041129999999</v>
      </c>
      <c r="AL271">
        <v>2.9200837559999999</v>
      </c>
      <c r="AM271">
        <v>2.6828463089999999</v>
      </c>
      <c r="AN271">
        <v>2.4891417599999999</v>
      </c>
      <c r="AO271">
        <v>2.317844263</v>
      </c>
      <c r="AP271">
        <v>2.153777732</v>
      </c>
      <c r="AQ271">
        <v>1.970957227</v>
      </c>
      <c r="AR271">
        <v>1.880616458</v>
      </c>
      <c r="AS271">
        <v>1.8441306500000001</v>
      </c>
      <c r="AT271">
        <v>1.8233834840000001</v>
      </c>
      <c r="AU271">
        <v>1.7966964860000001</v>
      </c>
      <c r="AV271">
        <v>1.757770294</v>
      </c>
    </row>
    <row r="272" spans="1:48" x14ac:dyDescent="0.25">
      <c r="A272" s="28" t="s">
        <v>385</v>
      </c>
      <c r="B272">
        <v>1.8563319391464199</v>
      </c>
      <c r="C272">
        <v>1.86377070047134</v>
      </c>
      <c r="D272">
        <v>1.867013716</v>
      </c>
      <c r="E272">
        <v>2.413471092</v>
      </c>
      <c r="F272">
        <v>3.3131790400000001</v>
      </c>
      <c r="G272">
        <v>4.3398131910000002</v>
      </c>
      <c r="H272">
        <v>5.2974041529999996</v>
      </c>
      <c r="I272">
        <v>6.044092676</v>
      </c>
      <c r="J272">
        <v>6.5995201290000001</v>
      </c>
      <c r="K272">
        <v>7.1061300440000004</v>
      </c>
      <c r="L272">
        <v>7.6792818169999997</v>
      </c>
      <c r="M272">
        <v>8.3721175609999996</v>
      </c>
      <c r="N272">
        <v>8.5758511039999998</v>
      </c>
      <c r="O272">
        <v>8.4328062710000005</v>
      </c>
      <c r="P272">
        <v>8.141754379</v>
      </c>
      <c r="Q272">
        <v>7.947883708</v>
      </c>
      <c r="R272">
        <v>7.7097666829999998</v>
      </c>
      <c r="S272">
        <v>7.7720561960000003</v>
      </c>
      <c r="T272">
        <v>7.9685872890000002</v>
      </c>
      <c r="U272">
        <v>8.1599804890000005</v>
      </c>
      <c r="V272">
        <v>8.5171973009999995</v>
      </c>
      <c r="W272">
        <v>9.0112923039999995</v>
      </c>
      <c r="X272">
        <v>9.2292294039999998</v>
      </c>
      <c r="Y272">
        <v>9.258450861</v>
      </c>
      <c r="Z272">
        <v>9.2348510519999998</v>
      </c>
      <c r="AA272">
        <v>9.1994668700000002</v>
      </c>
      <c r="AB272">
        <v>9.1982513879999903</v>
      </c>
      <c r="AC272">
        <v>10.148343970000001</v>
      </c>
      <c r="AD272">
        <v>11.768409589999999</v>
      </c>
      <c r="AE272">
        <v>13.709261830000001</v>
      </c>
      <c r="AF272">
        <v>15.691573549999999</v>
      </c>
      <c r="AG272">
        <v>17.62596022</v>
      </c>
      <c r="AH272">
        <v>19.7098525</v>
      </c>
      <c r="AI272">
        <v>22.00813449</v>
      </c>
      <c r="AJ272">
        <v>24.575056549999999</v>
      </c>
      <c r="AK272">
        <v>27.42947745</v>
      </c>
      <c r="AL272">
        <v>30.658286629999999</v>
      </c>
      <c r="AM272">
        <v>32.487986880000001</v>
      </c>
      <c r="AN272">
        <v>33.419579659999997</v>
      </c>
      <c r="AO272">
        <v>34.441576159999997</v>
      </c>
      <c r="AP272">
        <v>36.210580110000002</v>
      </c>
      <c r="AQ272">
        <v>38.73207129</v>
      </c>
      <c r="AR272">
        <v>39.806761080000001</v>
      </c>
      <c r="AS272">
        <v>39.801664760000001</v>
      </c>
      <c r="AT272">
        <v>39.417487770000001</v>
      </c>
      <c r="AU272">
        <v>39.116736950000004</v>
      </c>
      <c r="AV272">
        <v>39.062246399999999</v>
      </c>
    </row>
    <row r="273" spans="1:48" x14ac:dyDescent="0.25">
      <c r="A273" s="28" t="s">
        <v>386</v>
      </c>
      <c r="B273">
        <v>74.904087735457793</v>
      </c>
      <c r="C273">
        <v>75.204246138798695</v>
      </c>
      <c r="D273">
        <v>75.637685730000001</v>
      </c>
      <c r="E273">
        <v>76.260292440000001</v>
      </c>
      <c r="F273">
        <v>76.93997143</v>
      </c>
      <c r="G273">
        <v>74.132617199999999</v>
      </c>
      <c r="H273">
        <v>72.629908900000004</v>
      </c>
      <c r="I273">
        <v>72.676851740000004</v>
      </c>
      <c r="J273">
        <v>73.074229959999997</v>
      </c>
      <c r="K273">
        <v>72.601843200000005</v>
      </c>
      <c r="L273">
        <v>71.366572340000005</v>
      </c>
      <c r="M273">
        <v>69.188811439999995</v>
      </c>
      <c r="N273">
        <v>65.269437600000003</v>
      </c>
      <c r="O273">
        <v>62.052920520000001</v>
      </c>
      <c r="P273">
        <v>60.2325023</v>
      </c>
      <c r="Q273">
        <v>58.140936719999999</v>
      </c>
      <c r="R273">
        <v>55.634123119999998</v>
      </c>
      <c r="S273">
        <v>55.610008290000003</v>
      </c>
      <c r="T273">
        <v>57.046214890000002</v>
      </c>
      <c r="U273">
        <v>58.750040660000003</v>
      </c>
      <c r="V273">
        <v>59.405147460000002</v>
      </c>
      <c r="W273">
        <v>58.81615128</v>
      </c>
      <c r="X273">
        <v>57.970910719999999</v>
      </c>
      <c r="Y273">
        <v>57.227275650000003</v>
      </c>
      <c r="Z273">
        <v>56.656502799999998</v>
      </c>
      <c r="AA273">
        <v>56.324323980000003</v>
      </c>
      <c r="AB273">
        <v>56.139714439999999</v>
      </c>
      <c r="AC273">
        <v>55.547388949999998</v>
      </c>
      <c r="AD273">
        <v>54.672305909999999</v>
      </c>
      <c r="AE273">
        <v>53.698318980000003</v>
      </c>
      <c r="AF273">
        <v>52.661656000000001</v>
      </c>
      <c r="AG273">
        <v>51.621667629999997</v>
      </c>
      <c r="AH273">
        <v>50.985413260000001</v>
      </c>
      <c r="AI273">
        <v>50.587804179999999</v>
      </c>
      <c r="AJ273">
        <v>50.261790349999998</v>
      </c>
      <c r="AK273">
        <v>50.003343309999998</v>
      </c>
      <c r="AL273">
        <v>49.733391019999999</v>
      </c>
      <c r="AM273">
        <v>48.858981100000001</v>
      </c>
      <c r="AN273">
        <v>47.617440019999997</v>
      </c>
      <c r="AO273">
        <v>46.268896669999997</v>
      </c>
      <c r="AP273">
        <v>44.955034990000001</v>
      </c>
      <c r="AQ273">
        <v>43.697124219999999</v>
      </c>
      <c r="AR273">
        <v>42.42331137</v>
      </c>
      <c r="AS273">
        <v>41.13980136</v>
      </c>
      <c r="AT273">
        <v>39.85263483</v>
      </c>
      <c r="AU273">
        <v>38.563373900000002</v>
      </c>
      <c r="AV273">
        <v>37.272599800000002</v>
      </c>
    </row>
    <row r="274" spans="1:48" x14ac:dyDescent="0.25">
      <c r="A274" s="28" t="s">
        <v>387</v>
      </c>
      <c r="B274">
        <v>0.68289609059609502</v>
      </c>
      <c r="C274">
        <v>0.68563261681780097</v>
      </c>
      <c r="D274">
        <v>0.68937797020000002</v>
      </c>
      <c r="E274">
        <v>0.67044749910000001</v>
      </c>
      <c r="F274">
        <v>0.63902758839999996</v>
      </c>
      <c r="G274">
        <v>0.57912801030000005</v>
      </c>
      <c r="H274">
        <v>0.53564193729999998</v>
      </c>
      <c r="I274">
        <v>0.50799223510000002</v>
      </c>
      <c r="J274">
        <v>0.4844753155</v>
      </c>
      <c r="K274">
        <v>0.45648535540000001</v>
      </c>
      <c r="L274">
        <v>0.4254239292</v>
      </c>
      <c r="M274">
        <v>0.39105658809999999</v>
      </c>
      <c r="N274">
        <v>0.34290604429999999</v>
      </c>
      <c r="O274">
        <v>0.29648288179999999</v>
      </c>
      <c r="P274">
        <v>0.25596987910000002</v>
      </c>
      <c r="Q274">
        <v>0.2139201211</v>
      </c>
      <c r="R274">
        <v>0.17059216969999999</v>
      </c>
      <c r="S274">
        <v>0.17099646090000001</v>
      </c>
      <c r="T274">
        <v>0.19491043929999999</v>
      </c>
      <c r="U274">
        <v>0.2271611573</v>
      </c>
      <c r="V274">
        <v>0.217367753</v>
      </c>
      <c r="W274">
        <v>0.1716795046</v>
      </c>
      <c r="X274">
        <v>0.13552189119999999</v>
      </c>
      <c r="Y274" s="15">
        <v>0.10832947330000001</v>
      </c>
      <c r="Z274" s="15">
        <v>8.2531127699999998E-2</v>
      </c>
      <c r="AA274" s="15">
        <v>7.1249801900000007E-2</v>
      </c>
      <c r="AB274" s="15">
        <v>6.6705002599999896E-2</v>
      </c>
      <c r="AC274" s="15">
        <v>6.6539394700000004E-2</v>
      </c>
      <c r="AD274" s="15">
        <v>6.7554063400000003E-2</v>
      </c>
      <c r="AE274" s="15">
        <v>6.8121785200000007E-2</v>
      </c>
      <c r="AF274" s="15">
        <v>6.7753848199999994E-2</v>
      </c>
      <c r="AG274" s="15">
        <v>6.6754903599999998E-2</v>
      </c>
      <c r="AH274" s="15">
        <v>6.1504657099999999E-2</v>
      </c>
      <c r="AI274" s="15">
        <v>5.3525376600000001E-2</v>
      </c>
      <c r="AJ274" s="15">
        <v>4.4152311399999998E-2</v>
      </c>
      <c r="AK274" s="15">
        <v>4.1445417700000001E-2</v>
      </c>
      <c r="AL274" s="15">
        <v>4.2566640099999997E-2</v>
      </c>
      <c r="AM274" s="15">
        <v>4.3698511900000001E-2</v>
      </c>
      <c r="AN274" s="15">
        <v>4.3837179499999997E-2</v>
      </c>
      <c r="AO274" s="15">
        <v>4.30904961E-2</v>
      </c>
      <c r="AP274" s="15">
        <v>4.1934851199999998E-2</v>
      </c>
      <c r="AQ274" s="15">
        <v>4.0720410800000002E-2</v>
      </c>
      <c r="AR274" s="15">
        <v>4.0138524100000003E-2</v>
      </c>
      <c r="AS274" s="15">
        <v>3.9981078099999998E-2</v>
      </c>
      <c r="AT274" s="15">
        <v>3.99781637E-2</v>
      </c>
      <c r="AU274" s="15">
        <v>3.9960317699999998E-2</v>
      </c>
      <c r="AV274" s="15">
        <v>3.9873356700000001E-2</v>
      </c>
    </row>
    <row r="275" spans="1:48" x14ac:dyDescent="0.25">
      <c r="A275" s="28" t="s">
        <v>388</v>
      </c>
      <c r="B275">
        <v>2.3841462351468299</v>
      </c>
      <c r="C275">
        <v>2.3937000732470999</v>
      </c>
      <c r="D275">
        <v>2.407290309</v>
      </c>
      <c r="E275">
        <v>2.4287353170000001</v>
      </c>
      <c r="F275">
        <v>2.4537244399999998</v>
      </c>
      <c r="G275">
        <v>2.3691022940000002</v>
      </c>
      <c r="H275">
        <v>2.3301760539999998</v>
      </c>
      <c r="I275">
        <v>2.3426041880000001</v>
      </c>
      <c r="J275">
        <v>2.362304886</v>
      </c>
      <c r="K275">
        <v>2.3508929190000001</v>
      </c>
      <c r="L275">
        <v>2.3136165740000001</v>
      </c>
      <c r="M275">
        <v>2.2459082110000002</v>
      </c>
      <c r="N275">
        <v>2.281369684</v>
      </c>
      <c r="O275">
        <v>2.4344315929999998</v>
      </c>
      <c r="P275">
        <v>2.677989218</v>
      </c>
      <c r="Q275">
        <v>2.9087882</v>
      </c>
      <c r="R275">
        <v>3.0999307859999998</v>
      </c>
      <c r="S275">
        <v>3.1175436959999998</v>
      </c>
      <c r="T275">
        <v>3.031580945</v>
      </c>
      <c r="U275">
        <v>2.9106646409999999</v>
      </c>
      <c r="V275">
        <v>2.9422108279999999</v>
      </c>
      <c r="W275">
        <v>3.0537721950000001</v>
      </c>
      <c r="X275">
        <v>3.0833402990000001</v>
      </c>
      <c r="Y275">
        <v>3.037857083</v>
      </c>
      <c r="Z275">
        <v>2.9572445100000002</v>
      </c>
      <c r="AA275">
        <v>2.8796496660000002</v>
      </c>
      <c r="AB275">
        <v>2.8158306839999998</v>
      </c>
      <c r="AC275">
        <v>2.734022613</v>
      </c>
      <c r="AD275">
        <v>2.6390362189999998</v>
      </c>
      <c r="AE275">
        <v>2.5383383460000002</v>
      </c>
      <c r="AF275">
        <v>2.436225592</v>
      </c>
      <c r="AG275">
        <v>2.3342646939999998</v>
      </c>
      <c r="AH275">
        <v>2.1416138739999999</v>
      </c>
      <c r="AI275">
        <v>1.8824146399999999</v>
      </c>
      <c r="AJ275">
        <v>1.580137356</v>
      </c>
      <c r="AK275">
        <v>1.245963734</v>
      </c>
      <c r="AL275">
        <v>0.82161144750000004</v>
      </c>
      <c r="AM275">
        <v>0.68876622080000005</v>
      </c>
      <c r="AN275">
        <v>0.69206027219999999</v>
      </c>
      <c r="AO275">
        <v>0.74842231879999999</v>
      </c>
      <c r="AP275">
        <v>0.80948462489999995</v>
      </c>
      <c r="AQ275">
        <v>0.85254983799999995</v>
      </c>
      <c r="AR275">
        <v>0.8738260216</v>
      </c>
      <c r="AS275">
        <v>0.88344415470000004</v>
      </c>
      <c r="AT275">
        <v>0.89062554370000002</v>
      </c>
      <c r="AU275">
        <v>0.89958276270000004</v>
      </c>
      <c r="AV275">
        <v>0.91075088189999998</v>
      </c>
    </row>
    <row r="276" spans="1:48" x14ac:dyDescent="0.25">
      <c r="A276" s="28" t="s">
        <v>389</v>
      </c>
      <c r="B276">
        <v>3.8105852795219599</v>
      </c>
      <c r="C276">
        <v>3.8258551963966601</v>
      </c>
      <c r="D276">
        <v>3.8471854090000002</v>
      </c>
      <c r="E276">
        <v>3.674143146</v>
      </c>
      <c r="F276">
        <v>3.3997509429999999</v>
      </c>
      <c r="G276">
        <v>2.978148644</v>
      </c>
      <c r="H276">
        <v>2.6655319789999998</v>
      </c>
      <c r="I276">
        <v>2.4528304570000001</v>
      </c>
      <c r="J276">
        <v>2.2734868079999999</v>
      </c>
      <c r="K276">
        <v>2.0829442519999999</v>
      </c>
      <c r="L276">
        <v>1.887196337</v>
      </c>
      <c r="M276">
        <v>1.6856764930000001</v>
      </c>
      <c r="N276">
        <v>1.4299719790000001</v>
      </c>
      <c r="O276">
        <v>1.1833111359999999</v>
      </c>
      <c r="P276">
        <v>0.95914347180000004</v>
      </c>
      <c r="Q276">
        <v>0.72767017460000005</v>
      </c>
      <c r="R276">
        <v>0.4917026182</v>
      </c>
      <c r="S276">
        <v>0.40911459080000001</v>
      </c>
      <c r="T276">
        <v>0.39523467340000001</v>
      </c>
      <c r="U276">
        <v>0.40310363370000002</v>
      </c>
      <c r="V276">
        <v>0.35845731260000002</v>
      </c>
      <c r="W276">
        <v>0.25518417780000002</v>
      </c>
      <c r="X276">
        <v>0.19431436860000001</v>
      </c>
      <c r="Y276" s="15">
        <v>0.15690104520000001</v>
      </c>
      <c r="Z276" s="15">
        <v>0.123746836</v>
      </c>
      <c r="AA276" s="15">
        <v>0.1133638778</v>
      </c>
      <c r="AB276" s="15">
        <v>0.1139409884</v>
      </c>
      <c r="AC276" s="15">
        <v>0.11061014399999999</v>
      </c>
      <c r="AD276" s="15">
        <v>0.1011659052</v>
      </c>
      <c r="AE276" s="15">
        <v>8.7312501900000006E-2</v>
      </c>
      <c r="AF276" s="15">
        <v>8.0890885300000007E-2</v>
      </c>
      <c r="AG276" s="15">
        <v>7.9305844099999995E-2</v>
      </c>
      <c r="AH276" s="15">
        <v>7.9941575299999998E-2</v>
      </c>
      <c r="AI276" s="15">
        <v>8.08629924E-2</v>
      </c>
      <c r="AJ276" s="15">
        <v>8.1251183800000001E-2</v>
      </c>
      <c r="AK276" s="15">
        <v>8.1191936100000001E-2</v>
      </c>
      <c r="AL276" s="15">
        <v>8.0860050500000002E-2</v>
      </c>
      <c r="AM276" s="15">
        <v>8.0406417999999896E-2</v>
      </c>
      <c r="AN276" s="15">
        <v>7.9945496899999996E-2</v>
      </c>
      <c r="AO276" s="15">
        <v>7.9518509500000001E-2</v>
      </c>
      <c r="AP276" s="15">
        <v>7.91263366E-2</v>
      </c>
      <c r="AQ276" s="15">
        <v>7.8734156400000005E-2</v>
      </c>
      <c r="AR276" s="15">
        <v>7.8410499999999994E-2</v>
      </c>
      <c r="AS276" s="15">
        <v>7.8137519200000005E-2</v>
      </c>
      <c r="AT276" s="15">
        <v>7.7881550600000002E-2</v>
      </c>
      <c r="AU276" s="15">
        <v>7.7616521800000005E-2</v>
      </c>
      <c r="AV276" s="15">
        <v>7.7333921400000005E-2</v>
      </c>
    </row>
    <row r="277" spans="1:48" x14ac:dyDescent="0.25">
      <c r="A277" s="28" t="s">
        <v>390</v>
      </c>
      <c r="B277">
        <v>0.930906730121833</v>
      </c>
      <c r="C277">
        <v>0.93463709366032899</v>
      </c>
      <c r="D277">
        <v>0.93966921339999998</v>
      </c>
      <c r="E277">
        <v>1.521151108</v>
      </c>
      <c r="F277">
        <v>2.6372412459999999</v>
      </c>
      <c r="G277">
        <v>3.8273809750000001</v>
      </c>
      <c r="H277">
        <v>4.7945638840000004</v>
      </c>
      <c r="I277">
        <v>5.4563227169999999</v>
      </c>
      <c r="J277">
        <v>5.8625907599999998</v>
      </c>
      <c r="K277">
        <v>6.0574521109999999</v>
      </c>
      <c r="L277">
        <v>6.0883012699999997</v>
      </c>
      <c r="M277">
        <v>5.9004695910000002</v>
      </c>
      <c r="N277">
        <v>5.9709938239999998</v>
      </c>
      <c r="O277">
        <v>6.3698310429999996</v>
      </c>
      <c r="P277">
        <v>7.026543223</v>
      </c>
      <c r="Q277">
        <v>7.6678456150000001</v>
      </c>
      <c r="R277">
        <v>8.2130969559999905</v>
      </c>
      <c r="S277">
        <v>8.41924955</v>
      </c>
      <c r="T277">
        <v>8.4108027229999998</v>
      </c>
      <c r="U277">
        <v>8.3097558940000003</v>
      </c>
      <c r="V277">
        <v>8.3464264589999999</v>
      </c>
      <c r="W277">
        <v>8.4363132709999995</v>
      </c>
      <c r="X277">
        <v>8.5683956739999996</v>
      </c>
      <c r="Y277">
        <v>8.6949761760000008</v>
      </c>
      <c r="Z277">
        <v>8.7917512910000006</v>
      </c>
      <c r="AA277">
        <v>8.8693711539999995</v>
      </c>
      <c r="AB277">
        <v>8.9347105970000005</v>
      </c>
      <c r="AC277">
        <v>9.1121621180000005</v>
      </c>
      <c r="AD277">
        <v>9.3178776259999996</v>
      </c>
      <c r="AE277">
        <v>9.4797039600000002</v>
      </c>
      <c r="AF277">
        <v>9.5289641110000005</v>
      </c>
      <c r="AG277">
        <v>9.4786900630000002</v>
      </c>
      <c r="AH277">
        <v>9.5894570849999994</v>
      </c>
      <c r="AI277">
        <v>9.8083113560000008</v>
      </c>
      <c r="AJ277">
        <v>10.05860964</v>
      </c>
      <c r="AK277">
        <v>10.29664758</v>
      </c>
      <c r="AL277">
        <v>10.49961347</v>
      </c>
      <c r="AM277">
        <v>10.670489160000001</v>
      </c>
      <c r="AN277">
        <v>10.814686480000001</v>
      </c>
      <c r="AO277">
        <v>10.938449439999999</v>
      </c>
      <c r="AP277">
        <v>11.046384659999999</v>
      </c>
      <c r="AQ277">
        <v>11.137674240000001</v>
      </c>
      <c r="AR277">
        <v>11.265238289999999</v>
      </c>
      <c r="AS277">
        <v>11.41436369</v>
      </c>
      <c r="AT277">
        <v>11.56462542</v>
      </c>
      <c r="AU277">
        <v>11.702876740000001</v>
      </c>
      <c r="AV277">
        <v>11.825343139999999</v>
      </c>
    </row>
    <row r="278" spans="1:48" x14ac:dyDescent="0.25">
      <c r="A278" s="28" t="s">
        <v>391</v>
      </c>
      <c r="B278">
        <v>0.86972634063657295</v>
      </c>
      <c r="C278">
        <v>0.873211539877914</v>
      </c>
      <c r="D278">
        <v>0.87797364020000002</v>
      </c>
      <c r="E278">
        <v>1.064028738</v>
      </c>
      <c r="F278">
        <v>1.4450330179999999</v>
      </c>
      <c r="G278">
        <v>1.942840227</v>
      </c>
      <c r="H278">
        <v>2.6347047990000001</v>
      </c>
      <c r="I278">
        <v>3.575178245</v>
      </c>
      <c r="J278">
        <v>4.7947837499999997</v>
      </c>
      <c r="K278">
        <v>6.3285644339999996</v>
      </c>
      <c r="L278">
        <v>8.277123478</v>
      </c>
      <c r="M278">
        <v>10.708335679999999</v>
      </c>
      <c r="N278">
        <v>12.09350598</v>
      </c>
      <c r="O278">
        <v>12.83691469</v>
      </c>
      <c r="P278">
        <v>13.57026024</v>
      </c>
      <c r="Q278">
        <v>14.29236633</v>
      </c>
      <c r="R278">
        <v>15.063001099999999</v>
      </c>
      <c r="S278">
        <v>15.390908619999999</v>
      </c>
      <c r="T278">
        <v>15.41099122</v>
      </c>
      <c r="U278">
        <v>15.27304079</v>
      </c>
      <c r="V278">
        <v>15.43788632</v>
      </c>
      <c r="W278">
        <v>15.608272729999999</v>
      </c>
      <c r="X278">
        <v>16.14404304</v>
      </c>
      <c r="Y278">
        <v>16.739973079999999</v>
      </c>
      <c r="Z278">
        <v>17.16018072</v>
      </c>
      <c r="AA278">
        <v>17.331659999999999</v>
      </c>
      <c r="AB278">
        <v>17.27164947</v>
      </c>
      <c r="AC278">
        <v>17.569985989999999</v>
      </c>
      <c r="AD278">
        <v>18.103200770000001</v>
      </c>
      <c r="AE278">
        <v>18.694369869999999</v>
      </c>
      <c r="AF278">
        <v>19.154328670000002</v>
      </c>
      <c r="AG278">
        <v>19.470364620000002</v>
      </c>
      <c r="AH278">
        <v>19.677384270000001</v>
      </c>
      <c r="AI278">
        <v>19.830804990000001</v>
      </c>
      <c r="AJ278">
        <v>19.965314020000001</v>
      </c>
      <c r="AK278">
        <v>20.111544800000001</v>
      </c>
      <c r="AL278">
        <v>20.25139532</v>
      </c>
      <c r="AM278">
        <v>20.41022233</v>
      </c>
      <c r="AN278">
        <v>20.562070609999999</v>
      </c>
      <c r="AO278">
        <v>20.688585410000002</v>
      </c>
      <c r="AP278">
        <v>20.784483009999999</v>
      </c>
      <c r="AQ278">
        <v>20.846425570000001</v>
      </c>
      <c r="AR278">
        <v>20.18948778</v>
      </c>
      <c r="AS278">
        <v>19.04605454</v>
      </c>
      <c r="AT278">
        <v>17.67254569</v>
      </c>
      <c r="AU278">
        <v>16.182567880000001</v>
      </c>
      <c r="AV278">
        <v>14.563792299999999</v>
      </c>
    </row>
    <row r="279" spans="1:48" x14ac:dyDescent="0.25">
      <c r="A279" s="28" t="s">
        <v>392</v>
      </c>
      <c r="B279">
        <v>9.9222405427355298</v>
      </c>
      <c r="C279">
        <v>9.96200130838813</v>
      </c>
      <c r="D279">
        <v>10.017940400000001</v>
      </c>
      <c r="E279">
        <v>9.8643950030000003</v>
      </c>
      <c r="F279">
        <v>9.5853573549999904</v>
      </c>
      <c r="G279">
        <v>8.8661750379999997</v>
      </c>
      <c r="H279">
        <v>8.3646047919999997</v>
      </c>
      <c r="I279">
        <v>8.0853159849999905</v>
      </c>
      <c r="J279">
        <v>7.8534223360000004</v>
      </c>
      <c r="K279">
        <v>7.5178716669999996</v>
      </c>
      <c r="L279">
        <v>7.1094027210000004</v>
      </c>
      <c r="M279">
        <v>6.628932023</v>
      </c>
      <c r="N279">
        <v>6.6688623619999996</v>
      </c>
      <c r="O279">
        <v>7.1760440750000001</v>
      </c>
      <c r="P279">
        <v>7.9985968620000003</v>
      </c>
      <c r="Q279">
        <v>8.7813862129999904</v>
      </c>
      <c r="R279">
        <v>9.4208919550000001</v>
      </c>
      <c r="S279">
        <v>9.7811049400000005</v>
      </c>
      <c r="T279">
        <v>9.9809948419999994</v>
      </c>
      <c r="U279">
        <v>10.115136720000001</v>
      </c>
      <c r="V279">
        <v>10.1029781</v>
      </c>
      <c r="W279">
        <v>9.9714126660000009</v>
      </c>
      <c r="X279">
        <v>9.8455794720000007</v>
      </c>
      <c r="Y279">
        <v>9.7507976289999903</v>
      </c>
      <c r="Z279">
        <v>9.6805576529999904</v>
      </c>
      <c r="AA279">
        <v>9.6404683989999995</v>
      </c>
      <c r="AB279">
        <v>9.6184778340000001</v>
      </c>
      <c r="AC279">
        <v>9.6180717169999994</v>
      </c>
      <c r="AD279">
        <v>9.6253435780000007</v>
      </c>
      <c r="AE279">
        <v>9.6320491169999904</v>
      </c>
      <c r="AF279">
        <v>9.5958836979999997</v>
      </c>
      <c r="AG279">
        <v>9.5317761329999904</v>
      </c>
      <c r="AH279">
        <v>9.4464104809999903</v>
      </c>
      <c r="AI279">
        <v>9.3539141039999905</v>
      </c>
      <c r="AJ279">
        <v>9.2628641540000007</v>
      </c>
      <c r="AK279">
        <v>9.1943595990000002</v>
      </c>
      <c r="AL279">
        <v>9.1357716010000001</v>
      </c>
      <c r="AM279">
        <v>9.1093635259999903</v>
      </c>
      <c r="AN279">
        <v>9.0981970929999996</v>
      </c>
      <c r="AO279">
        <v>9.0888087829999904</v>
      </c>
      <c r="AP279">
        <v>9.0758242839999994</v>
      </c>
      <c r="AQ279">
        <v>9.0567952270000003</v>
      </c>
      <c r="AR279">
        <v>9.0195609010000002</v>
      </c>
      <c r="AS279">
        <v>8.9738761080000007</v>
      </c>
      <c r="AT279">
        <v>8.9267998479999999</v>
      </c>
      <c r="AU279">
        <v>8.8807524069999904</v>
      </c>
      <c r="AV279">
        <v>8.8356862310000004</v>
      </c>
    </row>
    <row r="280" spans="1:48" x14ac:dyDescent="0.25">
      <c r="A280" s="28" t="s">
        <v>393</v>
      </c>
      <c r="B280">
        <v>1.0272700044601699</v>
      </c>
      <c r="C280">
        <v>1.0313865184403901</v>
      </c>
      <c r="D280">
        <v>1.037218513</v>
      </c>
      <c r="E280">
        <v>1.127279151</v>
      </c>
      <c r="F280">
        <v>1.282676215</v>
      </c>
      <c r="G280">
        <v>1.414072386</v>
      </c>
      <c r="H280">
        <v>1.580992135</v>
      </c>
      <c r="I280">
        <v>1.790864459</v>
      </c>
      <c r="J280">
        <v>2.0228578590000001</v>
      </c>
      <c r="K280">
        <v>2.253251578</v>
      </c>
      <c r="L280">
        <v>2.484725718</v>
      </c>
      <c r="M280">
        <v>2.7064695670000001</v>
      </c>
      <c r="N280">
        <v>2.611495262</v>
      </c>
      <c r="O280">
        <v>2.3931722459999998</v>
      </c>
      <c r="P280">
        <v>2.1932194730000001</v>
      </c>
      <c r="Q280">
        <v>1.9995090959999999</v>
      </c>
      <c r="R280">
        <v>1.81573549</v>
      </c>
      <c r="S280">
        <v>1.788926515</v>
      </c>
      <c r="T280">
        <v>1.8507074809999999</v>
      </c>
      <c r="U280">
        <v>1.935552215</v>
      </c>
      <c r="V280">
        <v>2.0905581799999999</v>
      </c>
      <c r="W280">
        <v>2.2557276260000001</v>
      </c>
      <c r="X280">
        <v>2.2959040489999998</v>
      </c>
      <c r="Y280">
        <v>2.2502556820000001</v>
      </c>
      <c r="Z280">
        <v>2.1775372200000001</v>
      </c>
      <c r="AA280">
        <v>2.1153278100000001</v>
      </c>
      <c r="AB280">
        <v>2.0708623799999999</v>
      </c>
      <c r="AC280">
        <v>2.0824581740000001</v>
      </c>
      <c r="AD280">
        <v>2.1244181800000002</v>
      </c>
      <c r="AE280">
        <v>2.1733489459999999</v>
      </c>
      <c r="AF280">
        <v>2.2101082330000001</v>
      </c>
      <c r="AG280">
        <v>2.2343162589999999</v>
      </c>
      <c r="AH280">
        <v>2.271883586</v>
      </c>
      <c r="AI280">
        <v>2.3186423600000001</v>
      </c>
      <c r="AJ280">
        <v>2.36792969</v>
      </c>
      <c r="AK280">
        <v>2.4178148739999998</v>
      </c>
      <c r="AL280">
        <v>2.4649051559999999</v>
      </c>
      <c r="AM280">
        <v>2.4812495530000001</v>
      </c>
      <c r="AN280">
        <v>2.4788641409999999</v>
      </c>
      <c r="AO280">
        <v>2.4709369080000001</v>
      </c>
      <c r="AP280">
        <v>2.4647407430000001</v>
      </c>
      <c r="AQ280">
        <v>2.4613240099999998</v>
      </c>
      <c r="AR280">
        <v>2.4622385840000001</v>
      </c>
      <c r="AS280">
        <v>2.4656174119999998</v>
      </c>
      <c r="AT280">
        <v>2.4694724510000001</v>
      </c>
      <c r="AU280">
        <v>2.472620032</v>
      </c>
      <c r="AV280">
        <v>2.4747992399999998</v>
      </c>
    </row>
    <row r="281" spans="1:48" x14ac:dyDescent="0.25">
      <c r="A281" s="28" t="s">
        <v>394</v>
      </c>
      <c r="B281">
        <v>22.439119859509798</v>
      </c>
      <c r="C281">
        <v>22.5290387223253</v>
      </c>
      <c r="D281">
        <v>22.649921240000001</v>
      </c>
      <c r="E281">
        <v>22.447716499999999</v>
      </c>
      <c r="F281">
        <v>21.631643390000001</v>
      </c>
      <c r="G281">
        <v>20.34174938</v>
      </c>
      <c r="H281">
        <v>19.72780238</v>
      </c>
      <c r="I281">
        <v>19.317221150000002</v>
      </c>
      <c r="J281">
        <v>18.556811280000002</v>
      </c>
      <c r="K281">
        <v>17.796713459999999</v>
      </c>
      <c r="L281">
        <v>17.335586559999999</v>
      </c>
      <c r="M281">
        <v>17.29100575</v>
      </c>
      <c r="N281">
        <v>17.46487355</v>
      </c>
      <c r="O281">
        <v>17.43015699</v>
      </c>
      <c r="P281">
        <v>16.696038389999998</v>
      </c>
      <c r="Q281">
        <v>15.831260260000001</v>
      </c>
      <c r="R281">
        <v>15.007764720000001</v>
      </c>
      <c r="S281">
        <v>14.19026822</v>
      </c>
      <c r="T281">
        <v>13.378651100000001</v>
      </c>
      <c r="U281">
        <v>12.59114261</v>
      </c>
      <c r="V281">
        <v>12.347789369999999</v>
      </c>
      <c r="W281">
        <v>12.283291820000001</v>
      </c>
      <c r="X281">
        <v>11.965915369999999</v>
      </c>
      <c r="Y281">
        <v>11.45212551</v>
      </c>
      <c r="Z281">
        <v>10.84539079</v>
      </c>
      <c r="AA281">
        <v>10.116481889999999</v>
      </c>
      <c r="AB281">
        <v>9.3677539519999904</v>
      </c>
      <c r="AC281">
        <v>8.4626047040000003</v>
      </c>
      <c r="AD281">
        <v>7.5428546709999997</v>
      </c>
      <c r="AE281">
        <v>6.6869856700000003</v>
      </c>
      <c r="AF281">
        <v>6.0961467010000003</v>
      </c>
      <c r="AG281">
        <v>5.6534767199999996</v>
      </c>
      <c r="AH281">
        <v>5.2698322429999997</v>
      </c>
      <c r="AI281">
        <v>4.9010257599999996</v>
      </c>
      <c r="AJ281">
        <v>4.5366646160000004</v>
      </c>
      <c r="AK281">
        <v>4.6840863749999997</v>
      </c>
      <c r="AL281">
        <v>5.1047502969999998</v>
      </c>
      <c r="AM281">
        <v>4.9704455909999998</v>
      </c>
      <c r="AN281">
        <v>4.4551784200000002</v>
      </c>
      <c r="AO281">
        <v>3.8490414570000002</v>
      </c>
      <c r="AP281">
        <v>3.2997401559999999</v>
      </c>
      <c r="AQ281">
        <v>2.827638925</v>
      </c>
      <c r="AR281">
        <v>2.7752246729999999</v>
      </c>
      <c r="AS281">
        <v>2.9389199970000002</v>
      </c>
      <c r="AT281">
        <v>3.1657686059999999</v>
      </c>
      <c r="AU281">
        <v>3.3641505550000002</v>
      </c>
      <c r="AV281">
        <v>3.5059369029999998</v>
      </c>
    </row>
    <row r="282" spans="1:48" x14ac:dyDescent="0.25">
      <c r="A282" s="28" t="s">
        <v>395</v>
      </c>
      <c r="B282">
        <v>2.4210524975594598</v>
      </c>
      <c r="C282">
        <v>2.4307542277859602</v>
      </c>
      <c r="D282">
        <v>2.4425084579999998</v>
      </c>
      <c r="E282">
        <v>3.3627461169999999</v>
      </c>
      <c r="F282">
        <v>4.9470265290000004</v>
      </c>
      <c r="G282">
        <v>6.7234705840000002</v>
      </c>
      <c r="H282">
        <v>8.5026765090000005</v>
      </c>
      <c r="I282">
        <v>9.9608524430000003</v>
      </c>
      <c r="J282">
        <v>10.853952380000001</v>
      </c>
      <c r="K282">
        <v>11.465833979999999</v>
      </c>
      <c r="L282">
        <v>12.072826900000001</v>
      </c>
      <c r="M282">
        <v>12.75063181</v>
      </c>
      <c r="N282">
        <v>13.40134946</v>
      </c>
      <c r="O282">
        <v>13.805882499999999</v>
      </c>
      <c r="P282">
        <v>13.60441808</v>
      </c>
      <c r="Q282">
        <v>13.280237570000001</v>
      </c>
      <c r="R282">
        <v>13.00565939</v>
      </c>
      <c r="S282">
        <v>13.149393890000001</v>
      </c>
      <c r="T282">
        <v>13.349629240000001</v>
      </c>
      <c r="U282">
        <v>13.837017660000001</v>
      </c>
      <c r="V282">
        <v>13.89082013</v>
      </c>
      <c r="W282">
        <v>13.837944589999999</v>
      </c>
      <c r="X282">
        <v>13.74567826</v>
      </c>
      <c r="Y282">
        <v>13.6582256</v>
      </c>
      <c r="Z282">
        <v>13.55763316</v>
      </c>
      <c r="AA282">
        <v>13.27692989</v>
      </c>
      <c r="AB282">
        <v>12.88964288</v>
      </c>
      <c r="AC282">
        <v>13.066757020000001</v>
      </c>
      <c r="AD282">
        <v>13.60664375</v>
      </c>
      <c r="AE282">
        <v>14.26175823</v>
      </c>
      <c r="AF282">
        <v>14.48108903</v>
      </c>
      <c r="AG282">
        <v>14.35794896</v>
      </c>
      <c r="AH282">
        <v>14.14528209</v>
      </c>
      <c r="AI282">
        <v>13.96208725</v>
      </c>
      <c r="AJ282">
        <v>13.830251130000001</v>
      </c>
      <c r="AK282">
        <v>12.62026938</v>
      </c>
      <c r="AL282">
        <v>10.81922675</v>
      </c>
      <c r="AM282">
        <v>10.370746799999999</v>
      </c>
      <c r="AN282">
        <v>10.818381430000001</v>
      </c>
      <c r="AO282">
        <v>11.65722519</v>
      </c>
      <c r="AP282">
        <v>12.52452692</v>
      </c>
      <c r="AQ282">
        <v>13.249597959999999</v>
      </c>
      <c r="AR282">
        <v>12.87308249</v>
      </c>
      <c r="AS282">
        <v>11.84163178</v>
      </c>
      <c r="AT282">
        <v>10.694909859999999</v>
      </c>
      <c r="AU282">
        <v>9.682813908</v>
      </c>
      <c r="AV282">
        <v>8.8340101270000009</v>
      </c>
    </row>
    <row r="283" spans="1:48" x14ac:dyDescent="0.25">
      <c r="A283" s="28" t="s">
        <v>396</v>
      </c>
      <c r="B283">
        <v>1.1038136638077101</v>
      </c>
      <c r="C283">
        <v>1.10823690634267</v>
      </c>
      <c r="D283">
        <v>1.113659009</v>
      </c>
      <c r="E283">
        <v>1.1209201369999999</v>
      </c>
      <c r="F283">
        <v>1.106751204</v>
      </c>
      <c r="G283">
        <v>1.0716781520000001</v>
      </c>
      <c r="H283">
        <v>1.0704866049999999</v>
      </c>
      <c r="I283">
        <v>1.078603022</v>
      </c>
      <c r="J283">
        <v>1.0644448689999999</v>
      </c>
      <c r="K283">
        <v>1.04659524</v>
      </c>
      <c r="L283">
        <v>1.045547351</v>
      </c>
      <c r="M283">
        <v>1.070256493</v>
      </c>
      <c r="N283">
        <v>1.4667303860000001</v>
      </c>
      <c r="O283">
        <v>2.1838754370000002</v>
      </c>
      <c r="P283">
        <v>3.0002991360000002</v>
      </c>
      <c r="Q283">
        <v>3.7599341509999999</v>
      </c>
      <c r="R283">
        <v>4.4008756959999999</v>
      </c>
      <c r="S283">
        <v>6.1663293379999997</v>
      </c>
      <c r="T283">
        <v>8.7131666990000003</v>
      </c>
      <c r="U283">
        <v>11.663821329999999</v>
      </c>
      <c r="V283">
        <v>13.56481479</v>
      </c>
      <c r="W283">
        <v>14.531262030000001</v>
      </c>
      <c r="X283">
        <v>17.042276220000002</v>
      </c>
      <c r="Y283">
        <v>20.774789569999999</v>
      </c>
      <c r="Z283">
        <v>24.948168729999999</v>
      </c>
      <c r="AA283">
        <v>28.06598559</v>
      </c>
      <c r="AB283">
        <v>30.000295080000001</v>
      </c>
      <c r="AC283">
        <v>33.074856949999997</v>
      </c>
      <c r="AD283">
        <v>37.034230630000003</v>
      </c>
      <c r="AE283">
        <v>41.254583150000002</v>
      </c>
      <c r="AF283">
        <v>44.632104470000002</v>
      </c>
      <c r="AG283">
        <v>47.110412119999999</v>
      </c>
      <c r="AH283">
        <v>49.700574269999997</v>
      </c>
      <c r="AI283">
        <v>52.45958083</v>
      </c>
      <c r="AJ283">
        <v>55.221560369999999</v>
      </c>
      <c r="AK283">
        <v>56.688902259999999</v>
      </c>
      <c r="AL283">
        <v>56.998660460000004</v>
      </c>
      <c r="AM283">
        <v>57.415380759999998</v>
      </c>
      <c r="AN283">
        <v>58.448626089999998</v>
      </c>
      <c r="AO283">
        <v>59.971561010000002</v>
      </c>
      <c r="AP283">
        <v>61.729561009999998</v>
      </c>
      <c r="AQ283">
        <v>63.514245989999999</v>
      </c>
      <c r="AR283">
        <v>64.716761020000007</v>
      </c>
      <c r="AS283">
        <v>65.177207030000005</v>
      </c>
      <c r="AT283">
        <v>65.192114919999995</v>
      </c>
      <c r="AU283">
        <v>65.062140929999998</v>
      </c>
      <c r="AV283">
        <v>64.944922599999998</v>
      </c>
    </row>
    <row r="284" spans="1:48" x14ac:dyDescent="0.25">
      <c r="A284" s="28" t="s">
        <v>397</v>
      </c>
      <c r="B284">
        <v>0.78088785454668397</v>
      </c>
      <c r="C284">
        <v>0.78401705695332402</v>
      </c>
      <c r="D284">
        <v>0.78812109330000002</v>
      </c>
      <c r="E284">
        <v>0.80441686639999999</v>
      </c>
      <c r="F284">
        <v>0.81249996069999997</v>
      </c>
      <c r="G284">
        <v>0.80717944429999999</v>
      </c>
      <c r="H284">
        <v>0.82681162669999997</v>
      </c>
      <c r="I284">
        <v>0.85334036160000004</v>
      </c>
      <c r="J284">
        <v>0.86160848079999997</v>
      </c>
      <c r="K284">
        <v>0.86685067149999995</v>
      </c>
      <c r="L284">
        <v>0.88592931360000005</v>
      </c>
      <c r="M284">
        <v>0.9275494379</v>
      </c>
      <c r="N284">
        <v>1.2680153139999999</v>
      </c>
      <c r="O284">
        <v>1.8683068469999999</v>
      </c>
      <c r="P284">
        <v>2.5436327520000002</v>
      </c>
      <c r="Q284">
        <v>3.1743894840000002</v>
      </c>
      <c r="R284">
        <v>3.7128454149999999</v>
      </c>
      <c r="S284">
        <v>4.0272593629999998</v>
      </c>
      <c r="T284">
        <v>4.089891648</v>
      </c>
      <c r="U284">
        <v>4.1067706289999997</v>
      </c>
      <c r="V284">
        <v>3.729241343</v>
      </c>
      <c r="W284">
        <v>3.2329949259999999</v>
      </c>
      <c r="X284">
        <v>3.0554103509999999</v>
      </c>
      <c r="Y284">
        <v>3.078025894</v>
      </c>
      <c r="Z284">
        <v>3.1723588930000002</v>
      </c>
      <c r="AA284">
        <v>3.1969393730000002</v>
      </c>
      <c r="AB284">
        <v>3.1465739589999999</v>
      </c>
      <c r="AC284">
        <v>3.1223874280000001</v>
      </c>
      <c r="AD284">
        <v>3.1318761550000001</v>
      </c>
      <c r="AE284">
        <v>3.1611733489999998</v>
      </c>
      <c r="AF284">
        <v>3.1295216990000001</v>
      </c>
      <c r="AG284">
        <v>3.0531506099999999</v>
      </c>
      <c r="AH284">
        <v>2.9895830280000002</v>
      </c>
      <c r="AI284">
        <v>2.944945836</v>
      </c>
      <c r="AJ284">
        <v>2.9116589660000001</v>
      </c>
      <c r="AK284">
        <v>2.7205792679999998</v>
      </c>
      <c r="AL284">
        <v>2.43898503</v>
      </c>
      <c r="AM284">
        <v>2.3413792330000001</v>
      </c>
      <c r="AN284">
        <v>2.3744289159999998</v>
      </c>
      <c r="AO284">
        <v>2.4649959969999999</v>
      </c>
      <c r="AP284">
        <v>2.5620299200000001</v>
      </c>
      <c r="AQ284">
        <v>2.6428201520000001</v>
      </c>
      <c r="AR284">
        <v>2.565834266</v>
      </c>
      <c r="AS284">
        <v>2.3936072359999998</v>
      </c>
      <c r="AT284">
        <v>2.203219679</v>
      </c>
      <c r="AU284">
        <v>2.0326129869999998</v>
      </c>
      <c r="AV284">
        <v>1.887736955</v>
      </c>
    </row>
    <row r="285" spans="1:48" x14ac:dyDescent="0.25">
      <c r="A285" s="28" t="s">
        <v>398</v>
      </c>
      <c r="B285">
        <v>0.52218743724451999</v>
      </c>
      <c r="C285">
        <v>0.52427996586540804</v>
      </c>
      <c r="D285">
        <v>0.5270380106</v>
      </c>
      <c r="E285">
        <v>0.55540359439999998</v>
      </c>
      <c r="F285">
        <v>0.59037437469999998</v>
      </c>
      <c r="G285">
        <v>0.62073402830000002</v>
      </c>
      <c r="H285">
        <v>0.67228136920000003</v>
      </c>
      <c r="I285">
        <v>0.73160507139999997</v>
      </c>
      <c r="J285">
        <v>0.77653443789999999</v>
      </c>
      <c r="K285">
        <v>0.82016936659999995</v>
      </c>
      <c r="L285">
        <v>0.88052975079999996</v>
      </c>
      <c r="M285">
        <v>0.9694511469</v>
      </c>
      <c r="N285">
        <v>1.1740157010000001</v>
      </c>
      <c r="O285">
        <v>1.4556842839999999</v>
      </c>
      <c r="P285">
        <v>1.7163065280000001</v>
      </c>
      <c r="Q285">
        <v>1.955477661</v>
      </c>
      <c r="R285">
        <v>2.1782992559999999</v>
      </c>
      <c r="S285">
        <v>2.5876248359999998</v>
      </c>
      <c r="T285">
        <v>3.0366676209999999</v>
      </c>
      <c r="U285">
        <v>3.5759537620000001</v>
      </c>
      <c r="V285">
        <v>3.7094142329999999</v>
      </c>
      <c r="W285">
        <v>3.663523965</v>
      </c>
      <c r="X285">
        <v>3.72994147</v>
      </c>
      <c r="Y285">
        <v>3.9105309039999998</v>
      </c>
      <c r="Z285">
        <v>4.141795256</v>
      </c>
      <c r="AA285">
        <v>4.3222411960000002</v>
      </c>
      <c r="AB285">
        <v>4.4362494960000003</v>
      </c>
      <c r="AC285">
        <v>4.8453129910000001</v>
      </c>
      <c r="AD285">
        <v>5.4403152459999999</v>
      </c>
      <c r="AE285">
        <v>6.0796455030000001</v>
      </c>
      <c r="AF285">
        <v>6.4925059039999997</v>
      </c>
      <c r="AG285">
        <v>6.7070794500000002</v>
      </c>
      <c r="AH285">
        <v>6.7313795760000001</v>
      </c>
      <c r="AI285">
        <v>6.6910648239999997</v>
      </c>
      <c r="AJ285">
        <v>6.656869994</v>
      </c>
      <c r="AK285">
        <v>6.1736379399999999</v>
      </c>
      <c r="AL285">
        <v>5.4482316739999996</v>
      </c>
      <c r="AM285">
        <v>5.3084752000000002</v>
      </c>
      <c r="AN285">
        <v>5.5628836399999999</v>
      </c>
      <c r="AO285">
        <v>5.9864789600000003</v>
      </c>
      <c r="AP285">
        <v>6.4179502990000001</v>
      </c>
      <c r="AQ285">
        <v>6.7835800209999997</v>
      </c>
      <c r="AR285">
        <v>6.6353803290000002</v>
      </c>
      <c r="AS285">
        <v>6.1779461189999996</v>
      </c>
      <c r="AT285">
        <v>5.6619965560000001</v>
      </c>
      <c r="AU285">
        <v>5.2066745350000003</v>
      </c>
      <c r="AV285">
        <v>4.8278473049999997</v>
      </c>
    </row>
    <row r="286" spans="1:48" x14ac:dyDescent="0.25">
      <c r="A286" s="28" t="s">
        <v>399</v>
      </c>
      <c r="B286">
        <v>0.97330043380902398</v>
      </c>
      <c r="C286">
        <v>0.97720067894938101</v>
      </c>
      <c r="D286">
        <v>0.98227098530000001</v>
      </c>
      <c r="E286">
        <v>1.208120284</v>
      </c>
      <c r="F286">
        <v>1.6475324309999999</v>
      </c>
      <c r="G286">
        <v>2.2896012190000001</v>
      </c>
      <c r="H286">
        <v>3.2523105980000002</v>
      </c>
      <c r="I286">
        <v>4.5618722900000002</v>
      </c>
      <c r="J286">
        <v>6.1645087390000004</v>
      </c>
      <c r="K286">
        <v>8.2513084729999999</v>
      </c>
      <c r="L286">
        <v>11.228735199999999</v>
      </c>
      <c r="M286">
        <v>15.70144771</v>
      </c>
      <c r="N286">
        <v>17.869513319999999</v>
      </c>
      <c r="O286">
        <v>17.48865412</v>
      </c>
      <c r="P286">
        <v>15.63747349</v>
      </c>
      <c r="Q286">
        <v>13.879007870000001</v>
      </c>
      <c r="R286">
        <v>12.51825833</v>
      </c>
      <c r="S286">
        <v>13.97358013</v>
      </c>
      <c r="T286">
        <v>16.780151140000001</v>
      </c>
      <c r="U286">
        <v>20.151118820000001</v>
      </c>
      <c r="V286">
        <v>23.718877719999998</v>
      </c>
      <c r="W286">
        <v>26.844049420000001</v>
      </c>
      <c r="X286">
        <v>28.765555280000001</v>
      </c>
      <c r="Y286">
        <v>29.937367890000001</v>
      </c>
      <c r="Z286">
        <v>30.813529379999999</v>
      </c>
      <c r="AA286">
        <v>31.205723599999999</v>
      </c>
      <c r="AB286">
        <v>31.305301570000001</v>
      </c>
      <c r="AC286">
        <v>31.676629009999999</v>
      </c>
      <c r="AD286">
        <v>32.307608909999999</v>
      </c>
      <c r="AE286">
        <v>33.05250873</v>
      </c>
      <c r="AF286">
        <v>33.567929329999998</v>
      </c>
      <c r="AG286">
        <v>33.822149869999997</v>
      </c>
      <c r="AH286">
        <v>33.884816170000001</v>
      </c>
      <c r="AI286">
        <v>33.883274640000003</v>
      </c>
      <c r="AJ286">
        <v>33.86875998</v>
      </c>
      <c r="AK286">
        <v>33.207780800000002</v>
      </c>
      <c r="AL286">
        <v>32.030031960000002</v>
      </c>
      <c r="AM286">
        <v>31.27223073</v>
      </c>
      <c r="AN286">
        <v>31.066660330000001</v>
      </c>
      <c r="AO286">
        <v>31.206545290000001</v>
      </c>
      <c r="AP286">
        <v>31.485425639999999</v>
      </c>
      <c r="AQ286">
        <v>31.775999779999999</v>
      </c>
      <c r="AR286">
        <v>31.294761390000001</v>
      </c>
      <c r="AS286">
        <v>30.21326569</v>
      </c>
      <c r="AT286">
        <v>28.930596999999999</v>
      </c>
      <c r="AU286">
        <v>27.705828960000002</v>
      </c>
      <c r="AV286">
        <v>26.621268659999998</v>
      </c>
    </row>
    <row r="287" spans="1:48" x14ac:dyDescent="0.25">
      <c r="A287" s="27" t="s">
        <v>635</v>
      </c>
      <c r="B287">
        <v>22.953578483622302</v>
      </c>
      <c r="C287">
        <v>23.412650053294801</v>
      </c>
      <c r="D287">
        <v>23.880382999999998</v>
      </c>
      <c r="E287">
        <v>24.290309629999999</v>
      </c>
      <c r="F287">
        <v>24.68776145</v>
      </c>
      <c r="G287">
        <v>24.988011319999998</v>
      </c>
      <c r="H287">
        <v>24.739893039999998</v>
      </c>
      <c r="I287">
        <v>24.396993680000001</v>
      </c>
      <c r="J287">
        <v>24.20987766</v>
      </c>
      <c r="K287">
        <v>24.161442659999999</v>
      </c>
      <c r="L287">
        <v>24.107965830000001</v>
      </c>
      <c r="M287">
        <v>24.083612819999999</v>
      </c>
      <c r="N287">
        <v>24.091624769999999</v>
      </c>
      <c r="O287">
        <v>24.158781449999999</v>
      </c>
      <c r="P287">
        <v>24.44915821</v>
      </c>
      <c r="Q287">
        <v>24.976107450000001</v>
      </c>
      <c r="R287">
        <v>25.468406860000002</v>
      </c>
      <c r="S287">
        <v>25.979304379999999</v>
      </c>
      <c r="T287">
        <v>26.504345650000001</v>
      </c>
      <c r="U287">
        <v>27.04550352</v>
      </c>
      <c r="V287">
        <v>27.5836808</v>
      </c>
      <c r="W287">
        <v>28.159433270000001</v>
      </c>
      <c r="X287">
        <v>28.793757880000001</v>
      </c>
      <c r="Y287">
        <v>29.40846681</v>
      </c>
      <c r="Z287">
        <v>30.057756520000002</v>
      </c>
      <c r="AA287">
        <v>30.73786771</v>
      </c>
      <c r="AB287">
        <v>31.42647023</v>
      </c>
      <c r="AC287">
        <v>32.13811784</v>
      </c>
      <c r="AD287">
        <v>32.850622809999997</v>
      </c>
      <c r="AE287">
        <v>33.56331488</v>
      </c>
      <c r="AF287">
        <v>34.291302080000001</v>
      </c>
      <c r="AG287">
        <v>35.028432479999999</v>
      </c>
      <c r="AH287">
        <v>35.781297180000003</v>
      </c>
      <c r="AI287">
        <v>36.555320690000002</v>
      </c>
      <c r="AJ287">
        <v>37.338566049999997</v>
      </c>
      <c r="AK287">
        <v>38.145984890000001</v>
      </c>
      <c r="AL287">
        <v>38.951563030000003</v>
      </c>
      <c r="AM287">
        <v>39.796173549999999</v>
      </c>
      <c r="AN287">
        <v>40.660713059999999</v>
      </c>
      <c r="AO287">
        <v>41.555212509999997</v>
      </c>
      <c r="AP287">
        <v>42.471358969999997</v>
      </c>
      <c r="AQ287">
        <v>43.399110890000003</v>
      </c>
      <c r="AR287">
        <v>44.325619160000002</v>
      </c>
      <c r="AS287">
        <v>45.255346969999998</v>
      </c>
      <c r="AT287">
        <v>46.19757087</v>
      </c>
      <c r="AU287">
        <v>47.15094869</v>
      </c>
      <c r="AV287">
        <v>48.125160100000002</v>
      </c>
    </row>
    <row r="288" spans="1:48" x14ac:dyDescent="0.25">
      <c r="A288" s="27" t="s">
        <v>636</v>
      </c>
      <c r="B288">
        <v>32.887743662320297</v>
      </c>
      <c r="C288">
        <v>33.545498535566701</v>
      </c>
      <c r="D288">
        <v>34.215663380000002</v>
      </c>
      <c r="E288">
        <v>34.803003680000003</v>
      </c>
      <c r="F288">
        <v>35.37247017</v>
      </c>
      <c r="G288">
        <v>35.802666309999999</v>
      </c>
      <c r="H288">
        <v>35.447163979999999</v>
      </c>
      <c r="I288">
        <v>34.955859920000002</v>
      </c>
      <c r="J288">
        <v>34.687761260000002</v>
      </c>
      <c r="K288">
        <v>34.618363899999999</v>
      </c>
      <c r="L288">
        <v>34.541742630000002</v>
      </c>
      <c r="M288">
        <v>34.506849789999997</v>
      </c>
      <c r="N288">
        <v>34.518329260000002</v>
      </c>
      <c r="O288">
        <v>34.614550940000001</v>
      </c>
      <c r="P288">
        <v>35.03060095</v>
      </c>
      <c r="Q288">
        <v>35.785610519999999</v>
      </c>
      <c r="R288">
        <v>36.492035260000002</v>
      </c>
      <c r="S288">
        <v>37.226449010000003</v>
      </c>
      <c r="T288">
        <v>37.977365589999998</v>
      </c>
      <c r="U288">
        <v>38.751352619999999</v>
      </c>
      <c r="V288">
        <v>39.510468099999997</v>
      </c>
      <c r="W288">
        <v>40.317459390000003</v>
      </c>
      <c r="X288">
        <v>41.210816620000003</v>
      </c>
      <c r="Y288">
        <v>42.089922420000001</v>
      </c>
      <c r="Z288">
        <v>43.014468039999997</v>
      </c>
      <c r="AA288">
        <v>43.982398840000002</v>
      </c>
      <c r="AB288">
        <v>44.958125680000002</v>
      </c>
      <c r="AC288">
        <v>45.96187261</v>
      </c>
      <c r="AD288">
        <v>47.001802349999998</v>
      </c>
      <c r="AE288">
        <v>48.045770060000002</v>
      </c>
      <c r="AF288">
        <v>49.099516819999998</v>
      </c>
      <c r="AG288">
        <v>50.158763550000003</v>
      </c>
      <c r="AH288">
        <v>51.237249890000001</v>
      </c>
      <c r="AI288">
        <v>52.35106966</v>
      </c>
      <c r="AJ288">
        <v>53.477604509999999</v>
      </c>
      <c r="AK288">
        <v>54.636815429999999</v>
      </c>
      <c r="AL288">
        <v>55.793098710000002</v>
      </c>
      <c r="AM288">
        <v>57.003388229999999</v>
      </c>
      <c r="AN288">
        <v>58.24475709</v>
      </c>
      <c r="AO288">
        <v>59.528520700000001</v>
      </c>
      <c r="AP288">
        <v>60.842372920000003</v>
      </c>
      <c r="AQ288">
        <v>62.171707310000002</v>
      </c>
      <c r="AR288">
        <v>63.496430799999999</v>
      </c>
      <c r="AS288">
        <v>64.825689150000002</v>
      </c>
      <c r="AT288">
        <v>66.175985609999998</v>
      </c>
      <c r="AU288">
        <v>67.544703400000003</v>
      </c>
      <c r="AV288">
        <v>68.941973329999996</v>
      </c>
    </row>
    <row r="289" spans="1:48" x14ac:dyDescent="0.25">
      <c r="A289" s="27" t="s">
        <v>637</v>
      </c>
      <c r="B289">
        <v>44.667723794127099</v>
      </c>
      <c r="C289">
        <v>45.561078270009602</v>
      </c>
      <c r="D289">
        <v>46.471287820000001</v>
      </c>
      <c r="E289">
        <v>47.269006089999998</v>
      </c>
      <c r="F289">
        <v>48.042448380000003</v>
      </c>
      <c r="G289">
        <v>48.626735420000003</v>
      </c>
      <c r="H289">
        <v>48.143896589999997</v>
      </c>
      <c r="I289">
        <v>47.476613530000002</v>
      </c>
      <c r="J289">
        <v>47.112485270000001</v>
      </c>
      <c r="K289">
        <v>47.018230639999999</v>
      </c>
      <c r="L289">
        <v>46.914164589999999</v>
      </c>
      <c r="M289">
        <v>46.866773559999999</v>
      </c>
      <c r="N289">
        <v>46.882364850000002</v>
      </c>
      <c r="O289">
        <v>47.013051930000003</v>
      </c>
      <c r="P289">
        <v>47.57812586</v>
      </c>
      <c r="Q289">
        <v>48.60357046</v>
      </c>
      <c r="R289">
        <v>49.566805119999998</v>
      </c>
      <c r="S289">
        <v>50.563556849999998</v>
      </c>
      <c r="T289">
        <v>51.575276299999999</v>
      </c>
      <c r="U289">
        <v>52.062590190000002</v>
      </c>
      <c r="V289">
        <v>52.627636850000002</v>
      </c>
      <c r="W289">
        <v>52.812976929999998</v>
      </c>
      <c r="X289">
        <v>52.827533469999999</v>
      </c>
      <c r="Y289">
        <v>52.70417467</v>
      </c>
      <c r="Z289">
        <v>52.286071270000001</v>
      </c>
      <c r="AA289">
        <v>52.201947830000002</v>
      </c>
      <c r="AB289">
        <v>52.44398752</v>
      </c>
      <c r="AC289">
        <v>53.050620889999998</v>
      </c>
      <c r="AD289">
        <v>53.926498639999998</v>
      </c>
      <c r="AE289">
        <v>55.082202850000002</v>
      </c>
      <c r="AF289">
        <v>56.326153040000001</v>
      </c>
      <c r="AG289">
        <v>57.543641119999997</v>
      </c>
      <c r="AH289">
        <v>58.714135800000001</v>
      </c>
      <c r="AI289">
        <v>59.831153460000003</v>
      </c>
      <c r="AJ289">
        <v>60.940507060000002</v>
      </c>
      <c r="AK289">
        <v>62.071244239999999</v>
      </c>
      <c r="AL289">
        <v>63.128802899999997</v>
      </c>
      <c r="AM289">
        <v>64.267343999999994</v>
      </c>
      <c r="AN289">
        <v>65.344587219999994</v>
      </c>
      <c r="AO289">
        <v>66.520760850000002</v>
      </c>
      <c r="AP289">
        <v>67.720848590000003</v>
      </c>
      <c r="AQ289">
        <v>68.9130854</v>
      </c>
      <c r="AR289">
        <v>70.112392610000001</v>
      </c>
      <c r="AS289">
        <v>71.352003030000006</v>
      </c>
      <c r="AT289">
        <v>72.571479210000007</v>
      </c>
      <c r="AU289">
        <v>73.813166820000006</v>
      </c>
      <c r="AV289">
        <v>75.10409903</v>
      </c>
    </row>
    <row r="290" spans="1:48" x14ac:dyDescent="0.25">
      <c r="A290" s="27" t="s">
        <v>638</v>
      </c>
      <c r="B290">
        <v>45.345096154496602</v>
      </c>
      <c r="C290">
        <v>46.251998077586499</v>
      </c>
      <c r="D290">
        <v>47.176010669999997</v>
      </c>
      <c r="E290">
        <v>47.985826109999998</v>
      </c>
      <c r="F290">
        <v>48.77099741</v>
      </c>
      <c r="G290">
        <v>49.364144979999999</v>
      </c>
      <c r="H290">
        <v>48.873984049999997</v>
      </c>
      <c r="I290">
        <v>48.196581850000001</v>
      </c>
      <c r="J290">
        <v>47.826931690000002</v>
      </c>
      <c r="K290">
        <v>47.731247719999999</v>
      </c>
      <c r="L290">
        <v>47.625603529999999</v>
      </c>
      <c r="M290">
        <v>47.577493840000002</v>
      </c>
      <c r="N290">
        <v>47.59332156</v>
      </c>
      <c r="O290">
        <v>47.725990469999999</v>
      </c>
      <c r="P290">
        <v>48.299633579999998</v>
      </c>
      <c r="Q290">
        <v>49.340628729999999</v>
      </c>
      <c r="R290">
        <v>50.315515159999997</v>
      </c>
      <c r="S290">
        <v>51.327703</v>
      </c>
      <c r="T290">
        <v>52.362724180000001</v>
      </c>
      <c r="U290">
        <v>53.442509129999998</v>
      </c>
      <c r="V290">
        <v>54.610578019999998</v>
      </c>
      <c r="W290">
        <v>55.724670500000002</v>
      </c>
      <c r="X290">
        <v>56.873497989999997</v>
      </c>
      <c r="Y290">
        <v>58.078668749999999</v>
      </c>
      <c r="Z290">
        <v>59.368240479999997</v>
      </c>
      <c r="AA290">
        <v>60.717388509999999</v>
      </c>
      <c r="AB290">
        <v>62.078625049999999</v>
      </c>
      <c r="AC290">
        <v>63.058031100000001</v>
      </c>
      <c r="AD290">
        <v>64.504477339999994</v>
      </c>
      <c r="AE290">
        <v>66.089734030000002</v>
      </c>
      <c r="AF290">
        <v>67.626629260000001</v>
      </c>
      <c r="AG290">
        <v>69.118104079999995</v>
      </c>
      <c r="AH290">
        <v>70.620065370000006</v>
      </c>
      <c r="AI290">
        <v>72.1485311</v>
      </c>
      <c r="AJ290">
        <v>73.713895789999995</v>
      </c>
      <c r="AK290">
        <v>75.319321880000004</v>
      </c>
      <c r="AL290">
        <v>76.92092701</v>
      </c>
      <c r="AM290">
        <v>78.634340550000005</v>
      </c>
      <c r="AN290">
        <v>80.345062400000003</v>
      </c>
      <c r="AO290">
        <v>82.129131529999995</v>
      </c>
      <c r="AP290">
        <v>83.956368999999995</v>
      </c>
      <c r="AQ290">
        <v>85.801088469999996</v>
      </c>
      <c r="AR290">
        <v>87.610865320000002</v>
      </c>
      <c r="AS290">
        <v>89.453082499999894</v>
      </c>
      <c r="AT290">
        <v>91.306131129999997</v>
      </c>
      <c r="AU290">
        <v>93.184286560000004</v>
      </c>
      <c r="AV290">
        <v>95.110494290000005</v>
      </c>
    </row>
    <row r="291" spans="1:48" x14ac:dyDescent="0.25">
      <c r="A291" s="27" t="s">
        <v>639</v>
      </c>
      <c r="B291">
        <v>43.585664102026499</v>
      </c>
      <c r="C291">
        <v>44.457377384067001</v>
      </c>
      <c r="D291">
        <v>45.34553743</v>
      </c>
      <c r="E291">
        <v>46.12393127</v>
      </c>
      <c r="F291">
        <v>46.878637189999999</v>
      </c>
      <c r="G291">
        <v>47.448770080000003</v>
      </c>
      <c r="H291">
        <v>46.977627849999998</v>
      </c>
      <c r="I291">
        <v>46.326509489999999</v>
      </c>
      <c r="J291">
        <v>45.971202099999999</v>
      </c>
      <c r="K291">
        <v>45.879230759999999</v>
      </c>
      <c r="L291">
        <v>45.777685669999997</v>
      </c>
      <c r="M291">
        <v>45.73144267</v>
      </c>
      <c r="N291">
        <v>45.746656260000002</v>
      </c>
      <c r="O291">
        <v>45.874177500000002</v>
      </c>
      <c r="P291">
        <v>46.425562720000002</v>
      </c>
      <c r="Q291">
        <v>47.426166279999997</v>
      </c>
      <c r="R291">
        <v>48.3592084</v>
      </c>
      <c r="S291">
        <v>49.341569540000002</v>
      </c>
      <c r="T291">
        <v>50.32843879</v>
      </c>
      <c r="U291">
        <v>51.375326029999997</v>
      </c>
      <c r="V291">
        <v>52.410028590000003</v>
      </c>
      <c r="W291">
        <v>53.504500960000001</v>
      </c>
      <c r="X291">
        <v>54.670494079999997</v>
      </c>
      <c r="Y291">
        <v>55.694569010000002</v>
      </c>
      <c r="Z291">
        <v>56.868495420000002</v>
      </c>
      <c r="AA291">
        <v>58.16081578</v>
      </c>
      <c r="AB291">
        <v>59.52297334</v>
      </c>
      <c r="AC291">
        <v>60.996606</v>
      </c>
      <c r="AD291">
        <v>62.240047220000001</v>
      </c>
      <c r="AE291">
        <v>63.593733810000003</v>
      </c>
      <c r="AF291">
        <v>65.020375729999998</v>
      </c>
      <c r="AG291">
        <v>66.468214979999999</v>
      </c>
      <c r="AH291">
        <v>67.942199849999994</v>
      </c>
      <c r="AI291">
        <v>69.385362270000002</v>
      </c>
      <c r="AJ291">
        <v>70.877408829999894</v>
      </c>
      <c r="AK291">
        <v>72.420259659999999</v>
      </c>
      <c r="AL291">
        <v>73.983956259999999</v>
      </c>
      <c r="AM291">
        <v>75.687206570000001</v>
      </c>
      <c r="AN291">
        <v>77.262478189999996</v>
      </c>
      <c r="AO291">
        <v>78.954885129999994</v>
      </c>
      <c r="AP291">
        <v>80.718935889999997</v>
      </c>
      <c r="AQ291">
        <v>82.486179089999894</v>
      </c>
      <c r="AR291">
        <v>84.204925270000004</v>
      </c>
      <c r="AS291">
        <v>86.031915290000001</v>
      </c>
      <c r="AT291">
        <v>87.81985444</v>
      </c>
      <c r="AU291">
        <v>89.610346770000007</v>
      </c>
      <c r="AV291">
        <v>91.482830089999894</v>
      </c>
    </row>
    <row r="292" spans="1:48" x14ac:dyDescent="0.25">
      <c r="A292" s="27" t="s">
        <v>640</v>
      </c>
      <c r="B292">
        <v>44.008504160143701</v>
      </c>
      <c r="C292">
        <v>44.8886742433466</v>
      </c>
      <c r="D292">
        <v>45.785450640000001</v>
      </c>
      <c r="E292">
        <v>46.571395959999997</v>
      </c>
      <c r="F292">
        <v>47.333423549999999</v>
      </c>
      <c r="G292">
        <v>47.909087509999999</v>
      </c>
      <c r="H292">
        <v>47.433374559999997</v>
      </c>
      <c r="I292">
        <v>46.775939459999996</v>
      </c>
      <c r="J292">
        <v>46.417185119999999</v>
      </c>
      <c r="K292">
        <v>46.324321519999998</v>
      </c>
      <c r="L292">
        <v>46.22179131</v>
      </c>
      <c r="M292">
        <v>46.175099699999997</v>
      </c>
      <c r="N292">
        <v>46.190460880000003</v>
      </c>
      <c r="O292">
        <v>46.319219240000002</v>
      </c>
      <c r="P292">
        <v>46.87595365</v>
      </c>
      <c r="Q292">
        <v>47.886264420000003</v>
      </c>
      <c r="R292">
        <v>48.833637459999998</v>
      </c>
      <c r="S292">
        <v>49.815016970000002</v>
      </c>
      <c r="T292">
        <v>50.818021229999999</v>
      </c>
      <c r="U292">
        <v>51.864329410000003</v>
      </c>
      <c r="V292">
        <v>52.9155205</v>
      </c>
      <c r="W292">
        <v>53.973029629999999</v>
      </c>
      <c r="X292">
        <v>55.089781440000003</v>
      </c>
      <c r="Y292">
        <v>56.252059549999998</v>
      </c>
      <c r="Z292">
        <v>57.503726980000003</v>
      </c>
      <c r="AA292">
        <v>58.828905900000002</v>
      </c>
      <c r="AB292">
        <v>60.131248399999997</v>
      </c>
      <c r="AC292">
        <v>61.506063519999998</v>
      </c>
      <c r="AD292">
        <v>62.861189590000002</v>
      </c>
      <c r="AE292">
        <v>64.259413960000003</v>
      </c>
      <c r="AF292">
        <v>65.683849120000005</v>
      </c>
      <c r="AG292">
        <v>67.119984639999998</v>
      </c>
      <c r="AH292">
        <v>68.578375510000001</v>
      </c>
      <c r="AI292">
        <v>70.054215799999994</v>
      </c>
      <c r="AJ292">
        <v>71.56221189</v>
      </c>
      <c r="AK292">
        <v>73.112520200000006</v>
      </c>
      <c r="AL292">
        <v>74.663623999999999</v>
      </c>
      <c r="AM292">
        <v>76.311266410000002</v>
      </c>
      <c r="AN292">
        <v>77.966111010000006</v>
      </c>
      <c r="AO292">
        <v>79.691755220000005</v>
      </c>
      <c r="AP292">
        <v>81.461152389999995</v>
      </c>
      <c r="AQ292">
        <v>83.248028009999999</v>
      </c>
      <c r="AR292">
        <v>85.012044639999999</v>
      </c>
      <c r="AS292">
        <v>86.801565800000006</v>
      </c>
      <c r="AT292">
        <v>88.599755020000003</v>
      </c>
      <c r="AU292">
        <v>90.422191170000005</v>
      </c>
      <c r="AV292">
        <v>92.291034179999997</v>
      </c>
    </row>
    <row r="293" spans="1:48" x14ac:dyDescent="0.25">
      <c r="A293" s="27" t="s">
        <v>641</v>
      </c>
      <c r="B293">
        <v>61.610513190426197</v>
      </c>
      <c r="C293">
        <v>62.842723454234701</v>
      </c>
      <c r="D293">
        <v>64.098182039999998</v>
      </c>
      <c r="E293">
        <v>65.198480610000004</v>
      </c>
      <c r="F293">
        <v>66.265295129999998</v>
      </c>
      <c r="G293">
        <v>67.071206450000005</v>
      </c>
      <c r="H293">
        <v>66.405223370000002</v>
      </c>
      <c r="I293">
        <v>65.484835039999894</v>
      </c>
      <c r="J293">
        <v>64.982590310000006</v>
      </c>
      <c r="K293">
        <v>64.852584210000003</v>
      </c>
      <c r="L293">
        <v>64.709045160000002</v>
      </c>
      <c r="M293">
        <v>64.643678379999997</v>
      </c>
      <c r="N293">
        <v>64.665183549999995</v>
      </c>
      <c r="O293">
        <v>64.845441179999995</v>
      </c>
      <c r="P293">
        <v>65.624851730000003</v>
      </c>
      <c r="Q293">
        <v>67.039254850000006</v>
      </c>
      <c r="R293">
        <v>68.35435244</v>
      </c>
      <c r="S293">
        <v>69.73094236</v>
      </c>
      <c r="T293">
        <v>71.154959239999997</v>
      </c>
      <c r="U293">
        <v>72.658991080000007</v>
      </c>
      <c r="V293">
        <v>74.094411840000006</v>
      </c>
      <c r="W293">
        <v>75.565568299999995</v>
      </c>
      <c r="X293">
        <v>77.004444239999998</v>
      </c>
      <c r="Y293">
        <v>78.584442789999997</v>
      </c>
      <c r="Z293">
        <v>80.321970100000001</v>
      </c>
      <c r="AA293">
        <v>82.153887400000002</v>
      </c>
      <c r="AB293">
        <v>83.992691649999998</v>
      </c>
      <c r="AC293">
        <v>85.822465980000004</v>
      </c>
      <c r="AD293">
        <v>87.767552530000003</v>
      </c>
      <c r="AE293">
        <v>89.810359800000001</v>
      </c>
      <c r="AF293">
        <v>91.857123139999999</v>
      </c>
      <c r="AG293">
        <v>93.903294669999994</v>
      </c>
      <c r="AH293">
        <v>95.964006560000001</v>
      </c>
      <c r="AI293">
        <v>98.044506400000003</v>
      </c>
      <c r="AJ293">
        <v>100.1636402</v>
      </c>
      <c r="AK293">
        <v>102.3189969</v>
      </c>
      <c r="AL293">
        <v>104.47323369999999</v>
      </c>
      <c r="AM293">
        <v>106.87999019999999</v>
      </c>
      <c r="AN293">
        <v>109.2636625</v>
      </c>
      <c r="AO293">
        <v>111.7141709</v>
      </c>
      <c r="AP293">
        <v>114.2225816</v>
      </c>
      <c r="AQ293">
        <v>116.7641108</v>
      </c>
      <c r="AR293">
        <v>119.1474523</v>
      </c>
      <c r="AS293">
        <v>121.59787420000001</v>
      </c>
      <c r="AT293">
        <v>124.1015675</v>
      </c>
      <c r="AU293">
        <v>126.6517384</v>
      </c>
      <c r="AV293">
        <v>129.26447049999999</v>
      </c>
    </row>
    <row r="294" spans="1:48" x14ac:dyDescent="0.25">
      <c r="A294" s="27" t="s">
        <v>642</v>
      </c>
      <c r="B294">
        <v>73.361851343344895</v>
      </c>
      <c r="C294">
        <v>74.829088370211807</v>
      </c>
      <c r="D294">
        <v>76.32400801</v>
      </c>
      <c r="E294">
        <v>77.634173039999894</v>
      </c>
      <c r="F294">
        <v>78.904467409999995</v>
      </c>
      <c r="G294">
        <v>79.864094969999996</v>
      </c>
      <c r="H294">
        <v>79.071084999999997</v>
      </c>
      <c r="I294">
        <v>77.975145549999894</v>
      </c>
      <c r="J294">
        <v>77.377104700000004</v>
      </c>
      <c r="K294">
        <v>77.222301779999995</v>
      </c>
      <c r="L294">
        <v>77.051384670000004</v>
      </c>
      <c r="M294">
        <v>76.973550099999997</v>
      </c>
      <c r="N294">
        <v>76.999157069999995</v>
      </c>
      <c r="O294">
        <v>77.213796310000006</v>
      </c>
      <c r="P294">
        <v>78.141868450000004</v>
      </c>
      <c r="Q294">
        <v>79.826049049999995</v>
      </c>
      <c r="R294">
        <v>81.392147129999998</v>
      </c>
      <c r="S294">
        <v>83.019792080000002</v>
      </c>
      <c r="T294">
        <v>84.689756500000001</v>
      </c>
      <c r="U294">
        <v>86.434618659999998</v>
      </c>
      <c r="V294">
        <v>88.233964200000003</v>
      </c>
      <c r="W294">
        <v>89.771219000000002</v>
      </c>
      <c r="X294">
        <v>91.232267800000002</v>
      </c>
      <c r="Y294">
        <v>92.981048169999994</v>
      </c>
      <c r="Z294">
        <v>95.038986859999994</v>
      </c>
      <c r="AA294">
        <v>97.228740770000002</v>
      </c>
      <c r="AB294">
        <v>99.401757869999997</v>
      </c>
      <c r="AC294">
        <v>101.4671116</v>
      </c>
      <c r="AD294">
        <v>103.9242502</v>
      </c>
      <c r="AE294">
        <v>106.55121320000001</v>
      </c>
      <c r="AF294">
        <v>109.1075716</v>
      </c>
      <c r="AG294">
        <v>111.58682690000001</v>
      </c>
      <c r="AH294">
        <v>114.0512993</v>
      </c>
      <c r="AI294">
        <v>116.5562092</v>
      </c>
      <c r="AJ294">
        <v>119.1210366</v>
      </c>
      <c r="AK294">
        <v>121.723297</v>
      </c>
      <c r="AL294">
        <v>124.3374714</v>
      </c>
      <c r="AM294">
        <v>127.0545449</v>
      </c>
      <c r="AN294">
        <v>129.8471017</v>
      </c>
      <c r="AO294">
        <v>132.74337009999999</v>
      </c>
      <c r="AP294">
        <v>135.68203320000001</v>
      </c>
      <c r="AQ294">
        <v>138.6583268</v>
      </c>
      <c r="AR294">
        <v>141.5775907</v>
      </c>
      <c r="AS294">
        <v>144.53793949999999</v>
      </c>
      <c r="AT294">
        <v>147.53972730000001</v>
      </c>
      <c r="AU294">
        <v>150.5889731</v>
      </c>
      <c r="AV294">
        <v>153.70868659999999</v>
      </c>
    </row>
    <row r="295" spans="1:48" x14ac:dyDescent="0.25">
      <c r="A295" s="27" t="s">
        <v>643</v>
      </c>
      <c r="B295">
        <v>36.4554898807719</v>
      </c>
      <c r="C295">
        <v>37.1845996783874</v>
      </c>
      <c r="D295">
        <v>37.92746571</v>
      </c>
      <c r="E295">
        <v>38.578522190000001</v>
      </c>
      <c r="F295">
        <v>39.209765849999997</v>
      </c>
      <c r="G295">
        <v>39.68663076</v>
      </c>
      <c r="H295">
        <v>39.29256264</v>
      </c>
      <c r="I295">
        <v>38.747960659999997</v>
      </c>
      <c r="J295">
        <v>38.450777969999997</v>
      </c>
      <c r="K295">
        <v>38.373852210000003</v>
      </c>
      <c r="L295">
        <v>38.288918870000003</v>
      </c>
      <c r="M295">
        <v>38.250240759999997</v>
      </c>
      <c r="N295">
        <v>38.262965559999998</v>
      </c>
      <c r="O295">
        <v>38.36962561</v>
      </c>
      <c r="P295">
        <v>38.830809780000003</v>
      </c>
      <c r="Q295">
        <v>39.667724710000002</v>
      </c>
      <c r="R295">
        <v>40.452565569999997</v>
      </c>
      <c r="S295">
        <v>41.26611303</v>
      </c>
      <c r="T295">
        <v>42.093510790000003</v>
      </c>
      <c r="U295">
        <v>42.951572579999997</v>
      </c>
      <c r="V295">
        <v>43.812962450000001</v>
      </c>
      <c r="W295">
        <v>44.704202039999998</v>
      </c>
      <c r="X295">
        <v>45.670702290000001</v>
      </c>
      <c r="Y295">
        <v>46.655363309999998</v>
      </c>
      <c r="Z295">
        <v>47.693536219999999</v>
      </c>
      <c r="AA295">
        <v>48.7779539</v>
      </c>
      <c r="AB295">
        <v>49.873815499999999</v>
      </c>
      <c r="AC295">
        <v>50.978518520000002</v>
      </c>
      <c r="AD295">
        <v>52.092932079999997</v>
      </c>
      <c r="AE295">
        <v>53.253930850000003</v>
      </c>
      <c r="AF295">
        <v>54.433371829999999</v>
      </c>
      <c r="AG295">
        <v>55.617945990000003</v>
      </c>
      <c r="AH295">
        <v>56.82230036</v>
      </c>
      <c r="AI295">
        <v>58.040335310000003</v>
      </c>
      <c r="AJ295">
        <v>59.28887658</v>
      </c>
      <c r="AK295">
        <v>60.576595580000003</v>
      </c>
      <c r="AL295">
        <v>61.864188540000001</v>
      </c>
      <c r="AM295">
        <v>63.213640230000003</v>
      </c>
      <c r="AN295">
        <v>64.566764090000007</v>
      </c>
      <c r="AO295">
        <v>65.995976830000004</v>
      </c>
      <c r="AP295">
        <v>67.460745009999997</v>
      </c>
      <c r="AQ295">
        <v>68.93379358</v>
      </c>
      <c r="AR295">
        <v>70.390312780000002</v>
      </c>
      <c r="AS295">
        <v>71.880931939999996</v>
      </c>
      <c r="AT295">
        <v>73.375348779999996</v>
      </c>
      <c r="AU295">
        <v>74.886929649999999</v>
      </c>
      <c r="AV295">
        <v>76.439238090000003</v>
      </c>
    </row>
    <row r="296" spans="1:48" x14ac:dyDescent="0.25">
      <c r="A296" s="27" t="s">
        <v>401</v>
      </c>
      <c r="B296">
        <v>54.8987788872397</v>
      </c>
      <c r="C296">
        <v>55.996754464984498</v>
      </c>
      <c r="D296">
        <v>57.115445729999998</v>
      </c>
      <c r="E296">
        <v>58.095879830000001</v>
      </c>
      <c r="F296">
        <v>59.04647757</v>
      </c>
      <c r="G296">
        <v>59.764594410000001</v>
      </c>
      <c r="H296">
        <v>59.171162289999998</v>
      </c>
      <c r="I296">
        <v>58.351039350000001</v>
      </c>
      <c r="J296">
        <v>57.903508219999999</v>
      </c>
      <c r="K296">
        <v>57.787664749999998</v>
      </c>
      <c r="L296">
        <v>57.659762559999997</v>
      </c>
      <c r="M296">
        <v>57.601516719999999</v>
      </c>
      <c r="N296">
        <v>57.620679160000002</v>
      </c>
      <c r="O296">
        <v>57.781299859999997</v>
      </c>
      <c r="P296">
        <v>58.475802880000003</v>
      </c>
      <c r="Q296">
        <v>59.736123560000003</v>
      </c>
      <c r="R296">
        <v>60.921502779999997</v>
      </c>
      <c r="S296">
        <v>62.146061240000002</v>
      </c>
      <c r="T296">
        <v>63.392011549999999</v>
      </c>
      <c r="U296">
        <v>64.690744300000006</v>
      </c>
      <c r="V296">
        <v>66.030555609999894</v>
      </c>
      <c r="W296">
        <v>67.320563309999997</v>
      </c>
      <c r="X296">
        <v>68.655817209999995</v>
      </c>
      <c r="Y296">
        <v>70.088761950000006</v>
      </c>
      <c r="Z296">
        <v>71.644233130000003</v>
      </c>
      <c r="AA296">
        <v>73.282598829999998</v>
      </c>
      <c r="AB296">
        <v>74.935313190000002</v>
      </c>
      <c r="AC296">
        <v>76.691876679999893</v>
      </c>
      <c r="AD296">
        <v>78.349960010000004</v>
      </c>
      <c r="AE296">
        <v>80.094509930000001</v>
      </c>
      <c r="AF296">
        <v>81.889205680000003</v>
      </c>
      <c r="AG296">
        <v>83.696354639999996</v>
      </c>
      <c r="AH296">
        <v>85.521931179999996</v>
      </c>
      <c r="AI296">
        <v>87.356109279999998</v>
      </c>
      <c r="AJ296">
        <v>89.242545759999999</v>
      </c>
      <c r="AK296">
        <v>91.178906359999999</v>
      </c>
      <c r="AL296">
        <v>93.119447190000002</v>
      </c>
      <c r="AM296">
        <v>95.175715220000001</v>
      </c>
      <c r="AN296">
        <v>97.228266759999997</v>
      </c>
      <c r="AO296">
        <v>99.385435700000002</v>
      </c>
      <c r="AP296">
        <v>101.5972668</v>
      </c>
      <c r="AQ296">
        <v>103.8253864</v>
      </c>
      <c r="AR296">
        <v>106.03401940000001</v>
      </c>
      <c r="AS296">
        <v>108.2765232</v>
      </c>
      <c r="AT296">
        <v>110.51125469999999</v>
      </c>
      <c r="AU296">
        <v>112.7762132</v>
      </c>
      <c r="AV296">
        <v>115.1086569</v>
      </c>
    </row>
    <row r="297" spans="1:48" x14ac:dyDescent="0.25">
      <c r="A297" s="27" t="s">
        <v>402</v>
      </c>
      <c r="B297">
        <v>55.059386542622597</v>
      </c>
      <c r="C297">
        <v>56.160574273475099</v>
      </c>
      <c r="D297">
        <v>57.282538299999999</v>
      </c>
      <c r="E297">
        <v>58.265840679999997</v>
      </c>
      <c r="F297">
        <v>59.219219410000001</v>
      </c>
      <c r="G297">
        <v>59.939437130000002</v>
      </c>
      <c r="H297">
        <v>59.344268900000003</v>
      </c>
      <c r="I297">
        <v>58.521746669999999</v>
      </c>
      <c r="J297">
        <v>58.072906279999998</v>
      </c>
      <c r="K297">
        <v>57.9567239</v>
      </c>
      <c r="L297">
        <v>57.828447539999999</v>
      </c>
      <c r="M297">
        <v>57.770031299999999</v>
      </c>
      <c r="N297">
        <v>57.78924979</v>
      </c>
      <c r="O297">
        <v>57.950340400000002</v>
      </c>
      <c r="P297">
        <v>58.646875199999997</v>
      </c>
      <c r="Q297">
        <v>59.910882979999997</v>
      </c>
      <c r="R297">
        <v>61.10015361</v>
      </c>
      <c r="S297">
        <v>62.32705808</v>
      </c>
      <c r="T297">
        <v>63.574298820000003</v>
      </c>
      <c r="U297">
        <v>64.869839619999894</v>
      </c>
      <c r="V297">
        <v>66.198865569999995</v>
      </c>
      <c r="W297">
        <v>67.533964769999997</v>
      </c>
      <c r="X297">
        <v>68.935236759999995</v>
      </c>
      <c r="Y297">
        <v>70.407687159999995</v>
      </c>
      <c r="Z297">
        <v>71.992788759999996</v>
      </c>
      <c r="AA297">
        <v>73.649749040000003</v>
      </c>
      <c r="AB297">
        <v>75.310149710000005</v>
      </c>
      <c r="AC297">
        <v>77.017046050000005</v>
      </c>
      <c r="AD297">
        <v>78.681121570000002</v>
      </c>
      <c r="AE297">
        <v>80.422541649999999</v>
      </c>
      <c r="AF297">
        <v>82.205438569999998</v>
      </c>
      <c r="AG297">
        <v>83.998381069999894</v>
      </c>
      <c r="AH297">
        <v>85.812442340000004</v>
      </c>
      <c r="AI297">
        <v>87.646879470000002</v>
      </c>
      <c r="AJ297">
        <v>89.536755339999999</v>
      </c>
      <c r="AK297">
        <v>91.474937249999996</v>
      </c>
      <c r="AL297">
        <v>93.422482239999894</v>
      </c>
      <c r="AM297">
        <v>95.460066769999997</v>
      </c>
      <c r="AN297">
        <v>97.506946170000006</v>
      </c>
      <c r="AO297">
        <v>99.656828090000005</v>
      </c>
      <c r="AP297">
        <v>101.8615365</v>
      </c>
      <c r="AQ297">
        <v>104.0867375</v>
      </c>
      <c r="AR297">
        <v>106.311205</v>
      </c>
      <c r="AS297">
        <v>108.5638733</v>
      </c>
      <c r="AT297">
        <v>110.8100587</v>
      </c>
      <c r="AU297">
        <v>113.0863377</v>
      </c>
      <c r="AV297">
        <v>115.4268943</v>
      </c>
    </row>
    <row r="298" spans="1:48" x14ac:dyDescent="0.25">
      <c r="A298" s="27" t="s">
        <v>403</v>
      </c>
      <c r="B298">
        <v>44.1081036736567</v>
      </c>
      <c r="C298">
        <v>44.990265747129897</v>
      </c>
      <c r="D298">
        <v>45.889071719999997</v>
      </c>
      <c r="E298">
        <v>46.676795779999999</v>
      </c>
      <c r="F298">
        <v>47.440547989999999</v>
      </c>
      <c r="G298">
        <v>48.017514779999999</v>
      </c>
      <c r="H298">
        <v>47.540725199999997</v>
      </c>
      <c r="I298">
        <v>46.881802200000003</v>
      </c>
      <c r="J298">
        <v>46.522235930000001</v>
      </c>
      <c r="K298">
        <v>46.429162169999998</v>
      </c>
      <c r="L298">
        <v>46.326399899999998</v>
      </c>
      <c r="M298">
        <v>46.279602619999999</v>
      </c>
      <c r="N298">
        <v>46.294998569999997</v>
      </c>
      <c r="O298">
        <v>46.424048339999999</v>
      </c>
      <c r="P298">
        <v>46.982042739999997</v>
      </c>
      <c r="Q298">
        <v>47.994640029999999</v>
      </c>
      <c r="R298">
        <v>48.945488760000003</v>
      </c>
      <c r="S298">
        <v>49.930181580000003</v>
      </c>
      <c r="T298">
        <v>50.927875469999996</v>
      </c>
      <c r="U298">
        <v>51.978633070000001</v>
      </c>
      <c r="V298">
        <v>53.016514489999999</v>
      </c>
      <c r="W298">
        <v>54.091574559999998</v>
      </c>
      <c r="X298">
        <v>55.278095229999998</v>
      </c>
      <c r="Y298">
        <v>56.465179480000003</v>
      </c>
      <c r="Z298">
        <v>57.719280939999997</v>
      </c>
      <c r="AA298">
        <v>59.029133639999998</v>
      </c>
      <c r="AB298">
        <v>60.359543369999997</v>
      </c>
      <c r="AC298">
        <v>61.746392589999999</v>
      </c>
      <c r="AD298">
        <v>63.053756210000003</v>
      </c>
      <c r="AE298">
        <v>64.437356339999994</v>
      </c>
      <c r="AF298">
        <v>65.855915440000004</v>
      </c>
      <c r="AG298">
        <v>67.293078359999996</v>
      </c>
      <c r="AH298">
        <v>68.761454319999999</v>
      </c>
      <c r="AI298">
        <v>70.219149619999996</v>
      </c>
      <c r="AJ298">
        <v>71.723601689999995</v>
      </c>
      <c r="AK298">
        <v>73.276737089999997</v>
      </c>
      <c r="AL298">
        <v>74.831564589999999</v>
      </c>
      <c r="AM298">
        <v>76.497222039999997</v>
      </c>
      <c r="AN298">
        <v>78.118008680000003</v>
      </c>
      <c r="AO298">
        <v>79.833612990000006</v>
      </c>
      <c r="AP298">
        <v>81.600425079999894</v>
      </c>
      <c r="AQ298">
        <v>83.372278800000004</v>
      </c>
      <c r="AR298">
        <v>85.136957949999996</v>
      </c>
      <c r="AS298">
        <v>86.967994169999997</v>
      </c>
      <c r="AT298">
        <v>88.779344300000005</v>
      </c>
      <c r="AU298">
        <v>90.602818819999996</v>
      </c>
      <c r="AV298">
        <v>92.474061359999894</v>
      </c>
    </row>
    <row r="299" spans="1:48" x14ac:dyDescent="0.25">
      <c r="A299" s="27" t="s">
        <v>404</v>
      </c>
      <c r="B299">
        <v>34.054845431865601</v>
      </c>
      <c r="C299">
        <v>34.735942340503001</v>
      </c>
      <c r="D299">
        <v>35.429574539999997</v>
      </c>
      <c r="E299">
        <v>36.526044560000003</v>
      </c>
      <c r="F299">
        <v>36.847538630000003</v>
      </c>
      <c r="G299">
        <v>35.995643889999997</v>
      </c>
      <c r="H299">
        <v>36.494196379999998</v>
      </c>
      <c r="I299">
        <v>37.238581230000001</v>
      </c>
      <c r="J299">
        <v>37.567611149999998</v>
      </c>
      <c r="K299">
        <v>37.936778990000001</v>
      </c>
      <c r="L299">
        <v>38.217726910000003</v>
      </c>
      <c r="M299">
        <v>38.358202630000001</v>
      </c>
      <c r="N299">
        <v>38.950156999999997</v>
      </c>
      <c r="O299">
        <v>39.826004150000003</v>
      </c>
      <c r="P299">
        <v>40.440891980000004</v>
      </c>
      <c r="Q299">
        <v>41.202080799999997</v>
      </c>
      <c r="R299">
        <v>42.010984329999999</v>
      </c>
      <c r="S299">
        <v>42.872666430000002</v>
      </c>
      <c r="T299">
        <v>43.721455120000002</v>
      </c>
      <c r="U299">
        <v>44.632104300000002</v>
      </c>
      <c r="V299">
        <v>45.470326620000002</v>
      </c>
      <c r="W299">
        <v>46.480316729999998</v>
      </c>
      <c r="X299">
        <v>47.641725190000002</v>
      </c>
      <c r="Y299">
        <v>48.480006439999997</v>
      </c>
      <c r="Z299">
        <v>49.438122749999998</v>
      </c>
      <c r="AA299">
        <v>50.548231080000001</v>
      </c>
      <c r="AB299">
        <v>51.780677570000002</v>
      </c>
      <c r="AC299">
        <v>53.232410829999999</v>
      </c>
      <c r="AD299">
        <v>54.17523001</v>
      </c>
      <c r="AE299">
        <v>55.272981700000003</v>
      </c>
      <c r="AF299">
        <v>56.50350804</v>
      </c>
      <c r="AG299">
        <v>57.772747590000002</v>
      </c>
      <c r="AH299">
        <v>59.069170499999998</v>
      </c>
      <c r="AI299">
        <v>60.285911630000001</v>
      </c>
      <c r="AJ299">
        <v>61.57169657</v>
      </c>
      <c r="AK299">
        <v>62.91436728</v>
      </c>
      <c r="AL299">
        <v>64.294065439999997</v>
      </c>
      <c r="AM299">
        <v>65.820156310000002</v>
      </c>
      <c r="AN299">
        <v>67.084574309999894</v>
      </c>
      <c r="AO299">
        <v>68.519559560000005</v>
      </c>
      <c r="AP299">
        <v>70.051987879999999</v>
      </c>
      <c r="AQ299">
        <v>71.557996729999999</v>
      </c>
      <c r="AR299">
        <v>73.045158310000005</v>
      </c>
      <c r="AS299">
        <v>74.719853819999997</v>
      </c>
      <c r="AT299">
        <v>76.282803950000002</v>
      </c>
      <c r="AU299">
        <v>77.817804670000001</v>
      </c>
      <c r="AV299">
        <v>79.469260259999999</v>
      </c>
    </row>
    <row r="300" spans="1:48" x14ac:dyDescent="0.25">
      <c r="A300" s="27" t="s">
        <v>405</v>
      </c>
      <c r="B300">
        <v>48.521706935349499</v>
      </c>
      <c r="C300">
        <v>49.492141074056498</v>
      </c>
      <c r="D300">
        <v>50.48088456</v>
      </c>
      <c r="E300">
        <v>51.347430899999999</v>
      </c>
      <c r="F300">
        <v>52.187606690000003</v>
      </c>
      <c r="G300">
        <v>52.822306689999998</v>
      </c>
      <c r="H300">
        <v>52.29780796</v>
      </c>
      <c r="I300">
        <v>51.572950949999999</v>
      </c>
      <c r="J300">
        <v>51.177405270000001</v>
      </c>
      <c r="K300">
        <v>51.075018239999999</v>
      </c>
      <c r="L300">
        <v>50.96197325</v>
      </c>
      <c r="M300">
        <v>50.910493279999997</v>
      </c>
      <c r="N300">
        <v>50.927429789999998</v>
      </c>
      <c r="O300">
        <v>51.069392710000002</v>
      </c>
      <c r="P300">
        <v>51.683221879999998</v>
      </c>
      <c r="Q300">
        <v>52.797143030000001</v>
      </c>
      <c r="R300">
        <v>53.841519159999997</v>
      </c>
      <c r="S300">
        <v>54.920091820000003</v>
      </c>
      <c r="T300">
        <v>56.021480789999998</v>
      </c>
      <c r="U300">
        <v>57.164289480000001</v>
      </c>
      <c r="V300">
        <v>58.752722130000002</v>
      </c>
      <c r="W300">
        <v>59.681321390000001</v>
      </c>
      <c r="X300">
        <v>60.45684679</v>
      </c>
      <c r="Y300">
        <v>61.936879259999998</v>
      </c>
      <c r="Z300">
        <v>63.498579569999997</v>
      </c>
      <c r="AA300">
        <v>65.036435839999996</v>
      </c>
      <c r="AB300">
        <v>66.497623250000004</v>
      </c>
      <c r="AC300">
        <v>67.899100669999996</v>
      </c>
      <c r="AD300">
        <v>69.369952119999894</v>
      </c>
      <c r="AE300">
        <v>70.898000330000002</v>
      </c>
      <c r="AF300">
        <v>72.454316719999994</v>
      </c>
      <c r="AG300">
        <v>74.023097859999893</v>
      </c>
      <c r="AH300">
        <v>75.617129079999998</v>
      </c>
      <c r="AI300">
        <v>77.224281099999999</v>
      </c>
      <c r="AJ300">
        <v>78.881432009999997</v>
      </c>
      <c r="AK300">
        <v>80.585190949999998</v>
      </c>
      <c r="AL300">
        <v>82.29835654</v>
      </c>
      <c r="AM300">
        <v>84.083646580000007</v>
      </c>
      <c r="AN300">
        <v>85.900481619999894</v>
      </c>
      <c r="AO300">
        <v>87.796326949999994</v>
      </c>
      <c r="AP300">
        <v>89.728622479999999</v>
      </c>
      <c r="AQ300">
        <v>91.694028160000002</v>
      </c>
      <c r="AR300">
        <v>93.650755669999995</v>
      </c>
      <c r="AS300">
        <v>95.628474269999998</v>
      </c>
      <c r="AT300">
        <v>97.613330509999997</v>
      </c>
      <c r="AU300">
        <v>99.623346470000001</v>
      </c>
      <c r="AV300">
        <v>101.6810969</v>
      </c>
    </row>
    <row r="301" spans="1:48" x14ac:dyDescent="0.25">
      <c r="A301" s="27" t="s">
        <v>406</v>
      </c>
      <c r="B301">
        <v>39.902673666325597</v>
      </c>
      <c r="C301">
        <v>40.700727139652102</v>
      </c>
      <c r="D301">
        <v>41.513837619999997</v>
      </c>
      <c r="E301">
        <v>42.226457150000002</v>
      </c>
      <c r="F301">
        <v>42.917390390000001</v>
      </c>
      <c r="G301">
        <v>43.43934703</v>
      </c>
      <c r="H301">
        <v>43.008016339999998</v>
      </c>
      <c r="I301">
        <v>42.411917500000001</v>
      </c>
      <c r="J301">
        <v>42.08663361</v>
      </c>
      <c r="K301">
        <v>42.002433840000002</v>
      </c>
      <c r="L301">
        <v>41.909469319999999</v>
      </c>
      <c r="M301">
        <v>41.867133860000003</v>
      </c>
      <c r="N301">
        <v>41.881061899999999</v>
      </c>
      <c r="O301">
        <v>41.997807590000001</v>
      </c>
      <c r="P301">
        <v>42.502600729999997</v>
      </c>
      <c r="Q301">
        <v>43.418653249999998</v>
      </c>
      <c r="R301">
        <v>44.27870411</v>
      </c>
      <c r="S301">
        <v>45.165878470000003</v>
      </c>
      <c r="T301">
        <v>46.072771950000003</v>
      </c>
      <c r="U301">
        <v>47.007843139999999</v>
      </c>
      <c r="V301">
        <v>48.528813229999997</v>
      </c>
      <c r="W301">
        <v>49.274923280000003</v>
      </c>
      <c r="X301">
        <v>49.673082909999998</v>
      </c>
      <c r="Y301">
        <v>50.86965146</v>
      </c>
      <c r="Z301">
        <v>52.203544479999998</v>
      </c>
      <c r="AA301">
        <v>53.448932910000003</v>
      </c>
      <c r="AB301">
        <v>54.628450090000001</v>
      </c>
      <c r="AC301">
        <v>55.775198660000001</v>
      </c>
      <c r="AD301">
        <v>57.036567079999998</v>
      </c>
      <c r="AE301">
        <v>58.300075810000003</v>
      </c>
      <c r="AF301">
        <v>59.582858780000002</v>
      </c>
      <c r="AG301">
        <v>60.87178711</v>
      </c>
      <c r="AH301">
        <v>62.222398429999998</v>
      </c>
      <c r="AI301">
        <v>63.551107530000003</v>
      </c>
      <c r="AJ301">
        <v>64.898989229999998</v>
      </c>
      <c r="AK301">
        <v>66.291632089999894</v>
      </c>
      <c r="AL301">
        <v>67.698417969999994</v>
      </c>
      <c r="AM301">
        <v>69.142728419999997</v>
      </c>
      <c r="AN301">
        <v>70.65363576</v>
      </c>
      <c r="AO301">
        <v>72.234119680000006</v>
      </c>
      <c r="AP301">
        <v>73.832583389999996</v>
      </c>
      <c r="AQ301">
        <v>75.48114133</v>
      </c>
      <c r="AR301">
        <v>77.021680860000004</v>
      </c>
      <c r="AS301">
        <v>78.634798509999996</v>
      </c>
      <c r="AT301">
        <v>80.304323690000004</v>
      </c>
      <c r="AU301">
        <v>81.972480910000002</v>
      </c>
      <c r="AV301">
        <v>83.477202770000005</v>
      </c>
    </row>
    <row r="302" spans="1:48" x14ac:dyDescent="0.25">
      <c r="A302" s="27" t="s">
        <v>407</v>
      </c>
      <c r="B302">
        <v>34.575938909328499</v>
      </c>
      <c r="C302">
        <v>35.267457687515098</v>
      </c>
      <c r="D302">
        <v>35.972023470000003</v>
      </c>
      <c r="E302">
        <v>36.589513150000002</v>
      </c>
      <c r="F302">
        <v>37.188211520000003</v>
      </c>
      <c r="G302">
        <v>37.640490499999999</v>
      </c>
      <c r="H302">
        <v>37.266739520000002</v>
      </c>
      <c r="I302">
        <v>36.75021581</v>
      </c>
      <c r="J302">
        <v>36.468355090000003</v>
      </c>
      <c r="K302">
        <v>36.395395430000001</v>
      </c>
      <c r="L302">
        <v>36.314841029999997</v>
      </c>
      <c r="M302">
        <v>36.278157069999999</v>
      </c>
      <c r="N302">
        <v>36.290225810000003</v>
      </c>
      <c r="O302">
        <v>36.391386740000002</v>
      </c>
      <c r="P302">
        <v>36.828793449999999</v>
      </c>
      <c r="Q302">
        <v>37.622559199999998</v>
      </c>
      <c r="R302">
        <v>38.360298290000003</v>
      </c>
      <c r="S302">
        <v>39.129458409999998</v>
      </c>
      <c r="T302">
        <v>39.915127140000003</v>
      </c>
      <c r="U302">
        <v>40.74136523</v>
      </c>
      <c r="V302">
        <v>41.656663639999998</v>
      </c>
      <c r="W302">
        <v>42.460504360000002</v>
      </c>
      <c r="X302">
        <v>43.360327030000001</v>
      </c>
      <c r="Y302">
        <v>44.279667150000002</v>
      </c>
      <c r="Z302">
        <v>45.243564620000001</v>
      </c>
      <c r="AA302">
        <v>46.170519179999999</v>
      </c>
      <c r="AB302">
        <v>47.175053769999998</v>
      </c>
      <c r="AC302">
        <v>48.44635237</v>
      </c>
      <c r="AD302">
        <v>49.55713154</v>
      </c>
      <c r="AE302">
        <v>50.601712409999998</v>
      </c>
      <c r="AF302">
        <v>51.67642403</v>
      </c>
      <c r="AG302">
        <v>52.792026389999997</v>
      </c>
      <c r="AH302">
        <v>53.977379970000001</v>
      </c>
      <c r="AI302">
        <v>55.132469049999997</v>
      </c>
      <c r="AJ302">
        <v>56.041781399999998</v>
      </c>
      <c r="AK302">
        <v>57.568692419999998</v>
      </c>
      <c r="AL302">
        <v>58.609103849999997</v>
      </c>
      <c r="AM302">
        <v>60.071725819999997</v>
      </c>
      <c r="AN302">
        <v>61.120979159999997</v>
      </c>
      <c r="AO302">
        <v>62.409303119999997</v>
      </c>
      <c r="AP302">
        <v>63.962046100000002</v>
      </c>
      <c r="AQ302">
        <v>65.431769540000005</v>
      </c>
      <c r="AR302">
        <v>66.782491559999997</v>
      </c>
      <c r="AS302">
        <v>68.171525320000001</v>
      </c>
      <c r="AT302">
        <v>69.58240223</v>
      </c>
      <c r="AU302">
        <v>71.018798540000006</v>
      </c>
      <c r="AV302">
        <v>72.490140539999999</v>
      </c>
    </row>
    <row r="303" spans="1:48" x14ac:dyDescent="0.25">
      <c r="A303" s="27" t="s">
        <v>408</v>
      </c>
      <c r="B303">
        <v>40.167671385603697</v>
      </c>
      <c r="C303">
        <v>40.9710248133158</v>
      </c>
      <c r="D303">
        <v>41.78953525</v>
      </c>
      <c r="E303">
        <v>42.50688735</v>
      </c>
      <c r="F303">
        <v>43.202409150000001</v>
      </c>
      <c r="G303">
        <v>43.727832159999998</v>
      </c>
      <c r="H303">
        <v>43.29363695</v>
      </c>
      <c r="I303">
        <v>42.693579370000002</v>
      </c>
      <c r="J303">
        <v>42.366135229999998</v>
      </c>
      <c r="K303">
        <v>42.281376280000003</v>
      </c>
      <c r="L303">
        <v>42.187794369999999</v>
      </c>
      <c r="M303">
        <v>42.145177760000003</v>
      </c>
      <c r="N303">
        <v>42.1591983</v>
      </c>
      <c r="O303">
        <v>42.276719300000003</v>
      </c>
      <c r="P303">
        <v>42.784864829999997</v>
      </c>
      <c r="Q303">
        <v>43.707000950000001</v>
      </c>
      <c r="R303">
        <v>44.558808480000003</v>
      </c>
      <c r="S303">
        <v>45.445891840000002</v>
      </c>
      <c r="T303">
        <v>46.362456629999997</v>
      </c>
      <c r="U303">
        <v>47.316991770000001</v>
      </c>
      <c r="V303">
        <v>48.268583669999998</v>
      </c>
      <c r="W303">
        <v>49.271646230000002</v>
      </c>
      <c r="X303">
        <v>50.322309330000003</v>
      </c>
      <c r="Y303">
        <v>51.422976980000001</v>
      </c>
      <c r="Z303">
        <v>52.596069620000002</v>
      </c>
      <c r="AA303">
        <v>53.666950509999999</v>
      </c>
      <c r="AB303">
        <v>54.821273830000003</v>
      </c>
      <c r="AC303">
        <v>56.183159490000001</v>
      </c>
      <c r="AD303">
        <v>57.465573220000003</v>
      </c>
      <c r="AE303">
        <v>58.74114436</v>
      </c>
      <c r="AF303">
        <v>60.0309563</v>
      </c>
      <c r="AG303">
        <v>61.334539249999999</v>
      </c>
      <c r="AH303">
        <v>62.698083279999999</v>
      </c>
      <c r="AI303">
        <v>64.049869889999997</v>
      </c>
      <c r="AJ303">
        <v>65.420377110000004</v>
      </c>
      <c r="AK303">
        <v>66.834169979999999</v>
      </c>
      <c r="AL303">
        <v>68.262294929999996</v>
      </c>
      <c r="AM303">
        <v>69.684070439999999</v>
      </c>
      <c r="AN303">
        <v>71.117278630000001</v>
      </c>
      <c r="AO303">
        <v>72.688294409999997</v>
      </c>
      <c r="AP303">
        <v>74.326153649999995</v>
      </c>
      <c r="AQ303">
        <v>75.977524500000001</v>
      </c>
      <c r="AR303">
        <v>77.593715230000001</v>
      </c>
      <c r="AS303">
        <v>79.226647880000002</v>
      </c>
      <c r="AT303">
        <v>80.855446319999999</v>
      </c>
      <c r="AU303">
        <v>82.513727079999995</v>
      </c>
      <c r="AV303">
        <v>84.221894599999999</v>
      </c>
    </row>
    <row r="304" spans="1:48" x14ac:dyDescent="0.25">
      <c r="A304" s="27" t="s">
        <v>409</v>
      </c>
      <c r="B304">
        <v>66.797111907439302</v>
      </c>
      <c r="C304">
        <v>68.133054145588105</v>
      </c>
      <c r="D304">
        <v>69.494201829999994</v>
      </c>
      <c r="E304">
        <v>70.687127559999894</v>
      </c>
      <c r="F304">
        <v>71.843750439999994</v>
      </c>
      <c r="G304">
        <v>72.717506330000006</v>
      </c>
      <c r="H304">
        <v>71.995458360000001</v>
      </c>
      <c r="I304">
        <v>70.997588370000003</v>
      </c>
      <c r="J304">
        <v>70.453062829999894</v>
      </c>
      <c r="K304">
        <v>70.312112350000007</v>
      </c>
      <c r="L304">
        <v>70.156489649999997</v>
      </c>
      <c r="M304">
        <v>70.085620050000003</v>
      </c>
      <c r="N304">
        <v>70.108935599999995</v>
      </c>
      <c r="O304">
        <v>70.304367990000003</v>
      </c>
      <c r="P304">
        <v>71.149392169999999</v>
      </c>
      <c r="Q304">
        <v>72.68286492</v>
      </c>
      <c r="R304">
        <v>74.121595310000004</v>
      </c>
      <c r="S304">
        <v>75.612175620000002</v>
      </c>
      <c r="T304">
        <v>77.130725999999996</v>
      </c>
      <c r="U304">
        <v>78.702689890000002</v>
      </c>
      <c r="V304">
        <v>80.167113619999995</v>
      </c>
      <c r="W304">
        <v>81.841765190000004</v>
      </c>
      <c r="X304">
        <v>83.620086169999894</v>
      </c>
      <c r="Y304">
        <v>85.510890270000004</v>
      </c>
      <c r="Z304">
        <v>87.456246910000004</v>
      </c>
      <c r="AA304">
        <v>89.509367030000007</v>
      </c>
      <c r="AB304">
        <v>91.526361710000003</v>
      </c>
      <c r="AC304">
        <v>93.403935279999999</v>
      </c>
      <c r="AD304">
        <v>95.470016849999894</v>
      </c>
      <c r="AE304">
        <v>97.596107459999999</v>
      </c>
      <c r="AF304">
        <v>99.747415360000005</v>
      </c>
      <c r="AG304">
        <v>101.90407</v>
      </c>
      <c r="AH304">
        <v>104.10386</v>
      </c>
      <c r="AI304">
        <v>106.3318462</v>
      </c>
      <c r="AJ304">
        <v>108.6128082</v>
      </c>
      <c r="AK304">
        <v>110.98076589999999</v>
      </c>
      <c r="AL304">
        <v>113.33929019999999</v>
      </c>
      <c r="AM304">
        <v>115.8155182</v>
      </c>
      <c r="AN304">
        <v>118.3272451</v>
      </c>
      <c r="AO304">
        <v>120.9698937</v>
      </c>
      <c r="AP304">
        <v>123.651478</v>
      </c>
      <c r="AQ304">
        <v>126.3494857</v>
      </c>
      <c r="AR304">
        <v>129.02325880000001</v>
      </c>
      <c r="AS304">
        <v>131.7479323</v>
      </c>
      <c r="AT304">
        <v>134.48777849999999</v>
      </c>
      <c r="AU304">
        <v>137.29273409999999</v>
      </c>
      <c r="AV304">
        <v>140.10988760000001</v>
      </c>
    </row>
    <row r="305" spans="1:48" x14ac:dyDescent="0.25">
      <c r="A305" s="27" t="s">
        <v>410</v>
      </c>
      <c r="B305">
        <v>42.958395310013202</v>
      </c>
      <c r="C305">
        <v>43.8175632162135</v>
      </c>
      <c r="D305">
        <v>44.692941189999999</v>
      </c>
      <c r="E305">
        <v>45.46013267</v>
      </c>
      <c r="F305">
        <v>46.20397715</v>
      </c>
      <c r="G305">
        <v>46.765904900000002</v>
      </c>
      <c r="H305">
        <v>46.301543170000002</v>
      </c>
      <c r="I305">
        <v>45.659795459999998</v>
      </c>
      <c r="J305">
        <v>45.309601530000002</v>
      </c>
      <c r="K305">
        <v>45.218953800000001</v>
      </c>
      <c r="L305">
        <v>45.118870110000003</v>
      </c>
      <c r="M305">
        <v>45.073292629999997</v>
      </c>
      <c r="N305">
        <v>45.088287270000002</v>
      </c>
      <c r="O305">
        <v>45.213973269999997</v>
      </c>
      <c r="P305">
        <v>45.757423150000001</v>
      </c>
      <c r="Q305">
        <v>46.743626399999997</v>
      </c>
      <c r="R305">
        <v>47.66712819</v>
      </c>
      <c r="S305">
        <v>48.627339499999998</v>
      </c>
      <c r="T305">
        <v>49.60360524</v>
      </c>
      <c r="U305">
        <v>50.618150200000002</v>
      </c>
      <c r="V305">
        <v>51.626663450000002</v>
      </c>
      <c r="W305">
        <v>52.689741179999999</v>
      </c>
      <c r="X305">
        <v>53.874142560000003</v>
      </c>
      <c r="Y305">
        <v>55.043147920000003</v>
      </c>
      <c r="Z305">
        <v>56.26411951</v>
      </c>
      <c r="AA305">
        <v>57.533035079999998</v>
      </c>
      <c r="AB305">
        <v>58.818548890000002</v>
      </c>
      <c r="AC305">
        <v>60.160361940000001</v>
      </c>
      <c r="AD305">
        <v>61.460600739999997</v>
      </c>
      <c r="AE305">
        <v>62.797220090000003</v>
      </c>
      <c r="AF305">
        <v>64.165486770000001</v>
      </c>
      <c r="AG305">
        <v>65.550107539999999</v>
      </c>
      <c r="AH305">
        <v>66.966664440000002</v>
      </c>
      <c r="AI305">
        <v>68.399763750000005</v>
      </c>
      <c r="AJ305">
        <v>69.864859179999996</v>
      </c>
      <c r="AK305">
        <v>71.377233189999998</v>
      </c>
      <c r="AL305">
        <v>72.888163779999999</v>
      </c>
      <c r="AM305">
        <v>74.487474500000005</v>
      </c>
      <c r="AN305">
        <v>76.083979790000001</v>
      </c>
      <c r="AO305">
        <v>77.759347140000003</v>
      </c>
      <c r="AP305">
        <v>79.476847609999894</v>
      </c>
      <c r="AQ305">
        <v>81.207889120000004</v>
      </c>
      <c r="AR305">
        <v>82.932821059999995</v>
      </c>
      <c r="AS305">
        <v>84.695019189999996</v>
      </c>
      <c r="AT305">
        <v>86.459701499999994</v>
      </c>
      <c r="AU305">
        <v>88.241202979999997</v>
      </c>
      <c r="AV305">
        <v>90.065439859999998</v>
      </c>
    </row>
    <row r="306" spans="1:48" x14ac:dyDescent="0.25">
      <c r="A306" s="27" t="s">
        <v>411</v>
      </c>
      <c r="B306">
        <v>39.5201184324698</v>
      </c>
      <c r="C306">
        <v>40.310520801119203</v>
      </c>
      <c r="D306">
        <v>41.115835830000002</v>
      </c>
      <c r="E306">
        <v>41.82162332</v>
      </c>
      <c r="F306">
        <v>42.505932440000002</v>
      </c>
      <c r="G306">
        <v>43.022884980000001</v>
      </c>
      <c r="H306">
        <v>42.595689540000002</v>
      </c>
      <c r="I306">
        <v>42.005305630000002</v>
      </c>
      <c r="J306">
        <v>41.683140289999997</v>
      </c>
      <c r="K306">
        <v>41.59974777</v>
      </c>
      <c r="L306">
        <v>41.507674510000001</v>
      </c>
      <c r="M306">
        <v>41.46574494</v>
      </c>
      <c r="N306">
        <v>41.479539449999997</v>
      </c>
      <c r="O306">
        <v>41.595165870000002</v>
      </c>
      <c r="P306">
        <v>42.095119459999999</v>
      </c>
      <c r="Q306">
        <v>43.00238959</v>
      </c>
      <c r="R306">
        <v>43.857516740000001</v>
      </c>
      <c r="S306">
        <v>44.735717139999998</v>
      </c>
      <c r="T306">
        <v>45.631895499999999</v>
      </c>
      <c r="U306">
        <v>46.553229739999999</v>
      </c>
      <c r="V306">
        <v>47.512155640000003</v>
      </c>
      <c r="W306">
        <v>48.498809870000002</v>
      </c>
      <c r="X306">
        <v>49.51721989</v>
      </c>
      <c r="Y306">
        <v>50.604220980000001</v>
      </c>
      <c r="Z306">
        <v>51.762929700000001</v>
      </c>
      <c r="AA306">
        <v>52.95971522</v>
      </c>
      <c r="AB306">
        <v>54.141156549999998</v>
      </c>
      <c r="AC306">
        <v>55.31181145</v>
      </c>
      <c r="AD306">
        <v>56.521515149999999</v>
      </c>
      <c r="AE306">
        <v>57.771721560000003</v>
      </c>
      <c r="AF306">
        <v>59.041897689999999</v>
      </c>
      <c r="AG306">
        <v>60.312791990000001</v>
      </c>
      <c r="AH306">
        <v>61.597258080000003</v>
      </c>
      <c r="AI306">
        <v>62.920020460000003</v>
      </c>
      <c r="AJ306">
        <v>64.283241099999998</v>
      </c>
      <c r="AK306">
        <v>65.666549759999995</v>
      </c>
      <c r="AL306">
        <v>67.065350249999995</v>
      </c>
      <c r="AM306">
        <v>68.504703829999997</v>
      </c>
      <c r="AN306">
        <v>69.995801619999995</v>
      </c>
      <c r="AO306">
        <v>71.543443969999998</v>
      </c>
      <c r="AP306">
        <v>73.119689320000006</v>
      </c>
      <c r="AQ306">
        <v>74.718205150000003</v>
      </c>
      <c r="AR306">
        <v>76.322288259999894</v>
      </c>
      <c r="AS306">
        <v>77.919682879999996</v>
      </c>
      <c r="AT306">
        <v>79.529030669999997</v>
      </c>
      <c r="AU306">
        <v>81.168461579999999</v>
      </c>
      <c r="AV306">
        <v>82.850727460000002</v>
      </c>
    </row>
    <row r="307" spans="1:48" x14ac:dyDescent="0.25">
      <c r="A307" s="27" t="s">
        <v>400</v>
      </c>
      <c r="B307">
        <v>33.697069125204798</v>
      </c>
      <c r="C307">
        <v>34.371010507708903</v>
      </c>
      <c r="D307">
        <v>35.057667260000002</v>
      </c>
      <c r="E307">
        <v>35.65946125</v>
      </c>
      <c r="F307">
        <v>36.24294158</v>
      </c>
      <c r="G307">
        <v>36.683724300000002</v>
      </c>
      <c r="H307">
        <v>36.319473520000003</v>
      </c>
      <c r="I307">
        <v>35.816079090000002</v>
      </c>
      <c r="J307">
        <v>35.541382859999999</v>
      </c>
      <c r="K307">
        <v>35.470277719999999</v>
      </c>
      <c r="L307">
        <v>35.391770899999997</v>
      </c>
      <c r="M307">
        <v>35.35601939</v>
      </c>
      <c r="N307">
        <v>35.367781360000002</v>
      </c>
      <c r="O307">
        <v>35.466370929999997</v>
      </c>
      <c r="P307">
        <v>35.892659399999999</v>
      </c>
      <c r="Q307">
        <v>36.666248789999997</v>
      </c>
      <c r="R307">
        <v>37.401041280000001</v>
      </c>
      <c r="S307">
        <v>38.143927009999999</v>
      </c>
      <c r="T307">
        <v>38.903344930000003</v>
      </c>
      <c r="U307">
        <v>39.674821100000003</v>
      </c>
      <c r="V307">
        <v>40.498226289999998</v>
      </c>
      <c r="W307">
        <v>41.317225520000001</v>
      </c>
      <c r="X307">
        <v>42.157880980000002</v>
      </c>
      <c r="Y307">
        <v>43.045531220000001</v>
      </c>
      <c r="Z307">
        <v>43.951868470000001</v>
      </c>
      <c r="AA307">
        <v>44.915170289999999</v>
      </c>
      <c r="AB307">
        <v>45.892379599999998</v>
      </c>
      <c r="AC307">
        <v>46.882914</v>
      </c>
      <c r="AD307">
        <v>47.893683039999999</v>
      </c>
      <c r="AE307">
        <v>48.912217320000003</v>
      </c>
      <c r="AF307">
        <v>49.958922370000003</v>
      </c>
      <c r="AG307">
        <v>51.019458239999999</v>
      </c>
      <c r="AH307">
        <v>52.103494730000001</v>
      </c>
      <c r="AI307">
        <v>53.206789530000002</v>
      </c>
      <c r="AJ307">
        <v>54.337134489999997</v>
      </c>
      <c r="AK307">
        <v>55.471047230000003</v>
      </c>
      <c r="AL307">
        <v>56.65166017</v>
      </c>
      <c r="AM307">
        <v>57.83513851</v>
      </c>
      <c r="AN307">
        <v>59.07012735</v>
      </c>
      <c r="AO307">
        <v>60.319623759999999</v>
      </c>
      <c r="AP307">
        <v>61.599581450000002</v>
      </c>
      <c r="AQ307">
        <v>62.908143969999998</v>
      </c>
      <c r="AR307">
        <v>64.228029210000003</v>
      </c>
      <c r="AS307">
        <v>65.562916740000006</v>
      </c>
      <c r="AT307">
        <v>66.922481480000002</v>
      </c>
      <c r="AU307">
        <v>68.297960590000002</v>
      </c>
      <c r="AV307">
        <v>69.703416129999894</v>
      </c>
    </row>
    <row r="308" spans="1:48" x14ac:dyDescent="0.25">
      <c r="A308" s="27" t="s">
        <v>412</v>
      </c>
      <c r="B308">
        <v>45.073276376941898</v>
      </c>
      <c r="C308">
        <v>45.974741904480702</v>
      </c>
      <c r="D308">
        <v>46.89321554</v>
      </c>
      <c r="E308">
        <v>47.698176549999999</v>
      </c>
      <c r="F308">
        <v>48.478641170000003</v>
      </c>
      <c r="G308">
        <v>49.068233139999997</v>
      </c>
      <c r="H308">
        <v>48.581010460000002</v>
      </c>
      <c r="I308">
        <v>47.90766893</v>
      </c>
      <c r="J308">
        <v>47.54023463</v>
      </c>
      <c r="K308">
        <v>47.445124229999998</v>
      </c>
      <c r="L308">
        <v>47.34011332</v>
      </c>
      <c r="M308">
        <v>47.292292019999998</v>
      </c>
      <c r="N308">
        <v>47.308024860000003</v>
      </c>
      <c r="O308">
        <v>47.439898499999998</v>
      </c>
      <c r="P308">
        <v>48.010102920000001</v>
      </c>
      <c r="Q308">
        <v>49.04485785</v>
      </c>
      <c r="R308">
        <v>50.027717969999998</v>
      </c>
      <c r="S308">
        <v>51.021403599999999</v>
      </c>
      <c r="T308">
        <v>52.037202749999999</v>
      </c>
      <c r="U308">
        <v>53.069131030000001</v>
      </c>
      <c r="V308">
        <v>54.170519689999999</v>
      </c>
      <c r="W308">
        <v>55.266014929999997</v>
      </c>
      <c r="X308">
        <v>56.390477580000002</v>
      </c>
      <c r="Y308">
        <v>57.57780056</v>
      </c>
      <c r="Z308">
        <v>58.790119320000002</v>
      </c>
      <c r="AA308">
        <v>60.078634039999997</v>
      </c>
      <c r="AB308">
        <v>61.38575144</v>
      </c>
      <c r="AC308">
        <v>62.710692510000001</v>
      </c>
      <c r="AD308">
        <v>64.062699480000006</v>
      </c>
      <c r="AE308">
        <v>65.425093250000003</v>
      </c>
      <c r="AF308">
        <v>66.825168309999995</v>
      </c>
      <c r="AG308">
        <v>68.24374349</v>
      </c>
      <c r="AH308">
        <v>69.693753169999894</v>
      </c>
      <c r="AI308">
        <v>71.169522799999996</v>
      </c>
      <c r="AJ308">
        <v>72.681474789999996</v>
      </c>
      <c r="AK308">
        <v>74.198199059999894</v>
      </c>
      <c r="AL308">
        <v>75.77738961</v>
      </c>
      <c r="AM308">
        <v>77.360412940000003</v>
      </c>
      <c r="AN308">
        <v>79.012336809999894</v>
      </c>
      <c r="AO308">
        <v>80.683666059999894</v>
      </c>
      <c r="AP308">
        <v>82.395740380000007</v>
      </c>
      <c r="AQ308">
        <v>84.146076620000002</v>
      </c>
      <c r="AR308">
        <v>85.911558060000004</v>
      </c>
      <c r="AS308">
        <v>87.697106669999997</v>
      </c>
      <c r="AT308">
        <v>89.515663570000001</v>
      </c>
      <c r="AU308">
        <v>91.355507560000007</v>
      </c>
      <c r="AV308">
        <v>93.235448160000004</v>
      </c>
    </row>
    <row r="309" spans="1:48" x14ac:dyDescent="0.25">
      <c r="A309" s="27" t="s">
        <v>413</v>
      </c>
      <c r="B309">
        <v>45.073276376941898</v>
      </c>
      <c r="C309">
        <v>45.974741904480702</v>
      </c>
      <c r="D309">
        <v>46.89321554</v>
      </c>
      <c r="E309">
        <v>47.698176549999999</v>
      </c>
      <c r="F309">
        <v>48.478641170000003</v>
      </c>
      <c r="G309">
        <v>49.068233139999997</v>
      </c>
      <c r="H309">
        <v>48.581010460000002</v>
      </c>
      <c r="I309">
        <v>47.90766893</v>
      </c>
      <c r="J309">
        <v>47.54023463</v>
      </c>
      <c r="K309">
        <v>47.445124229999998</v>
      </c>
      <c r="L309">
        <v>47.34011332</v>
      </c>
      <c r="M309">
        <v>47.292292019999998</v>
      </c>
      <c r="N309">
        <v>47.308024860000003</v>
      </c>
      <c r="O309">
        <v>47.439898499999998</v>
      </c>
      <c r="P309">
        <v>48.010102920000001</v>
      </c>
      <c r="Q309">
        <v>49.04485785</v>
      </c>
      <c r="R309">
        <v>50.027717969999998</v>
      </c>
      <c r="S309">
        <v>51.021403599999999</v>
      </c>
      <c r="T309">
        <v>52.037202749999999</v>
      </c>
      <c r="U309">
        <v>53.069131030000001</v>
      </c>
      <c r="V309">
        <v>54.170519689999999</v>
      </c>
      <c r="W309">
        <v>55.266014929999997</v>
      </c>
      <c r="X309">
        <v>56.390477580000002</v>
      </c>
      <c r="Y309">
        <v>57.57780056</v>
      </c>
      <c r="Z309">
        <v>58.790119320000002</v>
      </c>
      <c r="AA309">
        <v>60.078634039999997</v>
      </c>
      <c r="AB309">
        <v>61.38575144</v>
      </c>
      <c r="AC309">
        <v>62.710692510000001</v>
      </c>
      <c r="AD309">
        <v>64.062699480000006</v>
      </c>
      <c r="AE309">
        <v>65.425093250000003</v>
      </c>
      <c r="AF309">
        <v>66.825168309999995</v>
      </c>
      <c r="AG309">
        <v>68.24374349</v>
      </c>
      <c r="AH309">
        <v>69.693753169999894</v>
      </c>
      <c r="AI309">
        <v>71.169522799999996</v>
      </c>
      <c r="AJ309">
        <v>72.681474789999996</v>
      </c>
      <c r="AK309">
        <v>74.198199059999894</v>
      </c>
      <c r="AL309">
        <v>75.77738961</v>
      </c>
      <c r="AM309">
        <v>77.360412940000003</v>
      </c>
      <c r="AN309">
        <v>79.012336809999894</v>
      </c>
      <c r="AO309">
        <v>80.683666059999894</v>
      </c>
      <c r="AP309">
        <v>82.395740380000007</v>
      </c>
      <c r="AQ309">
        <v>84.146076620000002</v>
      </c>
      <c r="AR309">
        <v>85.911558060000004</v>
      </c>
      <c r="AS309">
        <v>87.697106669999997</v>
      </c>
      <c r="AT309">
        <v>89.515663570000001</v>
      </c>
      <c r="AU309">
        <v>91.355507560000007</v>
      </c>
      <c r="AV309">
        <v>93.235448160000004</v>
      </c>
    </row>
    <row r="310" spans="1:48" x14ac:dyDescent="0.25">
      <c r="A310" s="27" t="s">
        <v>414</v>
      </c>
      <c r="B310">
        <v>69.608103171583195</v>
      </c>
      <c r="C310">
        <v>71.000265235014794</v>
      </c>
      <c r="D310">
        <v>72.418049429999996</v>
      </c>
      <c r="E310">
        <v>74.659234119999894</v>
      </c>
      <c r="F310">
        <v>75.316367990000003</v>
      </c>
      <c r="G310">
        <v>73.575095160000004</v>
      </c>
      <c r="H310">
        <v>74.373661170000005</v>
      </c>
      <c r="I310">
        <v>75.666379230000004</v>
      </c>
      <c r="J310">
        <v>76.33494666</v>
      </c>
      <c r="K310">
        <v>77.085071740000004</v>
      </c>
      <c r="L310">
        <v>77.655939660000001</v>
      </c>
      <c r="M310">
        <v>77.941377220000007</v>
      </c>
      <c r="N310">
        <v>79.144190050000006</v>
      </c>
      <c r="O310">
        <v>80.923854599999999</v>
      </c>
      <c r="P310">
        <v>82.173266729999995</v>
      </c>
      <c r="Q310">
        <v>83.719953009999998</v>
      </c>
      <c r="R310">
        <v>85.399782830000007</v>
      </c>
      <c r="S310">
        <v>87.104972540000006</v>
      </c>
      <c r="T310">
        <v>88.845669330000007</v>
      </c>
      <c r="U310">
        <v>90.622562709999997</v>
      </c>
      <c r="V310">
        <v>92.540660610000003</v>
      </c>
      <c r="W310">
        <v>94.447676959999995</v>
      </c>
      <c r="X310">
        <v>96.373290769999997</v>
      </c>
      <c r="Y310">
        <v>98.475707850000006</v>
      </c>
      <c r="Z310">
        <v>100.7326114</v>
      </c>
      <c r="AA310">
        <v>103.11926889999999</v>
      </c>
      <c r="AB310">
        <v>105.4449292</v>
      </c>
      <c r="AC310">
        <v>107.70046720000001</v>
      </c>
      <c r="AD310">
        <v>110.0350929</v>
      </c>
      <c r="AE310">
        <v>112.46049549999999</v>
      </c>
      <c r="AF310">
        <v>114.9412681</v>
      </c>
      <c r="AG310">
        <v>117.4189859</v>
      </c>
      <c r="AH310">
        <v>119.9269439</v>
      </c>
      <c r="AI310">
        <v>122.50016890000001</v>
      </c>
      <c r="AJ310">
        <v>125.1646477</v>
      </c>
      <c r="AK310">
        <v>127.8484169</v>
      </c>
      <c r="AL310">
        <v>130.59804969999999</v>
      </c>
      <c r="AM310">
        <v>133.36806480000001</v>
      </c>
      <c r="AN310">
        <v>136.2739287</v>
      </c>
      <c r="AO310">
        <v>139.27915680000001</v>
      </c>
      <c r="AP310">
        <v>142.34131600000001</v>
      </c>
      <c r="AQ310">
        <v>145.46301800000001</v>
      </c>
      <c r="AR310">
        <v>148.6101893</v>
      </c>
      <c r="AS310">
        <v>151.7332509</v>
      </c>
      <c r="AT310">
        <v>154.86742100000001</v>
      </c>
      <c r="AU310">
        <v>158.05141510000001</v>
      </c>
      <c r="AV310">
        <v>161.32206199999999</v>
      </c>
    </row>
    <row r="311" spans="1:48" x14ac:dyDescent="0.25">
      <c r="A311" s="27" t="s">
        <v>415</v>
      </c>
      <c r="B311">
        <v>69.608103171583195</v>
      </c>
      <c r="C311">
        <v>71.000265235014794</v>
      </c>
      <c r="D311">
        <v>72.418049429999996</v>
      </c>
      <c r="E311">
        <v>74.659234119999894</v>
      </c>
      <c r="F311">
        <v>75.316367990000003</v>
      </c>
      <c r="G311">
        <v>73.575095160000004</v>
      </c>
      <c r="H311">
        <v>74.594136449999894</v>
      </c>
      <c r="I311">
        <v>76.115659070000007</v>
      </c>
      <c r="J311">
        <v>76.788196209999995</v>
      </c>
      <c r="K311">
        <v>77.542775270000007</v>
      </c>
      <c r="L311">
        <v>78.117032800000004</v>
      </c>
      <c r="M311">
        <v>78.404165180000007</v>
      </c>
      <c r="N311">
        <v>79.614119880000004</v>
      </c>
      <c r="O311">
        <v>81.404351439999999</v>
      </c>
      <c r="P311">
        <v>82.661182139999994</v>
      </c>
      <c r="Q311">
        <v>84.217052080000002</v>
      </c>
      <c r="R311">
        <v>85.906856140000002</v>
      </c>
      <c r="S311">
        <v>87.622170650000001</v>
      </c>
      <c r="T311">
        <v>89.373203059999994</v>
      </c>
      <c r="U311">
        <v>91.160647030000007</v>
      </c>
      <c r="V311">
        <v>93.09013392</v>
      </c>
      <c r="W311">
        <v>95.008473420000001</v>
      </c>
      <c r="X311">
        <v>96.945520849999994</v>
      </c>
      <c r="Y311">
        <v>99.060421289999894</v>
      </c>
      <c r="Z311">
        <v>101.3307255</v>
      </c>
      <c r="AA311">
        <v>103.7315541</v>
      </c>
      <c r="AB311">
        <v>106.0710234</v>
      </c>
      <c r="AC311">
        <v>108.33995400000001</v>
      </c>
      <c r="AD311">
        <v>110.68844180000001</v>
      </c>
      <c r="AE311">
        <v>113.1282456</v>
      </c>
      <c r="AF311">
        <v>115.62374819999999</v>
      </c>
      <c r="AG311">
        <v>118.11617769999999</v>
      </c>
      <c r="AH311">
        <v>120.63902710000001</v>
      </c>
      <c r="AI311">
        <v>123.2275309</v>
      </c>
      <c r="AJ311">
        <v>125.9078305</v>
      </c>
      <c r="AK311">
        <v>128.60753500000001</v>
      </c>
      <c r="AL311">
        <v>131.37349409999999</v>
      </c>
      <c r="AM311">
        <v>134.15995659999999</v>
      </c>
      <c r="AN311">
        <v>137.08307450000001</v>
      </c>
      <c r="AO311">
        <v>140.10614649999999</v>
      </c>
      <c r="AP311">
        <v>143.18648769999999</v>
      </c>
      <c r="AQ311">
        <v>146.3267252</v>
      </c>
      <c r="AR311">
        <v>149.4925834</v>
      </c>
      <c r="AS311">
        <v>152.63418859999999</v>
      </c>
      <c r="AT311">
        <v>155.78696819999999</v>
      </c>
      <c r="AU311">
        <v>158.98986769999999</v>
      </c>
      <c r="AV311">
        <v>162.2799345</v>
      </c>
    </row>
    <row r="312" spans="1:48" x14ac:dyDescent="0.25">
      <c r="A312" s="27" t="s">
        <v>416</v>
      </c>
      <c r="B312">
        <v>69.608103171583195</v>
      </c>
      <c r="C312">
        <v>71.000265235014894</v>
      </c>
      <c r="D312">
        <v>72.418049429999996</v>
      </c>
      <c r="E312">
        <v>74.659234119999894</v>
      </c>
      <c r="F312">
        <v>75.316367990000003</v>
      </c>
      <c r="G312">
        <v>73.575095160000004</v>
      </c>
      <c r="H312">
        <v>74.594136449999894</v>
      </c>
      <c r="I312">
        <v>76.115659070000007</v>
      </c>
      <c r="J312">
        <v>76.788196209999995</v>
      </c>
      <c r="K312">
        <v>77.542775270000007</v>
      </c>
      <c r="L312">
        <v>78.117032800000004</v>
      </c>
      <c r="M312">
        <v>78.404165180000007</v>
      </c>
      <c r="N312">
        <v>79.614119880000004</v>
      </c>
      <c r="O312">
        <v>81.404351439999999</v>
      </c>
      <c r="P312">
        <v>82.661182139999994</v>
      </c>
      <c r="Q312">
        <v>84.217052080000002</v>
      </c>
      <c r="R312">
        <v>85.906856140000002</v>
      </c>
      <c r="S312">
        <v>87.622170650000001</v>
      </c>
      <c r="T312">
        <v>89.373203059999994</v>
      </c>
      <c r="U312">
        <v>91.160647030000007</v>
      </c>
      <c r="V312">
        <v>93.09013392</v>
      </c>
      <c r="W312">
        <v>95.008473420000001</v>
      </c>
      <c r="X312">
        <v>96.945520849999994</v>
      </c>
      <c r="Y312">
        <v>99.060421289999894</v>
      </c>
      <c r="Z312">
        <v>101.3307255</v>
      </c>
      <c r="AA312">
        <v>103.7315541</v>
      </c>
      <c r="AB312">
        <v>106.0710234</v>
      </c>
      <c r="AC312">
        <v>108.33995400000001</v>
      </c>
      <c r="AD312">
        <v>110.68844180000001</v>
      </c>
      <c r="AE312">
        <v>113.1282456</v>
      </c>
      <c r="AF312">
        <v>115.62374819999999</v>
      </c>
      <c r="AG312">
        <v>118.11617769999999</v>
      </c>
      <c r="AH312">
        <v>120.63902710000001</v>
      </c>
      <c r="AI312">
        <v>123.2275309</v>
      </c>
      <c r="AJ312">
        <v>125.9078305</v>
      </c>
      <c r="AK312">
        <v>128.60753500000001</v>
      </c>
      <c r="AL312">
        <v>131.37349409999999</v>
      </c>
      <c r="AM312">
        <v>134.15995659999999</v>
      </c>
      <c r="AN312">
        <v>137.08307450000001</v>
      </c>
      <c r="AO312">
        <v>140.10614649999999</v>
      </c>
      <c r="AP312">
        <v>143.18648769999999</v>
      </c>
      <c r="AQ312">
        <v>146.3267252</v>
      </c>
      <c r="AR312">
        <v>149.4925834</v>
      </c>
      <c r="AS312">
        <v>152.63418859999999</v>
      </c>
      <c r="AT312">
        <v>155.78696819999999</v>
      </c>
      <c r="AU312">
        <v>158.98986769999999</v>
      </c>
      <c r="AV312">
        <v>162.2799345</v>
      </c>
    </row>
    <row r="313" spans="1:48" x14ac:dyDescent="0.25">
      <c r="A313" s="27" t="s">
        <v>417</v>
      </c>
      <c r="B313">
        <v>69.608103171583195</v>
      </c>
      <c r="C313">
        <v>71.000265235014794</v>
      </c>
      <c r="D313">
        <v>72.418049429999996</v>
      </c>
      <c r="E313">
        <v>74.659234119999894</v>
      </c>
      <c r="F313">
        <v>75.316367990000003</v>
      </c>
      <c r="G313">
        <v>73.575095160000004</v>
      </c>
      <c r="H313">
        <v>74.594136449999894</v>
      </c>
      <c r="I313">
        <v>76.115659070000007</v>
      </c>
      <c r="J313">
        <v>76.788196209999995</v>
      </c>
      <c r="K313">
        <v>77.542775270000007</v>
      </c>
      <c r="L313">
        <v>78.117032800000004</v>
      </c>
      <c r="M313">
        <v>78.404165180000007</v>
      </c>
      <c r="N313">
        <v>79.614119880000004</v>
      </c>
      <c r="O313">
        <v>81.404351439999999</v>
      </c>
      <c r="P313">
        <v>82.661182139999994</v>
      </c>
      <c r="Q313">
        <v>84.217052080000002</v>
      </c>
      <c r="R313">
        <v>85.906856140000002</v>
      </c>
      <c r="S313">
        <v>87.622170650000001</v>
      </c>
      <c r="T313">
        <v>89.373203059999994</v>
      </c>
      <c r="U313">
        <v>91.160647030000007</v>
      </c>
      <c r="V313">
        <v>93.09013392</v>
      </c>
      <c r="W313">
        <v>95.008473420000001</v>
      </c>
      <c r="X313">
        <v>96.945520849999994</v>
      </c>
      <c r="Y313">
        <v>99.060421289999894</v>
      </c>
      <c r="Z313">
        <v>101.3307255</v>
      </c>
      <c r="AA313">
        <v>103.7315541</v>
      </c>
      <c r="AB313">
        <v>106.0710234</v>
      </c>
      <c r="AC313">
        <v>108.33995400000001</v>
      </c>
      <c r="AD313">
        <v>110.68844180000001</v>
      </c>
      <c r="AE313">
        <v>113.1282456</v>
      </c>
      <c r="AF313">
        <v>115.62374819999999</v>
      </c>
      <c r="AG313">
        <v>118.11617769999999</v>
      </c>
      <c r="AH313">
        <v>120.63902710000001</v>
      </c>
      <c r="AI313">
        <v>123.2275309</v>
      </c>
      <c r="AJ313">
        <v>125.9078305</v>
      </c>
      <c r="AK313">
        <v>128.60753500000001</v>
      </c>
      <c r="AL313">
        <v>131.37349409999999</v>
      </c>
      <c r="AM313">
        <v>134.15995659999999</v>
      </c>
      <c r="AN313">
        <v>137.08307450000001</v>
      </c>
      <c r="AO313">
        <v>140.10614649999999</v>
      </c>
      <c r="AP313">
        <v>143.18648769999999</v>
      </c>
      <c r="AQ313">
        <v>146.3267252</v>
      </c>
      <c r="AR313">
        <v>149.4925834</v>
      </c>
      <c r="AS313">
        <v>152.63418859999999</v>
      </c>
      <c r="AT313">
        <v>155.78696819999999</v>
      </c>
      <c r="AU313">
        <v>158.98986769999999</v>
      </c>
      <c r="AV313">
        <v>162.2799345</v>
      </c>
    </row>
    <row r="314" spans="1:48" x14ac:dyDescent="0.25">
      <c r="A314" s="27" t="s">
        <v>418</v>
      </c>
      <c r="B314">
        <v>69.608103171583195</v>
      </c>
      <c r="C314">
        <v>71.000265235014794</v>
      </c>
      <c r="D314">
        <v>72.418049429999996</v>
      </c>
      <c r="E314">
        <v>74.659234119999894</v>
      </c>
      <c r="F314">
        <v>75.316367990000003</v>
      </c>
      <c r="G314">
        <v>73.575095160000004</v>
      </c>
      <c r="H314">
        <v>74.594136449999894</v>
      </c>
      <c r="I314">
        <v>76.115659070000007</v>
      </c>
      <c r="J314">
        <v>76.788196209999995</v>
      </c>
      <c r="K314">
        <v>77.590804660000003</v>
      </c>
      <c r="L314">
        <v>78.223292959999995</v>
      </c>
      <c r="M314">
        <v>78.570460269999998</v>
      </c>
      <c r="N314">
        <v>79.782981289999995</v>
      </c>
      <c r="O314">
        <v>81.577009930000003</v>
      </c>
      <c r="P314">
        <v>82.836506360000001</v>
      </c>
      <c r="Q314">
        <v>84.395676300000005</v>
      </c>
      <c r="R314">
        <v>86.08906442</v>
      </c>
      <c r="S314">
        <v>87.808017100000001</v>
      </c>
      <c r="T314">
        <v>89.562763459999999</v>
      </c>
      <c r="U314">
        <v>91.353998559999894</v>
      </c>
      <c r="V314">
        <v>93.287577920000004</v>
      </c>
      <c r="W314">
        <v>95.209986220000005</v>
      </c>
      <c r="X314">
        <v>97.151142100000001</v>
      </c>
      <c r="Y314">
        <v>99.270528260000006</v>
      </c>
      <c r="Z314">
        <v>101.5456478</v>
      </c>
      <c r="AA314">
        <v>103.9515686</v>
      </c>
      <c r="AB314">
        <v>106.2959999</v>
      </c>
      <c r="AC314">
        <v>108.5697428</v>
      </c>
      <c r="AD314">
        <v>110.9232118</v>
      </c>
      <c r="AE314">
        <v>113.3681904</v>
      </c>
      <c r="AF314">
        <v>115.8689859</v>
      </c>
      <c r="AG314">
        <v>118.3667019</v>
      </c>
      <c r="AH314">
        <v>120.8949023</v>
      </c>
      <c r="AI314">
        <v>123.4888964</v>
      </c>
      <c r="AJ314">
        <v>126.1748808</v>
      </c>
      <c r="AK314">
        <v>128.88031129999999</v>
      </c>
      <c r="AL314">
        <v>131.6521371</v>
      </c>
      <c r="AM314">
        <v>134.4445096</v>
      </c>
      <c r="AN314">
        <v>137.37382740000001</v>
      </c>
      <c r="AO314">
        <v>140.40331140000001</v>
      </c>
      <c r="AP314">
        <v>143.49018599999999</v>
      </c>
      <c r="AQ314">
        <v>146.63708399999999</v>
      </c>
      <c r="AR314">
        <v>149.8096568</v>
      </c>
      <c r="AS314">
        <v>152.95792539999999</v>
      </c>
      <c r="AT314">
        <v>156.11739209999999</v>
      </c>
      <c r="AU314">
        <v>159.32708500000001</v>
      </c>
      <c r="AV314">
        <v>162.62413000000001</v>
      </c>
    </row>
    <row r="315" spans="1:48" x14ac:dyDescent="0.25">
      <c r="A315" s="27" t="s">
        <v>419</v>
      </c>
      <c r="B315">
        <v>69.608103171583195</v>
      </c>
      <c r="C315">
        <v>71.000265235014794</v>
      </c>
      <c r="D315">
        <v>72.418049429999996</v>
      </c>
      <c r="E315">
        <v>74.659234119999894</v>
      </c>
      <c r="F315">
        <v>75.316367990000003</v>
      </c>
      <c r="G315">
        <v>73.575095160000004</v>
      </c>
      <c r="H315">
        <v>74.594136449999894</v>
      </c>
      <c r="I315">
        <v>76.115659070000007</v>
      </c>
      <c r="J315">
        <v>76.788196209999995</v>
      </c>
      <c r="K315">
        <v>77.894037839999996</v>
      </c>
      <c r="L315">
        <v>78.827958749999894</v>
      </c>
      <c r="M315">
        <v>79.471309739999995</v>
      </c>
      <c r="N315">
        <v>80.697732909999999</v>
      </c>
      <c r="O315">
        <v>82.512330980000002</v>
      </c>
      <c r="P315">
        <v>83.78626817</v>
      </c>
      <c r="Q315">
        <v>85.363314770000002</v>
      </c>
      <c r="R315">
        <v>87.076118440000002</v>
      </c>
      <c r="S315">
        <v>88.814779770000001</v>
      </c>
      <c r="T315">
        <v>90.589645160000003</v>
      </c>
      <c r="U315">
        <v>92.401417679999994</v>
      </c>
      <c r="V315">
        <v>94.357166460000002</v>
      </c>
      <c r="W315">
        <v>96.301616150000001</v>
      </c>
      <c r="X315">
        <v>98.265028380000004</v>
      </c>
      <c r="Y315">
        <v>100.4087143</v>
      </c>
      <c r="Z315">
        <v>102.7099192</v>
      </c>
      <c r="AA315">
        <v>105.1434251</v>
      </c>
      <c r="AB315">
        <v>107.5147365</v>
      </c>
      <c r="AC315">
        <v>109.814549</v>
      </c>
      <c r="AD315">
        <v>112.19500170000001</v>
      </c>
      <c r="AE315">
        <v>114.6680132</v>
      </c>
      <c r="AF315">
        <v>117.1974816</v>
      </c>
      <c r="AG315">
        <v>119.7238351</v>
      </c>
      <c r="AH315">
        <v>122.2810226</v>
      </c>
      <c r="AI315">
        <v>124.9047581</v>
      </c>
      <c r="AJ315">
        <v>127.62153859999999</v>
      </c>
      <c r="AK315">
        <v>130.35798829999999</v>
      </c>
      <c r="AL315">
        <v>133.16159440000001</v>
      </c>
      <c r="AM315">
        <v>135.98598279999999</v>
      </c>
      <c r="AN315">
        <v>138.9488868</v>
      </c>
      <c r="AO315">
        <v>142.01310530000001</v>
      </c>
      <c r="AP315">
        <v>145.13537239999999</v>
      </c>
      <c r="AQ315">
        <v>148.3183512</v>
      </c>
      <c r="AR315">
        <v>151.52729919999999</v>
      </c>
      <c r="AS315">
        <v>154.7116643</v>
      </c>
      <c r="AT315">
        <v>157.90735570000001</v>
      </c>
      <c r="AU315">
        <v>161.15384929999999</v>
      </c>
      <c r="AV315">
        <v>164.48869669999999</v>
      </c>
    </row>
    <row r="316" spans="1:48" x14ac:dyDescent="0.25">
      <c r="A316" s="27" t="s">
        <v>420</v>
      </c>
      <c r="B316">
        <v>69.608103171583195</v>
      </c>
      <c r="C316">
        <v>71.000265235014894</v>
      </c>
      <c r="D316">
        <v>72.418049429999996</v>
      </c>
      <c r="E316">
        <v>74.659234119999894</v>
      </c>
      <c r="F316">
        <v>75.316367990000003</v>
      </c>
      <c r="G316">
        <v>73.575095160000004</v>
      </c>
      <c r="H316">
        <v>74.594136449999894</v>
      </c>
      <c r="I316">
        <v>76.115659070000007</v>
      </c>
      <c r="J316">
        <v>76.788196209999995</v>
      </c>
      <c r="K316">
        <v>77.28482314</v>
      </c>
      <c r="L316">
        <v>77.614228940000004</v>
      </c>
      <c r="M316">
        <v>77.660727399999999</v>
      </c>
      <c r="N316">
        <v>78.85920917</v>
      </c>
      <c r="O316">
        <v>80.632465539999998</v>
      </c>
      <c r="P316">
        <v>81.877378809999996</v>
      </c>
      <c r="Q316">
        <v>83.418495809999996</v>
      </c>
      <c r="R316">
        <v>85.092276940000005</v>
      </c>
      <c r="S316">
        <v>86.79132663</v>
      </c>
      <c r="T316">
        <v>88.525755529999998</v>
      </c>
      <c r="U316">
        <v>90.296250729999997</v>
      </c>
      <c r="V316">
        <v>92.207442009999994</v>
      </c>
      <c r="W316">
        <v>94.107591600000006</v>
      </c>
      <c r="X316">
        <v>96.026271679999894</v>
      </c>
      <c r="Y316">
        <v>98.121118409999994</v>
      </c>
      <c r="Z316">
        <v>100.3698953</v>
      </c>
      <c r="AA316">
        <v>102.74795899999999</v>
      </c>
      <c r="AB316">
        <v>105.06524520000001</v>
      </c>
      <c r="AC316">
        <v>107.3126614</v>
      </c>
      <c r="AD316">
        <v>109.6388807</v>
      </c>
      <c r="AE316">
        <v>112.0555499</v>
      </c>
      <c r="AF316">
        <v>114.52738979999999</v>
      </c>
      <c r="AG316">
        <v>116.9961859</v>
      </c>
      <c r="AH316">
        <v>119.4951133</v>
      </c>
      <c r="AI316">
        <v>122.05907259999999</v>
      </c>
      <c r="AJ316">
        <v>124.7139572</v>
      </c>
      <c r="AK316">
        <v>127.3880628</v>
      </c>
      <c r="AL316">
        <v>130.12779470000001</v>
      </c>
      <c r="AM316">
        <v>132.88783559999999</v>
      </c>
      <c r="AN316">
        <v>135.7832362</v>
      </c>
      <c r="AO316">
        <v>138.77764310000001</v>
      </c>
      <c r="AP316">
        <v>141.828776</v>
      </c>
      <c r="AQ316">
        <v>144.93923760000001</v>
      </c>
      <c r="AR316">
        <v>148.07507659999999</v>
      </c>
      <c r="AS316">
        <v>151.18689280000001</v>
      </c>
      <c r="AT316">
        <v>154.30977730000001</v>
      </c>
      <c r="AU316">
        <v>157.48230659999999</v>
      </c>
      <c r="AV316">
        <v>160.74117659999999</v>
      </c>
    </row>
    <row r="317" spans="1:48" x14ac:dyDescent="0.25">
      <c r="A317" s="27" t="s">
        <v>421</v>
      </c>
      <c r="B317">
        <v>69.608103171583195</v>
      </c>
      <c r="C317">
        <v>71.000265235014894</v>
      </c>
      <c r="D317">
        <v>72.418049429999996</v>
      </c>
      <c r="E317">
        <v>74.659234119999894</v>
      </c>
      <c r="F317">
        <v>75.316367990000003</v>
      </c>
      <c r="G317">
        <v>73.575095160000004</v>
      </c>
      <c r="H317">
        <v>74.594136449999894</v>
      </c>
      <c r="I317">
        <v>76.115659070000007</v>
      </c>
      <c r="J317">
        <v>76.788196209999995</v>
      </c>
      <c r="K317">
        <v>77.715528359999894</v>
      </c>
      <c r="L317">
        <v>78.494919010000004</v>
      </c>
      <c r="M317">
        <v>79.005545470000001</v>
      </c>
      <c r="N317">
        <v>80.224780839999994</v>
      </c>
      <c r="O317">
        <v>82.028743939999998</v>
      </c>
      <c r="P317">
        <v>83.295214860000002</v>
      </c>
      <c r="Q317">
        <v>84.863018729999894</v>
      </c>
      <c r="R317">
        <v>86.565784010000002</v>
      </c>
      <c r="S317">
        <v>88.294255430000007</v>
      </c>
      <c r="T317">
        <v>90.058718729999995</v>
      </c>
      <c r="U317">
        <v>91.859872839999994</v>
      </c>
      <c r="V317">
        <v>93.804159380000002</v>
      </c>
      <c r="W317">
        <v>95.737213080000004</v>
      </c>
      <c r="X317">
        <v>97.689118149999999</v>
      </c>
      <c r="Y317">
        <v>99.820240409999997</v>
      </c>
      <c r="Z317">
        <v>102.1079585</v>
      </c>
      <c r="AA317">
        <v>104.5272021</v>
      </c>
      <c r="AB317">
        <v>106.8846157</v>
      </c>
      <c r="AC317">
        <v>109.17094950000001</v>
      </c>
      <c r="AD317">
        <v>111.5374509</v>
      </c>
      <c r="AE317">
        <v>113.9959686</v>
      </c>
      <c r="AF317">
        <v>116.51061230000001</v>
      </c>
      <c r="AG317">
        <v>119.0221595</v>
      </c>
      <c r="AH317">
        <v>121.56435980000001</v>
      </c>
      <c r="AI317">
        <v>124.1727181</v>
      </c>
      <c r="AJ317">
        <v>126.8735762</v>
      </c>
      <c r="AK317">
        <v>129.59398809999999</v>
      </c>
      <c r="AL317">
        <v>132.38116289999999</v>
      </c>
      <c r="AM317">
        <v>135.18899819999999</v>
      </c>
      <c r="AN317">
        <v>138.13453720000001</v>
      </c>
      <c r="AO317">
        <v>141.18079700000001</v>
      </c>
      <c r="AP317">
        <v>144.28476520000001</v>
      </c>
      <c r="AQ317">
        <v>147.4490892</v>
      </c>
      <c r="AR317">
        <v>150.63923030000001</v>
      </c>
      <c r="AS317">
        <v>153.80493250000001</v>
      </c>
      <c r="AT317">
        <v>156.9818946</v>
      </c>
      <c r="AU317">
        <v>160.20936130000001</v>
      </c>
      <c r="AV317">
        <v>163.52466380000001</v>
      </c>
    </row>
    <row r="318" spans="1:48" x14ac:dyDescent="0.25">
      <c r="A318" s="27" t="s">
        <v>422</v>
      </c>
      <c r="B318">
        <v>68.195058019305094</v>
      </c>
      <c r="C318">
        <v>69.5589591796912</v>
      </c>
      <c r="D318">
        <v>70.948593290000005</v>
      </c>
      <c r="E318">
        <v>72.166484870000005</v>
      </c>
      <c r="F318">
        <v>73.347313819999997</v>
      </c>
      <c r="G318">
        <v>74.239355889999999</v>
      </c>
      <c r="H318">
        <v>73.502196720000001</v>
      </c>
      <c r="I318">
        <v>72.483443070000007</v>
      </c>
      <c r="J318">
        <v>71.927521569999996</v>
      </c>
      <c r="K318">
        <v>71.879532089999998</v>
      </c>
      <c r="L318">
        <v>71.784489050000005</v>
      </c>
      <c r="M318">
        <v>71.743655779999997</v>
      </c>
      <c r="N318">
        <v>71.646261150000001</v>
      </c>
      <c r="O318">
        <v>71.766095309999997</v>
      </c>
      <c r="P318">
        <v>72.581198439999994</v>
      </c>
      <c r="Q318">
        <v>74.122279140000003</v>
      </c>
      <c r="R318">
        <v>75.607691360000004</v>
      </c>
      <c r="S318">
        <v>77.109464360000004</v>
      </c>
      <c r="T318">
        <v>78.644657910000006</v>
      </c>
      <c r="U318">
        <v>80.204227630000005</v>
      </c>
      <c r="V318">
        <v>81.868773930000003</v>
      </c>
      <c r="W318">
        <v>83.524413460000005</v>
      </c>
      <c r="X318">
        <v>85.223831869999998</v>
      </c>
      <c r="Y318">
        <v>87.018252079999996</v>
      </c>
      <c r="Z318">
        <v>88.85044886</v>
      </c>
      <c r="AA318">
        <v>90.797801809999996</v>
      </c>
      <c r="AB318">
        <v>92.773269260000006</v>
      </c>
      <c r="AC318">
        <v>94.775673900000001</v>
      </c>
      <c r="AD318">
        <v>96.818983739999894</v>
      </c>
      <c r="AE318">
        <v>98.87799115</v>
      </c>
      <c r="AF318">
        <v>100.99394700000001</v>
      </c>
      <c r="AG318">
        <v>103.1378625</v>
      </c>
      <c r="AH318">
        <v>105.3292854</v>
      </c>
      <c r="AI318">
        <v>107.5596396</v>
      </c>
      <c r="AJ318">
        <v>109.8446769</v>
      </c>
      <c r="AK318">
        <v>112.1369265</v>
      </c>
      <c r="AL318">
        <v>114.5235825</v>
      </c>
      <c r="AM318">
        <v>116.916031</v>
      </c>
      <c r="AN318">
        <v>119.41261</v>
      </c>
      <c r="AO318">
        <v>121.93851669999999</v>
      </c>
      <c r="AP318">
        <v>124.52600200000001</v>
      </c>
      <c r="AQ318">
        <v>127.1713132</v>
      </c>
      <c r="AR318">
        <v>129.8395136</v>
      </c>
      <c r="AS318">
        <v>132.5380419</v>
      </c>
      <c r="AT318">
        <v>135.28645599999999</v>
      </c>
      <c r="AU318">
        <v>138.06704160000001</v>
      </c>
      <c r="AV318">
        <v>140.90822600000001</v>
      </c>
    </row>
    <row r="319" spans="1:48" x14ac:dyDescent="0.25">
      <c r="A319" s="27" t="s">
        <v>423</v>
      </c>
      <c r="B319">
        <v>68.195058019305094</v>
      </c>
      <c r="C319">
        <v>69.5589591796912</v>
      </c>
      <c r="D319">
        <v>70.948593290000005</v>
      </c>
      <c r="E319">
        <v>73.286920100000003</v>
      </c>
      <c r="F319">
        <v>75.062079479999994</v>
      </c>
      <c r="G319">
        <v>76.150754620000001</v>
      </c>
      <c r="H319">
        <v>75.307549510000001</v>
      </c>
      <c r="I319">
        <v>74.032446399999998</v>
      </c>
      <c r="J319">
        <v>73.172367480000005</v>
      </c>
      <c r="K319">
        <v>72.726620639999894</v>
      </c>
      <c r="L319">
        <v>72.292614040000004</v>
      </c>
      <c r="M319">
        <v>71.989573669999999</v>
      </c>
      <c r="N319">
        <v>71.83205169</v>
      </c>
      <c r="O319">
        <v>71.897661869999894</v>
      </c>
      <c r="P319">
        <v>72.667875899999999</v>
      </c>
      <c r="Q319">
        <v>74.173537390000007</v>
      </c>
      <c r="R319">
        <v>75.401647639999894</v>
      </c>
      <c r="S319">
        <v>75.720192949999998</v>
      </c>
      <c r="T319">
        <v>75.789178039999996</v>
      </c>
      <c r="U319">
        <v>76.238441420000001</v>
      </c>
      <c r="V319">
        <v>77.044802009999998</v>
      </c>
      <c r="W319">
        <v>78.030026939999999</v>
      </c>
      <c r="X319">
        <v>79.193650610000006</v>
      </c>
      <c r="Y319">
        <v>80.546519660000001</v>
      </c>
      <c r="Z319">
        <v>82.008760219999999</v>
      </c>
      <c r="AA319">
        <v>83.632257129999999</v>
      </c>
      <c r="AB319">
        <v>85.322345319999997</v>
      </c>
      <c r="AC319">
        <v>87.067496289999994</v>
      </c>
      <c r="AD319">
        <v>88.872776490000007</v>
      </c>
      <c r="AE319">
        <v>90.709270040000007</v>
      </c>
      <c r="AF319">
        <v>92.610528729999999</v>
      </c>
      <c r="AG319">
        <v>94.5467534</v>
      </c>
      <c r="AH319">
        <v>96.533481399999999</v>
      </c>
      <c r="AI319">
        <v>98.561071459999894</v>
      </c>
      <c r="AJ319">
        <v>100.64263130000001</v>
      </c>
      <c r="AK319">
        <v>102.7336801</v>
      </c>
      <c r="AL319">
        <v>104.91336560000001</v>
      </c>
      <c r="AM319">
        <v>107.09995720000001</v>
      </c>
      <c r="AN319">
        <v>109.3831289</v>
      </c>
      <c r="AO319">
        <v>111.6940527</v>
      </c>
      <c r="AP319">
        <v>114.0620437</v>
      </c>
      <c r="AQ319">
        <v>116.4834949</v>
      </c>
      <c r="AR319">
        <v>118.92627969999999</v>
      </c>
      <c r="AS319">
        <v>121.39711800000001</v>
      </c>
      <c r="AT319">
        <v>123.91385390000001</v>
      </c>
      <c r="AU319">
        <v>126.4602096</v>
      </c>
      <c r="AV319">
        <v>129.0621836</v>
      </c>
    </row>
    <row r="320" spans="1:48" x14ac:dyDescent="0.25">
      <c r="A320" s="27" t="s">
        <v>424</v>
      </c>
      <c r="B320">
        <v>68.195058019305094</v>
      </c>
      <c r="C320">
        <v>69.5589591796912</v>
      </c>
      <c r="D320">
        <v>70.948593290000005</v>
      </c>
      <c r="E320">
        <v>74.605320289999995</v>
      </c>
      <c r="F320">
        <v>77.096663649999996</v>
      </c>
      <c r="G320">
        <v>78.424309449999996</v>
      </c>
      <c r="H320">
        <v>77.452289179999994</v>
      </c>
      <c r="I320">
        <v>75.86645987</v>
      </c>
      <c r="J320">
        <v>74.639932650000006</v>
      </c>
      <c r="K320">
        <v>73.833418190000003</v>
      </c>
      <c r="L320">
        <v>73.073313400000004</v>
      </c>
      <c r="M320">
        <v>72.498858479999996</v>
      </c>
      <c r="N320">
        <v>72.129296850000003</v>
      </c>
      <c r="O320">
        <v>72.039048559999998</v>
      </c>
      <c r="P320">
        <v>72.701975340000004</v>
      </c>
      <c r="Q320">
        <v>74.138311090000002</v>
      </c>
      <c r="R320">
        <v>76.798135700000003</v>
      </c>
      <c r="S320">
        <v>78.264125730000004</v>
      </c>
      <c r="T320">
        <v>77.786109179999997</v>
      </c>
      <c r="U320">
        <v>77.846278179999999</v>
      </c>
      <c r="V320">
        <v>78.375180270000001</v>
      </c>
      <c r="W320">
        <v>79.160415</v>
      </c>
      <c r="X320">
        <v>80.180501649999997</v>
      </c>
      <c r="Y320">
        <v>81.431346970000007</v>
      </c>
      <c r="Z320">
        <v>82.821402680000006</v>
      </c>
      <c r="AA320">
        <v>84.395351320000003</v>
      </c>
      <c r="AB320">
        <v>86.052010980000006</v>
      </c>
      <c r="AC320">
        <v>87.775714530000002</v>
      </c>
      <c r="AD320">
        <v>89.568586929999995</v>
      </c>
      <c r="AE320">
        <v>91.399278229999894</v>
      </c>
      <c r="AF320">
        <v>93.299961629999999</v>
      </c>
      <c r="AG320">
        <v>95.239394829999995</v>
      </c>
      <c r="AH320">
        <v>97.232326330000006</v>
      </c>
      <c r="AI320">
        <v>99.268371049999999</v>
      </c>
      <c r="AJ320">
        <v>101.3602296</v>
      </c>
      <c r="AK320">
        <v>103.4627311</v>
      </c>
      <c r="AL320">
        <v>105.6553079</v>
      </c>
      <c r="AM320">
        <v>107.8554426</v>
      </c>
      <c r="AN320">
        <v>110.1532881</v>
      </c>
      <c r="AO320">
        <v>112.4794158</v>
      </c>
      <c r="AP320">
        <v>114.86326149999999</v>
      </c>
      <c r="AQ320">
        <v>117.3011288</v>
      </c>
      <c r="AR320">
        <v>119.7606182</v>
      </c>
      <c r="AS320">
        <v>122.2484615</v>
      </c>
      <c r="AT320">
        <v>124.78260160000001</v>
      </c>
      <c r="AU320">
        <v>127.3466267</v>
      </c>
      <c r="AV320">
        <v>129.9667029</v>
      </c>
    </row>
    <row r="321" spans="1:48" x14ac:dyDescent="0.25">
      <c r="A321" s="27" t="s">
        <v>425</v>
      </c>
      <c r="B321">
        <v>68.195058019305094</v>
      </c>
      <c r="C321">
        <v>69.5589591796912</v>
      </c>
      <c r="D321">
        <v>70.948593290000005</v>
      </c>
      <c r="E321">
        <v>74.652771830000006</v>
      </c>
      <c r="F321">
        <v>77.170229520000007</v>
      </c>
      <c r="G321">
        <v>78.506629360000005</v>
      </c>
      <c r="H321">
        <v>77.529891509999999</v>
      </c>
      <c r="I321">
        <v>75.932695870000003</v>
      </c>
      <c r="J321">
        <v>74.692808229999997</v>
      </c>
      <c r="K321">
        <v>73.873197739999995</v>
      </c>
      <c r="L321">
        <v>73.101309420000007</v>
      </c>
      <c r="M321">
        <v>72.517086699999894</v>
      </c>
      <c r="N321">
        <v>72.139919730000003</v>
      </c>
      <c r="O321">
        <v>72.044095740000003</v>
      </c>
      <c r="P321">
        <v>72.703191669999995</v>
      </c>
      <c r="Q321">
        <v>74.137055180000004</v>
      </c>
      <c r="R321">
        <v>77.738298040000004</v>
      </c>
      <c r="S321">
        <v>80.532743969999999</v>
      </c>
      <c r="T321">
        <v>80.618357020000005</v>
      </c>
      <c r="U321">
        <v>81.105238760000006</v>
      </c>
      <c r="V321">
        <v>81.969708760000003</v>
      </c>
      <c r="W321">
        <v>83.022817079999996</v>
      </c>
      <c r="X321">
        <v>84.26453017</v>
      </c>
      <c r="Y321">
        <v>85.706723819999894</v>
      </c>
      <c r="Z321">
        <v>87.26464842</v>
      </c>
      <c r="AA321">
        <v>88.993687390000005</v>
      </c>
      <c r="AB321">
        <v>90.793234510000005</v>
      </c>
      <c r="AC321">
        <v>92.6511134</v>
      </c>
      <c r="AD321">
        <v>94.572783060000006</v>
      </c>
      <c r="AE321">
        <v>96.527523209999998</v>
      </c>
      <c r="AF321">
        <v>98.551074790000001</v>
      </c>
      <c r="AG321">
        <v>100.611755</v>
      </c>
      <c r="AH321">
        <v>102.7261183</v>
      </c>
      <c r="AI321">
        <v>104.8839205</v>
      </c>
      <c r="AJ321">
        <v>107.0991216</v>
      </c>
      <c r="AK321">
        <v>109.32439549999999</v>
      </c>
      <c r="AL321">
        <v>111.643974</v>
      </c>
      <c r="AM321">
        <v>113.97088789999999</v>
      </c>
      <c r="AN321">
        <v>116.4005677</v>
      </c>
      <c r="AO321">
        <v>118.8597724</v>
      </c>
      <c r="AP321">
        <v>121.3796998</v>
      </c>
      <c r="AQ321">
        <v>123.9565128</v>
      </c>
      <c r="AR321">
        <v>126.5560249</v>
      </c>
      <c r="AS321">
        <v>129.18538799999999</v>
      </c>
      <c r="AT321">
        <v>131.86359150000001</v>
      </c>
      <c r="AU321">
        <v>134.5733137</v>
      </c>
      <c r="AV321">
        <v>137.34222149999999</v>
      </c>
    </row>
    <row r="322" spans="1:48" x14ac:dyDescent="0.25">
      <c r="A322" s="27" t="s">
        <v>426</v>
      </c>
      <c r="B322">
        <v>68.195058019305094</v>
      </c>
      <c r="C322">
        <v>69.5589591796912</v>
      </c>
      <c r="D322">
        <v>70.948593290000005</v>
      </c>
      <c r="E322">
        <v>75.108553610000001</v>
      </c>
      <c r="F322">
        <v>77.878034769999999</v>
      </c>
      <c r="G322">
        <v>79.299060580000003</v>
      </c>
      <c r="H322">
        <v>78.27672149</v>
      </c>
      <c r="I322">
        <v>76.569704229999999</v>
      </c>
      <c r="J322">
        <v>75.200883480000002</v>
      </c>
      <c r="K322">
        <v>74.255092039999994</v>
      </c>
      <c r="L322">
        <v>73.369857640000006</v>
      </c>
      <c r="M322">
        <v>72.691816799999998</v>
      </c>
      <c r="N322">
        <v>72.241691320000001</v>
      </c>
      <c r="O322">
        <v>72.092430149999998</v>
      </c>
      <c r="P322">
        <v>72.714836590000004</v>
      </c>
      <c r="Q322">
        <v>74.125033459999997</v>
      </c>
      <c r="R322">
        <v>77.550798150000006</v>
      </c>
      <c r="S322">
        <v>79.781459359999999</v>
      </c>
      <c r="T322">
        <v>79.229001089999997</v>
      </c>
      <c r="U322">
        <v>79.242706029999894</v>
      </c>
      <c r="V322">
        <v>79.746144389999998</v>
      </c>
      <c r="W322">
        <v>80.519354390000004</v>
      </c>
      <c r="X322">
        <v>81.537910620000005</v>
      </c>
      <c r="Y322">
        <v>82.795817290000002</v>
      </c>
      <c r="Z322">
        <v>84.198686789999996</v>
      </c>
      <c r="AA322">
        <v>85.791015959999996</v>
      </c>
      <c r="AB322">
        <v>87.469271669999998</v>
      </c>
      <c r="AC322">
        <v>89.217045350000006</v>
      </c>
      <c r="AD322">
        <v>91.036140689999996</v>
      </c>
      <c r="AE322">
        <v>92.894430900000003</v>
      </c>
      <c r="AF322">
        <v>94.824420860000004</v>
      </c>
      <c r="AG322">
        <v>96.794212450000003</v>
      </c>
      <c r="AH322">
        <v>98.818687609999998</v>
      </c>
      <c r="AI322">
        <v>100.88721169999999</v>
      </c>
      <c r="AJ322">
        <v>103.0126327</v>
      </c>
      <c r="AK322">
        <v>105.14899939999999</v>
      </c>
      <c r="AL322">
        <v>107.3770054</v>
      </c>
      <c r="AM322">
        <v>109.6127642</v>
      </c>
      <c r="AN322">
        <v>111.9478792</v>
      </c>
      <c r="AO322">
        <v>114.3117769</v>
      </c>
      <c r="AP322">
        <v>116.73436239999999</v>
      </c>
      <c r="AQ322">
        <v>119.2118717</v>
      </c>
      <c r="AR322">
        <v>121.71137179999999</v>
      </c>
      <c r="AS322">
        <v>124.23969990000001</v>
      </c>
      <c r="AT322">
        <v>126.815088</v>
      </c>
      <c r="AU322">
        <v>129.4208548</v>
      </c>
      <c r="AV322">
        <v>132.0835908</v>
      </c>
    </row>
    <row r="323" spans="1:48" x14ac:dyDescent="0.25">
      <c r="A323" s="27" t="s">
        <v>427</v>
      </c>
      <c r="B323">
        <v>68.195058019305094</v>
      </c>
      <c r="C323">
        <v>69.5589591796912</v>
      </c>
      <c r="D323">
        <v>70.948593290000005</v>
      </c>
      <c r="E323">
        <v>74.853251729999997</v>
      </c>
      <c r="F323">
        <v>77.48129892</v>
      </c>
      <c r="G323">
        <v>78.854801429999995</v>
      </c>
      <c r="H323">
        <v>77.858069670000006</v>
      </c>
      <c r="I323">
        <v>76.21271204</v>
      </c>
      <c r="J323">
        <v>74.916246560000005</v>
      </c>
      <c r="K323">
        <v>74.041221320000005</v>
      </c>
      <c r="L323">
        <v>73.219512949999995</v>
      </c>
      <c r="M323">
        <v>72.594022609999996</v>
      </c>
      <c r="N323">
        <v>72.184743569999995</v>
      </c>
      <c r="O323">
        <v>72.065388339999998</v>
      </c>
      <c r="P323">
        <v>72.708322300000006</v>
      </c>
      <c r="Q323">
        <v>74.131758059999996</v>
      </c>
      <c r="R323">
        <v>77.19452905</v>
      </c>
      <c r="S323">
        <v>79.072329159999995</v>
      </c>
      <c r="T323">
        <v>78.574500950000001</v>
      </c>
      <c r="U323">
        <v>78.624414160000001</v>
      </c>
      <c r="V323">
        <v>79.150618199999997</v>
      </c>
      <c r="W323">
        <v>79.937735169999996</v>
      </c>
      <c r="X323">
        <v>80.963486119999999</v>
      </c>
      <c r="Y323">
        <v>82.223319570000001</v>
      </c>
      <c r="Z323">
        <v>83.624498849999995</v>
      </c>
      <c r="AA323">
        <v>85.211927630000005</v>
      </c>
      <c r="AB323">
        <v>86.883290059999894</v>
      </c>
      <c r="AC323">
        <v>88.622657279999999</v>
      </c>
      <c r="AD323">
        <v>90.432093320000007</v>
      </c>
      <c r="AE323">
        <v>92.279885759999999</v>
      </c>
      <c r="AF323">
        <v>94.198473340000007</v>
      </c>
      <c r="AG323">
        <v>96.156279699999999</v>
      </c>
      <c r="AH323">
        <v>98.168170649999894</v>
      </c>
      <c r="AI323">
        <v>100.2236429</v>
      </c>
      <c r="AJ323">
        <v>102.3355057</v>
      </c>
      <c r="AK323">
        <v>104.4581434</v>
      </c>
      <c r="AL323">
        <v>106.67174489999999</v>
      </c>
      <c r="AM323">
        <v>108.89299339999999</v>
      </c>
      <c r="AN323">
        <v>111.2129049</v>
      </c>
      <c r="AO323">
        <v>113.5613797</v>
      </c>
      <c r="AP323">
        <v>115.96813450000001</v>
      </c>
      <c r="AQ323">
        <v>118.4294357</v>
      </c>
      <c r="AR323">
        <v>120.9125707</v>
      </c>
      <c r="AS323">
        <v>123.42433509999999</v>
      </c>
      <c r="AT323">
        <v>125.9828436</v>
      </c>
      <c r="AU323">
        <v>128.57152629999999</v>
      </c>
      <c r="AV323">
        <v>131.21680029999999</v>
      </c>
    </row>
    <row r="324" spans="1:48" x14ac:dyDescent="0.25">
      <c r="A324" s="28" t="s">
        <v>644</v>
      </c>
      <c r="B324">
        <v>0.96116878123798499</v>
      </c>
      <c r="C324">
        <v>0.98039215686274495</v>
      </c>
      <c r="D324">
        <v>0.98481952610000001</v>
      </c>
      <c r="E324">
        <v>0.98202228110000001</v>
      </c>
      <c r="F324">
        <v>1.0578021550000001</v>
      </c>
      <c r="G324">
        <v>0.94208651939999999</v>
      </c>
      <c r="H324">
        <v>0.99337470989999999</v>
      </c>
      <c r="I324">
        <v>1.0846814870000001</v>
      </c>
      <c r="J324">
        <v>1.1632353090000001</v>
      </c>
      <c r="K324">
        <v>1.1509821469999999</v>
      </c>
      <c r="L324">
        <v>1.1106890679999999</v>
      </c>
      <c r="M324">
        <v>1.0068661210000001</v>
      </c>
      <c r="N324">
        <v>0.94511514060000001</v>
      </c>
      <c r="O324">
        <v>1.003096566</v>
      </c>
      <c r="P324">
        <v>1.1341458760000001</v>
      </c>
      <c r="Q324">
        <v>1.1427643700000001</v>
      </c>
      <c r="R324">
        <v>1.172005736</v>
      </c>
      <c r="S324">
        <v>1.2018359169999999</v>
      </c>
      <c r="T324">
        <v>1.2332730519999999</v>
      </c>
      <c r="U324">
        <v>1.263412336</v>
      </c>
      <c r="V324">
        <v>1.29677672</v>
      </c>
      <c r="W324">
        <v>1.3397809810000001</v>
      </c>
      <c r="X324">
        <v>1.365449447</v>
      </c>
      <c r="Y324">
        <v>1.3839456809999999</v>
      </c>
      <c r="Z324">
        <v>1.4021893969999999</v>
      </c>
      <c r="AA324">
        <v>1.420255657</v>
      </c>
      <c r="AB324">
        <v>1.4431213789999999</v>
      </c>
      <c r="AC324">
        <v>1.4645909530000001</v>
      </c>
      <c r="AD324">
        <v>1.485970636</v>
      </c>
      <c r="AE324">
        <v>1.5078520390000001</v>
      </c>
      <c r="AF324">
        <v>1.531289541</v>
      </c>
      <c r="AG324">
        <v>1.553176852</v>
      </c>
      <c r="AH324">
        <v>1.574835566</v>
      </c>
      <c r="AI324">
        <v>1.5981007620000001</v>
      </c>
      <c r="AJ324">
        <v>1.622040637</v>
      </c>
      <c r="AK324">
        <v>1.647674831</v>
      </c>
      <c r="AL324">
        <v>1.674275457</v>
      </c>
      <c r="AM324">
        <v>1.7037087209999999</v>
      </c>
      <c r="AN324">
        <v>1.734667972</v>
      </c>
      <c r="AO324">
        <v>1.7661106259999999</v>
      </c>
      <c r="AP324">
        <v>1.7969936609999999</v>
      </c>
      <c r="AQ324">
        <v>1.827802355</v>
      </c>
      <c r="AR324">
        <v>1.8655069849999999</v>
      </c>
      <c r="AS324">
        <v>1.9035755320000001</v>
      </c>
      <c r="AT324">
        <v>1.941807568</v>
      </c>
      <c r="AU324">
        <v>1.9806403379999999</v>
      </c>
      <c r="AV324">
        <v>2.0202726310000001</v>
      </c>
    </row>
    <row r="325" spans="1:48" x14ac:dyDescent="0.25">
      <c r="A325" s="28" t="s">
        <v>645</v>
      </c>
      <c r="B325">
        <v>0.96116878123798499</v>
      </c>
      <c r="C325">
        <v>0.98039215686274495</v>
      </c>
      <c r="D325">
        <v>0.9754615686</v>
      </c>
      <c r="E325">
        <v>0.96754854400000001</v>
      </c>
      <c r="F325">
        <v>1.0123529389999999</v>
      </c>
      <c r="G325">
        <v>0.95339734050000002</v>
      </c>
      <c r="H325">
        <v>0.9714846667</v>
      </c>
      <c r="I325">
        <v>1.0202404389999999</v>
      </c>
      <c r="J325">
        <v>1.0684706980000001</v>
      </c>
      <c r="K325">
        <v>1.0663770530000001</v>
      </c>
      <c r="L325">
        <v>1.0576606070000001</v>
      </c>
      <c r="M325">
        <v>1.0196740879999999</v>
      </c>
      <c r="N325">
        <v>1.001090359</v>
      </c>
      <c r="O325">
        <v>1.0508998439999999</v>
      </c>
      <c r="P325">
        <v>1.1586966030000001</v>
      </c>
      <c r="Q325">
        <v>1.1913629320000001</v>
      </c>
      <c r="R325">
        <v>1.216457619</v>
      </c>
      <c r="S325">
        <v>1.2388052460000001</v>
      </c>
      <c r="T325">
        <v>1.259798255</v>
      </c>
      <c r="U325">
        <v>1.2652859219999999</v>
      </c>
      <c r="V325">
        <v>1.2883821520000001</v>
      </c>
      <c r="W325">
        <v>1.3251399859999999</v>
      </c>
      <c r="X325">
        <v>1.3671103</v>
      </c>
      <c r="Y325">
        <v>1.389748043</v>
      </c>
      <c r="Z325">
        <v>1.411594697</v>
      </c>
      <c r="AA325">
        <v>1.430959858</v>
      </c>
      <c r="AB325">
        <v>1.454188475</v>
      </c>
      <c r="AC325">
        <v>1.472475996</v>
      </c>
      <c r="AD325">
        <v>1.4930058070000001</v>
      </c>
      <c r="AE325">
        <v>1.514520165</v>
      </c>
      <c r="AF325">
        <v>1.5407728490000001</v>
      </c>
      <c r="AG325">
        <v>1.5605304609999999</v>
      </c>
      <c r="AH325">
        <v>1.5793996910000001</v>
      </c>
      <c r="AI325">
        <v>1.604182642</v>
      </c>
      <c r="AJ325">
        <v>1.6293646079999999</v>
      </c>
      <c r="AK325">
        <v>1.66199122</v>
      </c>
      <c r="AL325">
        <v>1.697967496</v>
      </c>
      <c r="AM325">
        <v>1.72172897</v>
      </c>
      <c r="AN325">
        <v>1.7477907640000001</v>
      </c>
      <c r="AO325">
        <v>1.7744981580000001</v>
      </c>
      <c r="AP325">
        <v>1.8011869650000001</v>
      </c>
      <c r="AQ325">
        <v>1.8275700290000001</v>
      </c>
      <c r="AR325">
        <v>1.8665953900000001</v>
      </c>
      <c r="AS325">
        <v>1.9032230189999999</v>
      </c>
      <c r="AT325">
        <v>1.940068369</v>
      </c>
      <c r="AU325">
        <v>1.9779079589999999</v>
      </c>
      <c r="AV325">
        <v>2.016777984</v>
      </c>
    </row>
    <row r="326" spans="1:48" x14ac:dyDescent="0.25">
      <c r="A326" s="28" t="s">
        <v>646</v>
      </c>
      <c r="B326">
        <v>0.96116878123798499</v>
      </c>
      <c r="C326">
        <v>0.98039215686274495</v>
      </c>
      <c r="D326">
        <v>0.97839689890000003</v>
      </c>
      <c r="E326">
        <v>0.97242536850000005</v>
      </c>
      <c r="F326">
        <v>1.0243140420000001</v>
      </c>
      <c r="G326">
        <v>0.95151392209999996</v>
      </c>
      <c r="H326">
        <v>0.97975479330000004</v>
      </c>
      <c r="I326">
        <v>1.039431158</v>
      </c>
      <c r="J326">
        <v>1.093925061</v>
      </c>
      <c r="K326">
        <v>1.089393719</v>
      </c>
      <c r="L326">
        <v>1.063122329</v>
      </c>
      <c r="M326">
        <v>0.99758013440000004</v>
      </c>
      <c r="N326">
        <v>0.95635208490000001</v>
      </c>
      <c r="O326">
        <v>0.99811160249999997</v>
      </c>
      <c r="P326">
        <v>1.0926519400000001</v>
      </c>
      <c r="Q326">
        <v>1.1196447599999999</v>
      </c>
      <c r="R326">
        <v>1.148850065</v>
      </c>
      <c r="S326">
        <v>1.1736006510000001</v>
      </c>
      <c r="T326">
        <v>1.1991504500000001</v>
      </c>
      <c r="U326">
        <v>1.21436484</v>
      </c>
      <c r="V326">
        <v>1.247500743</v>
      </c>
      <c r="W326">
        <v>1.293149946</v>
      </c>
      <c r="X326">
        <v>1.336075624</v>
      </c>
      <c r="Y326">
        <v>1.360704812</v>
      </c>
      <c r="Z326">
        <v>1.384655285</v>
      </c>
      <c r="AA326">
        <v>1.4060160269999999</v>
      </c>
      <c r="AB326">
        <v>1.431144185</v>
      </c>
      <c r="AC326">
        <v>1.4502452610000001</v>
      </c>
      <c r="AD326">
        <v>1.4722209239999999</v>
      </c>
      <c r="AE326">
        <v>1.495297884</v>
      </c>
      <c r="AF326">
        <v>1.5223446329999999</v>
      </c>
      <c r="AG326">
        <v>1.543456511</v>
      </c>
      <c r="AH326">
        <v>1.5638995499999999</v>
      </c>
      <c r="AI326">
        <v>1.5900446909999999</v>
      </c>
      <c r="AJ326">
        <v>1.616734788</v>
      </c>
      <c r="AK326">
        <v>1.648015665</v>
      </c>
      <c r="AL326">
        <v>1.6828730670000001</v>
      </c>
      <c r="AM326">
        <v>1.7098602460000001</v>
      </c>
      <c r="AN326">
        <v>1.738733037</v>
      </c>
      <c r="AO326">
        <v>1.7682479280000001</v>
      </c>
      <c r="AP326">
        <v>1.797812371</v>
      </c>
      <c r="AQ326">
        <v>1.8272720790000001</v>
      </c>
      <c r="AR326">
        <v>1.865480145</v>
      </c>
      <c r="AS326">
        <v>1.901942684</v>
      </c>
      <c r="AT326">
        <v>1.9386902580000001</v>
      </c>
      <c r="AU326">
        <v>1.9764126420000001</v>
      </c>
      <c r="AV326">
        <v>2.0151863319999999</v>
      </c>
    </row>
    <row r="327" spans="1:48" x14ac:dyDescent="0.25">
      <c r="A327" s="28" t="s">
        <v>647</v>
      </c>
      <c r="B327">
        <v>0.96116878123798499</v>
      </c>
      <c r="C327">
        <v>0.98039215686274495</v>
      </c>
      <c r="D327">
        <v>0.9735020405</v>
      </c>
      <c r="E327">
        <v>0.96407486499999995</v>
      </c>
      <c r="F327">
        <v>1.0054785820000001</v>
      </c>
      <c r="G327">
        <v>0.95382992550000001</v>
      </c>
      <c r="H327">
        <v>1.0460791819999999</v>
      </c>
      <c r="I327">
        <v>1.0830056779999999</v>
      </c>
      <c r="J327">
        <v>1.1256782299999999</v>
      </c>
      <c r="K327">
        <v>1.1261248500000001</v>
      </c>
      <c r="L327">
        <v>1.1002916250000001</v>
      </c>
      <c r="M327">
        <v>1.0519372730000001</v>
      </c>
      <c r="N327">
        <v>1.0253739159999999</v>
      </c>
      <c r="O327">
        <v>1.0597307389999999</v>
      </c>
      <c r="P327">
        <v>1.142174059</v>
      </c>
      <c r="Q327">
        <v>1.2093318310000001</v>
      </c>
      <c r="R327">
        <v>1.2618332080000001</v>
      </c>
      <c r="S327">
        <v>1.329569714</v>
      </c>
      <c r="T327">
        <v>1.4033035920000001</v>
      </c>
      <c r="U327">
        <v>1.4636776709999999</v>
      </c>
      <c r="V327">
        <v>1.531845487</v>
      </c>
      <c r="W327">
        <v>1.603757045</v>
      </c>
      <c r="X327">
        <v>1.614262863</v>
      </c>
      <c r="Y327">
        <v>1.6122851279999999</v>
      </c>
      <c r="Z327">
        <v>1.614771154</v>
      </c>
      <c r="AA327">
        <v>1.618128258</v>
      </c>
      <c r="AB327">
        <v>1.6279006469999999</v>
      </c>
      <c r="AC327">
        <v>1.6412676639999999</v>
      </c>
      <c r="AD327">
        <v>1.6581062449999999</v>
      </c>
      <c r="AE327">
        <v>1.6755300319999999</v>
      </c>
      <c r="AF327">
        <v>1.7004369850000001</v>
      </c>
      <c r="AG327">
        <v>1.7171252370000001</v>
      </c>
      <c r="AH327">
        <v>1.731695929</v>
      </c>
      <c r="AI327">
        <v>1.7518103330000001</v>
      </c>
      <c r="AJ327">
        <v>1.770976197</v>
      </c>
      <c r="AK327">
        <v>1.80814791</v>
      </c>
      <c r="AL327">
        <v>1.8474890429999999</v>
      </c>
      <c r="AM327">
        <v>1.875559993</v>
      </c>
      <c r="AN327">
        <v>1.9037432359999999</v>
      </c>
      <c r="AO327">
        <v>1.929401447</v>
      </c>
      <c r="AP327">
        <v>1.950795592</v>
      </c>
      <c r="AQ327">
        <v>1.965992462</v>
      </c>
      <c r="AR327">
        <v>2.0180737419999999</v>
      </c>
      <c r="AS327">
        <v>2.0676350729999999</v>
      </c>
      <c r="AT327">
        <v>2.117927221</v>
      </c>
      <c r="AU327">
        <v>2.1697682600000001</v>
      </c>
      <c r="AV327">
        <v>2.223110991</v>
      </c>
    </row>
    <row r="328" spans="1:48" x14ac:dyDescent="0.25">
      <c r="A328" s="28" t="s">
        <v>648</v>
      </c>
      <c r="B328">
        <v>0.96116878123798499</v>
      </c>
      <c r="C328">
        <v>0.98039215686274495</v>
      </c>
      <c r="D328">
        <v>0.97849170240000005</v>
      </c>
      <c r="E328">
        <v>0.97173900390000001</v>
      </c>
      <c r="F328">
        <v>1.029419552</v>
      </c>
      <c r="G328">
        <v>0.9485354909</v>
      </c>
      <c r="H328">
        <v>1.085420928</v>
      </c>
      <c r="I328">
        <v>1.1443877650000001</v>
      </c>
      <c r="J328">
        <v>1.2023347090000001</v>
      </c>
      <c r="K328">
        <v>1.1985367069999999</v>
      </c>
      <c r="L328">
        <v>1.163493331</v>
      </c>
      <c r="M328">
        <v>1.089731615</v>
      </c>
      <c r="N328">
        <v>1.0551263420000001</v>
      </c>
      <c r="O328">
        <v>1.1056044759999999</v>
      </c>
      <c r="P328">
        <v>1.212000218</v>
      </c>
      <c r="Q328">
        <v>1.2811973000000001</v>
      </c>
      <c r="R328">
        <v>1.34651502</v>
      </c>
      <c r="S328">
        <v>1.4396460369999999</v>
      </c>
      <c r="T328">
        <v>1.5476173449999999</v>
      </c>
      <c r="U328">
        <v>1.652118473</v>
      </c>
      <c r="V328">
        <v>1.7683712149999999</v>
      </c>
      <c r="W328">
        <v>1.8839472500000001</v>
      </c>
      <c r="X328">
        <v>1.8779349830000001</v>
      </c>
      <c r="Y328">
        <v>1.862496363</v>
      </c>
      <c r="Z328">
        <v>1.8523113280000001</v>
      </c>
      <c r="AA328">
        <v>1.8444359379999999</v>
      </c>
      <c r="AB328">
        <v>1.8440920080000001</v>
      </c>
      <c r="AC328">
        <v>1.855411422</v>
      </c>
      <c r="AD328">
        <v>1.8726447580000001</v>
      </c>
      <c r="AE328">
        <v>1.890221664</v>
      </c>
      <c r="AF328">
        <v>1.913268961</v>
      </c>
      <c r="AG328">
        <v>1.927515565</v>
      </c>
      <c r="AH328">
        <v>1.9382147240000001</v>
      </c>
      <c r="AI328">
        <v>1.9524572710000001</v>
      </c>
      <c r="AJ328">
        <v>1.9638797589999999</v>
      </c>
      <c r="AK328">
        <v>1.9867203819999999</v>
      </c>
      <c r="AL328">
        <v>2.0083620930000001</v>
      </c>
      <c r="AM328">
        <v>2.0463171999999998</v>
      </c>
      <c r="AN328">
        <v>2.0828903360000002</v>
      </c>
      <c r="AO328">
        <v>2.1149199049999998</v>
      </c>
      <c r="AP328">
        <v>2.1394823070000002</v>
      </c>
      <c r="AQ328">
        <v>2.1532544320000002</v>
      </c>
      <c r="AR328">
        <v>2.2082551549999998</v>
      </c>
      <c r="AS328">
        <v>2.260235159</v>
      </c>
      <c r="AT328">
        <v>2.3120434269999999</v>
      </c>
      <c r="AU328">
        <v>2.3642372159999998</v>
      </c>
      <c r="AV328">
        <v>2.4165403830000001</v>
      </c>
    </row>
    <row r="329" spans="1:48" x14ac:dyDescent="0.25">
      <c r="A329" s="28" t="s">
        <v>649</v>
      </c>
      <c r="B329">
        <v>0.96116878123798499</v>
      </c>
      <c r="C329">
        <v>0.98039215686274495</v>
      </c>
      <c r="D329">
        <v>0.97308566259999996</v>
      </c>
      <c r="E329">
        <v>0.96420617450000001</v>
      </c>
      <c r="F329">
        <v>1.0012161100000001</v>
      </c>
      <c r="G329">
        <v>0.95860415300000001</v>
      </c>
      <c r="H329">
        <v>1.0348918149999999</v>
      </c>
      <c r="I329">
        <v>1.066968608</v>
      </c>
      <c r="J329">
        <v>1.1026716809999999</v>
      </c>
      <c r="K329">
        <v>1.1034822440000001</v>
      </c>
      <c r="L329">
        <v>1.084029779</v>
      </c>
      <c r="M329">
        <v>1.0469652460000001</v>
      </c>
      <c r="N329">
        <v>1.026161305</v>
      </c>
      <c r="O329">
        <v>1.0571516000000001</v>
      </c>
      <c r="P329">
        <v>1.128408665</v>
      </c>
      <c r="Q329">
        <v>1.1876213680000001</v>
      </c>
      <c r="R329">
        <v>1.2319867040000001</v>
      </c>
      <c r="S329">
        <v>1.288018924</v>
      </c>
      <c r="T329">
        <v>1.3479880230000001</v>
      </c>
      <c r="U329">
        <v>1.3944785280000001</v>
      </c>
      <c r="V329">
        <v>1.4459186660000001</v>
      </c>
      <c r="W329">
        <v>1.50401651</v>
      </c>
      <c r="X329">
        <v>1.526621335</v>
      </c>
      <c r="Y329">
        <v>1.5337916060000001</v>
      </c>
      <c r="Z329">
        <v>1.5438138320000001</v>
      </c>
      <c r="AA329">
        <v>1.553322876</v>
      </c>
      <c r="AB329">
        <v>1.568492872</v>
      </c>
      <c r="AC329">
        <v>1.5859825679999999</v>
      </c>
      <c r="AD329">
        <v>1.6063921889999999</v>
      </c>
      <c r="AE329">
        <v>1.6275374499999999</v>
      </c>
      <c r="AF329">
        <v>1.654594106</v>
      </c>
      <c r="AG329">
        <v>1.6733366080000001</v>
      </c>
      <c r="AH329">
        <v>1.690275967</v>
      </c>
      <c r="AI329">
        <v>1.7135060550000001</v>
      </c>
      <c r="AJ329">
        <v>1.736198253</v>
      </c>
      <c r="AK329">
        <v>1.76974823</v>
      </c>
      <c r="AL329">
        <v>1.8063801180000001</v>
      </c>
      <c r="AM329">
        <v>1.83638441</v>
      </c>
      <c r="AN329">
        <v>1.866997499</v>
      </c>
      <c r="AO329">
        <v>1.896341507</v>
      </c>
      <c r="AP329">
        <v>1.9231708519999999</v>
      </c>
      <c r="AQ329">
        <v>1.945990243</v>
      </c>
      <c r="AR329">
        <v>1.9929839069999999</v>
      </c>
      <c r="AS329">
        <v>2.037477805</v>
      </c>
      <c r="AT329">
        <v>2.0824798059999998</v>
      </c>
      <c r="AU329">
        <v>2.1288096049999998</v>
      </c>
      <c r="AV329">
        <v>2.1764421139999999</v>
      </c>
    </row>
    <row r="330" spans="1:48" x14ac:dyDescent="0.25">
      <c r="A330" s="28" t="s">
        <v>650</v>
      </c>
      <c r="B330">
        <v>0.96116878123798499</v>
      </c>
      <c r="C330">
        <v>0.98039215686274495</v>
      </c>
      <c r="D330">
        <v>0.97220383489999995</v>
      </c>
      <c r="E330">
        <v>0.9611238057</v>
      </c>
      <c r="F330">
        <v>1.0099372049999999</v>
      </c>
      <c r="G330">
        <v>0.94981089640000005</v>
      </c>
      <c r="H330">
        <v>1.015232106</v>
      </c>
      <c r="I330">
        <v>1.057324138</v>
      </c>
      <c r="J330">
        <v>1.1040458740000001</v>
      </c>
      <c r="K330">
        <v>1.0998155620000001</v>
      </c>
      <c r="L330">
        <v>1.067091386</v>
      </c>
      <c r="M330">
        <v>1.0099666819999999</v>
      </c>
      <c r="N330">
        <v>0.97399596710000003</v>
      </c>
      <c r="O330">
        <v>1.0096256370000001</v>
      </c>
      <c r="P330">
        <v>1.096553873</v>
      </c>
      <c r="Q330">
        <v>1.1569234859999999</v>
      </c>
      <c r="R330">
        <v>1.210313011</v>
      </c>
      <c r="S330">
        <v>1.27489341</v>
      </c>
      <c r="T330">
        <v>1.345402883</v>
      </c>
      <c r="U330">
        <v>1.4042578219999999</v>
      </c>
      <c r="V330">
        <v>1.4820581319999999</v>
      </c>
      <c r="W330">
        <v>1.5700421369999999</v>
      </c>
      <c r="X330">
        <v>1.586591855</v>
      </c>
      <c r="Y330">
        <v>1.588942579</v>
      </c>
      <c r="Z330">
        <v>1.5945542340000001</v>
      </c>
      <c r="AA330">
        <v>1.600551123</v>
      </c>
      <c r="AB330">
        <v>1.61207897</v>
      </c>
      <c r="AC330">
        <v>1.6229798479999999</v>
      </c>
      <c r="AD330">
        <v>1.637289955</v>
      </c>
      <c r="AE330">
        <v>1.6522057560000001</v>
      </c>
      <c r="AF330">
        <v>1.676124546</v>
      </c>
      <c r="AG330">
        <v>1.6927699110000001</v>
      </c>
      <c r="AH330">
        <v>1.7078450919999999</v>
      </c>
      <c r="AI330">
        <v>1.7281874740000001</v>
      </c>
      <c r="AJ330">
        <v>1.7480965669999999</v>
      </c>
      <c r="AK330">
        <v>1.7931870379999999</v>
      </c>
      <c r="AL330">
        <v>1.840838153</v>
      </c>
      <c r="AM330">
        <v>1.86739531</v>
      </c>
      <c r="AN330">
        <v>1.8950066910000001</v>
      </c>
      <c r="AO330">
        <v>1.920611649</v>
      </c>
      <c r="AP330">
        <v>1.942450751</v>
      </c>
      <c r="AQ330">
        <v>1.9590974729999999</v>
      </c>
      <c r="AR330">
        <v>2.0169499700000002</v>
      </c>
      <c r="AS330">
        <v>2.072792116</v>
      </c>
      <c r="AT330">
        <v>2.1300594949999998</v>
      </c>
      <c r="AU330">
        <v>2.1896327800000002</v>
      </c>
      <c r="AV330">
        <v>2.2515607649999998</v>
      </c>
    </row>
    <row r="331" spans="1:48" x14ac:dyDescent="0.25">
      <c r="A331" s="28" t="s">
        <v>651</v>
      </c>
      <c r="B331">
        <v>0.96116878123798499</v>
      </c>
      <c r="C331">
        <v>0.98039215686274495</v>
      </c>
      <c r="D331">
        <v>0.98543308370000005</v>
      </c>
      <c r="E331">
        <v>0.98214660170000001</v>
      </c>
      <c r="F331">
        <v>1.0716765669999999</v>
      </c>
      <c r="G331">
        <v>0.93168336259999995</v>
      </c>
      <c r="H331">
        <v>0.99458655920000005</v>
      </c>
      <c r="I331">
        <v>1.098673902</v>
      </c>
      <c r="J331">
        <v>1.1885045430000001</v>
      </c>
      <c r="K331">
        <v>1.169245238</v>
      </c>
      <c r="L331">
        <v>1.1075033759999999</v>
      </c>
      <c r="M331">
        <v>0.97418735869999995</v>
      </c>
      <c r="N331">
        <v>0.8900272615</v>
      </c>
      <c r="O331">
        <v>0.94176008290000002</v>
      </c>
      <c r="P331">
        <v>1.0646958799999999</v>
      </c>
      <c r="Q331">
        <v>1.0664828049999999</v>
      </c>
      <c r="R331">
        <v>1.100472506</v>
      </c>
      <c r="S331">
        <v>1.136745541</v>
      </c>
      <c r="T331">
        <v>1.174584998</v>
      </c>
      <c r="U331">
        <v>1.2107359799999999</v>
      </c>
      <c r="V331">
        <v>1.251762627</v>
      </c>
      <c r="W331">
        <v>1.301498958</v>
      </c>
      <c r="X331">
        <v>1.324436317</v>
      </c>
      <c r="Y331">
        <v>1.341403039</v>
      </c>
      <c r="Z331">
        <v>1.358155341</v>
      </c>
      <c r="AA331">
        <v>1.3750379340000001</v>
      </c>
      <c r="AB331">
        <v>1.3964940779999999</v>
      </c>
      <c r="AC331">
        <v>1.4184560390000001</v>
      </c>
      <c r="AD331">
        <v>1.440959758</v>
      </c>
      <c r="AE331">
        <v>1.4639983050000001</v>
      </c>
      <c r="AF331">
        <v>1.4886176280000001</v>
      </c>
      <c r="AG331">
        <v>1.5120414959999999</v>
      </c>
      <c r="AH331">
        <v>1.53556161</v>
      </c>
      <c r="AI331">
        <v>1.560527376</v>
      </c>
      <c r="AJ331">
        <v>1.5862607419999999</v>
      </c>
      <c r="AK331">
        <v>1.6145366800000001</v>
      </c>
      <c r="AL331">
        <v>1.64366068</v>
      </c>
      <c r="AM331">
        <v>1.674404676</v>
      </c>
      <c r="AN331">
        <v>1.707192348</v>
      </c>
      <c r="AO331">
        <v>1.7407433450000001</v>
      </c>
      <c r="AP331">
        <v>1.77373567</v>
      </c>
      <c r="AQ331">
        <v>1.8067984450000001</v>
      </c>
      <c r="AR331">
        <v>1.846313699</v>
      </c>
      <c r="AS331">
        <v>1.885900957</v>
      </c>
      <c r="AT331">
        <v>1.9256814980000001</v>
      </c>
      <c r="AU331">
        <v>1.966067287</v>
      </c>
      <c r="AV331">
        <v>2.00724422</v>
      </c>
    </row>
    <row r="332" spans="1:48" x14ac:dyDescent="0.25">
      <c r="A332" s="28" t="s">
        <v>652</v>
      </c>
      <c r="B332">
        <v>0.96116878123798499</v>
      </c>
      <c r="C332">
        <v>0.98039215686274495</v>
      </c>
      <c r="D332">
        <v>0.97531800170000005</v>
      </c>
      <c r="E332">
        <v>0.96920466439999997</v>
      </c>
      <c r="F332">
        <v>1.0032962219999999</v>
      </c>
      <c r="G332">
        <v>0.96108027799999995</v>
      </c>
      <c r="H332">
        <v>0.98567360540000004</v>
      </c>
      <c r="I332">
        <v>1.026095728</v>
      </c>
      <c r="J332">
        <v>1.063457616</v>
      </c>
      <c r="K332">
        <v>1.0634013419999999</v>
      </c>
      <c r="L332">
        <v>1.0459001080000001</v>
      </c>
      <c r="M332">
        <v>1.0064909070000001</v>
      </c>
      <c r="N332">
        <v>0.98315244810000002</v>
      </c>
      <c r="O332">
        <v>1.013173227</v>
      </c>
      <c r="P332">
        <v>1.0758712479999999</v>
      </c>
      <c r="Q332">
        <v>1.1103591740000001</v>
      </c>
      <c r="R332">
        <v>1.139186217</v>
      </c>
      <c r="S332">
        <v>1.168241267</v>
      </c>
      <c r="T332">
        <v>1.199242854</v>
      </c>
      <c r="U332">
        <v>1.2242260970000001</v>
      </c>
      <c r="V332">
        <v>1.264385656</v>
      </c>
      <c r="W332">
        <v>1.3189602520000001</v>
      </c>
      <c r="X332">
        <v>1.3653801800000001</v>
      </c>
      <c r="Y332">
        <v>1.3909381359999999</v>
      </c>
      <c r="Z332">
        <v>1.4149012809999999</v>
      </c>
      <c r="AA332">
        <v>1.435844058</v>
      </c>
      <c r="AB332">
        <v>1.460652351</v>
      </c>
      <c r="AC332">
        <v>1.4822657290000001</v>
      </c>
      <c r="AD332">
        <v>1.505339239</v>
      </c>
      <c r="AE332">
        <v>1.5291936859999999</v>
      </c>
      <c r="AF332">
        <v>1.5568866969999999</v>
      </c>
      <c r="AG332">
        <v>1.5777938730000001</v>
      </c>
      <c r="AH332">
        <v>1.5976501869999999</v>
      </c>
      <c r="AI332">
        <v>1.6235702190000001</v>
      </c>
      <c r="AJ332">
        <v>1.649729306</v>
      </c>
      <c r="AK332">
        <v>1.679258827</v>
      </c>
      <c r="AL332">
        <v>1.7126819069999999</v>
      </c>
      <c r="AM332">
        <v>1.7422968729999999</v>
      </c>
      <c r="AN332">
        <v>1.772755927</v>
      </c>
      <c r="AO332">
        <v>1.803241791</v>
      </c>
      <c r="AP332">
        <v>1.833136323</v>
      </c>
      <c r="AQ332">
        <v>1.86187674</v>
      </c>
      <c r="AR332">
        <v>1.9004268479999999</v>
      </c>
      <c r="AS332">
        <v>1.9374256860000001</v>
      </c>
      <c r="AT332">
        <v>1.9747358159999999</v>
      </c>
      <c r="AU332">
        <v>2.0130761540000002</v>
      </c>
      <c r="AV332">
        <v>2.052522261</v>
      </c>
    </row>
    <row r="333" spans="1:48" x14ac:dyDescent="0.25">
      <c r="A333" s="28" t="s">
        <v>429</v>
      </c>
      <c r="B333">
        <v>0.96116878123798499</v>
      </c>
      <c r="C333">
        <v>0.98039215686274495</v>
      </c>
      <c r="D333">
        <v>0.97440673759999996</v>
      </c>
      <c r="E333">
        <v>0.96400526119999996</v>
      </c>
      <c r="F333">
        <v>1.1055487429999999</v>
      </c>
      <c r="G333">
        <v>1.0222074999999999</v>
      </c>
      <c r="H333">
        <v>1.1324568610000001</v>
      </c>
      <c r="I333">
        <v>1.20882113</v>
      </c>
      <c r="J333">
        <v>1.2076720219999999</v>
      </c>
      <c r="K333">
        <v>1.141212619</v>
      </c>
      <c r="L333">
        <v>1.122924765</v>
      </c>
      <c r="M333">
        <v>1.0976787910000001</v>
      </c>
      <c r="N333">
        <v>1.100071115</v>
      </c>
      <c r="O333">
        <v>1.1936873379999999</v>
      </c>
      <c r="P333">
        <v>1.2612559510000001</v>
      </c>
      <c r="Q333">
        <v>1.2437971510000001</v>
      </c>
      <c r="R333">
        <v>1.2997231979999999</v>
      </c>
      <c r="S333">
        <v>1.3774130010000001</v>
      </c>
      <c r="T333">
        <v>1.467934917</v>
      </c>
      <c r="U333">
        <v>1.562193605</v>
      </c>
      <c r="V333">
        <v>1.656705629</v>
      </c>
      <c r="W333">
        <v>1.7633261339999999</v>
      </c>
      <c r="X333">
        <v>1.784766791</v>
      </c>
      <c r="Y333">
        <v>1.7848160479999999</v>
      </c>
      <c r="Z333">
        <v>1.7878704249999999</v>
      </c>
      <c r="AA333">
        <v>1.791227015</v>
      </c>
      <c r="AB333">
        <v>1.8014013099999999</v>
      </c>
      <c r="AC333">
        <v>1.8265565930000001</v>
      </c>
      <c r="AD333">
        <v>1.856525894</v>
      </c>
      <c r="AE333">
        <v>1.8881479729999999</v>
      </c>
      <c r="AF333">
        <v>1.926112225</v>
      </c>
      <c r="AG333">
        <v>1.9560803170000001</v>
      </c>
      <c r="AH333">
        <v>1.9856027169999999</v>
      </c>
      <c r="AI333">
        <v>2.0230222859999998</v>
      </c>
      <c r="AJ333">
        <v>2.06129724</v>
      </c>
      <c r="AK333">
        <v>2.108437098</v>
      </c>
      <c r="AL333">
        <v>2.1621398900000002</v>
      </c>
      <c r="AM333">
        <v>2.236090634</v>
      </c>
      <c r="AN333">
        <v>2.3156869979999999</v>
      </c>
      <c r="AO333">
        <v>2.4007274669999998</v>
      </c>
      <c r="AP333">
        <v>2.4911658320000001</v>
      </c>
      <c r="AQ333">
        <v>2.5868872629999999</v>
      </c>
      <c r="AR333">
        <v>2.6740247990000001</v>
      </c>
      <c r="AS333">
        <v>2.762530087</v>
      </c>
      <c r="AT333">
        <v>2.8547372430000002</v>
      </c>
      <c r="AU333">
        <v>2.9516787180000001</v>
      </c>
      <c r="AV333">
        <v>3.0537474800000002</v>
      </c>
    </row>
    <row r="334" spans="1:48" x14ac:dyDescent="0.25">
      <c r="A334" s="28" t="s">
        <v>430</v>
      </c>
      <c r="B334">
        <v>0.96116878123798499</v>
      </c>
      <c r="C334">
        <v>0.98039215686274495</v>
      </c>
      <c r="D334">
        <v>0.97051589959999995</v>
      </c>
      <c r="E334">
        <v>0.96162939179999996</v>
      </c>
      <c r="F334">
        <v>0.98148503369999995</v>
      </c>
      <c r="G334">
        <v>0.96574959900000001</v>
      </c>
      <c r="H334">
        <v>0.9676243739</v>
      </c>
      <c r="I334">
        <v>0.98823768339999996</v>
      </c>
      <c r="J334">
        <v>1.012165011</v>
      </c>
      <c r="K334">
        <v>1.016644251</v>
      </c>
      <c r="L334">
        <v>1.017276163</v>
      </c>
      <c r="M334">
        <v>1.011648109</v>
      </c>
      <c r="N334">
        <v>1.01176848</v>
      </c>
      <c r="O334">
        <v>1.044040071</v>
      </c>
      <c r="P334">
        <v>1.1090642820000001</v>
      </c>
      <c r="Q334">
        <v>1.151972056</v>
      </c>
      <c r="R334">
        <v>1.176878155</v>
      </c>
      <c r="S334">
        <v>1.1959936689999999</v>
      </c>
      <c r="T334">
        <v>1.213943075</v>
      </c>
      <c r="U334">
        <v>1.217926662</v>
      </c>
      <c r="V334">
        <v>1.239249963</v>
      </c>
      <c r="W334">
        <v>1.27925073</v>
      </c>
      <c r="X334">
        <v>1.3327988799999999</v>
      </c>
      <c r="Y334">
        <v>1.3613953240000001</v>
      </c>
      <c r="Z334">
        <v>1.3879881540000001</v>
      </c>
      <c r="AA334">
        <v>1.410605769</v>
      </c>
      <c r="AB334">
        <v>1.4366264870000001</v>
      </c>
      <c r="AC334">
        <v>1.4579683919999999</v>
      </c>
      <c r="AD334">
        <v>1.480647128</v>
      </c>
      <c r="AE334">
        <v>1.5042174580000001</v>
      </c>
      <c r="AF334">
        <v>1.5327157659999999</v>
      </c>
      <c r="AG334">
        <v>1.5532063089999999</v>
      </c>
      <c r="AH334">
        <v>1.5726537220000001</v>
      </c>
      <c r="AI334">
        <v>1.5995866839999999</v>
      </c>
      <c r="AJ334">
        <v>1.626968612</v>
      </c>
      <c r="AK334">
        <v>1.6598906369999999</v>
      </c>
      <c r="AL334">
        <v>1.697640177</v>
      </c>
      <c r="AM334">
        <v>1.7236821490000001</v>
      </c>
      <c r="AN334">
        <v>1.751291645</v>
      </c>
      <c r="AO334">
        <v>1.7795321319999999</v>
      </c>
      <c r="AP334">
        <v>1.8080351800000001</v>
      </c>
      <c r="AQ334">
        <v>1.836291339</v>
      </c>
      <c r="AR334">
        <v>1.8742839760000001</v>
      </c>
      <c r="AS334">
        <v>1.90977654</v>
      </c>
      <c r="AT334">
        <v>1.9455572779999999</v>
      </c>
      <c r="AU334">
        <v>1.982476599</v>
      </c>
      <c r="AV334">
        <v>2.0205723409999998</v>
      </c>
    </row>
    <row r="335" spans="1:48" x14ac:dyDescent="0.25">
      <c r="A335" s="28" t="s">
        <v>431</v>
      </c>
      <c r="B335">
        <v>0.96116878123798499</v>
      </c>
      <c r="C335">
        <v>0.98039215686274495</v>
      </c>
      <c r="D335">
        <v>0.97824152060000003</v>
      </c>
      <c r="E335">
        <v>0.97194899859999995</v>
      </c>
      <c r="F335">
        <v>1.0412812629999999</v>
      </c>
      <c r="G335">
        <v>0.96476987889999999</v>
      </c>
      <c r="H335">
        <v>0.99433790860000004</v>
      </c>
      <c r="I335">
        <v>1.059314329</v>
      </c>
      <c r="J335">
        <v>1.10383963</v>
      </c>
      <c r="K335">
        <v>1.0849590229999999</v>
      </c>
      <c r="L335">
        <v>1.0696265469999999</v>
      </c>
      <c r="M335">
        <v>1.020905873</v>
      </c>
      <c r="N335">
        <v>0.99773664340000001</v>
      </c>
      <c r="O335">
        <v>1.056987871</v>
      </c>
      <c r="P335">
        <v>1.161392006</v>
      </c>
      <c r="Q335">
        <v>1.1781002700000001</v>
      </c>
      <c r="R335">
        <v>1.2061289420000001</v>
      </c>
      <c r="S335">
        <v>1.230139061</v>
      </c>
      <c r="T335">
        <v>1.25433576</v>
      </c>
      <c r="U335">
        <v>1.2692218740000001</v>
      </c>
      <c r="V335">
        <v>1.2954438159999999</v>
      </c>
      <c r="W335">
        <v>1.334476183</v>
      </c>
      <c r="X335">
        <v>1.3750507199999999</v>
      </c>
      <c r="Y335">
        <v>1.397050125</v>
      </c>
      <c r="Z335">
        <v>1.418318075</v>
      </c>
      <c r="AA335">
        <v>1.4373357229999999</v>
      </c>
      <c r="AB335">
        <v>1.460538009</v>
      </c>
      <c r="AC335">
        <v>1.4795931680000001</v>
      </c>
      <c r="AD335">
        <v>1.5010568209999999</v>
      </c>
      <c r="AE335">
        <v>1.5234981860000001</v>
      </c>
      <c r="AF335">
        <v>1.5501556670000001</v>
      </c>
      <c r="AG335">
        <v>1.5704130080000001</v>
      </c>
      <c r="AH335">
        <v>1.5897364700000001</v>
      </c>
      <c r="AI335">
        <v>1.615026882</v>
      </c>
      <c r="AJ335">
        <v>1.6407288259999999</v>
      </c>
      <c r="AK335">
        <v>1.6711902590000001</v>
      </c>
      <c r="AL335">
        <v>1.7055148609999999</v>
      </c>
      <c r="AM335">
        <v>1.7317181269999999</v>
      </c>
      <c r="AN335">
        <v>1.75946139</v>
      </c>
      <c r="AO335">
        <v>1.787751844</v>
      </c>
      <c r="AP335">
        <v>1.8160663100000001</v>
      </c>
      <c r="AQ335">
        <v>1.844155056</v>
      </c>
      <c r="AR335">
        <v>1.881648481</v>
      </c>
      <c r="AS335">
        <v>1.917431162</v>
      </c>
      <c r="AT335">
        <v>1.9534846269999999</v>
      </c>
      <c r="AU335">
        <v>1.9905092600000001</v>
      </c>
      <c r="AV335">
        <v>2.0285832460000002</v>
      </c>
    </row>
    <row r="336" spans="1:48" x14ac:dyDescent="0.25">
      <c r="A336" s="28" t="s">
        <v>432</v>
      </c>
      <c r="B336">
        <v>0.96116878123798499</v>
      </c>
      <c r="C336">
        <v>0.98039215686274495</v>
      </c>
      <c r="D336">
        <v>0.98584833999999999</v>
      </c>
      <c r="E336">
        <v>0.98356795409999997</v>
      </c>
      <c r="F336">
        <v>1.063138822</v>
      </c>
      <c r="G336">
        <v>0.94071927200000005</v>
      </c>
      <c r="H336">
        <v>0.99553350949999997</v>
      </c>
      <c r="I336">
        <v>1.0919472649999999</v>
      </c>
      <c r="J336">
        <v>1.1745946650000001</v>
      </c>
      <c r="K336">
        <v>1.1611107190000001</v>
      </c>
      <c r="L336">
        <v>1.1088074400000001</v>
      </c>
      <c r="M336">
        <v>0.98854753880000001</v>
      </c>
      <c r="N336">
        <v>0.91155063629999999</v>
      </c>
      <c r="O336">
        <v>0.95967687170000004</v>
      </c>
      <c r="P336">
        <v>1.0768780920000001</v>
      </c>
      <c r="Q336">
        <v>1.0826398580000001</v>
      </c>
      <c r="R336">
        <v>1.1124983479999999</v>
      </c>
      <c r="S336">
        <v>1.14226155</v>
      </c>
      <c r="T336">
        <v>1.1752633050000001</v>
      </c>
      <c r="U336">
        <v>1.2073487119999999</v>
      </c>
      <c r="V336">
        <v>1.243026062</v>
      </c>
      <c r="W336">
        <v>1.286907968</v>
      </c>
      <c r="X336">
        <v>1.312875875</v>
      </c>
      <c r="Y336">
        <v>1.333965801</v>
      </c>
      <c r="Z336">
        <v>1.354087703</v>
      </c>
      <c r="AA336">
        <v>1.37392095</v>
      </c>
      <c r="AB336">
        <v>1.3978770190000001</v>
      </c>
      <c r="AC336">
        <v>1.4203389369999999</v>
      </c>
      <c r="AD336">
        <v>1.4449762719999999</v>
      </c>
      <c r="AE336">
        <v>1.4691550819999999</v>
      </c>
      <c r="AF336">
        <v>1.494530903</v>
      </c>
      <c r="AG336">
        <v>1.518613008</v>
      </c>
      <c r="AH336">
        <v>1.542695844</v>
      </c>
      <c r="AI336">
        <v>1.568673666</v>
      </c>
      <c r="AJ336">
        <v>1.5952321789999999</v>
      </c>
      <c r="AK336">
        <v>1.6228325830000001</v>
      </c>
      <c r="AL336">
        <v>1.6515234480000001</v>
      </c>
      <c r="AM336">
        <v>1.6834623209999999</v>
      </c>
      <c r="AN336">
        <v>1.7175263199999999</v>
      </c>
      <c r="AO336">
        <v>1.7519868510000001</v>
      </c>
      <c r="AP336">
        <v>1.7858830480000001</v>
      </c>
      <c r="AQ336">
        <v>1.8201767360000001</v>
      </c>
      <c r="AR336">
        <v>1.858957177</v>
      </c>
      <c r="AS336">
        <v>1.8980124759999999</v>
      </c>
      <c r="AT336">
        <v>1.937609183</v>
      </c>
      <c r="AU336">
        <v>1.9778839880000001</v>
      </c>
      <c r="AV336">
        <v>2.0188517510000001</v>
      </c>
    </row>
    <row r="337" spans="1:48" x14ac:dyDescent="0.25">
      <c r="A337" s="28" t="s">
        <v>433</v>
      </c>
      <c r="B337">
        <v>0.96116878123798499</v>
      </c>
      <c r="C337">
        <v>0.98039215686274495</v>
      </c>
      <c r="D337">
        <v>0.97468641109999998</v>
      </c>
      <c r="E337">
        <v>0.96874516669999999</v>
      </c>
      <c r="F337">
        <v>0.99699563280000003</v>
      </c>
      <c r="G337">
        <v>0.96383124210000004</v>
      </c>
      <c r="H337">
        <v>0.98032198999999998</v>
      </c>
      <c r="I337">
        <v>1.014655946</v>
      </c>
      <c r="J337">
        <v>1.0447347380000001</v>
      </c>
      <c r="K337">
        <v>1.04625412</v>
      </c>
      <c r="L337">
        <v>1.04205645</v>
      </c>
      <c r="M337">
        <v>1.0217261200000001</v>
      </c>
      <c r="N337">
        <v>1.0143942669999999</v>
      </c>
      <c r="O337">
        <v>1.0524549439999999</v>
      </c>
      <c r="P337">
        <v>1.1197473630000001</v>
      </c>
      <c r="Q337">
        <v>1.152727447</v>
      </c>
      <c r="R337">
        <v>1.1768663210000001</v>
      </c>
      <c r="S337">
        <v>1.1989373430000001</v>
      </c>
      <c r="T337">
        <v>1.2217089759999999</v>
      </c>
      <c r="U337">
        <v>1.2381904829999999</v>
      </c>
      <c r="V337">
        <v>1.264777408</v>
      </c>
      <c r="W337">
        <v>1.3078632640000001</v>
      </c>
      <c r="X337">
        <v>1.357453529</v>
      </c>
      <c r="Y337">
        <v>1.384201953</v>
      </c>
      <c r="Z337">
        <v>1.408812291</v>
      </c>
      <c r="AA337">
        <v>1.4581974799999999</v>
      </c>
      <c r="AB337">
        <v>1.5082536040000001</v>
      </c>
      <c r="AC337">
        <v>1.536076891</v>
      </c>
      <c r="AD337">
        <v>1.5652492680000001</v>
      </c>
      <c r="AE337">
        <v>1.5947896500000001</v>
      </c>
      <c r="AF337">
        <v>1.6277681900000001</v>
      </c>
      <c r="AG337">
        <v>1.6532474109999999</v>
      </c>
      <c r="AH337">
        <v>1.6704953140000001</v>
      </c>
      <c r="AI337">
        <v>1.6936918679999999</v>
      </c>
      <c r="AJ337">
        <v>1.7165940879999999</v>
      </c>
      <c r="AK337">
        <v>1.7427609799999999</v>
      </c>
      <c r="AL337">
        <v>1.7715236489999999</v>
      </c>
      <c r="AM337">
        <v>1.802173037</v>
      </c>
      <c r="AN337">
        <v>1.832542208</v>
      </c>
      <c r="AO337">
        <v>1.861795477</v>
      </c>
      <c r="AP337">
        <v>1.889106167</v>
      </c>
      <c r="AQ337">
        <v>1.913608497</v>
      </c>
      <c r="AR337">
        <v>1.9531414499999999</v>
      </c>
      <c r="AS337">
        <v>1.99038147</v>
      </c>
      <c r="AT337">
        <v>2.0274769969999999</v>
      </c>
      <c r="AU337">
        <v>2.0651567669999999</v>
      </c>
      <c r="AV337">
        <v>2.1034428410000001</v>
      </c>
    </row>
    <row r="338" spans="1:48" x14ac:dyDescent="0.25">
      <c r="A338" s="28" t="s">
        <v>434</v>
      </c>
      <c r="B338">
        <v>0.96116878123798499</v>
      </c>
      <c r="C338">
        <v>0.98039215686274495</v>
      </c>
      <c r="D338">
        <v>0.98602475099999998</v>
      </c>
      <c r="E338">
        <v>0.98337994929999994</v>
      </c>
      <c r="F338">
        <v>1.0654010860000001</v>
      </c>
      <c r="G338">
        <v>0.93972962029999996</v>
      </c>
      <c r="H338">
        <v>0.99370072009999999</v>
      </c>
      <c r="I338">
        <v>1.0922170360000001</v>
      </c>
      <c r="J338">
        <v>1.179506234</v>
      </c>
      <c r="K338">
        <v>1.1650757970000001</v>
      </c>
      <c r="L338">
        <v>1.116929184</v>
      </c>
      <c r="M338">
        <v>1.000311647</v>
      </c>
      <c r="N338">
        <v>0.93139992469999999</v>
      </c>
      <c r="O338">
        <v>0.98874053080000002</v>
      </c>
      <c r="P338">
        <v>1.1236347200000001</v>
      </c>
      <c r="Q338">
        <v>1.130447993</v>
      </c>
      <c r="R338">
        <v>1.159141322</v>
      </c>
      <c r="S338">
        <v>1.189457215</v>
      </c>
      <c r="T338">
        <v>1.2210834049999999</v>
      </c>
      <c r="U338">
        <v>1.2504424919999999</v>
      </c>
      <c r="V338">
        <v>1.278806879</v>
      </c>
      <c r="W338">
        <v>1.3158606159999999</v>
      </c>
      <c r="X338">
        <v>1.341498877</v>
      </c>
      <c r="Y338">
        <v>1.358322772</v>
      </c>
      <c r="Z338">
        <v>1.3754724899999999</v>
      </c>
      <c r="AA338">
        <v>1.4250045179999999</v>
      </c>
      <c r="AB338">
        <v>1.4782839489999999</v>
      </c>
      <c r="AC338">
        <v>1.507539188</v>
      </c>
      <c r="AD338">
        <v>1.534157123</v>
      </c>
      <c r="AE338">
        <v>1.559842664</v>
      </c>
      <c r="AF338">
        <v>1.5870110100000001</v>
      </c>
      <c r="AG338">
        <v>1.61089207</v>
      </c>
      <c r="AH338">
        <v>1.62532352</v>
      </c>
      <c r="AI338">
        <v>1.6407577120000001</v>
      </c>
      <c r="AJ338">
        <v>1.6561691080000001</v>
      </c>
      <c r="AK338">
        <v>1.681770566</v>
      </c>
      <c r="AL338">
        <v>1.708594739</v>
      </c>
      <c r="AM338">
        <v>1.729621141</v>
      </c>
      <c r="AN338">
        <v>1.752753515</v>
      </c>
      <c r="AO338">
        <v>1.7744808919999999</v>
      </c>
      <c r="AP338">
        <v>1.7932898479999999</v>
      </c>
      <c r="AQ338">
        <v>1.80954043</v>
      </c>
      <c r="AR338">
        <v>1.848984814</v>
      </c>
      <c r="AS338">
        <v>1.8862387110000001</v>
      </c>
      <c r="AT338">
        <v>1.923877445</v>
      </c>
      <c r="AU338">
        <v>1.9627322300000001</v>
      </c>
      <c r="AV338">
        <v>2.0029118600000002</v>
      </c>
    </row>
    <row r="339" spans="1:48" x14ac:dyDescent="0.25">
      <c r="A339" s="28" t="s">
        <v>435</v>
      </c>
      <c r="B339">
        <v>0.96116878123798499</v>
      </c>
      <c r="C339">
        <v>0.98039215686274495</v>
      </c>
      <c r="D339">
        <v>0.98790277370000001</v>
      </c>
      <c r="E339">
        <v>0.98616851539999995</v>
      </c>
      <c r="F339">
        <v>1.077127229</v>
      </c>
      <c r="G339">
        <v>0.93530466899999998</v>
      </c>
      <c r="H339">
        <v>0.9979124318</v>
      </c>
      <c r="I339">
        <v>1.1075011299999999</v>
      </c>
      <c r="J339">
        <v>1.2023874210000001</v>
      </c>
      <c r="K339">
        <v>1.18492515</v>
      </c>
      <c r="L339">
        <v>1.169190921</v>
      </c>
      <c r="M339">
        <v>1.0760712160000001</v>
      </c>
      <c r="N339">
        <v>1.0417230099999999</v>
      </c>
      <c r="O339">
        <v>1.1486661579999999</v>
      </c>
      <c r="P339">
        <v>1.3681817780000001</v>
      </c>
      <c r="Q339">
        <v>1.368256599</v>
      </c>
      <c r="R339">
        <v>1.397754849</v>
      </c>
      <c r="S339">
        <v>1.421921242</v>
      </c>
      <c r="T339">
        <v>1.4496284429999999</v>
      </c>
      <c r="U339">
        <v>1.4748701449999999</v>
      </c>
      <c r="V339">
        <v>1.506100491</v>
      </c>
      <c r="W339">
        <v>1.545077577</v>
      </c>
      <c r="X339">
        <v>1.556643902</v>
      </c>
      <c r="Y339">
        <v>1.5626512379999999</v>
      </c>
      <c r="Z339">
        <v>1.5694456370000001</v>
      </c>
      <c r="AA339">
        <v>1.73274806</v>
      </c>
      <c r="AB339">
        <v>1.8928172839999999</v>
      </c>
      <c r="AC339">
        <v>1.9244879859999999</v>
      </c>
      <c r="AD339">
        <v>1.949306515</v>
      </c>
      <c r="AE339">
        <v>1.9685173229999999</v>
      </c>
      <c r="AF339">
        <v>1.98497284</v>
      </c>
      <c r="AG339">
        <v>1.9934424669999999</v>
      </c>
      <c r="AH339">
        <v>1.9604724929999999</v>
      </c>
      <c r="AI339">
        <v>1.9312403380000001</v>
      </c>
      <c r="AJ339">
        <v>1.9043041519999999</v>
      </c>
      <c r="AK339">
        <v>1.8891371720000001</v>
      </c>
      <c r="AL339">
        <v>1.87846417</v>
      </c>
      <c r="AM339">
        <v>1.892170677</v>
      </c>
      <c r="AN339">
        <v>1.9058467189999999</v>
      </c>
      <c r="AO339">
        <v>1.9163051689999999</v>
      </c>
      <c r="AP339">
        <v>1.922606053</v>
      </c>
      <c r="AQ339">
        <v>1.9249498949999999</v>
      </c>
      <c r="AR339">
        <v>1.9637041589999999</v>
      </c>
      <c r="AS339">
        <v>1.999659233</v>
      </c>
      <c r="AT339">
        <v>2.0353492910000002</v>
      </c>
      <c r="AU339">
        <v>2.071498649</v>
      </c>
      <c r="AV339">
        <v>2.1081329430000002</v>
      </c>
    </row>
    <row r="340" spans="1:48" x14ac:dyDescent="0.25">
      <c r="A340" s="28" t="s">
        <v>436</v>
      </c>
      <c r="B340">
        <v>0.96116878123798499</v>
      </c>
      <c r="C340">
        <v>0.98039215686274495</v>
      </c>
      <c r="D340">
        <v>0.98809749970000005</v>
      </c>
      <c r="E340">
        <v>0.98647966279999999</v>
      </c>
      <c r="F340">
        <v>1.0765377199999999</v>
      </c>
      <c r="G340">
        <v>0.93677559880000005</v>
      </c>
      <c r="H340">
        <v>0.9978333653</v>
      </c>
      <c r="I340">
        <v>1.1067699769999999</v>
      </c>
      <c r="J340">
        <v>1.2019106070000001</v>
      </c>
      <c r="K340">
        <v>1.1855561859999999</v>
      </c>
      <c r="L340">
        <v>1.1897040860000001</v>
      </c>
      <c r="M340">
        <v>1.116150873</v>
      </c>
      <c r="N340">
        <v>1.1033535800000001</v>
      </c>
      <c r="O340">
        <v>1.233367288</v>
      </c>
      <c r="P340">
        <v>1.492230827</v>
      </c>
      <c r="Q340">
        <v>1.4936536810000001</v>
      </c>
      <c r="R340">
        <v>1.5239244460000001</v>
      </c>
      <c r="S340">
        <v>1.556006448</v>
      </c>
      <c r="T340">
        <v>1.589356225</v>
      </c>
      <c r="U340">
        <v>1.621151843</v>
      </c>
      <c r="V340">
        <v>1.6516374629999999</v>
      </c>
      <c r="W340">
        <v>1.689231473</v>
      </c>
      <c r="X340">
        <v>1.705140096</v>
      </c>
      <c r="Y340">
        <v>1.7177116560000001</v>
      </c>
      <c r="Z340">
        <v>1.730257859</v>
      </c>
      <c r="AA340">
        <v>2.0092561519999999</v>
      </c>
      <c r="AB340">
        <v>2.2928598670000002</v>
      </c>
      <c r="AC340">
        <v>2.3832291419999998</v>
      </c>
      <c r="AD340">
        <v>2.4694897259999999</v>
      </c>
      <c r="AE340">
        <v>2.5498835679999998</v>
      </c>
      <c r="AF340">
        <v>2.6242150400000002</v>
      </c>
      <c r="AG340">
        <v>2.6890535409999998</v>
      </c>
      <c r="AH340">
        <v>2.6689764189999998</v>
      </c>
      <c r="AI340">
        <v>2.6418975819999999</v>
      </c>
      <c r="AJ340">
        <v>2.6061226770000001</v>
      </c>
      <c r="AK340">
        <v>2.5628357089999998</v>
      </c>
      <c r="AL340">
        <v>2.5062312790000001</v>
      </c>
      <c r="AM340">
        <v>2.5591603780000001</v>
      </c>
      <c r="AN340">
        <v>2.5988964079999999</v>
      </c>
      <c r="AO340">
        <v>2.6215923160000001</v>
      </c>
      <c r="AP340">
        <v>2.6221980029999998</v>
      </c>
      <c r="AQ340">
        <v>2.5955937100000002</v>
      </c>
      <c r="AR340">
        <v>2.6433892270000001</v>
      </c>
      <c r="AS340">
        <v>2.6883000369999999</v>
      </c>
      <c r="AT340">
        <v>2.7291487929999998</v>
      </c>
      <c r="AU340">
        <v>2.7655596610000002</v>
      </c>
      <c r="AV340">
        <v>2.7970614409999999</v>
      </c>
    </row>
    <row r="341" spans="1:48" x14ac:dyDescent="0.25">
      <c r="A341" s="28" t="s">
        <v>437</v>
      </c>
      <c r="B341">
        <v>0.96116878123798499</v>
      </c>
      <c r="C341">
        <v>0.98039215686274495</v>
      </c>
      <c r="D341">
        <v>0.98819741250000004</v>
      </c>
      <c r="E341">
        <v>0.98663916340000002</v>
      </c>
      <c r="F341">
        <v>1.0775178990000001</v>
      </c>
      <c r="G341">
        <v>0.93617322530000002</v>
      </c>
      <c r="H341">
        <v>1.0061730820000001</v>
      </c>
      <c r="I341">
        <v>1.1163294909999999</v>
      </c>
      <c r="J341">
        <v>1.2122767240000001</v>
      </c>
      <c r="K341">
        <v>1.19562652</v>
      </c>
      <c r="L341">
        <v>1.1322702010000001</v>
      </c>
      <c r="M341">
        <v>0.99120636120000005</v>
      </c>
      <c r="N341">
        <v>0.90386100430000005</v>
      </c>
      <c r="O341">
        <v>0.95661332519999998</v>
      </c>
      <c r="P341">
        <v>1.0869773229999999</v>
      </c>
      <c r="Q341">
        <v>1.092346649</v>
      </c>
      <c r="R341">
        <v>1.1278967529999999</v>
      </c>
      <c r="S341">
        <v>1.1686010790000001</v>
      </c>
      <c r="T341">
        <v>1.213464898</v>
      </c>
      <c r="U341">
        <v>1.2632099219999999</v>
      </c>
      <c r="V341">
        <v>1.3160441629999999</v>
      </c>
      <c r="W341">
        <v>1.380529154</v>
      </c>
      <c r="X341">
        <v>1.401728012</v>
      </c>
      <c r="Y341">
        <v>1.419852739</v>
      </c>
      <c r="Z341">
        <v>1.438074753</v>
      </c>
      <c r="AA341">
        <v>1.456645717</v>
      </c>
      <c r="AB341">
        <v>1.480346545</v>
      </c>
      <c r="AC341">
        <v>1.504253429</v>
      </c>
      <c r="AD341">
        <v>1.526847517</v>
      </c>
      <c r="AE341">
        <v>1.549455649</v>
      </c>
      <c r="AF341">
        <v>1.572454228</v>
      </c>
      <c r="AG341">
        <v>1.594943883</v>
      </c>
      <c r="AH341">
        <v>1.6170402239999999</v>
      </c>
      <c r="AI341">
        <v>1.639133154</v>
      </c>
      <c r="AJ341">
        <v>1.661415053</v>
      </c>
      <c r="AK341">
        <v>1.683496729</v>
      </c>
      <c r="AL341">
        <v>1.705185374</v>
      </c>
      <c r="AM341">
        <v>1.7401462519999999</v>
      </c>
      <c r="AN341">
        <v>1.776066521</v>
      </c>
      <c r="AO341">
        <v>1.811666164</v>
      </c>
      <c r="AP341">
        <v>1.8453092019999999</v>
      </c>
      <c r="AQ341">
        <v>1.877253397</v>
      </c>
      <c r="AR341">
        <v>1.9171512230000001</v>
      </c>
      <c r="AS341">
        <v>1.957824435</v>
      </c>
      <c r="AT341">
        <v>1.9985053880000001</v>
      </c>
      <c r="AU341">
        <v>2.0394136120000002</v>
      </c>
      <c r="AV341">
        <v>2.0807471450000001</v>
      </c>
    </row>
    <row r="342" spans="1:48" x14ac:dyDescent="0.25">
      <c r="A342" s="28" t="s">
        <v>143</v>
      </c>
      <c r="B342">
        <v>0.96116878123798499</v>
      </c>
      <c r="C342">
        <v>0.98039215686274495</v>
      </c>
      <c r="D342">
        <v>0.98229942270000004</v>
      </c>
      <c r="E342">
        <v>0.97811135689999995</v>
      </c>
      <c r="F342">
        <v>1.0458893170000001</v>
      </c>
      <c r="G342">
        <v>0.94391588689999995</v>
      </c>
      <c r="H342">
        <v>0.98813655779999998</v>
      </c>
      <c r="I342">
        <v>1.0653829610000001</v>
      </c>
      <c r="J342">
        <v>1.130517851</v>
      </c>
      <c r="K342">
        <v>1.118832099</v>
      </c>
      <c r="L342">
        <v>1.080542189</v>
      </c>
      <c r="M342">
        <v>0.99218710050000003</v>
      </c>
      <c r="N342">
        <v>0.93977711060000002</v>
      </c>
      <c r="O342">
        <v>0.98692204409999995</v>
      </c>
      <c r="P342">
        <v>1.0916718860000001</v>
      </c>
      <c r="Q342">
        <v>1.110647409</v>
      </c>
      <c r="R342">
        <v>1.14070231</v>
      </c>
      <c r="S342">
        <v>1.1693064900000001</v>
      </c>
      <c r="T342">
        <v>1.1984394359999999</v>
      </c>
      <c r="U342">
        <v>1.2216687580000001</v>
      </c>
      <c r="V342">
        <v>1.2557366489999999</v>
      </c>
      <c r="W342">
        <v>1.2915517489999999</v>
      </c>
      <c r="X342">
        <v>1.3209667249999999</v>
      </c>
      <c r="Y342">
        <v>1.3371693469999999</v>
      </c>
      <c r="Z342">
        <v>1.353641085</v>
      </c>
      <c r="AA342">
        <v>1.395028146</v>
      </c>
      <c r="AB342">
        <v>1.440698974</v>
      </c>
      <c r="AC342">
        <v>1.46088588</v>
      </c>
      <c r="AD342">
        <v>1.483668467</v>
      </c>
      <c r="AE342">
        <v>1.5062970689999999</v>
      </c>
      <c r="AF342">
        <v>1.535408748</v>
      </c>
      <c r="AG342">
        <v>1.5603860780000001</v>
      </c>
      <c r="AH342">
        <v>1.5791933069999999</v>
      </c>
      <c r="AI342">
        <v>1.6011318619999999</v>
      </c>
      <c r="AJ342">
        <v>1.6235312129999999</v>
      </c>
      <c r="AK342">
        <v>1.668505286</v>
      </c>
      <c r="AL342">
        <v>1.713815815</v>
      </c>
      <c r="AM342">
        <v>1.736247289</v>
      </c>
      <c r="AN342">
        <v>1.761112469</v>
      </c>
      <c r="AO342">
        <v>1.785367041</v>
      </c>
      <c r="AP342">
        <v>1.80748928</v>
      </c>
      <c r="AQ342">
        <v>1.8276000809999999</v>
      </c>
      <c r="AR342">
        <v>1.878365957</v>
      </c>
      <c r="AS342">
        <v>1.9268847250000001</v>
      </c>
      <c r="AT342">
        <v>1.9756638150000001</v>
      </c>
      <c r="AU342">
        <v>2.0253014170000001</v>
      </c>
      <c r="AV342">
        <v>2.0758272409999998</v>
      </c>
    </row>
    <row r="343" spans="1:48" x14ac:dyDescent="0.25">
      <c r="A343" s="28" t="s">
        <v>145</v>
      </c>
      <c r="B343">
        <v>0.96116878123798499</v>
      </c>
      <c r="C343">
        <v>0.98039215686274495</v>
      </c>
      <c r="D343">
        <v>0.9757896372</v>
      </c>
      <c r="E343">
        <v>0.96830431350000001</v>
      </c>
      <c r="F343">
        <v>1.0136510000000001</v>
      </c>
      <c r="G343">
        <v>0.95878411269999997</v>
      </c>
      <c r="H343">
        <v>0.97580460710000005</v>
      </c>
      <c r="I343">
        <v>1.0208704719999999</v>
      </c>
      <c r="J343">
        <v>1.0621295850000001</v>
      </c>
      <c r="K343">
        <v>1.0569332760000001</v>
      </c>
      <c r="L343">
        <v>1.0361261020000001</v>
      </c>
      <c r="M343">
        <v>0.98947824780000004</v>
      </c>
      <c r="N343">
        <v>0.96043640720000001</v>
      </c>
      <c r="O343">
        <v>0.99862099029999996</v>
      </c>
      <c r="P343">
        <v>1.080725731</v>
      </c>
      <c r="Q343">
        <v>1.112403099</v>
      </c>
      <c r="R343">
        <v>1.139492991</v>
      </c>
      <c r="S343">
        <v>1.163336704</v>
      </c>
      <c r="T343">
        <v>1.186054656</v>
      </c>
      <c r="U343">
        <v>1.1957676100000001</v>
      </c>
      <c r="V343">
        <v>1.2205351790000001</v>
      </c>
      <c r="W343">
        <v>1.254456636</v>
      </c>
      <c r="X343">
        <v>1.2936252290000001</v>
      </c>
      <c r="Y343">
        <v>1.3127858640000001</v>
      </c>
      <c r="Z343">
        <v>1.3315673729999999</v>
      </c>
      <c r="AA343">
        <v>1.3793370309999999</v>
      </c>
      <c r="AB343">
        <v>1.4297525790000001</v>
      </c>
      <c r="AC343">
        <v>1.4492162529999999</v>
      </c>
      <c r="AD343">
        <v>1.4701347069999999</v>
      </c>
      <c r="AE343">
        <v>1.4904292859999999</v>
      </c>
      <c r="AF343">
        <v>1.519624876</v>
      </c>
      <c r="AG343">
        <v>1.543744604</v>
      </c>
      <c r="AH343">
        <v>1.561100167</v>
      </c>
      <c r="AI343">
        <v>1.5823501740000001</v>
      </c>
      <c r="AJ343">
        <v>1.604168466</v>
      </c>
      <c r="AK343">
        <v>1.659134264</v>
      </c>
      <c r="AL343">
        <v>1.7146270589999999</v>
      </c>
      <c r="AM343">
        <v>1.730674805</v>
      </c>
      <c r="AN343">
        <v>1.7504241519999999</v>
      </c>
      <c r="AO343">
        <v>1.7693612519999999</v>
      </c>
      <c r="AP343">
        <v>1.786019413</v>
      </c>
      <c r="AQ343">
        <v>1.800356708</v>
      </c>
      <c r="AR343">
        <v>1.855730061</v>
      </c>
      <c r="AS343">
        <v>1.9074273180000001</v>
      </c>
      <c r="AT343">
        <v>1.959509164</v>
      </c>
      <c r="AU343">
        <v>2.0127490940000001</v>
      </c>
      <c r="AV343">
        <v>2.0671045970000002</v>
      </c>
    </row>
    <row r="344" spans="1:48" x14ac:dyDescent="0.25">
      <c r="A344" s="28" t="s">
        <v>428</v>
      </c>
      <c r="B344">
        <v>0.96116878123798499</v>
      </c>
      <c r="C344">
        <v>0.98039215686274495</v>
      </c>
      <c r="D344">
        <v>0.97894154609999995</v>
      </c>
      <c r="E344">
        <v>0.96950524900000001</v>
      </c>
      <c r="F344">
        <v>1.2472355559999999</v>
      </c>
      <c r="G344">
        <v>1.0951399829999999</v>
      </c>
      <c r="H344">
        <v>1.145316529</v>
      </c>
      <c r="I344">
        <v>1.308462979</v>
      </c>
      <c r="J344">
        <v>1.2536874549999999</v>
      </c>
      <c r="K344">
        <v>1.070841961</v>
      </c>
      <c r="L344">
        <v>1.0439438249999999</v>
      </c>
      <c r="M344">
        <v>1.0211576069999999</v>
      </c>
      <c r="N344">
        <v>1.0546488359999999</v>
      </c>
      <c r="O344">
        <v>1.275714011</v>
      </c>
      <c r="P344">
        <v>1.3550700979999999</v>
      </c>
      <c r="Q344">
        <v>1.1239582749999999</v>
      </c>
      <c r="R344">
        <v>1.168816093</v>
      </c>
      <c r="S344">
        <v>1.2156981630000001</v>
      </c>
      <c r="T344">
        <v>1.263690676</v>
      </c>
      <c r="U344">
        <v>1.311867605</v>
      </c>
      <c r="V344">
        <v>1.3670749259999999</v>
      </c>
      <c r="W344">
        <v>1.4431827079999999</v>
      </c>
      <c r="X344">
        <v>1.5160864199999999</v>
      </c>
      <c r="Y344">
        <v>1.5444702020000001</v>
      </c>
      <c r="Z344">
        <v>1.5687648329999999</v>
      </c>
      <c r="AA344">
        <v>1.58972874</v>
      </c>
      <c r="AB344">
        <v>1.614837812</v>
      </c>
      <c r="AC344">
        <v>1.6334959570000001</v>
      </c>
      <c r="AD344">
        <v>1.651197936</v>
      </c>
      <c r="AE344">
        <v>1.668679649</v>
      </c>
      <c r="AF344">
        <v>1.6894146350000001</v>
      </c>
      <c r="AG344">
        <v>1.7043379139999999</v>
      </c>
      <c r="AH344">
        <v>1.7174025040000001</v>
      </c>
      <c r="AI344">
        <v>1.7355367450000001</v>
      </c>
      <c r="AJ344">
        <v>1.7531213050000001</v>
      </c>
      <c r="AK344">
        <v>1.76971083</v>
      </c>
      <c r="AL344">
        <v>1.794177328</v>
      </c>
      <c r="AM344">
        <v>1.8169341000000001</v>
      </c>
      <c r="AN344">
        <v>1.83994035</v>
      </c>
      <c r="AO344">
        <v>1.8633659520000001</v>
      </c>
      <c r="AP344">
        <v>1.8869164380000001</v>
      </c>
      <c r="AQ344">
        <v>1.910543173</v>
      </c>
      <c r="AR344">
        <v>1.935923676</v>
      </c>
      <c r="AS344">
        <v>1.960989632</v>
      </c>
      <c r="AT344">
        <v>1.986440175</v>
      </c>
      <c r="AU344">
        <v>2.0125778520000002</v>
      </c>
      <c r="AV344">
        <v>2.0395329950000001</v>
      </c>
    </row>
    <row r="345" spans="1:48" x14ac:dyDescent="0.25">
      <c r="A345" s="28" t="s">
        <v>438</v>
      </c>
      <c r="B345">
        <v>0.96116878123798499</v>
      </c>
      <c r="C345">
        <v>0.98039215686274495</v>
      </c>
      <c r="D345">
        <v>0.98532140999999995</v>
      </c>
      <c r="E345">
        <v>0.97961476219999999</v>
      </c>
      <c r="F345">
        <v>1.1403736369999999</v>
      </c>
      <c r="G345">
        <v>0.85826891510000003</v>
      </c>
      <c r="H345">
        <v>1.0030648820000001</v>
      </c>
      <c r="I345">
        <v>1.1563610209999999</v>
      </c>
      <c r="J345">
        <v>1.274894864</v>
      </c>
      <c r="K345">
        <v>1.1979809020000001</v>
      </c>
      <c r="L345">
        <v>1.0915543459999999</v>
      </c>
      <c r="M345">
        <v>0.90338685460000001</v>
      </c>
      <c r="N345">
        <v>0.7920622222</v>
      </c>
      <c r="O345">
        <v>0.90285375970000004</v>
      </c>
      <c r="P345">
        <v>1.08082754</v>
      </c>
      <c r="Q345">
        <v>1.0098673760000001</v>
      </c>
      <c r="R345">
        <v>1.0728843669999999</v>
      </c>
      <c r="S345">
        <v>1.14602823</v>
      </c>
      <c r="T345">
        <v>1.226755375</v>
      </c>
      <c r="U345">
        <v>1.3159356470000001</v>
      </c>
      <c r="V345">
        <v>1.4157705789999999</v>
      </c>
      <c r="W345">
        <v>1.527853436</v>
      </c>
      <c r="X345">
        <v>1.533786321</v>
      </c>
      <c r="Y345">
        <v>1.5395730560000001</v>
      </c>
      <c r="Z345">
        <v>1.545523526</v>
      </c>
      <c r="AA345">
        <v>1.5530544319999999</v>
      </c>
      <c r="AB345">
        <v>1.56399434</v>
      </c>
      <c r="AC345">
        <v>1.574672962</v>
      </c>
      <c r="AD345">
        <v>1.5849722509999999</v>
      </c>
      <c r="AE345">
        <v>1.595195897</v>
      </c>
      <c r="AF345">
        <v>1.605880287</v>
      </c>
      <c r="AG345">
        <v>1.616442717</v>
      </c>
      <c r="AH345">
        <v>1.6276697689999999</v>
      </c>
      <c r="AI345">
        <v>1.638873837</v>
      </c>
      <c r="AJ345">
        <v>1.6507900129999999</v>
      </c>
      <c r="AK345">
        <v>1.6637226540000001</v>
      </c>
      <c r="AL345">
        <v>1.6771105690000001</v>
      </c>
      <c r="AM345">
        <v>1.709679068</v>
      </c>
      <c r="AN345">
        <v>1.7435484590000001</v>
      </c>
      <c r="AO345">
        <v>1.7776877230000001</v>
      </c>
      <c r="AP345">
        <v>1.811213706</v>
      </c>
      <c r="AQ345">
        <v>1.8441391600000001</v>
      </c>
      <c r="AR345">
        <v>1.878275081</v>
      </c>
      <c r="AS345">
        <v>1.9125875939999999</v>
      </c>
      <c r="AT345">
        <v>1.9474618029999999</v>
      </c>
      <c r="AU345">
        <v>1.9829213130000001</v>
      </c>
      <c r="AV345">
        <v>2.019124573</v>
      </c>
    </row>
    <row r="346" spans="1:48" x14ac:dyDescent="0.25">
      <c r="A346" s="28" t="s">
        <v>290</v>
      </c>
      <c r="B346">
        <v>0.96116878123798499</v>
      </c>
      <c r="C346">
        <v>0.98039215686274495</v>
      </c>
      <c r="D346">
        <v>1</v>
      </c>
      <c r="E346">
        <v>1.02</v>
      </c>
      <c r="F346">
        <v>1.0404</v>
      </c>
      <c r="G346">
        <v>1.0612079999999999</v>
      </c>
      <c r="H346">
        <v>1.08243216</v>
      </c>
      <c r="I346">
        <v>1.1040808032</v>
      </c>
      <c r="J346">
        <v>1.1261624192640001</v>
      </c>
      <c r="K346">
        <v>1.14868566764928</v>
      </c>
      <c r="L346">
        <v>1.17165938100226</v>
      </c>
      <c r="M346">
        <v>1.1950925686223099</v>
      </c>
      <c r="N346">
        <v>1.21899441999475</v>
      </c>
      <c r="O346">
        <v>1.24337430839465</v>
      </c>
      <c r="P346">
        <v>1.2682417945625399</v>
      </c>
      <c r="Q346">
        <v>1.2936066304537901</v>
      </c>
      <c r="R346">
        <v>1.3194787630628699</v>
      </c>
      <c r="S346">
        <v>1.3458683383241301</v>
      </c>
      <c r="T346">
        <v>1.37278570509061</v>
      </c>
      <c r="U346">
        <v>1.40024141919242</v>
      </c>
      <c r="V346">
        <v>1.4282462475762701</v>
      </c>
      <c r="W346">
        <v>1.4568111725277899</v>
      </c>
      <c r="X346">
        <v>1.48594739597835</v>
      </c>
      <c r="Y346">
        <v>1.5156663438979201</v>
      </c>
      <c r="Z346">
        <v>1.5459796707758799</v>
      </c>
      <c r="AA346">
        <v>1.5768992641913899</v>
      </c>
      <c r="AB346">
        <v>1.6084372494752199</v>
      </c>
      <c r="AC346">
        <v>1.64060599446473</v>
      </c>
      <c r="AD346">
        <v>1.6734181143540201</v>
      </c>
      <c r="AE346">
        <v>1.7068864766411</v>
      </c>
      <c r="AF346">
        <v>1.7410242061739201</v>
      </c>
      <c r="AG346">
        <v>1.7758446902974001</v>
      </c>
      <c r="AH346">
        <v>1.8113615841033499</v>
      </c>
      <c r="AI346">
        <v>1.8475888157854199</v>
      </c>
      <c r="AJ346">
        <v>1.88454059210113</v>
      </c>
      <c r="AK346">
        <v>1.9222314039431501</v>
      </c>
      <c r="AL346">
        <v>1.96067603202201</v>
      </c>
      <c r="AM346">
        <v>1.9998895526624501</v>
      </c>
      <c r="AN346">
        <v>2.0398873437157001</v>
      </c>
      <c r="AO346">
        <v>2.0806850905900198</v>
      </c>
      <c r="AP346">
        <v>2.12229879240182</v>
      </c>
      <c r="AQ346">
        <v>2.1647447682498502</v>
      </c>
      <c r="AR346">
        <v>2.20803966361485</v>
      </c>
      <c r="AS346">
        <v>2.2522004568871501</v>
      </c>
      <c r="AT346">
        <v>2.2972444660248899</v>
      </c>
      <c r="AU346">
        <v>2.3431893553453902</v>
      </c>
      <c r="AV346">
        <v>2.3900531424523002</v>
      </c>
    </row>
    <row r="347" spans="1:48" x14ac:dyDescent="0.25">
      <c r="A347" s="28" t="s">
        <v>439</v>
      </c>
      <c r="B347">
        <v>0.96116878123798499</v>
      </c>
      <c r="C347">
        <v>0.98039215686274495</v>
      </c>
      <c r="D347">
        <v>0.97129369310000002</v>
      </c>
      <c r="E347">
        <v>0.96538977500000001</v>
      </c>
      <c r="F347">
        <v>0.97263955700000004</v>
      </c>
      <c r="G347">
        <v>0.97568536419999996</v>
      </c>
      <c r="H347">
        <v>0.98081128360000003</v>
      </c>
      <c r="I347">
        <v>0.99214880189999999</v>
      </c>
      <c r="J347">
        <v>1.0018142290000001</v>
      </c>
      <c r="K347">
        <v>1.0087053779999999</v>
      </c>
      <c r="L347">
        <v>1.015683621</v>
      </c>
      <c r="M347">
        <v>1.0263333750000001</v>
      </c>
      <c r="N347">
        <v>1.0400597869999999</v>
      </c>
      <c r="O347">
        <v>1.063983356</v>
      </c>
      <c r="P347">
        <v>1.09197955</v>
      </c>
      <c r="Q347">
        <v>1.131178614</v>
      </c>
      <c r="R347">
        <v>1.152823675</v>
      </c>
      <c r="S347">
        <v>1.171644613</v>
      </c>
      <c r="T347">
        <v>1.191749078</v>
      </c>
      <c r="U347">
        <v>1.207383053</v>
      </c>
      <c r="V347">
        <v>1.234730291</v>
      </c>
      <c r="W347">
        <v>1.2800177079999999</v>
      </c>
      <c r="X347">
        <v>1.338488935</v>
      </c>
      <c r="Y347">
        <v>1.3690258909999999</v>
      </c>
      <c r="Z347">
        <v>1.396598977</v>
      </c>
      <c r="AA347">
        <v>1.4195755809999999</v>
      </c>
      <c r="AB347">
        <v>1.4460675169999999</v>
      </c>
      <c r="AC347">
        <v>1.469637144</v>
      </c>
      <c r="AD347">
        <v>1.4943285719999999</v>
      </c>
      <c r="AE347">
        <v>1.5199276319999999</v>
      </c>
      <c r="AF347">
        <v>1.549657039</v>
      </c>
      <c r="AG347">
        <v>1.5706639389999999</v>
      </c>
      <c r="AH347">
        <v>1.5903334929999999</v>
      </c>
      <c r="AI347">
        <v>1.6181840409999999</v>
      </c>
      <c r="AJ347">
        <v>1.646441348</v>
      </c>
      <c r="AK347">
        <v>1.67553106</v>
      </c>
      <c r="AL347">
        <v>1.7103065930000001</v>
      </c>
      <c r="AM347">
        <v>1.739871865</v>
      </c>
      <c r="AN347">
        <v>1.7697581600000001</v>
      </c>
      <c r="AO347">
        <v>1.800073671</v>
      </c>
      <c r="AP347">
        <v>1.830711934</v>
      </c>
      <c r="AQ347">
        <v>1.8610216829999999</v>
      </c>
      <c r="AR347">
        <v>1.8966900870000001</v>
      </c>
      <c r="AS347">
        <v>1.930467446</v>
      </c>
      <c r="AT347">
        <v>1.9645758719999999</v>
      </c>
      <c r="AU347">
        <v>1.9998542450000001</v>
      </c>
      <c r="AV347">
        <v>2.0363801079999999</v>
      </c>
    </row>
    <row r="348" spans="1:48" x14ac:dyDescent="0.25">
      <c r="A348" s="28" t="s">
        <v>440</v>
      </c>
      <c r="B348">
        <v>0.96116878123798499</v>
      </c>
      <c r="C348">
        <v>0.98039215686274495</v>
      </c>
      <c r="D348">
        <v>0.98537207039999997</v>
      </c>
      <c r="E348">
        <v>0.98308259919999996</v>
      </c>
      <c r="F348">
        <v>1.0595092180000001</v>
      </c>
      <c r="G348">
        <v>0.94328672049999995</v>
      </c>
      <c r="H348">
        <v>1.0475071869999999</v>
      </c>
      <c r="I348">
        <v>1.141397886</v>
      </c>
      <c r="J348">
        <v>1.223639479</v>
      </c>
      <c r="K348">
        <v>1.212050882</v>
      </c>
      <c r="L348">
        <v>1.1616196640000001</v>
      </c>
      <c r="M348">
        <v>1.04749227</v>
      </c>
      <c r="N348">
        <v>0.98832771379999995</v>
      </c>
      <c r="O348">
        <v>1.049648479</v>
      </c>
      <c r="P348">
        <v>1.1798085730000001</v>
      </c>
      <c r="Q348">
        <v>1.216529403</v>
      </c>
      <c r="R348">
        <v>1.276997878</v>
      </c>
      <c r="S348">
        <v>1.342425727</v>
      </c>
      <c r="T348">
        <v>1.4328567210000001</v>
      </c>
      <c r="U348">
        <v>1.541787628</v>
      </c>
      <c r="V348">
        <v>1.7072221869999999</v>
      </c>
      <c r="W348">
        <v>1.907634008</v>
      </c>
      <c r="X348">
        <v>1.9153262660000001</v>
      </c>
      <c r="Y348">
        <v>1.9452318850000001</v>
      </c>
      <c r="Z348">
        <v>1.9908129830000001</v>
      </c>
      <c r="AA348">
        <v>1.971322824</v>
      </c>
      <c r="AB348">
        <v>1.9948537</v>
      </c>
      <c r="AC348">
        <v>2.0072265429999998</v>
      </c>
      <c r="AD348">
        <v>2.0247765499999999</v>
      </c>
      <c r="AE348">
        <v>2.0415025249999998</v>
      </c>
      <c r="AF348">
        <v>2.0596414959999998</v>
      </c>
      <c r="AG348">
        <v>2.0713814880000001</v>
      </c>
      <c r="AH348">
        <v>2.0872434759999998</v>
      </c>
      <c r="AI348">
        <v>2.095959804</v>
      </c>
      <c r="AJ348">
        <v>2.1017151570000001</v>
      </c>
      <c r="AK348">
        <v>2.0779129489999999</v>
      </c>
      <c r="AL348">
        <v>2.0670115670000002</v>
      </c>
      <c r="AM348">
        <v>2.1175423530000002</v>
      </c>
      <c r="AN348">
        <v>2.1620019450000001</v>
      </c>
      <c r="AO348">
        <v>2.1998316170000001</v>
      </c>
      <c r="AP348">
        <v>2.2276276340000001</v>
      </c>
      <c r="AQ348">
        <v>2.2416899140000002</v>
      </c>
      <c r="AR348">
        <v>2.2854752789999999</v>
      </c>
      <c r="AS348">
        <v>2.3296129589999999</v>
      </c>
      <c r="AT348">
        <v>2.3723842610000001</v>
      </c>
      <c r="AU348">
        <v>2.413563168</v>
      </c>
      <c r="AV348">
        <v>2.4528429709999999</v>
      </c>
    </row>
    <row r="349" spans="1:48" x14ac:dyDescent="0.25">
      <c r="A349" s="28" t="s">
        <v>441</v>
      </c>
      <c r="B349">
        <v>0.96116878123798499</v>
      </c>
      <c r="C349">
        <v>0.98039215686274495</v>
      </c>
      <c r="D349">
        <v>0.97064709299999996</v>
      </c>
      <c r="E349">
        <v>0.96191116269999999</v>
      </c>
      <c r="F349">
        <v>0.98183029129999999</v>
      </c>
      <c r="G349">
        <v>0.96630049819999997</v>
      </c>
      <c r="H349">
        <v>1.013123658</v>
      </c>
      <c r="I349">
        <v>1.0330827149999999</v>
      </c>
      <c r="J349">
        <v>1.05675159</v>
      </c>
      <c r="K349">
        <v>1.060863009</v>
      </c>
      <c r="L349">
        <v>1.0517398819999999</v>
      </c>
      <c r="M349">
        <v>1.037257535</v>
      </c>
      <c r="N349">
        <v>1.038382221</v>
      </c>
      <c r="O349">
        <v>1.071225157</v>
      </c>
      <c r="P349">
        <v>1.1281235839999999</v>
      </c>
      <c r="Q349">
        <v>1.191116345</v>
      </c>
      <c r="R349">
        <v>1.236637567</v>
      </c>
      <c r="S349">
        <v>1.2877409390000001</v>
      </c>
      <c r="T349">
        <v>1.3448974419999999</v>
      </c>
      <c r="U349">
        <v>1.3959602579999999</v>
      </c>
      <c r="V349">
        <v>1.4867035710000001</v>
      </c>
      <c r="W349">
        <v>1.6088215480000001</v>
      </c>
      <c r="X349">
        <v>1.6532200500000001</v>
      </c>
      <c r="Y349">
        <v>1.6723283410000001</v>
      </c>
      <c r="Z349">
        <v>1.6892745659999999</v>
      </c>
      <c r="AA349">
        <v>1.7031625210000001</v>
      </c>
      <c r="AB349">
        <v>1.719778324</v>
      </c>
      <c r="AC349">
        <v>1.7156463179999999</v>
      </c>
      <c r="AD349">
        <v>1.7125329039999999</v>
      </c>
      <c r="AE349">
        <v>1.7095788869999999</v>
      </c>
      <c r="AF349">
        <v>1.7257737440000001</v>
      </c>
      <c r="AG349">
        <v>1.7346679039999999</v>
      </c>
      <c r="AH349">
        <v>1.7423107849999999</v>
      </c>
      <c r="AI349">
        <v>1.755822685</v>
      </c>
      <c r="AJ349">
        <v>1.769554947</v>
      </c>
      <c r="AK349">
        <v>1.8434776289999999</v>
      </c>
      <c r="AL349">
        <v>1.923510617</v>
      </c>
      <c r="AM349">
        <v>1.933322424</v>
      </c>
      <c r="AN349">
        <v>1.9446393179999999</v>
      </c>
      <c r="AO349">
        <v>1.951431205</v>
      </c>
      <c r="AP349">
        <v>1.951706859</v>
      </c>
      <c r="AQ349">
        <v>1.943911717</v>
      </c>
      <c r="AR349">
        <v>2.0188840049999999</v>
      </c>
      <c r="AS349">
        <v>2.0938080339999998</v>
      </c>
      <c r="AT349">
        <v>2.1724302550000001</v>
      </c>
      <c r="AU349">
        <v>2.2558764400000002</v>
      </c>
      <c r="AV349">
        <v>2.3444805359999998</v>
      </c>
    </row>
    <row r="350" spans="1:48" x14ac:dyDescent="0.25">
      <c r="A350" s="28" t="s">
        <v>442</v>
      </c>
      <c r="B350">
        <v>0.96116878123798499</v>
      </c>
      <c r="C350">
        <v>0.98039215686274495</v>
      </c>
      <c r="D350">
        <v>0.97768910210000004</v>
      </c>
      <c r="E350">
        <v>0.96886111210000003</v>
      </c>
      <c r="F350">
        <v>1.2021635049999999</v>
      </c>
      <c r="G350">
        <v>1.0755533260000001</v>
      </c>
      <c r="H350">
        <v>1.2242659149999999</v>
      </c>
      <c r="I350">
        <v>1.364870829</v>
      </c>
      <c r="J350">
        <v>1.323216629</v>
      </c>
      <c r="K350">
        <v>1.1739168790000001</v>
      </c>
      <c r="L350">
        <v>1.1553348800000001</v>
      </c>
      <c r="M350">
        <v>1.1405057249999999</v>
      </c>
      <c r="N350">
        <v>1.1966042029999999</v>
      </c>
      <c r="O350">
        <v>1.4179456189999999</v>
      </c>
      <c r="P350">
        <v>1.5301566040000001</v>
      </c>
      <c r="Q350">
        <v>1.4024626609999999</v>
      </c>
      <c r="R350">
        <v>1.5057082180000001</v>
      </c>
      <c r="S350">
        <v>1.648811494</v>
      </c>
      <c r="T350">
        <v>1.823794557</v>
      </c>
      <c r="U350">
        <v>2.0374603210000002</v>
      </c>
      <c r="V350">
        <v>2.3112061759999998</v>
      </c>
      <c r="W350">
        <v>2.6715467020000001</v>
      </c>
      <c r="X350">
        <v>2.7638134769999998</v>
      </c>
      <c r="Y350">
        <v>2.8173604129999998</v>
      </c>
      <c r="Z350">
        <v>2.8682571370000001</v>
      </c>
      <c r="AA350">
        <v>2.9170818490000001</v>
      </c>
      <c r="AB350">
        <v>2.9711248889999999</v>
      </c>
      <c r="AC350">
        <v>3.0266731949999999</v>
      </c>
      <c r="AD350">
        <v>3.0819761780000001</v>
      </c>
      <c r="AE350">
        <v>3.1381305070000001</v>
      </c>
      <c r="AF350">
        <v>3.1982843679999999</v>
      </c>
      <c r="AG350">
        <v>3.2532528260000002</v>
      </c>
      <c r="AH350">
        <v>3.3111032250000001</v>
      </c>
      <c r="AI350">
        <v>3.3756415620000002</v>
      </c>
      <c r="AJ350">
        <v>3.44154158</v>
      </c>
      <c r="AK350">
        <v>3.5079575639999998</v>
      </c>
      <c r="AL350">
        <v>3.583420582</v>
      </c>
      <c r="AM350">
        <v>3.80830965</v>
      </c>
      <c r="AN350">
        <v>4.056170077</v>
      </c>
      <c r="AO350">
        <v>4.3295753819999998</v>
      </c>
      <c r="AP350">
        <v>4.6307372420000004</v>
      </c>
      <c r="AQ350">
        <v>4.9626730009999998</v>
      </c>
      <c r="AR350">
        <v>5.1865757779999999</v>
      </c>
      <c r="AS350">
        <v>5.4223939220000004</v>
      </c>
      <c r="AT350">
        <v>5.6716552189999998</v>
      </c>
      <c r="AU350">
        <v>5.9355827919999999</v>
      </c>
      <c r="AV350">
        <v>6.215640413</v>
      </c>
    </row>
    <row r="351" spans="1:48" x14ac:dyDescent="0.25">
      <c r="A351" s="28" t="s">
        <v>443</v>
      </c>
      <c r="B351">
        <v>0.96116878123798499</v>
      </c>
      <c r="C351">
        <v>0.98039215686274495</v>
      </c>
      <c r="D351">
        <v>0.97129369310000002</v>
      </c>
      <c r="E351">
        <v>0.96535922320000001</v>
      </c>
      <c r="F351">
        <v>0.97263916309999998</v>
      </c>
      <c r="G351">
        <v>0.97569849399999997</v>
      </c>
      <c r="H351">
        <v>0.98082953750000001</v>
      </c>
      <c r="I351">
        <v>0.99217070119999995</v>
      </c>
      <c r="J351">
        <v>1.001839895</v>
      </c>
      <c r="K351">
        <v>1.008735258</v>
      </c>
      <c r="L351">
        <v>1.015717413</v>
      </c>
      <c r="M351">
        <v>1.0263695900000001</v>
      </c>
      <c r="N351">
        <v>1.0400999049999999</v>
      </c>
      <c r="O351">
        <v>1.064024541</v>
      </c>
      <c r="P351">
        <v>1.0920202130000001</v>
      </c>
      <c r="Q351">
        <v>1.1312152929999999</v>
      </c>
      <c r="R351">
        <v>1.15286757</v>
      </c>
      <c r="S351">
        <v>1.1717814529999999</v>
      </c>
      <c r="T351">
        <v>1.1919107280000001</v>
      </c>
      <c r="U351">
        <v>1.207563903</v>
      </c>
      <c r="V351">
        <v>1.2349953259999999</v>
      </c>
      <c r="W351">
        <v>1.2802718390000001</v>
      </c>
      <c r="X351">
        <v>1.33861501</v>
      </c>
      <c r="Y351">
        <v>1.3691465270000001</v>
      </c>
      <c r="Z351">
        <v>1.3967276749999999</v>
      </c>
      <c r="AA351">
        <v>1.4197215620000001</v>
      </c>
      <c r="AB351">
        <v>1.446224414</v>
      </c>
      <c r="AC351">
        <v>1.46964037</v>
      </c>
      <c r="AD351">
        <v>1.494331557</v>
      </c>
      <c r="AE351">
        <v>1.5199517380000001</v>
      </c>
      <c r="AF351">
        <v>1.5497162630000001</v>
      </c>
      <c r="AG351">
        <v>1.5707477670000001</v>
      </c>
      <c r="AH351">
        <v>1.5904750560000001</v>
      </c>
      <c r="AI351">
        <v>1.6183517709999999</v>
      </c>
      <c r="AJ351">
        <v>1.646631172</v>
      </c>
      <c r="AK351">
        <v>1.6757518039999999</v>
      </c>
      <c r="AL351">
        <v>1.710543846</v>
      </c>
      <c r="AM351">
        <v>1.740023613</v>
      </c>
      <c r="AN351">
        <v>1.7699100489999999</v>
      </c>
      <c r="AO351">
        <v>1.8002388840000001</v>
      </c>
      <c r="AP351">
        <v>1.8308917</v>
      </c>
      <c r="AQ351">
        <v>1.861216185</v>
      </c>
      <c r="AR351">
        <v>1.8968907450000001</v>
      </c>
      <c r="AS351">
        <v>1.9306783810000001</v>
      </c>
      <c r="AT351">
        <v>1.9647969270000001</v>
      </c>
      <c r="AU351">
        <v>2.0000841120000001</v>
      </c>
      <c r="AV351">
        <v>2.0366172320000002</v>
      </c>
    </row>
    <row r="352" spans="1:48" x14ac:dyDescent="0.25">
      <c r="A352" s="28" t="s">
        <v>444</v>
      </c>
      <c r="B352">
        <v>0.96116878123798499</v>
      </c>
      <c r="C352">
        <v>0.98039215686274495</v>
      </c>
      <c r="D352">
        <v>0.97129369310000002</v>
      </c>
      <c r="E352">
        <v>0.96539163979999998</v>
      </c>
      <c r="F352">
        <v>0.97264359840000003</v>
      </c>
      <c r="G352">
        <v>0.9756948084</v>
      </c>
      <c r="H352">
        <v>0.98082629050000003</v>
      </c>
      <c r="I352">
        <v>0.99216890329999996</v>
      </c>
      <c r="J352">
        <v>1.001840238</v>
      </c>
      <c r="K352">
        <v>1.008740883</v>
      </c>
      <c r="L352">
        <v>1.015726055</v>
      </c>
      <c r="M352">
        <v>1.0263843399999999</v>
      </c>
      <c r="N352">
        <v>1.0401162100000001</v>
      </c>
      <c r="O352">
        <v>1.0640408400000001</v>
      </c>
      <c r="P352">
        <v>1.0920361700000001</v>
      </c>
      <c r="Q352">
        <v>1.1312299539999999</v>
      </c>
      <c r="R352">
        <v>1.1528830320000001</v>
      </c>
      <c r="S352">
        <v>1.171826689</v>
      </c>
      <c r="T352">
        <v>1.191960701</v>
      </c>
      <c r="U352">
        <v>1.207616037</v>
      </c>
      <c r="V352">
        <v>1.234838954</v>
      </c>
      <c r="W352">
        <v>1.2801355240000001</v>
      </c>
      <c r="X352">
        <v>1.3384454429999999</v>
      </c>
      <c r="Y352">
        <v>1.3690012680000001</v>
      </c>
      <c r="Z352">
        <v>1.3966067689999999</v>
      </c>
      <c r="AA352">
        <v>1.4196185100000001</v>
      </c>
      <c r="AB352">
        <v>1.446136002</v>
      </c>
      <c r="AC352">
        <v>1.469678247</v>
      </c>
      <c r="AD352">
        <v>1.494383845</v>
      </c>
      <c r="AE352">
        <v>1.5200023819999999</v>
      </c>
      <c r="AF352">
        <v>1.5497633580000001</v>
      </c>
      <c r="AG352">
        <v>1.57079452</v>
      </c>
      <c r="AH352">
        <v>1.590561989</v>
      </c>
      <c r="AI352">
        <v>1.6184406730000001</v>
      </c>
      <c r="AJ352">
        <v>1.64671733</v>
      </c>
      <c r="AK352">
        <v>1.6758323610000001</v>
      </c>
      <c r="AL352">
        <v>1.71062015</v>
      </c>
      <c r="AM352">
        <v>1.7400961189999999</v>
      </c>
      <c r="AN352">
        <v>1.7699807350000001</v>
      </c>
      <c r="AO352">
        <v>1.800308391</v>
      </c>
      <c r="AP352">
        <v>1.830960419</v>
      </c>
      <c r="AQ352">
        <v>1.861284588</v>
      </c>
      <c r="AR352">
        <v>1.896991571</v>
      </c>
      <c r="AS352">
        <v>1.930783098</v>
      </c>
      <c r="AT352">
        <v>1.9649013</v>
      </c>
      <c r="AU352">
        <v>2.0001876539999999</v>
      </c>
      <c r="AV352">
        <v>2.036719937</v>
      </c>
    </row>
    <row r="353" spans="1:48" x14ac:dyDescent="0.25">
      <c r="A353" s="28" t="s">
        <v>445</v>
      </c>
      <c r="B353">
        <v>0.96116878123798499</v>
      </c>
      <c r="C353">
        <v>0.98039215686274495</v>
      </c>
      <c r="D353">
        <v>0.97129369310000002</v>
      </c>
      <c r="E353">
        <v>0.96538950489999997</v>
      </c>
      <c r="F353">
        <v>0.97263887179999997</v>
      </c>
      <c r="G353">
        <v>0.97568398869999995</v>
      </c>
      <c r="H353">
        <v>0.98080908209999995</v>
      </c>
      <c r="I353">
        <v>0.99214584930000005</v>
      </c>
      <c r="J353">
        <v>1.001810399</v>
      </c>
      <c r="K353">
        <v>1.0087004239999999</v>
      </c>
      <c r="L353">
        <v>1.015677366</v>
      </c>
      <c r="M353">
        <v>1.026325884</v>
      </c>
      <c r="N353">
        <v>1.0400539280000001</v>
      </c>
      <c r="O353">
        <v>1.0639788050000001</v>
      </c>
      <c r="P353">
        <v>1.091975532</v>
      </c>
      <c r="Q353">
        <v>1.131174305</v>
      </c>
      <c r="R353">
        <v>1.1528244409999999</v>
      </c>
      <c r="S353">
        <v>1.1717439700000001</v>
      </c>
      <c r="T353">
        <v>1.191871868</v>
      </c>
      <c r="U353">
        <v>1.2075212129999999</v>
      </c>
      <c r="V353">
        <v>1.235098295</v>
      </c>
      <c r="W353">
        <v>1.280372101</v>
      </c>
      <c r="X353">
        <v>1.338707678</v>
      </c>
      <c r="Y353">
        <v>1.369232609</v>
      </c>
      <c r="Z353">
        <v>1.396807675</v>
      </c>
      <c r="AA353">
        <v>1.4197963280000001</v>
      </c>
      <c r="AB353">
        <v>1.446294685</v>
      </c>
      <c r="AC353">
        <v>1.4698215889999999</v>
      </c>
      <c r="AD353">
        <v>1.4945132670000001</v>
      </c>
      <c r="AE353">
        <v>1.5201193710000001</v>
      </c>
      <c r="AF353">
        <v>1.5498690239999999</v>
      </c>
      <c r="AG353">
        <v>1.5708956430000001</v>
      </c>
      <c r="AH353">
        <v>1.590658353</v>
      </c>
      <c r="AI353">
        <v>1.6185326229999999</v>
      </c>
      <c r="AJ353">
        <v>1.6468062489999999</v>
      </c>
      <c r="AK353">
        <v>1.675909012</v>
      </c>
      <c r="AL353">
        <v>1.710691038</v>
      </c>
      <c r="AM353">
        <v>1.7401546210000001</v>
      </c>
      <c r="AN353">
        <v>1.770032738</v>
      </c>
      <c r="AO353">
        <v>1.8003548949999999</v>
      </c>
      <c r="AP353">
        <v>1.8310016090000001</v>
      </c>
      <c r="AQ353">
        <v>1.8613206010000001</v>
      </c>
      <c r="AR353">
        <v>1.897016593</v>
      </c>
      <c r="AS353">
        <v>1.9308040369999999</v>
      </c>
      <c r="AT353">
        <v>1.9649191580000001</v>
      </c>
      <c r="AU353">
        <v>2.0002024669999998</v>
      </c>
      <c r="AV353">
        <v>2.036731638</v>
      </c>
    </row>
    <row r="354" spans="1:48" x14ac:dyDescent="0.25">
      <c r="A354" s="28" t="s">
        <v>446</v>
      </c>
      <c r="B354">
        <v>0.96116878123798499</v>
      </c>
      <c r="C354">
        <v>0.98039215686274495</v>
      </c>
      <c r="D354">
        <v>0.96937669660000003</v>
      </c>
      <c r="E354">
        <v>0.95507610929999998</v>
      </c>
      <c r="F354">
        <v>0.99988953260000002</v>
      </c>
      <c r="G354">
        <v>0.94786065539999997</v>
      </c>
      <c r="H354">
        <v>0.94410079499999999</v>
      </c>
      <c r="I354">
        <v>0.9820699101</v>
      </c>
      <c r="J354">
        <v>1.034242949</v>
      </c>
      <c r="K354">
        <v>1.0341302480000001</v>
      </c>
      <c r="L354">
        <v>0.99425166840000001</v>
      </c>
      <c r="M354">
        <v>0.93162083770000004</v>
      </c>
      <c r="N354">
        <v>0.88086391809999998</v>
      </c>
      <c r="O354">
        <v>0.896969291</v>
      </c>
      <c r="P354">
        <v>0.96740059810000001</v>
      </c>
      <c r="Q354">
        <v>1.015206812</v>
      </c>
      <c r="R354">
        <v>1.0434553769999999</v>
      </c>
      <c r="S354">
        <v>1.069652574</v>
      </c>
      <c r="T354">
        <v>1.091568047</v>
      </c>
      <c r="U354">
        <v>1.0876174999999999</v>
      </c>
      <c r="V354">
        <v>1.1049305679999999</v>
      </c>
      <c r="W354">
        <v>1.136925481</v>
      </c>
      <c r="X354">
        <v>1.178636121</v>
      </c>
      <c r="Y354">
        <v>1.201244585</v>
      </c>
      <c r="Z354">
        <v>1.2240022129999999</v>
      </c>
      <c r="AA354">
        <v>1.2450894340000001</v>
      </c>
      <c r="AB354">
        <v>1.2685003880000001</v>
      </c>
      <c r="AC354">
        <v>1.286721298</v>
      </c>
      <c r="AD354">
        <v>1.308447718</v>
      </c>
      <c r="AE354">
        <v>1.331197645</v>
      </c>
      <c r="AF354">
        <v>1.3592672400000001</v>
      </c>
      <c r="AG354">
        <v>1.38405252</v>
      </c>
      <c r="AH354">
        <v>1.409382559</v>
      </c>
      <c r="AI354">
        <v>1.437812782</v>
      </c>
      <c r="AJ354">
        <v>1.4670768860000001</v>
      </c>
      <c r="AK354">
        <v>1.515876724</v>
      </c>
      <c r="AL354">
        <v>1.5640824170000001</v>
      </c>
      <c r="AM354">
        <v>1.5803099410000001</v>
      </c>
      <c r="AN354">
        <v>1.6054094139999999</v>
      </c>
      <c r="AO354">
        <v>1.6323489819999999</v>
      </c>
      <c r="AP354">
        <v>1.659263237</v>
      </c>
      <c r="AQ354">
        <v>1.6864882750000001</v>
      </c>
      <c r="AR354">
        <v>1.7355645740000001</v>
      </c>
      <c r="AS354">
        <v>1.778686548</v>
      </c>
      <c r="AT354">
        <v>1.821805728</v>
      </c>
      <c r="AU354">
        <v>1.865819742</v>
      </c>
      <c r="AV354">
        <v>1.9105473639999999</v>
      </c>
    </row>
    <row r="355" spans="1:48" x14ac:dyDescent="0.25">
      <c r="A355" s="28" t="s">
        <v>447</v>
      </c>
      <c r="B355">
        <v>0.96116878123798499</v>
      </c>
      <c r="C355">
        <v>0.98039215686274495</v>
      </c>
      <c r="D355">
        <v>0.97934332030000004</v>
      </c>
      <c r="E355">
        <v>0.96821251139999998</v>
      </c>
      <c r="F355">
        <v>1.093609477</v>
      </c>
      <c r="G355">
        <v>0.88664801090000001</v>
      </c>
      <c r="H355">
        <v>0.96671135129999997</v>
      </c>
      <c r="I355">
        <v>1.0690714059999999</v>
      </c>
      <c r="J355">
        <v>1.1669281570000001</v>
      </c>
      <c r="K355">
        <v>1.112181479</v>
      </c>
      <c r="L355">
        <v>1.02000785</v>
      </c>
      <c r="M355">
        <v>0.88525034039999995</v>
      </c>
      <c r="N355">
        <v>0.78988009830000006</v>
      </c>
      <c r="O355">
        <v>0.86387789319999997</v>
      </c>
      <c r="P355">
        <v>0.99899878239999995</v>
      </c>
      <c r="Q355">
        <v>0.96886435469999999</v>
      </c>
      <c r="R355">
        <v>1.0190871889999999</v>
      </c>
      <c r="S355">
        <v>1.0747395120000001</v>
      </c>
      <c r="T355">
        <v>1.135848835</v>
      </c>
      <c r="U355">
        <v>1.1940070700000001</v>
      </c>
      <c r="V355">
        <v>1.267996449</v>
      </c>
      <c r="W355">
        <v>1.3553433319999999</v>
      </c>
      <c r="X355">
        <v>1.371227703</v>
      </c>
      <c r="Y355">
        <v>1.380368378</v>
      </c>
      <c r="Z355">
        <v>1.389558482</v>
      </c>
      <c r="AA355">
        <v>1.3992355080000001</v>
      </c>
      <c r="AB355">
        <v>1.411532816</v>
      </c>
      <c r="AC355">
        <v>1.421864284</v>
      </c>
      <c r="AD355">
        <v>1.4324434340000001</v>
      </c>
      <c r="AE355">
        <v>1.442965228</v>
      </c>
      <c r="AF355">
        <v>1.4555811809999999</v>
      </c>
      <c r="AG355">
        <v>1.4669886110000001</v>
      </c>
      <c r="AH355">
        <v>1.477964799</v>
      </c>
      <c r="AI355">
        <v>1.489250288</v>
      </c>
      <c r="AJ355">
        <v>1.5011526850000001</v>
      </c>
      <c r="AK355">
        <v>1.5290843350000001</v>
      </c>
      <c r="AL355">
        <v>1.549162186</v>
      </c>
      <c r="AM355">
        <v>1.5515105039999999</v>
      </c>
      <c r="AN355">
        <v>1.568479169</v>
      </c>
      <c r="AO355">
        <v>1.5881779730000001</v>
      </c>
      <c r="AP355">
        <v>1.607362639</v>
      </c>
      <c r="AQ355">
        <v>1.6256574420000001</v>
      </c>
      <c r="AR355">
        <v>1.6850190810000001</v>
      </c>
      <c r="AS355">
        <v>1.7214438729999999</v>
      </c>
      <c r="AT355">
        <v>1.7541912209999999</v>
      </c>
      <c r="AU355">
        <v>1.78664712</v>
      </c>
      <c r="AV355">
        <v>1.819378602</v>
      </c>
    </row>
    <row r="356" spans="1:48" x14ac:dyDescent="0.25">
      <c r="A356" s="28" t="s">
        <v>291</v>
      </c>
      <c r="B356">
        <v>0.96116878123798499</v>
      </c>
      <c r="C356">
        <v>0.98039215686274495</v>
      </c>
      <c r="D356">
        <v>1</v>
      </c>
      <c r="E356">
        <v>1.02</v>
      </c>
      <c r="F356">
        <v>1.0404</v>
      </c>
      <c r="G356">
        <v>1.0612079999999999</v>
      </c>
      <c r="H356">
        <v>1.08243216</v>
      </c>
      <c r="I356">
        <v>1.1040808032</v>
      </c>
      <c r="J356">
        <v>1.1261624192640001</v>
      </c>
      <c r="K356">
        <v>1.14868566764928</v>
      </c>
      <c r="L356">
        <v>1.17165938100226</v>
      </c>
      <c r="M356">
        <v>1.1950925686223099</v>
      </c>
      <c r="N356">
        <v>1.21899441999475</v>
      </c>
      <c r="O356">
        <v>1.24337430839465</v>
      </c>
      <c r="P356">
        <v>1.2682417945625399</v>
      </c>
      <c r="Q356">
        <v>1.2936066304537901</v>
      </c>
      <c r="R356">
        <v>1.3194787630628699</v>
      </c>
      <c r="S356">
        <v>1.3458683383241301</v>
      </c>
      <c r="T356">
        <v>1.37278570509061</v>
      </c>
      <c r="U356">
        <v>1.40024141919242</v>
      </c>
      <c r="V356">
        <v>1.4282462475762701</v>
      </c>
      <c r="W356">
        <v>1.4568111725277899</v>
      </c>
      <c r="X356">
        <v>1.48594739597835</v>
      </c>
      <c r="Y356">
        <v>1.5156663438979201</v>
      </c>
      <c r="Z356">
        <v>1.5459796707758799</v>
      </c>
      <c r="AA356">
        <v>1.5768992641913899</v>
      </c>
      <c r="AB356">
        <v>1.6084372494752199</v>
      </c>
      <c r="AC356">
        <v>1.64060599446473</v>
      </c>
      <c r="AD356">
        <v>1.6734181143540201</v>
      </c>
      <c r="AE356">
        <v>1.7068864766411</v>
      </c>
      <c r="AF356">
        <v>1.7410242061739201</v>
      </c>
      <c r="AG356">
        <v>1.7758446902974001</v>
      </c>
      <c r="AH356">
        <v>1.8113615841033499</v>
      </c>
      <c r="AI356">
        <v>1.8475888157854199</v>
      </c>
      <c r="AJ356">
        <v>1.88454059210113</v>
      </c>
      <c r="AK356">
        <v>1.9222314039431501</v>
      </c>
      <c r="AL356">
        <v>1.96067603202201</v>
      </c>
      <c r="AM356">
        <v>1.9998895526624501</v>
      </c>
      <c r="AN356">
        <v>2.0398873437157001</v>
      </c>
      <c r="AO356">
        <v>2.0806850905900198</v>
      </c>
      <c r="AP356">
        <v>2.12229879240182</v>
      </c>
      <c r="AQ356">
        <v>2.1647447682498502</v>
      </c>
      <c r="AR356">
        <v>2.20803966361485</v>
      </c>
      <c r="AS356">
        <v>2.2522004568871501</v>
      </c>
      <c r="AT356">
        <v>2.2972444660248899</v>
      </c>
      <c r="AU356">
        <v>2.3431893553453902</v>
      </c>
      <c r="AV356">
        <v>2.3900531424523002</v>
      </c>
    </row>
    <row r="357" spans="1:48" x14ac:dyDescent="0.25">
      <c r="A357" s="28" t="s">
        <v>292</v>
      </c>
      <c r="B357">
        <v>0.96116878123798499</v>
      </c>
      <c r="C357">
        <v>0.98039215686274495</v>
      </c>
      <c r="D357">
        <v>1</v>
      </c>
      <c r="E357">
        <v>1.02</v>
      </c>
      <c r="F357">
        <v>1.0404</v>
      </c>
      <c r="G357">
        <v>1.0612079999999999</v>
      </c>
      <c r="H357">
        <v>1.08243216</v>
      </c>
      <c r="I357">
        <v>1.1040808032</v>
      </c>
      <c r="J357">
        <v>1.1261624192640001</v>
      </c>
      <c r="K357">
        <v>1.14868566764928</v>
      </c>
      <c r="L357">
        <v>1.17165938100226</v>
      </c>
      <c r="M357">
        <v>1.1950925686223099</v>
      </c>
      <c r="N357">
        <v>1.21899441999475</v>
      </c>
      <c r="O357">
        <v>1.24337430839465</v>
      </c>
      <c r="P357">
        <v>1.2682417945625399</v>
      </c>
      <c r="Q357">
        <v>1.2936066304537901</v>
      </c>
      <c r="R357">
        <v>1.3194787630628699</v>
      </c>
      <c r="S357">
        <v>1.3458683383241301</v>
      </c>
      <c r="T357">
        <v>1.37278570509061</v>
      </c>
      <c r="U357">
        <v>1.40024141919242</v>
      </c>
      <c r="V357">
        <v>1.4282462475762701</v>
      </c>
      <c r="W357">
        <v>1.4568111725277899</v>
      </c>
      <c r="X357">
        <v>1.48594739597835</v>
      </c>
      <c r="Y357">
        <v>1.5156663438979201</v>
      </c>
      <c r="Z357">
        <v>1.5459796707758799</v>
      </c>
      <c r="AA357">
        <v>1.5768992641913899</v>
      </c>
      <c r="AB357">
        <v>1.6084372494752199</v>
      </c>
      <c r="AC357">
        <v>1.64060599446473</v>
      </c>
      <c r="AD357">
        <v>1.6734181143540201</v>
      </c>
      <c r="AE357">
        <v>1.7068864766411</v>
      </c>
      <c r="AF357">
        <v>1.7410242061739201</v>
      </c>
      <c r="AG357">
        <v>1.7758446902974001</v>
      </c>
      <c r="AH357">
        <v>1.8113615841033499</v>
      </c>
      <c r="AI357">
        <v>1.8475888157854199</v>
      </c>
      <c r="AJ357">
        <v>1.88454059210113</v>
      </c>
      <c r="AK357">
        <v>1.9222314039431501</v>
      </c>
      <c r="AL357">
        <v>1.96067603202201</v>
      </c>
      <c r="AM357">
        <v>1.9998895526624501</v>
      </c>
      <c r="AN357">
        <v>2.0398873437157001</v>
      </c>
      <c r="AO357">
        <v>2.0806850905900198</v>
      </c>
      <c r="AP357">
        <v>2.12229879240182</v>
      </c>
      <c r="AQ357">
        <v>2.1647447682498502</v>
      </c>
      <c r="AR357">
        <v>2.20803966361485</v>
      </c>
      <c r="AS357">
        <v>2.2522004568871501</v>
      </c>
      <c r="AT357">
        <v>2.2972444660248899</v>
      </c>
      <c r="AU357">
        <v>2.3431893553453902</v>
      </c>
      <c r="AV357">
        <v>2.3900531424523002</v>
      </c>
    </row>
    <row r="358" spans="1:48" x14ac:dyDescent="0.25">
      <c r="A358" s="28" t="s">
        <v>293</v>
      </c>
      <c r="B358">
        <v>0.96116878123798499</v>
      </c>
      <c r="C358">
        <v>0.98039215686274495</v>
      </c>
      <c r="D358">
        <v>1</v>
      </c>
      <c r="E358">
        <v>1.02</v>
      </c>
      <c r="F358">
        <v>1.0404</v>
      </c>
      <c r="G358">
        <v>1.0612079999999999</v>
      </c>
      <c r="H358">
        <v>1.08243216</v>
      </c>
      <c r="I358">
        <v>1.1040808032</v>
      </c>
      <c r="J358">
        <v>1.1261624192640001</v>
      </c>
      <c r="K358">
        <v>1.14868566764928</v>
      </c>
      <c r="L358">
        <v>1.17165938100226</v>
      </c>
      <c r="M358">
        <v>1.1950925686223099</v>
      </c>
      <c r="N358">
        <v>1.21899441999475</v>
      </c>
      <c r="O358">
        <v>1.24337430839465</v>
      </c>
      <c r="P358">
        <v>1.2682417945625399</v>
      </c>
      <c r="Q358">
        <v>1.2936066304537901</v>
      </c>
      <c r="R358">
        <v>1.3194787630628699</v>
      </c>
      <c r="S358">
        <v>1.3458683383241301</v>
      </c>
      <c r="T358">
        <v>1.37278570509061</v>
      </c>
      <c r="U358">
        <v>1.40024141919242</v>
      </c>
      <c r="V358">
        <v>1.4282462475762701</v>
      </c>
      <c r="W358">
        <v>1.4568111725277899</v>
      </c>
      <c r="X358">
        <v>1.48594739597835</v>
      </c>
      <c r="Y358">
        <v>1.5156663438979201</v>
      </c>
      <c r="Z358">
        <v>1.5459796707758799</v>
      </c>
      <c r="AA358">
        <v>1.5768992641913899</v>
      </c>
      <c r="AB358">
        <v>1.6084372494752199</v>
      </c>
      <c r="AC358">
        <v>1.64060599446473</v>
      </c>
      <c r="AD358">
        <v>1.6734181143540201</v>
      </c>
      <c r="AE358">
        <v>1.7068864766411</v>
      </c>
      <c r="AF358">
        <v>1.7410242061739201</v>
      </c>
      <c r="AG358">
        <v>1.7758446902974001</v>
      </c>
      <c r="AH358">
        <v>1.8113615841033499</v>
      </c>
      <c r="AI358">
        <v>1.8475888157854199</v>
      </c>
      <c r="AJ358">
        <v>1.88454059210113</v>
      </c>
      <c r="AK358">
        <v>1.9222314039431501</v>
      </c>
      <c r="AL358">
        <v>1.96067603202201</v>
      </c>
      <c r="AM358">
        <v>1.9998895526624501</v>
      </c>
      <c r="AN358">
        <v>2.0398873437157001</v>
      </c>
      <c r="AO358">
        <v>2.0806850905900198</v>
      </c>
      <c r="AP358">
        <v>2.12229879240182</v>
      </c>
      <c r="AQ358">
        <v>2.1647447682498502</v>
      </c>
      <c r="AR358">
        <v>2.20803966361485</v>
      </c>
      <c r="AS358">
        <v>2.2522004568871501</v>
      </c>
      <c r="AT358">
        <v>2.2972444660248899</v>
      </c>
      <c r="AU358">
        <v>2.3431893553453902</v>
      </c>
      <c r="AV358">
        <v>2.3900531424523002</v>
      </c>
    </row>
    <row r="359" spans="1:48" x14ac:dyDescent="0.25">
      <c r="A359" s="28" t="s">
        <v>294</v>
      </c>
      <c r="B359">
        <v>0.96116878123798499</v>
      </c>
      <c r="C359">
        <v>0.98039215686274495</v>
      </c>
      <c r="D359">
        <v>1</v>
      </c>
      <c r="E359">
        <v>1.02</v>
      </c>
      <c r="F359">
        <v>1.0404</v>
      </c>
      <c r="G359">
        <v>1.0612079999999999</v>
      </c>
      <c r="H359">
        <v>1.08243216</v>
      </c>
      <c r="I359">
        <v>1.1040808032</v>
      </c>
      <c r="J359">
        <v>1.1261624192640001</v>
      </c>
      <c r="K359">
        <v>1.14868566764928</v>
      </c>
      <c r="L359">
        <v>1.17165938100226</v>
      </c>
      <c r="M359">
        <v>1.1950925686223099</v>
      </c>
      <c r="N359">
        <v>1.21899441999475</v>
      </c>
      <c r="O359">
        <v>1.24337430839465</v>
      </c>
      <c r="P359">
        <v>1.2682417945625399</v>
      </c>
      <c r="Q359">
        <v>1.2936066304537901</v>
      </c>
      <c r="R359">
        <v>1.3194787630628699</v>
      </c>
      <c r="S359">
        <v>1.3458683383241301</v>
      </c>
      <c r="T359">
        <v>1.37278570509061</v>
      </c>
      <c r="U359">
        <v>1.40024141919242</v>
      </c>
      <c r="V359">
        <v>1.4282462475762701</v>
      </c>
      <c r="W359">
        <v>1.4568111725277899</v>
      </c>
      <c r="X359">
        <v>1.48594739597835</v>
      </c>
      <c r="Y359">
        <v>1.5156663438979201</v>
      </c>
      <c r="Z359">
        <v>1.5459796707758799</v>
      </c>
      <c r="AA359">
        <v>1.5768992641913899</v>
      </c>
      <c r="AB359">
        <v>1.6084372494752199</v>
      </c>
      <c r="AC359">
        <v>1.64060599446473</v>
      </c>
      <c r="AD359">
        <v>1.6734181143540201</v>
      </c>
      <c r="AE359">
        <v>1.7068864766411</v>
      </c>
      <c r="AF359">
        <v>1.7410242061739201</v>
      </c>
      <c r="AG359">
        <v>1.7758446902974001</v>
      </c>
      <c r="AH359">
        <v>1.8113615841033499</v>
      </c>
      <c r="AI359">
        <v>1.8475888157854199</v>
      </c>
      <c r="AJ359">
        <v>1.88454059210113</v>
      </c>
      <c r="AK359">
        <v>1.9222314039431501</v>
      </c>
      <c r="AL359">
        <v>1.96067603202201</v>
      </c>
      <c r="AM359">
        <v>1.9998895526624501</v>
      </c>
      <c r="AN359">
        <v>2.0398873437157001</v>
      </c>
      <c r="AO359">
        <v>2.0806850905900198</v>
      </c>
      <c r="AP359">
        <v>2.12229879240182</v>
      </c>
      <c r="AQ359">
        <v>2.1647447682498502</v>
      </c>
      <c r="AR359">
        <v>2.20803966361485</v>
      </c>
      <c r="AS359">
        <v>2.2522004568871501</v>
      </c>
      <c r="AT359">
        <v>2.2972444660248899</v>
      </c>
      <c r="AU359">
        <v>2.3431893553453902</v>
      </c>
      <c r="AV359">
        <v>2.3900531424523002</v>
      </c>
    </row>
    <row r="360" spans="1:48" x14ac:dyDescent="0.25">
      <c r="A360" s="28" t="s">
        <v>295</v>
      </c>
      <c r="B360">
        <v>0.96116878123798499</v>
      </c>
      <c r="C360">
        <v>0.98039215686274495</v>
      </c>
      <c r="D360">
        <v>1</v>
      </c>
      <c r="E360">
        <v>1.02</v>
      </c>
      <c r="F360">
        <v>1.0404</v>
      </c>
      <c r="G360">
        <v>1.0612079999999999</v>
      </c>
      <c r="H360">
        <v>1.08243216</v>
      </c>
      <c r="I360">
        <v>1.1040808032</v>
      </c>
      <c r="J360">
        <v>1.1261624192640001</v>
      </c>
      <c r="K360">
        <v>1.14868566764928</v>
      </c>
      <c r="L360">
        <v>1.17165938100226</v>
      </c>
      <c r="M360">
        <v>1.1950925686223099</v>
      </c>
      <c r="N360">
        <v>1.21899441999475</v>
      </c>
      <c r="O360">
        <v>1.24337430839465</v>
      </c>
      <c r="P360">
        <v>1.2682417945625399</v>
      </c>
      <c r="Q360">
        <v>1.2936066304537901</v>
      </c>
      <c r="R360">
        <v>1.3194787630628699</v>
      </c>
      <c r="S360">
        <v>1.3458683383241301</v>
      </c>
      <c r="T360">
        <v>1.37278570509061</v>
      </c>
      <c r="U360">
        <v>1.40024141919242</v>
      </c>
      <c r="V360">
        <v>1.4282462475762701</v>
      </c>
      <c r="W360">
        <v>1.4568111725277899</v>
      </c>
      <c r="X360">
        <v>1.48594739597835</v>
      </c>
      <c r="Y360">
        <v>1.5156663438979201</v>
      </c>
      <c r="Z360">
        <v>1.5459796707758799</v>
      </c>
      <c r="AA360">
        <v>1.5768992641913899</v>
      </c>
      <c r="AB360">
        <v>1.6084372494752199</v>
      </c>
      <c r="AC360">
        <v>1.64060599446473</v>
      </c>
      <c r="AD360">
        <v>1.6734181143540201</v>
      </c>
      <c r="AE360">
        <v>1.7068864766411</v>
      </c>
      <c r="AF360">
        <v>1.7410242061739201</v>
      </c>
      <c r="AG360">
        <v>1.7758446902974001</v>
      </c>
      <c r="AH360">
        <v>1.8113615841033499</v>
      </c>
      <c r="AI360">
        <v>1.8475888157854199</v>
      </c>
      <c r="AJ360">
        <v>1.88454059210113</v>
      </c>
      <c r="AK360">
        <v>1.9222314039431501</v>
      </c>
      <c r="AL360">
        <v>1.96067603202201</v>
      </c>
      <c r="AM360">
        <v>1.9998895526624501</v>
      </c>
      <c r="AN360">
        <v>2.0398873437157001</v>
      </c>
      <c r="AO360">
        <v>2.0806850905900198</v>
      </c>
      <c r="AP360">
        <v>2.12229879240182</v>
      </c>
      <c r="AQ360">
        <v>2.1647447682498502</v>
      </c>
      <c r="AR360">
        <v>2.20803966361485</v>
      </c>
      <c r="AS360">
        <v>2.2522004568871501</v>
      </c>
      <c r="AT360">
        <v>2.2972444660248899</v>
      </c>
      <c r="AU360">
        <v>2.3431893553453902</v>
      </c>
      <c r="AV360">
        <v>2.3900531424523002</v>
      </c>
    </row>
    <row r="361" spans="1:48" x14ac:dyDescent="0.25">
      <c r="A361" s="29" t="s">
        <v>653</v>
      </c>
      <c r="B361">
        <v>4736.6811147112303</v>
      </c>
      <c r="C361">
        <v>4812.7300621308405</v>
      </c>
      <c r="D361">
        <v>4910.8710209999999</v>
      </c>
      <c r="E361">
        <v>5074.5656589999999</v>
      </c>
      <c r="F361">
        <v>4894.1713820000004</v>
      </c>
      <c r="G361">
        <v>5096.1997019999999</v>
      </c>
      <c r="H361">
        <v>5276.7818950000001</v>
      </c>
      <c r="I361">
        <v>5056.8814579999998</v>
      </c>
      <c r="J361">
        <v>4925.08925</v>
      </c>
      <c r="K361">
        <v>4800.0118210000001</v>
      </c>
      <c r="L361">
        <v>5116.0016420000002</v>
      </c>
      <c r="M361">
        <v>5390.3752249999998</v>
      </c>
      <c r="N361">
        <v>5515.9517720000003</v>
      </c>
      <c r="O361">
        <v>5559.2349379999996</v>
      </c>
      <c r="P361">
        <v>5236.6214989999999</v>
      </c>
      <c r="Q361">
        <v>5233.962442</v>
      </c>
      <c r="R361">
        <v>5274.1877260000001</v>
      </c>
      <c r="S361">
        <v>5338.1649200000002</v>
      </c>
      <c r="T361">
        <v>5378.563744</v>
      </c>
      <c r="U361">
        <v>5479.2255329999998</v>
      </c>
      <c r="V361">
        <v>5517.2060419999998</v>
      </c>
      <c r="W361">
        <v>5510.687191</v>
      </c>
      <c r="X361">
        <v>5577.8232019999996</v>
      </c>
      <c r="Y361">
        <v>5669.9183499999999</v>
      </c>
      <c r="Z361">
        <v>5764.4287709999999</v>
      </c>
      <c r="AA361">
        <v>5848.2832099999996</v>
      </c>
      <c r="AB361">
        <v>5921.3916980000004</v>
      </c>
      <c r="AC361">
        <v>5999.5641290000003</v>
      </c>
      <c r="AD361">
        <v>6087.7634930000004</v>
      </c>
      <c r="AE361">
        <v>6176.5361890000004</v>
      </c>
      <c r="AF361">
        <v>6266.1226630000001</v>
      </c>
      <c r="AG361">
        <v>6363.3046549999999</v>
      </c>
      <c r="AH361">
        <v>6472.0183930000003</v>
      </c>
      <c r="AI361">
        <v>6590.6095779999996</v>
      </c>
      <c r="AJ361">
        <v>6706.6278759999996</v>
      </c>
      <c r="AK361">
        <v>6827.3274069999998</v>
      </c>
      <c r="AL361">
        <v>6943.3851699999996</v>
      </c>
      <c r="AM361">
        <v>7065.7838019999999</v>
      </c>
      <c r="AN361">
        <v>7189.1080259999999</v>
      </c>
      <c r="AO361">
        <v>7310.1345700000002</v>
      </c>
      <c r="AP361">
        <v>7433.4179249999997</v>
      </c>
      <c r="AQ361">
        <v>7554.2801010000003</v>
      </c>
      <c r="AR361">
        <v>7660.1483470000003</v>
      </c>
      <c r="AS361">
        <v>7764.8469530000002</v>
      </c>
      <c r="AT361">
        <v>7875.1703610000004</v>
      </c>
      <c r="AU361">
        <v>7988.1410580000002</v>
      </c>
      <c r="AV361">
        <v>8103.0434400000004</v>
      </c>
    </row>
    <row r="362" spans="1:48" x14ac:dyDescent="0.25">
      <c r="A362" s="29" t="s">
        <v>654</v>
      </c>
      <c r="B362">
        <v>3248.8401756117501</v>
      </c>
      <c r="C362">
        <v>3301.0013554983302</v>
      </c>
      <c r="D362">
        <v>3327.4986920000001</v>
      </c>
      <c r="E362">
        <v>3429.9268569999999</v>
      </c>
      <c r="F362">
        <v>3340.758761</v>
      </c>
      <c r="G362">
        <v>3340.8176739999999</v>
      </c>
      <c r="H362">
        <v>3362.7408730000002</v>
      </c>
      <c r="I362">
        <v>3382.1238939999998</v>
      </c>
      <c r="J362">
        <v>3285.0648959999999</v>
      </c>
      <c r="K362">
        <v>3240.6906220000001</v>
      </c>
      <c r="L362">
        <v>3299.6063089999998</v>
      </c>
      <c r="M362">
        <v>3318.784979</v>
      </c>
      <c r="N362">
        <v>3077.8751739999998</v>
      </c>
      <c r="O362">
        <v>2899.325652</v>
      </c>
      <c r="P362">
        <v>2706.0648940000001</v>
      </c>
      <c r="Q362">
        <v>2535.3611660000001</v>
      </c>
      <c r="R362">
        <v>2452.9808290000001</v>
      </c>
      <c r="S362">
        <v>2460.556795</v>
      </c>
      <c r="T362">
        <v>2496.133718</v>
      </c>
      <c r="U362">
        <v>2558.5022779999999</v>
      </c>
      <c r="V362">
        <v>2493.0578850000002</v>
      </c>
      <c r="W362">
        <v>2405.705618</v>
      </c>
      <c r="X362">
        <v>2343.9482429999998</v>
      </c>
      <c r="Y362">
        <v>2299.319966</v>
      </c>
      <c r="Z362">
        <v>2263.243954</v>
      </c>
      <c r="AA362">
        <v>2230.4255480000002</v>
      </c>
      <c r="AB362">
        <v>2199.584887</v>
      </c>
      <c r="AC362">
        <v>2220.0885990000002</v>
      </c>
      <c r="AD362">
        <v>2253.556955</v>
      </c>
      <c r="AE362">
        <v>2289.3081440000001</v>
      </c>
      <c r="AF362">
        <v>2325.0354600000001</v>
      </c>
      <c r="AG362">
        <v>2363.9096920000002</v>
      </c>
      <c r="AH362">
        <v>2406.4842140000001</v>
      </c>
      <c r="AI362">
        <v>2451.8558379999999</v>
      </c>
      <c r="AJ362">
        <v>2496.4451730000001</v>
      </c>
      <c r="AK362">
        <v>2541.317317</v>
      </c>
      <c r="AL362">
        <v>2583.899379</v>
      </c>
      <c r="AM362">
        <v>2633.6298619999998</v>
      </c>
      <c r="AN362">
        <v>2684.9428600000001</v>
      </c>
      <c r="AO362">
        <v>2735.8419389999999</v>
      </c>
      <c r="AP362">
        <v>2787.1226109999998</v>
      </c>
      <c r="AQ362">
        <v>2837.5145590000002</v>
      </c>
      <c r="AR362">
        <v>2881.925248</v>
      </c>
      <c r="AS362">
        <v>2926.1243199999999</v>
      </c>
      <c r="AT362">
        <v>2972.1254819999999</v>
      </c>
      <c r="AU362">
        <v>3018.99269</v>
      </c>
      <c r="AV362">
        <v>3066.4214750000001</v>
      </c>
    </row>
    <row r="363" spans="1:48" x14ac:dyDescent="0.25">
      <c r="A363" s="29" t="s">
        <v>655</v>
      </c>
      <c r="B363">
        <v>1024.1498860090301</v>
      </c>
      <c r="C363">
        <v>1040.59294369957</v>
      </c>
      <c r="D363">
        <v>1068.632793</v>
      </c>
      <c r="E363">
        <v>1068.96911</v>
      </c>
      <c r="F363">
        <v>1025.0886720000001</v>
      </c>
      <c r="G363">
        <v>940.78650889999994</v>
      </c>
      <c r="H363">
        <v>1012.847277</v>
      </c>
      <c r="I363">
        <v>996.17316730000005</v>
      </c>
      <c r="J363">
        <v>961.15262059999998</v>
      </c>
      <c r="K363">
        <v>955.53727570000001</v>
      </c>
      <c r="L363">
        <v>990.60380169999996</v>
      </c>
      <c r="M363">
        <v>1053.0001520000001</v>
      </c>
      <c r="N363">
        <v>948.43432199999995</v>
      </c>
      <c r="O363">
        <v>861.06976989999998</v>
      </c>
      <c r="P363">
        <v>761.92385400000001</v>
      </c>
      <c r="Q363">
        <v>698.23787519999996</v>
      </c>
      <c r="R363">
        <v>605.21038499999997</v>
      </c>
      <c r="S363">
        <v>646.52308270000003</v>
      </c>
      <c r="T363">
        <v>642.04770589999998</v>
      </c>
      <c r="U363">
        <v>658.01356910000004</v>
      </c>
      <c r="V363">
        <v>620.90940139999998</v>
      </c>
      <c r="W363">
        <v>569.82044570000005</v>
      </c>
      <c r="X363">
        <v>522.54309409999996</v>
      </c>
      <c r="Y363">
        <v>489.12797089999998</v>
      </c>
      <c r="Z363">
        <v>457.73310629999997</v>
      </c>
      <c r="AA363">
        <v>429.623896</v>
      </c>
      <c r="AB363">
        <v>405.6266814</v>
      </c>
      <c r="AC363">
        <v>398.84999340000002</v>
      </c>
      <c r="AD363">
        <v>397.60377449999999</v>
      </c>
      <c r="AE363">
        <v>399.03120150000001</v>
      </c>
      <c r="AF363">
        <v>402.15708230000001</v>
      </c>
      <c r="AG363">
        <v>407.57342799999998</v>
      </c>
      <c r="AH363">
        <v>414.79704950000001</v>
      </c>
      <c r="AI363">
        <v>421.99035370000001</v>
      </c>
      <c r="AJ363">
        <v>429.10377060000002</v>
      </c>
      <c r="AK363">
        <v>436.71114349999999</v>
      </c>
      <c r="AL363">
        <v>443.3207251</v>
      </c>
      <c r="AM363">
        <v>452.0183146</v>
      </c>
      <c r="AN363">
        <v>460.09338350000002</v>
      </c>
      <c r="AO363">
        <v>468.28139920000001</v>
      </c>
      <c r="AP363">
        <v>476.66649460000002</v>
      </c>
      <c r="AQ363">
        <v>484.42649019999999</v>
      </c>
      <c r="AR363">
        <v>491.34013290000001</v>
      </c>
      <c r="AS363">
        <v>498.89463549999999</v>
      </c>
      <c r="AT363">
        <v>506.64063440000001</v>
      </c>
      <c r="AU363">
        <v>514.45883739999999</v>
      </c>
      <c r="AV363">
        <v>522.44713390000004</v>
      </c>
    </row>
    <row r="364" spans="1:48" x14ac:dyDescent="0.25">
      <c r="A364" s="29" t="s">
        <v>656</v>
      </c>
      <c r="B364">
        <v>458.169768355504</v>
      </c>
      <c r="C364">
        <v>465.52583218566201</v>
      </c>
      <c r="D364">
        <v>473.13224969999999</v>
      </c>
      <c r="E364">
        <v>481.9453049</v>
      </c>
      <c r="F364">
        <v>451.63352520000001</v>
      </c>
      <c r="G364">
        <v>391.3531352</v>
      </c>
      <c r="H364">
        <v>395.47343389999997</v>
      </c>
      <c r="I364">
        <v>440.78217069999999</v>
      </c>
      <c r="J364">
        <v>408.88424329999998</v>
      </c>
      <c r="K364">
        <v>394.2660037</v>
      </c>
      <c r="L364">
        <v>401.17866309999999</v>
      </c>
      <c r="M364">
        <v>399.54976110000001</v>
      </c>
      <c r="N364">
        <v>393.06163579999998</v>
      </c>
      <c r="O364">
        <v>388.23526090000001</v>
      </c>
      <c r="P364">
        <v>374.17991510000002</v>
      </c>
      <c r="Q364">
        <v>359.48044169999997</v>
      </c>
      <c r="R364">
        <v>347.03979279999999</v>
      </c>
      <c r="S364">
        <v>352.68200460000003</v>
      </c>
      <c r="T364">
        <v>353.57596969999997</v>
      </c>
      <c r="U364">
        <v>359.94237950000002</v>
      </c>
      <c r="V364">
        <v>380.93524589999998</v>
      </c>
      <c r="W364">
        <v>403.4818338</v>
      </c>
      <c r="X364">
        <v>434.24330700000002</v>
      </c>
      <c r="Y364">
        <v>475.4584759</v>
      </c>
      <c r="Z364">
        <v>525.65461400000004</v>
      </c>
      <c r="AA364">
        <v>585.69870249999997</v>
      </c>
      <c r="AB364">
        <v>658.04351150000002</v>
      </c>
      <c r="AC364">
        <v>660.9477971</v>
      </c>
      <c r="AD364">
        <v>665.83667639999999</v>
      </c>
      <c r="AE364">
        <v>670.91594740000005</v>
      </c>
      <c r="AF364">
        <v>675.67412100000001</v>
      </c>
      <c r="AG364">
        <v>681.31886499999996</v>
      </c>
      <c r="AH364">
        <v>688.2160159</v>
      </c>
      <c r="AI364">
        <v>695.30089629999998</v>
      </c>
      <c r="AJ364">
        <v>702.34907329999999</v>
      </c>
      <c r="AK364">
        <v>708.7973733</v>
      </c>
      <c r="AL364">
        <v>714.51103179999996</v>
      </c>
      <c r="AM364">
        <v>722.04881680000005</v>
      </c>
      <c r="AN364">
        <v>729.62781310000003</v>
      </c>
      <c r="AO364">
        <v>737.30130629999996</v>
      </c>
      <c r="AP364">
        <v>745.41857600000003</v>
      </c>
      <c r="AQ364">
        <v>753.40423450000003</v>
      </c>
      <c r="AR364">
        <v>758.60497439999995</v>
      </c>
      <c r="AS364">
        <v>763.76258329999996</v>
      </c>
      <c r="AT364">
        <v>769.07120750000001</v>
      </c>
      <c r="AU364">
        <v>774.41801480000004</v>
      </c>
      <c r="AV364">
        <v>779.88568759999998</v>
      </c>
    </row>
    <row r="365" spans="1:48" x14ac:dyDescent="0.25">
      <c r="A365" s="29" t="s">
        <v>657</v>
      </c>
      <c r="B365">
        <v>1112.97476499043</v>
      </c>
      <c r="C365">
        <v>1130.84393484424</v>
      </c>
      <c r="D365">
        <v>1151.7194239999999</v>
      </c>
      <c r="E365">
        <v>1172.2321919999999</v>
      </c>
      <c r="F365">
        <v>1096.242338</v>
      </c>
      <c r="G365">
        <v>953.20729180000001</v>
      </c>
      <c r="H365">
        <v>954.03069089999997</v>
      </c>
      <c r="I365">
        <v>1063.0081620000001</v>
      </c>
      <c r="J365">
        <v>977.71421009999995</v>
      </c>
      <c r="K365">
        <v>940.71216440000001</v>
      </c>
      <c r="L365">
        <v>957.42551820000006</v>
      </c>
      <c r="M365">
        <v>953.33108809999999</v>
      </c>
      <c r="N365">
        <v>940.94130270000005</v>
      </c>
      <c r="O365">
        <v>928.66505719999998</v>
      </c>
      <c r="P365">
        <v>891.72735620000003</v>
      </c>
      <c r="Q365">
        <v>857.79246169999999</v>
      </c>
      <c r="R365">
        <v>827.88196040000003</v>
      </c>
      <c r="S365">
        <v>846.47926700000005</v>
      </c>
      <c r="T365">
        <v>840.56742429999997</v>
      </c>
      <c r="U365">
        <v>858.16538160000005</v>
      </c>
      <c r="V365">
        <v>830.18799950000005</v>
      </c>
      <c r="W365">
        <v>800.21822340000006</v>
      </c>
      <c r="X365">
        <v>777.05689059999997</v>
      </c>
      <c r="Y365">
        <v>763.57361990000004</v>
      </c>
      <c r="Z365">
        <v>752.09556620000001</v>
      </c>
      <c r="AA365">
        <v>740.52173779999998</v>
      </c>
      <c r="AB365">
        <v>731.7210321</v>
      </c>
      <c r="AC365">
        <v>736.61800770000002</v>
      </c>
      <c r="AD365">
        <v>740.68501040000001</v>
      </c>
      <c r="AE365">
        <v>744.81043409999995</v>
      </c>
      <c r="AF365">
        <v>748.77387650000003</v>
      </c>
      <c r="AG365">
        <v>754.94058840000002</v>
      </c>
      <c r="AH365">
        <v>763.0071375</v>
      </c>
      <c r="AI365">
        <v>770.01021830000002</v>
      </c>
      <c r="AJ365">
        <v>778.05210460000001</v>
      </c>
      <c r="AK365">
        <v>785.79130650000002</v>
      </c>
      <c r="AL365">
        <v>793.66748529999995</v>
      </c>
      <c r="AM365">
        <v>804.30518719999998</v>
      </c>
      <c r="AN365">
        <v>812.93661269999996</v>
      </c>
      <c r="AO365">
        <v>821.78474059999996</v>
      </c>
      <c r="AP365">
        <v>832.28043500000001</v>
      </c>
      <c r="AQ365">
        <v>841.72444610000002</v>
      </c>
      <c r="AR365">
        <v>847.24999190000005</v>
      </c>
      <c r="AS365">
        <v>854.69677920000004</v>
      </c>
      <c r="AT365">
        <v>862.29000729999996</v>
      </c>
      <c r="AU365">
        <v>870.08058630000005</v>
      </c>
      <c r="AV365">
        <v>879.30534590000002</v>
      </c>
    </row>
    <row r="366" spans="1:48" x14ac:dyDescent="0.25">
      <c r="A366" s="29" t="s">
        <v>658</v>
      </c>
      <c r="B366">
        <v>1265.05225681244</v>
      </c>
      <c r="C366">
        <v>1285.3630799883099</v>
      </c>
      <c r="D366">
        <v>1306.1246759999999</v>
      </c>
      <c r="E366">
        <v>1319.6881060000001</v>
      </c>
      <c r="F366">
        <v>1267.4166520000001</v>
      </c>
      <c r="G366">
        <v>1132.8065220000001</v>
      </c>
      <c r="H366">
        <v>1179.147463</v>
      </c>
      <c r="I366">
        <v>1139.140795</v>
      </c>
      <c r="J366">
        <v>1076.9353410000001</v>
      </c>
      <c r="K366">
        <v>1069.8371159999999</v>
      </c>
      <c r="L366">
        <v>1055.653554</v>
      </c>
      <c r="M366">
        <v>1062.006715</v>
      </c>
      <c r="N366">
        <v>1018.284073</v>
      </c>
      <c r="O366">
        <v>984.46356969999999</v>
      </c>
      <c r="P366">
        <v>954.29067569999995</v>
      </c>
      <c r="Q366">
        <v>911.22163999999998</v>
      </c>
      <c r="R366">
        <v>893.5291287</v>
      </c>
      <c r="S366">
        <v>912.95172349999996</v>
      </c>
      <c r="T366">
        <v>917.68739410000001</v>
      </c>
      <c r="U366">
        <v>935.26317210000002</v>
      </c>
      <c r="V366">
        <v>984.63979459999996</v>
      </c>
      <c r="W366">
        <v>1034.5521209999999</v>
      </c>
      <c r="X366">
        <v>1093.579943</v>
      </c>
      <c r="Y366">
        <v>1171.2351200000001</v>
      </c>
      <c r="Z366">
        <v>1263.3091890000001</v>
      </c>
      <c r="AA366">
        <v>1371.7748819999999</v>
      </c>
      <c r="AB366">
        <v>1502.390568</v>
      </c>
      <c r="AC366">
        <v>1513.468057</v>
      </c>
      <c r="AD366">
        <v>1527.927762</v>
      </c>
      <c r="AE366">
        <v>1543.0577989999999</v>
      </c>
      <c r="AF366">
        <v>1558.540612</v>
      </c>
      <c r="AG366">
        <v>1576.014197</v>
      </c>
      <c r="AH366">
        <v>1596.691814</v>
      </c>
      <c r="AI366">
        <v>1617.9713899999999</v>
      </c>
      <c r="AJ366">
        <v>1639.5656750000001</v>
      </c>
      <c r="AK366">
        <v>1661.7269269999999</v>
      </c>
      <c r="AL366">
        <v>1683.0196060000001</v>
      </c>
      <c r="AM366">
        <v>1706.896219</v>
      </c>
      <c r="AN366">
        <v>1731.354666</v>
      </c>
      <c r="AO366">
        <v>1755.8294080000001</v>
      </c>
      <c r="AP366">
        <v>1780.968026</v>
      </c>
      <c r="AQ366">
        <v>1805.107794</v>
      </c>
      <c r="AR366">
        <v>1827.1411680000001</v>
      </c>
      <c r="AS366">
        <v>1849.559714</v>
      </c>
      <c r="AT366">
        <v>1872.632881</v>
      </c>
      <c r="AU366">
        <v>1896.0962159999999</v>
      </c>
      <c r="AV366">
        <v>1920.0127070000001</v>
      </c>
    </row>
    <row r="367" spans="1:48" x14ac:dyDescent="0.25">
      <c r="A367" s="29" t="s">
        <v>659</v>
      </c>
      <c r="B367">
        <v>1044.2008674148601</v>
      </c>
      <c r="C367">
        <v>1060.9658500975499</v>
      </c>
      <c r="D367">
        <v>1079.960771</v>
      </c>
      <c r="E367">
        <v>1093.530385</v>
      </c>
      <c r="F367">
        <v>1104.8210280000001</v>
      </c>
      <c r="G367">
        <v>1028.424176</v>
      </c>
      <c r="H367">
        <v>1067.028892</v>
      </c>
      <c r="I367">
        <v>1083.8436810000001</v>
      </c>
      <c r="J367">
        <v>1061.031459</v>
      </c>
      <c r="K367">
        <v>1060.692714</v>
      </c>
      <c r="L367">
        <v>1062.5057589999999</v>
      </c>
      <c r="M367">
        <v>1093.4320070000001</v>
      </c>
      <c r="N367">
        <v>1086.544388</v>
      </c>
      <c r="O367">
        <v>1079.1300269999999</v>
      </c>
      <c r="P367">
        <v>1056.3450089999999</v>
      </c>
      <c r="Q367">
        <v>1049.317736</v>
      </c>
      <c r="R367">
        <v>1028.3916730000001</v>
      </c>
      <c r="S367">
        <v>1055.6019289999999</v>
      </c>
      <c r="T367">
        <v>1059.341328</v>
      </c>
      <c r="U367">
        <v>1079.8878970000001</v>
      </c>
      <c r="V367">
        <v>1079.8135810000001</v>
      </c>
      <c r="W367">
        <v>1076.354797</v>
      </c>
      <c r="X367">
        <v>1075.1057969999999</v>
      </c>
      <c r="Y367">
        <v>1087.089931</v>
      </c>
      <c r="Z367">
        <v>1105.1993090000001</v>
      </c>
      <c r="AA367">
        <v>1128.561177</v>
      </c>
      <c r="AB367">
        <v>1159.219501</v>
      </c>
      <c r="AC367">
        <v>1170.9865259999999</v>
      </c>
      <c r="AD367">
        <v>1186.47487</v>
      </c>
      <c r="AE367">
        <v>1202.8320960000001</v>
      </c>
      <c r="AF367">
        <v>1219.592707</v>
      </c>
      <c r="AG367">
        <v>1238.309904</v>
      </c>
      <c r="AH367">
        <v>1259.515112</v>
      </c>
      <c r="AI367">
        <v>1281.3515649999999</v>
      </c>
      <c r="AJ367">
        <v>1303.52793</v>
      </c>
      <c r="AK367">
        <v>1325.514797</v>
      </c>
      <c r="AL367">
        <v>1346.408901</v>
      </c>
      <c r="AM367">
        <v>1370.8557149999999</v>
      </c>
      <c r="AN367">
        <v>1396.4766090000001</v>
      </c>
      <c r="AO367">
        <v>1422.7634519999999</v>
      </c>
      <c r="AP367">
        <v>1450.5844179999999</v>
      </c>
      <c r="AQ367">
        <v>1478.76928</v>
      </c>
      <c r="AR367">
        <v>1504.1835430000001</v>
      </c>
      <c r="AS367">
        <v>1529.5013750000001</v>
      </c>
      <c r="AT367">
        <v>1555.1957170000001</v>
      </c>
      <c r="AU367">
        <v>1581.122392</v>
      </c>
      <c r="AV367">
        <v>1607.3300429999999</v>
      </c>
    </row>
    <row r="368" spans="1:48" x14ac:dyDescent="0.25">
      <c r="A368" s="29" t="s">
        <v>660</v>
      </c>
      <c r="B368">
        <v>7936.1203216419499</v>
      </c>
      <c r="C368">
        <v>8063.5373004167604</v>
      </c>
      <c r="D368">
        <v>8198.3452589999997</v>
      </c>
      <c r="E368">
        <v>8304.446688</v>
      </c>
      <c r="F368">
        <v>8393.946199</v>
      </c>
      <c r="G368">
        <v>7885.1953050000002</v>
      </c>
      <c r="H368">
        <v>8249.1718249999994</v>
      </c>
      <c r="I368">
        <v>8412.1554450000003</v>
      </c>
      <c r="J368">
        <v>8329.7265439999901</v>
      </c>
      <c r="K368">
        <v>8382.5657050000009</v>
      </c>
      <c r="L368">
        <v>8474.2643110000008</v>
      </c>
      <c r="M368">
        <v>8818.432116</v>
      </c>
      <c r="N368">
        <v>8854.2461750000002</v>
      </c>
      <c r="O368">
        <v>8935.3400779999902</v>
      </c>
      <c r="P368">
        <v>8871.2305950000009</v>
      </c>
      <c r="Q368">
        <v>9005.8304279999902</v>
      </c>
      <c r="R368">
        <v>8962.9298400000007</v>
      </c>
      <c r="S368">
        <v>9009.2239339999996</v>
      </c>
      <c r="T368">
        <v>9096.3868650000004</v>
      </c>
      <c r="U368">
        <v>9269.2472720000005</v>
      </c>
      <c r="V368">
        <v>9333.3980080000001</v>
      </c>
      <c r="W368">
        <v>9352.75485999999</v>
      </c>
      <c r="X368">
        <v>9388.988464</v>
      </c>
      <c r="Y368">
        <v>9457.1912570000004</v>
      </c>
      <c r="Z368">
        <v>9573.4157369999903</v>
      </c>
      <c r="AA368">
        <v>9711.8356729999996</v>
      </c>
      <c r="AB368">
        <v>9882.1144679999998</v>
      </c>
      <c r="AC368">
        <v>9938.4571670000005</v>
      </c>
      <c r="AD368">
        <v>10014.79298</v>
      </c>
      <c r="AE368">
        <v>10101.6188</v>
      </c>
      <c r="AF368">
        <v>10196.350909999999</v>
      </c>
      <c r="AG368">
        <v>10304.518529999999</v>
      </c>
      <c r="AH368">
        <v>10427.66439</v>
      </c>
      <c r="AI368">
        <v>10561.45804</v>
      </c>
      <c r="AJ368">
        <v>10700.227290000001</v>
      </c>
      <c r="AK368">
        <v>10845.921249999999</v>
      </c>
      <c r="AL368">
        <v>10992.555909999999</v>
      </c>
      <c r="AM368">
        <v>11145.2533</v>
      </c>
      <c r="AN368">
        <v>11306.775820000001</v>
      </c>
      <c r="AO368">
        <v>11473.761490000001</v>
      </c>
      <c r="AP368">
        <v>11645.16879</v>
      </c>
      <c r="AQ368">
        <v>11819.008229999999</v>
      </c>
      <c r="AR368">
        <v>11987.090249999999</v>
      </c>
      <c r="AS368">
        <v>12155.236870000001</v>
      </c>
      <c r="AT368">
        <v>12326.02664</v>
      </c>
      <c r="AU368">
        <v>12498.527330000001</v>
      </c>
      <c r="AV368">
        <v>12672.86017</v>
      </c>
    </row>
    <row r="369" spans="1:48" x14ac:dyDescent="0.25">
      <c r="A369" s="29" t="s">
        <v>661</v>
      </c>
      <c r="B369">
        <v>626.714249737866</v>
      </c>
      <c r="C369">
        <v>636.77634973387603</v>
      </c>
      <c r="D369">
        <v>649.19456730000002</v>
      </c>
      <c r="E369">
        <v>676.07059909999998</v>
      </c>
      <c r="F369">
        <v>658.84544430000005</v>
      </c>
      <c r="G369">
        <v>569.10044200000004</v>
      </c>
      <c r="H369">
        <v>600.52305120000005</v>
      </c>
      <c r="I369">
        <v>618.11843180000005</v>
      </c>
      <c r="J369">
        <v>586.34433139999999</v>
      </c>
      <c r="K369">
        <v>556.85728070000005</v>
      </c>
      <c r="L369">
        <v>547.1294431</v>
      </c>
      <c r="M369">
        <v>569.98166639999999</v>
      </c>
      <c r="N369">
        <v>525.76134049999996</v>
      </c>
      <c r="O369">
        <v>495.66593649999999</v>
      </c>
      <c r="P369">
        <v>460.57874329999999</v>
      </c>
      <c r="Q369">
        <v>423.67884350000003</v>
      </c>
      <c r="R369">
        <v>400.06501509999998</v>
      </c>
      <c r="S369">
        <v>410.87580939999998</v>
      </c>
      <c r="T369">
        <v>412.8265068</v>
      </c>
      <c r="U369">
        <v>423.22992749999997</v>
      </c>
      <c r="V369">
        <v>411.04724679999998</v>
      </c>
      <c r="W369">
        <v>395.32061479999999</v>
      </c>
      <c r="X369">
        <v>382.0562185</v>
      </c>
      <c r="Y369">
        <v>375.36156410000001</v>
      </c>
      <c r="Z369">
        <v>371.42199499999998</v>
      </c>
      <c r="AA369">
        <v>369.47898509999999</v>
      </c>
      <c r="AB369">
        <v>369.69780400000002</v>
      </c>
      <c r="AC369">
        <v>369.30111410000001</v>
      </c>
      <c r="AD369">
        <v>371.23149719999998</v>
      </c>
      <c r="AE369">
        <v>373.66913940000001</v>
      </c>
      <c r="AF369">
        <v>376.23636470000002</v>
      </c>
      <c r="AG369">
        <v>379.73252739999998</v>
      </c>
      <c r="AH369">
        <v>384.17276500000003</v>
      </c>
      <c r="AI369">
        <v>388.53468229999999</v>
      </c>
      <c r="AJ369">
        <v>392.93393170000002</v>
      </c>
      <c r="AK369">
        <v>397.51493240000002</v>
      </c>
      <c r="AL369">
        <v>401.73173539999999</v>
      </c>
      <c r="AM369">
        <v>406.7196371</v>
      </c>
      <c r="AN369">
        <v>411.6150189</v>
      </c>
      <c r="AO369">
        <v>416.4914976</v>
      </c>
      <c r="AP369">
        <v>421.66863389999997</v>
      </c>
      <c r="AQ369">
        <v>426.55475519999999</v>
      </c>
      <c r="AR369">
        <v>430.50127099999997</v>
      </c>
      <c r="AS369">
        <v>434.62483520000001</v>
      </c>
      <c r="AT369">
        <v>438.87754849999999</v>
      </c>
      <c r="AU369">
        <v>443.1649936</v>
      </c>
      <c r="AV369">
        <v>447.58508130000001</v>
      </c>
    </row>
    <row r="370" spans="1:48" x14ac:dyDescent="0.25">
      <c r="A370" s="29" t="s">
        <v>449</v>
      </c>
      <c r="B370">
        <v>1189.4978341238</v>
      </c>
      <c r="C370">
        <v>1208.5956066046299</v>
      </c>
      <c r="D370">
        <v>1231.0261009999999</v>
      </c>
      <c r="E370">
        <v>1237.6759179999999</v>
      </c>
      <c r="F370">
        <v>1143.6468689999999</v>
      </c>
      <c r="G370">
        <v>927.78643699999998</v>
      </c>
      <c r="H370">
        <v>1011.312154</v>
      </c>
      <c r="I370">
        <v>1035.612404</v>
      </c>
      <c r="J370">
        <v>979.47170749999998</v>
      </c>
      <c r="K370">
        <v>976.7825014</v>
      </c>
      <c r="L370">
        <v>983.22156429999995</v>
      </c>
      <c r="M370">
        <v>992.94203660000005</v>
      </c>
      <c r="N370">
        <v>939.22000160000005</v>
      </c>
      <c r="O370">
        <v>955.67517889999999</v>
      </c>
      <c r="P370">
        <v>936.94978590000005</v>
      </c>
      <c r="Q370">
        <v>888.72224679999999</v>
      </c>
      <c r="R370">
        <v>864.54243970000005</v>
      </c>
      <c r="S370">
        <v>895.20865779999997</v>
      </c>
      <c r="T370">
        <v>894.82751819999999</v>
      </c>
      <c r="U370">
        <v>911.01115470000002</v>
      </c>
      <c r="V370">
        <v>906.99269179999999</v>
      </c>
      <c r="W370">
        <v>897.08262509999997</v>
      </c>
      <c r="X370">
        <v>886.59002109999994</v>
      </c>
      <c r="Y370">
        <v>886.11854730000005</v>
      </c>
      <c r="Z370">
        <v>887.09310430000005</v>
      </c>
      <c r="AA370">
        <v>888.45519560000002</v>
      </c>
      <c r="AB370">
        <v>891.19127049999997</v>
      </c>
      <c r="AC370">
        <v>892.69809880000003</v>
      </c>
      <c r="AD370">
        <v>895.7525991</v>
      </c>
      <c r="AE370">
        <v>899.0536323</v>
      </c>
      <c r="AF370">
        <v>902.48206800000003</v>
      </c>
      <c r="AG370">
        <v>907.27974689999996</v>
      </c>
      <c r="AH370">
        <v>913.74934610000003</v>
      </c>
      <c r="AI370">
        <v>919.79096630000004</v>
      </c>
      <c r="AJ370">
        <v>926.03718430000004</v>
      </c>
      <c r="AK370">
        <v>932.30782090000002</v>
      </c>
      <c r="AL370">
        <v>937.84806390000006</v>
      </c>
      <c r="AM370">
        <v>943.80451389999996</v>
      </c>
      <c r="AN370">
        <v>949.23137210000004</v>
      </c>
      <c r="AO370">
        <v>954.13834420000001</v>
      </c>
      <c r="AP370">
        <v>959.05015760000003</v>
      </c>
      <c r="AQ370">
        <v>962.60348320000003</v>
      </c>
      <c r="AR370">
        <v>965.97833109999999</v>
      </c>
      <c r="AS370">
        <v>969.68236950000005</v>
      </c>
      <c r="AT370">
        <v>973.27889849999997</v>
      </c>
      <c r="AU370">
        <v>976.67227009999999</v>
      </c>
      <c r="AV370">
        <v>980.05745420000005</v>
      </c>
    </row>
    <row r="371" spans="1:48" x14ac:dyDescent="0.25">
      <c r="A371" s="29" t="s">
        <v>450</v>
      </c>
      <c r="B371">
        <v>349.68136654616598</v>
      </c>
      <c r="C371">
        <v>355.295613993708</v>
      </c>
      <c r="D371">
        <v>364.37848070000001</v>
      </c>
      <c r="E371">
        <v>366.8190725</v>
      </c>
      <c r="F371">
        <v>347.36705419999998</v>
      </c>
      <c r="G371">
        <v>292.89310999999998</v>
      </c>
      <c r="H371">
        <v>320.7979545</v>
      </c>
      <c r="I371">
        <v>324.57133429999999</v>
      </c>
      <c r="J371">
        <v>309.9884361</v>
      </c>
      <c r="K371">
        <v>304.04178880000001</v>
      </c>
      <c r="L371">
        <v>309.55122740000002</v>
      </c>
      <c r="M371">
        <v>311.16834069999999</v>
      </c>
      <c r="N371">
        <v>270.04773669999997</v>
      </c>
      <c r="O371">
        <v>251.61675729999999</v>
      </c>
      <c r="P371">
        <v>226.25544300000001</v>
      </c>
      <c r="Q371">
        <v>203.28739250000001</v>
      </c>
      <c r="R371">
        <v>189.52570069999999</v>
      </c>
      <c r="S371">
        <v>198.3015499</v>
      </c>
      <c r="T371">
        <v>199.1063135</v>
      </c>
      <c r="U371">
        <v>205.45914569999999</v>
      </c>
      <c r="V371">
        <v>202.3190051</v>
      </c>
      <c r="W371">
        <v>197.19650340000001</v>
      </c>
      <c r="X371">
        <v>191.8336042</v>
      </c>
      <c r="Y371">
        <v>191.3018323</v>
      </c>
      <c r="Z371">
        <v>192.8140137</v>
      </c>
      <c r="AA371">
        <v>196.05966810000001</v>
      </c>
      <c r="AB371">
        <v>201.15233090000001</v>
      </c>
      <c r="AC371">
        <v>201.1053374</v>
      </c>
      <c r="AD371">
        <v>202.66029929999999</v>
      </c>
      <c r="AE371">
        <v>204.54890510000001</v>
      </c>
      <c r="AF371">
        <v>206.49688180000001</v>
      </c>
      <c r="AG371">
        <v>209.097917</v>
      </c>
      <c r="AH371">
        <v>212.28266540000001</v>
      </c>
      <c r="AI371">
        <v>215.22036320000001</v>
      </c>
      <c r="AJ371">
        <v>218.17528340000001</v>
      </c>
      <c r="AK371">
        <v>221.0325205</v>
      </c>
      <c r="AL371">
        <v>223.58721080000001</v>
      </c>
      <c r="AM371">
        <v>226.80042349999999</v>
      </c>
      <c r="AN371">
        <v>230.17770139999999</v>
      </c>
      <c r="AO371">
        <v>233.45709729999999</v>
      </c>
      <c r="AP371">
        <v>236.83340509999999</v>
      </c>
      <c r="AQ371">
        <v>239.97079479999999</v>
      </c>
      <c r="AR371">
        <v>242.77332250000001</v>
      </c>
      <c r="AS371">
        <v>245.67144619999999</v>
      </c>
      <c r="AT371">
        <v>248.63854950000001</v>
      </c>
      <c r="AU371">
        <v>251.6101085</v>
      </c>
      <c r="AV371">
        <v>254.6190971</v>
      </c>
    </row>
    <row r="372" spans="1:48" x14ac:dyDescent="0.25">
      <c r="A372" s="29" t="s">
        <v>451</v>
      </c>
      <c r="B372">
        <v>7341.0808106466302</v>
      </c>
      <c r="C372">
        <v>7458.9442376014304</v>
      </c>
      <c r="D372">
        <v>7572.7391639999996</v>
      </c>
      <c r="E372">
        <v>7802.4936090000001</v>
      </c>
      <c r="F372">
        <v>7602.6811760000001</v>
      </c>
      <c r="G372">
        <v>6973.2294849999998</v>
      </c>
      <c r="H372">
        <v>7123.3994480000001</v>
      </c>
      <c r="I372">
        <v>7150.6750819999997</v>
      </c>
      <c r="J372">
        <v>6967.5765110000002</v>
      </c>
      <c r="K372">
        <v>6873.2104170000002</v>
      </c>
      <c r="L372">
        <v>6945.5862219999999</v>
      </c>
      <c r="M372">
        <v>7099.9420220000002</v>
      </c>
      <c r="N372">
        <v>6721.3709419999996</v>
      </c>
      <c r="O372">
        <v>6397.3340589999998</v>
      </c>
      <c r="P372">
        <v>6069.9118749999998</v>
      </c>
      <c r="Q372">
        <v>5894.8787240000001</v>
      </c>
      <c r="R372">
        <v>5673.7286469999999</v>
      </c>
      <c r="S372">
        <v>5867.025251</v>
      </c>
      <c r="T372">
        <v>5905.2532350000001</v>
      </c>
      <c r="U372">
        <v>6056.5856590000003</v>
      </c>
      <c r="V372">
        <v>5930.5614660000001</v>
      </c>
      <c r="W372">
        <v>5748.3778810000003</v>
      </c>
      <c r="X372">
        <v>5575.1600870000002</v>
      </c>
      <c r="Y372">
        <v>5480.9640849999996</v>
      </c>
      <c r="Z372">
        <v>5405.2573929999999</v>
      </c>
      <c r="AA372">
        <v>5337.7785389999999</v>
      </c>
      <c r="AB372">
        <v>5282.9277410000004</v>
      </c>
      <c r="AC372">
        <v>5322.9570519999997</v>
      </c>
      <c r="AD372">
        <v>5382.1048339999998</v>
      </c>
      <c r="AE372">
        <v>5446.4068090000001</v>
      </c>
      <c r="AF372">
        <v>5510.0238559999998</v>
      </c>
      <c r="AG372">
        <v>5584.8055139999997</v>
      </c>
      <c r="AH372">
        <v>5678.2692530000004</v>
      </c>
      <c r="AI372">
        <v>5767.2859099999996</v>
      </c>
      <c r="AJ372">
        <v>5855.8236720000004</v>
      </c>
      <c r="AK372">
        <v>5945.049129</v>
      </c>
      <c r="AL372">
        <v>6027.67112</v>
      </c>
      <c r="AM372">
        <v>6131.0569480000004</v>
      </c>
      <c r="AN372">
        <v>6232.3495970000004</v>
      </c>
      <c r="AO372">
        <v>6332.8030829999998</v>
      </c>
      <c r="AP372">
        <v>6434.7501540000003</v>
      </c>
      <c r="AQ372">
        <v>6528.0327390000002</v>
      </c>
      <c r="AR372">
        <v>6608.573445</v>
      </c>
      <c r="AS372">
        <v>6695.9613630000003</v>
      </c>
      <c r="AT372">
        <v>6786.3658610000002</v>
      </c>
      <c r="AU372">
        <v>6878.0460139999996</v>
      </c>
      <c r="AV372">
        <v>6971.3616350000002</v>
      </c>
    </row>
    <row r="373" spans="1:48" x14ac:dyDescent="0.25">
      <c r="A373" s="29" t="s">
        <v>452</v>
      </c>
      <c r="B373">
        <v>4254.29518523757</v>
      </c>
      <c r="C373">
        <v>4322.5992705273302</v>
      </c>
      <c r="D373">
        <v>4403.8155969999998</v>
      </c>
      <c r="E373">
        <v>4690.9063560000004</v>
      </c>
      <c r="F373">
        <v>4650.7893649999996</v>
      </c>
      <c r="G373">
        <v>4306.2769850000004</v>
      </c>
      <c r="H373">
        <v>4283.7973019999999</v>
      </c>
      <c r="I373">
        <v>4340.5944239999999</v>
      </c>
      <c r="J373">
        <v>4213.6541770000003</v>
      </c>
      <c r="K373">
        <v>4227.7050410000002</v>
      </c>
      <c r="L373">
        <v>4225.0954240000001</v>
      </c>
      <c r="M373">
        <v>4285.848258</v>
      </c>
      <c r="N373">
        <v>4471.9704410000004</v>
      </c>
      <c r="O373">
        <v>4650.0384629999999</v>
      </c>
      <c r="P373">
        <v>4682.9574069999999</v>
      </c>
      <c r="Q373">
        <v>4837.1057209999999</v>
      </c>
      <c r="R373">
        <v>4844.4486530000004</v>
      </c>
      <c r="S373">
        <v>5036.1617370000004</v>
      </c>
      <c r="T373">
        <v>5013.404423</v>
      </c>
      <c r="U373">
        <v>5153.7241670000003</v>
      </c>
      <c r="V373">
        <v>5145.3860430000004</v>
      </c>
      <c r="W373">
        <v>5132.2431980000001</v>
      </c>
      <c r="X373">
        <v>5117.4786560000002</v>
      </c>
      <c r="Y373">
        <v>5119.9457329999996</v>
      </c>
      <c r="Z373">
        <v>5105.6448979999996</v>
      </c>
      <c r="AA373">
        <v>5062.2211470000002</v>
      </c>
      <c r="AB373">
        <v>5025.9781999999996</v>
      </c>
      <c r="AC373">
        <v>5077.7415819999997</v>
      </c>
      <c r="AD373">
        <v>5079.256676</v>
      </c>
      <c r="AE373">
        <v>5075.4456620000001</v>
      </c>
      <c r="AF373">
        <v>5070.1656569999996</v>
      </c>
      <c r="AG373">
        <v>5081.3627120000001</v>
      </c>
      <c r="AH373">
        <v>5108.4200920000003</v>
      </c>
      <c r="AI373">
        <v>5119.337528</v>
      </c>
      <c r="AJ373">
        <v>5137.3650280000002</v>
      </c>
      <c r="AK373">
        <v>5157.2956350000004</v>
      </c>
      <c r="AL373">
        <v>5182.2975619999997</v>
      </c>
      <c r="AM373">
        <v>5254.8855080000003</v>
      </c>
      <c r="AN373">
        <v>5295.0854449999997</v>
      </c>
      <c r="AO373">
        <v>5333.5190929999999</v>
      </c>
      <c r="AP373">
        <v>5381.2186119999997</v>
      </c>
      <c r="AQ373">
        <v>5407.5982830000003</v>
      </c>
      <c r="AR373">
        <v>5416.3852859999997</v>
      </c>
      <c r="AS373">
        <v>5456.6549869999999</v>
      </c>
      <c r="AT373">
        <v>5498.4306809999998</v>
      </c>
      <c r="AU373">
        <v>5541.2501659999998</v>
      </c>
      <c r="AV373">
        <v>5602.3434139999999</v>
      </c>
    </row>
    <row r="374" spans="1:48" x14ac:dyDescent="0.25">
      <c r="A374" s="29" t="s">
        <v>453</v>
      </c>
      <c r="B374">
        <v>533.55879540457204</v>
      </c>
      <c r="C374">
        <v>542.12525444927405</v>
      </c>
      <c r="D374">
        <v>552.46093819999999</v>
      </c>
      <c r="E374">
        <v>567.86051759999998</v>
      </c>
      <c r="F374">
        <v>557.15271419999999</v>
      </c>
      <c r="G374">
        <v>518.53429389999997</v>
      </c>
      <c r="H374">
        <v>536.44936959999995</v>
      </c>
      <c r="I374">
        <v>541.63612790000002</v>
      </c>
      <c r="J374">
        <v>535.10152640000001</v>
      </c>
      <c r="K374">
        <v>541.37491650000004</v>
      </c>
      <c r="L374">
        <v>545.44520460000001</v>
      </c>
      <c r="M374">
        <v>547.83245309999995</v>
      </c>
      <c r="N374">
        <v>559.06786550000004</v>
      </c>
      <c r="O374">
        <v>584.69543050000004</v>
      </c>
      <c r="P374">
        <v>583.93276479999997</v>
      </c>
      <c r="Q374">
        <v>599.71356060000005</v>
      </c>
      <c r="R374">
        <v>599.15655219999996</v>
      </c>
      <c r="S374">
        <v>602.71059409999998</v>
      </c>
      <c r="T374">
        <v>606.35921310000003</v>
      </c>
      <c r="U374">
        <v>615.88137600000005</v>
      </c>
      <c r="V374">
        <v>641.60459500000002</v>
      </c>
      <c r="W374">
        <v>658.47173310000005</v>
      </c>
      <c r="X374">
        <v>660.75421749999998</v>
      </c>
      <c r="Y374">
        <v>667.80703649999998</v>
      </c>
      <c r="Z374">
        <v>676.06136279999998</v>
      </c>
      <c r="AA374">
        <v>685.20099119999998</v>
      </c>
      <c r="AB374">
        <v>695.82393999999999</v>
      </c>
      <c r="AC374">
        <v>704.9474414</v>
      </c>
      <c r="AD374">
        <v>713.78930419999995</v>
      </c>
      <c r="AE374">
        <v>722.41507590000003</v>
      </c>
      <c r="AF374">
        <v>730.86636940000005</v>
      </c>
      <c r="AG374">
        <v>739.86304919999998</v>
      </c>
      <c r="AH374">
        <v>749.98842300000001</v>
      </c>
      <c r="AI374">
        <v>759.79354999999998</v>
      </c>
      <c r="AJ374">
        <v>768.72939689999998</v>
      </c>
      <c r="AK374">
        <v>777.77288299999998</v>
      </c>
      <c r="AL374">
        <v>786.17043450000006</v>
      </c>
      <c r="AM374">
        <v>795.81990089999999</v>
      </c>
      <c r="AN374">
        <v>805.47852049999995</v>
      </c>
      <c r="AO374">
        <v>815.19285409999998</v>
      </c>
      <c r="AP374">
        <v>825.04579509999996</v>
      </c>
      <c r="AQ374">
        <v>834.91681879999999</v>
      </c>
      <c r="AR374">
        <v>844.05331109999997</v>
      </c>
      <c r="AS374">
        <v>853.83262479999996</v>
      </c>
      <c r="AT374">
        <v>864.07550460000004</v>
      </c>
      <c r="AU374">
        <v>874.50176160000001</v>
      </c>
      <c r="AV374">
        <v>885.05572170000005</v>
      </c>
    </row>
    <row r="375" spans="1:48" x14ac:dyDescent="0.25">
      <c r="A375" s="29" t="s">
        <v>454</v>
      </c>
      <c r="B375">
        <v>1562.42671534339</v>
      </c>
      <c r="C375">
        <v>1587.5119816394699</v>
      </c>
      <c r="D375">
        <v>1605.104294</v>
      </c>
      <c r="E375">
        <v>1610.307583</v>
      </c>
      <c r="F375">
        <v>1608.452303</v>
      </c>
      <c r="G375">
        <v>1604.870717</v>
      </c>
      <c r="H375">
        <v>1622.9043590000001</v>
      </c>
      <c r="I375">
        <v>1641.4126659999999</v>
      </c>
      <c r="J375">
        <v>1649.6976749999999</v>
      </c>
      <c r="K375">
        <v>1659.3231169999999</v>
      </c>
      <c r="L375">
        <v>1679.3147509999999</v>
      </c>
      <c r="M375">
        <v>1675.0331020000001</v>
      </c>
      <c r="N375">
        <v>1697.1643999999999</v>
      </c>
      <c r="O375">
        <v>1722.806433</v>
      </c>
      <c r="P375">
        <v>1744.2147339999999</v>
      </c>
      <c r="Q375">
        <v>1776.8837920000001</v>
      </c>
      <c r="R375">
        <v>1780.1165370000001</v>
      </c>
      <c r="S375">
        <v>1777.9215449999999</v>
      </c>
      <c r="T375">
        <v>1789.8446389999999</v>
      </c>
      <c r="U375">
        <v>1804.815787</v>
      </c>
      <c r="V375">
        <v>1868.774872</v>
      </c>
      <c r="W375">
        <v>1916.9919480000001</v>
      </c>
      <c r="X375">
        <v>1894.2054900000001</v>
      </c>
      <c r="Y375">
        <v>1880.1225240000001</v>
      </c>
      <c r="Z375">
        <v>1870.4365359999999</v>
      </c>
      <c r="AA375">
        <v>1862.3514</v>
      </c>
      <c r="AB375">
        <v>1854.6682149999999</v>
      </c>
      <c r="AC375">
        <v>1809.5066509999999</v>
      </c>
      <c r="AD375">
        <v>1764.9000719999999</v>
      </c>
      <c r="AE375">
        <v>1719.5178619999999</v>
      </c>
      <c r="AF375">
        <v>1673.93631</v>
      </c>
      <c r="AG375">
        <v>1628.2721770000001</v>
      </c>
      <c r="AH375">
        <v>1580.0371580000001</v>
      </c>
      <c r="AI375">
        <v>1531.572287</v>
      </c>
      <c r="AJ375">
        <v>1481.8544119999999</v>
      </c>
      <c r="AK375">
        <v>1432.3650339999999</v>
      </c>
      <c r="AL375">
        <v>1381.733007</v>
      </c>
      <c r="AM375">
        <v>1346.3838860000001</v>
      </c>
      <c r="AN375">
        <v>1310.532455</v>
      </c>
      <c r="AO375">
        <v>1274.5495410000001</v>
      </c>
      <c r="AP375">
        <v>1238.213064</v>
      </c>
      <c r="AQ375">
        <v>1203.2724410000001</v>
      </c>
      <c r="AR375">
        <v>1187.415076</v>
      </c>
      <c r="AS375">
        <v>1171.2730140000001</v>
      </c>
      <c r="AT375">
        <v>1155.2079550000001</v>
      </c>
      <c r="AU375">
        <v>1138.908017</v>
      </c>
      <c r="AV375">
        <v>1120.4966890000001</v>
      </c>
    </row>
    <row r="376" spans="1:48" x14ac:dyDescent="0.25">
      <c r="A376" s="29" t="s">
        <v>455</v>
      </c>
      <c r="B376">
        <v>6772.67767358117</v>
      </c>
      <c r="C376">
        <v>6881.4152043151798</v>
      </c>
      <c r="D376">
        <v>6998.142304</v>
      </c>
      <c r="E376">
        <v>6996.3097559999997</v>
      </c>
      <c r="F376">
        <v>6895.7647710000001</v>
      </c>
      <c r="G376">
        <v>6681.1830170000003</v>
      </c>
      <c r="H376">
        <v>6667.0913399999999</v>
      </c>
      <c r="I376">
        <v>6664.0386070000004</v>
      </c>
      <c r="J376">
        <v>6617.0495309999997</v>
      </c>
      <c r="K376">
        <v>6532.8340230000003</v>
      </c>
      <c r="L376">
        <v>6502.3102040000003</v>
      </c>
      <c r="M376">
        <v>6461.2175209999996</v>
      </c>
      <c r="N376">
        <v>6475.9167310000003</v>
      </c>
      <c r="O376">
        <v>6526.5702680000004</v>
      </c>
      <c r="P376">
        <v>6464.7876610000003</v>
      </c>
      <c r="Q376">
        <v>6410.639185</v>
      </c>
      <c r="R376">
        <v>6362.2955519999996</v>
      </c>
      <c r="S376">
        <v>6644.8033230000001</v>
      </c>
      <c r="T376">
        <v>6776.5689039999997</v>
      </c>
      <c r="U376">
        <v>6974.7267419999998</v>
      </c>
      <c r="V376">
        <v>7031.207754</v>
      </c>
      <c r="W376">
        <v>7044.4779280000002</v>
      </c>
      <c r="X376">
        <v>7151.1643919999997</v>
      </c>
      <c r="Y376">
        <v>7297.4208749999998</v>
      </c>
      <c r="Z376">
        <v>7448.6462629999996</v>
      </c>
      <c r="AA376">
        <v>7583.8638069999997</v>
      </c>
      <c r="AB376">
        <v>7723.4028159999998</v>
      </c>
      <c r="AC376">
        <v>7899.0229749999999</v>
      </c>
      <c r="AD376">
        <v>8073.7217140000002</v>
      </c>
      <c r="AE376">
        <v>8251.3632730000008</v>
      </c>
      <c r="AF376">
        <v>8432.76008</v>
      </c>
      <c r="AG376">
        <v>8626.1047710000003</v>
      </c>
      <c r="AH376">
        <v>8874.0185860000001</v>
      </c>
      <c r="AI376">
        <v>9127.0724759999903</v>
      </c>
      <c r="AJ376">
        <v>9363.6030410000003</v>
      </c>
      <c r="AK376">
        <v>9637.30893499999</v>
      </c>
      <c r="AL376">
        <v>9886.0967459999902</v>
      </c>
      <c r="AM376">
        <v>10136.460950000001</v>
      </c>
      <c r="AN376">
        <v>10359.45714</v>
      </c>
      <c r="AO376">
        <v>10584.01332</v>
      </c>
      <c r="AP376">
        <v>10820.91596</v>
      </c>
      <c r="AQ376">
        <v>11049.78847</v>
      </c>
      <c r="AR376">
        <v>11194.33481</v>
      </c>
      <c r="AS376">
        <v>11349.91951</v>
      </c>
      <c r="AT376">
        <v>11509.16387</v>
      </c>
      <c r="AU376">
        <v>11670.0155</v>
      </c>
      <c r="AV376">
        <v>11832.392620000001</v>
      </c>
    </row>
    <row r="377" spans="1:48" x14ac:dyDescent="0.25">
      <c r="A377" s="29" t="s">
        <v>456</v>
      </c>
      <c r="B377">
        <v>932.73815410288603</v>
      </c>
      <c r="C377">
        <v>947.71356686971296</v>
      </c>
      <c r="D377">
        <v>973.21835499999997</v>
      </c>
      <c r="E377">
        <v>1114.8040820000001</v>
      </c>
      <c r="F377">
        <v>944.50219040000002</v>
      </c>
      <c r="G377">
        <v>682.88144409999995</v>
      </c>
      <c r="H377">
        <v>813.54212959999995</v>
      </c>
      <c r="I377">
        <v>643.62377189999995</v>
      </c>
      <c r="J377">
        <v>749.58718280000005</v>
      </c>
      <c r="K377">
        <v>675.76200119999999</v>
      </c>
      <c r="L377">
        <v>682.26709640000001</v>
      </c>
      <c r="M377">
        <v>703.97225800000001</v>
      </c>
      <c r="N377">
        <v>643.26919339999995</v>
      </c>
      <c r="O377">
        <v>682.64667610000004</v>
      </c>
      <c r="P377">
        <v>672.45156069999996</v>
      </c>
      <c r="Q377">
        <v>685.06199219999996</v>
      </c>
      <c r="R377">
        <v>684.48990879999997</v>
      </c>
      <c r="S377">
        <v>676.22541709999996</v>
      </c>
      <c r="T377">
        <v>681.31909069999995</v>
      </c>
      <c r="U377">
        <v>692.1150811</v>
      </c>
      <c r="V377">
        <v>698.29216910000002</v>
      </c>
      <c r="W377">
        <v>701.0308076</v>
      </c>
      <c r="X377">
        <v>705.5988668</v>
      </c>
      <c r="Y377">
        <v>711.85572500000001</v>
      </c>
      <c r="Z377">
        <v>718.40399920000004</v>
      </c>
      <c r="AA377">
        <v>706.87425270000006</v>
      </c>
      <c r="AB377">
        <v>693.0757605</v>
      </c>
      <c r="AC377">
        <v>689.86097740000002</v>
      </c>
      <c r="AD377">
        <v>688.00228430000004</v>
      </c>
      <c r="AE377">
        <v>687.39195519999998</v>
      </c>
      <c r="AF377">
        <v>687.93996960000004</v>
      </c>
      <c r="AG377">
        <v>690.13731170000005</v>
      </c>
      <c r="AH377">
        <v>697.93909140000005</v>
      </c>
      <c r="AI377">
        <v>707.79892840000002</v>
      </c>
      <c r="AJ377">
        <v>719.0241767</v>
      </c>
      <c r="AK377">
        <v>732.31398439999998</v>
      </c>
      <c r="AL377">
        <v>747.52829099999997</v>
      </c>
      <c r="AM377">
        <v>759.37617399999999</v>
      </c>
      <c r="AN377">
        <v>769.66051689999995</v>
      </c>
      <c r="AO377">
        <v>780.37077620000002</v>
      </c>
      <c r="AP377">
        <v>792.32427159999997</v>
      </c>
      <c r="AQ377">
        <v>805.79009789999998</v>
      </c>
      <c r="AR377">
        <v>816.44927919999998</v>
      </c>
      <c r="AS377">
        <v>827.82467899999995</v>
      </c>
      <c r="AT377">
        <v>839.61019209999995</v>
      </c>
      <c r="AU377">
        <v>851.79157629999997</v>
      </c>
      <c r="AV377">
        <v>864.49732879999999</v>
      </c>
    </row>
    <row r="378" spans="1:48" x14ac:dyDescent="0.25">
      <c r="A378" s="29" t="s">
        <v>457</v>
      </c>
      <c r="B378">
        <v>2396.7633400053101</v>
      </c>
      <c r="C378">
        <v>2435.2441506841601</v>
      </c>
      <c r="D378">
        <v>2479.7065870000001</v>
      </c>
      <c r="E378">
        <v>2588.3681259999998</v>
      </c>
      <c r="F378">
        <v>2583.2737809999999</v>
      </c>
      <c r="G378">
        <v>2137.2813510000001</v>
      </c>
      <c r="H378">
        <v>2214.82008</v>
      </c>
      <c r="I378">
        <v>2329.4518880000001</v>
      </c>
      <c r="J378">
        <v>2284.2919649999999</v>
      </c>
      <c r="K378">
        <v>2231.9483970000001</v>
      </c>
      <c r="L378">
        <v>2241.083932</v>
      </c>
      <c r="M378">
        <v>2378.3665129999999</v>
      </c>
      <c r="N378">
        <v>2384.6580399999998</v>
      </c>
      <c r="O378">
        <v>2386.742201</v>
      </c>
      <c r="P378">
        <v>2465.0431910000002</v>
      </c>
      <c r="Q378">
        <v>2507.3294770000002</v>
      </c>
      <c r="R378">
        <v>2480.6283570000001</v>
      </c>
      <c r="S378">
        <v>2451.7149250000002</v>
      </c>
      <c r="T378">
        <v>2439.482524</v>
      </c>
      <c r="U378">
        <v>2428.9777880000001</v>
      </c>
      <c r="V378">
        <v>2422.5442159999998</v>
      </c>
      <c r="W378">
        <v>2398.9796489999999</v>
      </c>
      <c r="X378">
        <v>2388.6459359999999</v>
      </c>
      <c r="Y378">
        <v>2385.461174</v>
      </c>
      <c r="Z378">
        <v>2388.8859240000002</v>
      </c>
      <c r="AA378">
        <v>2397.267887</v>
      </c>
      <c r="AB378">
        <v>2407.3659029999999</v>
      </c>
      <c r="AC378">
        <v>2405.4915460000002</v>
      </c>
      <c r="AD378">
        <v>2404.3004879999999</v>
      </c>
      <c r="AE378">
        <v>2403.460709</v>
      </c>
      <c r="AF378">
        <v>2402.9429140000002</v>
      </c>
      <c r="AG378">
        <v>2404.2876700000002</v>
      </c>
      <c r="AH378">
        <v>2410.2914110000002</v>
      </c>
      <c r="AI378">
        <v>2418.0004469999999</v>
      </c>
      <c r="AJ378">
        <v>2424.0367849999998</v>
      </c>
      <c r="AK378">
        <v>2432.7022969999998</v>
      </c>
      <c r="AL378">
        <v>2439.7481979999998</v>
      </c>
      <c r="AM378">
        <v>2449.1503309999998</v>
      </c>
      <c r="AN378">
        <v>2456.367616</v>
      </c>
      <c r="AO378">
        <v>2464.3823560000001</v>
      </c>
      <c r="AP378">
        <v>2473.1358009999999</v>
      </c>
      <c r="AQ378">
        <v>2481.3510230000002</v>
      </c>
      <c r="AR378">
        <v>2485.9283770000002</v>
      </c>
      <c r="AS378">
        <v>2492.5445920000002</v>
      </c>
      <c r="AT378">
        <v>2500.6719440000002</v>
      </c>
      <c r="AU378">
        <v>2510.0183849999999</v>
      </c>
      <c r="AV378">
        <v>2519.8520530000001</v>
      </c>
    </row>
    <row r="379" spans="1:48" x14ac:dyDescent="0.25">
      <c r="A379" s="29" t="s">
        <v>142</v>
      </c>
      <c r="B379">
        <v>27867.9582147734</v>
      </c>
      <c r="C379">
        <v>28315.3872980581</v>
      </c>
      <c r="D379">
        <v>28690.642800000001</v>
      </c>
      <c r="E379">
        <v>29900.64069</v>
      </c>
      <c r="F379">
        <v>29752.937720000002</v>
      </c>
      <c r="G379">
        <v>29087.945019999999</v>
      </c>
      <c r="H379">
        <v>29568.959159999999</v>
      </c>
      <c r="I379">
        <v>29417.782329999998</v>
      </c>
      <c r="J379">
        <v>28888.540590000001</v>
      </c>
      <c r="K379">
        <v>28862.30935</v>
      </c>
      <c r="L379">
        <v>29396.240610000001</v>
      </c>
      <c r="M379">
        <v>30460.024799999999</v>
      </c>
      <c r="N379">
        <v>29332.764070000001</v>
      </c>
      <c r="O379">
        <v>28205.503260000001</v>
      </c>
      <c r="P379">
        <v>27078.2431</v>
      </c>
      <c r="Q379">
        <v>25950.981759999999</v>
      </c>
      <c r="R379">
        <v>24823.720990000002</v>
      </c>
      <c r="S379">
        <v>24823.720969999998</v>
      </c>
      <c r="T379">
        <v>24823.720979999998</v>
      </c>
      <c r="U379">
        <v>24823.720969999998</v>
      </c>
      <c r="V379">
        <v>24040.248060000002</v>
      </c>
      <c r="W379">
        <v>23256.775119999998</v>
      </c>
      <c r="X379">
        <v>22473.302199999998</v>
      </c>
      <c r="Y379">
        <v>21689.829300000001</v>
      </c>
      <c r="Z379">
        <v>20906.356370000001</v>
      </c>
      <c r="AA379">
        <v>20122.883549999999</v>
      </c>
      <c r="AB379">
        <v>19339.41072</v>
      </c>
      <c r="AC379">
        <v>19166.221949999999</v>
      </c>
      <c r="AD379">
        <v>18993.033200000002</v>
      </c>
      <c r="AE379">
        <v>18819.844450000001</v>
      </c>
      <c r="AF379">
        <v>18646.65569</v>
      </c>
      <c r="AG379">
        <v>18473.466939999998</v>
      </c>
      <c r="AH379">
        <v>18300.278180000001</v>
      </c>
      <c r="AI379">
        <v>18127.08943</v>
      </c>
      <c r="AJ379">
        <v>17953.900679999999</v>
      </c>
      <c r="AK379">
        <v>17780.711930000001</v>
      </c>
      <c r="AL379">
        <v>17607.52317</v>
      </c>
      <c r="AM379">
        <v>17434.334429999999</v>
      </c>
      <c r="AN379">
        <v>17261.145659999998</v>
      </c>
      <c r="AO379">
        <v>17087.956920000001</v>
      </c>
      <c r="AP379">
        <v>16914.76816</v>
      </c>
      <c r="AQ379">
        <v>16741.579409999998</v>
      </c>
      <c r="AR379">
        <v>16568.390650000001</v>
      </c>
      <c r="AS379">
        <v>16395.20191</v>
      </c>
      <c r="AT379">
        <v>16222.013150000001</v>
      </c>
      <c r="AU379">
        <v>16048.8244</v>
      </c>
      <c r="AV379">
        <v>15875.63565</v>
      </c>
    </row>
    <row r="380" spans="1:48" x14ac:dyDescent="0.25">
      <c r="A380" s="29" t="s">
        <v>144</v>
      </c>
      <c r="B380">
        <v>6240.0203969263302</v>
      </c>
      <c r="C380">
        <v>6340.2059427907698</v>
      </c>
      <c r="D380">
        <v>6469.6316539999998</v>
      </c>
      <c r="E380">
        <v>6612.9567059999999</v>
      </c>
      <c r="F380">
        <v>6622.7630170000002</v>
      </c>
      <c r="G380">
        <v>6800.0748389999999</v>
      </c>
      <c r="H380">
        <v>6830.1307290000004</v>
      </c>
      <c r="I380">
        <v>6818.8114910000004</v>
      </c>
      <c r="J380">
        <v>6821.3149940000003</v>
      </c>
      <c r="K380">
        <v>6888.0829990000002</v>
      </c>
      <c r="L380">
        <v>6949.0275899999997</v>
      </c>
      <c r="M380">
        <v>7070.6729439999999</v>
      </c>
      <c r="N380">
        <v>6809.0023709999996</v>
      </c>
      <c r="O380">
        <v>6547.331784</v>
      </c>
      <c r="P380">
        <v>6285.6614099999997</v>
      </c>
      <c r="Q380">
        <v>6023.9906620000002</v>
      </c>
      <c r="R380">
        <v>5762.3200690000003</v>
      </c>
      <c r="S380">
        <v>5762.3200630000001</v>
      </c>
      <c r="T380">
        <v>5762.3200649999999</v>
      </c>
      <c r="U380">
        <v>5762.3200630000001</v>
      </c>
      <c r="V380">
        <v>5580.452816</v>
      </c>
      <c r="W380">
        <v>5398.5855689999999</v>
      </c>
      <c r="X380">
        <v>5216.7183199999999</v>
      </c>
      <c r="Y380">
        <v>5034.851087</v>
      </c>
      <c r="Z380">
        <v>4852.9838399999999</v>
      </c>
      <c r="AA380">
        <v>4671.1166199999998</v>
      </c>
      <c r="AB380">
        <v>4489.2493969999996</v>
      </c>
      <c r="AC380">
        <v>4449.0471589999997</v>
      </c>
      <c r="AD380">
        <v>4408.8449250000003</v>
      </c>
      <c r="AE380">
        <v>4368.6426920000004</v>
      </c>
      <c r="AF380">
        <v>4328.440458</v>
      </c>
      <c r="AG380">
        <v>4288.2382250000001</v>
      </c>
      <c r="AH380">
        <v>4248.0359900000003</v>
      </c>
      <c r="AI380">
        <v>4207.8337590000001</v>
      </c>
      <c r="AJ380">
        <v>4167.6315249999998</v>
      </c>
      <c r="AK380">
        <v>4127.4292919999998</v>
      </c>
      <c r="AL380">
        <v>4087.2270579999999</v>
      </c>
      <c r="AM380">
        <v>4047.0248270000002</v>
      </c>
      <c r="AN380">
        <v>4006.8225900000002</v>
      </c>
      <c r="AO380">
        <v>3966.6203580000001</v>
      </c>
      <c r="AP380">
        <v>3926.4181250000001</v>
      </c>
      <c r="AQ380">
        <v>3886.2158920000002</v>
      </c>
      <c r="AR380">
        <v>3846.013657</v>
      </c>
      <c r="AS380">
        <v>3805.8114249999999</v>
      </c>
      <c r="AT380">
        <v>3765.609191</v>
      </c>
      <c r="AU380">
        <v>3725.406958</v>
      </c>
      <c r="AV380">
        <v>3685.2047250000001</v>
      </c>
    </row>
    <row r="381" spans="1:48" x14ac:dyDescent="0.25">
      <c r="A381" s="29" t="s">
        <v>448</v>
      </c>
      <c r="B381">
        <v>7.7491715578097899</v>
      </c>
      <c r="C381">
        <v>7.8735870137109902</v>
      </c>
      <c r="D381">
        <v>7.9966689759999996</v>
      </c>
      <c r="E381">
        <v>7.9536660399999999</v>
      </c>
      <c r="F381">
        <v>7.0400803349999999</v>
      </c>
      <c r="G381">
        <v>6.428284766</v>
      </c>
      <c r="H381">
        <v>6.3181988459999996</v>
      </c>
      <c r="I381">
        <v>5.9733013030000004</v>
      </c>
      <c r="J381">
        <v>5.8049508650000003</v>
      </c>
      <c r="K381">
        <v>5.9836412389999998</v>
      </c>
      <c r="L381">
        <v>5.7188526819999996</v>
      </c>
      <c r="M381">
        <v>5.3497191949999996</v>
      </c>
      <c r="N381">
        <v>4.0660615169999996</v>
      </c>
      <c r="O381">
        <v>3.086422958</v>
      </c>
      <c r="P381">
        <v>2.3992950390000001</v>
      </c>
      <c r="Q381">
        <v>2.3004175870000001</v>
      </c>
      <c r="R381">
        <v>2.0171083689999998</v>
      </c>
      <c r="S381">
        <v>1.896991315</v>
      </c>
      <c r="T381">
        <v>1.907215417</v>
      </c>
      <c r="U381">
        <v>1.946714745</v>
      </c>
      <c r="V381">
        <v>1.960620139</v>
      </c>
      <c r="W381">
        <v>1.9590172720000001</v>
      </c>
      <c r="X381">
        <v>2.0530969589999999</v>
      </c>
      <c r="Y381">
        <v>2.0783138229999998</v>
      </c>
      <c r="Z381">
        <v>2.0840825710000002</v>
      </c>
      <c r="AA381">
        <v>1.960612215</v>
      </c>
      <c r="AB381">
        <v>1.8493390670000001</v>
      </c>
      <c r="AC381">
        <v>1.8188388369999999</v>
      </c>
      <c r="AD381">
        <v>1.794270837</v>
      </c>
      <c r="AE381">
        <v>1.7706195659999999</v>
      </c>
      <c r="AF381">
        <v>1.7606874530000001</v>
      </c>
      <c r="AG381">
        <v>1.7486351529999999</v>
      </c>
      <c r="AH381">
        <v>1.763474215</v>
      </c>
      <c r="AI381">
        <v>1.785242408</v>
      </c>
      <c r="AJ381">
        <v>1.8046351860000001</v>
      </c>
      <c r="AK381">
        <v>1.840259394</v>
      </c>
      <c r="AL381">
        <v>1.886992461</v>
      </c>
      <c r="AM381">
        <v>1.882053653</v>
      </c>
      <c r="AN381">
        <v>1.870049064</v>
      </c>
      <c r="AO381">
        <v>1.858696331</v>
      </c>
      <c r="AP381">
        <v>1.8493109089999999</v>
      </c>
      <c r="AQ381">
        <v>1.8404939389999999</v>
      </c>
      <c r="AR381">
        <v>1.852849918</v>
      </c>
      <c r="AS381">
        <v>1.8706926260000001</v>
      </c>
      <c r="AT381">
        <v>1.8907957849999999</v>
      </c>
      <c r="AU381">
        <v>1.912793111</v>
      </c>
      <c r="AV381">
        <v>1.936499193</v>
      </c>
    </row>
    <row r="382" spans="1:48" x14ac:dyDescent="0.25">
      <c r="A382" s="29" t="s">
        <v>458</v>
      </c>
      <c r="B382">
        <v>38827.769979780198</v>
      </c>
      <c r="C382">
        <v>39451.162386003598</v>
      </c>
      <c r="D382">
        <v>40036.257290000001</v>
      </c>
      <c r="E382">
        <v>40243.183929999999</v>
      </c>
      <c r="F382">
        <v>39326.80932</v>
      </c>
      <c r="G382">
        <v>38475.649120000002</v>
      </c>
      <c r="H382">
        <v>38228.578150000001</v>
      </c>
      <c r="I382">
        <v>37522.207269999999</v>
      </c>
      <c r="J382">
        <v>36554.894549999997</v>
      </c>
      <c r="K382">
        <v>35949.061609999997</v>
      </c>
      <c r="L382">
        <v>35747.59906</v>
      </c>
      <c r="M382">
        <v>35962.763420000003</v>
      </c>
      <c r="N382">
        <v>35410.006520000003</v>
      </c>
      <c r="O382">
        <v>34723.607089999998</v>
      </c>
      <c r="P382">
        <v>33778.149799999999</v>
      </c>
      <c r="Q382">
        <v>33331.927060000002</v>
      </c>
      <c r="R382">
        <v>32053.224969999999</v>
      </c>
      <c r="S382">
        <v>31617.24019</v>
      </c>
      <c r="T382">
        <v>31058.409329999999</v>
      </c>
      <c r="U382">
        <v>30541.517940000002</v>
      </c>
      <c r="V382">
        <v>29219.436460000001</v>
      </c>
      <c r="W382">
        <v>27972.050950000001</v>
      </c>
      <c r="X382">
        <v>26957.80918</v>
      </c>
      <c r="Y382">
        <v>26057.33351</v>
      </c>
      <c r="Z382">
        <v>25219.870360000001</v>
      </c>
      <c r="AA382">
        <v>24284.878649999999</v>
      </c>
      <c r="AB382">
        <v>23391.57087</v>
      </c>
      <c r="AC382">
        <v>22360.62687</v>
      </c>
      <c r="AD382">
        <v>21343.087790000001</v>
      </c>
      <c r="AE382">
        <v>20337.265319999999</v>
      </c>
      <c r="AF382">
        <v>19350.21225</v>
      </c>
      <c r="AG382">
        <v>18366.909759999999</v>
      </c>
      <c r="AH382">
        <v>17349.227749999998</v>
      </c>
      <c r="AI382">
        <v>16298.39143</v>
      </c>
      <c r="AJ382">
        <v>15200.764740000001</v>
      </c>
      <c r="AK382">
        <v>14083.51541</v>
      </c>
      <c r="AL382">
        <v>12873.67973</v>
      </c>
      <c r="AM382">
        <v>12154.76678</v>
      </c>
      <c r="AN382">
        <v>11450.45623</v>
      </c>
      <c r="AO382">
        <v>10789.756100000001</v>
      </c>
      <c r="AP382">
        <v>10140.645350000001</v>
      </c>
      <c r="AQ382">
        <v>9360.1681630000003</v>
      </c>
      <c r="AR382">
        <v>9257.3812930000004</v>
      </c>
      <c r="AS382">
        <v>9210.6393869999902</v>
      </c>
      <c r="AT382">
        <v>9153.9162840000008</v>
      </c>
      <c r="AU382">
        <v>9077.6010999999999</v>
      </c>
      <c r="AV382">
        <v>8978.7707059999902</v>
      </c>
    </row>
    <row r="383" spans="1:48" x14ac:dyDescent="0.25">
      <c r="A383" s="29" t="s">
        <v>459</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row>
    <row r="384" spans="1:48" x14ac:dyDescent="0.25">
      <c r="A384" s="29" t="s">
        <v>460</v>
      </c>
      <c r="B384">
        <v>7720.0611213367702</v>
      </c>
      <c r="C384">
        <v>7844.0091997643603</v>
      </c>
      <c r="D384">
        <v>7989.3643810000003</v>
      </c>
      <c r="E384">
        <v>8155.2730490000004</v>
      </c>
      <c r="F384">
        <v>8320.9219840000005</v>
      </c>
      <c r="G384">
        <v>7963.8719209999999</v>
      </c>
      <c r="H384">
        <v>8080.9147549999998</v>
      </c>
      <c r="I384">
        <v>8278.9155599999995</v>
      </c>
      <c r="J384">
        <v>8383.4678719999902</v>
      </c>
      <c r="K384">
        <v>8353.7578790000007</v>
      </c>
      <c r="L384">
        <v>8293.7267830000001</v>
      </c>
      <c r="M384">
        <v>8128.0364579999996</v>
      </c>
      <c r="N384">
        <v>7721.5182279999999</v>
      </c>
      <c r="O384">
        <v>7529.5756199999996</v>
      </c>
      <c r="P384">
        <v>7466.8098309999996</v>
      </c>
      <c r="Q384">
        <v>7231.1489279999996</v>
      </c>
      <c r="R384">
        <v>6970.8787579999998</v>
      </c>
      <c r="S384">
        <v>6862.56113</v>
      </c>
      <c r="T384">
        <v>6756.7176769999996</v>
      </c>
      <c r="U384">
        <v>6655.4659119999997</v>
      </c>
      <c r="V384">
        <v>6914.3630929999999</v>
      </c>
      <c r="W384">
        <v>7134.7730959999999</v>
      </c>
      <c r="X384">
        <v>7075.2067440000001</v>
      </c>
      <c r="Y384">
        <v>6984.561592</v>
      </c>
      <c r="Z384">
        <v>6894.1600170000002</v>
      </c>
      <c r="AA384">
        <v>6840.5302929999998</v>
      </c>
      <c r="AB384">
        <v>6799.2581099999998</v>
      </c>
      <c r="AC384">
        <v>6678.5151150000002</v>
      </c>
      <c r="AD384">
        <v>6551.4475679999996</v>
      </c>
      <c r="AE384">
        <v>6424.0565239999996</v>
      </c>
      <c r="AF384">
        <v>6070.5016800000003</v>
      </c>
      <c r="AG384">
        <v>5705.9348460000001</v>
      </c>
      <c r="AH384">
        <v>5632.0817580000003</v>
      </c>
      <c r="AI384">
        <v>5591.778061</v>
      </c>
      <c r="AJ384">
        <v>5554.7411849999999</v>
      </c>
      <c r="AK384">
        <v>5540.7988340000002</v>
      </c>
      <c r="AL384">
        <v>5522.8104839999996</v>
      </c>
      <c r="AM384">
        <v>5376.2041980000004</v>
      </c>
      <c r="AN384">
        <v>5213.5683769999996</v>
      </c>
      <c r="AO384">
        <v>5048.1254559999998</v>
      </c>
      <c r="AP384">
        <v>4882.1672920000001</v>
      </c>
      <c r="AQ384">
        <v>4713.2793449999999</v>
      </c>
      <c r="AR384">
        <v>4549.2971710000002</v>
      </c>
      <c r="AS384">
        <v>4386.2651379999998</v>
      </c>
      <c r="AT384">
        <v>4222.2596370000001</v>
      </c>
      <c r="AU384">
        <v>4056.5132990000002</v>
      </c>
      <c r="AV384">
        <v>3889.3580029999998</v>
      </c>
    </row>
    <row r="385" spans="1:48" x14ac:dyDescent="0.25">
      <c r="A385" s="29" t="s">
        <v>461</v>
      </c>
      <c r="B385">
        <v>574.12995038188001</v>
      </c>
      <c r="C385">
        <v>583.34779244285596</v>
      </c>
      <c r="D385">
        <v>594.15765190000002</v>
      </c>
      <c r="E385">
        <v>577.58030770000005</v>
      </c>
      <c r="F385">
        <v>558.35940029999995</v>
      </c>
      <c r="G385">
        <v>506.08518450000003</v>
      </c>
      <c r="H385">
        <v>486.3117838</v>
      </c>
      <c r="I385">
        <v>471.84641260000001</v>
      </c>
      <c r="J385">
        <v>452.5245615</v>
      </c>
      <c r="K385">
        <v>427.07906079999998</v>
      </c>
      <c r="L385">
        <v>401.60498050000001</v>
      </c>
      <c r="M385">
        <v>372.79622039999998</v>
      </c>
      <c r="N385">
        <v>326.79621420000001</v>
      </c>
      <c r="O385">
        <v>289.3040211</v>
      </c>
      <c r="P385">
        <v>255.32472390000001</v>
      </c>
      <c r="Q385">
        <v>214.07507240000001</v>
      </c>
      <c r="R385">
        <v>171.5097164</v>
      </c>
      <c r="S385">
        <v>214.42417800000001</v>
      </c>
      <c r="T385">
        <v>266.19626510000001</v>
      </c>
      <c r="U385">
        <v>319.45162019999998</v>
      </c>
      <c r="V385">
        <v>240.55668080000001</v>
      </c>
      <c r="W385">
        <v>148.18924279999999</v>
      </c>
      <c r="X385">
        <v>110.018523</v>
      </c>
      <c r="Y385">
        <v>76.54160693</v>
      </c>
      <c r="Z385">
        <v>44.189710249999997</v>
      </c>
      <c r="AA385">
        <v>37.671919500000001</v>
      </c>
      <c r="AB385">
        <v>33.104286399999999</v>
      </c>
      <c r="AC385">
        <v>32.363608910000004</v>
      </c>
      <c r="AD385">
        <v>31.99792695</v>
      </c>
      <c r="AE385">
        <v>31.667035219999999</v>
      </c>
      <c r="AF385">
        <v>30.190371389999999</v>
      </c>
      <c r="AG385">
        <v>28.630503569999998</v>
      </c>
      <c r="AH385">
        <v>23.539810020000001</v>
      </c>
      <c r="AI385">
        <v>18.15384332</v>
      </c>
      <c r="AJ385">
        <v>12.76161098</v>
      </c>
      <c r="AK385">
        <v>13.18105606</v>
      </c>
      <c r="AL385">
        <v>14.09474726</v>
      </c>
      <c r="AM385">
        <v>13.81672039</v>
      </c>
      <c r="AN385">
        <v>13.40001185</v>
      </c>
      <c r="AO385">
        <v>12.96396558</v>
      </c>
      <c r="AP385">
        <v>12.523549089999999</v>
      </c>
      <c r="AQ385">
        <v>12.07372906</v>
      </c>
      <c r="AR385">
        <v>12.05753906</v>
      </c>
      <c r="AS385">
        <v>12.087837950000001</v>
      </c>
      <c r="AT385">
        <v>12.12078412</v>
      </c>
      <c r="AU385">
        <v>12.149959750000001</v>
      </c>
      <c r="AV385">
        <v>12.175621720000001</v>
      </c>
    </row>
    <row r="386" spans="1:48" x14ac:dyDescent="0.25">
      <c r="A386" s="29" t="s">
        <v>462</v>
      </c>
      <c r="B386">
        <v>1155.3995324999701</v>
      </c>
      <c r="C386">
        <v>1173.9498457188199</v>
      </c>
      <c r="D386">
        <v>1195.7039910000001</v>
      </c>
      <c r="E386">
        <v>1222.140668</v>
      </c>
      <c r="F386">
        <v>1248.7774429999999</v>
      </c>
      <c r="G386">
        <v>1196.945737</v>
      </c>
      <c r="H386">
        <v>1216.318681</v>
      </c>
      <c r="I386">
        <v>1247.94796</v>
      </c>
      <c r="J386">
        <v>1265.559023</v>
      </c>
      <c r="K386">
        <v>1262.9199169999999</v>
      </c>
      <c r="L386">
        <v>1255.6785540000001</v>
      </c>
      <c r="M386">
        <v>1232.391957</v>
      </c>
      <c r="N386">
        <v>1297.3426460000001</v>
      </c>
      <c r="O386">
        <v>1411.786079</v>
      </c>
      <c r="P386">
        <v>1559.0082259999999</v>
      </c>
      <c r="Q386">
        <v>1677.1297790000001</v>
      </c>
      <c r="R386">
        <v>1792.503461</v>
      </c>
      <c r="S386">
        <v>1729.304954</v>
      </c>
      <c r="T386">
        <v>1643.5595080000001</v>
      </c>
      <c r="U386">
        <v>1556.6876339999999</v>
      </c>
      <c r="V386">
        <v>1698.6247330000001</v>
      </c>
      <c r="W386">
        <v>1843.3305270000001</v>
      </c>
      <c r="X386">
        <v>1794.900275</v>
      </c>
      <c r="Y386">
        <v>1726.2911079999999</v>
      </c>
      <c r="Z386">
        <v>1657.660734</v>
      </c>
      <c r="AA386">
        <v>1600.0294220000001</v>
      </c>
      <c r="AB386">
        <v>1546.0382790000001</v>
      </c>
      <c r="AC386">
        <v>1465.943788</v>
      </c>
      <c r="AD386">
        <v>1383.6842360000001</v>
      </c>
      <c r="AE386">
        <v>1301.292455</v>
      </c>
      <c r="AF386">
        <v>1179.428934</v>
      </c>
      <c r="AG386">
        <v>1060.0545850000001</v>
      </c>
      <c r="AH386">
        <v>872.82464630000004</v>
      </c>
      <c r="AI386">
        <v>681.20167049999998</v>
      </c>
      <c r="AJ386">
        <v>490.19830039999999</v>
      </c>
      <c r="AK386">
        <v>310.06048879999997</v>
      </c>
      <c r="AL386">
        <v>128.96279999999999</v>
      </c>
      <c r="AM386">
        <v>125.51583890000001</v>
      </c>
      <c r="AN386">
        <v>132.989487</v>
      </c>
      <c r="AO386">
        <v>141.59786840000001</v>
      </c>
      <c r="AP386">
        <v>150.31743499999999</v>
      </c>
      <c r="AQ386">
        <v>158.9387662</v>
      </c>
      <c r="AR386">
        <v>166.07775609999999</v>
      </c>
      <c r="AS386">
        <v>173.10242059999999</v>
      </c>
      <c r="AT386">
        <v>180.1096154</v>
      </c>
      <c r="AU386">
        <v>187.07900219999999</v>
      </c>
      <c r="AV386">
        <v>194.01690640000001</v>
      </c>
    </row>
    <row r="387" spans="1:48" x14ac:dyDescent="0.25">
      <c r="A387" s="29" t="s">
        <v>463</v>
      </c>
      <c r="B387">
        <v>1349.5037433876601</v>
      </c>
      <c r="C387">
        <v>1371.1704624971001</v>
      </c>
      <c r="D387">
        <v>1396.579248</v>
      </c>
      <c r="E387">
        <v>1323.0364810000001</v>
      </c>
      <c r="F387">
        <v>1243.0785249999999</v>
      </c>
      <c r="G387">
        <v>1094.767591</v>
      </c>
      <c r="H387">
        <v>1022.1757700000001</v>
      </c>
      <c r="I387">
        <v>963.68132879999996</v>
      </c>
      <c r="J387">
        <v>898.06260469999995</v>
      </c>
      <c r="K387">
        <v>823.59423509999999</v>
      </c>
      <c r="L387">
        <v>752.57977889999995</v>
      </c>
      <c r="M387">
        <v>678.86047659999997</v>
      </c>
      <c r="N387">
        <v>574.44167570000002</v>
      </c>
      <c r="O387">
        <v>485.02784759999997</v>
      </c>
      <c r="P387">
        <v>400.25739929999997</v>
      </c>
      <c r="Q387">
        <v>302.70096180000002</v>
      </c>
      <c r="R387">
        <v>202.51069330000001</v>
      </c>
      <c r="S387">
        <v>186.1722527</v>
      </c>
      <c r="T387">
        <v>176.22075240000001</v>
      </c>
      <c r="U387">
        <v>166.9655726</v>
      </c>
      <c r="V387">
        <v>111.6368839</v>
      </c>
      <c r="W387">
        <v>52.552983429999998</v>
      </c>
      <c r="X387">
        <v>38.317745299999999</v>
      </c>
      <c r="Y387">
        <v>27.082220379999999</v>
      </c>
      <c r="Z387">
        <v>16.29674421</v>
      </c>
      <c r="AA387">
        <v>15.402353339999999</v>
      </c>
      <c r="AB387">
        <v>15.28277411</v>
      </c>
      <c r="AC387">
        <v>12.981286949999999</v>
      </c>
      <c r="AD387">
        <v>10.45582778</v>
      </c>
      <c r="AE387">
        <v>7.8976782830000003</v>
      </c>
      <c r="AF387">
        <v>7.3964084720000001</v>
      </c>
      <c r="AG387">
        <v>7.0766399709999996</v>
      </c>
      <c r="AH387">
        <v>7.0370482799999996</v>
      </c>
      <c r="AI387">
        <v>7.0298817040000001</v>
      </c>
      <c r="AJ387">
        <v>7.0245343780000002</v>
      </c>
      <c r="AK387">
        <v>7.0436007209999998</v>
      </c>
      <c r="AL387">
        <v>7.0561779790000001</v>
      </c>
      <c r="AM387">
        <v>7.0693417969999999</v>
      </c>
      <c r="AN387">
        <v>7.0783093270000004</v>
      </c>
      <c r="AO387">
        <v>7.0843670889999997</v>
      </c>
      <c r="AP387">
        <v>7.0889112839999999</v>
      </c>
      <c r="AQ387">
        <v>7.0881254309999999</v>
      </c>
      <c r="AR387">
        <v>7.1046733529999999</v>
      </c>
      <c r="AS387">
        <v>7.1241477660000001</v>
      </c>
      <c r="AT387">
        <v>7.142706123</v>
      </c>
      <c r="AU387">
        <v>7.1588791150000004</v>
      </c>
      <c r="AV387">
        <v>7.1730542000000002</v>
      </c>
    </row>
    <row r="388" spans="1:48" x14ac:dyDescent="0.25">
      <c r="A388" s="29" t="s">
        <v>464</v>
      </c>
      <c r="B388">
        <v>85.537882597362298</v>
      </c>
      <c r="C388">
        <v>86.9112209704751</v>
      </c>
      <c r="D388">
        <v>88.521748950000003</v>
      </c>
      <c r="E388">
        <v>174.9983178</v>
      </c>
      <c r="F388">
        <v>272.5631242</v>
      </c>
      <c r="G388">
        <v>344.26070370000002</v>
      </c>
      <c r="H388">
        <v>424.66464389999999</v>
      </c>
      <c r="I388">
        <v>501.5635527</v>
      </c>
      <c r="J388">
        <v>562.81729329999996</v>
      </c>
      <c r="K388">
        <v>600.95187109999995</v>
      </c>
      <c r="L388">
        <v>618.95291150000003</v>
      </c>
      <c r="M388">
        <v>607.27814039999998</v>
      </c>
      <c r="N388">
        <v>642.83664499999998</v>
      </c>
      <c r="O388">
        <v>703.27439030000005</v>
      </c>
      <c r="P388">
        <v>780.21686020000004</v>
      </c>
      <c r="Q388">
        <v>842.71728159999998</v>
      </c>
      <c r="R388">
        <v>903.87466419999998</v>
      </c>
      <c r="S388">
        <v>950.03820829999995</v>
      </c>
      <c r="T388">
        <v>992.84904600000004</v>
      </c>
      <c r="U388">
        <v>1036.016165</v>
      </c>
      <c r="V388">
        <v>1104.442839</v>
      </c>
      <c r="W388">
        <v>1162.6709330000001</v>
      </c>
      <c r="X388">
        <v>1228.10698</v>
      </c>
      <c r="Y388">
        <v>1292.2797559999999</v>
      </c>
      <c r="Z388">
        <v>1355.1082080000001</v>
      </c>
      <c r="AA388">
        <v>1421.3396729999999</v>
      </c>
      <c r="AB388">
        <v>1488.9328949999999</v>
      </c>
      <c r="AC388">
        <v>1664.0823949999999</v>
      </c>
      <c r="AD388">
        <v>1852.112423</v>
      </c>
      <c r="AE388">
        <v>2041.877195</v>
      </c>
      <c r="AF388">
        <v>2138.644976</v>
      </c>
      <c r="AG388">
        <v>2212.6321509999998</v>
      </c>
      <c r="AH388">
        <v>2362.0520019999999</v>
      </c>
      <c r="AI388">
        <v>2520.583991</v>
      </c>
      <c r="AJ388">
        <v>2679.1807549999999</v>
      </c>
      <c r="AK388">
        <v>2840.3827540000002</v>
      </c>
      <c r="AL388">
        <v>2998.7581180000002</v>
      </c>
      <c r="AM388">
        <v>3181.860815</v>
      </c>
      <c r="AN388">
        <v>3366.1558709999999</v>
      </c>
      <c r="AO388">
        <v>3549.6106730000001</v>
      </c>
      <c r="AP388">
        <v>3732.4993410000002</v>
      </c>
      <c r="AQ388">
        <v>3912.5954529999999</v>
      </c>
      <c r="AR388">
        <v>4100.4443300000003</v>
      </c>
      <c r="AS388">
        <v>4290.6115890000001</v>
      </c>
      <c r="AT388">
        <v>4481.1347489999998</v>
      </c>
      <c r="AU388">
        <v>4671.0227219999997</v>
      </c>
      <c r="AV388">
        <v>4860.3719959999999</v>
      </c>
    </row>
    <row r="389" spans="1:48" x14ac:dyDescent="0.25">
      <c r="A389" s="29" t="s">
        <v>465</v>
      </c>
      <c r="B389">
        <v>21.932790409580001</v>
      </c>
      <c r="C389">
        <v>22.2849284539679</v>
      </c>
      <c r="D389">
        <v>22.697884349999999</v>
      </c>
      <c r="E389">
        <v>29.999658700000001</v>
      </c>
      <c r="F389">
        <v>40.716842569999997</v>
      </c>
      <c r="G389">
        <v>51.971793349999999</v>
      </c>
      <c r="H389">
        <v>70.331838180000005</v>
      </c>
      <c r="I389">
        <v>96.077647600000006</v>
      </c>
      <c r="J389">
        <v>129.69748899999999</v>
      </c>
      <c r="K389">
        <v>172.25168550000001</v>
      </c>
      <c r="L389">
        <v>227.89004929999999</v>
      </c>
      <c r="M389">
        <v>297.56660090000003</v>
      </c>
      <c r="N389">
        <v>324.38196950000003</v>
      </c>
      <c r="O389">
        <v>355.72303720000002</v>
      </c>
      <c r="P389">
        <v>394.48148730000003</v>
      </c>
      <c r="Q389">
        <v>425.81256089999999</v>
      </c>
      <c r="R389">
        <v>456.44177960000002</v>
      </c>
      <c r="S389">
        <v>473.5265546</v>
      </c>
      <c r="T389">
        <v>488.27220799999998</v>
      </c>
      <c r="U389">
        <v>503.1313346</v>
      </c>
      <c r="V389">
        <v>574.0048855</v>
      </c>
      <c r="W389">
        <v>643.28511749999996</v>
      </c>
      <c r="X389">
        <v>749.51788680000004</v>
      </c>
      <c r="Y389">
        <v>857.33466050000004</v>
      </c>
      <c r="Z389">
        <v>962.98377800000003</v>
      </c>
      <c r="AA389">
        <v>1068.4660309999999</v>
      </c>
      <c r="AB389">
        <v>1174.013594</v>
      </c>
      <c r="AC389">
        <v>1294.997124</v>
      </c>
      <c r="AD389">
        <v>1418.1443529999999</v>
      </c>
      <c r="AE389">
        <v>1541.657882</v>
      </c>
      <c r="AF389">
        <v>1595.4159440000001</v>
      </c>
      <c r="AG389">
        <v>1633.6041540000001</v>
      </c>
      <c r="AH389">
        <v>1705.1639540000001</v>
      </c>
      <c r="AI389">
        <v>1781.1502</v>
      </c>
      <c r="AJ389">
        <v>1857.1603809999999</v>
      </c>
      <c r="AK389">
        <v>1936.891071</v>
      </c>
      <c r="AL389">
        <v>2014.9123259999999</v>
      </c>
      <c r="AM389">
        <v>2110.3349859999998</v>
      </c>
      <c r="AN389">
        <v>2206.6584050000001</v>
      </c>
      <c r="AO389">
        <v>2302.486465</v>
      </c>
      <c r="AP389">
        <v>2398.0020720000002</v>
      </c>
      <c r="AQ389">
        <v>2491.7913159999998</v>
      </c>
      <c r="AR389">
        <v>2570.9335339999998</v>
      </c>
      <c r="AS389">
        <v>2649.308665</v>
      </c>
      <c r="AT389">
        <v>2727.580422</v>
      </c>
      <c r="AU389">
        <v>2805.3646549999999</v>
      </c>
      <c r="AV389">
        <v>2882.7655629999999</v>
      </c>
    </row>
    <row r="390" spans="1:48" x14ac:dyDescent="0.25">
      <c r="A390" s="29" t="s">
        <v>466</v>
      </c>
      <c r="B390">
        <v>1096.6395204789901</v>
      </c>
      <c r="C390">
        <v>1114.24642269839</v>
      </c>
      <c r="D390">
        <v>1134.894217</v>
      </c>
      <c r="E390">
        <v>1121.476347</v>
      </c>
      <c r="F390">
        <v>1103.9761880000001</v>
      </c>
      <c r="G390">
        <v>1019.080901</v>
      </c>
      <c r="H390">
        <v>997.33185519999995</v>
      </c>
      <c r="I390">
        <v>985.50620100000003</v>
      </c>
      <c r="J390">
        <v>962.56156720000001</v>
      </c>
      <c r="K390">
        <v>925.15965789999996</v>
      </c>
      <c r="L390">
        <v>885.98119039999995</v>
      </c>
      <c r="M390">
        <v>837.54736370000001</v>
      </c>
      <c r="N390">
        <v>884.25419639999996</v>
      </c>
      <c r="O390">
        <v>968.24251279999999</v>
      </c>
      <c r="P390">
        <v>1075.3955289999999</v>
      </c>
      <c r="Q390">
        <v>1162.7716780000001</v>
      </c>
      <c r="R390">
        <v>1248.348426</v>
      </c>
      <c r="S390">
        <v>1307.636851</v>
      </c>
      <c r="T390">
        <v>1361.651439</v>
      </c>
      <c r="U390">
        <v>1416.0589259999999</v>
      </c>
      <c r="V390">
        <v>1424.5687479999999</v>
      </c>
      <c r="W390">
        <v>1414.0824190000001</v>
      </c>
      <c r="X390">
        <v>1398.8928000000001</v>
      </c>
      <c r="Y390">
        <v>1382.968789</v>
      </c>
      <c r="Z390">
        <v>1367.628764</v>
      </c>
      <c r="AA390">
        <v>1359.0221079999999</v>
      </c>
      <c r="AB390">
        <v>1352.816192</v>
      </c>
      <c r="AC390">
        <v>1366.0739100000001</v>
      </c>
      <c r="AD390">
        <v>1381.814705</v>
      </c>
      <c r="AE390">
        <v>1397.928739</v>
      </c>
      <c r="AF390">
        <v>1353.6094949999999</v>
      </c>
      <c r="AG390">
        <v>1303.1470200000001</v>
      </c>
      <c r="AH390">
        <v>1285.4579960000001</v>
      </c>
      <c r="AI390">
        <v>1272.123601</v>
      </c>
      <c r="AJ390">
        <v>1259.2399660000001</v>
      </c>
      <c r="AK390">
        <v>1252.608909</v>
      </c>
      <c r="AL390">
        <v>1245.1873479999999</v>
      </c>
      <c r="AM390">
        <v>1251.216598</v>
      </c>
      <c r="AN390">
        <v>1258.0473360000001</v>
      </c>
      <c r="AO390">
        <v>1264.644472</v>
      </c>
      <c r="AP390">
        <v>1271.107829</v>
      </c>
      <c r="AQ390">
        <v>1276.7216510000001</v>
      </c>
      <c r="AR390">
        <v>1276.7044289999999</v>
      </c>
      <c r="AS390">
        <v>1276.3639740000001</v>
      </c>
      <c r="AT390">
        <v>1275.8370580000001</v>
      </c>
      <c r="AU390">
        <v>1274.942607</v>
      </c>
      <c r="AV390">
        <v>1273.7540320000001</v>
      </c>
    </row>
    <row r="391" spans="1:48" x14ac:dyDescent="0.25">
      <c r="A391" s="29" t="s">
        <v>467</v>
      </c>
      <c r="B391">
        <v>118.43706821172999</v>
      </c>
      <c r="C391">
        <v>120.33861365142501</v>
      </c>
      <c r="D391">
        <v>122.56857549999999</v>
      </c>
      <c r="E391">
        <v>138.7316807</v>
      </c>
      <c r="F391">
        <v>158.65925569999999</v>
      </c>
      <c r="G391">
        <v>170.38148659999999</v>
      </c>
      <c r="H391">
        <v>193.98456830000001</v>
      </c>
      <c r="I391">
        <v>222.97210000000001</v>
      </c>
      <c r="J391">
        <v>253.29841060000001</v>
      </c>
      <c r="K391">
        <v>283.13075889999999</v>
      </c>
      <c r="L391">
        <v>315.29675070000002</v>
      </c>
      <c r="M391">
        <v>346.57035869999999</v>
      </c>
      <c r="N391">
        <v>324.57751200000001</v>
      </c>
      <c r="O391">
        <v>306.95689119999997</v>
      </c>
      <c r="P391">
        <v>293.7298634</v>
      </c>
      <c r="Q391">
        <v>273.25552140000002</v>
      </c>
      <c r="R391">
        <v>251.70177380000001</v>
      </c>
      <c r="S391">
        <v>260.75444279999999</v>
      </c>
      <c r="T391">
        <v>272.48338680000001</v>
      </c>
      <c r="U391">
        <v>284.70295119999997</v>
      </c>
      <c r="V391">
        <v>332.86351139999999</v>
      </c>
      <c r="W391">
        <v>380.42434809999997</v>
      </c>
      <c r="X391">
        <v>374.10746490000002</v>
      </c>
      <c r="Y391">
        <v>361.86394780000001</v>
      </c>
      <c r="Z391">
        <v>349.40122020000001</v>
      </c>
      <c r="AA391">
        <v>338.74848400000002</v>
      </c>
      <c r="AB391">
        <v>328.80625140000001</v>
      </c>
      <c r="AC391">
        <v>341.26220139999998</v>
      </c>
      <c r="AD391">
        <v>356.19393150000002</v>
      </c>
      <c r="AE391">
        <v>371.43380710000002</v>
      </c>
      <c r="AF391">
        <v>371.20942150000002</v>
      </c>
      <c r="AG391">
        <v>368.46295429999998</v>
      </c>
      <c r="AH391">
        <v>384.84940990000001</v>
      </c>
      <c r="AI391">
        <v>403.45389010000002</v>
      </c>
      <c r="AJ391">
        <v>422.1868723</v>
      </c>
      <c r="AK391">
        <v>441.8416191</v>
      </c>
      <c r="AL391">
        <v>461.1098733</v>
      </c>
      <c r="AM391">
        <v>467.2078449</v>
      </c>
      <c r="AN391">
        <v>471.653999</v>
      </c>
      <c r="AO391">
        <v>475.81421080000001</v>
      </c>
      <c r="AP391">
        <v>479.9115228</v>
      </c>
      <c r="AQ391">
        <v>483.69327290000001</v>
      </c>
      <c r="AR391">
        <v>488.73650400000002</v>
      </c>
      <c r="AS391">
        <v>494.04116809999999</v>
      </c>
      <c r="AT391">
        <v>499.33760219999999</v>
      </c>
      <c r="AU391">
        <v>504.51754720000002</v>
      </c>
      <c r="AV391">
        <v>509.60181030000001</v>
      </c>
    </row>
    <row r="392" spans="1:48" x14ac:dyDescent="0.25">
      <c r="A392" s="29" t="s">
        <v>468</v>
      </c>
      <c r="B392">
        <v>16134.1979404304</v>
      </c>
      <c r="C392">
        <v>16393.237707118202</v>
      </c>
      <c r="D392">
        <v>16689.460650000001</v>
      </c>
      <c r="E392">
        <v>16640.660459999999</v>
      </c>
      <c r="F392">
        <v>16119.52521</v>
      </c>
      <c r="G392">
        <v>15347.316220000001</v>
      </c>
      <c r="H392">
        <v>15413.291590000001</v>
      </c>
      <c r="I392">
        <v>15238.91403</v>
      </c>
      <c r="J392">
        <v>14608.62832</v>
      </c>
      <c r="K392">
        <v>14186.957700000001</v>
      </c>
      <c r="L392">
        <v>14060.251259999999</v>
      </c>
      <c r="M392">
        <v>14220.60421</v>
      </c>
      <c r="N392">
        <v>14469.44678</v>
      </c>
      <c r="O392">
        <v>14434.186089999999</v>
      </c>
      <c r="P392">
        <v>13784.58473</v>
      </c>
      <c r="Q392">
        <v>13354.734570000001</v>
      </c>
      <c r="R392">
        <v>12918.896650000001</v>
      </c>
      <c r="S392">
        <v>12372.16718</v>
      </c>
      <c r="T392">
        <v>11794.211600000001</v>
      </c>
      <c r="U392">
        <v>11265.720230000001</v>
      </c>
      <c r="V392">
        <v>11366.03918</v>
      </c>
      <c r="W392">
        <v>11313.14811</v>
      </c>
      <c r="X392">
        <v>10904.132589999999</v>
      </c>
      <c r="Y392">
        <v>10473.14861</v>
      </c>
      <c r="Z392">
        <v>10024.9535</v>
      </c>
      <c r="AA392">
        <v>9422.8901659999901</v>
      </c>
      <c r="AB392">
        <v>8827.5870809999997</v>
      </c>
      <c r="AC392">
        <v>7996.2168490000004</v>
      </c>
      <c r="AD392">
        <v>7211.2823470000003</v>
      </c>
      <c r="AE392">
        <v>6480.7735650000004</v>
      </c>
      <c r="AF392">
        <v>6054.8742659999998</v>
      </c>
      <c r="AG392">
        <v>5670.3666370000001</v>
      </c>
      <c r="AH392">
        <v>5312.5250249999999</v>
      </c>
      <c r="AI392">
        <v>4976.7399919999998</v>
      </c>
      <c r="AJ392">
        <v>4656.506727</v>
      </c>
      <c r="AK392">
        <v>5097.622171</v>
      </c>
      <c r="AL392">
        <v>5573.1461799999997</v>
      </c>
      <c r="AM392">
        <v>5113.3533539999999</v>
      </c>
      <c r="AN392">
        <v>4612.6277179999997</v>
      </c>
      <c r="AO392">
        <v>4132.2628969999996</v>
      </c>
      <c r="AP392">
        <v>3669.699177</v>
      </c>
      <c r="AQ392">
        <v>3218.133288</v>
      </c>
      <c r="AR392">
        <v>3391.2432309999999</v>
      </c>
      <c r="AS392">
        <v>3606.147125</v>
      </c>
      <c r="AT392">
        <v>3816.5210769999999</v>
      </c>
      <c r="AU392">
        <v>4019.7436939999998</v>
      </c>
      <c r="AV392">
        <v>4216.507141</v>
      </c>
    </row>
    <row r="393" spans="1:48" x14ac:dyDescent="0.25">
      <c r="A393" s="29" t="s">
        <v>469</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row>
    <row r="394" spans="1:48" x14ac:dyDescent="0.25">
      <c r="A394" s="29" t="s">
        <v>470</v>
      </c>
      <c r="B394">
        <v>0</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row>
    <row r="395" spans="1:48" x14ac:dyDescent="0.25">
      <c r="A395" s="29" t="s">
        <v>471</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row>
    <row r="396" spans="1:48" x14ac:dyDescent="0.25">
      <c r="A396" s="29" t="s">
        <v>472</v>
      </c>
      <c r="B396">
        <v>0</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row>
    <row r="397" spans="1:48" x14ac:dyDescent="0.25">
      <c r="A397" s="29" t="s">
        <v>473</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row>
    <row r="398" spans="1:48" x14ac:dyDescent="0.25">
      <c r="A398" s="30" t="s">
        <v>662</v>
      </c>
      <c r="B398">
        <v>0.96116878123798499</v>
      </c>
      <c r="C398">
        <v>0.98039215686274495</v>
      </c>
      <c r="D398">
        <v>0.98656956790000006</v>
      </c>
      <c r="E398">
        <v>0.99125582160000003</v>
      </c>
      <c r="F398">
        <v>1.007171169</v>
      </c>
      <c r="G398">
        <v>1.0125921200000001</v>
      </c>
      <c r="H398">
        <v>1.013805031</v>
      </c>
      <c r="I398">
        <v>1.019909833</v>
      </c>
      <c r="J398">
        <v>1.026753746</v>
      </c>
      <c r="K398">
        <v>1.039680025</v>
      </c>
      <c r="L398">
        <v>1.0478475860000001</v>
      </c>
      <c r="M398">
        <v>1.0583805989999999</v>
      </c>
      <c r="N398">
        <v>1.072041842</v>
      </c>
      <c r="O398">
        <v>1.088972888</v>
      </c>
      <c r="P398">
        <v>1.112947219</v>
      </c>
      <c r="Q398">
        <v>1.1403374660000001</v>
      </c>
      <c r="R398">
        <v>1.1630800539999999</v>
      </c>
      <c r="S398">
        <v>1.186144759</v>
      </c>
      <c r="T398">
        <v>1.2098476119999999</v>
      </c>
      <c r="U398">
        <v>1.23387837</v>
      </c>
      <c r="V398">
        <v>1.258080179</v>
      </c>
      <c r="W398">
        <v>1.282984914</v>
      </c>
      <c r="X398">
        <v>1.3092768130000001</v>
      </c>
      <c r="Y398">
        <v>1.3362082870000001</v>
      </c>
      <c r="Z398">
        <v>1.3638671790000001</v>
      </c>
      <c r="AA398">
        <v>1.392595609</v>
      </c>
      <c r="AB398">
        <v>1.4222290630000001</v>
      </c>
      <c r="AC398">
        <v>1.4524203929999999</v>
      </c>
      <c r="AD398">
        <v>1.482801561</v>
      </c>
      <c r="AE398">
        <v>1.513786579</v>
      </c>
      <c r="AF398">
        <v>1.5454172829999999</v>
      </c>
      <c r="AG398">
        <v>1.577559122</v>
      </c>
      <c r="AH398">
        <v>1.610255284</v>
      </c>
      <c r="AI398">
        <v>1.643568232</v>
      </c>
      <c r="AJ398">
        <v>1.678306088</v>
      </c>
      <c r="AK398">
        <v>1.712975197</v>
      </c>
      <c r="AL398">
        <v>1.749114491</v>
      </c>
      <c r="AM398">
        <v>1.7853410869999999</v>
      </c>
      <c r="AN398">
        <v>1.822953397</v>
      </c>
      <c r="AO398">
        <v>1.861485727</v>
      </c>
      <c r="AP398">
        <v>1.9005375019999999</v>
      </c>
      <c r="AQ398">
        <v>1.940180971</v>
      </c>
      <c r="AR398">
        <v>1.9807033709999999</v>
      </c>
      <c r="AS398">
        <v>2.02208218</v>
      </c>
      <c r="AT398">
        <v>2.0642086000000002</v>
      </c>
      <c r="AU398">
        <v>2.1070964920000002</v>
      </c>
      <c r="AV398">
        <v>2.1508644540000001</v>
      </c>
    </row>
    <row r="399" spans="1:48" x14ac:dyDescent="0.25">
      <c r="A399" s="30" t="s">
        <v>663</v>
      </c>
      <c r="B399">
        <v>0.96116878123798499</v>
      </c>
      <c r="C399">
        <v>0.98039215686274495</v>
      </c>
      <c r="D399">
        <v>0.98595978470000001</v>
      </c>
      <c r="E399">
        <v>0.98969583049999998</v>
      </c>
      <c r="F399">
        <v>1.0055963569999999</v>
      </c>
      <c r="G399">
        <v>1.0101660619999999</v>
      </c>
      <c r="H399">
        <v>1.00953279</v>
      </c>
      <c r="I399">
        <v>1.013322389</v>
      </c>
      <c r="J399">
        <v>1.0199571860000001</v>
      </c>
      <c r="K399">
        <v>1.0324849140000001</v>
      </c>
      <c r="L399">
        <v>1.040596463</v>
      </c>
      <c r="M399">
        <v>1.049846002</v>
      </c>
      <c r="N399">
        <v>1.062209188</v>
      </c>
      <c r="O399">
        <v>1.0777140839999999</v>
      </c>
      <c r="P399">
        <v>1.1003208819999999</v>
      </c>
      <c r="Q399">
        <v>1.1286119299999999</v>
      </c>
      <c r="R399">
        <v>1.1511454720000001</v>
      </c>
      <c r="S399">
        <v>1.1740604960000001</v>
      </c>
      <c r="T399">
        <v>1.1975560409999999</v>
      </c>
      <c r="U399">
        <v>1.221444341</v>
      </c>
      <c r="V399">
        <v>1.245507097</v>
      </c>
      <c r="W399">
        <v>1.2704059519999999</v>
      </c>
      <c r="X399">
        <v>1.2966646550000001</v>
      </c>
      <c r="Y399">
        <v>1.3236033549999999</v>
      </c>
      <c r="Z399">
        <v>1.3512712819999999</v>
      </c>
      <c r="AA399">
        <v>1.3799809270000001</v>
      </c>
      <c r="AB399">
        <v>1.409608583</v>
      </c>
      <c r="AC399">
        <v>1.439609039</v>
      </c>
      <c r="AD399">
        <v>1.469934359</v>
      </c>
      <c r="AE399">
        <v>1.5008365109999999</v>
      </c>
      <c r="AF399">
        <v>1.5323680850000001</v>
      </c>
      <c r="AG399">
        <v>1.5643843989999999</v>
      </c>
      <c r="AH399">
        <v>1.5969236259999999</v>
      </c>
      <c r="AI399">
        <v>1.6301302339999999</v>
      </c>
      <c r="AJ399">
        <v>1.664720958</v>
      </c>
      <c r="AK399">
        <v>1.699261683</v>
      </c>
      <c r="AL399">
        <v>1.7352171919999999</v>
      </c>
      <c r="AM399">
        <v>1.771273262</v>
      </c>
      <c r="AN399">
        <v>1.8087951600000001</v>
      </c>
      <c r="AO399">
        <v>1.847243905</v>
      </c>
      <c r="AP399">
        <v>1.8862394739999999</v>
      </c>
      <c r="AQ399">
        <v>1.9258673079999999</v>
      </c>
      <c r="AR399">
        <v>1.966343808</v>
      </c>
      <c r="AS399">
        <v>2.007570055</v>
      </c>
      <c r="AT399">
        <v>2.0495386629999999</v>
      </c>
      <c r="AU399">
        <v>2.0922606250000002</v>
      </c>
      <c r="AV399">
        <v>2.1358691489999999</v>
      </c>
    </row>
    <row r="400" spans="1:48" x14ac:dyDescent="0.25">
      <c r="A400" s="30" t="s">
        <v>664</v>
      </c>
      <c r="B400">
        <v>0.96116878123798499</v>
      </c>
      <c r="C400">
        <v>0.98039215686274495</v>
      </c>
      <c r="D400">
        <v>0.99118698520000004</v>
      </c>
      <c r="E400">
        <v>1.0015581710000001</v>
      </c>
      <c r="F400">
        <v>1.018336355</v>
      </c>
      <c r="G400">
        <v>1.037620939</v>
      </c>
      <c r="H400">
        <v>1.046808143</v>
      </c>
      <c r="I400">
        <v>1.05362969</v>
      </c>
      <c r="J400">
        <v>1.062011907</v>
      </c>
      <c r="K400">
        <v>1.075706855</v>
      </c>
      <c r="L400">
        <v>1.0932230940000001</v>
      </c>
      <c r="M400">
        <v>1.11190777</v>
      </c>
      <c r="N400">
        <v>1.1283447799999999</v>
      </c>
      <c r="O400">
        <v>1.1465514960000001</v>
      </c>
      <c r="P400">
        <v>1.1652489260000001</v>
      </c>
      <c r="Q400">
        <v>1.189065528</v>
      </c>
      <c r="R400">
        <v>1.214036667</v>
      </c>
      <c r="S400">
        <v>1.2370598850000001</v>
      </c>
      <c r="T400">
        <v>1.2622171929999999</v>
      </c>
      <c r="U400">
        <v>1.2874467249999999</v>
      </c>
      <c r="V400">
        <v>1.3133819330000001</v>
      </c>
      <c r="W400">
        <v>1.3396806640000001</v>
      </c>
      <c r="X400">
        <v>1.367024708</v>
      </c>
      <c r="Y400">
        <v>1.394834932</v>
      </c>
      <c r="Z400">
        <v>1.4230699710000001</v>
      </c>
      <c r="AA400">
        <v>1.4524047929999999</v>
      </c>
      <c r="AB400">
        <v>1.4827721009999999</v>
      </c>
      <c r="AC400">
        <v>1.5134644660000001</v>
      </c>
      <c r="AD400">
        <v>1.544559258</v>
      </c>
      <c r="AE400">
        <v>1.576526898</v>
      </c>
      <c r="AF400">
        <v>1.609322822</v>
      </c>
      <c r="AG400">
        <v>1.6427694989999999</v>
      </c>
      <c r="AH400">
        <v>1.676828043</v>
      </c>
      <c r="AI400">
        <v>1.7115483570000001</v>
      </c>
      <c r="AJ400">
        <v>1.7476560000000001</v>
      </c>
      <c r="AK400">
        <v>1.7838025660000001</v>
      </c>
      <c r="AL400">
        <v>1.821331657</v>
      </c>
      <c r="AM400">
        <v>1.8590676530000001</v>
      </c>
      <c r="AN400">
        <v>1.8981036200000001</v>
      </c>
      <c r="AO400">
        <v>1.9381088529999999</v>
      </c>
      <c r="AP400">
        <v>1.978709362</v>
      </c>
      <c r="AQ400">
        <v>2.0199794469999999</v>
      </c>
      <c r="AR400">
        <v>2.0620872619999999</v>
      </c>
      <c r="AS400">
        <v>2.105070354</v>
      </c>
      <c r="AT400">
        <v>2.1488041490000001</v>
      </c>
      <c r="AU400">
        <v>2.1933061039999999</v>
      </c>
      <c r="AV400">
        <v>2.2387045360000002</v>
      </c>
    </row>
    <row r="401" spans="1:48" x14ac:dyDescent="0.25">
      <c r="A401" s="30" t="s">
        <v>665</v>
      </c>
      <c r="B401">
        <v>0.96116878123798499</v>
      </c>
      <c r="C401">
        <v>0.98039215686274495</v>
      </c>
      <c r="D401">
        <v>0.98862418510000005</v>
      </c>
      <c r="E401">
        <v>0.99515049950000001</v>
      </c>
      <c r="F401">
        <v>1.0102403520000001</v>
      </c>
      <c r="G401">
        <v>1.0289178619999999</v>
      </c>
      <c r="H401">
        <v>1.0384001839999999</v>
      </c>
      <c r="I401">
        <v>1.038891301</v>
      </c>
      <c r="J401">
        <v>1.0462938239999999</v>
      </c>
      <c r="K401">
        <v>1.058340678</v>
      </c>
      <c r="L401">
        <v>1.070332219</v>
      </c>
      <c r="M401">
        <v>1.084655594</v>
      </c>
      <c r="N401">
        <v>1.094846483</v>
      </c>
      <c r="O401">
        <v>1.1070464040000001</v>
      </c>
      <c r="P401">
        <v>1.1240388690000001</v>
      </c>
      <c r="Q401">
        <v>1.145712198</v>
      </c>
      <c r="R401">
        <v>1.1688534230000001</v>
      </c>
      <c r="S401">
        <v>1.19147878</v>
      </c>
      <c r="T401">
        <v>1.2154136769999999</v>
      </c>
      <c r="U401">
        <v>1.2394137510000001</v>
      </c>
      <c r="V401">
        <v>1.260455431</v>
      </c>
      <c r="W401">
        <v>1.2817471170000001</v>
      </c>
      <c r="X401">
        <v>1.3045994780000001</v>
      </c>
      <c r="Y401">
        <v>1.3279363500000001</v>
      </c>
      <c r="Z401">
        <v>1.351957227</v>
      </c>
      <c r="AA401">
        <v>1.37715849</v>
      </c>
      <c r="AB401">
        <v>1.403404458</v>
      </c>
      <c r="AC401">
        <v>1.4333835509999999</v>
      </c>
      <c r="AD401">
        <v>1.463335684</v>
      </c>
      <c r="AE401">
        <v>1.4938061010000001</v>
      </c>
      <c r="AF401">
        <v>1.5249238549999999</v>
      </c>
      <c r="AG401">
        <v>1.556508193</v>
      </c>
      <c r="AH401">
        <v>1.5885622619999999</v>
      </c>
      <c r="AI401">
        <v>1.621199915</v>
      </c>
      <c r="AJ401">
        <v>1.6553503549999999</v>
      </c>
      <c r="AK401">
        <v>1.689338099</v>
      </c>
      <c r="AL401">
        <v>1.7249300249999999</v>
      </c>
      <c r="AM401">
        <v>1.760063138</v>
      </c>
      <c r="AN401">
        <v>1.7965835809999999</v>
      </c>
      <c r="AO401">
        <v>1.8339131420000001</v>
      </c>
      <c r="AP401">
        <v>1.871603205</v>
      </c>
      <c r="AQ401">
        <v>1.909749736</v>
      </c>
      <c r="AR401">
        <v>1.9491216709999999</v>
      </c>
      <c r="AS401">
        <v>1.989313098</v>
      </c>
      <c r="AT401">
        <v>2.0302017370000001</v>
      </c>
      <c r="AU401">
        <v>2.071780768</v>
      </c>
      <c r="AV401">
        <v>2.1142178760000001</v>
      </c>
    </row>
    <row r="402" spans="1:48" x14ac:dyDescent="0.25">
      <c r="A402" s="30" t="s">
        <v>666</v>
      </c>
      <c r="B402">
        <v>0.96116878123798499</v>
      </c>
      <c r="C402">
        <v>0.98039215686274495</v>
      </c>
      <c r="D402">
        <v>0.98828756579999999</v>
      </c>
      <c r="E402">
        <v>0.99433568510000003</v>
      </c>
      <c r="F402">
        <v>1.0107668919999999</v>
      </c>
      <c r="G402">
        <v>1.0326032730000001</v>
      </c>
      <c r="H402">
        <v>1.04274398</v>
      </c>
      <c r="I402">
        <v>1.0385308390000001</v>
      </c>
      <c r="J402">
        <v>1.045076474</v>
      </c>
      <c r="K402">
        <v>1.0575751790000001</v>
      </c>
      <c r="L402">
        <v>1.06887142</v>
      </c>
      <c r="M402">
        <v>1.0838081449999999</v>
      </c>
      <c r="N402">
        <v>1.092744749</v>
      </c>
      <c r="O402">
        <v>1.103587895</v>
      </c>
      <c r="P402">
        <v>1.119894001</v>
      </c>
      <c r="Q402">
        <v>1.141748894</v>
      </c>
      <c r="R402">
        <v>1.1647496829999999</v>
      </c>
      <c r="S402">
        <v>1.1872397139999999</v>
      </c>
      <c r="T402">
        <v>1.2112352879999999</v>
      </c>
      <c r="U402">
        <v>1.235057023</v>
      </c>
      <c r="V402">
        <v>1.2591809060000001</v>
      </c>
      <c r="W402">
        <v>1.283639365</v>
      </c>
      <c r="X402">
        <v>1.3101450029999999</v>
      </c>
      <c r="Y402">
        <v>1.33724072</v>
      </c>
      <c r="Z402">
        <v>1.364859899</v>
      </c>
      <c r="AA402">
        <v>1.3935593159999999</v>
      </c>
      <c r="AB402">
        <v>1.423085237</v>
      </c>
      <c r="AC402">
        <v>1.453331285</v>
      </c>
      <c r="AD402">
        <v>1.4837605540000001</v>
      </c>
      <c r="AE402">
        <v>1.51479662</v>
      </c>
      <c r="AF402">
        <v>1.5465142009999999</v>
      </c>
      <c r="AG402">
        <v>1.578703765</v>
      </c>
      <c r="AH402">
        <v>1.6114292729999999</v>
      </c>
      <c r="AI402">
        <v>1.644800464</v>
      </c>
      <c r="AJ402">
        <v>1.6795452049999999</v>
      </c>
      <c r="AK402">
        <v>1.7142375489999999</v>
      </c>
      <c r="AL402">
        <v>1.750384114</v>
      </c>
      <c r="AM402">
        <v>1.7863217769999999</v>
      </c>
      <c r="AN402">
        <v>1.8235998090000001</v>
      </c>
      <c r="AO402">
        <v>1.861739348</v>
      </c>
      <c r="AP402">
        <v>1.900281997</v>
      </c>
      <c r="AQ402">
        <v>1.9393589040000001</v>
      </c>
      <c r="AR402">
        <v>1.979566226</v>
      </c>
      <c r="AS402">
        <v>2.0205714540000002</v>
      </c>
      <c r="AT402">
        <v>2.0623136240000002</v>
      </c>
      <c r="AU402">
        <v>2.1047730979999999</v>
      </c>
      <c r="AV402">
        <v>2.148071587</v>
      </c>
    </row>
    <row r="403" spans="1:48" x14ac:dyDescent="0.25">
      <c r="A403" s="30" t="s">
        <v>667</v>
      </c>
      <c r="B403">
        <v>0.96116878123798499</v>
      </c>
      <c r="C403">
        <v>0.98039215686274495</v>
      </c>
      <c r="D403">
        <v>0.99011072769999997</v>
      </c>
      <c r="E403">
        <v>0.99831195429999997</v>
      </c>
      <c r="F403">
        <v>1.0150256790000001</v>
      </c>
      <c r="G403">
        <v>1.035457399</v>
      </c>
      <c r="H403">
        <v>1.044604256</v>
      </c>
      <c r="I403">
        <v>1.052116966</v>
      </c>
      <c r="J403">
        <v>1.0637699970000001</v>
      </c>
      <c r="K403">
        <v>1.0761785150000001</v>
      </c>
      <c r="L403">
        <v>1.0890810200000001</v>
      </c>
      <c r="M403">
        <v>1.102934305</v>
      </c>
      <c r="N403">
        <v>1.1171497770000001</v>
      </c>
      <c r="O403">
        <v>1.136353621</v>
      </c>
      <c r="P403">
        <v>1.157381164</v>
      </c>
      <c r="Q403">
        <v>1.181934724</v>
      </c>
      <c r="R403">
        <v>1.205638644</v>
      </c>
      <c r="S403">
        <v>1.2289916540000001</v>
      </c>
      <c r="T403">
        <v>1.2536457169999999</v>
      </c>
      <c r="U403">
        <v>1.2783461570000001</v>
      </c>
      <c r="V403">
        <v>1.3027848360000001</v>
      </c>
      <c r="W403">
        <v>1.327809072</v>
      </c>
      <c r="X403">
        <v>1.3545471840000001</v>
      </c>
      <c r="Y403">
        <v>1.38177265</v>
      </c>
      <c r="Z403">
        <v>1.4099281050000001</v>
      </c>
      <c r="AA403">
        <v>1.4389356609999999</v>
      </c>
      <c r="AB403">
        <v>1.469824276</v>
      </c>
      <c r="AC403">
        <v>1.5008101250000001</v>
      </c>
      <c r="AD403">
        <v>1.5320485909999999</v>
      </c>
      <c r="AE403">
        <v>1.5639558950000001</v>
      </c>
      <c r="AF403">
        <v>1.59662708</v>
      </c>
      <c r="AG403">
        <v>1.6297616479999999</v>
      </c>
      <c r="AH403">
        <v>1.6633682329999999</v>
      </c>
      <c r="AI403">
        <v>1.697662518</v>
      </c>
      <c r="AJ403">
        <v>1.733572017</v>
      </c>
      <c r="AK403">
        <v>1.7693100159999999</v>
      </c>
      <c r="AL403">
        <v>1.806772949</v>
      </c>
      <c r="AM403">
        <v>1.843555158</v>
      </c>
      <c r="AN403">
        <v>1.8818938439999999</v>
      </c>
      <c r="AO403">
        <v>1.9210755500000001</v>
      </c>
      <c r="AP403">
        <v>1.960583306</v>
      </c>
      <c r="AQ403">
        <v>2.0005613819999999</v>
      </c>
      <c r="AR403">
        <v>2.0419534879999999</v>
      </c>
      <c r="AS403">
        <v>2.0841310229999999</v>
      </c>
      <c r="AT403">
        <v>2.1270485259999998</v>
      </c>
      <c r="AU403">
        <v>2.17072441</v>
      </c>
      <c r="AV403">
        <v>2.2152860589999999</v>
      </c>
    </row>
    <row r="404" spans="1:48" x14ac:dyDescent="0.25">
      <c r="A404" s="30" t="s">
        <v>668</v>
      </c>
      <c r="B404">
        <v>0.96116878123798499</v>
      </c>
      <c r="C404">
        <v>0.98039215686274495</v>
      </c>
      <c r="D404">
        <v>0.99020713039999997</v>
      </c>
      <c r="E404">
        <v>0.99796594719999998</v>
      </c>
      <c r="F404">
        <v>1.0111832709999999</v>
      </c>
      <c r="G404">
        <v>1.024198108</v>
      </c>
      <c r="H404">
        <v>1.0346683080000001</v>
      </c>
      <c r="I404">
        <v>1.0435884499999999</v>
      </c>
      <c r="J404">
        <v>1.0540703870000001</v>
      </c>
      <c r="K404">
        <v>1.0655631919999999</v>
      </c>
      <c r="L404">
        <v>1.0787204239999999</v>
      </c>
      <c r="M404">
        <v>1.092304816</v>
      </c>
      <c r="N404">
        <v>1.1040604899999999</v>
      </c>
      <c r="O404">
        <v>1.119694043</v>
      </c>
      <c r="P404">
        <v>1.1406297860000001</v>
      </c>
      <c r="Q404">
        <v>1.1639271309999999</v>
      </c>
      <c r="R404">
        <v>1.1874446670000001</v>
      </c>
      <c r="S404">
        <v>1.209269929</v>
      </c>
      <c r="T404">
        <v>1.233612041</v>
      </c>
      <c r="U404">
        <v>1.2573672440000001</v>
      </c>
      <c r="V404">
        <v>1.2805555850000001</v>
      </c>
      <c r="W404">
        <v>1.3040235600000001</v>
      </c>
      <c r="X404">
        <v>1.3295239670000001</v>
      </c>
      <c r="Y404">
        <v>1.354902069</v>
      </c>
      <c r="Z404">
        <v>1.3808408720000001</v>
      </c>
      <c r="AA404">
        <v>1.4078908109999999</v>
      </c>
      <c r="AB404">
        <v>1.435709863</v>
      </c>
      <c r="AC404">
        <v>1.4654214759999999</v>
      </c>
      <c r="AD404">
        <v>1.4951610319999999</v>
      </c>
      <c r="AE404">
        <v>1.5255142559999999</v>
      </c>
      <c r="AF404">
        <v>1.5565840259999999</v>
      </c>
      <c r="AG404">
        <v>1.5880335489999999</v>
      </c>
      <c r="AH404">
        <v>1.6198002140000001</v>
      </c>
      <c r="AI404">
        <v>1.6521617280000001</v>
      </c>
      <c r="AJ404">
        <v>1.6865921079999999</v>
      </c>
      <c r="AK404">
        <v>1.7203000959999999</v>
      </c>
      <c r="AL404">
        <v>1.7563414580000001</v>
      </c>
      <c r="AM404">
        <v>1.7906195140000001</v>
      </c>
      <c r="AN404">
        <v>1.8266603299999999</v>
      </c>
      <c r="AO404">
        <v>1.863271267</v>
      </c>
      <c r="AP404">
        <v>1.8996744619999999</v>
      </c>
      <c r="AQ404">
        <v>1.9362243320000001</v>
      </c>
      <c r="AR404">
        <v>1.97459765</v>
      </c>
      <c r="AS404">
        <v>2.0138775400000002</v>
      </c>
      <c r="AT404">
        <v>2.0539160349999999</v>
      </c>
      <c r="AU404">
        <v>2.0946753130000002</v>
      </c>
      <c r="AV404">
        <v>2.1362739300000002</v>
      </c>
    </row>
    <row r="405" spans="1:48" x14ac:dyDescent="0.25">
      <c r="A405" s="30" t="s">
        <v>669</v>
      </c>
      <c r="B405">
        <v>0.96116878123798499</v>
      </c>
      <c r="C405">
        <v>0.98039215686274495</v>
      </c>
      <c r="D405">
        <v>0.99161836319999996</v>
      </c>
      <c r="E405">
        <v>1.0014905759999999</v>
      </c>
      <c r="F405">
        <v>1.017170546</v>
      </c>
      <c r="G405">
        <v>1.029321951</v>
      </c>
      <c r="H405">
        <v>1.0417629829999999</v>
      </c>
      <c r="I405">
        <v>1.0544755189999999</v>
      </c>
      <c r="J405">
        <v>1.069079095</v>
      </c>
      <c r="K405">
        <v>1.0830318699999999</v>
      </c>
      <c r="L405">
        <v>1.098774087</v>
      </c>
      <c r="M405">
        <v>1.115150334</v>
      </c>
      <c r="N405">
        <v>1.1294547779999999</v>
      </c>
      <c r="O405">
        <v>1.147841764</v>
      </c>
      <c r="P405">
        <v>1.169550394</v>
      </c>
      <c r="Q405">
        <v>1.193777981</v>
      </c>
      <c r="R405">
        <v>1.217406129</v>
      </c>
      <c r="S405">
        <v>1.2414809490000001</v>
      </c>
      <c r="T405">
        <v>1.2664496430000001</v>
      </c>
      <c r="U405">
        <v>1.291438149</v>
      </c>
      <c r="V405">
        <v>1.3161276310000001</v>
      </c>
      <c r="W405">
        <v>1.3412309179999999</v>
      </c>
      <c r="X405">
        <v>1.367869504</v>
      </c>
      <c r="Y405">
        <v>1.394638485</v>
      </c>
      <c r="Z405">
        <v>1.4216732969999999</v>
      </c>
      <c r="AA405">
        <v>1.4495006930000001</v>
      </c>
      <c r="AB405">
        <v>1.4780726470000001</v>
      </c>
      <c r="AC405">
        <v>1.51025583</v>
      </c>
      <c r="AD405">
        <v>1.5422569500000001</v>
      </c>
      <c r="AE405">
        <v>1.5748255920000001</v>
      </c>
      <c r="AF405">
        <v>1.6080772640000001</v>
      </c>
      <c r="AG405">
        <v>1.641801037</v>
      </c>
      <c r="AH405">
        <v>1.6760504620000001</v>
      </c>
      <c r="AI405">
        <v>1.710966585</v>
      </c>
      <c r="AJ405">
        <v>1.747398311</v>
      </c>
      <c r="AK405">
        <v>1.783775168</v>
      </c>
      <c r="AL405">
        <v>1.821807</v>
      </c>
      <c r="AM405">
        <v>1.859484857</v>
      </c>
      <c r="AN405">
        <v>1.8985824769999999</v>
      </c>
      <c r="AO405">
        <v>1.938520021</v>
      </c>
      <c r="AP405">
        <v>1.9787539510000001</v>
      </c>
      <c r="AQ405">
        <v>2.0194053109999999</v>
      </c>
      <c r="AR405">
        <v>2.0610031580000001</v>
      </c>
      <c r="AS405">
        <v>2.1035070509999998</v>
      </c>
      <c r="AT405">
        <v>2.146807763</v>
      </c>
      <c r="AU405">
        <v>2.1908846020000001</v>
      </c>
      <c r="AV405">
        <v>2.2358582</v>
      </c>
    </row>
    <row r="406" spans="1:48" x14ac:dyDescent="0.25">
      <c r="A406" s="30" t="s">
        <v>670</v>
      </c>
      <c r="B406">
        <v>0.96116878123798499</v>
      </c>
      <c r="C406">
        <v>0.98039215686274495</v>
      </c>
      <c r="D406">
        <v>0.99222744659999995</v>
      </c>
      <c r="E406">
        <v>1.0028653519999999</v>
      </c>
      <c r="F406">
        <v>1.0195033090000001</v>
      </c>
      <c r="G406">
        <v>1.034542579</v>
      </c>
      <c r="H406">
        <v>1.048605901</v>
      </c>
      <c r="I406">
        <v>1.061997138</v>
      </c>
      <c r="J406">
        <v>1.0781555789999999</v>
      </c>
      <c r="K406">
        <v>1.0938738079999999</v>
      </c>
      <c r="L406">
        <v>1.1117932859999999</v>
      </c>
      <c r="M406">
        <v>1.129645856</v>
      </c>
      <c r="N406">
        <v>1.145245888</v>
      </c>
      <c r="O406">
        <v>1.1647240299999999</v>
      </c>
      <c r="P406">
        <v>1.186441638</v>
      </c>
      <c r="Q406">
        <v>1.2105535789999999</v>
      </c>
      <c r="R406">
        <v>1.2344377520000001</v>
      </c>
      <c r="S406">
        <v>1.258723754</v>
      </c>
      <c r="T406">
        <v>1.2840265580000001</v>
      </c>
      <c r="U406">
        <v>1.309467428</v>
      </c>
      <c r="V406">
        <v>1.3344077990000001</v>
      </c>
      <c r="W406">
        <v>1.3600020669999999</v>
      </c>
      <c r="X406">
        <v>1.386944669</v>
      </c>
      <c r="Y406">
        <v>1.413994137</v>
      </c>
      <c r="Z406">
        <v>1.4404927750000001</v>
      </c>
      <c r="AA406">
        <v>1.4676049900000001</v>
      </c>
      <c r="AB406">
        <v>1.495250196</v>
      </c>
      <c r="AC406">
        <v>1.528543252</v>
      </c>
      <c r="AD406">
        <v>1.561608981</v>
      </c>
      <c r="AE406">
        <v>1.5953276380000001</v>
      </c>
      <c r="AF406">
        <v>1.629741935</v>
      </c>
      <c r="AG406">
        <v>1.6646021449999999</v>
      </c>
      <c r="AH406">
        <v>1.699914427</v>
      </c>
      <c r="AI406">
        <v>1.736036608</v>
      </c>
      <c r="AJ406">
        <v>1.7735429300000001</v>
      </c>
      <c r="AK406">
        <v>1.8111143119999999</v>
      </c>
      <c r="AL406">
        <v>1.8502506540000001</v>
      </c>
      <c r="AM406">
        <v>1.889237917</v>
      </c>
      <c r="AN406">
        <v>1.929310378</v>
      </c>
      <c r="AO406">
        <v>1.970035432</v>
      </c>
      <c r="AP406">
        <v>2.0112390389999999</v>
      </c>
      <c r="AQ406">
        <v>2.0530465150000001</v>
      </c>
      <c r="AR406">
        <v>2.0958797219999998</v>
      </c>
      <c r="AS406">
        <v>2.1395659930000002</v>
      </c>
      <c r="AT406">
        <v>2.18403188</v>
      </c>
      <c r="AU406">
        <v>2.2292818489999999</v>
      </c>
      <c r="AV406">
        <v>2.2754305619999999</v>
      </c>
    </row>
    <row r="407" spans="1:48" x14ac:dyDescent="0.25">
      <c r="A407" s="30" t="s">
        <v>475</v>
      </c>
      <c r="B407">
        <v>0.96116878123798499</v>
      </c>
      <c r="C407">
        <v>0.98039215686274495</v>
      </c>
      <c r="D407">
        <v>0.99133578889999996</v>
      </c>
      <c r="E407">
        <v>1.002733106</v>
      </c>
      <c r="F407">
        <v>1.021848919</v>
      </c>
      <c r="G407">
        <v>1.048604469</v>
      </c>
      <c r="H407">
        <v>1.058898779</v>
      </c>
      <c r="I407">
        <v>1.062027764</v>
      </c>
      <c r="J407">
        <v>1.072037417</v>
      </c>
      <c r="K407">
        <v>1.084176888</v>
      </c>
      <c r="L407">
        <v>1.0975530469999999</v>
      </c>
      <c r="M407">
        <v>1.1121893570000001</v>
      </c>
      <c r="N407">
        <v>1.129805972</v>
      </c>
      <c r="O407">
        <v>1.1462646489999999</v>
      </c>
      <c r="P407">
        <v>1.1676253969999999</v>
      </c>
      <c r="Q407">
        <v>1.1919224230000001</v>
      </c>
      <c r="R407">
        <v>1.2161448619999999</v>
      </c>
      <c r="S407">
        <v>1.239458806</v>
      </c>
      <c r="T407">
        <v>1.264480021</v>
      </c>
      <c r="U407">
        <v>1.289592906</v>
      </c>
      <c r="V407">
        <v>1.3148496009999999</v>
      </c>
      <c r="W407">
        <v>1.3406761300000001</v>
      </c>
      <c r="X407">
        <v>1.368247234</v>
      </c>
      <c r="Y407">
        <v>1.396115649</v>
      </c>
      <c r="Z407">
        <v>1.424711295</v>
      </c>
      <c r="AA407">
        <v>1.454383679</v>
      </c>
      <c r="AB407">
        <v>1.4849976840000001</v>
      </c>
      <c r="AC407">
        <v>1.51650269</v>
      </c>
      <c r="AD407">
        <v>1.548207919</v>
      </c>
      <c r="AE407">
        <v>1.5805699070000001</v>
      </c>
      <c r="AF407">
        <v>1.6136485110000001</v>
      </c>
      <c r="AG407">
        <v>1.6472760070000001</v>
      </c>
      <c r="AH407">
        <v>1.6814853750000001</v>
      </c>
      <c r="AI407">
        <v>1.716360227</v>
      </c>
      <c r="AJ407">
        <v>1.7527606040000001</v>
      </c>
      <c r="AK407">
        <v>1.7890240930000001</v>
      </c>
      <c r="AL407">
        <v>1.826901401</v>
      </c>
      <c r="AM407">
        <v>1.8647210919999999</v>
      </c>
      <c r="AN407">
        <v>1.9039792200000001</v>
      </c>
      <c r="AO407">
        <v>1.94416078</v>
      </c>
      <c r="AP407">
        <v>1.984825198</v>
      </c>
      <c r="AQ407">
        <v>2.0260982209999998</v>
      </c>
      <c r="AR407">
        <v>2.0682657010000001</v>
      </c>
      <c r="AS407">
        <v>2.1114014210000001</v>
      </c>
      <c r="AT407">
        <v>2.155341424</v>
      </c>
      <c r="AU407">
        <v>2.2000736559999998</v>
      </c>
      <c r="AV407">
        <v>2.2457058120000002</v>
      </c>
    </row>
    <row r="408" spans="1:48" x14ac:dyDescent="0.25">
      <c r="A408" s="30" t="s">
        <v>476</v>
      </c>
      <c r="B408">
        <v>0.96116878123798499</v>
      </c>
      <c r="C408">
        <v>0.98039215686274495</v>
      </c>
      <c r="D408">
        <v>0.99334771740000005</v>
      </c>
      <c r="E408">
        <v>1.0069745779999999</v>
      </c>
      <c r="F408">
        <v>1.0234676819999999</v>
      </c>
      <c r="G408">
        <v>1.043879107</v>
      </c>
      <c r="H408">
        <v>1.0554202269999999</v>
      </c>
      <c r="I408">
        <v>1.064490575</v>
      </c>
      <c r="J408">
        <v>1.076641408</v>
      </c>
      <c r="K408">
        <v>1.093376661</v>
      </c>
      <c r="L408">
        <v>1.109999328</v>
      </c>
      <c r="M408">
        <v>1.1281644449999999</v>
      </c>
      <c r="N408">
        <v>1.1462518960000001</v>
      </c>
      <c r="O408">
        <v>1.163726335</v>
      </c>
      <c r="P408">
        <v>1.1850834669999999</v>
      </c>
      <c r="Q408">
        <v>1.208092943</v>
      </c>
      <c r="R408">
        <v>1.232603989</v>
      </c>
      <c r="S408">
        <v>1.2559415359999999</v>
      </c>
      <c r="T408">
        <v>1.281415272</v>
      </c>
      <c r="U408">
        <v>1.306960948</v>
      </c>
      <c r="V408">
        <v>1.3331166459999999</v>
      </c>
      <c r="W408">
        <v>1.3599458900000001</v>
      </c>
      <c r="X408">
        <v>1.3883565760000001</v>
      </c>
      <c r="Y408">
        <v>1.4170764769999999</v>
      </c>
      <c r="Z408">
        <v>1.4464879610000001</v>
      </c>
      <c r="AA408">
        <v>1.47688624</v>
      </c>
      <c r="AB408">
        <v>1.508149338</v>
      </c>
      <c r="AC408">
        <v>1.5401901179999999</v>
      </c>
      <c r="AD408">
        <v>1.5724185740000001</v>
      </c>
      <c r="AE408">
        <v>1.605279103</v>
      </c>
      <c r="AF408">
        <v>1.6388161139999999</v>
      </c>
      <c r="AG408">
        <v>1.672924769</v>
      </c>
      <c r="AH408">
        <v>1.7076437760000001</v>
      </c>
      <c r="AI408">
        <v>1.743021266</v>
      </c>
      <c r="AJ408">
        <v>1.7797300899999999</v>
      </c>
      <c r="AK408">
        <v>1.816518273</v>
      </c>
      <c r="AL408">
        <v>1.8546875810000001</v>
      </c>
      <c r="AM408">
        <v>1.893221442</v>
      </c>
      <c r="AN408">
        <v>1.933034119</v>
      </c>
      <c r="AO408">
        <v>1.973825524</v>
      </c>
      <c r="AP408">
        <v>2.0152571410000002</v>
      </c>
      <c r="AQ408">
        <v>2.0573896999999999</v>
      </c>
      <c r="AR408">
        <v>2.1002936820000002</v>
      </c>
      <c r="AS408">
        <v>2.144139955</v>
      </c>
      <c r="AT408">
        <v>2.1887942680000001</v>
      </c>
      <c r="AU408">
        <v>2.2342511489999999</v>
      </c>
      <c r="AV408">
        <v>2.2806208309999998</v>
      </c>
    </row>
    <row r="409" spans="1:48" x14ac:dyDescent="0.25">
      <c r="A409" s="30" t="s">
        <v>477</v>
      </c>
      <c r="B409">
        <v>0.96116878123798499</v>
      </c>
      <c r="C409">
        <v>0.98039215686274495</v>
      </c>
      <c r="D409">
        <v>0.99055774299999999</v>
      </c>
      <c r="E409">
        <v>0.99768440359999999</v>
      </c>
      <c r="F409">
        <v>1.011184817</v>
      </c>
      <c r="G409">
        <v>1.026323976</v>
      </c>
      <c r="H409">
        <v>1.0363828740000001</v>
      </c>
      <c r="I409">
        <v>1.04214696</v>
      </c>
      <c r="J409">
        <v>1.049493163</v>
      </c>
      <c r="K409">
        <v>1.0609209429999999</v>
      </c>
      <c r="L409">
        <v>1.073308572</v>
      </c>
      <c r="M409">
        <v>1.08849434</v>
      </c>
      <c r="N409">
        <v>1.101528399</v>
      </c>
      <c r="O409">
        <v>1.1172267680000001</v>
      </c>
      <c r="P409">
        <v>1.1361859050000001</v>
      </c>
      <c r="Q409">
        <v>1.1573817710000001</v>
      </c>
      <c r="R409">
        <v>1.1807316889999999</v>
      </c>
      <c r="S409">
        <v>1.202934435</v>
      </c>
      <c r="T409">
        <v>1.227368631</v>
      </c>
      <c r="U409">
        <v>1.2518292</v>
      </c>
      <c r="V409">
        <v>1.276475002</v>
      </c>
      <c r="W409">
        <v>1.3017523099999999</v>
      </c>
      <c r="X409">
        <v>1.328733776</v>
      </c>
      <c r="Y409">
        <v>1.3560149850000001</v>
      </c>
      <c r="Z409">
        <v>1.3839849959999999</v>
      </c>
      <c r="AA409">
        <v>1.4129314550000001</v>
      </c>
      <c r="AB409">
        <v>1.44274174</v>
      </c>
      <c r="AC409">
        <v>1.473655615</v>
      </c>
      <c r="AD409">
        <v>1.504644748</v>
      </c>
      <c r="AE409">
        <v>1.5361758050000001</v>
      </c>
      <c r="AF409">
        <v>1.568350594</v>
      </c>
      <c r="AG409">
        <v>1.601054835</v>
      </c>
      <c r="AH409">
        <v>1.6343091569999999</v>
      </c>
      <c r="AI409">
        <v>1.6682204679999999</v>
      </c>
      <c r="AJ409">
        <v>1.7034469919999999</v>
      </c>
      <c r="AK409">
        <v>1.738736941</v>
      </c>
      <c r="AL409">
        <v>1.775398313</v>
      </c>
      <c r="AM409">
        <v>1.8123366279999999</v>
      </c>
      <c r="AN409">
        <v>1.8505219500000001</v>
      </c>
      <c r="AO409">
        <v>1.889640572</v>
      </c>
      <c r="AP409">
        <v>1.929350514</v>
      </c>
      <c r="AQ409">
        <v>1.9697075449999999</v>
      </c>
      <c r="AR409">
        <v>2.0108214109999998</v>
      </c>
      <c r="AS409">
        <v>2.052828222</v>
      </c>
      <c r="AT409">
        <v>2.0956002140000001</v>
      </c>
      <c r="AU409">
        <v>2.1391216599999998</v>
      </c>
      <c r="AV409">
        <v>2.1835299539999999</v>
      </c>
    </row>
    <row r="410" spans="1:48" x14ac:dyDescent="0.25">
      <c r="A410" s="30" t="s">
        <v>478</v>
      </c>
      <c r="B410">
        <v>0.96116878123798499</v>
      </c>
      <c r="C410">
        <v>0.98039215686274495</v>
      </c>
      <c r="D410">
        <v>0.98911169619999995</v>
      </c>
      <c r="E410">
        <v>0.99274004940000005</v>
      </c>
      <c r="F410">
        <v>1.0032455220000001</v>
      </c>
      <c r="G410">
        <v>1.0194154950000001</v>
      </c>
      <c r="H410">
        <v>1.031460204</v>
      </c>
      <c r="I410">
        <v>1.0344084950000001</v>
      </c>
      <c r="J410">
        <v>1.0418945120000001</v>
      </c>
      <c r="K410">
        <v>1.0532017440000001</v>
      </c>
      <c r="L410">
        <v>1.066292121</v>
      </c>
      <c r="M410">
        <v>1.0856845420000001</v>
      </c>
      <c r="N410">
        <v>1.09866625</v>
      </c>
      <c r="O410">
        <v>1.109712767</v>
      </c>
      <c r="P410">
        <v>1.1239625440000001</v>
      </c>
      <c r="Q410">
        <v>1.1415385709999999</v>
      </c>
      <c r="R410">
        <v>1.1643648099999999</v>
      </c>
      <c r="S410">
        <v>1.18734886</v>
      </c>
      <c r="T410">
        <v>1.211193304</v>
      </c>
      <c r="U410">
        <v>1.235247574</v>
      </c>
      <c r="V410">
        <v>1.259696294</v>
      </c>
      <c r="W410">
        <v>1.2846649429999999</v>
      </c>
      <c r="X410">
        <v>1.311116205</v>
      </c>
      <c r="Y410">
        <v>1.338187104</v>
      </c>
      <c r="Z410">
        <v>1.3658803450000001</v>
      </c>
      <c r="AA410">
        <v>1.394577022</v>
      </c>
      <c r="AB410">
        <v>1.4241088150000001</v>
      </c>
      <c r="AC410">
        <v>1.4541713629999999</v>
      </c>
      <c r="AD410">
        <v>1.484524814</v>
      </c>
      <c r="AE410">
        <v>1.515471373</v>
      </c>
      <c r="AF410">
        <v>1.547128785</v>
      </c>
      <c r="AG410">
        <v>1.579342137</v>
      </c>
      <c r="AH410">
        <v>1.612138394</v>
      </c>
      <c r="AI410">
        <v>1.6455880039999999</v>
      </c>
      <c r="AJ410">
        <v>1.680173194</v>
      </c>
      <c r="AK410">
        <v>1.71503457</v>
      </c>
      <c r="AL410">
        <v>1.7510798860000001</v>
      </c>
      <c r="AM410">
        <v>1.787367315</v>
      </c>
      <c r="AN410">
        <v>1.824785745</v>
      </c>
      <c r="AO410">
        <v>1.863095508</v>
      </c>
      <c r="AP410">
        <v>1.9020416680000001</v>
      </c>
      <c r="AQ410">
        <v>1.941652811</v>
      </c>
      <c r="AR410">
        <v>1.9821732489999999</v>
      </c>
      <c r="AS410">
        <v>2.023488022</v>
      </c>
      <c r="AT410">
        <v>2.065554814</v>
      </c>
      <c r="AU410">
        <v>2.1083597940000001</v>
      </c>
      <c r="AV410">
        <v>2.152031392</v>
      </c>
    </row>
    <row r="411" spans="1:48" x14ac:dyDescent="0.25">
      <c r="A411" s="30" t="s">
        <v>479</v>
      </c>
      <c r="B411">
        <v>0.96116878123798499</v>
      </c>
      <c r="C411">
        <v>0.98039215686274495</v>
      </c>
      <c r="D411">
        <v>0.98448830220000005</v>
      </c>
      <c r="E411">
        <v>0.98573583350000005</v>
      </c>
      <c r="F411">
        <v>0.99325475549999998</v>
      </c>
      <c r="G411">
        <v>1.0003622190000001</v>
      </c>
      <c r="H411">
        <v>1.0044272139999999</v>
      </c>
      <c r="I411">
        <v>1.0055965819999999</v>
      </c>
      <c r="J411">
        <v>1.0096550470000001</v>
      </c>
      <c r="K411">
        <v>1.0171824739999999</v>
      </c>
      <c r="L411">
        <v>1.026826738</v>
      </c>
      <c r="M411">
        <v>1.0388215709999999</v>
      </c>
      <c r="N411">
        <v>1.046294246</v>
      </c>
      <c r="O411">
        <v>1.054471841</v>
      </c>
      <c r="P411">
        <v>1.067395391</v>
      </c>
      <c r="Q411">
        <v>1.0848037770000001</v>
      </c>
      <c r="R411">
        <v>1.106770279</v>
      </c>
      <c r="S411">
        <v>1.1290347249999999</v>
      </c>
      <c r="T411">
        <v>1.151786494</v>
      </c>
      <c r="U411">
        <v>1.175069597</v>
      </c>
      <c r="V411">
        <v>1.1979224580000001</v>
      </c>
      <c r="W411">
        <v>1.221797021</v>
      </c>
      <c r="X411">
        <v>1.2477440559999999</v>
      </c>
      <c r="Y411">
        <v>1.2742088600000001</v>
      </c>
      <c r="Z411">
        <v>1.301136697</v>
      </c>
      <c r="AA411">
        <v>1.3288483339999999</v>
      </c>
      <c r="AB411">
        <v>1.3572999750000001</v>
      </c>
      <c r="AC411">
        <v>1.386528446</v>
      </c>
      <c r="AD411">
        <v>1.41611982</v>
      </c>
      <c r="AE411">
        <v>1.4461979199999999</v>
      </c>
      <c r="AF411">
        <v>1.4768777310000001</v>
      </c>
      <c r="AG411">
        <v>1.5080950820000001</v>
      </c>
      <c r="AH411">
        <v>1.539897026</v>
      </c>
      <c r="AI411">
        <v>1.572362534</v>
      </c>
      <c r="AJ411">
        <v>1.6058507019999999</v>
      </c>
      <c r="AK411">
        <v>1.639816009</v>
      </c>
      <c r="AL411">
        <v>1.6747309079999999</v>
      </c>
      <c r="AM411">
        <v>1.7102515460000001</v>
      </c>
      <c r="AN411">
        <v>1.7467567770000001</v>
      </c>
      <c r="AO411">
        <v>1.784227064</v>
      </c>
      <c r="AP411">
        <v>1.8224546669999999</v>
      </c>
      <c r="AQ411">
        <v>1.8613173590000001</v>
      </c>
      <c r="AR411">
        <v>1.90079536</v>
      </c>
      <c r="AS411">
        <v>1.941027547</v>
      </c>
      <c r="AT411">
        <v>1.981988351</v>
      </c>
      <c r="AU411">
        <v>2.023659002</v>
      </c>
      <c r="AV411">
        <v>2.0661848350000001</v>
      </c>
    </row>
    <row r="412" spans="1:48" x14ac:dyDescent="0.25">
      <c r="A412" s="30" t="s">
        <v>480</v>
      </c>
      <c r="B412">
        <v>0.96116878123798499</v>
      </c>
      <c r="C412">
        <v>0.98039215686274495</v>
      </c>
      <c r="D412">
        <v>0.98360466089999998</v>
      </c>
      <c r="E412">
        <v>0.98418957900000004</v>
      </c>
      <c r="F412">
        <v>0.99316600690000001</v>
      </c>
      <c r="G412">
        <v>1.0011192739999999</v>
      </c>
      <c r="H412">
        <v>1.005300756</v>
      </c>
      <c r="I412">
        <v>1.0075323860000001</v>
      </c>
      <c r="J412">
        <v>1.0126102159999999</v>
      </c>
      <c r="K412">
        <v>1.019421591</v>
      </c>
      <c r="L412">
        <v>1.027694933</v>
      </c>
      <c r="M412">
        <v>1.0379661360000001</v>
      </c>
      <c r="N412">
        <v>1.0434132140000001</v>
      </c>
      <c r="O412">
        <v>1.050675813</v>
      </c>
      <c r="P412">
        <v>1.066062026</v>
      </c>
      <c r="Q412">
        <v>1.084712938</v>
      </c>
      <c r="R412">
        <v>1.106631304</v>
      </c>
      <c r="S412">
        <v>1.1290188059999999</v>
      </c>
      <c r="T412">
        <v>1.1517422479999999</v>
      </c>
      <c r="U412">
        <v>1.175019925</v>
      </c>
      <c r="V412">
        <v>1.1973694859999999</v>
      </c>
      <c r="W412">
        <v>1.220909032</v>
      </c>
      <c r="X412">
        <v>1.2464453259999999</v>
      </c>
      <c r="Y412">
        <v>1.272738913</v>
      </c>
      <c r="Z412">
        <v>1.2998102680000001</v>
      </c>
      <c r="AA412">
        <v>1.3279800470000001</v>
      </c>
      <c r="AB412">
        <v>1.356962749</v>
      </c>
      <c r="AC412">
        <v>1.3860274669999999</v>
      </c>
      <c r="AD412">
        <v>1.415433905</v>
      </c>
      <c r="AE412">
        <v>1.4454763079999999</v>
      </c>
      <c r="AF412">
        <v>1.4761219480000001</v>
      </c>
      <c r="AG412">
        <v>1.507299505</v>
      </c>
      <c r="AH412">
        <v>1.538865573</v>
      </c>
      <c r="AI412">
        <v>1.571092272</v>
      </c>
      <c r="AJ412">
        <v>1.6044559110000001</v>
      </c>
      <c r="AK412">
        <v>1.638212612</v>
      </c>
      <c r="AL412">
        <v>1.673053691</v>
      </c>
      <c r="AM412">
        <v>1.708603538</v>
      </c>
      <c r="AN412">
        <v>1.745119248</v>
      </c>
      <c r="AO412">
        <v>1.782495041</v>
      </c>
      <c r="AP412">
        <v>1.8205587830000001</v>
      </c>
      <c r="AQ412">
        <v>1.8591726689999999</v>
      </c>
      <c r="AR412">
        <v>1.898942645</v>
      </c>
      <c r="AS412">
        <v>1.9393237059999999</v>
      </c>
      <c r="AT412">
        <v>1.9802473970000001</v>
      </c>
      <c r="AU412">
        <v>2.0218622239999999</v>
      </c>
      <c r="AV412">
        <v>2.0660096769999998</v>
      </c>
    </row>
    <row r="413" spans="1:48" x14ac:dyDescent="0.25">
      <c r="A413" s="30" t="s">
        <v>481</v>
      </c>
      <c r="B413">
        <v>0.96116878123798499</v>
      </c>
      <c r="C413">
        <v>0.98039215686274495</v>
      </c>
      <c r="D413">
        <v>0.98405779989999997</v>
      </c>
      <c r="E413">
        <v>0.98483071119999999</v>
      </c>
      <c r="F413">
        <v>0.99617795419999999</v>
      </c>
      <c r="G413">
        <v>1.0057442480000001</v>
      </c>
      <c r="H413">
        <v>1.0119255760000001</v>
      </c>
      <c r="I413">
        <v>1.0166334109999999</v>
      </c>
      <c r="J413">
        <v>1.0258051290000001</v>
      </c>
      <c r="K413">
        <v>1.036322958</v>
      </c>
      <c r="L413">
        <v>1.045781292</v>
      </c>
      <c r="M413">
        <v>1.054733846</v>
      </c>
      <c r="N413">
        <v>1.0607632709999999</v>
      </c>
      <c r="O413">
        <v>1.069374493</v>
      </c>
      <c r="P413">
        <v>1.0900988549999999</v>
      </c>
      <c r="Q413">
        <v>1.1138004589999999</v>
      </c>
      <c r="R413">
        <v>1.1361161909999999</v>
      </c>
      <c r="S413">
        <v>1.158497495</v>
      </c>
      <c r="T413">
        <v>1.1818205509999999</v>
      </c>
      <c r="U413">
        <v>1.2054724379999999</v>
      </c>
      <c r="V413">
        <v>1.227753729</v>
      </c>
      <c r="W413">
        <v>1.251381743</v>
      </c>
      <c r="X413">
        <v>1.2758727240000001</v>
      </c>
      <c r="Y413">
        <v>1.30161075</v>
      </c>
      <c r="Z413">
        <v>1.3285862340000001</v>
      </c>
      <c r="AA413">
        <v>1.3584965019999999</v>
      </c>
      <c r="AB413">
        <v>1.390147961</v>
      </c>
      <c r="AC413">
        <v>1.419786416</v>
      </c>
      <c r="AD413">
        <v>1.449202114</v>
      </c>
      <c r="AE413">
        <v>1.4792532089999999</v>
      </c>
      <c r="AF413">
        <v>1.5097832900000001</v>
      </c>
      <c r="AG413">
        <v>1.540700473</v>
      </c>
      <c r="AH413">
        <v>1.5713903469999999</v>
      </c>
      <c r="AI413">
        <v>1.6023743619999999</v>
      </c>
      <c r="AJ413">
        <v>1.6392432509999999</v>
      </c>
      <c r="AK413">
        <v>1.6697873969999999</v>
      </c>
      <c r="AL413">
        <v>1.706734975</v>
      </c>
      <c r="AM413">
        <v>1.7394214100000001</v>
      </c>
      <c r="AN413">
        <v>1.7783251170000001</v>
      </c>
      <c r="AO413">
        <v>1.8181843550000001</v>
      </c>
      <c r="AP413">
        <v>1.8565760929999999</v>
      </c>
      <c r="AQ413">
        <v>1.895330567</v>
      </c>
      <c r="AR413">
        <v>1.935052158</v>
      </c>
      <c r="AS413">
        <v>1.9756939609999999</v>
      </c>
      <c r="AT413">
        <v>2.0170689679999998</v>
      </c>
      <c r="AU413">
        <v>2.0591582850000001</v>
      </c>
      <c r="AV413">
        <v>2.1021150390000001</v>
      </c>
    </row>
    <row r="414" spans="1:48" x14ac:dyDescent="0.25">
      <c r="A414" s="30" t="s">
        <v>482</v>
      </c>
      <c r="B414">
        <v>0.96116878123798499</v>
      </c>
      <c r="C414">
        <v>0.98039215686274495</v>
      </c>
      <c r="D414">
        <v>0.98608346629999999</v>
      </c>
      <c r="E414">
        <v>0.97596232329999999</v>
      </c>
      <c r="F414">
        <v>0.9848306939</v>
      </c>
      <c r="G414">
        <v>1.0055064570000001</v>
      </c>
      <c r="H414">
        <v>1.0081481640000001</v>
      </c>
      <c r="I414">
        <v>1.024684718</v>
      </c>
      <c r="J414">
        <v>1.03091651</v>
      </c>
      <c r="K414">
        <v>1.041933416</v>
      </c>
      <c r="L414">
        <v>1.053756575</v>
      </c>
      <c r="M414">
        <v>1.0664922880000001</v>
      </c>
      <c r="N414">
        <v>1.0773019260000001</v>
      </c>
      <c r="O414">
        <v>1.0897686630000001</v>
      </c>
      <c r="P414">
        <v>1.09512097</v>
      </c>
      <c r="Q414">
        <v>1.1228095979999999</v>
      </c>
      <c r="R414">
        <v>1.1465028269999999</v>
      </c>
      <c r="S414">
        <v>1.1717867879999999</v>
      </c>
      <c r="T414">
        <v>1.195675415</v>
      </c>
      <c r="U414">
        <v>1.2198602039999999</v>
      </c>
      <c r="V414">
        <v>1.244180337</v>
      </c>
      <c r="W414">
        <v>1.2690368030000001</v>
      </c>
      <c r="X414">
        <v>1.2951684000000001</v>
      </c>
      <c r="Y414">
        <v>1.321995638</v>
      </c>
      <c r="Z414">
        <v>1.3495331159999999</v>
      </c>
      <c r="AA414">
        <v>1.379391867</v>
      </c>
      <c r="AB414">
        <v>1.410734038</v>
      </c>
      <c r="AC414">
        <v>1.4417086610000001</v>
      </c>
      <c r="AD414">
        <v>1.4726723319999999</v>
      </c>
      <c r="AE414">
        <v>1.504011937</v>
      </c>
      <c r="AF414">
        <v>1.53588689</v>
      </c>
      <c r="AG414">
        <v>1.5682143740000001</v>
      </c>
      <c r="AH414">
        <v>1.600617521</v>
      </c>
      <c r="AI414">
        <v>1.633497588</v>
      </c>
      <c r="AJ414">
        <v>1.668017141</v>
      </c>
      <c r="AK414">
        <v>1.701978711</v>
      </c>
      <c r="AL414">
        <v>1.7374396139999999</v>
      </c>
      <c r="AM414">
        <v>1.7732362399999999</v>
      </c>
      <c r="AN414">
        <v>1.8111975389999999</v>
      </c>
      <c r="AO414">
        <v>1.8501732019999999</v>
      </c>
      <c r="AP414">
        <v>1.8893953640000001</v>
      </c>
      <c r="AQ414">
        <v>1.9289992140000001</v>
      </c>
      <c r="AR414">
        <v>1.969315404</v>
      </c>
      <c r="AS414">
        <v>2.0104339119999999</v>
      </c>
      <c r="AT414">
        <v>2.0524255739999999</v>
      </c>
      <c r="AU414">
        <v>2.0952017469999999</v>
      </c>
      <c r="AV414">
        <v>2.1388818349999998</v>
      </c>
    </row>
    <row r="415" spans="1:48" x14ac:dyDescent="0.25">
      <c r="A415" s="30" t="s">
        <v>483</v>
      </c>
      <c r="B415">
        <v>0.96116878123798499</v>
      </c>
      <c r="C415">
        <v>0.98039215686274495</v>
      </c>
      <c r="D415">
        <v>0.98730490049999997</v>
      </c>
      <c r="E415">
        <v>0.98920186269999999</v>
      </c>
      <c r="F415">
        <v>0.99792541280000002</v>
      </c>
      <c r="G415">
        <v>1.0114549370000001</v>
      </c>
      <c r="H415">
        <v>1.0202727309999999</v>
      </c>
      <c r="I415">
        <v>1.024912931</v>
      </c>
      <c r="J415">
        <v>1.0313886779999999</v>
      </c>
      <c r="K415">
        <v>1.041145996</v>
      </c>
      <c r="L415">
        <v>1.051198249</v>
      </c>
      <c r="M415">
        <v>1.0593991030000001</v>
      </c>
      <c r="N415">
        <v>1.0705341939999999</v>
      </c>
      <c r="O415">
        <v>1.0869768879999999</v>
      </c>
      <c r="P415">
        <v>1.1011834389999999</v>
      </c>
      <c r="Q415">
        <v>1.1223452199999999</v>
      </c>
      <c r="R415">
        <v>1.1458807259999999</v>
      </c>
      <c r="S415">
        <v>1.1699192599999999</v>
      </c>
      <c r="T415">
        <v>1.1939348350000001</v>
      </c>
      <c r="U415">
        <v>1.218801609</v>
      </c>
      <c r="V415">
        <v>1.2429090249999999</v>
      </c>
      <c r="W415">
        <v>1.267644293</v>
      </c>
      <c r="X415">
        <v>1.2938089349999999</v>
      </c>
      <c r="Y415">
        <v>1.3207313089999999</v>
      </c>
      <c r="Z415">
        <v>1.3481594509999999</v>
      </c>
      <c r="AA415">
        <v>1.3764451980000001</v>
      </c>
      <c r="AB415">
        <v>1.4056066140000001</v>
      </c>
      <c r="AC415">
        <v>1.4354796320000001</v>
      </c>
      <c r="AD415">
        <v>1.4655730680000001</v>
      </c>
      <c r="AE415">
        <v>1.496219722</v>
      </c>
      <c r="AF415">
        <v>1.5274494679999999</v>
      </c>
      <c r="AG415">
        <v>1.5591606099999999</v>
      </c>
      <c r="AH415">
        <v>1.5913182910000001</v>
      </c>
      <c r="AI415">
        <v>1.624035753</v>
      </c>
      <c r="AJ415">
        <v>1.658191288</v>
      </c>
      <c r="AK415">
        <v>1.6921519249999999</v>
      </c>
      <c r="AL415">
        <v>1.7274775309999999</v>
      </c>
      <c r="AM415">
        <v>1.7632466280000001</v>
      </c>
      <c r="AN415">
        <v>1.800308045</v>
      </c>
      <c r="AO415">
        <v>1.838127362</v>
      </c>
      <c r="AP415">
        <v>1.8763934149999999</v>
      </c>
      <c r="AQ415">
        <v>1.915177267</v>
      </c>
      <c r="AR415">
        <v>1.9547087940000001</v>
      </c>
      <c r="AS415">
        <v>1.9950638359999999</v>
      </c>
      <c r="AT415">
        <v>2.0361411340000002</v>
      </c>
      <c r="AU415">
        <v>2.0776070729999998</v>
      </c>
      <c r="AV415">
        <v>2.1200552849999998</v>
      </c>
    </row>
    <row r="416" spans="1:48" x14ac:dyDescent="0.25">
      <c r="A416" s="30" t="s">
        <v>484</v>
      </c>
      <c r="B416">
        <v>0.96116878123798499</v>
      </c>
      <c r="C416">
        <v>0.98039215686274495</v>
      </c>
      <c r="D416">
        <v>0.98622693139999995</v>
      </c>
      <c r="E416">
        <v>0.98926262710000001</v>
      </c>
      <c r="F416">
        <v>0.99856679770000001</v>
      </c>
      <c r="G416">
        <v>1.0070731079999999</v>
      </c>
      <c r="H416">
        <v>1.0127823119999999</v>
      </c>
      <c r="I416">
        <v>1.015546566</v>
      </c>
      <c r="J416">
        <v>1.0212854790000001</v>
      </c>
      <c r="K416">
        <v>1.0307846409999999</v>
      </c>
      <c r="L416">
        <v>1.042349695</v>
      </c>
      <c r="M416">
        <v>1.0563128530000001</v>
      </c>
      <c r="N416">
        <v>1.0656950300000001</v>
      </c>
      <c r="O416">
        <v>1.0758592149999999</v>
      </c>
      <c r="P416">
        <v>1.0912053820000001</v>
      </c>
      <c r="Q416">
        <v>1.109766144</v>
      </c>
      <c r="R416">
        <v>1.1318476260000001</v>
      </c>
      <c r="S416">
        <v>1.1540751389999999</v>
      </c>
      <c r="T416">
        <v>1.1773197909999999</v>
      </c>
      <c r="U416">
        <v>1.2009178069999999</v>
      </c>
      <c r="V416">
        <v>1.224774499</v>
      </c>
      <c r="W416">
        <v>1.2492317959999999</v>
      </c>
      <c r="X416">
        <v>1.2750453399999999</v>
      </c>
      <c r="Y416">
        <v>1.3015944610000001</v>
      </c>
      <c r="Z416">
        <v>1.328803986</v>
      </c>
      <c r="AA416">
        <v>1.357007482</v>
      </c>
      <c r="AB416">
        <v>1.3860049729999999</v>
      </c>
      <c r="AC416">
        <v>1.4156004529999999</v>
      </c>
      <c r="AD416">
        <v>1.4454946580000001</v>
      </c>
      <c r="AE416">
        <v>1.475903135</v>
      </c>
      <c r="AF416">
        <v>1.5069192069999999</v>
      </c>
      <c r="AG416">
        <v>1.5384676479999999</v>
      </c>
      <c r="AH416">
        <v>1.5705550150000001</v>
      </c>
      <c r="AI416">
        <v>1.603275542</v>
      </c>
      <c r="AJ416">
        <v>1.637223976</v>
      </c>
      <c r="AK416">
        <v>1.671335912</v>
      </c>
      <c r="AL416">
        <v>1.7066683970000001</v>
      </c>
      <c r="AM416">
        <v>1.742382732</v>
      </c>
      <c r="AN416">
        <v>1.7793276870000001</v>
      </c>
      <c r="AO416">
        <v>1.8172209850000001</v>
      </c>
      <c r="AP416">
        <v>1.855765482</v>
      </c>
      <c r="AQ416">
        <v>1.8949657019999999</v>
      </c>
      <c r="AR416">
        <v>1.934834698</v>
      </c>
      <c r="AS416">
        <v>1.9754726819999999</v>
      </c>
      <c r="AT416">
        <v>2.0168386310000002</v>
      </c>
      <c r="AU416">
        <v>2.058917616</v>
      </c>
      <c r="AV416">
        <v>2.101879721</v>
      </c>
    </row>
    <row r="417" spans="1:48" x14ac:dyDescent="0.25">
      <c r="A417" s="30" t="s">
        <v>485</v>
      </c>
      <c r="B417">
        <v>0.96116878123798499</v>
      </c>
      <c r="C417">
        <v>0.98039215686274495</v>
      </c>
      <c r="D417">
        <v>0.98714029410000004</v>
      </c>
      <c r="E417">
        <v>0.98994425900000005</v>
      </c>
      <c r="F417">
        <v>0.99945841790000001</v>
      </c>
      <c r="G417">
        <v>1.00919577</v>
      </c>
      <c r="H417">
        <v>1.0164857169999999</v>
      </c>
      <c r="I417">
        <v>1.020347522</v>
      </c>
      <c r="J417">
        <v>1.025827863</v>
      </c>
      <c r="K417">
        <v>1.0346492309999999</v>
      </c>
      <c r="L417">
        <v>1.045165224</v>
      </c>
      <c r="M417">
        <v>1.0593612219999999</v>
      </c>
      <c r="N417">
        <v>1.0692159889999999</v>
      </c>
      <c r="O417">
        <v>1.080065947</v>
      </c>
      <c r="P417">
        <v>1.0957545289999999</v>
      </c>
      <c r="Q417">
        <v>1.114216214</v>
      </c>
      <c r="R417">
        <v>1.1364493600000001</v>
      </c>
      <c r="S417">
        <v>1.1591220289999999</v>
      </c>
      <c r="T417">
        <v>1.182322849</v>
      </c>
      <c r="U417">
        <v>1.206111943</v>
      </c>
      <c r="V417">
        <v>1.2299386720000001</v>
      </c>
      <c r="W417">
        <v>1.254364169</v>
      </c>
      <c r="X417">
        <v>1.2801510840000001</v>
      </c>
      <c r="Y417">
        <v>1.306687492</v>
      </c>
      <c r="Z417">
        <v>1.3339414080000001</v>
      </c>
      <c r="AA417">
        <v>1.36218032</v>
      </c>
      <c r="AB417">
        <v>1.3912654440000001</v>
      </c>
      <c r="AC417">
        <v>1.42099376</v>
      </c>
      <c r="AD417">
        <v>1.450859672</v>
      </c>
      <c r="AE417">
        <v>1.4812656559999999</v>
      </c>
      <c r="AF417">
        <v>1.512291273</v>
      </c>
      <c r="AG417">
        <v>1.5438819960000001</v>
      </c>
      <c r="AH417">
        <v>1.5760648900000001</v>
      </c>
      <c r="AI417">
        <v>1.608832327</v>
      </c>
      <c r="AJ417">
        <v>1.6427694399999999</v>
      </c>
      <c r="AK417">
        <v>1.676921799</v>
      </c>
      <c r="AL417">
        <v>1.7122602659999999</v>
      </c>
      <c r="AM417">
        <v>1.7481372829999999</v>
      </c>
      <c r="AN417">
        <v>1.7850821729999999</v>
      </c>
      <c r="AO417">
        <v>1.822930546</v>
      </c>
      <c r="AP417">
        <v>1.8614482800000001</v>
      </c>
      <c r="AQ417">
        <v>1.9005777370000001</v>
      </c>
      <c r="AR417">
        <v>1.9404514989999999</v>
      </c>
      <c r="AS417">
        <v>1.9811788130000001</v>
      </c>
      <c r="AT417">
        <v>2.0226127420000002</v>
      </c>
      <c r="AU417">
        <v>2.0647536940000002</v>
      </c>
      <c r="AV417">
        <v>2.108117171</v>
      </c>
    </row>
    <row r="418" spans="1:48" x14ac:dyDescent="0.25">
      <c r="A418" s="30" t="s">
        <v>474</v>
      </c>
      <c r="B418">
        <v>0.96116878123798499</v>
      </c>
      <c r="C418">
        <v>0.98039215686274495</v>
      </c>
      <c r="D418">
        <v>0.98396442279999996</v>
      </c>
      <c r="E418">
        <v>0.98485792230000002</v>
      </c>
      <c r="F418">
        <v>0.99156072979999998</v>
      </c>
      <c r="G418">
        <v>0.99711123729999995</v>
      </c>
      <c r="H418">
        <v>0.99995284900000003</v>
      </c>
      <c r="I418">
        <v>0.99942217010000001</v>
      </c>
      <c r="J418">
        <v>1.001770018</v>
      </c>
      <c r="K418">
        <v>1.007156846</v>
      </c>
      <c r="L418">
        <v>1.014622664</v>
      </c>
      <c r="M418">
        <v>1.0245313570000001</v>
      </c>
      <c r="N418">
        <v>1.0301450240000001</v>
      </c>
      <c r="O418">
        <v>1.0373140890000001</v>
      </c>
      <c r="P418">
        <v>1.048972867</v>
      </c>
      <c r="Q418">
        <v>1.0660400050000001</v>
      </c>
      <c r="R418">
        <v>1.0873177190000001</v>
      </c>
      <c r="S418">
        <v>1.1090541089999999</v>
      </c>
      <c r="T418">
        <v>1.1312536959999999</v>
      </c>
      <c r="U418">
        <v>1.153950754</v>
      </c>
      <c r="V418">
        <v>1.177044333</v>
      </c>
      <c r="W418">
        <v>1.200689216</v>
      </c>
      <c r="X418">
        <v>1.225568132</v>
      </c>
      <c r="Y418">
        <v>1.2512258599999999</v>
      </c>
      <c r="Z418">
        <v>1.277521538</v>
      </c>
      <c r="AA418">
        <v>1.304687535</v>
      </c>
      <c r="AB418">
        <v>1.3325494739999999</v>
      </c>
      <c r="AC418">
        <v>1.3610254079999999</v>
      </c>
      <c r="AD418">
        <v>1.3898636200000001</v>
      </c>
      <c r="AE418">
        <v>1.4191732379999999</v>
      </c>
      <c r="AF418">
        <v>1.449093696</v>
      </c>
      <c r="AG418">
        <v>1.479550892</v>
      </c>
      <c r="AH418">
        <v>1.510596837</v>
      </c>
      <c r="AI418">
        <v>1.5422639380000001</v>
      </c>
      <c r="AJ418">
        <v>1.574697799</v>
      </c>
      <c r="AK418">
        <v>1.607896435</v>
      </c>
      <c r="AL418">
        <v>1.641791</v>
      </c>
      <c r="AM418">
        <v>1.676451133</v>
      </c>
      <c r="AN418">
        <v>1.7118745900000001</v>
      </c>
      <c r="AO418">
        <v>1.7482449659999999</v>
      </c>
      <c r="AP418">
        <v>1.785467248</v>
      </c>
      <c r="AQ418">
        <v>1.823355863</v>
      </c>
      <c r="AR418">
        <v>1.8618403219999999</v>
      </c>
      <c r="AS418">
        <v>1.901023661</v>
      </c>
      <c r="AT418">
        <v>1.940875503</v>
      </c>
      <c r="AU418">
        <v>1.98139625</v>
      </c>
      <c r="AV418">
        <v>2.0227260230000002</v>
      </c>
    </row>
    <row r="419" spans="1:48" x14ac:dyDescent="0.25">
      <c r="A419" s="30" t="s">
        <v>486</v>
      </c>
      <c r="B419">
        <v>0.96116878123798499</v>
      </c>
      <c r="C419">
        <v>0.98039215686274495</v>
      </c>
      <c r="D419">
        <v>0.98824744350000004</v>
      </c>
      <c r="E419">
        <v>0.9923961174</v>
      </c>
      <c r="F419">
        <v>1.0031761830000001</v>
      </c>
      <c r="G419">
        <v>1.0151888769999999</v>
      </c>
      <c r="H419">
        <v>1.0238203779999999</v>
      </c>
      <c r="I419">
        <v>1.029279058</v>
      </c>
      <c r="J419">
        <v>1.037304681</v>
      </c>
      <c r="K419">
        <v>1.0474435879999999</v>
      </c>
      <c r="L419">
        <v>1.058506221</v>
      </c>
      <c r="M419">
        <v>1.070176021</v>
      </c>
      <c r="N419">
        <v>1.07903974</v>
      </c>
      <c r="O419">
        <v>1.0900696190000001</v>
      </c>
      <c r="P419">
        <v>1.1067024510000001</v>
      </c>
      <c r="Q419">
        <v>1.1271969049999999</v>
      </c>
      <c r="R419">
        <v>1.149606763</v>
      </c>
      <c r="S419">
        <v>1.172544332</v>
      </c>
      <c r="T419">
        <v>1.1959633089999999</v>
      </c>
      <c r="U419">
        <v>1.219798487</v>
      </c>
      <c r="V419">
        <v>1.243690068</v>
      </c>
      <c r="W419">
        <v>1.2683138089999999</v>
      </c>
      <c r="X419">
        <v>1.2940787010000001</v>
      </c>
      <c r="Y419">
        <v>1.32055236</v>
      </c>
      <c r="Z419">
        <v>1.3478146639999999</v>
      </c>
      <c r="AA419">
        <v>1.376299918</v>
      </c>
      <c r="AB419">
        <v>1.4057964249999999</v>
      </c>
      <c r="AC419">
        <v>1.435990678</v>
      </c>
      <c r="AD419">
        <v>1.4662496199999999</v>
      </c>
      <c r="AE419">
        <v>1.4970578240000001</v>
      </c>
      <c r="AF419">
        <v>1.5285257889999999</v>
      </c>
      <c r="AG419">
        <v>1.5605187890000001</v>
      </c>
      <c r="AH419">
        <v>1.59298742</v>
      </c>
      <c r="AI419">
        <v>1.626040014</v>
      </c>
      <c r="AJ419">
        <v>1.6606852670000001</v>
      </c>
      <c r="AK419">
        <v>1.6950135609999999</v>
      </c>
      <c r="AL419">
        <v>1.731000216</v>
      </c>
      <c r="AM419">
        <v>1.766878097</v>
      </c>
      <c r="AN419">
        <v>1.8043539070000001</v>
      </c>
      <c r="AO419">
        <v>1.84273124</v>
      </c>
      <c r="AP419">
        <v>1.881561496</v>
      </c>
      <c r="AQ419">
        <v>1.9210014479999999</v>
      </c>
      <c r="AR419">
        <v>1.9612847499999999</v>
      </c>
      <c r="AS419">
        <v>2.0023791989999999</v>
      </c>
      <c r="AT419">
        <v>2.0441816030000002</v>
      </c>
      <c r="AU419">
        <v>2.0866855229999999</v>
      </c>
      <c r="AV419">
        <v>2.130089704</v>
      </c>
    </row>
    <row r="420" spans="1:48" x14ac:dyDescent="0.25">
      <c r="A420" s="30" t="s">
        <v>487</v>
      </c>
      <c r="B420">
        <v>0.96116878123798499</v>
      </c>
      <c r="C420">
        <v>0.98039215686274495</v>
      </c>
      <c r="D420">
        <v>0.98862433780000003</v>
      </c>
      <c r="E420">
        <v>0.99301308740000005</v>
      </c>
      <c r="F420">
        <v>1.0044872419999999</v>
      </c>
      <c r="G420">
        <v>1.015357719</v>
      </c>
      <c r="H420">
        <v>1.0231385230000001</v>
      </c>
      <c r="I420">
        <v>1.028033864</v>
      </c>
      <c r="J420">
        <v>1.0360949479999999</v>
      </c>
      <c r="K420">
        <v>1.0462819569999999</v>
      </c>
      <c r="L420">
        <v>1.0574873119999999</v>
      </c>
      <c r="M420">
        <v>1.068819438</v>
      </c>
      <c r="N420">
        <v>1.07772942</v>
      </c>
      <c r="O420">
        <v>1.089254173</v>
      </c>
      <c r="P420">
        <v>1.1064876020000001</v>
      </c>
      <c r="Q420">
        <v>1.1285689539999999</v>
      </c>
      <c r="R420">
        <v>1.1510180459999999</v>
      </c>
      <c r="S420">
        <v>1.1739831780000001</v>
      </c>
      <c r="T420">
        <v>1.1974355029999999</v>
      </c>
      <c r="U420">
        <v>1.221296036</v>
      </c>
      <c r="V420">
        <v>1.245210892</v>
      </c>
      <c r="W420">
        <v>1.2698652210000001</v>
      </c>
      <c r="X420">
        <v>1.2956681999999999</v>
      </c>
      <c r="Y420">
        <v>1.322181992</v>
      </c>
      <c r="Z420">
        <v>1.349479849</v>
      </c>
      <c r="AA420">
        <v>1.3779878649999999</v>
      </c>
      <c r="AB420">
        <v>1.407487929</v>
      </c>
      <c r="AC420">
        <v>1.437704452</v>
      </c>
      <c r="AD420">
        <v>1.4679949329999999</v>
      </c>
      <c r="AE420">
        <v>1.498834725</v>
      </c>
      <c r="AF420">
        <v>1.5303296639999999</v>
      </c>
      <c r="AG420">
        <v>1.562343979</v>
      </c>
      <c r="AH420">
        <v>1.594833009</v>
      </c>
      <c r="AI420">
        <v>1.627915585</v>
      </c>
      <c r="AJ420">
        <v>1.6625997779999999</v>
      </c>
      <c r="AK420">
        <v>1.696949684</v>
      </c>
      <c r="AL420">
        <v>1.7329691330000001</v>
      </c>
      <c r="AM420">
        <v>1.768868393</v>
      </c>
      <c r="AN420">
        <v>1.8063916099999999</v>
      </c>
      <c r="AO420">
        <v>1.84481893</v>
      </c>
      <c r="AP420">
        <v>1.8836973100000001</v>
      </c>
      <c r="AQ420">
        <v>1.9231913679999999</v>
      </c>
      <c r="AR420">
        <v>1.9635273419999999</v>
      </c>
      <c r="AS420">
        <v>2.0046657520000002</v>
      </c>
      <c r="AT420">
        <v>2.0465184299999999</v>
      </c>
      <c r="AU420">
        <v>2.089081212</v>
      </c>
      <c r="AV420">
        <v>2.1325411559999998</v>
      </c>
    </row>
    <row r="421" spans="1:48" x14ac:dyDescent="0.25">
      <c r="A421" s="30" t="s">
        <v>488</v>
      </c>
      <c r="B421">
        <v>0.96116878123798499</v>
      </c>
      <c r="C421">
        <v>0.98039215686274495</v>
      </c>
      <c r="D421">
        <v>0.98864475090000004</v>
      </c>
      <c r="E421">
        <v>0.99168622019999997</v>
      </c>
      <c r="F421">
        <v>1.0002989369999999</v>
      </c>
      <c r="G421">
        <v>1.011734865</v>
      </c>
      <c r="H421">
        <v>1.0210769019999999</v>
      </c>
      <c r="I421">
        <v>1.0264003610000001</v>
      </c>
      <c r="J421">
        <v>1.03259451</v>
      </c>
      <c r="K421">
        <v>1.041721066</v>
      </c>
      <c r="L421">
        <v>1.0529490669999999</v>
      </c>
      <c r="M421">
        <v>1.0683652539999999</v>
      </c>
      <c r="N421">
        <v>1.080136048</v>
      </c>
      <c r="O421">
        <v>1.0918815100000001</v>
      </c>
      <c r="P421">
        <v>1.1066980070000001</v>
      </c>
      <c r="Q421">
        <v>1.124682127</v>
      </c>
      <c r="R421">
        <v>1.1470680719999999</v>
      </c>
      <c r="S421">
        <v>1.1699721430000001</v>
      </c>
      <c r="T421">
        <v>1.1933609549999999</v>
      </c>
      <c r="U421">
        <v>1.2172462079999999</v>
      </c>
      <c r="V421">
        <v>1.2413066260000001</v>
      </c>
      <c r="W421">
        <v>1.26605521</v>
      </c>
      <c r="X421">
        <v>1.291935627</v>
      </c>
      <c r="Y421">
        <v>1.3184751960000001</v>
      </c>
      <c r="Z421">
        <v>1.345715609</v>
      </c>
      <c r="AA421">
        <v>1.3740327109999999</v>
      </c>
      <c r="AB421">
        <v>1.4032504219999999</v>
      </c>
      <c r="AC421">
        <v>1.4331351219999999</v>
      </c>
      <c r="AD421">
        <v>1.4631605430000001</v>
      </c>
      <c r="AE421">
        <v>1.49372613</v>
      </c>
      <c r="AF421">
        <v>1.524962197</v>
      </c>
      <c r="AG421">
        <v>1.556782128</v>
      </c>
      <c r="AH421">
        <v>1.5891632200000001</v>
      </c>
      <c r="AI421">
        <v>1.622121828</v>
      </c>
      <c r="AJ421">
        <v>1.656388491</v>
      </c>
      <c r="AK421">
        <v>1.6906900890000001</v>
      </c>
      <c r="AL421">
        <v>1.7263384289999999</v>
      </c>
      <c r="AM421">
        <v>1.7623011989999999</v>
      </c>
      <c r="AN421">
        <v>1.7995174389999999</v>
      </c>
      <c r="AO421">
        <v>1.837659873</v>
      </c>
      <c r="AP421">
        <v>1.87644159</v>
      </c>
      <c r="AQ421">
        <v>1.9158885059999999</v>
      </c>
      <c r="AR421">
        <v>1.956059204</v>
      </c>
      <c r="AS421">
        <v>1.997088194</v>
      </c>
      <c r="AT421">
        <v>2.0388365940000002</v>
      </c>
      <c r="AU421">
        <v>2.0812891919999998</v>
      </c>
      <c r="AV421">
        <v>2.1246277089999999</v>
      </c>
    </row>
    <row r="422" spans="1:48" x14ac:dyDescent="0.25">
      <c r="A422" s="30" t="s">
        <v>489</v>
      </c>
      <c r="B422">
        <v>0.96116878123798499</v>
      </c>
      <c r="C422">
        <v>0.98039215686274495</v>
      </c>
      <c r="D422">
        <v>0.98864474989999995</v>
      </c>
      <c r="E422">
        <v>0.99168621909999999</v>
      </c>
      <c r="F422">
        <v>1.00029894</v>
      </c>
      <c r="G422">
        <v>1.0117348690000001</v>
      </c>
      <c r="H422">
        <v>1.0210769040000001</v>
      </c>
      <c r="I422">
        <v>1.026400368</v>
      </c>
      <c r="J422">
        <v>1.032594518</v>
      </c>
      <c r="K422">
        <v>1.041721074</v>
      </c>
      <c r="L422">
        <v>1.0529490749999999</v>
      </c>
      <c r="M422">
        <v>1.0683652610000001</v>
      </c>
      <c r="N422">
        <v>1.080136056</v>
      </c>
      <c r="O422">
        <v>1.091881517</v>
      </c>
      <c r="P422">
        <v>1.106698022</v>
      </c>
      <c r="Q422">
        <v>1.124682129</v>
      </c>
      <c r="R422">
        <v>1.1470681</v>
      </c>
      <c r="S422">
        <v>1.169972185</v>
      </c>
      <c r="T422">
        <v>1.1933593730000001</v>
      </c>
      <c r="U422">
        <v>1.2172445919999999</v>
      </c>
      <c r="V422">
        <v>1.2413055019999999</v>
      </c>
      <c r="W422">
        <v>1.2660758839999999</v>
      </c>
      <c r="X422">
        <v>1.291952156</v>
      </c>
      <c r="Y422">
        <v>1.318489373</v>
      </c>
      <c r="Z422">
        <v>1.345740935</v>
      </c>
      <c r="AA422">
        <v>1.3740590150000001</v>
      </c>
      <c r="AB422">
        <v>1.4032774379999999</v>
      </c>
      <c r="AC422">
        <v>1.4331627250000001</v>
      </c>
      <c r="AD422">
        <v>1.4631887050000001</v>
      </c>
      <c r="AE422">
        <v>1.493754866</v>
      </c>
      <c r="AF422">
        <v>1.5249915110000001</v>
      </c>
      <c r="AG422">
        <v>1.556812021</v>
      </c>
      <c r="AH422">
        <v>1.5891926249999999</v>
      </c>
      <c r="AI422">
        <v>1.622152802</v>
      </c>
      <c r="AJ422">
        <v>1.656424028</v>
      </c>
      <c r="AK422">
        <v>1.6907264150000001</v>
      </c>
      <c r="AL422">
        <v>1.7263756029999999</v>
      </c>
      <c r="AM422">
        <v>1.762338975</v>
      </c>
      <c r="AN422">
        <v>1.79955613</v>
      </c>
      <c r="AO422">
        <v>1.837699494</v>
      </c>
      <c r="AP422">
        <v>1.876482033</v>
      </c>
      <c r="AQ422">
        <v>1.9159297630000001</v>
      </c>
      <c r="AR422">
        <v>1.956101315</v>
      </c>
      <c r="AS422">
        <v>1.997131185</v>
      </c>
      <c r="AT422">
        <v>2.03888048</v>
      </c>
      <c r="AU422">
        <v>2.0813339829999999</v>
      </c>
      <c r="AV422">
        <v>2.1246734389999999</v>
      </c>
    </row>
    <row r="423" spans="1:48" x14ac:dyDescent="0.25">
      <c r="A423" s="30" t="s">
        <v>490</v>
      </c>
      <c r="B423">
        <v>0.96116878123798499</v>
      </c>
      <c r="C423">
        <v>0.98039215686274495</v>
      </c>
      <c r="D423">
        <v>0.98864475009999997</v>
      </c>
      <c r="E423">
        <v>0.99168621820000002</v>
      </c>
      <c r="F423">
        <v>1.0002989390000001</v>
      </c>
      <c r="G423">
        <v>1.0117348639999999</v>
      </c>
      <c r="H423">
        <v>1.021076903</v>
      </c>
      <c r="I423">
        <v>1.0264003669999999</v>
      </c>
      <c r="J423">
        <v>1.032594518</v>
      </c>
      <c r="K423">
        <v>1.0417210720000001</v>
      </c>
      <c r="L423">
        <v>1.052949073</v>
      </c>
      <c r="M423">
        <v>1.0683652589999999</v>
      </c>
      <c r="N423">
        <v>1.080136054</v>
      </c>
      <c r="O423">
        <v>1.0918815150000001</v>
      </c>
      <c r="P423">
        <v>1.106698014</v>
      </c>
      <c r="Q423">
        <v>1.1246821339999999</v>
      </c>
      <c r="R423">
        <v>1.1470680799999999</v>
      </c>
      <c r="S423">
        <v>1.16997215</v>
      </c>
      <c r="T423">
        <v>1.1933609629999999</v>
      </c>
      <c r="U423">
        <v>1.2172462159999999</v>
      </c>
      <c r="V423">
        <v>1.241306633</v>
      </c>
      <c r="W423">
        <v>1.2660552169999999</v>
      </c>
      <c r="X423">
        <v>1.2919356340000001</v>
      </c>
      <c r="Y423">
        <v>1.3184752049999999</v>
      </c>
      <c r="Z423">
        <v>1.345715617</v>
      </c>
      <c r="AA423">
        <v>1.37403272</v>
      </c>
      <c r="AB423">
        <v>1.403250431</v>
      </c>
      <c r="AC423">
        <v>1.4331351320000001</v>
      </c>
      <c r="AD423">
        <v>1.4631605539999999</v>
      </c>
      <c r="AE423">
        <v>1.493726143</v>
      </c>
      <c r="AF423">
        <v>1.5249622089999999</v>
      </c>
      <c r="AG423">
        <v>1.5567821399999999</v>
      </c>
      <c r="AH423">
        <v>1.5891623560000001</v>
      </c>
      <c r="AI423">
        <v>1.6221214589999999</v>
      </c>
      <c r="AJ423">
        <v>1.656388883</v>
      </c>
      <c r="AK423">
        <v>1.6906907419999999</v>
      </c>
      <c r="AL423">
        <v>1.7258002020000001</v>
      </c>
      <c r="AM423">
        <v>1.76173924</v>
      </c>
      <c r="AN423">
        <v>1.7989418829999999</v>
      </c>
      <c r="AO423">
        <v>1.837070464</v>
      </c>
      <c r="AP423">
        <v>1.87583996</v>
      </c>
      <c r="AQ423">
        <v>1.91527476</v>
      </c>
      <c r="AR423">
        <v>1.9554327540000001</v>
      </c>
      <c r="AS423">
        <v>1.996448644</v>
      </c>
      <c r="AT423">
        <v>2.0381837379999999</v>
      </c>
      <c r="AU423">
        <v>2.0806228689999999</v>
      </c>
      <c r="AV423">
        <v>2.1239474149999999</v>
      </c>
    </row>
    <row r="424" spans="1:48" x14ac:dyDescent="0.25">
      <c r="A424" s="30" t="s">
        <v>491</v>
      </c>
      <c r="B424">
        <v>0.96116878123798499</v>
      </c>
      <c r="C424">
        <v>0.98039215686274495</v>
      </c>
      <c r="D424">
        <v>0.98864475009999997</v>
      </c>
      <c r="E424">
        <v>0.99168621950000002</v>
      </c>
      <c r="F424">
        <v>1.0002989419999999</v>
      </c>
      <c r="G424">
        <v>1.011734871</v>
      </c>
      <c r="H424">
        <v>1.0210769049999999</v>
      </c>
      <c r="I424">
        <v>1.02640037</v>
      </c>
      <c r="J424">
        <v>1.03259452</v>
      </c>
      <c r="K424">
        <v>1.0417210800000001</v>
      </c>
      <c r="L424">
        <v>1.052949082</v>
      </c>
      <c r="M424">
        <v>1.068365268</v>
      </c>
      <c r="N424">
        <v>1.080136065</v>
      </c>
      <c r="O424">
        <v>1.09188152</v>
      </c>
      <c r="P424">
        <v>1.106698285</v>
      </c>
      <c r="Q424">
        <v>1.12468239</v>
      </c>
      <c r="R424">
        <v>1.147070523</v>
      </c>
      <c r="S424">
        <v>1.169974852</v>
      </c>
      <c r="T424">
        <v>1.1933637180000001</v>
      </c>
      <c r="U424">
        <v>1.217249026</v>
      </c>
      <c r="V424">
        <v>1.2413086799999999</v>
      </c>
      <c r="W424">
        <v>1.264826416</v>
      </c>
      <c r="X424">
        <v>1.2906239580000001</v>
      </c>
      <c r="Y424">
        <v>1.317135833</v>
      </c>
      <c r="Z424">
        <v>1.344332493</v>
      </c>
      <c r="AA424">
        <v>1.372613597</v>
      </c>
      <c r="AB424">
        <v>1.40179231</v>
      </c>
      <c r="AC424">
        <v>1.4316451160000001</v>
      </c>
      <c r="AD424">
        <v>1.4616368850000001</v>
      </c>
      <c r="AE424">
        <v>1.4921533899999999</v>
      </c>
      <c r="AF424">
        <v>1.5233566160000001</v>
      </c>
      <c r="AG424">
        <v>1.5551447949999999</v>
      </c>
      <c r="AH424">
        <v>1.58749601</v>
      </c>
      <c r="AI424">
        <v>1.62042529</v>
      </c>
      <c r="AJ424">
        <v>1.654648371</v>
      </c>
      <c r="AK424">
        <v>1.6889243229999999</v>
      </c>
      <c r="AL424">
        <v>1.72453144</v>
      </c>
      <c r="AM424">
        <v>1.7604649379999999</v>
      </c>
      <c r="AN424">
        <v>1.7976368540000001</v>
      </c>
      <c r="AO424">
        <v>1.835734016</v>
      </c>
      <c r="AP424">
        <v>1.874475801</v>
      </c>
      <c r="AQ424">
        <v>1.913883131</v>
      </c>
      <c r="AR424">
        <v>1.9540123199999999</v>
      </c>
      <c r="AS424">
        <v>1.9949985050000001</v>
      </c>
      <c r="AT424">
        <v>2.036703428</v>
      </c>
      <c r="AU424">
        <v>2.0791120240000001</v>
      </c>
      <c r="AV424">
        <v>2.1224048940000002</v>
      </c>
    </row>
    <row r="425" spans="1:48" x14ac:dyDescent="0.25">
      <c r="A425" s="30" t="s">
        <v>492</v>
      </c>
      <c r="B425">
        <v>0.96116878123798499</v>
      </c>
      <c r="C425">
        <v>0.98039215686274495</v>
      </c>
      <c r="D425">
        <v>0.98864475090000004</v>
      </c>
      <c r="E425">
        <v>0.9916878979</v>
      </c>
      <c r="F425">
        <v>1.0002993419999999</v>
      </c>
      <c r="G425">
        <v>1.0117352589999999</v>
      </c>
      <c r="H425">
        <v>1.0210773049999999</v>
      </c>
      <c r="I425">
        <v>1.026400768</v>
      </c>
      <c r="J425">
        <v>1.0325949210000001</v>
      </c>
      <c r="K425">
        <v>1.0417214809999999</v>
      </c>
      <c r="L425">
        <v>1.052949484</v>
      </c>
      <c r="M425">
        <v>1.068365668</v>
      </c>
      <c r="N425">
        <v>1.080136464</v>
      </c>
      <c r="O425">
        <v>1.0918819289999999</v>
      </c>
      <c r="P425">
        <v>1.1066984419999999</v>
      </c>
      <c r="Q425">
        <v>1.1246825760000001</v>
      </c>
      <c r="R425">
        <v>1.1470685300000001</v>
      </c>
      <c r="S425">
        <v>1.1699726100000001</v>
      </c>
      <c r="T425">
        <v>1.1933614320000001</v>
      </c>
      <c r="U425">
        <v>1.217246695</v>
      </c>
      <c r="V425">
        <v>1.241307121</v>
      </c>
      <c r="W425">
        <v>1.2660557130000001</v>
      </c>
      <c r="X425">
        <v>1.2919361389999999</v>
      </c>
      <c r="Y425">
        <v>1.3184757170000001</v>
      </c>
      <c r="Z425">
        <v>1.345716141</v>
      </c>
      <c r="AA425">
        <v>1.374033257</v>
      </c>
      <c r="AB425">
        <v>1.403250983</v>
      </c>
      <c r="AC425">
        <v>1.433135695</v>
      </c>
      <c r="AD425">
        <v>1.4631611280000001</v>
      </c>
      <c r="AE425">
        <v>1.4937267270000001</v>
      </c>
      <c r="AF425">
        <v>1.5249628049999999</v>
      </c>
      <c r="AG425">
        <v>1.556782748</v>
      </c>
      <c r="AH425">
        <v>1.589163852</v>
      </c>
      <c r="AI425">
        <v>1.622122471</v>
      </c>
      <c r="AJ425">
        <v>1.6563891509999999</v>
      </c>
      <c r="AK425">
        <v>1.690690759</v>
      </c>
      <c r="AL425">
        <v>1.726339114</v>
      </c>
      <c r="AM425">
        <v>1.762301895</v>
      </c>
      <c r="AN425">
        <v>1.7995181520000001</v>
      </c>
      <c r="AO425">
        <v>1.837660603</v>
      </c>
      <c r="AP425">
        <v>1.8764423349999999</v>
      </c>
      <c r="AQ425">
        <v>1.915889266</v>
      </c>
      <c r="AR425">
        <v>1.9560599789999999</v>
      </c>
      <c r="AS425">
        <v>1.9970889860000001</v>
      </c>
      <c r="AT425">
        <v>2.038837403</v>
      </c>
      <c r="AU425">
        <v>2.0812900170000002</v>
      </c>
      <c r="AV425">
        <v>2.1246285509999998</v>
      </c>
    </row>
    <row r="426" spans="1:48" x14ac:dyDescent="0.25">
      <c r="A426" s="30" t="s">
        <v>493</v>
      </c>
      <c r="B426">
        <v>0.96116878123798499</v>
      </c>
      <c r="C426">
        <v>0.98039215686274495</v>
      </c>
      <c r="D426">
        <v>0.98864475090000004</v>
      </c>
      <c r="E426">
        <v>0.99168621560000003</v>
      </c>
      <c r="F426">
        <v>1.0002989289999999</v>
      </c>
      <c r="G426">
        <v>1.011734812</v>
      </c>
      <c r="H426">
        <v>1.021076887</v>
      </c>
      <c r="I426">
        <v>1.0264003429999999</v>
      </c>
      <c r="J426">
        <v>1.0325944730000001</v>
      </c>
      <c r="K426">
        <v>1.041721031</v>
      </c>
      <c r="L426">
        <v>1.0529490340000001</v>
      </c>
      <c r="M426">
        <v>1.0683652239999999</v>
      </c>
      <c r="N426">
        <v>1.080136019</v>
      </c>
      <c r="O426">
        <v>1.0918814800000001</v>
      </c>
      <c r="P426">
        <v>1.106697976</v>
      </c>
      <c r="Q426">
        <v>1.124682095</v>
      </c>
      <c r="R426">
        <v>1.14706804</v>
      </c>
      <c r="S426">
        <v>1.16997211</v>
      </c>
      <c r="T426">
        <v>1.193360921</v>
      </c>
      <c r="U426">
        <v>1.217246174</v>
      </c>
      <c r="V426">
        <v>1.2413065910000001</v>
      </c>
      <c r="W426">
        <v>1.2660551739999999</v>
      </c>
      <c r="X426">
        <v>1.29193559</v>
      </c>
      <c r="Y426">
        <v>1.3184751589999999</v>
      </c>
      <c r="Z426">
        <v>1.3457155700000001</v>
      </c>
      <c r="AA426">
        <v>1.374032672</v>
      </c>
      <c r="AB426">
        <v>1.403250382</v>
      </c>
      <c r="AC426">
        <v>1.4331350819999999</v>
      </c>
      <c r="AD426">
        <v>1.4631605009999999</v>
      </c>
      <c r="AE426">
        <v>1.4937260880000001</v>
      </c>
      <c r="AF426">
        <v>1.5249621529999999</v>
      </c>
      <c r="AG426">
        <v>1.5567820830000001</v>
      </c>
      <c r="AH426">
        <v>1.5891631740000001</v>
      </c>
      <c r="AI426">
        <v>1.622121782</v>
      </c>
      <c r="AJ426">
        <v>1.6563884440000001</v>
      </c>
      <c r="AK426">
        <v>1.6906900410000001</v>
      </c>
      <c r="AL426">
        <v>1.7263383800000001</v>
      </c>
      <c r="AM426">
        <v>1.762301149</v>
      </c>
      <c r="AN426">
        <v>1.7995173879999999</v>
      </c>
      <c r="AO426">
        <v>1.8376598209999999</v>
      </c>
      <c r="AP426">
        <v>1.876441537</v>
      </c>
      <c r="AQ426">
        <v>1.9158884519999999</v>
      </c>
      <c r="AR426">
        <v>1.956059148</v>
      </c>
      <c r="AS426">
        <v>1.9970881330000001</v>
      </c>
      <c r="AT426">
        <v>2.0388365259999999</v>
      </c>
      <c r="AU426">
        <v>2.081289113</v>
      </c>
      <c r="AV426">
        <v>2.1246275830000001</v>
      </c>
    </row>
    <row r="427" spans="1:48" x14ac:dyDescent="0.25">
      <c r="A427" s="30" t="s">
        <v>494</v>
      </c>
      <c r="B427">
        <v>0.96116878123798499</v>
      </c>
      <c r="C427">
        <v>0.98039215686274495</v>
      </c>
      <c r="D427">
        <v>0.98864475090000004</v>
      </c>
      <c r="E427">
        <v>0.99168622019999997</v>
      </c>
      <c r="F427">
        <v>1.000298938</v>
      </c>
      <c r="G427">
        <v>1.011734865</v>
      </c>
      <c r="H427">
        <v>1.0210769019999999</v>
      </c>
      <c r="I427">
        <v>1.0264003610000001</v>
      </c>
      <c r="J427">
        <v>1.0325945110000001</v>
      </c>
      <c r="K427">
        <v>1.041721066</v>
      </c>
      <c r="L427">
        <v>1.052949068</v>
      </c>
      <c r="M427">
        <v>1.0683652539999999</v>
      </c>
      <c r="N427">
        <v>1.080136048</v>
      </c>
      <c r="O427">
        <v>1.0918815100000001</v>
      </c>
      <c r="P427">
        <v>1.1066980070000001</v>
      </c>
      <c r="Q427">
        <v>1.124682127</v>
      </c>
      <c r="R427">
        <v>1.147068073</v>
      </c>
      <c r="S427">
        <v>1.1699721439999999</v>
      </c>
      <c r="T427">
        <v>1.1933609549999999</v>
      </c>
      <c r="U427">
        <v>1.217246209</v>
      </c>
      <c r="V427">
        <v>1.2413066269999999</v>
      </c>
      <c r="W427">
        <v>1.26605521</v>
      </c>
      <c r="X427">
        <v>1.291935627</v>
      </c>
      <c r="Y427">
        <v>1.3184751960000001</v>
      </c>
      <c r="Z427">
        <v>1.345715609</v>
      </c>
      <c r="AA427">
        <v>1.374032712</v>
      </c>
      <c r="AB427">
        <v>1.403250423</v>
      </c>
      <c r="AC427">
        <v>1.433135123</v>
      </c>
      <c r="AD427">
        <v>1.463160544</v>
      </c>
      <c r="AE427">
        <v>1.4937261310000001</v>
      </c>
      <c r="AF427">
        <v>1.524962197</v>
      </c>
      <c r="AG427">
        <v>1.556782128</v>
      </c>
      <c r="AH427">
        <v>1.589163221</v>
      </c>
      <c r="AI427">
        <v>1.6221218289999999</v>
      </c>
      <c r="AJ427">
        <v>1.656388492</v>
      </c>
      <c r="AK427">
        <v>1.6906900899999999</v>
      </c>
      <c r="AL427">
        <v>1.72633843</v>
      </c>
      <c r="AM427">
        <v>1.7623012</v>
      </c>
      <c r="AN427">
        <v>1.79951744</v>
      </c>
      <c r="AO427">
        <v>1.8376598740000001</v>
      </c>
      <c r="AP427">
        <v>1.8764415910000001</v>
      </c>
      <c r="AQ427">
        <v>1.915888507</v>
      </c>
      <c r="AR427">
        <v>1.956059204</v>
      </c>
      <c r="AS427">
        <v>1.9970881949999999</v>
      </c>
      <c r="AT427">
        <v>2.0388365949999998</v>
      </c>
      <c r="AU427">
        <v>2.0812891929999999</v>
      </c>
      <c r="AV427">
        <v>2.1246277089999999</v>
      </c>
    </row>
    <row r="428" spans="1:48" x14ac:dyDescent="0.25">
      <c r="A428" s="30" t="s">
        <v>495</v>
      </c>
      <c r="B428">
        <v>0.96116878123798499</v>
      </c>
      <c r="C428">
        <v>0.98039215686274495</v>
      </c>
      <c r="D428">
        <v>0.98864475090000004</v>
      </c>
      <c r="E428">
        <v>0.99168622029999998</v>
      </c>
      <c r="F428">
        <v>1.000298938</v>
      </c>
      <c r="G428">
        <v>1.011734865</v>
      </c>
      <c r="H428">
        <v>1.021076903</v>
      </c>
      <c r="I428">
        <v>1.026400362</v>
      </c>
      <c r="J428">
        <v>1.032594512</v>
      </c>
      <c r="K428">
        <v>1.0417210669999999</v>
      </c>
      <c r="L428">
        <v>1.0529490690000001</v>
      </c>
      <c r="M428">
        <v>1.068365255</v>
      </c>
      <c r="N428">
        <v>1.0801360499999999</v>
      </c>
      <c r="O428">
        <v>1.091881511</v>
      </c>
      <c r="P428">
        <v>1.106698008</v>
      </c>
      <c r="Q428">
        <v>1.1246821279999999</v>
      </c>
      <c r="R428">
        <v>1.1470680740000001</v>
      </c>
      <c r="S428">
        <v>1.1699721439999999</v>
      </c>
      <c r="T428">
        <v>1.193360956</v>
      </c>
      <c r="U428">
        <v>1.2172462100000001</v>
      </c>
      <c r="V428">
        <v>1.241306631</v>
      </c>
      <c r="W428">
        <v>1.266055215</v>
      </c>
      <c r="X428">
        <v>1.2919356319999999</v>
      </c>
      <c r="Y428">
        <v>1.318475201</v>
      </c>
      <c r="Z428">
        <v>1.3457156139999999</v>
      </c>
      <c r="AA428">
        <v>1.374032717</v>
      </c>
      <c r="AB428">
        <v>1.403250428</v>
      </c>
      <c r="AC428">
        <v>1.433135128</v>
      </c>
      <c r="AD428">
        <v>1.4631605489999999</v>
      </c>
      <c r="AE428">
        <v>1.4937261369999999</v>
      </c>
      <c r="AF428">
        <v>1.5249622030000001</v>
      </c>
      <c r="AG428">
        <v>1.5567821340000001</v>
      </c>
      <c r="AH428">
        <v>1.5891632259999999</v>
      </c>
      <c r="AI428">
        <v>1.622121835</v>
      </c>
      <c r="AJ428">
        <v>1.6563884980000001</v>
      </c>
      <c r="AK428">
        <v>1.6906900970000001</v>
      </c>
      <c r="AL428">
        <v>1.7263384369999999</v>
      </c>
      <c r="AM428">
        <v>1.7623012060000001</v>
      </c>
      <c r="AN428">
        <v>1.7995174469999999</v>
      </c>
      <c r="AO428">
        <v>1.837659881</v>
      </c>
      <c r="AP428">
        <v>1.876441598</v>
      </c>
      <c r="AQ428">
        <v>1.9158885139999999</v>
      </c>
      <c r="AR428">
        <v>1.956059212</v>
      </c>
      <c r="AS428">
        <v>1.997088202</v>
      </c>
      <c r="AT428">
        <v>2.038836603</v>
      </c>
      <c r="AU428">
        <v>2.0812892010000001</v>
      </c>
      <c r="AV428">
        <v>2.1246277170000001</v>
      </c>
    </row>
    <row r="429" spans="1:48" x14ac:dyDescent="0.25">
      <c r="A429" s="30" t="s">
        <v>496</v>
      </c>
      <c r="B429">
        <v>0.96116878123798499</v>
      </c>
      <c r="C429">
        <v>0.98039215686274495</v>
      </c>
      <c r="D429">
        <v>0.98589730990000002</v>
      </c>
      <c r="E429">
        <v>0.98711745319999999</v>
      </c>
      <c r="F429">
        <v>0.99384970299999997</v>
      </c>
      <c r="G429">
        <v>1.0016848249999999</v>
      </c>
      <c r="H429">
        <v>1.007769253</v>
      </c>
      <c r="I429">
        <v>1.01014658</v>
      </c>
      <c r="J429">
        <v>1.0142474990000001</v>
      </c>
      <c r="K429">
        <v>1.020928107</v>
      </c>
      <c r="L429">
        <v>1.0301186040000001</v>
      </c>
      <c r="M429">
        <v>1.043152098</v>
      </c>
      <c r="N429">
        <v>1.0516594560000001</v>
      </c>
      <c r="O429">
        <v>1.060458991</v>
      </c>
      <c r="P429">
        <v>1.072944382</v>
      </c>
      <c r="Q429">
        <v>1.089603332</v>
      </c>
      <c r="R429">
        <v>1.1113302469999999</v>
      </c>
      <c r="S429">
        <v>1.1335377069999999</v>
      </c>
      <c r="T429">
        <v>1.15621138</v>
      </c>
      <c r="U429">
        <v>1.1793785729999999</v>
      </c>
      <c r="V429">
        <v>1.202831389</v>
      </c>
      <c r="W429">
        <v>1.226900949</v>
      </c>
      <c r="X429">
        <v>1.2521459610000001</v>
      </c>
      <c r="Y429">
        <v>1.2780858390000001</v>
      </c>
      <c r="Z429">
        <v>1.3046848470000001</v>
      </c>
      <c r="AA429">
        <v>1.332249676</v>
      </c>
      <c r="AB429">
        <v>1.360614478</v>
      </c>
      <c r="AC429">
        <v>1.3896153950000001</v>
      </c>
      <c r="AD429">
        <v>1.418865466</v>
      </c>
      <c r="AE429">
        <v>1.4486187619999999</v>
      </c>
      <c r="AF429">
        <v>1.479018347</v>
      </c>
      <c r="AG429">
        <v>1.509985637</v>
      </c>
      <c r="AH429">
        <v>1.541531371</v>
      </c>
      <c r="AI429">
        <v>1.573672599</v>
      </c>
      <c r="AJ429">
        <v>1.606828956</v>
      </c>
      <c r="AK429">
        <v>1.6404093790000001</v>
      </c>
      <c r="AL429">
        <v>1.6750000249999999</v>
      </c>
      <c r="AM429">
        <v>1.7101385149999999</v>
      </c>
      <c r="AN429">
        <v>1.7462498369999999</v>
      </c>
      <c r="AO429">
        <v>1.7832805650000001</v>
      </c>
      <c r="AP429">
        <v>1.821063017</v>
      </c>
      <c r="AQ429">
        <v>1.8595110530000001</v>
      </c>
      <c r="AR429">
        <v>1.8986273920000001</v>
      </c>
      <c r="AS429">
        <v>1.938528832</v>
      </c>
      <c r="AT429">
        <v>1.9791200179999999</v>
      </c>
      <c r="AU429">
        <v>2.020390474</v>
      </c>
      <c r="AV429">
        <v>2.0625205790000001</v>
      </c>
    </row>
    <row r="430" spans="1:48" x14ac:dyDescent="0.25">
      <c r="A430" s="30" t="s">
        <v>497</v>
      </c>
      <c r="B430">
        <v>0.96116878123798499</v>
      </c>
      <c r="C430">
        <v>0.98039215686274495</v>
      </c>
      <c r="D430">
        <v>0.98599939179999996</v>
      </c>
      <c r="E430">
        <v>0.98730596790000003</v>
      </c>
      <c r="F430">
        <v>0.99422733149999998</v>
      </c>
      <c r="G430">
        <v>1.0019371340000001</v>
      </c>
      <c r="H430">
        <v>1.0079146999999999</v>
      </c>
      <c r="I430">
        <v>1.010241999</v>
      </c>
      <c r="J430">
        <v>1.0144137230000001</v>
      </c>
      <c r="K430">
        <v>1.021159551</v>
      </c>
      <c r="L430">
        <v>1.030402901</v>
      </c>
      <c r="M430">
        <v>1.043346713</v>
      </c>
      <c r="N430">
        <v>1.0518605059999999</v>
      </c>
      <c r="O430">
        <v>1.0607796279999999</v>
      </c>
      <c r="P430">
        <v>1.073440068</v>
      </c>
      <c r="Q430">
        <v>1.0904405669999999</v>
      </c>
      <c r="R430">
        <v>1.112184952</v>
      </c>
      <c r="S430">
        <v>1.13440871</v>
      </c>
      <c r="T430">
        <v>1.157099882</v>
      </c>
      <c r="U430">
        <v>1.1802817400000001</v>
      </c>
      <c r="V430">
        <v>1.203744667</v>
      </c>
      <c r="W430">
        <v>1.2278276960000001</v>
      </c>
      <c r="X430">
        <v>1.2530869819999999</v>
      </c>
      <c r="Y430">
        <v>1.279041595</v>
      </c>
      <c r="Z430">
        <v>1.3056568820000001</v>
      </c>
      <c r="AA430">
        <v>1.333240435</v>
      </c>
      <c r="AB430">
        <v>1.361624548</v>
      </c>
      <c r="AC430">
        <v>1.390649413</v>
      </c>
      <c r="AD430">
        <v>1.4199213980000001</v>
      </c>
      <c r="AE430">
        <v>1.449697378</v>
      </c>
      <c r="AF430">
        <v>1.4801191</v>
      </c>
      <c r="AG430">
        <v>1.511106724</v>
      </c>
      <c r="AH430">
        <v>1.542670751</v>
      </c>
      <c r="AI430">
        <v>1.5748316659999999</v>
      </c>
      <c r="AJ430">
        <v>1.6080195690000001</v>
      </c>
      <c r="AK430">
        <v>1.641615313</v>
      </c>
      <c r="AL430">
        <v>1.676234786</v>
      </c>
      <c r="AM430">
        <v>1.711388243</v>
      </c>
      <c r="AN430">
        <v>1.747530091</v>
      </c>
      <c r="AO430">
        <v>1.7845913870000001</v>
      </c>
      <c r="AP430">
        <v>1.8223986169999999</v>
      </c>
      <c r="AQ430">
        <v>1.8608713569999999</v>
      </c>
      <c r="AR430">
        <v>1.900015338</v>
      </c>
      <c r="AS430">
        <v>1.9399433639999999</v>
      </c>
      <c r="AT430">
        <v>1.9805624479999999</v>
      </c>
      <c r="AU430">
        <v>2.0218625779999999</v>
      </c>
      <c r="AV430">
        <v>2.0640225559999998</v>
      </c>
    </row>
    <row r="431" spans="1:48" x14ac:dyDescent="0.25">
      <c r="A431" s="30" t="s">
        <v>498</v>
      </c>
      <c r="B431">
        <v>0.96116878123798499</v>
      </c>
      <c r="C431">
        <v>0.98039215686274495</v>
      </c>
      <c r="D431">
        <v>0.986013162</v>
      </c>
      <c r="E431">
        <v>0.98733142610000002</v>
      </c>
      <c r="F431">
        <v>0.99427828669999996</v>
      </c>
      <c r="G431">
        <v>1.0019711849999999</v>
      </c>
      <c r="H431">
        <v>1.007934337</v>
      </c>
      <c r="I431">
        <v>1.0102548870000001</v>
      </c>
      <c r="J431">
        <v>1.0144361630000001</v>
      </c>
      <c r="K431">
        <v>1.0211907929999999</v>
      </c>
      <c r="L431">
        <v>1.0304412730000001</v>
      </c>
      <c r="M431">
        <v>1.043372988</v>
      </c>
      <c r="N431">
        <v>1.051887649</v>
      </c>
      <c r="O431">
        <v>1.0608229010000001</v>
      </c>
      <c r="P431">
        <v>1.0735069559999999</v>
      </c>
      <c r="Q431">
        <v>1.090553528</v>
      </c>
      <c r="R431">
        <v>1.11230027</v>
      </c>
      <c r="S431">
        <v>1.1345262490000001</v>
      </c>
      <c r="T431">
        <v>1.157218665</v>
      </c>
      <c r="U431">
        <v>1.18040243</v>
      </c>
      <c r="V431">
        <v>1.2038667030000001</v>
      </c>
      <c r="W431">
        <v>1.2279515270000001</v>
      </c>
      <c r="X431">
        <v>1.2532126859999999</v>
      </c>
      <c r="Y431">
        <v>1.279169169</v>
      </c>
      <c r="Z431">
        <v>1.3057866069999999</v>
      </c>
      <c r="AA431">
        <v>1.33337265</v>
      </c>
      <c r="AB431">
        <v>1.3617593299999999</v>
      </c>
      <c r="AC431">
        <v>1.390787411</v>
      </c>
      <c r="AD431">
        <v>1.4200623059999999</v>
      </c>
      <c r="AE431">
        <v>1.4498413109999999</v>
      </c>
      <c r="AF431">
        <v>1.4802659869999999</v>
      </c>
      <c r="AG431">
        <v>1.5112563219999999</v>
      </c>
      <c r="AH431">
        <v>1.542822787</v>
      </c>
      <c r="AI431">
        <v>1.574986328</v>
      </c>
      <c r="AJ431">
        <v>1.608178444</v>
      </c>
      <c r="AK431">
        <v>1.6417762279999999</v>
      </c>
      <c r="AL431">
        <v>1.6763995490000001</v>
      </c>
      <c r="AM431">
        <v>1.7115549940000001</v>
      </c>
      <c r="AN431">
        <v>1.747700917</v>
      </c>
      <c r="AO431">
        <v>1.7847662909999999</v>
      </c>
      <c r="AP431">
        <v>1.8225768250000001</v>
      </c>
      <c r="AQ431">
        <v>1.8610528550000001</v>
      </c>
      <c r="AR431">
        <v>1.9002005230000001</v>
      </c>
      <c r="AS431">
        <v>1.940132092</v>
      </c>
      <c r="AT431">
        <v>1.9807548960000001</v>
      </c>
      <c r="AU431">
        <v>2.0220589850000001</v>
      </c>
      <c r="AV431">
        <v>2.0642229460000001</v>
      </c>
    </row>
    <row r="432" spans="1:48" x14ac:dyDescent="0.25">
      <c r="A432" s="30" t="s">
        <v>499</v>
      </c>
      <c r="B432">
        <v>0.96116878123798499</v>
      </c>
      <c r="C432">
        <v>0.98039215686274495</v>
      </c>
      <c r="D432">
        <v>0.98589730949999999</v>
      </c>
      <c r="E432">
        <v>0.98711745350000002</v>
      </c>
      <c r="F432">
        <v>0.99384970370000003</v>
      </c>
      <c r="G432">
        <v>1.001684826</v>
      </c>
      <c r="H432">
        <v>1.007769253</v>
      </c>
      <c r="I432">
        <v>1.01014658</v>
      </c>
      <c r="J432">
        <v>1.0142474990000001</v>
      </c>
      <c r="K432">
        <v>1.0209281079999999</v>
      </c>
      <c r="L432">
        <v>1.030118605</v>
      </c>
      <c r="M432">
        <v>1.0431520990000001</v>
      </c>
      <c r="N432">
        <v>1.051659541</v>
      </c>
      <c r="O432">
        <v>1.0604590840000001</v>
      </c>
      <c r="P432">
        <v>1.072944487</v>
      </c>
      <c r="Q432">
        <v>1.0896034370000001</v>
      </c>
      <c r="R432">
        <v>1.111330353</v>
      </c>
      <c r="S432">
        <v>1.1335378149999999</v>
      </c>
      <c r="T432">
        <v>1.15621149</v>
      </c>
      <c r="U432">
        <v>1.1793786850000001</v>
      </c>
      <c r="V432">
        <v>1.202831505</v>
      </c>
      <c r="W432">
        <v>1.226901067</v>
      </c>
      <c r="X432">
        <v>1.252146081</v>
      </c>
      <c r="Y432">
        <v>1.2780859600000001</v>
      </c>
      <c r="Z432">
        <v>1.3046849709999999</v>
      </c>
      <c r="AA432">
        <v>1.3322498030000001</v>
      </c>
      <c r="AB432">
        <v>1.360614607</v>
      </c>
      <c r="AC432">
        <v>1.3896155290000001</v>
      </c>
      <c r="AD432">
        <v>1.4188656079999999</v>
      </c>
      <c r="AE432">
        <v>1.448618913</v>
      </c>
      <c r="AF432">
        <v>1.479018502</v>
      </c>
      <c r="AG432">
        <v>1.509985796</v>
      </c>
      <c r="AH432">
        <v>1.5415315350000001</v>
      </c>
      <c r="AI432">
        <v>1.573672765</v>
      </c>
      <c r="AJ432">
        <v>1.6068291260000001</v>
      </c>
      <c r="AK432">
        <v>1.6404095510000001</v>
      </c>
      <c r="AL432">
        <v>1.6750002020000001</v>
      </c>
      <c r="AM432">
        <v>1.710138698</v>
      </c>
      <c r="AN432">
        <v>1.746250028</v>
      </c>
      <c r="AO432">
        <v>1.7832807610000001</v>
      </c>
      <c r="AP432">
        <v>1.821063208</v>
      </c>
      <c r="AQ432">
        <v>1.8595112659999999</v>
      </c>
      <c r="AR432">
        <v>1.8986276129999999</v>
      </c>
      <c r="AS432">
        <v>1.9385290630000001</v>
      </c>
      <c r="AT432">
        <v>1.979120255</v>
      </c>
      <c r="AU432">
        <v>2.0203907170000002</v>
      </c>
      <c r="AV432">
        <v>2.0625208279999998</v>
      </c>
    </row>
    <row r="433" spans="1:48" x14ac:dyDescent="0.25">
      <c r="A433" s="30" t="s">
        <v>500</v>
      </c>
      <c r="B433">
        <v>0.96116878123798499</v>
      </c>
      <c r="C433">
        <v>0.98039215686274495</v>
      </c>
      <c r="D433">
        <v>0.98589730949999999</v>
      </c>
      <c r="E433">
        <v>0.9871174533</v>
      </c>
      <c r="F433">
        <v>0.9938497033</v>
      </c>
      <c r="G433">
        <v>1.0016848249999999</v>
      </c>
      <c r="H433">
        <v>1.007769253</v>
      </c>
      <c r="I433">
        <v>1.01014658</v>
      </c>
      <c r="J433">
        <v>1.0142474990000001</v>
      </c>
      <c r="K433">
        <v>1.020928107</v>
      </c>
      <c r="L433">
        <v>1.0301186040000001</v>
      </c>
      <c r="M433">
        <v>1.043152098</v>
      </c>
      <c r="N433">
        <v>1.051659457</v>
      </c>
      <c r="O433">
        <v>1.060458992</v>
      </c>
      <c r="P433">
        <v>1.0729443839999999</v>
      </c>
      <c r="Q433">
        <v>1.089603334</v>
      </c>
      <c r="R433">
        <v>1.111330248</v>
      </c>
      <c r="S433">
        <v>1.133537708</v>
      </c>
      <c r="T433">
        <v>1.1562113430000001</v>
      </c>
      <c r="U433">
        <v>1.1793785130000001</v>
      </c>
      <c r="V433">
        <v>1.20283133</v>
      </c>
      <c r="W433">
        <v>1.2269008889999999</v>
      </c>
      <c r="X433">
        <v>1.2521458990000001</v>
      </c>
      <c r="Y433">
        <v>1.2780857750000001</v>
      </c>
      <c r="Z433">
        <v>1.304684781</v>
      </c>
      <c r="AA433">
        <v>1.3322496079999999</v>
      </c>
      <c r="AB433">
        <v>1.3606144060000001</v>
      </c>
      <c r="AC433">
        <v>1.3896152669999999</v>
      </c>
      <c r="AD433">
        <v>1.4188652989999999</v>
      </c>
      <c r="AE433">
        <v>1.448618586</v>
      </c>
      <c r="AF433">
        <v>1.479018173</v>
      </c>
      <c r="AG433">
        <v>1.50998546</v>
      </c>
      <c r="AH433">
        <v>1.541531193</v>
      </c>
      <c r="AI433">
        <v>1.573672417</v>
      </c>
      <c r="AJ433">
        <v>1.606828769</v>
      </c>
      <c r="AK433">
        <v>1.6404091890000001</v>
      </c>
      <c r="AL433">
        <v>1.6749998319999999</v>
      </c>
      <c r="AM433">
        <v>1.7101383210000001</v>
      </c>
      <c r="AN433">
        <v>1.7462496380000001</v>
      </c>
      <c r="AO433">
        <v>1.783280363</v>
      </c>
      <c r="AP433">
        <v>1.821062803</v>
      </c>
      <c r="AQ433">
        <v>1.859510851</v>
      </c>
      <c r="AR433">
        <v>1.89862719</v>
      </c>
      <c r="AS433">
        <v>1.9385286310000001</v>
      </c>
      <c r="AT433">
        <v>1.9791198130000001</v>
      </c>
      <c r="AU433">
        <v>2.0203902660000002</v>
      </c>
      <c r="AV433">
        <v>2.0625203679999999</v>
      </c>
    </row>
    <row r="434" spans="1:48" x14ac:dyDescent="0.25">
      <c r="A434" s="30" t="s">
        <v>501</v>
      </c>
      <c r="B434">
        <v>0.96116878123798499</v>
      </c>
      <c r="C434">
        <v>0.98039215686274495</v>
      </c>
      <c r="D434">
        <v>0.9858973083</v>
      </c>
      <c r="E434">
        <v>0.98711745419999997</v>
      </c>
      <c r="F434">
        <v>0.99384970510000004</v>
      </c>
      <c r="G434">
        <v>1.0016848249999999</v>
      </c>
      <c r="H434">
        <v>1.0077692570000001</v>
      </c>
      <c r="I434">
        <v>1.0101465839999999</v>
      </c>
      <c r="J434">
        <v>1.014247503</v>
      </c>
      <c r="K434">
        <v>1.0209281100000001</v>
      </c>
      <c r="L434">
        <v>1.030118608</v>
      </c>
      <c r="M434">
        <v>1.043152104</v>
      </c>
      <c r="N434">
        <v>1.0516594619999999</v>
      </c>
      <c r="O434">
        <v>1.0604589959999999</v>
      </c>
      <c r="P434">
        <v>1.07294442</v>
      </c>
      <c r="Q434">
        <v>1.089603367</v>
      </c>
      <c r="R434">
        <v>1.111330283</v>
      </c>
      <c r="S434">
        <v>1.1335377440000001</v>
      </c>
      <c r="T434">
        <v>1.156211382</v>
      </c>
      <c r="U434">
        <v>1.1793785720000001</v>
      </c>
      <c r="V434">
        <v>1.2028313879999999</v>
      </c>
      <c r="W434">
        <v>1.2269009479999999</v>
      </c>
      <c r="X434">
        <v>1.25214596</v>
      </c>
      <c r="Y434">
        <v>1.2780858369999999</v>
      </c>
      <c r="Z434">
        <v>1.304684846</v>
      </c>
      <c r="AA434">
        <v>1.3322496740000001</v>
      </c>
      <c r="AB434">
        <v>1.3606144739999999</v>
      </c>
      <c r="AC434">
        <v>1.3896153950000001</v>
      </c>
      <c r="AD434">
        <v>1.4188654700000001</v>
      </c>
      <c r="AE434">
        <v>1.448618773</v>
      </c>
      <c r="AF434">
        <v>1.479018358</v>
      </c>
      <c r="AG434">
        <v>1.5099856490000001</v>
      </c>
      <c r="AH434">
        <v>1.541531387</v>
      </c>
      <c r="AI434">
        <v>1.5736726130000001</v>
      </c>
      <c r="AJ434">
        <v>1.60682897</v>
      </c>
      <c r="AK434">
        <v>1.6404093930000001</v>
      </c>
      <c r="AL434">
        <v>1.6750000389999999</v>
      </c>
      <c r="AM434">
        <v>1.710138532</v>
      </c>
      <c r="AN434">
        <v>1.7462498580000001</v>
      </c>
      <c r="AO434">
        <v>1.7832805860000001</v>
      </c>
      <c r="AP434">
        <v>1.8210630299999999</v>
      </c>
      <c r="AQ434">
        <v>1.8595110850000001</v>
      </c>
      <c r="AR434">
        <v>1.8986274270000001</v>
      </c>
      <c r="AS434">
        <v>1.9385288730000001</v>
      </c>
      <c r="AT434">
        <v>1.9791200600000001</v>
      </c>
      <c r="AU434">
        <v>2.0203905180000001</v>
      </c>
      <c r="AV434">
        <v>2.0625206239999998</v>
      </c>
    </row>
    <row r="435" spans="1:48" x14ac:dyDescent="0.25">
      <c r="A435" s="28" t="s">
        <v>671</v>
      </c>
      <c r="B435">
        <v>38051.338288180203</v>
      </c>
      <c r="C435">
        <v>38662.264832451103</v>
      </c>
      <c r="D435">
        <v>39283</v>
      </c>
      <c r="E435">
        <v>40416.197339999999</v>
      </c>
      <c r="F435">
        <v>40514.142110000001</v>
      </c>
      <c r="G435">
        <v>38451.849179999997</v>
      </c>
      <c r="H435">
        <v>39184.645120000001</v>
      </c>
      <c r="I435">
        <v>39786.856489999998</v>
      </c>
      <c r="J435">
        <v>39289.437250000003</v>
      </c>
      <c r="K435">
        <v>38709.442909999998</v>
      </c>
      <c r="L435">
        <v>39509.10226</v>
      </c>
      <c r="M435">
        <v>39280.810550000002</v>
      </c>
      <c r="N435">
        <v>39576.110710000001</v>
      </c>
      <c r="O435">
        <v>40789.140979999996</v>
      </c>
      <c r="P435">
        <v>41027.607329999999</v>
      </c>
      <c r="Q435">
        <v>41712.166250000002</v>
      </c>
      <c r="R435">
        <v>42174.367200000001</v>
      </c>
      <c r="S435">
        <v>42848.899460000001</v>
      </c>
      <c r="T435">
        <v>43325.474040000001</v>
      </c>
      <c r="U435">
        <v>44130.569369999997</v>
      </c>
      <c r="V435">
        <v>44643.925730000003</v>
      </c>
      <c r="W435">
        <v>45001.074829999998</v>
      </c>
      <c r="X435">
        <v>45614.66966</v>
      </c>
      <c r="Y435">
        <v>46275.40236</v>
      </c>
      <c r="Z435">
        <v>46927.643069999998</v>
      </c>
      <c r="AA435">
        <v>47511.690419999999</v>
      </c>
      <c r="AB435">
        <v>48094.046820000003</v>
      </c>
      <c r="AC435">
        <v>48478.609909999999</v>
      </c>
      <c r="AD435">
        <v>48935.975169999998</v>
      </c>
      <c r="AE435">
        <v>49390.571920000002</v>
      </c>
      <c r="AF435">
        <v>49856.544650000003</v>
      </c>
      <c r="AG435">
        <v>50350.34115</v>
      </c>
      <c r="AH435">
        <v>50913.804759999999</v>
      </c>
      <c r="AI435">
        <v>51558.517780000002</v>
      </c>
      <c r="AJ435">
        <v>52203.398269999998</v>
      </c>
      <c r="AK435">
        <v>52901.643300000003</v>
      </c>
      <c r="AL435">
        <v>53576.63925</v>
      </c>
      <c r="AM435">
        <v>54324.325649999999</v>
      </c>
      <c r="AN435">
        <v>55094.973449999998</v>
      </c>
      <c r="AO435">
        <v>55858.093990000001</v>
      </c>
      <c r="AP435">
        <v>56623.604829999997</v>
      </c>
      <c r="AQ435">
        <v>57358.665379999999</v>
      </c>
      <c r="AR435">
        <v>58055.247139999999</v>
      </c>
      <c r="AS435">
        <v>58751.05199</v>
      </c>
      <c r="AT435">
        <v>59480.69152</v>
      </c>
      <c r="AU435">
        <v>60227.865059999996</v>
      </c>
      <c r="AV435">
        <v>60987.477149999999</v>
      </c>
    </row>
    <row r="436" spans="1:48" x14ac:dyDescent="0.25">
      <c r="A436" s="28" t="s">
        <v>672</v>
      </c>
      <c r="B436">
        <v>86496.252928272894</v>
      </c>
      <c r="C436">
        <v>87884.978247042003</v>
      </c>
      <c r="D436">
        <v>89296</v>
      </c>
      <c r="E436">
        <v>92117.230070000005</v>
      </c>
      <c r="F436">
        <v>92055.846309999906</v>
      </c>
      <c r="G436">
        <v>88414.988740000001</v>
      </c>
      <c r="H436">
        <v>89674.982900000003</v>
      </c>
      <c r="I436">
        <v>90659.737779999996</v>
      </c>
      <c r="J436">
        <v>90163.050650000005</v>
      </c>
      <c r="K436">
        <v>88917.498930000002</v>
      </c>
      <c r="L436">
        <v>91389.491439999998</v>
      </c>
      <c r="M436">
        <v>90525.090259999997</v>
      </c>
      <c r="N436">
        <v>90638.339040000006</v>
      </c>
      <c r="O436">
        <v>93708.016149999996</v>
      </c>
      <c r="P436">
        <v>94368.592430000004</v>
      </c>
      <c r="Q436">
        <v>96073.705900000001</v>
      </c>
      <c r="R436">
        <v>97243.379490000007</v>
      </c>
      <c r="S436">
        <v>98722.884059999997</v>
      </c>
      <c r="T436">
        <v>99882.353579999995</v>
      </c>
      <c r="U436">
        <v>101730.2481</v>
      </c>
      <c r="V436">
        <v>102931.90919999999</v>
      </c>
      <c r="W436">
        <v>103743.99249999999</v>
      </c>
      <c r="X436">
        <v>105273.6027</v>
      </c>
      <c r="Y436">
        <v>107034.2001</v>
      </c>
      <c r="Z436">
        <v>108883.6737</v>
      </c>
      <c r="AA436">
        <v>110683.9957</v>
      </c>
      <c r="AB436">
        <v>112516.219</v>
      </c>
      <c r="AC436">
        <v>113692.55530000001</v>
      </c>
      <c r="AD436">
        <v>115058.13039999999</v>
      </c>
      <c r="AE436">
        <v>116439.6317</v>
      </c>
      <c r="AF436">
        <v>117848.69040000001</v>
      </c>
      <c r="AG436">
        <v>119309.015</v>
      </c>
      <c r="AH436">
        <v>120902.3256</v>
      </c>
      <c r="AI436">
        <v>122692.228</v>
      </c>
      <c r="AJ436">
        <v>124478.5128</v>
      </c>
      <c r="AK436">
        <v>126384.27190000001</v>
      </c>
      <c r="AL436">
        <v>128248.15850000001</v>
      </c>
      <c r="AM436">
        <v>130269.0843</v>
      </c>
      <c r="AN436">
        <v>132351.04579999999</v>
      </c>
      <c r="AO436">
        <v>134420.57629999999</v>
      </c>
      <c r="AP436">
        <v>136496.36249999999</v>
      </c>
      <c r="AQ436">
        <v>138510.80350000001</v>
      </c>
      <c r="AR436">
        <v>140412.1177</v>
      </c>
      <c r="AS436">
        <v>142289.39799999999</v>
      </c>
      <c r="AT436">
        <v>144239.18109999999</v>
      </c>
      <c r="AU436">
        <v>146233.93359999999</v>
      </c>
      <c r="AV436">
        <v>148257.89050000001</v>
      </c>
    </row>
    <row r="437" spans="1:48" x14ac:dyDescent="0.25">
      <c r="A437" s="28" t="s">
        <v>673</v>
      </c>
      <c r="B437">
        <v>72480.616925595707</v>
      </c>
      <c r="C437">
        <v>73644.316674856003</v>
      </c>
      <c r="D437">
        <v>74826.7</v>
      </c>
      <c r="E437">
        <v>76186.430420000004</v>
      </c>
      <c r="F437">
        <v>75943.197100000005</v>
      </c>
      <c r="G437">
        <v>67905.767170000006</v>
      </c>
      <c r="H437">
        <v>71063.234230000002</v>
      </c>
      <c r="I437">
        <v>73422.437109999999</v>
      </c>
      <c r="J437">
        <v>72681.467629999999</v>
      </c>
      <c r="K437">
        <v>72907.142380000005</v>
      </c>
      <c r="L437">
        <v>75862.455319999906</v>
      </c>
      <c r="M437">
        <v>77986.429780000006</v>
      </c>
      <c r="N437">
        <v>81198.11679</v>
      </c>
      <c r="O437">
        <v>87625.871799999906</v>
      </c>
      <c r="P437">
        <v>88617.156589999999</v>
      </c>
      <c r="Q437">
        <v>91344.080310000005</v>
      </c>
      <c r="R437">
        <v>86030.066999999995</v>
      </c>
      <c r="S437">
        <v>93272.667459999997</v>
      </c>
      <c r="T437">
        <v>92225.555770000006</v>
      </c>
      <c r="U437">
        <v>93923.017940000005</v>
      </c>
      <c r="V437">
        <v>96336.321960000001</v>
      </c>
      <c r="W437">
        <v>97248.679510000002</v>
      </c>
      <c r="X437">
        <v>97631.548639999906</v>
      </c>
      <c r="Y437">
        <v>99625.272320000004</v>
      </c>
      <c r="Z437">
        <v>101651.7041</v>
      </c>
      <c r="AA437">
        <v>103773.7427</v>
      </c>
      <c r="AB437">
        <v>106226.1649</v>
      </c>
      <c r="AC437">
        <v>106985.2855</v>
      </c>
      <c r="AD437">
        <v>107939.99860000001</v>
      </c>
      <c r="AE437">
        <v>108933.1611</v>
      </c>
      <c r="AF437">
        <v>109989.3103</v>
      </c>
      <c r="AG437">
        <v>111212.42170000001</v>
      </c>
      <c r="AH437">
        <v>112676.3247</v>
      </c>
      <c r="AI437">
        <v>114128.5343</v>
      </c>
      <c r="AJ437">
        <v>115572.2746</v>
      </c>
      <c r="AK437">
        <v>117216.87790000001</v>
      </c>
      <c r="AL437">
        <v>118684.35769999999</v>
      </c>
      <c r="AM437">
        <v>120496.45699999999</v>
      </c>
      <c r="AN437">
        <v>122132.6649</v>
      </c>
      <c r="AO437">
        <v>123807.4513</v>
      </c>
      <c r="AP437">
        <v>125513.8707</v>
      </c>
      <c r="AQ437">
        <v>127033.2319</v>
      </c>
      <c r="AR437">
        <v>128496.5343</v>
      </c>
      <c r="AS437">
        <v>130090.3986</v>
      </c>
      <c r="AT437">
        <v>131709.47519999999</v>
      </c>
      <c r="AU437">
        <v>133345.9118</v>
      </c>
      <c r="AV437">
        <v>135022.2335</v>
      </c>
    </row>
    <row r="438" spans="1:48" x14ac:dyDescent="0.25">
      <c r="A438" s="28" t="s">
        <v>674</v>
      </c>
      <c r="B438">
        <v>3599.49018860264</v>
      </c>
      <c r="C438">
        <v>3657.2811678687499</v>
      </c>
      <c r="D438">
        <v>3716</v>
      </c>
      <c r="E438">
        <v>3819.0371409999998</v>
      </c>
      <c r="F438">
        <v>3750.8123340000002</v>
      </c>
      <c r="G438">
        <v>3423.88672</v>
      </c>
      <c r="H438">
        <v>3516.443706</v>
      </c>
      <c r="I438">
        <v>3613.8474350000001</v>
      </c>
      <c r="J438">
        <v>3562.1790850000002</v>
      </c>
      <c r="K438">
        <v>3520.7365329999998</v>
      </c>
      <c r="L438">
        <v>3539.3771419999998</v>
      </c>
      <c r="M438">
        <v>3588.207026</v>
      </c>
      <c r="N438">
        <v>3646.3517299999999</v>
      </c>
      <c r="O438">
        <v>3799.5515970000001</v>
      </c>
      <c r="P438">
        <v>3870.0334010000001</v>
      </c>
      <c r="Q438">
        <v>3951.8037089999998</v>
      </c>
      <c r="R438">
        <v>3959.848191</v>
      </c>
      <c r="S438">
        <v>4088.9256540000001</v>
      </c>
      <c r="T438">
        <v>4114.3368659999996</v>
      </c>
      <c r="U438">
        <v>4195.4807369999999</v>
      </c>
      <c r="V438">
        <v>4476.7367969999996</v>
      </c>
      <c r="W438">
        <v>4811.8033619999997</v>
      </c>
      <c r="X438">
        <v>5227.6613820000002</v>
      </c>
      <c r="Y438">
        <v>5770.1716260000003</v>
      </c>
      <c r="Z438">
        <v>6432.4649149999996</v>
      </c>
      <c r="AA438">
        <v>7229.8668809999999</v>
      </c>
      <c r="AB438">
        <v>8199.6195430000007</v>
      </c>
      <c r="AC438">
        <v>8236.2540050000007</v>
      </c>
      <c r="AD438">
        <v>8276.5083269999996</v>
      </c>
      <c r="AE438">
        <v>8313.53772199999</v>
      </c>
      <c r="AF438">
        <v>8350.0608780000002</v>
      </c>
      <c r="AG438">
        <v>8392.2636239999902</v>
      </c>
      <c r="AH438">
        <v>8446.4549989999996</v>
      </c>
      <c r="AI438">
        <v>8504.9375419999997</v>
      </c>
      <c r="AJ438">
        <v>8563.4012519999997</v>
      </c>
      <c r="AK438">
        <v>8628.1633220000003</v>
      </c>
      <c r="AL438">
        <v>8688.0117979999995</v>
      </c>
      <c r="AM438">
        <v>8762.2161140000007</v>
      </c>
      <c r="AN438">
        <v>8834.8703700000005</v>
      </c>
      <c r="AO438">
        <v>8906.2976390000003</v>
      </c>
      <c r="AP438">
        <v>8978.6441680000007</v>
      </c>
      <c r="AQ438">
        <v>9043.1908679999997</v>
      </c>
      <c r="AR438">
        <v>9101.4861830000009</v>
      </c>
      <c r="AS438">
        <v>9162.3024679999999</v>
      </c>
      <c r="AT438">
        <v>9225.3595530000002</v>
      </c>
      <c r="AU438">
        <v>9289.5047419999901</v>
      </c>
      <c r="AV438">
        <v>9355.4272230000006</v>
      </c>
    </row>
    <row r="439" spans="1:48" x14ac:dyDescent="0.25">
      <c r="A439" s="28" t="s">
        <v>675</v>
      </c>
      <c r="B439">
        <v>11656.6913158353</v>
      </c>
      <c r="C439">
        <v>11843.8432653747</v>
      </c>
      <c r="D439">
        <v>12034</v>
      </c>
      <c r="E439">
        <v>12348.841050000001</v>
      </c>
      <c r="F439">
        <v>12086.532509999999</v>
      </c>
      <c r="G439">
        <v>10977.88774</v>
      </c>
      <c r="H439">
        <v>11192.68254</v>
      </c>
      <c r="I439">
        <v>11614.0443</v>
      </c>
      <c r="J439">
        <v>11405.05235</v>
      </c>
      <c r="K439">
        <v>11222.613950000001</v>
      </c>
      <c r="L439">
        <v>11259.456920000001</v>
      </c>
      <c r="M439">
        <v>11367.89071</v>
      </c>
      <c r="N439">
        <v>11576.96153</v>
      </c>
      <c r="O439">
        <v>12091.969929999999</v>
      </c>
      <c r="P439">
        <v>12317.19234</v>
      </c>
      <c r="Q439">
        <v>12593.989100000001</v>
      </c>
      <c r="R439">
        <v>12628.573399999999</v>
      </c>
      <c r="S439">
        <v>13150.01626</v>
      </c>
      <c r="T439">
        <v>13146.93923</v>
      </c>
      <c r="U439">
        <v>13494.646290000001</v>
      </c>
      <c r="V439">
        <v>13527.17742</v>
      </c>
      <c r="W439">
        <v>13541.96351</v>
      </c>
      <c r="X439">
        <v>13474.397800000001</v>
      </c>
      <c r="Y439">
        <v>13500.15388</v>
      </c>
      <c r="Z439">
        <v>13524.06524</v>
      </c>
      <c r="AA439">
        <v>13519.53103</v>
      </c>
      <c r="AB439">
        <v>13548.4792</v>
      </c>
      <c r="AC439">
        <v>13630.71178</v>
      </c>
      <c r="AD439">
        <v>13666.870559999999</v>
      </c>
      <c r="AE439">
        <v>13695.7971</v>
      </c>
      <c r="AF439">
        <v>13724.42863</v>
      </c>
      <c r="AG439">
        <v>13782.82106</v>
      </c>
      <c r="AH439">
        <v>13868.01208</v>
      </c>
      <c r="AI439">
        <v>13935.113869999999</v>
      </c>
      <c r="AJ439">
        <v>14018.67282</v>
      </c>
      <c r="AK439">
        <v>14109.2351</v>
      </c>
      <c r="AL439">
        <v>14202.29631</v>
      </c>
      <c r="AM439">
        <v>14366.45894</v>
      </c>
      <c r="AN439">
        <v>14497.87875</v>
      </c>
      <c r="AO439">
        <v>14627.0267</v>
      </c>
      <c r="AP439">
        <v>14773.106809999999</v>
      </c>
      <c r="AQ439">
        <v>14883.454379999999</v>
      </c>
      <c r="AR439">
        <v>14973.3109</v>
      </c>
      <c r="AS439">
        <v>15101.34972</v>
      </c>
      <c r="AT439">
        <v>15231.99793</v>
      </c>
      <c r="AU439">
        <v>15365.811100000001</v>
      </c>
      <c r="AV439">
        <v>15522.993329999999</v>
      </c>
    </row>
    <row r="440" spans="1:48" x14ac:dyDescent="0.25">
      <c r="A440" s="28" t="s">
        <v>676</v>
      </c>
      <c r="B440">
        <v>12975.0191271077</v>
      </c>
      <c r="C440">
        <v>13183.337256082301</v>
      </c>
      <c r="D440">
        <v>13395</v>
      </c>
      <c r="E440">
        <v>13735.6314</v>
      </c>
      <c r="F440">
        <v>13639.50461</v>
      </c>
      <c r="G440">
        <v>12709.677890000001</v>
      </c>
      <c r="H440">
        <v>13080.28887</v>
      </c>
      <c r="I440">
        <v>12985.274719999999</v>
      </c>
      <c r="J440">
        <v>12703.249100000001</v>
      </c>
      <c r="K440">
        <v>12609.84807</v>
      </c>
      <c r="L440">
        <v>12608.711289999999</v>
      </c>
      <c r="M440">
        <v>12769.52211</v>
      </c>
      <c r="N440">
        <v>12917.4791</v>
      </c>
      <c r="O440">
        <v>13389.485430000001</v>
      </c>
      <c r="P440">
        <v>13467.05456</v>
      </c>
      <c r="Q440">
        <v>13528.224550000001</v>
      </c>
      <c r="R440">
        <v>13608.91698</v>
      </c>
      <c r="S440">
        <v>14083.42851</v>
      </c>
      <c r="T440">
        <v>14175.259830000001</v>
      </c>
      <c r="U440">
        <v>14450.491019999999</v>
      </c>
      <c r="V440">
        <v>16018.769840000001</v>
      </c>
      <c r="W440">
        <v>17752.782329999998</v>
      </c>
      <c r="X440">
        <v>19734.083449999998</v>
      </c>
      <c r="Y440">
        <v>22191.746050000002</v>
      </c>
      <c r="Z440">
        <v>25119.655409999999</v>
      </c>
      <c r="AA440">
        <v>28619.860229999998</v>
      </c>
      <c r="AB440">
        <v>32896.95723</v>
      </c>
      <c r="AC440">
        <v>33193.75619</v>
      </c>
      <c r="AD440">
        <v>33531.83455</v>
      </c>
      <c r="AE440">
        <v>33877.638579999999</v>
      </c>
      <c r="AF440">
        <v>34235.423589999999</v>
      </c>
      <c r="AG440">
        <v>34628.605100000001</v>
      </c>
      <c r="AH440">
        <v>35087.974490000001</v>
      </c>
      <c r="AI440">
        <v>35566.003620000003</v>
      </c>
      <c r="AJ440">
        <v>36052.927409999997</v>
      </c>
      <c r="AK440">
        <v>36565.912839999997</v>
      </c>
      <c r="AL440">
        <v>37066.632599999997</v>
      </c>
      <c r="AM440">
        <v>37618.305990000001</v>
      </c>
      <c r="AN440">
        <v>38182.622000000003</v>
      </c>
      <c r="AO440">
        <v>38746.130299999997</v>
      </c>
      <c r="AP440">
        <v>39320.733079999998</v>
      </c>
      <c r="AQ440">
        <v>39867.704460000001</v>
      </c>
      <c r="AR440">
        <v>40398.399389999999</v>
      </c>
      <c r="AS440">
        <v>40941.035980000001</v>
      </c>
      <c r="AT440">
        <v>41499.751669999998</v>
      </c>
      <c r="AU440">
        <v>42069.391799999998</v>
      </c>
      <c r="AV440">
        <v>42650.954720000002</v>
      </c>
    </row>
    <row r="441" spans="1:48" x14ac:dyDescent="0.25">
      <c r="A441" s="28" t="s">
        <v>677</v>
      </c>
      <c r="B441">
        <v>3944.3283229251801</v>
      </c>
      <c r="C441">
        <v>4007.65578997889</v>
      </c>
      <c r="D441">
        <v>4072</v>
      </c>
      <c r="E441">
        <v>4186.8594759999996</v>
      </c>
      <c r="F441">
        <v>4168.7153029999999</v>
      </c>
      <c r="G441">
        <v>3792.6023919999998</v>
      </c>
      <c r="H441">
        <v>3979.642601</v>
      </c>
      <c r="I441">
        <v>4053.5665610000001</v>
      </c>
      <c r="J441">
        <v>3994.053398</v>
      </c>
      <c r="K441">
        <v>3922.7345300000002</v>
      </c>
      <c r="L441">
        <v>3943.5345189999998</v>
      </c>
      <c r="M441">
        <v>4036.592087</v>
      </c>
      <c r="N441">
        <v>4110.3990599999997</v>
      </c>
      <c r="O441">
        <v>4248.8214559999997</v>
      </c>
      <c r="P441">
        <v>4276.6786840000004</v>
      </c>
      <c r="Q441">
        <v>4330.826728</v>
      </c>
      <c r="R441">
        <v>4342.6880680000004</v>
      </c>
      <c r="S441">
        <v>4514.2549019999997</v>
      </c>
      <c r="T441">
        <v>4537.158281</v>
      </c>
      <c r="U441">
        <v>4629.2838920000004</v>
      </c>
      <c r="V441">
        <v>4693.0090799999998</v>
      </c>
      <c r="W441">
        <v>4749.082308</v>
      </c>
      <c r="X441">
        <v>4796.1113150000001</v>
      </c>
      <c r="Y441">
        <v>4893.1288780000004</v>
      </c>
      <c r="Z441">
        <v>5013.754696</v>
      </c>
      <c r="AA441">
        <v>5155.686181</v>
      </c>
      <c r="AB441">
        <v>5330.2392259999997</v>
      </c>
      <c r="AC441">
        <v>5384.2997359999999</v>
      </c>
      <c r="AD441">
        <v>5448.8536359999998</v>
      </c>
      <c r="AE441">
        <v>5515.7242230000002</v>
      </c>
      <c r="AF441">
        <v>5585.9378859999997</v>
      </c>
      <c r="AG441">
        <v>5663.8005549999998</v>
      </c>
      <c r="AH441">
        <v>5752.220926</v>
      </c>
      <c r="AI441">
        <v>5844.1821689999997</v>
      </c>
      <c r="AJ441">
        <v>5937.7099330000001</v>
      </c>
      <c r="AK441">
        <v>6036.283007</v>
      </c>
      <c r="AL441">
        <v>6131.5811290000001</v>
      </c>
      <c r="AM441">
        <v>6237.8817520000002</v>
      </c>
      <c r="AN441">
        <v>6348.5772370000004</v>
      </c>
      <c r="AO441">
        <v>6461.4102380000004</v>
      </c>
      <c r="AP441">
        <v>6579.780033</v>
      </c>
      <c r="AQ441">
        <v>6697.9278670000003</v>
      </c>
      <c r="AR441">
        <v>6813.8022129999999</v>
      </c>
      <c r="AS441">
        <v>6930.6511490000003</v>
      </c>
      <c r="AT441">
        <v>7049.5851279999997</v>
      </c>
      <c r="AU441">
        <v>7169.9926679999999</v>
      </c>
      <c r="AV441">
        <v>7292.0323580000004</v>
      </c>
    </row>
    <row r="442" spans="1:48" x14ac:dyDescent="0.25">
      <c r="A442" s="28" t="s">
        <v>678</v>
      </c>
      <c r="B442">
        <v>10871.1190491624</v>
      </c>
      <c r="C442">
        <v>11045.658381859799</v>
      </c>
      <c r="D442">
        <v>11223</v>
      </c>
      <c r="E442">
        <v>11547.28075</v>
      </c>
      <c r="F442">
        <v>11506.41605</v>
      </c>
      <c r="G442">
        <v>10520.73135</v>
      </c>
      <c r="H442">
        <v>11043.807570000001</v>
      </c>
      <c r="I442">
        <v>11237.368399999999</v>
      </c>
      <c r="J442">
        <v>11086.09799</v>
      </c>
      <c r="K442">
        <v>10871.826429999999</v>
      </c>
      <c r="L442">
        <v>10956.895990000001</v>
      </c>
      <c r="M442">
        <v>11199.19997</v>
      </c>
      <c r="N442">
        <v>11392.714550000001</v>
      </c>
      <c r="O442">
        <v>11772.99315</v>
      </c>
      <c r="P442">
        <v>11830.192160000001</v>
      </c>
      <c r="Q442">
        <v>11981.931490000001</v>
      </c>
      <c r="R442">
        <v>12138.14539</v>
      </c>
      <c r="S442">
        <v>12332.92849</v>
      </c>
      <c r="T442">
        <v>12449.564990000001</v>
      </c>
      <c r="U442">
        <v>12676.846649999999</v>
      </c>
      <c r="V442">
        <v>12869.13025</v>
      </c>
      <c r="W442">
        <v>13017.3441</v>
      </c>
      <c r="X442">
        <v>13173.32048</v>
      </c>
      <c r="Y442">
        <v>13363.203390000001</v>
      </c>
      <c r="Z442">
        <v>13614.43874</v>
      </c>
      <c r="AA442">
        <v>13894.13364</v>
      </c>
      <c r="AB442">
        <v>14219.81582</v>
      </c>
      <c r="AC442">
        <v>14301.078869999999</v>
      </c>
      <c r="AD442">
        <v>14396.853359999999</v>
      </c>
      <c r="AE442">
        <v>14504.170459999999</v>
      </c>
      <c r="AF442">
        <v>14622.57648</v>
      </c>
      <c r="AG442">
        <v>14759.47299</v>
      </c>
      <c r="AH442">
        <v>14917.364949999999</v>
      </c>
      <c r="AI442">
        <v>15090.51971</v>
      </c>
      <c r="AJ442">
        <v>15271.497170000001</v>
      </c>
      <c r="AK442">
        <v>15463.30558</v>
      </c>
      <c r="AL442">
        <v>15656.9522</v>
      </c>
      <c r="AM442">
        <v>15859.42936</v>
      </c>
      <c r="AN442">
        <v>16075.089389999999</v>
      </c>
      <c r="AO442">
        <v>16298.93801</v>
      </c>
      <c r="AP442">
        <v>16528.452219999999</v>
      </c>
      <c r="AQ442">
        <v>16760.919269999999</v>
      </c>
      <c r="AR442">
        <v>16988.120770000001</v>
      </c>
      <c r="AS442">
        <v>17215.49525</v>
      </c>
      <c r="AT442">
        <v>17446.180530000001</v>
      </c>
      <c r="AU442">
        <v>17679.129720000001</v>
      </c>
      <c r="AV442">
        <v>17914.487229999999</v>
      </c>
    </row>
    <row r="443" spans="1:48" x14ac:dyDescent="0.25">
      <c r="A443" s="28" t="s">
        <v>679</v>
      </c>
      <c r="B443">
        <v>16480.5506105719</v>
      </c>
      <c r="C443">
        <v>16745.151181409801</v>
      </c>
      <c r="D443">
        <v>17014</v>
      </c>
      <c r="E443">
        <v>17522.64877</v>
      </c>
      <c r="F443">
        <v>17447.989170000001</v>
      </c>
      <c r="G443">
        <v>15874.895759999999</v>
      </c>
      <c r="H443">
        <v>16692.08135</v>
      </c>
      <c r="I443">
        <v>17010.581480000001</v>
      </c>
      <c r="J443">
        <v>16794.690399999999</v>
      </c>
      <c r="K443">
        <v>16435.48977</v>
      </c>
      <c r="L443">
        <v>16480.219659999999</v>
      </c>
      <c r="M443">
        <v>16895.178660000001</v>
      </c>
      <c r="N443">
        <v>17183.499790000002</v>
      </c>
      <c r="O443">
        <v>17758.614989999998</v>
      </c>
      <c r="P443">
        <v>17808.686890000001</v>
      </c>
      <c r="Q443">
        <v>18106.83655</v>
      </c>
      <c r="R443">
        <v>17915.96009</v>
      </c>
      <c r="S443">
        <v>18656.03125</v>
      </c>
      <c r="T443">
        <v>18718.06379</v>
      </c>
      <c r="U443">
        <v>19096.499309999999</v>
      </c>
      <c r="V443">
        <v>19460.240399999999</v>
      </c>
      <c r="W443">
        <v>19775.660899999999</v>
      </c>
      <c r="X443">
        <v>20074.95652</v>
      </c>
      <c r="Y443">
        <v>20579.76413</v>
      </c>
      <c r="Z443">
        <v>21157.741030000001</v>
      </c>
      <c r="AA443">
        <v>21795.347300000001</v>
      </c>
      <c r="AB443">
        <v>22537.306909999999</v>
      </c>
      <c r="AC443">
        <v>22550.600279999999</v>
      </c>
      <c r="AD443">
        <v>22598.284110000001</v>
      </c>
      <c r="AE443">
        <v>22653.313310000001</v>
      </c>
      <c r="AF443">
        <v>22720.206050000001</v>
      </c>
      <c r="AG443">
        <v>22818.376189999999</v>
      </c>
      <c r="AH443">
        <v>22961.336660000001</v>
      </c>
      <c r="AI443">
        <v>23113.60023</v>
      </c>
      <c r="AJ443">
        <v>23276.19268</v>
      </c>
      <c r="AK443">
        <v>23460.356179999999</v>
      </c>
      <c r="AL443">
        <v>23637.686280000002</v>
      </c>
      <c r="AM443">
        <v>23846.931499999999</v>
      </c>
      <c r="AN443">
        <v>24049.395489999999</v>
      </c>
      <c r="AO443">
        <v>24250.8812</v>
      </c>
      <c r="AP443">
        <v>24465.16317</v>
      </c>
      <c r="AQ443">
        <v>24655.861069999999</v>
      </c>
      <c r="AR443">
        <v>24822.066360000001</v>
      </c>
      <c r="AS443">
        <v>24996.439689999999</v>
      </c>
      <c r="AT443">
        <v>25176.200250000002</v>
      </c>
      <c r="AU443">
        <v>25359.122469999998</v>
      </c>
      <c r="AV443">
        <v>25550.317370000001</v>
      </c>
    </row>
    <row r="444" spans="1:48" x14ac:dyDescent="0.25">
      <c r="A444" s="28" t="s">
        <v>503</v>
      </c>
      <c r="B444">
        <v>17742.696928050202</v>
      </c>
      <c r="C444">
        <v>18027.561666268</v>
      </c>
      <c r="D444">
        <v>18317</v>
      </c>
      <c r="E444">
        <v>18854.220109999998</v>
      </c>
      <c r="F444">
        <v>18048.988740000001</v>
      </c>
      <c r="G444">
        <v>15761.361220000001</v>
      </c>
      <c r="H444">
        <v>16476.648209999999</v>
      </c>
      <c r="I444">
        <v>16559.657749999998</v>
      </c>
      <c r="J444">
        <v>16177.490690000001</v>
      </c>
      <c r="K444">
        <v>16032.664860000001</v>
      </c>
      <c r="L444">
        <v>16141.584870000001</v>
      </c>
      <c r="M444">
        <v>16288.385259999999</v>
      </c>
      <c r="N444">
        <v>16519.725050000001</v>
      </c>
      <c r="O444">
        <v>17155.507310000001</v>
      </c>
      <c r="P444">
        <v>17507.019899999999</v>
      </c>
      <c r="Q444">
        <v>17575.871449999999</v>
      </c>
      <c r="R444">
        <v>17482.205249999999</v>
      </c>
      <c r="S444">
        <v>18338.268069999998</v>
      </c>
      <c r="T444">
        <v>18372.830720000002</v>
      </c>
      <c r="U444">
        <v>18744.977770000001</v>
      </c>
      <c r="V444">
        <v>18899.270820000002</v>
      </c>
      <c r="W444">
        <v>18957.479759999998</v>
      </c>
      <c r="X444">
        <v>18911.434669999999</v>
      </c>
      <c r="Y444">
        <v>19032.683799999999</v>
      </c>
      <c r="Z444">
        <v>19162.501810000002</v>
      </c>
      <c r="AA444">
        <v>19284.596079999999</v>
      </c>
      <c r="AB444">
        <v>19427.933779999999</v>
      </c>
      <c r="AC444">
        <v>19475.844529999998</v>
      </c>
      <c r="AD444">
        <v>19537.133760000001</v>
      </c>
      <c r="AE444">
        <v>19599.664250000002</v>
      </c>
      <c r="AF444">
        <v>19667.905409999999</v>
      </c>
      <c r="AG444">
        <v>19760.678790000002</v>
      </c>
      <c r="AH444">
        <v>19888.263940000001</v>
      </c>
      <c r="AI444">
        <v>20011.473450000001</v>
      </c>
      <c r="AJ444">
        <v>20141.050810000001</v>
      </c>
      <c r="AK444">
        <v>20277.732899999999</v>
      </c>
      <c r="AL444">
        <v>20404.424220000001</v>
      </c>
      <c r="AM444">
        <v>20557.033380000001</v>
      </c>
      <c r="AN444">
        <v>20705.049849999999</v>
      </c>
      <c r="AO444">
        <v>20845.531950000001</v>
      </c>
      <c r="AP444">
        <v>20989.192780000001</v>
      </c>
      <c r="AQ444">
        <v>21106.21802</v>
      </c>
      <c r="AR444">
        <v>21211.723740000001</v>
      </c>
      <c r="AS444">
        <v>21322.756359999999</v>
      </c>
      <c r="AT444">
        <v>21432.622490000002</v>
      </c>
      <c r="AU444">
        <v>21539.99872</v>
      </c>
      <c r="AV444">
        <v>21648.93291</v>
      </c>
    </row>
    <row r="445" spans="1:48" x14ac:dyDescent="0.25">
      <c r="A445" s="28" t="s">
        <v>504</v>
      </c>
      <c r="B445">
        <v>8845.6793332398702</v>
      </c>
      <c r="C445">
        <v>8987.6995761510898</v>
      </c>
      <c r="D445">
        <v>9132</v>
      </c>
      <c r="E445">
        <v>9405.1708170000002</v>
      </c>
      <c r="F445">
        <v>8949.2290599999997</v>
      </c>
      <c r="G445">
        <v>7764.9514579999995</v>
      </c>
      <c r="H445">
        <v>8133.8242010000004</v>
      </c>
      <c r="I445">
        <v>8164.511364</v>
      </c>
      <c r="J445">
        <v>7972.1690589999998</v>
      </c>
      <c r="K445">
        <v>7899.2874330000004</v>
      </c>
      <c r="L445">
        <v>7952.4881379999997</v>
      </c>
      <c r="M445">
        <v>8009.2752799999998</v>
      </c>
      <c r="N445">
        <v>8119.252117</v>
      </c>
      <c r="O445">
        <v>8430.1157029999995</v>
      </c>
      <c r="P445">
        <v>8599.3439479999997</v>
      </c>
      <c r="Q445">
        <v>8603.3967940000002</v>
      </c>
      <c r="R445">
        <v>8574.2030209999903</v>
      </c>
      <c r="S445">
        <v>9089.6806369999995</v>
      </c>
      <c r="T445">
        <v>9086.1271419999903</v>
      </c>
      <c r="U445">
        <v>9278.4671990000006</v>
      </c>
      <c r="V445">
        <v>9771.3757769999902</v>
      </c>
      <c r="W445">
        <v>10269.760609999999</v>
      </c>
      <c r="X445">
        <v>10721.268029999999</v>
      </c>
      <c r="Y445">
        <v>11368.51597</v>
      </c>
      <c r="Z445">
        <v>12108.0861</v>
      </c>
      <c r="AA445">
        <v>12945.19816</v>
      </c>
      <c r="AB445">
        <v>13918.596890000001</v>
      </c>
      <c r="AC445">
        <v>13962.90847</v>
      </c>
      <c r="AD445">
        <v>14037.366260000001</v>
      </c>
      <c r="AE445">
        <v>14116.76815</v>
      </c>
      <c r="AF445">
        <v>14204.998970000001</v>
      </c>
      <c r="AG445">
        <v>14315.368570000001</v>
      </c>
      <c r="AH445">
        <v>14455.19225</v>
      </c>
      <c r="AI445">
        <v>14592.43505</v>
      </c>
      <c r="AJ445">
        <v>14739.00604</v>
      </c>
      <c r="AK445">
        <v>14893.120720000001</v>
      </c>
      <c r="AL445">
        <v>15042.391530000001</v>
      </c>
      <c r="AM445">
        <v>15204.564710000001</v>
      </c>
      <c r="AN445">
        <v>15374.565549999999</v>
      </c>
      <c r="AO445">
        <v>15540.540559999999</v>
      </c>
      <c r="AP445">
        <v>15712.505380000001</v>
      </c>
      <c r="AQ445">
        <v>15866.742539999999</v>
      </c>
      <c r="AR445">
        <v>16021.42849</v>
      </c>
      <c r="AS445">
        <v>16178.13407</v>
      </c>
      <c r="AT445">
        <v>16337.10901</v>
      </c>
      <c r="AU445">
        <v>16497.664120000001</v>
      </c>
      <c r="AV445">
        <v>16661.809529999999</v>
      </c>
    </row>
    <row r="446" spans="1:48" x14ac:dyDescent="0.25">
      <c r="A446" s="28" t="s">
        <v>505</v>
      </c>
      <c r="B446">
        <v>292942.22299381701</v>
      </c>
      <c r="C446">
        <v>297645.505138829</v>
      </c>
      <c r="D446">
        <v>302424.3</v>
      </c>
      <c r="E446">
        <v>310224.82530000003</v>
      </c>
      <c r="F446">
        <v>307826.853</v>
      </c>
      <c r="G446">
        <v>280085.01500000001</v>
      </c>
      <c r="H446">
        <v>289130.98920000001</v>
      </c>
      <c r="I446">
        <v>292783.46220000001</v>
      </c>
      <c r="J446">
        <v>287514.37060000002</v>
      </c>
      <c r="K446">
        <v>284937.0295</v>
      </c>
      <c r="L446">
        <v>286360.16119999997</v>
      </c>
      <c r="M446">
        <v>291907.88209999999</v>
      </c>
      <c r="N446">
        <v>296456.55739999999</v>
      </c>
      <c r="O446">
        <v>307932.52980000002</v>
      </c>
      <c r="P446">
        <v>312754.1679</v>
      </c>
      <c r="Q446">
        <v>318618.87180000002</v>
      </c>
      <c r="R446">
        <v>319892.0552</v>
      </c>
      <c r="S446">
        <v>334779.0111</v>
      </c>
      <c r="T446">
        <v>336219.71399999998</v>
      </c>
      <c r="U446">
        <v>343107.7635</v>
      </c>
      <c r="V446">
        <v>347508.07709999999</v>
      </c>
      <c r="W446">
        <v>350065.4252</v>
      </c>
      <c r="X446">
        <v>351656.02529999998</v>
      </c>
      <c r="Y446">
        <v>356340.94839999999</v>
      </c>
      <c r="Z446">
        <v>361029.06790000002</v>
      </c>
      <c r="AA446">
        <v>365322.20299999998</v>
      </c>
      <c r="AB446">
        <v>369902.60190000001</v>
      </c>
      <c r="AC446">
        <v>373204.31900000002</v>
      </c>
      <c r="AD446">
        <v>376514.43969999999</v>
      </c>
      <c r="AE446">
        <v>379886.12190000003</v>
      </c>
      <c r="AF446">
        <v>383272.80530000001</v>
      </c>
      <c r="AG446">
        <v>387130.37030000001</v>
      </c>
      <c r="AH446">
        <v>392130.80070000002</v>
      </c>
      <c r="AI446">
        <v>397016.39919999999</v>
      </c>
      <c r="AJ446">
        <v>401964.71360000002</v>
      </c>
      <c r="AK446">
        <v>407142.16710000002</v>
      </c>
      <c r="AL446">
        <v>412070.95189999999</v>
      </c>
      <c r="AM446">
        <v>418021.94669999997</v>
      </c>
      <c r="AN446">
        <v>423818.78200000001</v>
      </c>
      <c r="AO446">
        <v>429566.64289999998</v>
      </c>
      <c r="AP446">
        <v>435378.29869999998</v>
      </c>
      <c r="AQ446">
        <v>440569.16070000001</v>
      </c>
      <c r="AR446">
        <v>445270.4828</v>
      </c>
      <c r="AS446">
        <v>450380.0307</v>
      </c>
      <c r="AT446">
        <v>455670.43089999998</v>
      </c>
      <c r="AU446">
        <v>461063.64069999999</v>
      </c>
      <c r="AV446">
        <v>466571.93569999997</v>
      </c>
    </row>
    <row r="447" spans="1:48" x14ac:dyDescent="0.25">
      <c r="A447" s="28" t="s">
        <v>506</v>
      </c>
      <c r="B447">
        <v>120803.772707586</v>
      </c>
      <c r="C447">
        <v>122743.316353494</v>
      </c>
      <c r="D447">
        <v>124714</v>
      </c>
      <c r="E447">
        <v>128686.0368</v>
      </c>
      <c r="F447">
        <v>127170.2666</v>
      </c>
      <c r="G447">
        <v>117262.8763</v>
      </c>
      <c r="H447">
        <v>119199.0756</v>
      </c>
      <c r="I447">
        <v>122629.0264</v>
      </c>
      <c r="J447">
        <v>120931.1167</v>
      </c>
      <c r="K447">
        <v>121034.4258</v>
      </c>
      <c r="L447">
        <v>121118.7617</v>
      </c>
      <c r="M447">
        <v>123238.4445</v>
      </c>
      <c r="N447">
        <v>124879.79730000001</v>
      </c>
      <c r="O447">
        <v>128610.40700000001</v>
      </c>
      <c r="P447">
        <v>131012.7625</v>
      </c>
      <c r="Q447">
        <v>133938.70110000001</v>
      </c>
      <c r="R447">
        <v>134433.09659999999</v>
      </c>
      <c r="S447">
        <v>140067.47150000001</v>
      </c>
      <c r="T447">
        <v>139785.89559999999</v>
      </c>
      <c r="U447">
        <v>143879.9547</v>
      </c>
      <c r="V447">
        <v>144235.0742</v>
      </c>
      <c r="W447">
        <v>144690.84460000001</v>
      </c>
      <c r="X447">
        <v>144476.47210000001</v>
      </c>
      <c r="Y447">
        <v>144572.30439999999</v>
      </c>
      <c r="Z447">
        <v>144106.76569999999</v>
      </c>
      <c r="AA447">
        <v>142777.4541</v>
      </c>
      <c r="AB447">
        <v>141713.43960000001</v>
      </c>
      <c r="AC447">
        <v>142909.717</v>
      </c>
      <c r="AD447">
        <v>142835.31460000001</v>
      </c>
      <c r="AE447">
        <v>142587.11180000001</v>
      </c>
      <c r="AF447">
        <v>142282.764</v>
      </c>
      <c r="AG447">
        <v>142392.9699</v>
      </c>
      <c r="AH447">
        <v>142925.3407</v>
      </c>
      <c r="AI447">
        <v>143051.15299999999</v>
      </c>
      <c r="AJ447">
        <v>143397.23360000001</v>
      </c>
      <c r="AK447">
        <v>143808.038</v>
      </c>
      <c r="AL447">
        <v>144375.39629999999</v>
      </c>
      <c r="AM447">
        <v>146298.18119999999</v>
      </c>
      <c r="AN447">
        <v>147407.6465</v>
      </c>
      <c r="AO447">
        <v>148464.23689999999</v>
      </c>
      <c r="AP447">
        <v>149741.48560000001</v>
      </c>
      <c r="AQ447">
        <v>150424.6777</v>
      </c>
      <c r="AR447">
        <v>150698.8224</v>
      </c>
      <c r="AS447">
        <v>151825.26509999999</v>
      </c>
      <c r="AT447">
        <v>153006.0563</v>
      </c>
      <c r="AU447">
        <v>154227.25940000001</v>
      </c>
      <c r="AV447">
        <v>155940.9241</v>
      </c>
    </row>
    <row r="448" spans="1:48" x14ac:dyDescent="0.25">
      <c r="A448" s="28" t="s">
        <v>507</v>
      </c>
      <c r="B448">
        <v>3108.5865229126598</v>
      </c>
      <c r="C448">
        <v>3158.4958850388298</v>
      </c>
      <c r="D448">
        <v>3209.2065579999999</v>
      </c>
      <c r="E448">
        <v>3320.2350620000002</v>
      </c>
      <c r="F448">
        <v>3304.7375339999999</v>
      </c>
      <c r="G448">
        <v>3089.7090640000001</v>
      </c>
      <c r="H448">
        <v>3208.3554399999998</v>
      </c>
      <c r="I448">
        <v>3246.4132970000001</v>
      </c>
      <c r="J448">
        <v>3270.7453820000001</v>
      </c>
      <c r="K448">
        <v>3290.4037370000001</v>
      </c>
      <c r="L448">
        <v>3352.037151</v>
      </c>
      <c r="M448">
        <v>3448.415238</v>
      </c>
      <c r="N448">
        <v>3474.0994620000001</v>
      </c>
      <c r="O448">
        <v>3624.465021</v>
      </c>
      <c r="P448">
        <v>3736.7394129999998</v>
      </c>
      <c r="Q448">
        <v>3876.5849149999999</v>
      </c>
      <c r="R448">
        <v>3875.3666539999999</v>
      </c>
      <c r="S448">
        <v>3902.2476670000001</v>
      </c>
      <c r="T448">
        <v>3926.8438620000002</v>
      </c>
      <c r="U448">
        <v>3971.4261609999999</v>
      </c>
      <c r="V448">
        <v>4126.914342</v>
      </c>
      <c r="W448">
        <v>4246.0687820000003</v>
      </c>
      <c r="X448">
        <v>4269.4008100000001</v>
      </c>
      <c r="Y448">
        <v>4316.2740130000002</v>
      </c>
      <c r="Z448">
        <v>4368.6985839999998</v>
      </c>
      <c r="AA448">
        <v>4432.048213</v>
      </c>
      <c r="AB448">
        <v>4504.0996020000002</v>
      </c>
      <c r="AC448">
        <v>4561.1507359999996</v>
      </c>
      <c r="AD448">
        <v>4616.461112</v>
      </c>
      <c r="AE448">
        <v>4669.5916969999998</v>
      </c>
      <c r="AF448">
        <v>4720.8753559999996</v>
      </c>
      <c r="AG448">
        <v>4773.2034489999996</v>
      </c>
      <c r="AH448">
        <v>4829.9795679999997</v>
      </c>
      <c r="AI448">
        <v>4884.7280140000003</v>
      </c>
      <c r="AJ448">
        <v>4936.3785600000001</v>
      </c>
      <c r="AK448">
        <v>4989.3452619999998</v>
      </c>
      <c r="AL448">
        <v>5039.191253</v>
      </c>
      <c r="AM448">
        <v>5096.2561429999996</v>
      </c>
      <c r="AN448">
        <v>5153.2811119999997</v>
      </c>
      <c r="AO448">
        <v>5211.5251760000001</v>
      </c>
      <c r="AP448">
        <v>5270.2535529999996</v>
      </c>
      <c r="AQ448">
        <v>5328.4095280000001</v>
      </c>
      <c r="AR448">
        <v>5384.0454540000001</v>
      </c>
      <c r="AS448">
        <v>5442.9918799999996</v>
      </c>
      <c r="AT448">
        <v>5504.1213010000001</v>
      </c>
      <c r="AU448">
        <v>5566.4400939999996</v>
      </c>
      <c r="AV448">
        <v>5629.4889890000004</v>
      </c>
    </row>
    <row r="449" spans="1:48" x14ac:dyDescent="0.25">
      <c r="A449" s="28" t="s">
        <v>508</v>
      </c>
      <c r="B449">
        <v>3792.2508311031602</v>
      </c>
      <c r="C449">
        <v>3853.1366448348099</v>
      </c>
      <c r="D449">
        <v>3915</v>
      </c>
      <c r="E449">
        <v>4044.870629</v>
      </c>
      <c r="F449">
        <v>4011.306568</v>
      </c>
      <c r="G449">
        <v>3741.277032</v>
      </c>
      <c r="H449">
        <v>3894.4583830000001</v>
      </c>
      <c r="I449">
        <v>3949.773702</v>
      </c>
      <c r="J449">
        <v>3962.5212150000002</v>
      </c>
      <c r="K449">
        <v>3988.382517</v>
      </c>
      <c r="L449">
        <v>4059.3686659999998</v>
      </c>
      <c r="M449">
        <v>4169.0509410000004</v>
      </c>
      <c r="N449">
        <v>4221.1361299999999</v>
      </c>
      <c r="O449">
        <v>4402.1607739999999</v>
      </c>
      <c r="P449">
        <v>4528.6946770000004</v>
      </c>
      <c r="Q449">
        <v>4692.5844390000002</v>
      </c>
      <c r="R449">
        <v>4682.0037830000001</v>
      </c>
      <c r="S449">
        <v>4669.3890680000004</v>
      </c>
      <c r="T449">
        <v>4695.3051070000001</v>
      </c>
      <c r="U449">
        <v>4730.2301859999998</v>
      </c>
      <c r="V449">
        <v>4942.3342169999996</v>
      </c>
      <c r="W449">
        <v>5116.0746520000002</v>
      </c>
      <c r="X449">
        <v>5134.4037559999997</v>
      </c>
      <c r="Y449">
        <v>5176.7474320000001</v>
      </c>
      <c r="Z449">
        <v>5232.2101480000001</v>
      </c>
      <c r="AA449">
        <v>5293.4731449999999</v>
      </c>
      <c r="AB449">
        <v>5357.3477629999998</v>
      </c>
      <c r="AC449">
        <v>5388.1555509999998</v>
      </c>
      <c r="AD449">
        <v>5421.2496609999998</v>
      </c>
      <c r="AE449">
        <v>5452.6171109999996</v>
      </c>
      <c r="AF449">
        <v>5483.956709</v>
      </c>
      <c r="AG449">
        <v>5515.6446169999999</v>
      </c>
      <c r="AH449">
        <v>5560.2494850000003</v>
      </c>
      <c r="AI449">
        <v>5605.7803219999996</v>
      </c>
      <c r="AJ449">
        <v>5648.4186049999998</v>
      </c>
      <c r="AK449">
        <v>5693.6459189999996</v>
      </c>
      <c r="AL449">
        <v>5736.081005</v>
      </c>
      <c r="AM449">
        <v>5783.0577819999999</v>
      </c>
      <c r="AN449">
        <v>5829.4807440000004</v>
      </c>
      <c r="AO449">
        <v>5876.967654</v>
      </c>
      <c r="AP449">
        <v>5924.5445110000001</v>
      </c>
      <c r="AQ449">
        <v>5980.883691</v>
      </c>
      <c r="AR449">
        <v>6028.6287490000004</v>
      </c>
      <c r="AS449">
        <v>6075.9444430000003</v>
      </c>
      <c r="AT449">
        <v>6124.7015439999996</v>
      </c>
      <c r="AU449">
        <v>6173.2877319999998</v>
      </c>
      <c r="AV449">
        <v>6211.2697459999999</v>
      </c>
    </row>
    <row r="450" spans="1:48" x14ac:dyDescent="0.25">
      <c r="A450" s="28" t="s">
        <v>509</v>
      </c>
      <c r="B450">
        <v>21563.9865192385</v>
      </c>
      <c r="C450">
        <v>21910.203297873999</v>
      </c>
      <c r="D450">
        <v>22261.9787</v>
      </c>
      <c r="E450">
        <v>23019.833119999999</v>
      </c>
      <c r="F450">
        <v>22729.48331</v>
      </c>
      <c r="G450">
        <v>20989.72453</v>
      </c>
      <c r="H450">
        <v>21965.449919999999</v>
      </c>
      <c r="I450">
        <v>22286.862959999999</v>
      </c>
      <c r="J450">
        <v>22261.374489999998</v>
      </c>
      <c r="K450">
        <v>22461.78946</v>
      </c>
      <c r="L450">
        <v>22842.387360000001</v>
      </c>
      <c r="M450">
        <v>23428.04448</v>
      </c>
      <c r="N450">
        <v>23840.496070000001</v>
      </c>
      <c r="O450">
        <v>24860.771519999998</v>
      </c>
      <c r="P450">
        <v>25623.588080000001</v>
      </c>
      <c r="Q450">
        <v>26571.8341</v>
      </c>
      <c r="R450">
        <v>26619.97136</v>
      </c>
      <c r="S450">
        <v>27340.251199999999</v>
      </c>
      <c r="T450">
        <v>27516.753820000002</v>
      </c>
      <c r="U450">
        <v>28027.35152</v>
      </c>
      <c r="V450">
        <v>28425.818619999998</v>
      </c>
      <c r="W450">
        <v>28652.918079999999</v>
      </c>
      <c r="X450">
        <v>28840.809669999999</v>
      </c>
      <c r="Y450">
        <v>29186.40093</v>
      </c>
      <c r="Z450">
        <v>29548.67712</v>
      </c>
      <c r="AA450">
        <v>29844.836910000002</v>
      </c>
      <c r="AB450">
        <v>30155.969389999998</v>
      </c>
      <c r="AC450">
        <v>30424.85152</v>
      </c>
      <c r="AD450">
        <v>30686.078839999998</v>
      </c>
      <c r="AE450">
        <v>30954.508430000002</v>
      </c>
      <c r="AF450">
        <v>31232.93403</v>
      </c>
      <c r="AG450">
        <v>31551.007750000001</v>
      </c>
      <c r="AH450">
        <v>31969.167239999999</v>
      </c>
      <c r="AI450">
        <v>32396.687539999999</v>
      </c>
      <c r="AJ450">
        <v>32757.493460000002</v>
      </c>
      <c r="AK450">
        <v>33239.733469999999</v>
      </c>
      <c r="AL450">
        <v>33627.26498</v>
      </c>
      <c r="AM450">
        <v>34165.090539999997</v>
      </c>
      <c r="AN450">
        <v>34604.21153</v>
      </c>
      <c r="AO450">
        <v>35043.112029999997</v>
      </c>
      <c r="AP450">
        <v>35517.279049999997</v>
      </c>
      <c r="AQ450">
        <v>35959.575149999997</v>
      </c>
      <c r="AR450">
        <v>36355.661679999997</v>
      </c>
      <c r="AS450">
        <v>36786.756269999998</v>
      </c>
      <c r="AT450">
        <v>37228.804859999997</v>
      </c>
      <c r="AU450">
        <v>37675.141689999997</v>
      </c>
      <c r="AV450">
        <v>38125.503449999997</v>
      </c>
    </row>
    <row r="451" spans="1:48" x14ac:dyDescent="0.25">
      <c r="A451" s="28" t="s">
        <v>510</v>
      </c>
      <c r="B451">
        <v>7823.0662194010201</v>
      </c>
      <c r="C451">
        <v>7948.6680779959697</v>
      </c>
      <c r="D451">
        <v>8076.2865149999998</v>
      </c>
      <c r="E451">
        <v>8521.1474689999995</v>
      </c>
      <c r="F451">
        <v>8491.0969619999996</v>
      </c>
      <c r="G451">
        <v>7277.9819660000003</v>
      </c>
      <c r="H451">
        <v>7480.5671689999999</v>
      </c>
      <c r="I451">
        <v>7239.195541</v>
      </c>
      <c r="J451">
        <v>7181.6989970000004</v>
      </c>
      <c r="K451">
        <v>7291.3540860000003</v>
      </c>
      <c r="L451">
        <v>7415.1140379999997</v>
      </c>
      <c r="M451">
        <v>7552.2629989999996</v>
      </c>
      <c r="N451">
        <v>7658.9608539999999</v>
      </c>
      <c r="O451">
        <v>8027.7978789999997</v>
      </c>
      <c r="P451">
        <v>8807.2990759999902</v>
      </c>
      <c r="Q451">
        <v>9136.9004750000004</v>
      </c>
      <c r="R451">
        <v>9133.3951670000006</v>
      </c>
      <c r="S451">
        <v>9025.3679329999995</v>
      </c>
      <c r="T451">
        <v>9095.5878900000007</v>
      </c>
      <c r="U451">
        <v>9233.8686249999901</v>
      </c>
      <c r="V451">
        <v>9318.5154899999998</v>
      </c>
      <c r="W451">
        <v>9364.8306030000003</v>
      </c>
      <c r="X451">
        <v>9413.5740929999902</v>
      </c>
      <c r="Y451">
        <v>9477.7023769999996</v>
      </c>
      <c r="Z451">
        <v>9543.6819020000003</v>
      </c>
      <c r="AA451">
        <v>9549.2640339999998</v>
      </c>
      <c r="AB451">
        <v>9533.9285650000002</v>
      </c>
      <c r="AC451">
        <v>9547.019945</v>
      </c>
      <c r="AD451">
        <v>9552.1009689999901</v>
      </c>
      <c r="AE451">
        <v>9564.4957599999998</v>
      </c>
      <c r="AF451">
        <v>9586.5039649999999</v>
      </c>
      <c r="AG451">
        <v>9624.4678320000003</v>
      </c>
      <c r="AH451">
        <v>9697.4710300000006</v>
      </c>
      <c r="AI451">
        <v>9785.6567589999995</v>
      </c>
      <c r="AJ451">
        <v>9884.9339679999903</v>
      </c>
      <c r="AK451">
        <v>10005.55291</v>
      </c>
      <c r="AL451">
        <v>10141.41855</v>
      </c>
      <c r="AM451">
        <v>10287.981589999999</v>
      </c>
      <c r="AN451">
        <v>10416.730380000001</v>
      </c>
      <c r="AO451">
        <v>10542.62176</v>
      </c>
      <c r="AP451">
        <v>10670.84894</v>
      </c>
      <c r="AQ451">
        <v>10800.24063</v>
      </c>
      <c r="AR451">
        <v>10929.58712</v>
      </c>
      <c r="AS451">
        <v>11073.733270000001</v>
      </c>
      <c r="AT451">
        <v>11221.34388</v>
      </c>
      <c r="AU451">
        <v>11370.80897</v>
      </c>
      <c r="AV451">
        <v>11523.096079999999</v>
      </c>
    </row>
    <row r="452" spans="1:48" x14ac:dyDescent="0.25">
      <c r="A452" s="28" t="s">
        <v>511</v>
      </c>
      <c r="B452">
        <v>8949.8361689486701</v>
      </c>
      <c r="C452">
        <v>9093.52868354768</v>
      </c>
      <c r="D452">
        <v>9239.5282279999901</v>
      </c>
      <c r="E452">
        <v>9509.2884429999995</v>
      </c>
      <c r="F452">
        <v>9472.7797699999901</v>
      </c>
      <c r="G452">
        <v>8130.956475</v>
      </c>
      <c r="H452">
        <v>8654.4709189999994</v>
      </c>
      <c r="I452">
        <v>8992.2045780000008</v>
      </c>
      <c r="J452">
        <v>8880.1686150000005</v>
      </c>
      <c r="K452">
        <v>9266.7040010000001</v>
      </c>
      <c r="L452">
        <v>9048.4403419999999</v>
      </c>
      <c r="M452">
        <v>9284.0878969999994</v>
      </c>
      <c r="N452">
        <v>9339.5608470000006</v>
      </c>
      <c r="O452">
        <v>9556.7401649999902</v>
      </c>
      <c r="P452">
        <v>10088.48064</v>
      </c>
      <c r="Q452">
        <v>10298.1854</v>
      </c>
      <c r="R452">
        <v>10210.142959999999</v>
      </c>
      <c r="S452">
        <v>10121.879580000001</v>
      </c>
      <c r="T452">
        <v>10138.14839</v>
      </c>
      <c r="U452">
        <v>10159.35786</v>
      </c>
      <c r="V452">
        <v>10208.87456</v>
      </c>
      <c r="W452">
        <v>10199.01477</v>
      </c>
      <c r="X452">
        <v>10190.784530000001</v>
      </c>
      <c r="Y452">
        <v>10199.60917</v>
      </c>
      <c r="Z452">
        <v>10233.8135</v>
      </c>
      <c r="AA452">
        <v>10289.43468</v>
      </c>
      <c r="AB452">
        <v>10355.73342</v>
      </c>
      <c r="AC452">
        <v>10370.73278</v>
      </c>
      <c r="AD452">
        <v>10387.52763</v>
      </c>
      <c r="AE452">
        <v>10404.95837</v>
      </c>
      <c r="AF452">
        <v>10423.208280000001</v>
      </c>
      <c r="AG452">
        <v>10448.44047</v>
      </c>
      <c r="AH452">
        <v>10492.86551</v>
      </c>
      <c r="AI452">
        <v>10543.92915</v>
      </c>
      <c r="AJ452">
        <v>10588.00275</v>
      </c>
      <c r="AK452">
        <v>10643.32387</v>
      </c>
      <c r="AL452">
        <v>10690.657279999999</v>
      </c>
      <c r="AM452">
        <v>10761.82251</v>
      </c>
      <c r="AN452">
        <v>10826.016900000001</v>
      </c>
      <c r="AO452">
        <v>10893.71112</v>
      </c>
      <c r="AP452">
        <v>10962.43201</v>
      </c>
      <c r="AQ452">
        <v>11025.96142</v>
      </c>
      <c r="AR452">
        <v>11080.00635</v>
      </c>
      <c r="AS452">
        <v>11144.33466</v>
      </c>
      <c r="AT452">
        <v>11215.13536</v>
      </c>
      <c r="AU452">
        <v>11291.226919999999</v>
      </c>
      <c r="AV452">
        <v>11369.239729999999</v>
      </c>
    </row>
    <row r="453" spans="1:48" x14ac:dyDescent="0.25">
      <c r="A453" s="28" t="s">
        <v>512</v>
      </c>
      <c r="B453">
        <v>612914.91248629696</v>
      </c>
      <c r="C453">
        <v>622755.45965921006</v>
      </c>
      <c r="D453">
        <v>632754</v>
      </c>
      <c r="E453">
        <v>653507.96810000006</v>
      </c>
      <c r="F453">
        <v>650587.94220000005</v>
      </c>
      <c r="G453">
        <v>607190.97589999996</v>
      </c>
      <c r="H453">
        <v>629044.62789999996</v>
      </c>
      <c r="I453">
        <v>637853.50020000001</v>
      </c>
      <c r="J453">
        <v>640141.11899999995</v>
      </c>
      <c r="K453">
        <v>642986.31129999994</v>
      </c>
      <c r="L453">
        <v>654585.51870000002</v>
      </c>
      <c r="M453">
        <v>671106.87890000001</v>
      </c>
      <c r="N453">
        <v>677201.64919999999</v>
      </c>
      <c r="O453">
        <v>706580.14569999999</v>
      </c>
      <c r="P453">
        <v>725331.66879999998</v>
      </c>
      <c r="Q453">
        <v>750359.57010000001</v>
      </c>
      <c r="R453">
        <v>754974.95620000002</v>
      </c>
      <c r="S453">
        <v>773377.22450000001</v>
      </c>
      <c r="T453">
        <v>779927.29740000004</v>
      </c>
      <c r="U453">
        <v>794747.10320000001</v>
      </c>
      <c r="V453">
        <v>803082.60140000004</v>
      </c>
      <c r="W453">
        <v>807437.70849999995</v>
      </c>
      <c r="X453">
        <v>814071.804</v>
      </c>
      <c r="Y453">
        <v>823739.70010000002</v>
      </c>
      <c r="Z453">
        <v>833391.32250000001</v>
      </c>
      <c r="AA453">
        <v>841839.90179999999</v>
      </c>
      <c r="AB453">
        <v>850171.02229999995</v>
      </c>
      <c r="AC453">
        <v>859310.33920000005</v>
      </c>
      <c r="AD453">
        <v>868774.42550000001</v>
      </c>
      <c r="AE453">
        <v>878310.77339999995</v>
      </c>
      <c r="AF453">
        <v>887953.6078</v>
      </c>
      <c r="AG453">
        <v>898301.7341</v>
      </c>
      <c r="AH453">
        <v>910430.25560000003</v>
      </c>
      <c r="AI453">
        <v>923234.77119999996</v>
      </c>
      <c r="AJ453">
        <v>936023.24479999999</v>
      </c>
      <c r="AK453">
        <v>949744.00870000001</v>
      </c>
      <c r="AL453">
        <v>962963.55149999994</v>
      </c>
      <c r="AM453">
        <v>978234.66720000003</v>
      </c>
      <c r="AN453">
        <v>993172.69039999996</v>
      </c>
      <c r="AO453">
        <v>1008141.649</v>
      </c>
      <c r="AP453">
        <v>1023290.947</v>
      </c>
      <c r="AQ453">
        <v>1037583.269</v>
      </c>
      <c r="AR453">
        <v>1050720.9180000001</v>
      </c>
      <c r="AS453">
        <v>1064448.6159999999</v>
      </c>
      <c r="AT453">
        <v>1078671.6629999999</v>
      </c>
      <c r="AU453">
        <v>1093180.8060000001</v>
      </c>
      <c r="AV453">
        <v>1107970.2590000001</v>
      </c>
    </row>
    <row r="454" spans="1:48" x14ac:dyDescent="0.25">
      <c r="A454" s="28" t="s">
        <v>513</v>
      </c>
      <c r="B454">
        <v>82435.687031980502</v>
      </c>
      <c r="C454">
        <v>83759.218651857402</v>
      </c>
      <c r="D454">
        <v>85104</v>
      </c>
      <c r="E454">
        <v>87702.8505</v>
      </c>
      <c r="F454">
        <v>87347.402400000006</v>
      </c>
      <c r="G454">
        <v>81212.651859999998</v>
      </c>
      <c r="H454">
        <v>83689.452229999995</v>
      </c>
      <c r="I454">
        <v>84881.789090000006</v>
      </c>
      <c r="J454">
        <v>84374.317670000004</v>
      </c>
      <c r="K454">
        <v>84545.88751</v>
      </c>
      <c r="L454">
        <v>85552.174750000006</v>
      </c>
      <c r="M454">
        <v>87518.849199999997</v>
      </c>
      <c r="N454">
        <v>88546.005189999996</v>
      </c>
      <c r="O454">
        <v>91888.629860000001</v>
      </c>
      <c r="P454">
        <v>93942.281839999996</v>
      </c>
      <c r="Q454">
        <v>96689.981440000003</v>
      </c>
      <c r="R454">
        <v>98011.993359999906</v>
      </c>
      <c r="S454">
        <v>99439.814979999996</v>
      </c>
      <c r="T454">
        <v>100685.8178</v>
      </c>
      <c r="U454">
        <v>102274.76179999999</v>
      </c>
      <c r="V454">
        <v>103697.602</v>
      </c>
      <c r="W454">
        <v>104820.9362</v>
      </c>
      <c r="X454">
        <v>105910.6746</v>
      </c>
      <c r="Y454">
        <v>107015.5736</v>
      </c>
      <c r="Z454">
        <v>108130.01029999999</v>
      </c>
      <c r="AA454">
        <v>109231.02280000001</v>
      </c>
      <c r="AB454">
        <v>110346.545</v>
      </c>
      <c r="AC454">
        <v>111463.4685</v>
      </c>
      <c r="AD454">
        <v>112626.61629999999</v>
      </c>
      <c r="AE454">
        <v>113834.9175</v>
      </c>
      <c r="AF454">
        <v>115106.87390000001</v>
      </c>
      <c r="AG454">
        <v>116469.3792</v>
      </c>
      <c r="AH454">
        <v>117955.3524</v>
      </c>
      <c r="AI454">
        <v>119571.35279999999</v>
      </c>
      <c r="AJ454">
        <v>121270.1061</v>
      </c>
      <c r="AK454">
        <v>123056.5148</v>
      </c>
      <c r="AL454">
        <v>124888.6615</v>
      </c>
      <c r="AM454">
        <v>126810.0453</v>
      </c>
      <c r="AN454">
        <v>128782.3149</v>
      </c>
      <c r="AO454">
        <v>130780.0643</v>
      </c>
      <c r="AP454">
        <v>132790.72159999999</v>
      </c>
      <c r="AQ454">
        <v>134788.39859999999</v>
      </c>
      <c r="AR454">
        <v>136768.11550000001</v>
      </c>
      <c r="AS454">
        <v>138760.5134</v>
      </c>
      <c r="AT454">
        <v>140776.19149999999</v>
      </c>
      <c r="AU454">
        <v>142811.17480000001</v>
      </c>
      <c r="AV454">
        <v>144865.48449999999</v>
      </c>
    </row>
    <row r="455" spans="1:48" x14ac:dyDescent="0.25">
      <c r="A455" s="28" t="s">
        <v>502</v>
      </c>
      <c r="B455">
        <v>26.153454007608001</v>
      </c>
      <c r="C455">
        <v>26.573356171274501</v>
      </c>
      <c r="D455">
        <v>27.001964869999998</v>
      </c>
      <c r="E455">
        <v>26.85652704</v>
      </c>
      <c r="F455">
        <v>23.722396549999999</v>
      </c>
      <c r="G455">
        <v>21.52593895</v>
      </c>
      <c r="H455">
        <v>21.2251303</v>
      </c>
      <c r="I455">
        <v>20.241970949999999</v>
      </c>
      <c r="J455">
        <v>19.672945500000001</v>
      </c>
      <c r="K455">
        <v>20.300401140000002</v>
      </c>
      <c r="L455">
        <v>19.416217339999999</v>
      </c>
      <c r="M455">
        <v>18.046219579999999</v>
      </c>
      <c r="N455">
        <v>13.647654429999999</v>
      </c>
      <c r="O455">
        <v>10.34731618</v>
      </c>
      <c r="P455">
        <v>8.1355361290000001</v>
      </c>
      <c r="Q455">
        <v>7.9732472330000004</v>
      </c>
      <c r="R455">
        <v>7.097712166</v>
      </c>
      <c r="S455">
        <v>6.6811025940000004</v>
      </c>
      <c r="T455">
        <v>6.7515312950000004</v>
      </c>
      <c r="U455">
        <v>6.9212995529999999</v>
      </c>
      <c r="V455">
        <v>6.9711132439999997</v>
      </c>
      <c r="W455">
        <v>6.9774702729999998</v>
      </c>
      <c r="X455">
        <v>7.3139010139999998</v>
      </c>
      <c r="Y455">
        <v>7.4055690600000004</v>
      </c>
      <c r="Z455">
        <v>7.4009453509999998</v>
      </c>
      <c r="AA455">
        <v>6.9334323339999999</v>
      </c>
      <c r="AB455">
        <v>6.5115786450000002</v>
      </c>
      <c r="AC455">
        <v>6.406187783</v>
      </c>
      <c r="AD455">
        <v>6.3332778149999998</v>
      </c>
      <c r="AE455">
        <v>6.2484575790000001</v>
      </c>
      <c r="AF455">
        <v>6.210905994</v>
      </c>
      <c r="AG455">
        <v>6.1649156700000001</v>
      </c>
      <c r="AH455">
        <v>6.2124752250000004</v>
      </c>
      <c r="AI455">
        <v>6.2902713449999998</v>
      </c>
      <c r="AJ455">
        <v>6.3535992219999997</v>
      </c>
      <c r="AK455">
        <v>6.4714896050000004</v>
      </c>
      <c r="AL455">
        <v>6.6390334380000002</v>
      </c>
      <c r="AM455">
        <v>6.613452863</v>
      </c>
      <c r="AN455">
        <v>6.5523334819999999</v>
      </c>
      <c r="AO455">
        <v>6.5026779289999999</v>
      </c>
      <c r="AP455">
        <v>6.4643820310000004</v>
      </c>
      <c r="AQ455">
        <v>6.4286047140000004</v>
      </c>
      <c r="AR455">
        <v>6.4679426849999997</v>
      </c>
      <c r="AS455">
        <v>6.5286557170000004</v>
      </c>
      <c r="AT455">
        <v>6.5937256719999997</v>
      </c>
      <c r="AU455">
        <v>6.663619637</v>
      </c>
      <c r="AV455">
        <v>6.7391031860000004</v>
      </c>
    </row>
    <row r="456" spans="1:48" x14ac:dyDescent="0.25">
      <c r="A456" s="28" t="s">
        <v>514</v>
      </c>
      <c r="B456">
        <v>7526.1530589474896</v>
      </c>
      <c r="C456">
        <v>7646.9878807120704</v>
      </c>
      <c r="D456">
        <v>7760.2703300000003</v>
      </c>
      <c r="E456">
        <v>7797.9562249999999</v>
      </c>
      <c r="F456">
        <v>7610.2941629999996</v>
      </c>
      <c r="G456">
        <v>7433.511598</v>
      </c>
      <c r="H456">
        <v>7389.4790389999998</v>
      </c>
      <c r="I456">
        <v>7259.6406370000004</v>
      </c>
      <c r="J456">
        <v>7068.2915620000003</v>
      </c>
      <c r="K456">
        <v>6950.1604129999996</v>
      </c>
      <c r="L456">
        <v>6918.3410700000004</v>
      </c>
      <c r="M456">
        <v>6968.7295759999997</v>
      </c>
      <c r="N456">
        <v>6863.2424350000001</v>
      </c>
      <c r="O456">
        <v>6721.1275139999998</v>
      </c>
      <c r="P456">
        <v>6533.9988389999999</v>
      </c>
      <c r="Q456">
        <v>6448.1660659999998</v>
      </c>
      <c r="R456">
        <v>6202.5749379999997</v>
      </c>
      <c r="S456">
        <v>6114.9151929999998</v>
      </c>
      <c r="T456">
        <v>6014.8819590000003</v>
      </c>
      <c r="U456">
        <v>5915.7608570000002</v>
      </c>
      <c r="V456">
        <v>5655.7085150000003</v>
      </c>
      <c r="W456">
        <v>5405.9323880000002</v>
      </c>
      <c r="X456">
        <v>5210.9313439999996</v>
      </c>
      <c r="Y456">
        <v>5040.9562370000003</v>
      </c>
      <c r="Z456">
        <v>4881.4056449999998</v>
      </c>
      <c r="AA456">
        <v>4700.8727529999996</v>
      </c>
      <c r="AB456">
        <v>4527.1259719999998</v>
      </c>
      <c r="AC456">
        <v>4327.0963849999998</v>
      </c>
      <c r="AD456">
        <v>4128.773193</v>
      </c>
      <c r="AE456">
        <v>3934.0714090000001</v>
      </c>
      <c r="AF456">
        <v>3743.291776</v>
      </c>
      <c r="AG456">
        <v>3553.14516</v>
      </c>
      <c r="AH456">
        <v>3355.9065270000001</v>
      </c>
      <c r="AI456">
        <v>3151.7696609999998</v>
      </c>
      <c r="AJ456">
        <v>2938.4471659999999</v>
      </c>
      <c r="AK456">
        <v>2721.3355499999998</v>
      </c>
      <c r="AL456">
        <v>2486.2094360000001</v>
      </c>
      <c r="AM456">
        <v>2348.2368110000002</v>
      </c>
      <c r="AN456">
        <v>2216.8220500000002</v>
      </c>
      <c r="AO456">
        <v>2089.6902500000001</v>
      </c>
      <c r="AP456">
        <v>1963.8649600000001</v>
      </c>
      <c r="AQ456">
        <v>1811.605153</v>
      </c>
      <c r="AR456">
        <v>1793.340731</v>
      </c>
      <c r="AS456">
        <v>1791.856475</v>
      </c>
      <c r="AT456">
        <v>1782.1928760000001</v>
      </c>
      <c r="AU456">
        <v>1766.2369180000001</v>
      </c>
      <c r="AV456">
        <v>1745.7859940000001</v>
      </c>
    </row>
    <row r="457" spans="1:48" x14ac:dyDescent="0.25">
      <c r="A457" s="28" t="s">
        <v>515</v>
      </c>
      <c r="B457">
        <v>397.35747153758302</v>
      </c>
      <c r="C457">
        <v>403.73717427203502</v>
      </c>
      <c r="D457">
        <v>409.40733239999997</v>
      </c>
      <c r="E457">
        <v>599.14655000000005</v>
      </c>
      <c r="F457">
        <v>803.78640700000005</v>
      </c>
      <c r="G457">
        <v>990.31915489999994</v>
      </c>
      <c r="H457">
        <v>1176.813915</v>
      </c>
      <c r="I457">
        <v>1345.1014110000001</v>
      </c>
      <c r="J457">
        <v>1497.2406430000001</v>
      </c>
      <c r="K457">
        <v>1656.911511</v>
      </c>
      <c r="L457">
        <v>1833.9350260000001</v>
      </c>
      <c r="M457">
        <v>2032.9920669999999</v>
      </c>
      <c r="N457">
        <v>2044.349019</v>
      </c>
      <c r="O457">
        <v>2024.0685550000001</v>
      </c>
      <c r="P457">
        <v>1998.5109910000001</v>
      </c>
      <c r="Q457">
        <v>2009.3049639999999</v>
      </c>
      <c r="R457">
        <v>1970.441521</v>
      </c>
      <c r="S457">
        <v>2043.022107</v>
      </c>
      <c r="T457">
        <v>2114.439093</v>
      </c>
      <c r="U457">
        <v>2175.3371860000002</v>
      </c>
      <c r="V457">
        <v>2307.9947510000002</v>
      </c>
      <c r="W457">
        <v>2460.4196710000001</v>
      </c>
      <c r="X457">
        <v>2486.246596</v>
      </c>
      <c r="Y457">
        <v>2503.361488</v>
      </c>
      <c r="Z457">
        <v>2534.6149249999999</v>
      </c>
      <c r="AA457">
        <v>2558.328035</v>
      </c>
      <c r="AB457">
        <v>2588.5169919999998</v>
      </c>
      <c r="AC457">
        <v>3004.269828</v>
      </c>
      <c r="AD457">
        <v>3505.207727</v>
      </c>
      <c r="AE457">
        <v>4020.3376790000002</v>
      </c>
      <c r="AF457">
        <v>4559.8806889999996</v>
      </c>
      <c r="AG457">
        <v>5147.642339</v>
      </c>
      <c r="AH457">
        <v>5858.3245459999998</v>
      </c>
      <c r="AI457">
        <v>6657.8704159999998</v>
      </c>
      <c r="AJ457">
        <v>7553.0345989999996</v>
      </c>
      <c r="AK457">
        <v>8555.2990140000002</v>
      </c>
      <c r="AL457">
        <v>9711.9550359999994</v>
      </c>
      <c r="AM457">
        <v>10208.582560000001</v>
      </c>
      <c r="AN457">
        <v>10665.28787</v>
      </c>
      <c r="AO457">
        <v>11342.5147</v>
      </c>
      <c r="AP457">
        <v>12283.428900000001</v>
      </c>
      <c r="AQ457">
        <v>13381.72119</v>
      </c>
      <c r="AR457">
        <v>13620.38379</v>
      </c>
      <c r="AS457">
        <v>13745.508390000001</v>
      </c>
      <c r="AT457">
        <v>13926.01123</v>
      </c>
      <c r="AU457">
        <v>14147.4007</v>
      </c>
      <c r="AV457">
        <v>14403.829610000001</v>
      </c>
    </row>
    <row r="458" spans="1:48" x14ac:dyDescent="0.25">
      <c r="A458" s="28" t="s">
        <v>516</v>
      </c>
      <c r="B458">
        <v>12631.6666982195</v>
      </c>
      <c r="C458">
        <v>12834.472192887801</v>
      </c>
      <c r="D458">
        <v>13073.183010000001</v>
      </c>
      <c r="E458">
        <v>13347.366690000001</v>
      </c>
      <c r="F458">
        <v>13620.13975</v>
      </c>
      <c r="G458">
        <v>13012.086079999999</v>
      </c>
      <c r="H458">
        <v>13174.7708</v>
      </c>
      <c r="I458">
        <v>13544.56811</v>
      </c>
      <c r="J458">
        <v>13730.04752</v>
      </c>
      <c r="K458">
        <v>13665.31069</v>
      </c>
      <c r="L458">
        <v>13549.871300000001</v>
      </c>
      <c r="M458">
        <v>13271.03715</v>
      </c>
      <c r="N458">
        <v>12589.18103</v>
      </c>
      <c r="O458">
        <v>12264.6728</v>
      </c>
      <c r="P458">
        <v>12189.10296</v>
      </c>
      <c r="Q458">
        <v>11815.825570000001</v>
      </c>
      <c r="R458">
        <v>11376.15155</v>
      </c>
      <c r="S458">
        <v>11890.12103</v>
      </c>
      <c r="T458">
        <v>12497.909449999999</v>
      </c>
      <c r="U458">
        <v>12938.23625</v>
      </c>
      <c r="V458">
        <v>12859.43209</v>
      </c>
      <c r="W458">
        <v>12467.57699</v>
      </c>
      <c r="X458">
        <v>12261.928180000001</v>
      </c>
      <c r="Y458">
        <v>12090.668610000001</v>
      </c>
      <c r="Z458">
        <v>11912.13939</v>
      </c>
      <c r="AA458">
        <v>11801.206050000001</v>
      </c>
      <c r="AB458">
        <v>11718.168949999999</v>
      </c>
      <c r="AC458">
        <v>11382.29412</v>
      </c>
      <c r="AD458">
        <v>11018.329659999999</v>
      </c>
      <c r="AE458">
        <v>10672.647000000001</v>
      </c>
      <c r="AF458">
        <v>10297.833979999999</v>
      </c>
      <c r="AG458">
        <v>9923.4001040000003</v>
      </c>
      <c r="AH458">
        <v>9758.0565339999903</v>
      </c>
      <c r="AI458">
        <v>9616.8936730000005</v>
      </c>
      <c r="AJ458">
        <v>9467.9311990000006</v>
      </c>
      <c r="AK458">
        <v>9361.6095760000007</v>
      </c>
      <c r="AL458">
        <v>9250.3172520000007</v>
      </c>
      <c r="AM458">
        <v>8846.1345880000008</v>
      </c>
      <c r="AN458">
        <v>8411.674164</v>
      </c>
      <c r="AO458">
        <v>7998.4571649999998</v>
      </c>
      <c r="AP458">
        <v>7601.36132</v>
      </c>
      <c r="AQ458">
        <v>7210.765883</v>
      </c>
      <c r="AR458">
        <v>6805.3840700000001</v>
      </c>
      <c r="AS458">
        <v>6411.7855399999999</v>
      </c>
      <c r="AT458">
        <v>6031.4240360000003</v>
      </c>
      <c r="AU458">
        <v>5661.8176030000004</v>
      </c>
      <c r="AV458">
        <v>5302.7264260000002</v>
      </c>
    </row>
    <row r="459" spans="1:48" x14ac:dyDescent="0.25">
      <c r="A459" s="28" t="s">
        <v>517</v>
      </c>
      <c r="B459">
        <v>369.74491608749099</v>
      </c>
      <c r="C459">
        <v>375.68129031265801</v>
      </c>
      <c r="D459">
        <v>382.69010350000002</v>
      </c>
      <c r="E459">
        <v>371.64397680000002</v>
      </c>
      <c r="F459">
        <v>358.26379700000001</v>
      </c>
      <c r="G459">
        <v>323.93707260000002</v>
      </c>
      <c r="H459">
        <v>310.74508530000003</v>
      </c>
      <c r="I459">
        <v>302.72227980000002</v>
      </c>
      <c r="J459">
        <v>290.7577953</v>
      </c>
      <c r="K459">
        <v>274.18270460000002</v>
      </c>
      <c r="L459">
        <v>257.57658579999998</v>
      </c>
      <c r="M459">
        <v>239.00654270000001</v>
      </c>
      <c r="N459">
        <v>209.11602790000001</v>
      </c>
      <c r="O459">
        <v>184.6379264</v>
      </c>
      <c r="P459">
        <v>163.09017549999999</v>
      </c>
      <c r="Q459">
        <v>136.6702736</v>
      </c>
      <c r="R459">
        <v>109.1149851</v>
      </c>
      <c r="S459">
        <v>139.3971622</v>
      </c>
      <c r="T459">
        <v>179.83781959999999</v>
      </c>
      <c r="U459">
        <v>216.43102920000001</v>
      </c>
      <c r="V459">
        <v>158.60435799999999</v>
      </c>
      <c r="W459">
        <v>92.819066840000005</v>
      </c>
      <c r="X459">
        <v>68.122564310000001</v>
      </c>
      <c r="Y459">
        <v>47.951841530000003</v>
      </c>
      <c r="Z459">
        <v>27.519899899999999</v>
      </c>
      <c r="AA459">
        <v>23.454085630000002</v>
      </c>
      <c r="AB459">
        <v>21.111116729999999</v>
      </c>
      <c r="AC459">
        <v>20.62135425</v>
      </c>
      <c r="AD459">
        <v>20.261609029999999</v>
      </c>
      <c r="AE459">
        <v>19.82015316</v>
      </c>
      <c r="AF459">
        <v>19.271735899999999</v>
      </c>
      <c r="AG459">
        <v>18.716732660000002</v>
      </c>
      <c r="AH459">
        <v>15.25936933</v>
      </c>
      <c r="AI459">
        <v>11.539725539999999</v>
      </c>
      <c r="AJ459">
        <v>7.9894947549999999</v>
      </c>
      <c r="AK459">
        <v>8.2453536679999999</v>
      </c>
      <c r="AL459">
        <v>8.9754833650000005</v>
      </c>
      <c r="AM459">
        <v>8.7441020930000004</v>
      </c>
      <c r="AN459">
        <v>8.3393993159999997</v>
      </c>
      <c r="AO459">
        <v>7.9699448039999998</v>
      </c>
      <c r="AP459">
        <v>7.624030823</v>
      </c>
      <c r="AQ459">
        <v>7.2806225490000003</v>
      </c>
      <c r="AR459">
        <v>7.2085450849999999</v>
      </c>
      <c r="AS459">
        <v>7.175287333</v>
      </c>
      <c r="AT459">
        <v>7.1318340210000004</v>
      </c>
      <c r="AU459">
        <v>7.0820529529999998</v>
      </c>
      <c r="AV459">
        <v>7.0305315950000002</v>
      </c>
    </row>
    <row r="460" spans="1:48" x14ac:dyDescent="0.25">
      <c r="A460" s="28" t="s">
        <v>518</v>
      </c>
      <c r="B460">
        <v>144.87804527610501</v>
      </c>
      <c r="C460">
        <v>147.20410915514501</v>
      </c>
      <c r="D460">
        <v>149.9633686</v>
      </c>
      <c r="E460">
        <v>153.37678539999999</v>
      </c>
      <c r="F460">
        <v>156.77064569999999</v>
      </c>
      <c r="G460">
        <v>149.92611059999999</v>
      </c>
      <c r="H460">
        <v>152.0064678</v>
      </c>
      <c r="I460">
        <v>156.53082889999999</v>
      </c>
      <c r="J460">
        <v>158.92190919999999</v>
      </c>
      <c r="K460">
        <v>158.40737390000001</v>
      </c>
      <c r="L460">
        <v>157.29136980000001</v>
      </c>
      <c r="M460">
        <v>154.2548918</v>
      </c>
      <c r="N460">
        <v>162.60555400000001</v>
      </c>
      <c r="O460">
        <v>177.8925055</v>
      </c>
      <c r="P460">
        <v>197.009952</v>
      </c>
      <c r="Q460">
        <v>211.88369059999999</v>
      </c>
      <c r="R460">
        <v>225.9078505</v>
      </c>
      <c r="S460">
        <v>219.55932670000001</v>
      </c>
      <c r="T460">
        <v>209.6907266</v>
      </c>
      <c r="U460">
        <v>198.61343059999999</v>
      </c>
      <c r="V460">
        <v>215.79169580000001</v>
      </c>
      <c r="W460">
        <v>232.68426700000001</v>
      </c>
      <c r="X460">
        <v>225.6166494</v>
      </c>
      <c r="Y460">
        <v>215.25586039999999</v>
      </c>
      <c r="Z460">
        <v>205.97727950000001</v>
      </c>
      <c r="AA460">
        <v>198.63571049999999</v>
      </c>
      <c r="AB460">
        <v>191.89151570000001</v>
      </c>
      <c r="AC460">
        <v>180.033231</v>
      </c>
      <c r="AD460">
        <v>167.72893070000001</v>
      </c>
      <c r="AE460">
        <v>155.88722680000001</v>
      </c>
      <c r="AF460">
        <v>144.3474276</v>
      </c>
      <c r="AG460">
        <v>133.09555900000001</v>
      </c>
      <c r="AH460">
        <v>108.9778632</v>
      </c>
      <c r="AI460">
        <v>83.807385049999894</v>
      </c>
      <c r="AJ460">
        <v>59.538085070000001</v>
      </c>
      <c r="AK460">
        <v>37.143897119999998</v>
      </c>
      <c r="AL460">
        <v>15.07791843</v>
      </c>
      <c r="AM460">
        <v>14.559812259999999</v>
      </c>
      <c r="AN460">
        <v>16.139220730000002</v>
      </c>
      <c r="AO460">
        <v>17.283202259999999</v>
      </c>
      <c r="AP460">
        <v>18.141723580000001</v>
      </c>
      <c r="AQ460">
        <v>18.944137420000001</v>
      </c>
      <c r="AR460">
        <v>19.565130610000001</v>
      </c>
      <c r="AS460">
        <v>20.164855029999998</v>
      </c>
      <c r="AT460">
        <v>20.764452930000001</v>
      </c>
      <c r="AU460">
        <v>21.352673230000001</v>
      </c>
      <c r="AV460">
        <v>21.926144650000001</v>
      </c>
    </row>
    <row r="461" spans="1:48" x14ac:dyDescent="0.25">
      <c r="A461" s="28" t="s">
        <v>519</v>
      </c>
      <c r="B461">
        <v>445.34935352337101</v>
      </c>
      <c r="C461">
        <v>452.49958144651902</v>
      </c>
      <c r="D461">
        <v>460.99045530000001</v>
      </c>
      <c r="E461">
        <v>436.10015850000002</v>
      </c>
      <c r="F461">
        <v>407.98164109999999</v>
      </c>
      <c r="G461">
        <v>358.25198760000001</v>
      </c>
      <c r="H461">
        <v>333.98649740000002</v>
      </c>
      <c r="I461">
        <v>316.26902769999998</v>
      </c>
      <c r="J461">
        <v>295.2526762</v>
      </c>
      <c r="K461">
        <v>270.60090129999998</v>
      </c>
      <c r="L461">
        <v>247.06001420000001</v>
      </c>
      <c r="M461">
        <v>222.78133890000001</v>
      </c>
      <c r="N461">
        <v>188.14629930000001</v>
      </c>
      <c r="O461">
        <v>158.3642619</v>
      </c>
      <c r="P461">
        <v>130.6502935</v>
      </c>
      <c r="Q461">
        <v>98.558034980000002</v>
      </c>
      <c r="R461">
        <v>65.439473719999995</v>
      </c>
      <c r="S461">
        <v>61.003511889999999</v>
      </c>
      <c r="T461">
        <v>59.65408334</v>
      </c>
      <c r="U461">
        <v>56.92023545</v>
      </c>
      <c r="V461">
        <v>37.337245019999997</v>
      </c>
      <c r="W461">
        <v>16.78398885</v>
      </c>
      <c r="X461">
        <v>12.09391894</v>
      </c>
      <c r="Y461">
        <v>8.7785121159999999</v>
      </c>
      <c r="Z461">
        <v>5.2821612370000004</v>
      </c>
      <c r="AA461">
        <v>5.0021071069999996</v>
      </c>
      <c r="AB461">
        <v>5.0973970729999998</v>
      </c>
      <c r="AC461">
        <v>4.2943597550000003</v>
      </c>
      <c r="AD461">
        <v>3.3735909300000002</v>
      </c>
      <c r="AE461">
        <v>2.499653957</v>
      </c>
      <c r="AF461">
        <v>2.398065399</v>
      </c>
      <c r="AG461">
        <v>2.3900222179999999</v>
      </c>
      <c r="AH461">
        <v>2.378267395</v>
      </c>
      <c r="AI461">
        <v>2.3565628030000001</v>
      </c>
      <c r="AJ461">
        <v>2.3329910100000002</v>
      </c>
      <c r="AK461">
        <v>2.3196221960000001</v>
      </c>
      <c r="AL461">
        <v>2.304892599</v>
      </c>
      <c r="AM461">
        <v>2.2854652359999998</v>
      </c>
      <c r="AN461">
        <v>2.2647604619999999</v>
      </c>
      <c r="AO461">
        <v>2.243896694</v>
      </c>
      <c r="AP461">
        <v>2.2233145200000002</v>
      </c>
      <c r="AQ461">
        <v>2.201474379</v>
      </c>
      <c r="AR461">
        <v>2.185351786</v>
      </c>
      <c r="AS461">
        <v>2.1709742310000002</v>
      </c>
      <c r="AT461">
        <v>2.1565177969999998</v>
      </c>
      <c r="AU461">
        <v>2.1414819139999999</v>
      </c>
      <c r="AV461">
        <v>2.1259967180000001</v>
      </c>
    </row>
    <row r="462" spans="1:48" x14ac:dyDescent="0.25">
      <c r="A462" s="28" t="s">
        <v>520</v>
      </c>
      <c r="B462">
        <v>162.96421270566501</v>
      </c>
      <c r="C462">
        <v>165.580655852923</v>
      </c>
      <c r="D462">
        <v>168.6971921</v>
      </c>
      <c r="E462">
        <v>339.91596709999999</v>
      </c>
      <c r="F462">
        <v>546.80839049999997</v>
      </c>
      <c r="G462">
        <v>677.8680597</v>
      </c>
      <c r="H462">
        <v>819.00459880000005</v>
      </c>
      <c r="I462">
        <v>961.37179070000002</v>
      </c>
      <c r="J462">
        <v>1074.3719799999999</v>
      </c>
      <c r="K462">
        <v>1141.810422</v>
      </c>
      <c r="L462">
        <v>1171.119991</v>
      </c>
      <c r="M462">
        <v>1145.069213</v>
      </c>
      <c r="N462">
        <v>1212.0878310000001</v>
      </c>
      <c r="O462">
        <v>1334.676829</v>
      </c>
      <c r="P462">
        <v>1486.597452</v>
      </c>
      <c r="Q462">
        <v>1606.5708119999999</v>
      </c>
      <c r="R462">
        <v>1720.116162</v>
      </c>
      <c r="S462">
        <v>1752.6003479999999</v>
      </c>
      <c r="T462">
        <v>1762.650054</v>
      </c>
      <c r="U462">
        <v>1752.803946</v>
      </c>
      <c r="V462">
        <v>1820.1800410000001</v>
      </c>
      <c r="W462">
        <v>1862.670464</v>
      </c>
      <c r="X462">
        <v>1913.3740760000001</v>
      </c>
      <c r="Y462">
        <v>1956.5606339999999</v>
      </c>
      <c r="Z462">
        <v>1989.8032049999999</v>
      </c>
      <c r="AA462">
        <v>2023.220227</v>
      </c>
      <c r="AB462">
        <v>2053.9675379999999</v>
      </c>
      <c r="AC462">
        <v>2158.4449800000002</v>
      </c>
      <c r="AD462">
        <v>2246.389075</v>
      </c>
      <c r="AE462">
        <v>2301.2733109999999</v>
      </c>
      <c r="AF462">
        <v>2303.1366859999998</v>
      </c>
      <c r="AG462">
        <v>2275.812347</v>
      </c>
      <c r="AH462">
        <v>2380.8226100000002</v>
      </c>
      <c r="AI462">
        <v>2498.8914289999998</v>
      </c>
      <c r="AJ462">
        <v>2604.24928</v>
      </c>
      <c r="AK462">
        <v>2705.0199710000002</v>
      </c>
      <c r="AL462">
        <v>2797.5357100000001</v>
      </c>
      <c r="AM462">
        <v>2883.9093990000001</v>
      </c>
      <c r="AN462">
        <v>2961.0471349999998</v>
      </c>
      <c r="AO462">
        <v>3029.0480389999998</v>
      </c>
      <c r="AP462">
        <v>3088.9044669999998</v>
      </c>
      <c r="AQ462">
        <v>3138.7896649999998</v>
      </c>
      <c r="AR462">
        <v>3221.003459</v>
      </c>
      <c r="AS462">
        <v>3305.3211849999998</v>
      </c>
      <c r="AT462">
        <v>3383.7568759999999</v>
      </c>
      <c r="AU462">
        <v>3456.1955379999999</v>
      </c>
      <c r="AV462">
        <v>3523.383147</v>
      </c>
    </row>
    <row r="463" spans="1:48" x14ac:dyDescent="0.25">
      <c r="A463" s="28" t="s">
        <v>521</v>
      </c>
      <c r="B463">
        <v>58.449814717357803</v>
      </c>
      <c r="C463">
        <v>59.388245398773201</v>
      </c>
      <c r="D463">
        <v>60.520962079999997</v>
      </c>
      <c r="E463">
        <v>80.682895439999996</v>
      </c>
      <c r="F463">
        <v>111.3102202</v>
      </c>
      <c r="G463">
        <v>141.94627919999999</v>
      </c>
      <c r="H463">
        <v>191.13126990000001</v>
      </c>
      <c r="I463">
        <v>261.51057750000001</v>
      </c>
      <c r="J463">
        <v>352.7860172</v>
      </c>
      <c r="K463">
        <v>467.28901159999998</v>
      </c>
      <c r="L463">
        <v>616.51919099999998</v>
      </c>
      <c r="M463">
        <v>803.11534940000001</v>
      </c>
      <c r="N463">
        <v>869.57136600000001</v>
      </c>
      <c r="O463">
        <v>943.36009790000003</v>
      </c>
      <c r="P463">
        <v>1045.8145280000001</v>
      </c>
      <c r="Q463">
        <v>1130.341101</v>
      </c>
      <c r="R463">
        <v>1210.6730190000001</v>
      </c>
      <c r="S463">
        <v>1228.464561</v>
      </c>
      <c r="T463">
        <v>1231.6906019999999</v>
      </c>
      <c r="U463">
        <v>1223.5523720000001</v>
      </c>
      <c r="V463">
        <v>1285.9602729999999</v>
      </c>
      <c r="W463">
        <v>1307.2938180000001</v>
      </c>
      <c r="X463">
        <v>1414.1963410000001</v>
      </c>
      <c r="Y463">
        <v>1501.278642</v>
      </c>
      <c r="Z463">
        <v>1547.460934</v>
      </c>
      <c r="AA463">
        <v>1563.0203839999999</v>
      </c>
      <c r="AB463">
        <v>1551.0020010000001</v>
      </c>
      <c r="AC463">
        <v>1649.1777119999999</v>
      </c>
      <c r="AD463">
        <v>1757.0137259999999</v>
      </c>
      <c r="AE463">
        <v>1851.844562</v>
      </c>
      <c r="AF463">
        <v>1916.199435</v>
      </c>
      <c r="AG463">
        <v>1968.6242099999999</v>
      </c>
      <c r="AH463">
        <v>2011.193728</v>
      </c>
      <c r="AI463">
        <v>2048.0510829999998</v>
      </c>
      <c r="AJ463">
        <v>2080.4851279999998</v>
      </c>
      <c r="AK463">
        <v>2114.3774950000002</v>
      </c>
      <c r="AL463">
        <v>2142.5909489999999</v>
      </c>
      <c r="AM463">
        <v>2176.803453</v>
      </c>
      <c r="AN463">
        <v>2206.5784309999999</v>
      </c>
      <c r="AO463">
        <v>2230.297129</v>
      </c>
      <c r="AP463">
        <v>2248.8958560000001</v>
      </c>
      <c r="AQ463">
        <v>2261.209018</v>
      </c>
      <c r="AR463">
        <v>2068.0993699999999</v>
      </c>
      <c r="AS463">
        <v>1839.9237559999999</v>
      </c>
      <c r="AT463">
        <v>1607.545834</v>
      </c>
      <c r="AU463">
        <v>1366.2607640000001</v>
      </c>
      <c r="AV463">
        <v>1113.9125939999999</v>
      </c>
    </row>
    <row r="464" spans="1:48" x14ac:dyDescent="0.25">
      <c r="A464" s="28" t="s">
        <v>522</v>
      </c>
      <c r="B464">
        <v>381.43336379300098</v>
      </c>
      <c r="C464">
        <v>387.55739982681501</v>
      </c>
      <c r="D464">
        <v>394.91908769999998</v>
      </c>
      <c r="E464">
        <v>390.40044130000001</v>
      </c>
      <c r="F464">
        <v>383.71952549999997</v>
      </c>
      <c r="G464">
        <v>353.03820309999998</v>
      </c>
      <c r="H464">
        <v>344.77456100000001</v>
      </c>
      <c r="I464">
        <v>342.16667039999999</v>
      </c>
      <c r="J464">
        <v>334.73640060000002</v>
      </c>
      <c r="K464">
        <v>321.41407770000001</v>
      </c>
      <c r="L464">
        <v>307.39635500000003</v>
      </c>
      <c r="M464">
        <v>290.30561979999999</v>
      </c>
      <c r="N464">
        <v>307.2998776</v>
      </c>
      <c r="O464">
        <v>339.25000870000002</v>
      </c>
      <c r="P464">
        <v>378.08847609999998</v>
      </c>
      <c r="Q464">
        <v>408.59511079999999</v>
      </c>
      <c r="R464">
        <v>437.45627940000003</v>
      </c>
      <c r="S464">
        <v>462.51089309999998</v>
      </c>
      <c r="T464">
        <v>486.20605970000003</v>
      </c>
      <c r="U464">
        <v>505.97602840000002</v>
      </c>
      <c r="V464">
        <v>503.97786050000002</v>
      </c>
      <c r="W464">
        <v>491.48646539999999</v>
      </c>
      <c r="X464">
        <v>484.75007429999999</v>
      </c>
      <c r="Y464">
        <v>479.04164800000001</v>
      </c>
      <c r="Z464">
        <v>473.05389600000001</v>
      </c>
      <c r="AA464">
        <v>469.54182750000001</v>
      </c>
      <c r="AB464">
        <v>467.10207359999998</v>
      </c>
      <c r="AC464">
        <v>467.02795680000003</v>
      </c>
      <c r="AD464">
        <v>467.1770315</v>
      </c>
      <c r="AE464">
        <v>467.23965900000002</v>
      </c>
      <c r="AF464">
        <v>461.99759210000002</v>
      </c>
      <c r="AG464">
        <v>455.90299859999999</v>
      </c>
      <c r="AH464">
        <v>448.43354599999998</v>
      </c>
      <c r="AI464">
        <v>440.69936510000002</v>
      </c>
      <c r="AJ464">
        <v>433.05767689999999</v>
      </c>
      <c r="AK464">
        <v>427.91388799999999</v>
      </c>
      <c r="AL464">
        <v>422.59733920000002</v>
      </c>
      <c r="AM464">
        <v>420.97690310000002</v>
      </c>
      <c r="AN464">
        <v>419.68620820000001</v>
      </c>
      <c r="AO464">
        <v>418.13622179999999</v>
      </c>
      <c r="AP464">
        <v>416.5149624</v>
      </c>
      <c r="AQ464">
        <v>414.6112081</v>
      </c>
      <c r="AR464">
        <v>410.82177050000001</v>
      </c>
      <c r="AS464">
        <v>406.98195520000002</v>
      </c>
      <c r="AT464">
        <v>403.2615753</v>
      </c>
      <c r="AU464">
        <v>399.49874160000002</v>
      </c>
      <c r="AV464">
        <v>395.66855609999999</v>
      </c>
    </row>
    <row r="465" spans="1:48" x14ac:dyDescent="0.25">
      <c r="A465" s="28" t="s">
        <v>523</v>
      </c>
      <c r="B465">
        <v>33.961222260926803</v>
      </c>
      <c r="C465">
        <v>34.506480669394499</v>
      </c>
      <c r="D465">
        <v>35.160025859999998</v>
      </c>
      <c r="E465">
        <v>39.955463160000001</v>
      </c>
      <c r="F465">
        <v>46.003485169999998</v>
      </c>
      <c r="G465">
        <v>49.307434989999997</v>
      </c>
      <c r="H465">
        <v>55.947393529999999</v>
      </c>
      <c r="I465">
        <v>64.496818770000004</v>
      </c>
      <c r="J465">
        <v>73.304360500000001</v>
      </c>
      <c r="K465">
        <v>81.794297630000003</v>
      </c>
      <c r="L465">
        <v>90.912291310000001</v>
      </c>
      <c r="M465">
        <v>99.782270629999999</v>
      </c>
      <c r="N465">
        <v>92.940258150000005</v>
      </c>
      <c r="O465">
        <v>87.111744119999997</v>
      </c>
      <c r="P465">
        <v>83.40258695</v>
      </c>
      <c r="Q465">
        <v>77.714359270000003</v>
      </c>
      <c r="R465">
        <v>71.536109289999999</v>
      </c>
      <c r="S465">
        <v>75.213987419999995</v>
      </c>
      <c r="T465">
        <v>80.159737129999996</v>
      </c>
      <c r="U465">
        <v>84.033880920000001</v>
      </c>
      <c r="V465">
        <v>97.653459170000005</v>
      </c>
      <c r="W465">
        <v>110.52208210000001</v>
      </c>
      <c r="X465">
        <v>107.8922656</v>
      </c>
      <c r="Y465">
        <v>103.2139679</v>
      </c>
      <c r="Z465">
        <v>99.25547306</v>
      </c>
      <c r="AA465">
        <v>96.157674159999999</v>
      </c>
      <c r="AB465">
        <v>93.326840489999995</v>
      </c>
      <c r="AC465">
        <v>96.081072259999999</v>
      </c>
      <c r="AD465">
        <v>99.521503010000004</v>
      </c>
      <c r="AE465">
        <v>102.6616564</v>
      </c>
      <c r="AF465">
        <v>104.7371337</v>
      </c>
      <c r="AG465">
        <v>106.53882539999999</v>
      </c>
      <c r="AH465">
        <v>111.0152769</v>
      </c>
      <c r="AI465">
        <v>115.7356652</v>
      </c>
      <c r="AJ465">
        <v>120.2155149</v>
      </c>
      <c r="AK465">
        <v>124.8934661</v>
      </c>
      <c r="AL465">
        <v>129.39729360000001</v>
      </c>
      <c r="AM465">
        <v>129.77885929999999</v>
      </c>
      <c r="AN465">
        <v>129.5574158</v>
      </c>
      <c r="AO465">
        <v>129.47061120000001</v>
      </c>
      <c r="AP465">
        <v>129.44950489999999</v>
      </c>
      <c r="AQ465">
        <v>129.33665160000001</v>
      </c>
      <c r="AR465">
        <v>129.5436287</v>
      </c>
      <c r="AS465">
        <v>129.8378716</v>
      </c>
      <c r="AT465">
        <v>130.1118803</v>
      </c>
      <c r="AU465">
        <v>130.33529970000001</v>
      </c>
      <c r="AV465">
        <v>130.5152673</v>
      </c>
    </row>
    <row r="466" spans="1:48" x14ac:dyDescent="0.25">
      <c r="A466" s="28" t="s">
        <v>524</v>
      </c>
      <c r="B466">
        <v>1266.3967005116001</v>
      </c>
      <c r="C466">
        <v>1286.7291091659299</v>
      </c>
      <c r="D466">
        <v>1310.2146270000001</v>
      </c>
      <c r="E466">
        <v>1306.0207359999999</v>
      </c>
      <c r="F466">
        <v>1262.7540819999999</v>
      </c>
      <c r="G466">
        <v>1199.6523649999999</v>
      </c>
      <c r="H466">
        <v>1205.344834</v>
      </c>
      <c r="I466">
        <v>1195.1846379999999</v>
      </c>
      <c r="J466">
        <v>1144.375532</v>
      </c>
      <c r="K466">
        <v>1109.4858469999999</v>
      </c>
      <c r="L466">
        <v>1100.926467</v>
      </c>
      <c r="M466">
        <v>1115.822083</v>
      </c>
      <c r="N466">
        <v>1137.0782819999999</v>
      </c>
      <c r="O466">
        <v>1134.005496</v>
      </c>
      <c r="P466">
        <v>1080.1719860000001</v>
      </c>
      <c r="Q466">
        <v>1044.008898</v>
      </c>
      <c r="R466">
        <v>1010.687832</v>
      </c>
      <c r="S466">
        <v>968.08359340000004</v>
      </c>
      <c r="T466">
        <v>922.42324529999996</v>
      </c>
      <c r="U466">
        <v>881.0503387</v>
      </c>
      <c r="V466">
        <v>890.59858859999997</v>
      </c>
      <c r="W466">
        <v>889.23868230000005</v>
      </c>
      <c r="X466">
        <v>855.98314130000006</v>
      </c>
      <c r="Y466">
        <v>820.19678880000004</v>
      </c>
      <c r="Z466">
        <v>784.67861860000005</v>
      </c>
      <c r="AA466">
        <v>737.22357190000002</v>
      </c>
      <c r="AB466">
        <v>690.01688079999997</v>
      </c>
      <c r="AC466">
        <v>624.43569809999997</v>
      </c>
      <c r="AD466">
        <v>562.17400889999999</v>
      </c>
      <c r="AE466">
        <v>505.18412189999998</v>
      </c>
      <c r="AF466">
        <v>472.70353360000001</v>
      </c>
      <c r="AG466">
        <v>443.98735820000002</v>
      </c>
      <c r="AH466">
        <v>416.30400309999999</v>
      </c>
      <c r="AI466">
        <v>390.02963679999999</v>
      </c>
      <c r="AJ466">
        <v>364.94099319999998</v>
      </c>
      <c r="AK466">
        <v>401.25704639999998</v>
      </c>
      <c r="AL466">
        <v>442.75047330000001</v>
      </c>
      <c r="AM466">
        <v>404.43702510000003</v>
      </c>
      <c r="AN466">
        <v>360.37561010000002</v>
      </c>
      <c r="AO466">
        <v>321.89165700000001</v>
      </c>
      <c r="AP466">
        <v>285.90636929999999</v>
      </c>
      <c r="AQ466">
        <v>250.7208478</v>
      </c>
      <c r="AR466">
        <v>265.52142700000002</v>
      </c>
      <c r="AS466">
        <v>285.62774139999999</v>
      </c>
      <c r="AT466">
        <v>302.76263239999997</v>
      </c>
      <c r="AU466">
        <v>318.32482379999999</v>
      </c>
      <c r="AV466">
        <v>333.36409420000001</v>
      </c>
    </row>
    <row r="467" spans="1:48" x14ac:dyDescent="0.25">
      <c r="A467" s="28" t="s">
        <v>525</v>
      </c>
      <c r="B467">
        <v>279.78993988206901</v>
      </c>
      <c r="C467">
        <v>284.28205786749601</v>
      </c>
      <c r="D467">
        <v>289.61811169999999</v>
      </c>
      <c r="E467">
        <v>428.4338674</v>
      </c>
      <c r="F467">
        <v>557.47118880000005</v>
      </c>
      <c r="G467">
        <v>639.03302689999998</v>
      </c>
      <c r="H467">
        <v>726.35929169999997</v>
      </c>
      <c r="I467">
        <v>784.34828230000005</v>
      </c>
      <c r="J467">
        <v>794.25909479999996</v>
      </c>
      <c r="K467">
        <v>793.74132959999997</v>
      </c>
      <c r="L467">
        <v>791.23924009999996</v>
      </c>
      <c r="M467">
        <v>782.72114939999994</v>
      </c>
      <c r="N467">
        <v>763.10505909999995</v>
      </c>
      <c r="O467">
        <v>725.05059070000004</v>
      </c>
      <c r="P467">
        <v>656.64981869999997</v>
      </c>
      <c r="Q467">
        <v>603.81100560000004</v>
      </c>
      <c r="R467">
        <v>557.251396</v>
      </c>
      <c r="S467">
        <v>532.13493129999995</v>
      </c>
      <c r="T467">
        <v>538.12799110000003</v>
      </c>
      <c r="U467">
        <v>568.05450699999994</v>
      </c>
      <c r="V467">
        <v>564.6054206</v>
      </c>
      <c r="W467">
        <v>566.30211050000003</v>
      </c>
      <c r="X467">
        <v>568.06901089999997</v>
      </c>
      <c r="Y467">
        <v>569.50223080000001</v>
      </c>
      <c r="Z467">
        <v>569.22934610000004</v>
      </c>
      <c r="AA467">
        <v>558.39914250000004</v>
      </c>
      <c r="AB467">
        <v>546.12827300000004</v>
      </c>
      <c r="AC467">
        <v>570.85970640000005</v>
      </c>
      <c r="AD467">
        <v>601.05939120000005</v>
      </c>
      <c r="AE467">
        <v>629.30543669999997</v>
      </c>
      <c r="AF467">
        <v>631.9967087</v>
      </c>
      <c r="AG467">
        <v>630.53973840000003</v>
      </c>
      <c r="AH467">
        <v>633.38243709999995</v>
      </c>
      <c r="AI467">
        <v>637.86470139999994</v>
      </c>
      <c r="AJ467">
        <v>642.47859989999995</v>
      </c>
      <c r="AK467">
        <v>573.89063810000005</v>
      </c>
      <c r="AL467">
        <v>495.99502380000001</v>
      </c>
      <c r="AM467">
        <v>520.48200810000003</v>
      </c>
      <c r="AN467">
        <v>563.13179990000003</v>
      </c>
      <c r="AO467">
        <v>603.07290290000003</v>
      </c>
      <c r="AP467">
        <v>641.05150679999997</v>
      </c>
      <c r="AQ467">
        <v>678.7853791</v>
      </c>
      <c r="AR467">
        <v>647.18866839999998</v>
      </c>
      <c r="AS467">
        <v>603.89878650000003</v>
      </c>
      <c r="AT467">
        <v>564.00818230000004</v>
      </c>
      <c r="AU467">
        <v>526.90949680000006</v>
      </c>
      <c r="AV467">
        <v>491.49122210000002</v>
      </c>
    </row>
    <row r="468" spans="1:48" x14ac:dyDescent="0.25">
      <c r="A468" s="28" t="s">
        <v>526</v>
      </c>
      <c r="B468">
        <v>30.832232473587101</v>
      </c>
      <c r="C468">
        <v>31.327253938918702</v>
      </c>
      <c r="D468">
        <v>31.914934519999999</v>
      </c>
      <c r="E468">
        <v>29.507623219999999</v>
      </c>
      <c r="F468">
        <v>26.131202129999998</v>
      </c>
      <c r="G468">
        <v>22.836464429999999</v>
      </c>
      <c r="H468">
        <v>21.044712499999999</v>
      </c>
      <c r="I468">
        <v>19.114485129999998</v>
      </c>
      <c r="J468">
        <v>16.765102460000001</v>
      </c>
      <c r="K468">
        <v>14.89774871</v>
      </c>
      <c r="L468">
        <v>13.563855240000001</v>
      </c>
      <c r="M468">
        <v>12.61418113</v>
      </c>
      <c r="N468">
        <v>17.471529969999999</v>
      </c>
      <c r="O468">
        <v>22.491891030000001</v>
      </c>
      <c r="P468">
        <v>25.28891698</v>
      </c>
      <c r="Q468">
        <v>27.52558522</v>
      </c>
      <c r="R468">
        <v>29.318328780000002</v>
      </c>
      <c r="S468">
        <v>41.528761850000002</v>
      </c>
      <c r="T468">
        <v>57.019746159999997</v>
      </c>
      <c r="U468">
        <v>73.66173809</v>
      </c>
      <c r="V468">
        <v>81.972542079999997</v>
      </c>
      <c r="W468">
        <v>88.917709700000003</v>
      </c>
      <c r="X468">
        <v>113.75030700000001</v>
      </c>
      <c r="Y468">
        <v>141.0865096</v>
      </c>
      <c r="Z468">
        <v>166.0512009</v>
      </c>
      <c r="AA468">
        <v>182.00558219999999</v>
      </c>
      <c r="AB468">
        <v>195.05341730000001</v>
      </c>
      <c r="AC468">
        <v>224.7639451</v>
      </c>
      <c r="AD468">
        <v>256.15114249999999</v>
      </c>
      <c r="AE468">
        <v>285.41763229999998</v>
      </c>
      <c r="AF468">
        <v>307.35581769999999</v>
      </c>
      <c r="AG468">
        <v>326.92301149999997</v>
      </c>
      <c r="AH468">
        <v>352.71276940000001</v>
      </c>
      <c r="AI468">
        <v>379.1880769</v>
      </c>
      <c r="AJ468">
        <v>404.62343770000001</v>
      </c>
      <c r="AK468">
        <v>417.20571360000002</v>
      </c>
      <c r="AL468">
        <v>424.79175609999999</v>
      </c>
      <c r="AM468">
        <v>438.71912350000002</v>
      </c>
      <c r="AN468">
        <v>457.29171009999999</v>
      </c>
      <c r="AO468">
        <v>477.14682629999999</v>
      </c>
      <c r="AP468">
        <v>497.59194960000002</v>
      </c>
      <c r="AQ468">
        <v>518.44159030000003</v>
      </c>
      <c r="AR468">
        <v>533.63301420000005</v>
      </c>
      <c r="AS468">
        <v>544.04743719999999</v>
      </c>
      <c r="AT468">
        <v>553.13590260000001</v>
      </c>
      <c r="AU468">
        <v>561.91983860000005</v>
      </c>
      <c r="AV468">
        <v>570.52013650000004</v>
      </c>
    </row>
    <row r="469" spans="1:48" x14ac:dyDescent="0.25">
      <c r="A469" s="28" t="s">
        <v>527</v>
      </c>
      <c r="B469">
        <v>21.570093116621599</v>
      </c>
      <c r="C469">
        <v>21.916407938653201</v>
      </c>
      <c r="D469">
        <v>22.335685739999999</v>
      </c>
      <c r="E469">
        <v>21.595413140000002</v>
      </c>
      <c r="F469">
        <v>20.11822029</v>
      </c>
      <c r="G469">
        <v>18.464924870000001</v>
      </c>
      <c r="H469">
        <v>17.858813860000001</v>
      </c>
      <c r="I469">
        <v>17.022959100000001</v>
      </c>
      <c r="J469">
        <v>15.66821805</v>
      </c>
      <c r="K469">
        <v>14.610697699999999</v>
      </c>
      <c r="L469">
        <v>13.95900498</v>
      </c>
      <c r="M469">
        <v>13.62336528</v>
      </c>
      <c r="N469">
        <v>19.084817879999999</v>
      </c>
      <c r="O469">
        <v>24.95010066</v>
      </c>
      <c r="P469">
        <v>28.672159229999998</v>
      </c>
      <c r="Q469">
        <v>31.985684989999999</v>
      </c>
      <c r="R469">
        <v>34.97772466</v>
      </c>
      <c r="S469">
        <v>35.340440659999999</v>
      </c>
      <c r="T469">
        <v>36.089814060000002</v>
      </c>
      <c r="U469">
        <v>37.694136899999997</v>
      </c>
      <c r="V469">
        <v>33.388617119999999</v>
      </c>
      <c r="W469">
        <v>29.083054409999999</v>
      </c>
      <c r="X469">
        <v>29.427934480000001</v>
      </c>
      <c r="Y469">
        <v>30.393429919999999</v>
      </c>
      <c r="Z469">
        <v>31.071803360000001</v>
      </c>
      <c r="AA469">
        <v>30.738905930000001</v>
      </c>
      <c r="AB469">
        <v>30.229223609999998</v>
      </c>
      <c r="AC469">
        <v>30.650843550000001</v>
      </c>
      <c r="AD469">
        <v>31.272084079999999</v>
      </c>
      <c r="AE469">
        <v>31.88674606</v>
      </c>
      <c r="AF469">
        <v>31.55405652</v>
      </c>
      <c r="AG469">
        <v>31.07058688</v>
      </c>
      <c r="AH469">
        <v>31.067869829999999</v>
      </c>
      <c r="AI469">
        <v>31.184265419999999</v>
      </c>
      <c r="AJ469">
        <v>31.299293720000001</v>
      </c>
      <c r="AK469">
        <v>28.734500830000002</v>
      </c>
      <c r="AL469">
        <v>25.766269950000002</v>
      </c>
      <c r="AM469">
        <v>26.305723180000001</v>
      </c>
      <c r="AN469">
        <v>27.547326380000001</v>
      </c>
      <c r="AO469">
        <v>28.741780769999998</v>
      </c>
      <c r="AP469">
        <v>29.90004772</v>
      </c>
      <c r="AQ469">
        <v>31.067147160000001</v>
      </c>
      <c r="AR469">
        <v>29.78997163</v>
      </c>
      <c r="AS469">
        <v>28.057728610000002</v>
      </c>
      <c r="AT469">
        <v>26.438674039999999</v>
      </c>
      <c r="AU469">
        <v>24.926389459999999</v>
      </c>
      <c r="AV469">
        <v>23.483864369999999</v>
      </c>
    </row>
    <row r="470" spans="1:48" x14ac:dyDescent="0.25">
      <c r="A470" s="28" t="s">
        <v>528</v>
      </c>
      <c r="B470">
        <v>13.057042503646599</v>
      </c>
      <c r="C470">
        <v>13.2666775444627</v>
      </c>
      <c r="D470">
        <v>13.52038859</v>
      </c>
      <c r="E470">
        <v>13.28551455</v>
      </c>
      <c r="F470">
        <v>12.603806909999999</v>
      </c>
      <c r="G470">
        <v>11.773246670000001</v>
      </c>
      <c r="H470">
        <v>11.582115460000001</v>
      </c>
      <c r="I470">
        <v>11.22641005</v>
      </c>
      <c r="J470">
        <v>10.506181829999999</v>
      </c>
      <c r="K470">
        <v>9.9622111750000002</v>
      </c>
      <c r="L470">
        <v>9.6782850469999904</v>
      </c>
      <c r="M470">
        <v>9.6066364689999997</v>
      </c>
      <c r="N470">
        <v>10.740154049999999</v>
      </c>
      <c r="O470">
        <v>11.700047229999999</v>
      </c>
      <c r="P470">
        <v>11.899902279999999</v>
      </c>
      <c r="Q470">
        <v>12.114630849999999</v>
      </c>
      <c r="R470">
        <v>12.281300209999999</v>
      </c>
      <c r="S470">
        <v>13.67982816</v>
      </c>
      <c r="T470">
        <v>15.734871419999999</v>
      </c>
      <c r="U470">
        <v>18.652697589999999</v>
      </c>
      <c r="V470">
        <v>18.503177050000001</v>
      </c>
      <c r="W470">
        <v>18.59507331</v>
      </c>
      <c r="X470">
        <v>19.879747259999998</v>
      </c>
      <c r="Y470">
        <v>21.3018474</v>
      </c>
      <c r="Z470">
        <v>22.571728920000002</v>
      </c>
      <c r="AA470">
        <v>23.387841160000001</v>
      </c>
      <c r="AB470">
        <v>24.04653725</v>
      </c>
      <c r="AC470">
        <v>27.317116039999998</v>
      </c>
      <c r="AD470">
        <v>30.881151670000001</v>
      </c>
      <c r="AE470">
        <v>34.178867889999999</v>
      </c>
      <c r="AF470">
        <v>35.949091879999997</v>
      </c>
      <c r="AG470">
        <v>37.39906087</v>
      </c>
      <c r="AH470">
        <v>38.09093756</v>
      </c>
      <c r="AI470">
        <v>38.736758469999998</v>
      </c>
      <c r="AJ470">
        <v>39.418607940000001</v>
      </c>
      <c r="AK470">
        <v>35.86067268</v>
      </c>
      <c r="AL470">
        <v>31.710390830000001</v>
      </c>
      <c r="AM470">
        <v>33.427367699999998</v>
      </c>
      <c r="AN470">
        <v>36.220700379999997</v>
      </c>
      <c r="AO470">
        <v>38.867085289999999</v>
      </c>
      <c r="AP470">
        <v>41.410955940000001</v>
      </c>
      <c r="AQ470">
        <v>43.949494450000003</v>
      </c>
      <c r="AR470">
        <v>42.366738210000001</v>
      </c>
      <c r="AS470">
        <v>40.043018549999999</v>
      </c>
      <c r="AT470">
        <v>37.901659819999999</v>
      </c>
      <c r="AU470">
        <v>35.916628789999997</v>
      </c>
      <c r="AV470">
        <v>34.024363129999998</v>
      </c>
    </row>
    <row r="471" spans="1:48" x14ac:dyDescent="0.25">
      <c r="A471" s="28" t="s">
        <v>529</v>
      </c>
      <c r="B471">
        <v>37.976274256667899</v>
      </c>
      <c r="C471">
        <v>38.585995623632698</v>
      </c>
      <c r="D471">
        <v>39.318295069999998</v>
      </c>
      <c r="E471">
        <v>48.100322230000003</v>
      </c>
      <c r="F471">
        <v>58.611158490000001</v>
      </c>
      <c r="G471">
        <v>69.902125519999998</v>
      </c>
      <c r="H471">
        <v>87.523196960000007</v>
      </c>
      <c r="I471">
        <v>107.99294690000001</v>
      </c>
      <c r="J471">
        <v>128.7446611</v>
      </c>
      <c r="K471">
        <v>155.66891910000001</v>
      </c>
      <c r="L471">
        <v>192.92901359999999</v>
      </c>
      <c r="M471">
        <v>244.47415720000001</v>
      </c>
      <c r="N471">
        <v>227.0107682</v>
      </c>
      <c r="O471">
        <v>196.1038044</v>
      </c>
      <c r="P471">
        <v>162.39732960000001</v>
      </c>
      <c r="Q471">
        <v>136.3573686</v>
      </c>
      <c r="R471">
        <v>114.17298220000001</v>
      </c>
      <c r="S471">
        <v>126.5123693</v>
      </c>
      <c r="T471">
        <v>148.5634312</v>
      </c>
      <c r="U471">
        <v>172.2186366</v>
      </c>
      <c r="V471">
        <v>199.7478165</v>
      </c>
      <c r="W471">
        <v>224.5830971</v>
      </c>
      <c r="X471">
        <v>239.51110449999999</v>
      </c>
      <c r="Y471">
        <v>252.76374920000001</v>
      </c>
      <c r="Z471">
        <v>265.23082319999997</v>
      </c>
      <c r="AA471">
        <v>271.38867429999999</v>
      </c>
      <c r="AB471">
        <v>275.3707589</v>
      </c>
      <c r="AC471">
        <v>283.58792110000002</v>
      </c>
      <c r="AD471">
        <v>292.85158230000002</v>
      </c>
      <c r="AE471">
        <v>302.01104650000002</v>
      </c>
      <c r="AF471">
        <v>308.2530903</v>
      </c>
      <c r="AG471">
        <v>313.34100760000001</v>
      </c>
      <c r="AH471">
        <v>317.94899220000002</v>
      </c>
      <c r="AI471">
        <v>322.88888040000001</v>
      </c>
      <c r="AJ471">
        <v>327.8664837</v>
      </c>
      <c r="AK471">
        <v>323.92369789999998</v>
      </c>
      <c r="AL471">
        <v>316.7824324</v>
      </c>
      <c r="AM471">
        <v>318.0266408</v>
      </c>
      <c r="AN471">
        <v>323.39084159999999</v>
      </c>
      <c r="AO471">
        <v>329.7353167</v>
      </c>
      <c r="AP471">
        <v>336.55489340000003</v>
      </c>
      <c r="AQ471">
        <v>343.73448130000003</v>
      </c>
      <c r="AR471">
        <v>339.95588839999999</v>
      </c>
      <c r="AS471">
        <v>332.6102133</v>
      </c>
      <c r="AT471">
        <v>325.31199550000002</v>
      </c>
      <c r="AU471">
        <v>318.48827790000001</v>
      </c>
      <c r="AV471">
        <v>312.03996110000003</v>
      </c>
    </row>
    <row r="472" spans="1:48" x14ac:dyDescent="0.25">
      <c r="A472" s="27" t="s">
        <v>680</v>
      </c>
      <c r="B472">
        <v>2.7703288319169999</v>
      </c>
      <c r="C472">
        <v>2.8148073574016701</v>
      </c>
      <c r="D472">
        <v>2.86</v>
      </c>
      <c r="E472">
        <v>2.9575180950000002</v>
      </c>
      <c r="F472">
        <v>2.8492552959999999</v>
      </c>
      <c r="G472">
        <v>2.9703334570000002</v>
      </c>
      <c r="H472">
        <v>3.0813653489999999</v>
      </c>
      <c r="I472">
        <v>2.9532880330000002</v>
      </c>
      <c r="J472">
        <v>2.8714074329999999</v>
      </c>
      <c r="K472">
        <v>2.797874813</v>
      </c>
      <c r="L472">
        <v>2.9848905530000001</v>
      </c>
      <c r="M472">
        <v>3.150162001</v>
      </c>
      <c r="N472">
        <v>3.228530702</v>
      </c>
      <c r="O472">
        <v>3.253634431</v>
      </c>
      <c r="P472">
        <v>3.0547979550000002</v>
      </c>
      <c r="Q472">
        <v>3.0479012050000001</v>
      </c>
      <c r="R472">
        <v>3.0695905799999998</v>
      </c>
      <c r="S472">
        <v>3.1066114040000001</v>
      </c>
      <c r="T472">
        <v>3.131224038</v>
      </c>
      <c r="U472">
        <v>3.195500139</v>
      </c>
      <c r="V472">
        <v>3.2209786970000001</v>
      </c>
      <c r="W472">
        <v>3.2202342869999998</v>
      </c>
      <c r="X472">
        <v>3.2616466489999998</v>
      </c>
      <c r="Y472">
        <v>3.317173543</v>
      </c>
      <c r="Z472">
        <v>3.3736210940000002</v>
      </c>
      <c r="AA472">
        <v>3.423461847</v>
      </c>
      <c r="AB472">
        <v>3.4671853100000001</v>
      </c>
      <c r="AC472">
        <v>3.5152352040000001</v>
      </c>
      <c r="AD472">
        <v>3.5688978150000001</v>
      </c>
      <c r="AE472">
        <v>3.6227616490000001</v>
      </c>
      <c r="AF472">
        <v>3.6759500530000002</v>
      </c>
      <c r="AG472">
        <v>3.7328737429999999</v>
      </c>
      <c r="AH472">
        <v>3.7961707929999999</v>
      </c>
      <c r="AI472">
        <v>3.8656033970000001</v>
      </c>
      <c r="AJ472">
        <v>3.9335041419999999</v>
      </c>
      <c r="AK472">
        <v>3.9987559560000001</v>
      </c>
      <c r="AL472">
        <v>4.0612451820000004</v>
      </c>
      <c r="AM472">
        <v>4.1350415810000003</v>
      </c>
      <c r="AN472">
        <v>4.2094704439999999</v>
      </c>
      <c r="AO472">
        <v>4.2823080329999996</v>
      </c>
      <c r="AP472">
        <v>4.356415589</v>
      </c>
      <c r="AQ472">
        <v>4.4289836439999997</v>
      </c>
      <c r="AR472">
        <v>4.4880156409999996</v>
      </c>
      <c r="AS472">
        <v>4.5463914880000003</v>
      </c>
      <c r="AT472">
        <v>4.6081729469999999</v>
      </c>
      <c r="AU472">
        <v>4.6715855780000002</v>
      </c>
      <c r="AV472">
        <v>4.7362525350000002</v>
      </c>
    </row>
    <row r="473" spans="1:48" x14ac:dyDescent="0.25">
      <c r="A473" s="27" t="s">
        <v>681</v>
      </c>
      <c r="B473">
        <v>6.18523199925892</v>
      </c>
      <c r="C473">
        <v>6.2845378996769998</v>
      </c>
      <c r="D473">
        <v>6.3854381880000002</v>
      </c>
      <c r="E473">
        <v>6.5828685419999999</v>
      </c>
      <c r="F473">
        <v>6.3845767960000002</v>
      </c>
      <c r="G473">
        <v>6.4245355110000002</v>
      </c>
      <c r="H473">
        <v>6.4652357670000002</v>
      </c>
      <c r="I473">
        <v>6.4752349669999996</v>
      </c>
      <c r="J473">
        <v>6.2576651959999996</v>
      </c>
      <c r="K473">
        <v>6.1728019850000004</v>
      </c>
      <c r="L473">
        <v>6.2960582250000003</v>
      </c>
      <c r="M473">
        <v>6.3687331949999999</v>
      </c>
      <c r="N473">
        <v>5.9403001379999996</v>
      </c>
      <c r="O473">
        <v>5.5986355239999996</v>
      </c>
      <c r="P473">
        <v>5.1999187640000004</v>
      </c>
      <c r="Q473">
        <v>4.8814219940000001</v>
      </c>
      <c r="R473">
        <v>4.7369285379999999</v>
      </c>
      <c r="S473">
        <v>4.7523275529999998</v>
      </c>
      <c r="T473">
        <v>4.8205813930000003</v>
      </c>
      <c r="U473">
        <v>4.9467642820000002</v>
      </c>
      <c r="V473">
        <v>4.6656004940000004</v>
      </c>
      <c r="W473">
        <v>4.3648571570000003</v>
      </c>
      <c r="X473">
        <v>4.149786926</v>
      </c>
      <c r="Y473">
        <v>3.9904348789999999</v>
      </c>
      <c r="Z473">
        <v>3.863694964</v>
      </c>
      <c r="AA473">
        <v>3.7551515289999999</v>
      </c>
      <c r="AB473">
        <v>3.6597954349999999</v>
      </c>
      <c r="AC473">
        <v>3.6886940639999999</v>
      </c>
      <c r="AD473">
        <v>3.7466165789999999</v>
      </c>
      <c r="AE473">
        <v>3.8100026599999999</v>
      </c>
      <c r="AF473">
        <v>3.874142939</v>
      </c>
      <c r="AG473">
        <v>3.9424738179999999</v>
      </c>
      <c r="AH473">
        <v>4.0166260679999999</v>
      </c>
      <c r="AI473">
        <v>4.0966656950000004</v>
      </c>
      <c r="AJ473">
        <v>4.1757694790000004</v>
      </c>
      <c r="AK473">
        <v>4.2547433320000003</v>
      </c>
      <c r="AL473">
        <v>4.3307802579999999</v>
      </c>
      <c r="AM473">
        <v>4.419394112</v>
      </c>
      <c r="AN473">
        <v>4.5106779369999996</v>
      </c>
      <c r="AO473">
        <v>4.6013842829999998</v>
      </c>
      <c r="AP473">
        <v>4.6929232330000001</v>
      </c>
      <c r="AQ473">
        <v>4.7830441119999998</v>
      </c>
      <c r="AR473">
        <v>4.8628651009999997</v>
      </c>
      <c r="AS473">
        <v>4.9421828049999998</v>
      </c>
      <c r="AT473">
        <v>5.0246203019999998</v>
      </c>
      <c r="AU473">
        <v>5.1087563969999996</v>
      </c>
      <c r="AV473">
        <v>5.1941261189999999</v>
      </c>
    </row>
    <row r="474" spans="1:48" x14ac:dyDescent="0.25">
      <c r="A474" s="27" t="s">
        <v>682</v>
      </c>
      <c r="B474">
        <v>0.93799827590948903</v>
      </c>
      <c r="C474">
        <v>0.953058141633355</v>
      </c>
      <c r="D474">
        <v>0.96835979839999997</v>
      </c>
      <c r="E474">
        <v>0.97132375069999999</v>
      </c>
      <c r="F474">
        <v>0.94169356640000002</v>
      </c>
      <c r="G474">
        <v>0.84893296709999999</v>
      </c>
      <c r="H474">
        <v>0.92210952040000005</v>
      </c>
      <c r="I474">
        <v>0.92129257350000004</v>
      </c>
      <c r="J474">
        <v>0.89905337169999999</v>
      </c>
      <c r="K474">
        <v>0.8932067964</v>
      </c>
      <c r="L474">
        <v>0.9195986679</v>
      </c>
      <c r="M474">
        <v>0.95820332060000002</v>
      </c>
      <c r="N474">
        <v>0.87623059830000005</v>
      </c>
      <c r="O474">
        <v>0.82257777359999995</v>
      </c>
      <c r="P474">
        <v>0.75012306539999996</v>
      </c>
      <c r="Q474">
        <v>0.69983914260000002</v>
      </c>
      <c r="R474">
        <v>0.61934642780000004</v>
      </c>
      <c r="S474">
        <v>0.66386810860000001</v>
      </c>
      <c r="T474">
        <v>0.65995265700000005</v>
      </c>
      <c r="U474">
        <v>0.67948735230000001</v>
      </c>
      <c r="V474">
        <v>0.6366902619</v>
      </c>
      <c r="W474">
        <v>0.58729355650000004</v>
      </c>
      <c r="X474">
        <v>0.54237957800000003</v>
      </c>
      <c r="Y474">
        <v>0.51257129339999996</v>
      </c>
      <c r="Z474">
        <v>0.48431931969999997</v>
      </c>
      <c r="AA474">
        <v>0.45873930159999998</v>
      </c>
      <c r="AB474">
        <v>0.4367466431</v>
      </c>
      <c r="AC474">
        <v>0.42982693840000002</v>
      </c>
      <c r="AD474">
        <v>0.42824576959999999</v>
      </c>
      <c r="AE474">
        <v>0.42941834270000001</v>
      </c>
      <c r="AF474">
        <v>0.43231370060000002</v>
      </c>
      <c r="AG474">
        <v>0.43778474699999997</v>
      </c>
      <c r="AH474">
        <v>0.44523209120000001</v>
      </c>
      <c r="AI474">
        <v>0.45252002559999999</v>
      </c>
      <c r="AJ474">
        <v>0.45968493539999999</v>
      </c>
      <c r="AK474">
        <v>0.46725441639999998</v>
      </c>
      <c r="AL474">
        <v>0.47364094089999997</v>
      </c>
      <c r="AM474">
        <v>0.48249467769999999</v>
      </c>
      <c r="AN474">
        <v>0.49069825080000001</v>
      </c>
      <c r="AO474">
        <v>0.49900855999999999</v>
      </c>
      <c r="AP474">
        <v>0.50751099060000004</v>
      </c>
      <c r="AQ474">
        <v>0.51534338359999998</v>
      </c>
      <c r="AR474">
        <v>0.52209955500000005</v>
      </c>
      <c r="AS474">
        <v>0.52955419670000003</v>
      </c>
      <c r="AT474">
        <v>0.5372053926</v>
      </c>
      <c r="AU474">
        <v>0.54490630849999999</v>
      </c>
      <c r="AV474">
        <v>0.55275741619999996</v>
      </c>
    </row>
    <row r="475" spans="1:48" x14ac:dyDescent="0.25">
      <c r="A475" s="27" t="s">
        <v>683</v>
      </c>
      <c r="B475">
        <v>2.5672422222947699</v>
      </c>
      <c r="C475">
        <v>2.6084601265717402</v>
      </c>
      <c r="D475">
        <v>2.6503397980000001</v>
      </c>
      <c r="E475">
        <v>2.6906769819999998</v>
      </c>
      <c r="F475">
        <v>2.4774203450000001</v>
      </c>
      <c r="G475">
        <v>2.207825535</v>
      </c>
      <c r="H475">
        <v>2.0358983610000001</v>
      </c>
      <c r="I475">
        <v>2.1961222870000001</v>
      </c>
      <c r="J475">
        <v>2.0031978320000001</v>
      </c>
      <c r="K475">
        <v>1.9299448770000001</v>
      </c>
      <c r="L475">
        <v>1.9755051370000001</v>
      </c>
      <c r="M475">
        <v>2.0051237749999999</v>
      </c>
      <c r="N475">
        <v>1.9278028190000001</v>
      </c>
      <c r="O475">
        <v>1.8275076589999999</v>
      </c>
      <c r="P475">
        <v>1.692242896</v>
      </c>
      <c r="Q475">
        <v>1.581674252</v>
      </c>
      <c r="R475">
        <v>1.486372772</v>
      </c>
      <c r="S475">
        <v>1.476772129</v>
      </c>
      <c r="T475">
        <v>1.4446393449999999</v>
      </c>
      <c r="U475">
        <v>1.429856577</v>
      </c>
      <c r="V475">
        <v>1.3978811900000001</v>
      </c>
      <c r="W475">
        <v>1.355484355</v>
      </c>
      <c r="X475">
        <v>1.382887027</v>
      </c>
      <c r="Y475">
        <v>1.4518349020000001</v>
      </c>
      <c r="Z475">
        <v>1.550332644</v>
      </c>
      <c r="AA475">
        <v>1.677020848</v>
      </c>
      <c r="AB475">
        <v>1.837443902</v>
      </c>
      <c r="AC475">
        <v>1.840461355</v>
      </c>
      <c r="AD475">
        <v>1.8573368260000001</v>
      </c>
      <c r="AE475">
        <v>1.87670286</v>
      </c>
      <c r="AF475">
        <v>1.896250384</v>
      </c>
      <c r="AG475">
        <v>1.917264745</v>
      </c>
      <c r="AH475">
        <v>1.9416557400000001</v>
      </c>
      <c r="AI475">
        <v>1.9682174059999999</v>
      </c>
      <c r="AJ475">
        <v>1.9954477589999999</v>
      </c>
      <c r="AK475">
        <v>2.0211005809999998</v>
      </c>
      <c r="AL475">
        <v>2.0462139559999999</v>
      </c>
      <c r="AM475">
        <v>2.0733384240000001</v>
      </c>
      <c r="AN475">
        <v>2.1002497120000001</v>
      </c>
      <c r="AO475">
        <v>2.127919983</v>
      </c>
      <c r="AP475">
        <v>2.1577493749999999</v>
      </c>
      <c r="AQ475">
        <v>2.1883676080000001</v>
      </c>
      <c r="AR475">
        <v>2.209495145</v>
      </c>
      <c r="AS475">
        <v>2.2300072910000002</v>
      </c>
      <c r="AT475">
        <v>2.2510234960000002</v>
      </c>
      <c r="AU475">
        <v>2.2724936979999999</v>
      </c>
      <c r="AV475">
        <v>2.2947699890000002</v>
      </c>
    </row>
    <row r="476" spans="1:48" x14ac:dyDescent="0.25">
      <c r="A476" s="27" t="s">
        <v>684</v>
      </c>
      <c r="B476">
        <v>6.9555208572076603</v>
      </c>
      <c r="C476">
        <v>7.0671939943971003</v>
      </c>
      <c r="D476">
        <v>7.18066008</v>
      </c>
      <c r="E476">
        <v>7.2883490630000001</v>
      </c>
      <c r="F476">
        <v>6.7022796299999996</v>
      </c>
      <c r="G476">
        <v>5.9595127459999997</v>
      </c>
      <c r="H476">
        <v>5.6252531660000002</v>
      </c>
      <c r="I476">
        <v>6.1049856330000001</v>
      </c>
      <c r="J476">
        <v>5.5328452510000004</v>
      </c>
      <c r="K476">
        <v>5.3241345559999997</v>
      </c>
      <c r="L476">
        <v>5.4507089740000003</v>
      </c>
      <c r="M476">
        <v>5.5282461390000002</v>
      </c>
      <c r="N476">
        <v>5.3308831730000001</v>
      </c>
      <c r="O476">
        <v>5.038212648</v>
      </c>
      <c r="P476">
        <v>4.6331278999999999</v>
      </c>
      <c r="Q476">
        <v>4.3293407669999997</v>
      </c>
      <c r="R476">
        <v>4.0519129639999996</v>
      </c>
      <c r="S476">
        <v>4.063888693</v>
      </c>
      <c r="T476">
        <v>3.952964299</v>
      </c>
      <c r="U476">
        <v>3.9279389760000001</v>
      </c>
      <c r="V476">
        <v>3.560946671</v>
      </c>
      <c r="W476">
        <v>3.1517742040000001</v>
      </c>
      <c r="X476">
        <v>2.8984019750000001</v>
      </c>
      <c r="Y476">
        <v>2.7190957720000002</v>
      </c>
      <c r="Z476">
        <v>2.5720835489999998</v>
      </c>
      <c r="AA476">
        <v>2.4428703760000001</v>
      </c>
      <c r="AB476">
        <v>2.3386940549999999</v>
      </c>
      <c r="AC476">
        <v>2.3460199909999999</v>
      </c>
      <c r="AD476">
        <v>2.3641764470000002</v>
      </c>
      <c r="AE476">
        <v>2.3856696479999999</v>
      </c>
      <c r="AF476">
        <v>2.408714786</v>
      </c>
      <c r="AG476">
        <v>2.4372017490000002</v>
      </c>
      <c r="AH476">
        <v>2.4716415509999998</v>
      </c>
      <c r="AI476">
        <v>2.5053772959999998</v>
      </c>
      <c r="AJ476">
        <v>2.5438005690000001</v>
      </c>
      <c r="AK476">
        <v>2.5828874989999999</v>
      </c>
      <c r="AL476">
        <v>2.6253319049999999</v>
      </c>
      <c r="AM476">
        <v>2.6692898619999998</v>
      </c>
      <c r="AN476">
        <v>2.7056661559999999</v>
      </c>
      <c r="AO476">
        <v>2.743433692</v>
      </c>
      <c r="AP476">
        <v>2.7880774480000001</v>
      </c>
      <c r="AQ476">
        <v>2.8310616820000001</v>
      </c>
      <c r="AR476">
        <v>2.860078363</v>
      </c>
      <c r="AS476">
        <v>2.8950474480000001</v>
      </c>
      <c r="AT476">
        <v>2.930759535</v>
      </c>
      <c r="AU476">
        <v>2.9678382600000002</v>
      </c>
      <c r="AV476">
        <v>3.0107047279999999</v>
      </c>
    </row>
    <row r="477" spans="1:48" x14ac:dyDescent="0.25">
      <c r="A477" s="27" t="s">
        <v>685</v>
      </c>
      <c r="B477">
        <v>6.1262766028879696</v>
      </c>
      <c r="C477">
        <v>6.22463595534765</v>
      </c>
      <c r="D477">
        <v>6.3245744989999997</v>
      </c>
      <c r="E477">
        <v>6.3667183539999996</v>
      </c>
      <c r="F477">
        <v>5.9798816590000001</v>
      </c>
      <c r="G477">
        <v>5.5219536270000003</v>
      </c>
      <c r="H477">
        <v>5.1235983770000004</v>
      </c>
      <c r="I477">
        <v>4.7600969859999998</v>
      </c>
      <c r="J477">
        <v>4.4179634620000003</v>
      </c>
      <c r="K477">
        <v>4.3887878669999996</v>
      </c>
      <c r="L477">
        <v>4.3585067979999996</v>
      </c>
      <c r="M477">
        <v>4.4743502829999997</v>
      </c>
      <c r="N477">
        <v>4.1617953160000001</v>
      </c>
      <c r="O477">
        <v>3.8259957629999999</v>
      </c>
      <c r="P477">
        <v>3.5350214360000001</v>
      </c>
      <c r="Q477">
        <v>3.2620901240000002</v>
      </c>
      <c r="R477">
        <v>3.0923803259999998</v>
      </c>
      <c r="S477">
        <v>3.0720171810000001</v>
      </c>
      <c r="T477">
        <v>2.9967276100000002</v>
      </c>
      <c r="U477">
        <v>2.9514897609999999</v>
      </c>
      <c r="V477">
        <v>2.8696757329999998</v>
      </c>
      <c r="W477">
        <v>2.7758573379999998</v>
      </c>
      <c r="X477">
        <v>2.8049055209999998</v>
      </c>
      <c r="Y477">
        <v>2.9035250320000001</v>
      </c>
      <c r="Z477">
        <v>3.047203111</v>
      </c>
      <c r="AA477">
        <v>3.2340189289999999</v>
      </c>
      <c r="AB477">
        <v>3.47522441</v>
      </c>
      <c r="AC477">
        <v>3.4936116660000001</v>
      </c>
      <c r="AD477">
        <v>3.5316900879999999</v>
      </c>
      <c r="AE477">
        <v>3.5741961299999998</v>
      </c>
      <c r="AF477">
        <v>3.6193752180000001</v>
      </c>
      <c r="AG477">
        <v>3.6678338250000002</v>
      </c>
      <c r="AH477">
        <v>3.7236819689999998</v>
      </c>
      <c r="AI477">
        <v>3.7835350499999998</v>
      </c>
      <c r="AJ477">
        <v>3.8454890669999999</v>
      </c>
      <c r="AK477">
        <v>3.9099911220000001</v>
      </c>
      <c r="AL477">
        <v>3.9752784179999998</v>
      </c>
      <c r="AM477">
        <v>4.0399165689999998</v>
      </c>
      <c r="AN477">
        <v>4.1051940099999999</v>
      </c>
      <c r="AO477">
        <v>4.1713191519999997</v>
      </c>
      <c r="AP477">
        <v>4.240534534</v>
      </c>
      <c r="AQ477">
        <v>4.3094525859999999</v>
      </c>
      <c r="AR477">
        <v>4.3719099129999996</v>
      </c>
      <c r="AS477">
        <v>4.4347580500000001</v>
      </c>
      <c r="AT477">
        <v>4.4994790939999998</v>
      </c>
      <c r="AU477">
        <v>4.5659053570000001</v>
      </c>
      <c r="AV477">
        <v>4.634393684</v>
      </c>
    </row>
    <row r="478" spans="1:48" x14ac:dyDescent="0.25">
      <c r="A478" s="27" t="s">
        <v>686</v>
      </c>
      <c r="B478">
        <v>4.6730475251106096</v>
      </c>
      <c r="C478">
        <v>4.7480748146663103</v>
      </c>
      <c r="D478">
        <v>4.8243066920000004</v>
      </c>
      <c r="E478">
        <v>4.8823840980000002</v>
      </c>
      <c r="F478">
        <v>4.863021614</v>
      </c>
      <c r="G478">
        <v>4.5643035479999998</v>
      </c>
      <c r="H478">
        <v>4.6168784479999996</v>
      </c>
      <c r="I478">
        <v>4.6434729140000002</v>
      </c>
      <c r="J478">
        <v>4.5329514529999999</v>
      </c>
      <c r="K478">
        <v>4.5447670689999997</v>
      </c>
      <c r="L478">
        <v>4.5615932600000004</v>
      </c>
      <c r="M478">
        <v>4.715288481</v>
      </c>
      <c r="N478">
        <v>4.6342535600000003</v>
      </c>
      <c r="O478">
        <v>4.5425888670000001</v>
      </c>
      <c r="P478">
        <v>4.4017162839999999</v>
      </c>
      <c r="Q478">
        <v>4.3506746569999999</v>
      </c>
      <c r="R478">
        <v>4.2408877460000003</v>
      </c>
      <c r="S478">
        <v>4.3376889040000002</v>
      </c>
      <c r="T478">
        <v>4.3368247760000003</v>
      </c>
      <c r="U478">
        <v>4.4011078880000003</v>
      </c>
      <c r="V478">
        <v>4.3282237349999999</v>
      </c>
      <c r="W478">
        <v>4.2302958339999996</v>
      </c>
      <c r="X478">
        <v>4.1720742199999998</v>
      </c>
      <c r="Y478">
        <v>4.1757291189999997</v>
      </c>
      <c r="Z478">
        <v>4.2092980530000004</v>
      </c>
      <c r="AA478">
        <v>4.2669886129999997</v>
      </c>
      <c r="AB478">
        <v>4.355703943</v>
      </c>
      <c r="AC478">
        <v>4.3967941509999999</v>
      </c>
      <c r="AD478">
        <v>4.4567139899999999</v>
      </c>
      <c r="AE478">
        <v>4.5210353430000003</v>
      </c>
      <c r="AF478">
        <v>4.5875430250000004</v>
      </c>
      <c r="AG478">
        <v>4.6607896780000004</v>
      </c>
      <c r="AH478">
        <v>4.7432785710000003</v>
      </c>
      <c r="AI478">
        <v>4.829102314</v>
      </c>
      <c r="AJ478">
        <v>4.9166286990000003</v>
      </c>
      <c r="AK478">
        <v>5.0036217970000001</v>
      </c>
      <c r="AL478">
        <v>5.0873667170000001</v>
      </c>
      <c r="AM478">
        <v>5.1825523880000004</v>
      </c>
      <c r="AN478">
        <v>5.2818765040000004</v>
      </c>
      <c r="AO478">
        <v>5.3838590560000004</v>
      </c>
      <c r="AP478">
        <v>5.4919809830000004</v>
      </c>
      <c r="AQ478">
        <v>5.6019129660000004</v>
      </c>
      <c r="AR478">
        <v>5.7012797270000002</v>
      </c>
      <c r="AS478">
        <v>5.8001105600000002</v>
      </c>
      <c r="AT478">
        <v>5.9004101540000002</v>
      </c>
      <c r="AU478">
        <v>6.0017732060000002</v>
      </c>
      <c r="AV478">
        <v>6.1044336960000001</v>
      </c>
    </row>
    <row r="479" spans="1:48" x14ac:dyDescent="0.25">
      <c r="A479" s="27" t="s">
        <v>687</v>
      </c>
      <c r="B479">
        <v>1.34142830874698</v>
      </c>
      <c r="C479">
        <v>1.3629653741412</v>
      </c>
      <c r="D479">
        <v>1.384848224</v>
      </c>
      <c r="E479">
        <v>1.405405418</v>
      </c>
      <c r="F479">
        <v>1.446420617</v>
      </c>
      <c r="G479">
        <v>1.312715555</v>
      </c>
      <c r="H479">
        <v>1.380728237</v>
      </c>
      <c r="I479">
        <v>1.443905488</v>
      </c>
      <c r="J479">
        <v>1.4662619109999999</v>
      </c>
      <c r="K479">
        <v>1.4759841709999999</v>
      </c>
      <c r="L479">
        <v>1.46736592</v>
      </c>
      <c r="M479">
        <v>1.4634064040000001</v>
      </c>
      <c r="N479">
        <v>1.4438228609999999</v>
      </c>
      <c r="O479">
        <v>1.486875929</v>
      </c>
      <c r="P479">
        <v>1.5320917970000001</v>
      </c>
      <c r="Q479">
        <v>1.5718379200000001</v>
      </c>
      <c r="R479">
        <v>1.5844504699999999</v>
      </c>
      <c r="S479">
        <v>1.599785869</v>
      </c>
      <c r="T479">
        <v>1.6195252899999999</v>
      </c>
      <c r="U479">
        <v>1.6545922390000001</v>
      </c>
      <c r="V479">
        <v>1.817262524</v>
      </c>
      <c r="W479">
        <v>1.9819399929999999</v>
      </c>
      <c r="X479">
        <v>2.1243639220000001</v>
      </c>
      <c r="Y479">
        <v>2.2624716089999999</v>
      </c>
      <c r="Z479">
        <v>2.4004029779999998</v>
      </c>
      <c r="AA479">
        <v>2.5352163029999999</v>
      </c>
      <c r="AB479">
        <v>2.6709308730000001</v>
      </c>
      <c r="AC479">
        <v>2.6978668689999998</v>
      </c>
      <c r="AD479">
        <v>2.7140172910000002</v>
      </c>
      <c r="AE479">
        <v>2.7294748219999998</v>
      </c>
      <c r="AF479">
        <v>2.74502822</v>
      </c>
      <c r="AG479">
        <v>2.7667236220000002</v>
      </c>
      <c r="AH479">
        <v>2.7933470570000001</v>
      </c>
      <c r="AI479">
        <v>2.8202167679999999</v>
      </c>
      <c r="AJ479">
        <v>2.8477527930000002</v>
      </c>
      <c r="AK479">
        <v>2.876802069</v>
      </c>
      <c r="AL479">
        <v>2.9040702450000002</v>
      </c>
      <c r="AM479">
        <v>2.934430952</v>
      </c>
      <c r="AN479">
        <v>2.9673591909999999</v>
      </c>
      <c r="AO479">
        <v>3.001588286</v>
      </c>
      <c r="AP479">
        <v>3.0366848640000002</v>
      </c>
      <c r="AQ479">
        <v>3.072374505</v>
      </c>
      <c r="AR479">
        <v>3.1052358990000002</v>
      </c>
      <c r="AS479">
        <v>3.1384617860000001</v>
      </c>
      <c r="AT479">
        <v>3.1722794369999998</v>
      </c>
      <c r="AU479">
        <v>3.2061040840000001</v>
      </c>
      <c r="AV479">
        <v>3.2398903410000002</v>
      </c>
    </row>
    <row r="480" spans="1:48" x14ac:dyDescent="0.25">
      <c r="A480" s="27" t="s">
        <v>688</v>
      </c>
      <c r="B480">
        <v>0.59857356798088102</v>
      </c>
      <c r="C480">
        <v>0.60818386022892001</v>
      </c>
      <c r="D480">
        <v>0.61794844879999999</v>
      </c>
      <c r="E480">
        <v>0.64386855320000003</v>
      </c>
      <c r="F480">
        <v>0.62713563019999996</v>
      </c>
      <c r="G480">
        <v>0.54195294959999996</v>
      </c>
      <c r="H480">
        <v>0.57222693189999996</v>
      </c>
      <c r="I480">
        <v>0.58908277099999995</v>
      </c>
      <c r="J480">
        <v>0.55836282120000003</v>
      </c>
      <c r="K480">
        <v>0.530216727</v>
      </c>
      <c r="L480">
        <v>0.52154795939999998</v>
      </c>
      <c r="M480">
        <v>0.54425235670000005</v>
      </c>
      <c r="N480">
        <v>0.50604273700000002</v>
      </c>
      <c r="O480">
        <v>0.48080148750000001</v>
      </c>
      <c r="P480">
        <v>0.44875022479999999</v>
      </c>
      <c r="Q480">
        <v>0.41441137379999998</v>
      </c>
      <c r="R480">
        <v>0.3930867166</v>
      </c>
      <c r="S480">
        <v>0.40344372080000002</v>
      </c>
      <c r="T480">
        <v>0.40479067990000001</v>
      </c>
      <c r="U480">
        <v>0.414909996</v>
      </c>
      <c r="V480">
        <v>0.3952291074</v>
      </c>
      <c r="W480">
        <v>0.37492856070000002</v>
      </c>
      <c r="X480">
        <v>0.35939853240000003</v>
      </c>
      <c r="Y480">
        <v>0.35122785989999999</v>
      </c>
      <c r="Z480">
        <v>0.34623496739999998</v>
      </c>
      <c r="AA480">
        <v>0.34346294240000003</v>
      </c>
      <c r="AB480">
        <v>0.34294179450000001</v>
      </c>
      <c r="AC480">
        <v>0.3424901467</v>
      </c>
      <c r="AD480">
        <v>0.34431358979999999</v>
      </c>
      <c r="AE480">
        <v>0.3466326576</v>
      </c>
      <c r="AF480">
        <v>0.34907384419999998</v>
      </c>
      <c r="AG480">
        <v>0.35236215809999999</v>
      </c>
      <c r="AH480">
        <v>0.35652066339999999</v>
      </c>
      <c r="AI480">
        <v>0.36062056050000002</v>
      </c>
      <c r="AJ480">
        <v>0.36475866080000002</v>
      </c>
      <c r="AK480">
        <v>0.36901781249999999</v>
      </c>
      <c r="AL480">
        <v>0.3729414969</v>
      </c>
      <c r="AM480">
        <v>0.37764237859999999</v>
      </c>
      <c r="AN480">
        <v>0.382263611</v>
      </c>
      <c r="AO480">
        <v>0.3868708575</v>
      </c>
      <c r="AP480">
        <v>0.39176250489999997</v>
      </c>
      <c r="AQ480">
        <v>0.39638793220000001</v>
      </c>
      <c r="AR480">
        <v>0.4000898873</v>
      </c>
      <c r="AS480">
        <v>0.40394779479999998</v>
      </c>
      <c r="AT480">
        <v>0.40792248590000002</v>
      </c>
      <c r="AU480">
        <v>0.41192798050000001</v>
      </c>
      <c r="AV480">
        <v>0.4160558929</v>
      </c>
    </row>
    <row r="481" spans="1:48" x14ac:dyDescent="0.25">
      <c r="A481" s="27" t="s">
        <v>530</v>
      </c>
      <c r="B481">
        <v>6.2585198140568004</v>
      </c>
      <c r="C481">
        <v>6.35900237404707</v>
      </c>
      <c r="D481">
        <v>6.4610982139999997</v>
      </c>
      <c r="E481">
        <v>6.4984830609999999</v>
      </c>
      <c r="F481">
        <v>5.6615822189999996</v>
      </c>
      <c r="G481">
        <v>4.6821455839999997</v>
      </c>
      <c r="H481">
        <v>4.9038229830000004</v>
      </c>
      <c r="I481">
        <v>4.8702296240000003</v>
      </c>
      <c r="J481">
        <v>4.6230322060000004</v>
      </c>
      <c r="K481">
        <v>4.7568425159999999</v>
      </c>
      <c r="L481">
        <v>4.8431234249999999</v>
      </c>
      <c r="M481">
        <v>4.9268584520000003</v>
      </c>
      <c r="N481">
        <v>4.2790448420000002</v>
      </c>
      <c r="O481">
        <v>4.0343847300000002</v>
      </c>
      <c r="P481">
        <v>3.7839533849999998</v>
      </c>
      <c r="Q481">
        <v>3.5244204419999998</v>
      </c>
      <c r="R481">
        <v>3.3541850819999999</v>
      </c>
      <c r="S481">
        <v>3.4463745170000002</v>
      </c>
      <c r="T481">
        <v>3.42458017</v>
      </c>
      <c r="U481">
        <v>3.4617117039999998</v>
      </c>
      <c r="V481">
        <v>3.3273512580000002</v>
      </c>
      <c r="W481">
        <v>3.1580185759999999</v>
      </c>
      <c r="X481">
        <v>3.0380147559999999</v>
      </c>
      <c r="Y481">
        <v>2.970305695</v>
      </c>
      <c r="Z481">
        <v>2.9187789710000001</v>
      </c>
      <c r="AA481">
        <v>2.8763891699999999</v>
      </c>
      <c r="AB481">
        <v>2.845353792</v>
      </c>
      <c r="AC481">
        <v>2.8460609190000001</v>
      </c>
      <c r="AD481">
        <v>2.8586932250000001</v>
      </c>
      <c r="AE481">
        <v>2.8736159240000001</v>
      </c>
      <c r="AF481">
        <v>2.8899104250000001</v>
      </c>
      <c r="AG481">
        <v>2.909203378</v>
      </c>
      <c r="AH481">
        <v>2.9332919849999999</v>
      </c>
      <c r="AI481">
        <v>2.9573173189999999</v>
      </c>
      <c r="AJ481">
        <v>2.982301745</v>
      </c>
      <c r="AK481">
        <v>3.0075569600000001</v>
      </c>
      <c r="AL481">
        <v>3.0313553770000001</v>
      </c>
      <c r="AM481">
        <v>3.0524953020000001</v>
      </c>
      <c r="AN481">
        <v>3.070697934</v>
      </c>
      <c r="AO481">
        <v>3.0865181160000001</v>
      </c>
      <c r="AP481">
        <v>3.1017107679999998</v>
      </c>
      <c r="AQ481">
        <v>3.1117285510000001</v>
      </c>
      <c r="AR481">
        <v>3.124106029</v>
      </c>
      <c r="AS481">
        <v>3.137508194</v>
      </c>
      <c r="AT481">
        <v>3.1503226180000001</v>
      </c>
      <c r="AU481">
        <v>3.1623253170000001</v>
      </c>
      <c r="AV481">
        <v>3.174151481</v>
      </c>
    </row>
    <row r="482" spans="1:48" x14ac:dyDescent="0.25">
      <c r="A482" s="27" t="s">
        <v>531</v>
      </c>
      <c r="B482">
        <v>1.27854192111613</v>
      </c>
      <c r="C482">
        <v>1.2990693252157499</v>
      </c>
      <c r="D482">
        <v>1.3199263029999999</v>
      </c>
      <c r="E482">
        <v>1.3281581520000001</v>
      </c>
      <c r="F482">
        <v>1.2600564379999999</v>
      </c>
      <c r="G482">
        <v>1.0598080009999999</v>
      </c>
      <c r="H482">
        <v>1.159643714</v>
      </c>
      <c r="I482">
        <v>1.1747487569999999</v>
      </c>
      <c r="J482">
        <v>1.1246346039999999</v>
      </c>
      <c r="K482">
        <v>1.1031991990000001</v>
      </c>
      <c r="L482">
        <v>1.1221808390000001</v>
      </c>
      <c r="M482">
        <v>1.1251526890000001</v>
      </c>
      <c r="N482">
        <v>0.96988361379999999</v>
      </c>
      <c r="O482">
        <v>0.89988729249999999</v>
      </c>
      <c r="P482">
        <v>0.80973366530000002</v>
      </c>
      <c r="Q482">
        <v>0.72525589800000001</v>
      </c>
      <c r="R482">
        <v>0.67336747320000001</v>
      </c>
      <c r="S482">
        <v>0.70417720689999996</v>
      </c>
      <c r="T482">
        <v>0.70695489590000005</v>
      </c>
      <c r="U482">
        <v>0.72847228959999999</v>
      </c>
      <c r="V482">
        <v>0.73461605910000005</v>
      </c>
      <c r="W482">
        <v>0.72891172260000003</v>
      </c>
      <c r="X482">
        <v>0.71751064890000005</v>
      </c>
      <c r="Y482">
        <v>0.72137573899999996</v>
      </c>
      <c r="Z482">
        <v>0.73142759889999998</v>
      </c>
      <c r="AA482">
        <v>0.74714397929999998</v>
      </c>
      <c r="AB482">
        <v>0.76930104690000001</v>
      </c>
      <c r="AC482">
        <v>0.76944657549999995</v>
      </c>
      <c r="AD482">
        <v>0.77526364130000003</v>
      </c>
      <c r="AE482">
        <v>0.78225871339999997</v>
      </c>
      <c r="AF482">
        <v>0.78944714589999998</v>
      </c>
      <c r="AG482">
        <v>0.79919494229999999</v>
      </c>
      <c r="AH482">
        <v>0.8111964706</v>
      </c>
      <c r="AI482">
        <v>0.82218822020000004</v>
      </c>
      <c r="AJ482">
        <v>0.833228046</v>
      </c>
      <c r="AK482">
        <v>0.84397395450000001</v>
      </c>
      <c r="AL482">
        <v>0.85352423340000005</v>
      </c>
      <c r="AM482">
        <v>0.86548844729999996</v>
      </c>
      <c r="AN482">
        <v>0.87807491599999998</v>
      </c>
      <c r="AO482">
        <v>0.8902841614</v>
      </c>
      <c r="AP482">
        <v>0.90285498320000002</v>
      </c>
      <c r="AQ482">
        <v>0.91451373089999999</v>
      </c>
      <c r="AR482">
        <v>0.92494648550000003</v>
      </c>
      <c r="AS482">
        <v>0.93575276689999998</v>
      </c>
      <c r="AT482">
        <v>0.94681884419999995</v>
      </c>
      <c r="AU482">
        <v>0.95789095810000002</v>
      </c>
      <c r="AV482">
        <v>0.9690916906</v>
      </c>
    </row>
    <row r="483" spans="1:48" x14ac:dyDescent="0.25">
      <c r="A483" s="27" t="s">
        <v>532</v>
      </c>
      <c r="B483">
        <v>9.4770972246274603</v>
      </c>
      <c r="C483">
        <v>9.6292550860228108</v>
      </c>
      <c r="D483">
        <v>9.783855891</v>
      </c>
      <c r="E483">
        <v>10.10456024</v>
      </c>
      <c r="F483">
        <v>9.8562623719999998</v>
      </c>
      <c r="G483">
        <v>9.0377847100000004</v>
      </c>
      <c r="H483">
        <v>9.2933149359999998</v>
      </c>
      <c r="I483">
        <v>9.3624629860000006</v>
      </c>
      <c r="J483">
        <v>9.0952116669999903</v>
      </c>
      <c r="K483">
        <v>8.95161257</v>
      </c>
      <c r="L483">
        <v>9.0346220660000007</v>
      </c>
      <c r="M483">
        <v>9.2247890829999903</v>
      </c>
      <c r="N483">
        <v>8.9757637070000005</v>
      </c>
      <c r="O483">
        <v>8.7720296290000004</v>
      </c>
      <c r="P483">
        <v>8.4052494769999999</v>
      </c>
      <c r="Q483">
        <v>8.2998116139999905</v>
      </c>
      <c r="R483">
        <v>8.1592771610000003</v>
      </c>
      <c r="S483">
        <v>8.4685916950000006</v>
      </c>
      <c r="T483">
        <v>8.536085345</v>
      </c>
      <c r="U483">
        <v>8.813615038</v>
      </c>
      <c r="V483">
        <v>8.0010159610000002</v>
      </c>
      <c r="W483">
        <v>7.2858753820000004</v>
      </c>
      <c r="X483">
        <v>6.7476250220000002</v>
      </c>
      <c r="Y483">
        <v>6.4101165550000001</v>
      </c>
      <c r="Z483">
        <v>6.1536814240000002</v>
      </c>
      <c r="AA483">
        <v>5.9451703159999996</v>
      </c>
      <c r="AB483">
        <v>5.7784972210000003</v>
      </c>
      <c r="AC483">
        <v>5.809717601</v>
      </c>
      <c r="AD483">
        <v>5.8798476470000001</v>
      </c>
      <c r="AE483">
        <v>5.9595329560000003</v>
      </c>
      <c r="AF483">
        <v>6.0395269660000004</v>
      </c>
      <c r="AG483">
        <v>6.1293076380000002</v>
      </c>
      <c r="AH483">
        <v>6.2387061890000002</v>
      </c>
      <c r="AI483">
        <v>6.3457208119999997</v>
      </c>
      <c r="AJ483">
        <v>6.4528684890000001</v>
      </c>
      <c r="AK483">
        <v>6.5566381890000001</v>
      </c>
      <c r="AL483">
        <v>6.6544705009999996</v>
      </c>
      <c r="AM483">
        <v>6.7806770759999999</v>
      </c>
      <c r="AN483">
        <v>6.9048994300000004</v>
      </c>
      <c r="AO483">
        <v>7.028345668</v>
      </c>
      <c r="AP483">
        <v>7.1537507219999998</v>
      </c>
      <c r="AQ483">
        <v>7.2695587069999998</v>
      </c>
      <c r="AR483">
        <v>7.3681658810000004</v>
      </c>
      <c r="AS483">
        <v>7.4739677589999998</v>
      </c>
      <c r="AT483">
        <v>7.5832212920000002</v>
      </c>
      <c r="AU483">
        <v>7.6942814950000002</v>
      </c>
      <c r="AV483">
        <v>7.8076707919999997</v>
      </c>
    </row>
    <row r="484" spans="1:48" x14ac:dyDescent="0.25">
      <c r="A484" s="27" t="s">
        <v>533</v>
      </c>
      <c r="B484">
        <v>0.264378921988764</v>
      </c>
      <c r="C484">
        <v>0.268623611097079</v>
      </c>
      <c r="D484">
        <v>0.27293645010000001</v>
      </c>
      <c r="E484">
        <v>0.29405811999999998</v>
      </c>
      <c r="F484">
        <v>0.29673310200000003</v>
      </c>
      <c r="G484">
        <v>0.26582298580000002</v>
      </c>
      <c r="H484">
        <v>0.2734161168</v>
      </c>
      <c r="I484">
        <v>0.28739622929999997</v>
      </c>
      <c r="J484">
        <v>0.28328193210000002</v>
      </c>
      <c r="K484">
        <v>0.28332606119999998</v>
      </c>
      <c r="L484">
        <v>0.2717196751</v>
      </c>
      <c r="M484">
        <v>0.25612828069999999</v>
      </c>
      <c r="N484">
        <v>0.2483407228</v>
      </c>
      <c r="O484">
        <v>0.24919343869999999</v>
      </c>
      <c r="P484">
        <v>0.24106044930000001</v>
      </c>
      <c r="Q484">
        <v>0.24238751850000001</v>
      </c>
      <c r="R484">
        <v>0.24263648639999999</v>
      </c>
      <c r="S484">
        <v>0.25525010320000002</v>
      </c>
      <c r="T484">
        <v>0.25878417500000001</v>
      </c>
      <c r="U484">
        <v>0.27520937140000001</v>
      </c>
      <c r="V484">
        <v>0.28013665189999998</v>
      </c>
      <c r="W484">
        <v>0.28393665169999999</v>
      </c>
      <c r="X484">
        <v>0.28470484740000002</v>
      </c>
      <c r="Y484">
        <v>0.287243733</v>
      </c>
      <c r="Z484">
        <v>0.28873169310000002</v>
      </c>
      <c r="AA484">
        <v>0.28852572389999998</v>
      </c>
      <c r="AB484">
        <v>0.28895412720000002</v>
      </c>
      <c r="AC484">
        <v>0.29681195719999998</v>
      </c>
      <c r="AD484">
        <v>0.30200174289999998</v>
      </c>
      <c r="AE484">
        <v>0.30665287460000001</v>
      </c>
      <c r="AF484">
        <v>0.3089673033</v>
      </c>
      <c r="AG484">
        <v>0.31188090029999999</v>
      </c>
      <c r="AH484">
        <v>0.31559998420000002</v>
      </c>
      <c r="AI484">
        <v>0.31819557900000001</v>
      </c>
      <c r="AJ484">
        <v>0.32109513020000002</v>
      </c>
      <c r="AK484">
        <v>0.3166602013</v>
      </c>
      <c r="AL484">
        <v>0.31191580839999999</v>
      </c>
      <c r="AM484">
        <v>0.32010337049999998</v>
      </c>
      <c r="AN484">
        <v>0.32734588199999998</v>
      </c>
      <c r="AO484">
        <v>0.33444111310000002</v>
      </c>
      <c r="AP484">
        <v>0.34202486599999998</v>
      </c>
      <c r="AQ484">
        <v>0.34818904950000001</v>
      </c>
      <c r="AR484">
        <v>0.34653672260000001</v>
      </c>
      <c r="AS484">
        <v>0.346600776</v>
      </c>
      <c r="AT484">
        <v>0.34687742379999997</v>
      </c>
      <c r="AU484">
        <v>0.34731825630000002</v>
      </c>
      <c r="AV484">
        <v>0.34901428039999999</v>
      </c>
    </row>
    <row r="485" spans="1:48" x14ac:dyDescent="0.25">
      <c r="A485" s="27" t="s">
        <v>534</v>
      </c>
      <c r="B485">
        <v>0.868233244049049</v>
      </c>
      <c r="C485">
        <v>0.88217300962025702</v>
      </c>
      <c r="D485">
        <v>0.89633658260000004</v>
      </c>
      <c r="E485">
        <v>0.92086126560000003</v>
      </c>
      <c r="F485">
        <v>0.90460240599999997</v>
      </c>
      <c r="G485">
        <v>0.84061821699999995</v>
      </c>
      <c r="H485">
        <v>0.86862796519999996</v>
      </c>
      <c r="I485">
        <v>0.87747390759999999</v>
      </c>
      <c r="J485">
        <v>0.86836398449999996</v>
      </c>
      <c r="K485">
        <v>0.87866297390000003</v>
      </c>
      <c r="L485">
        <v>0.88363346840000001</v>
      </c>
      <c r="M485">
        <v>0.88457865690000004</v>
      </c>
      <c r="N485">
        <v>0.89940411539999998</v>
      </c>
      <c r="O485">
        <v>0.93942692019999996</v>
      </c>
      <c r="P485">
        <v>0.93990789389999996</v>
      </c>
      <c r="Q485">
        <v>0.96652838610000003</v>
      </c>
      <c r="R485">
        <v>0.96624919399999998</v>
      </c>
      <c r="S485">
        <v>0.97242557149999997</v>
      </c>
      <c r="T485">
        <v>0.97844867280000003</v>
      </c>
      <c r="U485">
        <v>0.99281043810000003</v>
      </c>
      <c r="V485">
        <v>1.0336803379999999</v>
      </c>
      <c r="W485">
        <v>1.06029862</v>
      </c>
      <c r="X485">
        <v>1.063507459</v>
      </c>
      <c r="Y485">
        <v>1.074591436</v>
      </c>
      <c r="Z485">
        <v>1.0877725199999999</v>
      </c>
      <c r="AA485">
        <v>1.102361817</v>
      </c>
      <c r="AB485">
        <v>1.1193485379999999</v>
      </c>
      <c r="AC485">
        <v>1.1337432629999999</v>
      </c>
      <c r="AD485">
        <v>1.1477458490000001</v>
      </c>
      <c r="AE485">
        <v>1.16140778</v>
      </c>
      <c r="AF485">
        <v>1.174989673</v>
      </c>
      <c r="AG485">
        <v>1.189664812</v>
      </c>
      <c r="AH485">
        <v>1.2063171530000001</v>
      </c>
      <c r="AI485">
        <v>1.222337727</v>
      </c>
      <c r="AJ485">
        <v>1.23697737</v>
      </c>
      <c r="AK485">
        <v>1.253064814</v>
      </c>
      <c r="AL485">
        <v>1.268110555</v>
      </c>
      <c r="AM485">
        <v>1.2833535140000001</v>
      </c>
      <c r="AN485">
        <v>1.2986012250000001</v>
      </c>
      <c r="AO485">
        <v>1.313997342</v>
      </c>
      <c r="AP485">
        <v>1.329625297</v>
      </c>
      <c r="AQ485">
        <v>1.3453274180000001</v>
      </c>
      <c r="AR485">
        <v>1.3609114659999999</v>
      </c>
      <c r="AS485">
        <v>1.377552648</v>
      </c>
      <c r="AT485">
        <v>1.394938537</v>
      </c>
      <c r="AU485">
        <v>1.4126216519999999</v>
      </c>
      <c r="AV485">
        <v>1.430504402</v>
      </c>
    </row>
    <row r="486" spans="1:48" x14ac:dyDescent="0.25">
      <c r="A486" s="27" t="s">
        <v>535</v>
      </c>
      <c r="B486">
        <v>1.0066130172507499</v>
      </c>
      <c r="C486">
        <v>1.02277451484092</v>
      </c>
      <c r="D486">
        <v>1.0350955079999999</v>
      </c>
      <c r="E486">
        <v>1.041940667</v>
      </c>
      <c r="F486">
        <v>1.033636674</v>
      </c>
      <c r="G486">
        <v>1.0179726790000001</v>
      </c>
      <c r="H486">
        <v>1.03213993</v>
      </c>
      <c r="I486">
        <v>1.040605985</v>
      </c>
      <c r="J486">
        <v>1.04077763</v>
      </c>
      <c r="K486">
        <v>1.046272715</v>
      </c>
      <c r="L486">
        <v>1.056054262</v>
      </c>
      <c r="M486">
        <v>1.0530453390000001</v>
      </c>
      <c r="N486">
        <v>1.0684444850000001</v>
      </c>
      <c r="O486">
        <v>1.0912869140000001</v>
      </c>
      <c r="P486">
        <v>1.10046675</v>
      </c>
      <c r="Q486">
        <v>1.1241816330000001</v>
      </c>
      <c r="R486">
        <v>1.123192819</v>
      </c>
      <c r="S486">
        <v>1.1203323329999999</v>
      </c>
      <c r="T486">
        <v>1.1266604229999999</v>
      </c>
      <c r="U486">
        <v>1.135130467</v>
      </c>
      <c r="V486">
        <v>1.178020686</v>
      </c>
      <c r="W486">
        <v>1.2111765160000001</v>
      </c>
      <c r="X486">
        <v>1.2045211069999999</v>
      </c>
      <c r="Y486">
        <v>1.2034262149999999</v>
      </c>
      <c r="Z486">
        <v>1.205228083</v>
      </c>
      <c r="AA486">
        <v>1.208172596</v>
      </c>
      <c r="AB486">
        <v>1.211501677</v>
      </c>
      <c r="AC486">
        <v>1.1996900319999999</v>
      </c>
      <c r="AD486">
        <v>1.1883101199999999</v>
      </c>
      <c r="AE486">
        <v>1.1764741249999999</v>
      </c>
      <c r="AF486">
        <v>1.1645621880000001</v>
      </c>
      <c r="AG486">
        <v>1.152654793</v>
      </c>
      <c r="AH486">
        <v>1.141477005</v>
      </c>
      <c r="AI486">
        <v>1.130318734</v>
      </c>
      <c r="AJ486">
        <v>1.118416662</v>
      </c>
      <c r="AK486">
        <v>1.106870582</v>
      </c>
      <c r="AL486">
        <v>1.0946284610000001</v>
      </c>
      <c r="AM486">
        <v>1.0874224690000001</v>
      </c>
      <c r="AN486">
        <v>1.07997699</v>
      </c>
      <c r="AO486">
        <v>1.072594112</v>
      </c>
      <c r="AP486">
        <v>1.065092215</v>
      </c>
      <c r="AQ486">
        <v>1.059008398</v>
      </c>
      <c r="AR486">
        <v>1.0575916750000001</v>
      </c>
      <c r="AS486">
        <v>1.056016555</v>
      </c>
      <c r="AT486">
        <v>1.0546085140000001</v>
      </c>
      <c r="AU486">
        <v>1.0530868250000001</v>
      </c>
      <c r="AV486">
        <v>1.0496903900000001</v>
      </c>
    </row>
    <row r="487" spans="1:48" x14ac:dyDescent="0.25">
      <c r="A487" s="27" t="s">
        <v>536</v>
      </c>
      <c r="B487">
        <v>16.062489745964601</v>
      </c>
      <c r="C487">
        <v>16.3203782143955</v>
      </c>
      <c r="D487">
        <v>16.596520290000001</v>
      </c>
      <c r="E487">
        <v>16.568169659999999</v>
      </c>
      <c r="F487">
        <v>16.310119</v>
      </c>
      <c r="G487">
        <v>15.784792230000001</v>
      </c>
      <c r="H487">
        <v>15.72405564</v>
      </c>
      <c r="I487">
        <v>15.69247069</v>
      </c>
      <c r="J487">
        <v>15.560761299999999</v>
      </c>
      <c r="K487">
        <v>15.33774023</v>
      </c>
      <c r="L487">
        <v>15.244909460000001</v>
      </c>
      <c r="M487">
        <v>15.131161970000001</v>
      </c>
      <c r="N487">
        <v>15.131950509999999</v>
      </c>
      <c r="O487">
        <v>15.209777300000001</v>
      </c>
      <c r="P487">
        <v>15.02082525</v>
      </c>
      <c r="Q487">
        <v>14.84111255</v>
      </c>
      <c r="R487">
        <v>14.665638899999999</v>
      </c>
      <c r="S487">
        <v>15.0532223</v>
      </c>
      <c r="T487">
        <v>15.14298728</v>
      </c>
      <c r="U487">
        <v>15.41793039</v>
      </c>
      <c r="V487">
        <v>15.539399270000001</v>
      </c>
      <c r="W487">
        <v>15.5653092</v>
      </c>
      <c r="X487">
        <v>15.477779910000001</v>
      </c>
      <c r="Y487">
        <v>15.472240510000001</v>
      </c>
      <c r="Z487">
        <v>15.471769930000001</v>
      </c>
      <c r="AA487">
        <v>15.43323453</v>
      </c>
      <c r="AB487">
        <v>15.39933254</v>
      </c>
      <c r="AC487">
        <v>15.204594330000001</v>
      </c>
      <c r="AD487">
        <v>15.00229242</v>
      </c>
      <c r="AE487">
        <v>14.799821700000001</v>
      </c>
      <c r="AF487">
        <v>14.598298610000001</v>
      </c>
      <c r="AG487">
        <v>14.41099071</v>
      </c>
      <c r="AH487">
        <v>14.19699898</v>
      </c>
      <c r="AI487">
        <v>13.9789774</v>
      </c>
      <c r="AJ487">
        <v>13.724786119999999</v>
      </c>
      <c r="AK487">
        <v>13.513492279999999</v>
      </c>
      <c r="AL487">
        <v>13.25546417</v>
      </c>
      <c r="AM487">
        <v>13.1823567</v>
      </c>
      <c r="AN487">
        <v>13.06476889</v>
      </c>
      <c r="AO487">
        <v>12.94158592</v>
      </c>
      <c r="AP487">
        <v>12.82568599</v>
      </c>
      <c r="AQ487">
        <v>12.69256785</v>
      </c>
      <c r="AR487">
        <v>12.684539969999999</v>
      </c>
      <c r="AS487">
        <v>12.68624267</v>
      </c>
      <c r="AT487">
        <v>12.6890795</v>
      </c>
      <c r="AU487">
        <v>12.69070041</v>
      </c>
      <c r="AV487">
        <v>12.690993779999999</v>
      </c>
    </row>
    <row r="488" spans="1:48" x14ac:dyDescent="0.25">
      <c r="A488" s="27" t="s">
        <v>537</v>
      </c>
      <c r="B488">
        <v>3.2315575852896101</v>
      </c>
      <c r="C488">
        <v>3.2834412875983499</v>
      </c>
      <c r="D488">
        <v>3.3361580000000002</v>
      </c>
      <c r="E488">
        <v>3.823202958</v>
      </c>
      <c r="F488">
        <v>3.2449883100000001</v>
      </c>
      <c r="G488">
        <v>2.3393609940000002</v>
      </c>
      <c r="H488">
        <v>2.790943553</v>
      </c>
      <c r="I488">
        <v>2.2138575509999998</v>
      </c>
      <c r="J488">
        <v>2.58359585</v>
      </c>
      <c r="K488">
        <v>2.3288528400000001</v>
      </c>
      <c r="L488">
        <v>2.3386381429999998</v>
      </c>
      <c r="M488">
        <v>2.3990034059999998</v>
      </c>
      <c r="N488">
        <v>2.1835001580000002</v>
      </c>
      <c r="O488">
        <v>2.3161022660000001</v>
      </c>
      <c r="P488">
        <v>2.2851733830000001</v>
      </c>
      <c r="Q488">
        <v>2.3273490520000002</v>
      </c>
      <c r="R488">
        <v>2.3256218710000001</v>
      </c>
      <c r="S488">
        <v>2.2986349669999999</v>
      </c>
      <c r="T488">
        <v>2.3173121380000001</v>
      </c>
      <c r="U488">
        <v>2.3559882230000002</v>
      </c>
      <c r="V488">
        <v>2.3776790879999998</v>
      </c>
      <c r="W488">
        <v>2.387230116</v>
      </c>
      <c r="X488">
        <v>2.4020655899999999</v>
      </c>
      <c r="Y488">
        <v>2.4233674220000001</v>
      </c>
      <c r="Z488">
        <v>2.4459264049999998</v>
      </c>
      <c r="AA488">
        <v>2.4075712849999999</v>
      </c>
      <c r="AB488">
        <v>2.3634650659999998</v>
      </c>
      <c r="AC488">
        <v>2.3549714530000001</v>
      </c>
      <c r="AD488">
        <v>2.3509839640000001</v>
      </c>
      <c r="AE488">
        <v>2.3513151130000001</v>
      </c>
      <c r="AF488">
        <v>2.354492144</v>
      </c>
      <c r="AG488">
        <v>2.363243303</v>
      </c>
      <c r="AH488">
        <v>2.3902412220000002</v>
      </c>
      <c r="AI488">
        <v>2.4237859030000002</v>
      </c>
      <c r="AJ488">
        <v>2.4618012079999998</v>
      </c>
      <c r="AK488">
        <v>2.5015121539999998</v>
      </c>
      <c r="AL488">
        <v>2.5468529719999999</v>
      </c>
      <c r="AM488">
        <v>2.587545692</v>
      </c>
      <c r="AN488">
        <v>2.624384541</v>
      </c>
      <c r="AO488">
        <v>2.6632518510000001</v>
      </c>
      <c r="AP488">
        <v>2.706957874</v>
      </c>
      <c r="AQ488">
        <v>2.7569043130000002</v>
      </c>
      <c r="AR488">
        <v>2.7901021899999998</v>
      </c>
      <c r="AS488">
        <v>2.8247578259999999</v>
      </c>
      <c r="AT488">
        <v>2.860915812</v>
      </c>
      <c r="AU488">
        <v>2.898621457</v>
      </c>
      <c r="AV488">
        <v>2.938257331</v>
      </c>
    </row>
    <row r="489" spans="1:48" x14ac:dyDescent="0.25">
      <c r="A489" s="27" t="s">
        <v>538</v>
      </c>
      <c r="B489">
        <v>1.0440368201127399</v>
      </c>
      <c r="C489">
        <v>1.0607991689629299</v>
      </c>
      <c r="D489">
        <v>1.077830643</v>
      </c>
      <c r="E489">
        <v>1.12686094</v>
      </c>
      <c r="F489">
        <v>1.1326580449999999</v>
      </c>
      <c r="G489">
        <v>0.92650205129999996</v>
      </c>
      <c r="H489">
        <v>0.93882976809999996</v>
      </c>
      <c r="I489">
        <v>0.99271951999999997</v>
      </c>
      <c r="J489">
        <v>0.98122536680000005</v>
      </c>
      <c r="K489">
        <v>0.95861793380000004</v>
      </c>
      <c r="L489">
        <v>0.95781560519999998</v>
      </c>
      <c r="M489">
        <v>1.0033002550000001</v>
      </c>
      <c r="N489">
        <v>0.99201964750000005</v>
      </c>
      <c r="O489">
        <v>0.99005772349999999</v>
      </c>
      <c r="P489">
        <v>1.0268499790000001</v>
      </c>
      <c r="Q489">
        <v>1.0380805719999999</v>
      </c>
      <c r="R489">
        <v>1.0233573149999999</v>
      </c>
      <c r="S489">
        <v>1.008455637</v>
      </c>
      <c r="T489">
        <v>1.000948985</v>
      </c>
      <c r="U489">
        <v>0.99525534510000002</v>
      </c>
      <c r="V489">
        <v>0.99004116369999995</v>
      </c>
      <c r="W489">
        <v>0.97778227120000005</v>
      </c>
      <c r="X489">
        <v>0.97179018289999997</v>
      </c>
      <c r="Y489">
        <v>0.97007760710000002</v>
      </c>
      <c r="Z489">
        <v>0.97150223010000003</v>
      </c>
      <c r="AA489">
        <v>0.97525667009999994</v>
      </c>
      <c r="AB489">
        <v>0.97993528750000003</v>
      </c>
      <c r="AC489">
        <v>0.98081742260000004</v>
      </c>
      <c r="AD489">
        <v>0.98229950929999998</v>
      </c>
      <c r="AE489">
        <v>0.98423480080000003</v>
      </c>
      <c r="AF489">
        <v>0.98537412899999999</v>
      </c>
      <c r="AG489">
        <v>0.98751042970000003</v>
      </c>
      <c r="AH489">
        <v>0.99179137419999996</v>
      </c>
      <c r="AI489">
        <v>0.99666088949999998</v>
      </c>
      <c r="AJ489">
        <v>1.000994932</v>
      </c>
      <c r="AK489">
        <v>1.001146206</v>
      </c>
      <c r="AL489">
        <v>1.000032824</v>
      </c>
      <c r="AM489">
        <v>1.004594751</v>
      </c>
      <c r="AN489">
        <v>1.009598072</v>
      </c>
      <c r="AO489">
        <v>1.0158167579999999</v>
      </c>
      <c r="AP489">
        <v>1.023438297</v>
      </c>
      <c r="AQ489">
        <v>1.032708744</v>
      </c>
      <c r="AR489">
        <v>1.031825596</v>
      </c>
      <c r="AS489">
        <v>1.030689196</v>
      </c>
      <c r="AT489">
        <v>1.0304037159999999</v>
      </c>
      <c r="AU489">
        <v>1.0309867880000001</v>
      </c>
      <c r="AV489">
        <v>1.032102173</v>
      </c>
    </row>
    <row r="490" spans="1:48" x14ac:dyDescent="0.25">
      <c r="A490" s="27" t="s">
        <v>539</v>
      </c>
      <c r="B490">
        <v>18.6259745407643</v>
      </c>
      <c r="C490">
        <v>18.9250205867585</v>
      </c>
      <c r="D490">
        <v>19.228867910000002</v>
      </c>
      <c r="E490">
        <v>20.45243417</v>
      </c>
      <c r="F490">
        <v>21.169031449999999</v>
      </c>
      <c r="G490">
        <v>20.516247450000002</v>
      </c>
      <c r="H490">
        <v>21.520227250000001</v>
      </c>
      <c r="I490">
        <v>22.27941629</v>
      </c>
      <c r="J490">
        <v>22.589268059999998</v>
      </c>
      <c r="K490">
        <v>22.905826149999999</v>
      </c>
      <c r="L490">
        <v>23.544965600000001</v>
      </c>
      <c r="M490">
        <v>24.402607979999999</v>
      </c>
      <c r="N490">
        <v>23.955361629999999</v>
      </c>
      <c r="O490">
        <v>23.69102019</v>
      </c>
      <c r="P490">
        <v>23.292270519999999</v>
      </c>
      <c r="Q490">
        <v>22.554181230000001</v>
      </c>
      <c r="R490">
        <v>21.924313850000001</v>
      </c>
      <c r="S490">
        <v>21.96326019</v>
      </c>
      <c r="T490">
        <v>21.954092620000001</v>
      </c>
      <c r="U490">
        <v>22.022196829999999</v>
      </c>
      <c r="V490">
        <v>23.13907699</v>
      </c>
      <c r="W490">
        <v>23.598804489999999</v>
      </c>
      <c r="X490">
        <v>23.529164850000001</v>
      </c>
      <c r="Y490">
        <v>23.242757090000001</v>
      </c>
      <c r="Z490">
        <v>22.799003249999998</v>
      </c>
      <c r="AA490">
        <v>22.16694124</v>
      </c>
      <c r="AB490">
        <v>21.455746510000001</v>
      </c>
      <c r="AC490">
        <v>21.263552399999998</v>
      </c>
      <c r="AD490">
        <v>21.040936129999999</v>
      </c>
      <c r="AE490">
        <v>20.815407159999999</v>
      </c>
      <c r="AF490">
        <v>20.571256210000001</v>
      </c>
      <c r="AG490">
        <v>20.3333674</v>
      </c>
      <c r="AH490">
        <v>20.110483729999999</v>
      </c>
      <c r="AI490">
        <v>19.885722090000002</v>
      </c>
      <c r="AJ490">
        <v>19.66033131</v>
      </c>
      <c r="AK490">
        <v>19.36774771</v>
      </c>
      <c r="AL490">
        <v>19.069769659999999</v>
      </c>
      <c r="AM490">
        <v>18.85266961</v>
      </c>
      <c r="AN490">
        <v>18.644839879999999</v>
      </c>
      <c r="AO490">
        <v>18.44074917</v>
      </c>
      <c r="AP490">
        <v>18.24116875</v>
      </c>
      <c r="AQ490">
        <v>18.046200809999998</v>
      </c>
      <c r="AR490">
        <v>17.786564779999999</v>
      </c>
      <c r="AS490">
        <v>17.524752459999998</v>
      </c>
      <c r="AT490">
        <v>17.265533139999999</v>
      </c>
      <c r="AU490">
        <v>17.008711269999999</v>
      </c>
      <c r="AV490">
        <v>16.754365969999998</v>
      </c>
    </row>
    <row r="491" spans="1:48" x14ac:dyDescent="0.25">
      <c r="A491" s="27" t="s">
        <v>540</v>
      </c>
      <c r="B491">
        <v>2.4468322296388898</v>
      </c>
      <c r="C491">
        <v>2.48611691253606</v>
      </c>
      <c r="D491">
        <v>2.526032324</v>
      </c>
      <c r="E491">
        <v>2.6587341649999998</v>
      </c>
      <c r="F491">
        <v>2.716820588</v>
      </c>
      <c r="G491">
        <v>2.9282337319999998</v>
      </c>
      <c r="H491">
        <v>3.0828288650000002</v>
      </c>
      <c r="I491">
        <v>3.162359479</v>
      </c>
      <c r="J491">
        <v>3.1943884059999998</v>
      </c>
      <c r="K491">
        <v>3.3268368189999999</v>
      </c>
      <c r="L491">
        <v>3.5452731289999999</v>
      </c>
      <c r="M491">
        <v>3.9172020280000002</v>
      </c>
      <c r="N491">
        <v>3.9940768950000001</v>
      </c>
      <c r="O491">
        <v>3.8561242330000001</v>
      </c>
      <c r="P491">
        <v>3.5088854810000001</v>
      </c>
      <c r="Q491">
        <v>3.272643516</v>
      </c>
      <c r="R491">
        <v>3.0976676099999998</v>
      </c>
      <c r="S491">
        <v>3.0711762130000002</v>
      </c>
      <c r="T491">
        <v>3.056864773</v>
      </c>
      <c r="U491">
        <v>3.091456693</v>
      </c>
      <c r="V491">
        <v>3.3804713130000001</v>
      </c>
      <c r="W491">
        <v>3.6023002329999998</v>
      </c>
      <c r="X491">
        <v>3.7268683789999999</v>
      </c>
      <c r="Y491">
        <v>3.7945579230000002</v>
      </c>
      <c r="Z491">
        <v>3.8127973690000001</v>
      </c>
      <c r="AA491">
        <v>3.736260261</v>
      </c>
      <c r="AB491">
        <v>3.6325849539999999</v>
      </c>
      <c r="AC491">
        <v>3.5962652450000001</v>
      </c>
      <c r="AD491">
        <v>3.550420012</v>
      </c>
      <c r="AE491">
        <v>3.5049308190000001</v>
      </c>
      <c r="AF491">
        <v>3.4489528059999999</v>
      </c>
      <c r="AG491">
        <v>3.3935343649999998</v>
      </c>
      <c r="AH491">
        <v>3.3475394199999999</v>
      </c>
      <c r="AI491">
        <v>3.3035519199999999</v>
      </c>
      <c r="AJ491">
        <v>3.2597290060000002</v>
      </c>
      <c r="AK491">
        <v>3.17028438</v>
      </c>
      <c r="AL491">
        <v>3.0787540870000001</v>
      </c>
      <c r="AM491">
        <v>3.0392570750000001</v>
      </c>
      <c r="AN491">
        <v>3.005385408</v>
      </c>
      <c r="AO491">
        <v>2.973957097</v>
      </c>
      <c r="AP491">
        <v>2.945803181</v>
      </c>
      <c r="AQ491">
        <v>2.9206605109999999</v>
      </c>
      <c r="AR491">
        <v>2.8515109299999999</v>
      </c>
      <c r="AS491">
        <v>2.7795440619999998</v>
      </c>
      <c r="AT491">
        <v>2.7087361510000001</v>
      </c>
      <c r="AU491">
        <v>2.6394275729999999</v>
      </c>
      <c r="AV491">
        <v>2.571791852</v>
      </c>
    </row>
    <row r="492" spans="1:48" x14ac:dyDescent="0.25">
      <c r="A492" s="29" t="s">
        <v>689</v>
      </c>
      <c r="B492">
        <v>7249974.6999914004</v>
      </c>
      <c r="C492">
        <v>7366375.3888705196</v>
      </c>
      <c r="D492">
        <v>7487365.2489999998</v>
      </c>
      <c r="E492">
        <v>7684075.8810000001</v>
      </c>
      <c r="F492">
        <v>7307901.6780000003</v>
      </c>
      <c r="G492">
        <v>7640398.9170000004</v>
      </c>
      <c r="H492">
        <v>7848230.2709999997</v>
      </c>
      <c r="I492">
        <v>7411810.7520000003</v>
      </c>
      <c r="J492">
        <v>7105899.3159999996</v>
      </c>
      <c r="K492">
        <v>6879993.2050000001</v>
      </c>
      <c r="L492">
        <v>7322522.8779999996</v>
      </c>
      <c r="M492">
        <v>7766208.3669999996</v>
      </c>
      <c r="N492">
        <v>8022482.4560000002</v>
      </c>
      <c r="O492">
        <v>8063509.5279999999</v>
      </c>
      <c r="P492">
        <v>7500782.2060000002</v>
      </c>
      <c r="Q492">
        <v>7487852.2690000003</v>
      </c>
      <c r="R492">
        <v>7530346.7110000001</v>
      </c>
      <c r="S492">
        <v>7569696.2029999997</v>
      </c>
      <c r="T492">
        <v>7574963.8119999999</v>
      </c>
      <c r="U492">
        <v>7609169.7659999998</v>
      </c>
      <c r="V492">
        <v>7557604.1830000002</v>
      </c>
      <c r="W492">
        <v>7437846.2410000004</v>
      </c>
      <c r="X492">
        <v>7447120.4299999997</v>
      </c>
      <c r="Y492">
        <v>7472426.2060000002</v>
      </c>
      <c r="Z492">
        <v>7488267.5480000004</v>
      </c>
      <c r="AA492">
        <v>7477806.2209999999</v>
      </c>
      <c r="AB492">
        <v>7442286.6440000003</v>
      </c>
      <c r="AC492">
        <v>7272400.6619999995</v>
      </c>
      <c r="AD492">
        <v>7092858.1540000001</v>
      </c>
      <c r="AE492">
        <v>6889014.7130000005</v>
      </c>
      <c r="AF492">
        <v>6684205.0480000004</v>
      </c>
      <c r="AG492">
        <v>6453438.8300000001</v>
      </c>
      <c r="AH492">
        <v>6176761.3569999998</v>
      </c>
      <c r="AI492">
        <v>5868813.7079999996</v>
      </c>
      <c r="AJ492">
        <v>5506744.0930000003</v>
      </c>
      <c r="AK492">
        <v>5173060.71</v>
      </c>
      <c r="AL492">
        <v>4764306.7450000001</v>
      </c>
      <c r="AM492">
        <v>4491399.5630000001</v>
      </c>
      <c r="AN492">
        <v>4181130.4550000001</v>
      </c>
      <c r="AO492">
        <v>3827809.605</v>
      </c>
      <c r="AP492">
        <v>3427464.8820000002</v>
      </c>
      <c r="AQ492">
        <v>2965312.199</v>
      </c>
      <c r="AR492">
        <v>2899877.9810000001</v>
      </c>
      <c r="AS492">
        <v>2826046.9759999998</v>
      </c>
      <c r="AT492">
        <v>2746038.514</v>
      </c>
      <c r="AU492">
        <v>2657723.1839999999</v>
      </c>
      <c r="AV492">
        <v>2559552.7349999999</v>
      </c>
    </row>
    <row r="493" spans="1:48" x14ac:dyDescent="0.25">
      <c r="A493" s="29" t="s">
        <v>690</v>
      </c>
      <c r="B493">
        <v>11428306.3019633</v>
      </c>
      <c r="C493">
        <v>11611791.4562317</v>
      </c>
      <c r="D493">
        <v>11800890.689999999</v>
      </c>
      <c r="E493">
        <v>11968213.73</v>
      </c>
      <c r="F493">
        <v>11270499.09</v>
      </c>
      <c r="G493">
        <v>11406572.77</v>
      </c>
      <c r="H493">
        <v>11256321.109999999</v>
      </c>
      <c r="I493">
        <v>10921776.58</v>
      </c>
      <c r="J493">
        <v>10221140.189999999</v>
      </c>
      <c r="K493">
        <v>9932243.9890000001</v>
      </c>
      <c r="L493">
        <v>10023097.66</v>
      </c>
      <c r="M493">
        <v>10174361.67</v>
      </c>
      <c r="N493">
        <v>9457568.1300000008</v>
      </c>
      <c r="O493">
        <v>8717188.3489999995</v>
      </c>
      <c r="P493">
        <v>7838547.0710000005</v>
      </c>
      <c r="Q493">
        <v>7300034.8640000001</v>
      </c>
      <c r="R493">
        <v>7036319.6179999998</v>
      </c>
      <c r="S493">
        <v>6887400.4189999998</v>
      </c>
      <c r="T493">
        <v>6813939.9510000004</v>
      </c>
      <c r="U493">
        <v>6752111.5880000005</v>
      </c>
      <c r="V493">
        <v>5887513.2189999996</v>
      </c>
      <c r="W493">
        <v>4989459.9280000003</v>
      </c>
      <c r="X493">
        <v>4290406.4280000003</v>
      </c>
      <c r="Y493">
        <v>3744585.628</v>
      </c>
      <c r="Z493">
        <v>3305665.7370000002</v>
      </c>
      <c r="AA493">
        <v>2941614.6809999999</v>
      </c>
      <c r="AB493">
        <v>2633775.2969999998</v>
      </c>
      <c r="AC493">
        <v>2485559.003</v>
      </c>
      <c r="AD493">
        <v>2378346.4190000002</v>
      </c>
      <c r="AE493">
        <v>2271721.415</v>
      </c>
      <c r="AF493">
        <v>2203071.4789999998</v>
      </c>
      <c r="AG493">
        <v>2123979.872</v>
      </c>
      <c r="AH493">
        <v>2028869.9639999999</v>
      </c>
      <c r="AI493">
        <v>1927054.23</v>
      </c>
      <c r="AJ493">
        <v>1810051.753</v>
      </c>
      <c r="AK493">
        <v>1826961.54</v>
      </c>
      <c r="AL493">
        <v>1826028.304</v>
      </c>
      <c r="AM493">
        <v>1692967.5870000001</v>
      </c>
      <c r="AN493">
        <v>1547054.74</v>
      </c>
      <c r="AO493">
        <v>1386027.1910000001</v>
      </c>
      <c r="AP493">
        <v>1208404.952</v>
      </c>
      <c r="AQ493">
        <v>1009845.374</v>
      </c>
      <c r="AR493">
        <v>1044385.652</v>
      </c>
      <c r="AS493">
        <v>1076853.9820000001</v>
      </c>
      <c r="AT493">
        <v>1108085.0179999999</v>
      </c>
      <c r="AU493">
        <v>1137624.75</v>
      </c>
      <c r="AV493">
        <v>1165048.355</v>
      </c>
    </row>
    <row r="494" spans="1:48" x14ac:dyDescent="0.25">
      <c r="A494" s="29" t="s">
        <v>691</v>
      </c>
      <c r="B494">
        <v>1153294.1412084801</v>
      </c>
      <c r="C494">
        <v>1171810.6516891399</v>
      </c>
      <c r="D494">
        <v>1190798.162</v>
      </c>
      <c r="E494">
        <v>1170677.9569999999</v>
      </c>
      <c r="F494">
        <v>1090052.352</v>
      </c>
      <c r="G494">
        <v>990687.70360000001</v>
      </c>
      <c r="H494">
        <v>1053111.7220000001</v>
      </c>
      <c r="I494">
        <v>1010544.5110000001</v>
      </c>
      <c r="J494">
        <v>943254.11239999998</v>
      </c>
      <c r="K494">
        <v>917911.53150000004</v>
      </c>
      <c r="L494">
        <v>939826.47970000003</v>
      </c>
      <c r="M494">
        <v>995461.39850000001</v>
      </c>
      <c r="N494">
        <v>934610.81709999999</v>
      </c>
      <c r="O494">
        <v>875211.29070000001</v>
      </c>
      <c r="P494">
        <v>779065.32149999996</v>
      </c>
      <c r="Q494">
        <v>727688.64300000004</v>
      </c>
      <c r="R494">
        <v>646426.45810000005</v>
      </c>
      <c r="S494">
        <v>671856.20239999995</v>
      </c>
      <c r="T494">
        <v>646103.19839999999</v>
      </c>
      <c r="U494">
        <v>638837.91940000001</v>
      </c>
      <c r="V494">
        <v>519122.0625</v>
      </c>
      <c r="W494">
        <v>407739.72029999999</v>
      </c>
      <c r="X494">
        <v>322573.31920000003</v>
      </c>
      <c r="Y494">
        <v>264885.74650000001</v>
      </c>
      <c r="Z494">
        <v>219942.9523</v>
      </c>
      <c r="AA494">
        <v>184813.8265</v>
      </c>
      <c r="AB494">
        <v>157222.9822</v>
      </c>
      <c r="AC494">
        <v>142516.23730000001</v>
      </c>
      <c r="AD494">
        <v>131920.1685</v>
      </c>
      <c r="AE494">
        <v>122466.5077</v>
      </c>
      <c r="AF494">
        <v>117046.0033</v>
      </c>
      <c r="AG494">
        <v>111737.93859999999</v>
      </c>
      <c r="AH494">
        <v>106002.43949999999</v>
      </c>
      <c r="AI494">
        <v>99899.385609999998</v>
      </c>
      <c r="AJ494">
        <v>93176.566279999999</v>
      </c>
      <c r="AK494">
        <v>98045.793749999997</v>
      </c>
      <c r="AL494">
        <v>102112.7384</v>
      </c>
      <c r="AM494">
        <v>93270.737429999994</v>
      </c>
      <c r="AN494">
        <v>83645.249800000005</v>
      </c>
      <c r="AO494">
        <v>73363.319669999997</v>
      </c>
      <c r="AP494">
        <v>62360.268239999998</v>
      </c>
      <c r="AQ494">
        <v>50384.049420000003</v>
      </c>
      <c r="AR494">
        <v>53776.444100000001</v>
      </c>
      <c r="AS494">
        <v>57191.372929999998</v>
      </c>
      <c r="AT494">
        <v>60587.913480000003</v>
      </c>
      <c r="AU494">
        <v>63950.200349999999</v>
      </c>
      <c r="AV494">
        <v>67282.420689999999</v>
      </c>
    </row>
    <row r="495" spans="1:48" x14ac:dyDescent="0.25">
      <c r="A495" s="29" t="s">
        <v>692</v>
      </c>
      <c r="B495">
        <v>6211298.5004764497</v>
      </c>
      <c r="C495">
        <v>6311022.9070030199</v>
      </c>
      <c r="D495">
        <v>6414338.9579999996</v>
      </c>
      <c r="E495">
        <v>6439250.3039999995</v>
      </c>
      <c r="F495">
        <v>5823546.1430000002</v>
      </c>
      <c r="G495">
        <v>5200951.6880000001</v>
      </c>
      <c r="H495">
        <v>4564179.1140000001</v>
      </c>
      <c r="I495">
        <v>4791705.9649999999</v>
      </c>
      <c r="J495">
        <v>4282323.9730000002</v>
      </c>
      <c r="K495">
        <v>4079198.2990000001</v>
      </c>
      <c r="L495">
        <v>4147042.3870000001</v>
      </c>
      <c r="M495">
        <v>4212095.0020000003</v>
      </c>
      <c r="N495">
        <v>4000196.9180000001</v>
      </c>
      <c r="O495">
        <v>3702182.9350000001</v>
      </c>
      <c r="P495">
        <v>3340235.4530000002</v>
      </c>
      <c r="Q495">
        <v>3062381.9139999999</v>
      </c>
      <c r="R495">
        <v>2821499.5989999999</v>
      </c>
      <c r="S495">
        <v>2709529.929</v>
      </c>
      <c r="T495">
        <v>2551453.2200000002</v>
      </c>
      <c r="U495">
        <v>2395621.5099999998</v>
      </c>
      <c r="V495">
        <v>2146395.9939999999</v>
      </c>
      <c r="W495">
        <v>1849373.9850000001</v>
      </c>
      <c r="X495">
        <v>1715082.7320000001</v>
      </c>
      <c r="Y495">
        <v>1649894.3689999999</v>
      </c>
      <c r="Z495">
        <v>1622175.1780000001</v>
      </c>
      <c r="AA495">
        <v>1621429.5789999999</v>
      </c>
      <c r="AB495">
        <v>1646981.7320000001</v>
      </c>
      <c r="AC495">
        <v>1550142.5660000001</v>
      </c>
      <c r="AD495">
        <v>1477543.6059999999</v>
      </c>
      <c r="AE495">
        <v>1406074.3030000001</v>
      </c>
      <c r="AF495">
        <v>1356532.3910000001</v>
      </c>
      <c r="AG495">
        <v>1301485.9639999999</v>
      </c>
      <c r="AH495">
        <v>1238223.0449999999</v>
      </c>
      <c r="AI495">
        <v>1171283.3740000001</v>
      </c>
      <c r="AJ495">
        <v>1096826.6740000001</v>
      </c>
      <c r="AK495">
        <v>1094074.8700000001</v>
      </c>
      <c r="AL495">
        <v>1080199.81</v>
      </c>
      <c r="AM495">
        <v>996472.7781</v>
      </c>
      <c r="AN495">
        <v>905706.91240000003</v>
      </c>
      <c r="AO495">
        <v>808340.3199</v>
      </c>
      <c r="AP495">
        <v>703763.17630000005</v>
      </c>
      <c r="AQ495">
        <v>589163.63139999995</v>
      </c>
      <c r="AR495">
        <v>601088.99029999995</v>
      </c>
      <c r="AS495">
        <v>611354.69949999999</v>
      </c>
      <c r="AT495">
        <v>620380.0379</v>
      </c>
      <c r="AU495">
        <v>628069.36849999998</v>
      </c>
      <c r="AV495">
        <v>634321.76229999994</v>
      </c>
    </row>
    <row r="496" spans="1:48" x14ac:dyDescent="0.25">
      <c r="A496" s="29" t="s">
        <v>693</v>
      </c>
      <c r="B496">
        <v>19068539.7330263</v>
      </c>
      <c r="C496">
        <v>19374691.306334</v>
      </c>
      <c r="D496">
        <v>19692663.129999999</v>
      </c>
      <c r="E496">
        <v>19847670.780000001</v>
      </c>
      <c r="F496">
        <v>18030366.370000001</v>
      </c>
      <c r="G496">
        <v>16040285.49</v>
      </c>
      <c r="H496">
        <v>14755924.470000001</v>
      </c>
      <c r="I496">
        <v>15764852.85</v>
      </c>
      <c r="J496">
        <v>14115562.27</v>
      </c>
      <c r="K496">
        <v>13494442.17</v>
      </c>
      <c r="L496">
        <v>13757263.960000001</v>
      </c>
      <c r="M496">
        <v>13958043.890000001</v>
      </c>
      <c r="N496">
        <v>13344068.859999999</v>
      </c>
      <c r="O496">
        <v>12403470.35</v>
      </c>
      <c r="P496">
        <v>11202284.109999999</v>
      </c>
      <c r="Q496">
        <v>10332155.060000001</v>
      </c>
      <c r="R496">
        <v>9532503.4330000002</v>
      </c>
      <c r="S496">
        <v>9391106.7170000002</v>
      </c>
      <c r="T496">
        <v>8957834.2540000007</v>
      </c>
      <c r="U496">
        <v>8625511.4189999998</v>
      </c>
      <c r="V496">
        <v>7430982.7640000004</v>
      </c>
      <c r="W496">
        <v>6119172.2649999997</v>
      </c>
      <c r="X496">
        <v>5315515.6560000004</v>
      </c>
      <c r="Y496">
        <v>4721574.9349999996</v>
      </c>
      <c r="Z496">
        <v>4234795.7479999997</v>
      </c>
      <c r="AA496">
        <v>3816571.9569999999</v>
      </c>
      <c r="AB496">
        <v>3470797.699</v>
      </c>
      <c r="AC496">
        <v>3332005.4840000002</v>
      </c>
      <c r="AD496">
        <v>3222105.2620000001</v>
      </c>
      <c r="AE496">
        <v>3111669.4759999998</v>
      </c>
      <c r="AF496">
        <v>3014840.443</v>
      </c>
      <c r="AG496">
        <v>2909947.4559999998</v>
      </c>
      <c r="AH496">
        <v>2787529.5890000002</v>
      </c>
      <c r="AI496">
        <v>2649064.1529999999</v>
      </c>
      <c r="AJ496">
        <v>2494487.6409999998</v>
      </c>
      <c r="AK496">
        <v>2382922.3289999999</v>
      </c>
      <c r="AL496">
        <v>2244543.3829999999</v>
      </c>
      <c r="AM496">
        <v>2115445.0610000002</v>
      </c>
      <c r="AN496">
        <v>1963251.618</v>
      </c>
      <c r="AO496">
        <v>1794690.1950000001</v>
      </c>
      <c r="AP496">
        <v>1609920.179</v>
      </c>
      <c r="AQ496">
        <v>1397627.362</v>
      </c>
      <c r="AR496">
        <v>1379648.8389999999</v>
      </c>
      <c r="AS496">
        <v>1361049.9</v>
      </c>
      <c r="AT496">
        <v>1339156.577</v>
      </c>
      <c r="AU496">
        <v>1313862.5519999999</v>
      </c>
      <c r="AV496">
        <v>1286434.645</v>
      </c>
    </row>
    <row r="497" spans="1:48" x14ac:dyDescent="0.25">
      <c r="A497" s="29" t="s">
        <v>694</v>
      </c>
      <c r="B497">
        <v>14426006.8404216</v>
      </c>
      <c r="C497">
        <v>14657621.046468699</v>
      </c>
      <c r="D497">
        <v>14897820.91</v>
      </c>
      <c r="E497">
        <v>14859935.619999999</v>
      </c>
      <c r="F497">
        <v>13684160.6</v>
      </c>
      <c r="G497">
        <v>12729602.66</v>
      </c>
      <c r="H497">
        <v>11126790.26</v>
      </c>
      <c r="I497">
        <v>10031019.52</v>
      </c>
      <c r="J497">
        <v>9120139.7019999996</v>
      </c>
      <c r="K497">
        <v>8985961.1420000009</v>
      </c>
      <c r="L497">
        <v>8896819.3320000004</v>
      </c>
      <c r="M497">
        <v>9185898.8489999995</v>
      </c>
      <c r="N497">
        <v>8431214.4000000004</v>
      </c>
      <c r="O497">
        <v>7544691.9759999998</v>
      </c>
      <c r="P497">
        <v>6762710.4450000003</v>
      </c>
      <c r="Q497">
        <v>6104068.1900000004</v>
      </c>
      <c r="R497">
        <v>5656339.7390000001</v>
      </c>
      <c r="S497">
        <v>5418835.4100000001</v>
      </c>
      <c r="T497">
        <v>5071856.801</v>
      </c>
      <c r="U497">
        <v>4724030.5619999999</v>
      </c>
      <c r="V497">
        <v>4063530.6869999999</v>
      </c>
      <c r="W497">
        <v>3365607.463</v>
      </c>
      <c r="X497">
        <v>3025990.861</v>
      </c>
      <c r="Y497">
        <v>2824940.6860000002</v>
      </c>
      <c r="Z497">
        <v>2696169.1970000002</v>
      </c>
      <c r="AA497">
        <v>2617835.6340000001</v>
      </c>
      <c r="AB497">
        <v>2587872.5279999999</v>
      </c>
      <c r="AC497">
        <v>2459820.2779999999</v>
      </c>
      <c r="AD497">
        <v>2369285.557</v>
      </c>
      <c r="AE497">
        <v>2280743.5559999999</v>
      </c>
      <c r="AF497">
        <v>2219168.9470000002</v>
      </c>
      <c r="AG497">
        <v>2147675.6660000002</v>
      </c>
      <c r="AH497">
        <v>2062869.3049999999</v>
      </c>
      <c r="AI497">
        <v>1971637.54</v>
      </c>
      <c r="AJ497">
        <v>1867565.7509999999</v>
      </c>
      <c r="AK497">
        <v>1849899.297</v>
      </c>
      <c r="AL497">
        <v>1814240.6629999999</v>
      </c>
      <c r="AM497">
        <v>1701957.267</v>
      </c>
      <c r="AN497">
        <v>1576840.9850000001</v>
      </c>
      <c r="AO497">
        <v>1439093.4410000001</v>
      </c>
      <c r="AP497">
        <v>1287564.254</v>
      </c>
      <c r="AQ497">
        <v>1117176.8670000001</v>
      </c>
      <c r="AR497">
        <v>1133384.02</v>
      </c>
      <c r="AS497">
        <v>1147073.7120000001</v>
      </c>
      <c r="AT497">
        <v>1158800.1950000001</v>
      </c>
      <c r="AU497">
        <v>1168364.51</v>
      </c>
      <c r="AV497">
        <v>1175460.905</v>
      </c>
    </row>
    <row r="498" spans="1:48" x14ac:dyDescent="0.25">
      <c r="A498" s="29" t="s">
        <v>695</v>
      </c>
      <c r="B498">
        <v>9279692.21316991</v>
      </c>
      <c r="C498">
        <v>9428680.6732538398</v>
      </c>
      <c r="D498">
        <v>9581386.1769999899</v>
      </c>
      <c r="E498">
        <v>9540634.6559999995</v>
      </c>
      <c r="F498">
        <v>9138512.6300000008</v>
      </c>
      <c r="G498">
        <v>8586361.7440000009</v>
      </c>
      <c r="H498">
        <v>8221230.9730000002</v>
      </c>
      <c r="I498">
        <v>7974698.2609999999</v>
      </c>
      <c r="J498">
        <v>7571821.3080000002</v>
      </c>
      <c r="K498">
        <v>7498446.0219999999</v>
      </c>
      <c r="L498">
        <v>7466511.8049999997</v>
      </c>
      <c r="M498">
        <v>7721496.0899999999</v>
      </c>
      <c r="N498">
        <v>7557682.608</v>
      </c>
      <c r="O498">
        <v>7301809.6569999997</v>
      </c>
      <c r="P498">
        <v>6948908.7460000003</v>
      </c>
      <c r="Q498">
        <v>6817227.7470000004</v>
      </c>
      <c r="R498">
        <v>6591304.6730000004</v>
      </c>
      <c r="S498">
        <v>6504893.4220000003</v>
      </c>
      <c r="T498">
        <v>6251725.5480000004</v>
      </c>
      <c r="U498">
        <v>6031964.1560000004</v>
      </c>
      <c r="V498">
        <v>5331613.3880000003</v>
      </c>
      <c r="W498">
        <v>4544793.8669999996</v>
      </c>
      <c r="X498">
        <v>3980029.9470000002</v>
      </c>
      <c r="Y498">
        <v>3579437.6209999998</v>
      </c>
      <c r="Z498">
        <v>3267741.932</v>
      </c>
      <c r="AA498">
        <v>3018609.7590000001</v>
      </c>
      <c r="AB498">
        <v>2822430.156</v>
      </c>
      <c r="AC498">
        <v>2652390.784</v>
      </c>
      <c r="AD498">
        <v>2518717.2030000002</v>
      </c>
      <c r="AE498">
        <v>2386798.318</v>
      </c>
      <c r="AF498">
        <v>2313030.2450000001</v>
      </c>
      <c r="AG498">
        <v>2232129.6379999998</v>
      </c>
      <c r="AH498">
        <v>2139376.0559999999</v>
      </c>
      <c r="AI498">
        <v>2041730.3559999999</v>
      </c>
      <c r="AJ498">
        <v>1934017.5819999999</v>
      </c>
      <c r="AK498">
        <v>2023768.605</v>
      </c>
      <c r="AL498">
        <v>2101304.5819999999</v>
      </c>
      <c r="AM498">
        <v>1949227.31</v>
      </c>
      <c r="AN498">
        <v>1786635.2509999999</v>
      </c>
      <c r="AO498">
        <v>1612403.9339999999</v>
      </c>
      <c r="AP498">
        <v>1425814.5390000001</v>
      </c>
      <c r="AQ498">
        <v>1222250.0390000001</v>
      </c>
      <c r="AR498">
        <v>1288000.142</v>
      </c>
      <c r="AS498">
        <v>1352639.3130000001</v>
      </c>
      <c r="AT498">
        <v>1416556.693</v>
      </c>
      <c r="AU498">
        <v>1479557.513</v>
      </c>
      <c r="AV498">
        <v>1541460.639</v>
      </c>
    </row>
    <row r="499" spans="1:48" x14ac:dyDescent="0.25">
      <c r="A499" s="29" t="s">
        <v>696</v>
      </c>
      <c r="B499">
        <v>10783636.5742715</v>
      </c>
      <c r="C499">
        <v>10956771.347537501</v>
      </c>
      <c r="D499">
        <v>11150446.84</v>
      </c>
      <c r="E499">
        <v>11154234.699999999</v>
      </c>
      <c r="F499">
        <v>11097629.75</v>
      </c>
      <c r="G499">
        <v>10295881.9</v>
      </c>
      <c r="H499">
        <v>10628825.859999999</v>
      </c>
      <c r="I499">
        <v>10705959.27</v>
      </c>
      <c r="J499">
        <v>10463916.529999999</v>
      </c>
      <c r="K499">
        <v>10411166.93</v>
      </c>
      <c r="L499">
        <v>10413555.92</v>
      </c>
      <c r="M499">
        <v>10709979.699999999</v>
      </c>
      <c r="N499">
        <v>10787372.279999999</v>
      </c>
      <c r="O499">
        <v>10930564.41</v>
      </c>
      <c r="P499">
        <v>10879692.75</v>
      </c>
      <c r="Q499">
        <v>11073956.710000001</v>
      </c>
      <c r="R499">
        <v>11048054.08</v>
      </c>
      <c r="S499">
        <v>10922558.189999999</v>
      </c>
      <c r="T499">
        <v>10833142.449999999</v>
      </c>
      <c r="U499">
        <v>10759840.630000001</v>
      </c>
      <c r="V499">
        <v>10526859.27</v>
      </c>
      <c r="W499">
        <v>10213049.859999999</v>
      </c>
      <c r="X499">
        <v>9919351.5940000005</v>
      </c>
      <c r="Y499">
        <v>9684753.7789999899</v>
      </c>
      <c r="Z499">
        <v>9509641.4890000001</v>
      </c>
      <c r="AA499">
        <v>9362697.1099999994</v>
      </c>
      <c r="AB499">
        <v>9243297.0439999998</v>
      </c>
      <c r="AC499">
        <v>8824736.0810000002</v>
      </c>
      <c r="AD499">
        <v>8418808.0810000002</v>
      </c>
      <c r="AE499">
        <v>8004995.7649999997</v>
      </c>
      <c r="AF499">
        <v>7686592.4239999996</v>
      </c>
      <c r="AG499">
        <v>7351569.6179999998</v>
      </c>
      <c r="AH499">
        <v>6971996.9749999996</v>
      </c>
      <c r="AI499">
        <v>6563896.8679999998</v>
      </c>
      <c r="AJ499">
        <v>6114468.8880000003</v>
      </c>
      <c r="AK499">
        <v>5975530.551</v>
      </c>
      <c r="AL499">
        <v>5774825.1789999995</v>
      </c>
      <c r="AM499">
        <v>5340447.2709999997</v>
      </c>
      <c r="AN499">
        <v>4877087.8820000002</v>
      </c>
      <c r="AO499">
        <v>4378452.0829999996</v>
      </c>
      <c r="AP499">
        <v>3837310.8539999998</v>
      </c>
      <c r="AQ499">
        <v>3241133.2119999998</v>
      </c>
      <c r="AR499">
        <v>3272725.074</v>
      </c>
      <c r="AS499">
        <v>3297891.7420000001</v>
      </c>
      <c r="AT499">
        <v>3316728.3139999998</v>
      </c>
      <c r="AU499">
        <v>3328036.1910000001</v>
      </c>
      <c r="AV499">
        <v>3330765.6749999998</v>
      </c>
    </row>
    <row r="500" spans="1:48" x14ac:dyDescent="0.25">
      <c r="A500" s="29" t="s">
        <v>697</v>
      </c>
      <c r="B500">
        <v>584010.86634464201</v>
      </c>
      <c r="C500">
        <v>593387.34970747295</v>
      </c>
      <c r="D500">
        <v>603045.05370000005</v>
      </c>
      <c r="E500">
        <v>618919.22679999995</v>
      </c>
      <c r="F500">
        <v>586402.06900000002</v>
      </c>
      <c r="G500">
        <v>506936.94949999999</v>
      </c>
      <c r="H500">
        <v>525306.78469999996</v>
      </c>
      <c r="I500">
        <v>526573.75080000004</v>
      </c>
      <c r="J500">
        <v>484789.79220000003</v>
      </c>
      <c r="K500">
        <v>453255.72489999997</v>
      </c>
      <c r="L500">
        <v>444087.56050000002</v>
      </c>
      <c r="M500">
        <v>467216.29960000003</v>
      </c>
      <c r="N500">
        <v>445848.29369999998</v>
      </c>
      <c r="O500">
        <v>427930.42940000002</v>
      </c>
      <c r="P500">
        <v>397315.48810000002</v>
      </c>
      <c r="Q500">
        <v>368110.99530000001</v>
      </c>
      <c r="R500">
        <v>350763.83439999999</v>
      </c>
      <c r="S500">
        <v>350907.56170000002</v>
      </c>
      <c r="T500">
        <v>342386.70319999999</v>
      </c>
      <c r="U500">
        <v>339110.46840000001</v>
      </c>
      <c r="V500">
        <v>290047.81280000001</v>
      </c>
      <c r="W500">
        <v>247114.78640000001</v>
      </c>
      <c r="X500">
        <v>216877.4486</v>
      </c>
      <c r="Y500">
        <v>196758.71890000001</v>
      </c>
      <c r="Z500">
        <v>181688.353</v>
      </c>
      <c r="AA500">
        <v>169902.33040000001</v>
      </c>
      <c r="AB500">
        <v>160614.38829999999</v>
      </c>
      <c r="AC500">
        <v>152214.3486</v>
      </c>
      <c r="AD500">
        <v>145462.92180000001</v>
      </c>
      <c r="AE500">
        <v>138722.54259999999</v>
      </c>
      <c r="AF500">
        <v>133302.67069999999</v>
      </c>
      <c r="AG500">
        <v>127629.32339999999</v>
      </c>
      <c r="AH500">
        <v>121238.6684</v>
      </c>
      <c r="AI500">
        <v>114219.4868</v>
      </c>
      <c r="AJ500">
        <v>106401.75169999999</v>
      </c>
      <c r="AK500">
        <v>103096.68919999999</v>
      </c>
      <c r="AL500">
        <v>98637.230779999998</v>
      </c>
      <c r="AM500">
        <v>91452.617750000005</v>
      </c>
      <c r="AN500">
        <v>83621.315340000001</v>
      </c>
      <c r="AO500">
        <v>75099.871629999994</v>
      </c>
      <c r="AP500">
        <v>65831.953769999905</v>
      </c>
      <c r="AQ500">
        <v>55510.956870000002</v>
      </c>
      <c r="AR500">
        <v>55618.638469999998</v>
      </c>
      <c r="AS500">
        <v>55638.894959999998</v>
      </c>
      <c r="AT500">
        <v>55561.345849999998</v>
      </c>
      <c r="AU500">
        <v>55361.646099999998</v>
      </c>
      <c r="AV500">
        <v>55034.425139999999</v>
      </c>
    </row>
    <row r="501" spans="1:48" x14ac:dyDescent="0.25">
      <c r="A501" s="29" t="s">
        <v>542</v>
      </c>
      <c r="B501">
        <v>22712835.5539211</v>
      </c>
      <c r="C501">
        <v>23077497.475414101</v>
      </c>
      <c r="D501">
        <v>23460129.43</v>
      </c>
      <c r="E501">
        <v>23541328.149999999</v>
      </c>
      <c r="F501">
        <v>19976547.350000001</v>
      </c>
      <c r="G501">
        <v>16627636.130000001</v>
      </c>
      <c r="H501">
        <v>17076817.620000001</v>
      </c>
      <c r="I501">
        <v>16670787.130000001</v>
      </c>
      <c r="J501">
        <v>15792585.32</v>
      </c>
      <c r="K501">
        <v>16440934.630000001</v>
      </c>
      <c r="L501">
        <v>16799529.079999998</v>
      </c>
      <c r="M501">
        <v>17133870.18</v>
      </c>
      <c r="N501">
        <v>14356825.449999999</v>
      </c>
      <c r="O501">
        <v>13043455.630000001</v>
      </c>
      <c r="P501">
        <v>11931226.73</v>
      </c>
      <c r="Q501">
        <v>11000851.210000001</v>
      </c>
      <c r="R501">
        <v>10340938.42</v>
      </c>
      <c r="S501">
        <v>10512109.109999999</v>
      </c>
      <c r="T501">
        <v>10340365.17</v>
      </c>
      <c r="U501">
        <v>10330664.210000001</v>
      </c>
      <c r="V501">
        <v>9546052.2469999995</v>
      </c>
      <c r="W501">
        <v>8652768.5510000009</v>
      </c>
      <c r="X501">
        <v>8047085.3890000004</v>
      </c>
      <c r="Y501">
        <v>7647987.9979999997</v>
      </c>
      <c r="Z501">
        <v>7332836.4539999999</v>
      </c>
      <c r="AA501">
        <v>7070534.4709999999</v>
      </c>
      <c r="AB501">
        <v>6860678.9119999995</v>
      </c>
      <c r="AC501">
        <v>6819166.2139999997</v>
      </c>
      <c r="AD501">
        <v>6827352.3459999999</v>
      </c>
      <c r="AE501">
        <v>6845381.0990000004</v>
      </c>
      <c r="AF501">
        <v>6882356.9139999999</v>
      </c>
      <c r="AG501">
        <v>6922623.9400000004</v>
      </c>
      <c r="AH501">
        <v>6971930.5690000001</v>
      </c>
      <c r="AI501">
        <v>7024563.9460000005</v>
      </c>
      <c r="AJ501">
        <v>7080177.5539999995</v>
      </c>
      <c r="AK501">
        <v>7179376.5820000004</v>
      </c>
      <c r="AL501">
        <v>7277255.3269999996</v>
      </c>
      <c r="AM501">
        <v>7304404.7079999996</v>
      </c>
      <c r="AN501">
        <v>7321253.9249999998</v>
      </c>
      <c r="AO501">
        <v>7330521.1299999999</v>
      </c>
      <c r="AP501">
        <v>7336553.4649999999</v>
      </c>
      <c r="AQ501">
        <v>7328246.676</v>
      </c>
      <c r="AR501">
        <v>7372963.7410000004</v>
      </c>
      <c r="AS501">
        <v>7419934.1370000001</v>
      </c>
      <c r="AT501">
        <v>7464808.8360000001</v>
      </c>
      <c r="AU501">
        <v>7507262</v>
      </c>
      <c r="AV501">
        <v>7548813.165</v>
      </c>
    </row>
    <row r="502" spans="1:48" x14ac:dyDescent="0.25">
      <c r="A502" s="29" t="s">
        <v>543</v>
      </c>
      <c r="B502">
        <v>611949.61832884501</v>
      </c>
      <c r="C502">
        <v>621774.66739182698</v>
      </c>
      <c r="D502">
        <v>631757.4608</v>
      </c>
      <c r="E502">
        <v>620001.66440000001</v>
      </c>
      <c r="F502">
        <v>558119.06279999996</v>
      </c>
      <c r="G502">
        <v>469065.87079999998</v>
      </c>
      <c r="H502">
        <v>503589.96110000001</v>
      </c>
      <c r="I502">
        <v>487694.12280000001</v>
      </c>
      <c r="J502">
        <v>440256.49040000001</v>
      </c>
      <c r="K502">
        <v>418283.989</v>
      </c>
      <c r="L502">
        <v>417216.86099999998</v>
      </c>
      <c r="M502">
        <v>418266.99599999998</v>
      </c>
      <c r="N502">
        <v>387389.78129999997</v>
      </c>
      <c r="O502">
        <v>374329.95260000002</v>
      </c>
      <c r="P502">
        <v>333017.3725</v>
      </c>
      <c r="Q502">
        <v>306797.23759999999</v>
      </c>
      <c r="R502">
        <v>295617.19079999998</v>
      </c>
      <c r="S502">
        <v>298174.29989999998</v>
      </c>
      <c r="T502">
        <v>286751.38569999998</v>
      </c>
      <c r="U502">
        <v>282720.4633</v>
      </c>
      <c r="V502">
        <v>219283.5208</v>
      </c>
      <c r="W502">
        <v>167479.04810000001</v>
      </c>
      <c r="X502">
        <v>129710.5802</v>
      </c>
      <c r="Y502">
        <v>106220.8187</v>
      </c>
      <c r="Z502">
        <v>89823.686700000006</v>
      </c>
      <c r="AA502">
        <v>77935.562380000003</v>
      </c>
      <c r="AB502">
        <v>69059.088770000002</v>
      </c>
      <c r="AC502">
        <v>61298.524100000002</v>
      </c>
      <c r="AD502">
        <v>55257.908609999999</v>
      </c>
      <c r="AE502">
        <v>49461.625070000002</v>
      </c>
      <c r="AF502">
        <v>46638.655630000001</v>
      </c>
      <c r="AG502">
        <v>43791.589599999999</v>
      </c>
      <c r="AH502">
        <v>40777.523309999997</v>
      </c>
      <c r="AI502">
        <v>37740.735489999999</v>
      </c>
      <c r="AJ502">
        <v>34650.410949999998</v>
      </c>
      <c r="AK502">
        <v>41430.057670000002</v>
      </c>
      <c r="AL502">
        <v>48241.460120000003</v>
      </c>
      <c r="AM502">
        <v>42436.405980000003</v>
      </c>
      <c r="AN502">
        <v>36483.290560000001</v>
      </c>
      <c r="AO502">
        <v>30336.37556</v>
      </c>
      <c r="AP502">
        <v>24029.139800000001</v>
      </c>
      <c r="AQ502">
        <v>17516.74077</v>
      </c>
      <c r="AR502">
        <v>20882.07876</v>
      </c>
      <c r="AS502">
        <v>24291.544160000001</v>
      </c>
      <c r="AT502">
        <v>27751.974050000001</v>
      </c>
      <c r="AU502">
        <v>31263.703699999998</v>
      </c>
      <c r="AV502">
        <v>34837.261780000001</v>
      </c>
    </row>
    <row r="503" spans="1:48" x14ac:dyDescent="0.25">
      <c r="A503" s="29" t="s">
        <v>544</v>
      </c>
      <c r="B503">
        <v>18604230.451297902</v>
      </c>
      <c r="C503">
        <v>18902927.3889024</v>
      </c>
      <c r="D503">
        <v>19209702.579999998</v>
      </c>
      <c r="E503">
        <v>19518136.460000001</v>
      </c>
      <c r="F503">
        <v>18322422</v>
      </c>
      <c r="G503">
        <v>16854372.719999999</v>
      </c>
      <c r="H503">
        <v>16985114.949999999</v>
      </c>
      <c r="I503">
        <v>16543292.359999999</v>
      </c>
      <c r="J503">
        <v>15649449.41</v>
      </c>
      <c r="K503">
        <v>15318580.67</v>
      </c>
      <c r="L503">
        <v>15361434.960000001</v>
      </c>
      <c r="M503">
        <v>15733253.960000001</v>
      </c>
      <c r="N503">
        <v>14946270.98</v>
      </c>
      <c r="O503">
        <v>14158815.68</v>
      </c>
      <c r="P503">
        <v>13142634.310000001</v>
      </c>
      <c r="Q503">
        <v>12845870.199999999</v>
      </c>
      <c r="R503">
        <v>12500081.189999999</v>
      </c>
      <c r="S503">
        <v>12640105.050000001</v>
      </c>
      <c r="T503">
        <v>12411566.65</v>
      </c>
      <c r="U503">
        <v>12358041.15</v>
      </c>
      <c r="V503">
        <v>10522536.779999999</v>
      </c>
      <c r="W503">
        <v>8810857.7970000003</v>
      </c>
      <c r="X503">
        <v>7469425.6809999999</v>
      </c>
      <c r="Y503">
        <v>6509556.4639999997</v>
      </c>
      <c r="Z503">
        <v>5751263.324</v>
      </c>
      <c r="AA503">
        <v>5130147.8109999998</v>
      </c>
      <c r="AB503">
        <v>4615486.45</v>
      </c>
      <c r="AC503">
        <v>4358388.47</v>
      </c>
      <c r="AD503">
        <v>4165915.8650000002</v>
      </c>
      <c r="AE503">
        <v>3977888.341</v>
      </c>
      <c r="AF503">
        <v>3861433.5079999999</v>
      </c>
      <c r="AG503">
        <v>3733171.9739999999</v>
      </c>
      <c r="AH503">
        <v>3589001.6460000002</v>
      </c>
      <c r="AI503">
        <v>3431060.429</v>
      </c>
      <c r="AJ503">
        <v>3253612.2769999998</v>
      </c>
      <c r="AK503">
        <v>3320010.1320000002</v>
      </c>
      <c r="AL503">
        <v>3361453.3020000001</v>
      </c>
      <c r="AM503">
        <v>3152889.95</v>
      </c>
      <c r="AN503">
        <v>2924363.0929999999</v>
      </c>
      <c r="AO503">
        <v>2675406.8859999999</v>
      </c>
      <c r="AP503">
        <v>2404538.182</v>
      </c>
      <c r="AQ503">
        <v>2103057.4240000001</v>
      </c>
      <c r="AR503">
        <v>2177862.969</v>
      </c>
      <c r="AS503">
        <v>2252315.64</v>
      </c>
      <c r="AT503">
        <v>2325486.5789999999</v>
      </c>
      <c r="AU503">
        <v>2396830.7519999999</v>
      </c>
      <c r="AV503">
        <v>2466162.1690000002</v>
      </c>
    </row>
    <row r="504" spans="1:48" x14ac:dyDescent="0.25">
      <c r="A504" s="29" t="s">
        <v>545</v>
      </c>
      <c r="B504">
        <v>583438.22926562198</v>
      </c>
      <c r="C504">
        <v>592805.51875492395</v>
      </c>
      <c r="D504">
        <v>602323.20449999999</v>
      </c>
      <c r="E504">
        <v>629485.13529999997</v>
      </c>
      <c r="F504">
        <v>616172.81830000004</v>
      </c>
      <c r="G504">
        <v>535443.15020000003</v>
      </c>
      <c r="H504">
        <v>534231.10789999994</v>
      </c>
      <c r="I504">
        <v>544716.26549999998</v>
      </c>
      <c r="J504">
        <v>520825.67910000001</v>
      </c>
      <c r="K504">
        <v>505294.18530000001</v>
      </c>
      <c r="L504">
        <v>470070.69959999999</v>
      </c>
      <c r="M504">
        <v>429817.42290000001</v>
      </c>
      <c r="N504">
        <v>414978.70799999998</v>
      </c>
      <c r="O504">
        <v>414630.50719999999</v>
      </c>
      <c r="P504">
        <v>399385.97090000001</v>
      </c>
      <c r="Q504">
        <v>399866.17790000001</v>
      </c>
      <c r="R504">
        <v>398559.72039999999</v>
      </c>
      <c r="S504">
        <v>402325.4105</v>
      </c>
      <c r="T504">
        <v>390296.12150000001</v>
      </c>
      <c r="U504">
        <v>391686.8173</v>
      </c>
      <c r="V504">
        <v>396676.77610000002</v>
      </c>
      <c r="W504">
        <v>394556.35739999998</v>
      </c>
      <c r="X504">
        <v>379223.05229999998</v>
      </c>
      <c r="Y504">
        <v>366264.92259999999</v>
      </c>
      <c r="Z504">
        <v>351883.5208</v>
      </c>
      <c r="AA504">
        <v>336046.26630000002</v>
      </c>
      <c r="AB504">
        <v>320990.6102</v>
      </c>
      <c r="AC504">
        <v>296394.17790000001</v>
      </c>
      <c r="AD504">
        <v>268417.78529999999</v>
      </c>
      <c r="AE504">
        <v>239641.41010000001</v>
      </c>
      <c r="AF504">
        <v>223367.96549999999</v>
      </c>
      <c r="AG504">
        <v>207606.96770000001</v>
      </c>
      <c r="AH504">
        <v>191532.291</v>
      </c>
      <c r="AI504">
        <v>174869.6047</v>
      </c>
      <c r="AJ504">
        <v>158484.6612</v>
      </c>
      <c r="AK504">
        <v>183449.48329999999</v>
      </c>
      <c r="AL504">
        <v>206628.0865</v>
      </c>
      <c r="AM504">
        <v>182136.4614</v>
      </c>
      <c r="AN504">
        <v>156310.77160000001</v>
      </c>
      <c r="AO504">
        <v>129738.4577</v>
      </c>
      <c r="AP504">
        <v>102666.8006</v>
      </c>
      <c r="AQ504">
        <v>74541.153900000005</v>
      </c>
      <c r="AR504">
        <v>86807.032550000004</v>
      </c>
      <c r="AS504">
        <v>99154.788159999996</v>
      </c>
      <c r="AT504">
        <v>111297.7619</v>
      </c>
      <c r="AU504">
        <v>123248.7577</v>
      </c>
      <c r="AV504">
        <v>135463.63200000001</v>
      </c>
    </row>
    <row r="505" spans="1:48" x14ac:dyDescent="0.25">
      <c r="A505" s="29" t="s">
        <v>546</v>
      </c>
      <c r="B505">
        <v>640997.091904014</v>
      </c>
      <c r="C505">
        <v>651288.50755091803</v>
      </c>
      <c r="D505">
        <v>661996.35600000003</v>
      </c>
      <c r="E505">
        <v>673877.24710000004</v>
      </c>
      <c r="F505">
        <v>633142.1004</v>
      </c>
      <c r="G505">
        <v>620838.0625</v>
      </c>
      <c r="H505">
        <v>628735.12269999995</v>
      </c>
      <c r="I505">
        <v>602888.30660000001</v>
      </c>
      <c r="J505">
        <v>567186.20689999999</v>
      </c>
      <c r="K505">
        <v>571130.90709999995</v>
      </c>
      <c r="L505">
        <v>580377.77850000001</v>
      </c>
      <c r="M505">
        <v>610269.73919999995</v>
      </c>
      <c r="N505">
        <v>645682.50179999997</v>
      </c>
      <c r="O505">
        <v>659351.93720000004</v>
      </c>
      <c r="P505">
        <v>614214.12600000005</v>
      </c>
      <c r="Q505">
        <v>631817.95620000002</v>
      </c>
      <c r="R505">
        <v>629661.08959999995</v>
      </c>
      <c r="S505">
        <v>627921.29489999998</v>
      </c>
      <c r="T505">
        <v>625831.46620000002</v>
      </c>
      <c r="U505">
        <v>623625.43980000005</v>
      </c>
      <c r="V505">
        <v>640369.12509999995</v>
      </c>
      <c r="W505">
        <v>649495.79579999996</v>
      </c>
      <c r="X505">
        <v>653080.10120000003</v>
      </c>
      <c r="Y505">
        <v>656673.43039999995</v>
      </c>
      <c r="Z505">
        <v>659262.92989999999</v>
      </c>
      <c r="AA505">
        <v>633383.91839999997</v>
      </c>
      <c r="AB505">
        <v>606161.64430000004</v>
      </c>
      <c r="AC505">
        <v>583566.89390000002</v>
      </c>
      <c r="AD505">
        <v>563156.06720000005</v>
      </c>
      <c r="AE505">
        <v>542320.94400000002</v>
      </c>
      <c r="AF505">
        <v>522572.47240000003</v>
      </c>
      <c r="AG505">
        <v>500673.61469999998</v>
      </c>
      <c r="AH505">
        <v>480369.85220000002</v>
      </c>
      <c r="AI505">
        <v>458809.12190000003</v>
      </c>
      <c r="AJ505">
        <v>433292.24300000002</v>
      </c>
      <c r="AK505">
        <v>408976.27860000002</v>
      </c>
      <c r="AL505">
        <v>379218.25750000001</v>
      </c>
      <c r="AM505">
        <v>356522.0209</v>
      </c>
      <c r="AN505">
        <v>330654.78629999998</v>
      </c>
      <c r="AO505">
        <v>302364.2426</v>
      </c>
      <c r="AP505">
        <v>271307.1937</v>
      </c>
      <c r="AQ505">
        <v>236276.4167</v>
      </c>
      <c r="AR505">
        <v>230237.44409999999</v>
      </c>
      <c r="AS505">
        <v>223414.92910000001</v>
      </c>
      <c r="AT505">
        <v>216117.37359999999</v>
      </c>
      <c r="AU505">
        <v>208287.90429999999</v>
      </c>
      <c r="AV505">
        <v>199811.03339999999</v>
      </c>
    </row>
    <row r="506" spans="1:48" x14ac:dyDescent="0.25">
      <c r="A506" s="29" t="s">
        <v>547</v>
      </c>
      <c r="B506">
        <v>2194958.1052306499</v>
      </c>
      <c r="C506">
        <v>2230198.86758945</v>
      </c>
      <c r="D506">
        <v>2254498.4339999999</v>
      </c>
      <c r="E506">
        <v>2243121.7250000001</v>
      </c>
      <c r="F506">
        <v>2234430.9369999999</v>
      </c>
      <c r="G506">
        <v>2230677.4849999999</v>
      </c>
      <c r="H506">
        <v>2237601.5520000001</v>
      </c>
      <c r="I506">
        <v>2251880.9739999999</v>
      </c>
      <c r="J506">
        <v>2253935.1239999998</v>
      </c>
      <c r="K506">
        <v>2252337.4339999999</v>
      </c>
      <c r="L506">
        <v>2267111.8969999999</v>
      </c>
      <c r="M506">
        <v>2246053.6290000002</v>
      </c>
      <c r="N506">
        <v>2273916.1060000001</v>
      </c>
      <c r="O506">
        <v>2296402.9980000001</v>
      </c>
      <c r="P506">
        <v>2325321.6329999999</v>
      </c>
      <c r="Q506">
        <v>2354858.64</v>
      </c>
      <c r="R506">
        <v>2337997.4219999998</v>
      </c>
      <c r="S506">
        <v>2305092.821</v>
      </c>
      <c r="T506">
        <v>2293551.2590000001</v>
      </c>
      <c r="U506">
        <v>2271657.8859999999</v>
      </c>
      <c r="V506">
        <v>2269855.432</v>
      </c>
      <c r="W506">
        <v>2241334.4040000001</v>
      </c>
      <c r="X506">
        <v>2161699.682</v>
      </c>
      <c r="Y506">
        <v>2091415.3060000001</v>
      </c>
      <c r="Z506">
        <v>2024987.1850000001</v>
      </c>
      <c r="AA506">
        <v>1959203.423</v>
      </c>
      <c r="AB506">
        <v>1892385.02</v>
      </c>
      <c r="AC506">
        <v>1745352.003</v>
      </c>
      <c r="AD506">
        <v>1600283.094</v>
      </c>
      <c r="AE506">
        <v>1456071.105</v>
      </c>
      <c r="AF506">
        <v>1321734.567</v>
      </c>
      <c r="AG506">
        <v>1189538.2620000001</v>
      </c>
      <c r="AH506">
        <v>1051213.656</v>
      </c>
      <c r="AI506">
        <v>916216.60860000004</v>
      </c>
      <c r="AJ506">
        <v>784282.52130000002</v>
      </c>
      <c r="AK506">
        <v>683990.64320000005</v>
      </c>
      <c r="AL506">
        <v>588173.93189999997</v>
      </c>
      <c r="AM506">
        <v>502970.89110000001</v>
      </c>
      <c r="AN506">
        <v>420429.68430000002</v>
      </c>
      <c r="AO506">
        <v>341237.2464</v>
      </c>
      <c r="AP506">
        <v>265862.13439999998</v>
      </c>
      <c r="AQ506">
        <v>195070.05439999999</v>
      </c>
      <c r="AR506">
        <v>180927.02230000001</v>
      </c>
      <c r="AS506">
        <v>168511.902</v>
      </c>
      <c r="AT506">
        <v>157944.08290000001</v>
      </c>
      <c r="AU506">
        <v>149249.5545</v>
      </c>
      <c r="AV506">
        <v>142288.9382</v>
      </c>
    </row>
    <row r="507" spans="1:48" x14ac:dyDescent="0.25">
      <c r="A507" s="29" t="s">
        <v>548</v>
      </c>
      <c r="B507">
        <v>48301536.741083004</v>
      </c>
      <c r="C507">
        <v>49077033.537035801</v>
      </c>
      <c r="D507">
        <v>49926423.079999998</v>
      </c>
      <c r="E507">
        <v>49626712.369999997</v>
      </c>
      <c r="F507">
        <v>48651633.020000003</v>
      </c>
      <c r="G507">
        <v>46896151.359999999</v>
      </c>
      <c r="H507">
        <v>46508699.189999998</v>
      </c>
      <c r="I507">
        <v>46212426.829999998</v>
      </c>
      <c r="J507">
        <v>45630500.659999996</v>
      </c>
      <c r="K507">
        <v>44778052.340000004</v>
      </c>
      <c r="L507">
        <v>44307563.149999999</v>
      </c>
      <c r="M507">
        <v>43776629.68</v>
      </c>
      <c r="N507">
        <v>43728333.890000001</v>
      </c>
      <c r="O507">
        <v>43892480.229999997</v>
      </c>
      <c r="P507">
        <v>43291044.600000001</v>
      </c>
      <c r="Q507">
        <v>42707226.939999998</v>
      </c>
      <c r="R507">
        <v>42129922.359999999</v>
      </c>
      <c r="S507">
        <v>43012759.049999997</v>
      </c>
      <c r="T507">
        <v>43056973.380000003</v>
      </c>
      <c r="U507">
        <v>43332048.890000001</v>
      </c>
      <c r="V507">
        <v>42964309.240000002</v>
      </c>
      <c r="W507">
        <v>42289031.829999998</v>
      </c>
      <c r="X507">
        <v>41169382.119999997</v>
      </c>
      <c r="Y507">
        <v>40246671.409999996</v>
      </c>
      <c r="Z507">
        <v>39308961.170000002</v>
      </c>
      <c r="AA507">
        <v>38245003.100000001</v>
      </c>
      <c r="AB507">
        <v>37163579.219999999</v>
      </c>
      <c r="AC507">
        <v>34780694.479999997</v>
      </c>
      <c r="AD507">
        <v>32368811.800000001</v>
      </c>
      <c r="AE507">
        <v>29945722.149999999</v>
      </c>
      <c r="AF507">
        <v>27557832.73</v>
      </c>
      <c r="AG507">
        <v>25194135.91</v>
      </c>
      <c r="AH507">
        <v>22553151.489999998</v>
      </c>
      <c r="AI507">
        <v>19925015.510000002</v>
      </c>
      <c r="AJ507">
        <v>17272470.649999999</v>
      </c>
      <c r="AK507">
        <v>14897787.49</v>
      </c>
      <c r="AL507">
        <v>12529067.57</v>
      </c>
      <c r="AM507">
        <v>11135066.779999999</v>
      </c>
      <c r="AN507">
        <v>9704735.1449999996</v>
      </c>
      <c r="AO507">
        <v>8281391.9730000002</v>
      </c>
      <c r="AP507">
        <v>6876229.0980000002</v>
      </c>
      <c r="AQ507">
        <v>5473258.9929999998</v>
      </c>
      <c r="AR507">
        <v>5167504.1100000003</v>
      </c>
      <c r="AS507">
        <v>4871786.7240000004</v>
      </c>
      <c r="AT507">
        <v>4582371.8820000002</v>
      </c>
      <c r="AU507">
        <v>4298089.4539999999</v>
      </c>
      <c r="AV507">
        <v>4018738.003</v>
      </c>
    </row>
    <row r="508" spans="1:48" x14ac:dyDescent="0.25">
      <c r="A508" s="29" t="s">
        <v>549</v>
      </c>
      <c r="B508">
        <v>9397840.0105028208</v>
      </c>
      <c r="C508">
        <v>9548725.3716889191</v>
      </c>
      <c r="D508">
        <v>9705874.77999999</v>
      </c>
      <c r="E508">
        <v>11067732.77</v>
      </c>
      <c r="F508">
        <v>9332572.6689999998</v>
      </c>
      <c r="G508">
        <v>6715739.8890000004</v>
      </c>
      <c r="H508">
        <v>7967040.6969999997</v>
      </c>
      <c r="I508">
        <v>6274870.017</v>
      </c>
      <c r="J508">
        <v>7272420.5650000004</v>
      </c>
      <c r="K508">
        <v>6525298.8949999996</v>
      </c>
      <c r="L508">
        <v>6537556.6660000002</v>
      </c>
      <c r="M508">
        <v>6700608.301</v>
      </c>
      <c r="N508">
        <v>6108126.2309999997</v>
      </c>
      <c r="O508">
        <v>6467436.9500000002</v>
      </c>
      <c r="P508">
        <v>6352723.9079999998</v>
      </c>
      <c r="Q508">
        <v>6464571.8109999998</v>
      </c>
      <c r="R508">
        <v>6452879.8279999997</v>
      </c>
      <c r="S508">
        <v>6356766.4129999997</v>
      </c>
      <c r="T508">
        <v>6387002.9939999999</v>
      </c>
      <c r="U508">
        <v>6425441.3279999997</v>
      </c>
      <c r="V508">
        <v>6393765.6880000001</v>
      </c>
      <c r="W508">
        <v>6324123.6030000001</v>
      </c>
      <c r="X508">
        <v>6292681.9009999996</v>
      </c>
      <c r="Y508">
        <v>6270457.7340000002</v>
      </c>
      <c r="Z508">
        <v>6244559.9720000001</v>
      </c>
      <c r="AA508">
        <v>6044926.7039999999</v>
      </c>
      <c r="AB508">
        <v>5824718.4840000002</v>
      </c>
      <c r="AC508">
        <v>5611320.1720000003</v>
      </c>
      <c r="AD508">
        <v>5399901.8569999998</v>
      </c>
      <c r="AE508">
        <v>5185773.7719999999</v>
      </c>
      <c r="AF508">
        <v>4968720.6579999998</v>
      </c>
      <c r="AG508">
        <v>4745884.977</v>
      </c>
      <c r="AH508">
        <v>4525240.1840000004</v>
      </c>
      <c r="AI508">
        <v>4288043.7910000002</v>
      </c>
      <c r="AJ508">
        <v>4021497.838</v>
      </c>
      <c r="AK508">
        <v>3735704.8250000002</v>
      </c>
      <c r="AL508">
        <v>3403210.8960000002</v>
      </c>
      <c r="AM508">
        <v>3218377.93</v>
      </c>
      <c r="AN508">
        <v>3001022.6170000001</v>
      </c>
      <c r="AO508">
        <v>2756332.88</v>
      </c>
      <c r="AP508">
        <v>2481205.7030000002</v>
      </c>
      <c r="AQ508">
        <v>2165471.5109999999</v>
      </c>
      <c r="AR508">
        <v>2099381.6690000002</v>
      </c>
      <c r="AS508">
        <v>2029034.5859999999</v>
      </c>
      <c r="AT508">
        <v>1953263.0060000001</v>
      </c>
      <c r="AU508">
        <v>1871204.2379999999</v>
      </c>
      <c r="AV508">
        <v>1782077.9979999999</v>
      </c>
    </row>
    <row r="509" spans="1:48" x14ac:dyDescent="0.25">
      <c r="A509" s="29" t="s">
        <v>550</v>
      </c>
      <c r="B509">
        <v>2784044.1169573502</v>
      </c>
      <c r="C509">
        <v>2828742.8457796802</v>
      </c>
      <c r="D509">
        <v>2875233.8760000002</v>
      </c>
      <c r="E509">
        <v>2985549.264</v>
      </c>
      <c r="F509">
        <v>2966163.4449999998</v>
      </c>
      <c r="G509">
        <v>2432524.2039999999</v>
      </c>
      <c r="H509">
        <v>2459650.4360000002</v>
      </c>
      <c r="I509">
        <v>2570671.003</v>
      </c>
      <c r="J509">
        <v>2509999.6880000001</v>
      </c>
      <c r="K509">
        <v>2439224.31</v>
      </c>
      <c r="L509">
        <v>2434943.6329999999</v>
      </c>
      <c r="M509">
        <v>2565456.6120000002</v>
      </c>
      <c r="N509">
        <v>2560456.6549999998</v>
      </c>
      <c r="O509">
        <v>2554990.182</v>
      </c>
      <c r="P509">
        <v>2632826.9360000002</v>
      </c>
      <c r="Q509">
        <v>2665811.7719999999</v>
      </c>
      <c r="R509">
        <v>2627416.9479999999</v>
      </c>
      <c r="S509">
        <v>2580039.4730000002</v>
      </c>
      <c r="T509">
        <v>2551570.6490000002</v>
      </c>
      <c r="U509">
        <v>2508647.6150000002</v>
      </c>
      <c r="V509">
        <v>2461502.7940000002</v>
      </c>
      <c r="W509">
        <v>2395696.7510000002</v>
      </c>
      <c r="X509">
        <v>2356622.5299999998</v>
      </c>
      <c r="Y509">
        <v>2324073.9169999999</v>
      </c>
      <c r="Z509">
        <v>2296425.5060000001</v>
      </c>
      <c r="AA509">
        <v>2271428.0580000002</v>
      </c>
      <c r="AB509">
        <v>2245729.2850000001</v>
      </c>
      <c r="AC509">
        <v>2173169.7429999998</v>
      </c>
      <c r="AD509">
        <v>2096668.284</v>
      </c>
      <c r="AE509">
        <v>2015127.254</v>
      </c>
      <c r="AF509">
        <v>1929602.1159999999</v>
      </c>
      <c r="AG509">
        <v>1838878.3389999999</v>
      </c>
      <c r="AH509">
        <v>1738175.2679999999</v>
      </c>
      <c r="AI509">
        <v>1629265.541</v>
      </c>
      <c r="AJ509">
        <v>1507885.3319999999</v>
      </c>
      <c r="AK509">
        <v>1382318.608</v>
      </c>
      <c r="AL509">
        <v>1239263.6569999999</v>
      </c>
      <c r="AM509">
        <v>1157084.236</v>
      </c>
      <c r="AN509">
        <v>1067022.8259999999</v>
      </c>
      <c r="AO509">
        <v>969173.50139999995</v>
      </c>
      <c r="AP509">
        <v>861775.13580000005</v>
      </c>
      <c r="AQ509">
        <v>741397.30819999997</v>
      </c>
      <c r="AR509">
        <v>711725.73120000004</v>
      </c>
      <c r="AS509">
        <v>680948.8639</v>
      </c>
      <c r="AT509">
        <v>649048.66720000003</v>
      </c>
      <c r="AU509">
        <v>615771.32830000005</v>
      </c>
      <c r="AV509">
        <v>580678.06949999998</v>
      </c>
    </row>
    <row r="510" spans="1:48" x14ac:dyDescent="0.25">
      <c r="A510" s="29" t="s">
        <v>86</v>
      </c>
      <c r="B510">
        <v>20640520.667746101</v>
      </c>
      <c r="C510">
        <v>20971910.903432399</v>
      </c>
      <c r="D510">
        <v>21313932.760000002</v>
      </c>
      <c r="E510">
        <v>22206969.969999999</v>
      </c>
      <c r="F510">
        <v>21946561.140000001</v>
      </c>
      <c r="G510">
        <v>21680617.129999999</v>
      </c>
      <c r="H510">
        <v>22244065.359999999</v>
      </c>
      <c r="I510">
        <v>22089158.989999998</v>
      </c>
      <c r="J510">
        <v>21448170.710000001</v>
      </c>
      <c r="K510">
        <v>21467673.260000002</v>
      </c>
      <c r="L510">
        <v>22211889.760000002</v>
      </c>
      <c r="M510">
        <v>23793445.989999998</v>
      </c>
      <c r="N510">
        <v>23724534.75</v>
      </c>
      <c r="O510">
        <v>22820726.300000001</v>
      </c>
      <c r="P510">
        <v>21088588.43</v>
      </c>
      <c r="Q510">
        <v>19827775.02</v>
      </c>
      <c r="R510">
        <v>18787404.379999999</v>
      </c>
      <c r="S510">
        <v>18229321.469999999</v>
      </c>
      <c r="T510">
        <v>17715656.809999999</v>
      </c>
      <c r="U510">
        <v>17208679.82</v>
      </c>
      <c r="V510">
        <v>17907876</v>
      </c>
      <c r="W510">
        <v>18404027.800000001</v>
      </c>
      <c r="X510">
        <v>18280598.07</v>
      </c>
      <c r="Y510">
        <v>17913506.850000001</v>
      </c>
      <c r="Z510">
        <v>17328118.289999999</v>
      </c>
      <c r="AA510">
        <v>16367831.5</v>
      </c>
      <c r="AB510">
        <v>15311732.630000001</v>
      </c>
      <c r="AC510">
        <v>13867909.279999999</v>
      </c>
      <c r="AD510">
        <v>12435970.99</v>
      </c>
      <c r="AE510">
        <v>11057835.16</v>
      </c>
      <c r="AF510">
        <v>10177625.810000001</v>
      </c>
      <c r="AG510">
        <v>9325349.3289999999</v>
      </c>
      <c r="AH510">
        <v>8480360.8460000008</v>
      </c>
      <c r="AI510">
        <v>7659982.5549999997</v>
      </c>
      <c r="AJ510">
        <v>6855590.0789999999</v>
      </c>
      <c r="AK510">
        <v>7287008.6189999999</v>
      </c>
      <c r="AL510">
        <v>7608164.6100000003</v>
      </c>
      <c r="AM510">
        <v>6582462.7879999997</v>
      </c>
      <c r="AN510">
        <v>5598218.074</v>
      </c>
      <c r="AO510">
        <v>4643474.9110000003</v>
      </c>
      <c r="AP510">
        <v>3713633.4249999998</v>
      </c>
      <c r="AQ510">
        <v>2800021.6069999998</v>
      </c>
      <c r="AR510">
        <v>2994140.4730000002</v>
      </c>
      <c r="AS510">
        <v>3159782.1159999999</v>
      </c>
      <c r="AT510">
        <v>3300873.443</v>
      </c>
      <c r="AU510">
        <v>3419025.605</v>
      </c>
      <c r="AV510">
        <v>3515820.6439999999</v>
      </c>
    </row>
    <row r="511" spans="1:48" x14ac:dyDescent="0.25">
      <c r="A511" s="29" t="s">
        <v>141</v>
      </c>
      <c r="B511">
        <v>5733144.4507061103</v>
      </c>
      <c r="C511">
        <v>5825191.9393003099</v>
      </c>
      <c r="D511">
        <v>5919233.7230000002</v>
      </c>
      <c r="E511">
        <v>6053525.1919999998</v>
      </c>
      <c r="F511">
        <v>6003086.5609999998</v>
      </c>
      <c r="G511">
        <v>6290808.0010000002</v>
      </c>
      <c r="H511">
        <v>6414227.949</v>
      </c>
      <c r="I511">
        <v>6373952.7079999996</v>
      </c>
      <c r="J511">
        <v>6246017.4680000003</v>
      </c>
      <c r="K511">
        <v>6309818.9730000002</v>
      </c>
      <c r="L511">
        <v>6515336.1459999997</v>
      </c>
      <c r="M511">
        <v>6967670.0779999997</v>
      </c>
      <c r="N511">
        <v>7036455.1500000004</v>
      </c>
      <c r="O511">
        <v>6747901.3279999997</v>
      </c>
      <c r="P511">
        <v>6121807.7560000001</v>
      </c>
      <c r="Q511">
        <v>5688631.3710000003</v>
      </c>
      <c r="R511">
        <v>5357163.9160000002</v>
      </c>
      <c r="S511">
        <v>5121868.1830000002</v>
      </c>
      <c r="T511">
        <v>4905286.8159999996</v>
      </c>
      <c r="U511">
        <v>4704771.9970000004</v>
      </c>
      <c r="V511">
        <v>5015786.88</v>
      </c>
      <c r="W511">
        <v>5189003.9819999998</v>
      </c>
      <c r="X511">
        <v>5123541.4950000001</v>
      </c>
      <c r="Y511">
        <v>4979584.42</v>
      </c>
      <c r="Z511">
        <v>4773546.7719999999</v>
      </c>
      <c r="AA511">
        <v>4468832.57</v>
      </c>
      <c r="AB511">
        <v>4144683.432</v>
      </c>
      <c r="AC511">
        <v>3701758.787</v>
      </c>
      <c r="AD511">
        <v>3267600.8429999999</v>
      </c>
      <c r="AE511">
        <v>2851903.088</v>
      </c>
      <c r="AF511">
        <v>2603735.7450000001</v>
      </c>
      <c r="AG511">
        <v>2365895.0120000001</v>
      </c>
      <c r="AH511">
        <v>2133728.2280000001</v>
      </c>
      <c r="AI511">
        <v>1912070.0249999999</v>
      </c>
      <c r="AJ511">
        <v>1698884.2039999999</v>
      </c>
      <c r="AK511">
        <v>1910311.4439999999</v>
      </c>
      <c r="AL511">
        <v>2095350.845</v>
      </c>
      <c r="AM511">
        <v>1784757.3540000001</v>
      </c>
      <c r="AN511">
        <v>1489293.159</v>
      </c>
      <c r="AO511">
        <v>1205787.9820000001</v>
      </c>
      <c r="AP511">
        <v>933343.45290000003</v>
      </c>
      <c r="AQ511">
        <v>670211.78330000001</v>
      </c>
      <c r="AR511">
        <v>754267.8175</v>
      </c>
      <c r="AS511">
        <v>830073.03650000005</v>
      </c>
      <c r="AT511">
        <v>898811.86049999995</v>
      </c>
      <c r="AU511">
        <v>960946.52789999999</v>
      </c>
      <c r="AV511">
        <v>1016963.072</v>
      </c>
    </row>
    <row r="512" spans="1:48" x14ac:dyDescent="0.25">
      <c r="A512" s="29" t="s">
        <v>541</v>
      </c>
      <c r="B512">
        <v>0</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row>
    <row r="513" spans="1:48" x14ac:dyDescent="0.25">
      <c r="A513" s="29" t="s">
        <v>551</v>
      </c>
      <c r="B513">
        <v>16278956.881142</v>
      </c>
      <c r="C513">
        <v>16540320.799446501</v>
      </c>
      <c r="D513">
        <v>16805881</v>
      </c>
      <c r="E513">
        <v>16644714.529999999</v>
      </c>
      <c r="F513">
        <v>15782545.49</v>
      </c>
      <c r="G513">
        <v>15119296.220000001</v>
      </c>
      <c r="H513">
        <v>14631404.92</v>
      </c>
      <c r="I513">
        <v>12812086.49</v>
      </c>
      <c r="J513">
        <v>11160297.35</v>
      </c>
      <c r="K513">
        <v>9788827.0260000005</v>
      </c>
      <c r="L513">
        <v>8747065.9790000003</v>
      </c>
      <c r="M513">
        <v>7888992.5710000005</v>
      </c>
      <c r="N513">
        <v>7142972.2410000004</v>
      </c>
      <c r="O513">
        <v>6413971.4309999999</v>
      </c>
      <c r="P513">
        <v>5655438.1679999996</v>
      </c>
      <c r="Q513">
        <v>5017903.2039999999</v>
      </c>
      <c r="R513">
        <v>4375954.7060000002</v>
      </c>
      <c r="S513">
        <v>5146532.858</v>
      </c>
      <c r="T513">
        <v>5853960.6459999997</v>
      </c>
      <c r="U513">
        <v>6511070.8289999999</v>
      </c>
      <c r="V513">
        <v>7243059.9759999998</v>
      </c>
      <c r="W513">
        <v>7869054.7039999999</v>
      </c>
      <c r="X513">
        <v>7635243.648</v>
      </c>
      <c r="Y513">
        <v>7413354.21</v>
      </c>
      <c r="Z513">
        <v>7190153.9649999999</v>
      </c>
      <c r="AA513">
        <v>6967146.1109999996</v>
      </c>
      <c r="AB513">
        <v>6736728.2350000003</v>
      </c>
      <c r="AC513">
        <v>6501134.1129999999</v>
      </c>
      <c r="AD513">
        <v>6249846.7340000002</v>
      </c>
      <c r="AE513">
        <v>5977861.7850000001</v>
      </c>
      <c r="AF513">
        <v>5763375.1339999996</v>
      </c>
      <c r="AG513">
        <v>5518349.9620000003</v>
      </c>
      <c r="AH513">
        <v>5365653.1550000003</v>
      </c>
      <c r="AI513">
        <v>5151709.0140000004</v>
      </c>
      <c r="AJ513">
        <v>4866593.8310000002</v>
      </c>
      <c r="AK513">
        <v>4756645.4689999996</v>
      </c>
      <c r="AL513">
        <v>4502088.3689999999</v>
      </c>
      <c r="AM513">
        <v>4431236.3650000002</v>
      </c>
      <c r="AN513">
        <v>4279046.3210000005</v>
      </c>
      <c r="AO513">
        <v>4047632.0619999999</v>
      </c>
      <c r="AP513">
        <v>3733028.176</v>
      </c>
      <c r="AQ513">
        <v>3316068.6889999998</v>
      </c>
      <c r="AR513">
        <v>2952304.85</v>
      </c>
      <c r="AS513">
        <v>2613684.4870000002</v>
      </c>
      <c r="AT513">
        <v>2298580.9029999999</v>
      </c>
      <c r="AU513">
        <v>2005305.0970000001</v>
      </c>
      <c r="AV513">
        <v>1732677.2039999999</v>
      </c>
    </row>
    <row r="514" spans="1:48" x14ac:dyDescent="0.25">
      <c r="A514" s="29" t="s">
        <v>552</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row>
    <row r="515" spans="1:48" x14ac:dyDescent="0.25">
      <c r="A515" s="29" t="s">
        <v>553</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row>
    <row r="516" spans="1:48" x14ac:dyDescent="0.25">
      <c r="A516" s="29" t="s">
        <v>554</v>
      </c>
      <c r="B516">
        <v>4315668.6239754204</v>
      </c>
      <c r="C516">
        <v>4384958.0796759203</v>
      </c>
      <c r="D516">
        <v>4455360</v>
      </c>
      <c r="E516">
        <v>4313273.7060000002</v>
      </c>
      <c r="F516">
        <v>4152618.2250000001</v>
      </c>
      <c r="G516">
        <v>3748394.8369999998</v>
      </c>
      <c r="H516">
        <v>3587154.1009999998</v>
      </c>
      <c r="I516">
        <v>3466166.591</v>
      </c>
      <c r="J516">
        <v>3310582.875</v>
      </c>
      <c r="K516">
        <v>3111602.5619999999</v>
      </c>
      <c r="L516">
        <v>2913992.7379999999</v>
      </c>
      <c r="M516">
        <v>2693856.2009999999</v>
      </c>
      <c r="N516">
        <v>2359694.2620000001</v>
      </c>
      <c r="O516">
        <v>2087315.6680000001</v>
      </c>
      <c r="P516">
        <v>1840596.2109999999</v>
      </c>
      <c r="Q516">
        <v>1541836.9040000001</v>
      </c>
      <c r="R516">
        <v>1234069.7250000001</v>
      </c>
      <c r="S516">
        <v>1538717.899</v>
      </c>
      <c r="T516">
        <v>1905269.6910000001</v>
      </c>
      <c r="U516">
        <v>2264667.0959999999</v>
      </c>
      <c r="V516">
        <v>1681527.81</v>
      </c>
      <c r="W516">
        <v>1020340.098</v>
      </c>
      <c r="X516">
        <v>748763.0808</v>
      </c>
      <c r="Y516">
        <v>514499.55940000003</v>
      </c>
      <c r="Z516">
        <v>293107.85389999999</v>
      </c>
      <c r="AA516">
        <v>246319.76730000001</v>
      </c>
      <c r="AB516">
        <v>213123.97760000001</v>
      </c>
      <c r="AC516">
        <v>201841.9798</v>
      </c>
      <c r="AD516">
        <v>192683.08670000001</v>
      </c>
      <c r="AE516">
        <v>183392.3229</v>
      </c>
      <c r="AF516">
        <v>167431.0048</v>
      </c>
      <c r="AG516">
        <v>151215.5031</v>
      </c>
      <c r="AH516">
        <v>117213.0993</v>
      </c>
      <c r="AI516">
        <v>84443.419980000006</v>
      </c>
      <c r="AJ516">
        <v>54785.507530000003</v>
      </c>
      <c r="AK516">
        <v>51531.995819999996</v>
      </c>
      <c r="AL516">
        <v>49098.829279999998</v>
      </c>
      <c r="AM516">
        <v>44826.323929999999</v>
      </c>
      <c r="AN516">
        <v>40010.804089999998</v>
      </c>
      <c r="AO516">
        <v>35076.21776</v>
      </c>
      <c r="AP516">
        <v>30052.488539999998</v>
      </c>
      <c r="AQ516">
        <v>24874.8122</v>
      </c>
      <c r="AR516">
        <v>23743.0239</v>
      </c>
      <c r="AS516">
        <v>22669.073649999998</v>
      </c>
      <c r="AT516">
        <v>21557.186829999999</v>
      </c>
      <c r="AU516">
        <v>20388.45464</v>
      </c>
      <c r="AV516">
        <v>19155.872909999998</v>
      </c>
    </row>
    <row r="517" spans="1:48" x14ac:dyDescent="0.25">
      <c r="A517" s="29" t="s">
        <v>555</v>
      </c>
      <c r="B517">
        <v>8232235.5397947598</v>
      </c>
      <c r="C517">
        <v>8364406.7441781899</v>
      </c>
      <c r="D517">
        <v>8498700</v>
      </c>
      <c r="E517">
        <v>8426247.3890000004</v>
      </c>
      <c r="F517">
        <v>8351841.4780000001</v>
      </c>
      <c r="G517">
        <v>7765257.2599999998</v>
      </c>
      <c r="H517">
        <v>7654431.6859999998</v>
      </c>
      <c r="I517">
        <v>7618092.4400000004</v>
      </c>
      <c r="J517">
        <v>7494046.0180000002</v>
      </c>
      <c r="K517">
        <v>7254273.943</v>
      </c>
      <c r="L517">
        <v>6996499.4529999997</v>
      </c>
      <c r="M517">
        <v>6660937.6890000002</v>
      </c>
      <c r="N517">
        <v>6982202.8710000003</v>
      </c>
      <c r="O517">
        <v>7565774.1109999996</v>
      </c>
      <c r="P517">
        <v>8319074.4390000002</v>
      </c>
      <c r="Q517">
        <v>8911089.0899999999</v>
      </c>
      <c r="R517">
        <v>9483245.2440000009</v>
      </c>
      <c r="S517">
        <v>8778951.9110000003</v>
      </c>
      <c r="T517">
        <v>7983647.7029999997</v>
      </c>
      <c r="U517">
        <v>7135698.4869999997</v>
      </c>
      <c r="V517">
        <v>7746823.2070000004</v>
      </c>
      <c r="W517">
        <v>8249928.4689999996</v>
      </c>
      <c r="X517">
        <v>7700154.6739999996</v>
      </c>
      <c r="Y517">
        <v>7089538.0710000005</v>
      </c>
      <c r="Z517">
        <v>6506675.3370000003</v>
      </c>
      <c r="AA517">
        <v>6002074.7340000002</v>
      </c>
      <c r="AB517">
        <v>5531493.9139999999</v>
      </c>
      <c r="AC517">
        <v>4714808.4239999996</v>
      </c>
      <c r="AD517">
        <v>3960927.8130000001</v>
      </c>
      <c r="AE517">
        <v>3275272.193</v>
      </c>
      <c r="AF517">
        <v>2746234.62</v>
      </c>
      <c r="AG517">
        <v>2272682.142</v>
      </c>
      <c r="AH517">
        <v>1706036.3030000001</v>
      </c>
      <c r="AI517">
        <v>1205738.736</v>
      </c>
      <c r="AJ517">
        <v>779260.34750000003</v>
      </c>
      <c r="AK517">
        <v>578532.40009999997</v>
      </c>
      <c r="AL517">
        <v>275155.42859999998</v>
      </c>
      <c r="AM517">
        <v>230019.2444</v>
      </c>
      <c r="AN517">
        <v>204530.4393</v>
      </c>
      <c r="AO517">
        <v>176914.69639999999</v>
      </c>
      <c r="AP517">
        <v>145324.59830000001</v>
      </c>
      <c r="AQ517">
        <v>109589.0465</v>
      </c>
      <c r="AR517">
        <v>133990.70370000001</v>
      </c>
      <c r="AS517">
        <v>159494.52470000001</v>
      </c>
      <c r="AT517">
        <v>186125.76500000001</v>
      </c>
      <c r="AU517">
        <v>213815.7887</v>
      </c>
      <c r="AV517">
        <v>242537.7666</v>
      </c>
    </row>
    <row r="518" spans="1:48" x14ac:dyDescent="0.25">
      <c r="A518" s="29" t="s">
        <v>556</v>
      </c>
      <c r="B518">
        <v>20174774.421468802</v>
      </c>
      <c r="C518">
        <v>20498686.950521201</v>
      </c>
      <c r="D518">
        <v>20827800</v>
      </c>
      <c r="E518">
        <v>19731024.359999999</v>
      </c>
      <c r="F518">
        <v>18538576.16</v>
      </c>
      <c r="G518">
        <v>16326750.1</v>
      </c>
      <c r="H518">
        <v>15244156.4</v>
      </c>
      <c r="I518">
        <v>14371803.08</v>
      </c>
      <c r="J518">
        <v>13393202.220000001</v>
      </c>
      <c r="K518">
        <v>12282622.58</v>
      </c>
      <c r="L518">
        <v>11223552.91</v>
      </c>
      <c r="M518">
        <v>10124144.560000001</v>
      </c>
      <c r="N518">
        <v>8566901.0800000001</v>
      </c>
      <c r="O518">
        <v>7233433.4780000001</v>
      </c>
      <c r="P518">
        <v>5969210.9450000003</v>
      </c>
      <c r="Q518">
        <v>4514312.8360000001</v>
      </c>
      <c r="R518">
        <v>3020116.801</v>
      </c>
      <c r="S518">
        <v>2776468.6060000001</v>
      </c>
      <c r="T518">
        <v>2628057.5120000001</v>
      </c>
      <c r="U518">
        <v>2490030.9470000002</v>
      </c>
      <c r="V518">
        <v>1664900.209</v>
      </c>
      <c r="W518">
        <v>783759.95649999997</v>
      </c>
      <c r="X518">
        <v>571450.36950000003</v>
      </c>
      <c r="Y518">
        <v>403890.51079999999</v>
      </c>
      <c r="Z518">
        <v>243045.60550000001</v>
      </c>
      <c r="AA518">
        <v>229702.06299999999</v>
      </c>
      <c r="AB518">
        <v>227918.72529999999</v>
      </c>
      <c r="AC518">
        <v>193595.77309999999</v>
      </c>
      <c r="AD518">
        <v>155932.80660000001</v>
      </c>
      <c r="AE518">
        <v>117783.8429</v>
      </c>
      <c r="AF518">
        <v>110305.8894</v>
      </c>
      <c r="AG518">
        <v>105537.0413</v>
      </c>
      <c r="AH518">
        <v>104946.59299999999</v>
      </c>
      <c r="AI518">
        <v>104839.7147</v>
      </c>
      <c r="AJ518">
        <v>104759.96769999999</v>
      </c>
      <c r="AK518">
        <v>105044.3124</v>
      </c>
      <c r="AL518">
        <v>105231.8826</v>
      </c>
      <c r="AM518">
        <v>105428.2004</v>
      </c>
      <c r="AN518">
        <v>105561.9371</v>
      </c>
      <c r="AO518">
        <v>105652.2792</v>
      </c>
      <c r="AP518">
        <v>105720.0487</v>
      </c>
      <c r="AQ518">
        <v>105708.329</v>
      </c>
      <c r="AR518">
        <v>105955.1154</v>
      </c>
      <c r="AS518">
        <v>106245.5459</v>
      </c>
      <c r="AT518">
        <v>106522.31479999999</v>
      </c>
      <c r="AU518">
        <v>106763.5097</v>
      </c>
      <c r="AV518">
        <v>106974.909</v>
      </c>
    </row>
    <row r="519" spans="1:48" x14ac:dyDescent="0.25">
      <c r="A519" s="29" t="s">
        <v>557</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row>
    <row r="520" spans="1:48" x14ac:dyDescent="0.25">
      <c r="A520" s="29" t="s">
        <v>558</v>
      </c>
      <c r="B520">
        <v>0</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row>
    <row r="521" spans="1:48" x14ac:dyDescent="0.25">
      <c r="A521" s="29" t="s">
        <v>559</v>
      </c>
      <c r="B521">
        <v>0</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row>
    <row r="522" spans="1:48" x14ac:dyDescent="0.25">
      <c r="A522" s="29" t="s">
        <v>560</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row>
    <row r="523" spans="1:48" x14ac:dyDescent="0.25">
      <c r="A523" s="29" t="s">
        <v>561</v>
      </c>
      <c r="B523">
        <v>463787.91773491597</v>
      </c>
      <c r="C523">
        <v>471234.182770602</v>
      </c>
      <c r="D523">
        <v>478800</v>
      </c>
      <c r="E523">
        <v>476939.26890000002</v>
      </c>
      <c r="F523">
        <v>458746.83319999999</v>
      </c>
      <c r="G523">
        <v>434581.32209999999</v>
      </c>
      <c r="H523">
        <v>439173.40720000002</v>
      </c>
      <c r="I523">
        <v>454494.11170000001</v>
      </c>
      <c r="J523">
        <v>453080.23460000003</v>
      </c>
      <c r="K523">
        <v>461038.01520000002</v>
      </c>
      <c r="L523">
        <v>481256.92310000001</v>
      </c>
      <c r="M523">
        <v>512085.9301</v>
      </c>
      <c r="N523">
        <v>487639.63890000002</v>
      </c>
      <c r="O523">
        <v>451010.11709999997</v>
      </c>
      <c r="P523">
        <v>394781.6067</v>
      </c>
      <c r="Q523">
        <v>348399.59659999999</v>
      </c>
      <c r="R523">
        <v>308215.23060000001</v>
      </c>
      <c r="S523">
        <v>287135.19469999999</v>
      </c>
      <c r="T523">
        <v>265757.2133</v>
      </c>
      <c r="U523">
        <v>247246.35459999999</v>
      </c>
      <c r="V523">
        <v>235715.70360000001</v>
      </c>
      <c r="W523">
        <v>224286.75440000001</v>
      </c>
      <c r="X523">
        <v>212861.8996</v>
      </c>
      <c r="Y523">
        <v>202582.935</v>
      </c>
      <c r="Z523">
        <v>192300.1421</v>
      </c>
      <c r="AA523">
        <v>179441.25750000001</v>
      </c>
      <c r="AB523">
        <v>166947.2415</v>
      </c>
      <c r="AC523">
        <v>158038.78460000001</v>
      </c>
      <c r="AD523">
        <v>147738.96919999999</v>
      </c>
      <c r="AE523">
        <v>136166.31950000001</v>
      </c>
      <c r="AF523">
        <v>126949.9583</v>
      </c>
      <c r="AG523">
        <v>117795.9412</v>
      </c>
      <c r="AH523">
        <v>108247.79580000001</v>
      </c>
      <c r="AI523">
        <v>98937.943799999906</v>
      </c>
      <c r="AJ523">
        <v>89709.600720000002</v>
      </c>
      <c r="AK523">
        <v>83358.652820000003</v>
      </c>
      <c r="AL523">
        <v>71254.596520000006</v>
      </c>
      <c r="AM523">
        <v>71616.374970000004</v>
      </c>
      <c r="AN523">
        <v>68845.580780000004</v>
      </c>
      <c r="AO523">
        <v>63068.896009999997</v>
      </c>
      <c r="AP523">
        <v>54402.125319999999</v>
      </c>
      <c r="AQ523">
        <v>42840.907079999997</v>
      </c>
      <c r="AR523">
        <v>39524.124790000002</v>
      </c>
      <c r="AS523">
        <v>33369.260009999998</v>
      </c>
      <c r="AT523">
        <v>24604.943960000001</v>
      </c>
      <c r="AU523">
        <v>13424.19895</v>
      </c>
      <c r="AV523">
        <v>2103.8993110000001</v>
      </c>
    </row>
    <row r="524" spans="1:48" x14ac:dyDescent="0.25">
      <c r="A524" s="29" t="s">
        <v>562</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row>
    <row r="525" spans="1:48" x14ac:dyDescent="0.25">
      <c r="A525" s="29" t="s">
        <v>563</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row>
    <row r="526" spans="1:48" x14ac:dyDescent="0.25">
      <c r="A526" s="29" t="s">
        <v>564</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row>
    <row r="527" spans="1:48" x14ac:dyDescent="0.25">
      <c r="A527" s="29" t="s">
        <v>565</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row>
    <row r="528" spans="1:48" x14ac:dyDescent="0.25">
      <c r="A528" s="29" t="s">
        <v>566</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row>
    <row r="529" spans="1:48" x14ac:dyDescent="0.25">
      <c r="A529" s="30" t="s">
        <v>300</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row>
    <row r="530" spans="1:48" x14ac:dyDescent="0.25">
      <c r="A530" s="30" t="s">
        <v>573</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v>
      </c>
      <c r="V530">
        <v>52.404366209999999</v>
      </c>
      <c r="W530">
        <v>120.5208339</v>
      </c>
      <c r="X530">
        <v>165.2848697</v>
      </c>
      <c r="Y530">
        <v>187.05355739999999</v>
      </c>
      <c r="Z530">
        <v>206.80218830000001</v>
      </c>
      <c r="AA530">
        <v>222.49449430000001</v>
      </c>
      <c r="AB530">
        <v>241.0691013</v>
      </c>
      <c r="AC530">
        <v>17.592682360000001</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row>
    <row r="531" spans="1:48" x14ac:dyDescent="0.25">
      <c r="A531" s="30" t="s">
        <v>574</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27.618623700000001</v>
      </c>
      <c r="W531">
        <v>61.388525440000002</v>
      </c>
      <c r="X531">
        <v>81.969332190000003</v>
      </c>
      <c r="Y531">
        <v>95.837388439999998</v>
      </c>
      <c r="Z531">
        <v>112.71173109999999</v>
      </c>
      <c r="AA531">
        <v>122.4762724</v>
      </c>
      <c r="AB531">
        <v>128.06376850000001</v>
      </c>
      <c r="AC531">
        <v>45.189670329999998</v>
      </c>
      <c r="AD531">
        <v>23.39458759</v>
      </c>
      <c r="AE531">
        <v>11.73318652</v>
      </c>
      <c r="AF531">
        <v>4.8721656170000003</v>
      </c>
      <c r="AG531">
        <v>0</v>
      </c>
      <c r="AH531">
        <v>0</v>
      </c>
      <c r="AI531">
        <v>0</v>
      </c>
      <c r="AJ531">
        <v>0</v>
      </c>
      <c r="AK531">
        <v>0</v>
      </c>
      <c r="AL531">
        <v>0</v>
      </c>
      <c r="AM531">
        <v>0</v>
      </c>
      <c r="AN531">
        <v>0</v>
      </c>
      <c r="AO531">
        <v>0</v>
      </c>
      <c r="AP531">
        <v>0</v>
      </c>
      <c r="AQ531">
        <v>0</v>
      </c>
      <c r="AR531">
        <v>0</v>
      </c>
      <c r="AS531">
        <v>0</v>
      </c>
      <c r="AT531">
        <v>0</v>
      </c>
      <c r="AU531">
        <v>0</v>
      </c>
      <c r="AV531">
        <v>0</v>
      </c>
    </row>
    <row r="532" spans="1:48" x14ac:dyDescent="0.25">
      <c r="A532" s="30" t="s">
        <v>575</v>
      </c>
      <c r="B532">
        <v>0</v>
      </c>
      <c r="C532">
        <v>0</v>
      </c>
      <c r="D532">
        <v>0</v>
      </c>
      <c r="E532">
        <v>0</v>
      </c>
      <c r="F532">
        <v>0</v>
      </c>
      <c r="G532">
        <v>0</v>
      </c>
      <c r="H532">
        <v>0</v>
      </c>
      <c r="I532">
        <v>0</v>
      </c>
      <c r="J532">
        <v>0</v>
      </c>
      <c r="K532">
        <v>0</v>
      </c>
      <c r="L532">
        <v>0</v>
      </c>
      <c r="M532">
        <v>0</v>
      </c>
      <c r="N532">
        <v>0</v>
      </c>
      <c r="O532">
        <v>0</v>
      </c>
      <c r="P532">
        <v>0</v>
      </c>
      <c r="Q532">
        <v>0</v>
      </c>
      <c r="R532">
        <v>0</v>
      </c>
      <c r="S532">
        <v>0</v>
      </c>
      <c r="T532">
        <v>0</v>
      </c>
      <c r="U532">
        <v>0</v>
      </c>
      <c r="V532">
        <v>7.333653601</v>
      </c>
      <c r="W532">
        <v>17.2397253</v>
      </c>
      <c r="X532">
        <v>19.781236360000001</v>
      </c>
      <c r="Y532">
        <v>22.727577140000001</v>
      </c>
      <c r="Z532">
        <v>27.013188759999998</v>
      </c>
      <c r="AA532">
        <v>31.796344139999999</v>
      </c>
      <c r="AB532">
        <v>38.100354330000002</v>
      </c>
      <c r="AC532">
        <v>1.069288813</v>
      </c>
      <c r="AD532">
        <v>0</v>
      </c>
      <c r="AE532">
        <v>0</v>
      </c>
      <c r="AF532">
        <v>0</v>
      </c>
      <c r="AG532">
        <v>0</v>
      </c>
      <c r="AH532">
        <v>0</v>
      </c>
      <c r="AI532">
        <v>0</v>
      </c>
      <c r="AJ532">
        <v>0</v>
      </c>
      <c r="AK532">
        <v>0</v>
      </c>
      <c r="AL532">
        <v>0</v>
      </c>
      <c r="AM532">
        <v>0</v>
      </c>
      <c r="AN532">
        <v>0</v>
      </c>
      <c r="AO532">
        <v>0</v>
      </c>
      <c r="AP532">
        <v>0</v>
      </c>
      <c r="AQ532">
        <v>0</v>
      </c>
      <c r="AR532">
        <v>0</v>
      </c>
      <c r="AS532">
        <v>0.31478372570000002</v>
      </c>
      <c r="AT532">
        <v>0.54773403730000003</v>
      </c>
      <c r="AU532">
        <v>0.90422597709999997</v>
      </c>
      <c r="AV532">
        <v>1.10013118</v>
      </c>
    </row>
    <row r="533" spans="1:48" x14ac:dyDescent="0.25">
      <c r="A533" s="30" t="s">
        <v>576</v>
      </c>
      <c r="B533">
        <v>0</v>
      </c>
      <c r="C533">
        <v>0</v>
      </c>
      <c r="D533">
        <v>0</v>
      </c>
      <c r="E533">
        <v>0</v>
      </c>
      <c r="F533">
        <v>0</v>
      </c>
      <c r="G533">
        <v>0</v>
      </c>
      <c r="H533">
        <v>0</v>
      </c>
      <c r="I533">
        <v>0</v>
      </c>
      <c r="J533">
        <v>0</v>
      </c>
      <c r="K533">
        <v>0</v>
      </c>
      <c r="L533">
        <v>0</v>
      </c>
      <c r="M533">
        <v>0</v>
      </c>
      <c r="N533">
        <v>0</v>
      </c>
      <c r="O533">
        <v>0</v>
      </c>
      <c r="P533">
        <v>0</v>
      </c>
      <c r="Q533">
        <v>0</v>
      </c>
      <c r="R533">
        <v>0</v>
      </c>
      <c r="S533">
        <v>0</v>
      </c>
      <c r="T533">
        <v>0</v>
      </c>
      <c r="U533">
        <v>0</v>
      </c>
      <c r="V533">
        <v>24.189750799999999</v>
      </c>
      <c r="W533">
        <v>52.990150270000001</v>
      </c>
      <c r="X533">
        <v>49.852299549999998</v>
      </c>
      <c r="Y533">
        <v>51.390593869999996</v>
      </c>
      <c r="Z533">
        <v>54.974504009999997</v>
      </c>
      <c r="AA533">
        <v>58.279472849999998</v>
      </c>
      <c r="AB533">
        <v>62.361907809999998</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row>
    <row r="534" spans="1:48" x14ac:dyDescent="0.25">
      <c r="A534" s="30" t="s">
        <v>577</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9.6803122970000004</v>
      </c>
      <c r="W534">
        <v>21.98598561</v>
      </c>
      <c r="X534">
        <v>26.41480164</v>
      </c>
      <c r="Y534">
        <v>29.356118720000001</v>
      </c>
      <c r="Z534">
        <v>32.855981999999997</v>
      </c>
      <c r="AA534">
        <v>35.877108890000002</v>
      </c>
      <c r="AB534">
        <v>39.947780969999997</v>
      </c>
      <c r="AC534">
        <v>2.4033184520000002</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row>
    <row r="535" spans="1:48" x14ac:dyDescent="0.25">
      <c r="A535" s="30" t="s">
        <v>578</v>
      </c>
      <c r="B535">
        <v>0</v>
      </c>
      <c r="C535">
        <v>0</v>
      </c>
      <c r="D535">
        <v>0</v>
      </c>
      <c r="E535">
        <v>0</v>
      </c>
      <c r="F535">
        <v>0</v>
      </c>
      <c r="G535">
        <v>0</v>
      </c>
      <c r="H535">
        <v>0</v>
      </c>
      <c r="I535">
        <v>0</v>
      </c>
      <c r="J535">
        <v>0</v>
      </c>
      <c r="K535">
        <v>0</v>
      </c>
      <c r="L535">
        <v>0</v>
      </c>
      <c r="M535">
        <v>0</v>
      </c>
      <c r="N535">
        <v>0</v>
      </c>
      <c r="O535">
        <v>0</v>
      </c>
      <c r="P535">
        <v>0</v>
      </c>
      <c r="Q535">
        <v>0</v>
      </c>
      <c r="R535">
        <v>0</v>
      </c>
      <c r="S535">
        <v>0</v>
      </c>
      <c r="T535">
        <v>0</v>
      </c>
      <c r="U535">
        <v>0</v>
      </c>
      <c r="V535">
        <v>9.8150574279999905</v>
      </c>
      <c r="W535">
        <v>22.816716379999999</v>
      </c>
      <c r="X535">
        <v>25.211478110000002</v>
      </c>
      <c r="Y535">
        <v>27.311494580000002</v>
      </c>
      <c r="Z535">
        <v>30.349775600000001</v>
      </c>
      <c r="AA535">
        <v>33.208364009999997</v>
      </c>
      <c r="AB535">
        <v>36.97193532</v>
      </c>
      <c r="AC535">
        <v>0</v>
      </c>
      <c r="AD535">
        <v>0</v>
      </c>
      <c r="AE535">
        <v>0</v>
      </c>
      <c r="AF535">
        <v>0</v>
      </c>
      <c r="AG535">
        <v>0</v>
      </c>
      <c r="AH535">
        <v>0</v>
      </c>
      <c r="AI535">
        <v>0</v>
      </c>
      <c r="AJ535">
        <v>0</v>
      </c>
      <c r="AK535">
        <v>0</v>
      </c>
      <c r="AL535">
        <v>0</v>
      </c>
      <c r="AM535">
        <v>0</v>
      </c>
      <c r="AN535">
        <v>0</v>
      </c>
      <c r="AO535">
        <v>0</v>
      </c>
      <c r="AP535">
        <v>0</v>
      </c>
      <c r="AQ535">
        <v>0</v>
      </c>
      <c r="AR535">
        <v>0.64043861369999999</v>
      </c>
      <c r="AS535">
        <v>2.632169046</v>
      </c>
      <c r="AT535">
        <v>3.1953220899999999</v>
      </c>
      <c r="AU535">
        <v>3.8422189709999999</v>
      </c>
      <c r="AV535">
        <v>4.4183360690000004</v>
      </c>
    </row>
    <row r="536" spans="1:48" x14ac:dyDescent="0.25">
      <c r="A536" s="30" t="s">
        <v>579</v>
      </c>
      <c r="B536">
        <v>0</v>
      </c>
      <c r="C536">
        <v>0</v>
      </c>
      <c r="D536">
        <v>0</v>
      </c>
      <c r="E536">
        <v>0</v>
      </c>
      <c r="F536">
        <v>0</v>
      </c>
      <c r="G536">
        <v>0</v>
      </c>
      <c r="H536">
        <v>0</v>
      </c>
      <c r="I536">
        <v>0</v>
      </c>
      <c r="J536">
        <v>0</v>
      </c>
      <c r="K536">
        <v>0</v>
      </c>
      <c r="L536">
        <v>0</v>
      </c>
      <c r="M536">
        <v>0</v>
      </c>
      <c r="N536">
        <v>0</v>
      </c>
      <c r="O536">
        <v>0</v>
      </c>
      <c r="P536">
        <v>0</v>
      </c>
      <c r="Q536">
        <v>0</v>
      </c>
      <c r="R536">
        <v>0</v>
      </c>
      <c r="S536">
        <v>0</v>
      </c>
      <c r="T536">
        <v>0</v>
      </c>
      <c r="U536">
        <v>0</v>
      </c>
      <c r="V536">
        <v>42.134204510000004</v>
      </c>
      <c r="W536">
        <v>100.6686888</v>
      </c>
      <c r="X536">
        <v>130.4790203</v>
      </c>
      <c r="Y536">
        <v>152.95138689999999</v>
      </c>
      <c r="Z536">
        <v>172.9856887</v>
      </c>
      <c r="AA536">
        <v>193.3824304</v>
      </c>
      <c r="AB536">
        <v>218.66633419999999</v>
      </c>
      <c r="AC536">
        <v>20.169284179999998</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row>
    <row r="537" spans="1:48" x14ac:dyDescent="0.25">
      <c r="A537" s="30" t="s">
        <v>580</v>
      </c>
      <c r="B537">
        <v>0</v>
      </c>
      <c r="C537">
        <v>0</v>
      </c>
      <c r="D537">
        <v>0</v>
      </c>
      <c r="E537">
        <v>0</v>
      </c>
      <c r="F537">
        <v>0</v>
      </c>
      <c r="G537">
        <v>0</v>
      </c>
      <c r="H537">
        <v>0</v>
      </c>
      <c r="I537">
        <v>0</v>
      </c>
      <c r="J537">
        <v>0</v>
      </c>
      <c r="K537">
        <v>0</v>
      </c>
      <c r="L537">
        <v>0</v>
      </c>
      <c r="M537">
        <v>0</v>
      </c>
      <c r="N537">
        <v>0</v>
      </c>
      <c r="O537">
        <v>0</v>
      </c>
      <c r="P537">
        <v>0</v>
      </c>
      <c r="Q537">
        <v>0</v>
      </c>
      <c r="R537">
        <v>0</v>
      </c>
      <c r="S537">
        <v>0</v>
      </c>
      <c r="T537">
        <v>0</v>
      </c>
      <c r="U537">
        <v>0</v>
      </c>
      <c r="V537">
        <v>10.3893778</v>
      </c>
      <c r="W537">
        <v>24.22366216</v>
      </c>
      <c r="X537">
        <v>31.904040370000001</v>
      </c>
      <c r="Y537">
        <v>35.583907089999997</v>
      </c>
      <c r="Z537">
        <v>39.260560570000003</v>
      </c>
      <c r="AA537">
        <v>42.331648870000002</v>
      </c>
      <c r="AB537">
        <v>46.13883637</v>
      </c>
      <c r="AC537">
        <v>4.3638929339999999</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row>
    <row r="538" spans="1:48" x14ac:dyDescent="0.25">
      <c r="A538" s="30" t="s">
        <v>567</v>
      </c>
      <c r="B538">
        <v>0</v>
      </c>
      <c r="C538">
        <v>0</v>
      </c>
      <c r="D538">
        <v>0</v>
      </c>
      <c r="E538">
        <v>0</v>
      </c>
      <c r="F538">
        <v>0</v>
      </c>
      <c r="G538">
        <v>0</v>
      </c>
      <c r="H538">
        <v>0</v>
      </c>
      <c r="I538">
        <v>0</v>
      </c>
      <c r="J538">
        <v>0</v>
      </c>
      <c r="K538">
        <v>0</v>
      </c>
      <c r="L538">
        <v>0</v>
      </c>
      <c r="M538">
        <v>0</v>
      </c>
      <c r="N538">
        <v>0</v>
      </c>
      <c r="O538">
        <v>0</v>
      </c>
      <c r="P538">
        <v>0</v>
      </c>
      <c r="Q538">
        <v>0</v>
      </c>
      <c r="R538">
        <v>0</v>
      </c>
      <c r="S538">
        <v>0</v>
      </c>
      <c r="T538">
        <v>0</v>
      </c>
      <c r="U538">
        <v>0</v>
      </c>
      <c r="V538">
        <v>10.459172110000001</v>
      </c>
      <c r="W538">
        <v>24.18028022</v>
      </c>
      <c r="X538">
        <v>26.192170319999999</v>
      </c>
      <c r="Y538">
        <v>27.662187119999999</v>
      </c>
      <c r="Z538">
        <v>30.21476822</v>
      </c>
      <c r="AA538">
        <v>32.518385309999999</v>
      </c>
      <c r="AB538">
        <v>35.662111330000002</v>
      </c>
      <c r="AC538">
        <v>2.3608138740000002</v>
      </c>
      <c r="AD538">
        <v>0</v>
      </c>
      <c r="AE538">
        <v>0</v>
      </c>
      <c r="AF538">
        <v>0</v>
      </c>
      <c r="AG538">
        <v>0</v>
      </c>
      <c r="AH538">
        <v>0</v>
      </c>
      <c r="AI538">
        <v>0</v>
      </c>
      <c r="AJ538">
        <v>0</v>
      </c>
      <c r="AK538">
        <v>0</v>
      </c>
      <c r="AL538">
        <v>0</v>
      </c>
      <c r="AM538">
        <v>5.301726393</v>
      </c>
      <c r="AN538">
        <v>7.7280490019999997</v>
      </c>
      <c r="AO538">
        <v>9.2373941810000009</v>
      </c>
      <c r="AP538">
        <v>10.58463854</v>
      </c>
      <c r="AQ538">
        <v>12.047103849999999</v>
      </c>
      <c r="AR538">
        <v>9.4567431089999996</v>
      </c>
      <c r="AS538">
        <v>9.0208905900000005</v>
      </c>
      <c r="AT538">
        <v>9.7329680060000001</v>
      </c>
      <c r="AU538">
        <v>10.8180497</v>
      </c>
      <c r="AV538">
        <v>11.860934909999999</v>
      </c>
    </row>
    <row r="539" spans="1:48" x14ac:dyDescent="0.25">
      <c r="A539" s="30" t="s">
        <v>568</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6.1137399160000001</v>
      </c>
      <c r="W539">
        <v>14.18751597</v>
      </c>
      <c r="X539">
        <v>19.93531613</v>
      </c>
      <c r="Y539">
        <v>22.21088232</v>
      </c>
      <c r="Z539">
        <v>24.537205360000002</v>
      </c>
      <c r="AA539">
        <v>26.48066382</v>
      </c>
      <c r="AB539">
        <v>28.9789128</v>
      </c>
      <c r="AC539">
        <v>2.8827219460000002</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row>
    <row r="540" spans="1:48" x14ac:dyDescent="0.25">
      <c r="A540" s="30" t="s">
        <v>569</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114.2488409</v>
      </c>
      <c r="W540">
        <v>262.41560320000002</v>
      </c>
      <c r="X540">
        <v>357.10672590000001</v>
      </c>
      <c r="Y540">
        <v>402.36989449999999</v>
      </c>
      <c r="Z540">
        <v>443.58359510000003</v>
      </c>
      <c r="AA540">
        <v>475.87915989999999</v>
      </c>
      <c r="AB540">
        <v>514.80294030000005</v>
      </c>
      <c r="AC540">
        <v>40.908183350000002</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row>
    <row r="541" spans="1:48" x14ac:dyDescent="0.25">
      <c r="A541" s="30" t="s">
        <v>296</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row>
    <row r="542" spans="1:48" x14ac:dyDescent="0.25">
      <c r="A542" s="30" t="s">
        <v>297</v>
      </c>
      <c r="B542">
        <v>0</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row>
    <row r="543" spans="1:48" x14ac:dyDescent="0.25">
      <c r="A543" s="30" t="s">
        <v>570</v>
      </c>
      <c r="B543">
        <v>0</v>
      </c>
      <c r="C543">
        <v>0</v>
      </c>
      <c r="D543">
        <v>0</v>
      </c>
      <c r="E543">
        <v>0</v>
      </c>
      <c r="F543">
        <v>0</v>
      </c>
      <c r="G543">
        <v>0</v>
      </c>
      <c r="H543">
        <v>0</v>
      </c>
      <c r="I543">
        <v>0</v>
      </c>
      <c r="J543">
        <v>0</v>
      </c>
      <c r="K543">
        <v>0</v>
      </c>
      <c r="L543">
        <v>0</v>
      </c>
      <c r="M543">
        <v>0</v>
      </c>
      <c r="N543">
        <v>0</v>
      </c>
      <c r="O543">
        <v>0</v>
      </c>
      <c r="P543">
        <v>0</v>
      </c>
      <c r="Q543">
        <v>0</v>
      </c>
      <c r="R543">
        <v>0</v>
      </c>
      <c r="S543">
        <v>0</v>
      </c>
      <c r="T543">
        <v>0</v>
      </c>
      <c r="U543">
        <v>0</v>
      </c>
      <c r="V543">
        <v>261.37103509999997</v>
      </c>
      <c r="W543">
        <v>255.76316840000001</v>
      </c>
      <c r="X543">
        <v>216.19378180000001</v>
      </c>
      <c r="Y543">
        <v>210.5434157</v>
      </c>
      <c r="Z543">
        <v>203.37031049999999</v>
      </c>
      <c r="AA543">
        <v>194.30627369999999</v>
      </c>
      <c r="AB543">
        <v>183.5170545</v>
      </c>
      <c r="AC543">
        <v>307.9095097</v>
      </c>
      <c r="AD543">
        <v>331.69722869999998</v>
      </c>
      <c r="AE543">
        <v>357.93985880000002</v>
      </c>
      <c r="AF543">
        <v>385.88030780000003</v>
      </c>
      <c r="AG543">
        <v>415.2752428</v>
      </c>
      <c r="AH543">
        <v>490.32273550000002</v>
      </c>
      <c r="AI543">
        <v>530.70115699999997</v>
      </c>
      <c r="AJ543">
        <v>570.80665050000005</v>
      </c>
      <c r="AK543">
        <v>616.57630110000002</v>
      </c>
      <c r="AL543">
        <v>660.49115029999996</v>
      </c>
      <c r="AM543">
        <v>627.12067260000003</v>
      </c>
      <c r="AN543">
        <v>669.61941409999997</v>
      </c>
      <c r="AO543">
        <v>715.94811860000004</v>
      </c>
      <c r="AP543">
        <v>763.31385090000003</v>
      </c>
      <c r="AQ543">
        <v>824.68483400000002</v>
      </c>
      <c r="AR543">
        <v>709.18981240000005</v>
      </c>
      <c r="AS543">
        <v>747.59093210000003</v>
      </c>
      <c r="AT543">
        <v>790.36423030000003</v>
      </c>
      <c r="AU543">
        <v>832.28324510000004</v>
      </c>
      <c r="AV543">
        <v>238.69358070000001</v>
      </c>
    </row>
    <row r="544" spans="1:48" x14ac:dyDescent="0.25">
      <c r="A544" s="30" t="s">
        <v>571</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969.73499939999999</v>
      </c>
      <c r="W544">
        <v>903.53708859999995</v>
      </c>
      <c r="X544">
        <v>1529.874098</v>
      </c>
      <c r="Y544">
        <v>1415.2690339999999</v>
      </c>
      <c r="Z544">
        <v>1302.403378</v>
      </c>
      <c r="AA544">
        <v>1188.0035069999999</v>
      </c>
      <c r="AB544">
        <v>1076.5159679999999</v>
      </c>
      <c r="AC544">
        <v>1818.601482</v>
      </c>
      <c r="AD544">
        <v>1944.2240879999999</v>
      </c>
      <c r="AE544">
        <v>2090.8460420000001</v>
      </c>
      <c r="AF544">
        <v>2241.2898460000001</v>
      </c>
      <c r="AG544">
        <v>2406.3677539999999</v>
      </c>
      <c r="AH544">
        <v>2669.8906419999998</v>
      </c>
      <c r="AI544">
        <v>2911.4326569999998</v>
      </c>
      <c r="AJ544">
        <v>3122.0989669999999</v>
      </c>
      <c r="AK544">
        <v>3457.022907</v>
      </c>
      <c r="AL544">
        <v>3671.3243520000001</v>
      </c>
      <c r="AM544">
        <v>3436.0968950000001</v>
      </c>
      <c r="AN544">
        <v>3632.9413490000002</v>
      </c>
      <c r="AO544">
        <v>3919.4724930000002</v>
      </c>
      <c r="AP544">
        <v>4260.0534429999998</v>
      </c>
      <c r="AQ544">
        <v>4551.7270509999998</v>
      </c>
      <c r="AR544">
        <v>4147.3978930000003</v>
      </c>
      <c r="AS544">
        <v>4458.2355889999999</v>
      </c>
      <c r="AT544">
        <v>4759.2489740000001</v>
      </c>
      <c r="AU544">
        <v>5068.4320379999999</v>
      </c>
      <c r="AV544">
        <v>2151.53343</v>
      </c>
    </row>
    <row r="545" spans="1:48" x14ac:dyDescent="0.25">
      <c r="A545" s="30" t="s">
        <v>298</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row>
    <row r="546" spans="1:48" x14ac:dyDescent="0.25">
      <c r="A546" s="30" t="s">
        <v>299</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row>
    <row r="547" spans="1:48" x14ac:dyDescent="0.25">
      <c r="A547" s="30" t="s">
        <v>572</v>
      </c>
      <c r="B547">
        <v>0</v>
      </c>
      <c r="C547">
        <v>0</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row>
    <row r="548" spans="1:48" x14ac:dyDescent="0.25">
      <c r="A548" s="30" t="s">
        <v>301</v>
      </c>
      <c r="B548">
        <v>0</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row>
    <row r="549" spans="1:48" x14ac:dyDescent="0.25">
      <c r="A549" s="33" t="s">
        <v>698</v>
      </c>
      <c r="B549">
        <v>89.638472774066997</v>
      </c>
      <c r="C549">
        <v>91.077647448840196</v>
      </c>
      <c r="D549">
        <v>-183.51696630000001</v>
      </c>
      <c r="E549">
        <v>-488.55357700000002</v>
      </c>
      <c r="F549">
        <v>1083.542177</v>
      </c>
      <c r="G549">
        <v>-2536.3622829999999</v>
      </c>
      <c r="H549">
        <v>-5.7250608490000001</v>
      </c>
      <c r="I549">
        <v>1437.643581</v>
      </c>
      <c r="J549">
        <v>1567.7633129999999</v>
      </c>
      <c r="K549">
        <v>-327.41952909999998</v>
      </c>
      <c r="L549">
        <v>-1271.673217</v>
      </c>
      <c r="M549">
        <v>-3256.054357</v>
      </c>
      <c r="N549">
        <v>-2918.9777469999999</v>
      </c>
      <c r="O549">
        <v>-86.31030724</v>
      </c>
      <c r="P549">
        <v>2205.7057420000001</v>
      </c>
      <c r="Q549">
        <v>-21.560755140000001</v>
      </c>
      <c r="R549">
        <v>-52.349996019999999</v>
      </c>
      <c r="S549">
        <v>-4.7884935070000001</v>
      </c>
      <c r="T549">
        <v>-12.478939860000001</v>
      </c>
      <c r="U549">
        <v>-262.41583300000002</v>
      </c>
      <c r="V549">
        <v>111.07504520000001</v>
      </c>
      <c r="W549">
        <v>400.12304640000002</v>
      </c>
      <c r="X549">
        <v>-56.625759199999997</v>
      </c>
      <c r="Y549">
        <v>-286.49452689999998</v>
      </c>
      <c r="Z549">
        <v>-365.12227999999999</v>
      </c>
      <c r="AA549">
        <v>-386.09651730000002</v>
      </c>
      <c r="AB549">
        <v>-340.62142829999999</v>
      </c>
      <c r="AC549">
        <v>-386.8021741</v>
      </c>
      <c r="AD549">
        <v>-412.18490630000002</v>
      </c>
      <c r="AE549">
        <v>-440.17935299999999</v>
      </c>
      <c r="AF549">
        <v>-453.35201330000001</v>
      </c>
      <c r="AG549">
        <v>-511.39396399999998</v>
      </c>
      <c r="AH549">
        <v>-557.21183429999996</v>
      </c>
      <c r="AI549">
        <v>-573.76452229999995</v>
      </c>
      <c r="AJ549">
        <v>-558.87781429999995</v>
      </c>
      <c r="AK549">
        <v>-553.88152849999994</v>
      </c>
      <c r="AL549">
        <v>-551.45074190000003</v>
      </c>
      <c r="AM549">
        <v>-538.02767510000001</v>
      </c>
      <c r="AN549">
        <v>-529.32823410000003</v>
      </c>
      <c r="AO549">
        <v>-520.5111584</v>
      </c>
      <c r="AP549">
        <v>-544.35178350000001</v>
      </c>
      <c r="AQ549">
        <v>-567.2261489</v>
      </c>
      <c r="AR549">
        <v>-495.13243319999998</v>
      </c>
      <c r="AS549">
        <v>-493.53817759999998</v>
      </c>
      <c r="AT549">
        <v>-509.9703566</v>
      </c>
      <c r="AU549">
        <v>-518.53353879999997</v>
      </c>
      <c r="AV549">
        <v>-526.48035789999994</v>
      </c>
    </row>
    <row r="550" spans="1:48" x14ac:dyDescent="0.25">
      <c r="A550" s="33" t="s">
        <v>699</v>
      </c>
      <c r="B550">
        <v>44.328984513132099</v>
      </c>
      <c r="C550">
        <v>45.040700698106697</v>
      </c>
      <c r="D550">
        <v>-107.777725</v>
      </c>
      <c r="E550">
        <v>-264.27146110000001</v>
      </c>
      <c r="F550">
        <v>50.723247559999997</v>
      </c>
      <c r="G550">
        <v>-564.36601519999999</v>
      </c>
      <c r="H550">
        <v>-217.92532539999999</v>
      </c>
      <c r="I550">
        <v>23.21748826</v>
      </c>
      <c r="J550">
        <v>72.890898640000003</v>
      </c>
      <c r="K550">
        <v>-241.72632229999999</v>
      </c>
      <c r="L550">
        <v>-415.84794040000003</v>
      </c>
      <c r="M550">
        <v>-711.11447239999995</v>
      </c>
      <c r="N550">
        <v>1887.2455030000001</v>
      </c>
      <c r="O550">
        <v>1992.9424220000001</v>
      </c>
      <c r="P550">
        <v>1754.5780400000001</v>
      </c>
      <c r="Q550">
        <v>1512.766163</v>
      </c>
      <c r="R550">
        <v>1328.1753699999999</v>
      </c>
      <c r="S550">
        <v>668.27831319999996</v>
      </c>
      <c r="T550">
        <v>573.19194470000002</v>
      </c>
      <c r="U550">
        <v>499.86381410000001</v>
      </c>
      <c r="V550">
        <v>1484.727183</v>
      </c>
      <c r="W550">
        <v>1648.7001849999999</v>
      </c>
      <c r="X550">
        <v>1631.8752219999999</v>
      </c>
      <c r="Y550">
        <v>1586.690184</v>
      </c>
      <c r="Z550">
        <v>1573.762236</v>
      </c>
      <c r="AA550">
        <v>1571.32809</v>
      </c>
      <c r="AB550">
        <v>1582.790043</v>
      </c>
      <c r="AC550">
        <v>1244.6890579999999</v>
      </c>
      <c r="AD550">
        <v>1190.0328019999999</v>
      </c>
      <c r="AE550">
        <v>1185.6043099999999</v>
      </c>
      <c r="AF550">
        <v>1198.226488</v>
      </c>
      <c r="AG550">
        <v>1189.2512839999999</v>
      </c>
      <c r="AH550">
        <v>1188.507323</v>
      </c>
      <c r="AI550">
        <v>1205.9559079999999</v>
      </c>
      <c r="AJ550">
        <v>1219.3124419999999</v>
      </c>
      <c r="AK550">
        <v>1243.658302</v>
      </c>
      <c r="AL550">
        <v>1261.5546509999999</v>
      </c>
      <c r="AM550">
        <v>1242.8235609999999</v>
      </c>
      <c r="AN550">
        <v>1248.4842639999999</v>
      </c>
      <c r="AO550">
        <v>1256.4746150000001</v>
      </c>
      <c r="AP550">
        <v>1260.4653920000001</v>
      </c>
      <c r="AQ550">
        <v>1261.586057</v>
      </c>
      <c r="AR550">
        <v>1286.581471</v>
      </c>
      <c r="AS550">
        <v>1286.1109859999999</v>
      </c>
      <c r="AT550">
        <v>1286.463076</v>
      </c>
      <c r="AU550">
        <v>1289.534946</v>
      </c>
      <c r="AV550">
        <v>1292.503046</v>
      </c>
    </row>
    <row r="551" spans="1:48" x14ac:dyDescent="0.25">
      <c r="A551" s="33" t="s">
        <v>700</v>
      </c>
      <c r="B551">
        <v>41.741513197132697</v>
      </c>
      <c r="C551">
        <v>42.411686693187697</v>
      </c>
      <c r="D551">
        <v>-83.761794530000003</v>
      </c>
      <c r="E551">
        <v>-327.64554550000003</v>
      </c>
      <c r="F551">
        <v>-39.522077940000003</v>
      </c>
      <c r="G551">
        <v>-869.28559929999994</v>
      </c>
      <c r="H551">
        <v>-315.35300139999998</v>
      </c>
      <c r="I551">
        <v>-64.81552241</v>
      </c>
      <c r="J551">
        <v>-57.691796459999999</v>
      </c>
      <c r="K551">
        <v>-422.22019289999997</v>
      </c>
      <c r="L551">
        <v>-666.08514979999995</v>
      </c>
      <c r="M551">
        <v>-1038.2540799999999</v>
      </c>
      <c r="N551">
        <v>1185.728415</v>
      </c>
      <c r="O551">
        <v>1135.697813</v>
      </c>
      <c r="P551">
        <v>960.1406806</v>
      </c>
      <c r="Q551">
        <v>727.10676579999995</v>
      </c>
      <c r="R551">
        <v>596.48412299999995</v>
      </c>
      <c r="S551">
        <v>263.86035029999999</v>
      </c>
      <c r="T551">
        <v>199.3412012</v>
      </c>
      <c r="U551">
        <v>187.5443597</v>
      </c>
      <c r="V551">
        <v>703.40457800000001</v>
      </c>
      <c r="W551">
        <v>796.37924169999997</v>
      </c>
      <c r="X551">
        <v>789.98516610000001</v>
      </c>
      <c r="Y551">
        <v>798.12549609999996</v>
      </c>
      <c r="Z551">
        <v>830.57919449999997</v>
      </c>
      <c r="AA551">
        <v>840.92960170000003</v>
      </c>
      <c r="AB551">
        <v>836.48731110000006</v>
      </c>
      <c r="AC551">
        <v>631.02105849999998</v>
      </c>
      <c r="AD551">
        <v>569.79613240000003</v>
      </c>
      <c r="AE551">
        <v>534.7067065</v>
      </c>
      <c r="AF551">
        <v>513.63948349999998</v>
      </c>
      <c r="AG551">
        <v>493.37933939999999</v>
      </c>
      <c r="AH551">
        <v>484.9538708</v>
      </c>
      <c r="AI551">
        <v>487.34933039999999</v>
      </c>
      <c r="AJ551">
        <v>491.39643619999998</v>
      </c>
      <c r="AK551">
        <v>500.12957710000001</v>
      </c>
      <c r="AL551">
        <v>509.04436939999999</v>
      </c>
      <c r="AM551">
        <v>510.09686499999998</v>
      </c>
      <c r="AN551">
        <v>517.18383659999995</v>
      </c>
      <c r="AO551">
        <v>525.57819949999998</v>
      </c>
      <c r="AP551">
        <v>533.43907760000002</v>
      </c>
      <c r="AQ551">
        <v>539.88223059999996</v>
      </c>
      <c r="AR551">
        <v>553.176828</v>
      </c>
      <c r="AS551">
        <v>560.80143320000002</v>
      </c>
      <c r="AT551">
        <v>569.18268590000002</v>
      </c>
      <c r="AU551">
        <v>578.67898969999999</v>
      </c>
      <c r="AV551">
        <v>588.54633009999998</v>
      </c>
    </row>
    <row r="552" spans="1:48" x14ac:dyDescent="0.25">
      <c r="A552" s="33" t="s">
        <v>701</v>
      </c>
      <c r="B552">
        <v>3.7156688858929501</v>
      </c>
      <c r="C552">
        <v>3.7753251517231101</v>
      </c>
      <c r="D552">
        <v>-10.614884569999999</v>
      </c>
      <c r="E552">
        <v>-18.873446229999999</v>
      </c>
      <c r="F552">
        <v>9.8296695889999999</v>
      </c>
      <c r="G552">
        <v>-48.468899219999997</v>
      </c>
      <c r="H552">
        <v>76.878184619999999</v>
      </c>
      <c r="I552">
        <v>26.67617388</v>
      </c>
      <c r="J552">
        <v>21.601128259999999</v>
      </c>
      <c r="K552">
        <v>-3.498281671</v>
      </c>
      <c r="L552">
        <v>-24.789182490000002</v>
      </c>
      <c r="M552">
        <v>-48.774673300000003</v>
      </c>
      <c r="N552">
        <v>165.04755589999999</v>
      </c>
      <c r="O552">
        <v>169.31069160000001</v>
      </c>
      <c r="P552">
        <v>165.1768213</v>
      </c>
      <c r="Q552">
        <v>141.9051509</v>
      </c>
      <c r="R552">
        <v>126.68265049999999</v>
      </c>
      <c r="S552">
        <v>78.740491919999997</v>
      </c>
      <c r="T552">
        <v>74.514962929999996</v>
      </c>
      <c r="U552">
        <v>71.269080369999998</v>
      </c>
      <c r="V552">
        <v>165.6567991</v>
      </c>
      <c r="W552">
        <v>193.39310259999999</v>
      </c>
      <c r="X552">
        <v>194.84226820000001</v>
      </c>
      <c r="Y552">
        <v>212.74023109999999</v>
      </c>
      <c r="Z552">
        <v>241.27661370000001</v>
      </c>
      <c r="AA552">
        <v>277.4690559</v>
      </c>
      <c r="AB552">
        <v>323.309754</v>
      </c>
      <c r="AC552">
        <v>266.88192659999999</v>
      </c>
      <c r="AD552">
        <v>243.94493850000001</v>
      </c>
      <c r="AE552">
        <v>229.81558870000001</v>
      </c>
      <c r="AF552">
        <v>221.82034429999999</v>
      </c>
      <c r="AG552">
        <v>212.0338069</v>
      </c>
      <c r="AH552">
        <v>204.57473110000001</v>
      </c>
      <c r="AI552">
        <v>200.4845329</v>
      </c>
      <c r="AJ552">
        <v>196.3588187</v>
      </c>
      <c r="AK552">
        <v>199.28243509999999</v>
      </c>
      <c r="AL552">
        <v>198.31505680000001</v>
      </c>
      <c r="AM552">
        <v>192.60355369999999</v>
      </c>
      <c r="AN552">
        <v>189.4099837</v>
      </c>
      <c r="AO552">
        <v>186.07519540000001</v>
      </c>
      <c r="AP552">
        <v>181.73958289999999</v>
      </c>
      <c r="AQ552">
        <v>176.132802</v>
      </c>
      <c r="AR552">
        <v>186.5677924</v>
      </c>
      <c r="AS552">
        <v>186.42178999999999</v>
      </c>
      <c r="AT552">
        <v>185.294602</v>
      </c>
      <c r="AU552">
        <v>184.41174100000001</v>
      </c>
      <c r="AV552">
        <v>183.5287735</v>
      </c>
    </row>
    <row r="553" spans="1:48" x14ac:dyDescent="0.25">
      <c r="A553" s="33" t="s">
        <v>702</v>
      </c>
      <c r="B553">
        <v>10.819671302763499</v>
      </c>
      <c r="C553">
        <v>10.993384625251201</v>
      </c>
      <c r="D553">
        <v>-19.780491439999999</v>
      </c>
      <c r="E553">
        <v>-42.528759979999997</v>
      </c>
      <c r="F553">
        <v>55.918280899999999</v>
      </c>
      <c r="G553">
        <v>-176.7644257</v>
      </c>
      <c r="H553">
        <v>288.52726109999998</v>
      </c>
      <c r="I553">
        <v>122.6083168</v>
      </c>
      <c r="J553">
        <v>96.265101240000007</v>
      </c>
      <c r="K553">
        <v>4.0665043450000002</v>
      </c>
      <c r="L553">
        <v>-62.478075859999997</v>
      </c>
      <c r="M553">
        <v>-155.9922617</v>
      </c>
      <c r="N553">
        <v>412.48982969999997</v>
      </c>
      <c r="O553">
        <v>453.9054797</v>
      </c>
      <c r="P553">
        <v>457.6991165</v>
      </c>
      <c r="Q553">
        <v>391.18434980000001</v>
      </c>
      <c r="R553">
        <v>353.69714909999999</v>
      </c>
      <c r="S553">
        <v>239.09629870000001</v>
      </c>
      <c r="T553">
        <v>234.49835139999999</v>
      </c>
      <c r="U553">
        <v>236.18733499999999</v>
      </c>
      <c r="V553">
        <v>492.41660380000002</v>
      </c>
      <c r="W553">
        <v>528.53765869999995</v>
      </c>
      <c r="X553">
        <v>445.5825863</v>
      </c>
      <c r="Y553">
        <v>420.24685790000001</v>
      </c>
      <c r="Z553">
        <v>412.1436162</v>
      </c>
      <c r="AA553">
        <v>408.1680485</v>
      </c>
      <c r="AB553">
        <v>409.38446520000002</v>
      </c>
      <c r="AC553">
        <v>327.7109481</v>
      </c>
      <c r="AD553">
        <v>314.08454019999999</v>
      </c>
      <c r="AE553">
        <v>308.87692379999999</v>
      </c>
      <c r="AF553">
        <v>307.91679900000003</v>
      </c>
      <c r="AG553">
        <v>302.05108460000002</v>
      </c>
      <c r="AH553">
        <v>297.88901729999998</v>
      </c>
      <c r="AI553">
        <v>296.3080554</v>
      </c>
      <c r="AJ553">
        <v>293.76077709999998</v>
      </c>
      <c r="AK553">
        <v>297.5857287</v>
      </c>
      <c r="AL553">
        <v>296.25633770000002</v>
      </c>
      <c r="AM553">
        <v>306.7759393</v>
      </c>
      <c r="AN553">
        <v>308.14607610000002</v>
      </c>
      <c r="AO553">
        <v>305.60217239999997</v>
      </c>
      <c r="AP553">
        <v>300.94254690000002</v>
      </c>
      <c r="AQ553">
        <v>292.57553280000002</v>
      </c>
      <c r="AR553">
        <v>308.92416580000003</v>
      </c>
      <c r="AS553">
        <v>310.56907649999999</v>
      </c>
      <c r="AT553">
        <v>310.63859259999998</v>
      </c>
      <c r="AU553">
        <v>310.610209</v>
      </c>
      <c r="AV553">
        <v>310.73607550000003</v>
      </c>
    </row>
    <row r="554" spans="1:48" x14ac:dyDescent="0.25">
      <c r="A554" s="33" t="s">
        <v>703</v>
      </c>
      <c r="B554">
        <v>9.3490596406566002</v>
      </c>
      <c r="C554">
        <v>9.4991618172263692</v>
      </c>
      <c r="D554">
        <v>-9.3078116830000006</v>
      </c>
      <c r="E554">
        <v>-25.928162459999999</v>
      </c>
      <c r="F554">
        <v>3.6443661980000002</v>
      </c>
      <c r="G554">
        <v>-49.612295109999998</v>
      </c>
      <c r="H554">
        <v>59.529167149999999</v>
      </c>
      <c r="I554">
        <v>13.46636867</v>
      </c>
      <c r="J554">
        <v>7.1305411850000002</v>
      </c>
      <c r="K554">
        <v>-13.06800513</v>
      </c>
      <c r="L554">
        <v>-38.457845249999998</v>
      </c>
      <c r="M554">
        <v>-52.530749610000001</v>
      </c>
      <c r="N554">
        <v>184.6340917</v>
      </c>
      <c r="O554">
        <v>198.23292330000001</v>
      </c>
      <c r="P554">
        <v>186.76234199999999</v>
      </c>
      <c r="Q554">
        <v>171.73529260000001</v>
      </c>
      <c r="R554">
        <v>153.57918849999999</v>
      </c>
      <c r="S554">
        <v>85.848277679999995</v>
      </c>
      <c r="T554">
        <v>78.581688990000004</v>
      </c>
      <c r="U554">
        <v>73.173093629999997</v>
      </c>
      <c r="V554">
        <v>191.8300835</v>
      </c>
      <c r="W554">
        <v>218.54248509999999</v>
      </c>
      <c r="X554">
        <v>213.5748293</v>
      </c>
      <c r="Y554">
        <v>220.4402991</v>
      </c>
      <c r="Z554">
        <v>236.06671840000001</v>
      </c>
      <c r="AA554">
        <v>256.95555250000001</v>
      </c>
      <c r="AB554">
        <v>284.83927299999999</v>
      </c>
      <c r="AC554">
        <v>234.97606719999999</v>
      </c>
      <c r="AD554">
        <v>219.5162382</v>
      </c>
      <c r="AE554">
        <v>211.70326119999999</v>
      </c>
      <c r="AF554">
        <v>208.0293576</v>
      </c>
      <c r="AG554">
        <v>202.53082749999999</v>
      </c>
      <c r="AH554">
        <v>199.20302330000001</v>
      </c>
      <c r="AI554">
        <v>198.72487799999999</v>
      </c>
      <c r="AJ554">
        <v>198.0625886</v>
      </c>
      <c r="AK554">
        <v>200.63731999999999</v>
      </c>
      <c r="AL554">
        <v>201.60829810000001</v>
      </c>
      <c r="AM554">
        <v>200.07282710000001</v>
      </c>
      <c r="AN554">
        <v>199.82722290000001</v>
      </c>
      <c r="AO554">
        <v>199.5058172</v>
      </c>
      <c r="AP554">
        <v>198.4700412</v>
      </c>
      <c r="AQ554">
        <v>196.4719824</v>
      </c>
      <c r="AR554">
        <v>202.90134019999999</v>
      </c>
      <c r="AS554">
        <v>203.42572010000001</v>
      </c>
      <c r="AT554">
        <v>203.62973840000001</v>
      </c>
      <c r="AU554">
        <v>204.1349179</v>
      </c>
      <c r="AV554">
        <v>204.6466671</v>
      </c>
    </row>
    <row r="555" spans="1:48" x14ac:dyDescent="0.25">
      <c r="A555" s="33" t="s">
        <v>704</v>
      </c>
      <c r="B555">
        <v>2.3686011541863601</v>
      </c>
      <c r="C555">
        <v>2.4066298118625702</v>
      </c>
      <c r="D555">
        <v>-6.7189408909999999</v>
      </c>
      <c r="E555">
        <v>-11.9297933</v>
      </c>
      <c r="F555">
        <v>8.1990614970000006</v>
      </c>
      <c r="G555">
        <v>-29.924300710000001</v>
      </c>
      <c r="H555">
        <v>29.235888289999998</v>
      </c>
      <c r="I555">
        <v>15.51916754</v>
      </c>
      <c r="J555">
        <v>13.823640859999999</v>
      </c>
      <c r="K555">
        <v>-4.6289698609999999</v>
      </c>
      <c r="L555">
        <v>-22.346254210000001</v>
      </c>
      <c r="M555">
        <v>-35.628042899999997</v>
      </c>
      <c r="N555">
        <v>102.0626597</v>
      </c>
      <c r="O555">
        <v>102.45775190000001</v>
      </c>
      <c r="P555">
        <v>98.371102750000006</v>
      </c>
      <c r="Q555">
        <v>83.957916479999994</v>
      </c>
      <c r="R555">
        <v>77.247872020000003</v>
      </c>
      <c r="S555">
        <v>47.270412129999997</v>
      </c>
      <c r="T555">
        <v>44.454072029999999</v>
      </c>
      <c r="U555">
        <v>42.518612750000003</v>
      </c>
      <c r="V555">
        <v>99.924076700000001</v>
      </c>
      <c r="W555">
        <v>112.0043281</v>
      </c>
      <c r="X555">
        <v>101.61644579999999</v>
      </c>
      <c r="Y555">
        <v>99.663286369999994</v>
      </c>
      <c r="Z555">
        <v>101.7901619</v>
      </c>
      <c r="AA555">
        <v>105.50139009999999</v>
      </c>
      <c r="AB555">
        <v>111.02069899999999</v>
      </c>
      <c r="AC555">
        <v>88.090699310000005</v>
      </c>
      <c r="AD555">
        <v>84.189534620000003</v>
      </c>
      <c r="AE555">
        <v>83.528804320000006</v>
      </c>
      <c r="AF555">
        <v>85.14113132</v>
      </c>
      <c r="AG555">
        <v>84.713829169999997</v>
      </c>
      <c r="AH555">
        <v>84.841667340000001</v>
      </c>
      <c r="AI555">
        <v>86.138929039999894</v>
      </c>
      <c r="AJ555">
        <v>87.156080200000005</v>
      </c>
      <c r="AK555">
        <v>92.986003159999996</v>
      </c>
      <c r="AL555">
        <v>95.591600040000003</v>
      </c>
      <c r="AM555">
        <v>93.130723610000004</v>
      </c>
      <c r="AN555">
        <v>93.643706719999997</v>
      </c>
      <c r="AO555">
        <v>94.296138029999995</v>
      </c>
      <c r="AP555">
        <v>94.453262069999994</v>
      </c>
      <c r="AQ555">
        <v>94.029848630000004</v>
      </c>
      <c r="AR555">
        <v>103.1019038</v>
      </c>
      <c r="AS555">
        <v>105.7635444</v>
      </c>
      <c r="AT555">
        <v>107.7469375</v>
      </c>
      <c r="AU555">
        <v>109.8630235</v>
      </c>
      <c r="AV555">
        <v>112.0008572</v>
      </c>
    </row>
    <row r="556" spans="1:48" x14ac:dyDescent="0.25">
      <c r="A556" s="33" t="s">
        <v>705</v>
      </c>
      <c r="B556">
        <v>9.3921972014155397</v>
      </c>
      <c r="C556">
        <v>9.5429919654765296</v>
      </c>
      <c r="D556">
        <v>-32.361012649999999</v>
      </c>
      <c r="E556">
        <v>-82.007685960000003</v>
      </c>
      <c r="F556">
        <v>192.6818586</v>
      </c>
      <c r="G556">
        <v>-536.77496350000001</v>
      </c>
      <c r="H556">
        <v>15.45386639</v>
      </c>
      <c r="I556">
        <v>278.12699270000002</v>
      </c>
      <c r="J556">
        <v>256.18115929999999</v>
      </c>
      <c r="K556">
        <v>-64.713853459999996</v>
      </c>
      <c r="L556">
        <v>-317.29681410000001</v>
      </c>
      <c r="M556">
        <v>-690.61831229999996</v>
      </c>
      <c r="N556">
        <v>705.15900069999998</v>
      </c>
      <c r="O556">
        <v>778.90504469999996</v>
      </c>
      <c r="P556">
        <v>707.44396189999998</v>
      </c>
      <c r="Q556">
        <v>504.65733080000001</v>
      </c>
      <c r="R556">
        <v>482.40898220000003</v>
      </c>
      <c r="S556">
        <v>269.96053719999998</v>
      </c>
      <c r="T556">
        <v>242.45779239999999</v>
      </c>
      <c r="U556">
        <v>222.64750789999999</v>
      </c>
      <c r="V556">
        <v>607.92357579999998</v>
      </c>
      <c r="W556">
        <v>687.1727204</v>
      </c>
      <c r="X556">
        <v>675.61070900000004</v>
      </c>
      <c r="Y556">
        <v>686.9242289</v>
      </c>
      <c r="Z556">
        <v>715.80376100000001</v>
      </c>
      <c r="AA556">
        <v>756.21233640000003</v>
      </c>
      <c r="AB556">
        <v>808.08759899999995</v>
      </c>
      <c r="AC556">
        <v>670.08541279999997</v>
      </c>
      <c r="AD556">
        <v>650.3405831</v>
      </c>
      <c r="AE556">
        <v>653.56108830000005</v>
      </c>
      <c r="AF556">
        <v>662.8852564</v>
      </c>
      <c r="AG556">
        <v>669.95182409999995</v>
      </c>
      <c r="AH556">
        <v>678.6215588</v>
      </c>
      <c r="AI556">
        <v>689.48041260000002</v>
      </c>
      <c r="AJ556">
        <v>704.17857489999994</v>
      </c>
      <c r="AK556">
        <v>719.66551019999997</v>
      </c>
      <c r="AL556">
        <v>733.45442649999995</v>
      </c>
      <c r="AM556">
        <v>746.82320919999995</v>
      </c>
      <c r="AN556">
        <v>763.20494029999998</v>
      </c>
      <c r="AO556">
        <v>780.40636129999996</v>
      </c>
      <c r="AP556">
        <v>792.96570059999999</v>
      </c>
      <c r="AQ556">
        <v>805.61376889999997</v>
      </c>
      <c r="AR556">
        <v>830.99754870000004</v>
      </c>
      <c r="AS556">
        <v>846.07517099999995</v>
      </c>
      <c r="AT556">
        <v>859.37888750000002</v>
      </c>
      <c r="AU556">
        <v>874.2445788</v>
      </c>
      <c r="AV556">
        <v>889.26838050000003</v>
      </c>
    </row>
    <row r="557" spans="1:48" x14ac:dyDescent="0.25">
      <c r="A557" s="33" t="s">
        <v>706</v>
      </c>
      <c r="B557">
        <v>9.9474924828484799</v>
      </c>
      <c r="C557">
        <v>10.107202692268199</v>
      </c>
      <c r="D557">
        <v>-28.452057320000002</v>
      </c>
      <c r="E557">
        <v>-61.719996889999997</v>
      </c>
      <c r="F557">
        <v>-6.09623005</v>
      </c>
      <c r="G557">
        <v>-139.0314271</v>
      </c>
      <c r="H557">
        <v>-34.936510920000003</v>
      </c>
      <c r="I557">
        <v>-3.538700425</v>
      </c>
      <c r="J557">
        <v>-0.68447981979999994</v>
      </c>
      <c r="K557">
        <v>-70.769248349999998</v>
      </c>
      <c r="L557">
        <v>-127.68622879999999</v>
      </c>
      <c r="M557">
        <v>-186.32218900000001</v>
      </c>
      <c r="N557">
        <v>465.06793599999997</v>
      </c>
      <c r="O557">
        <v>446.77309339999999</v>
      </c>
      <c r="P557">
        <v>405.21991780000002</v>
      </c>
      <c r="Q557">
        <v>332.77203580000003</v>
      </c>
      <c r="R557">
        <v>284.93444909999999</v>
      </c>
      <c r="S557">
        <v>142.99651729999999</v>
      </c>
      <c r="T557">
        <v>121.5502407</v>
      </c>
      <c r="U557">
        <v>110.32382389999999</v>
      </c>
      <c r="V557">
        <v>313.917799</v>
      </c>
      <c r="W557">
        <v>349.85803069999997</v>
      </c>
      <c r="X557">
        <v>337.94893400000001</v>
      </c>
      <c r="Y557">
        <v>327.13284390000001</v>
      </c>
      <c r="Z557">
        <v>325.42044650000003</v>
      </c>
      <c r="AA557">
        <v>327.71807380000001</v>
      </c>
      <c r="AB557">
        <v>335.37484360000002</v>
      </c>
      <c r="AC557">
        <v>261.24894760000001</v>
      </c>
      <c r="AD557">
        <v>244.46285929999999</v>
      </c>
      <c r="AE557">
        <v>238.47833109999999</v>
      </c>
      <c r="AF557">
        <v>236.41026769999999</v>
      </c>
      <c r="AG557">
        <v>231.11036179999999</v>
      </c>
      <c r="AH557">
        <v>228.13150540000001</v>
      </c>
      <c r="AI557">
        <v>228.56373579999999</v>
      </c>
      <c r="AJ557">
        <v>228.28564879999999</v>
      </c>
      <c r="AK557">
        <v>228.71036029999999</v>
      </c>
      <c r="AL557">
        <v>229.4485473</v>
      </c>
      <c r="AM557">
        <v>227.06919500000001</v>
      </c>
      <c r="AN557">
        <v>225.9054414</v>
      </c>
      <c r="AO557">
        <v>224.74423949999999</v>
      </c>
      <c r="AP557">
        <v>223.14194889999999</v>
      </c>
      <c r="AQ557">
        <v>220.7830194</v>
      </c>
      <c r="AR557">
        <v>222.49086460000001</v>
      </c>
      <c r="AS557">
        <v>220.61283449999999</v>
      </c>
      <c r="AT557">
        <v>218.82479660000001</v>
      </c>
      <c r="AU557">
        <v>217.43699939999999</v>
      </c>
      <c r="AV557">
        <v>216.09871620000001</v>
      </c>
    </row>
    <row r="558" spans="1:48" x14ac:dyDescent="0.25">
      <c r="A558" s="33" t="s">
        <v>707</v>
      </c>
      <c r="B558">
        <v>50.029797356956898</v>
      </c>
      <c r="C558">
        <v>50.833041936119301</v>
      </c>
      <c r="D558">
        <v>40.659574620000001</v>
      </c>
      <c r="E558">
        <v>37.224097720000003</v>
      </c>
      <c r="F558">
        <v>107.4609529</v>
      </c>
      <c r="G558">
        <v>-6.316620919</v>
      </c>
      <c r="H558">
        <v>109.83677729999999</v>
      </c>
      <c r="I558">
        <v>83.008104239999994</v>
      </c>
      <c r="J558">
        <v>49.85584841</v>
      </c>
      <c r="K558">
        <v>11.410419879999999</v>
      </c>
      <c r="L558">
        <v>22.780812170000001</v>
      </c>
      <c r="M558">
        <v>21.093522480000001</v>
      </c>
      <c r="N558">
        <v>186.14047199999999</v>
      </c>
      <c r="O558">
        <v>200.98136779999999</v>
      </c>
      <c r="P558">
        <v>191.42639800000001</v>
      </c>
      <c r="Q558">
        <v>170.7323864</v>
      </c>
      <c r="R558">
        <v>164.63315109999999</v>
      </c>
      <c r="S558">
        <v>124.6840593</v>
      </c>
      <c r="T558">
        <v>121.6883806</v>
      </c>
      <c r="U558">
        <v>123.3064833</v>
      </c>
      <c r="V558">
        <v>213.9956033</v>
      </c>
      <c r="W558">
        <v>232.0145813</v>
      </c>
      <c r="X558">
        <v>208.80362109999999</v>
      </c>
      <c r="Y558">
        <v>199.5330922</v>
      </c>
      <c r="Z558">
        <v>196.62649279999999</v>
      </c>
      <c r="AA558">
        <v>195.4148533</v>
      </c>
      <c r="AB558">
        <v>196.05338610000001</v>
      </c>
      <c r="AC558">
        <v>161.49856539999999</v>
      </c>
      <c r="AD558">
        <v>154.77143280000001</v>
      </c>
      <c r="AE558">
        <v>152.4521704</v>
      </c>
      <c r="AF558">
        <v>151.98067800000001</v>
      </c>
      <c r="AG558">
        <v>149.62768070000001</v>
      </c>
      <c r="AH558">
        <v>148.5832681</v>
      </c>
      <c r="AI558">
        <v>148.94729029999999</v>
      </c>
      <c r="AJ558">
        <v>148.93376169999999</v>
      </c>
      <c r="AK558">
        <v>149.91382719999999</v>
      </c>
      <c r="AL558">
        <v>150.52219930000001</v>
      </c>
      <c r="AM558">
        <v>154.12074609999999</v>
      </c>
      <c r="AN558">
        <v>155.37324599999999</v>
      </c>
      <c r="AO558">
        <v>156.11387909999999</v>
      </c>
      <c r="AP558">
        <v>156.60850909999999</v>
      </c>
      <c r="AQ558">
        <v>156.7044807</v>
      </c>
      <c r="AR558">
        <v>154.20804039999999</v>
      </c>
      <c r="AS558">
        <v>153.0542724</v>
      </c>
      <c r="AT558">
        <v>152.43086529999999</v>
      </c>
      <c r="AU558">
        <v>152.0411378</v>
      </c>
      <c r="AV558">
        <v>151.6867287</v>
      </c>
    </row>
    <row r="559" spans="1:48" x14ac:dyDescent="0.25">
      <c r="A559" s="33" t="s">
        <v>708</v>
      </c>
      <c r="B559">
        <v>4.6242317443158996</v>
      </c>
      <c r="C559">
        <v>4.6984752807210297</v>
      </c>
      <c r="D559">
        <v>-31.993765679999999</v>
      </c>
      <c r="E559">
        <v>-51.318518599999997</v>
      </c>
      <c r="F559">
        <v>-14.251486330000001</v>
      </c>
      <c r="G559">
        <v>-62.804309850000003</v>
      </c>
      <c r="H559">
        <v>-46.153770299999998</v>
      </c>
      <c r="I559">
        <v>-17.730237880000001</v>
      </c>
      <c r="J559">
        <v>-6.8509306820000004</v>
      </c>
      <c r="K559">
        <v>-37.075334570000003</v>
      </c>
      <c r="L559">
        <v>-49.747507519999999</v>
      </c>
      <c r="M559">
        <v>-66.523485379999997</v>
      </c>
      <c r="N559">
        <v>446.4135546</v>
      </c>
      <c r="O559">
        <v>338.59588639999998</v>
      </c>
      <c r="P559">
        <v>276.83342970000001</v>
      </c>
      <c r="Q559">
        <v>225.22572790000001</v>
      </c>
      <c r="R559">
        <v>193.18306509999999</v>
      </c>
      <c r="S559">
        <v>114.8696774</v>
      </c>
      <c r="T559">
        <v>100.61377179999999</v>
      </c>
      <c r="U559">
        <v>92.165788699999894</v>
      </c>
      <c r="V559">
        <v>218.72498060000001</v>
      </c>
      <c r="W559">
        <v>243.39495869999999</v>
      </c>
      <c r="X559">
        <v>246.39599630000001</v>
      </c>
      <c r="Y559">
        <v>249.11094349999999</v>
      </c>
      <c r="Z559">
        <v>258.60740929999997</v>
      </c>
      <c r="AA559">
        <v>271.99512629999998</v>
      </c>
      <c r="AB559">
        <v>290.48330970000001</v>
      </c>
      <c r="AC559">
        <v>246.88003269999999</v>
      </c>
      <c r="AD559">
        <v>234.89913329999999</v>
      </c>
      <c r="AE559">
        <v>229.4260237</v>
      </c>
      <c r="AF559">
        <v>226.89294770000001</v>
      </c>
      <c r="AG559">
        <v>222.5687063</v>
      </c>
      <c r="AH559">
        <v>220.2369674</v>
      </c>
      <c r="AI559">
        <v>220.19686580000001</v>
      </c>
      <c r="AJ559">
        <v>219.84459530000001</v>
      </c>
      <c r="AK559">
        <v>220.3092446</v>
      </c>
      <c r="AL559">
        <v>220.8123205</v>
      </c>
      <c r="AM559">
        <v>216.9707377</v>
      </c>
      <c r="AN559">
        <v>215.88066359999999</v>
      </c>
      <c r="AO559">
        <v>215.10346530000001</v>
      </c>
      <c r="AP559">
        <v>214.13480379999999</v>
      </c>
      <c r="AQ559">
        <v>212.50369620000001</v>
      </c>
      <c r="AR559">
        <v>213.2778769</v>
      </c>
      <c r="AS559">
        <v>211.6079081</v>
      </c>
      <c r="AT559">
        <v>210.155903</v>
      </c>
      <c r="AU559">
        <v>209.04089759999999</v>
      </c>
      <c r="AV559">
        <v>207.97011180000001</v>
      </c>
    </row>
    <row r="560" spans="1:48" x14ac:dyDescent="0.25">
      <c r="A560" s="33" t="s">
        <v>709</v>
      </c>
      <c r="B560">
        <v>149.811312546484</v>
      </c>
      <c r="C560">
        <v>152.21658162726001</v>
      </c>
      <c r="D560">
        <v>-105.3026435</v>
      </c>
      <c r="E560">
        <v>-378.18724689999999</v>
      </c>
      <c r="F560">
        <v>459.962153</v>
      </c>
      <c r="G560">
        <v>-1328.908312</v>
      </c>
      <c r="H560">
        <v>-306.29259230000002</v>
      </c>
      <c r="I560">
        <v>352.226044</v>
      </c>
      <c r="J560">
        <v>243.34489550000001</v>
      </c>
      <c r="K560">
        <v>-661.75401929999998</v>
      </c>
      <c r="L560">
        <v>-867.24037869999995</v>
      </c>
      <c r="M560">
        <v>-1451.7345660000001</v>
      </c>
      <c r="N560">
        <v>3669.3923679999998</v>
      </c>
      <c r="O560">
        <v>3970.1771370000001</v>
      </c>
      <c r="P560">
        <v>3710.6745860000001</v>
      </c>
      <c r="Q560">
        <v>2960.5507640000001</v>
      </c>
      <c r="R560">
        <v>2657.9626020000001</v>
      </c>
      <c r="S560">
        <v>1365.735801</v>
      </c>
      <c r="T560">
        <v>1144.535926</v>
      </c>
      <c r="U560">
        <v>1011.15189</v>
      </c>
      <c r="V560">
        <v>2935.4667199999999</v>
      </c>
      <c r="W560">
        <v>3266.9361159999999</v>
      </c>
      <c r="X560">
        <v>3202.1914499999998</v>
      </c>
      <c r="Y560">
        <v>3101.292641</v>
      </c>
      <c r="Z560">
        <v>3062.4225799999999</v>
      </c>
      <c r="AA560">
        <v>3045.6730149999999</v>
      </c>
      <c r="AB560">
        <v>3065.681032</v>
      </c>
      <c r="AC560">
        <v>2345.129825</v>
      </c>
      <c r="AD560">
        <v>2216.1007500000001</v>
      </c>
      <c r="AE560">
        <v>2190.1764400000002</v>
      </c>
      <c r="AF560">
        <v>2199.5178799999999</v>
      </c>
      <c r="AG560">
        <v>2173.3270429999998</v>
      </c>
      <c r="AH560">
        <v>2172.4703119999999</v>
      </c>
      <c r="AI560">
        <v>2202.416784</v>
      </c>
      <c r="AJ560">
        <v>2223.4411519999999</v>
      </c>
      <c r="AK560">
        <v>2253.9641729999998</v>
      </c>
      <c r="AL560">
        <v>2283.107712</v>
      </c>
      <c r="AM560">
        <v>2262.1526439999998</v>
      </c>
      <c r="AN560">
        <v>2273.331424</v>
      </c>
      <c r="AO560">
        <v>2286.0919410000001</v>
      </c>
      <c r="AP560">
        <v>2293.2162400000002</v>
      </c>
      <c r="AQ560">
        <v>2292.6643570000001</v>
      </c>
      <c r="AR560">
        <v>2325.8184860000001</v>
      </c>
      <c r="AS560">
        <v>2325.235138</v>
      </c>
      <c r="AT560">
        <v>2328.0394940000001</v>
      </c>
      <c r="AU560">
        <v>2335.2200739999998</v>
      </c>
      <c r="AV560">
        <v>2342.1404819999998</v>
      </c>
    </row>
    <row r="561" spans="1:48" x14ac:dyDescent="0.25">
      <c r="A561" s="33" t="s">
        <v>710</v>
      </c>
      <c r="B561">
        <v>46.327837447830703</v>
      </c>
      <c r="C561">
        <v>47.071645863219203</v>
      </c>
      <c r="D561">
        <v>-29.751637429999999</v>
      </c>
      <c r="E561">
        <v>-105.3037843</v>
      </c>
      <c r="F561">
        <v>321.51954590000003</v>
      </c>
      <c r="G561">
        <v>-813.13914439999996</v>
      </c>
      <c r="H561">
        <v>15.303516009999999</v>
      </c>
      <c r="I561">
        <v>446.1908699</v>
      </c>
      <c r="J561">
        <v>463.32708120000001</v>
      </c>
      <c r="K561">
        <v>-70.71752223</v>
      </c>
      <c r="L561">
        <v>-437.93833480000001</v>
      </c>
      <c r="M561">
        <v>-1044.981894</v>
      </c>
      <c r="N561">
        <v>-990.717534</v>
      </c>
      <c r="O561">
        <v>-146.66009980000001</v>
      </c>
      <c r="P561">
        <v>460.39301060000003</v>
      </c>
      <c r="Q561">
        <v>-96.98967562</v>
      </c>
      <c r="R561">
        <v>-63.801080579999997</v>
      </c>
      <c r="S561">
        <v>-51.56978453</v>
      </c>
      <c r="T561">
        <v>-37.966065669999999</v>
      </c>
      <c r="U561">
        <v>-106.7997842</v>
      </c>
      <c r="V561">
        <v>7.7973206570000002</v>
      </c>
      <c r="W561">
        <v>90.391497700000002</v>
      </c>
      <c r="X561">
        <v>-47.484469789999999</v>
      </c>
      <c r="Y561">
        <v>-104.388131</v>
      </c>
      <c r="Z561">
        <v>-125.3609225</v>
      </c>
      <c r="AA561">
        <v>-126.6043451</v>
      </c>
      <c r="AB561">
        <v>-110.95272850000001</v>
      </c>
      <c r="AC561">
        <v>-125.8232251</v>
      </c>
      <c r="AD561">
        <v>-121.146017</v>
      </c>
      <c r="AE561">
        <v>-128.3830208</v>
      </c>
      <c r="AF561">
        <v>-130.5835768</v>
      </c>
      <c r="AG561">
        <v>-144.10311189999999</v>
      </c>
      <c r="AH561">
        <v>-154.26236449999999</v>
      </c>
      <c r="AI561">
        <v>-154.521939</v>
      </c>
      <c r="AJ561">
        <v>-147.1287322</v>
      </c>
      <c r="AK561">
        <v>-145.68015869999999</v>
      </c>
      <c r="AL561">
        <v>-142.95039919999999</v>
      </c>
      <c r="AM561">
        <v>-138.22615529999999</v>
      </c>
      <c r="AN561">
        <v>-132.70583569999999</v>
      </c>
      <c r="AO561">
        <v>-128.35081159999999</v>
      </c>
      <c r="AP561">
        <v>-133.68319399999999</v>
      </c>
      <c r="AQ561">
        <v>-135.91653339999999</v>
      </c>
      <c r="AR561">
        <v>-122.0037822</v>
      </c>
      <c r="AS561">
        <v>-122.9690044</v>
      </c>
      <c r="AT561">
        <v>-126.76370300000001</v>
      </c>
      <c r="AU561">
        <v>-128.6957371</v>
      </c>
      <c r="AV561">
        <v>-131.9327907</v>
      </c>
    </row>
    <row r="562" spans="1:48" x14ac:dyDescent="0.25">
      <c r="A562" s="33" t="s">
        <v>711</v>
      </c>
      <c r="B562">
        <v>528.06275215704295</v>
      </c>
      <c r="C562">
        <v>536.54097044966204</v>
      </c>
      <c r="D562">
        <v>509.09232159999999</v>
      </c>
      <c r="E562">
        <v>725.67716050000001</v>
      </c>
      <c r="F562">
        <v>692.31354720000002</v>
      </c>
      <c r="G562">
        <v>505.49928039999998</v>
      </c>
      <c r="H562">
        <v>764.92789489999996</v>
      </c>
      <c r="I562">
        <v>921.48445179999999</v>
      </c>
      <c r="J562">
        <v>889.35546360000001</v>
      </c>
      <c r="K562">
        <v>842.51176969999995</v>
      </c>
      <c r="L562">
        <v>822.04168979999997</v>
      </c>
      <c r="M562">
        <v>863.35213590000001</v>
      </c>
      <c r="N562">
        <v>479.51702879999999</v>
      </c>
      <c r="O562">
        <v>841.13881000000003</v>
      </c>
      <c r="P562">
        <v>899.10765530000003</v>
      </c>
      <c r="Q562">
        <v>753.75231929999995</v>
      </c>
      <c r="R562">
        <v>852.06465439999999</v>
      </c>
      <c r="S562">
        <v>6504.2345539999997</v>
      </c>
      <c r="T562">
        <v>5016.755142</v>
      </c>
      <c r="U562">
        <v>5392.290148</v>
      </c>
      <c r="V562">
        <v>6102.7180280000002</v>
      </c>
      <c r="W562">
        <v>5569.1962219999996</v>
      </c>
      <c r="X562">
        <v>5121.75684</v>
      </c>
      <c r="Y562">
        <v>5320.4734570000001</v>
      </c>
      <c r="Z562">
        <v>5412.8895409999996</v>
      </c>
      <c r="AA562">
        <v>5543.2656500000003</v>
      </c>
      <c r="AB562">
        <v>5752.9628579999999</v>
      </c>
      <c r="AC562">
        <v>5771.0456990000002</v>
      </c>
      <c r="AD562">
        <v>5804.0213160000003</v>
      </c>
      <c r="AE562">
        <v>5879.4239930000003</v>
      </c>
      <c r="AF562">
        <v>5986.8110800000004</v>
      </c>
      <c r="AG562">
        <v>6110.6888349999999</v>
      </c>
      <c r="AH562">
        <v>6257.736672</v>
      </c>
      <c r="AI562">
        <v>6365.128831</v>
      </c>
      <c r="AJ562">
        <v>6337.6762879999997</v>
      </c>
      <c r="AK562">
        <v>6421.248423</v>
      </c>
      <c r="AL562">
        <v>6458.7382280000002</v>
      </c>
      <c r="AM562">
        <v>6629.311068</v>
      </c>
      <c r="AN562">
        <v>6715.5923739999998</v>
      </c>
      <c r="AO562">
        <v>6756.9617680000001</v>
      </c>
      <c r="AP562">
        <v>6832.5933580000001</v>
      </c>
      <c r="AQ562">
        <v>6904.3651390000005</v>
      </c>
      <c r="AR562">
        <v>6991.7600350000002</v>
      </c>
      <c r="AS562">
        <v>7131.4864740000003</v>
      </c>
      <c r="AT562">
        <v>7267.4192160000002</v>
      </c>
      <c r="AU562">
        <v>7372.8217960000002</v>
      </c>
      <c r="AV562">
        <v>7478.5703130000002</v>
      </c>
    </row>
    <row r="563" spans="1:48" x14ac:dyDescent="0.25">
      <c r="A563" s="33" t="s">
        <v>712</v>
      </c>
      <c r="C563">
        <v>25.563692296794802</v>
      </c>
      <c r="D563">
        <v>27.17451573</v>
      </c>
      <c r="E563">
        <v>59.014301209999999</v>
      </c>
      <c r="F563">
        <v>62.266562620000002</v>
      </c>
      <c r="G563">
        <v>66.091100850000004</v>
      </c>
      <c r="H563">
        <v>70.100615540000007</v>
      </c>
      <c r="I563">
        <v>75.499498119999998</v>
      </c>
      <c r="J563">
        <v>75.503545700000004</v>
      </c>
      <c r="K563">
        <v>76.823477249999996</v>
      </c>
      <c r="L563">
        <v>85.080936510000001</v>
      </c>
      <c r="M563">
        <v>75.917302300000003</v>
      </c>
      <c r="N563">
        <v>53.370950890000003</v>
      </c>
      <c r="O563">
        <v>87.446867080000004</v>
      </c>
      <c r="P563">
        <v>94.174744329999996</v>
      </c>
      <c r="Q563">
        <v>232.53302830000001</v>
      </c>
      <c r="R563">
        <v>297.98834369999997</v>
      </c>
      <c r="S563">
        <v>401.088346</v>
      </c>
      <c r="T563">
        <v>353.0157987</v>
      </c>
      <c r="U563">
        <v>304.96953789999998</v>
      </c>
      <c r="V563">
        <v>1161.3012060000001</v>
      </c>
      <c r="W563">
        <v>1213.9455800000001</v>
      </c>
      <c r="X563">
        <v>814.5469276</v>
      </c>
      <c r="Y563">
        <v>850.96799850000002</v>
      </c>
      <c r="Z563">
        <v>884.30902479999997</v>
      </c>
      <c r="AA563">
        <v>913.86900209999999</v>
      </c>
      <c r="AB563">
        <v>941.68948230000001</v>
      </c>
      <c r="AC563">
        <v>1308.3323190000001</v>
      </c>
      <c r="AD563">
        <v>1343.004643</v>
      </c>
      <c r="AE563">
        <v>1379.0190729999999</v>
      </c>
      <c r="AF563">
        <v>1416.2126290000001</v>
      </c>
      <c r="AG563">
        <v>1453.081942</v>
      </c>
      <c r="AH563">
        <v>1623.942182</v>
      </c>
      <c r="AI563">
        <v>1677.2765899999999</v>
      </c>
      <c r="AJ563">
        <v>1721.0662050000001</v>
      </c>
      <c r="AK563">
        <v>1776.9674680000001</v>
      </c>
      <c r="AL563">
        <v>1818.7793489999999</v>
      </c>
      <c r="AM563">
        <v>1725.5092749999999</v>
      </c>
      <c r="AN563">
        <v>1765.2821409999999</v>
      </c>
      <c r="AO563">
        <v>1809.3236280000001</v>
      </c>
      <c r="AP563">
        <v>1850.2293749999999</v>
      </c>
      <c r="AQ563">
        <v>1919.646843</v>
      </c>
      <c r="AR563">
        <v>1684.834169</v>
      </c>
      <c r="AS563">
        <v>1710.1926309999999</v>
      </c>
      <c r="AT563">
        <v>1741.6404729999999</v>
      </c>
      <c r="AU563">
        <v>1767.5071150000001</v>
      </c>
      <c r="AV563">
        <v>1755.025625</v>
      </c>
    </row>
    <row r="564" spans="1:48" x14ac:dyDescent="0.25">
      <c r="A564" s="33" t="s">
        <v>713</v>
      </c>
      <c r="C564">
        <v>32.611450964610597</v>
      </c>
      <c r="D564">
        <v>37.137185219999999</v>
      </c>
      <c r="E564">
        <v>37.56049333</v>
      </c>
      <c r="F564">
        <v>59.347565899999999</v>
      </c>
      <c r="G564">
        <v>80.30466389</v>
      </c>
      <c r="H564">
        <v>101.9337858</v>
      </c>
      <c r="I564">
        <v>120.8748712</v>
      </c>
      <c r="J564">
        <v>153.79420210000001</v>
      </c>
      <c r="K564">
        <v>186.91816800000001</v>
      </c>
      <c r="L564">
        <v>217.7675088</v>
      </c>
      <c r="M564">
        <v>263.26599099999999</v>
      </c>
      <c r="N564">
        <v>260.33004599999998</v>
      </c>
      <c r="O564">
        <v>337.82377919999999</v>
      </c>
      <c r="P564">
        <v>334.08449589999998</v>
      </c>
      <c r="Q564">
        <v>416.89996919999999</v>
      </c>
      <c r="R564">
        <v>452.9700363</v>
      </c>
      <c r="S564">
        <v>1333.6677990000001</v>
      </c>
      <c r="T564">
        <v>1193.052694</v>
      </c>
      <c r="U564">
        <v>1138.454131</v>
      </c>
      <c r="V564">
        <v>2543.3475170000002</v>
      </c>
      <c r="W564">
        <v>2529.2879910000001</v>
      </c>
      <c r="X564">
        <v>6546.700683</v>
      </c>
      <c r="Y564">
        <v>6839.6106319999999</v>
      </c>
      <c r="Z564">
        <v>7120.236355</v>
      </c>
      <c r="AA564">
        <v>7353.356745</v>
      </c>
      <c r="AB564">
        <v>7639.8673120000003</v>
      </c>
      <c r="AC564">
        <v>13026.63415</v>
      </c>
      <c r="AD564">
        <v>13560.68547</v>
      </c>
      <c r="AE564">
        <v>14187.04268</v>
      </c>
      <c r="AF564">
        <v>14809.11685</v>
      </c>
      <c r="AG564">
        <v>15501.69649</v>
      </c>
      <c r="AH564">
        <v>19721.557860000001</v>
      </c>
      <c r="AI564">
        <v>20859.186310000001</v>
      </c>
      <c r="AJ564">
        <v>21720.94051</v>
      </c>
      <c r="AK564">
        <v>23287.694780000002</v>
      </c>
      <c r="AL564">
        <v>24032.799360000001</v>
      </c>
      <c r="AM564">
        <v>21244.12905</v>
      </c>
      <c r="AN564">
        <v>21689.200570000001</v>
      </c>
      <c r="AO564">
        <v>22567.084030000002</v>
      </c>
      <c r="AP564">
        <v>23653.042600000001</v>
      </c>
      <c r="AQ564">
        <v>24394.387200000001</v>
      </c>
      <c r="AR564">
        <v>19246.61593</v>
      </c>
      <c r="AS564">
        <v>19865.790690000002</v>
      </c>
      <c r="AT564">
        <v>20363.476999999999</v>
      </c>
      <c r="AU564">
        <v>20830.06582</v>
      </c>
      <c r="AV564">
        <v>21300.934700000002</v>
      </c>
    </row>
    <row r="565" spans="1:48" x14ac:dyDescent="0.25">
      <c r="A565" s="33" t="s">
        <v>714</v>
      </c>
      <c r="B565">
        <v>534.35075403058295</v>
      </c>
      <c r="C565">
        <v>542.92992822719305</v>
      </c>
      <c r="D565">
        <v>546.81091100000003</v>
      </c>
      <c r="E565">
        <v>569.83880680000004</v>
      </c>
      <c r="F565">
        <v>606.47754740000005</v>
      </c>
      <c r="G565">
        <v>368.21114829999999</v>
      </c>
      <c r="H565">
        <v>525.58189340000001</v>
      </c>
      <c r="I565">
        <v>605.30480109999996</v>
      </c>
      <c r="J565">
        <v>589.55304679999995</v>
      </c>
      <c r="K565">
        <v>581.06323769999995</v>
      </c>
      <c r="L565">
        <v>586.84064360000002</v>
      </c>
      <c r="M565">
        <v>640.91956870000001</v>
      </c>
      <c r="N565">
        <v>605.51066390000005</v>
      </c>
      <c r="O565">
        <v>716.90507909999997</v>
      </c>
      <c r="P565">
        <v>776.56361189999996</v>
      </c>
      <c r="Q565">
        <v>732.32541860000003</v>
      </c>
      <c r="R565">
        <v>712.94487730000003</v>
      </c>
      <c r="S565">
        <v>687.3082713</v>
      </c>
      <c r="T565">
        <v>692.54602209999996</v>
      </c>
      <c r="U565">
        <v>708.25620370000001</v>
      </c>
      <c r="V565">
        <v>713.04136300000005</v>
      </c>
      <c r="W565">
        <v>716.08072990000005</v>
      </c>
      <c r="X565">
        <v>715.50659180000002</v>
      </c>
      <c r="Y565">
        <v>719.71886749999999</v>
      </c>
      <c r="Z565">
        <v>725.3979564</v>
      </c>
      <c r="AA565">
        <v>793.15793189999999</v>
      </c>
      <c r="AB565">
        <v>809.15781440000001</v>
      </c>
      <c r="AC565">
        <v>773.43678869999997</v>
      </c>
      <c r="AD565">
        <v>770.96117600000002</v>
      </c>
      <c r="AE565">
        <v>775.47298639999997</v>
      </c>
      <c r="AF565">
        <v>782.19483869999999</v>
      </c>
      <c r="AG565">
        <v>790.3106573</v>
      </c>
      <c r="AH565">
        <v>783.18707340000003</v>
      </c>
      <c r="AI565">
        <v>791.60448029999998</v>
      </c>
      <c r="AJ565">
        <v>802.16977129999998</v>
      </c>
      <c r="AK565">
        <v>815.12104439999996</v>
      </c>
      <c r="AL565">
        <v>827.6720937</v>
      </c>
      <c r="AM565">
        <v>874.10494000000006</v>
      </c>
      <c r="AN565">
        <v>892.95551539999997</v>
      </c>
      <c r="AO565">
        <v>903.43132279999998</v>
      </c>
      <c r="AP565">
        <v>911.90041129999997</v>
      </c>
      <c r="AQ565">
        <v>918.5773279</v>
      </c>
      <c r="AR565">
        <v>952.74778219999996</v>
      </c>
      <c r="AS565">
        <v>975.05221570000003</v>
      </c>
      <c r="AT565">
        <v>994.86010769999996</v>
      </c>
      <c r="AU565">
        <v>1013.652035</v>
      </c>
      <c r="AV565">
        <v>1032.135818</v>
      </c>
    </row>
    <row r="566" spans="1:48" x14ac:dyDescent="0.25">
      <c r="A566" s="33" t="s">
        <v>715</v>
      </c>
      <c r="B566">
        <v>970.42802416843494</v>
      </c>
      <c r="C566">
        <v>986.00855999029795</v>
      </c>
      <c r="D566">
        <v>991.19398090000004</v>
      </c>
      <c r="E566">
        <v>1069.172568</v>
      </c>
      <c r="F566">
        <v>1193.449877</v>
      </c>
      <c r="G566">
        <v>752.11733179999999</v>
      </c>
      <c r="H566">
        <v>1072.1104680000001</v>
      </c>
      <c r="I566">
        <v>1256.8961750000001</v>
      </c>
      <c r="J566">
        <v>1230.0431779999999</v>
      </c>
      <c r="K566">
        <v>1187.1796039999999</v>
      </c>
      <c r="L566">
        <v>1113.3729249999999</v>
      </c>
      <c r="M566">
        <v>1149.797233</v>
      </c>
      <c r="N566">
        <v>1051.2056829999999</v>
      </c>
      <c r="O566">
        <v>1345.4528969999999</v>
      </c>
      <c r="P566">
        <v>1484.6629170000001</v>
      </c>
      <c r="Q566">
        <v>1386.3185329999999</v>
      </c>
      <c r="R566">
        <v>1345.9330649999999</v>
      </c>
      <c r="S566">
        <v>1313.5488330000001</v>
      </c>
      <c r="T566">
        <v>1307.8934569999999</v>
      </c>
      <c r="U566">
        <v>1312.2979849999999</v>
      </c>
      <c r="V566">
        <v>1313.5133760000001</v>
      </c>
      <c r="W566">
        <v>1308.0949599999999</v>
      </c>
      <c r="X566">
        <v>1250.339702</v>
      </c>
      <c r="Y566">
        <v>1227.5968310000001</v>
      </c>
      <c r="Z566">
        <v>1219.76594</v>
      </c>
      <c r="AA566">
        <v>1215.6836519999999</v>
      </c>
      <c r="AB566">
        <v>1219.9137499999999</v>
      </c>
      <c r="AC566">
        <v>1210.559293</v>
      </c>
      <c r="AD566">
        <v>1194.160142</v>
      </c>
      <c r="AE566">
        <v>1180.3426870000001</v>
      </c>
      <c r="AF566">
        <v>1168.2347990000001</v>
      </c>
      <c r="AG566">
        <v>1157.388539</v>
      </c>
      <c r="AH566">
        <v>1149.3597480000001</v>
      </c>
      <c r="AI566">
        <v>1142.223131</v>
      </c>
      <c r="AJ566">
        <v>1131.6664800000001</v>
      </c>
      <c r="AK566">
        <v>1122.8944469999999</v>
      </c>
      <c r="AL566">
        <v>1112.8178350000001</v>
      </c>
      <c r="AM566">
        <v>1119.1532589999999</v>
      </c>
      <c r="AN566">
        <v>1114.9184969999999</v>
      </c>
      <c r="AO566">
        <v>1106.8728149999999</v>
      </c>
      <c r="AP566">
        <v>1098.4952559999999</v>
      </c>
      <c r="AQ566">
        <v>1088.955469</v>
      </c>
      <c r="AR566">
        <v>1086.226803</v>
      </c>
      <c r="AS566">
        <v>1080.61553</v>
      </c>
      <c r="AT566">
        <v>1075.063983</v>
      </c>
      <c r="AU566">
        <v>1069.3317380000001</v>
      </c>
      <c r="AV566">
        <v>1064.071162</v>
      </c>
    </row>
    <row r="567" spans="1:48" x14ac:dyDescent="0.25">
      <c r="A567" s="27" t="s">
        <v>720</v>
      </c>
      <c r="B567">
        <v>5.5705789795526002</v>
      </c>
      <c r="C567">
        <v>5.6600164269241402</v>
      </c>
      <c r="D567">
        <v>5.7508898210000003</v>
      </c>
      <c r="E567">
        <v>5.7929036060000003</v>
      </c>
      <c r="F567">
        <v>4.8242806180000004</v>
      </c>
      <c r="G567">
        <v>4.2185210560000002</v>
      </c>
      <c r="H567">
        <v>4.0840850299999998</v>
      </c>
      <c r="I567">
        <v>3.8991141059999999</v>
      </c>
      <c r="J567">
        <v>3.7615491940000001</v>
      </c>
      <c r="K567">
        <v>4.0026493749999998</v>
      </c>
      <c r="L567">
        <v>4.0988614639999996</v>
      </c>
      <c r="M567">
        <v>4.1630920690000002</v>
      </c>
      <c r="N567">
        <v>3.2553047670000002</v>
      </c>
      <c r="O567">
        <v>2.7334405240000001</v>
      </c>
      <c r="P567">
        <v>2.3991505709999998</v>
      </c>
      <c r="Q567">
        <v>2.1834950950000001</v>
      </c>
      <c r="R567">
        <v>1.9973771819999999</v>
      </c>
      <c r="S567">
        <v>2.0030384200000002</v>
      </c>
      <c r="T567">
        <v>1.961852833</v>
      </c>
      <c r="U567">
        <v>1.661030945</v>
      </c>
      <c r="V567">
        <v>1.2772448540000001</v>
      </c>
      <c r="W567">
        <v>0.92575410950000003</v>
      </c>
      <c r="X567">
        <v>0.69174806749999995</v>
      </c>
      <c r="Y567">
        <v>0.5358048326</v>
      </c>
      <c r="Z567">
        <v>0.42607060279999998</v>
      </c>
      <c r="AA567">
        <v>0.3468026347</v>
      </c>
      <c r="AB567">
        <v>0.2892568915</v>
      </c>
      <c r="AC567">
        <v>0.25657292300000001</v>
      </c>
      <c r="AD567">
        <v>0.233215388</v>
      </c>
      <c r="AE567">
        <v>0.21451148989999999</v>
      </c>
      <c r="AF567">
        <v>0.19917428300000001</v>
      </c>
      <c r="AG567">
        <v>0.1863137248</v>
      </c>
      <c r="AH567">
        <v>0.175791802</v>
      </c>
      <c r="AI567">
        <v>0.16688973879999999</v>
      </c>
      <c r="AJ567">
        <v>0.15927523699999999</v>
      </c>
      <c r="AK567">
        <v>0.15269724770000001</v>
      </c>
      <c r="AL567">
        <v>0.1468396096</v>
      </c>
      <c r="AM567">
        <v>0.14099638549999999</v>
      </c>
      <c r="AN567">
        <v>0.13541443910000001</v>
      </c>
      <c r="AO567">
        <v>0.130157684</v>
      </c>
      <c r="AP567">
        <v>0.1253188345</v>
      </c>
      <c r="AQ567">
        <v>0.1204928409</v>
      </c>
      <c r="AR567">
        <v>0.1164980598</v>
      </c>
      <c r="AS567">
        <v>0.1129235488</v>
      </c>
      <c r="AT567">
        <v>0.1095959791</v>
      </c>
      <c r="AU567">
        <v>0.1064768489</v>
      </c>
      <c r="AV567">
        <v>0.1035839305</v>
      </c>
    </row>
    <row r="568" spans="1:48" x14ac:dyDescent="0.25">
      <c r="A568" s="27" t="s">
        <v>721</v>
      </c>
      <c r="B568">
        <v>77.477678819662401</v>
      </c>
      <c r="C568">
        <v>78.721608013977402</v>
      </c>
      <c r="D568">
        <v>80.003730149999996</v>
      </c>
      <c r="E568">
        <v>80.189474820000001</v>
      </c>
      <c r="F568">
        <v>76.950267409999995</v>
      </c>
      <c r="G568">
        <v>74.603074410000005</v>
      </c>
      <c r="H568">
        <v>73.063966309999998</v>
      </c>
      <c r="I568">
        <v>71.285518100000004</v>
      </c>
      <c r="J568">
        <v>69.186513820000002</v>
      </c>
      <c r="K568">
        <v>67.614613399999996</v>
      </c>
      <c r="L568">
        <v>67.318828609999997</v>
      </c>
      <c r="M568">
        <v>67.648773610000006</v>
      </c>
      <c r="N568">
        <v>66.103925020000005</v>
      </c>
      <c r="O568">
        <v>64.464309270000001</v>
      </c>
      <c r="P568">
        <v>62.191244959999999</v>
      </c>
      <c r="Q568">
        <v>60.914616250000002</v>
      </c>
      <c r="R568">
        <v>59.282101670000003</v>
      </c>
      <c r="S568">
        <v>58.819585060000001</v>
      </c>
      <c r="T568">
        <v>57.857999280000001</v>
      </c>
      <c r="U568">
        <v>56.687406199999998</v>
      </c>
      <c r="V568">
        <v>54.305863510000002</v>
      </c>
      <c r="W568">
        <v>51.807126629999999</v>
      </c>
      <c r="X568">
        <v>49.68164041</v>
      </c>
      <c r="Y568">
        <v>47.681830410000003</v>
      </c>
      <c r="Z568">
        <v>45.719260820000002</v>
      </c>
      <c r="AA568">
        <v>43.66995884</v>
      </c>
      <c r="AB568">
        <v>41.632447409999997</v>
      </c>
      <c r="AC568">
        <v>38.989064800000001</v>
      </c>
      <c r="AD568">
        <v>36.406033860000001</v>
      </c>
      <c r="AE568">
        <v>33.849964900000003</v>
      </c>
      <c r="AF568">
        <v>31.34866624</v>
      </c>
      <c r="AG568">
        <v>28.87732214</v>
      </c>
      <c r="AH568">
        <v>26.288080740000002</v>
      </c>
      <c r="AI568">
        <v>23.727129309999999</v>
      </c>
      <c r="AJ568">
        <v>21.146547819999999</v>
      </c>
      <c r="AK568">
        <v>18.639534040000001</v>
      </c>
      <c r="AL568">
        <v>16.064779789999999</v>
      </c>
      <c r="AM568">
        <v>14.5589105</v>
      </c>
      <c r="AN568">
        <v>13.02657204</v>
      </c>
      <c r="AO568">
        <v>11.479191139999999</v>
      </c>
      <c r="AP568">
        <v>9.9091311340000008</v>
      </c>
      <c r="AQ568">
        <v>8.272672214</v>
      </c>
      <c r="AR568">
        <v>7.7678515109999999</v>
      </c>
      <c r="AS568">
        <v>7.2746206930000001</v>
      </c>
      <c r="AT568">
        <v>6.7903085829999998</v>
      </c>
      <c r="AU568">
        <v>6.311349152</v>
      </c>
      <c r="AV568">
        <v>5.8348927909999997</v>
      </c>
    </row>
    <row r="569" spans="1:48" x14ac:dyDescent="0.25">
      <c r="A569" s="27" t="s">
        <v>722</v>
      </c>
      <c r="B569">
        <v>0.67805251130835598</v>
      </c>
      <c r="C569">
        <v>0.68893886369971102</v>
      </c>
      <c r="D569">
        <v>0.66746531440000001</v>
      </c>
      <c r="E569">
        <v>1.0023106740000001</v>
      </c>
      <c r="F569">
        <v>1.2829736709999999</v>
      </c>
      <c r="G569">
        <v>1.5564776499999999</v>
      </c>
      <c r="H569">
        <v>1.831816892</v>
      </c>
      <c r="I569">
        <v>2.088431843</v>
      </c>
      <c r="J569">
        <v>2.3204771179999999</v>
      </c>
      <c r="K569">
        <v>2.5558089989999999</v>
      </c>
      <c r="L569">
        <v>2.8326030229999999</v>
      </c>
      <c r="M569">
        <v>3.1370651139999999</v>
      </c>
      <c r="N569">
        <v>3.117078394</v>
      </c>
      <c r="O569">
        <v>3.0934184560000002</v>
      </c>
      <c r="P569">
        <v>3.039593081</v>
      </c>
      <c r="Q569">
        <v>3.0350888089999999</v>
      </c>
      <c r="R569">
        <v>3.0141585609999999</v>
      </c>
      <c r="S569">
        <v>3.1567748039999999</v>
      </c>
      <c r="T569">
        <v>3.264118818</v>
      </c>
      <c r="U569">
        <v>3.3496155710000002</v>
      </c>
      <c r="V569">
        <v>3.5892508830000001</v>
      </c>
      <c r="W569">
        <v>3.81600743</v>
      </c>
      <c r="X569">
        <v>3.8258444200000001</v>
      </c>
      <c r="Y569">
        <v>3.847129067</v>
      </c>
      <c r="Z569">
        <v>3.8740970950000002</v>
      </c>
      <c r="AA569">
        <v>3.8930667959999998</v>
      </c>
      <c r="AB569">
        <v>3.915979509</v>
      </c>
      <c r="AC569">
        <v>4.5228862440000004</v>
      </c>
      <c r="AD569">
        <v>5.1431892320000001</v>
      </c>
      <c r="AE569">
        <v>5.7777126919999997</v>
      </c>
      <c r="AF569">
        <v>6.4245159379999999</v>
      </c>
      <c r="AG569">
        <v>7.0999696659999998</v>
      </c>
      <c r="AH569">
        <v>7.8762626219999996</v>
      </c>
      <c r="AI569">
        <v>8.7017405659999998</v>
      </c>
      <c r="AJ569">
        <v>9.5785703679999994</v>
      </c>
      <c r="AK569">
        <v>10.515147649999999</v>
      </c>
      <c r="AL569">
        <v>11.54258516</v>
      </c>
      <c r="AM569">
        <v>11.744038509999999</v>
      </c>
      <c r="AN569">
        <v>11.976428479999999</v>
      </c>
      <c r="AO569">
        <v>12.26696999</v>
      </c>
      <c r="AP569">
        <v>12.639617940000001</v>
      </c>
      <c r="AQ569">
        <v>13.084195709999999</v>
      </c>
      <c r="AR569">
        <v>12.720393339999999</v>
      </c>
      <c r="AS569">
        <v>12.388406</v>
      </c>
      <c r="AT569">
        <v>12.089509140000001</v>
      </c>
      <c r="AU569">
        <v>11.824754670000001</v>
      </c>
      <c r="AV569">
        <v>11.59848343</v>
      </c>
    </row>
    <row r="570" spans="1:48" x14ac:dyDescent="0.25">
      <c r="A570" s="27" t="s">
        <v>723</v>
      </c>
      <c r="B570">
        <v>28.634797354551999</v>
      </c>
      <c r="C570">
        <v>29.094538288267</v>
      </c>
      <c r="D570">
        <v>29.720948459999999</v>
      </c>
      <c r="E570">
        <v>30.525510329999999</v>
      </c>
      <c r="F570">
        <v>31.19593411</v>
      </c>
      <c r="G570">
        <v>29.01032086</v>
      </c>
      <c r="H570">
        <v>30.08187405</v>
      </c>
      <c r="I570">
        <v>31.08492858</v>
      </c>
      <c r="J570">
        <v>31.401741980000001</v>
      </c>
      <c r="K570">
        <v>31.225922350000001</v>
      </c>
      <c r="L570">
        <v>31.043343230000001</v>
      </c>
      <c r="M570">
        <v>30.417636359999999</v>
      </c>
      <c r="N570">
        <v>28.68972729</v>
      </c>
      <c r="O570">
        <v>28.167669750000002</v>
      </c>
      <c r="P570">
        <v>28.076536600000001</v>
      </c>
      <c r="Q570">
        <v>27.095231049999999</v>
      </c>
      <c r="R570">
        <v>26.12888869</v>
      </c>
      <c r="S570">
        <v>26.107046189999998</v>
      </c>
      <c r="T570">
        <v>25.987032500000002</v>
      </c>
      <c r="U570">
        <v>25.617845169999999</v>
      </c>
      <c r="V570">
        <v>26.527877289999999</v>
      </c>
      <c r="W570">
        <v>26.93205433</v>
      </c>
      <c r="X570">
        <v>26.57423743</v>
      </c>
      <c r="Y570">
        <v>26.192280019999998</v>
      </c>
      <c r="Z570">
        <v>25.803509219999999</v>
      </c>
      <c r="AA570">
        <v>25.58058612</v>
      </c>
      <c r="AB570">
        <v>25.4011371</v>
      </c>
      <c r="AC570">
        <v>24.637125350000002</v>
      </c>
      <c r="AD570">
        <v>23.888472490000002</v>
      </c>
      <c r="AE570">
        <v>23.157393379999998</v>
      </c>
      <c r="AF570">
        <v>22.34599433</v>
      </c>
      <c r="AG570">
        <v>21.54553645</v>
      </c>
      <c r="AH570">
        <v>21.260951670000001</v>
      </c>
      <c r="AI570">
        <v>20.96705343</v>
      </c>
      <c r="AJ570">
        <v>20.67397828</v>
      </c>
      <c r="AK570">
        <v>20.48802753</v>
      </c>
      <c r="AL570">
        <v>20.27569068</v>
      </c>
      <c r="AM570">
        <v>19.506260770000001</v>
      </c>
      <c r="AN570">
        <v>18.74103517</v>
      </c>
      <c r="AO570">
        <v>17.984201970000001</v>
      </c>
      <c r="AP570">
        <v>17.239916470000001</v>
      </c>
      <c r="AQ570">
        <v>16.495767600000001</v>
      </c>
      <c r="AR570">
        <v>15.78215462</v>
      </c>
      <c r="AS570">
        <v>15.083866950000001</v>
      </c>
      <c r="AT570">
        <v>14.393675719999999</v>
      </c>
      <c r="AU570">
        <v>13.708427390000001</v>
      </c>
      <c r="AV570">
        <v>13.029001149999999</v>
      </c>
    </row>
    <row r="571" spans="1:48" x14ac:dyDescent="0.25">
      <c r="A571" s="27" t="s">
        <v>724</v>
      </c>
      <c r="B571">
        <v>0.36749349586970598</v>
      </c>
      <c r="C571">
        <v>0.37339372281503302</v>
      </c>
      <c r="D571">
        <v>0.3814329508</v>
      </c>
      <c r="E571">
        <v>0.37117253100000003</v>
      </c>
      <c r="F571">
        <v>0.35939186429999997</v>
      </c>
      <c r="G571">
        <v>0.31665046600000002</v>
      </c>
      <c r="H571">
        <v>0.3110927141</v>
      </c>
      <c r="I571">
        <v>0.3045735443</v>
      </c>
      <c r="J571">
        <v>0.29150995899999999</v>
      </c>
      <c r="K571">
        <v>0.27464537049999999</v>
      </c>
      <c r="L571">
        <v>0.25869190939999998</v>
      </c>
      <c r="M571">
        <v>0.24015806479999999</v>
      </c>
      <c r="N571">
        <v>0.20849842139999999</v>
      </c>
      <c r="O571">
        <v>0.18561328469999999</v>
      </c>
      <c r="P571">
        <v>0.16441312299999999</v>
      </c>
      <c r="Q571">
        <v>0.13707605980000001</v>
      </c>
      <c r="R571">
        <v>0.1094941024</v>
      </c>
      <c r="S571">
        <v>0.14544881039999999</v>
      </c>
      <c r="T571">
        <v>0.1818267757</v>
      </c>
      <c r="U571">
        <v>0.21697037120000001</v>
      </c>
      <c r="V571">
        <v>0.1538700499</v>
      </c>
      <c r="W571">
        <v>9.1662563000000002E-2</v>
      </c>
      <c r="X571">
        <v>6.9698127499999998E-2</v>
      </c>
      <c r="Y571">
        <v>4.8217946400000003E-2</v>
      </c>
      <c r="Z571">
        <v>2.72982196E-2</v>
      </c>
      <c r="AA571">
        <v>2.4312470999999999E-2</v>
      </c>
      <c r="AB571">
        <v>2.1405408599999998E-2</v>
      </c>
      <c r="AC571">
        <v>2.09142854E-2</v>
      </c>
      <c r="AD571">
        <v>2.0432800099999999E-2</v>
      </c>
      <c r="AE571">
        <v>1.9962955000000001E-2</v>
      </c>
      <c r="AF571">
        <v>1.9406314500000001E-2</v>
      </c>
      <c r="AG571">
        <v>1.8854009599999999E-2</v>
      </c>
      <c r="AH571">
        <v>1.51718953E-2</v>
      </c>
      <c r="AI571">
        <v>1.1547945400000001E-2</v>
      </c>
      <c r="AJ571">
        <v>7.9914716100000002E-3</v>
      </c>
      <c r="AK571">
        <v>8.5552943900000008E-3</v>
      </c>
      <c r="AL571">
        <v>9.1004171299999999E-3</v>
      </c>
      <c r="AM571">
        <v>8.7405752599999994E-3</v>
      </c>
      <c r="AN571">
        <v>8.3828802300000005E-3</v>
      </c>
      <c r="AO571">
        <v>8.0292172299999999E-3</v>
      </c>
      <c r="AP571">
        <v>7.6814438599999996E-3</v>
      </c>
      <c r="AQ571">
        <v>7.33403718E-3</v>
      </c>
      <c r="AR571">
        <v>7.2820379299999996E-3</v>
      </c>
      <c r="AS571">
        <v>7.2333015399999997E-3</v>
      </c>
      <c r="AT571">
        <v>7.1846200499999999E-3</v>
      </c>
      <c r="AU571">
        <v>7.1343592699999996E-3</v>
      </c>
      <c r="AV571">
        <v>7.0827860900000003E-3</v>
      </c>
    </row>
    <row r="572" spans="1:48" x14ac:dyDescent="0.25">
      <c r="A572" s="27" t="s">
        <v>725</v>
      </c>
      <c r="B572">
        <v>1.4676116307532601</v>
      </c>
      <c r="C572">
        <v>1.4911746101974399</v>
      </c>
      <c r="D572">
        <v>1.5232798439999999</v>
      </c>
      <c r="E572">
        <v>1.566791365</v>
      </c>
      <c r="F572">
        <v>1.6035312799999999</v>
      </c>
      <c r="G572">
        <v>1.4933554090000001</v>
      </c>
      <c r="H572">
        <v>1.550767679</v>
      </c>
      <c r="I572">
        <v>1.60480745</v>
      </c>
      <c r="J572">
        <v>1.6235213500000001</v>
      </c>
      <c r="K572">
        <v>1.6167793150000001</v>
      </c>
      <c r="L572">
        <v>1.60966374</v>
      </c>
      <c r="M572">
        <v>1.5795135039999999</v>
      </c>
      <c r="N572">
        <v>1.6684921850000001</v>
      </c>
      <c r="O572">
        <v>1.827488234</v>
      </c>
      <c r="P572">
        <v>2.025894563</v>
      </c>
      <c r="Q572">
        <v>2.1692357279999999</v>
      </c>
      <c r="R572">
        <v>2.3169546730000001</v>
      </c>
      <c r="S572">
        <v>2.2378990590000001</v>
      </c>
      <c r="T572">
        <v>2.1483525280000002</v>
      </c>
      <c r="U572">
        <v>2.0371176769999999</v>
      </c>
      <c r="V572">
        <v>2.2378842790000002</v>
      </c>
      <c r="W572">
        <v>2.3890373789999999</v>
      </c>
      <c r="X572">
        <v>2.2974835900000001</v>
      </c>
      <c r="Y572">
        <v>2.2054213890000001</v>
      </c>
      <c r="Z572">
        <v>2.114437465</v>
      </c>
      <c r="AA572">
        <v>2.0401310349999999</v>
      </c>
      <c r="AB572">
        <v>1.970053289</v>
      </c>
      <c r="AC572">
        <v>1.8439418080000001</v>
      </c>
      <c r="AD572">
        <v>1.7204685179999999</v>
      </c>
      <c r="AE572">
        <v>1.5997456370000001</v>
      </c>
      <c r="AF572">
        <v>1.481235866</v>
      </c>
      <c r="AG572">
        <v>1.3657104689999999</v>
      </c>
      <c r="AH572">
        <v>1.1086339839999999</v>
      </c>
      <c r="AI572">
        <v>0.85558445350000001</v>
      </c>
      <c r="AJ572">
        <v>0.60723516170000003</v>
      </c>
      <c r="AK572">
        <v>0.377364213</v>
      </c>
      <c r="AL572">
        <v>0.149719039</v>
      </c>
      <c r="AM572">
        <v>0.15909857020000001</v>
      </c>
      <c r="AN572">
        <v>0.1682392033</v>
      </c>
      <c r="AO572">
        <v>0.17716622539999999</v>
      </c>
      <c r="AP572">
        <v>0.18591805149999999</v>
      </c>
      <c r="AQ572">
        <v>0.1943536062</v>
      </c>
      <c r="AR572">
        <v>0.20065424439999999</v>
      </c>
      <c r="AS572">
        <v>0.2069385678</v>
      </c>
      <c r="AT572">
        <v>0.21312173849999999</v>
      </c>
      <c r="AU572">
        <v>0.21915373060000001</v>
      </c>
      <c r="AV572">
        <v>0.2250380287</v>
      </c>
    </row>
    <row r="573" spans="1:48" x14ac:dyDescent="0.25">
      <c r="A573" s="27" t="s">
        <v>726</v>
      </c>
      <c r="B573">
        <v>1.4643633957556199</v>
      </c>
      <c r="C573">
        <v>1.4878742237362399</v>
      </c>
      <c r="D573">
        <v>1.5199084</v>
      </c>
      <c r="E573">
        <v>1.4374555609999999</v>
      </c>
      <c r="F573">
        <v>1.352714771</v>
      </c>
      <c r="G573">
        <v>1.158343895</v>
      </c>
      <c r="H573">
        <v>1.1060292540000001</v>
      </c>
      <c r="I573">
        <v>1.0524181829999999</v>
      </c>
      <c r="J573">
        <v>0.97896903209999997</v>
      </c>
      <c r="K573">
        <v>0.89641111360000003</v>
      </c>
      <c r="L573">
        <v>0.8206107225</v>
      </c>
      <c r="M573">
        <v>0.74040766830000004</v>
      </c>
      <c r="N573">
        <v>0.62013914459999997</v>
      </c>
      <c r="O573">
        <v>0.5259839771</v>
      </c>
      <c r="P573">
        <v>0.43486355789999998</v>
      </c>
      <c r="Q573">
        <v>0.32594416189999997</v>
      </c>
      <c r="R573">
        <v>0.21581313699999999</v>
      </c>
      <c r="S573">
        <v>0.20832529929999999</v>
      </c>
      <c r="T573">
        <v>0.1998574078</v>
      </c>
      <c r="U573">
        <v>0.1893700093</v>
      </c>
      <c r="V573">
        <v>0.1209188997</v>
      </c>
      <c r="W573">
        <v>5.4225166999999998E-2</v>
      </c>
      <c r="X573">
        <v>4.1645274199999999E-2</v>
      </c>
      <c r="Y573">
        <v>2.93405591E-2</v>
      </c>
      <c r="Z573">
        <v>1.7355756E-2</v>
      </c>
      <c r="AA573">
        <v>1.7224344700000001E-2</v>
      </c>
      <c r="AB573">
        <v>1.7121954299999999E-2</v>
      </c>
      <c r="AC573">
        <v>1.4112868400000001E-2</v>
      </c>
      <c r="AD573">
        <v>1.11681156E-2</v>
      </c>
      <c r="AE573">
        <v>8.2869668999999997E-3</v>
      </c>
      <c r="AF573">
        <v>8.1429994100000007E-3</v>
      </c>
      <c r="AG573">
        <v>7.9977237299999997E-3</v>
      </c>
      <c r="AH573">
        <v>7.9252787100000006E-3</v>
      </c>
      <c r="AI573">
        <v>7.8487353500000002E-3</v>
      </c>
      <c r="AJ573">
        <v>7.7718520899999997E-3</v>
      </c>
      <c r="AK573">
        <v>7.7304669499999997E-3</v>
      </c>
      <c r="AL573">
        <v>7.6787812799999997E-3</v>
      </c>
      <c r="AM573">
        <v>7.6130082599999999E-3</v>
      </c>
      <c r="AN573">
        <v>7.5447835799999996E-3</v>
      </c>
      <c r="AO573">
        <v>7.4756088799999999E-3</v>
      </c>
      <c r="AP573">
        <v>7.4071736800000003E-3</v>
      </c>
      <c r="AQ573">
        <v>7.33403718E-3</v>
      </c>
      <c r="AR573">
        <v>7.2820379299999996E-3</v>
      </c>
      <c r="AS573">
        <v>7.2333015399999997E-3</v>
      </c>
      <c r="AT573">
        <v>7.1846200499999999E-3</v>
      </c>
      <c r="AU573">
        <v>7.1343592699999996E-3</v>
      </c>
      <c r="AV573">
        <v>7.0827860900000003E-3</v>
      </c>
    </row>
    <row r="574" spans="1:48" x14ac:dyDescent="0.25">
      <c r="A574" s="27" t="s">
        <v>727</v>
      </c>
      <c r="B574">
        <v>0.29584764130791702</v>
      </c>
      <c r="C574">
        <v>0.300597570883747</v>
      </c>
      <c r="D574">
        <v>0.30706948579999999</v>
      </c>
      <c r="E574">
        <v>0.65474226410000003</v>
      </c>
      <c r="F574">
        <v>0.98938788629999996</v>
      </c>
      <c r="G574">
        <v>1.191330459</v>
      </c>
      <c r="H574">
        <v>1.4861651769999999</v>
      </c>
      <c r="I574">
        <v>1.7591862170000001</v>
      </c>
      <c r="J574">
        <v>1.9607946549999999</v>
      </c>
      <c r="K574">
        <v>2.0825343529999998</v>
      </c>
      <c r="L574">
        <v>2.1417784630000001</v>
      </c>
      <c r="M574">
        <v>2.094980708</v>
      </c>
      <c r="N574">
        <v>2.2292512160000002</v>
      </c>
      <c r="O574">
        <v>2.4570620550000002</v>
      </c>
      <c r="P574">
        <v>2.7386938120000002</v>
      </c>
      <c r="Q574">
        <v>2.9464860320000001</v>
      </c>
      <c r="R574">
        <v>3.1604122100000001</v>
      </c>
      <c r="S574">
        <v>3.3567811729999999</v>
      </c>
      <c r="T574">
        <v>3.5458839480000002</v>
      </c>
      <c r="U574">
        <v>3.703797915</v>
      </c>
      <c r="V574">
        <v>3.9240426030000002</v>
      </c>
      <c r="W574">
        <v>4.0646679370000003</v>
      </c>
      <c r="X574">
        <v>4.2944014250000002</v>
      </c>
      <c r="Y574">
        <v>4.5127450959999997</v>
      </c>
      <c r="Z574">
        <v>4.7220784040000003</v>
      </c>
      <c r="AA574">
        <v>4.9468172319999999</v>
      </c>
      <c r="AB574">
        <v>5.176354935</v>
      </c>
      <c r="AC574">
        <v>5.7600797239999997</v>
      </c>
      <c r="AD574">
        <v>6.3309310249999999</v>
      </c>
      <c r="AE574">
        <v>6.8900189149999997</v>
      </c>
      <c r="AF574">
        <v>7.3555061940000002</v>
      </c>
      <c r="AG574">
        <v>7.7990257100000004</v>
      </c>
      <c r="AH574">
        <v>8.3073388779999995</v>
      </c>
      <c r="AI574">
        <v>8.800472224</v>
      </c>
      <c r="AJ574">
        <v>9.2820163099999995</v>
      </c>
      <c r="AK574">
        <v>9.7714400070000007</v>
      </c>
      <c r="AL574">
        <v>10.241356189999999</v>
      </c>
      <c r="AM574">
        <v>10.774443420000001</v>
      </c>
      <c r="AN574">
        <v>11.29313393</v>
      </c>
      <c r="AO574">
        <v>11.79919806</v>
      </c>
      <c r="AP574">
        <v>12.29520786</v>
      </c>
      <c r="AQ574">
        <v>12.771869349999999</v>
      </c>
      <c r="AR574">
        <v>13.267434870000001</v>
      </c>
      <c r="AS574">
        <v>13.760837069999999</v>
      </c>
      <c r="AT574">
        <v>14.246502700000001</v>
      </c>
      <c r="AU574">
        <v>14.72107301</v>
      </c>
      <c r="AV574">
        <v>15.18473887</v>
      </c>
    </row>
    <row r="575" spans="1:48" x14ac:dyDescent="0.25">
      <c r="A575" s="27" t="s">
        <v>728</v>
      </c>
      <c r="B575">
        <v>6.65657192942814E-2</v>
      </c>
      <c r="C575">
        <v>6.7634453448843099E-2</v>
      </c>
      <c r="D575">
        <v>6.9090634299999995E-2</v>
      </c>
      <c r="E575">
        <v>9.4406599399999999E-2</v>
      </c>
      <c r="F575">
        <v>0.12835722560000001</v>
      </c>
      <c r="G575">
        <v>0.15880265730000001</v>
      </c>
      <c r="H575">
        <v>0.21907510450000001</v>
      </c>
      <c r="I575">
        <v>0.30117638670000002</v>
      </c>
      <c r="J575">
        <v>0.40476941729999999</v>
      </c>
      <c r="K575">
        <v>0.5354909457</v>
      </c>
      <c r="L575">
        <v>0.70825271720000005</v>
      </c>
      <c r="M575">
        <v>0.92326874140000004</v>
      </c>
      <c r="N575">
        <v>0.98244244290000005</v>
      </c>
      <c r="O575">
        <v>1.0828398480000001</v>
      </c>
      <c r="P575">
        <v>1.2069564079999999</v>
      </c>
      <c r="Q575">
        <v>1.2985315049999999</v>
      </c>
      <c r="R575">
        <v>1.3928098680000001</v>
      </c>
      <c r="S575">
        <v>1.459018623</v>
      </c>
      <c r="T575">
        <v>1.521554345</v>
      </c>
      <c r="U575">
        <v>1.5704522809999999</v>
      </c>
      <c r="V575">
        <v>1.7965840769999999</v>
      </c>
      <c r="W575">
        <v>1.979250562</v>
      </c>
      <c r="X575">
        <v>2.314539586</v>
      </c>
      <c r="Y575">
        <v>2.638182654</v>
      </c>
      <c r="Z575">
        <v>2.9511528930000002</v>
      </c>
      <c r="AA575">
        <v>3.2653661220000001</v>
      </c>
      <c r="AB575">
        <v>3.5805126789999999</v>
      </c>
      <c r="AC575">
        <v>3.9073109850000001</v>
      </c>
      <c r="AD575">
        <v>4.2268704479999997</v>
      </c>
      <c r="AE575">
        <v>4.5398903500000003</v>
      </c>
      <c r="AF575">
        <v>4.792237342</v>
      </c>
      <c r="AG575">
        <v>5.0320494489999996</v>
      </c>
      <c r="AH575">
        <v>5.2363152749999999</v>
      </c>
      <c r="AI575">
        <v>5.4331763779999998</v>
      </c>
      <c r="AJ575">
        <v>5.62496536</v>
      </c>
      <c r="AK575">
        <v>5.8291198399999997</v>
      </c>
      <c r="AL575">
        <v>6.0226887299999996</v>
      </c>
      <c r="AM575">
        <v>6.2570844220000001</v>
      </c>
      <c r="AN575">
        <v>6.4844314760000001</v>
      </c>
      <c r="AO575">
        <v>6.7058006069999996</v>
      </c>
      <c r="AP575">
        <v>6.9226637569999996</v>
      </c>
      <c r="AQ575">
        <v>7.1298149710000001</v>
      </c>
      <c r="AR575">
        <v>7.2870746970000004</v>
      </c>
      <c r="AS575">
        <v>7.444724796</v>
      </c>
      <c r="AT575">
        <v>7.5996513400000003</v>
      </c>
      <c r="AU575">
        <v>7.7500837919999999</v>
      </c>
      <c r="AV575">
        <v>7.8961845070000001</v>
      </c>
    </row>
    <row r="576" spans="1:48" x14ac:dyDescent="0.25">
      <c r="A576" s="27" t="s">
        <v>729</v>
      </c>
      <c r="B576">
        <v>3.32767453113023</v>
      </c>
      <c r="C576">
        <v>3.3811014220943498</v>
      </c>
      <c r="D576">
        <v>3.4538970899999999</v>
      </c>
      <c r="E576">
        <v>3.4224640480000001</v>
      </c>
      <c r="F576">
        <v>3.3744514840000002</v>
      </c>
      <c r="G576">
        <v>3.0275195689999999</v>
      </c>
      <c r="H576">
        <v>3.0287857119999999</v>
      </c>
      <c r="I576">
        <v>3.0195537579999998</v>
      </c>
      <c r="J576">
        <v>2.9429024429999999</v>
      </c>
      <c r="K576">
        <v>2.8233624389999998</v>
      </c>
      <c r="L576">
        <v>2.7080025989999998</v>
      </c>
      <c r="M576">
        <v>2.5599724190000002</v>
      </c>
      <c r="N576">
        <v>2.7240449550000001</v>
      </c>
      <c r="O576">
        <v>3.0024195790000001</v>
      </c>
      <c r="P576">
        <v>3.3465609490000001</v>
      </c>
      <c r="Q576">
        <v>3.6004737169999999</v>
      </c>
      <c r="R576">
        <v>3.861881908</v>
      </c>
      <c r="S576">
        <v>4.0825223570000002</v>
      </c>
      <c r="T576">
        <v>4.2938366449999998</v>
      </c>
      <c r="U576">
        <v>4.467141518</v>
      </c>
      <c r="V576">
        <v>4.43812198</v>
      </c>
      <c r="W576">
        <v>4.3346177639999999</v>
      </c>
      <c r="X576">
        <v>4.2861762299999997</v>
      </c>
      <c r="Y576">
        <v>4.2335996180000004</v>
      </c>
      <c r="Z576">
        <v>4.179669069</v>
      </c>
      <c r="AA576">
        <v>4.1503868979999998</v>
      </c>
      <c r="AB576">
        <v>4.1280655199999998</v>
      </c>
      <c r="AC576">
        <v>4.1282221569999997</v>
      </c>
      <c r="AD576">
        <v>4.1281841610000001</v>
      </c>
      <c r="AE576">
        <v>4.1284222310000001</v>
      </c>
      <c r="AF576">
        <v>4.0786299079999999</v>
      </c>
      <c r="AG576">
        <v>4.0274033859999996</v>
      </c>
      <c r="AH576">
        <v>3.961252912</v>
      </c>
      <c r="AI576">
        <v>3.8936117480000001</v>
      </c>
      <c r="AJ576">
        <v>3.8263763380000002</v>
      </c>
      <c r="AK576">
        <v>3.7825542369999998</v>
      </c>
      <c r="AL576">
        <v>3.7339743250000001</v>
      </c>
      <c r="AM576">
        <v>3.7221096490000001</v>
      </c>
      <c r="AN576">
        <v>3.708692208</v>
      </c>
      <c r="AO576">
        <v>3.6944446719999999</v>
      </c>
      <c r="AP576">
        <v>3.6801989339999999</v>
      </c>
      <c r="AQ576">
        <v>3.6632432609999999</v>
      </c>
      <c r="AR576">
        <v>3.6286848809999999</v>
      </c>
      <c r="AS576">
        <v>3.5958711700000001</v>
      </c>
      <c r="AT576">
        <v>3.5631996080000001</v>
      </c>
      <c r="AU576">
        <v>3.5298614490000002</v>
      </c>
      <c r="AV576">
        <v>3.4959940230000002</v>
      </c>
    </row>
    <row r="577" spans="1:48" x14ac:dyDescent="0.25">
      <c r="A577" s="27" t="s">
        <v>730</v>
      </c>
      <c r="B577">
        <v>0.21556468620722</v>
      </c>
      <c r="C577">
        <v>0.21902564697065</v>
      </c>
      <c r="D577">
        <v>0.223741305</v>
      </c>
      <c r="E577">
        <v>0.25758870309999998</v>
      </c>
      <c r="F577">
        <v>0.29508168239999999</v>
      </c>
      <c r="G577">
        <v>0.3075935085</v>
      </c>
      <c r="H577">
        <v>0.35752786800000003</v>
      </c>
      <c r="I577">
        <v>0.41412863560000002</v>
      </c>
      <c r="J577">
        <v>0.4689424042</v>
      </c>
      <c r="K577">
        <v>0.5227107325</v>
      </c>
      <c r="L577">
        <v>0.58249876069999995</v>
      </c>
      <c r="M577">
        <v>0.63978250449999996</v>
      </c>
      <c r="N577">
        <v>0.58659031449999999</v>
      </c>
      <c r="O577">
        <v>0.55806340350000005</v>
      </c>
      <c r="P577">
        <v>0.53699430199999998</v>
      </c>
      <c r="Q577">
        <v>0.49803547520000002</v>
      </c>
      <c r="R577">
        <v>0.45905188559999999</v>
      </c>
      <c r="S577">
        <v>0.48798906320000002</v>
      </c>
      <c r="T577">
        <v>0.51588041910000004</v>
      </c>
      <c r="U577">
        <v>0.53923939399999998</v>
      </c>
      <c r="V577">
        <v>0.63214841769999996</v>
      </c>
      <c r="W577">
        <v>0.70901696950000004</v>
      </c>
      <c r="X577">
        <v>0.68534797709999995</v>
      </c>
      <c r="Y577">
        <v>0.66143248060000004</v>
      </c>
      <c r="Z577">
        <v>0.637738468</v>
      </c>
      <c r="AA577">
        <v>0.618066644</v>
      </c>
      <c r="AB577">
        <v>0.59963766519999995</v>
      </c>
      <c r="AC577">
        <v>0.61997530199999995</v>
      </c>
      <c r="AD577">
        <v>0.63984498720000005</v>
      </c>
      <c r="AE577">
        <v>0.65933319209999997</v>
      </c>
      <c r="AF577">
        <v>0.67225418999999997</v>
      </c>
      <c r="AG577">
        <v>0.68420136149999999</v>
      </c>
      <c r="AH577">
        <v>0.71443548010000002</v>
      </c>
      <c r="AI577">
        <v>0.74361526310000003</v>
      </c>
      <c r="AJ577">
        <v>0.77205755470000004</v>
      </c>
      <c r="AK577">
        <v>0.80230523419999999</v>
      </c>
      <c r="AL577">
        <v>0.83107021250000002</v>
      </c>
      <c r="AM577">
        <v>0.83164404790000002</v>
      </c>
      <c r="AN577">
        <v>0.83181466930000003</v>
      </c>
      <c r="AO577">
        <v>0.83174171819999998</v>
      </c>
      <c r="AP577">
        <v>0.83161199910000005</v>
      </c>
      <c r="AQ577">
        <v>0.83081141150000004</v>
      </c>
      <c r="AR577">
        <v>0.83233407079999999</v>
      </c>
      <c r="AS577">
        <v>0.83412712320000004</v>
      </c>
      <c r="AT577">
        <v>0.83582733379999996</v>
      </c>
      <c r="AU577">
        <v>0.83724309129999996</v>
      </c>
      <c r="AV577">
        <v>0.83840116669999998</v>
      </c>
    </row>
    <row r="578" spans="1:48" x14ac:dyDescent="0.25">
      <c r="A578" s="27" t="s">
        <v>731</v>
      </c>
      <c r="B578">
        <v>33.108335480742298</v>
      </c>
      <c r="C578">
        <v>33.639900516080203</v>
      </c>
      <c r="D578">
        <v>34.363958760000003</v>
      </c>
      <c r="E578">
        <v>34.230412209999997</v>
      </c>
      <c r="F578">
        <v>32.924722760000002</v>
      </c>
      <c r="G578">
        <v>31.190339659999999</v>
      </c>
      <c r="H578">
        <v>31.519918239999999</v>
      </c>
      <c r="I578">
        <v>31.079563100000001</v>
      </c>
      <c r="J578">
        <v>29.520204209999999</v>
      </c>
      <c r="K578">
        <v>28.62058948</v>
      </c>
      <c r="L578">
        <v>28.4653432</v>
      </c>
      <c r="M578">
        <v>28.85890672</v>
      </c>
      <c r="N578">
        <v>29.49054404</v>
      </c>
      <c r="O578">
        <v>29.426917889999999</v>
      </c>
      <c r="P578">
        <v>27.964111639999999</v>
      </c>
      <c r="Q578">
        <v>26.99008731</v>
      </c>
      <c r="R578">
        <v>26.344492469999999</v>
      </c>
      <c r="S578">
        <v>25.172536610000002</v>
      </c>
      <c r="T578">
        <v>23.912035660000001</v>
      </c>
      <c r="U578">
        <v>22.84829092</v>
      </c>
      <c r="V578">
        <v>22.27361617</v>
      </c>
      <c r="W578">
        <v>21.36437093</v>
      </c>
      <c r="X578">
        <v>20.08549739</v>
      </c>
      <c r="Y578">
        <v>18.937562079999999</v>
      </c>
      <c r="Z578">
        <v>17.81045589</v>
      </c>
      <c r="AA578">
        <v>16.486595579999999</v>
      </c>
      <c r="AB578">
        <v>15.21699677</v>
      </c>
      <c r="AC578">
        <v>13.50354995</v>
      </c>
      <c r="AD578">
        <v>11.880043130000001</v>
      </c>
      <c r="AE578">
        <v>10.34047015</v>
      </c>
      <c r="AF578">
        <v>9.4452715820000002</v>
      </c>
      <c r="AG578">
        <v>8.5901707520000006</v>
      </c>
      <c r="AH578">
        <v>7.7662096600000003</v>
      </c>
      <c r="AI578">
        <v>6.9853010019999999</v>
      </c>
      <c r="AJ578">
        <v>6.2345253070000002</v>
      </c>
      <c r="AK578">
        <v>7.1648761619999997</v>
      </c>
      <c r="AL578">
        <v>8.0245907459999994</v>
      </c>
      <c r="AM578">
        <v>6.8741224150000004</v>
      </c>
      <c r="AN578">
        <v>5.7577714169999998</v>
      </c>
      <c r="AO578">
        <v>4.6732548270000001</v>
      </c>
      <c r="AP578">
        <v>3.618500821</v>
      </c>
      <c r="AQ578">
        <v>2.584956349</v>
      </c>
      <c r="AR578">
        <v>2.9810333240000002</v>
      </c>
      <c r="AS578">
        <v>3.3557521850000001</v>
      </c>
      <c r="AT578">
        <v>3.7115639260000002</v>
      </c>
      <c r="AU578">
        <v>4.0499805770000004</v>
      </c>
      <c r="AV578">
        <v>4.373580606</v>
      </c>
    </row>
    <row r="579" spans="1:48" x14ac:dyDescent="0.25">
      <c r="A579" s="27" t="s">
        <v>732</v>
      </c>
      <c r="B579">
        <v>1.54983431156195</v>
      </c>
      <c r="C579">
        <v>1.57471740274219</v>
      </c>
      <c r="D579">
        <v>1.6086112930000001</v>
      </c>
      <c r="E579">
        <v>2.6319993460000002</v>
      </c>
      <c r="F579">
        <v>3.5168632409999998</v>
      </c>
      <c r="G579">
        <v>4.2494234339999997</v>
      </c>
      <c r="H579">
        <v>5.1915956059999999</v>
      </c>
      <c r="I579">
        <v>5.954783505</v>
      </c>
      <c r="J579">
        <v>6.3789346910000004</v>
      </c>
      <c r="K579">
        <v>6.78537839</v>
      </c>
      <c r="L579">
        <v>7.2052673049999996</v>
      </c>
      <c r="M579">
        <v>7.5694795140000002</v>
      </c>
      <c r="N579">
        <v>7.8581121420000004</v>
      </c>
      <c r="O579">
        <v>7.9646787430000003</v>
      </c>
      <c r="P579">
        <v>7.6869304310000004</v>
      </c>
      <c r="Q579">
        <v>7.5340173960000003</v>
      </c>
      <c r="R579">
        <v>7.466654642</v>
      </c>
      <c r="S579">
        <v>7.6329070290000001</v>
      </c>
      <c r="T579">
        <v>7.7786863789999998</v>
      </c>
      <c r="U579">
        <v>8.2933540659999903</v>
      </c>
      <c r="V579">
        <v>7.8513024050000002</v>
      </c>
      <c r="W579">
        <v>7.6555742770000004</v>
      </c>
      <c r="X579">
        <v>7.5693838839999996</v>
      </c>
      <c r="Y579">
        <v>7.515636529</v>
      </c>
      <c r="Z579">
        <v>7.4584994509999998</v>
      </c>
      <c r="AA579">
        <v>7.3150935229999998</v>
      </c>
      <c r="AB579">
        <v>7.1759555529999997</v>
      </c>
      <c r="AC579">
        <v>7.6109839480000003</v>
      </c>
      <c r="AD579">
        <v>8.0336598329999998</v>
      </c>
      <c r="AE579">
        <v>8.4472803180000007</v>
      </c>
      <c r="AF579">
        <v>8.4597546829999999</v>
      </c>
      <c r="AG579">
        <v>8.4734509070000001</v>
      </c>
      <c r="AH579">
        <v>8.523835429</v>
      </c>
      <c r="AI579">
        <v>8.5824254809999996</v>
      </c>
      <c r="AJ579">
        <v>8.6419763649999997</v>
      </c>
      <c r="AK579">
        <v>7.5048736470000001</v>
      </c>
      <c r="AL579">
        <v>6.4452208369999999</v>
      </c>
      <c r="AM579">
        <v>6.9745578259999998</v>
      </c>
      <c r="AN579">
        <v>7.4934343139999999</v>
      </c>
      <c r="AO579">
        <v>8.0048957269999903</v>
      </c>
      <c r="AP579">
        <v>8.5143071209999999</v>
      </c>
      <c r="AQ579">
        <v>9.0207742270000004</v>
      </c>
      <c r="AR579">
        <v>8.4240742669999999</v>
      </c>
      <c r="AS579">
        <v>7.8558751510000002</v>
      </c>
      <c r="AT579">
        <v>7.3162166519999996</v>
      </c>
      <c r="AU579">
        <v>6.8033584239999998</v>
      </c>
      <c r="AV579">
        <v>6.3160774999999996</v>
      </c>
    </row>
    <row r="580" spans="1:48" x14ac:dyDescent="0.25">
      <c r="A580" s="27" t="s">
        <v>733</v>
      </c>
      <c r="B580">
        <v>0.19372928894524399</v>
      </c>
      <c r="C580">
        <v>0.196839675342774</v>
      </c>
      <c r="D580">
        <v>0.20107641170000001</v>
      </c>
      <c r="E580">
        <v>0.19421123270000001</v>
      </c>
      <c r="F580">
        <v>0.1811292635</v>
      </c>
      <c r="G580">
        <v>0.16637607609999999</v>
      </c>
      <c r="H580">
        <v>0.16302722419999999</v>
      </c>
      <c r="I580">
        <v>0.15586702120000001</v>
      </c>
      <c r="J580">
        <v>0.14354992389999999</v>
      </c>
      <c r="K580">
        <v>0.13494800300000001</v>
      </c>
      <c r="L580">
        <v>0.13013933729999999</v>
      </c>
      <c r="M580">
        <v>0.12793115460000001</v>
      </c>
      <c r="N580">
        <v>0.1971696439</v>
      </c>
      <c r="O580">
        <v>0.26348623630000001</v>
      </c>
      <c r="P580">
        <v>0.31424161909999998</v>
      </c>
      <c r="Q580">
        <v>0.36534359</v>
      </c>
      <c r="R580">
        <v>0.41758033030000002</v>
      </c>
      <c r="S580">
        <v>0.64761603670000001</v>
      </c>
      <c r="T580">
        <v>0.8785540986</v>
      </c>
      <c r="U580">
        <v>1.145790718</v>
      </c>
      <c r="V580">
        <v>1.217442117</v>
      </c>
      <c r="W580">
        <v>1.290581567</v>
      </c>
      <c r="X580">
        <v>1.655671516</v>
      </c>
      <c r="Y580">
        <v>2.0091936420000001</v>
      </c>
      <c r="Z580">
        <v>2.3440578890000001</v>
      </c>
      <c r="AA580">
        <v>2.56944572</v>
      </c>
      <c r="AB580">
        <v>2.7704159009999998</v>
      </c>
      <c r="AC580">
        <v>3.246480129</v>
      </c>
      <c r="AD580">
        <v>3.7029283120000001</v>
      </c>
      <c r="AE580">
        <v>4.1433984510000004</v>
      </c>
      <c r="AF580">
        <v>4.458612059</v>
      </c>
      <c r="AG580">
        <v>4.7580619129999997</v>
      </c>
      <c r="AH580">
        <v>5.1465001289999996</v>
      </c>
      <c r="AI580">
        <v>5.5273512509999998</v>
      </c>
      <c r="AJ580">
        <v>5.8961050009999996</v>
      </c>
      <c r="AK580">
        <v>5.960008631</v>
      </c>
      <c r="AL580">
        <v>6.0140062470000002</v>
      </c>
      <c r="AM580">
        <v>6.3035512359999997</v>
      </c>
      <c r="AN580">
        <v>6.5909725850000003</v>
      </c>
      <c r="AO580">
        <v>6.8794328699999996</v>
      </c>
      <c r="AP580">
        <v>7.1751552609999996</v>
      </c>
      <c r="AQ580">
        <v>7.4749925839999998</v>
      </c>
      <c r="AR580">
        <v>7.5917766210000002</v>
      </c>
      <c r="AS580">
        <v>7.698757466</v>
      </c>
      <c r="AT580">
        <v>7.799492141</v>
      </c>
      <c r="AU580">
        <v>7.8949413210000001</v>
      </c>
      <c r="AV580">
        <v>7.9879290459999996</v>
      </c>
    </row>
    <row r="581" spans="1:48" x14ac:dyDescent="0.25">
      <c r="A581" s="27" t="s">
        <v>734</v>
      </c>
      <c r="B581">
        <v>0.57343869527792402</v>
      </c>
      <c r="C581">
        <v>0.58264543901461296</v>
      </c>
      <c r="D581">
        <v>0.5951861786</v>
      </c>
      <c r="E581">
        <v>0.58658068559999998</v>
      </c>
      <c r="F581">
        <v>0.55821787349999996</v>
      </c>
      <c r="G581">
        <v>0.52319995399999997</v>
      </c>
      <c r="H581">
        <v>0.52311678669999995</v>
      </c>
      <c r="I581">
        <v>0.51033395029999995</v>
      </c>
      <c r="J581">
        <v>0.47958423119999999</v>
      </c>
      <c r="K581">
        <v>0.46003417260000001</v>
      </c>
      <c r="L581">
        <v>0.45268272840000001</v>
      </c>
      <c r="M581">
        <v>0.45407057200000001</v>
      </c>
      <c r="N581">
        <v>0.68304087889999998</v>
      </c>
      <c r="O581">
        <v>0.90159993319999998</v>
      </c>
      <c r="P581">
        <v>1.0672907469999999</v>
      </c>
      <c r="Q581">
        <v>1.2346714379999999</v>
      </c>
      <c r="R581">
        <v>1.40616092</v>
      </c>
      <c r="S581">
        <v>1.458887979</v>
      </c>
      <c r="T581">
        <v>1.507958092</v>
      </c>
      <c r="U581">
        <v>1.5945964610000001</v>
      </c>
      <c r="V581">
        <v>1.3338989729999999</v>
      </c>
      <c r="W581">
        <v>1.1325449750000001</v>
      </c>
      <c r="X581">
        <v>1.14566631</v>
      </c>
      <c r="Y581">
        <v>1.162293684</v>
      </c>
      <c r="Z581">
        <v>1.1767774529999999</v>
      </c>
      <c r="AA581">
        <v>1.162826336</v>
      </c>
      <c r="AB581">
        <v>1.147607152</v>
      </c>
      <c r="AC581">
        <v>1.177592602</v>
      </c>
      <c r="AD581">
        <v>1.2072297830000001</v>
      </c>
      <c r="AE581">
        <v>1.23692848</v>
      </c>
      <c r="AF581">
        <v>1.220781729</v>
      </c>
      <c r="AG581">
        <v>1.205398331</v>
      </c>
      <c r="AH581">
        <v>1.2073343510000001</v>
      </c>
      <c r="AI581">
        <v>1.2107831689999999</v>
      </c>
      <c r="AJ581">
        <v>1.2145012829999999</v>
      </c>
      <c r="AK581">
        <v>1.085088166</v>
      </c>
      <c r="AL581">
        <v>0.96395241480000005</v>
      </c>
      <c r="AM581">
        <v>1.0090557019999999</v>
      </c>
      <c r="AN581">
        <v>1.053640696</v>
      </c>
      <c r="AO581">
        <v>1.0981176370000001</v>
      </c>
      <c r="AP581">
        <v>1.1432755619999999</v>
      </c>
      <c r="AQ581">
        <v>1.188739601</v>
      </c>
      <c r="AR581">
        <v>1.1172147509999999</v>
      </c>
      <c r="AS581">
        <v>1.048890557</v>
      </c>
      <c r="AT581">
        <v>0.98390661489999998</v>
      </c>
      <c r="AU581">
        <v>0.92208610319999995</v>
      </c>
      <c r="AV581">
        <v>0.86338351250000001</v>
      </c>
    </row>
    <row r="582" spans="1:48" x14ac:dyDescent="0.25">
      <c r="A582" s="27" t="s">
        <v>735</v>
      </c>
      <c r="B582">
        <v>0.19372928894524399</v>
      </c>
      <c r="C582">
        <v>0.196839675342774</v>
      </c>
      <c r="D582">
        <v>0.20107641170000001</v>
      </c>
      <c r="E582">
        <v>0.2060068156</v>
      </c>
      <c r="F582">
        <v>0.20379949780000001</v>
      </c>
      <c r="G582">
        <v>0.19856953090000001</v>
      </c>
      <c r="H582">
        <v>0.20639021839999999</v>
      </c>
      <c r="I582">
        <v>0.20931023060000001</v>
      </c>
      <c r="J582">
        <v>0.2044779259</v>
      </c>
      <c r="K582">
        <v>0.20389997430000001</v>
      </c>
      <c r="L582">
        <v>0.20857706100000001</v>
      </c>
      <c r="M582">
        <v>0.21749111339999999</v>
      </c>
      <c r="N582">
        <v>0.25906053299999998</v>
      </c>
      <c r="O582">
        <v>0.29547895140000002</v>
      </c>
      <c r="P582">
        <v>0.3161676256</v>
      </c>
      <c r="Q582">
        <v>0.33953149659999998</v>
      </c>
      <c r="R582">
        <v>0.36519260009999999</v>
      </c>
      <c r="S582">
        <v>0.43273959519999999</v>
      </c>
      <c r="T582">
        <v>0.49983633459999999</v>
      </c>
      <c r="U582">
        <v>0.60020958130000002</v>
      </c>
      <c r="V582">
        <v>0.56265016850000005</v>
      </c>
      <c r="W582">
        <v>0.55464449179999997</v>
      </c>
      <c r="X582">
        <v>0.58812440700000002</v>
      </c>
      <c r="Y582">
        <v>0.62223300869999998</v>
      </c>
      <c r="Z582">
        <v>0.65439212209999997</v>
      </c>
      <c r="AA582">
        <v>0.67852977950000004</v>
      </c>
      <c r="AB582">
        <v>0.70011018280000004</v>
      </c>
      <c r="AC582">
        <v>0.81022001870000004</v>
      </c>
      <c r="AD582">
        <v>0.91600789130000004</v>
      </c>
      <c r="AE582">
        <v>1.01821925</v>
      </c>
      <c r="AF582">
        <v>1.0688779909999999</v>
      </c>
      <c r="AG582">
        <v>1.1172305760000001</v>
      </c>
      <c r="AH582">
        <v>1.1376659200000001</v>
      </c>
      <c r="AI582">
        <v>1.1587637820000001</v>
      </c>
      <c r="AJ582">
        <v>1.1794899780000001</v>
      </c>
      <c r="AK582">
        <v>1.044144945</v>
      </c>
      <c r="AL582">
        <v>0.91765084370000005</v>
      </c>
      <c r="AM582">
        <v>0.99575761470000002</v>
      </c>
      <c r="AN582">
        <v>1.072469946</v>
      </c>
      <c r="AO582">
        <v>1.148303058</v>
      </c>
      <c r="AP582">
        <v>1.2241926780000001</v>
      </c>
      <c r="AQ582">
        <v>1.299916863</v>
      </c>
      <c r="AR582">
        <v>1.2283747869999999</v>
      </c>
      <c r="AS582">
        <v>1.1600287890000001</v>
      </c>
      <c r="AT582">
        <v>1.0950358469999999</v>
      </c>
      <c r="AU582">
        <v>1.0332198450000001</v>
      </c>
      <c r="AV582">
        <v>0.97454693479999999</v>
      </c>
    </row>
    <row r="583" spans="1:48" x14ac:dyDescent="0.25">
      <c r="A583" s="27" t="s">
        <v>736</v>
      </c>
      <c r="B583">
        <v>0.38745857789048899</v>
      </c>
      <c r="C583">
        <v>0.39367935068554899</v>
      </c>
      <c r="D583">
        <v>0.40215282340000003</v>
      </c>
      <c r="E583">
        <v>0.52785940669999998</v>
      </c>
      <c r="F583">
        <v>0.66903134630000005</v>
      </c>
      <c r="G583">
        <v>0.83514646530000003</v>
      </c>
      <c r="H583">
        <v>1.1121050910000001</v>
      </c>
      <c r="I583">
        <v>1.444953446</v>
      </c>
      <c r="J583">
        <v>1.808491662</v>
      </c>
      <c r="K583">
        <v>2.3104359379999999</v>
      </c>
      <c r="L583">
        <v>3.0279589589999998</v>
      </c>
      <c r="M583">
        <v>4.0451221259999999</v>
      </c>
      <c r="N583">
        <v>3.8683426839999999</v>
      </c>
      <c r="O583">
        <v>3.593469174</v>
      </c>
      <c r="P583">
        <v>3.159846978</v>
      </c>
      <c r="Q583">
        <v>2.8020055099999999</v>
      </c>
      <c r="R583">
        <v>2.4914821520000001</v>
      </c>
      <c r="S583">
        <v>2.984409791</v>
      </c>
      <c r="T583">
        <v>3.4745633090000001</v>
      </c>
      <c r="U583">
        <v>4.0470828159999996</v>
      </c>
      <c r="V583">
        <v>4.5128516879999996</v>
      </c>
      <c r="W583">
        <v>4.9013888210000003</v>
      </c>
      <c r="X583">
        <v>5.1462876660000001</v>
      </c>
      <c r="Y583">
        <v>5.3976080360000003</v>
      </c>
      <c r="Z583">
        <v>5.6297318389999997</v>
      </c>
      <c r="AA583">
        <v>5.7602233299999996</v>
      </c>
      <c r="AB583">
        <v>5.8649501629999996</v>
      </c>
      <c r="AC583">
        <v>6.1055979960000002</v>
      </c>
      <c r="AD583">
        <v>6.3398662899999998</v>
      </c>
      <c r="AE583">
        <v>6.5707780680000001</v>
      </c>
      <c r="AF583">
        <v>6.7027471629999997</v>
      </c>
      <c r="AG583">
        <v>6.8273143989999996</v>
      </c>
      <c r="AH583">
        <v>6.9312694239999999</v>
      </c>
      <c r="AI583">
        <v>7.0410509010000002</v>
      </c>
      <c r="AJ583">
        <v>7.1489717349999999</v>
      </c>
      <c r="AK583">
        <v>6.923485994</v>
      </c>
      <c r="AL583">
        <v>6.7072082179999999</v>
      </c>
      <c r="AM583">
        <v>6.83803524</v>
      </c>
      <c r="AN583">
        <v>6.9709075389999997</v>
      </c>
      <c r="AO583">
        <v>7.1084501729999996</v>
      </c>
      <c r="AP583">
        <v>7.2561112950000002</v>
      </c>
      <c r="AQ583">
        <v>7.4099672720000003</v>
      </c>
      <c r="AR583">
        <v>7.2187178530000002</v>
      </c>
      <c r="AS583">
        <v>7.033388253</v>
      </c>
      <c r="AT583">
        <v>6.8563786499999999</v>
      </c>
      <c r="AU583">
        <v>6.6876040320000003</v>
      </c>
      <c r="AV583">
        <v>6.5284263940000002</v>
      </c>
    </row>
    <row r="584" spans="1:48" x14ac:dyDescent="0.25">
      <c r="A584" s="29" t="s">
        <v>740</v>
      </c>
      <c r="C584">
        <v>0.70669313810225498</v>
      </c>
      <c r="D584">
        <v>0.71066546880000003</v>
      </c>
      <c r="E584">
        <v>0.70761269449999997</v>
      </c>
      <c r="F584">
        <v>0.78087648470000004</v>
      </c>
      <c r="G584">
        <v>0.79873525779999999</v>
      </c>
      <c r="H584">
        <v>0.78948766479999999</v>
      </c>
      <c r="I584">
        <v>0.85369215970000001</v>
      </c>
      <c r="J584">
        <v>0.8608247107</v>
      </c>
      <c r="K584">
        <v>0.8164394224</v>
      </c>
      <c r="L584">
        <v>0.77210169110000004</v>
      </c>
      <c r="M584">
        <v>0.69788597460000001</v>
      </c>
      <c r="N584">
        <v>0.71071357930000001</v>
      </c>
      <c r="O584">
        <v>0.77047599850000004</v>
      </c>
      <c r="P584">
        <v>0.84912353539999996</v>
      </c>
      <c r="Q584">
        <v>1.331615607</v>
      </c>
      <c r="R584">
        <v>1.2506507469999999</v>
      </c>
      <c r="S584">
        <v>1.3466477100000001</v>
      </c>
      <c r="T584">
        <v>1.3451529010000001</v>
      </c>
      <c r="U584">
        <v>1.475956606</v>
      </c>
      <c r="V584">
        <v>1.7118417829999999</v>
      </c>
      <c r="W584">
        <v>2.9228685799999998</v>
      </c>
      <c r="X584">
        <v>3.0630840290000001</v>
      </c>
      <c r="Y584">
        <v>3.1205625650000002</v>
      </c>
      <c r="Z584">
        <v>3.1961248000000002</v>
      </c>
      <c r="AA584">
        <v>2.9575155479999999</v>
      </c>
      <c r="AB584">
        <v>2.9096156519999998</v>
      </c>
      <c r="AC584">
        <v>2.7736221030000001</v>
      </c>
      <c r="AD584">
        <v>2.6299724019999999</v>
      </c>
      <c r="AE584">
        <v>2.5053965300000001</v>
      </c>
      <c r="AF584">
        <v>2.4819187239999998</v>
      </c>
      <c r="AG584">
        <v>2.35578982</v>
      </c>
      <c r="AH584">
        <v>2.2542346000000002</v>
      </c>
      <c r="AI584">
        <v>2.235424402</v>
      </c>
      <c r="AJ584">
        <v>2.1533691020000001</v>
      </c>
      <c r="AK584">
        <v>2.0864646059999998</v>
      </c>
      <c r="AL584">
        <v>2.1965778920000001</v>
      </c>
      <c r="AM584">
        <v>2.0954374009999999</v>
      </c>
      <c r="AN584">
        <v>1.997864321</v>
      </c>
      <c r="AO584">
        <v>1.909705644</v>
      </c>
      <c r="AP584">
        <v>1.8312918920000001</v>
      </c>
      <c r="AQ584">
        <v>1.764379006</v>
      </c>
      <c r="AR584">
        <v>1.7170503909999999</v>
      </c>
      <c r="AS584">
        <v>1.6779063240000001</v>
      </c>
      <c r="AT584">
        <v>1.6449036109999999</v>
      </c>
      <c r="AU584">
        <v>1.616695075</v>
      </c>
      <c r="AV584">
        <v>1.5918280869999999</v>
      </c>
    </row>
    <row r="585" spans="1:48" x14ac:dyDescent="0.25">
      <c r="A585" s="32" t="s">
        <v>741</v>
      </c>
      <c r="C585">
        <v>51.5231206821867</v>
      </c>
      <c r="D585">
        <v>51.62614937</v>
      </c>
      <c r="E585">
        <v>51.596121500000002</v>
      </c>
      <c r="F585">
        <v>59.336700659999998</v>
      </c>
      <c r="G585">
        <v>47.327292730000003</v>
      </c>
      <c r="H585">
        <v>54.508285010000002</v>
      </c>
      <c r="I585">
        <v>61.890530130000002</v>
      </c>
      <c r="J585">
        <v>67.547469899999996</v>
      </c>
      <c r="K585">
        <v>64.382133999999894</v>
      </c>
      <c r="L585">
        <v>59.392643159999999</v>
      </c>
      <c r="M585">
        <v>51.054451919999998</v>
      </c>
      <c r="N585">
        <v>46.551464559999999</v>
      </c>
      <c r="O585">
        <v>51.358777699999997</v>
      </c>
      <c r="P585">
        <v>58.886407120000001</v>
      </c>
      <c r="Q585">
        <v>55.655134609999998</v>
      </c>
      <c r="R585">
        <v>56.73852205</v>
      </c>
      <c r="S585">
        <v>58.516815219999998</v>
      </c>
      <c r="T585">
        <v>60.730894409999998</v>
      </c>
      <c r="U585">
        <v>63.411058699999998</v>
      </c>
      <c r="V585">
        <v>65.970730860000003</v>
      </c>
      <c r="W585">
        <v>69.489506770000006</v>
      </c>
      <c r="X585">
        <v>68.787798820000006</v>
      </c>
      <c r="Y585">
        <v>68.206549370000005</v>
      </c>
      <c r="Z585">
        <v>67.808477569999994</v>
      </c>
      <c r="AA585">
        <v>67.246073060000001</v>
      </c>
      <c r="AB585">
        <v>67.000053359999995</v>
      </c>
      <c r="AC585">
        <v>67.401277190000002</v>
      </c>
      <c r="AD585">
        <v>68.100302790000001</v>
      </c>
      <c r="AE585">
        <v>68.997817819999995</v>
      </c>
      <c r="AF585">
        <v>70.119694530000004</v>
      </c>
      <c r="AG585">
        <v>71.410856499999994</v>
      </c>
      <c r="AH585">
        <v>73.20780105</v>
      </c>
      <c r="AI585">
        <v>75.309919820000005</v>
      </c>
      <c r="AJ585">
        <v>77.796926119999995</v>
      </c>
      <c r="AK585">
        <v>80.635704259999997</v>
      </c>
      <c r="AL585">
        <v>84.117394430000004</v>
      </c>
      <c r="AM585">
        <v>87.093378340000001</v>
      </c>
      <c r="AN585">
        <v>90.127400039999998</v>
      </c>
      <c r="AO585">
        <v>94.264250099999998</v>
      </c>
      <c r="AP585">
        <v>99.758995220000003</v>
      </c>
      <c r="AQ585">
        <v>105.9886983</v>
      </c>
      <c r="AR585">
        <v>110.63881000000001</v>
      </c>
      <c r="AS585">
        <v>114.9382167</v>
      </c>
      <c r="AT585">
        <v>119.3777486</v>
      </c>
      <c r="AU585">
        <v>123.9971728</v>
      </c>
      <c r="AV585">
        <v>128.79735249999999</v>
      </c>
    </row>
    <row r="586" spans="1:48" x14ac:dyDescent="0.25">
      <c r="A586" s="32" t="s">
        <v>742</v>
      </c>
      <c r="C586">
        <v>73.2660640869953</v>
      </c>
      <c r="D586">
        <v>73.287456950000006</v>
      </c>
      <c r="E586">
        <v>73.523895350000004</v>
      </c>
      <c r="F586">
        <v>74.737482189999994</v>
      </c>
      <c r="G586">
        <v>75.535179999999997</v>
      </c>
      <c r="H586">
        <v>75.492773360000001</v>
      </c>
      <c r="I586">
        <v>76.999870729999998</v>
      </c>
      <c r="J586">
        <v>78.533377669999894</v>
      </c>
      <c r="K586">
        <v>79.171261939999894</v>
      </c>
      <c r="L586">
        <v>79.525781539999997</v>
      </c>
      <c r="M586">
        <v>79.915426940000003</v>
      </c>
      <c r="N586">
        <v>81.451333430000005</v>
      </c>
      <c r="O586">
        <v>83.004739959999995</v>
      </c>
      <c r="P586">
        <v>84.493242089999995</v>
      </c>
      <c r="Q586">
        <v>87.018954440000002</v>
      </c>
      <c r="R586">
        <v>87.870636730000001</v>
      </c>
      <c r="S586">
        <v>90.961766409999996</v>
      </c>
      <c r="T586">
        <v>94.553940659999995</v>
      </c>
      <c r="U586">
        <v>98.876311119999997</v>
      </c>
      <c r="V586">
        <v>93.877814729999997</v>
      </c>
      <c r="W586">
        <v>91.606895410000007</v>
      </c>
      <c r="X586">
        <v>91.756513659999996</v>
      </c>
      <c r="Y586">
        <v>91.556687879999998</v>
      </c>
      <c r="Z586">
        <v>91.432744080000006</v>
      </c>
      <c r="AA586">
        <v>90.749560149999894</v>
      </c>
      <c r="AB586">
        <v>90.421783910000002</v>
      </c>
      <c r="AC586">
        <v>90.181310030000006</v>
      </c>
      <c r="AD586">
        <v>89.958617450000006</v>
      </c>
      <c r="AE586">
        <v>89.759314099999997</v>
      </c>
      <c r="AF586">
        <v>95.277995300000001</v>
      </c>
      <c r="AG586">
        <v>100.899269</v>
      </c>
      <c r="AH586">
        <v>101.27715480000001</v>
      </c>
      <c r="AI586">
        <v>102.2794995</v>
      </c>
      <c r="AJ586">
        <v>103.1016908</v>
      </c>
      <c r="AK586">
        <v>103.7943508</v>
      </c>
      <c r="AL586">
        <v>104.82132060000001</v>
      </c>
      <c r="AM586">
        <v>105.6569537</v>
      </c>
      <c r="AN586">
        <v>106.38678350000001</v>
      </c>
      <c r="AO586">
        <v>107.0750766</v>
      </c>
      <c r="AP586">
        <v>107.7505419</v>
      </c>
      <c r="AQ586">
        <v>108.19998</v>
      </c>
      <c r="AR586">
        <v>107.9305525</v>
      </c>
      <c r="AS586">
        <v>107.40816270000001</v>
      </c>
      <c r="AT586">
        <v>106.84099380000001</v>
      </c>
      <c r="AU586">
        <v>106.2543495</v>
      </c>
      <c r="AV586">
        <v>105.63751019999999</v>
      </c>
    </row>
    <row r="587" spans="1:48" x14ac:dyDescent="0.25">
      <c r="A587" s="32" t="s">
        <v>743</v>
      </c>
      <c r="C587">
        <v>47.351267186874999</v>
      </c>
      <c r="D587">
        <v>47.174036719999997</v>
      </c>
      <c r="E587">
        <v>46.127939419999997</v>
      </c>
      <c r="F587">
        <v>50.150750789999996</v>
      </c>
      <c r="G587">
        <v>42.222374549999998</v>
      </c>
      <c r="H587">
        <v>44.063508460000001</v>
      </c>
      <c r="I587">
        <v>47.233787829999997</v>
      </c>
      <c r="J587">
        <v>50.160538070000001</v>
      </c>
      <c r="K587">
        <v>47.46064397</v>
      </c>
      <c r="L587">
        <v>43.549028360000001</v>
      </c>
      <c r="M587">
        <v>38.682590169999997</v>
      </c>
      <c r="N587">
        <v>35.696775279999997</v>
      </c>
      <c r="O587">
        <v>37.739849159999999</v>
      </c>
      <c r="P587">
        <v>41.325780870000003</v>
      </c>
      <c r="Q587">
        <v>40.955972449999997</v>
      </c>
      <c r="R587">
        <v>40.83020638</v>
      </c>
      <c r="S587">
        <v>41.295639489999999</v>
      </c>
      <c r="T587">
        <v>41.740395679999999</v>
      </c>
      <c r="U587">
        <v>41.796200550000002</v>
      </c>
      <c r="V587">
        <v>44.658182459999999</v>
      </c>
      <c r="W587">
        <v>49.217200290000001</v>
      </c>
      <c r="X587">
        <v>48.878416999999999</v>
      </c>
      <c r="Y587">
        <v>48.282825879999997</v>
      </c>
      <c r="Z587">
        <v>47.851316949999998</v>
      </c>
      <c r="AA587">
        <v>46.928275220000003</v>
      </c>
      <c r="AB587">
        <v>46.303650650000002</v>
      </c>
      <c r="AC587">
        <v>44.627806110000002</v>
      </c>
      <c r="AD587">
        <v>43.254764209999998</v>
      </c>
      <c r="AE587">
        <v>42.117919180000001</v>
      </c>
      <c r="AF587">
        <v>41.849581520000001</v>
      </c>
      <c r="AG587">
        <v>41.346480509999999</v>
      </c>
      <c r="AH587">
        <v>40.849374179999998</v>
      </c>
      <c r="AI587">
        <v>40.568871080000001</v>
      </c>
      <c r="AJ587">
        <v>40.189599520000002</v>
      </c>
      <c r="AK587">
        <v>41.871990269999998</v>
      </c>
      <c r="AL587">
        <v>43.606593570000001</v>
      </c>
      <c r="AM587">
        <v>42.219481960000003</v>
      </c>
      <c r="AN587">
        <v>41.215444429999998</v>
      </c>
      <c r="AO587">
        <v>40.453763770000002</v>
      </c>
      <c r="AP587">
        <v>39.796933359999997</v>
      </c>
      <c r="AQ587">
        <v>39.17220708</v>
      </c>
      <c r="AR587">
        <v>40.302157180000002</v>
      </c>
      <c r="AS587">
        <v>41.084258509999998</v>
      </c>
      <c r="AT587">
        <v>41.730518170000003</v>
      </c>
      <c r="AU587">
        <v>42.357088910000002</v>
      </c>
      <c r="AV587">
        <v>42.99370905</v>
      </c>
    </row>
    <row r="588" spans="1:48" x14ac:dyDescent="0.25">
      <c r="A588" s="32" t="s">
        <v>744</v>
      </c>
      <c r="C588">
        <v>51.430588263602303</v>
      </c>
      <c r="D588">
        <v>51.510910809999999</v>
      </c>
      <c r="E588">
        <v>51.457244580000001</v>
      </c>
      <c r="F588">
        <v>59.216845900000003</v>
      </c>
      <c r="G588">
        <v>46.898524010000003</v>
      </c>
      <c r="H588">
        <v>54.12867</v>
      </c>
      <c r="I588">
        <v>61.634867219999997</v>
      </c>
      <c r="J588">
        <v>67.419761539999996</v>
      </c>
      <c r="K588">
        <v>64.109193189999999</v>
      </c>
      <c r="L588">
        <v>58.892800800000003</v>
      </c>
      <c r="M588">
        <v>50.133655529999999</v>
      </c>
      <c r="N588">
        <v>45.350583</v>
      </c>
      <c r="O588">
        <v>50.347654740000003</v>
      </c>
      <c r="P588">
        <v>58.18352539</v>
      </c>
      <c r="Q588">
        <v>54.757652980000003</v>
      </c>
      <c r="R588">
        <v>55.91619197</v>
      </c>
      <c r="S588">
        <v>57.7830607</v>
      </c>
      <c r="T588">
        <v>60.069896880000002</v>
      </c>
      <c r="U588">
        <v>62.84792281</v>
      </c>
      <c r="V588">
        <v>65.552423000000005</v>
      </c>
      <c r="W588">
        <v>69.232260569999994</v>
      </c>
      <c r="X588">
        <v>68.413524269999996</v>
      </c>
      <c r="Y588">
        <v>67.762892140000005</v>
      </c>
      <c r="Z588">
        <v>67.286882070000004</v>
      </c>
      <c r="AA588">
        <v>66.638191539999994</v>
      </c>
      <c r="AB588">
        <v>66.306178560000006</v>
      </c>
      <c r="AC588">
        <v>66.626943609999998</v>
      </c>
      <c r="AD588">
        <v>67.013634819999893</v>
      </c>
      <c r="AE588">
        <v>67.547004900000005</v>
      </c>
      <c r="AF588">
        <v>68.264091949999994</v>
      </c>
      <c r="AG588">
        <v>69.099486780000007</v>
      </c>
      <c r="AH588">
        <v>70.364952560000006</v>
      </c>
      <c r="AI588">
        <v>71.794074949999995</v>
      </c>
      <c r="AJ588">
        <v>73.472054760000006</v>
      </c>
      <c r="AK588">
        <v>75.371884370000004</v>
      </c>
      <c r="AL588">
        <v>77.747763070000005</v>
      </c>
      <c r="AM588">
        <v>79.689507000000006</v>
      </c>
      <c r="AN588">
        <v>82.309744230000007</v>
      </c>
      <c r="AO588">
        <v>85.885403170000004</v>
      </c>
      <c r="AP588">
        <v>90.553095670000005</v>
      </c>
      <c r="AQ588">
        <v>95.803285450000004</v>
      </c>
      <c r="AR588">
        <v>98.729557290000002</v>
      </c>
      <c r="AS588">
        <v>102.4951667</v>
      </c>
      <c r="AT588">
        <v>106.3748631</v>
      </c>
      <c r="AU588">
        <v>110.3272016</v>
      </c>
      <c r="AV588">
        <v>114.37300980000001</v>
      </c>
    </row>
    <row r="589" spans="1:48" x14ac:dyDescent="0.25">
      <c r="A589" s="32" t="s">
        <v>745</v>
      </c>
      <c r="C589">
        <v>62.329863688551598</v>
      </c>
      <c r="D589">
        <v>65.743950560000002</v>
      </c>
      <c r="E589">
        <v>62.954792570000002</v>
      </c>
      <c r="F589">
        <v>66.694177850000003</v>
      </c>
      <c r="G589">
        <v>68.346704790000004</v>
      </c>
      <c r="H589">
        <v>70.005365150000003</v>
      </c>
      <c r="I589">
        <v>70.838365710000005</v>
      </c>
      <c r="J589">
        <v>71.453553249999999</v>
      </c>
      <c r="K589">
        <v>71.794934679999997</v>
      </c>
      <c r="L589">
        <v>71.592529769999999</v>
      </c>
      <c r="M589">
        <v>71.466917120000005</v>
      </c>
      <c r="N589">
        <v>72.747892050000004</v>
      </c>
      <c r="O589">
        <v>73.049982499999999</v>
      </c>
      <c r="P589">
        <v>73.700716360000001</v>
      </c>
      <c r="Q589">
        <v>74.227499330000001</v>
      </c>
      <c r="R589">
        <v>73.423756460000007</v>
      </c>
      <c r="S589">
        <v>72.626928599999999</v>
      </c>
      <c r="T589">
        <v>72.833013219999998</v>
      </c>
      <c r="U589">
        <v>73.267510639999998</v>
      </c>
      <c r="V589">
        <v>72.529184119999996</v>
      </c>
      <c r="W589">
        <v>73.115646179999999</v>
      </c>
      <c r="X589">
        <v>73.843531690000006</v>
      </c>
      <c r="Y589">
        <v>73.937916200000004</v>
      </c>
      <c r="Z589">
        <v>74.239306339999999</v>
      </c>
      <c r="AA589">
        <v>74.389206169999994</v>
      </c>
      <c r="AB589">
        <v>74.751707479999894</v>
      </c>
      <c r="AC589">
        <v>74.440569240000002</v>
      </c>
      <c r="AD589">
        <v>76.245240350000003</v>
      </c>
      <c r="AE589">
        <v>78.040726719999995</v>
      </c>
      <c r="AF589">
        <v>79.804643519999999</v>
      </c>
      <c r="AG589">
        <v>81.529925789999893</v>
      </c>
      <c r="AH589">
        <v>83.501956230000005</v>
      </c>
      <c r="AI589">
        <v>85.810194780000003</v>
      </c>
      <c r="AJ589">
        <v>88.379292770000006</v>
      </c>
      <c r="AK589">
        <v>91.129103110000003</v>
      </c>
      <c r="AL589">
        <v>94.281598270000003</v>
      </c>
      <c r="AM589">
        <v>97.7764983</v>
      </c>
      <c r="AN589">
        <v>100.2109792</v>
      </c>
      <c r="AO589">
        <v>103.7831709</v>
      </c>
      <c r="AP589">
        <v>108.7923215</v>
      </c>
      <c r="AQ589">
        <v>114.3986173</v>
      </c>
      <c r="AR589">
        <v>120.31452969999999</v>
      </c>
      <c r="AS589">
        <v>124.85944499999999</v>
      </c>
      <c r="AT589">
        <v>129.52026069999999</v>
      </c>
      <c r="AU589">
        <v>134.38793480000001</v>
      </c>
      <c r="AV589">
        <v>139.42948860000001</v>
      </c>
    </row>
    <row r="590" spans="1:48" x14ac:dyDescent="0.25">
      <c r="A590" s="32" t="s">
        <v>746</v>
      </c>
      <c r="C590">
        <v>71.192870076356897</v>
      </c>
      <c r="D590">
        <v>71.262190680000003</v>
      </c>
      <c r="E590">
        <v>71.600930890000001</v>
      </c>
      <c r="F590">
        <v>72.023889130000001</v>
      </c>
      <c r="G590">
        <v>73.16161443</v>
      </c>
      <c r="H590">
        <v>72.488174580000006</v>
      </c>
      <c r="I590">
        <v>73.442577869999994</v>
      </c>
      <c r="J590">
        <v>74.696515770000005</v>
      </c>
      <c r="K590">
        <v>75.301714340000004</v>
      </c>
      <c r="L590">
        <v>75.38644644</v>
      </c>
      <c r="M590">
        <v>75.434222009999999</v>
      </c>
      <c r="N590">
        <v>76.969092779999997</v>
      </c>
      <c r="O590">
        <v>78.187940810000001</v>
      </c>
      <c r="P590">
        <v>79.406406700000005</v>
      </c>
      <c r="Q590">
        <v>81.846331120000002</v>
      </c>
      <c r="R590">
        <v>82.499260509999999</v>
      </c>
      <c r="S590">
        <v>85.979008750000006</v>
      </c>
      <c r="T590">
        <v>90.300060070000001</v>
      </c>
      <c r="U590">
        <v>95.364188479999996</v>
      </c>
      <c r="V590">
        <v>89.618599770000003</v>
      </c>
      <c r="W590">
        <v>86.368222360000004</v>
      </c>
      <c r="X590">
        <v>86.477963729999999</v>
      </c>
      <c r="Y590">
        <v>86.377375670000006</v>
      </c>
      <c r="Z590">
        <v>86.480974320000001</v>
      </c>
      <c r="AA590">
        <v>86.102540579999996</v>
      </c>
      <c r="AB590">
        <v>86.188099739999998</v>
      </c>
      <c r="AC590">
        <v>86.351124249999998</v>
      </c>
      <c r="AD590">
        <v>86.351300699999996</v>
      </c>
      <c r="AE590">
        <v>86.441469350000006</v>
      </c>
      <c r="AF590">
        <v>92.090475119999894</v>
      </c>
      <c r="AG590">
        <v>98.015272019999998</v>
      </c>
      <c r="AH590">
        <v>98.549972960000005</v>
      </c>
      <c r="AI590">
        <v>99.80355514</v>
      </c>
      <c r="AJ590">
        <v>100.9563368</v>
      </c>
      <c r="AK590">
        <v>101.9621774</v>
      </c>
      <c r="AL590">
        <v>103.2997975</v>
      </c>
      <c r="AM590">
        <v>105.5482009</v>
      </c>
      <c r="AN590">
        <v>107.54719110000001</v>
      </c>
      <c r="AO590">
        <v>109.6660471</v>
      </c>
      <c r="AP590">
        <v>111.9731417</v>
      </c>
      <c r="AQ590">
        <v>113.91406929999999</v>
      </c>
      <c r="AR590">
        <v>115.84753859999999</v>
      </c>
      <c r="AS590">
        <v>117.8785599</v>
      </c>
      <c r="AT590">
        <v>120.13097449999999</v>
      </c>
      <c r="AU590">
        <v>122.6425058</v>
      </c>
      <c r="AV590">
        <v>125.4444273</v>
      </c>
    </row>
    <row r="591" spans="1:48" x14ac:dyDescent="0.25">
      <c r="A591" s="32" t="s">
        <v>747</v>
      </c>
      <c r="C591">
        <v>223.60227854817799</v>
      </c>
      <c r="D591">
        <v>224.26164299999999</v>
      </c>
      <c r="E591">
        <v>226.83094929999999</v>
      </c>
      <c r="F591">
        <v>237.27445729999999</v>
      </c>
      <c r="G591">
        <v>228.7014552</v>
      </c>
      <c r="H591">
        <v>240.1093841</v>
      </c>
      <c r="I591">
        <v>253.90276499999999</v>
      </c>
      <c r="J591">
        <v>268.04407279999998</v>
      </c>
      <c r="K591">
        <v>269.05635790000002</v>
      </c>
      <c r="L591">
        <v>264.10161959999999</v>
      </c>
      <c r="M591">
        <v>252.04652400000001</v>
      </c>
      <c r="N591">
        <v>252.63777899999999</v>
      </c>
      <c r="O591">
        <v>266.11100069999998</v>
      </c>
      <c r="P591">
        <v>288.18066570000002</v>
      </c>
      <c r="Q591">
        <v>303.1718803</v>
      </c>
      <c r="R591">
        <v>325.14702110000002</v>
      </c>
      <c r="S591">
        <v>295.3422478</v>
      </c>
      <c r="T591">
        <v>292.69358640000002</v>
      </c>
      <c r="U591">
        <v>300.0257277</v>
      </c>
      <c r="V591">
        <v>332.12592819999998</v>
      </c>
      <c r="W591">
        <v>375.69571680000001</v>
      </c>
      <c r="X591">
        <v>385.96279090000002</v>
      </c>
      <c r="Y591">
        <v>427.97166499999997</v>
      </c>
      <c r="Z591">
        <v>534.70297400000004</v>
      </c>
      <c r="AA591">
        <v>534.47987909999995</v>
      </c>
      <c r="AB591">
        <v>559.48467129999995</v>
      </c>
      <c r="AC591">
        <v>550.99371740000004</v>
      </c>
      <c r="AD591">
        <v>545.74017289999995</v>
      </c>
      <c r="AE591">
        <v>540.8298638</v>
      </c>
      <c r="AF591">
        <v>568.93487359999995</v>
      </c>
      <c r="AG591">
        <v>598.99540620000005</v>
      </c>
      <c r="AH591">
        <v>665.77843499999994</v>
      </c>
      <c r="AI591">
        <v>765.82244509999998</v>
      </c>
      <c r="AJ591">
        <v>947.41634580000004</v>
      </c>
      <c r="AK591">
        <v>864.05640779999999</v>
      </c>
      <c r="AL591">
        <v>808.3325026</v>
      </c>
      <c r="AM591">
        <v>818.62379339999995</v>
      </c>
      <c r="AN591">
        <v>824.33853839999995</v>
      </c>
      <c r="AO591">
        <v>827.35850170000003</v>
      </c>
      <c r="AP591">
        <v>829.70217560000003</v>
      </c>
      <c r="AQ591">
        <v>831.89721050000003</v>
      </c>
      <c r="AR591">
        <v>814.97224930000004</v>
      </c>
      <c r="AS591">
        <v>800.47349680000002</v>
      </c>
      <c r="AT591">
        <v>786.96428449999996</v>
      </c>
      <c r="AU591">
        <v>773.695289</v>
      </c>
      <c r="AV591">
        <v>760.80012090000002</v>
      </c>
    </row>
    <row r="592" spans="1:48" x14ac:dyDescent="0.25">
      <c r="A592" s="32" t="s">
        <v>748</v>
      </c>
      <c r="C592">
        <v>76.782812020715696</v>
      </c>
      <c r="D592">
        <v>76.069555949999994</v>
      </c>
      <c r="E592">
        <v>75.682599499999995</v>
      </c>
      <c r="F592">
        <v>76.812990020000001</v>
      </c>
      <c r="G592">
        <v>76.570663100000004</v>
      </c>
      <c r="H592">
        <v>78.357732970000001</v>
      </c>
      <c r="I592">
        <v>80.002550499999998</v>
      </c>
      <c r="J592">
        <v>82.211024350000002</v>
      </c>
      <c r="K592">
        <v>82.487925000000004</v>
      </c>
      <c r="L592">
        <v>81.406416890000003</v>
      </c>
      <c r="M592">
        <v>79.776155860000003</v>
      </c>
      <c r="N592">
        <v>79.214900830000005</v>
      </c>
      <c r="O592">
        <v>81.241437300000001</v>
      </c>
      <c r="P592">
        <v>84.625437730000002</v>
      </c>
      <c r="Q592">
        <v>89.00025497</v>
      </c>
      <c r="R592">
        <v>90.761912140000007</v>
      </c>
      <c r="S592">
        <v>94.586054290000007</v>
      </c>
      <c r="T592">
        <v>97.403133060000002</v>
      </c>
      <c r="U592">
        <v>100.66614269999999</v>
      </c>
      <c r="V592">
        <v>99.008368410000003</v>
      </c>
      <c r="W592">
        <v>103.1499881</v>
      </c>
      <c r="X592">
        <v>104.99732899999999</v>
      </c>
      <c r="Y592">
        <v>104.529825</v>
      </c>
      <c r="Z592">
        <v>104.02369090000001</v>
      </c>
      <c r="AA592">
        <v>102.9174093</v>
      </c>
      <c r="AB592">
        <v>102.3592404</v>
      </c>
      <c r="AC592">
        <v>101.4031071</v>
      </c>
      <c r="AD592">
        <v>100.4172762</v>
      </c>
      <c r="AE592">
        <v>99.542117610000005</v>
      </c>
      <c r="AF592">
        <v>104.0365985</v>
      </c>
      <c r="AG592">
        <v>108.35727319999999</v>
      </c>
      <c r="AH592">
        <v>110.79123130000001</v>
      </c>
      <c r="AI592">
        <v>114.01029080000001</v>
      </c>
      <c r="AJ592">
        <v>119.1298274</v>
      </c>
      <c r="AK592">
        <v>131.34912729999999</v>
      </c>
      <c r="AL592">
        <v>167.81724299999999</v>
      </c>
      <c r="AM592">
        <v>145.64093890000001</v>
      </c>
      <c r="AN592">
        <v>142.09445779999999</v>
      </c>
      <c r="AO592">
        <v>142.38755459999999</v>
      </c>
      <c r="AP592">
        <v>142.72744829999999</v>
      </c>
      <c r="AQ592">
        <v>141.86704349999999</v>
      </c>
      <c r="AR592">
        <v>142.12470619999999</v>
      </c>
      <c r="AS592">
        <v>142.71538029999999</v>
      </c>
      <c r="AT592">
        <v>143.75939059999999</v>
      </c>
      <c r="AU592">
        <v>145.31182770000001</v>
      </c>
      <c r="AV592">
        <v>147.29769870000001</v>
      </c>
    </row>
    <row r="593" spans="1:48" x14ac:dyDescent="0.25">
      <c r="A593" s="32" t="s">
        <v>749</v>
      </c>
      <c r="C593">
        <v>108.149113013277</v>
      </c>
      <c r="D593">
        <v>107.9140749</v>
      </c>
      <c r="E593">
        <v>108.8986015</v>
      </c>
      <c r="F593">
        <v>125.403475</v>
      </c>
      <c r="G593">
        <v>117.6354856</v>
      </c>
      <c r="H593">
        <v>126.6232322</v>
      </c>
      <c r="I593">
        <v>137.30744189999999</v>
      </c>
      <c r="J593">
        <v>136.02972009999999</v>
      </c>
      <c r="K593">
        <v>126.0098428</v>
      </c>
      <c r="L593">
        <v>124.3450677</v>
      </c>
      <c r="M593">
        <v>122.7159793</v>
      </c>
      <c r="N593">
        <v>128.92526029999999</v>
      </c>
      <c r="O593">
        <v>145.73360220000001</v>
      </c>
      <c r="P593">
        <v>155.32609780000001</v>
      </c>
      <c r="Q593">
        <v>150.72944369999999</v>
      </c>
      <c r="R593">
        <v>164.2077754</v>
      </c>
      <c r="S593">
        <v>166.23600730000001</v>
      </c>
      <c r="T593">
        <v>177.26515330000001</v>
      </c>
      <c r="U593">
        <v>194.34143710000001</v>
      </c>
      <c r="V593">
        <v>225.06036280000001</v>
      </c>
      <c r="W593">
        <v>289.45629059999999</v>
      </c>
      <c r="X593">
        <v>296.5977188</v>
      </c>
      <c r="Y593">
        <v>330.64978880000001</v>
      </c>
      <c r="Z593">
        <v>412.4005138</v>
      </c>
      <c r="AA593">
        <v>394.6862122</v>
      </c>
      <c r="AB593">
        <v>391.9688074</v>
      </c>
      <c r="AC593">
        <v>432.25805530000002</v>
      </c>
      <c r="AD593">
        <v>483.55586119999998</v>
      </c>
      <c r="AE593">
        <v>564.8658322</v>
      </c>
      <c r="AF593">
        <v>584.63090899999997</v>
      </c>
      <c r="AG593">
        <v>617.10078999999996</v>
      </c>
      <c r="AH593">
        <v>615.06872880000003</v>
      </c>
      <c r="AI593">
        <v>615.39437780000003</v>
      </c>
      <c r="AJ593">
        <v>612.85110259999999</v>
      </c>
      <c r="AK593">
        <v>608.04374870000004</v>
      </c>
      <c r="AL593">
        <v>603.81265670000005</v>
      </c>
      <c r="AM593">
        <v>608.04561390000003</v>
      </c>
      <c r="AN593">
        <v>613.2143542</v>
      </c>
      <c r="AO593">
        <v>618.54804209999998</v>
      </c>
      <c r="AP593">
        <v>625.07673629999999</v>
      </c>
      <c r="AQ593">
        <v>633.19360400000005</v>
      </c>
      <c r="AR593">
        <v>635.41576469999995</v>
      </c>
      <c r="AS593">
        <v>638.28691370000001</v>
      </c>
      <c r="AT593">
        <v>641.98564799999997</v>
      </c>
      <c r="AU593">
        <v>646.29631089999998</v>
      </c>
      <c r="AV593">
        <v>651.35105620000002</v>
      </c>
    </row>
    <row r="594" spans="1:48" x14ac:dyDescent="0.25">
      <c r="A594" s="32" t="s">
        <v>750</v>
      </c>
      <c r="C594">
        <v>96.989307508163293</v>
      </c>
      <c r="D594">
        <v>97.273807520000005</v>
      </c>
      <c r="E594">
        <v>81.568497859999894</v>
      </c>
      <c r="F594">
        <v>85.132921699999997</v>
      </c>
      <c r="G594">
        <v>88.757147689999996</v>
      </c>
      <c r="H594">
        <v>88.669424860000007</v>
      </c>
      <c r="I594">
        <v>89.720552940000005</v>
      </c>
      <c r="J594">
        <v>90.999895019999997</v>
      </c>
      <c r="K594">
        <v>91.802698579999998</v>
      </c>
      <c r="L594">
        <v>92.450859210000004</v>
      </c>
      <c r="M594">
        <v>93.608878469999894</v>
      </c>
      <c r="N594">
        <v>93.74488642</v>
      </c>
      <c r="O594">
        <v>95.3095024</v>
      </c>
      <c r="P594">
        <v>97.011933110000001</v>
      </c>
      <c r="Q594">
        <v>99.960570880000006</v>
      </c>
      <c r="R594">
        <v>101.00163089999999</v>
      </c>
      <c r="S594">
        <v>101.2525606</v>
      </c>
      <c r="T594">
        <v>101.28330269999999</v>
      </c>
      <c r="U594">
        <v>102.1158695</v>
      </c>
      <c r="V594">
        <v>99.481897250000003</v>
      </c>
      <c r="W594">
        <v>100.0051132</v>
      </c>
      <c r="X594">
        <v>99.267195319999999</v>
      </c>
      <c r="Y594">
        <v>98.313018360000001</v>
      </c>
      <c r="Z594">
        <v>97.496129069999995</v>
      </c>
      <c r="AA594">
        <v>96.060850419999994</v>
      </c>
      <c r="AB594">
        <v>95.017829539999994</v>
      </c>
      <c r="AC594">
        <v>92.781454679999996</v>
      </c>
      <c r="AD594">
        <v>91.020174909999994</v>
      </c>
      <c r="AE594">
        <v>89.247774070000006</v>
      </c>
      <c r="AF594">
        <v>93.253854399999994</v>
      </c>
      <c r="AG594">
        <v>97.133223779999994</v>
      </c>
      <c r="AH594">
        <v>97.014909250000002</v>
      </c>
      <c r="AI594">
        <v>97.693676060000001</v>
      </c>
      <c r="AJ594">
        <v>98.090326599999997</v>
      </c>
      <c r="AK594">
        <v>98.341103340000004</v>
      </c>
      <c r="AL594">
        <v>98.985337139999999</v>
      </c>
      <c r="AM594">
        <v>98.610902109999998</v>
      </c>
      <c r="AN594">
        <v>98.283987409999995</v>
      </c>
      <c r="AO594">
        <v>97.910944299999997</v>
      </c>
      <c r="AP594">
        <v>97.543899319999994</v>
      </c>
      <c r="AQ594">
        <v>97.217428209999994</v>
      </c>
      <c r="AR594">
        <v>97.396684230000005</v>
      </c>
      <c r="AS594">
        <v>97.586001899999999</v>
      </c>
      <c r="AT594">
        <v>97.783357570000007</v>
      </c>
      <c r="AU594">
        <v>97.983718150000001</v>
      </c>
      <c r="AV594">
        <v>98.192276870000001</v>
      </c>
    </row>
    <row r="595" spans="1:48" x14ac:dyDescent="0.25">
      <c r="A595" s="32" t="s">
        <v>751</v>
      </c>
      <c r="C595">
        <v>189.25946291468</v>
      </c>
      <c r="D595">
        <v>190.4836665</v>
      </c>
      <c r="E595">
        <v>176.81701129999999</v>
      </c>
      <c r="F595">
        <v>174.6641099</v>
      </c>
      <c r="G595">
        <v>177.2814668</v>
      </c>
      <c r="H595">
        <v>175.18597990000001</v>
      </c>
      <c r="I595">
        <v>176.65438470000001</v>
      </c>
      <c r="J595">
        <v>178.70336979999999</v>
      </c>
      <c r="K595">
        <v>179.49679370000001</v>
      </c>
      <c r="L595">
        <v>178.960149</v>
      </c>
      <c r="M595">
        <v>178.4039707</v>
      </c>
      <c r="N595">
        <v>188.944514</v>
      </c>
      <c r="O595">
        <v>190.7741288</v>
      </c>
      <c r="P595">
        <v>190.95177029999999</v>
      </c>
      <c r="Q595">
        <v>194.01031879999999</v>
      </c>
      <c r="R595">
        <v>195.9489255</v>
      </c>
      <c r="S595">
        <v>196.24895979999999</v>
      </c>
      <c r="T595">
        <v>196.0980845</v>
      </c>
      <c r="U595">
        <v>197.3715302</v>
      </c>
      <c r="V595">
        <v>178.90137179999999</v>
      </c>
      <c r="W595">
        <v>167.68361590000001</v>
      </c>
      <c r="X595">
        <v>156.73942719999999</v>
      </c>
      <c r="Y595">
        <v>148.52458960000001</v>
      </c>
      <c r="Z595">
        <v>141.1017319</v>
      </c>
      <c r="AA595">
        <v>133.26716099999999</v>
      </c>
      <c r="AB595">
        <v>125.9676496</v>
      </c>
      <c r="AC595">
        <v>121.8476831</v>
      </c>
      <c r="AD595">
        <v>119.2081185</v>
      </c>
      <c r="AE595">
        <v>117.0169083</v>
      </c>
      <c r="AF595">
        <v>122.7302409</v>
      </c>
      <c r="AG595">
        <v>128.5088465</v>
      </c>
      <c r="AH595">
        <v>127.2306109</v>
      </c>
      <c r="AI595">
        <v>126.4462048</v>
      </c>
      <c r="AJ595">
        <v>125.5372175</v>
      </c>
      <c r="AK595">
        <v>124.55781399999999</v>
      </c>
      <c r="AL595">
        <v>124.14690710000001</v>
      </c>
      <c r="AM595">
        <v>122.6406427</v>
      </c>
      <c r="AN595">
        <v>121.3347163</v>
      </c>
      <c r="AO595">
        <v>120.05508589999999</v>
      </c>
      <c r="AP595">
        <v>118.8068312</v>
      </c>
      <c r="AQ595">
        <v>117.6266851</v>
      </c>
      <c r="AR595">
        <v>111.8006049</v>
      </c>
      <c r="AS595">
        <v>105.0116663</v>
      </c>
      <c r="AT595">
        <v>98.146076949999994</v>
      </c>
      <c r="AU595">
        <v>91.319823159999999</v>
      </c>
      <c r="AV595">
        <v>84.467169690000006</v>
      </c>
    </row>
    <row r="596" spans="1:48" x14ac:dyDescent="0.25">
      <c r="A596" s="32" t="s">
        <v>752</v>
      </c>
      <c r="C596">
        <v>51.697404934720403</v>
      </c>
      <c r="D596">
        <v>51.629869149999998</v>
      </c>
      <c r="E596">
        <v>52.352389170000002</v>
      </c>
      <c r="F596">
        <v>52.701441420000002</v>
      </c>
      <c r="G596">
        <v>53.360458059999999</v>
      </c>
      <c r="H596">
        <v>52.808387029999999</v>
      </c>
      <c r="I596">
        <v>53.692827569999999</v>
      </c>
      <c r="J596">
        <v>54.789431329999999</v>
      </c>
      <c r="K596">
        <v>55.364910199999997</v>
      </c>
      <c r="L596">
        <v>55.45251219</v>
      </c>
      <c r="M596">
        <v>55.435729549999998</v>
      </c>
      <c r="N596">
        <v>54.702065939999997</v>
      </c>
      <c r="O596">
        <v>55.53994471</v>
      </c>
      <c r="P596">
        <v>56.658611309999998</v>
      </c>
      <c r="Q596">
        <v>59.012433549999997</v>
      </c>
      <c r="R596">
        <v>59.278260490000001</v>
      </c>
      <c r="S596">
        <v>60.442514520000003</v>
      </c>
      <c r="T596">
        <v>61.029587079999999</v>
      </c>
      <c r="U596">
        <v>62.091970789999998</v>
      </c>
      <c r="V596">
        <v>61.114195709999997</v>
      </c>
      <c r="W596">
        <v>62.382588470000002</v>
      </c>
      <c r="X596">
        <v>63.26902802</v>
      </c>
      <c r="Y596">
        <v>63.829020079999999</v>
      </c>
      <c r="Z596">
        <v>64.594347549999995</v>
      </c>
      <c r="AA596">
        <v>64.839835070000007</v>
      </c>
      <c r="AB596">
        <v>65.510817979999999</v>
      </c>
      <c r="AC596">
        <v>65.615204689999999</v>
      </c>
      <c r="AD596">
        <v>65.820809760000003</v>
      </c>
      <c r="AE596">
        <v>66.098623880000005</v>
      </c>
      <c r="AF596">
        <v>70.548673410000006</v>
      </c>
      <c r="AG596">
        <v>74.991368690000002</v>
      </c>
      <c r="AH596">
        <v>75.802886240000007</v>
      </c>
      <c r="AI596">
        <v>77.083086829999999</v>
      </c>
      <c r="AJ596">
        <v>78.217890179999998</v>
      </c>
      <c r="AK596">
        <v>79.207797540000001</v>
      </c>
      <c r="AL596">
        <v>80.729368840000006</v>
      </c>
      <c r="AM596">
        <v>81.502136399999998</v>
      </c>
      <c r="AN596">
        <v>82.399112770000002</v>
      </c>
      <c r="AO596">
        <v>83.274240340000006</v>
      </c>
      <c r="AP596">
        <v>84.135162800000003</v>
      </c>
      <c r="AQ596">
        <v>85.007279949999997</v>
      </c>
      <c r="AR596">
        <v>86.10590809</v>
      </c>
      <c r="AS596">
        <v>87.101337389999998</v>
      </c>
      <c r="AT596">
        <v>88.11288021</v>
      </c>
      <c r="AU596">
        <v>89.159374360000001</v>
      </c>
      <c r="AV596">
        <v>90.24520278</v>
      </c>
    </row>
    <row r="597" spans="1:48" x14ac:dyDescent="0.25">
      <c r="A597" s="32" t="s">
        <v>753</v>
      </c>
      <c r="C597">
        <v>96.039076654769204</v>
      </c>
      <c r="D597">
        <v>95.99021596</v>
      </c>
      <c r="E597">
        <v>92.951498180000002</v>
      </c>
      <c r="F597">
        <v>93.789281950000003</v>
      </c>
      <c r="G597">
        <v>92.667525119999894</v>
      </c>
      <c r="H597">
        <v>90.770902759999998</v>
      </c>
      <c r="I597">
        <v>92.444298020000005</v>
      </c>
      <c r="J597">
        <v>95.311766890000001</v>
      </c>
      <c r="K597">
        <v>95.461960750000003</v>
      </c>
      <c r="L597">
        <v>93.306598870000002</v>
      </c>
      <c r="M597">
        <v>90.149430550000005</v>
      </c>
      <c r="N597">
        <v>93.466716520000006</v>
      </c>
      <c r="O597">
        <v>96.353362500000003</v>
      </c>
      <c r="P597">
        <v>100.5753241</v>
      </c>
      <c r="Q597">
        <v>105.5575022</v>
      </c>
      <c r="R597">
        <v>108.7457062</v>
      </c>
      <c r="S597">
        <v>117.60472900000001</v>
      </c>
      <c r="T597">
        <v>128.37719509999999</v>
      </c>
      <c r="U597">
        <v>140.12954719999999</v>
      </c>
      <c r="V597">
        <v>124.9638629</v>
      </c>
      <c r="W597">
        <v>117.99268240000001</v>
      </c>
      <c r="X597">
        <v>121.3175214</v>
      </c>
      <c r="Y597">
        <v>122.42441890000001</v>
      </c>
      <c r="Z597">
        <v>123.486959</v>
      </c>
      <c r="AA597">
        <v>123.83993169999999</v>
      </c>
      <c r="AB597">
        <v>124.7597253</v>
      </c>
      <c r="AC597">
        <v>125.5280601</v>
      </c>
      <c r="AD597">
        <v>127.0952346</v>
      </c>
      <c r="AE597">
        <v>128.73823530000001</v>
      </c>
      <c r="AF597">
        <v>138.81907340000001</v>
      </c>
      <c r="AG597">
        <v>149.4413108</v>
      </c>
      <c r="AH597">
        <v>150.568961</v>
      </c>
      <c r="AI597">
        <v>152.50332449999999</v>
      </c>
      <c r="AJ597">
        <v>154.18911420000001</v>
      </c>
      <c r="AK597">
        <v>156.13156520000001</v>
      </c>
      <c r="AL597">
        <v>158.39016789999999</v>
      </c>
      <c r="AM597">
        <v>160.07846290000001</v>
      </c>
      <c r="AN597">
        <v>161.61895920000001</v>
      </c>
      <c r="AO597">
        <v>163.05319119999999</v>
      </c>
      <c r="AP597">
        <v>164.4902865</v>
      </c>
      <c r="AQ597">
        <v>166.0446441</v>
      </c>
      <c r="AR597">
        <v>167.94567960000001</v>
      </c>
      <c r="AS597">
        <v>169.66423309999999</v>
      </c>
      <c r="AT597">
        <v>171.39853930000001</v>
      </c>
      <c r="AU597">
        <v>173.15156730000001</v>
      </c>
      <c r="AV597">
        <v>174.91846430000001</v>
      </c>
    </row>
    <row r="598" spans="1:48" x14ac:dyDescent="0.25">
      <c r="A598" s="32" t="s">
        <v>754</v>
      </c>
      <c r="C598">
        <v>49.101652963919101</v>
      </c>
      <c r="D598">
        <v>48.893352</v>
      </c>
      <c r="E598">
        <v>48.564284229999998</v>
      </c>
      <c r="F598">
        <v>53.79075529</v>
      </c>
      <c r="G598">
        <v>45.197322049999997</v>
      </c>
      <c r="H598">
        <v>48.090474870000001</v>
      </c>
      <c r="I598">
        <v>52.716679110000001</v>
      </c>
      <c r="J598">
        <v>57.324033720000003</v>
      </c>
      <c r="K598">
        <v>54.821851610000003</v>
      </c>
      <c r="L598">
        <v>50.489962120000001</v>
      </c>
      <c r="M598">
        <v>44.474639320000001</v>
      </c>
      <c r="N598">
        <v>40.354803599999997</v>
      </c>
      <c r="O598">
        <v>43.338343649999999</v>
      </c>
      <c r="P598">
        <v>48.528809010000003</v>
      </c>
      <c r="Q598">
        <v>47.778854690000003</v>
      </c>
      <c r="R598">
        <v>48.087946719999998</v>
      </c>
      <c r="S598">
        <v>49.66224742</v>
      </c>
      <c r="T598">
        <v>51.069767720000002</v>
      </c>
      <c r="U598">
        <v>52.13053558</v>
      </c>
      <c r="V598">
        <v>55.626363990000002</v>
      </c>
      <c r="W598">
        <v>61.567225579999999</v>
      </c>
      <c r="X598">
        <v>61.980749760000002</v>
      </c>
      <c r="Y598">
        <v>61.777329250000001</v>
      </c>
      <c r="Z598">
        <v>61.603070129999999</v>
      </c>
      <c r="AA598">
        <v>60.839365090000001</v>
      </c>
      <c r="AB598">
        <v>60.434939870000001</v>
      </c>
      <c r="AC598">
        <v>60.037793739999998</v>
      </c>
      <c r="AD598">
        <v>59.684617199999998</v>
      </c>
      <c r="AE598">
        <v>59.553965009999999</v>
      </c>
      <c r="AF598">
        <v>59.309111870000002</v>
      </c>
      <c r="AG598">
        <v>59.17816157</v>
      </c>
      <c r="AH598">
        <v>59.252888679999998</v>
      </c>
      <c r="AI598">
        <v>59.537380599999999</v>
      </c>
      <c r="AJ598">
        <v>59.807964560000002</v>
      </c>
      <c r="AK598">
        <v>58.522827599999999</v>
      </c>
      <c r="AL598">
        <v>58.37897529</v>
      </c>
      <c r="AM598">
        <v>59.460007269999998</v>
      </c>
      <c r="AN598">
        <v>60.361608279999999</v>
      </c>
      <c r="AO598">
        <v>61.664995079999997</v>
      </c>
      <c r="AP598">
        <v>63.594382230000001</v>
      </c>
      <c r="AQ598">
        <v>66.500683769999995</v>
      </c>
      <c r="AR598">
        <v>64.922160640000001</v>
      </c>
      <c r="AS598">
        <v>64.149229939999998</v>
      </c>
      <c r="AT598">
        <v>63.539936339999997</v>
      </c>
      <c r="AU598">
        <v>62.980557429999998</v>
      </c>
      <c r="AV598">
        <v>62.424184189999998</v>
      </c>
    </row>
    <row r="599" spans="1:48" x14ac:dyDescent="0.25">
      <c r="A599" s="32" t="s">
        <v>755</v>
      </c>
      <c r="C599">
        <v>26.204568096504001</v>
      </c>
      <c r="D599">
        <v>26.342727350000001</v>
      </c>
      <c r="E599">
        <v>23.603370309999999</v>
      </c>
      <c r="F599">
        <v>24.15785322</v>
      </c>
      <c r="G599">
        <v>24.37694969</v>
      </c>
      <c r="H599">
        <v>23.7623645</v>
      </c>
      <c r="I599">
        <v>23.392275139999999</v>
      </c>
      <c r="J599">
        <v>22.783962850000002</v>
      </c>
      <c r="K599">
        <v>21.826985400000002</v>
      </c>
      <c r="L599">
        <v>20.9047667</v>
      </c>
      <c r="M599">
        <v>20.098705519999999</v>
      </c>
      <c r="N599">
        <v>19.57402815</v>
      </c>
      <c r="O599">
        <v>19.441562059999999</v>
      </c>
      <c r="P599">
        <v>19.334037680000002</v>
      </c>
      <c r="Q599">
        <v>20.029764709999998</v>
      </c>
      <c r="R599">
        <v>18.91922679</v>
      </c>
      <c r="S599">
        <v>18.562024650000001</v>
      </c>
      <c r="T599">
        <v>18.440200529999998</v>
      </c>
      <c r="U599">
        <v>18.556886039999998</v>
      </c>
      <c r="V599">
        <v>19.795572910000001</v>
      </c>
      <c r="W599">
        <v>22.553651729999999</v>
      </c>
      <c r="X599">
        <v>22.612303839999999</v>
      </c>
      <c r="Y599">
        <v>22.713684480000001</v>
      </c>
      <c r="Z599">
        <v>22.998668139999999</v>
      </c>
      <c r="AA599">
        <v>22.86697449</v>
      </c>
      <c r="AB599">
        <v>23.093897599999998</v>
      </c>
      <c r="AC599">
        <v>22.62925619</v>
      </c>
      <c r="AD599">
        <v>22.50339919</v>
      </c>
      <c r="AE599">
        <v>22.483506519999999</v>
      </c>
      <c r="AF599">
        <v>22.972022119999998</v>
      </c>
      <c r="AG599">
        <v>23.02478004</v>
      </c>
      <c r="AH599">
        <v>23.02020448</v>
      </c>
      <c r="AI599">
        <v>23.189739020000001</v>
      </c>
      <c r="AJ599">
        <v>23.221447770000001</v>
      </c>
      <c r="AK599">
        <v>24.548835159999999</v>
      </c>
      <c r="AL599">
        <v>25.791131610000001</v>
      </c>
      <c r="AM599">
        <v>24.265042309999998</v>
      </c>
      <c r="AN599">
        <v>23.849179419999999</v>
      </c>
      <c r="AO599">
        <v>23.736041109999999</v>
      </c>
      <c r="AP599">
        <v>23.644549810000001</v>
      </c>
      <c r="AQ599">
        <v>23.481209920000001</v>
      </c>
      <c r="AR599">
        <v>24.664670260000001</v>
      </c>
      <c r="AS599">
        <v>25.303840279999999</v>
      </c>
      <c r="AT599">
        <v>25.885180569999999</v>
      </c>
      <c r="AU599">
        <v>26.59848315</v>
      </c>
      <c r="AV599">
        <v>27.490344050000001</v>
      </c>
    </row>
    <row r="600" spans="1:48" x14ac:dyDescent="0.25">
      <c r="A600" s="32" t="s">
        <v>756</v>
      </c>
      <c r="C600">
        <v>53.500723521762403</v>
      </c>
      <c r="D600">
        <v>54.007744670000001</v>
      </c>
      <c r="E600">
        <v>55.591883619999997</v>
      </c>
      <c r="F600">
        <v>56.757476050000001</v>
      </c>
      <c r="G600">
        <v>56.812323200000002</v>
      </c>
      <c r="H600">
        <v>55.364926939999997</v>
      </c>
      <c r="I600">
        <v>55.287946929999997</v>
      </c>
      <c r="J600">
        <v>55.546269559999999</v>
      </c>
      <c r="K600">
        <v>54.68557431</v>
      </c>
      <c r="L600">
        <v>53.590569029999997</v>
      </c>
      <c r="M600">
        <v>52.662463700000004</v>
      </c>
      <c r="N600">
        <v>46.658116450000001</v>
      </c>
      <c r="O600">
        <v>48.765073960000002</v>
      </c>
      <c r="P600">
        <v>51.642260399999998</v>
      </c>
      <c r="Q600">
        <v>53.551571090000003</v>
      </c>
      <c r="R600">
        <v>52.56285046</v>
      </c>
      <c r="S600">
        <v>47.408934860000002</v>
      </c>
      <c r="T600">
        <v>48.100293030000003</v>
      </c>
      <c r="U600">
        <v>49.07919467</v>
      </c>
      <c r="V600">
        <v>52.719315170000002</v>
      </c>
      <c r="W600">
        <v>55.372815920000001</v>
      </c>
      <c r="X600">
        <v>51.899204779999998</v>
      </c>
      <c r="Y600">
        <v>51.921712489999997</v>
      </c>
      <c r="Z600">
        <v>52.931812540000003</v>
      </c>
      <c r="AA600">
        <v>53.444228129999999</v>
      </c>
      <c r="AB600">
        <v>53.224500519999999</v>
      </c>
      <c r="AC600">
        <v>51.013113199999999</v>
      </c>
      <c r="AD600">
        <v>50.393308779999998</v>
      </c>
      <c r="AE600">
        <v>50.290656319999997</v>
      </c>
      <c r="AF600">
        <v>50.826463410000002</v>
      </c>
      <c r="AG600">
        <v>50.645114970000002</v>
      </c>
      <c r="AH600">
        <v>50.091161839999998</v>
      </c>
      <c r="AI600">
        <v>50.008494249999998</v>
      </c>
      <c r="AJ600">
        <v>49.894366849999997</v>
      </c>
      <c r="AK600">
        <v>51.002586630000003</v>
      </c>
      <c r="AL600">
        <v>51.745043959999997</v>
      </c>
      <c r="AM600">
        <v>50.554953830000002</v>
      </c>
      <c r="AN600">
        <v>49.985491179999997</v>
      </c>
      <c r="AO600">
        <v>49.751559530000002</v>
      </c>
      <c r="AP600">
        <v>49.659518730000002</v>
      </c>
      <c r="AQ600">
        <v>49.605638159999998</v>
      </c>
      <c r="AR600">
        <v>50.245199679999999</v>
      </c>
      <c r="AS600">
        <v>50.444808790000003</v>
      </c>
      <c r="AT600">
        <v>50.440198670000001</v>
      </c>
      <c r="AU600">
        <v>50.386635429999998</v>
      </c>
      <c r="AV600">
        <v>50.355366119999999</v>
      </c>
    </row>
    <row r="601" spans="1:48" x14ac:dyDescent="0.25">
      <c r="A601" s="32" t="s">
        <v>757</v>
      </c>
      <c r="C601">
        <v>14.083380237211401</v>
      </c>
      <c r="D601">
        <v>14.227236319999999</v>
      </c>
      <c r="E601">
        <v>14.72747412</v>
      </c>
      <c r="F601">
        <v>15.23509142</v>
      </c>
      <c r="G601">
        <v>15.46540355</v>
      </c>
      <c r="H601">
        <v>15.31674965</v>
      </c>
      <c r="I601">
        <v>15.706335510000001</v>
      </c>
      <c r="J601">
        <v>15.944729329999999</v>
      </c>
      <c r="K601">
        <v>15.95870377</v>
      </c>
      <c r="L601">
        <v>15.860289959999999</v>
      </c>
      <c r="M601">
        <v>15.73009429</v>
      </c>
      <c r="N601">
        <v>14.589743889999999</v>
      </c>
      <c r="O601">
        <v>15.62580923</v>
      </c>
      <c r="P601">
        <v>16.731206190000002</v>
      </c>
      <c r="Q601">
        <v>18.395996</v>
      </c>
      <c r="R601">
        <v>18.16519598</v>
      </c>
      <c r="S601">
        <v>18.838312210000002</v>
      </c>
      <c r="T601">
        <v>18.554290949999999</v>
      </c>
      <c r="U601">
        <v>18.152270009999999</v>
      </c>
      <c r="V601">
        <v>19.620124130000001</v>
      </c>
      <c r="W601">
        <v>22.441448489999999</v>
      </c>
      <c r="X601">
        <v>21.33984555</v>
      </c>
      <c r="Y601">
        <v>20.932337260000001</v>
      </c>
      <c r="Z601">
        <v>20.924764069999998</v>
      </c>
      <c r="AA601">
        <v>20.51340858</v>
      </c>
      <c r="AB601">
        <v>20.347029639999999</v>
      </c>
      <c r="AC601">
        <v>19.763012360000001</v>
      </c>
      <c r="AD601">
        <v>19.322614430000002</v>
      </c>
      <c r="AE601">
        <v>18.99941712</v>
      </c>
      <c r="AF601">
        <v>19.043830079999999</v>
      </c>
      <c r="AG601">
        <v>18.760117659999999</v>
      </c>
      <c r="AH601">
        <v>18.446262669999999</v>
      </c>
      <c r="AI601">
        <v>18.348463240000001</v>
      </c>
      <c r="AJ601">
        <v>18.130266370000001</v>
      </c>
      <c r="AK601">
        <v>18.867099979999999</v>
      </c>
      <c r="AL601">
        <v>19.661227270000001</v>
      </c>
      <c r="AM601">
        <v>18.627259769999998</v>
      </c>
      <c r="AN601">
        <v>18.245039030000001</v>
      </c>
      <c r="AO601">
        <v>18.096238159999999</v>
      </c>
      <c r="AP601">
        <v>17.984973879999998</v>
      </c>
      <c r="AQ601">
        <v>17.83885617</v>
      </c>
      <c r="AR601">
        <v>18.2493485</v>
      </c>
      <c r="AS601">
        <v>18.275474370000001</v>
      </c>
      <c r="AT601">
        <v>18.19768582</v>
      </c>
      <c r="AU601">
        <v>18.15920538</v>
      </c>
      <c r="AV601">
        <v>18.197107209999999</v>
      </c>
    </row>
    <row r="602" spans="1:48" x14ac:dyDescent="0.25">
      <c r="A602" s="32" t="s">
        <v>758</v>
      </c>
      <c r="C602">
        <v>28.083097598617702</v>
      </c>
      <c r="D602">
        <v>28.379200910000002</v>
      </c>
      <c r="E602">
        <v>29.306061759999999</v>
      </c>
      <c r="F602">
        <v>30.436358129999999</v>
      </c>
      <c r="G602">
        <v>31.057743819999999</v>
      </c>
      <c r="H602">
        <v>31.018347510000002</v>
      </c>
      <c r="I602">
        <v>31.753688140000001</v>
      </c>
      <c r="J602">
        <v>32.236780209999999</v>
      </c>
      <c r="K602">
        <v>32.298654970000001</v>
      </c>
      <c r="L602">
        <v>32.272760069999997</v>
      </c>
      <c r="M602">
        <v>32.266215950000003</v>
      </c>
      <c r="N602">
        <v>31.819227779999999</v>
      </c>
      <c r="O602">
        <v>32.993475279999998</v>
      </c>
      <c r="P602">
        <v>33.846457469999997</v>
      </c>
      <c r="Q602">
        <v>35.290255449999997</v>
      </c>
      <c r="R602">
        <v>35.019156080000002</v>
      </c>
      <c r="S602">
        <v>34.971487940000003</v>
      </c>
      <c r="T602">
        <v>34.921074730000001</v>
      </c>
      <c r="U602">
        <v>35.501386510000003</v>
      </c>
      <c r="V602">
        <v>38.129759880000002</v>
      </c>
      <c r="W602">
        <v>40.743543340000002</v>
      </c>
      <c r="X602">
        <v>40.258621720000001</v>
      </c>
      <c r="Y602">
        <v>40.315525970000003</v>
      </c>
      <c r="Z602">
        <v>40.75868139</v>
      </c>
      <c r="AA602">
        <v>40.617912969999999</v>
      </c>
      <c r="AB602">
        <v>40.698630620000003</v>
      </c>
      <c r="AC602">
        <v>39.491517829999999</v>
      </c>
      <c r="AD602">
        <v>39.211976919999998</v>
      </c>
      <c r="AE602">
        <v>39.193951920000003</v>
      </c>
      <c r="AF602">
        <v>39.745182479999997</v>
      </c>
      <c r="AG602">
        <v>39.601698990000003</v>
      </c>
      <c r="AH602">
        <v>39.499298260000003</v>
      </c>
      <c r="AI602">
        <v>39.398329670000003</v>
      </c>
      <c r="AJ602">
        <v>39.108932799999998</v>
      </c>
      <c r="AK602">
        <v>41.388856429999997</v>
      </c>
      <c r="AL602">
        <v>43.445783149999997</v>
      </c>
      <c r="AM602">
        <v>41.031929669999997</v>
      </c>
      <c r="AN602">
        <v>40.259898479999997</v>
      </c>
      <c r="AO602">
        <v>40.040774710000001</v>
      </c>
      <c r="AP602">
        <v>39.877344579999999</v>
      </c>
      <c r="AQ602">
        <v>39.587553929999999</v>
      </c>
      <c r="AR602">
        <v>40.564105329999997</v>
      </c>
      <c r="AS602">
        <v>40.636788889999998</v>
      </c>
      <c r="AT602">
        <v>40.460147280000001</v>
      </c>
      <c r="AU602">
        <v>40.364230939999999</v>
      </c>
      <c r="AV602">
        <v>40.429479430000001</v>
      </c>
    </row>
    <row r="603" spans="1:48" x14ac:dyDescent="0.25">
      <c r="A603" s="32" t="s">
        <v>759</v>
      </c>
      <c r="C603">
        <v>31.074365815096499</v>
      </c>
      <c r="D603">
        <v>31.37523625</v>
      </c>
      <c r="E603">
        <v>30.799732639999998</v>
      </c>
      <c r="F603">
        <v>31.874119499999999</v>
      </c>
      <c r="G603">
        <v>32.862506940000003</v>
      </c>
      <c r="H603">
        <v>33.001561850000002</v>
      </c>
      <c r="I603">
        <v>33.58188895</v>
      </c>
      <c r="J603">
        <v>33.73064454</v>
      </c>
      <c r="K603">
        <v>33.288403529999997</v>
      </c>
      <c r="L603">
        <v>32.69255785</v>
      </c>
      <c r="M603">
        <v>32.057332629999998</v>
      </c>
      <c r="N603">
        <v>34.137184650000002</v>
      </c>
      <c r="O603">
        <v>34.547439249999996</v>
      </c>
      <c r="P603">
        <v>34.546333420000003</v>
      </c>
      <c r="Q603">
        <v>35.415747680000003</v>
      </c>
      <c r="R603">
        <v>35.242041020000002</v>
      </c>
      <c r="S603">
        <v>33.449032870000003</v>
      </c>
      <c r="T603">
        <v>33.361257889999997</v>
      </c>
      <c r="U603">
        <v>33.660805379999999</v>
      </c>
      <c r="V603">
        <v>34.67095423</v>
      </c>
      <c r="W603">
        <v>37.376451660000001</v>
      </c>
      <c r="X603">
        <v>37.377740959999997</v>
      </c>
      <c r="Y603">
        <v>36.976935939999997</v>
      </c>
      <c r="Z603">
        <v>36.695017640000003</v>
      </c>
      <c r="AA603">
        <v>35.944169359999997</v>
      </c>
      <c r="AB603">
        <v>35.573560319999999</v>
      </c>
      <c r="AC603">
        <v>34.848981270000003</v>
      </c>
      <c r="AD603">
        <v>34.353793349999997</v>
      </c>
      <c r="AE603">
        <v>34.014678320000002</v>
      </c>
      <c r="AF603">
        <v>34.084628719999998</v>
      </c>
      <c r="AG603">
        <v>33.864561930000001</v>
      </c>
      <c r="AH603">
        <v>33.678796220000002</v>
      </c>
      <c r="AI603">
        <v>33.642211789999998</v>
      </c>
      <c r="AJ603">
        <v>33.431232059999999</v>
      </c>
      <c r="AK603">
        <v>33.837098189999999</v>
      </c>
      <c r="AL603">
        <v>34.210558810000002</v>
      </c>
      <c r="AM603">
        <v>33.357747410000002</v>
      </c>
      <c r="AN603">
        <v>32.97008709</v>
      </c>
      <c r="AO603">
        <v>32.771675510000001</v>
      </c>
      <c r="AP603">
        <v>32.648147450000003</v>
      </c>
      <c r="AQ603">
        <v>32.541789979999997</v>
      </c>
      <c r="AR603">
        <v>32.83569456</v>
      </c>
      <c r="AS603">
        <v>32.689402729999998</v>
      </c>
      <c r="AT603">
        <v>32.397417750000002</v>
      </c>
      <c r="AU603">
        <v>32.096945949999999</v>
      </c>
      <c r="AV603">
        <v>31.836449930000001</v>
      </c>
    </row>
    <row r="604" spans="1:48" x14ac:dyDescent="0.25">
      <c r="A604" s="33" t="s">
        <v>847</v>
      </c>
      <c r="B604">
        <v>15.957318185343199</v>
      </c>
      <c r="C604">
        <v>16.213518090349702</v>
      </c>
      <c r="D604">
        <v>16.487425429999998</v>
      </c>
      <c r="E604">
        <v>16.45321066</v>
      </c>
      <c r="F604">
        <v>16.193826059999999</v>
      </c>
      <c r="G604">
        <v>15.6712658</v>
      </c>
      <c r="H604">
        <v>15.603227589999999</v>
      </c>
      <c r="I604">
        <v>15.565496189999999</v>
      </c>
      <c r="J604">
        <v>15.43078556</v>
      </c>
      <c r="K604">
        <v>15.20289402</v>
      </c>
      <c r="L604">
        <v>15.10393075</v>
      </c>
      <c r="M604">
        <v>14.98398136</v>
      </c>
      <c r="N604">
        <v>14.975198410000001</v>
      </c>
      <c r="O604">
        <v>15.03946666</v>
      </c>
      <c r="P604">
        <v>14.841092829999999</v>
      </c>
      <c r="Q604">
        <v>14.648581800000001</v>
      </c>
      <c r="R604">
        <v>14.45789201</v>
      </c>
      <c r="S604">
        <v>14.77386935</v>
      </c>
      <c r="T604">
        <v>14.80870049</v>
      </c>
      <c r="U604">
        <v>15.034146829999999</v>
      </c>
      <c r="V604">
        <v>15.121689480000001</v>
      </c>
      <c r="W604">
        <v>15.11577086</v>
      </c>
      <c r="X604">
        <v>14.870781600000001</v>
      </c>
      <c r="Y604">
        <v>14.702706239999999</v>
      </c>
      <c r="Z604">
        <v>14.536613579999999</v>
      </c>
      <c r="AA604">
        <v>14.33220725</v>
      </c>
      <c r="AB604">
        <v>14.12985276</v>
      </c>
      <c r="AC604">
        <v>13.63300027</v>
      </c>
      <c r="AD604">
        <v>13.125847050000001</v>
      </c>
      <c r="AE604">
        <v>12.61499721</v>
      </c>
      <c r="AF604">
        <v>12.101180859999999</v>
      </c>
      <c r="AG604">
        <v>11.594780310000001</v>
      </c>
      <c r="AH604">
        <v>10.98122043</v>
      </c>
      <c r="AI604">
        <v>10.355523700000001</v>
      </c>
      <c r="AJ604">
        <v>9.6946772560000003</v>
      </c>
      <c r="AK604">
        <v>9.0548169690000009</v>
      </c>
      <c r="AL604">
        <v>8.3737367500000008</v>
      </c>
      <c r="AM604">
        <v>7.9774248319999996</v>
      </c>
      <c r="AN604">
        <v>7.5463275449999996</v>
      </c>
      <c r="AO604">
        <v>7.105092816</v>
      </c>
      <c r="AP604">
        <v>6.6604983459999998</v>
      </c>
      <c r="AQ604">
        <v>6.1994811109999999</v>
      </c>
      <c r="AR604">
        <v>6.020939512</v>
      </c>
      <c r="AS604">
        <v>5.8441885060000001</v>
      </c>
      <c r="AT604">
        <v>5.6649080539999996</v>
      </c>
      <c r="AU604">
        <v>5.4819576909999999</v>
      </c>
      <c r="AV604">
        <v>5.2952650800000001</v>
      </c>
    </row>
    <row r="605" spans="1:48" x14ac:dyDescent="0.25">
      <c r="A605" s="33" t="s">
        <v>848</v>
      </c>
      <c r="B605">
        <v>8.0720537060518599E-2</v>
      </c>
      <c r="C605">
        <v>8.2016531392822806E-2</v>
      </c>
      <c r="D605">
        <v>8.37905293E-2</v>
      </c>
      <c r="E605">
        <v>8.50997421E-2</v>
      </c>
      <c r="F605">
        <v>8.2367786900000003E-2</v>
      </c>
      <c r="G605">
        <v>7.5980316500000006E-2</v>
      </c>
      <c r="H605">
        <v>7.8442484000000007E-2</v>
      </c>
      <c r="I605">
        <v>8.0053972299999998E-2</v>
      </c>
      <c r="J605">
        <v>7.8914692600000003E-2</v>
      </c>
      <c r="K605">
        <v>7.9833267599999896E-2</v>
      </c>
      <c r="L605">
        <v>8.2778035700000002E-2</v>
      </c>
      <c r="M605">
        <v>8.7080433900000004E-2</v>
      </c>
      <c r="N605">
        <v>9.0484993799999996E-2</v>
      </c>
      <c r="O605">
        <v>9.6701274899999995E-2</v>
      </c>
      <c r="P605">
        <v>9.8271923299999994E-2</v>
      </c>
      <c r="Q605">
        <v>0.1019055296</v>
      </c>
      <c r="R605">
        <v>0.1061212202</v>
      </c>
      <c r="S605">
        <v>0.1222590402</v>
      </c>
      <c r="T605">
        <v>0.133730403</v>
      </c>
      <c r="U605">
        <v>0.14491625690000001</v>
      </c>
      <c r="V605">
        <v>0.1873222037</v>
      </c>
      <c r="W605">
        <v>0.2292024896</v>
      </c>
      <c r="X605">
        <v>0.34818613030000001</v>
      </c>
      <c r="Y605">
        <v>0.47042165959999999</v>
      </c>
      <c r="Z605">
        <v>0.59495078469999996</v>
      </c>
      <c r="AA605">
        <v>0.71994202230000004</v>
      </c>
      <c r="AB605">
        <v>0.84685094689999996</v>
      </c>
      <c r="AC605">
        <v>1.0872412680000001</v>
      </c>
      <c r="AD605">
        <v>1.32987755</v>
      </c>
      <c r="AE605">
        <v>1.5753096129999999</v>
      </c>
      <c r="AF605">
        <v>1.823831269</v>
      </c>
      <c r="AG605">
        <v>2.0775862960000002</v>
      </c>
      <c r="AH605">
        <v>2.397187116</v>
      </c>
      <c r="AI605">
        <v>2.723285717</v>
      </c>
      <c r="AJ605">
        <v>3.0489891689999999</v>
      </c>
      <c r="AK605">
        <v>3.391635972</v>
      </c>
      <c r="AL605">
        <v>3.730436139</v>
      </c>
      <c r="AM605">
        <v>3.983386785</v>
      </c>
      <c r="AN605">
        <v>4.2290539059999999</v>
      </c>
      <c r="AO605">
        <v>4.4783159750000001</v>
      </c>
      <c r="AP605">
        <v>4.7358583039999997</v>
      </c>
      <c r="AQ605">
        <v>4.992899253</v>
      </c>
      <c r="AR605">
        <v>5.1265098680000003</v>
      </c>
      <c r="AS605">
        <v>5.2662705340000002</v>
      </c>
      <c r="AT605">
        <v>5.4088946760000001</v>
      </c>
      <c r="AU605">
        <v>5.5534521210000003</v>
      </c>
      <c r="AV605">
        <v>5.699912994</v>
      </c>
    </row>
    <row r="606" spans="1:48" x14ac:dyDescent="0.25">
      <c r="A606" s="33" t="s">
        <v>849</v>
      </c>
      <c r="B606">
        <v>2.4451023560838E-2</v>
      </c>
      <c r="C606">
        <v>2.48435926530149E-2</v>
      </c>
      <c r="D606">
        <v>2.5304326500000002E-2</v>
      </c>
      <c r="E606">
        <v>2.9859255899999999E-2</v>
      </c>
      <c r="F606">
        <v>3.3925151899999999E-2</v>
      </c>
      <c r="G606">
        <v>3.7546112100000001E-2</v>
      </c>
      <c r="H606">
        <v>4.2385563000000001E-2</v>
      </c>
      <c r="I606">
        <v>4.6920520299999997E-2</v>
      </c>
      <c r="J606">
        <v>5.1061047300000002E-2</v>
      </c>
      <c r="K606">
        <v>5.5012940599999997E-2</v>
      </c>
      <c r="L606">
        <v>5.8200679999999998E-2</v>
      </c>
      <c r="M606">
        <v>6.0100174800000003E-2</v>
      </c>
      <c r="N606">
        <v>6.6267111000000004E-2</v>
      </c>
      <c r="O606">
        <v>7.3609365900000001E-2</v>
      </c>
      <c r="P606">
        <v>8.1460491900000001E-2</v>
      </c>
      <c r="Q606">
        <v>9.06252216E-2</v>
      </c>
      <c r="R606">
        <v>0.101625676</v>
      </c>
      <c r="S606">
        <v>0.1570939103</v>
      </c>
      <c r="T606">
        <v>0.2005563863</v>
      </c>
      <c r="U606">
        <v>0.2388673057</v>
      </c>
      <c r="V606">
        <v>0.23038758749999999</v>
      </c>
      <c r="W606">
        <v>0.220335855</v>
      </c>
      <c r="X606">
        <v>0.25881218070000001</v>
      </c>
      <c r="Y606">
        <v>0.2991126134</v>
      </c>
      <c r="Z606">
        <v>0.34020556229999999</v>
      </c>
      <c r="AA606">
        <v>0.3810852548</v>
      </c>
      <c r="AB606">
        <v>0.4226288305</v>
      </c>
      <c r="AC606">
        <v>0.48435279240000001</v>
      </c>
      <c r="AD606">
        <v>0.54656781499999996</v>
      </c>
      <c r="AE606">
        <v>0.60951488070000004</v>
      </c>
      <c r="AF606">
        <v>0.67328648209999997</v>
      </c>
      <c r="AG606">
        <v>0.73862410030000003</v>
      </c>
      <c r="AH606">
        <v>0.81859142689999997</v>
      </c>
      <c r="AI606">
        <v>0.900167983</v>
      </c>
      <c r="AJ606">
        <v>0.98111969030000001</v>
      </c>
      <c r="AK606">
        <v>1.0670393359999999</v>
      </c>
      <c r="AL606">
        <v>1.1512912799999999</v>
      </c>
      <c r="AM606">
        <v>1.221545085</v>
      </c>
      <c r="AN606">
        <v>1.2893874409999999</v>
      </c>
      <c r="AO606">
        <v>1.358177126</v>
      </c>
      <c r="AP606">
        <v>1.4293293439999999</v>
      </c>
      <c r="AQ606">
        <v>1.5001874850000001</v>
      </c>
      <c r="AR606">
        <v>1.537090592</v>
      </c>
      <c r="AS606">
        <v>1.575783631</v>
      </c>
      <c r="AT606">
        <v>1.615276774</v>
      </c>
      <c r="AU606">
        <v>1.6552905950000001</v>
      </c>
      <c r="AV606">
        <v>1.6958157069999999</v>
      </c>
    </row>
    <row r="607" spans="1:48" x14ac:dyDescent="0.25">
      <c r="A607" s="34" t="s">
        <v>1329</v>
      </c>
      <c r="B607">
        <v>1.6918070048558701E-3</v>
      </c>
      <c r="C607">
        <v>1.6918070048558701E-3</v>
      </c>
      <c r="D607">
        <v>1.69362651117674E-3</v>
      </c>
      <c r="E607">
        <v>1.68913163535863E-3</v>
      </c>
      <c r="F607">
        <v>1.69744856915358E-3</v>
      </c>
      <c r="G607">
        <v>1.61111859498054E-3</v>
      </c>
      <c r="H607">
        <v>1.57872093807093E-3</v>
      </c>
      <c r="I607">
        <v>1.5418109005918899E-3</v>
      </c>
      <c r="J607">
        <v>1.4763242906490699E-3</v>
      </c>
      <c r="K607">
        <v>1.5119493546853901E-3</v>
      </c>
      <c r="L607">
        <v>1.4333149445605201E-3</v>
      </c>
      <c r="M607">
        <v>1.4393917155957E-3</v>
      </c>
      <c r="N607">
        <v>1.4879814969377301E-3</v>
      </c>
      <c r="O607">
        <v>1.5105384095432199E-3</v>
      </c>
      <c r="P607">
        <v>1.5133731078256199E-3</v>
      </c>
      <c r="Q607">
        <v>1.4749611245939E-3</v>
      </c>
      <c r="R607">
        <v>1.4749486615243401E-3</v>
      </c>
      <c r="S607">
        <v>1.4750014926290199E-3</v>
      </c>
      <c r="T607">
        <v>1.4750718561351299E-3</v>
      </c>
      <c r="U607">
        <v>1.4751480247237E-3</v>
      </c>
      <c r="V607">
        <v>1.47838856351647E-3</v>
      </c>
      <c r="W607">
        <v>1.48163622058229E-3</v>
      </c>
      <c r="X607">
        <v>1.48489101262291E-3</v>
      </c>
      <c r="Y607">
        <v>1.4881529539817E-3</v>
      </c>
      <c r="Z607">
        <v>1.49142206098282E-3</v>
      </c>
      <c r="AA607">
        <v>1.4946983487540201E-3</v>
      </c>
      <c r="AB607">
        <v>1.4979818344347301E-3</v>
      </c>
      <c r="AC607">
        <v>1.4976032641759499E-3</v>
      </c>
      <c r="AD607">
        <v>1.49722478968245E-3</v>
      </c>
      <c r="AE607">
        <v>1.49684641115124E-3</v>
      </c>
      <c r="AF607">
        <v>1.4964681276236501E-3</v>
      </c>
      <c r="AG607">
        <v>1.49608993983572E-3</v>
      </c>
      <c r="AH607">
        <v>1.4957118477235401E-3</v>
      </c>
      <c r="AI607">
        <v>1.4953338507840001E-3</v>
      </c>
      <c r="AJ607">
        <v>1.4949559494702701E-3</v>
      </c>
      <c r="AK607">
        <v>1.4945781435324399E-3</v>
      </c>
      <c r="AL607">
        <v>1.4942004347492501E-3</v>
      </c>
      <c r="AM607">
        <v>1.4938228191667101E-3</v>
      </c>
      <c r="AN607">
        <v>1.4934453007771401E-3</v>
      </c>
      <c r="AO607">
        <v>1.4930678764219899E-3</v>
      </c>
      <c r="AP607">
        <v>1.49269054801875E-3</v>
      </c>
      <c r="AQ607">
        <v>1.492313315542E-3</v>
      </c>
      <c r="AR607">
        <v>1.4919361774413599E-3</v>
      </c>
      <c r="AS607">
        <v>1.49155913612616E-3</v>
      </c>
      <c r="AT607">
        <v>1.4911821879696899E-3</v>
      </c>
      <c r="AU607">
        <v>1.49080533674789E-3</v>
      </c>
      <c r="AV607">
        <v>1.4904285801005E-3</v>
      </c>
    </row>
    <row r="608" spans="1:48" x14ac:dyDescent="0.25">
      <c r="A608" s="34" t="s">
        <v>1330</v>
      </c>
      <c r="B608">
        <v>1.6902638822501599E-2</v>
      </c>
      <c r="C608">
        <v>1.6902638822501599E-2</v>
      </c>
      <c r="D608">
        <v>1.7123012209778798E-2</v>
      </c>
      <c r="E608">
        <v>1.6935825535551001E-2</v>
      </c>
      <c r="F608">
        <v>1.6992685834990601E-2</v>
      </c>
      <c r="G608">
        <v>1.6117965490511199E-2</v>
      </c>
      <c r="H608">
        <v>1.62611598299034E-2</v>
      </c>
      <c r="I608">
        <v>1.53922529448976E-2</v>
      </c>
      <c r="J608">
        <v>1.4979802517688099E-2</v>
      </c>
      <c r="K608">
        <v>1.49900053293321E-2</v>
      </c>
      <c r="L608">
        <v>1.4497457696246999E-2</v>
      </c>
      <c r="M608">
        <v>1.4504281314052601E-2</v>
      </c>
      <c r="N608">
        <v>1.46533917778935E-2</v>
      </c>
      <c r="O608">
        <v>1.48036657993839E-2</v>
      </c>
      <c r="P608">
        <v>1.45841660473108E-2</v>
      </c>
      <c r="Q608">
        <v>1.44088184609123E-2</v>
      </c>
      <c r="R608">
        <v>1.44084532525571E-2</v>
      </c>
      <c r="S608">
        <v>1.44084317870601E-2</v>
      </c>
      <c r="T608">
        <v>1.44084649255186E-2</v>
      </c>
      <c r="U608">
        <v>1.44085732030727E-2</v>
      </c>
      <c r="V608">
        <v>1.4478960217586E-2</v>
      </c>
      <c r="W608">
        <v>1.4549691066461401E-2</v>
      </c>
      <c r="X608">
        <v>1.4620767454244E-2</v>
      </c>
      <c r="Y608">
        <v>1.46921910472982E-2</v>
      </c>
      <c r="Z608">
        <v>1.47639635521318E-2</v>
      </c>
      <c r="AA608">
        <v>1.4836086672256599E-2</v>
      </c>
      <c r="AB608">
        <v>1.4908562114268E-2</v>
      </c>
      <c r="AC608">
        <v>1.4920749675361901E-2</v>
      </c>
      <c r="AD608">
        <v>1.49329471974397E-2</v>
      </c>
      <c r="AE608">
        <v>1.4945154690116799E-2</v>
      </c>
      <c r="AF608">
        <v>1.4957372158944901E-2</v>
      </c>
      <c r="AG608">
        <v>1.49695996221356E-2</v>
      </c>
      <c r="AH608">
        <v>1.4981837076695301E-2</v>
      </c>
      <c r="AI608">
        <v>1.49940845403243E-2</v>
      </c>
      <c r="AJ608">
        <v>1.50063420004814E-2</v>
      </c>
      <c r="AK608">
        <v>1.50186094967848E-2</v>
      </c>
      <c r="AL608">
        <v>1.5030887011016099E-2</v>
      </c>
      <c r="AM608">
        <v>1.5043174574358199E-2</v>
      </c>
      <c r="AN608">
        <v>1.5055472176525701E-2</v>
      </c>
      <c r="AO608">
        <v>1.50677798304356E-2</v>
      </c>
      <c r="AP608">
        <v>1.50800975402108E-2</v>
      </c>
      <c r="AQ608">
        <v>1.5092425335773299E-2</v>
      </c>
      <c r="AR608">
        <v>1.51047631923708E-2</v>
      </c>
      <c r="AS608">
        <v>1.51171111481893E-2</v>
      </c>
      <c r="AT608">
        <v>1.5129469192373299E-2</v>
      </c>
      <c r="AU608">
        <v>1.51418373327849E-2</v>
      </c>
      <c r="AV608">
        <v>1.5154215586191601E-2</v>
      </c>
    </row>
    <row r="609" spans="1:48" x14ac:dyDescent="0.25">
      <c r="A609" s="34" t="s">
        <v>1331</v>
      </c>
      <c r="B609">
        <v>1.2649689864113801E-3</v>
      </c>
      <c r="C609">
        <v>1.2649689864113801E-3</v>
      </c>
      <c r="D609">
        <v>1.2649006900621201E-3</v>
      </c>
      <c r="E609">
        <v>1.29358827807814E-3</v>
      </c>
      <c r="F609">
        <v>1.3025329132736001E-3</v>
      </c>
      <c r="G609">
        <v>1.3811886764262199E-3</v>
      </c>
      <c r="H609">
        <v>1.3012956987405999E-3</v>
      </c>
      <c r="I609">
        <v>1.2396437620478601E-3</v>
      </c>
      <c r="J609">
        <v>1.19617629585756E-3</v>
      </c>
      <c r="K609">
        <v>1.19210239239215E-3</v>
      </c>
      <c r="L609">
        <v>1.1515804088067399E-3</v>
      </c>
      <c r="M609">
        <v>1.1262137800945699E-3</v>
      </c>
      <c r="N609">
        <v>1.0954760720591999E-3</v>
      </c>
      <c r="O609">
        <v>1.0592740407041801E-3</v>
      </c>
      <c r="P609">
        <v>1.0291483566923199E-3</v>
      </c>
      <c r="Q609">
        <v>9.908089683044771E-4</v>
      </c>
      <c r="R609">
        <v>9.9079376951084893E-4</v>
      </c>
      <c r="S609">
        <v>9.90805381577247E-4</v>
      </c>
      <c r="T609">
        <v>9.9080374916735593E-4</v>
      </c>
      <c r="U609">
        <v>9.9067287857797399E-4</v>
      </c>
      <c r="V609">
        <v>9.9067287968601604E-4</v>
      </c>
      <c r="W609">
        <v>9.9067287959452108E-4</v>
      </c>
      <c r="X609">
        <v>9.9067287993610201E-4</v>
      </c>
      <c r="Y609">
        <v>9.9067288015426995E-4</v>
      </c>
      <c r="Z609">
        <v>9.9067287942746591E-4</v>
      </c>
      <c r="AA609">
        <v>9.9067287949093099E-4</v>
      </c>
      <c r="AB609">
        <v>9.9067287963999491E-4</v>
      </c>
      <c r="AC609">
        <v>9.9067287917746299E-4</v>
      </c>
      <c r="AD609">
        <v>9.9067287961967696E-4</v>
      </c>
      <c r="AE609">
        <v>9.9067287944455511E-4</v>
      </c>
      <c r="AF609">
        <v>9.9067288017135307E-4</v>
      </c>
      <c r="AG609">
        <v>9.906728795172359E-4</v>
      </c>
      <c r="AH609">
        <v>9.9067287892502191E-4</v>
      </c>
      <c r="AI609">
        <v>9.9067287936247905E-4</v>
      </c>
      <c r="AJ609">
        <v>9.9067287887338006E-4</v>
      </c>
      <c r="AK609">
        <v>9.90672879705492E-4</v>
      </c>
      <c r="AL609">
        <v>9.9067287983905898E-4</v>
      </c>
      <c r="AM609">
        <v>9.9067287942132499E-4</v>
      </c>
      <c r="AN609">
        <v>9.906728797757741E-4</v>
      </c>
      <c r="AO609">
        <v>9.9067287977408903E-4</v>
      </c>
      <c r="AP609">
        <v>9.9067287921317704E-4</v>
      </c>
      <c r="AQ609">
        <v>9.9067287975087995E-4</v>
      </c>
      <c r="AR609">
        <v>9.9067287963853796E-4</v>
      </c>
      <c r="AS609">
        <v>9.9067287989130603E-4</v>
      </c>
      <c r="AT609">
        <v>9.9067287918752308E-4</v>
      </c>
      <c r="AU609">
        <v>9.9067287893604E-4</v>
      </c>
      <c r="AV609">
        <v>9.9067287921426406E-4</v>
      </c>
    </row>
    <row r="610" spans="1:48" x14ac:dyDescent="0.25">
      <c r="A610" s="34" t="s">
        <v>1332</v>
      </c>
      <c r="B610">
        <v>3.0517137702946399E-2</v>
      </c>
      <c r="C610">
        <v>3.0517137702946399E-2</v>
      </c>
      <c r="D610">
        <v>3.06338965430645E-2</v>
      </c>
      <c r="E610">
        <v>3.0858570581497598E-2</v>
      </c>
      <c r="F610">
        <v>3.2472134551773398E-2</v>
      </c>
      <c r="G610">
        <v>3.5630649958770501E-2</v>
      </c>
      <c r="H610">
        <v>3.5150490408798502E-2</v>
      </c>
      <c r="I610">
        <v>3.0238401470444501E-2</v>
      </c>
      <c r="J610">
        <v>3.1143005473377099E-2</v>
      </c>
      <c r="K610">
        <v>3.2083174291064602E-2</v>
      </c>
      <c r="L610">
        <v>3.1281622620415402E-2</v>
      </c>
      <c r="M610">
        <v>3.1750039192952197E-2</v>
      </c>
      <c r="N610">
        <v>3.08817606022159E-2</v>
      </c>
      <c r="O610">
        <v>3.04642125347536E-2</v>
      </c>
      <c r="P610">
        <v>2.96813823472033E-2</v>
      </c>
      <c r="Q610">
        <v>2.89060811059213E-2</v>
      </c>
      <c r="R610">
        <v>2.8905862248871102E-2</v>
      </c>
      <c r="S610">
        <v>2.8906635060662201E-2</v>
      </c>
      <c r="T610">
        <v>2.8906870803617101E-2</v>
      </c>
      <c r="U610">
        <v>2.89078470631467E-2</v>
      </c>
      <c r="V610">
        <v>2.93878346198417E-2</v>
      </c>
      <c r="W610">
        <v>2.98757919082344E-2</v>
      </c>
      <c r="X610">
        <v>3.03718512695734E-2</v>
      </c>
      <c r="Y610">
        <v>3.0876147224502801E-2</v>
      </c>
      <c r="Z610">
        <v>3.1388816539075701E-2</v>
      </c>
      <c r="AA610">
        <v>3.1909998244062598E-2</v>
      </c>
      <c r="AB610">
        <v>3.2439833698335002E-2</v>
      </c>
      <c r="AC610">
        <v>3.24483619464579E-2</v>
      </c>
      <c r="AD610">
        <v>3.24568924108872E-2</v>
      </c>
      <c r="AE610">
        <v>3.24654251630387E-2</v>
      </c>
      <c r="AF610">
        <v>3.2473960123037902E-2</v>
      </c>
      <c r="AG610">
        <v>3.2482497339822301E-2</v>
      </c>
      <c r="AH610">
        <v>3.2491036795474298E-2</v>
      </c>
      <c r="AI610">
        <v>3.2499578493023297E-2</v>
      </c>
      <c r="AJ610">
        <v>3.2508122441386698E-2</v>
      </c>
      <c r="AK610">
        <v>3.2516668658472803E-2</v>
      </c>
      <c r="AL610">
        <v>3.2525217095250802E-2</v>
      </c>
      <c r="AM610">
        <v>3.2533767784772197E-2</v>
      </c>
      <c r="AN610">
        <v>3.2542320711763502E-2</v>
      </c>
      <c r="AO610">
        <v>3.2550875898520501E-2</v>
      </c>
      <c r="AP610">
        <v>3.25594333415819E-2</v>
      </c>
      <c r="AQ610">
        <v>3.25679930356901E-2</v>
      </c>
      <c r="AR610">
        <v>3.2576554960818703E-2</v>
      </c>
      <c r="AS610">
        <v>3.2585119149293899E-2</v>
      </c>
      <c r="AT610">
        <v>3.2593685597760297E-2</v>
      </c>
      <c r="AU610">
        <v>3.2602254277489001E-2</v>
      </c>
      <c r="AV610">
        <v>3.2610825225586497E-2</v>
      </c>
    </row>
    <row r="611" spans="1:48" x14ac:dyDescent="0.25">
      <c r="A611" s="34" t="s">
        <v>1333</v>
      </c>
      <c r="B611">
        <v>5.8610672238927604E-3</v>
      </c>
      <c r="C611">
        <v>5.8610672238927604E-3</v>
      </c>
      <c r="D611">
        <v>5.8672893615083696E-3</v>
      </c>
      <c r="E611">
        <v>5.9126954557454396E-3</v>
      </c>
      <c r="F611">
        <v>6.2179873428574997E-3</v>
      </c>
      <c r="G611">
        <v>6.8308929026516503E-3</v>
      </c>
      <c r="H611">
        <v>6.7306960795763E-3</v>
      </c>
      <c r="I611">
        <v>5.7633759257190503E-3</v>
      </c>
      <c r="J611">
        <v>5.9708761969783104E-3</v>
      </c>
      <c r="K611">
        <v>6.1652222342045001E-3</v>
      </c>
      <c r="L611">
        <v>6.0170378599160796E-3</v>
      </c>
      <c r="M611">
        <v>6.1310123470636E-3</v>
      </c>
      <c r="N611">
        <v>5.9550024085321604E-3</v>
      </c>
      <c r="O611">
        <v>5.8718099314662101E-3</v>
      </c>
      <c r="P611">
        <v>5.7308665436333903E-3</v>
      </c>
      <c r="Q611">
        <v>5.5697068851544096E-3</v>
      </c>
      <c r="R611">
        <v>5.56967187202787E-3</v>
      </c>
      <c r="S611">
        <v>5.5698070130374101E-3</v>
      </c>
      <c r="T611">
        <v>5.5698049210016597E-3</v>
      </c>
      <c r="U611">
        <v>5.5699623037514401E-3</v>
      </c>
      <c r="V611">
        <v>5.5794690831592999E-3</v>
      </c>
      <c r="W611">
        <v>5.5889920903176397E-3</v>
      </c>
      <c r="X611">
        <v>5.5985313522923597E-3</v>
      </c>
      <c r="Y611">
        <v>5.6080868955394802E-3</v>
      </c>
      <c r="Z611">
        <v>5.6176587423924602E-3</v>
      </c>
      <c r="AA611">
        <v>5.6272469318830896E-3</v>
      </c>
      <c r="AB611">
        <v>5.6368514839839302E-3</v>
      </c>
      <c r="AC611">
        <v>5.63893922867254E-3</v>
      </c>
      <c r="AD611">
        <v>5.6410277430835503E-3</v>
      </c>
      <c r="AE611">
        <v>5.6431170286640802E-3</v>
      </c>
      <c r="AF611">
        <v>5.6452070918431799E-3</v>
      </c>
      <c r="AG611">
        <v>5.6472979231166898E-3</v>
      </c>
      <c r="AH611">
        <v>5.6493895360731402E-3</v>
      </c>
      <c r="AI611">
        <v>5.6514819178645299E-3</v>
      </c>
      <c r="AJ611">
        <v>5.6535750768110004E-3</v>
      </c>
      <c r="AK611">
        <v>5.6556690134751198E-3</v>
      </c>
      <c r="AL611">
        <v>5.6577637220360903E-3</v>
      </c>
      <c r="AM611">
        <v>5.65985920769834E-3</v>
      </c>
      <c r="AN611">
        <v>5.6619554708435002E-3</v>
      </c>
      <c r="AO611">
        <v>5.6640525098067699E-3</v>
      </c>
      <c r="AP611">
        <v>5.6661503245780797E-3</v>
      </c>
      <c r="AQ611">
        <v>5.6682489163845202E-3</v>
      </c>
      <c r="AR611">
        <v>5.6703482828843301E-3</v>
      </c>
      <c r="AS611">
        <v>5.6724484325203096E-3</v>
      </c>
      <c r="AT611">
        <v>5.6745493568919596E-3</v>
      </c>
      <c r="AU611">
        <v>5.6766510590521499E-3</v>
      </c>
      <c r="AV611">
        <v>5.67875354214358E-3</v>
      </c>
    </row>
    <row r="612" spans="1:48" x14ac:dyDescent="0.25">
      <c r="A612" s="34" t="s">
        <v>1334</v>
      </c>
      <c r="B612">
        <v>0.33257166597424098</v>
      </c>
      <c r="C612">
        <v>0.33257166597424098</v>
      </c>
      <c r="D612">
        <v>0.33345626799540701</v>
      </c>
      <c r="E612">
        <v>0.33497097562040201</v>
      </c>
      <c r="F612">
        <v>0.34137626682081801</v>
      </c>
      <c r="G612">
        <v>0.35834842497884101</v>
      </c>
      <c r="H612">
        <v>0.34411873633329099</v>
      </c>
      <c r="I612">
        <v>0.33972863884238202</v>
      </c>
      <c r="J612">
        <v>0.341129526453264</v>
      </c>
      <c r="K612">
        <v>0.33794400604913699</v>
      </c>
      <c r="L612">
        <v>0.33577602679819701</v>
      </c>
      <c r="M612">
        <v>0.33266309325321503</v>
      </c>
      <c r="N612">
        <v>0.337772279744116</v>
      </c>
      <c r="O612">
        <v>0.34719817017808902</v>
      </c>
      <c r="P612">
        <v>0.34253747266797502</v>
      </c>
      <c r="Q612">
        <v>0.34064416171624601</v>
      </c>
      <c r="R612">
        <v>0.34063992132586202</v>
      </c>
      <c r="S612">
        <v>0.34064412770539798</v>
      </c>
      <c r="T612">
        <v>0.34064547627687802</v>
      </c>
      <c r="U612">
        <v>0.34065182485145301</v>
      </c>
      <c r="V612">
        <v>0.36606998240100203</v>
      </c>
      <c r="W612">
        <v>0.393384746916561</v>
      </c>
      <c r="X612">
        <v>0.42273763658043501</v>
      </c>
      <c r="Y612">
        <v>0.45428072868043801</v>
      </c>
      <c r="Z612">
        <v>0.488177446971369</v>
      </c>
      <c r="AA612">
        <v>0.52460341166791902</v>
      </c>
      <c r="AB612">
        <v>0.56374734408507299</v>
      </c>
      <c r="AC612">
        <v>0.565065840146311</v>
      </c>
      <c r="AD612">
        <v>0.56638741951209504</v>
      </c>
      <c r="AE612">
        <v>0.56771208992017497</v>
      </c>
      <c r="AF612">
        <v>0.56903985883389796</v>
      </c>
      <c r="AG612">
        <v>0.570370732636724</v>
      </c>
      <c r="AH612">
        <v>0.57170471916452303</v>
      </c>
      <c r="AI612">
        <v>0.57304182592053199</v>
      </c>
      <c r="AJ612">
        <v>0.574382059666939</v>
      </c>
      <c r="AK612">
        <v>0.57572542804759896</v>
      </c>
      <c r="AL612">
        <v>0.57707193844985505</v>
      </c>
      <c r="AM612">
        <v>0.578421597914757</v>
      </c>
      <c r="AN612">
        <v>0.57977441398390495</v>
      </c>
      <c r="AO612">
        <v>0.58113039371874597</v>
      </c>
      <c r="AP612">
        <v>0.58248954509342099</v>
      </c>
      <c r="AQ612">
        <v>0.58385187553013995</v>
      </c>
      <c r="AR612">
        <v>0.58521739204552603</v>
      </c>
      <c r="AS612">
        <v>0.58658610213176499</v>
      </c>
      <c r="AT612">
        <v>0.58795801319031804</v>
      </c>
      <c r="AU612">
        <v>0.58933313318049596</v>
      </c>
      <c r="AV612">
        <v>0.59071146923998197</v>
      </c>
    </row>
    <row r="613" spans="1:48" x14ac:dyDescent="0.25">
      <c r="A613" s="34" t="s">
        <v>1335</v>
      </c>
      <c r="B613">
        <v>5.0209205020920501E-3</v>
      </c>
      <c r="C613">
        <v>5.0209205020920501E-3</v>
      </c>
      <c r="D613">
        <v>5.0220340034409401E-3</v>
      </c>
      <c r="E613">
        <v>5.07503253473121E-3</v>
      </c>
      <c r="F613">
        <v>4.95720467239932E-3</v>
      </c>
      <c r="G613">
        <v>5.0374943121623003E-3</v>
      </c>
      <c r="H613">
        <v>4.9192488531693401E-3</v>
      </c>
      <c r="I613">
        <v>4.6617729280444501E-3</v>
      </c>
      <c r="J613">
        <v>4.5591106686274502E-3</v>
      </c>
      <c r="K613">
        <v>4.5272424844134502E-3</v>
      </c>
      <c r="L613">
        <v>4.4707550136490401E-3</v>
      </c>
      <c r="M613">
        <v>4.3702886282525099E-3</v>
      </c>
      <c r="N613">
        <v>4.30934589778793E-3</v>
      </c>
      <c r="O613">
        <v>4.3355581457038099E-3</v>
      </c>
      <c r="P613">
        <v>4.2528954134707997E-3</v>
      </c>
      <c r="Q613">
        <v>4.0802122824676202E-3</v>
      </c>
      <c r="R613">
        <v>4.0801263514557004E-3</v>
      </c>
      <c r="S613">
        <v>4.08031480249396E-3</v>
      </c>
      <c r="T613">
        <v>4.0803859058671597E-3</v>
      </c>
      <c r="U613">
        <v>4.0806154801618097E-3</v>
      </c>
      <c r="V613">
        <v>4.08365816883629E-3</v>
      </c>
      <c r="W613">
        <v>4.0867031275229303E-3</v>
      </c>
      <c r="X613">
        <v>4.0897503542920302E-3</v>
      </c>
      <c r="Y613">
        <v>4.0927998551198103E-3</v>
      </c>
      <c r="Z613">
        <v>4.0958516294716104E-3</v>
      </c>
      <c r="AA613">
        <v>4.0989056798160601E-3</v>
      </c>
      <c r="AB613">
        <v>4.1019620073764803E-3</v>
      </c>
      <c r="AC613">
        <v>4.1037773379324601E-3</v>
      </c>
      <c r="AD613">
        <v>4.10559347314105E-3</v>
      </c>
      <c r="AE613">
        <v>4.1074104108656598E-3</v>
      </c>
      <c r="AF613">
        <v>4.1092281539185302E-3</v>
      </c>
      <c r="AG613">
        <v>4.1110467010661003E-3</v>
      </c>
      <c r="AH613">
        <v>4.1128660520203097E-3</v>
      </c>
      <c r="AI613">
        <v>4.1146862097157701E-3</v>
      </c>
      <c r="AJ613">
        <v>4.1165071719423104E-3</v>
      </c>
      <c r="AK613">
        <v>4.1183289404920003E-3</v>
      </c>
      <c r="AL613">
        <v>4.12015151475732E-3</v>
      </c>
      <c r="AM613">
        <v>4.1219748954188602E-3</v>
      </c>
      <c r="AN613">
        <v>4.1237990839084601E-3</v>
      </c>
      <c r="AO613">
        <v>4.1256240787970796E-3</v>
      </c>
      <c r="AP613">
        <v>4.1274498822056601E-3</v>
      </c>
      <c r="AQ613">
        <v>4.1292764942694798E-3</v>
      </c>
      <c r="AR613">
        <v>4.1311039121431602E-3</v>
      </c>
      <c r="AS613">
        <v>4.1329321386408399E-3</v>
      </c>
      <c r="AT613">
        <v>4.1347611779531902E-3</v>
      </c>
      <c r="AU613">
        <v>4.1365910265367097E-3</v>
      </c>
      <c r="AV613">
        <v>4.13842168170276E-3</v>
      </c>
    </row>
    <row r="614" spans="1:48" x14ac:dyDescent="0.25">
      <c r="A614" s="34" t="s">
        <v>1336</v>
      </c>
      <c r="B614">
        <v>8.9822932783221506E-3</v>
      </c>
      <c r="C614">
        <v>8.9822932783221506E-3</v>
      </c>
      <c r="D614">
        <v>8.9823287590612092E-3</v>
      </c>
      <c r="E614">
        <v>9.06088182574428E-3</v>
      </c>
      <c r="F614">
        <v>8.8371401936312103E-3</v>
      </c>
      <c r="G614">
        <v>8.9097236898649495E-3</v>
      </c>
      <c r="H614">
        <v>8.6863328153048303E-3</v>
      </c>
      <c r="I614">
        <v>8.1982282299586807E-3</v>
      </c>
      <c r="J614">
        <v>7.9237547892368997E-3</v>
      </c>
      <c r="K614">
        <v>7.8206631041010007E-3</v>
      </c>
      <c r="L614">
        <v>7.6578947733302602E-3</v>
      </c>
      <c r="M614">
        <v>7.4227139318851403E-3</v>
      </c>
      <c r="N614">
        <v>7.31030528004439E-3</v>
      </c>
      <c r="O614">
        <v>7.2868108579852197E-3</v>
      </c>
      <c r="P614">
        <v>7.0849967672980303E-3</v>
      </c>
      <c r="Q614">
        <v>6.6921618065457203E-3</v>
      </c>
      <c r="R614">
        <v>6.6921245686947699E-3</v>
      </c>
      <c r="S614">
        <v>6.6921374718804704E-3</v>
      </c>
      <c r="T614">
        <v>6.6921403451571998E-3</v>
      </c>
      <c r="U614">
        <v>6.6922203965709796E-3</v>
      </c>
      <c r="V614">
        <v>6.7809331858833298E-3</v>
      </c>
      <c r="W614">
        <v>6.8708219645464801E-3</v>
      </c>
      <c r="X614">
        <v>6.9619023161094397E-3</v>
      </c>
      <c r="Y614">
        <v>7.0541900372309702E-3</v>
      </c>
      <c r="Z614">
        <v>7.1477011352023903E-3</v>
      </c>
      <c r="AA614">
        <v>7.2424518295618502E-3</v>
      </c>
      <c r="AB614">
        <v>7.3384585446969602E-3</v>
      </c>
      <c r="AC614">
        <v>7.3459981562284497E-3</v>
      </c>
      <c r="AD614">
        <v>7.35354551537895E-3</v>
      </c>
      <c r="AE614">
        <v>7.3611006279901301E-3</v>
      </c>
      <c r="AF614">
        <v>7.36866350247043E-3</v>
      </c>
      <c r="AG614">
        <v>7.3762341438349402E-3</v>
      </c>
      <c r="AH614">
        <v>7.3838125670264397E-3</v>
      </c>
      <c r="AI614">
        <v>7.3913987753608896E-3</v>
      </c>
      <c r="AJ614">
        <v>7.3989927778231896E-3</v>
      </c>
      <c r="AK614">
        <v>7.4065945838726402E-3</v>
      </c>
      <c r="AL614">
        <v>7.4142041984215003E-3</v>
      </c>
      <c r="AM614">
        <v>7.4218216322269404E-3</v>
      </c>
      <c r="AN614">
        <v>7.4294468915440696E-3</v>
      </c>
      <c r="AO614">
        <v>7.4370799852520701E-3</v>
      </c>
      <c r="AP614">
        <v>7.4447209204815097E-3</v>
      </c>
      <c r="AQ614">
        <v>7.4523697068098098E-3</v>
      </c>
      <c r="AR614">
        <v>7.4600263524469699E-3</v>
      </c>
      <c r="AS614">
        <v>7.4676908630924698E-3</v>
      </c>
      <c r="AT614">
        <v>7.4753632501021296E-3</v>
      </c>
      <c r="AU614">
        <v>7.48304351699834E-3</v>
      </c>
      <c r="AV614">
        <v>7.4907316779006397E-3</v>
      </c>
    </row>
    <row r="615" spans="1:48" x14ac:dyDescent="0.25">
      <c r="A615" s="34" t="s">
        <v>1337</v>
      </c>
      <c r="B615">
        <v>1.9547856490126699E-2</v>
      </c>
      <c r="C615">
        <v>1.9547856490126699E-2</v>
      </c>
      <c r="D615">
        <v>1.9604777761643901E-2</v>
      </c>
      <c r="E615">
        <v>1.9226132992121E-2</v>
      </c>
      <c r="F615">
        <v>1.9324712228560002E-2</v>
      </c>
      <c r="G615">
        <v>2.1228605699894699E-2</v>
      </c>
      <c r="H615">
        <v>2.0369477469194701E-2</v>
      </c>
      <c r="I615">
        <v>1.8857375468657799E-2</v>
      </c>
      <c r="J615">
        <v>1.8833691016465901E-2</v>
      </c>
      <c r="K615">
        <v>1.9605998620805799E-2</v>
      </c>
      <c r="L615">
        <v>1.9740324844023799E-2</v>
      </c>
      <c r="M615">
        <v>1.9162929007086601E-2</v>
      </c>
      <c r="N615">
        <v>1.92276114751108E-2</v>
      </c>
      <c r="O615">
        <v>1.9203220754104699E-2</v>
      </c>
      <c r="P615">
        <v>1.8876586773669601E-2</v>
      </c>
      <c r="Q615">
        <v>1.8819152476748199E-2</v>
      </c>
      <c r="R615">
        <v>1.8819101575532401E-2</v>
      </c>
      <c r="S615">
        <v>1.8819302942041601E-2</v>
      </c>
      <c r="T615">
        <v>1.8819318754516898E-2</v>
      </c>
      <c r="U615">
        <v>1.8819594199137799E-2</v>
      </c>
      <c r="V615">
        <v>2.0428932477827001E-2</v>
      </c>
      <c r="W615">
        <v>2.2175891665103802E-2</v>
      </c>
      <c r="X615">
        <v>2.4072240263640798E-2</v>
      </c>
      <c r="Y615">
        <v>2.6130753178964999E-2</v>
      </c>
      <c r="Z615">
        <v>2.8365297708070201E-2</v>
      </c>
      <c r="AA615">
        <v>3.07909270146478E-2</v>
      </c>
      <c r="AB615">
        <v>3.34239815210376E-2</v>
      </c>
      <c r="AC615">
        <v>3.3467741884047497E-2</v>
      </c>
      <c r="AD615">
        <v>3.3511559544840801E-2</v>
      </c>
      <c r="AE615">
        <v>3.3555434561348699E-2</v>
      </c>
      <c r="AF615">
        <v>3.3599367026773998E-2</v>
      </c>
      <c r="AG615">
        <v>3.3643357009635902E-2</v>
      </c>
      <c r="AH615">
        <v>3.3687404592440399E-2</v>
      </c>
      <c r="AI615">
        <v>3.3731509836441097E-2</v>
      </c>
      <c r="AJ615">
        <v>3.3775672826059797E-2</v>
      </c>
      <c r="AK615">
        <v>3.3819893640771197E-2</v>
      </c>
      <c r="AL615">
        <v>3.3864172351235802E-2</v>
      </c>
      <c r="AM615">
        <v>3.3908509056330298E-2</v>
      </c>
      <c r="AN615">
        <v>3.3952903775037097E-2</v>
      </c>
      <c r="AO615">
        <v>3.3997356610013199E-2</v>
      </c>
      <c r="AP615">
        <v>3.40418676590429E-2</v>
      </c>
      <c r="AQ615">
        <v>3.4086437018377401E-2</v>
      </c>
      <c r="AR615">
        <v>3.41310646895958E-2</v>
      </c>
      <c r="AS615">
        <v>3.4175750805672402E-2</v>
      </c>
      <c r="AT615">
        <v>3.42204953972403E-2</v>
      </c>
      <c r="AU615">
        <v>3.4265298594334297E-2</v>
      </c>
      <c r="AV615">
        <v>3.4310160463457001E-2</v>
      </c>
    </row>
    <row r="616" spans="1:48" x14ac:dyDescent="0.25">
      <c r="A616" s="34" t="s">
        <v>1338</v>
      </c>
      <c r="B616">
        <v>3.3026247175386701E-3</v>
      </c>
      <c r="C616">
        <v>3.3026247175386701E-3</v>
      </c>
      <c r="D616">
        <v>3.30336768242565E-3</v>
      </c>
      <c r="E616">
        <v>3.3882307205505302E-3</v>
      </c>
      <c r="F616">
        <v>3.5441877650068099E-3</v>
      </c>
      <c r="G616">
        <v>4.0032903398765996E-3</v>
      </c>
      <c r="H616">
        <v>3.76119407752523E-3</v>
      </c>
      <c r="I616">
        <v>3.59141549364263E-3</v>
      </c>
      <c r="J616">
        <v>3.6019476997062099E-3</v>
      </c>
      <c r="K616">
        <v>3.6598370719703602E-3</v>
      </c>
      <c r="L616">
        <v>3.5707938344287501E-3</v>
      </c>
      <c r="M616">
        <v>3.59053865266176E-3</v>
      </c>
      <c r="N616">
        <v>3.6905625084289601E-3</v>
      </c>
      <c r="O616">
        <v>3.62086014844544E-3</v>
      </c>
      <c r="P616">
        <v>3.59216295158975E-3</v>
      </c>
      <c r="Q616">
        <v>3.6014039275476702E-3</v>
      </c>
      <c r="R616">
        <v>3.6013846770695701E-3</v>
      </c>
      <c r="S616">
        <v>3.60143672051059E-3</v>
      </c>
      <c r="T616">
        <v>3.60143440204785E-3</v>
      </c>
      <c r="U616">
        <v>3.6014549251004802E-3</v>
      </c>
      <c r="V616">
        <v>3.68153378336665E-3</v>
      </c>
      <c r="W616">
        <v>3.7633932057540599E-3</v>
      </c>
      <c r="X616">
        <v>3.8470727878861999E-3</v>
      </c>
      <c r="Y616">
        <v>3.9326129956323702E-3</v>
      </c>
      <c r="Z616">
        <v>4.02005520007458E-3</v>
      </c>
      <c r="AA616">
        <v>4.1094416973079303E-3</v>
      </c>
      <c r="AB616">
        <v>4.2008157143106099E-3</v>
      </c>
      <c r="AC616">
        <v>4.2010924885673498E-3</v>
      </c>
      <c r="AD616">
        <v>4.2013692789478196E-3</v>
      </c>
      <c r="AE616">
        <v>4.2016460883397798E-3</v>
      </c>
      <c r="AF616">
        <v>4.2019229158251001E-3</v>
      </c>
      <c r="AG616">
        <v>4.2021997606643E-3</v>
      </c>
      <c r="AH616">
        <v>4.2024766254266099E-3</v>
      </c>
      <c r="AI616">
        <v>4.2027535058787903E-3</v>
      </c>
      <c r="AJ616">
        <v>4.2030304074736E-3</v>
      </c>
      <c r="AK616">
        <v>4.2033073255572798E-3</v>
      </c>
      <c r="AL616">
        <v>4.20358426117407E-3</v>
      </c>
      <c r="AM616">
        <v>4.2038612158491698E-3</v>
      </c>
      <c r="AN616">
        <v>4.2041381903587102E-3</v>
      </c>
      <c r="AO616">
        <v>4.2044151812129903E-3</v>
      </c>
      <c r="AP616">
        <v>4.2046921922636801E-3</v>
      </c>
      <c r="AQ616">
        <v>4.2049692182296299E-3</v>
      </c>
      <c r="AR616">
        <v>4.2052462650174899E-3</v>
      </c>
      <c r="AS616">
        <v>4.2055233305287503E-3</v>
      </c>
      <c r="AT616">
        <v>4.2058004141100102E-3</v>
      </c>
      <c r="AU616">
        <v>4.2060775123900001E-3</v>
      </c>
      <c r="AV616">
        <v>4.2063546319465704E-3</v>
      </c>
    </row>
    <row r="617" spans="1:48" x14ac:dyDescent="0.25">
      <c r="A617" s="34" t="s">
        <v>1339</v>
      </c>
      <c r="B617">
        <v>1.7376695029869101E-2</v>
      </c>
      <c r="C617">
        <v>1.7376695029869101E-2</v>
      </c>
      <c r="D617">
        <v>1.7463583413200898E-2</v>
      </c>
      <c r="E617">
        <v>1.7262614349475298E-2</v>
      </c>
      <c r="F617">
        <v>1.7233957115569899E-2</v>
      </c>
      <c r="G617">
        <v>1.7842789861251599E-2</v>
      </c>
      <c r="H617">
        <v>1.7692864826929899E-2</v>
      </c>
      <c r="I617">
        <v>1.6722494941421199E-2</v>
      </c>
      <c r="J617">
        <v>1.6229656474483201E-2</v>
      </c>
      <c r="K617">
        <v>1.6288994495160601E-2</v>
      </c>
      <c r="L617">
        <v>1.5895217681355999E-2</v>
      </c>
      <c r="M617">
        <v>1.56761657134145E-2</v>
      </c>
      <c r="N617">
        <v>1.5596582751147999E-2</v>
      </c>
      <c r="O617">
        <v>1.56547019822189E-2</v>
      </c>
      <c r="P617">
        <v>1.52452148902827E-2</v>
      </c>
      <c r="Q617">
        <v>1.4599762740766501E-2</v>
      </c>
      <c r="R617">
        <v>1.4599725076570501E-2</v>
      </c>
      <c r="S617">
        <v>1.4600202873775101E-2</v>
      </c>
      <c r="T617">
        <v>1.4600179370619099E-2</v>
      </c>
      <c r="U617">
        <v>1.46004293909905E-2</v>
      </c>
      <c r="V617">
        <v>1.5098519793729E-2</v>
      </c>
      <c r="W617">
        <v>1.56136024422936E-2</v>
      </c>
      <c r="X617">
        <v>1.6146257019187201E-2</v>
      </c>
      <c r="Y617">
        <v>1.66970829921315E-2</v>
      </c>
      <c r="Z617">
        <v>1.7266700265040999E-2</v>
      </c>
      <c r="AA617">
        <v>1.7855749909594501E-2</v>
      </c>
      <c r="AB617">
        <v>1.8464894842530399E-2</v>
      </c>
      <c r="AC617">
        <v>1.8479736303632699E-2</v>
      </c>
      <c r="AD617">
        <v>1.84945897109338E-2</v>
      </c>
      <c r="AE617">
        <v>1.8509455040574201E-2</v>
      </c>
      <c r="AF617">
        <v>1.8524332319759199E-2</v>
      </c>
      <c r="AG617">
        <v>1.85392215589773E-2</v>
      </c>
      <c r="AH617">
        <v>1.8554122764433099E-2</v>
      </c>
      <c r="AI617">
        <v>1.8569035936268199E-2</v>
      </c>
      <c r="AJ617">
        <v>1.8583961110870899E-2</v>
      </c>
      <c r="AK617">
        <v>1.8598898266799599E-2</v>
      </c>
      <c r="AL617">
        <v>1.86138474418301E-2</v>
      </c>
      <c r="AM617">
        <v>1.8628808629097399E-2</v>
      </c>
      <c r="AN617">
        <v>1.8643781845725401E-2</v>
      </c>
      <c r="AO617">
        <v>1.8658767079684401E-2</v>
      </c>
      <c r="AP617">
        <v>1.86737643849079E-2</v>
      </c>
      <c r="AQ617">
        <v>1.86887737224594E-2</v>
      </c>
      <c r="AR617">
        <v>1.87037951289661E-2</v>
      </c>
      <c r="AS617">
        <v>1.8718828618914999E-2</v>
      </c>
      <c r="AT617">
        <v>1.8733874181415901E-2</v>
      </c>
      <c r="AU617">
        <v>1.87489318441833E-2</v>
      </c>
      <c r="AV617">
        <v>1.8764001613112501E-2</v>
      </c>
    </row>
    <row r="618" spans="1:48" x14ac:dyDescent="0.25">
      <c r="A618" s="34" t="s">
        <v>1340</v>
      </c>
      <c r="B618">
        <v>1.6748734005614899E-3</v>
      </c>
      <c r="C618">
        <v>1.6748734005614899E-3</v>
      </c>
      <c r="D618">
        <v>1.6746758366493501E-3</v>
      </c>
      <c r="E618">
        <v>1.6135882152225401E-3</v>
      </c>
      <c r="F618">
        <v>1.58823439339182E-3</v>
      </c>
      <c r="G618">
        <v>1.6561183865725999E-3</v>
      </c>
      <c r="H618">
        <v>1.69347267091642E-3</v>
      </c>
      <c r="I618">
        <v>1.5864237924523501E-3</v>
      </c>
      <c r="J618">
        <v>1.54324790001655E-3</v>
      </c>
      <c r="K618">
        <v>1.5310965592857299E-3</v>
      </c>
      <c r="L618">
        <v>1.53418039709676E-3</v>
      </c>
      <c r="M618">
        <v>1.5657649225839401E-3</v>
      </c>
      <c r="N618">
        <v>1.5619042432799999E-3</v>
      </c>
      <c r="O618">
        <v>1.5495490723101801E-3</v>
      </c>
      <c r="P618">
        <v>1.48871425546833E-3</v>
      </c>
      <c r="Q618">
        <v>1.4075836070872301E-3</v>
      </c>
      <c r="R618">
        <v>1.4076309517984699E-3</v>
      </c>
      <c r="S618">
        <v>1.40769842211543E-3</v>
      </c>
      <c r="T618">
        <v>1.4077184746971599E-3</v>
      </c>
      <c r="U618">
        <v>1.4077917953215699E-3</v>
      </c>
      <c r="V618">
        <v>1.40779421856657E-3</v>
      </c>
      <c r="W618">
        <v>1.4077966415024701E-3</v>
      </c>
      <c r="X618">
        <v>1.4077990648123399E-3</v>
      </c>
      <c r="Y618">
        <v>1.4078014881809299E-3</v>
      </c>
      <c r="Z618">
        <v>1.4078039116340701E-3</v>
      </c>
      <c r="AA618">
        <v>1.40780633492424E-3</v>
      </c>
      <c r="AB618">
        <v>1.4078087583297E-3</v>
      </c>
      <c r="AC618">
        <v>1.4078088785319299E-3</v>
      </c>
      <c r="AD618">
        <v>1.4078089982174501E-3</v>
      </c>
      <c r="AE618">
        <v>1.40780911764839E-3</v>
      </c>
      <c r="AF618">
        <v>1.40780923786522E-3</v>
      </c>
      <c r="AG618">
        <v>1.40780935734253E-3</v>
      </c>
      <c r="AH618">
        <v>1.4078094773662801E-3</v>
      </c>
      <c r="AI618">
        <v>1.40780959732308E-3</v>
      </c>
      <c r="AJ618">
        <v>1.4078097171996099E-3</v>
      </c>
      <c r="AK618">
        <v>1.40780983684385E-3</v>
      </c>
      <c r="AL618">
        <v>1.4078099570957201E-3</v>
      </c>
      <c r="AM618">
        <v>1.4078100768311801E-3</v>
      </c>
      <c r="AN618">
        <v>1.4078101966758399E-3</v>
      </c>
      <c r="AO618">
        <v>1.40781031633864E-3</v>
      </c>
      <c r="AP618">
        <v>1.40781043611383E-3</v>
      </c>
      <c r="AQ618">
        <v>1.4078105558445299E-3</v>
      </c>
      <c r="AR618">
        <v>1.4078106761514001E-3</v>
      </c>
      <c r="AS618">
        <v>1.40781079590188E-3</v>
      </c>
      <c r="AT618">
        <v>1.4078109154243899E-3</v>
      </c>
      <c r="AU618">
        <v>1.4078110357376599E-3</v>
      </c>
      <c r="AV618">
        <v>1.4078111552790599E-3</v>
      </c>
    </row>
    <row r="619" spans="1:48" x14ac:dyDescent="0.25">
      <c r="A619" s="34" t="s">
        <v>1341</v>
      </c>
      <c r="B619">
        <v>2.0462413036033899E-4</v>
      </c>
      <c r="C619">
        <v>2.0462413036033999E-4</v>
      </c>
      <c r="D619">
        <v>2.0423809845272899E-4</v>
      </c>
      <c r="E619">
        <v>2.0325175551424299E-4</v>
      </c>
      <c r="F619">
        <v>2.0472792521146401E-4</v>
      </c>
      <c r="G619">
        <v>2.0757062671493301E-4</v>
      </c>
      <c r="H619">
        <v>2.0504428721035601E-4</v>
      </c>
      <c r="I619">
        <v>1.9612256069001399E-4</v>
      </c>
      <c r="J619">
        <v>1.90536974640895E-4</v>
      </c>
      <c r="K619">
        <v>1.8707982871688799E-4</v>
      </c>
      <c r="L619">
        <v>1.8346238485392099E-4</v>
      </c>
      <c r="M619">
        <v>1.8247838394943599E-4</v>
      </c>
      <c r="N619">
        <v>1.8067733802654601E-4</v>
      </c>
      <c r="O619">
        <v>1.78290726407258E-4</v>
      </c>
      <c r="P619">
        <v>1.7626878912591301E-4</v>
      </c>
      <c r="Q619">
        <v>1.6759836255723801E-4</v>
      </c>
      <c r="R619">
        <v>1.67608155088957E-4</v>
      </c>
      <c r="S619">
        <v>1.6760812322071599E-4</v>
      </c>
      <c r="T619">
        <v>1.6760616395564899E-4</v>
      </c>
      <c r="U619">
        <v>1.67602284399462E-4</v>
      </c>
      <c r="V619">
        <v>1.6761516957209299E-4</v>
      </c>
      <c r="W619">
        <v>1.6762805561166001E-4</v>
      </c>
      <c r="X619">
        <v>1.6764094263390199E-4</v>
      </c>
      <c r="Y619">
        <v>1.67653830807189E-4</v>
      </c>
      <c r="Z619">
        <v>1.6766671982091901E-4</v>
      </c>
      <c r="AA619">
        <v>1.6767961002025301E-4</v>
      </c>
      <c r="AB619">
        <v>1.6769250113613299E-4</v>
      </c>
      <c r="AC619">
        <v>1.6769313817908499E-4</v>
      </c>
      <c r="AD619">
        <v>1.6769377535577501E-4</v>
      </c>
      <c r="AE619">
        <v>1.6769441258303899E-4</v>
      </c>
      <c r="AF619">
        <v>1.6769504970690901E-4</v>
      </c>
      <c r="AG619">
        <v>1.6769568696554501E-4</v>
      </c>
      <c r="AH619">
        <v>1.6769632408091301E-4</v>
      </c>
      <c r="AI619">
        <v>1.6769696133030101E-4</v>
      </c>
      <c r="AJ619">
        <v>1.6769759847503501E-4</v>
      </c>
      <c r="AK619">
        <v>1.6769823555836199E-4</v>
      </c>
      <c r="AL619">
        <v>1.67698872876721E-4</v>
      </c>
      <c r="AM619">
        <v>1.6769951000907799E-4</v>
      </c>
      <c r="AN619">
        <v>1.6770014712893299E-4</v>
      </c>
      <c r="AO619">
        <v>1.6770078443990399E-4</v>
      </c>
      <c r="AP619">
        <v>1.67701421624608E-4</v>
      </c>
      <c r="AQ619">
        <v>1.6770205881541899E-4</v>
      </c>
      <c r="AR619">
        <v>1.6770269600961801E-4</v>
      </c>
      <c r="AS619">
        <v>1.6770333314312699E-4</v>
      </c>
      <c r="AT619">
        <v>1.6770397037136299E-4</v>
      </c>
      <c r="AU619">
        <v>1.6770460759451701E-4</v>
      </c>
      <c r="AV619">
        <v>1.6770524483991501E-4</v>
      </c>
    </row>
    <row r="620" spans="1:48" x14ac:dyDescent="0.25">
      <c r="A620" s="34" t="s">
        <v>1342</v>
      </c>
      <c r="B620">
        <v>6.9751220646361298E-4</v>
      </c>
      <c r="C620">
        <v>6.9751220646361298E-4</v>
      </c>
      <c r="D620">
        <v>6.9751153830561704E-4</v>
      </c>
      <c r="E620">
        <v>6.9596998902348697E-4</v>
      </c>
      <c r="F620">
        <v>7.1142952776595699E-4</v>
      </c>
      <c r="G620">
        <v>7.1670823775424797E-4</v>
      </c>
      <c r="H620">
        <v>7.1198432349693999E-4</v>
      </c>
      <c r="I620">
        <v>6.9061345098663895E-4</v>
      </c>
      <c r="J620">
        <v>6.7628051110034599E-4</v>
      </c>
      <c r="K620">
        <v>6.6770698089401999E-4</v>
      </c>
      <c r="L620">
        <v>6.5878940356725905E-4</v>
      </c>
      <c r="M620">
        <v>6.6040096766652103E-4</v>
      </c>
      <c r="N620">
        <v>6.5487697459313502E-4</v>
      </c>
      <c r="O620">
        <v>6.4459646099314805E-4</v>
      </c>
      <c r="P620">
        <v>6.4380525853115396E-4</v>
      </c>
      <c r="Q620">
        <v>6.0862368980734902E-4</v>
      </c>
      <c r="R620">
        <v>6.0867353922118995E-4</v>
      </c>
      <c r="S620">
        <v>6.0870971890688197E-4</v>
      </c>
      <c r="T620">
        <v>6.0875124226648697E-4</v>
      </c>
      <c r="U620">
        <v>6.0878395477408402E-4</v>
      </c>
      <c r="V620">
        <v>6.61166316093251E-4</v>
      </c>
      <c r="W620">
        <v>7.1805587881352596E-4</v>
      </c>
      <c r="X620">
        <v>7.7984046173244195E-4</v>
      </c>
      <c r="Y620">
        <v>8.4694125326257902E-4</v>
      </c>
      <c r="Z620">
        <v>9.1981568215206502E-4</v>
      </c>
      <c r="AA620">
        <v>9.9896053688914893E-4</v>
      </c>
      <c r="AB620">
        <v>1.0849153508665601E-3</v>
      </c>
      <c r="AC620">
        <v>1.0876051746461801E-3</v>
      </c>
      <c r="AD620">
        <v>1.09030166702251E-3</v>
      </c>
      <c r="AE620">
        <v>1.09300484444624E-3</v>
      </c>
      <c r="AF620">
        <v>1.09571472446941E-3</v>
      </c>
      <c r="AG620">
        <v>1.0984313224667501E-3</v>
      </c>
      <c r="AH620">
        <v>1.10115465605383E-3</v>
      </c>
      <c r="AI620">
        <v>1.10388474156407E-3</v>
      </c>
      <c r="AJ620">
        <v>1.10662159624403E-3</v>
      </c>
      <c r="AK620">
        <v>1.10936523566708E-3</v>
      </c>
      <c r="AL620">
        <v>1.11211567770077E-3</v>
      </c>
      <c r="AM620">
        <v>1.1148729383217201E-3</v>
      </c>
      <c r="AN620">
        <v>1.1176370354992399E-3</v>
      </c>
      <c r="AO620">
        <v>1.12040798543842E-3</v>
      </c>
      <c r="AP620">
        <v>1.1231858056657399E-3</v>
      </c>
      <c r="AQ620">
        <v>1.12597051279278E-3</v>
      </c>
      <c r="AR620">
        <v>1.12876212435081E-3</v>
      </c>
      <c r="AS620">
        <v>1.1315606567994399E-3</v>
      </c>
      <c r="AT620">
        <v>1.1343661275373799E-3</v>
      </c>
      <c r="AU620">
        <v>1.1371785543156799E-3</v>
      </c>
      <c r="AV620">
        <v>1.13999795339452E-3</v>
      </c>
    </row>
    <row r="621" spans="1:48" x14ac:dyDescent="0.25">
      <c r="A621" s="34" t="s">
        <v>1343</v>
      </c>
      <c r="B621">
        <v>1.23935422158917E-3</v>
      </c>
      <c r="C621">
        <v>1.23935422158917E-3</v>
      </c>
      <c r="D621">
        <v>1.23211444551431E-3</v>
      </c>
      <c r="E621">
        <v>1.22001474588749E-3</v>
      </c>
      <c r="F621">
        <v>1.23697718223443E-3</v>
      </c>
      <c r="G621">
        <v>1.25983291076247E-3</v>
      </c>
      <c r="H621">
        <v>1.24341036038475E-3</v>
      </c>
      <c r="I621">
        <v>1.1804970313752301E-3</v>
      </c>
      <c r="J621">
        <v>1.16134242705345E-3</v>
      </c>
      <c r="K621">
        <v>1.15616221560058E-3</v>
      </c>
      <c r="L621">
        <v>1.1221019655166199E-3</v>
      </c>
      <c r="M621">
        <v>1.0978137744795599E-3</v>
      </c>
      <c r="N621">
        <v>1.08491941717621E-3</v>
      </c>
      <c r="O621">
        <v>1.0688763607970199E-3</v>
      </c>
      <c r="P621">
        <v>1.0647412489018201E-3</v>
      </c>
      <c r="Q621">
        <v>1.02896030707252E-3</v>
      </c>
      <c r="R621">
        <v>1.02897183875071E-3</v>
      </c>
      <c r="S621">
        <v>1.02895872764835E-3</v>
      </c>
      <c r="T621">
        <v>1.02894669861931E-3</v>
      </c>
      <c r="U621">
        <v>1.0289374728353899E-3</v>
      </c>
      <c r="V621">
        <v>1.1174716307506001E-3</v>
      </c>
      <c r="W621">
        <v>1.21362364423476E-3</v>
      </c>
      <c r="X621">
        <v>1.3180489856832499E-3</v>
      </c>
      <c r="Y621">
        <v>1.4314595282158701E-3</v>
      </c>
      <c r="Z621">
        <v>1.55462839620021E-3</v>
      </c>
      <c r="AA621">
        <v>1.6883952379681999E-3</v>
      </c>
      <c r="AB621">
        <v>1.8336719465289501E-3</v>
      </c>
      <c r="AC621">
        <v>1.8382181578857799E-3</v>
      </c>
      <c r="AD621">
        <v>1.8427756396808201E-3</v>
      </c>
      <c r="AE621">
        <v>1.84734442115975E-3</v>
      </c>
      <c r="AF621">
        <v>1.85192453042052E-3</v>
      </c>
      <c r="AG621">
        <v>1.8565159946513799E-3</v>
      </c>
      <c r="AH621">
        <v>1.86111884204487E-3</v>
      </c>
      <c r="AI621">
        <v>1.86573310208682E-3</v>
      </c>
      <c r="AJ621">
        <v>1.87035880229556E-3</v>
      </c>
      <c r="AK621">
        <v>1.8749959708593701E-3</v>
      </c>
      <c r="AL621">
        <v>1.8796446358707601E-3</v>
      </c>
      <c r="AM621">
        <v>1.8843048257185301E-3</v>
      </c>
      <c r="AN621">
        <v>1.88897657041245E-3</v>
      </c>
      <c r="AO621">
        <v>1.89365989800956E-3</v>
      </c>
      <c r="AP621">
        <v>1.89835483614061E-3</v>
      </c>
      <c r="AQ621">
        <v>1.9030614146982199E-3</v>
      </c>
      <c r="AR621">
        <v>1.9077796623681101E-3</v>
      </c>
      <c r="AS621">
        <v>1.9125096081570299E-3</v>
      </c>
      <c r="AT621">
        <v>1.9172512798087001E-3</v>
      </c>
      <c r="AU621">
        <v>1.9220047091478799E-3</v>
      </c>
      <c r="AV621">
        <v>1.92676992257069E-3</v>
      </c>
    </row>
    <row r="622" spans="1:48" x14ac:dyDescent="0.25">
      <c r="A622" s="34" t="s">
        <v>1344</v>
      </c>
      <c r="B622">
        <v>2.7099633074613699E-3</v>
      </c>
      <c r="C622">
        <v>2.7099633074613699E-3</v>
      </c>
      <c r="D622">
        <v>2.6830608243346801E-3</v>
      </c>
      <c r="E622">
        <v>2.1831579612471702E-3</v>
      </c>
      <c r="F622">
        <v>2.3099351045283599E-3</v>
      </c>
      <c r="G622">
        <v>2.7973958719868901E-3</v>
      </c>
      <c r="H622">
        <v>2.1906192132658498E-3</v>
      </c>
      <c r="I622">
        <v>2.4249506081511899E-3</v>
      </c>
      <c r="J622">
        <v>1.81347855605854E-3</v>
      </c>
      <c r="K622">
        <v>1.83325317874195E-3</v>
      </c>
      <c r="L622">
        <v>1.6453432623442701E-3</v>
      </c>
      <c r="M622">
        <v>1.47897008124164E-3</v>
      </c>
      <c r="N622">
        <v>1.6504690782020201E-3</v>
      </c>
      <c r="O622">
        <v>1.5901123108265601E-3</v>
      </c>
      <c r="P622">
        <v>1.55848149861003E-3</v>
      </c>
      <c r="Q622">
        <v>1.4929010025263E-3</v>
      </c>
      <c r="R622">
        <v>1.49283851212104E-3</v>
      </c>
      <c r="S622">
        <v>1.4927423324806301E-3</v>
      </c>
      <c r="T622">
        <v>1.4927229926854E-3</v>
      </c>
      <c r="U622">
        <v>1.4927305705120101E-3</v>
      </c>
      <c r="V622">
        <v>1.4927182277813999E-3</v>
      </c>
      <c r="W622">
        <v>1.4927058856932199E-3</v>
      </c>
      <c r="X622">
        <v>1.4926935438303601E-3</v>
      </c>
      <c r="Y622">
        <v>1.49268120206917E-3</v>
      </c>
      <c r="Z622">
        <v>1.4926688595988599E-3</v>
      </c>
      <c r="AA622">
        <v>1.4926565179431701E-3</v>
      </c>
      <c r="AB622">
        <v>1.4926441763709901E-3</v>
      </c>
      <c r="AC622">
        <v>1.49265102863575E-3</v>
      </c>
      <c r="AD622">
        <v>1.4926578814525599E-3</v>
      </c>
      <c r="AE622">
        <v>1.49266473334076E-3</v>
      </c>
      <c r="AF622">
        <v>1.49267158547508E-3</v>
      </c>
      <c r="AG622">
        <v>1.4926784378930199E-3</v>
      </c>
      <c r="AH622">
        <v>1.4926852902987901E-3</v>
      </c>
      <c r="AI622">
        <v>1.49269214341962E-3</v>
      </c>
      <c r="AJ622">
        <v>1.4926989956170599E-3</v>
      </c>
      <c r="AK622">
        <v>1.4927058478507E-3</v>
      </c>
      <c r="AL622">
        <v>1.4927127004794899E-3</v>
      </c>
      <c r="AM622">
        <v>1.49271955268286E-3</v>
      </c>
      <c r="AN622">
        <v>1.4927264055500601E-3</v>
      </c>
      <c r="AO622">
        <v>1.4927332583631601E-3</v>
      </c>
      <c r="AP622">
        <v>1.4927401105834699E-3</v>
      </c>
      <c r="AQ622">
        <v>1.4927469636837601E-3</v>
      </c>
      <c r="AR622">
        <v>1.49275381659681E-3</v>
      </c>
      <c r="AS622">
        <v>1.49276066917157E-3</v>
      </c>
      <c r="AT622">
        <v>1.4927675221543099E-3</v>
      </c>
      <c r="AU622">
        <v>1.49277437424991E-3</v>
      </c>
      <c r="AV622">
        <v>1.49278122736063E-3</v>
      </c>
    </row>
    <row r="623" spans="1:48" x14ac:dyDescent="0.25">
      <c r="A623" s="34" t="s">
        <v>1345</v>
      </c>
      <c r="B623">
        <v>3.6778400827501898E-4</v>
      </c>
      <c r="C623">
        <v>3.6778400827501898E-4</v>
      </c>
      <c r="D623">
        <v>3.6721173680649298E-4</v>
      </c>
      <c r="E623">
        <v>3.5320835923183702E-4</v>
      </c>
      <c r="F623">
        <v>3.4156401837828499E-4</v>
      </c>
      <c r="G623">
        <v>3.8690781413884198E-4</v>
      </c>
      <c r="H623">
        <v>3.7343159469619498E-4</v>
      </c>
      <c r="I623">
        <v>3.3411842429216499E-4</v>
      </c>
      <c r="J623">
        <v>3.19000323805681E-4</v>
      </c>
      <c r="K623">
        <v>3.1898263452924001E-4</v>
      </c>
      <c r="L623">
        <v>3.10431542867719E-4</v>
      </c>
      <c r="M623">
        <v>2.96746757661322E-4</v>
      </c>
      <c r="N623">
        <v>3.0365115320450301E-4</v>
      </c>
      <c r="O623">
        <v>3.1310111864954801E-4</v>
      </c>
      <c r="P623">
        <v>2.9643695575690203E-4</v>
      </c>
      <c r="Q623">
        <v>2.8470490596995199E-4</v>
      </c>
      <c r="R623">
        <v>2.8474145429292899E-4</v>
      </c>
      <c r="S623">
        <v>2.8479343679054301E-4</v>
      </c>
      <c r="T623">
        <v>2.84853489354073E-4</v>
      </c>
      <c r="U623">
        <v>2.8492435975040702E-4</v>
      </c>
      <c r="V623">
        <v>2.8492435976731803E-4</v>
      </c>
      <c r="W623">
        <v>2.8492435986316502E-4</v>
      </c>
      <c r="X623">
        <v>2.8492435982371101E-4</v>
      </c>
      <c r="Y623">
        <v>2.8492435979969398E-4</v>
      </c>
      <c r="Z623">
        <v>2.8492435981901002E-4</v>
      </c>
      <c r="AA623">
        <v>2.8492435976271201E-4</v>
      </c>
      <c r="AB623">
        <v>2.84924359760738E-4</v>
      </c>
      <c r="AC623">
        <v>2.8492435981492599E-4</v>
      </c>
      <c r="AD623">
        <v>2.8492435986869998E-4</v>
      </c>
      <c r="AE623">
        <v>2.8492435982830201E-4</v>
      </c>
      <c r="AF623">
        <v>2.8492435979686302E-4</v>
      </c>
      <c r="AG623">
        <v>2.8492435986986599E-4</v>
      </c>
      <c r="AH623">
        <v>2.8492435978254001E-4</v>
      </c>
      <c r="AI623">
        <v>2.8492435982435199E-4</v>
      </c>
      <c r="AJ623">
        <v>2.84924359845666E-4</v>
      </c>
      <c r="AK623">
        <v>2.8492435980625899E-4</v>
      </c>
      <c r="AL623">
        <v>2.8492435985719801E-4</v>
      </c>
      <c r="AM623">
        <v>2.8492435983027201E-4</v>
      </c>
      <c r="AN623">
        <v>2.8492435983363499E-4</v>
      </c>
      <c r="AO623">
        <v>2.8492435980412599E-4</v>
      </c>
      <c r="AP623">
        <v>2.8492435977747901E-4</v>
      </c>
      <c r="AQ623">
        <v>2.8492435986420499E-4</v>
      </c>
      <c r="AR623">
        <v>2.8492435976344602E-4</v>
      </c>
      <c r="AS623">
        <v>2.8492435984060901E-4</v>
      </c>
      <c r="AT623">
        <v>2.8492435980913701E-4</v>
      </c>
      <c r="AU623">
        <v>2.8492435979236602E-4</v>
      </c>
      <c r="AV623">
        <v>2.8492435978472402E-4</v>
      </c>
    </row>
    <row r="624" spans="1:48" x14ac:dyDescent="0.25">
      <c r="A624" s="34" t="s">
        <v>1346</v>
      </c>
      <c r="B624">
        <v>2.8932344975778402E-3</v>
      </c>
      <c r="C624">
        <v>2.8932344975778402E-3</v>
      </c>
      <c r="D624">
        <v>2.9108245545866598E-3</v>
      </c>
      <c r="E624">
        <v>2.86549511686344E-3</v>
      </c>
      <c r="F624">
        <v>2.8192217165145098E-3</v>
      </c>
      <c r="G624">
        <v>2.7786679214424799E-3</v>
      </c>
      <c r="H624">
        <v>2.7599065622880702E-3</v>
      </c>
      <c r="I624">
        <v>2.6194178174935899E-3</v>
      </c>
      <c r="J624">
        <v>2.5074474748604399E-3</v>
      </c>
      <c r="K624">
        <v>2.4783909554842399E-3</v>
      </c>
      <c r="L624">
        <v>2.4100666220119599E-3</v>
      </c>
      <c r="M624">
        <v>2.3693838957847399E-3</v>
      </c>
      <c r="N624">
        <v>2.3627339238382998E-3</v>
      </c>
      <c r="O624">
        <v>2.3557425927334501E-3</v>
      </c>
      <c r="P624">
        <v>2.2690026908672302E-3</v>
      </c>
      <c r="Q624">
        <v>2.1510539132702602E-3</v>
      </c>
      <c r="R624">
        <v>2.1514774833604499E-3</v>
      </c>
      <c r="S624">
        <v>2.1516585782509301E-3</v>
      </c>
      <c r="T624">
        <v>2.1517292160557E-3</v>
      </c>
      <c r="U624">
        <v>2.15181518015377E-3</v>
      </c>
      <c r="V624">
        <v>2.1882864967283202E-3</v>
      </c>
      <c r="W624">
        <v>2.2253759698053301E-3</v>
      </c>
      <c r="X624">
        <v>2.2630940743257099E-3</v>
      </c>
      <c r="Y624">
        <v>2.3014514673949799E-3</v>
      </c>
      <c r="Z624">
        <v>2.3404589833915801E-3</v>
      </c>
      <c r="AA624">
        <v>2.3801276423414701E-3</v>
      </c>
      <c r="AB624">
        <v>2.4204686483456301E-3</v>
      </c>
      <c r="AC624">
        <v>2.42277650037169E-3</v>
      </c>
      <c r="AD624">
        <v>2.4250865525081598E-3</v>
      </c>
      <c r="AE624">
        <v>2.4273988080644499E-3</v>
      </c>
      <c r="AF624">
        <v>2.4297132682569202E-3</v>
      </c>
      <c r="AG624">
        <v>2.4320299347526599E-3</v>
      </c>
      <c r="AH624">
        <v>2.4343488102070501E-3</v>
      </c>
      <c r="AI624">
        <v>2.4366698970056302E-3</v>
      </c>
      <c r="AJ624">
        <v>2.4389931966898402E-3</v>
      </c>
      <c r="AK624">
        <v>2.4413187113902701E-3</v>
      </c>
      <c r="AL624">
        <v>2.4436464436417599E-3</v>
      </c>
      <c r="AM624">
        <v>2.4459763955701598E-3</v>
      </c>
      <c r="AN624">
        <v>2.4483085693055699E-3</v>
      </c>
      <c r="AO624">
        <v>2.4506429656787798E-3</v>
      </c>
      <c r="AP624">
        <v>2.4529795881539302E-3</v>
      </c>
      <c r="AQ624">
        <v>2.4553184384931799E-3</v>
      </c>
      <c r="AR624">
        <v>2.4576595191125499E-3</v>
      </c>
      <c r="AS624">
        <v>2.4600028324455099E-3</v>
      </c>
      <c r="AT624">
        <v>2.4623483796266002E-3</v>
      </c>
      <c r="AU624">
        <v>2.4646961629510799E-3</v>
      </c>
      <c r="AV624">
        <v>2.4670461846228002E-3</v>
      </c>
    </row>
    <row r="625" spans="1:48" x14ac:dyDescent="0.25">
      <c r="A625" s="34" t="s">
        <v>1347</v>
      </c>
      <c r="B625">
        <v>2.2561859309554E-3</v>
      </c>
      <c r="C625">
        <v>2.2561859309554E-3</v>
      </c>
      <c r="D625">
        <v>2.2573834745004298E-3</v>
      </c>
      <c r="E625">
        <v>2.2683284283732002E-3</v>
      </c>
      <c r="F625">
        <v>2.22913324345688E-3</v>
      </c>
      <c r="G625">
        <v>2.0715562971466801E-3</v>
      </c>
      <c r="H625">
        <v>2.09175243467503E-3</v>
      </c>
      <c r="I625">
        <v>1.99457828537567E-3</v>
      </c>
      <c r="J625">
        <v>1.8863343031136201E-3</v>
      </c>
      <c r="K625">
        <v>1.8442094019431401E-3</v>
      </c>
      <c r="L625">
        <v>1.80314136323374E-3</v>
      </c>
      <c r="M625">
        <v>1.78573887488492E-3</v>
      </c>
      <c r="N625">
        <v>1.78289715860786E-3</v>
      </c>
      <c r="O625">
        <v>1.8145710966023501E-3</v>
      </c>
      <c r="P625">
        <v>1.77651972177655E-3</v>
      </c>
      <c r="Q625">
        <v>1.7183404746100501E-3</v>
      </c>
      <c r="R625">
        <v>1.7186637663508201E-3</v>
      </c>
      <c r="S625">
        <v>1.7187631461946201E-3</v>
      </c>
      <c r="T625">
        <v>1.71880725862295E-3</v>
      </c>
      <c r="U625">
        <v>1.71883526403481E-3</v>
      </c>
      <c r="V625">
        <v>1.72630095405293E-3</v>
      </c>
      <c r="W625">
        <v>1.73379907097619E-3</v>
      </c>
      <c r="X625">
        <v>1.74132975588613E-3</v>
      </c>
      <c r="Y625">
        <v>1.74889314960035E-3</v>
      </c>
      <c r="Z625">
        <v>1.75648939483215E-3</v>
      </c>
      <c r="AA625">
        <v>1.76411863421133E-3</v>
      </c>
      <c r="AB625">
        <v>1.7717810105589401E-3</v>
      </c>
      <c r="AC625">
        <v>1.7729180106680401E-3</v>
      </c>
      <c r="AD625">
        <v>1.7740557405347499E-3</v>
      </c>
      <c r="AE625">
        <v>1.7751942003601301E-3</v>
      </c>
      <c r="AF625">
        <v>1.7763333908972299E-3</v>
      </c>
      <c r="AG625">
        <v>1.77747331212117E-3</v>
      </c>
      <c r="AH625">
        <v>1.77861396539641E-3</v>
      </c>
      <c r="AI625">
        <v>1.77975535023581E-3</v>
      </c>
      <c r="AJ625">
        <v>1.7808974679470501E-3</v>
      </c>
      <c r="AK625">
        <v>1.7820403184706801E-3</v>
      </c>
      <c r="AL625">
        <v>1.78318390149405E-3</v>
      </c>
      <c r="AM625">
        <v>1.7843282202919899E-3</v>
      </c>
      <c r="AN625">
        <v>1.78547327161001E-3</v>
      </c>
      <c r="AO625">
        <v>1.7866190593447699E-3</v>
      </c>
      <c r="AP625">
        <v>1.78776558124577E-3</v>
      </c>
      <c r="AQ625">
        <v>1.7889128378313799E-3</v>
      </c>
      <c r="AR625">
        <v>1.79006083245256E-3</v>
      </c>
      <c r="AS625">
        <v>1.79120956352699E-3</v>
      </c>
      <c r="AT625">
        <v>1.79235903072033E-3</v>
      </c>
      <c r="AU625">
        <v>1.7935092369977101E-3</v>
      </c>
      <c r="AV625">
        <v>1.7946601808416899E-3</v>
      </c>
    </row>
    <row r="626" spans="1:48" x14ac:dyDescent="0.25">
      <c r="A626" s="34" t="s">
        <v>1348</v>
      </c>
      <c r="B626">
        <v>3.8201260460791399E-2</v>
      </c>
      <c r="C626">
        <v>3.8201260460791399E-2</v>
      </c>
      <c r="D626">
        <v>3.8242345191303997E-2</v>
      </c>
      <c r="E626">
        <v>3.8432291761947901E-2</v>
      </c>
      <c r="F626">
        <v>3.9012638843736701E-2</v>
      </c>
      <c r="G626">
        <v>3.55758844857769E-2</v>
      </c>
      <c r="H626">
        <v>3.6511639513654499E-2</v>
      </c>
      <c r="I626">
        <v>3.7698031207924199E-2</v>
      </c>
      <c r="J626">
        <v>3.6832032795974599E-2</v>
      </c>
      <c r="K626">
        <v>3.6734880984362298E-2</v>
      </c>
      <c r="L626">
        <v>3.5469467486330203E-2</v>
      </c>
      <c r="M626">
        <v>3.6441575645992298E-2</v>
      </c>
      <c r="N626">
        <v>3.8184517605956599E-2</v>
      </c>
      <c r="O626">
        <v>3.84726280122882E-2</v>
      </c>
      <c r="P626">
        <v>3.8547507071974497E-2</v>
      </c>
      <c r="Q626">
        <v>3.8395316061739002E-2</v>
      </c>
      <c r="R626">
        <v>3.8394991644059198E-2</v>
      </c>
      <c r="S626">
        <v>3.8396366904935801E-2</v>
      </c>
      <c r="T626">
        <v>3.8398198576046601E-2</v>
      </c>
      <c r="U626">
        <v>3.8400181354496597E-2</v>
      </c>
      <c r="V626">
        <v>3.7030845481259698E-2</v>
      </c>
      <c r="W626">
        <v>3.5710339617204601E-2</v>
      </c>
      <c r="X626">
        <v>3.4436922478374501E-2</v>
      </c>
      <c r="Y626">
        <v>3.3208914911624997E-2</v>
      </c>
      <c r="Z626">
        <v>3.2024697632930803E-2</v>
      </c>
      <c r="AA626">
        <v>3.08827090883932E-2</v>
      </c>
      <c r="AB626">
        <v>2.9781443423142501E-2</v>
      </c>
      <c r="AC626">
        <v>2.92065080889326E-2</v>
      </c>
      <c r="AD626">
        <v>2.8642671962652699E-2</v>
      </c>
      <c r="AE626">
        <v>2.80897207866538E-2</v>
      </c>
      <c r="AF626">
        <v>2.75474444196851E-2</v>
      </c>
      <c r="AG626">
        <v>2.7015636780483399E-2</v>
      </c>
      <c r="AH626">
        <v>2.6494095769656299E-2</v>
      </c>
      <c r="AI626">
        <v>2.59826231769551E-2</v>
      </c>
      <c r="AJ626">
        <v>2.54810246438586E-2</v>
      </c>
      <c r="AK626">
        <v>2.4989109548244601E-2</v>
      </c>
      <c r="AL626">
        <v>2.4506690970188202E-2</v>
      </c>
      <c r="AM626">
        <v>2.40335855339119E-2</v>
      </c>
      <c r="AN626">
        <v>2.35696134813063E-2</v>
      </c>
      <c r="AO626">
        <v>2.31145984726868E-2</v>
      </c>
      <c r="AP626">
        <v>2.26683676035709E-2</v>
      </c>
      <c r="AQ626">
        <v>2.2230751293019099E-2</v>
      </c>
      <c r="AR626">
        <v>2.18015832238895E-2</v>
      </c>
      <c r="AS626">
        <v>2.1380700326808399E-2</v>
      </c>
      <c r="AT626">
        <v>2.0967942614988799E-2</v>
      </c>
      <c r="AU626">
        <v>2.0563153271843802E-2</v>
      </c>
      <c r="AV626">
        <v>2.0166178440919499E-2</v>
      </c>
    </row>
    <row r="627" spans="1:48" x14ac:dyDescent="0.25">
      <c r="A627" s="34" t="s">
        <v>1349</v>
      </c>
      <c r="B627">
        <v>1.3185871338860399E-4</v>
      </c>
      <c r="C627">
        <v>1.3185871338860399E-4</v>
      </c>
      <c r="D627">
        <v>1.3357786219232601E-4</v>
      </c>
      <c r="E627">
        <v>1.33127141255923E-4</v>
      </c>
      <c r="F627">
        <v>1.34926787202438E-4</v>
      </c>
      <c r="G627">
        <v>1.2296056953544401E-4</v>
      </c>
      <c r="H627">
        <v>1.2992865206682401E-4</v>
      </c>
      <c r="I627">
        <v>1.3002210644766501E-4</v>
      </c>
      <c r="J627">
        <v>1.2911522592799001E-4</v>
      </c>
      <c r="K627">
        <v>1.25826068950739E-4</v>
      </c>
      <c r="L627">
        <v>1.23945949196453E-4</v>
      </c>
      <c r="M627">
        <v>1.2686499605993399E-4</v>
      </c>
      <c r="N627">
        <v>1.2991383022512899E-4</v>
      </c>
      <c r="O627">
        <v>1.3026171776833899E-4</v>
      </c>
      <c r="P627">
        <v>1.28339201559656E-4</v>
      </c>
      <c r="Q627">
        <v>1.2958462948264101E-4</v>
      </c>
      <c r="R627">
        <v>1.2958134492369001E-4</v>
      </c>
      <c r="S627">
        <v>1.2958115190205301E-4</v>
      </c>
      <c r="T627">
        <v>1.2958144997823499E-4</v>
      </c>
      <c r="U627">
        <v>1.2958242370130301E-4</v>
      </c>
      <c r="V627">
        <v>1.2522037695639101E-4</v>
      </c>
      <c r="W627">
        <v>1.2100516673841E-4</v>
      </c>
      <c r="X627">
        <v>1.16931850479327E-4</v>
      </c>
      <c r="Y627">
        <v>1.12995651491129E-4</v>
      </c>
      <c r="Z627">
        <v>1.09191954102199E-4</v>
      </c>
      <c r="AA627">
        <v>1.05516298105843E-4</v>
      </c>
      <c r="AB627" s="15">
        <v>1.01964373184782E-4</v>
      </c>
      <c r="AC627" s="15">
        <v>1.00647904636932E-4</v>
      </c>
      <c r="AD627" s="15">
        <v>9.9348433066727998E-5</v>
      </c>
      <c r="AE627" s="15">
        <v>9.8065739067627197E-5</v>
      </c>
      <c r="AF627" s="15">
        <v>9.6799605996203894E-5</v>
      </c>
      <c r="AG627" s="15">
        <v>9.5549820079132304E-5</v>
      </c>
      <c r="AH627" s="15">
        <v>9.4316170189992195E-5</v>
      </c>
      <c r="AI627" s="15">
        <v>9.3098448070189495E-5</v>
      </c>
      <c r="AJ627" s="15">
        <v>9.1896448001527398E-5</v>
      </c>
      <c r="AK627" s="15">
        <v>9.0709967054712596E-5</v>
      </c>
      <c r="AL627" s="15">
        <v>8.9538804805734895E-5</v>
      </c>
      <c r="AM627" s="15">
        <v>8.8382763569915503E-5</v>
      </c>
      <c r="AN627" s="15">
        <v>8.7241648069138895E-5</v>
      </c>
      <c r="AO627" s="15">
        <v>8.6115265486848202E-5</v>
      </c>
      <c r="AP627" s="15">
        <v>8.5003425766187496E-5</v>
      </c>
      <c r="AQ627" s="15">
        <v>8.3905941117404104E-5</v>
      </c>
      <c r="AR627" s="15">
        <v>8.2822626064817299E-5</v>
      </c>
      <c r="AS627" s="15">
        <v>8.1753297855167696E-5</v>
      </c>
      <c r="AT627" s="15">
        <v>8.0697775778503899E-5</v>
      </c>
      <c r="AU627" s="15">
        <v>7.9655881608918703E-5</v>
      </c>
      <c r="AV627" s="15">
        <v>7.8627439367019293E-5</v>
      </c>
    </row>
    <row r="628" spans="1:48" x14ac:dyDescent="0.25">
      <c r="A628" s="34" t="s">
        <v>1350</v>
      </c>
      <c r="B628">
        <v>2.45038722168441E-3</v>
      </c>
      <c r="C628">
        <v>2.45038722168441E-3</v>
      </c>
      <c r="D628">
        <v>2.4502549239733E-3</v>
      </c>
      <c r="E628">
        <v>2.5249735060692701E-3</v>
      </c>
      <c r="F628">
        <v>2.5681795066668199E-3</v>
      </c>
      <c r="G628">
        <v>2.6164303129643501E-3</v>
      </c>
      <c r="H628">
        <v>2.5818435828716501E-3</v>
      </c>
      <c r="I628">
        <v>2.6002339472281999E-3</v>
      </c>
      <c r="J628">
        <v>2.5601598487547598E-3</v>
      </c>
      <c r="K628">
        <v>2.48475126074471E-3</v>
      </c>
      <c r="L628">
        <v>2.4447546138449501E-3</v>
      </c>
      <c r="M628">
        <v>2.4460591331487199E-3</v>
      </c>
      <c r="N628">
        <v>2.41168532577828E-3</v>
      </c>
      <c r="O628">
        <v>2.3144956915216799E-3</v>
      </c>
      <c r="P628">
        <v>2.2488279833881302E-3</v>
      </c>
      <c r="Q628">
        <v>2.2126645047752902E-3</v>
      </c>
      <c r="R628">
        <v>2.21263056351654E-3</v>
      </c>
      <c r="S628">
        <v>2.2126564956664501E-3</v>
      </c>
      <c r="T628">
        <v>2.21265285124848E-3</v>
      </c>
      <c r="U628">
        <v>2.21236059203982E-3</v>
      </c>
      <c r="V628">
        <v>2.2123605941090502E-3</v>
      </c>
      <c r="W628">
        <v>2.2123605939369001E-3</v>
      </c>
      <c r="X628">
        <v>2.21236059382912E-3</v>
      </c>
      <c r="Y628">
        <v>2.21236059394567E-3</v>
      </c>
      <c r="Z628">
        <v>2.2123605926250502E-3</v>
      </c>
      <c r="AA628">
        <v>2.21236059274751E-3</v>
      </c>
      <c r="AB628">
        <v>2.2123605935540102E-3</v>
      </c>
      <c r="AC628">
        <v>2.2123605929980001E-3</v>
      </c>
      <c r="AD628">
        <v>2.2123605944546101E-3</v>
      </c>
      <c r="AE628">
        <v>2.21236059322961E-3</v>
      </c>
      <c r="AF628">
        <v>2.2123605943547399E-3</v>
      </c>
      <c r="AG628">
        <v>2.2123605928932198E-3</v>
      </c>
      <c r="AH628">
        <v>2.2123605925165298E-3</v>
      </c>
      <c r="AI628">
        <v>2.2123605933243402E-3</v>
      </c>
      <c r="AJ628">
        <v>2.2123605932428299E-3</v>
      </c>
      <c r="AK628">
        <v>2.2123605935390699E-3</v>
      </c>
      <c r="AL628">
        <v>2.21236059379199E-3</v>
      </c>
      <c r="AM628">
        <v>2.2123605925801798E-3</v>
      </c>
      <c r="AN628">
        <v>2.2123605936657E-3</v>
      </c>
      <c r="AO628">
        <v>2.2123605941931201E-3</v>
      </c>
      <c r="AP628">
        <v>2.2123605931840301E-3</v>
      </c>
      <c r="AQ628">
        <v>2.2123605938603199E-3</v>
      </c>
      <c r="AR628">
        <v>2.2123605931679501E-3</v>
      </c>
      <c r="AS628">
        <v>2.21236059403878E-3</v>
      </c>
      <c r="AT628">
        <v>2.2123605932630902E-3</v>
      </c>
      <c r="AU628">
        <v>2.2123605924907999E-3</v>
      </c>
      <c r="AV628">
        <v>2.2123605937761802E-3</v>
      </c>
    </row>
    <row r="629" spans="1:48" x14ac:dyDescent="0.25">
      <c r="A629" s="34" t="s">
        <v>1351</v>
      </c>
      <c r="B629">
        <v>3.0517137702946399E-2</v>
      </c>
      <c r="C629">
        <v>3.0517137702946399E-2</v>
      </c>
      <c r="D629">
        <v>3.06338965430645E-2</v>
      </c>
      <c r="E629">
        <v>3.1094366830088999E-2</v>
      </c>
      <c r="F629">
        <v>3.3051613581641798E-2</v>
      </c>
      <c r="G629">
        <v>3.4843764258195298E-2</v>
      </c>
      <c r="H629">
        <v>3.6002319407988002E-2</v>
      </c>
      <c r="I629">
        <v>3.2743078748622499E-2</v>
      </c>
      <c r="J629">
        <v>3.4409437338871703E-2</v>
      </c>
      <c r="K629">
        <v>3.4521674193597598E-2</v>
      </c>
      <c r="L629">
        <v>3.4282733115987202E-2</v>
      </c>
      <c r="M629">
        <v>3.5598814819638801E-2</v>
      </c>
      <c r="N629">
        <v>3.5096592700848403E-2</v>
      </c>
      <c r="O629">
        <v>3.4362374202058198E-2</v>
      </c>
      <c r="P629">
        <v>3.3481702575493703E-2</v>
      </c>
      <c r="Q629">
        <v>3.33242217726097E-2</v>
      </c>
      <c r="R629">
        <v>3.3323969464750497E-2</v>
      </c>
      <c r="S629">
        <v>3.3324860394731003E-2</v>
      </c>
      <c r="T629">
        <v>3.3325132178451497E-2</v>
      </c>
      <c r="U629">
        <v>3.3326257660339503E-2</v>
      </c>
      <c r="V629">
        <v>3.4085757273890502E-2</v>
      </c>
      <c r="W629">
        <v>3.4862565745132697E-2</v>
      </c>
      <c r="X629">
        <v>3.5657077555269798E-2</v>
      </c>
      <c r="Y629">
        <v>3.6469696152452401E-2</v>
      </c>
      <c r="Z629">
        <v>3.7300834181950897E-2</v>
      </c>
      <c r="AA629">
        <v>3.8150913690351403E-2</v>
      </c>
      <c r="AB629">
        <v>3.9020366393228902E-2</v>
      </c>
      <c r="AC629">
        <v>3.9034006598966803E-2</v>
      </c>
      <c r="AD629">
        <v>3.9047651553215698E-2</v>
      </c>
      <c r="AE629">
        <v>3.9061301312928197E-2</v>
      </c>
      <c r="AF629">
        <v>3.9074955815854601E-2</v>
      </c>
      <c r="AG629">
        <v>3.9088615105213602E-2</v>
      </c>
      <c r="AH629">
        <v>3.9102279155929801E-2</v>
      </c>
      <c r="AI629">
        <v>3.9115947988327002E-2</v>
      </c>
      <c r="AJ629">
        <v>3.9129621598177899E-2</v>
      </c>
      <c r="AK629">
        <v>3.9143300015512299E-2</v>
      </c>
      <c r="AL629">
        <v>3.9156983182747497E-2</v>
      </c>
      <c r="AM629">
        <v>3.9170671145933603E-2</v>
      </c>
      <c r="AN629">
        <v>3.9184363875426301E-2</v>
      </c>
      <c r="AO629">
        <v>3.9198061408946903E-2</v>
      </c>
      <c r="AP629">
        <v>3.921176372949E-2</v>
      </c>
      <c r="AQ629">
        <v>3.92254708539196E-2</v>
      </c>
      <c r="AR629">
        <v>3.9239182742150998E-2</v>
      </c>
      <c r="AS629">
        <v>3.9252899439672001E-2</v>
      </c>
      <c r="AT629">
        <v>3.9266620934966398E-2</v>
      </c>
      <c r="AU629">
        <v>3.9280347209739601E-2</v>
      </c>
      <c r="AV629">
        <v>3.9294078297583197E-2</v>
      </c>
    </row>
    <row r="630" spans="1:48" x14ac:dyDescent="0.25">
      <c r="A630" s="34" t="s">
        <v>1352</v>
      </c>
      <c r="B630">
        <v>2.24249528566332E-3</v>
      </c>
      <c r="C630">
        <v>2.24249528566332E-3</v>
      </c>
      <c r="D630">
        <v>2.2448759296205901E-3</v>
      </c>
      <c r="E630">
        <v>2.2795349715176E-3</v>
      </c>
      <c r="F630">
        <v>2.42151129285489E-3</v>
      </c>
      <c r="G630">
        <v>2.55583983338849E-3</v>
      </c>
      <c r="H630">
        <v>2.63763021330984E-3</v>
      </c>
      <c r="I630">
        <v>2.3877698718543501E-3</v>
      </c>
      <c r="J630">
        <v>2.5241197296519699E-3</v>
      </c>
      <c r="K630">
        <v>2.5381547135130498E-3</v>
      </c>
      <c r="L630">
        <v>2.5230377338856099E-3</v>
      </c>
      <c r="M630">
        <v>2.6301365738342201E-3</v>
      </c>
      <c r="N630">
        <v>2.5894032060890899E-3</v>
      </c>
      <c r="O630">
        <v>2.5340783101015399E-3</v>
      </c>
      <c r="P630">
        <v>2.47342383684027E-3</v>
      </c>
      <c r="Q630">
        <v>2.4567330907768999E-3</v>
      </c>
      <c r="R630">
        <v>2.4567176471627498E-3</v>
      </c>
      <c r="S630">
        <v>2.4567772557540198E-3</v>
      </c>
      <c r="T630">
        <v>2.4567763332923702E-3</v>
      </c>
      <c r="U630">
        <v>2.4568457534946998E-3</v>
      </c>
      <c r="V630">
        <v>2.46099716370772E-3</v>
      </c>
      <c r="W630">
        <v>2.4651555892572798E-3</v>
      </c>
      <c r="X630">
        <v>2.46932104011873E-3</v>
      </c>
      <c r="Y630">
        <v>2.4734935310561199E-3</v>
      </c>
      <c r="Z630">
        <v>2.4776730707616701E-3</v>
      </c>
      <c r="AA630">
        <v>2.4818596740315002E-3</v>
      </c>
      <c r="AB630">
        <v>2.4860533510742198E-3</v>
      </c>
      <c r="AC630">
        <v>2.4876877695837298E-3</v>
      </c>
      <c r="AD630">
        <v>2.4893232612497999E-3</v>
      </c>
      <c r="AE630">
        <v>2.4909598289181499E-3</v>
      </c>
      <c r="AF630">
        <v>2.4925974723529099E-3</v>
      </c>
      <c r="AG630">
        <v>2.4942361922005302E-3</v>
      </c>
      <c r="AH630">
        <v>2.4958759890083399E-3</v>
      </c>
      <c r="AI630">
        <v>2.4975168649235802E-3</v>
      </c>
      <c r="AJ630">
        <v>2.4991588194172298E-3</v>
      </c>
      <c r="AK630">
        <v>2.5008018530694501E-3</v>
      </c>
      <c r="AL630">
        <v>2.5024459660546402E-3</v>
      </c>
      <c r="AM630">
        <v>2.5040911608428698E-3</v>
      </c>
      <c r="AN630">
        <v>2.50573743676674E-3</v>
      </c>
      <c r="AO630">
        <v>2.5073847962178001E-3</v>
      </c>
      <c r="AP630">
        <v>2.50903323762717E-3</v>
      </c>
      <c r="AQ630">
        <v>2.51068276290406E-3</v>
      </c>
      <c r="AR630">
        <v>2.5123333721705299E-3</v>
      </c>
      <c r="AS630">
        <v>2.5139850673483199E-3</v>
      </c>
      <c r="AT630">
        <v>2.5156378485927601E-3</v>
      </c>
      <c r="AU630">
        <v>2.5172917157516902E-3</v>
      </c>
      <c r="AV630">
        <v>2.5189466714904199E-3</v>
      </c>
    </row>
    <row r="631" spans="1:48" x14ac:dyDescent="0.25">
      <c r="A631" s="34" t="s">
        <v>1353</v>
      </c>
      <c r="B631">
        <v>9.1400083090984602E-3</v>
      </c>
      <c r="C631">
        <v>9.1400083090984602E-3</v>
      </c>
      <c r="D631">
        <v>9.1643196700799002E-3</v>
      </c>
      <c r="E631">
        <v>9.2762925259341506E-3</v>
      </c>
      <c r="F631">
        <v>9.5494090781404802E-3</v>
      </c>
      <c r="G631">
        <v>9.6309286761464708E-3</v>
      </c>
      <c r="H631">
        <v>9.68654178293951E-3</v>
      </c>
      <c r="I631">
        <v>1.01100705789204E-2</v>
      </c>
      <c r="J631">
        <v>1.03585199057643E-2</v>
      </c>
      <c r="K631">
        <v>9.99356891395798E-3</v>
      </c>
      <c r="L631">
        <v>1.0113400259516001E-2</v>
      </c>
      <c r="M631">
        <v>1.0250787713896E-2</v>
      </c>
      <c r="N631">
        <v>1.0549897821062601E-2</v>
      </c>
      <c r="O631">
        <v>1.07629662546238E-2</v>
      </c>
      <c r="P631">
        <v>1.0619225525452299E-2</v>
      </c>
      <c r="Q631">
        <v>1.07927742653988E-2</v>
      </c>
      <c r="R631">
        <v>1.0792639912862599E-2</v>
      </c>
      <c r="S631">
        <v>1.07927731867713E-2</v>
      </c>
      <c r="T631">
        <v>1.07928159135093E-2</v>
      </c>
      <c r="U631">
        <v>1.07930170579804E-2</v>
      </c>
      <c r="V631">
        <v>1.1739762030560701E-2</v>
      </c>
      <c r="W631">
        <v>1.2769553839154501E-2</v>
      </c>
      <c r="X631">
        <v>1.3889677232028099E-2</v>
      </c>
      <c r="Y631">
        <v>1.51080559254251E-2</v>
      </c>
      <c r="Z631">
        <v>1.6433308710868101E-2</v>
      </c>
      <c r="AA631">
        <v>1.78748104073197E-2</v>
      </c>
      <c r="AB631">
        <v>1.9442758153381701E-2</v>
      </c>
      <c r="AC631">
        <v>1.9465290644609199E-2</v>
      </c>
      <c r="AD631">
        <v>1.94878492411182E-2</v>
      </c>
      <c r="AE631">
        <v>1.9510433984381799E-2</v>
      </c>
      <c r="AF631">
        <v>1.9533044906507001E-2</v>
      </c>
      <c r="AG631">
        <v>1.9555682027896201E-2</v>
      </c>
      <c r="AH631">
        <v>1.9578345383630499E-2</v>
      </c>
      <c r="AI631">
        <v>1.9601035003434401E-2</v>
      </c>
      <c r="AJ631">
        <v>1.9623750919244301E-2</v>
      </c>
      <c r="AK631">
        <v>1.96464931583064E-2</v>
      </c>
      <c r="AL631">
        <v>1.9669261761635401E-2</v>
      </c>
      <c r="AM631">
        <v>1.9692056747024799E-2</v>
      </c>
      <c r="AN631">
        <v>1.9714878148769099E-2</v>
      </c>
      <c r="AO631">
        <v>1.9737725996966798E-2</v>
      </c>
      <c r="AP631">
        <v>1.97606003240526E-2</v>
      </c>
      <c r="AQ631">
        <v>1.97835011671239E-2</v>
      </c>
      <c r="AR631">
        <v>1.9806428546003799E-2</v>
      </c>
      <c r="AS631">
        <v>1.9829382496926898E-2</v>
      </c>
      <c r="AT631">
        <v>1.9852363046698102E-2</v>
      </c>
      <c r="AU631">
        <v>1.9875370230883298E-2</v>
      </c>
      <c r="AV631">
        <v>1.9898404073598198E-2</v>
      </c>
    </row>
    <row r="632" spans="1:48" x14ac:dyDescent="0.25">
      <c r="A632" s="34" t="s">
        <v>1354</v>
      </c>
      <c r="B632">
        <v>0.29020920502092001</v>
      </c>
      <c r="C632">
        <v>0.29020920502092001</v>
      </c>
      <c r="D632">
        <v>0.29027356539888599</v>
      </c>
      <c r="E632">
        <v>0.295578323808112</v>
      </c>
      <c r="F632">
        <v>0.29163961586988302</v>
      </c>
      <c r="G632">
        <v>0.28473688480620901</v>
      </c>
      <c r="H632">
        <v>0.29122303504675301</v>
      </c>
      <c r="I632">
        <v>0.29176932962790197</v>
      </c>
      <c r="J632">
        <v>0.291155515697131</v>
      </c>
      <c r="K632">
        <v>0.28156334364705399</v>
      </c>
      <c r="L632">
        <v>0.28320106096272801</v>
      </c>
      <c r="M632">
        <v>0.283223465336567</v>
      </c>
      <c r="N632">
        <v>0.28307537876612299</v>
      </c>
      <c r="O632">
        <v>0.28266110986863902</v>
      </c>
      <c r="P632">
        <v>0.27729111351583902</v>
      </c>
      <c r="Q632">
        <v>0.27188258866735798</v>
      </c>
      <c r="R632">
        <v>0.27187686280046902</v>
      </c>
      <c r="S632">
        <v>0.27188942020870799</v>
      </c>
      <c r="T632">
        <v>0.27189415797113797</v>
      </c>
      <c r="U632">
        <v>0.271909455527028</v>
      </c>
      <c r="V632">
        <v>0.27190945549704598</v>
      </c>
      <c r="W632">
        <v>0.27190945560971702</v>
      </c>
      <c r="X632">
        <v>0.27190945549734302</v>
      </c>
      <c r="Y632">
        <v>0.27190945559452301</v>
      </c>
      <c r="Z632">
        <v>0.27190945561072899</v>
      </c>
      <c r="AA632">
        <v>0.27190945551211598</v>
      </c>
      <c r="AB632">
        <v>0.271909455540848</v>
      </c>
      <c r="AC632">
        <v>0.27190945551370899</v>
      </c>
      <c r="AD632">
        <v>0.27190945557252699</v>
      </c>
      <c r="AE632">
        <v>0.271909455590718</v>
      </c>
      <c r="AF632">
        <v>0.27190945550308299</v>
      </c>
      <c r="AG632">
        <v>0.27190945561984098</v>
      </c>
      <c r="AH632">
        <v>0.271909455503623</v>
      </c>
      <c r="AI632">
        <v>0.27190945557814</v>
      </c>
      <c r="AJ632">
        <v>0.27190945556871499</v>
      </c>
      <c r="AK632">
        <v>0.27190945555377</v>
      </c>
      <c r="AL632">
        <v>0.27190945558266699</v>
      </c>
      <c r="AM632">
        <v>0.27190945551509899</v>
      </c>
      <c r="AN632">
        <v>0.27190945555218499</v>
      </c>
      <c r="AO632">
        <v>0.27190945550276802</v>
      </c>
      <c r="AP632">
        <v>0.27190945554671597</v>
      </c>
      <c r="AQ632">
        <v>0.271909455603424</v>
      </c>
      <c r="AR632">
        <v>0.271909455530573</v>
      </c>
      <c r="AS632">
        <v>0.27190945544150702</v>
      </c>
      <c r="AT632">
        <v>0.27190945556761098</v>
      </c>
      <c r="AU632">
        <v>0.271909455682043</v>
      </c>
      <c r="AV632">
        <v>0.27190945559042401</v>
      </c>
    </row>
    <row r="633" spans="1:48" x14ac:dyDescent="0.25">
      <c r="A633" s="34" t="s">
        <v>1355</v>
      </c>
      <c r="B633">
        <v>5.0971291043493197E-2</v>
      </c>
      <c r="C633">
        <v>5.0971291043493197E-2</v>
      </c>
      <c r="D633">
        <v>5.0971492383955E-2</v>
      </c>
      <c r="E633">
        <v>5.1810141963749702E-2</v>
      </c>
      <c r="F633">
        <v>5.1042504595140599E-2</v>
      </c>
      <c r="G633">
        <v>4.9442902872282903E-2</v>
      </c>
      <c r="H633">
        <v>5.0486348453792802E-2</v>
      </c>
      <c r="I633">
        <v>5.0375467662791801E-2</v>
      </c>
      <c r="J633">
        <v>4.9680559653127301E-2</v>
      </c>
      <c r="K633">
        <v>4.7752542519593502E-2</v>
      </c>
      <c r="L633">
        <v>4.7624887497458301E-2</v>
      </c>
      <c r="M633">
        <v>4.7227221954566502E-2</v>
      </c>
      <c r="N633">
        <v>4.71451280931178E-2</v>
      </c>
      <c r="O633">
        <v>4.6641134559233702E-2</v>
      </c>
      <c r="P633">
        <v>4.5352524848059302E-2</v>
      </c>
      <c r="Q633">
        <v>4.3779987688002203E-2</v>
      </c>
      <c r="R633">
        <v>4.3779744074872097E-2</v>
      </c>
      <c r="S633">
        <v>4.37798284920069E-2</v>
      </c>
      <c r="T633">
        <v>4.3779847278289902E-2</v>
      </c>
      <c r="U633">
        <v>4.37803709860295E-2</v>
      </c>
      <c r="V633">
        <v>4.3780370988647302E-2</v>
      </c>
      <c r="W633">
        <v>4.3780370985845203E-2</v>
      </c>
      <c r="X633">
        <v>4.3780370983485799E-2</v>
      </c>
      <c r="Y633">
        <v>4.3780370961839399E-2</v>
      </c>
      <c r="Z633">
        <v>4.3780370967137397E-2</v>
      </c>
      <c r="AA633">
        <v>4.37803709959938E-2</v>
      </c>
      <c r="AB633">
        <v>4.3780370990268297E-2</v>
      </c>
      <c r="AC633">
        <v>4.3780370984119098E-2</v>
      </c>
      <c r="AD633">
        <v>4.3780370984210899E-2</v>
      </c>
      <c r="AE633">
        <v>4.37803709829847E-2</v>
      </c>
      <c r="AF633">
        <v>4.3780371001166399E-2</v>
      </c>
      <c r="AG633">
        <v>4.3780370976007003E-2</v>
      </c>
      <c r="AH633">
        <v>4.37803709835516E-2</v>
      </c>
      <c r="AI633">
        <v>4.3780370992504501E-2</v>
      </c>
      <c r="AJ633">
        <v>4.3780370974274903E-2</v>
      </c>
      <c r="AK633">
        <v>4.3780370988803601E-2</v>
      </c>
      <c r="AL633">
        <v>4.3780370983952002E-2</v>
      </c>
      <c r="AM633">
        <v>4.3780370974230098E-2</v>
      </c>
      <c r="AN633">
        <v>4.3780370995392101E-2</v>
      </c>
      <c r="AO633">
        <v>4.3780370972976199E-2</v>
      </c>
      <c r="AP633">
        <v>4.3780370987605698E-2</v>
      </c>
      <c r="AQ633">
        <v>4.3780370988422898E-2</v>
      </c>
      <c r="AR633">
        <v>4.3780370980179902E-2</v>
      </c>
      <c r="AS633">
        <v>4.3780370980421798E-2</v>
      </c>
      <c r="AT633">
        <v>4.3780370978383401E-2</v>
      </c>
      <c r="AU633">
        <v>4.3780370969979901E-2</v>
      </c>
      <c r="AV633">
        <v>4.3780370980112802E-2</v>
      </c>
    </row>
    <row r="634" spans="1:48" x14ac:dyDescent="0.25">
      <c r="A634" s="34" t="s">
        <v>1356</v>
      </c>
      <c r="B634">
        <v>3.9334101474035503E-3</v>
      </c>
      <c r="C634">
        <v>3.9334101474035503E-3</v>
      </c>
      <c r="D634">
        <v>3.9448638178917602E-3</v>
      </c>
      <c r="E634">
        <v>3.8982343755131102E-3</v>
      </c>
      <c r="F634">
        <v>3.9579012659443202E-3</v>
      </c>
      <c r="G634">
        <v>4.1772732449887303E-3</v>
      </c>
      <c r="H634">
        <v>4.1980641653729302E-3</v>
      </c>
      <c r="I634">
        <v>4.1087718255903597E-3</v>
      </c>
      <c r="J634">
        <v>4.1871891703935899E-3</v>
      </c>
      <c r="K634">
        <v>4.2449597680457403E-3</v>
      </c>
      <c r="L634">
        <v>4.3532193634781202E-3</v>
      </c>
      <c r="M634">
        <v>4.3233784772156499E-3</v>
      </c>
      <c r="N634">
        <v>4.3970189119503598E-3</v>
      </c>
      <c r="O634">
        <v>4.3585032370838696E-3</v>
      </c>
      <c r="P634">
        <v>4.2846659778893901E-3</v>
      </c>
      <c r="Q634">
        <v>4.3655699555079303E-3</v>
      </c>
      <c r="R634">
        <v>4.36555814939848E-3</v>
      </c>
      <c r="S634">
        <v>4.36560485962791E-3</v>
      </c>
      <c r="T634">
        <v>4.3656085292855399E-3</v>
      </c>
      <c r="U634">
        <v>4.3656724246520897E-3</v>
      </c>
      <c r="V634">
        <v>4.3617299770041399E-3</v>
      </c>
      <c r="W634">
        <v>4.3577910867470997E-3</v>
      </c>
      <c r="X634">
        <v>4.3538557578033602E-3</v>
      </c>
      <c r="Y634">
        <v>4.3499239800228696E-3</v>
      </c>
      <c r="Z634">
        <v>4.3459957521816703E-3</v>
      </c>
      <c r="AA634">
        <v>4.3420710722104697E-3</v>
      </c>
      <c r="AB634">
        <v>4.3381499372330996E-3</v>
      </c>
      <c r="AC634">
        <v>4.3279491427505503E-3</v>
      </c>
      <c r="AD634">
        <v>4.31777233571096E-3</v>
      </c>
      <c r="AE634">
        <v>4.3076194590985096E-3</v>
      </c>
      <c r="AF634">
        <v>4.2974904549858799E-3</v>
      </c>
      <c r="AG634">
        <v>4.2873852678798896E-3</v>
      </c>
      <c r="AH634">
        <v>4.27730384364562E-3</v>
      </c>
      <c r="AI634">
        <v>4.2672461242751897E-3</v>
      </c>
      <c r="AJ634">
        <v>4.2572120570755099E-3</v>
      </c>
      <c r="AK634">
        <v>4.2472015818152504E-3</v>
      </c>
      <c r="AL634">
        <v>4.2372146469314498E-3</v>
      </c>
      <c r="AM634">
        <v>4.22725119303821E-3</v>
      </c>
      <c r="AN634">
        <v>4.2173111671178799E-3</v>
      </c>
      <c r="AO634">
        <v>4.2073945178193999E-3</v>
      </c>
      <c r="AP634">
        <v>4.19750118536552E-3</v>
      </c>
      <c r="AQ634">
        <v>4.1876311155372601E-3</v>
      </c>
      <c r="AR634">
        <v>4.1777842516909896E-3</v>
      </c>
      <c r="AS634">
        <v>4.1679605459131004E-3</v>
      </c>
      <c r="AT634">
        <v>4.1581599397379999E-3</v>
      </c>
      <c r="AU634">
        <v>4.14838237504268E-3</v>
      </c>
      <c r="AV634">
        <v>4.13862780474707E-3</v>
      </c>
    </row>
    <row r="635" spans="1:48" x14ac:dyDescent="0.25">
      <c r="A635" s="34" t="s">
        <v>1357</v>
      </c>
      <c r="B635">
        <v>8.6377913704744503E-3</v>
      </c>
      <c r="C635">
        <v>8.6377913704744503E-3</v>
      </c>
      <c r="D635">
        <v>8.6353700050161696E-3</v>
      </c>
      <c r="E635">
        <v>8.8587144492227494E-3</v>
      </c>
      <c r="F635">
        <v>9.4840541868140994E-3</v>
      </c>
      <c r="G635">
        <v>1.06331307590612E-2</v>
      </c>
      <c r="H635">
        <v>1.0288851815384401E-2</v>
      </c>
      <c r="I635">
        <v>1.01942370684676E-2</v>
      </c>
      <c r="J635">
        <v>1.05558247848199E-2</v>
      </c>
      <c r="K635">
        <v>1.02773355890129E-2</v>
      </c>
      <c r="L635">
        <v>1.0284868195903799E-2</v>
      </c>
      <c r="M635">
        <v>1.0456592237534E-2</v>
      </c>
      <c r="N635">
        <v>1.0964758163646501E-2</v>
      </c>
      <c r="O635">
        <v>1.0674679524695301E-2</v>
      </c>
      <c r="P635">
        <v>1.04727004955259E-2</v>
      </c>
      <c r="Q635">
        <v>1.07849864134687E-2</v>
      </c>
      <c r="R635">
        <v>1.07848914250447E-2</v>
      </c>
      <c r="S635">
        <v>1.07849966582213E-2</v>
      </c>
      <c r="T635">
        <v>1.07849997835019E-2</v>
      </c>
      <c r="U635">
        <v>1.07850821453934E-2</v>
      </c>
      <c r="V635">
        <v>1.0785082145175399E-2</v>
      </c>
      <c r="W635">
        <v>1.0785082146263799E-2</v>
      </c>
      <c r="X635">
        <v>1.0785082145339501E-2</v>
      </c>
      <c r="Y635">
        <v>1.07850821514368E-2</v>
      </c>
      <c r="Z635">
        <v>1.07850821450043E-2</v>
      </c>
      <c r="AA635">
        <v>1.0785082144698499E-2</v>
      </c>
      <c r="AB635">
        <v>1.0785082147715201E-2</v>
      </c>
      <c r="AC635">
        <v>1.07850821471313E-2</v>
      </c>
      <c r="AD635">
        <v>1.07850821471304E-2</v>
      </c>
      <c r="AE635">
        <v>1.07850821477727E-2</v>
      </c>
      <c r="AF635">
        <v>1.07850821512647E-2</v>
      </c>
      <c r="AG635">
        <v>1.0785082147298701E-2</v>
      </c>
      <c r="AH635">
        <v>1.07850821491807E-2</v>
      </c>
      <c r="AI635">
        <v>1.0785082144425801E-2</v>
      </c>
      <c r="AJ635">
        <v>1.0785082146783699E-2</v>
      </c>
      <c r="AK635">
        <v>1.07850821484886E-2</v>
      </c>
      <c r="AL635">
        <v>1.07850821478543E-2</v>
      </c>
      <c r="AM635">
        <v>1.0785082146529301E-2</v>
      </c>
      <c r="AN635">
        <v>1.07850821506711E-2</v>
      </c>
      <c r="AO635">
        <v>1.0785082148962399E-2</v>
      </c>
      <c r="AP635">
        <v>1.07850821507926E-2</v>
      </c>
      <c r="AQ635">
        <v>1.07850821476462E-2</v>
      </c>
      <c r="AR635">
        <v>1.07850821474763E-2</v>
      </c>
      <c r="AS635">
        <v>1.07850821508822E-2</v>
      </c>
      <c r="AT635">
        <v>1.07850821489193E-2</v>
      </c>
      <c r="AU635">
        <v>1.0785082146930801E-2</v>
      </c>
      <c r="AV635">
        <v>1.0785082147658101E-2</v>
      </c>
    </row>
    <row r="636" spans="1:48" x14ac:dyDescent="0.25">
      <c r="A636" s="34" t="s">
        <v>1358</v>
      </c>
      <c r="B636">
        <v>4.69320354597601E-3</v>
      </c>
      <c r="C636">
        <v>4.69320354597601E-3</v>
      </c>
      <c r="D636">
        <v>4.69425933818383E-3</v>
      </c>
      <c r="E636">
        <v>4.8516454063917197E-3</v>
      </c>
      <c r="F636">
        <v>5.1263554280381804E-3</v>
      </c>
      <c r="G636">
        <v>5.5632499635250403E-3</v>
      </c>
      <c r="H636">
        <v>5.4743807371062702E-3</v>
      </c>
      <c r="I636">
        <v>5.5263259776897802E-3</v>
      </c>
      <c r="J636">
        <v>5.6554167646268097E-3</v>
      </c>
      <c r="K636">
        <v>5.5961124689736103E-3</v>
      </c>
      <c r="L636">
        <v>5.5611051239965199E-3</v>
      </c>
      <c r="M636">
        <v>5.7208563560558401E-3</v>
      </c>
      <c r="N636">
        <v>5.9602658664932697E-3</v>
      </c>
      <c r="O636">
        <v>5.8038358493674802E-3</v>
      </c>
      <c r="P636">
        <v>5.7582378925242301E-3</v>
      </c>
      <c r="Q636">
        <v>5.9000106586783998E-3</v>
      </c>
      <c r="R636">
        <v>5.89997912173595E-3</v>
      </c>
      <c r="S636">
        <v>5.9000643816157798E-3</v>
      </c>
      <c r="T636">
        <v>5.9000605846306099E-3</v>
      </c>
      <c r="U636">
        <v>5.9000942058406803E-3</v>
      </c>
      <c r="V636">
        <v>6.1005144127420996E-3</v>
      </c>
      <c r="W636">
        <v>6.30774269039199E-3</v>
      </c>
      <c r="X636">
        <v>6.5220103070996599E-3</v>
      </c>
      <c r="Y636">
        <v>6.7435563753657302E-3</v>
      </c>
      <c r="Z636">
        <v>6.9726281363533199E-3</v>
      </c>
      <c r="AA636">
        <v>7.2094812366321898E-3</v>
      </c>
      <c r="AB636">
        <v>7.4543799918786796E-3</v>
      </c>
      <c r="AC636">
        <v>7.4535745590591698E-3</v>
      </c>
      <c r="AD636">
        <v>7.45276921517583E-3</v>
      </c>
      <c r="AE636">
        <v>7.4519639536709398E-3</v>
      </c>
      <c r="AF636">
        <v>7.45115878204629E-3</v>
      </c>
      <c r="AG636">
        <v>7.4503536960423E-3</v>
      </c>
      <c r="AH636">
        <v>7.4495487002048796E-3</v>
      </c>
      <c r="AI636">
        <v>7.44874377991042E-3</v>
      </c>
      <c r="AJ636">
        <v>7.4479389629436401E-3</v>
      </c>
      <c r="AK636">
        <v>7.4471342182557201E-3</v>
      </c>
      <c r="AL636">
        <v>7.4463295713093304E-3</v>
      </c>
      <c r="AM636">
        <v>7.4455250057963796E-3</v>
      </c>
      <c r="AN636">
        <v>7.4447205275205101E-3</v>
      </c>
      <c r="AO636">
        <v>7.4439161357717698E-3</v>
      </c>
      <c r="AP636">
        <v>7.4431118396847901E-3</v>
      </c>
      <c r="AQ636">
        <v>7.4423076155781904E-3</v>
      </c>
      <c r="AR636">
        <v>7.44150348957101E-3</v>
      </c>
      <c r="AS636">
        <v>7.4406994442426802E-3</v>
      </c>
      <c r="AT636">
        <v>7.4398954898354502E-3</v>
      </c>
      <c r="AU636">
        <v>7.43909161964548E-3</v>
      </c>
      <c r="AV636">
        <v>7.4382878355122002E-3</v>
      </c>
    </row>
    <row r="637" spans="1:48" x14ac:dyDescent="0.25">
      <c r="A637" s="34" t="s">
        <v>1359</v>
      </c>
      <c r="B637">
        <v>5.4601761399582401E-3</v>
      </c>
      <c r="C637">
        <v>5.4601761399582401E-3</v>
      </c>
      <c r="D637">
        <v>5.4874785629271802E-3</v>
      </c>
      <c r="E637">
        <v>5.4657775821642203E-3</v>
      </c>
      <c r="F637">
        <v>5.5119632140729199E-3</v>
      </c>
      <c r="G637">
        <v>5.4828145494648E-3</v>
      </c>
      <c r="H637">
        <v>5.6942525559225904E-3</v>
      </c>
      <c r="I637">
        <v>5.6898554156024099E-3</v>
      </c>
      <c r="J637">
        <v>5.63463579911129E-3</v>
      </c>
      <c r="K637">
        <v>5.5074209134644099E-3</v>
      </c>
      <c r="L637">
        <v>5.4738402537843102E-3</v>
      </c>
      <c r="M637">
        <v>5.5229434082199897E-3</v>
      </c>
      <c r="N637">
        <v>5.5697003564544401E-3</v>
      </c>
      <c r="O637">
        <v>5.5485242009501497E-3</v>
      </c>
      <c r="P637">
        <v>5.4037647591310203E-3</v>
      </c>
      <c r="Q637">
        <v>5.2887869327098097E-3</v>
      </c>
      <c r="R637">
        <v>5.2887732883690102E-3</v>
      </c>
      <c r="S637">
        <v>5.28894637056664E-3</v>
      </c>
      <c r="T637">
        <v>5.2889378570415502E-3</v>
      </c>
      <c r="U637">
        <v>5.2890284284966803E-3</v>
      </c>
      <c r="V637">
        <v>5.2887723561980604E-3</v>
      </c>
      <c r="W637">
        <v>5.28851629898604E-3</v>
      </c>
      <c r="X637">
        <v>5.2882602524925298E-3</v>
      </c>
      <c r="Y637">
        <v>5.2880042186415699E-3</v>
      </c>
      <c r="Z637">
        <v>5.2877481969912802E-3</v>
      </c>
      <c r="AA637">
        <v>5.2874921881652503E-3</v>
      </c>
      <c r="AB637">
        <v>5.2872361911682902E-3</v>
      </c>
      <c r="AC637">
        <v>5.2869886949756303E-3</v>
      </c>
      <c r="AD637">
        <v>5.2867412089465703E-3</v>
      </c>
      <c r="AE637">
        <v>5.2864937351705804E-3</v>
      </c>
      <c r="AF637">
        <v>5.2862462735528198E-3</v>
      </c>
      <c r="AG637">
        <v>5.2859988223094897E-3</v>
      </c>
      <c r="AH637">
        <v>5.2857513827027497E-3</v>
      </c>
      <c r="AI637">
        <v>5.2855039549618401E-3</v>
      </c>
      <c r="AJ637">
        <v>5.2852565389492302E-3</v>
      </c>
      <c r="AK637">
        <v>5.2850091343851604E-3</v>
      </c>
      <c r="AL637">
        <v>5.2847617415495802E-3</v>
      </c>
      <c r="AM637">
        <v>5.2845143598215299E-3</v>
      </c>
      <c r="AN637">
        <v>5.2842669891680601E-3</v>
      </c>
      <c r="AO637">
        <v>5.2840196308863501E-3</v>
      </c>
      <c r="AP637">
        <v>5.2837722851791996E-3</v>
      </c>
      <c r="AQ637">
        <v>5.2835249490069802E-3</v>
      </c>
      <c r="AR637">
        <v>5.2832776258290902E-3</v>
      </c>
      <c r="AS637">
        <v>5.2830303141947702E-3</v>
      </c>
      <c r="AT637">
        <v>5.2827830138220001E-3</v>
      </c>
      <c r="AU637">
        <v>5.2825357243919497E-3</v>
      </c>
      <c r="AV637">
        <v>5.2822884480971301E-3</v>
      </c>
    </row>
    <row r="638" spans="1:48" x14ac:dyDescent="0.25">
      <c r="A638" s="34" t="s">
        <v>1360</v>
      </c>
      <c r="B638">
        <v>5.7286792551842298E-4</v>
      </c>
      <c r="C638">
        <v>5.7286792551842298E-4</v>
      </c>
      <c r="D638">
        <v>5.7280035143881299E-4</v>
      </c>
      <c r="E638">
        <v>5.5612337255270901E-4</v>
      </c>
      <c r="F638">
        <v>5.5292846367294602E-4</v>
      </c>
      <c r="G638">
        <v>5.5394318346556402E-4</v>
      </c>
      <c r="H638">
        <v>5.9326647335453705E-4</v>
      </c>
      <c r="I638">
        <v>5.8756026779963803E-4</v>
      </c>
      <c r="J638">
        <v>5.8321040763524904E-4</v>
      </c>
      <c r="K638">
        <v>5.6349442188653601E-4</v>
      </c>
      <c r="L638">
        <v>5.7508907379812395E-4</v>
      </c>
      <c r="M638">
        <v>6.0046867300364603E-4</v>
      </c>
      <c r="N638">
        <v>6.0714137545717995E-4</v>
      </c>
      <c r="O638">
        <v>5.9782085652105796E-4</v>
      </c>
      <c r="P638">
        <v>5.7439054095918796E-4</v>
      </c>
      <c r="Q638">
        <v>5.5503135905854602E-4</v>
      </c>
      <c r="R638">
        <v>5.5505002782502198E-4</v>
      </c>
      <c r="S638">
        <v>5.5507663235762595E-4</v>
      </c>
      <c r="T638">
        <v>5.5508453909120599E-4</v>
      </c>
      <c r="U638">
        <v>5.5511345080667496E-4</v>
      </c>
      <c r="V638">
        <v>5.5511345064092603E-4</v>
      </c>
      <c r="W638">
        <v>5.5511345033691E-4</v>
      </c>
      <c r="X638">
        <v>5.5511345058728903E-4</v>
      </c>
      <c r="Y638">
        <v>5.5511345068882099E-4</v>
      </c>
      <c r="Z638">
        <v>5.5511345075158003E-4</v>
      </c>
      <c r="AA638">
        <v>5.5511345041724298E-4</v>
      </c>
      <c r="AB638">
        <v>5.5511345056701597E-4</v>
      </c>
      <c r="AC638">
        <v>5.5511345069613903E-4</v>
      </c>
      <c r="AD638">
        <v>5.5511345072673695E-4</v>
      </c>
      <c r="AE638">
        <v>5.5511345039204602E-4</v>
      </c>
      <c r="AF638">
        <v>5.5511345071361301E-4</v>
      </c>
      <c r="AG638">
        <v>5.55113450535095E-4</v>
      </c>
      <c r="AH638">
        <v>5.5511345053657602E-4</v>
      </c>
      <c r="AI638">
        <v>5.5511345076474799E-4</v>
      </c>
      <c r="AJ638">
        <v>5.5511345069384399E-4</v>
      </c>
      <c r="AK638">
        <v>5.5511345054073502E-4</v>
      </c>
      <c r="AL638">
        <v>5.5511345057642695E-4</v>
      </c>
      <c r="AM638">
        <v>5.5511345069310803E-4</v>
      </c>
      <c r="AN638">
        <v>5.5511345063088795E-4</v>
      </c>
      <c r="AO638">
        <v>5.5511345046677595E-4</v>
      </c>
      <c r="AP638">
        <v>5.5511345060760297E-4</v>
      </c>
      <c r="AQ638">
        <v>5.5511345048033303E-4</v>
      </c>
      <c r="AR638">
        <v>5.5511345055325896E-4</v>
      </c>
      <c r="AS638">
        <v>5.5511345060305995E-4</v>
      </c>
      <c r="AT638">
        <v>5.55113450504142E-4</v>
      </c>
      <c r="AU638">
        <v>5.5511345062142904E-4</v>
      </c>
      <c r="AV638">
        <v>5.5511345052607097E-4</v>
      </c>
    </row>
    <row r="639" spans="1:48" x14ac:dyDescent="0.25">
      <c r="A639" s="34" t="s">
        <v>1361</v>
      </c>
      <c r="B639">
        <v>1.07667849475852E-4</v>
      </c>
      <c r="C639">
        <v>1.07667849475852E-4</v>
      </c>
      <c r="D639">
        <v>1.07464729629352E-4</v>
      </c>
      <c r="E639">
        <v>1.07762934715631E-4</v>
      </c>
      <c r="F639">
        <v>1.0964481667861199E-4</v>
      </c>
      <c r="G639">
        <v>1.06806186873017E-4</v>
      </c>
      <c r="H639">
        <v>1.10503480660939E-4</v>
      </c>
      <c r="I639">
        <v>1.1174225483654601E-4</v>
      </c>
      <c r="J639">
        <v>1.10770854597084E-4</v>
      </c>
      <c r="K639">
        <v>1.05918220223986E-4</v>
      </c>
      <c r="L639">
        <v>1.05794329823304E-4</v>
      </c>
      <c r="M639">
        <v>1.07654426568027E-4</v>
      </c>
      <c r="N639">
        <v>1.08042787146081E-4</v>
      </c>
      <c r="O639">
        <v>1.0581595431282701E-4</v>
      </c>
      <c r="P639">
        <v>1.04623205898726E-4</v>
      </c>
      <c r="Q639">
        <v>1.01664601446424E-4</v>
      </c>
      <c r="R639">
        <v>1.0167054155245E-4</v>
      </c>
      <c r="S639">
        <v>1.01670522209592E-4</v>
      </c>
      <c r="T639">
        <v>1.01669333755849E-4</v>
      </c>
      <c r="U639">
        <v>1.01666980442876E-4</v>
      </c>
      <c r="V639">
        <v>1.01666980450063E-4</v>
      </c>
      <c r="W639">
        <v>1.01666980357671E-4</v>
      </c>
      <c r="X639">
        <v>1.01666980345398E-4</v>
      </c>
      <c r="Y639">
        <v>1.01666980392955E-4</v>
      </c>
      <c r="Z639">
        <v>1.01666980338215E-4</v>
      </c>
      <c r="AA639">
        <v>1.01666980368796E-4</v>
      </c>
      <c r="AB639">
        <v>1.01666980421311E-4</v>
      </c>
      <c r="AC639">
        <v>1.01666980342159E-4</v>
      </c>
      <c r="AD639">
        <v>1.0166698033169801E-4</v>
      </c>
      <c r="AE639">
        <v>1.01666980429441E-4</v>
      </c>
      <c r="AF639">
        <v>1.01666980369137E-4</v>
      </c>
      <c r="AG639">
        <v>1.01666980395448E-4</v>
      </c>
      <c r="AH639">
        <v>1.01666980396554E-4</v>
      </c>
      <c r="AI639">
        <v>1.0166698042193699E-4</v>
      </c>
      <c r="AJ639">
        <v>1.01666980438542E-4</v>
      </c>
      <c r="AK639">
        <v>1.0166698038388999E-4</v>
      </c>
      <c r="AL639">
        <v>1.0166698043696E-4</v>
      </c>
      <c r="AM639">
        <v>1.0166698040244101E-4</v>
      </c>
      <c r="AN639">
        <v>1.0166698036566101E-4</v>
      </c>
      <c r="AO639">
        <v>1.0166698040072E-4</v>
      </c>
      <c r="AP639">
        <v>1.0166698039752601E-4</v>
      </c>
      <c r="AQ639">
        <v>1.01666980433772E-4</v>
      </c>
      <c r="AR639">
        <v>1.0166698043666701E-4</v>
      </c>
      <c r="AS639">
        <v>1.0166698038587099E-4</v>
      </c>
      <c r="AT639">
        <v>1.0166698037180601E-4</v>
      </c>
      <c r="AU639">
        <v>1.01666980358218E-4</v>
      </c>
      <c r="AV639">
        <v>1.0166698042245301E-4</v>
      </c>
    </row>
    <row r="640" spans="1:48" x14ac:dyDescent="0.25">
      <c r="A640" s="34" t="s">
        <v>1362</v>
      </c>
      <c r="B640">
        <v>1.16252034410602E-4</v>
      </c>
      <c r="C640">
        <v>1.16252034410602E-4</v>
      </c>
      <c r="D640">
        <v>1.16251923050936E-4</v>
      </c>
      <c r="E640">
        <v>1.16881338179263E-4</v>
      </c>
      <c r="F640">
        <v>1.20687548305679E-4</v>
      </c>
      <c r="G640">
        <v>1.16813347074628E-4</v>
      </c>
      <c r="H640">
        <v>1.21539731644487E-4</v>
      </c>
      <c r="I640">
        <v>1.2463627652839699E-4</v>
      </c>
      <c r="J640">
        <v>1.2453535720842999E-4</v>
      </c>
      <c r="K640">
        <v>1.19742738373887E-4</v>
      </c>
      <c r="L640">
        <v>1.20332106639018E-4</v>
      </c>
      <c r="M640">
        <v>1.23409253213079E-4</v>
      </c>
      <c r="N640">
        <v>1.2404274664582499E-4</v>
      </c>
      <c r="O640">
        <v>1.21179699929826E-4</v>
      </c>
      <c r="P640">
        <v>1.21039377012595E-4</v>
      </c>
      <c r="Q640">
        <v>1.1694143032026499E-4</v>
      </c>
      <c r="R640">
        <v>1.16951008366096E-4</v>
      </c>
      <c r="S640">
        <v>1.16957960018647E-4</v>
      </c>
      <c r="T640">
        <v>1.16965938420383E-4</v>
      </c>
      <c r="U640">
        <v>1.16972223777145E-4</v>
      </c>
      <c r="V640">
        <v>1.1694770542017401E-4</v>
      </c>
      <c r="W640">
        <v>1.16923192212606E-4</v>
      </c>
      <c r="X640">
        <v>1.16898684183726E-4</v>
      </c>
      <c r="Y640">
        <v>1.16874181256606E-4</v>
      </c>
      <c r="Z640">
        <v>1.1684968348455E-4</v>
      </c>
      <c r="AA640">
        <v>1.16825190815941E-4</v>
      </c>
      <c r="AB640">
        <v>1.16800703293381E-4</v>
      </c>
      <c r="AC640">
        <v>1.16809922974611E-4</v>
      </c>
      <c r="AD640">
        <v>1.16819143432503E-4</v>
      </c>
      <c r="AE640">
        <v>1.16828364577197E-4</v>
      </c>
      <c r="AF640">
        <v>1.16837586428629E-4</v>
      </c>
      <c r="AG640">
        <v>1.1684680906600701E-4</v>
      </c>
      <c r="AH640">
        <v>1.16856032386434E-4</v>
      </c>
      <c r="AI640">
        <v>1.16865256426941E-4</v>
      </c>
      <c r="AJ640">
        <v>1.16874481277604E-4</v>
      </c>
      <c r="AK640">
        <v>1.16883706792841E-4</v>
      </c>
      <c r="AL640">
        <v>1.16892933031184E-4</v>
      </c>
      <c r="AM640">
        <v>1.16902159975158E-4</v>
      </c>
      <c r="AN640">
        <v>1.16911387734042E-4</v>
      </c>
      <c r="AO640">
        <v>1.16920616121008E-4</v>
      </c>
      <c r="AP640">
        <v>1.16929845296179E-4</v>
      </c>
      <c r="AQ640">
        <v>1.16939075196381E-4</v>
      </c>
      <c r="AR640">
        <v>1.16948305858573E-4</v>
      </c>
      <c r="AS640">
        <v>1.16957537157812E-4</v>
      </c>
      <c r="AT640">
        <v>1.16966769233092E-4</v>
      </c>
      <c r="AU640">
        <v>1.1697600204089299E-4</v>
      </c>
      <c r="AV640">
        <v>1.16985235601514E-4</v>
      </c>
    </row>
    <row r="641" spans="1:48" x14ac:dyDescent="0.25">
      <c r="A641" s="34" t="s">
        <v>1363</v>
      </c>
      <c r="B641" s="15">
        <v>7.8456405338957896E-5</v>
      </c>
      <c r="C641" s="15">
        <v>7.8456405338957896E-5</v>
      </c>
      <c r="D641" s="15">
        <v>7.7998096652792006E-5</v>
      </c>
      <c r="E641" s="15">
        <v>7.7822279624627301E-5</v>
      </c>
      <c r="F641" s="15">
        <v>7.9703331165534901E-5</v>
      </c>
      <c r="G641" s="15">
        <v>7.7991491718482303E-5</v>
      </c>
      <c r="H641" s="15">
        <v>8.0620693463034199E-5</v>
      </c>
      <c r="I641" s="15">
        <v>8.0920496468216694E-5</v>
      </c>
      <c r="J641" s="15">
        <v>8.1228848567280301E-5</v>
      </c>
      <c r="K641" s="15">
        <v>7.8752844071471999E-5</v>
      </c>
      <c r="L641" s="15">
        <v>7.7848714233930195E-5</v>
      </c>
      <c r="M641" s="15">
        <v>7.7920710686187105E-5</v>
      </c>
      <c r="N641" s="15">
        <v>7.8053672411617901E-5</v>
      </c>
      <c r="O641" s="15">
        <v>7.6322683969123599E-5</v>
      </c>
      <c r="P641" s="15">
        <v>7.6032705674703804E-5</v>
      </c>
      <c r="Q641" s="15">
        <v>7.5093505185318404E-5</v>
      </c>
      <c r="R641" s="15">
        <v>7.5094346763095393E-5</v>
      </c>
      <c r="S641" s="15">
        <v>7.5093389919935404E-5</v>
      </c>
      <c r="T641" s="15">
        <v>7.5092512044768001E-5</v>
      </c>
      <c r="U641" s="15">
        <v>7.5091838742145104E-5</v>
      </c>
      <c r="V641" s="15">
        <v>7.5076098877468195E-5</v>
      </c>
      <c r="W641" s="15">
        <v>7.5060362324337894E-5</v>
      </c>
      <c r="X641" s="15">
        <v>7.5044629053354296E-5</v>
      </c>
      <c r="Y641" s="15">
        <v>7.5028899079916501E-5</v>
      </c>
      <c r="Z641" s="15">
        <v>7.5013172411046995E-5</v>
      </c>
      <c r="AA641" s="15">
        <v>7.49974490351591E-5</v>
      </c>
      <c r="AB641" s="15">
        <v>7.4981728955825395E-5</v>
      </c>
      <c r="AC641" s="15">
        <v>7.4987647677394307E-5</v>
      </c>
      <c r="AD641" s="15">
        <v>7.4993566833666801E-5</v>
      </c>
      <c r="AE641" s="15">
        <v>7.4999486476197397E-5</v>
      </c>
      <c r="AF641" s="15">
        <v>7.5005406588452594E-5</v>
      </c>
      <c r="AG641" s="15">
        <v>7.5011327154290397E-5</v>
      </c>
      <c r="AH641" s="15">
        <v>7.5017248194912204E-5</v>
      </c>
      <c r="AI641" s="15">
        <v>7.5023169709374297E-5</v>
      </c>
      <c r="AJ641" s="15">
        <v>7.5029091672309503E-5</v>
      </c>
      <c r="AK641" s="15">
        <v>7.5035014112548494E-5</v>
      </c>
      <c r="AL641" s="15">
        <v>7.5040937040265598E-5</v>
      </c>
      <c r="AM641" s="15">
        <v>7.5046860412482594E-5</v>
      </c>
      <c r="AN641" s="15">
        <v>7.5052784262075596E-5</v>
      </c>
      <c r="AO641" s="15">
        <v>7.5058708569175704E-5</v>
      </c>
      <c r="AP641" s="15">
        <v>7.5064633355776298E-5</v>
      </c>
      <c r="AQ641" s="15">
        <v>7.5070558593029902E-5</v>
      </c>
      <c r="AR641" s="15">
        <v>7.5076484320627193E-5</v>
      </c>
      <c r="AS641" s="15">
        <v>7.5082410499881195E-5</v>
      </c>
      <c r="AT641" s="15">
        <v>7.5088337153396303E-5</v>
      </c>
      <c r="AU641" s="15">
        <v>7.5094264280677701E-5</v>
      </c>
      <c r="AV641" s="15">
        <v>7.5100191858530198E-5</v>
      </c>
    </row>
    <row r="642" spans="1:48" x14ac:dyDescent="0.25">
      <c r="A642" s="34" t="s">
        <v>1364</v>
      </c>
      <c r="B642">
        <v>2.9134383117250501E-4</v>
      </c>
      <c r="C642">
        <v>2.9134383117250501E-4</v>
      </c>
      <c r="D642">
        <v>2.8845158815104101E-4</v>
      </c>
      <c r="E642">
        <v>2.36501276514703E-4</v>
      </c>
      <c r="F642">
        <v>2.5276912438508201E-4</v>
      </c>
      <c r="G642">
        <v>2.9410179016999899E-4</v>
      </c>
      <c r="H642">
        <v>2.4121727155602699E-4</v>
      </c>
      <c r="I642">
        <v>2.8229682734162899E-4</v>
      </c>
      <c r="J642">
        <v>2.1541299048797899E-4</v>
      </c>
      <c r="K642">
        <v>2.12070071099215E-4</v>
      </c>
      <c r="L642">
        <v>1.9385861190759199E-4</v>
      </c>
      <c r="M642">
        <v>1.7827608098382099E-4</v>
      </c>
      <c r="N642">
        <v>2.0165672609344699E-4</v>
      </c>
      <c r="O642">
        <v>1.92825036716662E-4</v>
      </c>
      <c r="P642">
        <v>1.8900246912715001E-4</v>
      </c>
      <c r="Q642">
        <v>1.85030884593181E-4</v>
      </c>
      <c r="R642">
        <v>1.8502313955319301E-4</v>
      </c>
      <c r="S642">
        <v>1.8501121896821401E-4</v>
      </c>
      <c r="T642">
        <v>1.8500882197362199E-4</v>
      </c>
      <c r="U642">
        <v>1.85009761134747E-4</v>
      </c>
      <c r="V642">
        <v>1.8500976113416099E-4</v>
      </c>
      <c r="W642">
        <v>1.8500976114227399E-4</v>
      </c>
      <c r="X642">
        <v>1.85009761118429E-4</v>
      </c>
      <c r="Y642">
        <v>1.85009761179963E-4</v>
      </c>
      <c r="Z642">
        <v>1.85009761109838E-4</v>
      </c>
      <c r="AA642">
        <v>1.8500976114139799E-4</v>
      </c>
      <c r="AB642">
        <v>1.8500976115956499E-4</v>
      </c>
      <c r="AC642">
        <v>1.8500976112932E-4</v>
      </c>
      <c r="AD642">
        <v>1.85009761215628E-4</v>
      </c>
      <c r="AE642">
        <v>1.85009761190187E-4</v>
      </c>
      <c r="AF642">
        <v>1.8500976112140199E-4</v>
      </c>
      <c r="AG642">
        <v>1.85009761146633E-4</v>
      </c>
      <c r="AH642">
        <v>1.8500976115487299E-4</v>
      </c>
      <c r="AI642">
        <v>1.8500976120578501E-4</v>
      </c>
      <c r="AJ642">
        <v>1.85009761192354E-4</v>
      </c>
      <c r="AK642">
        <v>1.8500976115409299E-4</v>
      </c>
      <c r="AL642">
        <v>1.8500976120058101E-4</v>
      </c>
      <c r="AM642">
        <v>1.85009761142519E-4</v>
      </c>
      <c r="AN642">
        <v>1.8500976119659499E-4</v>
      </c>
      <c r="AO642">
        <v>1.85009761219111E-4</v>
      </c>
      <c r="AP642">
        <v>1.8500976113242901E-4</v>
      </c>
      <c r="AQ642">
        <v>1.8500976116015899E-4</v>
      </c>
      <c r="AR642">
        <v>1.8500976121700499E-4</v>
      </c>
      <c r="AS642">
        <v>1.85009761167567E-4</v>
      </c>
      <c r="AT642">
        <v>1.8500976119117899E-4</v>
      </c>
      <c r="AU642">
        <v>1.85009761143064E-4</v>
      </c>
      <c r="AV642">
        <v>1.85009761172536E-4</v>
      </c>
    </row>
    <row r="643" spans="1:48" x14ac:dyDescent="0.25">
      <c r="A643" s="34" t="s">
        <v>1365</v>
      </c>
      <c r="B643">
        <v>1.17833941061983E-4</v>
      </c>
      <c r="C643">
        <v>1.17833941061983E-4</v>
      </c>
      <c r="D643">
        <v>1.17650591594833E-4</v>
      </c>
      <c r="E643">
        <v>1.1402877215926401E-4</v>
      </c>
      <c r="F643">
        <v>1.1138622993501501E-4</v>
      </c>
      <c r="G643">
        <v>1.21223378788359E-4</v>
      </c>
      <c r="H643">
        <v>1.2254277561254699E-4</v>
      </c>
      <c r="I643">
        <v>1.1591474123129799E-4</v>
      </c>
      <c r="J643">
        <v>1.12923865163614E-4</v>
      </c>
      <c r="K643">
        <v>1.09966175577213E-4</v>
      </c>
      <c r="L643">
        <v>1.09000771107848E-4</v>
      </c>
      <c r="M643">
        <v>1.0659941413410001E-4</v>
      </c>
      <c r="N643">
        <v>1.10564422077985E-4</v>
      </c>
      <c r="O643">
        <v>1.1315021603850399E-4</v>
      </c>
      <c r="P643">
        <v>1.07135479289225E-4</v>
      </c>
      <c r="Q643">
        <v>1.0515824070855699E-4</v>
      </c>
      <c r="R643">
        <v>1.0517174012973999E-4</v>
      </c>
      <c r="S643">
        <v>1.05190940312636E-4</v>
      </c>
      <c r="T643">
        <v>1.05213121278277E-4</v>
      </c>
      <c r="U643">
        <v>1.05239297856416E-4</v>
      </c>
      <c r="V643">
        <v>1.05239297871957E-4</v>
      </c>
      <c r="W643">
        <v>1.05239297891614E-4</v>
      </c>
      <c r="X643">
        <v>1.0523929787409099E-4</v>
      </c>
      <c r="Y643">
        <v>1.0523929789865101E-4</v>
      </c>
      <c r="Z643">
        <v>1.05239297873763E-4</v>
      </c>
      <c r="AA643">
        <v>1.0523929787151899E-4</v>
      </c>
      <c r="AB643">
        <v>1.05239297863856E-4</v>
      </c>
      <c r="AC643">
        <v>1.05239297884288E-4</v>
      </c>
      <c r="AD643">
        <v>1.05239297887805E-4</v>
      </c>
      <c r="AE643">
        <v>1.05239297908334E-4</v>
      </c>
      <c r="AF643">
        <v>1.05239297882947E-4</v>
      </c>
      <c r="AG643">
        <v>1.05239297918243E-4</v>
      </c>
      <c r="AH643">
        <v>1.05239297875924E-4</v>
      </c>
      <c r="AI643">
        <v>1.0523929787397301E-4</v>
      </c>
      <c r="AJ643">
        <v>1.0523929790565E-4</v>
      </c>
      <c r="AK643">
        <v>1.05239297871812E-4</v>
      </c>
      <c r="AL643">
        <v>1.05239297891759E-4</v>
      </c>
      <c r="AM643">
        <v>1.05239297909887E-4</v>
      </c>
      <c r="AN643">
        <v>1.05239297903663E-4</v>
      </c>
      <c r="AO643">
        <v>1.05239297876849E-4</v>
      </c>
      <c r="AP643">
        <v>1.05239297859591E-4</v>
      </c>
      <c r="AQ643">
        <v>1.0523929792045199E-4</v>
      </c>
      <c r="AR643">
        <v>1.0523929785201E-4</v>
      </c>
      <c r="AS643">
        <v>1.05239297921261E-4</v>
      </c>
      <c r="AT643">
        <v>1.0523929789405101E-4</v>
      </c>
      <c r="AU643">
        <v>1.05239297882943E-4</v>
      </c>
      <c r="AV643">
        <v>1.0523929786137E-4</v>
      </c>
    </row>
    <row r="644" spans="1:48" x14ac:dyDescent="0.25">
      <c r="A644" s="34" t="s">
        <v>1366</v>
      </c>
      <c r="B644">
        <v>1.98349629365916E-4</v>
      </c>
      <c r="C644">
        <v>1.98349629365916E-4</v>
      </c>
      <c r="D644">
        <v>1.9955553966843301E-4</v>
      </c>
      <c r="E644">
        <v>1.9794901454968901E-4</v>
      </c>
      <c r="F644">
        <v>1.96724667288326E-4</v>
      </c>
      <c r="G644">
        <v>1.8628836362733999E-4</v>
      </c>
      <c r="H644">
        <v>1.9379440283755699E-4</v>
      </c>
      <c r="I644">
        <v>1.94452360505272E-4</v>
      </c>
      <c r="J644">
        <v>1.8993134860106499E-4</v>
      </c>
      <c r="K644">
        <v>1.8282353124329201E-4</v>
      </c>
      <c r="L644">
        <v>1.8107686709041199E-4</v>
      </c>
      <c r="M644">
        <v>1.82127054818377E-4</v>
      </c>
      <c r="N644">
        <v>1.8408799988246701E-4</v>
      </c>
      <c r="O644">
        <v>1.8216661951092001E-4</v>
      </c>
      <c r="P644">
        <v>1.7547133489418401E-4</v>
      </c>
      <c r="Q644">
        <v>1.7000819377664599E-4</v>
      </c>
      <c r="R644">
        <v>1.7004167055245301E-4</v>
      </c>
      <c r="S644">
        <v>1.7005598336295699E-4</v>
      </c>
      <c r="T644">
        <v>1.7006156617368099E-4</v>
      </c>
      <c r="U644">
        <v>1.7006836035778701E-4</v>
      </c>
      <c r="V644">
        <v>1.6990030167889501E-4</v>
      </c>
      <c r="W644">
        <v>1.69732409092999E-4</v>
      </c>
      <c r="X644">
        <v>1.6956468230932301E-4</v>
      </c>
      <c r="Y644">
        <v>1.6939712136011399E-4</v>
      </c>
      <c r="Z644">
        <v>1.69229726003901E-4</v>
      </c>
      <c r="AA644">
        <v>1.6906249604222101E-4</v>
      </c>
      <c r="AB644">
        <v>1.6889543134537201E-4</v>
      </c>
      <c r="AC644">
        <v>1.6889175514474299E-4</v>
      </c>
      <c r="AD644">
        <v>1.6888807901179899E-4</v>
      </c>
      <c r="AE644">
        <v>1.6888440300100901E-4</v>
      </c>
      <c r="AF644">
        <v>1.6888072702984301E-4</v>
      </c>
      <c r="AG644">
        <v>1.6887705118211001E-4</v>
      </c>
      <c r="AH644">
        <v>1.68873375356087E-4</v>
      </c>
      <c r="AI644">
        <v>1.6886969968805599E-4</v>
      </c>
      <c r="AJ644">
        <v>1.68866024043647E-4</v>
      </c>
      <c r="AK644">
        <v>1.6886234846336801E-4</v>
      </c>
      <c r="AL644">
        <v>1.6885867300889899E-4</v>
      </c>
      <c r="AM644">
        <v>1.6885499765012399E-4</v>
      </c>
      <c r="AN644">
        <v>1.6885132236921601E-4</v>
      </c>
      <c r="AO644">
        <v>1.68847647102025E-4</v>
      </c>
      <c r="AP644">
        <v>1.6884397195421401E-4</v>
      </c>
      <c r="AQ644">
        <v>1.6884029686026799E-4</v>
      </c>
      <c r="AR644">
        <v>1.68836621855139E-4</v>
      </c>
      <c r="AS644">
        <v>1.6883294698704301E-4</v>
      </c>
      <c r="AT644">
        <v>1.68829272158741E-4</v>
      </c>
      <c r="AU644">
        <v>1.6882559741548001E-4</v>
      </c>
      <c r="AV644">
        <v>1.6882192271139301E-4</v>
      </c>
    </row>
    <row r="645" spans="1:48" x14ac:dyDescent="0.25">
      <c r="A645" s="34" t="s">
        <v>1367</v>
      </c>
      <c r="B645" s="15">
        <v>7.1667082512700994E-5</v>
      </c>
      <c r="C645" s="15">
        <v>7.1667082512700994E-5</v>
      </c>
      <c r="D645" s="15">
        <v>7.1705122131190203E-5</v>
      </c>
      <c r="E645" s="15">
        <v>7.2603354509540101E-5</v>
      </c>
      <c r="F645" s="15">
        <v>7.2071356444077699E-5</v>
      </c>
      <c r="G645" s="15">
        <v>6.4349162764374803E-5</v>
      </c>
      <c r="H645" s="15">
        <v>6.8054087267646406E-5</v>
      </c>
      <c r="I645" s="15">
        <v>6.8605132716964003E-5</v>
      </c>
      <c r="J645" s="15">
        <v>6.6203439026505203E-5</v>
      </c>
      <c r="K645" s="15">
        <v>6.3033233935634798E-5</v>
      </c>
      <c r="L645" s="15">
        <v>6.27712503803378E-5</v>
      </c>
      <c r="M645" s="15">
        <v>6.3599553307450203E-5</v>
      </c>
      <c r="N645" s="15">
        <v>6.4362667499639402E-5</v>
      </c>
      <c r="O645" s="15">
        <v>6.5014770493247205E-5</v>
      </c>
      <c r="P645" s="15">
        <v>6.3655844199822297E-5</v>
      </c>
      <c r="Q645" s="15">
        <v>6.2925236626302494E-5</v>
      </c>
      <c r="R645" s="15">
        <v>6.2937075501353403E-5</v>
      </c>
      <c r="S645" s="15">
        <v>6.29407147776E-5</v>
      </c>
      <c r="T645" s="15">
        <v>6.2942330160827397E-5</v>
      </c>
      <c r="U645" s="15">
        <v>6.2943355704633903E-5</v>
      </c>
      <c r="V645" s="15">
        <v>6.2945926616460904E-5</v>
      </c>
      <c r="W645" s="15">
        <v>6.2948497636318703E-5</v>
      </c>
      <c r="X645" s="15">
        <v>6.2951068761856195E-5</v>
      </c>
      <c r="Y645" s="15">
        <v>6.2953639997410094E-5</v>
      </c>
      <c r="Z645" s="15">
        <v>6.2956211328554602E-5</v>
      </c>
      <c r="AA645" s="15">
        <v>6.2958782768003196E-5</v>
      </c>
      <c r="AB645" s="15">
        <v>6.29613543151964E-5</v>
      </c>
      <c r="AC645" s="15">
        <v>6.2961506069091996E-5</v>
      </c>
      <c r="AD645" s="15">
        <v>6.2961657830871301E-5</v>
      </c>
      <c r="AE645" s="15">
        <v>6.29618096020413E-5</v>
      </c>
      <c r="AF645" s="15">
        <v>6.2961961352969706E-5</v>
      </c>
      <c r="AG645" s="15">
        <v>6.2962113101590401E-5</v>
      </c>
      <c r="AH645" s="15">
        <v>6.2962264864668797E-5</v>
      </c>
      <c r="AI645" s="15">
        <v>6.2962416626690597E-5</v>
      </c>
      <c r="AJ645" s="15">
        <v>6.2962568388763205E-5</v>
      </c>
      <c r="AK645" s="15">
        <v>6.2962720141685201E-5</v>
      </c>
      <c r="AL645" s="15">
        <v>6.2962871898626497E-5</v>
      </c>
      <c r="AM645" s="15">
        <v>6.2963023654755699E-5</v>
      </c>
      <c r="AN645" s="15">
        <v>6.2963175417940997E-5</v>
      </c>
      <c r="AO645" s="15">
        <v>6.29633271863594E-5</v>
      </c>
      <c r="AP645" s="15">
        <v>6.29634789556268E-5</v>
      </c>
      <c r="AQ645" s="15">
        <v>6.2963630700564095E-5</v>
      </c>
      <c r="AR645" s="15">
        <v>6.29637824795146E-5</v>
      </c>
      <c r="AS645" s="15">
        <v>6.2963934235555602E-5</v>
      </c>
      <c r="AT645" s="15">
        <v>6.2964085986502697E-5</v>
      </c>
      <c r="AU645" s="15">
        <v>6.2964237751966202E-5</v>
      </c>
      <c r="AV645" s="15">
        <v>6.2964389510426899E-5</v>
      </c>
    </row>
    <row r="646" spans="1:48" x14ac:dyDescent="0.25">
      <c r="A646" s="34" t="s">
        <v>1368</v>
      </c>
      <c r="B646">
        <v>1.35979298181998E-3</v>
      </c>
      <c r="C646">
        <v>1.35979298181998E-3</v>
      </c>
      <c r="D646">
        <v>1.3775217038583601E-3</v>
      </c>
      <c r="E646">
        <v>1.37287364450511E-3</v>
      </c>
      <c r="F646">
        <v>1.3914324924863E-3</v>
      </c>
      <c r="G646">
        <v>1.2680308729721599E-3</v>
      </c>
      <c r="H646">
        <v>1.3398892241837E-3</v>
      </c>
      <c r="I646">
        <v>1.3408529730915401E-3</v>
      </c>
      <c r="J646">
        <v>1.33150076733177E-3</v>
      </c>
      <c r="K646">
        <v>1.29758133600346E-3</v>
      </c>
      <c r="L646">
        <v>1.2781926008633201E-3</v>
      </c>
      <c r="M646">
        <v>1.3082952717930699E-3</v>
      </c>
      <c r="N646">
        <v>1.33973637439655E-3</v>
      </c>
      <c r="O646">
        <v>1.34332396394867E-3</v>
      </c>
      <c r="P646">
        <v>1.3234980161082499E-3</v>
      </c>
      <c r="Q646">
        <v>1.3363414915152001E-3</v>
      </c>
      <c r="R646">
        <v>1.33630762025263E-3</v>
      </c>
      <c r="S646">
        <v>1.3363056284886E-3</v>
      </c>
      <c r="T646">
        <v>1.33630870233425E-3</v>
      </c>
      <c r="U646">
        <v>1.3363187448135201E-3</v>
      </c>
      <c r="V646">
        <v>1.3389483583649E-3</v>
      </c>
      <c r="W646">
        <v>1.3415831462594101E-3</v>
      </c>
      <c r="X646">
        <v>1.3442231201799401E-3</v>
      </c>
      <c r="Y646">
        <v>1.34686828772253E-3</v>
      </c>
      <c r="Z646">
        <v>1.3495186606078101E-3</v>
      </c>
      <c r="AA646">
        <v>1.3521742491609499E-3</v>
      </c>
      <c r="AB646">
        <v>1.35483506342168E-3</v>
      </c>
      <c r="AC646">
        <v>1.3564360320014301E-3</v>
      </c>
      <c r="AD646">
        <v>1.35803889128125E-3</v>
      </c>
      <c r="AE646">
        <v>1.3596436460144E-3</v>
      </c>
      <c r="AF646">
        <v>1.3612502963991199E-3</v>
      </c>
      <c r="AG646">
        <v>1.3628588452763699E-3</v>
      </c>
      <c r="AH646">
        <v>1.3644692946879399E-3</v>
      </c>
      <c r="AI646">
        <v>1.36608164781488E-3</v>
      </c>
      <c r="AJ646">
        <v>1.3676959050648199E-3</v>
      </c>
      <c r="AK646">
        <v>1.36931207074538E-3</v>
      </c>
      <c r="AL646">
        <v>1.3709301459198899E-3</v>
      </c>
      <c r="AM646">
        <v>1.3725501332790501E-3</v>
      </c>
      <c r="AN646">
        <v>1.3741720354850499E-3</v>
      </c>
      <c r="AO646">
        <v>1.3757958534499301E-3</v>
      </c>
      <c r="AP646">
        <v>1.3774215896487599E-3</v>
      </c>
      <c r="AQ646">
        <v>1.3790492488409199E-3</v>
      </c>
      <c r="AR646">
        <v>1.38067882933532E-3</v>
      </c>
      <c r="AS646">
        <v>1.3823103371791599E-3</v>
      </c>
      <c r="AT646">
        <v>1.3839437720166499E-3</v>
      </c>
      <c r="AU646">
        <v>1.3855791369901101E-3</v>
      </c>
      <c r="AV646">
        <v>1.38721643429759E-3</v>
      </c>
    </row>
    <row r="647" spans="1:48" x14ac:dyDescent="0.25">
      <c r="A647" s="34" t="s">
        <v>1369</v>
      </c>
      <c r="B647">
        <v>4.3259922555663102E-3</v>
      </c>
      <c r="C647">
        <v>4.3259922555663102E-3</v>
      </c>
      <c r="D647">
        <v>4.3257586929405303E-3</v>
      </c>
      <c r="E647">
        <v>4.4576692750104502E-3</v>
      </c>
      <c r="F647">
        <v>4.5339465354448504E-3</v>
      </c>
      <c r="G647">
        <v>4.6191300595173198E-3</v>
      </c>
      <c r="H647">
        <v>4.5580695361907E-3</v>
      </c>
      <c r="I647">
        <v>4.5905364749963202E-3</v>
      </c>
      <c r="J647">
        <v>4.5197883753973498E-3</v>
      </c>
      <c r="K647">
        <v>4.3866596343899297E-3</v>
      </c>
      <c r="L647">
        <v>4.3160482677888504E-3</v>
      </c>
      <c r="M647">
        <v>4.3183513087490296E-3</v>
      </c>
      <c r="N647">
        <v>4.2576666875510398E-3</v>
      </c>
      <c r="O647">
        <v>4.0860849864171904E-3</v>
      </c>
      <c r="P647">
        <v>3.9701531058848397E-3</v>
      </c>
      <c r="Q647">
        <v>3.9063089404687001E-3</v>
      </c>
      <c r="R647">
        <v>3.90624902071128E-3</v>
      </c>
      <c r="S647">
        <v>3.9062948019754603E-3</v>
      </c>
      <c r="T647">
        <v>3.9062883676424399E-3</v>
      </c>
      <c r="U647">
        <v>3.9057724038665202E-3</v>
      </c>
      <c r="V647">
        <v>3.90577240672229E-3</v>
      </c>
      <c r="W647">
        <v>3.9057724063497699E-3</v>
      </c>
      <c r="X647">
        <v>3.9057724063896798E-3</v>
      </c>
      <c r="Y647">
        <v>3.9057724068237501E-3</v>
      </c>
      <c r="Z647">
        <v>3.9057724049530299E-3</v>
      </c>
      <c r="AA647">
        <v>3.9057724043347502E-3</v>
      </c>
      <c r="AB647">
        <v>3.9057724058818698E-3</v>
      </c>
      <c r="AC647">
        <v>3.90577240439543E-3</v>
      </c>
      <c r="AD647">
        <v>3.9057724075374301E-3</v>
      </c>
      <c r="AE647">
        <v>3.9057724055896999E-3</v>
      </c>
      <c r="AF647">
        <v>3.9057724075946898E-3</v>
      </c>
      <c r="AG647">
        <v>3.9057724057589699E-3</v>
      </c>
      <c r="AH647">
        <v>3.90577240419705E-3</v>
      </c>
      <c r="AI647">
        <v>3.9057724059801901E-3</v>
      </c>
      <c r="AJ647">
        <v>3.90577240506135E-3</v>
      </c>
      <c r="AK647">
        <v>3.9057724064854699E-3</v>
      </c>
      <c r="AL647">
        <v>3.9057724059504001E-3</v>
      </c>
      <c r="AM647">
        <v>3.9057724043106202E-3</v>
      </c>
      <c r="AN647">
        <v>3.9057724064924999E-3</v>
      </c>
      <c r="AO647">
        <v>3.90577240677825E-3</v>
      </c>
      <c r="AP647">
        <v>3.90577240467576E-3</v>
      </c>
      <c r="AQ647">
        <v>3.9057724069851102E-3</v>
      </c>
      <c r="AR647">
        <v>3.9057724056295999E-3</v>
      </c>
      <c r="AS647">
        <v>3.9057724064293598E-3</v>
      </c>
      <c r="AT647">
        <v>3.90577240561962E-3</v>
      </c>
      <c r="AU647">
        <v>3.9057724045926398E-3</v>
      </c>
      <c r="AV647">
        <v>3.9057724060385501E-3</v>
      </c>
    </row>
    <row r="648" spans="1:48" x14ac:dyDescent="0.25">
      <c r="A648" s="34" t="s">
        <v>1370</v>
      </c>
      <c r="B648">
        <v>9.0198436560432905E-3</v>
      </c>
      <c r="C648">
        <v>9.0198436560432905E-3</v>
      </c>
      <c r="D648">
        <v>9.0543536580486306E-3</v>
      </c>
      <c r="E648">
        <v>9.1904532507715592E-3</v>
      </c>
      <c r="F648">
        <v>9.7689498292025893E-3</v>
      </c>
      <c r="G648">
        <v>1.0298649534405501E-2</v>
      </c>
      <c r="H648">
        <v>1.0641079629330899E-2</v>
      </c>
      <c r="I648">
        <v>9.6777572646953702E-3</v>
      </c>
      <c r="J648">
        <v>1.01702770488302E-2</v>
      </c>
      <c r="K648">
        <v>1.0203450502171099E-2</v>
      </c>
      <c r="L648">
        <v>1.01328275194052E-2</v>
      </c>
      <c r="M648">
        <v>1.0521817187338399E-2</v>
      </c>
      <c r="N648">
        <v>1.03733771549143E-2</v>
      </c>
      <c r="O648">
        <v>1.01563667602136E-2</v>
      </c>
      <c r="P648">
        <v>9.8960697244950598E-3</v>
      </c>
      <c r="Q648">
        <v>9.8495236795256395E-3</v>
      </c>
      <c r="R648">
        <v>9.8494491024126007E-3</v>
      </c>
      <c r="S648">
        <v>9.8497124331446799E-3</v>
      </c>
      <c r="T648">
        <v>9.8497927602367898E-3</v>
      </c>
      <c r="U648">
        <v>9.8501254153503196E-3</v>
      </c>
      <c r="V648">
        <v>1.0011634553826299E-2</v>
      </c>
      <c r="W648">
        <v>1.0175791901233701E-2</v>
      </c>
      <c r="X648">
        <v>1.0342640882038401E-2</v>
      </c>
      <c r="Y648">
        <v>1.0512225625481699E-2</v>
      </c>
      <c r="Z648">
        <v>1.06845909960509E-2</v>
      </c>
      <c r="AA648">
        <v>1.08597825777847E-2</v>
      </c>
      <c r="AB648">
        <v>1.1037846730105501E-2</v>
      </c>
      <c r="AC648">
        <v>1.1040715513134E-2</v>
      </c>
      <c r="AD648">
        <v>1.1043585036676601E-2</v>
      </c>
      <c r="AE648">
        <v>1.1046455315413701E-2</v>
      </c>
      <c r="AF648">
        <v>1.10493263345768E-2</v>
      </c>
      <c r="AG648">
        <v>1.10521981036659E-2</v>
      </c>
      <c r="AH648">
        <v>1.10550706136411E-2</v>
      </c>
      <c r="AI648">
        <v>1.1057943869609701E-2</v>
      </c>
      <c r="AJ648">
        <v>1.1060817881507E-2</v>
      </c>
      <c r="AK648">
        <v>1.1063692640642201E-2</v>
      </c>
      <c r="AL648">
        <v>1.10665681401303E-2</v>
      </c>
      <c r="AM648">
        <v>1.10694443818906E-2</v>
      </c>
      <c r="AN648">
        <v>1.1072321379939999E-2</v>
      </c>
      <c r="AO648">
        <v>1.1075199123765599E-2</v>
      </c>
      <c r="AP648">
        <v>1.10780776131133E-2</v>
      </c>
      <c r="AQ648">
        <v>1.10809568580743E-2</v>
      </c>
      <c r="AR648">
        <v>1.10838368449017E-2</v>
      </c>
      <c r="AS648">
        <v>1.10867175758895E-2</v>
      </c>
      <c r="AT648">
        <v>1.10895990635778E-2</v>
      </c>
      <c r="AU648">
        <v>1.1092481300414601E-2</v>
      </c>
      <c r="AV648">
        <v>1.1095364282577E-2</v>
      </c>
    </row>
    <row r="649" spans="1:48" x14ac:dyDescent="0.25">
      <c r="A649" s="34" t="s">
        <v>1371</v>
      </c>
      <c r="B649">
        <v>5.40237500637072E-3</v>
      </c>
      <c r="C649">
        <v>5.40237500637072E-3</v>
      </c>
      <c r="D649">
        <v>5.4081101940859798E-3</v>
      </c>
      <c r="E649">
        <v>5.4916069753723198E-3</v>
      </c>
      <c r="F649">
        <v>5.8336408403188399E-3</v>
      </c>
      <c r="G649">
        <v>6.1572505073674002E-3</v>
      </c>
      <c r="H649">
        <v>6.3542909711708402E-3</v>
      </c>
      <c r="I649">
        <v>5.7523546931795696E-3</v>
      </c>
      <c r="J649">
        <v>6.08083389643889E-3</v>
      </c>
      <c r="K649">
        <v>6.1146454483140501E-3</v>
      </c>
      <c r="L649">
        <v>6.0782272678625102E-3</v>
      </c>
      <c r="M649">
        <v>6.3362381110896003E-3</v>
      </c>
      <c r="N649">
        <v>6.2381077231805403E-3</v>
      </c>
      <c r="O649">
        <v>6.1048250208204603E-3</v>
      </c>
      <c r="P649">
        <v>5.9587028787939896E-3</v>
      </c>
      <c r="Q649">
        <v>5.91849335677539E-3</v>
      </c>
      <c r="R649">
        <v>5.9184561493451698E-3</v>
      </c>
      <c r="S649">
        <v>5.9185997550192E-3</v>
      </c>
      <c r="T649">
        <v>5.9185975290732403E-3</v>
      </c>
      <c r="U649">
        <v>5.9187647690480301E-3</v>
      </c>
      <c r="V649">
        <v>5.9240517192286797E-3</v>
      </c>
      <c r="W649">
        <v>5.9293433967252101E-3</v>
      </c>
      <c r="X649">
        <v>5.9346397969929398E-3</v>
      </c>
      <c r="Y649">
        <v>5.93994093015833E-3</v>
      </c>
      <c r="Z649">
        <v>5.9452467969734399E-3</v>
      </c>
      <c r="AA649">
        <v>5.9505574040452603E-3</v>
      </c>
      <c r="AB649">
        <v>5.9558727528296398E-3</v>
      </c>
      <c r="AC649">
        <v>5.9573722061076204E-3</v>
      </c>
      <c r="AD649">
        <v>5.9588720333793302E-3</v>
      </c>
      <c r="AE649">
        <v>5.9603722391235502E-3</v>
      </c>
      <c r="AF649">
        <v>5.9618728245902303E-3</v>
      </c>
      <c r="AG649">
        <v>5.9633737847692202E-3</v>
      </c>
      <c r="AH649">
        <v>5.9648751233577204E-3</v>
      </c>
      <c r="AI649">
        <v>5.9663768461551301E-3</v>
      </c>
      <c r="AJ649">
        <v>5.9678789396536997E-3</v>
      </c>
      <c r="AK649">
        <v>5.9693814125411498E-3</v>
      </c>
      <c r="AL649">
        <v>5.9708842639325599E-3</v>
      </c>
      <c r="AM649">
        <v>5.9723874970743201E-3</v>
      </c>
      <c r="AN649">
        <v>5.9738911047807703E-3</v>
      </c>
      <c r="AO649">
        <v>5.9753950915236798E-3</v>
      </c>
      <c r="AP649">
        <v>5.9768994578536698E-3</v>
      </c>
      <c r="AQ649">
        <v>5.9784042054246899E-3</v>
      </c>
      <c r="AR649">
        <v>5.9799093254597896E-3</v>
      </c>
      <c r="AS649">
        <v>5.9814148264234904E-3</v>
      </c>
      <c r="AT649">
        <v>5.9829207105281399E-3</v>
      </c>
      <c r="AU649">
        <v>5.9844269716810101E-3</v>
      </c>
      <c r="AV649">
        <v>5.9859336096832003E-3</v>
      </c>
    </row>
    <row r="650" spans="1:48" x14ac:dyDescent="0.25">
      <c r="A650" s="34" t="s">
        <v>1372</v>
      </c>
      <c r="B650">
        <v>3.7339011217282898E-2</v>
      </c>
      <c r="C650">
        <v>3.7339011217282898E-2</v>
      </c>
      <c r="D650">
        <v>3.7438328652201397E-2</v>
      </c>
      <c r="E650">
        <v>3.7895763222420803E-2</v>
      </c>
      <c r="F650">
        <v>3.9011506410302203E-2</v>
      </c>
      <c r="G650">
        <v>3.93445324877435E-2</v>
      </c>
      <c r="H650">
        <v>3.9571724670328497E-2</v>
      </c>
      <c r="I650">
        <v>4.1301936048371402E-2</v>
      </c>
      <c r="J650">
        <v>4.23169080351277E-2</v>
      </c>
      <c r="K650">
        <v>4.0826000265982501E-2</v>
      </c>
      <c r="L650">
        <v>4.1315538561059101E-2</v>
      </c>
      <c r="M650">
        <v>4.18767975399192E-2</v>
      </c>
      <c r="N650">
        <v>4.3098730295510902E-2</v>
      </c>
      <c r="O650">
        <v>4.3969163284736698E-2</v>
      </c>
      <c r="P650">
        <v>4.3381949726171598E-2</v>
      </c>
      <c r="Q650">
        <v>4.4090935776991302E-2</v>
      </c>
      <c r="R650">
        <v>4.4090386921350401E-2</v>
      </c>
      <c r="S650">
        <v>4.4090931376115798E-2</v>
      </c>
      <c r="T650">
        <v>4.4091105927031603E-2</v>
      </c>
      <c r="U650">
        <v>4.4091927649409501E-2</v>
      </c>
      <c r="V650">
        <v>4.4845798407482103E-2</v>
      </c>
      <c r="W650">
        <v>4.5612558593251001E-2</v>
      </c>
      <c r="X650">
        <v>4.6392428625776298E-2</v>
      </c>
      <c r="Y650">
        <v>4.71856326750828E-2</v>
      </c>
      <c r="Z650">
        <v>4.7992398699714001E-2</v>
      </c>
      <c r="AA650">
        <v>4.8812958554640601E-2</v>
      </c>
      <c r="AB650">
        <v>4.9647548087877198E-2</v>
      </c>
      <c r="AC650">
        <v>4.9665818000146203E-2</v>
      </c>
      <c r="AD650">
        <v>4.9684094642383901E-2</v>
      </c>
      <c r="AE650">
        <v>4.9702378008051502E-2</v>
      </c>
      <c r="AF650">
        <v>4.9720668127012403E-2</v>
      </c>
      <c r="AG650">
        <v>4.9738964957125202E-2</v>
      </c>
      <c r="AH650">
        <v>4.9757268513038702E-2</v>
      </c>
      <c r="AI650">
        <v>4.9775578786000203E-2</v>
      </c>
      <c r="AJ650">
        <v>4.9793895826577901E-2</v>
      </c>
      <c r="AK650">
        <v>4.9812219606064301E-2</v>
      </c>
      <c r="AL650">
        <v>4.9830550128493203E-2</v>
      </c>
      <c r="AM650">
        <v>4.9848887378355203E-2</v>
      </c>
      <c r="AN650">
        <v>4.9867231387111001E-2</v>
      </c>
      <c r="AO650">
        <v>4.9885582150720302E-2</v>
      </c>
      <c r="AP650">
        <v>4.9903939657632901E-2</v>
      </c>
      <c r="AQ650">
        <v>4.99223039286711E-2</v>
      </c>
      <c r="AR650">
        <v>4.9940674955724101E-2</v>
      </c>
      <c r="AS650">
        <v>4.9959052762270403E-2</v>
      </c>
      <c r="AT650">
        <v>4.99774373160429E-2</v>
      </c>
      <c r="AU650">
        <v>4.9995828628345403E-2</v>
      </c>
      <c r="AV650">
        <v>5.0014226693635602E-2</v>
      </c>
    </row>
    <row r="651" spans="1:48" x14ac:dyDescent="0.25">
      <c r="A651" s="34" t="s">
        <v>1373</v>
      </c>
      <c r="B651">
        <v>1.8075313807531301E-2</v>
      </c>
      <c r="C651">
        <v>1.8075313807531301E-2</v>
      </c>
      <c r="D651">
        <v>1.80793224123873E-2</v>
      </c>
      <c r="E651">
        <v>1.8409722589665799E-2</v>
      </c>
      <c r="F651">
        <v>1.8164405138191501E-2</v>
      </c>
      <c r="G651">
        <v>1.7734477260240598E-2</v>
      </c>
      <c r="H651">
        <v>1.8138458920947301E-2</v>
      </c>
      <c r="I651">
        <v>1.8172484200627601E-2</v>
      </c>
      <c r="J651">
        <v>1.8134253571198598E-2</v>
      </c>
      <c r="K651">
        <v>1.7536817246414899E-2</v>
      </c>
      <c r="L651">
        <v>1.7638820402129399E-2</v>
      </c>
      <c r="M651">
        <v>1.76402158338263E-2</v>
      </c>
      <c r="N651">
        <v>1.7630992453217701E-2</v>
      </c>
      <c r="O651">
        <v>1.76051902324625E-2</v>
      </c>
      <c r="P651">
        <v>1.72707267937494E-2</v>
      </c>
      <c r="Q651">
        <v>1.69338636570723E-2</v>
      </c>
      <c r="R651">
        <v>1.6933507023746901E-2</v>
      </c>
      <c r="S651">
        <v>1.6934289146887702E-2</v>
      </c>
      <c r="T651">
        <v>1.69345842422308E-2</v>
      </c>
      <c r="U651">
        <v>1.6935537017623001E-2</v>
      </c>
      <c r="V651">
        <v>1.6948330731348001E-2</v>
      </c>
      <c r="W651">
        <v>1.6961134092136398E-2</v>
      </c>
      <c r="X651">
        <v>1.6973947134948299E-2</v>
      </c>
      <c r="Y651">
        <v>1.6986769846773001E-2</v>
      </c>
      <c r="Z651">
        <v>1.6999602259289998E-2</v>
      </c>
      <c r="AA651">
        <v>1.7012444364765501E-2</v>
      </c>
      <c r="AB651">
        <v>1.70252961660344E-2</v>
      </c>
      <c r="AC651">
        <v>1.70329289379124E-2</v>
      </c>
      <c r="AD651">
        <v>1.7040565141123801E-2</v>
      </c>
      <c r="AE651">
        <v>1.70482047628609E-2</v>
      </c>
      <c r="AF651">
        <v>1.7055847811039498E-2</v>
      </c>
      <c r="AG651">
        <v>1.7063494281799301E-2</v>
      </c>
      <c r="AH651">
        <v>1.7071144189511799E-2</v>
      </c>
      <c r="AI651">
        <v>1.70787975193166E-2</v>
      </c>
      <c r="AJ651">
        <v>1.7086454284170799E-2</v>
      </c>
      <c r="AK651">
        <v>1.70941144794538E-2</v>
      </c>
      <c r="AL651">
        <v>1.7101778116777499E-2</v>
      </c>
      <c r="AM651">
        <v>1.7109445177868599E-2</v>
      </c>
      <c r="AN651">
        <v>1.7117115685066998E-2</v>
      </c>
      <c r="AO651">
        <v>1.7124789622988201E-2</v>
      </c>
      <c r="AP651">
        <v>1.71324670060773E-2</v>
      </c>
      <c r="AQ651">
        <v>1.7140147837984301E-2</v>
      </c>
      <c r="AR651">
        <v>1.71478320998927E-2</v>
      </c>
      <c r="AS651">
        <v>1.7155519812629201E-2</v>
      </c>
      <c r="AT651">
        <v>1.7163210976946099E-2</v>
      </c>
      <c r="AU651">
        <v>1.7170905597303401E-2</v>
      </c>
      <c r="AV651">
        <v>1.7178603648159398E-2</v>
      </c>
    </row>
    <row r="652" spans="1:48" x14ac:dyDescent="0.25">
      <c r="A652" s="34" t="s">
        <v>1374</v>
      </c>
      <c r="B652">
        <v>0.18957366340037801</v>
      </c>
      <c r="C652">
        <v>0.18957366340037801</v>
      </c>
      <c r="D652">
        <v>0.189574412230712</v>
      </c>
      <c r="E652">
        <v>0.19269353804075401</v>
      </c>
      <c r="F652">
        <v>0.189838522543371</v>
      </c>
      <c r="G652">
        <v>0.18388924495002701</v>
      </c>
      <c r="H652">
        <v>0.18777005307893299</v>
      </c>
      <c r="I652">
        <v>0.18735766263327999</v>
      </c>
      <c r="J652">
        <v>0.184773143795009</v>
      </c>
      <c r="K652">
        <v>0.17760241566104101</v>
      </c>
      <c r="L652">
        <v>0.177127638027303</v>
      </c>
      <c r="M652">
        <v>0.17564863074289799</v>
      </c>
      <c r="N652">
        <v>0.17534330527963601</v>
      </c>
      <c r="O652">
        <v>0.173468840288624</v>
      </c>
      <c r="P652">
        <v>0.168676211731386</v>
      </c>
      <c r="Q652">
        <v>0.16282759337633801</v>
      </c>
      <c r="R652">
        <v>0.162826687262563</v>
      </c>
      <c r="S652">
        <v>0.16282700119224999</v>
      </c>
      <c r="T652">
        <v>0.162827071171739</v>
      </c>
      <c r="U652">
        <v>0.16282901889597201</v>
      </c>
      <c r="V652">
        <v>0.16282901889697399</v>
      </c>
      <c r="W652">
        <v>0.16282901889364601</v>
      </c>
      <c r="X652">
        <v>0.162829018878967</v>
      </c>
      <c r="Y652">
        <v>0.162829018867895</v>
      </c>
      <c r="Z652">
        <v>0.16282901886578899</v>
      </c>
      <c r="AA652">
        <v>0.162829018887753</v>
      </c>
      <c r="AB652">
        <v>0.16282901889294099</v>
      </c>
      <c r="AC652">
        <v>0.16282901889551299</v>
      </c>
      <c r="AD652">
        <v>0.16282901889131199</v>
      </c>
      <c r="AE652">
        <v>0.16282901889085599</v>
      </c>
      <c r="AF652">
        <v>0.162829018916366</v>
      </c>
      <c r="AG652">
        <v>0.16282901885532999</v>
      </c>
      <c r="AH652">
        <v>0.16282901890352999</v>
      </c>
      <c r="AI652">
        <v>0.16282901888123799</v>
      </c>
      <c r="AJ652">
        <v>0.162829018876885</v>
      </c>
      <c r="AK652">
        <v>0.162829018894354</v>
      </c>
      <c r="AL652">
        <v>0.162829018876441</v>
      </c>
      <c r="AM652">
        <v>0.16282901890967499</v>
      </c>
      <c r="AN652">
        <v>0.16282901889659299</v>
      </c>
      <c r="AO652">
        <v>0.162829018898208</v>
      </c>
      <c r="AP652">
        <v>0.16282901889836601</v>
      </c>
      <c r="AQ652">
        <v>0.16282901887224499</v>
      </c>
      <c r="AR652">
        <v>0.162829018890979</v>
      </c>
      <c r="AS652">
        <v>0.162829018890812</v>
      </c>
      <c r="AT652">
        <v>0.16282901890065801</v>
      </c>
      <c r="AU652">
        <v>0.16282901887460699</v>
      </c>
      <c r="AV652">
        <v>0.16282901889843701</v>
      </c>
    </row>
    <row r="653" spans="1:48" x14ac:dyDescent="0.25">
      <c r="A653" s="34" t="s">
        <v>1375</v>
      </c>
      <c r="B653">
        <v>0.33283006873534898</v>
      </c>
      <c r="C653">
        <v>0.33283006873534898</v>
      </c>
      <c r="D653">
        <v>0.33379923436847703</v>
      </c>
      <c r="E653">
        <v>0.32985362989134598</v>
      </c>
      <c r="F653">
        <v>0.334902413138355</v>
      </c>
      <c r="G653">
        <v>0.35346482802266199</v>
      </c>
      <c r="H653">
        <v>0.355224075897838</v>
      </c>
      <c r="I653">
        <v>0.34766850071246003</v>
      </c>
      <c r="J653">
        <v>0.35430387555998399</v>
      </c>
      <c r="K653">
        <v>0.35919220177192102</v>
      </c>
      <c r="L653">
        <v>0.36835271320016499</v>
      </c>
      <c r="M653">
        <v>0.36582769196722797</v>
      </c>
      <c r="N653">
        <v>0.37205886280170503</v>
      </c>
      <c r="O653">
        <v>0.36879981422075597</v>
      </c>
      <c r="P653">
        <v>0.36255198894011398</v>
      </c>
      <c r="Q653">
        <v>0.36939777299884202</v>
      </c>
      <c r="R653">
        <v>0.36939677391914999</v>
      </c>
      <c r="S653">
        <v>0.36940072644293098</v>
      </c>
      <c r="T653">
        <v>0.369401036861153</v>
      </c>
      <c r="U653">
        <v>0.36940644345986001</v>
      </c>
      <c r="V653">
        <v>0.368492751265945</v>
      </c>
      <c r="W653">
        <v>0.36758131888469803</v>
      </c>
      <c r="X653">
        <v>0.36667214073724202</v>
      </c>
      <c r="Y653">
        <v>0.36576521152249297</v>
      </c>
      <c r="Z653">
        <v>0.36486052550523601</v>
      </c>
      <c r="AA653">
        <v>0.36395807714738199</v>
      </c>
      <c r="AB653">
        <v>0.36305786073152801</v>
      </c>
      <c r="AC653">
        <v>0.36222446339679298</v>
      </c>
      <c r="AD653">
        <v>0.36139297966544298</v>
      </c>
      <c r="AE653">
        <v>0.36056340386730001</v>
      </c>
      <c r="AF653">
        <v>0.35973573281409998</v>
      </c>
      <c r="AG653">
        <v>0.35890996158035698</v>
      </c>
      <c r="AH653">
        <v>0.35808608601063102</v>
      </c>
      <c r="AI653">
        <v>0.357264101437264</v>
      </c>
      <c r="AJ653">
        <v>0.35644400374244301</v>
      </c>
      <c r="AK653">
        <v>0.35562578863929101</v>
      </c>
      <c r="AL653">
        <v>0.35480945174725398</v>
      </c>
      <c r="AM653">
        <v>0.353994988685852</v>
      </c>
      <c r="AN653">
        <v>0.35318239529918599</v>
      </c>
      <c r="AO653">
        <v>0.35237166715708501</v>
      </c>
      <c r="AP653">
        <v>0.35156280008866803</v>
      </c>
      <c r="AQ653">
        <v>0.35075578983148598</v>
      </c>
      <c r="AR653">
        <v>0.34995063170443602</v>
      </c>
      <c r="AS653">
        <v>0.34914732209257099</v>
      </c>
      <c r="AT653">
        <v>0.34834585658574402</v>
      </c>
      <c r="AU653">
        <v>0.34754623047996602</v>
      </c>
      <c r="AV653">
        <v>0.34674844038024699</v>
      </c>
    </row>
    <row r="654" spans="1:48" x14ac:dyDescent="0.25">
      <c r="A654" s="34" t="s">
        <v>1376</v>
      </c>
      <c r="B654">
        <v>1.94246982972392E-3</v>
      </c>
      <c r="C654">
        <v>1.94246982972392E-3</v>
      </c>
      <c r="D654">
        <v>1.94192531213282E-3</v>
      </c>
      <c r="E654">
        <v>1.9921510961262499E-3</v>
      </c>
      <c r="F654">
        <v>2.1327777356723401E-3</v>
      </c>
      <c r="G654">
        <v>2.3911825151798501E-3</v>
      </c>
      <c r="H654">
        <v>2.3137609351623202E-3</v>
      </c>
      <c r="I654">
        <v>2.2924839340228401E-3</v>
      </c>
      <c r="J654">
        <v>2.37379791791605E-3</v>
      </c>
      <c r="K654">
        <v>2.3111711605548701E-3</v>
      </c>
      <c r="L654">
        <v>2.31286509669381E-3</v>
      </c>
      <c r="M654">
        <v>2.3514824647261098E-3</v>
      </c>
      <c r="N654">
        <v>2.4657590133100602E-3</v>
      </c>
      <c r="O654">
        <v>2.4005260168700601E-3</v>
      </c>
      <c r="P654">
        <v>2.3551048958070698E-3</v>
      </c>
      <c r="Q654">
        <v>2.42533187253591E-3</v>
      </c>
      <c r="R654">
        <v>2.4253105120422402E-3</v>
      </c>
      <c r="S654">
        <v>2.42533417698838E-3</v>
      </c>
      <c r="T654">
        <v>2.4253348795045702E-3</v>
      </c>
      <c r="U654">
        <v>2.4253534014111199E-3</v>
      </c>
      <c r="V654">
        <v>2.4230661497428399E-3</v>
      </c>
      <c r="W654">
        <v>2.42078105565759E-3</v>
      </c>
      <c r="X654">
        <v>2.4184981164489601E-3</v>
      </c>
      <c r="Y654">
        <v>2.4162173303293099E-3</v>
      </c>
      <c r="Z654">
        <v>2.4139386941070999E-3</v>
      </c>
      <c r="AA654">
        <v>2.4116622072250702E-3</v>
      </c>
      <c r="AB654">
        <v>2.4093878681726E-3</v>
      </c>
      <c r="AC654">
        <v>2.4092136016955401E-3</v>
      </c>
      <c r="AD654">
        <v>2.4090393488863898E-3</v>
      </c>
      <c r="AE654">
        <v>2.4088651082659202E-3</v>
      </c>
      <c r="AF654">
        <v>2.4086908803689498E-3</v>
      </c>
      <c r="AG654">
        <v>2.4085166643525099E-3</v>
      </c>
      <c r="AH654">
        <v>2.4083424618657001E-3</v>
      </c>
      <c r="AI654">
        <v>2.4081682707326798E-3</v>
      </c>
      <c r="AJ654">
        <v>2.4079940934136701E-3</v>
      </c>
      <c r="AK654">
        <v>2.4078199284856901E-3</v>
      </c>
      <c r="AL654">
        <v>2.40764577554333E-3</v>
      </c>
      <c r="AM654">
        <v>2.4074716354334602E-3</v>
      </c>
      <c r="AN654">
        <v>2.4072975089255099E-3</v>
      </c>
      <c r="AO654">
        <v>2.4071233935922601E-3</v>
      </c>
      <c r="AP654">
        <v>2.4069492917016501E-3</v>
      </c>
      <c r="AQ654">
        <v>2.40677520164057E-3</v>
      </c>
      <c r="AR654">
        <v>2.4066011250155599E-3</v>
      </c>
      <c r="AS654">
        <v>2.40642706087483E-3</v>
      </c>
      <c r="AT654">
        <v>2.4062530087062199E-3</v>
      </c>
      <c r="AU654">
        <v>2.4060789693071899E-3</v>
      </c>
      <c r="AV654">
        <v>2.4059049429263498E-3</v>
      </c>
    </row>
    <row r="655" spans="1:48" x14ac:dyDescent="0.25">
      <c r="A655" s="34" t="s">
        <v>1377</v>
      </c>
      <c r="B655">
        <v>3.4764470710933401E-3</v>
      </c>
      <c r="C655">
        <v>3.4764470710933401E-3</v>
      </c>
      <c r="D655">
        <v>3.4772291393954202E-3</v>
      </c>
      <c r="E655">
        <v>3.59381141204494E-3</v>
      </c>
      <c r="F655">
        <v>3.7973003169626098E-3</v>
      </c>
      <c r="G655">
        <v>4.1209258988252496E-3</v>
      </c>
      <c r="H655">
        <v>4.0550968421119802E-3</v>
      </c>
      <c r="I655">
        <v>4.09357479910963E-3</v>
      </c>
      <c r="J655">
        <v>4.18919760296E-3</v>
      </c>
      <c r="K655">
        <v>4.1452684953367496E-3</v>
      </c>
      <c r="L655">
        <v>4.1193371289257198E-3</v>
      </c>
      <c r="M655">
        <v>4.2376713746978302E-3</v>
      </c>
      <c r="N655">
        <v>4.4150117521528096E-3</v>
      </c>
      <c r="O655">
        <v>4.2991376661217096E-3</v>
      </c>
      <c r="P655">
        <v>4.26536140236735E-3</v>
      </c>
      <c r="Q655">
        <v>4.3703782662368202E-3</v>
      </c>
      <c r="R655">
        <v>4.37035490479281E-3</v>
      </c>
      <c r="S655">
        <v>4.3704180603447596E-3</v>
      </c>
      <c r="T655">
        <v>4.3704152470946103E-3</v>
      </c>
      <c r="U655">
        <v>4.37044015240184E-3</v>
      </c>
      <c r="V655">
        <v>4.2306700558075198E-3</v>
      </c>
      <c r="W655">
        <v>4.0953699164861896E-3</v>
      </c>
      <c r="X655">
        <v>3.9643967848118399E-3</v>
      </c>
      <c r="Y655">
        <v>3.8376122750241499E-3</v>
      </c>
      <c r="Z655">
        <v>3.7148824316010302E-3</v>
      </c>
      <c r="AA655">
        <v>3.5960775863749599E-3</v>
      </c>
      <c r="AB655">
        <v>3.48107221248178E-3</v>
      </c>
      <c r="AC655">
        <v>3.4848076401038501E-3</v>
      </c>
      <c r="AD655">
        <v>3.4885470747724901E-3</v>
      </c>
      <c r="AE655">
        <v>3.4922905217212399E-3</v>
      </c>
      <c r="AF655">
        <v>3.4960379864873502E-3</v>
      </c>
      <c r="AG655">
        <v>3.4997894721802299E-3</v>
      </c>
      <c r="AH655">
        <v>3.50354498414713E-3</v>
      </c>
      <c r="AI655">
        <v>3.5073045239878099E-3</v>
      </c>
      <c r="AJ655">
        <v>3.5110681003750698E-3</v>
      </c>
      <c r="AK655">
        <v>3.5148357139606402E-3</v>
      </c>
      <c r="AL655">
        <v>3.51860737006223E-3</v>
      </c>
      <c r="AM655">
        <v>3.5223830743674198E-3</v>
      </c>
      <c r="AN655">
        <v>3.5261628312641502E-3</v>
      </c>
      <c r="AO655">
        <v>3.5299466422270701E-3</v>
      </c>
      <c r="AP655">
        <v>3.5337345153685302E-3</v>
      </c>
      <c r="AQ655">
        <v>3.5375264501831499E-3</v>
      </c>
      <c r="AR655">
        <v>3.54132245657227E-3</v>
      </c>
      <c r="AS655">
        <v>3.5451225365005501E-3</v>
      </c>
      <c r="AT655">
        <v>3.5489266933305102E-3</v>
      </c>
      <c r="AU655">
        <v>3.5527349304145801E-3</v>
      </c>
      <c r="AV655">
        <v>3.5565472560044899E-3</v>
      </c>
    </row>
    <row r="656" spans="1:48" x14ac:dyDescent="0.25">
      <c r="A656" s="34" t="s">
        <v>1378</v>
      </c>
      <c r="B656">
        <v>2.04559607205093E-2</v>
      </c>
      <c r="C656">
        <v>2.04559607205093E-2</v>
      </c>
      <c r="D656">
        <v>2.0558246302056798E-2</v>
      </c>
      <c r="E656">
        <v>2.0476945919536998E-2</v>
      </c>
      <c r="F656">
        <v>2.0649975404005198E-2</v>
      </c>
      <c r="G656">
        <v>2.0540773077848198E-2</v>
      </c>
      <c r="H656">
        <v>2.1332902754696601E-2</v>
      </c>
      <c r="I656">
        <v>2.13164293420409E-2</v>
      </c>
      <c r="J656">
        <v>2.1109555010875299E-2</v>
      </c>
      <c r="K656">
        <v>2.0632958162010901E-2</v>
      </c>
      <c r="L656">
        <v>2.0507151847636899E-2</v>
      </c>
      <c r="M656">
        <v>2.06911115209438E-2</v>
      </c>
      <c r="N656">
        <v>2.0866281379768401E-2</v>
      </c>
      <c r="O656">
        <v>2.0786947197483301E-2</v>
      </c>
      <c r="P656">
        <v>2.0244621567811E-2</v>
      </c>
      <c r="Q656">
        <v>1.9813869550952899E-2</v>
      </c>
      <c r="R656">
        <v>1.9813818431340901E-2</v>
      </c>
      <c r="S656">
        <v>1.9814466868676401E-2</v>
      </c>
      <c r="T656">
        <v>1.98144349722142E-2</v>
      </c>
      <c r="U656">
        <v>1.9814774290452E-2</v>
      </c>
      <c r="V656">
        <v>1.9816754246569399E-2</v>
      </c>
      <c r="W656">
        <v>1.9818734413180401E-2</v>
      </c>
      <c r="X656">
        <v>1.9820714789435399E-2</v>
      </c>
      <c r="Y656">
        <v>1.9822695344660801E-2</v>
      </c>
      <c r="Z656">
        <v>1.9824676120206799E-2</v>
      </c>
      <c r="AA656">
        <v>1.9826657076546499E-2</v>
      </c>
      <c r="AB656">
        <v>1.9828638227007801E-2</v>
      </c>
      <c r="AC656">
        <v>1.9828564009364901E-2</v>
      </c>
      <c r="AD656">
        <v>1.9828489797740802E-2</v>
      </c>
      <c r="AE656">
        <v>1.98284155755079E-2</v>
      </c>
      <c r="AF656">
        <v>1.9828341371068502E-2</v>
      </c>
      <c r="AG656">
        <v>1.98282671523759E-2</v>
      </c>
      <c r="AH656">
        <v>1.9828192945295899E-2</v>
      </c>
      <c r="AI656">
        <v>1.98281187376417E-2</v>
      </c>
      <c r="AJ656">
        <v>1.9828044517258701E-2</v>
      </c>
      <c r="AK656">
        <v>1.9827970306136599E-2</v>
      </c>
      <c r="AL656">
        <v>1.9827896089971299E-2</v>
      </c>
      <c r="AM656">
        <v>1.9827821883358999E-2</v>
      </c>
      <c r="AN656">
        <v>1.9827747667025601E-2</v>
      </c>
      <c r="AO656">
        <v>1.9827673450104201E-2</v>
      </c>
      <c r="AP656">
        <v>1.9827599238815601E-2</v>
      </c>
      <c r="AQ656">
        <v>1.9827525025208299E-2</v>
      </c>
      <c r="AR656">
        <v>1.9827450818698401E-2</v>
      </c>
      <c r="AS656">
        <v>1.98273766057185E-2</v>
      </c>
      <c r="AT656">
        <v>1.9827302408626901E-2</v>
      </c>
      <c r="AU656">
        <v>1.9827228192884499E-2</v>
      </c>
      <c r="AV656">
        <v>1.9827153987358001E-2</v>
      </c>
    </row>
    <row r="657" spans="1:48" x14ac:dyDescent="0.25">
      <c r="A657" s="34" t="s">
        <v>1379</v>
      </c>
      <c r="B657">
        <v>2.8424744395952301E-4</v>
      </c>
      <c r="C657">
        <v>2.8424744395952301E-4</v>
      </c>
      <c r="D657">
        <v>2.8421391483605198E-4</v>
      </c>
      <c r="E657">
        <v>2.7593907809225402E-4</v>
      </c>
      <c r="F657">
        <v>2.7435381775667701E-4</v>
      </c>
      <c r="G657">
        <v>2.7485730479245802E-4</v>
      </c>
      <c r="H657">
        <v>2.94368860839036E-4</v>
      </c>
      <c r="I657">
        <v>2.91537537351326E-4</v>
      </c>
      <c r="J657">
        <v>2.8937920985339002E-4</v>
      </c>
      <c r="K657">
        <v>2.7959646887806703E-4</v>
      </c>
      <c r="L657">
        <v>2.8534954031196201E-4</v>
      </c>
      <c r="M657">
        <v>2.9794247138816899E-4</v>
      </c>
      <c r="N657">
        <v>3.0125335422332902E-4</v>
      </c>
      <c r="O657">
        <v>2.9662866933907902E-4</v>
      </c>
      <c r="P657">
        <v>2.85002940169941E-4</v>
      </c>
      <c r="Q657">
        <v>2.7539723918770998E-4</v>
      </c>
      <c r="R657">
        <v>2.75406502266285E-4</v>
      </c>
      <c r="S657">
        <v>2.7541970300895899E-4</v>
      </c>
      <c r="T657">
        <v>2.7542362633572098E-4</v>
      </c>
      <c r="U657">
        <v>2.7543797168995502E-4</v>
      </c>
      <c r="V657">
        <v>2.7543797167545398E-4</v>
      </c>
      <c r="W657">
        <v>2.7543797163453201E-4</v>
      </c>
      <c r="X657">
        <v>2.7543797161736801E-4</v>
      </c>
      <c r="Y657">
        <v>2.7543797162984398E-4</v>
      </c>
      <c r="Z657">
        <v>2.75437971673501E-4</v>
      </c>
      <c r="AA657">
        <v>2.7543797162661398E-4</v>
      </c>
      <c r="AB657">
        <v>2.75437971669407E-4</v>
      </c>
      <c r="AC657">
        <v>2.7543797171827498E-4</v>
      </c>
      <c r="AD657">
        <v>2.7543797169379797E-4</v>
      </c>
      <c r="AE657">
        <v>2.7543797162846601E-4</v>
      </c>
      <c r="AF657">
        <v>2.7543797171237898E-4</v>
      </c>
      <c r="AG657">
        <v>2.7543797163272102E-4</v>
      </c>
      <c r="AH657">
        <v>2.7543797162726699E-4</v>
      </c>
      <c r="AI657">
        <v>2.7543797165948102E-4</v>
      </c>
      <c r="AJ657">
        <v>2.7543797167820303E-4</v>
      </c>
      <c r="AK657">
        <v>2.7543797166852999E-4</v>
      </c>
      <c r="AL657">
        <v>2.7543797166035202E-4</v>
      </c>
      <c r="AM657">
        <v>2.7543797172489501E-4</v>
      </c>
      <c r="AN657">
        <v>2.7543797167014502E-4</v>
      </c>
      <c r="AO657">
        <v>2.75437971636153E-4</v>
      </c>
      <c r="AP657">
        <v>2.7543797165574199E-4</v>
      </c>
      <c r="AQ657">
        <v>2.75437971643614E-4</v>
      </c>
      <c r="AR657">
        <v>2.75437971655867E-4</v>
      </c>
      <c r="AS657">
        <v>2.7543797170283301E-4</v>
      </c>
      <c r="AT657">
        <v>2.7543797161810402E-4</v>
      </c>
      <c r="AU657">
        <v>2.7543797169337101E-4</v>
      </c>
      <c r="AV657">
        <v>2.7543797164186301E-4</v>
      </c>
    </row>
    <row r="658" spans="1:48" x14ac:dyDescent="0.25">
      <c r="A658" s="34" t="s">
        <v>1380</v>
      </c>
      <c r="B658">
        <v>1.10721940973767E-4</v>
      </c>
      <c r="C658">
        <v>1.10721940973767E-4</v>
      </c>
      <c r="D658">
        <v>1.10513059432057E-4</v>
      </c>
      <c r="E658">
        <v>1.1081972340256001E-4</v>
      </c>
      <c r="F658">
        <v>1.12754986573114E-4</v>
      </c>
      <c r="G658">
        <v>1.09835836545095E-4</v>
      </c>
      <c r="H658">
        <v>1.13638007324456E-4</v>
      </c>
      <c r="I658">
        <v>1.14911920406613E-4</v>
      </c>
      <c r="J658">
        <v>1.1391296551434E-4</v>
      </c>
      <c r="K658">
        <v>1.08922682020784E-4</v>
      </c>
      <c r="L658">
        <v>1.08795277330273E-4</v>
      </c>
      <c r="M658">
        <v>1.10708137287948E-4</v>
      </c>
      <c r="N658">
        <v>1.11107514073801E-4</v>
      </c>
      <c r="O658">
        <v>1.0881751519464701E-4</v>
      </c>
      <c r="P658">
        <v>1.07590933445772E-4</v>
      </c>
      <c r="Q658">
        <v>1.04548405614881E-4</v>
      </c>
      <c r="R658">
        <v>1.04554514259059E-4</v>
      </c>
      <c r="S658">
        <v>1.0455449435187601E-4</v>
      </c>
      <c r="T658">
        <v>1.04553272184007E-4</v>
      </c>
      <c r="U658">
        <v>1.04550852118259E-4</v>
      </c>
      <c r="V658">
        <v>1.0455085206588599E-4</v>
      </c>
      <c r="W658">
        <v>1.04550852046369E-4</v>
      </c>
      <c r="X658">
        <v>1.0455085199326499E-4</v>
      </c>
      <c r="Y658">
        <v>1.04550852053034E-4</v>
      </c>
      <c r="Z658">
        <v>1.0455085201190099E-4</v>
      </c>
      <c r="AA658">
        <v>1.04550852066394E-4</v>
      </c>
      <c r="AB658">
        <v>1.04550852114742E-4</v>
      </c>
      <c r="AC658">
        <v>1.04550852020674E-4</v>
      </c>
      <c r="AD658">
        <v>1.0455085204444E-4</v>
      </c>
      <c r="AE658">
        <v>1.0455085206328499E-4</v>
      </c>
      <c r="AF658">
        <v>1.04550852023028E-4</v>
      </c>
      <c r="AG658">
        <v>1.0455085211718501E-4</v>
      </c>
      <c r="AH658">
        <v>1.0455085202086E-4</v>
      </c>
      <c r="AI658">
        <v>1.04550852118582E-4</v>
      </c>
      <c r="AJ658">
        <v>1.0455085209689601E-4</v>
      </c>
      <c r="AK658">
        <v>1.0455085200515999E-4</v>
      </c>
      <c r="AL658">
        <v>1.04550852070403E-4</v>
      </c>
      <c r="AM658">
        <v>1.04550852058237E-4</v>
      </c>
      <c r="AN658">
        <v>1.04550851995994E-4</v>
      </c>
      <c r="AO658">
        <v>1.04550852111944E-4</v>
      </c>
      <c r="AP658">
        <v>1.04550852064386E-4</v>
      </c>
      <c r="AQ658">
        <v>1.0455085204941799E-4</v>
      </c>
      <c r="AR658">
        <v>1.0455085207938699E-4</v>
      </c>
      <c r="AS658">
        <v>1.04550852005524E-4</v>
      </c>
      <c r="AT658">
        <v>1.04550852039271E-4</v>
      </c>
      <c r="AU658">
        <v>1.04550852047279E-4</v>
      </c>
      <c r="AV658">
        <v>1.0455085205303201E-4</v>
      </c>
    </row>
    <row r="659" spans="1:48" x14ac:dyDescent="0.25">
      <c r="A659" s="34" t="s">
        <v>1381</v>
      </c>
      <c r="B659">
        <v>1.74378051615903E-4</v>
      </c>
      <c r="C659">
        <v>1.74378051615903E-4</v>
      </c>
      <c r="D659">
        <v>1.7437788457640399E-4</v>
      </c>
      <c r="E659">
        <v>1.7532200729730799E-4</v>
      </c>
      <c r="F659">
        <v>1.8103132239976401E-4</v>
      </c>
      <c r="G659">
        <v>1.75220020643395E-4</v>
      </c>
      <c r="H659">
        <v>1.8230959743614799E-4</v>
      </c>
      <c r="I659">
        <v>1.8695441476192099E-4</v>
      </c>
      <c r="J659">
        <v>1.8680303581264599E-4</v>
      </c>
      <c r="K659">
        <v>1.79614107529749E-4</v>
      </c>
      <c r="L659">
        <v>1.8049815998960901E-4</v>
      </c>
      <c r="M659">
        <v>1.85113879819618E-4</v>
      </c>
      <c r="N659">
        <v>1.8606411996873799E-4</v>
      </c>
      <c r="O659">
        <v>1.8176954986565599E-4</v>
      </c>
      <c r="P659">
        <v>1.81559065548217E-4</v>
      </c>
      <c r="Q659">
        <v>1.7541214545206099E-4</v>
      </c>
      <c r="R659">
        <v>1.7542651257754799E-4</v>
      </c>
      <c r="S659">
        <v>1.7543693997100699E-4</v>
      </c>
      <c r="T659">
        <v>1.75448907630575E-4</v>
      </c>
      <c r="U659">
        <v>1.7545833560948099E-4</v>
      </c>
      <c r="V659">
        <v>1.7545885755377601E-4</v>
      </c>
      <c r="W659">
        <v>1.7545937942087299E-4</v>
      </c>
      <c r="X659">
        <v>1.7545990137345999E-4</v>
      </c>
      <c r="Y659">
        <v>1.7546042332106199E-4</v>
      </c>
      <c r="Z659">
        <v>1.75460945178338E-4</v>
      </c>
      <c r="AA659">
        <v>1.7546146710755201E-4</v>
      </c>
      <c r="AB659">
        <v>1.75461988996319E-4</v>
      </c>
      <c r="AC659">
        <v>1.75461792465564E-4</v>
      </c>
      <c r="AD659">
        <v>1.7546159605344699E-4</v>
      </c>
      <c r="AE659">
        <v>1.7546139947504299E-4</v>
      </c>
      <c r="AF659">
        <v>1.7546120298335101E-4</v>
      </c>
      <c r="AG659">
        <v>1.75461006523585E-4</v>
      </c>
      <c r="AH659">
        <v>1.7546081003294499E-4</v>
      </c>
      <c r="AI659">
        <v>1.7546061348689199E-4</v>
      </c>
      <c r="AJ659">
        <v>1.7546041703683099E-4</v>
      </c>
      <c r="AK659">
        <v>1.7546022056835999E-4</v>
      </c>
      <c r="AL659">
        <v>1.7546002406087301E-4</v>
      </c>
      <c r="AM659">
        <v>1.75459827474991E-4</v>
      </c>
      <c r="AN659">
        <v>1.75459631050044E-4</v>
      </c>
      <c r="AO659">
        <v>1.7545943448994599E-4</v>
      </c>
      <c r="AP659">
        <v>1.7545923801509899E-4</v>
      </c>
      <c r="AQ659">
        <v>1.75459041510782E-4</v>
      </c>
      <c r="AR659">
        <v>1.7545884505379501E-4</v>
      </c>
      <c r="AS659">
        <v>1.7545864853628899E-4</v>
      </c>
      <c r="AT659">
        <v>1.7545845201973699E-4</v>
      </c>
      <c r="AU659">
        <v>1.7545825554380099E-4</v>
      </c>
      <c r="AV659">
        <v>1.7545805905018301E-4</v>
      </c>
    </row>
    <row r="660" spans="1:48" x14ac:dyDescent="0.25">
      <c r="A660" s="34" t="s">
        <v>1382</v>
      </c>
      <c r="B660" s="15">
        <v>9.1787569677421807E-5</v>
      </c>
      <c r="C660" s="15">
        <v>9.1787569677421807E-5</v>
      </c>
      <c r="D660" s="15">
        <v>9.1251386037557902E-5</v>
      </c>
      <c r="E660" s="15">
        <v>9.1045694520672994E-5</v>
      </c>
      <c r="F660" s="15">
        <v>9.32463707855065E-5</v>
      </c>
      <c r="G660" s="15">
        <v>9.1243658808065807E-5</v>
      </c>
      <c r="H660" s="15">
        <v>9.4319609560160502E-5</v>
      </c>
      <c r="I660" s="15">
        <v>9.4670354526744699E-5</v>
      </c>
      <c r="J660" s="15">
        <v>9.5031101222448099E-5</v>
      </c>
      <c r="K660" s="15">
        <v>9.2134378712544203E-5</v>
      </c>
      <c r="L660" s="15">
        <v>9.1076620843340096E-5</v>
      </c>
      <c r="M660" s="15">
        <v>9.1160850806507198E-5</v>
      </c>
      <c r="N660" s="15">
        <v>9.1316405138865006E-5</v>
      </c>
      <c r="O660" s="15">
        <v>8.9291290398417101E-5</v>
      </c>
      <c r="P660" s="15">
        <v>8.8952039541357694E-5</v>
      </c>
      <c r="Q660" s="15">
        <v>8.7853251886574194E-5</v>
      </c>
      <c r="R660" s="15">
        <v>8.7854236454386103E-5</v>
      </c>
      <c r="S660" s="15">
        <v>8.7853117018361093E-5</v>
      </c>
      <c r="T660" s="15">
        <v>8.7852089979729503E-5</v>
      </c>
      <c r="U660" s="15">
        <v>8.7851302276318094E-5</v>
      </c>
      <c r="V660" s="15">
        <v>8.7851563591838302E-5</v>
      </c>
      <c r="W660" s="15">
        <v>8.7851824920863995E-5</v>
      </c>
      <c r="X660" s="15">
        <v>8.7852086234289198E-5</v>
      </c>
      <c r="Y660" s="15">
        <v>8.7852347552494405E-5</v>
      </c>
      <c r="Z660" s="15">
        <v>8.7852608868530706E-5</v>
      </c>
      <c r="AA660" s="15">
        <v>8.7852870199020506E-5</v>
      </c>
      <c r="AB660" s="15">
        <v>8.7853131519781205E-5</v>
      </c>
      <c r="AC660" s="15">
        <v>8.7853033140566003E-5</v>
      </c>
      <c r="AD660" s="15">
        <v>8.7852934744059904E-5</v>
      </c>
      <c r="AE660" s="15">
        <v>8.7852836355111101E-5</v>
      </c>
      <c r="AF660" s="15">
        <v>8.78527379644588E-5</v>
      </c>
      <c r="AG660" s="15">
        <v>8.7852639575668995E-5</v>
      </c>
      <c r="AH660" s="15">
        <v>8.7852541194002602E-5</v>
      </c>
      <c r="AI660" s="15">
        <v>8.7852442809183796E-5</v>
      </c>
      <c r="AJ660" s="15">
        <v>8.7852344412215299E-5</v>
      </c>
      <c r="AK660" s="15">
        <v>8.78522460291941E-5</v>
      </c>
      <c r="AL660" s="15">
        <v>8.7852147651482795E-5</v>
      </c>
      <c r="AM660" s="15">
        <v>8.7852049269776205E-5</v>
      </c>
      <c r="AN660" s="15">
        <v>8.7851950877391606E-5</v>
      </c>
      <c r="AO660" s="15">
        <v>8.7851852494575904E-5</v>
      </c>
      <c r="AP660" s="15">
        <v>8.7851754115272001E-5</v>
      </c>
      <c r="AQ660" s="15">
        <v>8.7851655717722493E-5</v>
      </c>
      <c r="AR660" s="15">
        <v>8.7851557337589406E-5</v>
      </c>
      <c r="AS660" s="15">
        <v>8.7851458950493505E-5</v>
      </c>
      <c r="AT660" s="15">
        <v>8.7851360564313198E-5</v>
      </c>
      <c r="AU660" s="15">
        <v>8.7851262188146502E-5</v>
      </c>
      <c r="AV660" s="15">
        <v>8.7851163797961803E-5</v>
      </c>
    </row>
    <row r="661" spans="1:48" x14ac:dyDescent="0.25">
      <c r="A661" s="34" t="s">
        <v>1383</v>
      </c>
      <c r="B661">
        <v>3.0767725882451902E-4</v>
      </c>
      <c r="C661">
        <v>3.0767725882451902E-4</v>
      </c>
      <c r="D661">
        <v>3.0462286978212799E-4</v>
      </c>
      <c r="E661">
        <v>2.4976010018361002E-4</v>
      </c>
      <c r="F661">
        <v>2.6693996230194202E-4</v>
      </c>
      <c r="G661">
        <v>3.10589835500489E-4</v>
      </c>
      <c r="H661">
        <v>2.5474048514841498E-4</v>
      </c>
      <c r="I661">
        <v>2.9812305846552698E-4</v>
      </c>
      <c r="J661">
        <v>2.2748955468737E-4</v>
      </c>
      <c r="K661">
        <v>2.2395922337587601E-4</v>
      </c>
      <c r="L661">
        <v>2.0472678649754099E-4</v>
      </c>
      <c r="M661">
        <v>1.8827066183007901E-4</v>
      </c>
      <c r="N661">
        <v>2.1296208145125299E-4</v>
      </c>
      <c r="O661">
        <v>2.0363526654988901E-4</v>
      </c>
      <c r="P661">
        <v>1.9959839675721299E-4</v>
      </c>
      <c r="Q661">
        <v>1.95404155762461E-4</v>
      </c>
      <c r="R661">
        <v>1.9539597653086299E-4</v>
      </c>
      <c r="S661">
        <v>1.9538338761459801E-4</v>
      </c>
      <c r="T661">
        <v>1.9538085629651101E-4</v>
      </c>
      <c r="U661">
        <v>1.95381848101291E-4</v>
      </c>
      <c r="V661">
        <v>1.95381423532919E-4</v>
      </c>
      <c r="W661">
        <v>1.9538099903018699E-4</v>
      </c>
      <c r="X661">
        <v>1.9538057445847199E-4</v>
      </c>
      <c r="Y661">
        <v>1.9538014997438099E-4</v>
      </c>
      <c r="Z661">
        <v>1.9537972540186301E-4</v>
      </c>
      <c r="AA661">
        <v>1.9537930086786499E-4</v>
      </c>
      <c r="AB661">
        <v>1.9537887635620501E-4</v>
      </c>
      <c r="AC661">
        <v>1.9537911202661501E-4</v>
      </c>
      <c r="AD661">
        <v>1.95379347823345E-4</v>
      </c>
      <c r="AE661">
        <v>1.9537958351977899E-4</v>
      </c>
      <c r="AF661">
        <v>1.9537981914917999E-4</v>
      </c>
      <c r="AG661">
        <v>1.9538005487596699E-4</v>
      </c>
      <c r="AH661">
        <v>1.95380290599908E-4</v>
      </c>
      <c r="AI661">
        <v>1.9538052636785299E-4</v>
      </c>
      <c r="AJ661">
        <v>1.9538076205620399E-4</v>
      </c>
      <c r="AK661">
        <v>1.95380997745271E-4</v>
      </c>
      <c r="AL661">
        <v>1.95381233471725E-4</v>
      </c>
      <c r="AM661">
        <v>1.9538146914501101E-4</v>
      </c>
      <c r="AN661">
        <v>1.95381704885147E-4</v>
      </c>
      <c r="AO661">
        <v>1.9538194063187001E-4</v>
      </c>
      <c r="AP661">
        <v>1.9538217626863499E-4</v>
      </c>
      <c r="AQ661">
        <v>1.9538241200706201E-4</v>
      </c>
      <c r="AR661">
        <v>1.95382647743313E-4</v>
      </c>
      <c r="AS661">
        <v>1.9538288344774001E-4</v>
      </c>
      <c r="AT661">
        <v>1.9538311918160101E-4</v>
      </c>
      <c r="AU661">
        <v>1.9538335483730099E-4</v>
      </c>
      <c r="AV661">
        <v>1.9538359056955399E-4</v>
      </c>
    </row>
    <row r="662" spans="1:48" x14ac:dyDescent="0.25">
      <c r="A662" s="34" t="s">
        <v>1384</v>
      </c>
      <c r="B662">
        <v>1.21739410862187E-4</v>
      </c>
      <c r="C662">
        <v>1.21739410862187E-4</v>
      </c>
      <c r="D662">
        <v>1.21549984470554E-4</v>
      </c>
      <c r="E662">
        <v>1.1780812399845E-4</v>
      </c>
      <c r="F662">
        <v>1.1507799779668999E-4</v>
      </c>
      <c r="G662">
        <v>1.25241187606839E-4</v>
      </c>
      <c r="H662">
        <v>1.2660431428226099E-4</v>
      </c>
      <c r="I662">
        <v>1.19756601355426E-4</v>
      </c>
      <c r="J662">
        <v>1.1666659616652801E-4</v>
      </c>
      <c r="K662">
        <v>1.13610877381232E-4</v>
      </c>
      <c r="L662">
        <v>1.12613475733359E-4</v>
      </c>
      <c r="M662">
        <v>1.1013252850675801E-4</v>
      </c>
      <c r="N662">
        <v>1.14228952057992E-4</v>
      </c>
      <c r="O662">
        <v>1.16900449156738E-4</v>
      </c>
      <c r="P662">
        <v>1.1068636097141001E-4</v>
      </c>
      <c r="Q662">
        <v>1.0864358903911999E-4</v>
      </c>
      <c r="R662">
        <v>1.0865753594135699E-4</v>
      </c>
      <c r="S662">
        <v>1.08677372471399E-4</v>
      </c>
      <c r="T662">
        <v>1.0870028857244E-4</v>
      </c>
      <c r="U662">
        <v>1.0872733278725501E-4</v>
      </c>
      <c r="V662">
        <v>1.08727332769294E-4</v>
      </c>
      <c r="W662">
        <v>1.08727332832991E-4</v>
      </c>
      <c r="X662">
        <v>1.08727332801138E-4</v>
      </c>
      <c r="Y662">
        <v>1.0872733280087301E-4</v>
      </c>
      <c r="Z662">
        <v>1.0872733280622001E-4</v>
      </c>
      <c r="AA662">
        <v>1.08727332778039E-4</v>
      </c>
      <c r="AB662">
        <v>1.08727332746366E-4</v>
      </c>
      <c r="AC662">
        <v>1.08727332806562E-4</v>
      </c>
      <c r="AD662">
        <v>1.08727332793127E-4</v>
      </c>
      <c r="AE662">
        <v>1.0872733281523399E-4</v>
      </c>
      <c r="AF662">
        <v>1.08727332777282E-4</v>
      </c>
      <c r="AG662">
        <v>1.0872733280962399E-4</v>
      </c>
      <c r="AH662">
        <v>1.0872733279003401E-4</v>
      </c>
      <c r="AI662">
        <v>1.08727332813214E-4</v>
      </c>
      <c r="AJ662">
        <v>1.0872733282892699E-4</v>
      </c>
      <c r="AK662">
        <v>1.0872733278939E-4</v>
      </c>
      <c r="AL662">
        <v>1.0872733281249E-4</v>
      </c>
      <c r="AM662">
        <v>1.0872733279193099E-4</v>
      </c>
      <c r="AN662">
        <v>1.08727332794432E-4</v>
      </c>
      <c r="AO662">
        <v>1.08727332779511E-4</v>
      </c>
      <c r="AP662">
        <v>1.08727332771399E-4</v>
      </c>
      <c r="AQ662">
        <v>1.0872733279119899E-4</v>
      </c>
      <c r="AR662">
        <v>1.08727332786004E-4</v>
      </c>
      <c r="AS662">
        <v>1.08727332811413E-4</v>
      </c>
      <c r="AT662">
        <v>1.08727332779002E-4</v>
      </c>
      <c r="AU662">
        <v>1.0872733278773401E-4</v>
      </c>
      <c r="AV662">
        <v>1.08727332761856E-4</v>
      </c>
    </row>
    <row r="663" spans="1:48" x14ac:dyDescent="0.25">
      <c r="A663" s="34" t="s">
        <v>1385</v>
      </c>
      <c r="B663">
        <v>7.4635405408841795E-4</v>
      </c>
      <c r="C663">
        <v>7.4635405408841795E-4</v>
      </c>
      <c r="D663">
        <v>7.5089167811134697E-4</v>
      </c>
      <c r="E663">
        <v>7.4484661235040505E-4</v>
      </c>
      <c r="F663">
        <v>7.4023961325274498E-4</v>
      </c>
      <c r="G663">
        <v>7.0096967579348505E-4</v>
      </c>
      <c r="H663">
        <v>7.2921355425453803E-4</v>
      </c>
      <c r="I663">
        <v>7.3168933056214698E-4</v>
      </c>
      <c r="J663">
        <v>7.1467757432125E-4</v>
      </c>
      <c r="K663">
        <v>6.8793213370359305E-4</v>
      </c>
      <c r="L663">
        <v>6.8135975002114901E-4</v>
      </c>
      <c r="M663">
        <v>6.8531141757535599E-4</v>
      </c>
      <c r="N663">
        <v>6.9269010224327595E-4</v>
      </c>
      <c r="O663">
        <v>6.8546029255236497E-4</v>
      </c>
      <c r="P663">
        <v>6.6026713853770103E-4</v>
      </c>
      <c r="Q663">
        <v>6.3971031884699399E-4</v>
      </c>
      <c r="R663">
        <v>6.3983628575582001E-4</v>
      </c>
      <c r="S663">
        <v>6.3989014251451695E-4</v>
      </c>
      <c r="T663">
        <v>6.3991114962997297E-4</v>
      </c>
      <c r="U663">
        <v>6.3993671498584095E-4</v>
      </c>
      <c r="V663">
        <v>6.3848864474107204E-4</v>
      </c>
      <c r="W663">
        <v>6.3704385098249704E-4</v>
      </c>
      <c r="X663">
        <v>6.3560232661144197E-4</v>
      </c>
      <c r="Y663">
        <v>6.3416406451735901E-4</v>
      </c>
      <c r="Z663">
        <v>6.32729056656463E-4</v>
      </c>
      <c r="AA663">
        <v>6.3129729614817896E-4</v>
      </c>
      <c r="AB663">
        <v>6.2986877540682795E-4</v>
      </c>
      <c r="AC663">
        <v>6.2988071899894803E-4</v>
      </c>
      <c r="AD663">
        <v>6.2989266325914298E-4</v>
      </c>
      <c r="AE663">
        <v>6.2990460737730701E-4</v>
      </c>
      <c r="AF663">
        <v>6.2991655165479596E-4</v>
      </c>
      <c r="AG663">
        <v>6.2992849645136903E-4</v>
      </c>
      <c r="AH663">
        <v>6.2994044092185095E-4</v>
      </c>
      <c r="AI663">
        <v>6.2995238631271199E-4</v>
      </c>
      <c r="AJ663">
        <v>6.2996433160673502E-4</v>
      </c>
      <c r="AK663">
        <v>6.2997627722168503E-4</v>
      </c>
      <c r="AL663">
        <v>6.2998822289828495E-4</v>
      </c>
      <c r="AM663">
        <v>6.3000016875081695E-4</v>
      </c>
      <c r="AN663">
        <v>6.3001211510307995E-4</v>
      </c>
      <c r="AO663">
        <v>6.3002406152590695E-4</v>
      </c>
      <c r="AP663">
        <v>6.3003600813766995E-4</v>
      </c>
      <c r="AQ663">
        <v>6.30047954861486E-4</v>
      </c>
      <c r="AR663">
        <v>6.3005990228715404E-4</v>
      </c>
      <c r="AS663">
        <v>6.3007184969297099E-4</v>
      </c>
      <c r="AT663">
        <v>6.3008379746421796E-4</v>
      </c>
      <c r="AU663">
        <v>6.3009574494240898E-4</v>
      </c>
      <c r="AV663">
        <v>6.3010769293757101E-4</v>
      </c>
    </row>
    <row r="664" spans="1:48" x14ac:dyDescent="0.25">
      <c r="A664" s="34" t="s">
        <v>1386</v>
      </c>
      <c r="B664">
        <v>5.6271931454417005E-4</v>
      </c>
      <c r="C664">
        <v>5.6271931454417005E-4</v>
      </c>
      <c r="D664">
        <v>5.6301799599304896E-4</v>
      </c>
      <c r="E664">
        <v>5.70070783740393E-4</v>
      </c>
      <c r="F664">
        <v>5.6589361353972904E-4</v>
      </c>
      <c r="G664">
        <v>5.0526009290403396E-4</v>
      </c>
      <c r="H664">
        <v>5.34350611151711E-4</v>
      </c>
      <c r="I664">
        <v>5.3867733823497496E-4</v>
      </c>
      <c r="J664">
        <v>5.1981959528093699E-4</v>
      </c>
      <c r="K664">
        <v>4.9492761447465197E-4</v>
      </c>
      <c r="L664">
        <v>4.9287055859528999E-4</v>
      </c>
      <c r="M664">
        <v>4.9937427043517796E-4</v>
      </c>
      <c r="N664">
        <v>5.0536612985805198E-4</v>
      </c>
      <c r="O664">
        <v>5.1048634621841396E-4</v>
      </c>
      <c r="P664">
        <v>4.9981625815818302E-4</v>
      </c>
      <c r="Q664">
        <v>4.9407963569061703E-4</v>
      </c>
      <c r="R664">
        <v>4.9417259277591101E-4</v>
      </c>
      <c r="S664">
        <v>4.9420116788175005E-4</v>
      </c>
      <c r="T664">
        <v>4.94213851594588E-4</v>
      </c>
      <c r="U664">
        <v>4.9422190402271702E-4</v>
      </c>
      <c r="V664">
        <v>4.9422430395020998E-4</v>
      </c>
      <c r="W664">
        <v>4.9422670393119204E-4</v>
      </c>
      <c r="X664">
        <v>4.9422910399815297E-4</v>
      </c>
      <c r="Y664">
        <v>4.9423150404560997E-4</v>
      </c>
      <c r="Z664">
        <v>4.9423390396994898E-4</v>
      </c>
      <c r="AA664">
        <v>4.9423630403081301E-4</v>
      </c>
      <c r="AB664">
        <v>4.94238703953626E-4</v>
      </c>
      <c r="AC664">
        <v>4.94240735993551E-4</v>
      </c>
      <c r="AD664">
        <v>4.9424276805968203E-4</v>
      </c>
      <c r="AE664">
        <v>4.9424480006018696E-4</v>
      </c>
      <c r="AF664">
        <v>4.9424683207256596E-4</v>
      </c>
      <c r="AG664">
        <v>4.9424886415334304E-4</v>
      </c>
      <c r="AH664">
        <v>4.9425089621785395E-4</v>
      </c>
      <c r="AI664">
        <v>4.9425292812388995E-4</v>
      </c>
      <c r="AJ664">
        <v>4.9425496033143597E-4</v>
      </c>
      <c r="AK664">
        <v>4.9425699236555105E-4</v>
      </c>
      <c r="AL664">
        <v>4.9425902435756603E-4</v>
      </c>
      <c r="AM664">
        <v>4.94261056422392E-4</v>
      </c>
      <c r="AN664">
        <v>4.9426308865590596E-4</v>
      </c>
      <c r="AO664">
        <v>4.9426512062555905E-4</v>
      </c>
      <c r="AP664">
        <v>4.94267152791397E-4</v>
      </c>
      <c r="AQ664">
        <v>4.9426918492082397E-4</v>
      </c>
      <c r="AR664">
        <v>4.9427121698565504E-4</v>
      </c>
      <c r="AS664">
        <v>4.9427324911984795E-4</v>
      </c>
      <c r="AT664">
        <v>4.9427528130427303E-4</v>
      </c>
      <c r="AU664">
        <v>4.9427731343814501E-4</v>
      </c>
      <c r="AV664">
        <v>4.9427934558753204E-4</v>
      </c>
    </row>
    <row r="665" spans="1:48" x14ac:dyDescent="0.25">
      <c r="A665" s="34" t="s">
        <v>1387</v>
      </c>
      <c r="B665">
        <v>3.2157247649550499E-3</v>
      </c>
      <c r="C665">
        <v>3.2157247649550499E-3</v>
      </c>
      <c r="D665">
        <v>3.2191832159008402E-3</v>
      </c>
      <c r="E665">
        <v>3.2763015049813498E-3</v>
      </c>
      <c r="F665">
        <v>3.2955920402516501E-3</v>
      </c>
      <c r="G665">
        <v>2.9390843335379102E-3</v>
      </c>
      <c r="H665">
        <v>2.9205339601810799E-3</v>
      </c>
      <c r="I665">
        <v>3.0495487645446399E-3</v>
      </c>
      <c r="J665">
        <v>3.0443126060353898E-3</v>
      </c>
      <c r="K665">
        <v>3.0138726825086901E-3</v>
      </c>
      <c r="L665">
        <v>2.78353400631329E-3</v>
      </c>
      <c r="M665">
        <v>2.91327865536265E-3</v>
      </c>
      <c r="N665">
        <v>2.9848175552569401E-3</v>
      </c>
      <c r="O665">
        <v>3.0531370306112202E-3</v>
      </c>
      <c r="P665">
        <v>3.03744915696955E-3</v>
      </c>
      <c r="Q665">
        <v>2.9946210010708498E-3</v>
      </c>
      <c r="R665">
        <v>2.9945956984681601E-3</v>
      </c>
      <c r="S665">
        <v>2.99470296123832E-3</v>
      </c>
      <c r="T665">
        <v>2.9948458196886298E-3</v>
      </c>
      <c r="U665">
        <v>2.9950004656778498E-3</v>
      </c>
      <c r="V665">
        <v>2.9221000783088398E-3</v>
      </c>
      <c r="W665">
        <v>2.8509741360237401E-3</v>
      </c>
      <c r="X665">
        <v>2.7815794493885999E-3</v>
      </c>
      <c r="Y665">
        <v>2.7138738761827599E-3</v>
      </c>
      <c r="Z665">
        <v>2.64781630476842E-3</v>
      </c>
      <c r="AA665">
        <v>2.58336662005505E-3</v>
      </c>
      <c r="AB665">
        <v>2.5204856855403001E-3</v>
      </c>
      <c r="AC665">
        <v>2.4695454544312301E-3</v>
      </c>
      <c r="AD665">
        <v>2.4196347501350599E-3</v>
      </c>
      <c r="AE665">
        <v>2.3707327644393399E-3</v>
      </c>
      <c r="AF665">
        <v>2.32281911239373E-3</v>
      </c>
      <c r="AG665">
        <v>2.2758738179691801E-3</v>
      </c>
      <c r="AH665">
        <v>2.2298773107286298E-3</v>
      </c>
      <c r="AI665">
        <v>2.18481041497459E-3</v>
      </c>
      <c r="AJ665">
        <v>2.1406543416275401E-3</v>
      </c>
      <c r="AK665">
        <v>2.0973906859477298E-3</v>
      </c>
      <c r="AL665">
        <v>2.0550014094382401E-3</v>
      </c>
      <c r="AM665">
        <v>2.0134688394432701E-3</v>
      </c>
      <c r="AN665">
        <v>1.9727756643284902E-3</v>
      </c>
      <c r="AO665">
        <v>1.9329049157906001E-3</v>
      </c>
      <c r="AP665">
        <v>1.89383997538424E-3</v>
      </c>
      <c r="AQ665">
        <v>1.85556455660383E-3</v>
      </c>
      <c r="AR665">
        <v>1.8180627017334501E-3</v>
      </c>
      <c r="AS665">
        <v>1.78131877887164E-3</v>
      </c>
      <c r="AT665">
        <v>1.74531746648923E-3</v>
      </c>
      <c r="AU665">
        <v>1.7100437596628999E-3</v>
      </c>
      <c r="AV665">
        <v>1.67548295055457E-3</v>
      </c>
    </row>
    <row r="666" spans="1:48" x14ac:dyDescent="0.25">
      <c r="A666" s="34" t="s">
        <v>1388</v>
      </c>
      <c r="B666">
        <v>2.20616109838308E-2</v>
      </c>
      <c r="C666">
        <v>2.20616109838308E-2</v>
      </c>
      <c r="D666">
        <v>2.2349246068053601E-2</v>
      </c>
      <c r="E666">
        <v>2.2557002924696801E-2</v>
      </c>
      <c r="F666">
        <v>2.2654449235460301E-2</v>
      </c>
      <c r="G666">
        <v>2.0190609003011301E-2</v>
      </c>
      <c r="H666">
        <v>2.0656801197555599E-2</v>
      </c>
      <c r="I666">
        <v>2.0905536703374E-2</v>
      </c>
      <c r="J666">
        <v>2.1211345991317999E-2</v>
      </c>
      <c r="K666">
        <v>2.05184289448875E-2</v>
      </c>
      <c r="L666">
        <v>1.9333096195754101E-2</v>
      </c>
      <c r="M666">
        <v>2.0158299886212001E-2</v>
      </c>
      <c r="N666">
        <v>2.01842715498236E-2</v>
      </c>
      <c r="O666">
        <v>2.0546528515875798E-2</v>
      </c>
      <c r="P666">
        <v>2.0100148434206402E-2</v>
      </c>
      <c r="Q666">
        <v>2.0088352533116301E-2</v>
      </c>
      <c r="R666">
        <v>2.0087843367767502E-2</v>
      </c>
      <c r="S666">
        <v>2.0087813436798999E-2</v>
      </c>
      <c r="T666">
        <v>2.00878596423965E-2</v>
      </c>
      <c r="U666">
        <v>2.0088010597301E-2</v>
      </c>
      <c r="V666">
        <v>1.9622352630350101E-2</v>
      </c>
      <c r="W666">
        <v>1.91674890248082E-2</v>
      </c>
      <c r="X666">
        <v>1.8723169578057801E-2</v>
      </c>
      <c r="Y666">
        <v>1.8289149833032502E-2</v>
      </c>
      <c r="Z666">
        <v>1.7865191060095299E-2</v>
      </c>
      <c r="AA666">
        <v>1.74510600332566E-2</v>
      </c>
      <c r="AB666">
        <v>1.7046528917091699E-2</v>
      </c>
      <c r="AC666">
        <v>1.67061824828761E-2</v>
      </c>
      <c r="AD666">
        <v>1.6372631308811801E-2</v>
      </c>
      <c r="AE666">
        <v>1.6045739728433501E-2</v>
      </c>
      <c r="AF666">
        <v>1.5725374775853E-2</v>
      </c>
      <c r="AG666">
        <v>1.5411406152404701E-2</v>
      </c>
      <c r="AH666">
        <v>1.5103706128710301E-2</v>
      </c>
      <c r="AI666">
        <v>1.4802149576328199E-2</v>
      </c>
      <c r="AJ666">
        <v>1.4506613804304199E-2</v>
      </c>
      <c r="AK666">
        <v>1.4216978633893901E-2</v>
      </c>
      <c r="AL666">
        <v>1.3933126235967199E-2</v>
      </c>
      <c r="AM666">
        <v>1.36549411636365E-2</v>
      </c>
      <c r="AN666">
        <v>1.33823102597097E-2</v>
      </c>
      <c r="AO666">
        <v>1.3115122630619499E-2</v>
      </c>
      <c r="AP666">
        <v>1.28532695935622E-2</v>
      </c>
      <c r="AQ666">
        <v>1.2596644656583399E-2</v>
      </c>
      <c r="AR666">
        <v>1.2345143405484701E-2</v>
      </c>
      <c r="AS666">
        <v>1.20986635809245E-2</v>
      </c>
      <c r="AT666">
        <v>1.1857104894539601E-2</v>
      </c>
      <c r="AU666">
        <v>1.1620369109183499E-2</v>
      </c>
      <c r="AV666">
        <v>1.1388359920388299E-2</v>
      </c>
    </row>
    <row r="667" spans="1:48" x14ac:dyDescent="0.25">
      <c r="A667" s="34" t="s">
        <v>1389</v>
      </c>
      <c r="B667">
        <v>3.9784339034096998E-2</v>
      </c>
      <c r="C667">
        <v>3.9784339034096998E-2</v>
      </c>
      <c r="D667">
        <v>3.9782191056444503E-2</v>
      </c>
      <c r="E667">
        <v>4.1516492445761298E-2</v>
      </c>
      <c r="F667">
        <v>4.1843667720097399E-2</v>
      </c>
      <c r="G667">
        <v>4.1690947407584202E-2</v>
      </c>
      <c r="H667">
        <v>3.98324577539707E-2</v>
      </c>
      <c r="I667">
        <v>4.0570054156196599E-2</v>
      </c>
      <c r="J667">
        <v>4.0813786703324799E-2</v>
      </c>
      <c r="K667">
        <v>3.9319269033961698E-2</v>
      </c>
      <c r="L667">
        <v>3.7004401812564702E-2</v>
      </c>
      <c r="M667">
        <v>3.7716213273264201E-2</v>
      </c>
      <c r="N667">
        <v>3.6360292960429301E-2</v>
      </c>
      <c r="O667">
        <v>3.5426403984231102E-2</v>
      </c>
      <c r="P667">
        <v>3.4177886852295197E-2</v>
      </c>
      <c r="Q667">
        <v>3.3285527096326102E-2</v>
      </c>
      <c r="R667">
        <v>3.3285016515020603E-2</v>
      </c>
      <c r="S667">
        <v>3.3285406623888798E-2</v>
      </c>
      <c r="T667">
        <v>3.3285351793872098E-2</v>
      </c>
      <c r="U667">
        <v>3.3280955290182497E-2</v>
      </c>
      <c r="V667">
        <v>3.6917316077593298E-2</v>
      </c>
      <c r="W667">
        <v>4.0950994764865703E-2</v>
      </c>
      <c r="X667">
        <v>4.5425403308683797E-2</v>
      </c>
      <c r="Y667">
        <v>5.0388696976331901E-2</v>
      </c>
      <c r="Z667">
        <v>5.5894292527985799E-2</v>
      </c>
      <c r="AA667">
        <v>6.2001443324441199E-2</v>
      </c>
      <c r="AB667">
        <v>6.8775876780718004E-2</v>
      </c>
      <c r="AC667">
        <v>6.8575490725407903E-2</v>
      </c>
      <c r="AD667">
        <v>6.8375688584742703E-2</v>
      </c>
      <c r="AE667">
        <v>6.8176468518030803E-2</v>
      </c>
      <c r="AF667">
        <v>6.7977828955425298E-2</v>
      </c>
      <c r="AG667">
        <v>6.7779768085189596E-2</v>
      </c>
      <c r="AH667">
        <v>6.7582284308304694E-2</v>
      </c>
      <c r="AI667">
        <v>6.7385375965961003E-2</v>
      </c>
      <c r="AJ667">
        <v>6.7189041291334503E-2</v>
      </c>
      <c r="AK667">
        <v>6.69932787072096E-2</v>
      </c>
      <c r="AL667">
        <v>6.6798086460241907E-2</v>
      </c>
      <c r="AM667">
        <v>6.6603462913338296E-2</v>
      </c>
      <c r="AN667">
        <v>6.6409406473971505E-2</v>
      </c>
      <c r="AO667">
        <v>6.6215915415941198E-2</v>
      </c>
      <c r="AP667">
        <v>6.6022988082243106E-2</v>
      </c>
      <c r="AQ667">
        <v>6.5830622930990595E-2</v>
      </c>
      <c r="AR667">
        <v>6.5638818188161599E-2</v>
      </c>
      <c r="AS667">
        <v>6.5447572341907706E-2</v>
      </c>
      <c r="AT667">
        <v>6.5256883666068105E-2</v>
      </c>
      <c r="AU667">
        <v>6.5066750593230596E-2</v>
      </c>
      <c r="AV667">
        <v>6.4877171526906793E-2</v>
      </c>
    </row>
    <row r="668" spans="1:48" x14ac:dyDescent="0.25">
      <c r="A668" s="34" t="s">
        <v>1390</v>
      </c>
      <c r="B668">
        <v>6.1635598316295802E-3</v>
      </c>
      <c r="C668">
        <v>6.1635598316295802E-3</v>
      </c>
      <c r="D668">
        <v>6.1871416663332301E-3</v>
      </c>
      <c r="E668">
        <v>6.3599827492802101E-3</v>
      </c>
      <c r="F668">
        <v>6.6989606392829802E-3</v>
      </c>
      <c r="G668">
        <v>6.9066595619896301E-3</v>
      </c>
      <c r="H668">
        <v>6.9095226983748098E-3</v>
      </c>
      <c r="I668">
        <v>6.3551099196422298E-3</v>
      </c>
      <c r="J668">
        <v>6.8238232630633902E-3</v>
      </c>
      <c r="K668">
        <v>6.7955522470302303E-3</v>
      </c>
      <c r="L668">
        <v>6.4551143814040304E-3</v>
      </c>
      <c r="M668">
        <v>6.8282130141143196E-3</v>
      </c>
      <c r="N668">
        <v>6.5823667948090398E-3</v>
      </c>
      <c r="O668">
        <v>6.5428090788029998E-3</v>
      </c>
      <c r="P668">
        <v>6.3300464323617399E-3</v>
      </c>
      <c r="Q668">
        <v>6.2360598762258301E-3</v>
      </c>
      <c r="R668">
        <v>6.23601265987334E-3</v>
      </c>
      <c r="S668">
        <v>6.2361793822808299E-3</v>
      </c>
      <c r="T668">
        <v>6.2362302395800196E-3</v>
      </c>
      <c r="U668">
        <v>6.2364408550472303E-3</v>
      </c>
      <c r="V668">
        <v>6.2967476905260696E-3</v>
      </c>
      <c r="W668">
        <v>6.3576376964356602E-3</v>
      </c>
      <c r="X668">
        <v>6.4191165153690503E-3</v>
      </c>
      <c r="Y668">
        <v>6.4811898373281097E-3</v>
      </c>
      <c r="Z668">
        <v>6.5438634137330101E-3</v>
      </c>
      <c r="AA668">
        <v>6.6071430467637502E-3</v>
      </c>
      <c r="AB668">
        <v>6.6710346017637501E-3</v>
      </c>
      <c r="AC668">
        <v>6.6721059224433103E-3</v>
      </c>
      <c r="AD668">
        <v>6.6731774111224804E-3</v>
      </c>
      <c r="AE668">
        <v>6.6742490782963401E-3</v>
      </c>
      <c r="AF668">
        <v>6.6753209129669496E-3</v>
      </c>
      <c r="AG668">
        <v>6.6763929208592402E-3</v>
      </c>
      <c r="AH668">
        <v>6.6774651002490196E-3</v>
      </c>
      <c r="AI668">
        <v>6.6785374519844204E-3</v>
      </c>
      <c r="AJ668">
        <v>6.6796099762198597E-3</v>
      </c>
      <c r="AK668">
        <v>6.6806826767050898E-3</v>
      </c>
      <c r="AL668">
        <v>6.68175554600158E-3</v>
      </c>
      <c r="AM668">
        <v>6.68282858713431E-3</v>
      </c>
      <c r="AN668">
        <v>6.6839017952640897E-3</v>
      </c>
      <c r="AO668">
        <v>6.6849751838878703E-3</v>
      </c>
      <c r="AP668">
        <v>6.6860487442780298E-3</v>
      </c>
      <c r="AQ668">
        <v>6.6871224800904303E-3</v>
      </c>
      <c r="AR668">
        <v>6.6881963761525696E-3</v>
      </c>
      <c r="AS668">
        <v>6.6892704565436403E-3</v>
      </c>
      <c r="AT668">
        <v>6.6903447016626004E-3</v>
      </c>
      <c r="AU668">
        <v>6.69141912225999E-3</v>
      </c>
      <c r="AV668">
        <v>6.6924937188560301E-3</v>
      </c>
    </row>
    <row r="669" spans="1:48" x14ac:dyDescent="0.25">
      <c r="A669" s="34" t="s">
        <v>1391</v>
      </c>
      <c r="B669">
        <v>7.5429386881402504E-3</v>
      </c>
      <c r="C669">
        <v>7.5429386881402504E-3</v>
      </c>
      <c r="D669">
        <v>7.5509463087238202E-3</v>
      </c>
      <c r="E669">
        <v>7.7650042776613902E-3</v>
      </c>
      <c r="F669">
        <v>8.1737712256527498E-3</v>
      </c>
      <c r="G669">
        <v>8.4371901618276405E-3</v>
      </c>
      <c r="H669">
        <v>8.4304876445415594E-3</v>
      </c>
      <c r="I669">
        <v>7.7182215795919499E-3</v>
      </c>
      <c r="J669">
        <v>8.3364542335849206E-3</v>
      </c>
      <c r="K669">
        <v>8.3209366875914102E-3</v>
      </c>
      <c r="L669">
        <v>7.9117666600576203E-3</v>
      </c>
      <c r="M669">
        <v>8.4017749109614494E-3</v>
      </c>
      <c r="N669">
        <v>8.0879419379500193E-3</v>
      </c>
      <c r="O669">
        <v>8.0356745006706799E-3</v>
      </c>
      <c r="P669">
        <v>7.7878777121385004E-3</v>
      </c>
      <c r="Q669">
        <v>7.6564853492929004E-3</v>
      </c>
      <c r="R669">
        <v>7.6564372199861702E-3</v>
      </c>
      <c r="S669">
        <v>7.6566229920836896E-3</v>
      </c>
      <c r="T669">
        <v>7.6566201185913401E-3</v>
      </c>
      <c r="U669">
        <v>7.6568364675526704E-3</v>
      </c>
      <c r="V669">
        <v>7.6587866690212498E-3</v>
      </c>
      <c r="W669">
        <v>7.6607373705473002E-3</v>
      </c>
      <c r="X669">
        <v>7.6626885668988898E-3</v>
      </c>
      <c r="Y669">
        <v>7.6646402646001702E-3</v>
      </c>
      <c r="Z669">
        <v>7.6665924497921704E-3</v>
      </c>
      <c r="AA669">
        <v>7.6685451426271103E-3</v>
      </c>
      <c r="AB669">
        <v>7.6704983247511101E-3</v>
      </c>
      <c r="AC669">
        <v>7.6713687312209601E-3</v>
      </c>
      <c r="AD669">
        <v>7.67223923113396E-3</v>
      </c>
      <c r="AE669">
        <v>7.67310982766906E-3</v>
      </c>
      <c r="AF669">
        <v>7.6739805247346598E-3</v>
      </c>
      <c r="AG669">
        <v>7.6748513238041596E-3</v>
      </c>
      <c r="AH669">
        <v>7.6757222170728296E-3</v>
      </c>
      <c r="AI669">
        <v>7.6765932149616897E-3</v>
      </c>
      <c r="AJ669">
        <v>7.6774643068371097E-3</v>
      </c>
      <c r="AK669">
        <v>7.6783355002725201E-3</v>
      </c>
      <c r="AL669">
        <v>7.6792067873197103E-3</v>
      </c>
      <c r="AM669">
        <v>7.6800781758694101E-3</v>
      </c>
      <c r="AN669">
        <v>7.6809496657492503E-3</v>
      </c>
      <c r="AO669">
        <v>7.6818212563981199E-3</v>
      </c>
      <c r="AP669">
        <v>7.6826929409452198E-3</v>
      </c>
      <c r="AQ669">
        <v>7.6835647250220497E-3</v>
      </c>
      <c r="AR669">
        <v>7.6844366069370104E-3</v>
      </c>
      <c r="AS669">
        <v>7.6853085903347699E-3</v>
      </c>
      <c r="AT669">
        <v>7.6861806748332404E-3</v>
      </c>
      <c r="AU669">
        <v>7.6870528565415102E-3</v>
      </c>
      <c r="AV669">
        <v>7.6879251357881099E-3</v>
      </c>
    </row>
    <row r="670" spans="1:48" x14ac:dyDescent="0.25">
      <c r="A670" s="34" t="s">
        <v>1392</v>
      </c>
      <c r="B670">
        <v>1.39696717906107E-2</v>
      </c>
      <c r="C670">
        <v>1.39696717906107E-2</v>
      </c>
      <c r="D670">
        <v>1.40068294957471E-2</v>
      </c>
      <c r="E670">
        <v>1.43582148915274E-2</v>
      </c>
      <c r="F670">
        <v>1.46468101020472E-2</v>
      </c>
      <c r="G670">
        <v>1.4446510011661501E-2</v>
      </c>
      <c r="H670">
        <v>1.40681864899004E-2</v>
      </c>
      <c r="I670">
        <v>1.48494214992378E-2</v>
      </c>
      <c r="J670">
        <v>1.55453211010134E-2</v>
      </c>
      <c r="K670">
        <v>1.48869356563731E-2</v>
      </c>
      <c r="L670">
        <v>1.44104483648502E-2</v>
      </c>
      <c r="M670">
        <v>1.48792333503699E-2</v>
      </c>
      <c r="N670">
        <v>1.4973287727829E-2</v>
      </c>
      <c r="O670">
        <v>1.5508323684172799E-2</v>
      </c>
      <c r="P670">
        <v>1.51930161389832E-2</v>
      </c>
      <c r="Q670">
        <v>1.52839337788924E-2</v>
      </c>
      <c r="R670">
        <v>1.52837435242661E-2</v>
      </c>
      <c r="S670">
        <v>1.52839322559089E-2</v>
      </c>
      <c r="T670">
        <v>1.52839927611163E-2</v>
      </c>
      <c r="U670">
        <v>1.5284277607805499E-2</v>
      </c>
      <c r="V670">
        <v>1.52695681197493E-2</v>
      </c>
      <c r="W670">
        <v>1.52548727764052E-2</v>
      </c>
      <c r="X670">
        <v>1.5240191582933301E-2</v>
      </c>
      <c r="Y670">
        <v>1.52255245193797E-2</v>
      </c>
      <c r="Z670">
        <v>1.5210871569820501E-2</v>
      </c>
      <c r="AA670">
        <v>1.5196232728750699E-2</v>
      </c>
      <c r="AB670">
        <v>1.5181607964650399E-2</v>
      </c>
      <c r="AC670">
        <v>1.51822434224057E-2</v>
      </c>
      <c r="AD670">
        <v>1.51828789015E-2</v>
      </c>
      <c r="AE670">
        <v>1.51835144073379E-2</v>
      </c>
      <c r="AF670">
        <v>1.51841499426326E-2</v>
      </c>
      <c r="AG670">
        <v>1.51847855040682E-2</v>
      </c>
      <c r="AH670">
        <v>1.51854210898811E-2</v>
      </c>
      <c r="AI670">
        <v>1.51860567049493E-2</v>
      </c>
      <c r="AJ670">
        <v>1.5186692342213801E-2</v>
      </c>
      <c r="AK670">
        <v>1.51873280073652E-2</v>
      </c>
      <c r="AL670">
        <v>1.51879637056442E-2</v>
      </c>
      <c r="AM670">
        <v>1.5188599423378401E-2</v>
      </c>
      <c r="AN670">
        <v>1.5189235169588399E-2</v>
      </c>
      <c r="AO670">
        <v>1.5189870942236E-2</v>
      </c>
      <c r="AP670">
        <v>1.51905067420578E-2</v>
      </c>
      <c r="AQ670">
        <v>1.5191142568749601E-2</v>
      </c>
      <c r="AR670">
        <v>1.5191778423039501E-2</v>
      </c>
      <c r="AS670">
        <v>1.51924143025073E-2</v>
      </c>
      <c r="AT670">
        <v>1.5193050209393001E-2</v>
      </c>
      <c r="AU670">
        <v>1.51936861407224E-2</v>
      </c>
      <c r="AV670">
        <v>1.51943220992157E-2</v>
      </c>
    </row>
    <row r="671" spans="1:48" x14ac:dyDescent="0.25">
      <c r="A671" s="34" t="s">
        <v>1393</v>
      </c>
      <c r="B671">
        <v>2.30962343096234E-2</v>
      </c>
      <c r="C671">
        <v>2.30962343096234E-2</v>
      </c>
      <c r="D671">
        <v>2.3101356415828299E-2</v>
      </c>
      <c r="E671">
        <v>2.3822589994938699E-2</v>
      </c>
      <c r="F671">
        <v>2.32918213963203E-2</v>
      </c>
      <c r="G671">
        <v>2.2239698056619302E-2</v>
      </c>
      <c r="H671">
        <v>2.2023455708404201E-2</v>
      </c>
      <c r="I671">
        <v>2.2314407828026E-2</v>
      </c>
      <c r="J671">
        <v>2.2751885597470399E-2</v>
      </c>
      <c r="K671">
        <v>2.18399276156204E-2</v>
      </c>
      <c r="L671">
        <v>2.1011911106478501E-2</v>
      </c>
      <c r="M671">
        <v>2.14063651029879E-2</v>
      </c>
      <c r="N671">
        <v>2.0919986264948801E-2</v>
      </c>
      <c r="O671">
        <v>2.12074923603696E-2</v>
      </c>
      <c r="P671">
        <v>2.06574869822174E-2</v>
      </c>
      <c r="Q671">
        <v>2.0048128220601698E-2</v>
      </c>
      <c r="R671">
        <v>2.0047705987962999E-2</v>
      </c>
      <c r="S671">
        <v>2.0048631959119701E-2</v>
      </c>
      <c r="T671">
        <v>2.0048981308196299E-2</v>
      </c>
      <c r="U671">
        <v>2.00501093244525E-2</v>
      </c>
      <c r="V671">
        <v>2.0062724345457899E-2</v>
      </c>
      <c r="W671">
        <v>2.00753472961646E-2</v>
      </c>
      <c r="X671">
        <v>2.0087978177366801E-2</v>
      </c>
      <c r="Y671">
        <v>2.0100617015008499E-2</v>
      </c>
      <c r="Z671">
        <v>2.0113263812205101E-2</v>
      </c>
      <c r="AA671">
        <v>2.0125918558950798E-2</v>
      </c>
      <c r="AB671">
        <v>2.0138581267996301E-2</v>
      </c>
      <c r="AC671">
        <v>2.0146111872041898E-2</v>
      </c>
      <c r="AD671">
        <v>2.01536452989531E-2</v>
      </c>
      <c r="AE671">
        <v>2.0161181542134501E-2</v>
      </c>
      <c r="AF671">
        <v>2.01687205937604E-2</v>
      </c>
      <c r="AG671">
        <v>2.0176262474391301E-2</v>
      </c>
      <c r="AH671">
        <v>2.0183807167159E-2</v>
      </c>
      <c r="AI671">
        <v>2.0191354681497499E-2</v>
      </c>
      <c r="AJ671">
        <v>2.0198905029376799E-2</v>
      </c>
      <c r="AK671">
        <v>2.0206458191192999E-2</v>
      </c>
      <c r="AL671">
        <v>2.0214014178650801E-2</v>
      </c>
      <c r="AM671">
        <v>2.0221572988160501E-2</v>
      </c>
      <c r="AN671">
        <v>2.02291346337257E-2</v>
      </c>
      <c r="AO671">
        <v>2.0236699098920601E-2</v>
      </c>
      <c r="AP671">
        <v>2.0244266393192101E-2</v>
      </c>
      <c r="AQ671">
        <v>2.0251836533417299E-2</v>
      </c>
      <c r="AR671">
        <v>2.0259409478529399E-2</v>
      </c>
      <c r="AS671">
        <v>2.0266985255993401E-2</v>
      </c>
      <c r="AT671">
        <v>2.0274563888672499E-2</v>
      </c>
      <c r="AU671">
        <v>2.0282145353667399E-2</v>
      </c>
      <c r="AV671">
        <v>2.0289729634870701E-2</v>
      </c>
    </row>
    <row r="672" spans="1:48" x14ac:dyDescent="0.25">
      <c r="A672" s="34" t="s">
        <v>1394</v>
      </c>
      <c r="B672">
        <v>1.34089736977823E-2</v>
      </c>
      <c r="C672">
        <v>1.34089736977823E-2</v>
      </c>
      <c r="D672">
        <v>1.34090266642444E-2</v>
      </c>
      <c r="E672">
        <v>1.3802923730376501E-2</v>
      </c>
      <c r="F672">
        <v>1.3475001494259699E-2</v>
      </c>
      <c r="G672">
        <v>1.27652413362016E-2</v>
      </c>
      <c r="H672">
        <v>1.26204143446766E-2</v>
      </c>
      <c r="I672">
        <v>1.27351695486391E-2</v>
      </c>
      <c r="J672">
        <v>1.28327213593105E-2</v>
      </c>
      <c r="K672">
        <v>1.2243666522057399E-2</v>
      </c>
      <c r="L672">
        <v>1.1680046004651499E-2</v>
      </c>
      <c r="M672">
        <v>1.17990219132184E-2</v>
      </c>
      <c r="N672">
        <v>1.1516911506513501E-2</v>
      </c>
      <c r="O672">
        <v>1.15673074026371E-2</v>
      </c>
      <c r="P672">
        <v>1.11681931857039E-2</v>
      </c>
      <c r="Q672">
        <v>1.06710703172096E-2</v>
      </c>
      <c r="R672">
        <v>1.0671010934220701E-2</v>
      </c>
      <c r="S672">
        <v>1.0671031507869E-2</v>
      </c>
      <c r="T672">
        <v>1.0671036093492301E-2</v>
      </c>
      <c r="U672">
        <v>1.0671163738943701E-2</v>
      </c>
      <c r="V672">
        <v>1.0442395783221699E-2</v>
      </c>
      <c r="W672">
        <v>1.0218532145409499E-2</v>
      </c>
      <c r="X672">
        <v>9.9994676873061301E-3</v>
      </c>
      <c r="Y672">
        <v>9.7850995200453109E-3</v>
      </c>
      <c r="Z672">
        <v>9.5753269705657201E-3</v>
      </c>
      <c r="AA672">
        <v>9.3700515196581593E-3</v>
      </c>
      <c r="AB672">
        <v>9.1691767532369808E-3</v>
      </c>
      <c r="AC672">
        <v>9.0091799454060009E-3</v>
      </c>
      <c r="AD672">
        <v>8.8519749878535892E-3</v>
      </c>
      <c r="AE672">
        <v>8.6975131663597806E-3</v>
      </c>
      <c r="AF672">
        <v>8.5457466129679697E-3</v>
      </c>
      <c r="AG672">
        <v>8.3966282976442094E-3</v>
      </c>
      <c r="AH672">
        <v>8.2501120127852993E-3</v>
      </c>
      <c r="AI672">
        <v>8.1061523477140001E-3</v>
      </c>
      <c r="AJ672">
        <v>7.9647046990957097E-3</v>
      </c>
      <c r="AK672">
        <v>7.8257252285750308E-3</v>
      </c>
      <c r="AL672">
        <v>7.6891708695891103E-3</v>
      </c>
      <c r="AM672">
        <v>7.5549993046900099E-3</v>
      </c>
      <c r="AN672">
        <v>7.4231689548939304E-3</v>
      </c>
      <c r="AO672">
        <v>7.2936389679352101E-3</v>
      </c>
      <c r="AP672">
        <v>7.1663692048589602E-3</v>
      </c>
      <c r="AQ672">
        <v>7.0413202230728399E-3</v>
      </c>
      <c r="AR672">
        <v>6.9184532765518402E-3</v>
      </c>
      <c r="AS672">
        <v>6.7977302858607197E-3</v>
      </c>
      <c r="AT672">
        <v>6.6791138404373503E-3</v>
      </c>
      <c r="AU672">
        <v>6.5625671839232898E-3</v>
      </c>
      <c r="AV672">
        <v>6.4480541986380903E-3</v>
      </c>
    </row>
    <row r="673" spans="1:48" x14ac:dyDescent="0.25">
      <c r="A673" s="34" t="s">
        <v>1395</v>
      </c>
      <c r="B673">
        <v>7.0205411418808802E-2</v>
      </c>
      <c r="C673">
        <v>7.0205411418808802E-2</v>
      </c>
      <c r="D673">
        <v>7.0409842082977195E-2</v>
      </c>
      <c r="E673">
        <v>7.0462119518517302E-2</v>
      </c>
      <c r="F673">
        <v>7.0891350766697905E-2</v>
      </c>
      <c r="G673">
        <v>7.3172754420311001E-2</v>
      </c>
      <c r="H673">
        <v>7.1200029804248194E-2</v>
      </c>
      <c r="I673">
        <v>7.0474031153884398E-2</v>
      </c>
      <c r="J673">
        <v>7.33814547127455E-2</v>
      </c>
      <c r="K673">
        <v>7.3844817426441306E-2</v>
      </c>
      <c r="L673">
        <v>7.2435688570727505E-2</v>
      </c>
      <c r="M673">
        <v>7.3283856217657498E-2</v>
      </c>
      <c r="N673">
        <v>7.2876749360796106E-2</v>
      </c>
      <c r="O673">
        <v>7.3338495034383305E-2</v>
      </c>
      <c r="P673">
        <v>7.1586292199161794E-2</v>
      </c>
      <c r="Q673">
        <v>7.2194605640699405E-2</v>
      </c>
      <c r="R673">
        <v>7.2194410382179594E-2</v>
      </c>
      <c r="S673">
        <v>7.2195182837463401E-2</v>
      </c>
      <c r="T673">
        <v>7.2195243532788306E-2</v>
      </c>
      <c r="U673">
        <v>7.2196300200911306E-2</v>
      </c>
      <c r="V673">
        <v>7.2083601555969601E-2</v>
      </c>
      <c r="W673">
        <v>7.1971078817639797E-2</v>
      </c>
      <c r="X673">
        <v>7.1858731704464301E-2</v>
      </c>
      <c r="Y673">
        <v>7.1746560000284496E-2</v>
      </c>
      <c r="Z673">
        <v>7.1634563381978503E-2</v>
      </c>
      <c r="AA673">
        <v>7.1522741579041094E-2</v>
      </c>
      <c r="AB673">
        <v>7.1411094337809899E-2</v>
      </c>
      <c r="AC673">
        <v>7.1625025813610799E-2</v>
      </c>
      <c r="AD673">
        <v>7.1839598187257103E-2</v>
      </c>
      <c r="AE673">
        <v>7.2054813325132805E-2</v>
      </c>
      <c r="AF673">
        <v>7.2270673243605504E-2</v>
      </c>
      <c r="AG673">
        <v>7.2487179799077595E-2</v>
      </c>
      <c r="AH673">
        <v>7.2704334973919704E-2</v>
      </c>
      <c r="AI673">
        <v>7.2922140691516493E-2</v>
      </c>
      <c r="AJ673">
        <v>7.3140598912935006E-2</v>
      </c>
      <c r="AK673">
        <v>7.3359711557171497E-2</v>
      </c>
      <c r="AL673">
        <v>7.3579480656610602E-2</v>
      </c>
      <c r="AM673">
        <v>7.3799908119317997E-2</v>
      </c>
      <c r="AN673">
        <v>7.4020995928384195E-2</v>
      </c>
      <c r="AO673">
        <v>7.4242746051181002E-2</v>
      </c>
      <c r="AP673">
        <v>7.4465160506668404E-2</v>
      </c>
      <c r="AQ673">
        <v>7.4688241278770995E-2</v>
      </c>
      <c r="AR673">
        <v>7.4911990327201097E-2</v>
      </c>
      <c r="AS673">
        <v>7.51364096720053E-2</v>
      </c>
      <c r="AT673">
        <v>7.5361501333609401E-2</v>
      </c>
      <c r="AU673">
        <v>7.5587267303236699E-2</v>
      </c>
      <c r="AV673">
        <v>7.5813709652217606E-2</v>
      </c>
    </row>
    <row r="674" spans="1:48" x14ac:dyDescent="0.25">
      <c r="A674" s="34" t="s">
        <v>1396</v>
      </c>
      <c r="B674">
        <v>3.5543064969416399E-3</v>
      </c>
      <c r="C674">
        <v>3.5543064969416399E-3</v>
      </c>
      <c r="D674">
        <v>3.5533101456047401E-3</v>
      </c>
      <c r="E674">
        <v>3.6915543690158301E-3</v>
      </c>
      <c r="F674">
        <v>3.9162745676464003E-3</v>
      </c>
      <c r="G674">
        <v>4.2940637112591998E-3</v>
      </c>
      <c r="H674">
        <v>4.0229888229900302E-3</v>
      </c>
      <c r="I674">
        <v>4.0310912518426896E-3</v>
      </c>
      <c r="J674">
        <v>4.2648790364607104E-3</v>
      </c>
      <c r="K674">
        <v>4.1217134026118899E-3</v>
      </c>
      <c r="L674">
        <v>3.9454049147675599E-3</v>
      </c>
      <c r="M674">
        <v>4.0862604158690202E-3</v>
      </c>
      <c r="N674">
        <v>4.1896768512084803E-3</v>
      </c>
      <c r="O674">
        <v>4.1409527632917699E-3</v>
      </c>
      <c r="P674">
        <v>4.0338745824904003E-3</v>
      </c>
      <c r="Q674">
        <v>4.1118210818020398E-3</v>
      </c>
      <c r="R674">
        <v>4.1117848677156097E-3</v>
      </c>
      <c r="S674">
        <v>4.1118249885521603E-3</v>
      </c>
      <c r="T674">
        <v>4.1118261791635901E-3</v>
      </c>
      <c r="U674">
        <v>4.1118575803881499E-3</v>
      </c>
      <c r="V674">
        <v>4.1448477319520997E-3</v>
      </c>
      <c r="W674">
        <v>4.1781025698935104E-3</v>
      </c>
      <c r="X674">
        <v>4.2116242173584704E-3</v>
      </c>
      <c r="Y674">
        <v>4.2454148149560604E-3</v>
      </c>
      <c r="Z674">
        <v>4.2794765189273602E-3</v>
      </c>
      <c r="AA674">
        <v>4.3138115062043604E-3</v>
      </c>
      <c r="AB674">
        <v>4.34842197015658E-3</v>
      </c>
      <c r="AC674">
        <v>4.3509823308793402E-3</v>
      </c>
      <c r="AD674">
        <v>4.3535442009652097E-3</v>
      </c>
      <c r="AE674">
        <v>4.3561075783831796E-3</v>
      </c>
      <c r="AF674">
        <v>4.3586724657363497E-3</v>
      </c>
      <c r="AG674">
        <v>4.3612388614743796E-3</v>
      </c>
      <c r="AH674">
        <v>4.3638067714576803E-3</v>
      </c>
      <c r="AI674">
        <v>4.36637618777941E-3</v>
      </c>
      <c r="AJ674">
        <v>4.3689471245781297E-3</v>
      </c>
      <c r="AK674">
        <v>4.37151956823885E-3</v>
      </c>
      <c r="AL674">
        <v>4.3740935316641102E-3</v>
      </c>
      <c r="AM674">
        <v>4.3766690083977197E-3</v>
      </c>
      <c r="AN674">
        <v>4.3792460026949101E-3</v>
      </c>
      <c r="AO674">
        <v>4.3818245126123799E-3</v>
      </c>
      <c r="AP674">
        <v>4.3844045391971198E-3</v>
      </c>
      <c r="AQ674">
        <v>4.3869860894058697E-3</v>
      </c>
      <c r="AR674">
        <v>4.3895691560019399E-3</v>
      </c>
      <c r="AS674">
        <v>4.3921537451637399E-3</v>
      </c>
      <c r="AT674">
        <v>4.3947398557148704E-3</v>
      </c>
      <c r="AU674">
        <v>4.3973274889883198E-3</v>
      </c>
      <c r="AV674">
        <v>4.3999166457207497E-3</v>
      </c>
    </row>
    <row r="675" spans="1:48" x14ac:dyDescent="0.25">
      <c r="A675" s="34" t="s">
        <v>1397</v>
      </c>
      <c r="B675">
        <v>7.64818355640535E-3</v>
      </c>
      <c r="C675">
        <v>7.64818355640535E-3</v>
      </c>
      <c r="D675">
        <v>7.6499041066699401E-3</v>
      </c>
      <c r="E675">
        <v>8.0068992775239392E-3</v>
      </c>
      <c r="F675">
        <v>8.3834845237636298E-3</v>
      </c>
      <c r="G675">
        <v>8.8975953379712199E-3</v>
      </c>
      <c r="H675">
        <v>8.4772240107746106E-3</v>
      </c>
      <c r="I675">
        <v>8.6544833431417695E-3</v>
      </c>
      <c r="J675">
        <v>9.0493191940404297E-3</v>
      </c>
      <c r="K675">
        <v>8.8883353962369606E-3</v>
      </c>
      <c r="L675">
        <v>8.4487158254488298E-3</v>
      </c>
      <c r="M675">
        <v>8.8538805488228706E-3</v>
      </c>
      <c r="N675">
        <v>9.0195287957431005E-3</v>
      </c>
      <c r="O675">
        <v>8.9165592326083797E-3</v>
      </c>
      <c r="P675">
        <v>8.7839541099290399E-3</v>
      </c>
      <c r="Q675">
        <v>8.9084910914859292E-3</v>
      </c>
      <c r="R675">
        <v>8.9084434741455599E-3</v>
      </c>
      <c r="S675">
        <v>8.9085722088920599E-3</v>
      </c>
      <c r="T675">
        <v>8.9085664742167107E-3</v>
      </c>
      <c r="U675">
        <v>8.9086172393658004E-3</v>
      </c>
      <c r="V675">
        <v>8.9625552980085194E-3</v>
      </c>
      <c r="W675">
        <v>9.0168199287641703E-3</v>
      </c>
      <c r="X675">
        <v>9.0714131164399796E-3</v>
      </c>
      <c r="Y675">
        <v>9.1263368393558093E-3</v>
      </c>
      <c r="Z675">
        <v>9.1815931022609498E-3</v>
      </c>
      <c r="AA675">
        <v>9.2371839262193108E-3</v>
      </c>
      <c r="AB675">
        <v>9.2931113226043405E-3</v>
      </c>
      <c r="AC675">
        <v>9.2954786564110707E-3</v>
      </c>
      <c r="AD675">
        <v>9.2978465866576706E-3</v>
      </c>
      <c r="AE675">
        <v>9.3002151209095208E-3</v>
      </c>
      <c r="AF675">
        <v>9.3025842555155697E-3</v>
      </c>
      <c r="AG675">
        <v>9.3049539958235204E-3</v>
      </c>
      <c r="AH675">
        <v>9.3073243409444503E-3</v>
      </c>
      <c r="AI675">
        <v>9.30969528618345E-3</v>
      </c>
      <c r="AJ675">
        <v>9.3120668368278404E-3</v>
      </c>
      <c r="AK675">
        <v>9.3144389933618905E-3</v>
      </c>
      <c r="AL675">
        <v>9.3168117531747807E-3</v>
      </c>
      <c r="AM675">
        <v>9.3191851135374093E-3</v>
      </c>
      <c r="AN675">
        <v>9.3215590886855902E-3</v>
      </c>
      <c r="AO675">
        <v>9.3239336618703792E-3</v>
      </c>
      <c r="AP675">
        <v>9.3263088408251701E-3</v>
      </c>
      <c r="AQ675">
        <v>9.3286846219693808E-3</v>
      </c>
      <c r="AR675">
        <v>9.3310610058808807E-3</v>
      </c>
      <c r="AS675">
        <v>9.3334380045687008E-3</v>
      </c>
      <c r="AT675">
        <v>9.3358156061383504E-3</v>
      </c>
      <c r="AU675">
        <v>9.3381938066973303E-3</v>
      </c>
      <c r="AV675">
        <v>9.3405726175878404E-3</v>
      </c>
    </row>
    <row r="676" spans="1:48" x14ac:dyDescent="0.25">
      <c r="A676" s="34" t="s">
        <v>1398</v>
      </c>
      <c r="B676">
        <v>1.8311673708923299E-2</v>
      </c>
      <c r="C676">
        <v>1.8311673708923299E-2</v>
      </c>
      <c r="D676">
        <v>1.84032372497424E-2</v>
      </c>
      <c r="E676">
        <v>1.85634949593095E-2</v>
      </c>
      <c r="F676">
        <v>1.85504581169979E-2</v>
      </c>
      <c r="G676">
        <v>1.80459649269448E-2</v>
      </c>
      <c r="H676">
        <v>1.8146290621152399E-2</v>
      </c>
      <c r="I676">
        <v>1.8337425155514599E-2</v>
      </c>
      <c r="J676">
        <v>1.8554515507054399E-2</v>
      </c>
      <c r="K676">
        <v>1.80017507870825E-2</v>
      </c>
      <c r="L676">
        <v>1.7114105028913199E-2</v>
      </c>
      <c r="M676">
        <v>1.7590398748790401E-2</v>
      </c>
      <c r="N676">
        <v>1.73453282967422E-2</v>
      </c>
      <c r="O676">
        <v>1.75425264033147E-2</v>
      </c>
      <c r="P676">
        <v>1.6964043045392101E-2</v>
      </c>
      <c r="Q676">
        <v>1.6433872034204999E-2</v>
      </c>
      <c r="R676">
        <v>1.6433829634896702E-2</v>
      </c>
      <c r="S676">
        <v>1.6434367457444501E-2</v>
      </c>
      <c r="T676">
        <v>1.6434341000801999E-2</v>
      </c>
      <c r="U676">
        <v>1.6434622430921898E-2</v>
      </c>
      <c r="V676">
        <v>1.6159019260058301E-2</v>
      </c>
      <c r="W676">
        <v>1.58880378664653E-2</v>
      </c>
      <c r="X676">
        <v>1.56216007368092E-2</v>
      </c>
      <c r="Y676">
        <v>1.53596316736679E-2</v>
      </c>
      <c r="Z676">
        <v>1.51020557401791E-2</v>
      </c>
      <c r="AA676">
        <v>1.4848799274293899E-2</v>
      </c>
      <c r="AB676">
        <v>1.4599789830249101E-2</v>
      </c>
      <c r="AC676">
        <v>1.4420102726372799E-2</v>
      </c>
      <c r="AD676">
        <v>1.42426271218535E-2</v>
      </c>
      <c r="AE676">
        <v>1.40673358010753E-2</v>
      </c>
      <c r="AF676">
        <v>1.38942018823174E-2</v>
      </c>
      <c r="AG676">
        <v>1.3723198810069099E-2</v>
      </c>
      <c r="AH676">
        <v>1.3554300360071801E-2</v>
      </c>
      <c r="AI676">
        <v>1.33874806312609E-2</v>
      </c>
      <c r="AJ676">
        <v>1.3222714035941999E-2</v>
      </c>
      <c r="AK676">
        <v>1.30599753086201E-2</v>
      </c>
      <c r="AL676">
        <v>1.28992394912239E-2</v>
      </c>
      <c r="AM676">
        <v>1.27404819320721E-2</v>
      </c>
      <c r="AN676">
        <v>1.25836782823174E-2</v>
      </c>
      <c r="AO676">
        <v>1.2428804497722001E-2</v>
      </c>
      <c r="AP676">
        <v>1.22758368243569E-2</v>
      </c>
      <c r="AQ676">
        <v>1.21247518005563E-2</v>
      </c>
      <c r="AR676">
        <v>1.19755262578234E-2</v>
      </c>
      <c r="AS676">
        <v>1.1828137312178799E-2</v>
      </c>
      <c r="AT676">
        <v>1.1682562355336899E-2</v>
      </c>
      <c r="AU676">
        <v>1.15387790653491E-2</v>
      </c>
      <c r="AV676">
        <v>1.13967653917627E-2</v>
      </c>
    </row>
    <row r="677" spans="1:48" x14ac:dyDescent="0.25">
      <c r="A677" s="34" t="s">
        <v>1399</v>
      </c>
      <c r="B677">
        <v>1.56073711921775E-2</v>
      </c>
      <c r="C677">
        <v>1.56073711921775E-2</v>
      </c>
      <c r="D677">
        <v>1.5605530185382599E-2</v>
      </c>
      <c r="E677">
        <v>1.53437954910911E-2</v>
      </c>
      <c r="F677">
        <v>1.51171923790832E-2</v>
      </c>
      <c r="G677">
        <v>1.4811383908009399E-2</v>
      </c>
      <c r="H677">
        <v>1.53587123576847E-2</v>
      </c>
      <c r="I677">
        <v>1.53830838599592E-2</v>
      </c>
      <c r="J677">
        <v>1.5601375788299E-2</v>
      </c>
      <c r="K677">
        <v>1.4962699743180201E-2</v>
      </c>
      <c r="L677">
        <v>1.4606664506309999E-2</v>
      </c>
      <c r="M677">
        <v>1.55363612202635E-2</v>
      </c>
      <c r="N677">
        <v>1.5360112163976E-2</v>
      </c>
      <c r="O677">
        <v>1.53546379552868E-2</v>
      </c>
      <c r="P677">
        <v>1.46485309997826E-2</v>
      </c>
      <c r="Q677">
        <v>1.40105509897626E-2</v>
      </c>
      <c r="R677">
        <v>1.4011022240194401E-2</v>
      </c>
      <c r="S677">
        <v>1.4011693811959E-2</v>
      </c>
      <c r="T677">
        <v>1.4011893408430299E-2</v>
      </c>
      <c r="U677">
        <v>1.4012623214951E-2</v>
      </c>
      <c r="V677">
        <v>1.40126231781732E-2</v>
      </c>
      <c r="W677">
        <v>1.40126231376549E-2</v>
      </c>
      <c r="X677">
        <v>1.40126231022941E-2</v>
      </c>
      <c r="Y677">
        <v>1.40126230707014E-2</v>
      </c>
      <c r="Z677">
        <v>1.40126230382884E-2</v>
      </c>
      <c r="AA677">
        <v>1.4012622998570701E-2</v>
      </c>
      <c r="AB677">
        <v>1.4012622965807599E-2</v>
      </c>
      <c r="AC677">
        <v>1.40126229688852E-2</v>
      </c>
      <c r="AD677">
        <v>1.40126229689371E-2</v>
      </c>
      <c r="AE677">
        <v>1.40126229620408E-2</v>
      </c>
      <c r="AF677">
        <v>1.40126229656152E-2</v>
      </c>
      <c r="AG677">
        <v>1.40126229625355E-2</v>
      </c>
      <c r="AH677">
        <v>1.4012622963727499E-2</v>
      </c>
      <c r="AI677">
        <v>1.40126229668286E-2</v>
      </c>
      <c r="AJ677">
        <v>1.4012622964647999E-2</v>
      </c>
      <c r="AK677">
        <v>1.40126229663285E-2</v>
      </c>
      <c r="AL677">
        <v>1.40126229646922E-2</v>
      </c>
      <c r="AM677">
        <v>1.40126229660495E-2</v>
      </c>
      <c r="AN677">
        <v>1.40126229666982E-2</v>
      </c>
      <c r="AO677">
        <v>1.40126229644911E-2</v>
      </c>
      <c r="AP677">
        <v>1.40126229625988E-2</v>
      </c>
      <c r="AQ677">
        <v>1.40126229652113E-2</v>
      </c>
      <c r="AR677">
        <v>1.4012622963663001E-2</v>
      </c>
      <c r="AS677">
        <v>1.40126229666226E-2</v>
      </c>
      <c r="AT677">
        <v>1.4012622964249599E-2</v>
      </c>
      <c r="AU677">
        <v>1.40126229665474E-2</v>
      </c>
      <c r="AV677">
        <v>1.4012622963305301E-2</v>
      </c>
    </row>
    <row r="678" spans="1:48" x14ac:dyDescent="0.25">
      <c r="A678" s="34" t="s">
        <v>1400</v>
      </c>
      <c r="B678">
        <v>1.90128319919571E-4</v>
      </c>
      <c r="C678">
        <v>1.90128319919571E-4</v>
      </c>
      <c r="D678">
        <v>1.8976963499064801E-4</v>
      </c>
      <c r="E678">
        <v>1.92715472067917E-4</v>
      </c>
      <c r="F678">
        <v>1.9430135014062E-4</v>
      </c>
      <c r="G678">
        <v>1.8510252644608001E-4</v>
      </c>
      <c r="H678">
        <v>1.8542422739027201E-4</v>
      </c>
      <c r="I678">
        <v>1.8962427697948099E-4</v>
      </c>
      <c r="J678">
        <v>1.9206518915982401E-4</v>
      </c>
      <c r="K678">
        <v>1.8229574587435299E-4</v>
      </c>
      <c r="L678">
        <v>1.7416618915606799E-4</v>
      </c>
      <c r="M678">
        <v>1.8054121736478101E-4</v>
      </c>
      <c r="N678">
        <v>1.77168233799396E-4</v>
      </c>
      <c r="O678">
        <v>1.7615914378236601E-4</v>
      </c>
      <c r="P678">
        <v>1.7294194474506001E-4</v>
      </c>
      <c r="Q678">
        <v>1.6633857470830501E-4</v>
      </c>
      <c r="R678">
        <v>1.6634829359537899E-4</v>
      </c>
      <c r="S678">
        <v>1.6634826194430899E-4</v>
      </c>
      <c r="T678">
        <v>1.66346317474367E-4</v>
      </c>
      <c r="U678">
        <v>1.6634246705723101E-4</v>
      </c>
      <c r="V678">
        <v>1.66342464452767E-4</v>
      </c>
      <c r="W678" s="15">
        <v>1.6634246178177199E-4</v>
      </c>
      <c r="X678" s="15">
        <v>1.66342459200457E-4</v>
      </c>
      <c r="Y678" s="15">
        <v>1.6634245659441201E-4</v>
      </c>
      <c r="Z678" s="15">
        <v>1.66342453989019E-4</v>
      </c>
      <c r="AA678" s="15">
        <v>1.6634245144238799E-4</v>
      </c>
      <c r="AB678" s="15">
        <v>1.66342448904647E-4</v>
      </c>
      <c r="AC678" s="15">
        <v>1.6634244886028801E-4</v>
      </c>
      <c r="AD678" s="15">
        <v>1.6634244886949299E-4</v>
      </c>
      <c r="AE678" s="15">
        <v>1.66342448891577E-4</v>
      </c>
      <c r="AF678" s="15">
        <v>1.66342448849393E-4</v>
      </c>
      <c r="AG678" s="15">
        <v>1.6634244897026501E-4</v>
      </c>
      <c r="AH678" s="15">
        <v>1.66342448837582E-4</v>
      </c>
      <c r="AI678" s="15">
        <v>1.6634244890331999E-4</v>
      </c>
      <c r="AJ678" s="15">
        <v>1.6634244892910601E-4</v>
      </c>
      <c r="AK678" s="15">
        <v>1.6634244879919099E-4</v>
      </c>
      <c r="AL678" s="15">
        <v>1.6634244893897699E-4</v>
      </c>
      <c r="AM678" s="15">
        <v>1.6634244885910799E-4</v>
      </c>
      <c r="AN678" s="15">
        <v>1.6634244882234901E-4</v>
      </c>
      <c r="AO678" s="15">
        <v>1.6634244889810401E-4</v>
      </c>
      <c r="AP678" s="15">
        <v>1.6634244888936301E-4</v>
      </c>
      <c r="AQ678" s="15">
        <v>1.6634244890249299E-4</v>
      </c>
      <c r="AR678" s="15">
        <v>1.6634244892080899E-4</v>
      </c>
      <c r="AS678" s="15">
        <v>1.6634244884060399E-4</v>
      </c>
      <c r="AT678" s="15">
        <v>1.66342448821509E-4</v>
      </c>
      <c r="AU678" s="15">
        <v>1.6634244882392701E-4</v>
      </c>
      <c r="AV678" s="15">
        <v>1.66342448930587E-4</v>
      </c>
    </row>
    <row r="679" spans="1:48" x14ac:dyDescent="0.25">
      <c r="A679" s="34" t="s">
        <v>1401</v>
      </c>
      <c r="B679" s="15">
        <v>5.8126017205300998E-5</v>
      </c>
      <c r="C679" s="15">
        <v>5.8126017205300998E-5</v>
      </c>
      <c r="D679" s="15">
        <v>5.8125961525468102E-5</v>
      </c>
      <c r="E679" s="15">
        <v>5.9183627530557099E-5</v>
      </c>
      <c r="F679" s="15">
        <v>6.0556310888858298E-5</v>
      </c>
      <c r="G679" s="15">
        <v>5.7321511866140201E-5</v>
      </c>
      <c r="H679" s="15">
        <v>5.7745483994743403E-5</v>
      </c>
      <c r="I679" s="15">
        <v>5.9886675638684799E-5</v>
      </c>
      <c r="J679" s="15">
        <v>6.1139946612341801E-5</v>
      </c>
      <c r="K679" s="15">
        <v>5.8353146311519502E-5</v>
      </c>
      <c r="L679" s="15">
        <v>5.60908743625244E-5</v>
      </c>
      <c r="M679" s="15">
        <v>5.8600514826403698E-5</v>
      </c>
      <c r="N679" s="15">
        <v>5.7593130197048498E-5</v>
      </c>
      <c r="O679" s="15">
        <v>5.7120650281993599E-5</v>
      </c>
      <c r="P679" s="15">
        <v>5.6651084334557401E-5</v>
      </c>
      <c r="Q679" s="15">
        <v>5.4175240404917601E-5</v>
      </c>
      <c r="R679" s="15">
        <v>5.4179677623541498E-5</v>
      </c>
      <c r="S679" s="15">
        <v>5.4182898080170503E-5</v>
      </c>
      <c r="T679" s="15">
        <v>5.4186594225370603E-5</v>
      </c>
      <c r="U679" s="15">
        <v>5.4189506026048902E-5</v>
      </c>
      <c r="V679" s="15">
        <v>5.4188752761132999E-5</v>
      </c>
      <c r="W679" s="15">
        <v>5.4187999508118498E-5</v>
      </c>
      <c r="X679" s="15">
        <v>5.4187246240345898E-5</v>
      </c>
      <c r="Y679" s="15">
        <v>5.4186493005538499E-5</v>
      </c>
      <c r="Z679" s="15">
        <v>5.4185739774693703E-5</v>
      </c>
      <c r="AA679" s="15">
        <v>5.4184986547499301E-5</v>
      </c>
      <c r="AB679" s="15">
        <v>5.4184233321349601E-5</v>
      </c>
      <c r="AC679" s="15">
        <v>5.4184427197043597E-5</v>
      </c>
      <c r="AD679" s="15">
        <v>5.4184621099163503E-5</v>
      </c>
      <c r="AE679" s="15">
        <v>5.4184815011485297E-5</v>
      </c>
      <c r="AF679" s="15">
        <v>5.4185008888954098E-5</v>
      </c>
      <c r="AG679" s="15">
        <v>5.4185202801653397E-5</v>
      </c>
      <c r="AH679" s="15">
        <v>5.4185396667464897E-5</v>
      </c>
      <c r="AI679" s="15">
        <v>5.41855905720858E-5</v>
      </c>
      <c r="AJ679" s="15">
        <v>5.41857844682892E-5</v>
      </c>
      <c r="AK679" s="15">
        <v>5.4185978374939303E-5</v>
      </c>
      <c r="AL679" s="15">
        <v>5.4186172246901698E-5</v>
      </c>
      <c r="AM679" s="15">
        <v>5.4186366136845302E-5</v>
      </c>
      <c r="AN679" s="15">
        <v>5.41865600317155E-5</v>
      </c>
      <c r="AO679" s="15">
        <v>5.4186753900387003E-5</v>
      </c>
      <c r="AP679" s="15">
        <v>5.4186947817313397E-5</v>
      </c>
      <c r="AQ679" s="15">
        <v>5.4187141742596503E-5</v>
      </c>
      <c r="AR679" s="15">
        <v>5.4187335627190402E-5</v>
      </c>
      <c r="AS679" s="15">
        <v>5.4187529515138498E-5</v>
      </c>
      <c r="AT679" s="15">
        <v>5.4187723425237E-5</v>
      </c>
      <c r="AU679" s="15">
        <v>5.4187917306518601E-5</v>
      </c>
      <c r="AV679" s="15">
        <v>5.4188111236477003E-5</v>
      </c>
    </row>
    <row r="680" spans="1:48" x14ac:dyDescent="0.25">
      <c r="A680" s="34" t="s">
        <v>1402</v>
      </c>
      <c r="B680">
        <v>5.5378657944818097E-4</v>
      </c>
      <c r="C680">
        <v>5.5378657944817999E-4</v>
      </c>
      <c r="D680">
        <v>5.50551595651668E-4</v>
      </c>
      <c r="E680">
        <v>5.56293992807624E-4</v>
      </c>
      <c r="F680">
        <v>5.6456952841319103E-4</v>
      </c>
      <c r="G680">
        <v>5.4027691552456796E-4</v>
      </c>
      <c r="H680">
        <v>5.4074224341531198E-4</v>
      </c>
      <c r="I680">
        <v>5.4889376121735201E-4</v>
      </c>
      <c r="J680">
        <v>5.6297187369377499E-4</v>
      </c>
      <c r="K680">
        <v>5.4178297674420698E-4</v>
      </c>
      <c r="L680">
        <v>5.1227852498923797E-4</v>
      </c>
      <c r="M680">
        <v>5.2233680534587601E-4</v>
      </c>
      <c r="N680">
        <v>5.1160722217691399E-4</v>
      </c>
      <c r="O680">
        <v>5.07879778005796E-4</v>
      </c>
      <c r="P680">
        <v>5.0237267458249702E-4</v>
      </c>
      <c r="Q680">
        <v>4.9111006963193705E-4</v>
      </c>
      <c r="R680">
        <v>4.91115573512959E-4</v>
      </c>
      <c r="S680">
        <v>4.9110931571437596E-4</v>
      </c>
      <c r="T680">
        <v>4.9110357444678799E-4</v>
      </c>
      <c r="U680">
        <v>4.9109917104159196E-4</v>
      </c>
      <c r="V680">
        <v>4.9109234449726301E-4</v>
      </c>
      <c r="W680">
        <v>4.9108551788564099E-4</v>
      </c>
      <c r="X680">
        <v>4.9107869141916405E-4</v>
      </c>
      <c r="Y680">
        <v>4.9107186510493098E-4</v>
      </c>
      <c r="Z680">
        <v>4.9106503887835198E-4</v>
      </c>
      <c r="AA680">
        <v>4.9105821269891897E-4</v>
      </c>
      <c r="AB680">
        <v>4.9105138664452797E-4</v>
      </c>
      <c r="AC680">
        <v>4.9105314387290196E-4</v>
      </c>
      <c r="AD680">
        <v>4.9105490098217297E-4</v>
      </c>
      <c r="AE680">
        <v>4.9105665806207599E-4</v>
      </c>
      <c r="AF680">
        <v>4.9105841517076501E-4</v>
      </c>
      <c r="AG680">
        <v>4.9106017241911E-4</v>
      </c>
      <c r="AH680">
        <v>4.9106192955568004E-4</v>
      </c>
      <c r="AI680">
        <v>4.9106368676206402E-4</v>
      </c>
      <c r="AJ680">
        <v>4.9106544379194498E-4</v>
      </c>
      <c r="AK680">
        <v>4.9106720105595301E-4</v>
      </c>
      <c r="AL680" s="15">
        <v>4.9106895821608503E-4</v>
      </c>
      <c r="AM680" s="15">
        <v>4.9107071547349797E-4</v>
      </c>
      <c r="AN680" s="15">
        <v>4.9107247258880203E-4</v>
      </c>
      <c r="AO680" s="15">
        <v>4.9107422986952802E-4</v>
      </c>
      <c r="AP680" s="15">
        <v>4.9107598705467996E-4</v>
      </c>
      <c r="AQ680" s="15">
        <v>4.9107774426431904E-4</v>
      </c>
      <c r="AR680" s="15">
        <v>4.91079501538398E-4</v>
      </c>
      <c r="AS680" s="15">
        <v>4.9108125870281902E-4</v>
      </c>
      <c r="AT680" s="15">
        <v>4.9108301597130101E-4</v>
      </c>
      <c r="AU680" s="15">
        <v>4.9108477323909897E-4</v>
      </c>
      <c r="AV680" s="15">
        <v>4.9108653045942796E-4</v>
      </c>
    </row>
    <row r="681" spans="1:48" x14ac:dyDescent="0.25">
      <c r="A681" s="34" t="s">
        <v>1403</v>
      </c>
      <c r="B681">
        <v>1.45937702242628E-3</v>
      </c>
      <c r="C681">
        <v>1.45937702242628E-3</v>
      </c>
      <c r="D681">
        <v>1.44488942196372E-3</v>
      </c>
      <c r="E681">
        <v>1.19972460946543E-3</v>
      </c>
      <c r="F681">
        <v>1.2706110906571301E-3</v>
      </c>
      <c r="G681">
        <v>1.4458209364948901E-3</v>
      </c>
      <c r="H681">
        <v>1.1481531624321099E-3</v>
      </c>
      <c r="I681">
        <v>1.3588872055133299E-3</v>
      </c>
      <c r="J681">
        <v>1.0594877680614599E-3</v>
      </c>
      <c r="K681">
        <v>1.0353475178751801E-3</v>
      </c>
      <c r="L681">
        <v>9.0528945484673101E-4</v>
      </c>
      <c r="M681">
        <v>8.4808319688192105E-4</v>
      </c>
      <c r="N681">
        <v>9.3800184761145904E-4</v>
      </c>
      <c r="O681">
        <v>9.1058054204901703E-4</v>
      </c>
      <c r="P681">
        <v>8.8621826765080303E-4</v>
      </c>
      <c r="Q681">
        <v>8.5875315118182202E-4</v>
      </c>
      <c r="R681">
        <v>8.5871720546507003E-4</v>
      </c>
      <c r="S681">
        <v>8.5866188026796999E-4</v>
      </c>
      <c r="T681">
        <v>8.5865075580602104E-4</v>
      </c>
      <c r="U681">
        <v>8.5865511437518895E-4</v>
      </c>
      <c r="V681">
        <v>8.5865027979657195E-4</v>
      </c>
      <c r="W681">
        <v>8.5864544472268902E-4</v>
      </c>
      <c r="X681">
        <v>8.5864060972616596E-4</v>
      </c>
      <c r="Y681">
        <v>8.5863577510939904E-4</v>
      </c>
      <c r="Z681">
        <v>8.58630939937849E-4</v>
      </c>
      <c r="AA681">
        <v>8.5862610517142997E-4</v>
      </c>
      <c r="AB681">
        <v>8.5862127045145502E-4</v>
      </c>
      <c r="AC681">
        <v>8.5862395460019098E-4</v>
      </c>
      <c r="AD681">
        <v>8.58626639082829E-4</v>
      </c>
      <c r="AE681">
        <v>8.5862932354585002E-4</v>
      </c>
      <c r="AF681">
        <v>8.5863200744389599E-4</v>
      </c>
      <c r="AG681">
        <v>8.5863469217323902E-4</v>
      </c>
      <c r="AH681">
        <v>8.5863737649987998E-4</v>
      </c>
      <c r="AI681">
        <v>8.5864006137702296E-4</v>
      </c>
      <c r="AJ681">
        <v>8.5864274544609803E-4</v>
      </c>
      <c r="AK681">
        <v>8.5864543003639604E-4</v>
      </c>
      <c r="AL681">
        <v>8.5864811458844002E-4</v>
      </c>
      <c r="AM681">
        <v>8.5865079852672204E-4</v>
      </c>
      <c r="AN681">
        <v>8.5865348347036901E-4</v>
      </c>
      <c r="AO681">
        <v>8.5865616792736295E-4</v>
      </c>
      <c r="AP681">
        <v>8.5865885196565904E-4</v>
      </c>
      <c r="AQ681">
        <v>8.5866153672336197E-4</v>
      </c>
      <c r="AR681">
        <v>8.58664221091066E-4</v>
      </c>
      <c r="AS681" s="15">
        <v>8.5866690567467199E-4</v>
      </c>
      <c r="AT681" s="15">
        <v>8.5866959022447504E-4</v>
      </c>
      <c r="AU681" s="15">
        <v>8.5867227455453795E-4</v>
      </c>
      <c r="AV681" s="15">
        <v>8.5867495909426096E-4</v>
      </c>
    </row>
    <row r="682" spans="1:48" x14ac:dyDescent="0.25">
      <c r="A682" s="34" t="s">
        <v>1404</v>
      </c>
      <c r="B682">
        <v>1.6028095372653201E-3</v>
      </c>
      <c r="C682">
        <v>1.6028095372653201E-3</v>
      </c>
      <c r="D682">
        <v>1.6003155676070999E-3</v>
      </c>
      <c r="E682">
        <v>1.5707691520324E-3</v>
      </c>
      <c r="F682">
        <v>1.5204423575965601E-3</v>
      </c>
      <c r="G682">
        <v>1.6182777517269799E-3</v>
      </c>
      <c r="H682">
        <v>1.58390443943262E-3</v>
      </c>
      <c r="I682">
        <v>1.51518589881624E-3</v>
      </c>
      <c r="J682">
        <v>1.50820240645596E-3</v>
      </c>
      <c r="K682">
        <v>1.4578596755976799E-3</v>
      </c>
      <c r="L682">
        <v>1.3822346340875899E-3</v>
      </c>
      <c r="M682">
        <v>1.3770510332778501E-3</v>
      </c>
      <c r="N682">
        <v>1.3965491327698201E-3</v>
      </c>
      <c r="O682">
        <v>1.45097579615814E-3</v>
      </c>
      <c r="P682">
        <v>1.36413192952846E-3</v>
      </c>
      <c r="Q682">
        <v>1.32530936846166E-3</v>
      </c>
      <c r="R682">
        <v>1.32547950191015E-3</v>
      </c>
      <c r="S682">
        <v>1.3257214815196E-3</v>
      </c>
      <c r="T682">
        <v>1.32600102789336E-3</v>
      </c>
      <c r="U682">
        <v>1.3263309316178199E-3</v>
      </c>
      <c r="V682">
        <v>1.3263309319518899E-3</v>
      </c>
      <c r="W682">
        <v>1.3263309320553701E-3</v>
      </c>
      <c r="X682">
        <v>1.32633093186773E-3</v>
      </c>
      <c r="Y682">
        <v>1.32633093204643E-3</v>
      </c>
      <c r="Z682">
        <v>1.3263309321984E-3</v>
      </c>
      <c r="AA682">
        <v>1.3263309316039599E-3</v>
      </c>
      <c r="AB682">
        <v>1.3263309318119799E-3</v>
      </c>
      <c r="AC682">
        <v>1.3263309318360601E-3</v>
      </c>
      <c r="AD682">
        <v>1.32633093212316E-3</v>
      </c>
      <c r="AE682">
        <v>1.3263309321926999E-3</v>
      </c>
      <c r="AF682">
        <v>1.3263309319084501E-3</v>
      </c>
      <c r="AG682">
        <v>1.32633093215441E-3</v>
      </c>
      <c r="AH682">
        <v>1.32633093171772E-3</v>
      </c>
      <c r="AI682">
        <v>1.3263309318890101E-3</v>
      </c>
      <c r="AJ682">
        <v>1.32633093199241E-3</v>
      </c>
      <c r="AK682">
        <v>1.3263309318466601E-3</v>
      </c>
      <c r="AL682">
        <v>1.32633093229525E-3</v>
      </c>
      <c r="AM682">
        <v>1.3263309319520901E-3</v>
      </c>
      <c r="AN682">
        <v>1.3263309320321901E-3</v>
      </c>
      <c r="AO682">
        <v>1.32633093199268E-3</v>
      </c>
      <c r="AP682">
        <v>1.32633093177371E-3</v>
      </c>
      <c r="AQ682">
        <v>1.3263309321793E-3</v>
      </c>
      <c r="AR682">
        <v>1.3263309317112599E-3</v>
      </c>
      <c r="AS682">
        <v>1.3263309319887101E-3</v>
      </c>
      <c r="AT682">
        <v>1.3263309321119301E-3</v>
      </c>
      <c r="AU682">
        <v>1.3263309319224599E-3</v>
      </c>
      <c r="AV682">
        <v>1.32633093178986E-3</v>
      </c>
    </row>
    <row r="683" spans="1:48" x14ac:dyDescent="0.25">
      <c r="A683" s="34" t="s">
        <v>1405</v>
      </c>
      <c r="B683">
        <v>2.7075995880430702E-3</v>
      </c>
      <c r="C683">
        <v>2.7075995880430702E-3</v>
      </c>
      <c r="D683">
        <v>2.7240610366918399E-3</v>
      </c>
      <c r="E683">
        <v>2.73648323147132E-3</v>
      </c>
      <c r="F683">
        <v>2.69487612029782E-3</v>
      </c>
      <c r="G683">
        <v>2.4957089588792101E-3</v>
      </c>
      <c r="H683">
        <v>2.5137612318235098E-3</v>
      </c>
      <c r="I683">
        <v>2.5508328476914902E-3</v>
      </c>
      <c r="J683">
        <v>2.5457284613853901E-3</v>
      </c>
      <c r="K683">
        <v>2.4323732949606599E-3</v>
      </c>
      <c r="L683">
        <v>2.30439382940639E-3</v>
      </c>
      <c r="M683">
        <v>2.3610827781767201E-3</v>
      </c>
      <c r="N683">
        <v>2.33350013191594E-3</v>
      </c>
      <c r="O683">
        <v>2.34431038349984E-3</v>
      </c>
      <c r="P683">
        <v>2.2421815198709902E-3</v>
      </c>
      <c r="Q683">
        <v>2.1502320992608402E-3</v>
      </c>
      <c r="R683">
        <v>2.1506555073155099E-3</v>
      </c>
      <c r="S683">
        <v>2.1508365330691198E-3</v>
      </c>
      <c r="T683">
        <v>2.1509071435242802E-3</v>
      </c>
      <c r="U683">
        <v>2.15099307527777E-3</v>
      </c>
      <c r="V683">
        <v>2.0982000745541399E-3</v>
      </c>
      <c r="W683">
        <v>2.0467028021274002E-3</v>
      </c>
      <c r="X683">
        <v>1.9964694545306499E-3</v>
      </c>
      <c r="Y683">
        <v>1.94746901227206E-3</v>
      </c>
      <c r="Z683">
        <v>1.89967121442741E-3</v>
      </c>
      <c r="AA683">
        <v>1.8530465442507999E-3</v>
      </c>
      <c r="AB683">
        <v>1.8075662089741601E-3</v>
      </c>
      <c r="AC683">
        <v>1.7714034295975201E-3</v>
      </c>
      <c r="AD683">
        <v>1.73596413544613E-3</v>
      </c>
      <c r="AE683">
        <v>1.7012338514952299E-3</v>
      </c>
      <c r="AF683">
        <v>1.6671983933459801E-3</v>
      </c>
      <c r="AG683">
        <v>1.6338438600890599E-3</v>
      </c>
      <c r="AH683">
        <v>1.60115662889608E-3</v>
      </c>
      <c r="AI683">
        <v>1.56912334967229E-3</v>
      </c>
      <c r="AJ683">
        <v>1.5377309388613001E-3</v>
      </c>
      <c r="AK683">
        <v>1.5069665750239501E-3</v>
      </c>
      <c r="AL683">
        <v>1.4768176937771701E-3</v>
      </c>
      <c r="AM683">
        <v>1.4472719813594999E-3</v>
      </c>
      <c r="AN683">
        <v>1.41831737026326E-3</v>
      </c>
      <c r="AO683">
        <v>1.38994203442205E-3</v>
      </c>
      <c r="AP683">
        <v>1.3621343853795001E-3</v>
      </c>
      <c r="AQ683">
        <v>1.33488306540022E-3</v>
      </c>
      <c r="AR683">
        <v>1.3081769447438401E-3</v>
      </c>
      <c r="AS683">
        <v>1.2820051162075799E-3</v>
      </c>
      <c r="AT683">
        <v>1.2563568895213599E-3</v>
      </c>
      <c r="AU683">
        <v>1.2312217899606E-3</v>
      </c>
      <c r="AV683">
        <v>1.2065895514940101E-3</v>
      </c>
    </row>
    <row r="684" spans="1:48" x14ac:dyDescent="0.25">
      <c r="A684" s="34" t="s">
        <v>1406</v>
      </c>
      <c r="B684" s="15">
        <v>2.6543363893592901E-6</v>
      </c>
      <c r="C684" s="15">
        <v>2.6543363893592901E-6</v>
      </c>
      <c r="D684" s="15">
        <v>2.6557452641181502E-6</v>
      </c>
      <c r="E684" s="15">
        <v>2.7231986555676801E-6</v>
      </c>
      <c r="F684" s="15">
        <v>2.6787110698706699E-6</v>
      </c>
      <c r="G684" s="15">
        <v>2.3390219679353202E-6</v>
      </c>
      <c r="H684" s="15">
        <v>2.3950809578278599E-6</v>
      </c>
      <c r="I684" s="15">
        <v>2.4417915130110899E-6</v>
      </c>
      <c r="J684" s="15">
        <v>2.4075713459211502E-6</v>
      </c>
      <c r="K684" s="15">
        <v>2.2753641573005999E-6</v>
      </c>
      <c r="L684" s="15">
        <v>2.1673931740842902E-6</v>
      </c>
      <c r="M684" s="15">
        <v>2.2370413098874802E-6</v>
      </c>
      <c r="N684" s="15">
        <v>2.2136021884897902E-6</v>
      </c>
      <c r="O684" s="15">
        <v>2.2700819503802001E-6</v>
      </c>
      <c r="P684" s="15">
        <v>2.2069173083898301E-6</v>
      </c>
      <c r="Q684" s="15">
        <v>2.1593524546043302E-6</v>
      </c>
      <c r="R684" s="15">
        <v>2.1597587193428899E-6</v>
      </c>
      <c r="S684" s="15">
        <v>2.1598836050035999E-6</v>
      </c>
      <c r="T684" s="15">
        <v>2.15993903897333E-6</v>
      </c>
      <c r="U684" s="15">
        <v>2.1599742326690902E-6</v>
      </c>
      <c r="V684" s="15">
        <v>2.1196318539293398E-6</v>
      </c>
      <c r="W684" s="15">
        <v>2.0800429589851402E-6</v>
      </c>
      <c r="X684" s="15">
        <v>2.0411934766794399E-6</v>
      </c>
      <c r="Y684" s="15">
        <v>2.0030695956624999E-6</v>
      </c>
      <c r="Z684" s="15">
        <v>1.9656577640480998E-6</v>
      </c>
      <c r="AA684" s="15">
        <v>1.92894468258037E-6</v>
      </c>
      <c r="AB684" s="15">
        <v>1.8929173004689001E-6</v>
      </c>
      <c r="AC684" s="15">
        <v>1.8661647292916799E-6</v>
      </c>
      <c r="AD684" s="15">
        <v>1.8397902519672799E-6</v>
      </c>
      <c r="AE684" s="15">
        <v>1.81378852446937E-6</v>
      </c>
      <c r="AF684" s="15">
        <v>1.7881542791463501E-6</v>
      </c>
      <c r="AG684" s="15">
        <v>1.76288232186446E-6</v>
      </c>
      <c r="AH684" s="15">
        <v>1.73796753331856E-6</v>
      </c>
      <c r="AI684" s="15">
        <v>1.71340486457865E-6</v>
      </c>
      <c r="AJ684" s="15">
        <v>1.6891893402389799E-6</v>
      </c>
      <c r="AK684" s="15">
        <v>1.6653160533178801E-6</v>
      </c>
      <c r="AL684" s="15">
        <v>1.6417801667868499E-6</v>
      </c>
      <c r="AM684" s="15">
        <v>1.6185769129330099E-6</v>
      </c>
      <c r="AN684" s="15">
        <v>1.5957015903611E-6</v>
      </c>
      <c r="AO684" s="15">
        <v>1.57314956424434E-6</v>
      </c>
      <c r="AP684" s="15">
        <v>1.55091626569977E-6</v>
      </c>
      <c r="AQ684" s="15">
        <v>1.52899718975103E-6</v>
      </c>
      <c r="AR684" s="15">
        <v>1.5073878960839301E-6</v>
      </c>
      <c r="AS684" s="15">
        <v>1.48608400617438E-6</v>
      </c>
      <c r="AT684" s="15">
        <v>1.4650812035395101E-6</v>
      </c>
      <c r="AU684" s="15">
        <v>1.4443752332450099E-6</v>
      </c>
      <c r="AV684" s="15">
        <v>1.4239619003342101E-6</v>
      </c>
    </row>
    <row r="685" spans="1:48" x14ac:dyDescent="0.25">
      <c r="A685" s="34" t="s">
        <v>1520</v>
      </c>
      <c r="B685" s="15">
        <v>1.29145572889761E-5</v>
      </c>
      <c r="C685" s="15">
        <v>1.29145572889761E-5</v>
      </c>
      <c r="D685" s="15">
        <v>1.29284466502041E-5</v>
      </c>
      <c r="E685" s="15">
        <v>1.30600453385917E-5</v>
      </c>
      <c r="F685" s="15">
        <v>1.2720583694591299E-5</v>
      </c>
      <c r="G685" s="15">
        <v>1.18592629097735E-5</v>
      </c>
      <c r="H685" s="15">
        <v>1.22359483211636E-5</v>
      </c>
      <c r="I685" s="15">
        <v>1.2522622006850301E-5</v>
      </c>
      <c r="J685" s="15">
        <v>1.22348988073279E-5</v>
      </c>
      <c r="K685" s="15">
        <v>1.2776844077221E-5</v>
      </c>
      <c r="L685" s="15">
        <v>1.24258136364572E-5</v>
      </c>
      <c r="M685" s="15">
        <v>1.27309807805838E-5</v>
      </c>
      <c r="N685" s="15">
        <v>1.35635190387913E-5</v>
      </c>
      <c r="O685" s="15">
        <v>1.3739936072349299E-5</v>
      </c>
      <c r="P685" s="15">
        <v>1.43122529826955E-5</v>
      </c>
      <c r="Q685" s="15">
        <v>1.4780414061997099E-5</v>
      </c>
      <c r="R685" s="15">
        <v>1.47802891798889E-5</v>
      </c>
      <c r="S685" s="15">
        <v>1.47808185909261E-5</v>
      </c>
      <c r="T685" s="15">
        <v>1.47815236958649E-5</v>
      </c>
      <c r="U685" s="15">
        <v>1.47822869750386E-5</v>
      </c>
      <c r="V685" s="15">
        <v>1.47948218580504E-5</v>
      </c>
      <c r="W685" s="15">
        <v>1.48073673729911E-5</v>
      </c>
      <c r="X685" s="15">
        <v>1.4819923528636599E-5</v>
      </c>
      <c r="Y685" s="15">
        <v>1.4832490339753401E-5</v>
      </c>
      <c r="Z685" s="15">
        <v>1.48450677922871E-5</v>
      </c>
      <c r="AA685" s="15">
        <v>1.48576559156403E-5</v>
      </c>
      <c r="AB685" s="15">
        <v>1.4870254721666099E-5</v>
      </c>
      <c r="AC685" s="15">
        <v>1.48546842585328E-5</v>
      </c>
      <c r="AD685" s="15">
        <v>1.48391301049395E-5</v>
      </c>
      <c r="AE685" s="15">
        <v>1.48235922440976E-5</v>
      </c>
      <c r="AF685" s="15">
        <v>1.4808070648614599E-5</v>
      </c>
      <c r="AG685" s="15">
        <v>1.47925653014308E-5</v>
      </c>
      <c r="AH685" s="15">
        <v>1.47770761951662E-5</v>
      </c>
      <c r="AI685" s="15">
        <v>1.4761603298139899E-5</v>
      </c>
      <c r="AJ685" s="15">
        <v>1.47461466057837E-5</v>
      </c>
      <c r="AK685" s="15">
        <v>1.47307061042402E-5</v>
      </c>
      <c r="AL685" s="15">
        <v>1.47152817755905E-5</v>
      </c>
      <c r="AM685" s="15">
        <v>1.4699873579637699E-5</v>
      </c>
      <c r="AN685" s="15">
        <v>1.4684481532185699E-5</v>
      </c>
      <c r="AO685" s="15">
        <v>1.46691055893858E-5</v>
      </c>
      <c r="AP685" s="15">
        <v>1.4653745754934701E-5</v>
      </c>
      <c r="AQ685" s="15">
        <v>1.4638402005503299E-5</v>
      </c>
      <c r="AR685" s="15">
        <v>1.46230743144576E-5</v>
      </c>
      <c r="AS685" s="15">
        <v>1.46077626863152E-5</v>
      </c>
      <c r="AT685" s="15">
        <v>1.45924670742753E-5</v>
      </c>
      <c r="AU685" s="15">
        <v>1.45771874894789E-5</v>
      </c>
      <c r="AV685" s="15">
        <v>1.4561923899148801E-5</v>
      </c>
    </row>
    <row r="686" spans="1:48" x14ac:dyDescent="0.25">
      <c r="A686" s="34" t="s">
        <v>1521</v>
      </c>
      <c r="B686">
        <v>2.0212059387199701E-4</v>
      </c>
      <c r="C686">
        <v>2.0212059387199701E-4</v>
      </c>
      <c r="D686">
        <v>2.04755803684486E-4</v>
      </c>
      <c r="E686">
        <v>2.0512325988388899E-4</v>
      </c>
      <c r="F686">
        <v>1.9948019914229701E-4</v>
      </c>
      <c r="G686">
        <v>1.85852222258964E-4</v>
      </c>
      <c r="H686">
        <v>1.9742908539179801E-4</v>
      </c>
      <c r="I686">
        <v>1.95836528156963E-4</v>
      </c>
      <c r="J686">
        <v>1.9446974918161701E-4</v>
      </c>
      <c r="K686">
        <v>1.9843372629099501E-4</v>
      </c>
      <c r="L686">
        <v>1.9688036535988601E-4</v>
      </c>
      <c r="M686">
        <v>2.0095852191910201E-4</v>
      </c>
      <c r="N686">
        <v>2.09237904314137E-4</v>
      </c>
      <c r="O686">
        <v>2.1093544365264E-4</v>
      </c>
      <c r="P686">
        <v>2.16058293700625E-4</v>
      </c>
      <c r="Q686">
        <v>2.2618393028975501E-4</v>
      </c>
      <c r="R686">
        <v>2.26178197354825E-4</v>
      </c>
      <c r="S686">
        <v>2.26177860365475E-4</v>
      </c>
      <c r="T686">
        <v>2.26178380550606E-4</v>
      </c>
      <c r="U686">
        <v>2.2618008026522801E-4</v>
      </c>
      <c r="V686">
        <v>2.2608598914707E-4</v>
      </c>
      <c r="W686">
        <v>2.2599193710975401E-4</v>
      </c>
      <c r="X686">
        <v>2.2589792434382901E-4</v>
      </c>
      <c r="Y686">
        <v>2.25803950531536E-4</v>
      </c>
      <c r="Z686">
        <v>2.2571001579048299E-4</v>
      </c>
      <c r="AA686">
        <v>2.25616120239259E-4</v>
      </c>
      <c r="AB686">
        <v>2.25522263639015E-4</v>
      </c>
      <c r="AC686">
        <v>2.25442628537432E-4</v>
      </c>
      <c r="AD686">
        <v>2.2536302151241299E-4</v>
      </c>
      <c r="AE686">
        <v>2.25283442626391E-4</v>
      </c>
      <c r="AF686">
        <v>2.2520389180168899E-4</v>
      </c>
      <c r="AG686">
        <v>2.2512436916583499E-4</v>
      </c>
      <c r="AH686">
        <v>2.2504487448067801E-4</v>
      </c>
      <c r="AI686">
        <v>2.2496540799007999E-4</v>
      </c>
      <c r="AJ686">
        <v>2.2488596931070001E-4</v>
      </c>
      <c r="AK686">
        <v>2.24806558915992E-4</v>
      </c>
      <c r="AL686">
        <v>2.2472717651019901E-4</v>
      </c>
      <c r="AM686">
        <v>2.24647822129043E-4</v>
      </c>
      <c r="AN686">
        <v>2.2456849584348199E-4</v>
      </c>
      <c r="AO686">
        <v>2.2448919743752401E-4</v>
      </c>
      <c r="AP686">
        <v>2.24409927047141E-4</v>
      </c>
      <c r="AQ686">
        <v>2.2433068482504399E-4</v>
      </c>
      <c r="AR686">
        <v>2.24251470355873E-4</v>
      </c>
      <c r="AS686">
        <v>2.2417228400908401E-4</v>
      </c>
      <c r="AT686">
        <v>2.2409312559607E-4</v>
      </c>
      <c r="AU686">
        <v>2.2401399509544001E-4</v>
      </c>
      <c r="AV686">
        <v>2.2393489246612299E-4</v>
      </c>
    </row>
    <row r="687" spans="1:48" x14ac:dyDescent="0.25">
      <c r="A687" s="34" t="s">
        <v>1522</v>
      </c>
      <c r="B687" s="15">
        <v>9.2320532301051893E-5</v>
      </c>
      <c r="C687" s="15">
        <v>9.2320532301051893E-5</v>
      </c>
      <c r="D687" s="15">
        <v>9.2315547871861796E-5</v>
      </c>
      <c r="E687" s="15">
        <v>9.5624015752907094E-5</v>
      </c>
      <c r="F687" s="15">
        <v>9.3323031726355295E-5</v>
      </c>
      <c r="G687" s="15">
        <v>9.7201488030453106E-5</v>
      </c>
      <c r="H687" s="15">
        <v>9.6426849461062704E-5</v>
      </c>
      <c r="I687" s="15">
        <v>9.6261090316691604E-5</v>
      </c>
      <c r="J687" s="15">
        <v>9.4777123978740107E-5</v>
      </c>
      <c r="K687" s="15">
        <v>9.6314046149735197E-5</v>
      </c>
      <c r="L687" s="15">
        <v>9.5448079024446693E-5</v>
      </c>
      <c r="M687" s="15">
        <v>9.5234305326191796E-5</v>
      </c>
      <c r="N687" s="15">
        <v>9.5470119107164906E-5</v>
      </c>
      <c r="O687" s="15">
        <v>9.2119375616179101E-5</v>
      </c>
      <c r="P687" s="15">
        <v>9.3052853313146898E-5</v>
      </c>
      <c r="Q687" s="15">
        <v>9.4926107587123704E-5</v>
      </c>
      <c r="R687" s="15">
        <v>9.4924651476991604E-5</v>
      </c>
      <c r="S687" s="15">
        <v>9.4925763993166097E-5</v>
      </c>
      <c r="T687" s="15">
        <v>9.4925607636812398E-5</v>
      </c>
      <c r="U687" s="15">
        <v>9.4913069359031597E-5</v>
      </c>
      <c r="V687" s="15">
        <v>9.4913069416053801E-5</v>
      </c>
      <c r="W687" s="15">
        <v>9.4913069464544798E-5</v>
      </c>
      <c r="X687" s="15">
        <v>9.4913069430749294E-5</v>
      </c>
      <c r="Y687" s="15">
        <v>9.4913069430333205E-5</v>
      </c>
      <c r="Z687" s="15">
        <v>9.49130694132228E-5</v>
      </c>
      <c r="AA687" s="15">
        <v>9.4913069348256701E-5</v>
      </c>
      <c r="AB687" s="15">
        <v>9.4913069374087805E-5</v>
      </c>
      <c r="AC687" s="15">
        <v>9.4913069415746498E-5</v>
      </c>
      <c r="AD687" s="15">
        <v>9.4913069394467593E-5</v>
      </c>
      <c r="AE687" s="15">
        <v>9.4913069376089499E-5</v>
      </c>
      <c r="AF687" s="15">
        <v>9.4913069458782995E-5</v>
      </c>
      <c r="AG687" s="15">
        <v>9.4913069409838097E-5</v>
      </c>
      <c r="AH687" s="15">
        <v>9.4913069344564098E-5</v>
      </c>
      <c r="AI687" s="15">
        <v>9.4913069373700297E-5</v>
      </c>
      <c r="AJ687" s="15">
        <v>9.4913069385693294E-5</v>
      </c>
      <c r="AK687" s="15">
        <v>9.4913069430063794E-5</v>
      </c>
      <c r="AL687" s="15">
        <v>9.4913069440438403E-5</v>
      </c>
      <c r="AM687" s="15">
        <v>9.4913069405009603E-5</v>
      </c>
      <c r="AN687" s="15">
        <v>9.4913069430700505E-5</v>
      </c>
      <c r="AO687" s="15">
        <v>9.4913069456628902E-5</v>
      </c>
      <c r="AP687" s="15">
        <v>9.49130693552264E-5</v>
      </c>
      <c r="AQ687" s="15">
        <v>9.4913069427115496E-5</v>
      </c>
      <c r="AR687" s="15">
        <v>9.4913069407368203E-5</v>
      </c>
      <c r="AS687" s="15">
        <v>9.4913069389319896E-5</v>
      </c>
      <c r="AT687" s="15">
        <v>9.4913069396389504E-5</v>
      </c>
      <c r="AU687" s="15">
        <v>9.4913069390271596E-5</v>
      </c>
      <c r="AV687" s="15">
        <v>9.4913069413128393E-5</v>
      </c>
    </row>
    <row r="688" spans="1:48" x14ac:dyDescent="0.25">
      <c r="A688" s="34" t="s">
        <v>1523</v>
      </c>
      <c r="B688">
        <v>3.4608817055983599E-4</v>
      </c>
      <c r="C688">
        <v>3.4608817055983599E-4</v>
      </c>
      <c r="D688">
        <v>3.4741230704256299E-4</v>
      </c>
      <c r="E688">
        <v>3.5446327640145198E-4</v>
      </c>
      <c r="F688">
        <v>3.6152264573328501E-4</v>
      </c>
      <c r="G688">
        <v>3.8964417216044001E-4</v>
      </c>
      <c r="H688">
        <v>4.0474165889518301E-4</v>
      </c>
      <c r="I688">
        <v>3.6486923151284799E-4</v>
      </c>
      <c r="J688">
        <v>3.8343644699828102E-4</v>
      </c>
      <c r="K688">
        <v>4.0278930886277002E-4</v>
      </c>
      <c r="L688">
        <v>4.0289022689150698E-4</v>
      </c>
      <c r="M688">
        <v>4.1719719787398798E-4</v>
      </c>
      <c r="N688">
        <v>4.1820686358011298E-4</v>
      </c>
      <c r="O688">
        <v>4.1167751645774202E-4</v>
      </c>
      <c r="P688">
        <v>4.1702334641209002E-4</v>
      </c>
      <c r="Q688">
        <v>4.3033780191978398E-4</v>
      </c>
      <c r="R688">
        <v>4.3033454353080499E-4</v>
      </c>
      <c r="S688">
        <v>4.3034604876821398E-4</v>
      </c>
      <c r="T688">
        <v>4.3034955841647198E-4</v>
      </c>
      <c r="U688">
        <v>4.3036409251374398E-4</v>
      </c>
      <c r="V688">
        <v>4.3986419583245902E-4</v>
      </c>
      <c r="W688">
        <v>4.4957400990894801E-4</v>
      </c>
      <c r="X688">
        <v>4.5949816395938098E-4</v>
      </c>
      <c r="Y688">
        <v>4.6964138944267703E-4</v>
      </c>
      <c r="Z688">
        <v>4.8000852232851001E-4</v>
      </c>
      <c r="AA688">
        <v>4.9060450514885597E-4</v>
      </c>
      <c r="AB688">
        <v>5.0143439002413401E-4</v>
      </c>
      <c r="AC688">
        <v>5.0160477106415502E-4</v>
      </c>
      <c r="AD688">
        <v>5.0177520959347396E-4</v>
      </c>
      <c r="AE688">
        <v>5.0194570657801502E-4</v>
      </c>
      <c r="AF688">
        <v>5.0211626115940903E-4</v>
      </c>
      <c r="AG688">
        <v>5.0228687373347002E-4</v>
      </c>
      <c r="AH688">
        <v>5.0245754420869199E-4</v>
      </c>
      <c r="AI688">
        <v>5.0262827274587599E-4</v>
      </c>
      <c r="AJ688">
        <v>5.0279905930046705E-4</v>
      </c>
      <c r="AK688">
        <v>5.0296990418447602E-4</v>
      </c>
      <c r="AL688">
        <v>5.03140806804261E-4</v>
      </c>
      <c r="AM688">
        <v>5.0331176750347299E-4</v>
      </c>
      <c r="AN688">
        <v>5.0348278614820901E-4</v>
      </c>
      <c r="AO688">
        <v>5.0365386316734203E-4</v>
      </c>
      <c r="AP688">
        <v>5.0382499825255304E-4</v>
      </c>
      <c r="AQ688">
        <v>5.0399619165795095E-4</v>
      </c>
      <c r="AR688">
        <v>5.0416744289150605E-4</v>
      </c>
      <c r="AS688">
        <v>5.04338752452771E-4</v>
      </c>
      <c r="AT688">
        <v>5.0451012031945503E-4</v>
      </c>
      <c r="AU688">
        <v>5.04681546214014E-4</v>
      </c>
      <c r="AV688">
        <v>5.0485303058475303E-4</v>
      </c>
    </row>
    <row r="689" spans="1:48" x14ac:dyDescent="0.25">
      <c r="A689" s="34" t="s">
        <v>1524</v>
      </c>
      <c r="B689">
        <v>2.0582113677434399E-4</v>
      </c>
      <c r="C689">
        <v>2.0582113677434399E-4</v>
      </c>
      <c r="D689">
        <v>2.06039637517148E-4</v>
      </c>
      <c r="E689">
        <v>2.10305807115991E-4</v>
      </c>
      <c r="F689">
        <v>2.1436052635330399E-4</v>
      </c>
      <c r="G689">
        <v>2.31308838975606E-4</v>
      </c>
      <c r="H689">
        <v>2.3998097392006901E-4</v>
      </c>
      <c r="I689">
        <v>2.15340478416152E-4</v>
      </c>
      <c r="J689">
        <v>2.2763615848748499E-4</v>
      </c>
      <c r="K689">
        <v>2.39673298104416E-4</v>
      </c>
      <c r="L689">
        <v>2.39966444452671E-4</v>
      </c>
      <c r="M689">
        <v>2.4945925434310398E-4</v>
      </c>
      <c r="N689">
        <v>2.4971311824855498E-4</v>
      </c>
      <c r="O689">
        <v>2.45702453763205E-4</v>
      </c>
      <c r="P689">
        <v>2.4932558838724502E-4</v>
      </c>
      <c r="Q689">
        <v>2.5675737837880499E-4</v>
      </c>
      <c r="R689">
        <v>2.5675576426922999E-4</v>
      </c>
      <c r="S689">
        <v>2.5676199414759399E-4</v>
      </c>
      <c r="T689">
        <v>2.5676189771429297E-4</v>
      </c>
      <c r="U689">
        <v>2.5676915290789301E-4</v>
      </c>
      <c r="V689">
        <v>2.5679953838905197E-4</v>
      </c>
      <c r="W689">
        <v>2.5682992752602298E-4</v>
      </c>
      <c r="X689">
        <v>2.5686032012799001E-4</v>
      </c>
      <c r="Y689">
        <v>2.56890716498103E-4</v>
      </c>
      <c r="Z689">
        <v>2.5692111627512501E-4</v>
      </c>
      <c r="AA689">
        <v>2.5695151974959802E-4</v>
      </c>
      <c r="AB689">
        <v>2.5698192683631298E-4</v>
      </c>
      <c r="AC689">
        <v>2.5698643031814099E-4</v>
      </c>
      <c r="AD689">
        <v>2.5699093375763899E-4</v>
      </c>
      <c r="AE689">
        <v>2.5699543731286798E-4</v>
      </c>
      <c r="AF689">
        <v>2.5699994100955998E-4</v>
      </c>
      <c r="AG689">
        <v>2.5700444468537698E-4</v>
      </c>
      <c r="AH689">
        <v>2.57008948469776E-4</v>
      </c>
      <c r="AI689">
        <v>2.5701345239004199E-4</v>
      </c>
      <c r="AJ689">
        <v>2.5701795637792597E-4</v>
      </c>
      <c r="AK689">
        <v>2.5702246041641401E-4</v>
      </c>
      <c r="AL689">
        <v>2.5702696447813298E-4</v>
      </c>
      <c r="AM689">
        <v>2.57031468631182E-4</v>
      </c>
      <c r="AN689">
        <v>2.57035972905124E-4</v>
      </c>
      <c r="AO689">
        <v>2.5704047730593999E-4</v>
      </c>
      <c r="AP689">
        <v>2.5704498171730998E-4</v>
      </c>
      <c r="AQ689">
        <v>2.5704948626573501E-4</v>
      </c>
      <c r="AR689">
        <v>2.5705399079608101E-4</v>
      </c>
      <c r="AS689">
        <v>2.5705849543022598E-4</v>
      </c>
      <c r="AT689">
        <v>2.5706300020600798E-4</v>
      </c>
      <c r="AU689">
        <v>2.5706750503811998E-4</v>
      </c>
      <c r="AV689">
        <v>2.5707201001339903E-4</v>
      </c>
    </row>
    <row r="690" spans="1:48" x14ac:dyDescent="0.25">
      <c r="A690" s="34" t="s">
        <v>1525</v>
      </c>
      <c r="B690">
        <v>3.7558714261060202E-4</v>
      </c>
      <c r="C690">
        <v>3.7558714261060202E-4</v>
      </c>
      <c r="D690">
        <v>3.7658616079996898E-4</v>
      </c>
      <c r="E690">
        <v>3.8316438394336199E-4</v>
      </c>
      <c r="F690">
        <v>3.78477883560802E-4</v>
      </c>
      <c r="G690">
        <v>3.9024060228642199E-4</v>
      </c>
      <c r="H690">
        <v>3.9458207395053502E-4</v>
      </c>
      <c r="I690">
        <v>4.0821887846935901E-4</v>
      </c>
      <c r="J690">
        <v>4.1824879072813702E-4</v>
      </c>
      <c r="K690">
        <v>4.2250112050486801E-4</v>
      </c>
      <c r="L690">
        <v>4.3065516379971002E-4</v>
      </c>
      <c r="M690">
        <v>4.3529557419856103E-4</v>
      </c>
      <c r="N690">
        <v>4.5550759444040501E-4</v>
      </c>
      <c r="O690">
        <v>4.6722614071007001E-4</v>
      </c>
      <c r="P690">
        <v>4.7925521509027799E-4</v>
      </c>
      <c r="Q690">
        <v>5.0501437835383798E-4</v>
      </c>
      <c r="R690">
        <v>5.0500809185858296E-4</v>
      </c>
      <c r="S690">
        <v>5.0501432792842305E-4</v>
      </c>
      <c r="T690">
        <v>5.0501632722950603E-4</v>
      </c>
      <c r="U690">
        <v>5.0502573921144605E-4</v>
      </c>
      <c r="V690">
        <v>5.0864490820549198E-4</v>
      </c>
      <c r="W690">
        <v>5.1229001282648704E-4</v>
      </c>
      <c r="X690">
        <v>5.15961239791904E-4</v>
      </c>
      <c r="Y690">
        <v>5.1965877587591201E-4</v>
      </c>
      <c r="Z690">
        <v>5.2338280963161595E-4</v>
      </c>
      <c r="AA690">
        <v>5.2713353123844098E-4</v>
      </c>
      <c r="AB690">
        <v>5.3091113101140302E-4</v>
      </c>
      <c r="AC690">
        <v>5.3082876284494499E-4</v>
      </c>
      <c r="AD690">
        <v>5.3074640750836301E-4</v>
      </c>
      <c r="AE690">
        <v>5.3066406485951796E-4</v>
      </c>
      <c r="AF690">
        <v>5.3058173524201302E-4</v>
      </c>
      <c r="AG690">
        <v>5.3049941813788795E-4</v>
      </c>
      <c r="AH690">
        <v>5.3041711372219099E-4</v>
      </c>
      <c r="AI690">
        <v>5.3033482208279499E-4</v>
      </c>
      <c r="AJ690">
        <v>5.3025254347074295E-4</v>
      </c>
      <c r="AK690">
        <v>5.30170277287665E-4</v>
      </c>
      <c r="AL690">
        <v>5.3008802415407898E-4</v>
      </c>
      <c r="AM690">
        <v>5.3000578372725297E-4</v>
      </c>
      <c r="AN690">
        <v>5.2992355608854702E-4</v>
      </c>
      <c r="AO690">
        <v>5.2984134110475097E-4</v>
      </c>
      <c r="AP690">
        <v>5.2975913864714203E-4</v>
      </c>
      <c r="AQ690">
        <v>5.2967694927971004E-4</v>
      </c>
      <c r="AR690">
        <v>5.2959477267459302E-4</v>
      </c>
      <c r="AS690">
        <v>5.2951260873282597E-4</v>
      </c>
      <c r="AT690">
        <v>5.2943045749193095E-4</v>
      </c>
      <c r="AU690">
        <v>5.2934831895787705E-4</v>
      </c>
      <c r="AV690">
        <v>5.2926619333551201E-4</v>
      </c>
    </row>
    <row r="691" spans="1:48" x14ac:dyDescent="0.25">
      <c r="A691" s="34" t="s">
        <v>1526</v>
      </c>
      <c r="B691">
        <v>3.9180698791075599E-4</v>
      </c>
      <c r="C691">
        <v>3.9180698791075599E-4</v>
      </c>
      <c r="D691">
        <v>3.9189387990703302E-4</v>
      </c>
      <c r="E691">
        <v>4.0112538558393398E-4</v>
      </c>
      <c r="F691">
        <v>3.7975840402844601E-4</v>
      </c>
      <c r="G691">
        <v>3.7905731645404399E-4</v>
      </c>
      <c r="H691">
        <v>3.8975454314813597E-4</v>
      </c>
      <c r="I691">
        <v>3.87057425153714E-4</v>
      </c>
      <c r="J691">
        <v>3.8624144977432001E-4</v>
      </c>
      <c r="K691">
        <v>3.9109317322419802E-4</v>
      </c>
      <c r="L691">
        <v>3.9620888193879098E-4</v>
      </c>
      <c r="M691">
        <v>3.95141925456704E-4</v>
      </c>
      <c r="N691">
        <v>4.0155619798137502E-4</v>
      </c>
      <c r="O691">
        <v>4.0314203334724602E-4</v>
      </c>
      <c r="P691">
        <v>4.1115618016685602E-4</v>
      </c>
      <c r="Q691">
        <v>4.1797365948741003E-4</v>
      </c>
      <c r="R691">
        <v>4.1796485669224899E-4</v>
      </c>
      <c r="S691">
        <v>4.1798416160081898E-4</v>
      </c>
      <c r="T691">
        <v>4.17991445312369E-4</v>
      </c>
      <c r="U691">
        <v>4.1801496270624998E-4</v>
      </c>
      <c r="V691">
        <v>4.1795968515947698E-4</v>
      </c>
      <c r="W691">
        <v>4.1790441485009999E-4</v>
      </c>
      <c r="X691">
        <v>4.1784915192205602E-4</v>
      </c>
      <c r="Y691">
        <v>4.1779389630167298E-4</v>
      </c>
      <c r="Z691">
        <v>4.1773864799042701E-4</v>
      </c>
      <c r="AA691">
        <v>4.1768340697273401E-4</v>
      </c>
      <c r="AB691">
        <v>4.17628173193564E-4</v>
      </c>
      <c r="AC691">
        <v>4.1759511135158501E-4</v>
      </c>
      <c r="AD691">
        <v>4.1756205196762298E-4</v>
      </c>
      <c r="AE691">
        <v>4.1752899532453201E-4</v>
      </c>
      <c r="AF691">
        <v>4.1749594128586001E-4</v>
      </c>
      <c r="AG691">
        <v>4.1746288988679702E-4</v>
      </c>
      <c r="AH691">
        <v>4.1742984101472502E-4</v>
      </c>
      <c r="AI691">
        <v>4.1739679480422E-4</v>
      </c>
      <c r="AJ691">
        <v>4.1736375121057299E-4</v>
      </c>
      <c r="AK691">
        <v>4.1733071035787597E-4</v>
      </c>
      <c r="AL691">
        <v>4.1729767196345202E-4</v>
      </c>
      <c r="AM691">
        <v>4.1726463617055198E-4</v>
      </c>
      <c r="AN691">
        <v>4.1723160312993299E-4</v>
      </c>
      <c r="AO691">
        <v>4.1719857255440702E-4</v>
      </c>
      <c r="AP691">
        <v>4.1716554474029302E-4</v>
      </c>
      <c r="AQ691">
        <v>4.1713251956146201E-4</v>
      </c>
      <c r="AR691">
        <v>4.17099496706333E-4</v>
      </c>
      <c r="AS691">
        <v>4.1706647649772502E-4</v>
      </c>
      <c r="AT691">
        <v>4.1703345927065398E-4</v>
      </c>
      <c r="AU691">
        <v>4.1700044468759398E-4</v>
      </c>
      <c r="AV691">
        <v>4.1696743230833699E-4</v>
      </c>
    </row>
    <row r="692" spans="1:48" x14ac:dyDescent="0.25">
      <c r="A692" s="34" t="s">
        <v>1527</v>
      </c>
      <c r="B692">
        <v>2.2654178529794101E-4</v>
      </c>
      <c r="C692">
        <v>2.2654178529794101E-4</v>
      </c>
      <c r="D692">
        <v>2.26542680141728E-4</v>
      </c>
      <c r="E692">
        <v>2.31464311609594E-4</v>
      </c>
      <c r="F692">
        <v>2.1880364040659901E-4</v>
      </c>
      <c r="G692">
        <v>2.16683981058746E-4</v>
      </c>
      <c r="H692">
        <v>2.2243397038738101E-4</v>
      </c>
      <c r="I692">
        <v>2.19996893032651E-4</v>
      </c>
      <c r="J692">
        <v>2.1696117634684701E-4</v>
      </c>
      <c r="K692">
        <v>2.18354583184636E-4</v>
      </c>
      <c r="L692">
        <v>2.19343608846836E-4</v>
      </c>
      <c r="M692">
        <v>2.1690919888254701E-4</v>
      </c>
      <c r="N692">
        <v>2.20162195544674E-4</v>
      </c>
      <c r="O692">
        <v>2.18989261582335E-4</v>
      </c>
      <c r="P692">
        <v>2.2137778194826201E-4</v>
      </c>
      <c r="Q692">
        <v>2.21566880514672E-4</v>
      </c>
      <c r="R692">
        <v>2.2156564756530399E-4</v>
      </c>
      <c r="S692">
        <v>2.2156607476557399E-4</v>
      </c>
      <c r="T692">
        <v>2.2156616997976101E-4</v>
      </c>
      <c r="U692">
        <v>2.2156882034484401E-4</v>
      </c>
      <c r="V692">
        <v>2.21568820334524E-4</v>
      </c>
      <c r="W692">
        <v>2.2156882030851001E-4</v>
      </c>
      <c r="X692">
        <v>2.2156882028543E-4</v>
      </c>
      <c r="Y692">
        <v>2.2156882026295999E-4</v>
      </c>
      <c r="Z692">
        <v>2.21568820278493E-4</v>
      </c>
      <c r="AA692">
        <v>2.2156882030901099E-4</v>
      </c>
      <c r="AB692">
        <v>2.21568820294612E-4</v>
      </c>
      <c r="AC692">
        <v>2.2156882032787901E-4</v>
      </c>
      <c r="AD692">
        <v>2.2156882028419501E-4</v>
      </c>
      <c r="AE692">
        <v>2.2156882031467299E-4</v>
      </c>
      <c r="AF692">
        <v>2.21568820338815E-4</v>
      </c>
      <c r="AG692">
        <v>2.21568820272342E-4</v>
      </c>
      <c r="AH692">
        <v>2.2156882030279599E-4</v>
      </c>
      <c r="AI692">
        <v>2.2156882029127301E-4</v>
      </c>
      <c r="AJ692">
        <v>2.2156882027584901E-4</v>
      </c>
      <c r="AK692">
        <v>2.2156882032813401E-4</v>
      </c>
      <c r="AL692">
        <v>2.21568820292134E-4</v>
      </c>
      <c r="AM692">
        <v>2.21568820317202E-4</v>
      </c>
      <c r="AN692">
        <v>2.21568820342335E-4</v>
      </c>
      <c r="AO692">
        <v>2.2156882031800401E-4</v>
      </c>
      <c r="AP692">
        <v>2.2156882031365501E-4</v>
      </c>
      <c r="AQ692">
        <v>2.2156882026374601E-4</v>
      </c>
      <c r="AR692">
        <v>2.2156882030974399E-4</v>
      </c>
      <c r="AS692">
        <v>2.2156882030625999E-4</v>
      </c>
      <c r="AT692">
        <v>2.2156882030689999E-4</v>
      </c>
      <c r="AU692">
        <v>2.21568820298321E-4</v>
      </c>
      <c r="AV692">
        <v>2.2156882032272501E-4</v>
      </c>
    </row>
    <row r="693" spans="1:48" x14ac:dyDescent="0.25">
      <c r="A693" s="34" t="s">
        <v>1528</v>
      </c>
      <c r="B693">
        <v>2.2421332843302401E-4</v>
      </c>
      <c r="C693">
        <v>2.2421332843302401E-4</v>
      </c>
      <c r="D693">
        <v>2.2486621369920601E-4</v>
      </c>
      <c r="E693">
        <v>2.23360673494696E-4</v>
      </c>
      <c r="F693">
        <v>2.17599067597298E-4</v>
      </c>
      <c r="G693">
        <v>2.34793049696671E-4</v>
      </c>
      <c r="H693">
        <v>2.3721695840586099E-4</v>
      </c>
      <c r="I693">
        <v>2.3013304692524899E-4</v>
      </c>
      <c r="J693">
        <v>2.3452418570509299E-4</v>
      </c>
      <c r="K693">
        <v>2.4894814691166098E-4</v>
      </c>
      <c r="L693">
        <v>2.57140853648389E-4</v>
      </c>
      <c r="M693">
        <v>2.5467031988041401E-4</v>
      </c>
      <c r="N693">
        <v>2.6335027002083298E-4</v>
      </c>
      <c r="O693">
        <v>2.6245847004789701E-4</v>
      </c>
      <c r="P693">
        <v>2.6823722045193199E-4</v>
      </c>
      <c r="Q693">
        <v>2.8336073294198702E-4</v>
      </c>
      <c r="R693">
        <v>2.8335996655321302E-4</v>
      </c>
      <c r="S693">
        <v>2.8336299852346303E-4</v>
      </c>
      <c r="T693">
        <v>2.8336323663092798E-4</v>
      </c>
      <c r="U693">
        <v>2.8336738397293301E-4</v>
      </c>
      <c r="V693">
        <v>2.87893646554952E-4</v>
      </c>
      <c r="W693">
        <v>2.9249220755349901E-4</v>
      </c>
      <c r="X693">
        <v>2.9716422191331698E-4</v>
      </c>
      <c r="Y693">
        <v>3.0191086303556799E-4</v>
      </c>
      <c r="Z693">
        <v>3.0673332285903303E-4</v>
      </c>
      <c r="AA693">
        <v>3.1163281234991103E-4</v>
      </c>
      <c r="AB693">
        <v>3.1661056198131797E-4</v>
      </c>
      <c r="AC693">
        <v>3.1641425745087903E-4</v>
      </c>
      <c r="AD693">
        <v>3.1621807468710503E-4</v>
      </c>
      <c r="AE693">
        <v>3.1602201341916498E-4</v>
      </c>
      <c r="AF693">
        <v>3.1582607380990698E-4</v>
      </c>
      <c r="AG693">
        <v>3.1563025567168203E-4</v>
      </c>
      <c r="AH693">
        <v>3.1543455896000297E-4</v>
      </c>
      <c r="AI693">
        <v>3.1523898353758099E-4</v>
      </c>
      <c r="AJ693">
        <v>3.15043529384741E-4</v>
      </c>
      <c r="AK693">
        <v>3.1484819644161499E-4</v>
      </c>
      <c r="AL693">
        <v>3.14652984645353E-4</v>
      </c>
      <c r="AM693">
        <v>3.1445789385154999E-4</v>
      </c>
      <c r="AN693">
        <v>3.1426292398010098E-4</v>
      </c>
      <c r="AO693">
        <v>3.14068075012495E-4</v>
      </c>
      <c r="AP693">
        <v>3.1387334689884298E-4</v>
      </c>
      <c r="AQ693">
        <v>3.1367873948602202E-4</v>
      </c>
      <c r="AR693">
        <v>3.1348425272181401E-4</v>
      </c>
      <c r="AS693">
        <v>3.1328988661661098E-4</v>
      </c>
      <c r="AT693">
        <v>3.13095640928625E-4</v>
      </c>
      <c r="AU693">
        <v>3.1290151551788601E-4</v>
      </c>
      <c r="AV693">
        <v>3.1270751088208302E-4</v>
      </c>
    </row>
    <row r="694" spans="1:48" x14ac:dyDescent="0.25">
      <c r="A694" s="34" t="s">
        <v>1529</v>
      </c>
      <c r="B694">
        <v>3.9724620993246499E-4</v>
      </c>
      <c r="C694">
        <v>3.9724620993246499E-4</v>
      </c>
      <c r="D694">
        <v>3.9713485298475498E-4</v>
      </c>
      <c r="E694">
        <v>4.0951925520239698E-4</v>
      </c>
      <c r="F694">
        <v>4.2067912393773402E-4</v>
      </c>
      <c r="G694">
        <v>4.8219018622833301E-4</v>
      </c>
      <c r="H694">
        <v>4.6906003690027102E-4</v>
      </c>
      <c r="I694">
        <v>4.6066641677841401E-4</v>
      </c>
      <c r="J694">
        <v>4.7700407321247601E-4</v>
      </c>
      <c r="K694">
        <v>4.8627362811374299E-4</v>
      </c>
      <c r="L694">
        <v>4.9014448409292197E-4</v>
      </c>
      <c r="M694">
        <v>4.9694704255058304E-4</v>
      </c>
      <c r="N694">
        <v>5.2983342417429699E-4</v>
      </c>
      <c r="O694">
        <v>5.18612434603509E-4</v>
      </c>
      <c r="P694">
        <v>5.2896338674430902E-4</v>
      </c>
      <c r="Q694">
        <v>5.6478503087914304E-4</v>
      </c>
      <c r="R694">
        <v>5.6478005656211499E-4</v>
      </c>
      <c r="S694">
        <v>5.6478556749585895E-4</v>
      </c>
      <c r="T694">
        <v>5.6478573094685799E-4</v>
      </c>
      <c r="U694">
        <v>5.6479004430734199E-4</v>
      </c>
      <c r="V694">
        <v>5.5292832310845303E-4</v>
      </c>
      <c r="W694">
        <v>5.4131572187852701E-4</v>
      </c>
      <c r="X694">
        <v>5.2994700831970095E-4</v>
      </c>
      <c r="Y694">
        <v>5.1881706115722802E-4</v>
      </c>
      <c r="Z694">
        <v>5.0792086411544503E-4</v>
      </c>
      <c r="AA694">
        <v>4.9725350948806905E-4</v>
      </c>
      <c r="AB694">
        <v>4.8681019109149903E-4</v>
      </c>
      <c r="AC694">
        <v>4.8593613944799798E-4</v>
      </c>
      <c r="AD694">
        <v>4.8506365690294999E-4</v>
      </c>
      <c r="AE694">
        <v>4.8419274119768899E-4</v>
      </c>
      <c r="AF694">
        <v>4.83323389260034E-4</v>
      </c>
      <c r="AG694">
        <v>4.8245559796225498E-4</v>
      </c>
      <c r="AH694">
        <v>4.8158936495056802E-4</v>
      </c>
      <c r="AI694">
        <v>4.8072468678658298E-4</v>
      </c>
      <c r="AJ694">
        <v>4.7986156160763701E-4</v>
      </c>
      <c r="AK694">
        <v>4.7899998589028898E-4</v>
      </c>
      <c r="AL694">
        <v>4.7813995740797602E-4</v>
      </c>
      <c r="AM694">
        <v>4.7728147287483198E-4</v>
      </c>
      <c r="AN694">
        <v>4.7642452956855901E-4</v>
      </c>
      <c r="AO694">
        <v>4.75569124904744E-4</v>
      </c>
      <c r="AP694">
        <v>4.7471525634841299E-4</v>
      </c>
      <c r="AQ694">
        <v>4.7386292085077402E-4</v>
      </c>
      <c r="AR694">
        <v>4.7301211569671602E-4</v>
      </c>
      <c r="AS694">
        <v>4.7216283800328198E-4</v>
      </c>
      <c r="AT694">
        <v>4.71315085109164E-4</v>
      </c>
      <c r="AU694">
        <v>4.7046885410295398E-4</v>
      </c>
      <c r="AV694">
        <v>4.69624142972407E-4</v>
      </c>
    </row>
    <row r="695" spans="1:48" x14ac:dyDescent="0.25">
      <c r="A695" s="34" t="s">
        <v>1530</v>
      </c>
      <c r="B695">
        <v>2.7352314090964698E-4</v>
      </c>
      <c r="C695">
        <v>2.7352314090964698E-4</v>
      </c>
      <c r="D695">
        <v>2.7358467318136601E-4</v>
      </c>
      <c r="E695">
        <v>2.8422371285670802E-4</v>
      </c>
      <c r="F695">
        <v>2.8815972491517099E-4</v>
      </c>
      <c r="G695">
        <v>3.1970793763864898E-4</v>
      </c>
      <c r="H695">
        <v>3.16274481503863E-4</v>
      </c>
      <c r="I695">
        <v>3.1647248354061802E-4</v>
      </c>
      <c r="J695">
        <v>3.2386361732486503E-4</v>
      </c>
      <c r="K695">
        <v>3.3554768455712399E-4</v>
      </c>
      <c r="L695">
        <v>3.3585678522624703E-4</v>
      </c>
      <c r="M695">
        <v>3.4454711176167902E-4</v>
      </c>
      <c r="N695">
        <v>3.6498377589986301E-4</v>
      </c>
      <c r="O695">
        <v>3.5733111428570098E-4</v>
      </c>
      <c r="P695">
        <v>3.6857354936028998E-4</v>
      </c>
      <c r="Q695">
        <v>3.9154709332016899E-4</v>
      </c>
      <c r="R695">
        <v>3.9154500040798E-4</v>
      </c>
      <c r="S695">
        <v>3.9155065854969801E-4</v>
      </c>
      <c r="T695">
        <v>3.9155040652140199E-4</v>
      </c>
      <c r="U695">
        <v>3.9155263769931797E-4</v>
      </c>
      <c r="V695">
        <v>3.9356053352477898E-4</v>
      </c>
      <c r="W695">
        <v>3.9557872591788001E-4</v>
      </c>
      <c r="X695">
        <v>3.9760726793068297E-4</v>
      </c>
      <c r="Y695">
        <v>3.9964621225663699E-4</v>
      </c>
      <c r="Z695">
        <v>4.0169561226443802E-4</v>
      </c>
      <c r="AA695">
        <v>4.03755521880848E-4</v>
      </c>
      <c r="AB695">
        <v>4.0582599466281301E-4</v>
      </c>
      <c r="AC695">
        <v>4.0590521821394E-4</v>
      </c>
      <c r="AD695">
        <v>4.0598445710184701E-4</v>
      </c>
      <c r="AE695">
        <v>4.0606371148420599E-4</v>
      </c>
      <c r="AF695">
        <v>4.0614298134324301E-4</v>
      </c>
      <c r="AG695">
        <v>4.0622226664993198E-4</v>
      </c>
      <c r="AH695">
        <v>4.0630156753027503E-4</v>
      </c>
      <c r="AI695">
        <v>4.0638088364646901E-4</v>
      </c>
      <c r="AJ695">
        <v>4.0646021553180799E-4</v>
      </c>
      <c r="AK695">
        <v>4.0653956274895402E-4</v>
      </c>
      <c r="AL695">
        <v>4.0661892542239402E-4</v>
      </c>
      <c r="AM695">
        <v>4.06698303638239E-4</v>
      </c>
      <c r="AN695">
        <v>4.0677769752875599E-4</v>
      </c>
      <c r="AO695">
        <v>4.0685710670520598E-4</v>
      </c>
      <c r="AP695">
        <v>4.0693653151283098E-4</v>
      </c>
      <c r="AQ695">
        <v>4.0701597156076201E-4</v>
      </c>
      <c r="AR695">
        <v>4.0709542735698802E-4</v>
      </c>
      <c r="AS695">
        <v>4.0717489875059597E-4</v>
      </c>
      <c r="AT695">
        <v>4.0725438558126002E-4</v>
      </c>
      <c r="AU695">
        <v>4.0733388766112799E-4</v>
      </c>
      <c r="AV695">
        <v>4.0741340547821299E-4</v>
      </c>
    </row>
    <row r="696" spans="1:48" x14ac:dyDescent="0.25">
      <c r="A696" s="34" t="s">
        <v>1531</v>
      </c>
      <c r="B696">
        <v>3.40873995233587E-4</v>
      </c>
      <c r="C696">
        <v>3.40873995233587E-4</v>
      </c>
      <c r="D696">
        <v>3.4257846156903501E-4</v>
      </c>
      <c r="E696">
        <v>3.42993385289527E-4</v>
      </c>
      <c r="F696">
        <v>3.3188942185213399E-4</v>
      </c>
      <c r="G696">
        <v>3.3751333397056399E-4</v>
      </c>
      <c r="H696">
        <v>3.52393924325636E-4</v>
      </c>
      <c r="I696">
        <v>3.4903037216457299E-4</v>
      </c>
      <c r="J696">
        <v>3.4564153954391599E-4</v>
      </c>
      <c r="K696">
        <v>3.5373547394853302E-4</v>
      </c>
      <c r="L696">
        <v>3.54117731994063E-4</v>
      </c>
      <c r="M696">
        <v>3.5630399904471201E-4</v>
      </c>
      <c r="N696">
        <v>3.65344262847009E-4</v>
      </c>
      <c r="O696">
        <v>3.6592807468599801E-4</v>
      </c>
      <c r="P696">
        <v>3.7050453625833598E-4</v>
      </c>
      <c r="Q696">
        <v>3.7596707383411699E-4</v>
      </c>
      <c r="R696">
        <v>3.7596610390703801E-4</v>
      </c>
      <c r="S696">
        <v>3.7597840793573203E-4</v>
      </c>
      <c r="T696">
        <v>3.7597780269287901E-4</v>
      </c>
      <c r="U696">
        <v>3.75984241162167E-4</v>
      </c>
      <c r="V696">
        <v>3.7596271252198301E-4</v>
      </c>
      <c r="W696">
        <v>3.7594118518235E-4</v>
      </c>
      <c r="X696">
        <v>3.7591965883917999E-4</v>
      </c>
      <c r="Y696">
        <v>3.7589813397829298E-4</v>
      </c>
      <c r="Z696">
        <v>3.7587661031673598E-4</v>
      </c>
      <c r="AA696">
        <v>3.7585508784307897E-4</v>
      </c>
      <c r="AB696">
        <v>3.7583356657858998E-4</v>
      </c>
      <c r="AC696">
        <v>3.7580517629166301E-4</v>
      </c>
      <c r="AD696">
        <v>3.7577678811612301E-4</v>
      </c>
      <c r="AE696">
        <v>3.7574840226408198E-4</v>
      </c>
      <c r="AF696">
        <v>3.7572001848013898E-4</v>
      </c>
      <c r="AG696">
        <v>3.7569163671862698E-4</v>
      </c>
      <c r="AH696">
        <v>3.7566325722705198E-4</v>
      </c>
      <c r="AI696">
        <v>3.7563487990574198E-4</v>
      </c>
      <c r="AJ696">
        <v>3.7560650460991999E-4</v>
      </c>
      <c r="AK696">
        <v>3.7557813149705999E-4</v>
      </c>
      <c r="AL696">
        <v>3.7554976061039702E-4</v>
      </c>
      <c r="AM696">
        <v>3.7552139174204898E-4</v>
      </c>
      <c r="AN696">
        <v>3.7549302499936702E-4</v>
      </c>
      <c r="AO696">
        <v>3.7546466065307998E-4</v>
      </c>
      <c r="AP696">
        <v>3.75436298203877E-4</v>
      </c>
      <c r="AQ696">
        <v>3.7540793796402201E-4</v>
      </c>
      <c r="AR696">
        <v>3.7537957988604501E-4</v>
      </c>
      <c r="AS696">
        <v>3.7535122394111002E-4</v>
      </c>
      <c r="AT696">
        <v>3.7532287014694699E-4</v>
      </c>
      <c r="AU696">
        <v>3.7529451841918798E-4</v>
      </c>
      <c r="AV696">
        <v>3.7526616898063902E-4</v>
      </c>
    </row>
    <row r="697" spans="1:48" x14ac:dyDescent="0.25">
      <c r="A697" s="34" t="s">
        <v>1476</v>
      </c>
      <c r="B697">
        <v>1.86881249557996E-4</v>
      </c>
      <c r="C697">
        <v>1.86881249557996E-4</v>
      </c>
      <c r="D697">
        <v>1.8685920550308801E-4</v>
      </c>
      <c r="E697">
        <v>1.8235973061325701E-4</v>
      </c>
      <c r="F697">
        <v>1.7397227848310701E-4</v>
      </c>
      <c r="G697">
        <v>1.7818724176145599E-4</v>
      </c>
      <c r="H697">
        <v>1.91851631730177E-4</v>
      </c>
      <c r="I697">
        <v>1.8833819929821199E-4</v>
      </c>
      <c r="J697">
        <v>1.86943061403358E-4</v>
      </c>
      <c r="K697">
        <v>1.89122835621038E-4</v>
      </c>
      <c r="L697">
        <v>1.9440824313356401E-4</v>
      </c>
      <c r="M697">
        <v>2.0242514671021299E-4</v>
      </c>
      <c r="N697">
        <v>2.0810585301253001E-4</v>
      </c>
      <c r="O697">
        <v>2.0602186434228299E-4</v>
      </c>
      <c r="P697">
        <v>2.05791948205643E-4</v>
      </c>
      <c r="Q697">
        <v>2.06174650332602E-4</v>
      </c>
      <c r="R697">
        <v>2.0618158509819401E-4</v>
      </c>
      <c r="S697">
        <v>2.0619146777501701E-4</v>
      </c>
      <c r="T697">
        <v>2.0619440490527501E-4</v>
      </c>
      <c r="U697">
        <v>2.0620514452135099E-4</v>
      </c>
      <c r="V697">
        <v>2.06205144515299E-4</v>
      </c>
      <c r="W697">
        <v>2.0620514444105899E-4</v>
      </c>
      <c r="X697">
        <v>2.06205144453249E-4</v>
      </c>
      <c r="Y697">
        <v>2.0620514445824701E-4</v>
      </c>
      <c r="Z697">
        <v>2.0620514451004401E-4</v>
      </c>
      <c r="AA697">
        <v>2.0620514444684001E-4</v>
      </c>
      <c r="AB697">
        <v>2.06205144481304E-4</v>
      </c>
      <c r="AC697">
        <v>2.0620514453226701E-4</v>
      </c>
      <c r="AD697">
        <v>2.0620514451838299E-4</v>
      </c>
      <c r="AE697">
        <v>2.0620514445244699E-4</v>
      </c>
      <c r="AF697">
        <v>2.0620514453509201E-4</v>
      </c>
      <c r="AG697">
        <v>2.06205144481548E-4</v>
      </c>
      <c r="AH697">
        <v>2.0620514445224199E-4</v>
      </c>
      <c r="AI697">
        <v>2.0620514448779E-4</v>
      </c>
      <c r="AJ697">
        <v>2.0620514449820699E-4</v>
      </c>
      <c r="AK697">
        <v>2.0620514448872301E-4</v>
      </c>
      <c r="AL697">
        <v>2.0620514448083501E-4</v>
      </c>
      <c r="AM697">
        <v>2.0620514452926699E-4</v>
      </c>
      <c r="AN697">
        <v>2.06205144515309E-4</v>
      </c>
      <c r="AO697">
        <v>2.0620514447114099E-4</v>
      </c>
      <c r="AP697">
        <v>2.0620514448177501E-4</v>
      </c>
      <c r="AQ697">
        <v>2.06205144473012E-4</v>
      </c>
      <c r="AR697">
        <v>2.06205144476475E-4</v>
      </c>
      <c r="AS697">
        <v>2.06205144524977E-4</v>
      </c>
      <c r="AT697">
        <v>2.0620514447438999E-4</v>
      </c>
      <c r="AU697">
        <v>2.0620514450136399E-4</v>
      </c>
      <c r="AV697">
        <v>2.0620514447963501E-4</v>
      </c>
    </row>
    <row r="698" spans="1:48" x14ac:dyDescent="0.25">
      <c r="A698" s="34" t="s">
        <v>1532</v>
      </c>
      <c r="B698">
        <v>1.9450598166912199E-3</v>
      </c>
      <c r="C698">
        <v>1.9450598166912199E-3</v>
      </c>
      <c r="D698">
        <v>1.9413903807983599E-3</v>
      </c>
      <c r="E698">
        <v>1.9568741894813398E-3</v>
      </c>
      <c r="F698">
        <v>1.91044663559019E-3</v>
      </c>
      <c r="G698">
        <v>1.90258248382487E-3</v>
      </c>
      <c r="H698">
        <v>1.9789159543507E-3</v>
      </c>
      <c r="I698">
        <v>1.9835316079222899E-3</v>
      </c>
      <c r="J698">
        <v>1.9662796847736701E-3</v>
      </c>
      <c r="K698">
        <v>1.9686147065278098E-3</v>
      </c>
      <c r="L698">
        <v>1.98051279319616E-3</v>
      </c>
      <c r="M698">
        <v>2.0097484418485699E-3</v>
      </c>
      <c r="N698">
        <v>2.0508124473219099E-3</v>
      </c>
      <c r="O698">
        <v>2.01943139679139E-3</v>
      </c>
      <c r="P698">
        <v>2.0757967313458701E-3</v>
      </c>
      <c r="Q698">
        <v>2.09133308868507E-3</v>
      </c>
      <c r="R698">
        <v>2.09145528219443E-3</v>
      </c>
      <c r="S698">
        <v>2.0914548837885601E-3</v>
      </c>
      <c r="T698">
        <v>2.0914304365139201E-3</v>
      </c>
      <c r="U698">
        <v>2.0913820260616699E-3</v>
      </c>
      <c r="V698">
        <v>2.0913820262273199E-3</v>
      </c>
      <c r="W698">
        <v>2.0913820256017899E-3</v>
      </c>
      <c r="X698">
        <v>2.0913820243798099E-3</v>
      </c>
      <c r="Y698">
        <v>2.0913820248634201E-3</v>
      </c>
      <c r="Z698">
        <v>2.0913820252176502E-3</v>
      </c>
      <c r="AA698">
        <v>2.0913820261205598E-3</v>
      </c>
      <c r="AB698">
        <v>2.0913820267476901E-3</v>
      </c>
      <c r="AC698">
        <v>2.0913820254227201E-3</v>
      </c>
      <c r="AD698">
        <v>2.09138202503423E-3</v>
      </c>
      <c r="AE698">
        <v>2.0913820260489401E-3</v>
      </c>
      <c r="AF698">
        <v>2.0913820252744702E-3</v>
      </c>
      <c r="AG698">
        <v>2.0913820266233699E-3</v>
      </c>
      <c r="AH698">
        <v>2.0913820254757501E-3</v>
      </c>
      <c r="AI698">
        <v>2.0913820261036398E-3</v>
      </c>
      <c r="AJ698">
        <v>2.09138202637073E-3</v>
      </c>
      <c r="AK698">
        <v>2.0913820251322701E-3</v>
      </c>
      <c r="AL698">
        <v>2.09138202645338E-3</v>
      </c>
      <c r="AM698">
        <v>2.0913820252124399E-3</v>
      </c>
      <c r="AN698">
        <v>2.0913820246941301E-3</v>
      </c>
      <c r="AO698">
        <v>2.0913820257478298E-3</v>
      </c>
      <c r="AP698">
        <v>2.0913820260683698E-3</v>
      </c>
      <c r="AQ698">
        <v>2.0913820257760802E-3</v>
      </c>
      <c r="AR698">
        <v>2.0913820260260001E-3</v>
      </c>
      <c r="AS698">
        <v>2.0913820253115798E-3</v>
      </c>
      <c r="AT698">
        <v>2.0913820251179001E-3</v>
      </c>
      <c r="AU698">
        <v>2.0913820251861701E-3</v>
      </c>
      <c r="AV698">
        <v>2.0913820259327001E-3</v>
      </c>
    </row>
    <row r="699" spans="1:48" x14ac:dyDescent="0.25">
      <c r="A699" s="34" t="s">
        <v>1533</v>
      </c>
      <c r="B699">
        <v>1.1399277829558501E-4</v>
      </c>
      <c r="C699">
        <v>1.1399277829558599E-4</v>
      </c>
      <c r="D699">
        <v>1.13992669111881E-4</v>
      </c>
      <c r="E699">
        <v>1.1520425609641099E-4</v>
      </c>
      <c r="F699">
        <v>1.1414033003251101E-4</v>
      </c>
      <c r="G699">
        <v>1.12945623005014E-4</v>
      </c>
      <c r="H699">
        <v>1.18140694265582E-4</v>
      </c>
      <c r="I699">
        <v>1.2008700531445699E-4</v>
      </c>
      <c r="J699">
        <v>1.19989242185874E-4</v>
      </c>
      <c r="K699">
        <v>1.2080059956208999E-4</v>
      </c>
      <c r="L699">
        <v>1.2227189241972999E-4</v>
      </c>
      <c r="M699">
        <v>1.25051062676465E-4</v>
      </c>
      <c r="N699">
        <v>1.27800158877937E-4</v>
      </c>
      <c r="O699">
        <v>1.2552715264683501E-4</v>
      </c>
      <c r="P699">
        <v>1.3035068980611601E-4</v>
      </c>
      <c r="Q699">
        <v>1.3057249464058299E-4</v>
      </c>
      <c r="R699">
        <v>1.30583189150712E-4</v>
      </c>
      <c r="S699">
        <v>1.3059095108805299E-4</v>
      </c>
      <c r="T699">
        <v>1.3059985943516099E-4</v>
      </c>
      <c r="U699">
        <v>1.3060687747457701E-4</v>
      </c>
      <c r="V699">
        <v>1.30607165426752E-4</v>
      </c>
      <c r="W699">
        <v>1.3060745333306001E-4</v>
      </c>
      <c r="X699">
        <v>1.3060774130580101E-4</v>
      </c>
      <c r="Y699">
        <v>1.3060802927331201E-4</v>
      </c>
      <c r="Z699">
        <v>1.30608317232123E-4</v>
      </c>
      <c r="AA699">
        <v>1.3060860519249201E-4</v>
      </c>
      <c r="AB699">
        <v>1.3060889308498801E-4</v>
      </c>
      <c r="AC699">
        <v>1.3060878468050801E-4</v>
      </c>
      <c r="AD699">
        <v>1.3060867633936401E-4</v>
      </c>
      <c r="AE699">
        <v>1.3060856784809401E-4</v>
      </c>
      <c r="AF699">
        <v>1.3060845945644901E-4</v>
      </c>
      <c r="AG699">
        <v>1.3060835106966099E-4</v>
      </c>
      <c r="AH699">
        <v>1.30608242639338E-4</v>
      </c>
      <c r="AI699">
        <v>1.30608134195782E-4</v>
      </c>
      <c r="AJ699">
        <v>1.3060802583153501E-4</v>
      </c>
      <c r="AK699">
        <v>1.3060791742615499E-4</v>
      </c>
      <c r="AL699">
        <v>1.3060780903411301E-4</v>
      </c>
      <c r="AM699">
        <v>1.30607700551553E-4</v>
      </c>
      <c r="AN699">
        <v>1.30607592180497E-4</v>
      </c>
      <c r="AO699">
        <v>1.3060748372483401E-4</v>
      </c>
      <c r="AP699">
        <v>1.30607375312747E-4</v>
      </c>
      <c r="AQ699">
        <v>1.30607266899929E-4</v>
      </c>
      <c r="AR699">
        <v>1.3060715854556001E-4</v>
      </c>
      <c r="AS699">
        <v>1.3060705011692101E-4</v>
      </c>
      <c r="AT699">
        <v>1.30606941685175E-4</v>
      </c>
      <c r="AU699">
        <v>1.30606833251213E-4</v>
      </c>
      <c r="AV699">
        <v>1.30606724846582E-4</v>
      </c>
    </row>
    <row r="700" spans="1:48" x14ac:dyDescent="0.25">
      <c r="A700" s="34" t="s">
        <v>1534</v>
      </c>
      <c r="B700">
        <v>8.3574634728585703E-4</v>
      </c>
      <c r="C700">
        <v>8.3574634728585703E-4</v>
      </c>
      <c r="D700">
        <v>8.3086427546580203E-4</v>
      </c>
      <c r="E700">
        <v>8.3329082725643402E-4</v>
      </c>
      <c r="F700">
        <v>8.1888409518478201E-4</v>
      </c>
      <c r="G700">
        <v>8.1920664897158595E-4</v>
      </c>
      <c r="H700">
        <v>8.51328317332668E-4</v>
      </c>
      <c r="I700">
        <v>8.4699216187359805E-4</v>
      </c>
      <c r="J700">
        <v>8.5021593599313595E-4</v>
      </c>
      <c r="K700">
        <v>8.6308874888704095E-4</v>
      </c>
      <c r="L700">
        <v>8.5934165172324396E-4</v>
      </c>
      <c r="M700">
        <v>8.5775226125066296E-4</v>
      </c>
      <c r="N700">
        <v>8.7362019543857697E-4</v>
      </c>
      <c r="O700">
        <v>8.5887654667719305E-4</v>
      </c>
      <c r="P700">
        <v>8.8952140575411596E-4</v>
      </c>
      <c r="Q700">
        <v>9.1086702684442403E-4</v>
      </c>
      <c r="R700">
        <v>9.10877234888691E-4</v>
      </c>
      <c r="S700">
        <v>9.1086562847912905E-4</v>
      </c>
      <c r="T700">
        <v>9.1085498027827295E-4</v>
      </c>
      <c r="U700">
        <v>9.1084681322193899E-4</v>
      </c>
      <c r="V700">
        <v>9.1084882136967E-4</v>
      </c>
      <c r="W700">
        <v>9.1085082956992398E-4</v>
      </c>
      <c r="X700">
        <v>9.1085283776446498E-4</v>
      </c>
      <c r="Y700">
        <v>9.1085484590599803E-4</v>
      </c>
      <c r="Z700">
        <v>9.1085685417101098E-4</v>
      </c>
      <c r="AA700">
        <v>9.10858862365712E-4</v>
      </c>
      <c r="AB700">
        <v>9.1086087050572197E-4</v>
      </c>
      <c r="AC700">
        <v>9.1086011450595104E-4</v>
      </c>
      <c r="AD700">
        <v>9.1085935831342795E-4</v>
      </c>
      <c r="AE700">
        <v>9.1085860227023505E-4</v>
      </c>
      <c r="AF700">
        <v>9.1085784621486201E-4</v>
      </c>
      <c r="AG700">
        <v>9.1085709015314195E-4</v>
      </c>
      <c r="AH700">
        <v>9.1085633411093004E-4</v>
      </c>
      <c r="AI700">
        <v>9.1085557803139501E-4</v>
      </c>
      <c r="AJ700">
        <v>9.1085482185327099E-4</v>
      </c>
      <c r="AK700">
        <v>9.10854065733228E-4</v>
      </c>
      <c r="AL700">
        <v>9.1085330977876296E-4</v>
      </c>
      <c r="AM700">
        <v>9.10852553724045E-4</v>
      </c>
      <c r="AN700">
        <v>9.1085179758549901E-4</v>
      </c>
      <c r="AO700">
        <v>9.1085104150291901E-4</v>
      </c>
      <c r="AP700">
        <v>9.1085028546892698E-4</v>
      </c>
      <c r="AQ700">
        <v>9.1084952938167796E-4</v>
      </c>
      <c r="AR700">
        <v>9.1084877337291195E-4</v>
      </c>
      <c r="AS700">
        <v>9.1084801725528001E-4</v>
      </c>
      <c r="AT700">
        <v>9.1084726123680205E-4</v>
      </c>
      <c r="AU700">
        <v>9.1084650518187397E-4</v>
      </c>
      <c r="AV700">
        <v>9.1084574904330598E-4</v>
      </c>
    </row>
    <row r="701" spans="1:48" x14ac:dyDescent="0.25">
      <c r="A701" s="34" t="s">
        <v>1535</v>
      </c>
      <c r="B701">
        <v>1.3835187564510099E-3</v>
      </c>
      <c r="C701">
        <v>1.3835187564510099E-3</v>
      </c>
      <c r="D701">
        <v>1.36978421994053E-3</v>
      </c>
      <c r="E701">
        <v>1.12890990986892E-3</v>
      </c>
      <c r="F701">
        <v>1.15771891894696E-3</v>
      </c>
      <c r="G701">
        <v>1.3771367019985599E-3</v>
      </c>
      <c r="H701">
        <v>1.1355129565203701E-3</v>
      </c>
      <c r="I701">
        <v>1.3172250865327499E-3</v>
      </c>
      <c r="J701">
        <v>1.00513403063626E-3</v>
      </c>
      <c r="K701">
        <v>1.03610014357152E-3</v>
      </c>
      <c r="L701">
        <v>9.5396548126320299E-4</v>
      </c>
      <c r="M701">
        <v>8.7485320784457205E-4</v>
      </c>
      <c r="N701">
        <v>1.00617883810553E-3</v>
      </c>
      <c r="O701">
        <v>9.6732781371631495E-4</v>
      </c>
      <c r="P701">
        <v>9.8572683367268896E-4</v>
      </c>
      <c r="Q701">
        <v>1.0005296721767201E-3</v>
      </c>
      <c r="R701">
        <v>1.00048779159432E-3</v>
      </c>
      <c r="S701">
        <v>1.00042333263609E-3</v>
      </c>
      <c r="T701">
        <v>1.0004103713506999E-3</v>
      </c>
      <c r="U701">
        <v>1.0004154496817399E-3</v>
      </c>
      <c r="V701">
        <v>1.00041011988128E-3</v>
      </c>
      <c r="W701">
        <v>1.0004047899199299E-3</v>
      </c>
      <c r="X701">
        <v>1.00039945982012E-3</v>
      </c>
      <c r="Y701">
        <v>1.0003941306273999E-3</v>
      </c>
      <c r="Z701">
        <v>1.00038880021117E-3</v>
      </c>
      <c r="AA701">
        <v>1.0003834704993501E-3</v>
      </c>
      <c r="AB701">
        <v>1.00037814084142E-3</v>
      </c>
      <c r="AC701">
        <v>1.00038109984764E-3</v>
      </c>
      <c r="AD701">
        <v>1.0003840597052401E-3</v>
      </c>
      <c r="AE701">
        <v>1.00038701833532E-3</v>
      </c>
      <c r="AF701">
        <v>1.0003899772949301E-3</v>
      </c>
      <c r="AG701">
        <v>1.00039293683006E-3</v>
      </c>
      <c r="AH701">
        <v>1.0003958961603201E-3</v>
      </c>
      <c r="AI701">
        <v>1.0003988555673301E-3</v>
      </c>
      <c r="AJ701">
        <v>1.00040181475936E-3</v>
      </c>
      <c r="AK701">
        <v>1.00040477369871E-3</v>
      </c>
      <c r="AL701">
        <v>1.0004077331073099E-3</v>
      </c>
      <c r="AM701">
        <v>1.0004106919327699E-3</v>
      </c>
      <c r="AN701">
        <v>1.0004136513615399E-3</v>
      </c>
      <c r="AO701">
        <v>1.00041661090339E-3</v>
      </c>
      <c r="AP701">
        <v>1.0004195696608699E-3</v>
      </c>
      <c r="AQ701">
        <v>1.00042252951899E-3</v>
      </c>
      <c r="AR701">
        <v>1.0004254887971799E-3</v>
      </c>
      <c r="AS701">
        <v>1.00042844794187E-3</v>
      </c>
      <c r="AT701">
        <v>1.0004314072069101E-3</v>
      </c>
      <c r="AU701">
        <v>1.0004343662687E-3</v>
      </c>
      <c r="AV701">
        <v>1.0004373256365399E-3</v>
      </c>
    </row>
    <row r="702" spans="1:48" x14ac:dyDescent="0.25">
      <c r="A702" s="34" t="s">
        <v>1536</v>
      </c>
      <c r="B702">
        <v>8.0432603977267003E-4</v>
      </c>
      <c r="C702">
        <v>8.0432603977267101E-4</v>
      </c>
      <c r="D702">
        <v>8.0307450963580998E-4</v>
      </c>
      <c r="E702">
        <v>7.8238901719016897E-4</v>
      </c>
      <c r="F702">
        <v>7.3331929581864905E-4</v>
      </c>
      <c r="G702">
        <v>8.1592130011835795E-4</v>
      </c>
      <c r="H702">
        <v>8.2918971680022197E-4</v>
      </c>
      <c r="I702">
        <v>7.7745483233910499E-4</v>
      </c>
      <c r="J702">
        <v>7.5739131946259098E-4</v>
      </c>
      <c r="K702">
        <v>7.7226077147951003E-4</v>
      </c>
      <c r="L702">
        <v>7.7100932930789705E-4</v>
      </c>
      <c r="M702">
        <v>7.51933492058117E-4</v>
      </c>
      <c r="N702">
        <v>7.9297659372679302E-4</v>
      </c>
      <c r="O702">
        <v>8.1592105712046498E-4</v>
      </c>
      <c r="P702">
        <v>8.0316526830603396E-4</v>
      </c>
      <c r="Q702">
        <v>8.1735657565136597E-4</v>
      </c>
      <c r="R702">
        <v>8.1746150177574401E-4</v>
      </c>
      <c r="S702">
        <v>8.17610737706407E-4</v>
      </c>
      <c r="T702">
        <v>8.1778314199039697E-4</v>
      </c>
      <c r="U702">
        <v>8.1798660309036805E-4</v>
      </c>
      <c r="V702">
        <v>8.1798660331166098E-4</v>
      </c>
      <c r="W702">
        <v>8.1798660342686797E-4</v>
      </c>
      <c r="X702">
        <v>8.1798660330386198E-4</v>
      </c>
      <c r="Y702">
        <v>8.1798660351048696E-4</v>
      </c>
      <c r="Z702">
        <v>8.1798660327072801E-4</v>
      </c>
      <c r="AA702">
        <v>8.17986603224778E-4</v>
      </c>
      <c r="AB702">
        <v>8.1798660325363502E-4</v>
      </c>
      <c r="AC702">
        <v>8.1798660347251104E-4</v>
      </c>
      <c r="AD702">
        <v>8.1798660357399995E-4</v>
      </c>
      <c r="AE702">
        <v>8.1798660353154097E-4</v>
      </c>
      <c r="AF702">
        <v>8.1798660314858895E-4</v>
      </c>
      <c r="AG702">
        <v>8.1798660336463E-4</v>
      </c>
      <c r="AH702">
        <v>8.1798660314299999E-4</v>
      </c>
      <c r="AI702">
        <v>8.1798660345231095E-4</v>
      </c>
      <c r="AJ702">
        <v>8.1798660360030899E-4</v>
      </c>
      <c r="AK702">
        <v>8.1798660353484898E-4</v>
      </c>
      <c r="AL702">
        <v>8.17986603635062E-4</v>
      </c>
      <c r="AM702">
        <v>8.1798660360576003E-4</v>
      </c>
      <c r="AN702">
        <v>8.1798660324789699E-4</v>
      </c>
      <c r="AO702">
        <v>8.1798660302129299E-4</v>
      </c>
      <c r="AP702">
        <v>8.1798660331439902E-4</v>
      </c>
      <c r="AQ702">
        <v>8.1798660355769702E-4</v>
      </c>
      <c r="AR702">
        <v>8.17986602973274E-4</v>
      </c>
      <c r="AS702">
        <v>8.1798660356135198E-4</v>
      </c>
      <c r="AT702">
        <v>8.1798660313404698E-4</v>
      </c>
      <c r="AU702">
        <v>8.17986603212458E-4</v>
      </c>
      <c r="AV702">
        <v>8.1798660322030599E-4</v>
      </c>
    </row>
    <row r="703" spans="1:48" x14ac:dyDescent="0.25">
      <c r="A703" s="34" t="s">
        <v>1537</v>
      </c>
      <c r="B703">
        <v>6.5285007284956401E-4</v>
      </c>
      <c r="C703">
        <v>6.5285007284956401E-4</v>
      </c>
      <c r="D703">
        <v>6.5681921906508096E-4</v>
      </c>
      <c r="E703">
        <v>6.5491053935423703E-4</v>
      </c>
      <c r="F703">
        <v>6.2451196743250499E-4</v>
      </c>
      <c r="G703">
        <v>6.0459973431974698E-4</v>
      </c>
      <c r="H703">
        <v>6.3230666854923899E-4</v>
      </c>
      <c r="I703">
        <v>6.28883289500342E-4</v>
      </c>
      <c r="J703">
        <v>6.1425907057630199E-4</v>
      </c>
      <c r="K703">
        <v>6.1909498239656096E-4</v>
      </c>
      <c r="L703">
        <v>6.1760865406814997E-4</v>
      </c>
      <c r="M703">
        <v>6.1946876600269397E-4</v>
      </c>
      <c r="N703">
        <v>6.3663540189955897E-4</v>
      </c>
      <c r="O703">
        <v>6.3340558877516195E-4</v>
      </c>
      <c r="P703">
        <v>6.3430497951759901E-4</v>
      </c>
      <c r="Q703">
        <v>6.3717457826303805E-4</v>
      </c>
      <c r="R703">
        <v>6.3730004623269501E-4</v>
      </c>
      <c r="S703">
        <v>6.3735368923034002E-4</v>
      </c>
      <c r="T703">
        <v>6.3737461281319603E-4</v>
      </c>
      <c r="U703">
        <v>6.3740007669124297E-4</v>
      </c>
      <c r="V703">
        <v>6.3678509004314596E-4</v>
      </c>
      <c r="W703">
        <v>6.3617069705330996E-4</v>
      </c>
      <c r="X703">
        <v>6.3555689664408495E-4</v>
      </c>
      <c r="Y703">
        <v>6.3494368803486997E-4</v>
      </c>
      <c r="Z703">
        <v>6.3433107141415304E-4</v>
      </c>
      <c r="AA703">
        <v>6.3371904595024495E-4</v>
      </c>
      <c r="AB703">
        <v>6.3310761108876297E-4</v>
      </c>
      <c r="AC703">
        <v>6.3298493872847598E-4</v>
      </c>
      <c r="AD703">
        <v>6.3286228971801703E-4</v>
      </c>
      <c r="AE703">
        <v>6.32739664783659E-4</v>
      </c>
      <c r="AF703">
        <v>6.3261706353708003E-4</v>
      </c>
      <c r="AG703">
        <v>6.32494486089642E-4</v>
      </c>
      <c r="AH703">
        <v>6.3237193210828504E-4</v>
      </c>
      <c r="AI703">
        <v>6.3224940266315898E-4</v>
      </c>
      <c r="AJ703">
        <v>6.3212689620949496E-4</v>
      </c>
      <c r="AK703">
        <v>6.3200441351665801E-4</v>
      </c>
      <c r="AL703">
        <v>6.3188195502387697E-4</v>
      </c>
      <c r="AM703">
        <v>6.3175951997139598E-4</v>
      </c>
      <c r="AN703">
        <v>6.3163710885077496E-4</v>
      </c>
      <c r="AO703">
        <v>6.3151472124566303E-4</v>
      </c>
      <c r="AP703">
        <v>6.3139235712459697E-4</v>
      </c>
      <c r="AQ703">
        <v>6.3127001713837705E-4</v>
      </c>
      <c r="AR703">
        <v>6.3114770047890099E-4</v>
      </c>
      <c r="AS703">
        <v>6.3102540787710602E-4</v>
      </c>
      <c r="AT703">
        <v>6.3090313872965205E-4</v>
      </c>
      <c r="AU703">
        <v>6.3078089358192596E-4</v>
      </c>
      <c r="AV703">
        <v>6.3065867168954099E-4</v>
      </c>
    </row>
    <row r="704" spans="1:48" x14ac:dyDescent="0.25">
      <c r="A704" s="34" t="s">
        <v>1538</v>
      </c>
      <c r="B704">
        <v>2.06394124565585E-3</v>
      </c>
      <c r="C704">
        <v>2.06394124565585E-3</v>
      </c>
      <c r="D704">
        <v>2.0650367492030699E-3</v>
      </c>
      <c r="E704">
        <v>2.1017490685966101E-3</v>
      </c>
      <c r="F704">
        <v>2.00188987412844E-3</v>
      </c>
      <c r="G704">
        <v>1.82734549174548E-3</v>
      </c>
      <c r="H704">
        <v>1.9428366496072201E-3</v>
      </c>
      <c r="I704">
        <v>1.9413729999746201E-3</v>
      </c>
      <c r="J704">
        <v>1.8734021642840999E-3</v>
      </c>
      <c r="K704">
        <v>1.86762776368815E-3</v>
      </c>
      <c r="L704">
        <v>1.8732973628538801E-3</v>
      </c>
      <c r="M704">
        <v>1.8927556696405399E-3</v>
      </c>
      <c r="N704">
        <v>1.9475781004667399E-3</v>
      </c>
      <c r="O704">
        <v>1.97797440181485E-3</v>
      </c>
      <c r="P704">
        <v>2.0133800638518599E-3</v>
      </c>
      <c r="Q704">
        <v>2.0635214397508E-3</v>
      </c>
      <c r="R704">
        <v>2.0639096746840201E-3</v>
      </c>
      <c r="S704">
        <v>2.0640290179778798E-3</v>
      </c>
      <c r="T704">
        <v>2.0640819916783698E-3</v>
      </c>
      <c r="U704">
        <v>2.0641156227995702E-3</v>
      </c>
      <c r="V704">
        <v>2.06410754632221E-3</v>
      </c>
      <c r="W704">
        <v>2.0640994700987601E-3</v>
      </c>
      <c r="X704">
        <v>2.0640913947623601E-3</v>
      </c>
      <c r="Y704">
        <v>2.06408331795927E-3</v>
      </c>
      <c r="Z704">
        <v>2.0640752422789702E-3</v>
      </c>
      <c r="AA704">
        <v>2.0640671649913601E-3</v>
      </c>
      <c r="AB704">
        <v>2.0640590901791198E-3</v>
      </c>
      <c r="AC704">
        <v>2.0640487501331702E-3</v>
      </c>
      <c r="AD704">
        <v>2.0640384109766601E-3</v>
      </c>
      <c r="AE704">
        <v>2.06402807323721E-3</v>
      </c>
      <c r="AF704">
        <v>2.0640177333756098E-3</v>
      </c>
      <c r="AG704">
        <v>2.0640073955521601E-3</v>
      </c>
      <c r="AH704">
        <v>2.06399705577491E-3</v>
      </c>
      <c r="AI704">
        <v>2.06398671696614E-3</v>
      </c>
      <c r="AJ704">
        <v>2.0639763785336002E-3</v>
      </c>
      <c r="AK704">
        <v>2.0639660414550598E-3</v>
      </c>
      <c r="AL704">
        <v>2.0639557014850798E-3</v>
      </c>
      <c r="AM704">
        <v>2.0639453639572998E-3</v>
      </c>
      <c r="AN704">
        <v>2.0639350249987299E-3</v>
      </c>
      <c r="AO704">
        <v>2.0639246868356998E-3</v>
      </c>
      <c r="AP704">
        <v>2.06391434902087E-3</v>
      </c>
      <c r="AQ704">
        <v>2.0639040107002299E-3</v>
      </c>
      <c r="AR704">
        <v>2.0638936728358502E-3</v>
      </c>
      <c r="AS704">
        <v>2.0638833350768398E-3</v>
      </c>
      <c r="AT704">
        <v>2.0638729957710902E-3</v>
      </c>
      <c r="AU704">
        <v>2.0638626578017398E-3</v>
      </c>
      <c r="AV704">
        <v>2.0638523198866199E-3</v>
      </c>
    </row>
    <row r="705" spans="1:48" x14ac:dyDescent="0.25">
      <c r="A705" s="34" t="s">
        <v>1407</v>
      </c>
      <c r="B705">
        <v>4.7783861969211703E-4</v>
      </c>
      <c r="C705">
        <v>4.7783861969211703E-4</v>
      </c>
      <c r="D705">
        <v>4.7835252605755502E-4</v>
      </c>
      <c r="E705">
        <v>4.8322167773003798E-4</v>
      </c>
      <c r="F705">
        <v>4.70661596679335E-4</v>
      </c>
      <c r="G705" s="15">
        <v>4.3879272769400398E-4</v>
      </c>
      <c r="H705" s="15">
        <v>4.5273008786690498E-4</v>
      </c>
      <c r="I705">
        <v>4.6333701424091701E-4</v>
      </c>
      <c r="J705" s="15">
        <v>4.52691255896132E-4</v>
      </c>
      <c r="K705">
        <v>4.72743230827522E-4</v>
      </c>
      <c r="L705">
        <v>4.5975510459847198E-4</v>
      </c>
      <c r="M705" s="15">
        <v>4.71046288943749E-4</v>
      </c>
      <c r="N705" s="15">
        <v>5.0185020438443004E-4</v>
      </c>
      <c r="O705" s="15">
        <v>5.0837763445217804E-4</v>
      </c>
      <c r="P705" s="15">
        <v>5.2955336042288001E-4</v>
      </c>
      <c r="Q705" s="15">
        <v>5.4687532026873205E-4</v>
      </c>
      <c r="R705" s="15">
        <v>5.4687069950657395E-4</v>
      </c>
      <c r="S705" s="15">
        <v>5.4689028764380902E-4</v>
      </c>
      <c r="T705" s="15">
        <v>5.4691637654107202E-4</v>
      </c>
      <c r="U705" s="15">
        <v>5.4694461785045802E-4</v>
      </c>
      <c r="V705" s="15">
        <v>5.4693000815343501E-4</v>
      </c>
      <c r="W705" s="15">
        <v>5.4691539889621297E-4</v>
      </c>
      <c r="X705" s="15">
        <v>5.4690078998632095E-4</v>
      </c>
      <c r="Y705" s="15">
        <v>5.4688618149205295E-4</v>
      </c>
      <c r="Z705" s="15">
        <v>5.4687157329901502E-4</v>
      </c>
      <c r="AA705" s="15">
        <v>5.4685696556450603E-4</v>
      </c>
      <c r="AB705" s="15">
        <v>5.4684235817803602E-4</v>
      </c>
      <c r="AC705" s="15">
        <v>5.4632052166364803E-4</v>
      </c>
      <c r="AD705" s="15">
        <v>5.4579918300336205E-4</v>
      </c>
      <c r="AE705" s="15">
        <v>5.4527834189371999E-4</v>
      </c>
      <c r="AF705" s="15">
        <v>5.4475799777546695E-4</v>
      </c>
      <c r="AG705" s="15">
        <v>5.4423815028820197E-4</v>
      </c>
      <c r="AH705" s="15">
        <v>5.4371879880591996E-4</v>
      </c>
      <c r="AI705" s="15">
        <v>5.4319994292744897E-4</v>
      </c>
      <c r="AJ705" s="15">
        <v>5.4268158189983403E-4</v>
      </c>
      <c r="AK705" s="15">
        <v>5.4216371589353805E-4</v>
      </c>
      <c r="AL705" s="15">
        <v>5.4164634429704304E-4</v>
      </c>
      <c r="AM705" s="15">
        <v>5.4112946585299204E-4</v>
      </c>
      <c r="AN705" s="15">
        <v>5.4061308115227404E-4</v>
      </c>
      <c r="AO705" s="15">
        <v>5.4009718891207404E-4</v>
      </c>
      <c r="AP705" s="15">
        <v>5.3958178902861298E-4</v>
      </c>
      <c r="AQ705" s="15">
        <v>5.3906688112734496E-4</v>
      </c>
      <c r="AR705" s="15">
        <v>5.3855246432764695E-4</v>
      </c>
      <c r="AS705" s="15">
        <v>5.3803853883174801E-4</v>
      </c>
      <c r="AT705" s="15">
        <v>5.3752510319664195E-4</v>
      </c>
      <c r="AU705" s="15">
        <v>5.3701215796335704E-4</v>
      </c>
      <c r="AV705" s="15">
        <v>5.3649970209851405E-4</v>
      </c>
    </row>
    <row r="706" spans="1:48" x14ac:dyDescent="0.25">
      <c r="A706" s="34" t="s">
        <v>1408</v>
      </c>
      <c r="B706">
        <v>2.4150837869961099E-3</v>
      </c>
      <c r="C706">
        <v>2.4150837869961099E-3</v>
      </c>
      <c r="D706">
        <v>2.4465711898136399E-3</v>
      </c>
      <c r="E706">
        <v>2.4509618232710401E-3</v>
      </c>
      <c r="F706">
        <v>2.3835344313307598E-3</v>
      </c>
      <c r="G706">
        <v>2.22069745615957E-3</v>
      </c>
      <c r="H706">
        <v>2.35902623307483E-3</v>
      </c>
      <c r="I706">
        <v>2.3399972015692499E-3</v>
      </c>
      <c r="J706">
        <v>2.3236659322559399E-3</v>
      </c>
      <c r="K706">
        <v>2.3710304125648201E-3</v>
      </c>
      <c r="L706">
        <v>2.3524697278513801E-3</v>
      </c>
      <c r="M706">
        <v>2.4011985065849799E-3</v>
      </c>
      <c r="N706">
        <v>2.5001265865904798E-3</v>
      </c>
      <c r="O706">
        <v>2.52041002035983E-3</v>
      </c>
      <c r="P706">
        <v>2.5816215566358898E-3</v>
      </c>
      <c r="Q706">
        <v>2.7026100233939398E-3</v>
      </c>
      <c r="R706">
        <v>2.7025415219690801E-3</v>
      </c>
      <c r="S706">
        <v>2.7025374951081299E-3</v>
      </c>
      <c r="T706">
        <v>2.7025437113554298E-3</v>
      </c>
      <c r="U706">
        <v>2.7025640202823602E-3</v>
      </c>
      <c r="V706">
        <v>2.7028348022620401E-3</v>
      </c>
      <c r="W706">
        <v>2.7031056089050101E-3</v>
      </c>
      <c r="X706">
        <v>2.7033764463563399E-3</v>
      </c>
      <c r="Y706">
        <v>2.7036473077424799E-3</v>
      </c>
      <c r="Z706">
        <v>2.70391819671269E-3</v>
      </c>
      <c r="AA706">
        <v>2.70418911442273E-3</v>
      </c>
      <c r="AB706">
        <v>2.7044600568669501E-3</v>
      </c>
      <c r="AC706">
        <v>2.70426936934479E-3</v>
      </c>
      <c r="AD706">
        <v>2.7040786936333499E-3</v>
      </c>
      <c r="AE706">
        <v>2.7038880322956798E-3</v>
      </c>
      <c r="AF706">
        <v>2.7036973831285902E-3</v>
      </c>
      <c r="AG706">
        <v>2.7035067492380202E-3</v>
      </c>
      <c r="AH706">
        <v>2.70331612711596E-3</v>
      </c>
      <c r="AI706">
        <v>2.7031255194075901E-3</v>
      </c>
      <c r="AJ706">
        <v>2.7029349236094998E-3</v>
      </c>
      <c r="AK706">
        <v>2.7027443426301998E-3</v>
      </c>
      <c r="AL706">
        <v>2.7025537742127901E-3</v>
      </c>
      <c r="AM706">
        <v>2.7023632205729199E-3</v>
      </c>
      <c r="AN706">
        <v>2.70217268079546E-3</v>
      </c>
      <c r="AO706">
        <v>2.70198215243066E-3</v>
      </c>
      <c r="AP706">
        <v>2.7017916377912198E-3</v>
      </c>
      <c r="AQ706">
        <v>2.7016011386602401E-3</v>
      </c>
      <c r="AR706">
        <v>2.7014106501416701E-3</v>
      </c>
      <c r="AS706">
        <v>2.7012201774963599E-3</v>
      </c>
      <c r="AT706">
        <v>2.7010297169889502E-3</v>
      </c>
      <c r="AU706">
        <v>2.70083926958763E-3</v>
      </c>
      <c r="AV706">
        <v>2.70064883585542E-3</v>
      </c>
    </row>
    <row r="707" spans="1:48" x14ac:dyDescent="0.25">
      <c r="A707" s="34" t="s">
        <v>1409</v>
      </c>
      <c r="B707">
        <v>1.4022230239698801E-3</v>
      </c>
      <c r="C707">
        <v>1.4022230239698801E-3</v>
      </c>
      <c r="D707">
        <v>1.40214731768445E-3</v>
      </c>
      <c r="E707">
        <v>1.4523984335299801E-3</v>
      </c>
      <c r="F707">
        <v>1.4174496230948499E-3</v>
      </c>
      <c r="G707">
        <v>1.4763580876293999E-3</v>
      </c>
      <c r="H707">
        <v>1.4645923832329599E-3</v>
      </c>
      <c r="I707">
        <v>1.4620747282546699E-3</v>
      </c>
      <c r="J707">
        <v>1.4395353027046099E-3</v>
      </c>
      <c r="K707">
        <v>1.4628790547375401E-3</v>
      </c>
      <c r="L707">
        <v>1.44972619461551E-3</v>
      </c>
      <c r="M707">
        <v>1.44647926369431E-3</v>
      </c>
      <c r="N707">
        <v>1.45006095399223E-3</v>
      </c>
      <c r="O707">
        <v>1.39916772811951E-3</v>
      </c>
      <c r="P707">
        <v>1.4133459820385599E-3</v>
      </c>
      <c r="Q707">
        <v>1.44179816055296E-3</v>
      </c>
      <c r="R707">
        <v>1.4417760443958001E-3</v>
      </c>
      <c r="S707">
        <v>1.4417929420596899E-3</v>
      </c>
      <c r="T707">
        <v>1.44179056631517E-3</v>
      </c>
      <c r="U707">
        <v>1.44160012782349E-3</v>
      </c>
      <c r="V707">
        <v>1.4416001285890701E-3</v>
      </c>
      <c r="W707">
        <v>1.4416001285520699E-3</v>
      </c>
      <c r="X707">
        <v>1.4416001286480799E-3</v>
      </c>
      <c r="Y707">
        <v>1.4416001286349999E-3</v>
      </c>
      <c r="Z707">
        <v>1.4416001279334799E-3</v>
      </c>
      <c r="AA707">
        <v>1.4416001275738301E-3</v>
      </c>
      <c r="AB707">
        <v>1.4416001282761301E-3</v>
      </c>
      <c r="AC707">
        <v>1.4416001276270399E-3</v>
      </c>
      <c r="AD707">
        <v>1.44160012874005E-3</v>
      </c>
      <c r="AE707">
        <v>1.44160012802562E-3</v>
      </c>
      <c r="AF707">
        <v>1.4416001282841801E-3</v>
      </c>
      <c r="AG707">
        <v>1.44160012766645E-3</v>
      </c>
      <c r="AH707">
        <v>1.4416001278994299E-3</v>
      </c>
      <c r="AI707">
        <v>1.44160012792643E-3</v>
      </c>
      <c r="AJ707">
        <v>1.4416001281073001E-3</v>
      </c>
      <c r="AK707">
        <v>1.441600128394E-3</v>
      </c>
      <c r="AL707">
        <v>1.4416001277945099E-3</v>
      </c>
      <c r="AM707">
        <v>1.44160012743355E-3</v>
      </c>
      <c r="AN707">
        <v>1.4416001281752501E-3</v>
      </c>
      <c r="AO707">
        <v>1.4416001283375399E-3</v>
      </c>
      <c r="AP707">
        <v>1.44160012737337E-3</v>
      </c>
      <c r="AQ707">
        <v>1.4416001283371099E-3</v>
      </c>
      <c r="AR707">
        <v>1.44160012810177E-3</v>
      </c>
      <c r="AS707">
        <v>1.44160012823783E-3</v>
      </c>
      <c r="AT707">
        <v>1.44160012787142E-3</v>
      </c>
      <c r="AU707">
        <v>1.4416001276542499E-3</v>
      </c>
      <c r="AV707">
        <v>1.4416001280213901E-3</v>
      </c>
    </row>
    <row r="708" spans="1:48" x14ac:dyDescent="0.25">
      <c r="A708" s="34" t="s">
        <v>1410</v>
      </c>
      <c r="B708">
        <v>4.6774237737740804E-3</v>
      </c>
      <c r="C708">
        <v>4.6774237737740804E-3</v>
      </c>
      <c r="D708">
        <v>4.6953196382354904E-3</v>
      </c>
      <c r="E708">
        <v>4.7906143477035703E-3</v>
      </c>
      <c r="F708">
        <v>4.8860225854144203E-3</v>
      </c>
      <c r="G708">
        <v>5.2660884414878102E-3</v>
      </c>
      <c r="H708">
        <v>5.4701328102415804E-3</v>
      </c>
      <c r="I708">
        <v>4.9312521006768797E-3</v>
      </c>
      <c r="J708">
        <v>5.18219027859007E-3</v>
      </c>
      <c r="K708">
        <v>5.4437465639352502E-3</v>
      </c>
      <c r="L708">
        <v>5.4451104822927504E-3</v>
      </c>
      <c r="M708">
        <v>5.6384709382875202E-3</v>
      </c>
      <c r="N708">
        <v>5.6521166922380997E-3</v>
      </c>
      <c r="O708">
        <v>5.5638717718438898E-3</v>
      </c>
      <c r="P708">
        <v>5.6361213129378501E-3</v>
      </c>
      <c r="Q708">
        <v>5.8160678009332497E-3</v>
      </c>
      <c r="R708">
        <v>5.8160237651313099E-3</v>
      </c>
      <c r="S708">
        <v>5.8161792585282998E-3</v>
      </c>
      <c r="T708">
        <v>5.8162266924493998E-3</v>
      </c>
      <c r="U708">
        <v>5.8164231215611702E-3</v>
      </c>
      <c r="V708">
        <v>5.9452233200504197E-3</v>
      </c>
      <c r="W708">
        <v>6.0768756981847902E-3</v>
      </c>
      <c r="X708">
        <v>6.2114434177379298E-3</v>
      </c>
      <c r="Y708">
        <v>6.3489910352324003E-3</v>
      </c>
      <c r="Z708">
        <v>6.4895845374923697E-3</v>
      </c>
      <c r="AA708">
        <v>6.6332913745616997E-3</v>
      </c>
      <c r="AB708">
        <v>6.7801804908900901E-3</v>
      </c>
      <c r="AC708">
        <v>6.7824907851753201E-3</v>
      </c>
      <c r="AD708">
        <v>6.7848018622796904E-3</v>
      </c>
      <c r="AE708">
        <v>6.7871137343424003E-3</v>
      </c>
      <c r="AF708">
        <v>6.7894263886743101E-3</v>
      </c>
      <c r="AG708">
        <v>6.7917398318746904E-3</v>
      </c>
      <c r="AH708">
        <v>6.7940540627072603E-3</v>
      </c>
      <c r="AI708">
        <v>6.79636908196101E-3</v>
      </c>
      <c r="AJ708">
        <v>6.7986848933335696E-3</v>
      </c>
      <c r="AK708">
        <v>6.8010014962376396E-3</v>
      </c>
      <c r="AL708">
        <v>6.8033188827092399E-3</v>
      </c>
      <c r="AM708">
        <v>6.80563705685934E-3</v>
      </c>
      <c r="AN708">
        <v>6.8079560199568404E-3</v>
      </c>
      <c r="AO708">
        <v>6.8102757823207197E-3</v>
      </c>
      <c r="AP708">
        <v>6.8125963279946E-3</v>
      </c>
      <c r="AQ708">
        <v>6.8149176686443701E-3</v>
      </c>
      <c r="AR708">
        <v>6.81723979748294E-3</v>
      </c>
      <c r="AS708">
        <v>6.819562717706E-3</v>
      </c>
      <c r="AT708">
        <v>6.8218864328917104E-3</v>
      </c>
      <c r="AU708">
        <v>6.8242109369319797E-3</v>
      </c>
      <c r="AV708">
        <v>6.8265362344991998E-3</v>
      </c>
    </row>
    <row r="709" spans="1:48" x14ac:dyDescent="0.25">
      <c r="A709" s="34" t="s">
        <v>1411</v>
      </c>
      <c r="B709">
        <v>3.56420095139589E-3</v>
      </c>
      <c r="C709">
        <v>3.56420095139589E-3</v>
      </c>
      <c r="D709">
        <v>3.5679847246845899E-3</v>
      </c>
      <c r="E709">
        <v>3.6418619074776101E-3</v>
      </c>
      <c r="F709">
        <v>3.71207740811567E-3</v>
      </c>
      <c r="G709">
        <v>4.0055710354276498E-3</v>
      </c>
      <c r="H709">
        <v>4.1557462419962096E-3</v>
      </c>
      <c r="I709">
        <v>3.7290472207201801E-3</v>
      </c>
      <c r="J709">
        <v>3.9419712929120799E-3</v>
      </c>
      <c r="K709">
        <v>4.1504182250498099E-3</v>
      </c>
      <c r="L709">
        <v>4.15549463520696E-3</v>
      </c>
      <c r="M709">
        <v>4.3198814551068804E-3</v>
      </c>
      <c r="N709">
        <v>4.32427761073979E-3</v>
      </c>
      <c r="O709">
        <v>4.2548250052842204E-3</v>
      </c>
      <c r="P709">
        <v>4.3175667636936197E-3</v>
      </c>
      <c r="Q709">
        <v>4.4462629374723396E-3</v>
      </c>
      <c r="R709">
        <v>4.4462349868369597E-3</v>
      </c>
      <c r="S709">
        <v>4.4463428690706902E-3</v>
      </c>
      <c r="T709">
        <v>4.44634119897774E-3</v>
      </c>
      <c r="U709">
        <v>4.4464668373741904E-3</v>
      </c>
      <c r="V709">
        <v>4.4450381403288901E-3</v>
      </c>
      <c r="W709">
        <v>4.4436099026519196E-3</v>
      </c>
      <c r="X709">
        <v>4.44218212242929E-3</v>
      </c>
      <c r="Y709">
        <v>4.4407548033630999E-3</v>
      </c>
      <c r="Z709">
        <v>4.4393279398606302E-3</v>
      </c>
      <c r="AA709">
        <v>4.4379015368923996E-3</v>
      </c>
      <c r="AB709">
        <v>4.4364755915554197E-3</v>
      </c>
      <c r="AC709">
        <v>4.43606251771754E-3</v>
      </c>
      <c r="AD709">
        <v>4.4356494800284899E-3</v>
      </c>
      <c r="AE709">
        <v>4.4352364821002403E-3</v>
      </c>
      <c r="AF709">
        <v>4.4348235224766002E-3</v>
      </c>
      <c r="AG709">
        <v>4.4344106001742599E-3</v>
      </c>
      <c r="AH709">
        <v>4.4339977162560704E-3</v>
      </c>
      <c r="AI709">
        <v>4.4335848722660103E-3</v>
      </c>
      <c r="AJ709">
        <v>4.4331720664995897E-3</v>
      </c>
      <c r="AK709">
        <v>4.4327592989321799E-3</v>
      </c>
      <c r="AL709">
        <v>4.4323465689745404E-3</v>
      </c>
      <c r="AM709">
        <v>4.4319338772700698E-3</v>
      </c>
      <c r="AN709">
        <v>4.43152122484884E-3</v>
      </c>
      <c r="AO709">
        <v>4.4311086114956098E-3</v>
      </c>
      <c r="AP709">
        <v>4.4306960359268696E-3</v>
      </c>
      <c r="AQ709">
        <v>4.4302834984421098E-3</v>
      </c>
      <c r="AR709">
        <v>4.4298709984442897E-3</v>
      </c>
      <c r="AS709">
        <v>4.4294585377166401E-3</v>
      </c>
      <c r="AT709">
        <v>4.4290461164339101E-3</v>
      </c>
      <c r="AU709">
        <v>4.42863373130671E-3</v>
      </c>
      <c r="AV709">
        <v>4.4282213886778898E-3</v>
      </c>
    </row>
    <row r="710" spans="1:48" x14ac:dyDescent="0.25">
      <c r="A710" s="34" t="s">
        <v>1412</v>
      </c>
      <c r="B710">
        <v>2.7477200079955898E-3</v>
      </c>
      <c r="C710">
        <v>2.7477200079955898E-3</v>
      </c>
      <c r="D710">
        <v>2.7550286240104901E-3</v>
      </c>
      <c r="E710">
        <v>2.80315358171056E-3</v>
      </c>
      <c r="F710">
        <v>2.7688680873029698E-3</v>
      </c>
      <c r="G710">
        <v>2.8549217724676001E-3</v>
      </c>
      <c r="H710">
        <v>2.8866831058352201E-3</v>
      </c>
      <c r="I710">
        <v>2.9864472252870799E-3</v>
      </c>
      <c r="J710">
        <v>3.0598240466664698E-3</v>
      </c>
      <c r="K710">
        <v>3.0909332362521699E-3</v>
      </c>
      <c r="L710">
        <v>3.1505865774243799E-3</v>
      </c>
      <c r="M710">
        <v>3.1845348868310701E-3</v>
      </c>
      <c r="N710">
        <v>3.3324019618635502E-3</v>
      </c>
      <c r="O710">
        <v>3.4181324906576E-3</v>
      </c>
      <c r="P710">
        <v>3.5061347793299402E-3</v>
      </c>
      <c r="Q710">
        <v>3.69458363811417E-3</v>
      </c>
      <c r="R710">
        <v>3.6945376472133501E-3</v>
      </c>
      <c r="S710">
        <v>3.6945832694336199E-3</v>
      </c>
      <c r="T710">
        <v>3.6945978954946298E-3</v>
      </c>
      <c r="U710">
        <v>3.69466675154651E-3</v>
      </c>
      <c r="V710">
        <v>3.7125783984875002E-3</v>
      </c>
      <c r="W710">
        <v>3.7305768779416302E-3</v>
      </c>
      <c r="X710">
        <v>3.7486626156367298E-3</v>
      </c>
      <c r="Y710">
        <v>3.7668360326092898E-3</v>
      </c>
      <c r="Z710">
        <v>3.7850975531510899E-3</v>
      </c>
      <c r="AA710">
        <v>3.80344760682866E-3</v>
      </c>
      <c r="AB710">
        <v>3.8218866190798599E-3</v>
      </c>
      <c r="AC710">
        <v>3.8217276569836099E-3</v>
      </c>
      <c r="AD710">
        <v>3.8215687037000002E-3</v>
      </c>
      <c r="AE710">
        <v>3.8214097558636798E-3</v>
      </c>
      <c r="AF710">
        <v>3.8212508171518401E-3</v>
      </c>
      <c r="AG710">
        <v>3.8210918814665499E-3</v>
      </c>
      <c r="AH710">
        <v>3.8209329532926002E-3</v>
      </c>
      <c r="AI710">
        <v>3.8207740321443699E-3</v>
      </c>
      <c r="AJ710">
        <v>3.8206151188413099E-3</v>
      </c>
      <c r="AK710">
        <v>3.8204562086156801E-3</v>
      </c>
      <c r="AL710">
        <v>3.8202973076634202E-3</v>
      </c>
      <c r="AM710">
        <v>3.82013841269242E-3</v>
      </c>
      <c r="AN710">
        <v>3.8199795270605101E-3</v>
      </c>
      <c r="AO710">
        <v>3.8198206448453102E-3</v>
      </c>
      <c r="AP710">
        <v>3.8196617701088602E-3</v>
      </c>
      <c r="AQ710">
        <v>3.8195029016458099E-3</v>
      </c>
      <c r="AR710">
        <v>3.8193440407566599E-3</v>
      </c>
      <c r="AS710">
        <v>3.8191851856544199E-3</v>
      </c>
      <c r="AT710">
        <v>3.81902633703391E-3</v>
      </c>
      <c r="AU710">
        <v>3.8188674931225498E-3</v>
      </c>
      <c r="AV710">
        <v>3.8187086594409E-3</v>
      </c>
    </row>
    <row r="711" spans="1:48" x14ac:dyDescent="0.25">
      <c r="A711" s="34" t="s">
        <v>1413</v>
      </c>
      <c r="B711">
        <v>1.44354035614503E-3</v>
      </c>
      <c r="C711">
        <v>1.44354035614503E-3</v>
      </c>
      <c r="D711">
        <v>1.4438604934906001E-3</v>
      </c>
      <c r="E711">
        <v>1.4778722685523001E-3</v>
      </c>
      <c r="F711">
        <v>1.3991495780612099E-3</v>
      </c>
      <c r="G711">
        <v>1.3965665505684E-3</v>
      </c>
      <c r="H711">
        <v>1.43597850323198E-3</v>
      </c>
      <c r="I711">
        <v>1.4260414708689201E-3</v>
      </c>
      <c r="J711">
        <v>1.4230351606876999E-3</v>
      </c>
      <c r="K711">
        <v>1.4409104378516201E-3</v>
      </c>
      <c r="L711">
        <v>1.4597583200981E-3</v>
      </c>
      <c r="M711">
        <v>1.4558273163979101E-3</v>
      </c>
      <c r="N711">
        <v>1.4794595170235601E-3</v>
      </c>
      <c r="O711">
        <v>1.48530223404729E-3</v>
      </c>
      <c r="P711">
        <v>1.5148288750557E-3</v>
      </c>
      <c r="Q711">
        <v>1.5399466161229701E-3</v>
      </c>
      <c r="R711">
        <v>1.53991418465386E-3</v>
      </c>
      <c r="S711">
        <v>1.5399853100921501E-3</v>
      </c>
      <c r="T711">
        <v>1.54001214468544E-3</v>
      </c>
      <c r="U711">
        <v>1.5400987894866999E-3</v>
      </c>
      <c r="V711">
        <v>1.5399191866553399E-3</v>
      </c>
      <c r="W711">
        <v>1.53973960479121E-3</v>
      </c>
      <c r="X711">
        <v>1.53956004456586E-3</v>
      </c>
      <c r="Y711">
        <v>1.53938050335781E-3</v>
      </c>
      <c r="Z711">
        <v>1.53920098521525E-3</v>
      </c>
      <c r="AA711">
        <v>1.5390214867726699E-3</v>
      </c>
      <c r="AB711">
        <v>1.5388420086359001E-3</v>
      </c>
      <c r="AC711">
        <v>1.5387345927631701E-3</v>
      </c>
      <c r="AD711">
        <v>1.53862718281244E-3</v>
      </c>
      <c r="AE711">
        <v>1.53851978093062E-3</v>
      </c>
      <c r="AF711">
        <v>1.53841238634224E-3</v>
      </c>
      <c r="AG711">
        <v>1.5383049999628301E-3</v>
      </c>
      <c r="AH711">
        <v>1.53819762021409E-3</v>
      </c>
      <c r="AI711">
        <v>1.53809024850122E-3</v>
      </c>
      <c r="AJ711">
        <v>1.5379828847540901E-3</v>
      </c>
      <c r="AK711">
        <v>1.53787552822481E-3</v>
      </c>
      <c r="AL711">
        <v>1.53776817817466E-3</v>
      </c>
      <c r="AM711">
        <v>1.53766083642473E-3</v>
      </c>
      <c r="AN711">
        <v>1.53755350184951E-3</v>
      </c>
      <c r="AO711">
        <v>1.53744617543146E-3</v>
      </c>
      <c r="AP711">
        <v>1.5373388557248899E-3</v>
      </c>
      <c r="AQ711">
        <v>1.5372315449871999E-3</v>
      </c>
      <c r="AR711">
        <v>1.5371242394342699E-3</v>
      </c>
      <c r="AS711">
        <v>1.5370169419099699E-3</v>
      </c>
      <c r="AT711">
        <v>1.53690965346233E-3</v>
      </c>
      <c r="AU711">
        <v>1.53680237177842E-3</v>
      </c>
      <c r="AV711">
        <v>1.53669509692405E-3</v>
      </c>
    </row>
    <row r="712" spans="1:48" x14ac:dyDescent="0.25">
      <c r="A712" s="34" t="s">
        <v>1414</v>
      </c>
      <c r="B712">
        <v>1.35039656003028E-3</v>
      </c>
      <c r="C712">
        <v>1.35039656003028E-3</v>
      </c>
      <c r="D712">
        <v>1.3504018942512501E-3</v>
      </c>
      <c r="E712">
        <v>1.37973932597478E-3</v>
      </c>
      <c r="F712">
        <v>1.30427012819804E-3</v>
      </c>
      <c r="G712">
        <v>1.2916350165777201E-3</v>
      </c>
      <c r="H712">
        <v>1.3259102200461499E-3</v>
      </c>
      <c r="I712">
        <v>1.3113830069466999E-3</v>
      </c>
      <c r="J712">
        <v>1.29328735459124E-3</v>
      </c>
      <c r="K712">
        <v>1.3015933355111501E-3</v>
      </c>
      <c r="L712">
        <v>1.30748883458593E-3</v>
      </c>
      <c r="M712">
        <v>1.2929775213354701E-3</v>
      </c>
      <c r="N712">
        <v>1.31236836101524E-3</v>
      </c>
      <c r="O712">
        <v>1.3053766003514899E-3</v>
      </c>
      <c r="P712">
        <v>1.3196143697511199E-3</v>
      </c>
      <c r="Q712">
        <v>1.3207415703691001E-3</v>
      </c>
      <c r="R712">
        <v>1.32073422100839E-3</v>
      </c>
      <c r="S712">
        <v>1.3207367671030101E-3</v>
      </c>
      <c r="T712">
        <v>1.32073733484637E-3</v>
      </c>
      <c r="U712">
        <v>1.3207531332618599E-3</v>
      </c>
      <c r="V712">
        <v>1.3207531335080399E-3</v>
      </c>
      <c r="W712">
        <v>1.3207531332547801E-3</v>
      </c>
      <c r="X712">
        <v>1.3207531330993499E-3</v>
      </c>
      <c r="Y712">
        <v>1.3207531332290301E-3</v>
      </c>
      <c r="Z712">
        <v>1.3207531330682999E-3</v>
      </c>
      <c r="AA712">
        <v>1.3207531333854401E-3</v>
      </c>
      <c r="AB712">
        <v>1.3207531331338499E-3</v>
      </c>
      <c r="AC712">
        <v>1.32075313340321E-3</v>
      </c>
      <c r="AD712">
        <v>1.3207531331754299E-3</v>
      </c>
      <c r="AE712">
        <v>1.32075313339463E-3</v>
      </c>
      <c r="AF712">
        <v>1.32075313346019E-3</v>
      </c>
      <c r="AG712">
        <v>1.32075313323471E-3</v>
      </c>
      <c r="AH712">
        <v>1.3207531332990899E-3</v>
      </c>
      <c r="AI712">
        <v>1.3207531333230399E-3</v>
      </c>
      <c r="AJ712">
        <v>1.32075313299811E-3</v>
      </c>
      <c r="AK712">
        <v>1.32075313335118E-3</v>
      </c>
      <c r="AL712">
        <v>1.32075313324692E-3</v>
      </c>
      <c r="AM712">
        <v>1.32075313328414E-3</v>
      </c>
      <c r="AN712">
        <v>1.3207531333400101E-3</v>
      </c>
      <c r="AO712">
        <v>1.3207531332559599E-3</v>
      </c>
      <c r="AP712">
        <v>1.32075313330863E-3</v>
      </c>
      <c r="AQ712">
        <v>1.32075313320261E-3</v>
      </c>
      <c r="AR712">
        <v>1.3207531334438599E-3</v>
      </c>
      <c r="AS712">
        <v>1.32075313322272E-3</v>
      </c>
      <c r="AT712">
        <v>1.32075313342364E-3</v>
      </c>
      <c r="AU712">
        <v>1.3207531332625299E-3</v>
      </c>
      <c r="AV712">
        <v>1.32075313339061E-3</v>
      </c>
    </row>
    <row r="713" spans="1:48" x14ac:dyDescent="0.25">
      <c r="A713" s="34" t="s">
        <v>1415</v>
      </c>
      <c r="B713">
        <v>1.65836451869807E-3</v>
      </c>
      <c r="C713">
        <v>1.65836451869807E-3</v>
      </c>
      <c r="D713">
        <v>1.6631934991146601E-3</v>
      </c>
      <c r="E713">
        <v>1.6520579683368499E-3</v>
      </c>
      <c r="F713">
        <v>1.6094430045232699E-3</v>
      </c>
      <c r="G713">
        <v>1.73661604117205E-3</v>
      </c>
      <c r="H713">
        <v>1.7545441644801099E-3</v>
      </c>
      <c r="I713">
        <v>1.70214894138184E-3</v>
      </c>
      <c r="J713">
        <v>1.73462742410948E-3</v>
      </c>
      <c r="K713">
        <v>1.84131236396865E-3</v>
      </c>
      <c r="L713">
        <v>1.90190864660301E-3</v>
      </c>
      <c r="M713">
        <v>1.88363566700821E-3</v>
      </c>
      <c r="N713">
        <v>1.94783578141268E-3</v>
      </c>
      <c r="O713">
        <v>1.94123969975947E-3</v>
      </c>
      <c r="P713">
        <v>1.9839814701434698E-3</v>
      </c>
      <c r="Q713">
        <v>2.0958405499648999E-3</v>
      </c>
      <c r="R713">
        <v>2.0958348814387301E-3</v>
      </c>
      <c r="S713">
        <v>2.0958573070085701E-3</v>
      </c>
      <c r="T713">
        <v>2.0958590677898998E-3</v>
      </c>
      <c r="U713">
        <v>2.0958897430418699E-3</v>
      </c>
      <c r="V713">
        <v>2.1632176360291701E-3</v>
      </c>
      <c r="W713">
        <v>2.2327083543659302E-3</v>
      </c>
      <c r="X713">
        <v>2.3044313763525E-3</v>
      </c>
      <c r="Y713">
        <v>2.3784584131072099E-3</v>
      </c>
      <c r="Z713">
        <v>2.45486347843354E-3</v>
      </c>
      <c r="AA713">
        <v>2.5337229619065999E-3</v>
      </c>
      <c r="AB713">
        <v>2.6151157099642999E-3</v>
      </c>
      <c r="AC713">
        <v>2.6119352140529699E-3</v>
      </c>
      <c r="AD713">
        <v>2.6087585866507099E-3</v>
      </c>
      <c r="AE713">
        <v>2.6055858216551698E-3</v>
      </c>
      <c r="AF713">
        <v>2.60241691576363E-3</v>
      </c>
      <c r="AG713">
        <v>2.5992518639884501E-3</v>
      </c>
      <c r="AH713">
        <v>2.5960906617255798E-3</v>
      </c>
      <c r="AI713">
        <v>2.5929333034891999E-3</v>
      </c>
      <c r="AJ713">
        <v>2.5897797855331502E-3</v>
      </c>
      <c r="AK713">
        <v>2.5866301032571701E-3</v>
      </c>
      <c r="AL713">
        <v>2.5834842516008799E-3</v>
      </c>
      <c r="AM713">
        <v>2.5803422256940201E-3</v>
      </c>
      <c r="AN713">
        <v>2.5772040206571501E-3</v>
      </c>
      <c r="AO713">
        <v>2.57406963292609E-3</v>
      </c>
      <c r="AP713">
        <v>2.5709390569222498E-3</v>
      </c>
      <c r="AQ713">
        <v>2.5678122883999099E-3</v>
      </c>
      <c r="AR713">
        <v>2.5646893226731501E-3</v>
      </c>
      <c r="AS713">
        <v>2.56157015504989E-3</v>
      </c>
      <c r="AT713">
        <v>2.5584547808512699E-3</v>
      </c>
      <c r="AU713">
        <v>2.5553431951762001E-3</v>
      </c>
      <c r="AV713">
        <v>2.5522353945820102E-3</v>
      </c>
    </row>
    <row r="714" spans="1:48" x14ac:dyDescent="0.25">
      <c r="A714" s="34" t="s">
        <v>1416</v>
      </c>
      <c r="B714">
        <v>5.3094906996722004E-3</v>
      </c>
      <c r="C714">
        <v>5.3094906996722004E-3</v>
      </c>
      <c r="D714">
        <v>5.30800233234981E-3</v>
      </c>
      <c r="E714">
        <v>5.4735290670081798E-3</v>
      </c>
      <c r="F714">
        <v>5.6226890019120696E-3</v>
      </c>
      <c r="G714">
        <v>6.4448300447747398E-3</v>
      </c>
      <c r="H714">
        <v>6.2693358444938898E-3</v>
      </c>
      <c r="I714">
        <v>6.1571488755188496E-3</v>
      </c>
      <c r="J714">
        <v>6.3755137903290402E-3</v>
      </c>
      <c r="K714">
        <v>6.4994082788624096E-3</v>
      </c>
      <c r="L714">
        <v>6.5511451470700397E-3</v>
      </c>
      <c r="M714">
        <v>6.6420663917562397E-3</v>
      </c>
      <c r="N714">
        <v>7.0816173141240802E-3</v>
      </c>
      <c r="O714">
        <v>6.9316404528666099E-3</v>
      </c>
      <c r="P714">
        <v>7.0699886201335202E-3</v>
      </c>
      <c r="Q714">
        <v>7.5487715041511003E-3</v>
      </c>
      <c r="R714">
        <v>7.54870501870002E-3</v>
      </c>
      <c r="S714">
        <v>7.5487786757158599E-3</v>
      </c>
      <c r="T714">
        <v>7.5487808602412304E-3</v>
      </c>
      <c r="U714">
        <v>7.5488385096047599E-3</v>
      </c>
      <c r="V714">
        <v>7.5627297719829999E-3</v>
      </c>
      <c r="W714">
        <v>7.5766466026806999E-3</v>
      </c>
      <c r="X714">
        <v>7.5905890401813799E-3</v>
      </c>
      <c r="Y714">
        <v>7.6045571327733701E-3</v>
      </c>
      <c r="Z714">
        <v>7.6185509275332698E-3</v>
      </c>
      <c r="AA714">
        <v>7.6325704762572099E-3</v>
      </c>
      <c r="AB714">
        <v>7.6466158265483201E-3</v>
      </c>
      <c r="AC714">
        <v>7.6476795709018901E-3</v>
      </c>
      <c r="AD714">
        <v>7.6487434702708201E-3</v>
      </c>
      <c r="AE714">
        <v>7.6498075144727801E-3</v>
      </c>
      <c r="AF714">
        <v>7.6508717084398598E-3</v>
      </c>
      <c r="AG714">
        <v>7.6519360453037701E-3</v>
      </c>
      <c r="AH714">
        <v>7.6530005345549499E-3</v>
      </c>
      <c r="AI714">
        <v>7.6540651682833801E-3</v>
      </c>
      <c r="AJ714">
        <v>7.6551299556623202E-3</v>
      </c>
      <c r="AK714">
        <v>7.6561948867402002E-3</v>
      </c>
      <c r="AL714">
        <v>7.6572599667613797E-3</v>
      </c>
      <c r="AM714">
        <v>7.6583251966952396E-3</v>
      </c>
      <c r="AN714">
        <v>7.6593905758545596E-3</v>
      </c>
      <c r="AO714">
        <v>7.6604560996607401E-3</v>
      </c>
      <c r="AP714">
        <v>7.6615217723261901E-3</v>
      </c>
      <c r="AQ714">
        <v>7.6625875928670898E-3</v>
      </c>
      <c r="AR714">
        <v>7.66365356533724E-3</v>
      </c>
      <c r="AS714">
        <v>7.6647196805558803E-3</v>
      </c>
      <c r="AT714">
        <v>7.6657859480197803E-3</v>
      </c>
      <c r="AU714">
        <v>7.6668523617707002E-3</v>
      </c>
      <c r="AV714">
        <v>7.6679189233243997E-3</v>
      </c>
    </row>
    <row r="715" spans="1:48" x14ac:dyDescent="0.25">
      <c r="A715" s="34" t="s">
        <v>1417</v>
      </c>
      <c r="B715">
        <v>2.31603024694439E-3</v>
      </c>
      <c r="C715">
        <v>2.31603024694439E-3</v>
      </c>
      <c r="D715">
        <v>2.3165512655015899E-3</v>
      </c>
      <c r="E715">
        <v>2.40663628583668E-3</v>
      </c>
      <c r="F715">
        <v>2.4399640800804802E-3</v>
      </c>
      <c r="G715">
        <v>2.70709546342735E-3</v>
      </c>
      <c r="H715">
        <v>2.6780230116343002E-3</v>
      </c>
      <c r="I715">
        <v>2.6796995740384299E-3</v>
      </c>
      <c r="J715">
        <v>2.7422832712843599E-3</v>
      </c>
      <c r="K715">
        <v>2.8412169593279401E-3</v>
      </c>
      <c r="L715">
        <v>2.8438342384608899E-3</v>
      </c>
      <c r="M715">
        <v>2.9174187218167199E-3</v>
      </c>
      <c r="N715">
        <v>3.09046416239739E-3</v>
      </c>
      <c r="O715">
        <v>3.0256660038345002E-3</v>
      </c>
      <c r="P715">
        <v>3.12086021536559E-3</v>
      </c>
      <c r="Q715">
        <v>3.31538643549444E-3</v>
      </c>
      <c r="R715">
        <v>3.3153687143388701E-3</v>
      </c>
      <c r="S715">
        <v>3.31541662359694E-3</v>
      </c>
      <c r="T715">
        <v>3.3154144897660398E-3</v>
      </c>
      <c r="U715">
        <v>3.3154333827090901E-3</v>
      </c>
      <c r="V715">
        <v>3.34727833849954E-3</v>
      </c>
      <c r="W715">
        <v>3.37942916810542E-3</v>
      </c>
      <c r="X715">
        <v>3.4118888108607801E-3</v>
      </c>
      <c r="Y715">
        <v>3.44466022888481E-3</v>
      </c>
      <c r="Z715">
        <v>3.4777464183704501E-3</v>
      </c>
      <c r="AA715">
        <v>3.5111504046963799E-3</v>
      </c>
      <c r="AB715">
        <v>3.5448752370479801E-3</v>
      </c>
      <c r="AC715">
        <v>3.54540416399538E-3</v>
      </c>
      <c r="AD715">
        <v>3.54593316767687E-3</v>
      </c>
      <c r="AE715">
        <v>3.5464622511218102E-3</v>
      </c>
      <c r="AF715">
        <v>3.5469914141969001E-3</v>
      </c>
      <c r="AG715">
        <v>3.5475206550836399E-3</v>
      </c>
      <c r="AH715">
        <v>3.5480499759636399E-3</v>
      </c>
      <c r="AI715">
        <v>3.54857937338296E-3</v>
      </c>
      <c r="AJ715">
        <v>3.5491088526957699E-3</v>
      </c>
      <c r="AK715">
        <v>3.5496384098243098E-3</v>
      </c>
      <c r="AL715">
        <v>3.5501680452816901E-3</v>
      </c>
      <c r="AM715">
        <v>3.5506977606089901E-3</v>
      </c>
      <c r="AN715">
        <v>3.5512275558704101E-3</v>
      </c>
      <c r="AO715">
        <v>3.5517574286306202E-3</v>
      </c>
      <c r="AP715">
        <v>3.5522873824343098E-3</v>
      </c>
      <c r="AQ715">
        <v>3.5528174117494802E-3</v>
      </c>
      <c r="AR715">
        <v>3.5533475230744602E-3</v>
      </c>
      <c r="AS715">
        <v>3.5538777138044799E-3</v>
      </c>
      <c r="AT715">
        <v>3.5544079827261499E-3</v>
      </c>
      <c r="AU715">
        <v>3.5549383288155699E-3</v>
      </c>
      <c r="AV715">
        <v>3.55546875615146E-3</v>
      </c>
    </row>
    <row r="716" spans="1:48" x14ac:dyDescent="0.25">
      <c r="A716" s="34" t="s">
        <v>1418</v>
      </c>
      <c r="B716">
        <v>2.13897450143413E-3</v>
      </c>
      <c r="C716">
        <v>2.13897450143413E-3</v>
      </c>
      <c r="D716">
        <v>2.1496699780176E-3</v>
      </c>
      <c r="E716">
        <v>2.1522736134963298E-3</v>
      </c>
      <c r="F716">
        <v>2.0825965620686802E-3</v>
      </c>
      <c r="G716">
        <v>2.1178864490439099E-3</v>
      </c>
      <c r="H716">
        <v>2.2112617252807399E-3</v>
      </c>
      <c r="I716">
        <v>2.19015553170242E-3</v>
      </c>
      <c r="J716">
        <v>2.1688907051425101E-3</v>
      </c>
      <c r="K716">
        <v>2.21967990949453E-3</v>
      </c>
      <c r="L716">
        <v>2.2220785681524701E-3</v>
      </c>
      <c r="M716">
        <v>2.2357973312221E-3</v>
      </c>
      <c r="N716">
        <v>2.29252472590342E-3</v>
      </c>
      <c r="O716">
        <v>2.2961881296009799E-3</v>
      </c>
      <c r="P716">
        <v>2.32490529238203E-3</v>
      </c>
      <c r="Q716">
        <v>2.3591825593168299E-3</v>
      </c>
      <c r="R716">
        <v>2.3591764734041702E-3</v>
      </c>
      <c r="S716">
        <v>2.3592536793542E-3</v>
      </c>
      <c r="T716">
        <v>2.3592498825934301E-3</v>
      </c>
      <c r="U716">
        <v>2.3592902835336501E-3</v>
      </c>
      <c r="V716">
        <v>2.35917555567711E-3</v>
      </c>
      <c r="W716">
        <v>2.3590608342375701E-3</v>
      </c>
      <c r="X716">
        <v>2.3589461196854302E-3</v>
      </c>
      <c r="Y716">
        <v>2.3588314095300301E-3</v>
      </c>
      <c r="Z716">
        <v>2.3587167045571299E-3</v>
      </c>
      <c r="AA716">
        <v>2.3586020052359501E-3</v>
      </c>
      <c r="AB716">
        <v>2.3584873108030099E-3</v>
      </c>
      <c r="AC716">
        <v>2.35834704725638E-3</v>
      </c>
      <c r="AD716">
        <v>2.3582067930595302E-3</v>
      </c>
      <c r="AE716">
        <v>2.3580665455446999E-3</v>
      </c>
      <c r="AF716">
        <v>2.3579263077933999E-3</v>
      </c>
      <c r="AG716">
        <v>2.3577860765063201E-3</v>
      </c>
      <c r="AH716">
        <v>2.3576458547538001E-3</v>
      </c>
      <c r="AI716">
        <v>2.35750564221728E-3</v>
      </c>
      <c r="AJ716">
        <v>2.35736543546679E-3</v>
      </c>
      <c r="AK716">
        <v>2.3572252399665901E-3</v>
      </c>
      <c r="AL716">
        <v>2.3570850511502998E-3</v>
      </c>
      <c r="AM716">
        <v>2.35694487166477E-3</v>
      </c>
      <c r="AN716">
        <v>2.3568046995777999E-3</v>
      </c>
      <c r="AO716">
        <v>2.3566645357373499E-3</v>
      </c>
      <c r="AP716">
        <v>2.3565243808272001E-3</v>
      </c>
      <c r="AQ716">
        <v>2.3563842337428901E-3</v>
      </c>
      <c r="AR716">
        <v>2.3562440956866599E-3</v>
      </c>
      <c r="AS716">
        <v>2.35610396571574E-3</v>
      </c>
      <c r="AT716">
        <v>2.35596384301511E-3</v>
      </c>
      <c r="AU716">
        <v>2.35582372947136E-3</v>
      </c>
      <c r="AV716">
        <v>2.3556836249422398E-3</v>
      </c>
    </row>
    <row r="717" spans="1:48" x14ac:dyDescent="0.25">
      <c r="A717" s="34" t="s">
        <v>1419</v>
      </c>
      <c r="B717">
        <v>1.45222339431568E-3</v>
      </c>
      <c r="C717">
        <v>1.45222339431568E-3</v>
      </c>
      <c r="D717">
        <v>1.4520520937695801E-3</v>
      </c>
      <c r="E717">
        <v>1.41708741579338E-3</v>
      </c>
      <c r="F717">
        <v>1.3519099072231699E-3</v>
      </c>
      <c r="G717">
        <v>1.3846636924514601E-3</v>
      </c>
      <c r="H717">
        <v>1.49084741521498E-3</v>
      </c>
      <c r="I717">
        <v>1.46354511072929E-3</v>
      </c>
      <c r="J717">
        <v>1.4527037239075401E-3</v>
      </c>
      <c r="K717">
        <v>1.4696423899909299E-3</v>
      </c>
      <c r="L717">
        <v>1.51071442120839E-3</v>
      </c>
      <c r="M717">
        <v>1.5730124578572399E-3</v>
      </c>
      <c r="N717">
        <v>1.6171562901636199E-3</v>
      </c>
      <c r="O717">
        <v>1.60096195782089E-3</v>
      </c>
      <c r="P717">
        <v>1.59917531724005E-3</v>
      </c>
      <c r="Q717">
        <v>1.6021492322715501E-3</v>
      </c>
      <c r="R717">
        <v>1.6022031210280101E-3</v>
      </c>
      <c r="S717">
        <v>1.60227991778705E-3</v>
      </c>
      <c r="T717">
        <v>1.6023027420519699E-3</v>
      </c>
      <c r="U717">
        <v>1.60238619765411E-3</v>
      </c>
      <c r="V717">
        <v>1.6023861976640599E-3</v>
      </c>
      <c r="W717">
        <v>1.60238619705818E-3</v>
      </c>
      <c r="X717">
        <v>1.60238619706162E-3</v>
      </c>
      <c r="Y717">
        <v>1.6023861972860401E-3</v>
      </c>
      <c r="Z717">
        <v>1.60238619772258E-3</v>
      </c>
      <c r="AA717">
        <v>1.6023861972351201E-3</v>
      </c>
      <c r="AB717">
        <v>1.6023861975820099E-3</v>
      </c>
      <c r="AC717">
        <v>1.6023861977253299E-3</v>
      </c>
      <c r="AD717">
        <v>1.6023861978442899E-3</v>
      </c>
      <c r="AE717">
        <v>1.60238619719159E-3</v>
      </c>
      <c r="AF717">
        <v>1.6023861977394801E-3</v>
      </c>
      <c r="AG717">
        <v>1.6023861972350099E-3</v>
      </c>
      <c r="AH717">
        <v>1.6023861972816499E-3</v>
      </c>
      <c r="AI717">
        <v>1.6023861975030999E-3</v>
      </c>
      <c r="AJ717">
        <v>1.6023861974967799E-3</v>
      </c>
      <c r="AK717">
        <v>1.6023861975364799E-3</v>
      </c>
      <c r="AL717">
        <v>1.60238619759856E-3</v>
      </c>
      <c r="AM717">
        <v>1.60238619766984E-3</v>
      </c>
      <c r="AN717">
        <v>1.6023861975064499E-3</v>
      </c>
      <c r="AO717">
        <v>1.60238619710842E-3</v>
      </c>
      <c r="AP717">
        <v>1.60238619747245E-3</v>
      </c>
      <c r="AQ717">
        <v>1.60238619715635E-3</v>
      </c>
      <c r="AR717">
        <v>1.6023861974449E-3</v>
      </c>
      <c r="AS717">
        <v>1.6023861976221701E-3</v>
      </c>
      <c r="AT717">
        <v>1.6023861971237599E-3</v>
      </c>
      <c r="AU717">
        <v>1.6023861977922599E-3</v>
      </c>
      <c r="AV717">
        <v>1.6023861974389199E-3</v>
      </c>
    </row>
    <row r="718" spans="1:48" x14ac:dyDescent="0.25">
      <c r="A718" s="34" t="s">
        <v>1420</v>
      </c>
      <c r="B718">
        <v>3.8396725319411501E-3</v>
      </c>
      <c r="C718">
        <v>3.8396725319411501E-3</v>
      </c>
      <c r="D718">
        <v>3.8324288305604999E-3</v>
      </c>
      <c r="E718">
        <v>3.8629948590402099E-3</v>
      </c>
      <c r="F718">
        <v>3.7713438987537701E-3</v>
      </c>
      <c r="G718">
        <v>3.75581955905443E-3</v>
      </c>
      <c r="H718">
        <v>3.9065067128687897E-3</v>
      </c>
      <c r="I718">
        <v>3.91561830990678E-3</v>
      </c>
      <c r="J718">
        <v>3.88156190872643E-3</v>
      </c>
      <c r="K718">
        <v>3.8861713908339098E-3</v>
      </c>
      <c r="L718">
        <v>3.90965897676104E-3</v>
      </c>
      <c r="M718">
        <v>3.9673720167359601E-3</v>
      </c>
      <c r="N718">
        <v>4.0484349919923598E-3</v>
      </c>
      <c r="O718">
        <v>3.9864867909873303E-3</v>
      </c>
      <c r="P718">
        <v>4.0977555672357903E-3</v>
      </c>
      <c r="Q718">
        <v>4.1284253294325097E-3</v>
      </c>
      <c r="R718">
        <v>4.12866654772616E-3</v>
      </c>
      <c r="S718">
        <v>4.1286657613968103E-3</v>
      </c>
      <c r="T718">
        <v>4.1286175006623503E-3</v>
      </c>
      <c r="U718">
        <v>4.1285219359157299E-3</v>
      </c>
      <c r="V718">
        <v>4.1285219360677203E-3</v>
      </c>
      <c r="W718">
        <v>4.1285219341436899E-3</v>
      </c>
      <c r="X718">
        <v>4.1285219330321199E-3</v>
      </c>
      <c r="Y718">
        <v>4.1285219335529203E-3</v>
      </c>
      <c r="Z718">
        <v>4.12852193373616E-3</v>
      </c>
      <c r="AA718">
        <v>4.1285219351319697E-3</v>
      </c>
      <c r="AB718">
        <v>4.1285219362303402E-3</v>
      </c>
      <c r="AC718">
        <v>4.1285219333577596E-3</v>
      </c>
      <c r="AD718">
        <v>4.1285219331719299E-3</v>
      </c>
      <c r="AE718">
        <v>4.1285219356297E-3</v>
      </c>
      <c r="AF718">
        <v>4.1285219343542203E-3</v>
      </c>
      <c r="AG718">
        <v>4.1285219357892903E-3</v>
      </c>
      <c r="AH718">
        <v>4.1285219339594397E-3</v>
      </c>
      <c r="AI718">
        <v>4.1285219360126298E-3</v>
      </c>
      <c r="AJ718">
        <v>4.1285219351917604E-3</v>
      </c>
      <c r="AK718">
        <v>4.12852193370415E-3</v>
      </c>
      <c r="AL718">
        <v>4.1285219357120604E-3</v>
      </c>
      <c r="AM718">
        <v>4.1285219338481503E-3</v>
      </c>
      <c r="AN718">
        <v>4.1285219333063996E-3</v>
      </c>
      <c r="AO718">
        <v>4.1285219359008703E-3</v>
      </c>
      <c r="AP718">
        <v>4.1285219357342197E-3</v>
      </c>
      <c r="AQ718">
        <v>4.1285219350499199E-3</v>
      </c>
      <c r="AR718">
        <v>4.1285219356345399E-3</v>
      </c>
      <c r="AS718">
        <v>4.1285219340915502E-3</v>
      </c>
      <c r="AT718">
        <v>4.1285219336614099E-3</v>
      </c>
      <c r="AU718">
        <v>4.1285219335200499E-3</v>
      </c>
      <c r="AV718">
        <v>4.1285219352087199E-3</v>
      </c>
    </row>
    <row r="719" spans="1:48" x14ac:dyDescent="0.25">
      <c r="A719" s="34" t="s">
        <v>1421</v>
      </c>
      <c r="B719">
        <v>2.8766024944884001E-3</v>
      </c>
      <c r="C719">
        <v>2.8766024944884001E-3</v>
      </c>
      <c r="D719">
        <v>2.8765997392255398E-3</v>
      </c>
      <c r="E719">
        <v>2.9071740807991402E-3</v>
      </c>
      <c r="F719">
        <v>2.8803259554048698E-3</v>
      </c>
      <c r="G719">
        <v>2.8501775800217101E-3</v>
      </c>
      <c r="H719">
        <v>2.9812749629507E-3</v>
      </c>
      <c r="I719">
        <v>3.03039003111375E-3</v>
      </c>
      <c r="J719">
        <v>3.02792298333551E-3</v>
      </c>
      <c r="K719">
        <v>3.0483975503324602E-3</v>
      </c>
      <c r="L719">
        <v>3.08552555723018E-3</v>
      </c>
      <c r="M719">
        <v>3.1556577909566601E-3</v>
      </c>
      <c r="N719">
        <v>3.2250311048511401E-3</v>
      </c>
      <c r="O719">
        <v>3.1676718981161101E-3</v>
      </c>
      <c r="P719">
        <v>3.2893936350804698E-3</v>
      </c>
      <c r="Q719">
        <v>3.2949908701451502E-3</v>
      </c>
      <c r="R719">
        <v>3.29526074600479E-3</v>
      </c>
      <c r="S719">
        <v>3.2954566175436499E-3</v>
      </c>
      <c r="T719">
        <v>3.2956814204485102E-3</v>
      </c>
      <c r="U719">
        <v>3.2958585192365301E-3</v>
      </c>
      <c r="V719">
        <v>3.2956071535808402E-3</v>
      </c>
      <c r="W719">
        <v>3.2953558067452698E-3</v>
      </c>
      <c r="X719">
        <v>3.2951044800184899E-3</v>
      </c>
      <c r="Y719">
        <v>3.2948531729609402E-3</v>
      </c>
      <c r="Z719">
        <v>3.2946018835448001E-3</v>
      </c>
      <c r="AA719">
        <v>3.2943506144239802E-3</v>
      </c>
      <c r="AB719">
        <v>3.2940993626658101E-3</v>
      </c>
      <c r="AC719">
        <v>3.2941939586115898E-3</v>
      </c>
      <c r="AD719">
        <v>3.29428855835382E-3</v>
      </c>
      <c r="AE719">
        <v>3.2943831590243199E-3</v>
      </c>
      <c r="AF719">
        <v>3.2944777627963201E-3</v>
      </c>
      <c r="AG719">
        <v>3.2945723701985402E-3</v>
      </c>
      <c r="AH719">
        <v>3.29466697969653E-3</v>
      </c>
      <c r="AI719">
        <v>3.2947615912146898E-3</v>
      </c>
      <c r="AJ719">
        <v>3.29485620737128E-3</v>
      </c>
      <c r="AK719">
        <v>3.2949508247524201E-3</v>
      </c>
      <c r="AL719">
        <v>3.2950454453896201E-3</v>
      </c>
      <c r="AM719">
        <v>3.2951400672745798E-3</v>
      </c>
      <c r="AN719">
        <v>3.29523469385608E-3</v>
      </c>
      <c r="AO719">
        <v>3.2953293212101202E-3</v>
      </c>
      <c r="AP719">
        <v>3.29542395289582E-3</v>
      </c>
      <c r="AQ719">
        <v>3.2955185872681702E-3</v>
      </c>
      <c r="AR719">
        <v>3.2956132246061E-3</v>
      </c>
      <c r="AS719">
        <v>3.2957078636255302E-3</v>
      </c>
      <c r="AT719">
        <v>3.2958025053759E-3</v>
      </c>
      <c r="AU719">
        <v>3.2958971505771101E-3</v>
      </c>
      <c r="AV719">
        <v>3.29599179807825E-3</v>
      </c>
    </row>
    <row r="720" spans="1:48" x14ac:dyDescent="0.25">
      <c r="A720" s="34" t="s">
        <v>1422</v>
      </c>
      <c r="B720">
        <v>9.9331455167150598E-2</v>
      </c>
      <c r="C720">
        <v>9.9331455167150598E-2</v>
      </c>
      <c r="D720">
        <v>9.8751203392181602E-2</v>
      </c>
      <c r="E720">
        <v>9.90396077878513E-2</v>
      </c>
      <c r="F720">
        <v>9.7327315952709506E-2</v>
      </c>
      <c r="G720">
        <v>9.7365652611183406E-2</v>
      </c>
      <c r="H720">
        <v>0.101183428276061</v>
      </c>
      <c r="I720">
        <v>0.100668060621063</v>
      </c>
      <c r="J720">
        <v>0.10105121774732299</v>
      </c>
      <c r="K720">
        <v>0.102581197788952</v>
      </c>
      <c r="L720">
        <v>0.10213584184093399</v>
      </c>
      <c r="M720">
        <v>0.101946937082244</v>
      </c>
      <c r="N720">
        <v>0.10383289805894801</v>
      </c>
      <c r="O720">
        <v>0.10208056243981101</v>
      </c>
      <c r="P720">
        <v>0.105722814010178</v>
      </c>
      <c r="Q720">
        <v>0.108259817739907</v>
      </c>
      <c r="R720">
        <v>0.108261031010119</v>
      </c>
      <c r="S720">
        <v>0.10825965155232101</v>
      </c>
      <c r="T720">
        <v>0.108258385959734</v>
      </c>
      <c r="U720">
        <v>0.108257415297798</v>
      </c>
      <c r="V720">
        <v>0.108249158812376</v>
      </c>
      <c r="W720">
        <v>0.108240902968363</v>
      </c>
      <c r="X720">
        <v>0.108232647750178</v>
      </c>
      <c r="Y720">
        <v>0.10822439315537501</v>
      </c>
      <c r="Z720">
        <v>0.108216139207734</v>
      </c>
      <c r="AA720">
        <v>0.108207885882125</v>
      </c>
      <c r="AB720">
        <v>0.108199633172812</v>
      </c>
      <c r="AC720">
        <v>0.108202740335471</v>
      </c>
      <c r="AD720">
        <v>0.108205847567218</v>
      </c>
      <c r="AE720">
        <v>0.1082089548937</v>
      </c>
      <c r="AF720">
        <v>0.108212062289767</v>
      </c>
      <c r="AG720">
        <v>0.108215169785446</v>
      </c>
      <c r="AH720">
        <v>0.108218277383511</v>
      </c>
      <c r="AI720">
        <v>0.108221385061394</v>
      </c>
      <c r="AJ720">
        <v>0.108224492831033</v>
      </c>
      <c r="AK720">
        <v>0.108227600686543</v>
      </c>
      <c r="AL720">
        <v>0.108230708648865</v>
      </c>
      <c r="AM720">
        <v>0.108233816674559</v>
      </c>
      <c r="AN720">
        <v>0.10823692480883</v>
      </c>
      <c r="AO720">
        <v>0.108240033015787</v>
      </c>
      <c r="AP720">
        <v>0.10824314133004199</v>
      </c>
      <c r="AQ720">
        <v>0.108246249715352</v>
      </c>
      <c r="AR720">
        <v>0.10824935820412999</v>
      </c>
      <c r="AS720">
        <v>0.10825246677301301</v>
      </c>
      <c r="AT720">
        <v>0.108255575439062</v>
      </c>
      <c r="AU720">
        <v>0.108258684192741</v>
      </c>
      <c r="AV720">
        <v>0.108261793024235</v>
      </c>
    </row>
    <row r="721" spans="1:48" x14ac:dyDescent="0.25">
      <c r="A721" s="34" t="s">
        <v>1423</v>
      </c>
      <c r="B721">
        <v>2.80462902391223E-2</v>
      </c>
      <c r="C721">
        <v>2.80462902391223E-2</v>
      </c>
      <c r="D721">
        <v>2.7767867708258499E-2</v>
      </c>
      <c r="E721">
        <v>2.28849336742592E-2</v>
      </c>
      <c r="F721">
        <v>2.3468941543727799E-2</v>
      </c>
      <c r="G721">
        <v>2.79169150883763E-2</v>
      </c>
      <c r="H721">
        <v>2.3018788722497501E-2</v>
      </c>
      <c r="I721">
        <v>2.67024042226142E-2</v>
      </c>
      <c r="J721">
        <v>2.03757850128558E-2</v>
      </c>
      <c r="K721">
        <v>2.1003521055367999E-2</v>
      </c>
      <c r="L721">
        <v>1.9338511051867801E-2</v>
      </c>
      <c r="M721">
        <v>1.77347700318067E-2</v>
      </c>
      <c r="N721">
        <v>2.03969650532475E-2</v>
      </c>
      <c r="O721">
        <v>1.9609388372303999E-2</v>
      </c>
      <c r="P721">
        <v>1.99823679655338E-2</v>
      </c>
      <c r="Q721">
        <v>2.0282446798504199E-2</v>
      </c>
      <c r="R721">
        <v>2.0281597810650101E-2</v>
      </c>
      <c r="S721">
        <v>2.0280291121686701E-2</v>
      </c>
      <c r="T721">
        <v>2.02800283730027E-2</v>
      </c>
      <c r="U721">
        <v>2.0280131322936299E-2</v>
      </c>
      <c r="V721">
        <v>2.0280024477199999E-2</v>
      </c>
      <c r="W721">
        <v>2.0279917632757001E-2</v>
      </c>
      <c r="X721">
        <v>2.0279810786396801E-2</v>
      </c>
      <c r="Y721">
        <v>2.0279703945724301E-2</v>
      </c>
      <c r="Z721">
        <v>2.0279597098916899E-2</v>
      </c>
      <c r="AA721">
        <v>2.02794902579949E-2</v>
      </c>
      <c r="AB721">
        <v>2.02793834176965E-2</v>
      </c>
      <c r="AC721">
        <v>2.0279442736106601E-2</v>
      </c>
      <c r="AD721">
        <v>2.0279502062349599E-2</v>
      </c>
      <c r="AE721">
        <v>2.02795613797833E-2</v>
      </c>
      <c r="AF721">
        <v>2.0279620699301299E-2</v>
      </c>
      <c r="AG721">
        <v>2.0279680019511699E-2</v>
      </c>
      <c r="AH721">
        <v>2.0279739340161002E-2</v>
      </c>
      <c r="AI721">
        <v>2.0279798667278099E-2</v>
      </c>
      <c r="AJ721">
        <v>2.0279857987561101E-2</v>
      </c>
      <c r="AK721">
        <v>2.0279917307878401E-2</v>
      </c>
      <c r="AL721">
        <v>2.0279976629186201E-2</v>
      </c>
      <c r="AM721">
        <v>2.0280035944412699E-2</v>
      </c>
      <c r="AN721">
        <v>2.02800952709211E-2</v>
      </c>
      <c r="AO721">
        <v>2.0280154597847801E-2</v>
      </c>
      <c r="AP721">
        <v>2.02802139133616E-2</v>
      </c>
      <c r="AQ721">
        <v>2.0280273238584799E-2</v>
      </c>
      <c r="AR721">
        <v>2.0280332565212601E-2</v>
      </c>
      <c r="AS721">
        <v>2.02803918846561E-2</v>
      </c>
      <c r="AT721">
        <v>2.0280451205861801E-2</v>
      </c>
      <c r="AU721">
        <v>2.0280510524370798E-2</v>
      </c>
      <c r="AV721">
        <v>2.0280569850508901E-2</v>
      </c>
    </row>
    <row r="722" spans="1:48" x14ac:dyDescent="0.25">
      <c r="A722" s="34" t="s">
        <v>1424</v>
      </c>
      <c r="B722">
        <v>1.30857991380875E-2</v>
      </c>
      <c r="C722">
        <v>1.30857991380875E-2</v>
      </c>
      <c r="D722">
        <v>1.3065437651168899E-2</v>
      </c>
      <c r="E722">
        <v>1.27288997491233E-2</v>
      </c>
      <c r="F722">
        <v>1.1930571100316799E-2</v>
      </c>
      <c r="G722">
        <v>1.32744455877679E-2</v>
      </c>
      <c r="H722">
        <v>1.3490313062656099E-2</v>
      </c>
      <c r="I722">
        <v>1.2648624159733699E-2</v>
      </c>
      <c r="J722">
        <v>1.23222054017643E-2</v>
      </c>
      <c r="K722">
        <v>1.2564120563174699E-2</v>
      </c>
      <c r="L722">
        <v>1.2543760517701801E-2</v>
      </c>
      <c r="M722">
        <v>1.22334105250726E-2</v>
      </c>
      <c r="N722">
        <v>1.2901151917492901E-2</v>
      </c>
      <c r="O722">
        <v>1.327444162359E-2</v>
      </c>
      <c r="P722">
        <v>1.30669142291031E-2</v>
      </c>
      <c r="Q722">
        <v>1.32977964689662E-2</v>
      </c>
      <c r="R722">
        <v>1.32995035392521E-2</v>
      </c>
      <c r="S722">
        <v>1.33019315036975E-2</v>
      </c>
      <c r="T722">
        <v>1.3304736395641999E-2</v>
      </c>
      <c r="U722">
        <v>1.3308046559974401E-2</v>
      </c>
      <c r="V722">
        <v>1.3308046560962E-2</v>
      </c>
      <c r="W722">
        <v>1.33080465646479E-2</v>
      </c>
      <c r="X722">
        <v>1.33080465642882E-2</v>
      </c>
      <c r="Y722">
        <v>1.3308046562694201E-2</v>
      </c>
      <c r="Z722">
        <v>1.33080465633937E-2</v>
      </c>
      <c r="AA722">
        <v>1.33080465614698E-2</v>
      </c>
      <c r="AB722">
        <v>1.3308046558756E-2</v>
      </c>
      <c r="AC722">
        <v>1.3308046562473599E-2</v>
      </c>
      <c r="AD722">
        <v>1.3308046562844201E-2</v>
      </c>
      <c r="AE722">
        <v>1.3308046565144E-2</v>
      </c>
      <c r="AF722">
        <v>1.33080465617738E-2</v>
      </c>
      <c r="AG722">
        <v>1.3308046566786901E-2</v>
      </c>
      <c r="AH722">
        <v>1.33080465595822E-2</v>
      </c>
      <c r="AI722">
        <v>1.3308046562177499E-2</v>
      </c>
      <c r="AJ722">
        <v>1.33080465661586E-2</v>
      </c>
      <c r="AK722">
        <v>1.33080465623017E-2</v>
      </c>
      <c r="AL722">
        <v>1.3308046565338801E-2</v>
      </c>
      <c r="AM722">
        <v>1.33080465622626E-2</v>
      </c>
      <c r="AN722">
        <v>1.33080465612587E-2</v>
      </c>
      <c r="AO722">
        <v>1.33080465598618E-2</v>
      </c>
      <c r="AP722">
        <v>1.3308046560419199E-2</v>
      </c>
      <c r="AQ722">
        <v>1.33080465626666E-2</v>
      </c>
      <c r="AR722">
        <v>1.3308046558669E-2</v>
      </c>
      <c r="AS722">
        <v>1.3308046563935199E-2</v>
      </c>
      <c r="AT722">
        <v>1.3308046562217801E-2</v>
      </c>
      <c r="AU722">
        <v>1.3308046559860599E-2</v>
      </c>
      <c r="AV722">
        <v>1.3308046562485401E-2</v>
      </c>
    </row>
    <row r="723" spans="1:48" x14ac:dyDescent="0.25">
      <c r="A723" s="34" t="s">
        <v>1425</v>
      </c>
      <c r="B723">
        <v>6.7162328483103603E-3</v>
      </c>
      <c r="C723">
        <v>6.7162328483103498E-3</v>
      </c>
      <c r="D723">
        <v>6.7570656693890499E-3</v>
      </c>
      <c r="E723">
        <v>6.73743001659537E-3</v>
      </c>
      <c r="F723">
        <v>6.4247029545526496E-3</v>
      </c>
      <c r="G723">
        <v>6.2198547028032699E-3</v>
      </c>
      <c r="H723">
        <v>6.5048913897765501E-3</v>
      </c>
      <c r="I723">
        <v>6.4696731789732802E-3</v>
      </c>
      <c r="J723">
        <v>6.3192256809562397E-3</v>
      </c>
      <c r="K723">
        <v>6.3689754039150601E-3</v>
      </c>
      <c r="L723">
        <v>6.3536847139156402E-3</v>
      </c>
      <c r="M723">
        <v>6.3728207253659101E-3</v>
      </c>
      <c r="N723">
        <v>6.5494234839888997E-3</v>
      </c>
      <c r="O723">
        <v>6.5161965964470802E-3</v>
      </c>
      <c r="P723">
        <v>6.5254491240353497E-3</v>
      </c>
      <c r="Q723">
        <v>6.5549702926861698E-3</v>
      </c>
      <c r="R723">
        <v>6.5562610480833696E-3</v>
      </c>
      <c r="S723">
        <v>6.5568129020240496E-3</v>
      </c>
      <c r="T723">
        <v>6.5570281598859304E-3</v>
      </c>
      <c r="U723">
        <v>6.5572901204392596E-3</v>
      </c>
      <c r="V723">
        <v>6.5523670415952202E-3</v>
      </c>
      <c r="W723">
        <v>6.5474476557844802E-3</v>
      </c>
      <c r="X723">
        <v>6.5425319613398999E-3</v>
      </c>
      <c r="Y723">
        <v>6.5376199616918604E-3</v>
      </c>
      <c r="Z723">
        <v>6.5327116453299501E-3</v>
      </c>
      <c r="AA723">
        <v>6.5278070160888898E-3</v>
      </c>
      <c r="AB723">
        <v>6.5229060740336301E-3</v>
      </c>
      <c r="AC723">
        <v>6.5201749644000703E-3</v>
      </c>
      <c r="AD723">
        <v>6.5174450022522298E-3</v>
      </c>
      <c r="AE723">
        <v>6.5147161846849898E-3</v>
      </c>
      <c r="AF723">
        <v>6.5119885073006301E-3</v>
      </c>
      <c r="AG723">
        <v>6.5092619720049398E-3</v>
      </c>
      <c r="AH723">
        <v>6.5065365789831698E-3</v>
      </c>
      <c r="AI723">
        <v>6.5038123270093704E-3</v>
      </c>
      <c r="AJ723">
        <v>6.5010892184901997E-3</v>
      </c>
      <c r="AK723">
        <v>6.4983672459657396E-3</v>
      </c>
      <c r="AL723">
        <v>6.49564641341742E-3</v>
      </c>
      <c r="AM723">
        <v>6.4929267248215999E-3</v>
      </c>
      <c r="AN723">
        <v>6.4902081712493297E-3</v>
      </c>
      <c r="AO723">
        <v>6.4874907528806496E-3</v>
      </c>
      <c r="AP723">
        <v>6.4847744764406001E-3</v>
      </c>
      <c r="AQ723">
        <v>6.48205933396407E-3</v>
      </c>
      <c r="AR723">
        <v>6.4793453333082196E-3</v>
      </c>
      <c r="AS723">
        <v>6.47663246715925E-3</v>
      </c>
      <c r="AT723">
        <v>6.4739207349803797E-3</v>
      </c>
      <c r="AU723">
        <v>6.4712101411465196E-3</v>
      </c>
      <c r="AV723">
        <v>6.4685006791540996E-3</v>
      </c>
    </row>
    <row r="724" spans="1:48" x14ac:dyDescent="0.25">
      <c r="A724" s="34" t="s">
        <v>1426</v>
      </c>
      <c r="B724">
        <v>2.0372967444615398E-3</v>
      </c>
      <c r="C724">
        <v>2.0372967444615398E-3</v>
      </c>
      <c r="D724">
        <v>2.03837810549682E-3</v>
      </c>
      <c r="E724">
        <v>2.0746164863409198E-3</v>
      </c>
      <c r="F724">
        <v>1.9760464266824099E-3</v>
      </c>
      <c r="G724">
        <v>1.8037553293428E-3</v>
      </c>
      <c r="H724">
        <v>1.9177555512937599E-3</v>
      </c>
      <c r="I724">
        <v>1.9163107967024599E-3</v>
      </c>
      <c r="J724">
        <v>1.84921743207267E-3</v>
      </c>
      <c r="K724">
        <v>1.8435175764511299E-3</v>
      </c>
      <c r="L724">
        <v>1.84911398355155E-3</v>
      </c>
      <c r="M724">
        <v>1.8683210929971599E-3</v>
      </c>
      <c r="N724">
        <v>1.9224357921460099E-3</v>
      </c>
      <c r="O724">
        <v>1.9524396917824001E-3</v>
      </c>
      <c r="P724">
        <v>1.9873882837061901E-3</v>
      </c>
      <c r="Q724">
        <v>2.0368823579094402E-3</v>
      </c>
      <c r="R724">
        <v>2.0372655809430501E-3</v>
      </c>
      <c r="S724">
        <v>2.0373833836502902E-3</v>
      </c>
      <c r="T724">
        <v>2.0374356735563498E-3</v>
      </c>
      <c r="U724">
        <v>2.03746887048371E-3</v>
      </c>
      <c r="V724">
        <v>2.0374685324315799E-3</v>
      </c>
      <c r="W724">
        <v>2.0374681942043099E-3</v>
      </c>
      <c r="X724">
        <v>2.0374678564252001E-3</v>
      </c>
      <c r="Y724">
        <v>2.03746751820021E-3</v>
      </c>
      <c r="Z724">
        <v>2.0374671793505698E-3</v>
      </c>
      <c r="AA724">
        <v>2.03746684158857E-3</v>
      </c>
      <c r="AB724">
        <v>2.0374665051200299E-3</v>
      </c>
      <c r="AC724">
        <v>2.0374645725573198E-3</v>
      </c>
      <c r="AD724">
        <v>2.0374626398172399E-3</v>
      </c>
      <c r="AE724">
        <v>2.0374607092120199E-3</v>
      </c>
      <c r="AF724">
        <v>2.0374587765427899E-3</v>
      </c>
      <c r="AG724">
        <v>2.0374568447780999E-3</v>
      </c>
      <c r="AH724">
        <v>2.0374549125805001E-3</v>
      </c>
      <c r="AI724">
        <v>2.0374529810008898E-3</v>
      </c>
      <c r="AJ724">
        <v>2.0374510483741402E-3</v>
      </c>
      <c r="AK724">
        <v>2.0374491173613999E-3</v>
      </c>
      <c r="AL724">
        <v>2.03744718589907E-3</v>
      </c>
      <c r="AM724">
        <v>2.0374452533206801E-3</v>
      </c>
      <c r="AN724">
        <v>2.0374433224285299E-3</v>
      </c>
      <c r="AO724">
        <v>2.0374413893230999E-3</v>
      </c>
      <c r="AP724">
        <v>2.0374394575045202E-3</v>
      </c>
      <c r="AQ724">
        <v>2.0374375261342499E-3</v>
      </c>
      <c r="AR724">
        <v>2.0374355939704E-3</v>
      </c>
      <c r="AS724">
        <v>2.0374336628471799E-3</v>
      </c>
      <c r="AT724">
        <v>2.0374317299768799E-3</v>
      </c>
      <c r="AU724">
        <v>2.0374297977001198E-3</v>
      </c>
      <c r="AV724">
        <v>2.0374278662645701E-3</v>
      </c>
    </row>
    <row r="725" spans="1:48" x14ac:dyDescent="0.25">
      <c r="A725" s="34" t="s">
        <v>1539</v>
      </c>
      <c r="B725">
        <v>6.7318951308486998E-4</v>
      </c>
      <c r="C725">
        <v>6.7318951308487096E-4</v>
      </c>
      <c r="D725">
        <v>6.8196642983114105E-4</v>
      </c>
      <c r="E725">
        <v>7.5530761446463996E-4</v>
      </c>
      <c r="F725">
        <v>7.6897564215311299E-4</v>
      </c>
      <c r="G725">
        <v>4.7702393604583798E-4</v>
      </c>
      <c r="H725">
        <v>4.58081133417033E-4</v>
      </c>
      <c r="I725">
        <v>3.01598984378743E-4</v>
      </c>
      <c r="J725">
        <v>2.26672488940692E-4</v>
      </c>
      <c r="K725">
        <v>1.88301008378613E-4</v>
      </c>
      <c r="L725">
        <v>1.22047207879206E-4</v>
      </c>
      <c r="M725">
        <v>2.97550001228551E-4</v>
      </c>
      <c r="N725">
        <v>2.5123430467711598E-4</v>
      </c>
      <c r="O725">
        <v>1.9024766530920001E-4</v>
      </c>
      <c r="P725">
        <v>5.7492326501768301E-4</v>
      </c>
      <c r="Q725">
        <v>6.1355500036264904E-4</v>
      </c>
      <c r="R725">
        <v>6.1353944900848899E-4</v>
      </c>
      <c r="S725">
        <v>6.1353853485844904E-4</v>
      </c>
      <c r="T725">
        <v>6.1353994607140998E-4</v>
      </c>
      <c r="U725">
        <v>6.13544556656492E-4</v>
      </c>
      <c r="V725">
        <v>6.1329285224726298E-4</v>
      </c>
      <c r="W725">
        <v>6.1304125071239999E-4</v>
      </c>
      <c r="X725">
        <v>6.1278975291430401E-4</v>
      </c>
      <c r="Y725">
        <v>6.1253835787143998E-4</v>
      </c>
      <c r="Z725">
        <v>6.1228706583687305E-4</v>
      </c>
      <c r="AA725">
        <v>6.1203587730695097E-4</v>
      </c>
      <c r="AB725">
        <v>6.1178479144077195E-4</v>
      </c>
      <c r="AC725">
        <v>6.11575581845576E-4</v>
      </c>
      <c r="AD725">
        <v>6.1136644341679505E-4</v>
      </c>
      <c r="AE725">
        <v>6.1115737682991404E-4</v>
      </c>
      <c r="AF725">
        <v>6.1094838146425205E-4</v>
      </c>
      <c r="AG725">
        <v>6.1073945785995601E-4</v>
      </c>
      <c r="AH725">
        <v>6.1053060538097102E-4</v>
      </c>
      <c r="AI725">
        <v>6.1032182457846198E-4</v>
      </c>
      <c r="AJ725">
        <v>6.1011311473204897E-4</v>
      </c>
      <c r="AK725">
        <v>6.0990447648302001E-4</v>
      </c>
      <c r="AL725">
        <v>6.0969590968676195E-4</v>
      </c>
      <c r="AM725">
        <v>6.0948741418639701E-4</v>
      </c>
      <c r="AN725">
        <v>6.0927899053716899E-4</v>
      </c>
      <c r="AO725">
        <v>6.0907063742159605E-4</v>
      </c>
      <c r="AP725">
        <v>6.0886235557769202E-4</v>
      </c>
      <c r="AQ725">
        <v>6.0865414556816302E-4</v>
      </c>
      <c r="AR725">
        <v>6.0844600585624703E-4</v>
      </c>
      <c r="AS725">
        <v>6.0823793804490095E-4</v>
      </c>
      <c r="AT725">
        <v>6.08029941001441E-4</v>
      </c>
      <c r="AU725">
        <v>6.0782201518048105E-4</v>
      </c>
      <c r="AV725">
        <v>6.0761416075346298E-4</v>
      </c>
    </row>
    <row r="726" spans="1:48" x14ac:dyDescent="0.25">
      <c r="A726" s="34" t="s">
        <v>1540</v>
      </c>
      <c r="B726">
        <v>3.8285979837811101E-4</v>
      </c>
      <c r="C726">
        <v>3.8285979837811101E-4</v>
      </c>
      <c r="D726">
        <v>3.8283912760725701E-4</v>
      </c>
      <c r="E726">
        <v>4.38420265974862E-4</v>
      </c>
      <c r="F726">
        <v>4.4793636302013599E-4</v>
      </c>
      <c r="G726">
        <v>3.1064188782959501E-4</v>
      </c>
      <c r="H726">
        <v>2.7857615450593398E-4</v>
      </c>
      <c r="I726">
        <v>1.8458722471872201E-4</v>
      </c>
      <c r="J726" s="15">
        <v>1.3755138740144401E-4</v>
      </c>
      <c r="K726" s="15">
        <v>1.13799793993512E-4</v>
      </c>
      <c r="L726" s="15">
        <v>7.3672825112347596E-5</v>
      </c>
      <c r="M726" s="15">
        <v>1.75574579470209E-4</v>
      </c>
      <c r="N726" s="15">
        <v>1.4273179661611999E-4</v>
      </c>
      <c r="O726" s="15">
        <v>1.03451180540402E-4</v>
      </c>
      <c r="P726">
        <v>3.0830695784617098E-4</v>
      </c>
      <c r="Q726">
        <v>3.2062111258836001E-4</v>
      </c>
      <c r="R726">
        <v>3.2061619450635598E-4</v>
      </c>
      <c r="S726">
        <v>3.20619952133719E-4</v>
      </c>
      <c r="T726">
        <v>3.2061942395443098E-4</v>
      </c>
      <c r="U726">
        <v>3.2057707491252302E-4</v>
      </c>
      <c r="V726">
        <v>3.2057707508321802E-4</v>
      </c>
      <c r="W726">
        <v>3.2057707504293601E-4</v>
      </c>
      <c r="X726">
        <v>3.20577075111808E-4</v>
      </c>
      <c r="Y726">
        <v>3.2057707515639598E-4</v>
      </c>
      <c r="Z726">
        <v>3.20577074933144E-4</v>
      </c>
      <c r="AA726">
        <v>3.2057707488614498E-4</v>
      </c>
      <c r="AB726">
        <v>3.20577075057231E-4</v>
      </c>
      <c r="AC726">
        <v>3.2057707494767399E-4</v>
      </c>
      <c r="AD726">
        <v>3.2057707512537598E-4</v>
      </c>
      <c r="AE726">
        <v>3.20577075048293E-4</v>
      </c>
      <c r="AF726">
        <v>3.2057707514946299E-4</v>
      </c>
      <c r="AG726">
        <v>3.2057707500785101E-4</v>
      </c>
      <c r="AH726">
        <v>3.2057707484421102E-4</v>
      </c>
      <c r="AI726">
        <v>3.2057707502534499E-4</v>
      </c>
      <c r="AJ726">
        <v>3.2057707497527702E-4</v>
      </c>
      <c r="AK726">
        <v>3.2057707508884698E-4</v>
      </c>
      <c r="AL726">
        <v>3.2057707504930998E-4</v>
      </c>
      <c r="AM726">
        <v>3.2057707491950198E-4</v>
      </c>
      <c r="AN726">
        <v>3.20577075074142E-4</v>
      </c>
      <c r="AO726">
        <v>3.2057707504131897E-4</v>
      </c>
      <c r="AP726">
        <v>3.2057707492798298E-4</v>
      </c>
      <c r="AQ726">
        <v>3.2057707514515898E-4</v>
      </c>
      <c r="AR726">
        <v>3.2057707502102097E-4</v>
      </c>
      <c r="AS726">
        <v>3.20577075091819E-4</v>
      </c>
      <c r="AT726">
        <v>3.2057707498542402E-4</v>
      </c>
      <c r="AU726">
        <v>3.2057707491657197E-4</v>
      </c>
      <c r="AV726">
        <v>3.2057707504047698E-4</v>
      </c>
    </row>
    <row r="727" spans="1:48" x14ac:dyDescent="0.25">
      <c r="A727" s="34" t="s">
        <v>1541</v>
      </c>
      <c r="B727">
        <v>1.2766274416327E-3</v>
      </c>
      <c r="C727">
        <v>1.2766274416327E-3</v>
      </c>
      <c r="D727">
        <v>1.28151182961144E-3</v>
      </c>
      <c r="E727">
        <v>1.4455424326338701E-3</v>
      </c>
      <c r="F727">
        <v>1.5434726596704499E-3</v>
      </c>
      <c r="G727">
        <v>1.1076211558137001E-3</v>
      </c>
      <c r="H727">
        <v>1.0400634220564301E-3</v>
      </c>
      <c r="I727">
        <v>6.2233476124170996E-4</v>
      </c>
      <c r="J727">
        <v>4.9498358314662902E-4</v>
      </c>
      <c r="K727">
        <v>4.2331702618496E-4</v>
      </c>
      <c r="L727">
        <v>2.7660677815344201E-4</v>
      </c>
      <c r="M727">
        <v>6.8414090119325399E-4</v>
      </c>
      <c r="N727">
        <v>5.5613519238177503E-4</v>
      </c>
      <c r="O727">
        <v>4.1122316178387498E-4</v>
      </c>
      <c r="P727">
        <v>1.2289945420681299E-3</v>
      </c>
      <c r="Q727">
        <v>1.2928611784862E-3</v>
      </c>
      <c r="R727">
        <v>1.2928513896485699E-3</v>
      </c>
      <c r="S727">
        <v>1.29288595465428E-3</v>
      </c>
      <c r="T727">
        <v>1.2928964985318399E-3</v>
      </c>
      <c r="U727">
        <v>1.2929401632051599E-3</v>
      </c>
      <c r="V727">
        <v>1.3214812645805801E-3</v>
      </c>
      <c r="W727">
        <v>1.3506523988274901E-3</v>
      </c>
      <c r="X727">
        <v>1.3804674725068E-3</v>
      </c>
      <c r="Y727">
        <v>1.4109407024891899E-3</v>
      </c>
      <c r="Z727">
        <v>1.44208661444339E-3</v>
      </c>
      <c r="AA727">
        <v>1.47392005967965E-3</v>
      </c>
      <c r="AB727">
        <v>1.5064562155497701E-3</v>
      </c>
      <c r="AC727">
        <v>1.50696809000894E-3</v>
      </c>
      <c r="AD727">
        <v>1.5074801377295199E-3</v>
      </c>
      <c r="AE727">
        <v>1.50799236102181E-3</v>
      </c>
      <c r="AF727">
        <v>1.5085047565753999E-3</v>
      </c>
      <c r="AG727">
        <v>1.50901732709854E-3</v>
      </c>
      <c r="AH727">
        <v>1.50953007128393E-3</v>
      </c>
      <c r="AI727">
        <v>1.51004298977443E-3</v>
      </c>
      <c r="AJ727">
        <v>1.51055608301318E-3</v>
      </c>
      <c r="AK727">
        <v>1.51106935143999E-3</v>
      </c>
      <c r="AL727">
        <v>1.51158279277543E-3</v>
      </c>
      <c r="AM727">
        <v>1.51209640932919E-3</v>
      </c>
      <c r="AN727">
        <v>1.5126101993051401E-3</v>
      </c>
      <c r="AO727">
        <v>1.51312416511571E-3</v>
      </c>
      <c r="AP727">
        <v>1.51363830493204E-3</v>
      </c>
      <c r="AQ727">
        <v>1.5141526203488499E-3</v>
      </c>
      <c r="AR727">
        <v>1.5146671094424999E-3</v>
      </c>
      <c r="AS727">
        <v>1.51518177380521E-3</v>
      </c>
      <c r="AT727">
        <v>1.51569661322594E-3</v>
      </c>
      <c r="AU727">
        <v>1.5162116266083301E-3</v>
      </c>
      <c r="AV727">
        <v>1.51672681613561E-3</v>
      </c>
    </row>
    <row r="728" spans="1:48" x14ac:dyDescent="0.25">
      <c r="A728" s="34" t="s">
        <v>1542</v>
      </c>
      <c r="B728">
        <v>1.0098853302105699E-3</v>
      </c>
      <c r="C728">
        <v>1.0098853302105699E-3</v>
      </c>
      <c r="D728">
        <v>1.01095742920653E-3</v>
      </c>
      <c r="E728">
        <v>1.14081581412224E-3</v>
      </c>
      <c r="F728">
        <v>1.21734287924153E-3</v>
      </c>
      <c r="G728">
        <v>8.7462111254422504E-4</v>
      </c>
      <c r="H728">
        <v>8.2028240824081201E-4</v>
      </c>
      <c r="I728">
        <v>4.8855916184036301E-4</v>
      </c>
      <c r="J728">
        <v>3.9087988523121598E-4</v>
      </c>
      <c r="K728">
        <v>3.35051930661693E-4</v>
      </c>
      <c r="L728">
        <v>2.19144852054395E-4</v>
      </c>
      <c r="M728">
        <v>5.4413725722201895E-4</v>
      </c>
      <c r="N728">
        <v>4.4170798527808298E-4</v>
      </c>
      <c r="O728">
        <v>3.2646346321451398E-4</v>
      </c>
      <c r="P728">
        <v>9.7737473539571506E-4</v>
      </c>
      <c r="Q728">
        <v>1.02605348795098E-3</v>
      </c>
      <c r="R728">
        <v>1.0260470375292E-3</v>
      </c>
      <c r="S728">
        <v>1.0260719331872301E-3</v>
      </c>
      <c r="T728">
        <v>1.02607154821456E-3</v>
      </c>
      <c r="U728">
        <v>1.02610054107457E-3</v>
      </c>
      <c r="V728">
        <v>1.02671415277992E-3</v>
      </c>
      <c r="W728">
        <v>1.0273281314348501E-3</v>
      </c>
      <c r="X728">
        <v>1.0279424766869499E-3</v>
      </c>
      <c r="Y728">
        <v>1.0285571900104499E-3</v>
      </c>
      <c r="Z728">
        <v>1.0291722702684099E-3</v>
      </c>
      <c r="AA728">
        <v>1.0297877185359401E-3</v>
      </c>
      <c r="AB728">
        <v>1.0304035350436099E-3</v>
      </c>
      <c r="AC728">
        <v>1.03054375152271E-3</v>
      </c>
      <c r="AD728">
        <v>1.0306839868048901E-3</v>
      </c>
      <c r="AE728">
        <v>1.03082424099801E-3</v>
      </c>
      <c r="AF728">
        <v>1.0309645148993099E-3</v>
      </c>
      <c r="AG728">
        <v>1.0311048071287401E-3</v>
      </c>
      <c r="AH728">
        <v>1.0312451188819499E-3</v>
      </c>
      <c r="AI728">
        <v>1.03138544979472E-3</v>
      </c>
      <c r="AJ728">
        <v>1.0315257997498899E-3</v>
      </c>
      <c r="AK728">
        <v>1.0316661687863799E-3</v>
      </c>
      <c r="AL728">
        <v>1.03180655664129E-3</v>
      </c>
      <c r="AM728">
        <v>1.03194696389519E-3</v>
      </c>
      <c r="AN728">
        <v>1.03208739012523E-3</v>
      </c>
      <c r="AO728">
        <v>1.0322278356192801E-3</v>
      </c>
      <c r="AP728">
        <v>1.0323682998750301E-3</v>
      </c>
      <c r="AQ728">
        <v>1.0325087835823001E-3</v>
      </c>
      <c r="AR728">
        <v>1.0326492861284899E-3</v>
      </c>
      <c r="AS728">
        <v>1.0327898081629401E-3</v>
      </c>
      <c r="AT728">
        <v>1.0329303492960401E-3</v>
      </c>
      <c r="AU728">
        <v>1.03307090925259E-3</v>
      </c>
      <c r="AV728">
        <v>1.03321148885058E-3</v>
      </c>
    </row>
    <row r="729" spans="1:48" x14ac:dyDescent="0.25">
      <c r="A729" s="34" t="s">
        <v>1543</v>
      </c>
      <c r="B729">
        <v>7.5602045300083795E-4</v>
      </c>
      <c r="C729">
        <v>7.5602045300083795E-4</v>
      </c>
      <c r="D729">
        <v>7.5803137947929103E-4</v>
      </c>
      <c r="E729">
        <v>8.5268797518204295E-4</v>
      </c>
      <c r="F729">
        <v>8.8175787805579902E-4</v>
      </c>
      <c r="G729">
        <v>6.0534215481943205E-4</v>
      </c>
      <c r="H729">
        <v>5.5330510168876399E-4</v>
      </c>
      <c r="I729">
        <v>3.7994900414128901E-4</v>
      </c>
      <c r="J729">
        <v>2.9463036589008699E-4</v>
      </c>
      <c r="K729">
        <v>2.4230427397852801E-4</v>
      </c>
      <c r="L729">
        <v>1.61343380573282E-4</v>
      </c>
      <c r="M729">
        <v>3.8952365071898398E-4</v>
      </c>
      <c r="N729">
        <v>3.3054474099936403E-4</v>
      </c>
      <c r="O729">
        <v>2.5467889676799601E-4</v>
      </c>
      <c r="P729">
        <v>7.7072924843606702E-4</v>
      </c>
      <c r="Q729">
        <v>8.2792605175249399E-4</v>
      </c>
      <c r="R729">
        <v>8.2791574602354202E-4</v>
      </c>
      <c r="S729">
        <v>8.2792596958332202E-4</v>
      </c>
      <c r="T729">
        <v>8.2792924705737698E-4</v>
      </c>
      <c r="U729">
        <v>8.2794467722969404E-4</v>
      </c>
      <c r="V729">
        <v>8.4294982049530696E-4</v>
      </c>
      <c r="W729">
        <v>8.5822690720722104E-4</v>
      </c>
      <c r="X729">
        <v>8.7378086667168201E-4</v>
      </c>
      <c r="Y729">
        <v>8.8961671641406596E-4</v>
      </c>
      <c r="Z729">
        <v>9.0573956449114005E-4</v>
      </c>
      <c r="AA729">
        <v>9.22154613279088E-4</v>
      </c>
      <c r="AB729">
        <v>9.3886715758429795E-4</v>
      </c>
      <c r="AC729">
        <v>9.3879313821900096E-4</v>
      </c>
      <c r="AD729">
        <v>9.3871912440100097E-4</v>
      </c>
      <c r="AE729">
        <v>9.3864511621355603E-4</v>
      </c>
      <c r="AF729">
        <v>9.3857111428737895E-4</v>
      </c>
      <c r="AG729">
        <v>9.3849711807520396E-4</v>
      </c>
      <c r="AH729">
        <v>9.3842312747484597E-4</v>
      </c>
      <c r="AI729">
        <v>9.38349142837879E-4</v>
      </c>
      <c r="AJ729">
        <v>9.3827516395959896E-4</v>
      </c>
      <c r="AK729">
        <v>9.3820119121707803E-4</v>
      </c>
      <c r="AL729">
        <v>9.3812722412352396E-4</v>
      </c>
      <c r="AM729">
        <v>9.3805326288986005E-4</v>
      </c>
      <c r="AN729">
        <v>9.3797930734080301E-4</v>
      </c>
      <c r="AO729">
        <v>9.3790535764159803E-4</v>
      </c>
      <c r="AP729">
        <v>9.3783141376741895E-4</v>
      </c>
      <c r="AQ729">
        <v>9.3775747590544895E-4</v>
      </c>
      <c r="AR729">
        <v>9.3768354378938204E-4</v>
      </c>
      <c r="AS729">
        <v>9.3760961754151104E-4</v>
      </c>
      <c r="AT729">
        <v>9.3753569690008503E-4</v>
      </c>
      <c r="AU729">
        <v>9.3746178229419004E-4</v>
      </c>
      <c r="AV729">
        <v>9.3738787327405195E-4</v>
      </c>
    </row>
    <row r="730" spans="1:48" x14ac:dyDescent="0.25">
      <c r="A730" s="34" t="s">
        <v>1544</v>
      </c>
      <c r="B730">
        <v>3.7223902434408497E-4</v>
      </c>
      <c r="C730">
        <v>3.7223902434408497E-4</v>
      </c>
      <c r="D730">
        <v>3.7232157659169502E-4</v>
      </c>
      <c r="E730">
        <v>4.2131997356745199E-4</v>
      </c>
      <c r="F730">
        <v>4.1758330899396601E-4</v>
      </c>
      <c r="G730">
        <v>2.7752380701614202E-4</v>
      </c>
      <c r="H730">
        <v>2.57955864278354E-4</v>
      </c>
      <c r="I730">
        <v>1.7003351157776899E-4</v>
      </c>
      <c r="J730" s="15">
        <v>1.2841879350630601E-4</v>
      </c>
      <c r="K730" s="15">
        <v>1.05862059916308E-4</v>
      </c>
      <c r="L730" s="15">
        <v>7.0060397343670706E-5</v>
      </c>
      <c r="M730" s="15">
        <v>1.66889720633066E-4</v>
      </c>
      <c r="N730" s="15">
        <v>1.3753329857228599E-4</v>
      </c>
      <c r="O730" s="15">
        <v>1.03717204941124E-4</v>
      </c>
      <c r="P730">
        <v>3.1208199343165798E-4</v>
      </c>
      <c r="Q730">
        <v>3.2341757367600801E-4</v>
      </c>
      <c r="R730">
        <v>3.2341076245587599E-4</v>
      </c>
      <c r="S730">
        <v>3.2342569996923E-4</v>
      </c>
      <c r="T730">
        <v>3.23431335904429E-4</v>
      </c>
      <c r="U730">
        <v>3.2344953300918698E-4</v>
      </c>
      <c r="V730">
        <v>3.2340635128496101E-4</v>
      </c>
      <c r="W730">
        <v>3.2336317536131403E-4</v>
      </c>
      <c r="X730">
        <v>3.2332000509473999E-4</v>
      </c>
      <c r="Y730">
        <v>3.2327684072683602E-4</v>
      </c>
      <c r="Z730">
        <v>3.2323368205090097E-4</v>
      </c>
      <c r="AA730">
        <v>3.2319052911008599E-4</v>
      </c>
      <c r="AB730">
        <v>3.2314738193334999E-4</v>
      </c>
      <c r="AC730">
        <v>3.2312155448397398E-4</v>
      </c>
      <c r="AD730">
        <v>3.2309572911741398E-4</v>
      </c>
      <c r="AE730">
        <v>3.2306990586969002E-4</v>
      </c>
      <c r="AF730">
        <v>3.2304408458698898E-4</v>
      </c>
      <c r="AG730">
        <v>3.2301826547882599E-4</v>
      </c>
      <c r="AH730">
        <v>3.2299244838690202E-4</v>
      </c>
      <c r="AI730">
        <v>3.2296663337728801E-4</v>
      </c>
      <c r="AJ730">
        <v>3.2294082039133502E-4</v>
      </c>
      <c r="AK730">
        <v>3.2291500954982199E-4</v>
      </c>
      <c r="AL730">
        <v>3.2288920072456499E-4</v>
      </c>
      <c r="AM730">
        <v>3.2286339399522902E-4</v>
      </c>
      <c r="AN730">
        <v>3.2283758925077201E-4</v>
      </c>
      <c r="AO730">
        <v>3.2281178658736197E-4</v>
      </c>
      <c r="AP730">
        <v>3.2278598607479302E-4</v>
      </c>
      <c r="AQ730">
        <v>3.2276018759027801E-4</v>
      </c>
      <c r="AR730">
        <v>3.2273439097975999E-4</v>
      </c>
      <c r="AS730">
        <v>3.2270859653103101E-4</v>
      </c>
      <c r="AT730">
        <v>3.22682804317988E-4</v>
      </c>
      <c r="AU730">
        <v>3.2265701421835399E-4</v>
      </c>
      <c r="AV730">
        <v>3.2263122586674602E-4</v>
      </c>
    </row>
    <row r="731" spans="1:48" x14ac:dyDescent="0.25">
      <c r="A731" s="34" t="s">
        <v>1545</v>
      </c>
      <c r="B731">
        <v>3.5628039675517E-4</v>
      </c>
      <c r="C731">
        <v>3.5628039675517E-4</v>
      </c>
      <c r="D731">
        <v>3.56281804102656E-4</v>
      </c>
      <c r="E731">
        <v>4.0244804689753102E-4</v>
      </c>
      <c r="F731">
        <v>3.9827602683792E-4</v>
      </c>
      <c r="G731">
        <v>2.6261289757087397E-4</v>
      </c>
      <c r="H731">
        <v>2.4369645845069701E-4</v>
      </c>
      <c r="I731" s="15">
        <v>1.59981422213551E-4</v>
      </c>
      <c r="J731" s="15">
        <v>1.19411352791108E-4</v>
      </c>
      <c r="K731" s="15">
        <v>9.78399680227668E-5</v>
      </c>
      <c r="L731" s="15">
        <v>6.4204764650767899E-5</v>
      </c>
      <c r="M731" s="15">
        <v>1.51652065952094E-4</v>
      </c>
      <c r="N731" s="15">
        <v>1.2482401791694101E-4</v>
      </c>
      <c r="O731" s="15">
        <v>9.3263009692139904E-5</v>
      </c>
      <c r="P731" s="15">
        <v>2.7815687934471602E-4</v>
      </c>
      <c r="Q731">
        <v>2.8380067829397103E-4</v>
      </c>
      <c r="R731">
        <v>2.83799099002815E-4</v>
      </c>
      <c r="S731">
        <v>2.83799646208299E-4</v>
      </c>
      <c r="T731">
        <v>2.83799768169281E-4</v>
      </c>
      <c r="U731">
        <v>2.8380316296424302E-4</v>
      </c>
      <c r="V731">
        <v>2.8380316296447401E-4</v>
      </c>
      <c r="W731">
        <v>2.83803162898555E-4</v>
      </c>
      <c r="X731">
        <v>2.8380316288708702E-4</v>
      </c>
      <c r="Y731">
        <v>2.8380316287487901E-4</v>
      </c>
      <c r="Z731">
        <v>2.8380316286488901E-4</v>
      </c>
      <c r="AA731">
        <v>2.8380316292710302E-4</v>
      </c>
      <c r="AB731">
        <v>2.8380316290907399E-4</v>
      </c>
      <c r="AC731">
        <v>2.83803162937441E-4</v>
      </c>
      <c r="AD731">
        <v>2.8380316288503099E-4</v>
      </c>
      <c r="AE731">
        <v>2.8380316294128802E-4</v>
      </c>
      <c r="AF731">
        <v>2.8380316296510398E-4</v>
      </c>
      <c r="AG731">
        <v>2.8380316287254299E-4</v>
      </c>
      <c r="AH731">
        <v>2.8380316292458301E-4</v>
      </c>
      <c r="AI731">
        <v>2.8380316283885899E-4</v>
      </c>
      <c r="AJ731">
        <v>2.83803162858991E-4</v>
      </c>
      <c r="AK731">
        <v>2.83803163038906E-4</v>
      </c>
      <c r="AL731">
        <v>2.8380316291462602E-4</v>
      </c>
      <c r="AM731">
        <v>2.8380316290037598E-4</v>
      </c>
      <c r="AN731">
        <v>2.8380316289110702E-4</v>
      </c>
      <c r="AO731">
        <v>2.8380316280339301E-4</v>
      </c>
      <c r="AP731">
        <v>2.83803162934361E-4</v>
      </c>
      <c r="AQ731">
        <v>2.8380316282431702E-4</v>
      </c>
      <c r="AR731">
        <v>2.8380316285176398E-4</v>
      </c>
      <c r="AS731">
        <v>2.8380316293564702E-4</v>
      </c>
      <c r="AT731">
        <v>2.8380316303936999E-4</v>
      </c>
      <c r="AU731">
        <v>2.8380316298234502E-4</v>
      </c>
      <c r="AV731">
        <v>2.8380316299759102E-4</v>
      </c>
    </row>
    <row r="732" spans="1:48" x14ac:dyDescent="0.25">
      <c r="A732" s="34" t="s">
        <v>1546</v>
      </c>
      <c r="B732">
        <v>4.2577193818573101E-4</v>
      </c>
      <c r="C732">
        <v>4.2577193818573101E-4</v>
      </c>
      <c r="D732">
        <v>4.2701174053434401E-4</v>
      </c>
      <c r="E732">
        <v>4.6892619724839599E-4</v>
      </c>
      <c r="F732">
        <v>4.7825404616780201E-4</v>
      </c>
      <c r="G732">
        <v>3.4359472081327101E-4</v>
      </c>
      <c r="H732">
        <v>3.1380931949967901E-4</v>
      </c>
      <c r="I732">
        <v>2.02071001303336E-4</v>
      </c>
      <c r="J732" s="15">
        <v>1.5585589322303901E-4</v>
      </c>
      <c r="K732" s="15">
        <v>1.34689855866182E-4</v>
      </c>
      <c r="L732" s="15">
        <v>9.0883565220424206E-5</v>
      </c>
      <c r="M732" s="15">
        <v>2.1499120542307101E-4</v>
      </c>
      <c r="N732">
        <v>1.8028565762642299E-4</v>
      </c>
      <c r="O732">
        <v>1.34964391280329E-4</v>
      </c>
      <c r="P732">
        <v>4.0695539830454697E-4</v>
      </c>
      <c r="Q732">
        <v>4.38248313405358E-4</v>
      </c>
      <c r="R732">
        <v>4.3824712788897698E-4</v>
      </c>
      <c r="S732">
        <v>4.3825181728075898E-4</v>
      </c>
      <c r="T732">
        <v>4.3825218553432199E-4</v>
      </c>
      <c r="U732">
        <v>4.3825859981898503E-4</v>
      </c>
      <c r="V732">
        <v>4.59080227713924E-4</v>
      </c>
      <c r="W732">
        <v>4.8089108896469201E-4</v>
      </c>
      <c r="X732">
        <v>5.0373818228313997E-4</v>
      </c>
      <c r="Y732">
        <v>5.2767073896424098E-4</v>
      </c>
      <c r="Z732">
        <v>5.5274032951722896E-4</v>
      </c>
      <c r="AA732">
        <v>5.7900097386567601E-4</v>
      </c>
      <c r="AB732">
        <v>6.0650925927157001E-4</v>
      </c>
      <c r="AC732">
        <v>6.0558592408629399E-4</v>
      </c>
      <c r="AD732">
        <v>6.0466399474625701E-4</v>
      </c>
      <c r="AE732">
        <v>6.0374346842571999E-4</v>
      </c>
      <c r="AF732">
        <v>6.0282434387616502E-4</v>
      </c>
      <c r="AG732">
        <v>6.0190661847285803E-4</v>
      </c>
      <c r="AH732">
        <v>6.0099029039820996E-4</v>
      </c>
      <c r="AI732">
        <v>6.0007535677224395E-4</v>
      </c>
      <c r="AJ732">
        <v>5.9916181650534605E-4</v>
      </c>
      <c r="AK732">
        <v>5.98249666750822E-4</v>
      </c>
      <c r="AL732">
        <v>5.9733890603994705E-4</v>
      </c>
      <c r="AM732">
        <v>5.9642953123368496E-4</v>
      </c>
      <c r="AN732">
        <v>5.9552154111838904E-4</v>
      </c>
      <c r="AO732">
        <v>5.9461493342206396E-4</v>
      </c>
      <c r="AP732">
        <v>5.93709705826437E-4</v>
      </c>
      <c r="AQ732">
        <v>5.9280585635114599E-4</v>
      </c>
      <c r="AR732">
        <v>5.9190338272763199E-4</v>
      </c>
      <c r="AS732">
        <v>5.9100228323085498E-4</v>
      </c>
      <c r="AT732">
        <v>5.9010255554375901E-4</v>
      </c>
      <c r="AU732">
        <v>5.8920419737628E-4</v>
      </c>
      <c r="AV732">
        <v>5.8830720688402395E-4</v>
      </c>
    </row>
    <row r="733" spans="1:48" x14ac:dyDescent="0.25">
      <c r="A733" s="34" t="s">
        <v>1547</v>
      </c>
      <c r="B733">
        <v>1.51252347815762E-3</v>
      </c>
      <c r="C733">
        <v>1.51252347815762E-3</v>
      </c>
      <c r="D733">
        <v>1.5120994842156301E-3</v>
      </c>
      <c r="E733">
        <v>1.7238475894763401E-3</v>
      </c>
      <c r="F733">
        <v>1.8538702586273199E-3</v>
      </c>
      <c r="G733">
        <v>1.4148368621214799E-3</v>
      </c>
      <c r="H733">
        <v>1.24415729713237E-3</v>
      </c>
      <c r="I733">
        <v>8.11032601752598E-4</v>
      </c>
      <c r="J733">
        <v>6.3560079657272797E-4</v>
      </c>
      <c r="K733">
        <v>5.2751335747225402E-4</v>
      </c>
      <c r="L733">
        <v>3.4734827562939299E-4</v>
      </c>
      <c r="M733">
        <v>8.4116118625812697E-4</v>
      </c>
      <c r="N733">
        <v>7.2726638791989896E-4</v>
      </c>
      <c r="O733">
        <v>5.34722288470063E-4</v>
      </c>
      <c r="P733">
        <v>1.6090892741702199E-3</v>
      </c>
      <c r="Q733">
        <v>1.7514208572813399E-3</v>
      </c>
      <c r="R733">
        <v>1.7514054320586299E-3</v>
      </c>
      <c r="S733">
        <v>1.75142252100958E-3</v>
      </c>
      <c r="T733">
        <v>1.7514230285398901E-3</v>
      </c>
      <c r="U733">
        <v>1.7514364036629801E-3</v>
      </c>
      <c r="V733">
        <v>1.7563199511332599E-3</v>
      </c>
      <c r="W733">
        <v>1.7612171152045701E-3</v>
      </c>
      <c r="X733">
        <v>1.7661279344928899E-3</v>
      </c>
      <c r="Y733">
        <v>1.77105244680133E-3</v>
      </c>
      <c r="Z733">
        <v>1.7759906896154299E-3</v>
      </c>
      <c r="AA733">
        <v>1.7809427015806499E-3</v>
      </c>
      <c r="AB733">
        <v>1.7859085218240201E-3</v>
      </c>
      <c r="AC733">
        <v>1.78628314129501E-3</v>
      </c>
      <c r="AD733">
        <v>1.78665784041792E-3</v>
      </c>
      <c r="AE733">
        <v>1.7870326172734099E-3</v>
      </c>
      <c r="AF733">
        <v>1.78740747295671E-3</v>
      </c>
      <c r="AG733">
        <v>1.7877824066948099E-3</v>
      </c>
      <c r="AH733">
        <v>1.7881574196692599E-3</v>
      </c>
      <c r="AI733">
        <v>1.7885325107349899E-3</v>
      </c>
      <c r="AJ733">
        <v>1.7889076812892899E-3</v>
      </c>
      <c r="AK733">
        <v>1.78928293004043E-3</v>
      </c>
      <c r="AL733">
        <v>1.78965825745963E-3</v>
      </c>
      <c r="AM733">
        <v>1.7900336638770799E-3</v>
      </c>
      <c r="AN733">
        <v>1.7904091492368501E-3</v>
      </c>
      <c r="AO733">
        <v>1.79078471285886E-3</v>
      </c>
      <c r="AP733">
        <v>1.79116035541196E-3</v>
      </c>
      <c r="AQ733">
        <v>1.7915360766341201E-3</v>
      </c>
      <c r="AR733">
        <v>1.79191187714459E-3</v>
      </c>
      <c r="AS733">
        <v>1.79228775602135E-3</v>
      </c>
      <c r="AT733">
        <v>1.79266371373149E-3</v>
      </c>
      <c r="AU733">
        <v>1.7930397502497199E-3</v>
      </c>
      <c r="AV733">
        <v>1.79341586614017E-3</v>
      </c>
    </row>
    <row r="734" spans="1:48" x14ac:dyDescent="0.25">
      <c r="A734" s="34" t="s">
        <v>1548</v>
      </c>
      <c r="B734">
        <v>6.5019627946580197E-4</v>
      </c>
      <c r="C734">
        <v>6.5019627946580197E-4</v>
      </c>
      <c r="D734">
        <v>6.5034254892737604E-4</v>
      </c>
      <c r="E734">
        <v>7.4695233704677097E-4</v>
      </c>
      <c r="F734">
        <v>7.9281106001841302E-4</v>
      </c>
      <c r="G734">
        <v>5.85665256543037E-4</v>
      </c>
      <c r="H734">
        <v>5.2374399062816101E-4</v>
      </c>
      <c r="I734">
        <v>3.47853003554602E-4</v>
      </c>
      <c r="J734">
        <v>2.6942168660329602E-4</v>
      </c>
      <c r="K734">
        <v>2.2725582983559799E-4</v>
      </c>
      <c r="L734">
        <v>1.4859465807162E-4</v>
      </c>
      <c r="M734">
        <v>3.64104269051937E-4</v>
      </c>
      <c r="N734">
        <v>3.1277768912333801E-4</v>
      </c>
      <c r="O734">
        <v>2.3001927878524701E-4</v>
      </c>
      <c r="P734">
        <v>6.9998177876788505E-4</v>
      </c>
      <c r="Q734">
        <v>7.5805267872666704E-4</v>
      </c>
      <c r="R734">
        <v>7.5804862666192102E-4</v>
      </c>
      <c r="S734">
        <v>7.5805958120937203E-4</v>
      </c>
      <c r="T734">
        <v>7.5805909318841895E-4</v>
      </c>
      <c r="U734">
        <v>7.5806341296626905E-4</v>
      </c>
      <c r="V734">
        <v>7.6194234561805896E-4</v>
      </c>
      <c r="W734">
        <v>7.6584112626502205E-4</v>
      </c>
      <c r="X734">
        <v>7.69759857185704E-4</v>
      </c>
      <c r="Y734">
        <v>7.7369863960088405E-4</v>
      </c>
      <c r="Z734">
        <v>7.7765757608616701E-4</v>
      </c>
      <c r="AA734">
        <v>7.8163677068586695E-4</v>
      </c>
      <c r="AB734">
        <v>7.8563632603804296E-4</v>
      </c>
      <c r="AC734">
        <v>7.8578913941286597E-4</v>
      </c>
      <c r="AD734">
        <v>7.8594198287452804E-4</v>
      </c>
      <c r="AE734">
        <v>7.8609485549989704E-4</v>
      </c>
      <c r="AF734">
        <v>7.8624775842912897E-4</v>
      </c>
      <c r="AG734">
        <v>7.8640069101812904E-4</v>
      </c>
      <c r="AH734">
        <v>7.8655365325575803E-4</v>
      </c>
      <c r="AI734">
        <v>7.8670664523613999E-4</v>
      </c>
      <c r="AJ734">
        <v>7.8685966679254999E-4</v>
      </c>
      <c r="AK734">
        <v>7.8701271835378002E-4</v>
      </c>
      <c r="AL734">
        <v>7.8716579959568701E-4</v>
      </c>
      <c r="AM734">
        <v>7.8731891065074303E-4</v>
      </c>
      <c r="AN734">
        <v>7.87472051713268E-4</v>
      </c>
      <c r="AO734">
        <v>7.8762522215873804E-4</v>
      </c>
      <c r="AP734">
        <v>7.8777842240599499E-4</v>
      </c>
      <c r="AQ734">
        <v>7.8793165252467802E-4</v>
      </c>
      <c r="AR734">
        <v>7.8808491225605703E-4</v>
      </c>
      <c r="AS734">
        <v>7.8823820272915001E-4</v>
      </c>
      <c r="AT734">
        <v>7.8839152203166198E-4</v>
      </c>
      <c r="AU734">
        <v>7.8854487105082497E-4</v>
      </c>
      <c r="AV734">
        <v>7.8869825076895801E-4</v>
      </c>
    </row>
    <row r="735" spans="1:48" x14ac:dyDescent="0.25">
      <c r="A735" s="34" t="s">
        <v>1549</v>
      </c>
      <c r="B735">
        <v>5.7385065322541299E-4</v>
      </c>
      <c r="C735">
        <v>5.7385065322541299E-4</v>
      </c>
      <c r="D735">
        <v>5.7672006848458505E-4</v>
      </c>
      <c r="E735">
        <v>6.3837067874057305E-4</v>
      </c>
      <c r="F735">
        <v>6.4667256150478195E-4</v>
      </c>
      <c r="G735">
        <v>4.3786636043845602E-4</v>
      </c>
      <c r="H735">
        <v>4.1327384150206901E-4</v>
      </c>
      <c r="I735">
        <v>2.7169248561290397E-4</v>
      </c>
      <c r="J735">
        <v>2.0363429598509899E-4</v>
      </c>
      <c r="K735">
        <v>1.6966568142448801E-4</v>
      </c>
      <c r="L735">
        <v>1.10956142293262E-4</v>
      </c>
      <c r="M735">
        <v>2.6665667445618702E-4</v>
      </c>
      <c r="N735">
        <v>2.21727266543749E-4</v>
      </c>
      <c r="O735">
        <v>1.6681831839879201E-4</v>
      </c>
      <c r="P735">
        <v>4.9832273806677397E-4</v>
      </c>
      <c r="Q735">
        <v>5.1548947103699201E-4</v>
      </c>
      <c r="R735">
        <v>5.1548814114910698E-4</v>
      </c>
      <c r="S735">
        <v>5.1550501133189504E-4</v>
      </c>
      <c r="T735">
        <v>5.1550418129684295E-4</v>
      </c>
      <c r="U735">
        <v>5.1551300915380596E-4</v>
      </c>
      <c r="V735">
        <v>5.1548330062447698E-4</v>
      </c>
      <c r="W735">
        <v>5.1545359393841996E-4</v>
      </c>
      <c r="X735">
        <v>5.1542388864796401E-4</v>
      </c>
      <c r="Y735">
        <v>5.1539418545651404E-4</v>
      </c>
      <c r="Z735">
        <v>5.1536448375509298E-4</v>
      </c>
      <c r="AA735">
        <v>5.1533478381571101E-4</v>
      </c>
      <c r="AB735">
        <v>5.1530508554462398E-4</v>
      </c>
      <c r="AC735">
        <v>5.1526790429677605E-4</v>
      </c>
      <c r="AD735">
        <v>5.1523072558116805E-4</v>
      </c>
      <c r="AE735">
        <v>5.1519354963303402E-4</v>
      </c>
      <c r="AF735">
        <v>5.1515637643576202E-4</v>
      </c>
      <c r="AG735">
        <v>5.1511920582197901E-4</v>
      </c>
      <c r="AH735">
        <v>5.1508203783781604E-4</v>
      </c>
      <c r="AI735">
        <v>5.1504487268538E-4</v>
      </c>
      <c r="AJ735">
        <v>5.1500771007280898E-4</v>
      </c>
      <c r="AK735">
        <v>5.1497055027070304E-4</v>
      </c>
      <c r="AL735">
        <v>5.1493339300658699E-4</v>
      </c>
      <c r="AM735">
        <v>5.1489623848406999E-4</v>
      </c>
      <c r="AN735">
        <v>5.1485908661198505E-4</v>
      </c>
      <c r="AO735">
        <v>5.1482193757442602E-4</v>
      </c>
      <c r="AP735">
        <v>5.1478479111405904E-4</v>
      </c>
      <c r="AQ735">
        <v>5.1474764726614701E-4</v>
      </c>
      <c r="AR735">
        <v>5.14710506172433E-4</v>
      </c>
      <c r="AS735">
        <v>5.1467336781445305E-4</v>
      </c>
      <c r="AT735">
        <v>5.1463623205495095E-4</v>
      </c>
      <c r="AU735">
        <v>5.1459909898298503E-4</v>
      </c>
      <c r="AV735">
        <v>5.14561968582647E-4</v>
      </c>
    </row>
    <row r="736" spans="1:48" x14ac:dyDescent="0.25">
      <c r="A736" s="34" t="s">
        <v>1478</v>
      </c>
      <c r="B736">
        <v>3.9170044355003501E-4</v>
      </c>
      <c r="C736">
        <v>3.9170044355003501E-4</v>
      </c>
      <c r="D736">
        <v>3.91654239544416E-4</v>
      </c>
      <c r="E736">
        <v>4.2257076981388998E-4</v>
      </c>
      <c r="F736">
        <v>4.2204076302184898E-4</v>
      </c>
      <c r="G736">
        <v>2.8781311256130798E-4</v>
      </c>
      <c r="H736">
        <v>2.8012916492735303E-4</v>
      </c>
      <c r="I736">
        <v>1.8253079492118999E-4</v>
      </c>
      <c r="J736" s="15">
        <v>1.3712532423062801E-4</v>
      </c>
      <c r="K736" s="15">
        <v>1.12938674498852E-4</v>
      </c>
      <c r="L736" s="15">
        <v>7.5840585100546496E-5</v>
      </c>
      <c r="M736" s="15">
        <v>1.8861644234915301E-4</v>
      </c>
      <c r="N736" s="15">
        <v>1.5724774665256601E-4</v>
      </c>
      <c r="O736">
        <v>1.1693503383311301E-4</v>
      </c>
      <c r="P736">
        <v>3.4461079492173902E-4</v>
      </c>
      <c r="Q736">
        <v>3.5195616592309298E-4</v>
      </c>
      <c r="R736">
        <v>3.5196800407555302E-4</v>
      </c>
      <c r="S736">
        <v>3.5198487459278698E-4</v>
      </c>
      <c r="T736">
        <v>3.5198988853966901E-4</v>
      </c>
      <c r="U736">
        <v>3.5200822185469998E-4</v>
      </c>
      <c r="V736">
        <v>3.5200822182852902E-4</v>
      </c>
      <c r="W736">
        <v>3.5200822176437797E-4</v>
      </c>
      <c r="X736">
        <v>3.5200822174434203E-4</v>
      </c>
      <c r="Y736">
        <v>3.5200822178112001E-4</v>
      </c>
      <c r="Z736">
        <v>3.5200822186068798E-4</v>
      </c>
      <c r="AA736">
        <v>3.52008221744961E-4</v>
      </c>
      <c r="AB736">
        <v>3.5200822182123901E-4</v>
      </c>
      <c r="AC736">
        <v>3.5200822187634998E-4</v>
      </c>
      <c r="AD736">
        <v>3.5200822185788098E-4</v>
      </c>
      <c r="AE736">
        <v>3.5200822179567201E-4</v>
      </c>
      <c r="AF736">
        <v>3.5200822187145801E-4</v>
      </c>
      <c r="AG736">
        <v>3.5200822177991502E-4</v>
      </c>
      <c r="AH736">
        <v>3.5200822175509802E-4</v>
      </c>
      <c r="AI736">
        <v>3.5200822182739099E-4</v>
      </c>
      <c r="AJ736">
        <v>3.5200822182877899E-4</v>
      </c>
      <c r="AK736">
        <v>3.5200822179478101E-4</v>
      </c>
      <c r="AL736">
        <v>3.5200822183179399E-4</v>
      </c>
      <c r="AM736">
        <v>3.5200822186612102E-4</v>
      </c>
      <c r="AN736">
        <v>3.5200822182968202E-4</v>
      </c>
      <c r="AO736">
        <v>3.5200822178183699E-4</v>
      </c>
      <c r="AP736">
        <v>3.5200822179115701E-4</v>
      </c>
      <c r="AQ736">
        <v>3.52008221792167E-4</v>
      </c>
      <c r="AR736">
        <v>3.5200822180116902E-4</v>
      </c>
      <c r="AS736">
        <v>3.5200822186273598E-4</v>
      </c>
      <c r="AT736">
        <v>3.5200822178422099E-4</v>
      </c>
      <c r="AU736">
        <v>3.5200822183657603E-4</v>
      </c>
      <c r="AV736">
        <v>3.52008221813696E-4</v>
      </c>
    </row>
    <row r="737" spans="1:48" x14ac:dyDescent="0.25">
      <c r="A737" s="34" t="s">
        <v>1550</v>
      </c>
      <c r="B737">
        <v>1.3256601102602701E-3</v>
      </c>
      <c r="C737">
        <v>1.3256601102602701E-3</v>
      </c>
      <c r="D737">
        <v>1.3231591977766299E-3</v>
      </c>
      <c r="E737">
        <v>1.4744984092034199E-3</v>
      </c>
      <c r="F737">
        <v>1.5070239410417401E-3</v>
      </c>
      <c r="G737">
        <v>9.9928267427041293E-4</v>
      </c>
      <c r="H737">
        <v>9.3957417567617401E-4</v>
      </c>
      <c r="I737">
        <v>6.2509748170523096E-4</v>
      </c>
      <c r="J737">
        <v>4.6899099256398702E-4</v>
      </c>
      <c r="K737">
        <v>3.8227010266087197E-4</v>
      </c>
      <c r="L737">
        <v>2.5123234033822E-4</v>
      </c>
      <c r="M737">
        <v>6.0893043264646904E-4</v>
      </c>
      <c r="N737">
        <v>5.0389143106731999E-4</v>
      </c>
      <c r="O737">
        <v>3.7271024394382499E-4</v>
      </c>
      <c r="P737">
        <v>1.1303064747514701E-3</v>
      </c>
      <c r="Q737">
        <v>1.1608802234047799E-3</v>
      </c>
      <c r="R737">
        <v>1.1609480524444099E-3</v>
      </c>
      <c r="S737">
        <v>1.16094783041596E-3</v>
      </c>
      <c r="T737">
        <v>1.1609342599679399E-3</v>
      </c>
      <c r="U737">
        <v>1.16090738794438E-3</v>
      </c>
      <c r="V737">
        <v>1.16090738807806E-3</v>
      </c>
      <c r="W737">
        <v>1.1609073875238601E-3</v>
      </c>
      <c r="X737">
        <v>1.1609073876067901E-3</v>
      </c>
      <c r="Y737">
        <v>1.16090738752519E-3</v>
      </c>
      <c r="Z737">
        <v>1.1609073876050801E-3</v>
      </c>
      <c r="AA737">
        <v>1.16090738805017E-3</v>
      </c>
      <c r="AB737">
        <v>1.1609073887045699E-3</v>
      </c>
      <c r="AC737">
        <v>1.16090738729087E-3</v>
      </c>
      <c r="AD737">
        <v>1.1609073874721499E-3</v>
      </c>
      <c r="AE737">
        <v>1.1609073879639499E-3</v>
      </c>
      <c r="AF737">
        <v>1.1609073875204999E-3</v>
      </c>
      <c r="AG737">
        <v>1.1609073880720501E-3</v>
      </c>
      <c r="AH737">
        <v>1.1609073874437499E-3</v>
      </c>
      <c r="AI737">
        <v>1.1609073879864E-3</v>
      </c>
      <c r="AJ737">
        <v>1.16090738796384E-3</v>
      </c>
      <c r="AK737">
        <v>1.1609073875811699E-3</v>
      </c>
      <c r="AL737">
        <v>1.16090738814807E-3</v>
      </c>
      <c r="AM737">
        <v>1.1609073877850899E-3</v>
      </c>
      <c r="AN737">
        <v>1.1609073874374301E-3</v>
      </c>
      <c r="AO737">
        <v>1.16090738819793E-3</v>
      </c>
      <c r="AP737">
        <v>1.1609073883275601E-3</v>
      </c>
      <c r="AQ737">
        <v>1.16090738796321E-3</v>
      </c>
      <c r="AR737">
        <v>1.1609073883891801E-3</v>
      </c>
      <c r="AS737">
        <v>1.16090738795818E-3</v>
      </c>
      <c r="AT737">
        <v>1.1609073873257E-3</v>
      </c>
      <c r="AU737">
        <v>1.16090738738303E-3</v>
      </c>
      <c r="AV737">
        <v>1.16090738787234E-3</v>
      </c>
    </row>
    <row r="738" spans="1:48" x14ac:dyDescent="0.25">
      <c r="A738" s="34" t="s">
        <v>1551</v>
      </c>
      <c r="B738">
        <v>3.6433373467128799E-4</v>
      </c>
      <c r="C738">
        <v>3.6433373467128799E-4</v>
      </c>
      <c r="D738">
        <v>3.64333385653673E-4</v>
      </c>
      <c r="E738">
        <v>4.0707342169343899E-4</v>
      </c>
      <c r="F738">
        <v>4.2222815044948601E-4</v>
      </c>
      <c r="G738">
        <v>2.7818716539892502E-4</v>
      </c>
      <c r="H738">
        <v>2.6304258330011601E-4</v>
      </c>
      <c r="I738">
        <v>1.77471025470354E-4</v>
      </c>
      <c r="J738" s="15">
        <v>1.3420983435629899E-4</v>
      </c>
      <c r="K738" s="15">
        <v>1.10002237331841E-4</v>
      </c>
      <c r="L738" s="15">
        <v>7.2735653666724495E-5</v>
      </c>
      <c r="M738" s="15">
        <v>1.7767903467284199E-4</v>
      </c>
      <c r="N738" s="15">
        <v>1.4725336988977199E-4</v>
      </c>
      <c r="O738">
        <v>1.08643243632146E-4</v>
      </c>
      <c r="P738">
        <v>3.3284922157018898E-4</v>
      </c>
      <c r="Q738">
        <v>3.3989026492114597E-4</v>
      </c>
      <c r="R738">
        <v>3.3991810362729498E-4</v>
      </c>
      <c r="S738">
        <v>3.3993830848315701E-4</v>
      </c>
      <c r="T738">
        <v>3.3996149768720499E-4</v>
      </c>
      <c r="U738">
        <v>3.3997976608579503E-4</v>
      </c>
      <c r="V738">
        <v>3.3996733890146401E-4</v>
      </c>
      <c r="W738">
        <v>3.3995491208252599E-4</v>
      </c>
      <c r="X738">
        <v>3.3994248585685202E-4</v>
      </c>
      <c r="Y738">
        <v>3.3993006011650499E-4</v>
      </c>
      <c r="Z738">
        <v>3.3991763468454501E-4</v>
      </c>
      <c r="AA738">
        <v>3.3990520979669498E-4</v>
      </c>
      <c r="AB738">
        <v>3.3989278521096998E-4</v>
      </c>
      <c r="AC738">
        <v>3.39897462982049E-4</v>
      </c>
      <c r="AD738">
        <v>3.3990214096351798E-4</v>
      </c>
      <c r="AE738">
        <v>3.3990681880189403E-4</v>
      </c>
      <c r="AF738">
        <v>3.3991149679537901E-4</v>
      </c>
      <c r="AG738">
        <v>3.3991617489625699E-4</v>
      </c>
      <c r="AH738">
        <v>3.3992085299006E-4</v>
      </c>
      <c r="AI738">
        <v>3.3992553114241101E-4</v>
      </c>
      <c r="AJ738">
        <v>3.3993020950499799E-4</v>
      </c>
      <c r="AK738">
        <v>3.3993488781237501E-4</v>
      </c>
      <c r="AL738">
        <v>3.3993956621217099E-4</v>
      </c>
      <c r="AM738">
        <v>3.39944244507282E-4</v>
      </c>
      <c r="AN738">
        <v>3.3994892307726102E-4</v>
      </c>
      <c r="AO738">
        <v>3.3995360154021699E-4</v>
      </c>
      <c r="AP738">
        <v>3.3995828023071999E-4</v>
      </c>
      <c r="AQ738">
        <v>3.3996295895940702E-4</v>
      </c>
      <c r="AR738">
        <v>3.3996763779790899E-4</v>
      </c>
      <c r="AS738">
        <v>3.3997231655242101E-4</v>
      </c>
      <c r="AT738">
        <v>3.3997699542440401E-4</v>
      </c>
      <c r="AU738">
        <v>3.3998167440793498E-4</v>
      </c>
      <c r="AV738">
        <v>3.3998635344598501E-4</v>
      </c>
    </row>
    <row r="739" spans="1:48" x14ac:dyDescent="0.25">
      <c r="A739" s="34" t="s">
        <v>1552</v>
      </c>
      <c r="B739">
        <v>6.0909349068919904E-3</v>
      </c>
      <c r="C739">
        <v>6.0909349068919904E-3</v>
      </c>
      <c r="D739">
        <v>6.0553542767117496E-3</v>
      </c>
      <c r="E739">
        <v>6.7141068609794198E-3</v>
      </c>
      <c r="F739">
        <v>6.9074527251702499E-3</v>
      </c>
      <c r="G739">
        <v>4.6009612595667004E-3</v>
      </c>
      <c r="H739">
        <v>4.3222615732019598E-3</v>
      </c>
      <c r="I739">
        <v>2.8542910765135599E-3</v>
      </c>
      <c r="J739">
        <v>2.1684963486663001E-3</v>
      </c>
      <c r="K739">
        <v>1.7921539257084701E-3</v>
      </c>
      <c r="L739">
        <v>1.1656656494227001E-3</v>
      </c>
      <c r="M739">
        <v>2.77906109776324E-3</v>
      </c>
      <c r="N739">
        <v>2.2953236838624698E-3</v>
      </c>
      <c r="O739">
        <v>1.69505273241415E-3</v>
      </c>
      <c r="P739">
        <v>5.1793831505524898E-3</v>
      </c>
      <c r="Q739">
        <v>5.4066646030720604E-3</v>
      </c>
      <c r="R739">
        <v>5.4067251958538802E-3</v>
      </c>
      <c r="S739">
        <v>5.4066563036572497E-3</v>
      </c>
      <c r="T739">
        <v>5.4065930987570602E-3</v>
      </c>
      <c r="U739">
        <v>5.40654462115379E-3</v>
      </c>
      <c r="V739">
        <v>5.4063469971365402E-3</v>
      </c>
      <c r="W739">
        <v>5.4061493806075497E-3</v>
      </c>
      <c r="X739">
        <v>5.4059517698042099E-3</v>
      </c>
      <c r="Y739">
        <v>5.4057541685282604E-3</v>
      </c>
      <c r="Z739">
        <v>5.4055565729927198E-3</v>
      </c>
      <c r="AA739">
        <v>5.4053589848064897E-3</v>
      </c>
      <c r="AB739">
        <v>5.4051614036293603E-3</v>
      </c>
      <c r="AC739">
        <v>5.4052357936480999E-3</v>
      </c>
      <c r="AD739">
        <v>5.4053101832655997E-3</v>
      </c>
      <c r="AE739">
        <v>5.40538457385672E-3</v>
      </c>
      <c r="AF739">
        <v>5.4054589653433696E-3</v>
      </c>
      <c r="AG739">
        <v>5.4055333592126203E-3</v>
      </c>
      <c r="AH739">
        <v>5.4056077532028098E-3</v>
      </c>
      <c r="AI739">
        <v>5.4056821485289697E-3</v>
      </c>
      <c r="AJ739">
        <v>5.4057565441123397E-3</v>
      </c>
      <c r="AK739">
        <v>5.4058309410998399E-3</v>
      </c>
      <c r="AL739">
        <v>5.4059053394105404E-3</v>
      </c>
      <c r="AM739">
        <v>5.40597973792543E-3</v>
      </c>
      <c r="AN739">
        <v>5.4060541389401098E-3</v>
      </c>
      <c r="AO739">
        <v>5.4061285404586002E-3</v>
      </c>
      <c r="AP739">
        <v>5.4062029420127002E-3</v>
      </c>
      <c r="AQ739">
        <v>5.40627734558003E-3</v>
      </c>
      <c r="AR739">
        <v>5.4063517499184097E-3</v>
      </c>
      <c r="AS739">
        <v>5.40642615509364E-3</v>
      </c>
      <c r="AT739">
        <v>5.4065005614829503E-3</v>
      </c>
      <c r="AU739">
        <v>5.4065749689423404E-3</v>
      </c>
      <c r="AV739">
        <v>5.4066493765865201E-3</v>
      </c>
    </row>
    <row r="740" spans="1:48" x14ac:dyDescent="0.25">
      <c r="A740" s="34" t="s">
        <v>1553</v>
      </c>
      <c r="B740">
        <v>0.136495244746031</v>
      </c>
      <c r="C740">
        <v>0.136495244746031</v>
      </c>
      <c r="D740">
        <v>0.13514022231246001</v>
      </c>
      <c r="E740">
        <v>0.12313285024038299</v>
      </c>
      <c r="F740">
        <v>0.132197004617922</v>
      </c>
      <c r="G740">
        <v>0.104702044010708</v>
      </c>
      <c r="H740">
        <v>7.8042120260761697E-2</v>
      </c>
      <c r="I740">
        <v>6.0089952515996699E-2</v>
      </c>
      <c r="J740">
        <v>3.4703751930048099E-2</v>
      </c>
      <c r="K740">
        <v>2.9123568351927101E-2</v>
      </c>
      <c r="L740">
        <v>1.7517163992866701E-2</v>
      </c>
      <c r="M740">
        <v>3.8370230758966201E-2</v>
      </c>
      <c r="N740">
        <v>3.5786518588758497E-2</v>
      </c>
      <c r="O740">
        <v>2.5843369930539699E-2</v>
      </c>
      <c r="P740">
        <v>7.7696456849896095E-2</v>
      </c>
      <c r="Q740">
        <v>8.0394700259630095E-2</v>
      </c>
      <c r="R740">
        <v>8.0391335085989599E-2</v>
      </c>
      <c r="S740">
        <v>8.0386155665043493E-2</v>
      </c>
      <c r="T740">
        <v>8.0385114209816796E-2</v>
      </c>
      <c r="U740">
        <v>8.0385522265578199E-2</v>
      </c>
      <c r="V740">
        <v>8.0385631088827597E-2</v>
      </c>
      <c r="W740">
        <v>8.0385739944540693E-2</v>
      </c>
      <c r="X740">
        <v>8.0385848831078396E-2</v>
      </c>
      <c r="Y740">
        <v>8.0385957695525603E-2</v>
      </c>
      <c r="Z740">
        <v>8.0386066524825203E-2</v>
      </c>
      <c r="AA740">
        <v>8.0386175381729694E-2</v>
      </c>
      <c r="AB740">
        <v>8.0386284199972596E-2</v>
      </c>
      <c r="AC740">
        <v>8.0386223780646901E-2</v>
      </c>
      <c r="AD740">
        <v>8.0386163356599705E-2</v>
      </c>
      <c r="AE740">
        <v>8.0386102935304404E-2</v>
      </c>
      <c r="AF740">
        <v>8.0386042485683804E-2</v>
      </c>
      <c r="AG740">
        <v>8.0385982041404E-2</v>
      </c>
      <c r="AH740">
        <v>8.0385921616533504E-2</v>
      </c>
      <c r="AI740">
        <v>8.03858611772688E-2</v>
      </c>
      <c r="AJ740">
        <v>8.0385800732366203E-2</v>
      </c>
      <c r="AK740">
        <v>8.0385740303790601E-2</v>
      </c>
      <c r="AL740">
        <v>8.03856798746478E-2</v>
      </c>
      <c r="AM740">
        <v>8.0385619417271098E-2</v>
      </c>
      <c r="AN740">
        <v>8.0385559006676197E-2</v>
      </c>
      <c r="AO740">
        <v>8.0385498547823606E-2</v>
      </c>
      <c r="AP740">
        <v>8.03854380902638E-2</v>
      </c>
      <c r="AQ740">
        <v>8.0385377684085199E-2</v>
      </c>
      <c r="AR740">
        <v>8.0385317244839494E-2</v>
      </c>
      <c r="AS740">
        <v>8.0385256827844698E-2</v>
      </c>
      <c r="AT740">
        <v>8.0385196391663194E-2</v>
      </c>
      <c r="AU740">
        <v>8.0385135907448294E-2</v>
      </c>
      <c r="AV740">
        <v>8.0385075487326804E-2</v>
      </c>
    </row>
    <row r="741" spans="1:48" x14ac:dyDescent="0.25">
      <c r="A741" s="34" t="s">
        <v>1554</v>
      </c>
      <c r="B741">
        <v>4.1224702551168101E-3</v>
      </c>
      <c r="C741">
        <v>4.1224702551168101E-3</v>
      </c>
      <c r="D741">
        <v>4.1160556964922696E-3</v>
      </c>
      <c r="E741">
        <v>4.43333269666511E-3</v>
      </c>
      <c r="F741">
        <v>4.3501529640941998E-3</v>
      </c>
      <c r="G741">
        <v>3.2226957736299E-3</v>
      </c>
      <c r="H741">
        <v>2.9606277439709798E-3</v>
      </c>
      <c r="I741">
        <v>1.8425104784911999E-3</v>
      </c>
      <c r="J741">
        <v>1.3585189720954E-3</v>
      </c>
      <c r="K741">
        <v>1.1277160398132E-3</v>
      </c>
      <c r="L741">
        <v>7.3550173263539002E-4</v>
      </c>
      <c r="M741">
        <v>1.7132927737838E-3</v>
      </c>
      <c r="N741">
        <v>1.4652022331606699E-3</v>
      </c>
      <c r="O741">
        <v>1.1324434956633601E-3</v>
      </c>
      <c r="P741">
        <v>3.2888380348005701E-3</v>
      </c>
      <c r="Q741">
        <v>3.4119443553598801E-3</v>
      </c>
      <c r="R741">
        <v>3.41238235567419E-3</v>
      </c>
      <c r="S741">
        <v>3.41300532142145E-3</v>
      </c>
      <c r="T741">
        <v>3.4137250002514801E-3</v>
      </c>
      <c r="U741">
        <v>3.4145743211528999E-3</v>
      </c>
      <c r="V741">
        <v>3.4145743212686498E-3</v>
      </c>
      <c r="W741">
        <v>3.4145743223993399E-3</v>
      </c>
      <c r="X741">
        <v>3.4145743215665499E-3</v>
      </c>
      <c r="Y741">
        <v>3.4145743215164299E-3</v>
      </c>
      <c r="Z741">
        <v>3.4145743214519801E-3</v>
      </c>
      <c r="AA741">
        <v>3.4145743212554902E-3</v>
      </c>
      <c r="AB741">
        <v>3.4145743207586099E-3</v>
      </c>
      <c r="AC741">
        <v>3.4145743213910202E-3</v>
      </c>
      <c r="AD741">
        <v>3.41457432188983E-3</v>
      </c>
      <c r="AE741">
        <v>3.4145743219166401E-3</v>
      </c>
      <c r="AF741">
        <v>3.4145743214744001E-3</v>
      </c>
      <c r="AG741">
        <v>3.4145743221434799E-3</v>
      </c>
      <c r="AH741">
        <v>3.4145743211041698E-3</v>
      </c>
      <c r="AI741">
        <v>3.41457432130725E-3</v>
      </c>
      <c r="AJ741">
        <v>3.41457432192748E-3</v>
      </c>
      <c r="AK741">
        <v>3.4145743217631301E-3</v>
      </c>
      <c r="AL741">
        <v>3.4145743218815501E-3</v>
      </c>
      <c r="AM741">
        <v>3.41457432198736E-3</v>
      </c>
      <c r="AN741">
        <v>3.41457432158416E-3</v>
      </c>
      <c r="AO741">
        <v>3.4145743211236898E-3</v>
      </c>
      <c r="AP741">
        <v>3.4145743209251702E-3</v>
      </c>
      <c r="AQ741">
        <v>3.4145743221867999E-3</v>
      </c>
      <c r="AR741">
        <v>3.41457432094784E-3</v>
      </c>
      <c r="AS741">
        <v>3.4145743221059301E-3</v>
      </c>
      <c r="AT741">
        <v>3.4145743216408599E-3</v>
      </c>
      <c r="AU741">
        <v>3.4145743214033099E-3</v>
      </c>
      <c r="AV741">
        <v>3.4145743210683599E-3</v>
      </c>
    </row>
    <row r="742" spans="1:48" x14ac:dyDescent="0.25">
      <c r="A742" s="34" t="s">
        <v>1555</v>
      </c>
      <c r="B742">
        <v>1.0043700538044601E-3</v>
      </c>
      <c r="C742">
        <v>1.0043700538044601E-3</v>
      </c>
      <c r="D742">
        <v>1.01047634283404E-3</v>
      </c>
      <c r="E742">
        <v>1.1138955135487399E-3</v>
      </c>
      <c r="F742">
        <v>1.1120058647193401E-3</v>
      </c>
      <c r="G742">
        <v>7.1679321776357396E-4</v>
      </c>
      <c r="H742">
        <v>6.7766109939116899E-4</v>
      </c>
      <c r="I742">
        <v>4.4736267899990901E-4</v>
      </c>
      <c r="J742">
        <v>3.3071345145444799E-4</v>
      </c>
      <c r="K742">
        <v>2.7136133304104198E-4</v>
      </c>
      <c r="L742">
        <v>1.7684481714727601E-4</v>
      </c>
      <c r="M742">
        <v>4.2366878227333702E-4</v>
      </c>
      <c r="N742">
        <v>3.5308794105817998E-4</v>
      </c>
      <c r="O742">
        <v>2.6387921779776502E-4</v>
      </c>
      <c r="P742">
        <v>7.7963366510440597E-4</v>
      </c>
      <c r="Q742">
        <v>7.9836909304943496E-4</v>
      </c>
      <c r="R742">
        <v>7.98526301798597E-4</v>
      </c>
      <c r="S742">
        <v>7.9859351604497195E-4</v>
      </c>
      <c r="T742">
        <v>7.9861973313214297E-4</v>
      </c>
      <c r="U742">
        <v>7.9865163906292296E-4</v>
      </c>
      <c r="V742">
        <v>7.9763621419891805E-4</v>
      </c>
      <c r="W742">
        <v>7.9662208088165703E-4</v>
      </c>
      <c r="X742">
        <v>7.9560923645842399E-4</v>
      </c>
      <c r="Y742">
        <v>7.9459767947859901E-4</v>
      </c>
      <c r="Z742">
        <v>7.9358740938254002E-4</v>
      </c>
      <c r="AA742">
        <v>7.9257842364986297E-4</v>
      </c>
      <c r="AB742">
        <v>7.9157072028070499E-4</v>
      </c>
      <c r="AC742">
        <v>7.9158348422563095E-4</v>
      </c>
      <c r="AD742">
        <v>7.9159624774004396E-4</v>
      </c>
      <c r="AE742">
        <v>7.9160901183039504E-4</v>
      </c>
      <c r="AF742">
        <v>7.9162177610863705E-4</v>
      </c>
      <c r="AG742">
        <v>7.9163454090512499E-4</v>
      </c>
      <c r="AH742">
        <v>7.9164730537462005E-4</v>
      </c>
      <c r="AI742">
        <v>7.9166007034656605E-4</v>
      </c>
      <c r="AJ742">
        <v>7.9167283527781002E-4</v>
      </c>
      <c r="AK742">
        <v>7.9168560080916097E-4</v>
      </c>
      <c r="AL742">
        <v>7.9169836618994498E-4</v>
      </c>
      <c r="AM742">
        <v>7.9171113203037704E-4</v>
      </c>
      <c r="AN742">
        <v>7.9172389816719604E-4</v>
      </c>
      <c r="AO742">
        <v>7.9173666411161295E-4</v>
      </c>
      <c r="AP742">
        <v>7.9174943050687799E-4</v>
      </c>
      <c r="AQ742">
        <v>7.9176219679815904E-4</v>
      </c>
      <c r="AR742">
        <v>7.91774963705264E-4</v>
      </c>
      <c r="AS742">
        <v>7.9178773103581799E-4</v>
      </c>
      <c r="AT742">
        <v>7.9180049809291495E-4</v>
      </c>
      <c r="AU742">
        <v>7.9181326551509303E-4</v>
      </c>
      <c r="AV742">
        <v>7.9182603295510602E-4</v>
      </c>
    </row>
    <row r="743" spans="1:48" x14ac:dyDescent="0.25">
      <c r="A743" s="34" t="s">
        <v>1556</v>
      </c>
      <c r="B743" s="15">
        <v>4.9853900052131301E-5</v>
      </c>
      <c r="C743" s="15">
        <v>4.9853900052131301E-5</v>
      </c>
      <c r="D743" s="15">
        <v>4.9880361610450002E-5</v>
      </c>
      <c r="E743" s="15">
        <v>5.6126097856285301E-5</v>
      </c>
      <c r="F743" s="15">
        <v>5.5966481618736502E-5</v>
      </c>
      <c r="G743" s="15">
        <v>3.4014814872608202E-5</v>
      </c>
      <c r="H743" s="15">
        <v>3.2692082882336402E-5</v>
      </c>
      <c r="I743" s="15">
        <v>2.16830410075202E-5</v>
      </c>
      <c r="J743" s="15">
        <v>1.5836266776613701E-5</v>
      </c>
      <c r="K743" s="15">
        <v>1.2852940930866999E-5</v>
      </c>
      <c r="L743" s="15">
        <v>8.4218440592716607E-6</v>
      </c>
      <c r="M743" s="15">
        <v>2.03246519210176E-5</v>
      </c>
      <c r="N743" s="15">
        <v>1.6959322264053E-5</v>
      </c>
      <c r="O743" s="15">
        <v>1.2937950170861699E-5</v>
      </c>
      <c r="P743" s="15">
        <v>3.8854358005824602E-5</v>
      </c>
      <c r="Q743" s="15">
        <v>4.0595301512145099E-5</v>
      </c>
      <c r="R743" s="15">
        <v>4.0602939197569998E-5</v>
      </c>
      <c r="S743" s="15">
        <v>4.0605287025802101E-5</v>
      </c>
      <c r="T743" s="15">
        <v>4.0606329165107E-5</v>
      </c>
      <c r="U743" s="15">
        <v>4.0606990778951602E-5</v>
      </c>
      <c r="V743" s="15">
        <v>4.0607059169085998E-5</v>
      </c>
      <c r="W743" s="15">
        <v>4.0607127541772702E-5</v>
      </c>
      <c r="X743" s="15">
        <v>4.06071959337901E-5</v>
      </c>
      <c r="Y743" s="15">
        <v>4.0607264316020201E-5</v>
      </c>
      <c r="Z743" s="15">
        <v>4.0607332693712998E-5</v>
      </c>
      <c r="AA743" s="15">
        <v>4.06074010831915E-5</v>
      </c>
      <c r="AB743" s="15">
        <v>4.06074694833144E-5</v>
      </c>
      <c r="AC743" s="15">
        <v>4.06074756251878E-5</v>
      </c>
      <c r="AD743" s="15">
        <v>4.0607481782886297E-5</v>
      </c>
      <c r="AE743" s="15">
        <v>4.0607487923971401E-5</v>
      </c>
      <c r="AF743" s="15">
        <v>4.0607494086333099E-5</v>
      </c>
      <c r="AG743" s="15">
        <v>4.0607500236065901E-5</v>
      </c>
      <c r="AH743" s="15">
        <v>4.0607506384579003E-5</v>
      </c>
      <c r="AI743" s="15">
        <v>4.06075125376214E-5</v>
      </c>
      <c r="AJ743" s="15">
        <v>4.0607518697498201E-5</v>
      </c>
      <c r="AK743" s="15">
        <v>4.06075248457292E-5</v>
      </c>
      <c r="AL743" s="15">
        <v>4.06075310017383E-5</v>
      </c>
      <c r="AM743" s="15">
        <v>4.0607537150170202E-5</v>
      </c>
      <c r="AN743" s="15">
        <v>4.0607543298614802E-5</v>
      </c>
      <c r="AO743" s="15">
        <v>4.0607549455923501E-5</v>
      </c>
      <c r="AP743" s="15">
        <v>4.0607555601373197E-5</v>
      </c>
      <c r="AQ743" s="15">
        <v>4.0607561754741099E-5</v>
      </c>
      <c r="AR743" s="15">
        <v>4.0607567910429803E-5</v>
      </c>
      <c r="AS743" s="15">
        <v>4.0607574060195998E-5</v>
      </c>
      <c r="AT743" s="15">
        <v>4.0607580218696303E-5</v>
      </c>
      <c r="AU743" s="15">
        <v>4.0607586356547998E-5</v>
      </c>
      <c r="AV743" s="15">
        <v>4.0607592510238003E-5</v>
      </c>
    </row>
    <row r="744" spans="1:48" x14ac:dyDescent="0.25">
      <c r="A744" s="34" t="s">
        <v>1467</v>
      </c>
      <c r="B744">
        <v>8.1382229724411108E-3</v>
      </c>
      <c r="C744">
        <v>8.1382229724411108E-3</v>
      </c>
      <c r="D744">
        <v>8.1372630078445102E-3</v>
      </c>
      <c r="E744">
        <v>7.9216858640205699E-3</v>
      </c>
      <c r="F744">
        <v>7.9911188837047693E-3</v>
      </c>
      <c r="G744">
        <v>8.6731486005480803E-3</v>
      </c>
      <c r="H744">
        <v>8.7396628367826593E-3</v>
      </c>
      <c r="I744">
        <v>8.6555985908968996E-3</v>
      </c>
      <c r="J744">
        <v>8.6277673960980395E-3</v>
      </c>
      <c r="K744">
        <v>8.4779973346711408E-3</v>
      </c>
      <c r="L744">
        <v>8.8167907255195192E-3</v>
      </c>
      <c r="M744">
        <v>8.6722168987014101E-3</v>
      </c>
      <c r="N744">
        <v>8.5830458530365104E-3</v>
      </c>
      <c r="O744">
        <v>8.3478063801002006E-3</v>
      </c>
      <c r="P744">
        <v>8.0786117312554098E-3</v>
      </c>
      <c r="Q744">
        <v>7.8997650022031296E-3</v>
      </c>
      <c r="R744">
        <v>7.9000307120446998E-3</v>
      </c>
      <c r="S744">
        <v>7.9004093787529792E-3</v>
      </c>
      <c r="T744">
        <v>7.9005219166351E-3</v>
      </c>
      <c r="U744">
        <v>7.9009334152435693E-3</v>
      </c>
      <c r="V744">
        <v>8.0206472980475004E-3</v>
      </c>
      <c r="W744">
        <v>8.1421750692169809E-3</v>
      </c>
      <c r="X744">
        <v>8.2655442118739902E-3</v>
      </c>
      <c r="Y744">
        <v>8.3907826319000907E-3</v>
      </c>
      <c r="Z744">
        <v>8.5179186483274692E-3</v>
      </c>
      <c r="AA744">
        <v>8.6469810071431296E-3</v>
      </c>
      <c r="AB744">
        <v>8.7779989067618292E-3</v>
      </c>
      <c r="AC744">
        <v>8.8038574213756601E-3</v>
      </c>
      <c r="AD744">
        <v>8.8297921115306401E-3</v>
      </c>
      <c r="AE744">
        <v>8.8558031979275396E-3</v>
      </c>
      <c r="AF744">
        <v>8.8818909153466196E-3</v>
      </c>
      <c r="AG744">
        <v>8.9080554748738501E-3</v>
      </c>
      <c r="AH744">
        <v>8.9342971155646593E-3</v>
      </c>
      <c r="AI744">
        <v>8.9606160611282598E-3</v>
      </c>
      <c r="AJ744">
        <v>8.9870125337309405E-3</v>
      </c>
      <c r="AK744">
        <v>9.0134867676841396E-3</v>
      </c>
      <c r="AL744">
        <v>9.0400389926081799E-3</v>
      </c>
      <c r="AM744">
        <v>9.0666694347936692E-3</v>
      </c>
      <c r="AN744">
        <v>9.0933783237685094E-3</v>
      </c>
      <c r="AO744">
        <v>9.1201658920618996E-3</v>
      </c>
      <c r="AP744">
        <v>9.1470323745512401E-3</v>
      </c>
      <c r="AQ744">
        <v>9.1739780021708895E-3</v>
      </c>
      <c r="AR744">
        <v>9.2010030056589292E-3</v>
      </c>
      <c r="AS744">
        <v>9.22810761955941E-3</v>
      </c>
      <c r="AT744">
        <v>9.2552920785619504E-3</v>
      </c>
      <c r="AU744">
        <v>9.2825566225307899E-3</v>
      </c>
      <c r="AV744">
        <v>9.3099014757459103E-3</v>
      </c>
    </row>
    <row r="745" spans="1:48" x14ac:dyDescent="0.25">
      <c r="A745" s="34" t="s">
        <v>1468</v>
      </c>
      <c r="B745">
        <v>6.2097133911157302E-4</v>
      </c>
      <c r="C745">
        <v>6.2097133911157302E-4</v>
      </c>
      <c r="D745">
        <v>6.2089809087260603E-4</v>
      </c>
      <c r="E745">
        <v>6.0493373661144696E-4</v>
      </c>
      <c r="F745">
        <v>5.9625318487628598E-4</v>
      </c>
      <c r="G745">
        <v>6.4681380390185002E-4</v>
      </c>
      <c r="H745">
        <v>6.4802444980778496E-4</v>
      </c>
      <c r="I745">
        <v>6.2462690487456697E-4</v>
      </c>
      <c r="J745">
        <v>6.3335756033724804E-4</v>
      </c>
      <c r="K745">
        <v>6.1793886761228004E-4</v>
      </c>
      <c r="L745">
        <v>6.6093978627557095E-4</v>
      </c>
      <c r="M745">
        <v>6.6107349977777004E-4</v>
      </c>
      <c r="N745">
        <v>6.4577030831752997E-4</v>
      </c>
      <c r="O745">
        <v>6.4874782320904398E-4</v>
      </c>
      <c r="P745">
        <v>6.2904785319859899E-4</v>
      </c>
      <c r="Q745">
        <v>6.1637094891608697E-4</v>
      </c>
      <c r="R745">
        <v>6.1639168068618796E-4</v>
      </c>
      <c r="S745">
        <v>6.1642122560662705E-4</v>
      </c>
      <c r="T745">
        <v>6.1643000633560495E-4</v>
      </c>
      <c r="U745">
        <v>6.1646211315551298E-4</v>
      </c>
      <c r="V745">
        <v>6.1646211308351295E-4</v>
      </c>
      <c r="W745">
        <v>6.1646211309103103E-4</v>
      </c>
      <c r="X745">
        <v>6.1646211303762897E-4</v>
      </c>
      <c r="Y745">
        <v>6.1646211303724896E-4</v>
      </c>
      <c r="Z745">
        <v>6.16462112964239E-4</v>
      </c>
      <c r="AA745">
        <v>6.1646211289904701E-4</v>
      </c>
      <c r="AB745">
        <v>6.1646211314790101E-4</v>
      </c>
      <c r="AC745">
        <v>6.1646211324924605E-4</v>
      </c>
      <c r="AD745">
        <v>6.1646211319558303E-4</v>
      </c>
      <c r="AE745">
        <v>6.1646211304953503E-4</v>
      </c>
      <c r="AF745">
        <v>6.1646211330902505E-4</v>
      </c>
      <c r="AG745">
        <v>6.16462113047441E-4</v>
      </c>
      <c r="AH745">
        <v>6.1646211298298996E-4</v>
      </c>
      <c r="AI745">
        <v>6.1646211301859895E-4</v>
      </c>
      <c r="AJ745">
        <v>6.1646211313689798E-4</v>
      </c>
      <c r="AK745">
        <v>6.1646211305112295E-4</v>
      </c>
      <c r="AL745">
        <v>6.1646211293741801E-4</v>
      </c>
      <c r="AM745">
        <v>6.1646211328509899E-4</v>
      </c>
      <c r="AN745">
        <v>6.1646211286959E-4</v>
      </c>
      <c r="AO745">
        <v>6.1646211283343598E-4</v>
      </c>
      <c r="AP745">
        <v>6.1646211304549703E-4</v>
      </c>
      <c r="AQ745">
        <v>6.1646211310605102E-4</v>
      </c>
      <c r="AR745">
        <v>6.1646211302086298E-4</v>
      </c>
      <c r="AS745">
        <v>6.1646211308786798E-4</v>
      </c>
      <c r="AT745">
        <v>6.1646211304976597E-4</v>
      </c>
      <c r="AU745">
        <v>6.1646211293002505E-4</v>
      </c>
      <c r="AV745">
        <v>6.1646211287193903E-4</v>
      </c>
    </row>
    <row r="746" spans="1:48" x14ac:dyDescent="0.25">
      <c r="A746" s="34" t="s">
        <v>1469</v>
      </c>
      <c r="B746">
        <v>3.73894714746757E-4</v>
      </c>
      <c r="C746">
        <v>3.73894714746757E-4</v>
      </c>
      <c r="D746">
        <v>3.7385061105357602E-4</v>
      </c>
      <c r="E746">
        <v>3.5391653560808199E-4</v>
      </c>
      <c r="F746">
        <v>3.55382519408744E-4</v>
      </c>
      <c r="G746">
        <v>3.43405761546938E-4</v>
      </c>
      <c r="H746">
        <v>3.6999141515796201E-4</v>
      </c>
      <c r="I746">
        <v>3.8279577129190698E-4</v>
      </c>
      <c r="J746">
        <v>3.8912113472356702E-4</v>
      </c>
      <c r="K746">
        <v>3.9988020420021698E-4</v>
      </c>
      <c r="L746">
        <v>4.4933070883684502E-4</v>
      </c>
      <c r="M746">
        <v>4.7609770479258002E-4</v>
      </c>
      <c r="N746">
        <v>5.0780688707183501E-4</v>
      </c>
      <c r="O746">
        <v>5.5386622697840403E-4</v>
      </c>
      <c r="P746">
        <v>5.4036809847879104E-4</v>
      </c>
      <c r="Q746">
        <v>5.47369710437065E-4</v>
      </c>
      <c r="R746">
        <v>5.4738812146847796E-4</v>
      </c>
      <c r="S746">
        <v>5.4741435877554202E-4</v>
      </c>
      <c r="T746">
        <v>5.4742215690976696E-4</v>
      </c>
      <c r="U746">
        <v>5.4745066896298602E-4</v>
      </c>
      <c r="V746">
        <v>5.4745066893377599E-4</v>
      </c>
      <c r="W746">
        <v>5.4745066883715504E-4</v>
      </c>
      <c r="X746">
        <v>5.4745066890008397E-4</v>
      </c>
      <c r="Y746">
        <v>5.47450668861582E-4</v>
      </c>
      <c r="Z746">
        <v>5.4745066914529202E-4</v>
      </c>
      <c r="AA746">
        <v>5.47450668983052E-4</v>
      </c>
      <c r="AB746">
        <v>5.4745066905752097E-4</v>
      </c>
      <c r="AC746">
        <v>5.4745066899588202E-4</v>
      </c>
      <c r="AD746">
        <v>5.4745066899577598E-4</v>
      </c>
      <c r="AE746">
        <v>5.4745066916284601E-4</v>
      </c>
      <c r="AF746">
        <v>5.4745066904900305E-4</v>
      </c>
      <c r="AG746">
        <v>5.4745066895657405E-4</v>
      </c>
      <c r="AH746">
        <v>5.4745066901299604E-4</v>
      </c>
      <c r="AI746">
        <v>5.4745066886097095E-4</v>
      </c>
      <c r="AJ746">
        <v>5.47450668971681E-4</v>
      </c>
      <c r="AK746">
        <v>5.4745066905790402E-4</v>
      </c>
      <c r="AL746">
        <v>5.4745066892746897E-4</v>
      </c>
      <c r="AM746">
        <v>5.4745066898815697E-4</v>
      </c>
      <c r="AN746">
        <v>5.4745066914506401E-4</v>
      </c>
      <c r="AO746">
        <v>5.4745066883417402E-4</v>
      </c>
      <c r="AP746">
        <v>5.4745066909346997E-4</v>
      </c>
      <c r="AQ746">
        <v>5.4745066918248601E-4</v>
      </c>
      <c r="AR746">
        <v>5.4745066893869599E-4</v>
      </c>
      <c r="AS746">
        <v>5.4745066924276602E-4</v>
      </c>
      <c r="AT746">
        <v>5.4745066906138897E-4</v>
      </c>
      <c r="AU746">
        <v>5.4745066924473396E-4</v>
      </c>
      <c r="AV746">
        <v>5.4745066906054297E-4</v>
      </c>
    </row>
    <row r="747" spans="1:48" x14ac:dyDescent="0.25">
      <c r="A747" s="34" t="s">
        <v>1470</v>
      </c>
      <c r="B747">
        <v>2.6806720484182701E-3</v>
      </c>
      <c r="C747">
        <v>2.6806720484182701E-3</v>
      </c>
      <c r="D747">
        <v>2.6803558429923098E-3</v>
      </c>
      <c r="E747">
        <v>2.58923249114621E-3</v>
      </c>
      <c r="F747">
        <v>2.4390522516783402E-3</v>
      </c>
      <c r="G747">
        <v>2.4176704335347799E-3</v>
      </c>
      <c r="H747">
        <v>2.3868417387041701E-3</v>
      </c>
      <c r="I747">
        <v>2.5350424241909401E-3</v>
      </c>
      <c r="J747">
        <v>2.4860849822050798E-3</v>
      </c>
      <c r="K747">
        <v>2.37769750002481E-3</v>
      </c>
      <c r="L747">
        <v>2.3942514836882102E-3</v>
      </c>
      <c r="M747">
        <v>2.3853734250742801E-3</v>
      </c>
      <c r="N747">
        <v>2.4225755419243901E-3</v>
      </c>
      <c r="O747">
        <v>2.4517988594086101E-3</v>
      </c>
      <c r="P747">
        <v>2.40813290978664E-3</v>
      </c>
      <c r="Q747">
        <v>2.36894861410892E-3</v>
      </c>
      <c r="R747">
        <v>2.3690282947216399E-3</v>
      </c>
      <c r="S747">
        <v>2.3691418466210302E-3</v>
      </c>
      <c r="T747">
        <v>2.3691755946538598E-3</v>
      </c>
      <c r="U747">
        <v>2.3692989926381602E-3</v>
      </c>
      <c r="V747">
        <v>2.3680718401722402E-3</v>
      </c>
      <c r="W747">
        <v>2.3668453228667501E-3</v>
      </c>
      <c r="X747">
        <v>2.36561944094054E-3</v>
      </c>
      <c r="Y747">
        <v>2.3643941948826401E-3</v>
      </c>
      <c r="Z747">
        <v>2.36316958325015E-3</v>
      </c>
      <c r="AA747">
        <v>2.3619456046922102E-3</v>
      </c>
      <c r="AB747">
        <v>2.3607222616496399E-3</v>
      </c>
      <c r="AC747">
        <v>2.3608884231613499E-3</v>
      </c>
      <c r="AD747">
        <v>2.36105459617416E-3</v>
      </c>
      <c r="AE747">
        <v>2.3612207805522398E-3</v>
      </c>
      <c r="AF747">
        <v>2.3613869773835201E-3</v>
      </c>
      <c r="AG747">
        <v>2.3615531850420001E-3</v>
      </c>
      <c r="AH747">
        <v>2.3617194047552302E-3</v>
      </c>
      <c r="AI747">
        <v>2.36188563657721E-3</v>
      </c>
      <c r="AJ747">
        <v>2.3620518798556098E-3</v>
      </c>
      <c r="AK747">
        <v>2.3622181347071301E-3</v>
      </c>
      <c r="AL747">
        <v>2.3623844014236698E-3</v>
      </c>
      <c r="AM747">
        <v>2.3625506804112401E-3</v>
      </c>
      <c r="AN747">
        <v>2.3627169700084398E-3</v>
      </c>
      <c r="AO747">
        <v>2.3628832714167802E-3</v>
      </c>
      <c r="AP747">
        <v>2.3630495849027199E-3</v>
      </c>
      <c r="AQ747">
        <v>2.3632159100453599E-3</v>
      </c>
      <c r="AR747">
        <v>2.3633822473456698E-3</v>
      </c>
      <c r="AS747">
        <v>2.3635485961494801E-3</v>
      </c>
      <c r="AT747">
        <v>2.3637149559967998E-3</v>
      </c>
      <c r="AU747">
        <v>2.3638813283440099E-3</v>
      </c>
      <c r="AV747">
        <v>2.3640477118965098E-3</v>
      </c>
    </row>
    <row r="748" spans="1:48" x14ac:dyDescent="0.25">
      <c r="A748" s="34" t="s">
        <v>1471</v>
      </c>
      <c r="B748">
        <v>7.6650603041884896E-2</v>
      </c>
      <c r="C748">
        <v>7.6650603041884896E-2</v>
      </c>
      <c r="D748">
        <v>7.6641561526866506E-2</v>
      </c>
      <c r="E748">
        <v>7.4035998541380099E-2</v>
      </c>
      <c r="F748">
        <v>6.9741774646464999E-2</v>
      </c>
      <c r="G748">
        <v>6.9130387182282496E-2</v>
      </c>
      <c r="H748">
        <v>6.82488776494483E-2</v>
      </c>
      <c r="I748">
        <v>7.2486498529391E-2</v>
      </c>
      <c r="J748">
        <v>7.1086619173726703E-2</v>
      </c>
      <c r="K748">
        <v>6.79874091170284E-2</v>
      </c>
      <c r="L748">
        <v>6.8460750434429105E-2</v>
      </c>
      <c r="M748">
        <v>6.8206892971838198E-2</v>
      </c>
      <c r="N748">
        <v>6.9270642883381903E-2</v>
      </c>
      <c r="O748">
        <v>7.0106248607402194E-2</v>
      </c>
      <c r="P748">
        <v>6.8857673168788602E-2</v>
      </c>
      <c r="Q748">
        <v>6.7737245212203798E-2</v>
      </c>
      <c r="R748">
        <v>6.7739523587442105E-2</v>
      </c>
      <c r="S748">
        <v>6.7742770469074107E-2</v>
      </c>
      <c r="T748">
        <v>6.7743735430869603E-2</v>
      </c>
      <c r="U748">
        <v>6.7747263847023301E-2</v>
      </c>
      <c r="V748">
        <v>6.7408702407512996E-2</v>
      </c>
      <c r="W748">
        <v>6.7071832894748107E-2</v>
      </c>
      <c r="X748">
        <v>6.6736646847176506E-2</v>
      </c>
      <c r="Y748">
        <v>6.6403135868655094E-2</v>
      </c>
      <c r="Z748">
        <v>6.6071291602480695E-2</v>
      </c>
      <c r="AA748">
        <v>6.5741105680959394E-2</v>
      </c>
      <c r="AB748">
        <v>6.5412569891105901E-2</v>
      </c>
      <c r="AC748">
        <v>6.5340486577354903E-2</v>
      </c>
      <c r="AD748">
        <v>6.5268482691739904E-2</v>
      </c>
      <c r="AE748">
        <v>6.5196558155767997E-2</v>
      </c>
      <c r="AF748">
        <v>6.5124712924582703E-2</v>
      </c>
      <c r="AG748">
        <v>6.5052946790943297E-2</v>
      </c>
      <c r="AH748">
        <v>6.4981259793894103E-2</v>
      </c>
      <c r="AI748">
        <v>6.4909651790159006E-2</v>
      </c>
      <c r="AJ748">
        <v>6.4838122678786095E-2</v>
      </c>
      <c r="AK748">
        <v>6.4766672401989994E-2</v>
      </c>
      <c r="AL748">
        <v>6.4695300859013996E-2</v>
      </c>
      <c r="AM748">
        <v>6.4624007945702999E-2</v>
      </c>
      <c r="AN748">
        <v>6.4552793642645503E-2</v>
      </c>
      <c r="AO748">
        <v>6.44816577689339E-2</v>
      </c>
      <c r="AP748">
        <v>6.4410600290145906E-2</v>
      </c>
      <c r="AQ748">
        <v>6.4339621131521196E-2</v>
      </c>
      <c r="AR748">
        <v>6.4268720224056997E-2</v>
      </c>
      <c r="AS748">
        <v>6.4197897423154696E-2</v>
      </c>
      <c r="AT748">
        <v>6.4127152608875401E-2</v>
      </c>
      <c r="AU748">
        <v>6.4056485832554397E-2</v>
      </c>
      <c r="AV748">
        <v>6.3985896886204305E-2</v>
      </c>
    </row>
    <row r="749" spans="1:48" x14ac:dyDescent="0.25">
      <c r="A749" s="34" t="s">
        <v>1340</v>
      </c>
      <c r="B749">
        <v>1.6748734005614899E-3</v>
      </c>
      <c r="C749">
        <v>1.6748734005614899E-3</v>
      </c>
      <c r="D749">
        <v>1.6746758366493501E-3</v>
      </c>
      <c r="E749">
        <v>1.6135882152225401E-3</v>
      </c>
      <c r="F749">
        <v>1.58823439339182E-3</v>
      </c>
      <c r="G749">
        <v>1.6561183865725999E-3</v>
      </c>
      <c r="H749">
        <v>1.69347267091642E-3</v>
      </c>
      <c r="I749">
        <v>1.5864237924523501E-3</v>
      </c>
      <c r="J749">
        <v>1.54324790001655E-3</v>
      </c>
      <c r="K749">
        <v>1.5310965592857299E-3</v>
      </c>
      <c r="L749">
        <v>1.53418039709676E-3</v>
      </c>
      <c r="M749">
        <v>1.5657649225839401E-3</v>
      </c>
      <c r="N749">
        <v>1.5619042432799999E-3</v>
      </c>
      <c r="O749">
        <v>1.5495490723101801E-3</v>
      </c>
      <c r="P749">
        <v>1.48871425546833E-3</v>
      </c>
      <c r="Q749">
        <v>1.4075836070872301E-3</v>
      </c>
      <c r="R749">
        <v>1.4076309517984699E-3</v>
      </c>
      <c r="S749">
        <v>1.40769842211543E-3</v>
      </c>
      <c r="T749">
        <v>1.4077184746971599E-3</v>
      </c>
      <c r="U749">
        <v>1.4077917953215699E-3</v>
      </c>
      <c r="V749">
        <v>1.40779421856657E-3</v>
      </c>
      <c r="W749">
        <v>1.4077966415024701E-3</v>
      </c>
      <c r="X749">
        <v>1.4077990648123399E-3</v>
      </c>
      <c r="Y749">
        <v>1.4078014881809299E-3</v>
      </c>
      <c r="Z749">
        <v>1.4078039116340701E-3</v>
      </c>
      <c r="AA749">
        <v>1.40780633492424E-3</v>
      </c>
      <c r="AB749">
        <v>1.4078087583297E-3</v>
      </c>
      <c r="AC749">
        <v>1.4078088785319299E-3</v>
      </c>
      <c r="AD749">
        <v>1.4078089982174501E-3</v>
      </c>
      <c r="AE749">
        <v>1.40780911764839E-3</v>
      </c>
      <c r="AF749">
        <v>1.40780923786522E-3</v>
      </c>
      <c r="AG749">
        <v>1.40780935734253E-3</v>
      </c>
      <c r="AH749">
        <v>1.4078094773662801E-3</v>
      </c>
      <c r="AI749">
        <v>1.40780959732308E-3</v>
      </c>
      <c r="AJ749">
        <v>1.4078097171996099E-3</v>
      </c>
      <c r="AK749">
        <v>1.40780983684385E-3</v>
      </c>
      <c r="AL749">
        <v>1.4078099570957201E-3</v>
      </c>
      <c r="AM749">
        <v>1.4078100768311801E-3</v>
      </c>
      <c r="AN749">
        <v>1.4078101966758399E-3</v>
      </c>
      <c r="AO749">
        <v>1.40781031633864E-3</v>
      </c>
      <c r="AP749">
        <v>1.40781043611383E-3</v>
      </c>
      <c r="AQ749">
        <v>1.4078105558445299E-3</v>
      </c>
      <c r="AR749">
        <v>1.4078106761514001E-3</v>
      </c>
      <c r="AS749">
        <v>1.40781079590188E-3</v>
      </c>
      <c r="AT749">
        <v>1.4078109154243899E-3</v>
      </c>
      <c r="AU749">
        <v>1.4078110357376599E-3</v>
      </c>
      <c r="AV749">
        <v>1.4078111552790599E-3</v>
      </c>
    </row>
    <row r="750" spans="1:48" x14ac:dyDescent="0.25">
      <c r="A750" s="34" t="s">
        <v>1360</v>
      </c>
      <c r="B750">
        <v>5.7286792551842298E-4</v>
      </c>
      <c r="C750">
        <v>5.7286792551842298E-4</v>
      </c>
      <c r="D750">
        <v>5.7280035143881299E-4</v>
      </c>
      <c r="E750">
        <v>5.5612337255270901E-4</v>
      </c>
      <c r="F750">
        <v>5.5292846367294602E-4</v>
      </c>
      <c r="G750">
        <v>5.5394318346556402E-4</v>
      </c>
      <c r="H750">
        <v>5.9326647335453705E-4</v>
      </c>
      <c r="I750">
        <v>5.8756026779963803E-4</v>
      </c>
      <c r="J750">
        <v>5.8321040763524904E-4</v>
      </c>
      <c r="K750">
        <v>5.6349442188653601E-4</v>
      </c>
      <c r="L750">
        <v>5.7508907379812395E-4</v>
      </c>
      <c r="M750">
        <v>6.0046867300364603E-4</v>
      </c>
      <c r="N750">
        <v>6.0714137545717995E-4</v>
      </c>
      <c r="O750">
        <v>5.9782085652105796E-4</v>
      </c>
      <c r="P750">
        <v>5.7439054095918796E-4</v>
      </c>
      <c r="Q750">
        <v>5.5503135905854602E-4</v>
      </c>
      <c r="R750">
        <v>5.5505002782502198E-4</v>
      </c>
      <c r="S750">
        <v>5.5507663235762595E-4</v>
      </c>
      <c r="T750">
        <v>5.5508453909120599E-4</v>
      </c>
      <c r="U750">
        <v>5.5511345080667496E-4</v>
      </c>
      <c r="V750">
        <v>5.5511345064092603E-4</v>
      </c>
      <c r="W750">
        <v>5.5511345033691E-4</v>
      </c>
      <c r="X750">
        <v>5.5511345058728903E-4</v>
      </c>
      <c r="Y750">
        <v>5.5511345068882099E-4</v>
      </c>
      <c r="Z750">
        <v>5.5511345075158003E-4</v>
      </c>
      <c r="AA750">
        <v>5.5511345041724298E-4</v>
      </c>
      <c r="AB750">
        <v>5.5511345056701597E-4</v>
      </c>
      <c r="AC750">
        <v>5.5511345069613903E-4</v>
      </c>
      <c r="AD750">
        <v>5.5511345072673695E-4</v>
      </c>
      <c r="AE750">
        <v>5.5511345039204602E-4</v>
      </c>
      <c r="AF750">
        <v>5.5511345071361301E-4</v>
      </c>
      <c r="AG750">
        <v>5.55113450535095E-4</v>
      </c>
      <c r="AH750">
        <v>5.5511345053657602E-4</v>
      </c>
      <c r="AI750">
        <v>5.5511345076474799E-4</v>
      </c>
      <c r="AJ750">
        <v>5.5511345069384399E-4</v>
      </c>
      <c r="AK750">
        <v>5.5511345054073502E-4</v>
      </c>
      <c r="AL750">
        <v>5.5511345057642695E-4</v>
      </c>
      <c r="AM750">
        <v>5.5511345069310803E-4</v>
      </c>
      <c r="AN750">
        <v>5.5511345063088795E-4</v>
      </c>
      <c r="AO750">
        <v>5.5511345046677595E-4</v>
      </c>
      <c r="AP750">
        <v>5.5511345060760297E-4</v>
      </c>
      <c r="AQ750">
        <v>5.5511345048033303E-4</v>
      </c>
      <c r="AR750">
        <v>5.5511345055325896E-4</v>
      </c>
      <c r="AS750">
        <v>5.5511345060305995E-4</v>
      </c>
      <c r="AT750">
        <v>5.55113450504142E-4</v>
      </c>
      <c r="AU750">
        <v>5.5511345062142904E-4</v>
      </c>
      <c r="AV750">
        <v>5.5511345052607097E-4</v>
      </c>
    </row>
    <row r="751" spans="1:48" x14ac:dyDescent="0.25">
      <c r="A751" s="34" t="s">
        <v>1379</v>
      </c>
      <c r="B751">
        <v>2.8424744395952301E-4</v>
      </c>
      <c r="C751">
        <v>2.8424744395952301E-4</v>
      </c>
      <c r="D751">
        <v>2.8421391483605198E-4</v>
      </c>
      <c r="E751">
        <v>2.7593907809225402E-4</v>
      </c>
      <c r="F751">
        <v>2.7435381775667701E-4</v>
      </c>
      <c r="G751">
        <v>2.7485730479245802E-4</v>
      </c>
      <c r="H751">
        <v>2.94368860839036E-4</v>
      </c>
      <c r="I751">
        <v>2.91537537351326E-4</v>
      </c>
      <c r="J751">
        <v>2.8937920985339002E-4</v>
      </c>
      <c r="K751">
        <v>2.7959646887806703E-4</v>
      </c>
      <c r="L751">
        <v>2.8534954031196201E-4</v>
      </c>
      <c r="M751">
        <v>2.9794247138816899E-4</v>
      </c>
      <c r="N751">
        <v>3.0125335422332902E-4</v>
      </c>
      <c r="O751">
        <v>2.9662866933907902E-4</v>
      </c>
      <c r="P751">
        <v>2.85002940169941E-4</v>
      </c>
      <c r="Q751">
        <v>2.7539723918770998E-4</v>
      </c>
      <c r="R751">
        <v>2.75406502266285E-4</v>
      </c>
      <c r="S751">
        <v>2.7541970300895899E-4</v>
      </c>
      <c r="T751">
        <v>2.7542362633572098E-4</v>
      </c>
      <c r="U751">
        <v>2.7543797168995502E-4</v>
      </c>
      <c r="V751">
        <v>2.7543797167545398E-4</v>
      </c>
      <c r="W751">
        <v>2.7543797163453201E-4</v>
      </c>
      <c r="X751">
        <v>2.7543797161736801E-4</v>
      </c>
      <c r="Y751">
        <v>2.7543797162984398E-4</v>
      </c>
      <c r="Z751">
        <v>2.75437971673501E-4</v>
      </c>
      <c r="AA751">
        <v>2.7543797162661398E-4</v>
      </c>
      <c r="AB751">
        <v>2.75437971669407E-4</v>
      </c>
      <c r="AC751">
        <v>2.7543797171827498E-4</v>
      </c>
      <c r="AD751">
        <v>2.7543797169379797E-4</v>
      </c>
      <c r="AE751">
        <v>2.7543797162846601E-4</v>
      </c>
      <c r="AF751">
        <v>2.7543797171237898E-4</v>
      </c>
      <c r="AG751">
        <v>2.7543797163272102E-4</v>
      </c>
      <c r="AH751">
        <v>2.7543797162726699E-4</v>
      </c>
      <c r="AI751">
        <v>2.7543797165948102E-4</v>
      </c>
      <c r="AJ751">
        <v>2.7543797167820303E-4</v>
      </c>
      <c r="AK751">
        <v>2.7543797166852999E-4</v>
      </c>
      <c r="AL751">
        <v>2.7543797166035202E-4</v>
      </c>
      <c r="AM751">
        <v>2.7543797172489501E-4</v>
      </c>
      <c r="AN751">
        <v>2.7543797167014502E-4</v>
      </c>
      <c r="AO751">
        <v>2.75437971636153E-4</v>
      </c>
      <c r="AP751">
        <v>2.7543797165574199E-4</v>
      </c>
      <c r="AQ751">
        <v>2.75437971643614E-4</v>
      </c>
      <c r="AR751">
        <v>2.75437971655867E-4</v>
      </c>
      <c r="AS751">
        <v>2.7543797170283301E-4</v>
      </c>
      <c r="AT751">
        <v>2.7543797161810402E-4</v>
      </c>
      <c r="AU751">
        <v>2.7543797169337101E-4</v>
      </c>
      <c r="AV751">
        <v>2.7543797164186301E-4</v>
      </c>
    </row>
    <row r="752" spans="1:48" x14ac:dyDescent="0.25">
      <c r="A752" s="34" t="s">
        <v>1399</v>
      </c>
      <c r="B752">
        <v>1.56073711921775E-2</v>
      </c>
      <c r="C752">
        <v>1.56073711921775E-2</v>
      </c>
      <c r="D752">
        <v>1.5605530185382599E-2</v>
      </c>
      <c r="E752">
        <v>1.53437954910911E-2</v>
      </c>
      <c r="F752">
        <v>1.51171923790832E-2</v>
      </c>
      <c r="G752">
        <v>1.4811383908009399E-2</v>
      </c>
      <c r="H752">
        <v>1.53587123576847E-2</v>
      </c>
      <c r="I752">
        <v>1.53830838599592E-2</v>
      </c>
      <c r="J752">
        <v>1.5601375788299E-2</v>
      </c>
      <c r="K752">
        <v>1.4962699743180201E-2</v>
      </c>
      <c r="L752">
        <v>1.4606664506309999E-2</v>
      </c>
      <c r="M752">
        <v>1.55363612202635E-2</v>
      </c>
      <c r="N752">
        <v>1.5360112163976E-2</v>
      </c>
      <c r="O752">
        <v>1.53546379552868E-2</v>
      </c>
      <c r="P752">
        <v>1.46485309997826E-2</v>
      </c>
      <c r="Q752">
        <v>1.40105509897626E-2</v>
      </c>
      <c r="R752">
        <v>1.4011022240194401E-2</v>
      </c>
      <c r="S752">
        <v>1.4011693811959E-2</v>
      </c>
      <c r="T752">
        <v>1.4011893408430299E-2</v>
      </c>
      <c r="U752">
        <v>1.4012623214951E-2</v>
      </c>
      <c r="V752">
        <v>1.40126231781732E-2</v>
      </c>
      <c r="W752">
        <v>1.40126231376549E-2</v>
      </c>
      <c r="X752">
        <v>1.40126231022941E-2</v>
      </c>
      <c r="Y752">
        <v>1.40126230707014E-2</v>
      </c>
      <c r="Z752">
        <v>1.40126230382884E-2</v>
      </c>
      <c r="AA752">
        <v>1.4012622998570701E-2</v>
      </c>
      <c r="AB752">
        <v>1.4012622965807599E-2</v>
      </c>
      <c r="AC752">
        <v>1.40126229688852E-2</v>
      </c>
      <c r="AD752">
        <v>1.40126229689371E-2</v>
      </c>
      <c r="AE752">
        <v>1.40126229620408E-2</v>
      </c>
      <c r="AF752">
        <v>1.40126229656152E-2</v>
      </c>
      <c r="AG752">
        <v>1.40126229625355E-2</v>
      </c>
      <c r="AH752">
        <v>1.4012622963727499E-2</v>
      </c>
      <c r="AI752">
        <v>1.40126229668286E-2</v>
      </c>
      <c r="AJ752">
        <v>1.4012622964647999E-2</v>
      </c>
      <c r="AK752">
        <v>1.40126229663285E-2</v>
      </c>
      <c r="AL752">
        <v>1.40126229646922E-2</v>
      </c>
      <c r="AM752">
        <v>1.40126229660495E-2</v>
      </c>
      <c r="AN752">
        <v>1.40126229666982E-2</v>
      </c>
      <c r="AO752">
        <v>1.40126229644911E-2</v>
      </c>
      <c r="AP752">
        <v>1.40126229625988E-2</v>
      </c>
      <c r="AQ752">
        <v>1.40126229652113E-2</v>
      </c>
      <c r="AR752">
        <v>1.4012622963663001E-2</v>
      </c>
      <c r="AS752">
        <v>1.40126229666226E-2</v>
      </c>
      <c r="AT752">
        <v>1.4012622964249599E-2</v>
      </c>
      <c r="AU752">
        <v>1.40126229665474E-2</v>
      </c>
      <c r="AV752">
        <v>1.4012622963305301E-2</v>
      </c>
    </row>
    <row r="753" spans="1:48" x14ac:dyDescent="0.25">
      <c r="A753" s="34" t="s">
        <v>1472</v>
      </c>
      <c r="B753">
        <v>9.9880178769777006E-3</v>
      </c>
      <c r="C753">
        <v>9.9880178769777006E-3</v>
      </c>
      <c r="D753">
        <v>9.9868397151622098E-3</v>
      </c>
      <c r="E753">
        <v>9.7358544185037199E-3</v>
      </c>
      <c r="F753">
        <v>8.8424938988205595E-3</v>
      </c>
      <c r="G753">
        <v>8.0476371731393308E-3</v>
      </c>
      <c r="H753">
        <v>8.5686944638631302E-3</v>
      </c>
      <c r="I753">
        <v>8.2482148651093507E-3</v>
      </c>
      <c r="J753">
        <v>8.0603813361292097E-3</v>
      </c>
      <c r="K753">
        <v>7.9472590537413706E-3</v>
      </c>
      <c r="L753">
        <v>8.1206160928639793E-3</v>
      </c>
      <c r="M753">
        <v>8.1940415115679694E-3</v>
      </c>
      <c r="N753">
        <v>8.1915715328504304E-3</v>
      </c>
      <c r="O753">
        <v>8.1514839192131892E-3</v>
      </c>
      <c r="P753">
        <v>8.0694634372547799E-3</v>
      </c>
      <c r="Q753">
        <v>7.5954051212276004E-3</v>
      </c>
      <c r="R753">
        <v>7.5956605924504704E-3</v>
      </c>
      <c r="S753">
        <v>7.5960246682822696E-3</v>
      </c>
      <c r="T753">
        <v>7.5961328730574599E-3</v>
      </c>
      <c r="U753">
        <v>7.5965285148918097E-3</v>
      </c>
      <c r="V753">
        <v>7.9455257768332507E-3</v>
      </c>
      <c r="W753">
        <v>8.3105565544447507E-3</v>
      </c>
      <c r="X753">
        <v>8.6923574623746606E-3</v>
      </c>
      <c r="Y753">
        <v>9.0916989423862893E-3</v>
      </c>
      <c r="Z753">
        <v>9.5093868415473803E-3</v>
      </c>
      <c r="AA753">
        <v>9.9462640192980196E-3</v>
      </c>
      <c r="AB753">
        <v>1.04032120749962E-2</v>
      </c>
      <c r="AC753">
        <v>1.04218791056891E-2</v>
      </c>
      <c r="AD753">
        <v>1.04405796310352E-2</v>
      </c>
      <c r="AE753">
        <v>1.04593137066643E-2</v>
      </c>
      <c r="AF753">
        <v>1.04780814051095E-2</v>
      </c>
      <c r="AG753">
        <v>1.04968827734078E-2</v>
      </c>
      <c r="AH753">
        <v>1.0515717883085E-2</v>
      </c>
      <c r="AI753">
        <v>1.05345867889342E-2</v>
      </c>
      <c r="AJ753">
        <v>1.05534895515846E-2</v>
      </c>
      <c r="AK753">
        <v>1.0572426232534101E-2</v>
      </c>
      <c r="AL753">
        <v>1.0591396893939301E-2</v>
      </c>
      <c r="AM753">
        <v>1.06104015954231E-2</v>
      </c>
      <c r="AN753">
        <v>1.0629440395746301E-2</v>
      </c>
      <c r="AO753">
        <v>1.06485133566116E-2</v>
      </c>
      <c r="AP753">
        <v>1.0667620544649E-2</v>
      </c>
      <c r="AQ753">
        <v>1.0686762015892999E-2</v>
      </c>
      <c r="AR753">
        <v>1.0705937833094301E-2</v>
      </c>
      <c r="AS753">
        <v>1.0725148062076801E-2</v>
      </c>
      <c r="AT753">
        <v>1.07443927542464E-2</v>
      </c>
      <c r="AU753">
        <v>1.0763671985423001E-2</v>
      </c>
      <c r="AV753">
        <v>1.0782985806689099E-2</v>
      </c>
    </row>
    <row r="754" spans="1:48" x14ac:dyDescent="0.25">
      <c r="A754" s="34" t="s">
        <v>1473</v>
      </c>
      <c r="B754">
        <v>5.3569710592371598E-3</v>
      </c>
      <c r="C754">
        <v>5.3569710592371598E-3</v>
      </c>
      <c r="D754">
        <v>5.35633916421791E-3</v>
      </c>
      <c r="E754">
        <v>5.2217257730523799E-3</v>
      </c>
      <c r="F754">
        <v>4.7425810111066599E-3</v>
      </c>
      <c r="G754">
        <v>4.3162677474698702E-3</v>
      </c>
      <c r="H754">
        <v>4.5957314886508E-3</v>
      </c>
      <c r="I754">
        <v>4.4238455370817203E-3</v>
      </c>
      <c r="J754">
        <v>4.3231029489854498E-3</v>
      </c>
      <c r="K754">
        <v>4.2624309736284897E-3</v>
      </c>
      <c r="L754">
        <v>4.3554092451171204E-3</v>
      </c>
      <c r="M754">
        <v>4.3947902158634903E-3</v>
      </c>
      <c r="N754">
        <v>4.3934654665688001E-3</v>
      </c>
      <c r="O754">
        <v>4.3719648857605004E-3</v>
      </c>
      <c r="P754">
        <v>4.3279740420561702E-3</v>
      </c>
      <c r="Q754">
        <v>4.0737177199322199E-3</v>
      </c>
      <c r="R754">
        <v>4.0738547409979097E-3</v>
      </c>
      <c r="S754">
        <v>4.0740500103972404E-3</v>
      </c>
      <c r="T754">
        <v>4.0741080430170499E-3</v>
      </c>
      <c r="U754">
        <v>4.0743202401714697E-3</v>
      </c>
      <c r="V754">
        <v>4.07530142229557E-3</v>
      </c>
      <c r="W754">
        <v>4.0762828388374401E-3</v>
      </c>
      <c r="X754">
        <v>4.0772644909325599E-3</v>
      </c>
      <c r="Y754">
        <v>4.07824638208915E-3</v>
      </c>
      <c r="Z754">
        <v>4.0792285079436904E-3</v>
      </c>
      <c r="AA754">
        <v>4.0802108718620703E-3</v>
      </c>
      <c r="AB754">
        <v>4.0811934720082097E-3</v>
      </c>
      <c r="AC754">
        <v>4.0815949866857696E-3</v>
      </c>
      <c r="AD754">
        <v>4.0819965396454803E-3</v>
      </c>
      <c r="AE754">
        <v>4.0823981321063997E-3</v>
      </c>
      <c r="AF754">
        <v>4.0827997695311504E-3</v>
      </c>
      <c r="AG754">
        <v>4.0832014383225196E-3</v>
      </c>
      <c r="AH754">
        <v>4.0836031529803401E-3</v>
      </c>
      <c r="AI754">
        <v>4.0840049036597404E-3</v>
      </c>
      <c r="AJ754">
        <v>4.0844066948001996E-3</v>
      </c>
      <c r="AK754">
        <v>4.0848085272248303E-3</v>
      </c>
      <c r="AL754">
        <v>4.0852103972720396E-3</v>
      </c>
      <c r="AM754">
        <v>4.0856123103209597E-3</v>
      </c>
      <c r="AN754">
        <v>4.0860142599664197E-3</v>
      </c>
      <c r="AO754">
        <v>4.0864162477527097E-3</v>
      </c>
      <c r="AP754">
        <v>4.0868182762851301E-3</v>
      </c>
      <c r="AQ754">
        <v>4.0872203434734501E-3</v>
      </c>
      <c r="AR754">
        <v>4.0876224527546098E-3</v>
      </c>
      <c r="AS754">
        <v>4.0880246019740401E-3</v>
      </c>
      <c r="AT754">
        <v>4.08842678778178E-3</v>
      </c>
      <c r="AU754">
        <v>4.0888290137905802E-3</v>
      </c>
      <c r="AV754">
        <v>4.0892312778787699E-3</v>
      </c>
    </row>
    <row r="755" spans="1:48" x14ac:dyDescent="0.25">
      <c r="A755" s="34" t="s">
        <v>1474</v>
      </c>
      <c r="B755">
        <v>0.13760418762080501</v>
      </c>
      <c r="C755">
        <v>0.13760418762080501</v>
      </c>
      <c r="D755">
        <v>0.13758795617213301</v>
      </c>
      <c r="E755">
        <v>0.132374612004175</v>
      </c>
      <c r="F755">
        <v>0.13213778678325999</v>
      </c>
      <c r="G755">
        <v>0.13259941896251001</v>
      </c>
      <c r="H755">
        <v>0.135973152845527</v>
      </c>
      <c r="I755">
        <v>0.133485058010992</v>
      </c>
      <c r="J755">
        <v>0.130835328238427</v>
      </c>
      <c r="K755">
        <v>0.12891348739135</v>
      </c>
      <c r="L755">
        <v>0.13069492886829601</v>
      </c>
      <c r="M755">
        <v>0.13582801336379599</v>
      </c>
      <c r="N755">
        <v>0.136927536286469</v>
      </c>
      <c r="O755">
        <v>0.13627314222542999</v>
      </c>
      <c r="P755">
        <v>0.13365403124225</v>
      </c>
      <c r="Q755">
        <v>0.13122745271512001</v>
      </c>
      <c r="R755">
        <v>0.13123186659456901</v>
      </c>
      <c r="S755">
        <v>0.131238156799695</v>
      </c>
      <c r="T755">
        <v>0.13124002626411599</v>
      </c>
      <c r="U755">
        <v>0.13124686187564299</v>
      </c>
      <c r="V755">
        <v>0.13159145723999099</v>
      </c>
      <c r="W755">
        <v>0.13193695730732699</v>
      </c>
      <c r="X755">
        <v>0.13228336453588099</v>
      </c>
      <c r="Y755">
        <v>0.13263068127602901</v>
      </c>
      <c r="Z755">
        <v>0.13297890994453099</v>
      </c>
      <c r="AA755">
        <v>0.133328052859437</v>
      </c>
      <c r="AB755">
        <v>0.13367811251492201</v>
      </c>
      <c r="AC755">
        <v>0.133751784624312</v>
      </c>
      <c r="AD755">
        <v>0.13382549731448701</v>
      </c>
      <c r="AE755">
        <v>0.13389925060896299</v>
      </c>
      <c r="AF755">
        <v>0.13397304462478801</v>
      </c>
      <c r="AG755">
        <v>0.13404687924030301</v>
      </c>
      <c r="AH755">
        <v>0.134120754569555</v>
      </c>
      <c r="AI755">
        <v>0.134194670615671</v>
      </c>
      <c r="AJ755">
        <v>0.13426862739665099</v>
      </c>
      <c r="AK755">
        <v>0.13434262492969701</v>
      </c>
      <c r="AL755">
        <v>0.13441666327888899</v>
      </c>
      <c r="AM755">
        <v>0.13449074241478501</v>
      </c>
      <c r="AN755">
        <v>0.13456486235362</v>
      </c>
      <c r="AO755">
        <v>0.13463902311698001</v>
      </c>
      <c r="AP755">
        <v>0.134713224792922</v>
      </c>
      <c r="AQ755">
        <v>0.13478746737102801</v>
      </c>
      <c r="AR755">
        <v>0.13486175086959801</v>
      </c>
      <c r="AS755">
        <v>0.134936075313666</v>
      </c>
      <c r="AT755">
        <v>0.13501044062512599</v>
      </c>
      <c r="AU755">
        <v>0.13508484704725901</v>
      </c>
      <c r="AV755">
        <v>0.135159294382342</v>
      </c>
    </row>
    <row r="756" spans="1:48" x14ac:dyDescent="0.25">
      <c r="A756" s="34" t="s">
        <v>1475</v>
      </c>
      <c r="B756">
        <v>0.12881219552725701</v>
      </c>
      <c r="C756">
        <v>0.12881219552725701</v>
      </c>
      <c r="D756">
        <v>0.12879700116016499</v>
      </c>
      <c r="E756">
        <v>0.127237817057261</v>
      </c>
      <c r="F756">
        <v>0.126218731756184</v>
      </c>
      <c r="G756">
        <v>0.132790758975423</v>
      </c>
      <c r="H756">
        <v>0.13178520462420601</v>
      </c>
      <c r="I756">
        <v>0.13191792220248999</v>
      </c>
      <c r="J756">
        <v>0.13170320601341901</v>
      </c>
      <c r="K756">
        <v>0.136986838044547</v>
      </c>
      <c r="L756">
        <v>0.137336677837818</v>
      </c>
      <c r="M756">
        <v>0.14363937505570701</v>
      </c>
      <c r="N756">
        <v>0.14285944651844601</v>
      </c>
      <c r="O756">
        <v>0.13601818219796499</v>
      </c>
      <c r="P756">
        <v>0.13445816670769101</v>
      </c>
      <c r="Q756">
        <v>0.132452513055768</v>
      </c>
      <c r="R756">
        <v>0.13245696813010099</v>
      </c>
      <c r="S756">
        <v>0.13246331705390599</v>
      </c>
      <c r="T756">
        <v>0.13246520398782899</v>
      </c>
      <c r="U756">
        <v>0.13247210340219001</v>
      </c>
      <c r="V756">
        <v>0.132472103382935</v>
      </c>
      <c r="W756">
        <v>0.13247210335702</v>
      </c>
      <c r="X756">
        <v>0.13247210337472501</v>
      </c>
      <c r="Y756">
        <v>0.13247210335526899</v>
      </c>
      <c r="Z756">
        <v>0.13247210340432999</v>
      </c>
      <c r="AA756">
        <v>0.132472103350191</v>
      </c>
      <c r="AB756">
        <v>0.13247210337624499</v>
      </c>
      <c r="AC756">
        <v>0.13247210340365301</v>
      </c>
      <c r="AD756">
        <v>0.13247210338472801</v>
      </c>
      <c r="AE756">
        <v>0.13247210335045001</v>
      </c>
      <c r="AF756">
        <v>0.13247210340607299</v>
      </c>
      <c r="AG756">
        <v>0.132472103382474</v>
      </c>
      <c r="AH756">
        <v>0.132472103353694</v>
      </c>
      <c r="AI756">
        <v>0.13247210338823301</v>
      </c>
      <c r="AJ756">
        <v>0.13247210339165</v>
      </c>
      <c r="AK756">
        <v>0.132472103380713</v>
      </c>
      <c r="AL756">
        <v>0.13247210338328499</v>
      </c>
      <c r="AM756">
        <v>0.13247210339773799</v>
      </c>
      <c r="AN756">
        <v>0.13247210340176599</v>
      </c>
      <c r="AO756">
        <v>0.132472103350462</v>
      </c>
      <c r="AP756">
        <v>0.13247210337954099</v>
      </c>
      <c r="AQ756">
        <v>0.132472103359314</v>
      </c>
      <c r="AR756">
        <v>0.13247210338089899</v>
      </c>
      <c r="AS756">
        <v>0.132472103398178</v>
      </c>
      <c r="AT756">
        <v>0.13247210337954499</v>
      </c>
      <c r="AU756">
        <v>0.13247210339048199</v>
      </c>
      <c r="AV756">
        <v>0.13247210337898899</v>
      </c>
    </row>
    <row r="757" spans="1:48" x14ac:dyDescent="0.25">
      <c r="A757" s="34" t="s">
        <v>1476</v>
      </c>
      <c r="B757">
        <v>1.86881249557996E-4</v>
      </c>
      <c r="C757">
        <v>1.86881249557996E-4</v>
      </c>
      <c r="D757">
        <v>1.8685920550308801E-4</v>
      </c>
      <c r="E757">
        <v>1.8235973061325701E-4</v>
      </c>
      <c r="F757">
        <v>1.7397227848310701E-4</v>
      </c>
      <c r="G757">
        <v>1.7818724176145599E-4</v>
      </c>
      <c r="H757">
        <v>1.91851631730177E-4</v>
      </c>
      <c r="I757">
        <v>1.8833819929821199E-4</v>
      </c>
      <c r="J757">
        <v>1.86943061403358E-4</v>
      </c>
      <c r="K757">
        <v>1.89122835621038E-4</v>
      </c>
      <c r="L757">
        <v>1.9440824313356401E-4</v>
      </c>
      <c r="M757">
        <v>2.0242514671021299E-4</v>
      </c>
      <c r="N757">
        <v>2.0810585301253001E-4</v>
      </c>
      <c r="O757">
        <v>2.0602186434228299E-4</v>
      </c>
      <c r="P757">
        <v>2.05791948205643E-4</v>
      </c>
      <c r="Q757">
        <v>2.06174650332602E-4</v>
      </c>
      <c r="R757">
        <v>2.0618158509819401E-4</v>
      </c>
      <c r="S757">
        <v>2.0619146777501701E-4</v>
      </c>
      <c r="T757">
        <v>2.0619440490527501E-4</v>
      </c>
      <c r="U757">
        <v>2.0620514452135099E-4</v>
      </c>
      <c r="V757">
        <v>2.06205144515299E-4</v>
      </c>
      <c r="W757">
        <v>2.0620514444105899E-4</v>
      </c>
      <c r="X757">
        <v>2.06205144453249E-4</v>
      </c>
      <c r="Y757">
        <v>2.0620514445824701E-4</v>
      </c>
      <c r="Z757">
        <v>2.0620514451004401E-4</v>
      </c>
      <c r="AA757">
        <v>2.0620514444684001E-4</v>
      </c>
      <c r="AB757">
        <v>2.06205144481304E-4</v>
      </c>
      <c r="AC757">
        <v>2.0620514453226701E-4</v>
      </c>
      <c r="AD757">
        <v>2.0620514451838299E-4</v>
      </c>
      <c r="AE757">
        <v>2.0620514445244699E-4</v>
      </c>
      <c r="AF757">
        <v>2.0620514453509201E-4</v>
      </c>
      <c r="AG757">
        <v>2.06205144481548E-4</v>
      </c>
      <c r="AH757">
        <v>2.0620514445224199E-4</v>
      </c>
      <c r="AI757">
        <v>2.0620514448779E-4</v>
      </c>
      <c r="AJ757">
        <v>2.0620514449820699E-4</v>
      </c>
      <c r="AK757">
        <v>2.0620514448872301E-4</v>
      </c>
      <c r="AL757">
        <v>2.0620514448083501E-4</v>
      </c>
      <c r="AM757">
        <v>2.0620514452926699E-4</v>
      </c>
      <c r="AN757">
        <v>2.06205144515309E-4</v>
      </c>
      <c r="AO757">
        <v>2.0620514447114099E-4</v>
      </c>
      <c r="AP757">
        <v>2.0620514448177501E-4</v>
      </c>
      <c r="AQ757">
        <v>2.06205144473012E-4</v>
      </c>
      <c r="AR757">
        <v>2.06205144476475E-4</v>
      </c>
      <c r="AS757">
        <v>2.06205144524977E-4</v>
      </c>
      <c r="AT757">
        <v>2.0620514447438999E-4</v>
      </c>
      <c r="AU757">
        <v>2.0620514450136399E-4</v>
      </c>
      <c r="AV757">
        <v>2.0620514447963501E-4</v>
      </c>
    </row>
    <row r="758" spans="1:48" x14ac:dyDescent="0.25">
      <c r="A758" s="34" t="s">
        <v>1477</v>
      </c>
      <c r="B758">
        <v>2.6238225596263598E-4</v>
      </c>
      <c r="C758">
        <v>2.6238225596263598E-4</v>
      </c>
      <c r="D758">
        <v>2.6235130600250998E-4</v>
      </c>
      <c r="E758">
        <v>2.56034019603225E-4</v>
      </c>
      <c r="F758">
        <v>2.44257992746042E-4</v>
      </c>
      <c r="G758">
        <v>2.50175823363157E-4</v>
      </c>
      <c r="H758">
        <v>2.6936069861755601E-4</v>
      </c>
      <c r="I758">
        <v>2.6442782105468601E-4</v>
      </c>
      <c r="J758">
        <v>2.6246904010484797E-4</v>
      </c>
      <c r="K758">
        <v>2.6552945453374601E-4</v>
      </c>
      <c r="L758">
        <v>2.72950194482622E-4</v>
      </c>
      <c r="M758">
        <v>2.8420596922572902E-4</v>
      </c>
      <c r="N758">
        <v>2.9218171065790099E-4</v>
      </c>
      <c r="O758">
        <v>2.8925577964468202E-4</v>
      </c>
      <c r="P758">
        <v>2.8893297617664699E-4</v>
      </c>
      <c r="Q758">
        <v>2.8947029197748901E-4</v>
      </c>
      <c r="R758">
        <v>2.8948002842888398E-4</v>
      </c>
      <c r="S758">
        <v>2.8949390372431802E-4</v>
      </c>
      <c r="T758">
        <v>2.89498027553698E-4</v>
      </c>
      <c r="U758">
        <v>2.8951310598249001E-4</v>
      </c>
      <c r="V758">
        <v>2.8951310596184198E-4</v>
      </c>
      <c r="W758">
        <v>2.8951310590350599E-4</v>
      </c>
      <c r="X758">
        <v>2.8951310589095299E-4</v>
      </c>
      <c r="Y758">
        <v>2.8951310590056E-4</v>
      </c>
      <c r="Z758">
        <v>2.8951310595538903E-4</v>
      </c>
      <c r="AA758">
        <v>2.89513105903432E-4</v>
      </c>
      <c r="AB758">
        <v>2.89513105958517E-4</v>
      </c>
      <c r="AC758">
        <v>2.89513105997468E-4</v>
      </c>
      <c r="AD758">
        <v>2.89513105975518E-4</v>
      </c>
      <c r="AE758">
        <v>2.8951310591203698E-4</v>
      </c>
      <c r="AF758">
        <v>2.8951310598224103E-4</v>
      </c>
      <c r="AG758">
        <v>2.8951310589426301E-4</v>
      </c>
      <c r="AH758">
        <v>2.8951310589759102E-4</v>
      </c>
      <c r="AI758">
        <v>2.8951310592668803E-4</v>
      </c>
      <c r="AJ758">
        <v>2.89513105944771E-4</v>
      </c>
      <c r="AK758">
        <v>2.89513105958911E-4</v>
      </c>
      <c r="AL758">
        <v>2.8951310596346899E-4</v>
      </c>
      <c r="AM758">
        <v>2.8951310599605398E-4</v>
      </c>
      <c r="AN758">
        <v>2.89513105962394E-4</v>
      </c>
      <c r="AO758">
        <v>2.8951310590645199E-4</v>
      </c>
      <c r="AP758">
        <v>2.8951310591679002E-4</v>
      </c>
      <c r="AQ758">
        <v>2.8951310591536998E-4</v>
      </c>
      <c r="AR758">
        <v>2.8951310593777898E-4</v>
      </c>
      <c r="AS758">
        <v>2.8951310596433602E-4</v>
      </c>
      <c r="AT758">
        <v>2.8951310590684501E-4</v>
      </c>
      <c r="AU758">
        <v>2.8951310597784502E-4</v>
      </c>
      <c r="AV758">
        <v>2.8951310593312E-4</v>
      </c>
    </row>
    <row r="759" spans="1:48" x14ac:dyDescent="0.25">
      <c r="A759" s="34" t="s">
        <v>1419</v>
      </c>
      <c r="B759">
        <v>1.45222339431568E-3</v>
      </c>
      <c r="C759">
        <v>1.45222339431568E-3</v>
      </c>
      <c r="D759">
        <v>1.4520520937695801E-3</v>
      </c>
      <c r="E759">
        <v>1.41708741579338E-3</v>
      </c>
      <c r="F759">
        <v>1.3519099072231699E-3</v>
      </c>
      <c r="G759">
        <v>1.3846636924514601E-3</v>
      </c>
      <c r="H759">
        <v>1.49084741521498E-3</v>
      </c>
      <c r="I759">
        <v>1.46354511072929E-3</v>
      </c>
      <c r="J759">
        <v>1.4527037239075401E-3</v>
      </c>
      <c r="K759">
        <v>1.4696423899909299E-3</v>
      </c>
      <c r="L759">
        <v>1.51071442120839E-3</v>
      </c>
      <c r="M759">
        <v>1.5730124578572399E-3</v>
      </c>
      <c r="N759">
        <v>1.6171562901636199E-3</v>
      </c>
      <c r="O759">
        <v>1.60096195782089E-3</v>
      </c>
      <c r="P759">
        <v>1.59917531724005E-3</v>
      </c>
      <c r="Q759">
        <v>1.6021492322715501E-3</v>
      </c>
      <c r="R759">
        <v>1.6022031210280101E-3</v>
      </c>
      <c r="S759">
        <v>1.60227991778705E-3</v>
      </c>
      <c r="T759">
        <v>1.6023027420519699E-3</v>
      </c>
      <c r="U759">
        <v>1.60238619765411E-3</v>
      </c>
      <c r="V759">
        <v>1.6023861976640599E-3</v>
      </c>
      <c r="W759">
        <v>1.60238619705818E-3</v>
      </c>
      <c r="X759">
        <v>1.60238619706162E-3</v>
      </c>
      <c r="Y759">
        <v>1.6023861972860401E-3</v>
      </c>
      <c r="Z759">
        <v>1.60238619772258E-3</v>
      </c>
      <c r="AA759">
        <v>1.6023861972351201E-3</v>
      </c>
      <c r="AB759">
        <v>1.6023861975820099E-3</v>
      </c>
      <c r="AC759">
        <v>1.6023861977253299E-3</v>
      </c>
      <c r="AD759">
        <v>1.6023861978442899E-3</v>
      </c>
      <c r="AE759">
        <v>1.60238619719159E-3</v>
      </c>
      <c r="AF759">
        <v>1.6023861977394801E-3</v>
      </c>
      <c r="AG759">
        <v>1.6023861972350099E-3</v>
      </c>
      <c r="AH759">
        <v>1.6023861972816499E-3</v>
      </c>
      <c r="AI759">
        <v>1.6023861975030999E-3</v>
      </c>
      <c r="AJ759">
        <v>1.6023861974967799E-3</v>
      </c>
      <c r="AK759">
        <v>1.6023861975364799E-3</v>
      </c>
      <c r="AL759">
        <v>1.60238619759856E-3</v>
      </c>
      <c r="AM759">
        <v>1.60238619766984E-3</v>
      </c>
      <c r="AN759">
        <v>1.6023861975064499E-3</v>
      </c>
      <c r="AO759">
        <v>1.60238619710842E-3</v>
      </c>
      <c r="AP759">
        <v>1.60238619747245E-3</v>
      </c>
      <c r="AQ759">
        <v>1.60238619715635E-3</v>
      </c>
      <c r="AR759">
        <v>1.6023861974449E-3</v>
      </c>
      <c r="AS759">
        <v>1.6023861976221701E-3</v>
      </c>
      <c r="AT759">
        <v>1.6023861971237599E-3</v>
      </c>
      <c r="AU759">
        <v>1.6023861977922599E-3</v>
      </c>
      <c r="AV759">
        <v>1.6023861974389199E-3</v>
      </c>
    </row>
    <row r="760" spans="1:48" x14ac:dyDescent="0.25">
      <c r="A760" s="34" t="s">
        <v>1478</v>
      </c>
      <c r="B760">
        <v>3.9170044355003501E-4</v>
      </c>
      <c r="C760">
        <v>3.9170044355003501E-4</v>
      </c>
      <c r="D760">
        <v>3.91654239544416E-4</v>
      </c>
      <c r="E760">
        <v>4.2257076981388998E-4</v>
      </c>
      <c r="F760">
        <v>4.2204076302184898E-4</v>
      </c>
      <c r="G760">
        <v>2.8781311256130798E-4</v>
      </c>
      <c r="H760">
        <v>2.8012916492735303E-4</v>
      </c>
      <c r="I760">
        <v>1.8253079492118999E-4</v>
      </c>
      <c r="J760" s="15">
        <v>1.3712532423062801E-4</v>
      </c>
      <c r="K760" s="15">
        <v>1.12938674498852E-4</v>
      </c>
      <c r="L760" s="15">
        <v>7.5840585100546496E-5</v>
      </c>
      <c r="M760" s="15">
        <v>1.8861644234915301E-4</v>
      </c>
      <c r="N760" s="15">
        <v>1.5724774665256601E-4</v>
      </c>
      <c r="O760">
        <v>1.1693503383311301E-4</v>
      </c>
      <c r="P760">
        <v>3.4461079492173902E-4</v>
      </c>
      <c r="Q760">
        <v>3.5195616592309298E-4</v>
      </c>
      <c r="R760">
        <v>3.5196800407555302E-4</v>
      </c>
      <c r="S760">
        <v>3.5198487459278698E-4</v>
      </c>
      <c r="T760">
        <v>3.5198988853966901E-4</v>
      </c>
      <c r="U760">
        <v>3.5200822185469998E-4</v>
      </c>
      <c r="V760">
        <v>3.5200822182852902E-4</v>
      </c>
      <c r="W760">
        <v>3.5200822176437797E-4</v>
      </c>
      <c r="X760">
        <v>3.5200822174434203E-4</v>
      </c>
      <c r="Y760">
        <v>3.5200822178112001E-4</v>
      </c>
      <c r="Z760">
        <v>3.5200822186068798E-4</v>
      </c>
      <c r="AA760">
        <v>3.52008221744961E-4</v>
      </c>
      <c r="AB760">
        <v>3.5200822182123901E-4</v>
      </c>
      <c r="AC760">
        <v>3.5200822187634998E-4</v>
      </c>
      <c r="AD760">
        <v>3.5200822185788098E-4</v>
      </c>
      <c r="AE760">
        <v>3.5200822179567201E-4</v>
      </c>
      <c r="AF760">
        <v>3.5200822187145801E-4</v>
      </c>
      <c r="AG760">
        <v>3.5200822177991502E-4</v>
      </c>
      <c r="AH760">
        <v>3.5200822175509802E-4</v>
      </c>
      <c r="AI760">
        <v>3.5200822182739099E-4</v>
      </c>
      <c r="AJ760">
        <v>3.5200822182877899E-4</v>
      </c>
      <c r="AK760">
        <v>3.5200822179478101E-4</v>
      </c>
      <c r="AL760">
        <v>3.5200822183179399E-4</v>
      </c>
      <c r="AM760">
        <v>3.5200822186612102E-4</v>
      </c>
      <c r="AN760">
        <v>3.5200822182968202E-4</v>
      </c>
      <c r="AO760">
        <v>3.5200822178183699E-4</v>
      </c>
      <c r="AP760">
        <v>3.5200822179115701E-4</v>
      </c>
      <c r="AQ760">
        <v>3.52008221792167E-4</v>
      </c>
      <c r="AR760">
        <v>3.5200822180116902E-4</v>
      </c>
      <c r="AS760">
        <v>3.5200822186273598E-4</v>
      </c>
      <c r="AT760">
        <v>3.5200822178422099E-4</v>
      </c>
      <c r="AU760">
        <v>3.5200822183657603E-4</v>
      </c>
      <c r="AV760">
        <v>3.52008221813696E-4</v>
      </c>
    </row>
    <row r="761" spans="1:48" x14ac:dyDescent="0.25">
      <c r="A761" s="34" t="s">
        <v>1439</v>
      </c>
      <c r="B761">
        <v>7.5044682578022902E-4</v>
      </c>
      <c r="C761">
        <v>7.5044682578022902E-4</v>
      </c>
      <c r="D761">
        <v>7.5035830476578998E-4</v>
      </c>
      <c r="E761">
        <v>7.2411643026018004E-4</v>
      </c>
      <c r="F761">
        <v>7.1824927346406E-4</v>
      </c>
      <c r="G761">
        <v>5.3033250220485995E-4</v>
      </c>
      <c r="H761">
        <v>6.2805554309013003E-4</v>
      </c>
      <c r="I761">
        <v>6.9201358912933798E-4</v>
      </c>
      <c r="J761">
        <v>6.7120546869744405E-4</v>
      </c>
      <c r="K761">
        <v>7.8936946838656895E-4</v>
      </c>
      <c r="L761">
        <v>6.9739302501461997E-4</v>
      </c>
      <c r="M761">
        <v>7.3224155207862903E-4</v>
      </c>
      <c r="N761">
        <v>7.1373532947860299E-4</v>
      </c>
      <c r="O761">
        <v>6.5820110751056303E-4</v>
      </c>
      <c r="P761">
        <v>7.3610494031823898E-4</v>
      </c>
      <c r="Q761">
        <v>7.0069366909407903E-4</v>
      </c>
      <c r="R761">
        <v>7.0071723714238104E-4</v>
      </c>
      <c r="S761">
        <v>7.0075082402613095E-4</v>
      </c>
      <c r="T761">
        <v>7.0076080598128305E-4</v>
      </c>
      <c r="U761">
        <v>7.0079730527539098E-4</v>
      </c>
      <c r="V761">
        <v>7.0079730523080598E-4</v>
      </c>
      <c r="W761">
        <v>7.0079730493697603E-4</v>
      </c>
      <c r="X761">
        <v>7.0079730505162997E-4</v>
      </c>
      <c r="Y761">
        <v>7.0079730490940401E-4</v>
      </c>
      <c r="Z761">
        <v>7.0079730524587E-4</v>
      </c>
      <c r="AA761">
        <v>7.0079730480137302E-4</v>
      </c>
      <c r="AB761">
        <v>7.0079730507904598E-4</v>
      </c>
      <c r="AC761">
        <v>7.0079730524435699E-4</v>
      </c>
      <c r="AD761">
        <v>7.0079730523695102E-4</v>
      </c>
      <c r="AE761">
        <v>7.0079730509491598E-4</v>
      </c>
      <c r="AF761">
        <v>7.00797305262152E-4</v>
      </c>
      <c r="AG761">
        <v>7.0079730510549303E-4</v>
      </c>
      <c r="AH761">
        <v>7.0079730480101805E-4</v>
      </c>
      <c r="AI761">
        <v>7.0079730487490101E-4</v>
      </c>
      <c r="AJ761">
        <v>7.0079730497358303E-4</v>
      </c>
      <c r="AK761">
        <v>7.0079730500173499E-4</v>
      </c>
      <c r="AL761">
        <v>7.0079730489190498E-4</v>
      </c>
      <c r="AM761">
        <v>7.0079730506688101E-4</v>
      </c>
      <c r="AN761">
        <v>7.0079730508958399E-4</v>
      </c>
      <c r="AO761">
        <v>7.0079730490635696E-4</v>
      </c>
      <c r="AP761">
        <v>7.0079730495001898E-4</v>
      </c>
      <c r="AQ761">
        <v>7.0079730486440495E-4</v>
      </c>
      <c r="AR761">
        <v>7.0079730500383595E-4</v>
      </c>
      <c r="AS761">
        <v>7.0079730518489295E-4</v>
      </c>
      <c r="AT761">
        <v>7.00797304767699E-4</v>
      </c>
      <c r="AU761">
        <v>7.0079730508708197E-4</v>
      </c>
      <c r="AV761">
        <v>7.0079730480108397E-4</v>
      </c>
    </row>
    <row r="762" spans="1:48" x14ac:dyDescent="0.25">
      <c r="A762" s="34" t="s">
        <v>1459</v>
      </c>
      <c r="B762">
        <v>0.15362918390372299</v>
      </c>
      <c r="C762">
        <v>0.15362918390372299</v>
      </c>
      <c r="D762">
        <v>0.15361106218623599</v>
      </c>
      <c r="E762">
        <v>0.15002854837163401</v>
      </c>
      <c r="F762">
        <v>0.14880896457398701</v>
      </c>
      <c r="G762">
        <v>0.154810575763589</v>
      </c>
      <c r="H762">
        <v>0.16088081938948501</v>
      </c>
      <c r="I762">
        <v>0.15770410436170601</v>
      </c>
      <c r="J762">
        <v>0.16120660811287299</v>
      </c>
      <c r="K762">
        <v>0.161978372634109</v>
      </c>
      <c r="L762">
        <v>0.16780929397887601</v>
      </c>
      <c r="M762">
        <v>0.17603738900157301</v>
      </c>
      <c r="N762">
        <v>0.17490447692939001</v>
      </c>
      <c r="O762">
        <v>0.17534199998018801</v>
      </c>
      <c r="P762">
        <v>0.17502274359126499</v>
      </c>
      <c r="Q762">
        <v>0.17566252231989199</v>
      </c>
      <c r="R762">
        <v>0.17566843077538299</v>
      </c>
      <c r="S762">
        <v>0.175676850899849</v>
      </c>
      <c r="T762">
        <v>0.17567935340850499</v>
      </c>
      <c r="U762">
        <v>0.17568850359819599</v>
      </c>
      <c r="V762">
        <v>0.17565600211958199</v>
      </c>
      <c r="W762">
        <v>0.17562350657983999</v>
      </c>
      <c r="X762">
        <v>0.17559101710226199</v>
      </c>
      <c r="Y762">
        <v>0.17555853367660099</v>
      </c>
      <c r="Z762">
        <v>0.175526056251401</v>
      </c>
      <c r="AA762">
        <v>0.175493584764807</v>
      </c>
      <c r="AB762">
        <v>0.17546111937220499</v>
      </c>
      <c r="AC762">
        <v>0.17546874949793001</v>
      </c>
      <c r="AD762">
        <v>0.175476379915459</v>
      </c>
      <c r="AE762">
        <v>0.17548401063903599</v>
      </c>
      <c r="AF762">
        <v>0.17549164182250099</v>
      </c>
      <c r="AG762">
        <v>0.175499273192884</v>
      </c>
      <c r="AH762">
        <v>0.17550690496728399</v>
      </c>
      <c r="AI762">
        <v>0.17551453709020201</v>
      </c>
      <c r="AJ762">
        <v>0.17552216951777799</v>
      </c>
      <c r="AK762">
        <v>0.175529802262363</v>
      </c>
      <c r="AL762">
        <v>0.175537435367037</v>
      </c>
      <c r="AM762">
        <v>0.175545068832266</v>
      </c>
      <c r="AN762">
        <v>0.17555270255970101</v>
      </c>
      <c r="AO762">
        <v>0.175560336607193</v>
      </c>
      <c r="AP762">
        <v>0.17556797107043801</v>
      </c>
      <c r="AQ762">
        <v>0.175575605794413</v>
      </c>
      <c r="AR762">
        <v>0.17558324090338701</v>
      </c>
      <c r="AS762">
        <v>0.17559087635985299</v>
      </c>
      <c r="AT762">
        <v>0.17559851206558799</v>
      </c>
      <c r="AU762">
        <v>0.17560614819022999</v>
      </c>
      <c r="AV762">
        <v>0.175613784571616</v>
      </c>
    </row>
    <row r="763" spans="1:48" x14ac:dyDescent="0.25">
      <c r="A763" s="34" t="s">
        <v>1479</v>
      </c>
      <c r="B763">
        <v>3.4109693275142697E-4</v>
      </c>
      <c r="C763">
        <v>3.4109693275142697E-4</v>
      </c>
      <c r="D763">
        <v>3.4105669780326299E-4</v>
      </c>
      <c r="E763">
        <v>3.26373162400837E-4</v>
      </c>
      <c r="F763">
        <v>3.1462820046962599E-4</v>
      </c>
      <c r="G763">
        <v>3.3309938460711602E-4</v>
      </c>
      <c r="H763">
        <v>3.4228792369204899E-4</v>
      </c>
      <c r="I763">
        <v>3.54486673275496E-4</v>
      </c>
      <c r="J763">
        <v>3.8061698168056102E-4</v>
      </c>
      <c r="K763">
        <v>4.1575552529031501E-4</v>
      </c>
      <c r="L763">
        <v>4.26881571267748E-4</v>
      </c>
      <c r="M763">
        <v>4.46968579930959E-4</v>
      </c>
      <c r="N763">
        <v>4.57330643184366E-4</v>
      </c>
      <c r="O763">
        <v>4.5738191971717598E-4</v>
      </c>
      <c r="P763">
        <v>4.6904089786156499E-4</v>
      </c>
      <c r="Q763">
        <v>4.5723964365402701E-4</v>
      </c>
      <c r="R763">
        <v>4.5725502296129497E-4</v>
      </c>
      <c r="S763">
        <v>4.5727694011322799E-4</v>
      </c>
      <c r="T763">
        <v>4.5728345388052101E-4</v>
      </c>
      <c r="U763">
        <v>4.57307271534268E-4</v>
      </c>
      <c r="V763">
        <v>4.5730727153932E-4</v>
      </c>
      <c r="W763">
        <v>4.5730727148270698E-4</v>
      </c>
      <c r="X763">
        <v>4.5730727140113502E-4</v>
      </c>
      <c r="Y763">
        <v>4.5730727128052799E-4</v>
      </c>
      <c r="Z763">
        <v>4.5730727148916801E-4</v>
      </c>
      <c r="AA763">
        <v>4.5730727151087699E-4</v>
      </c>
      <c r="AB763">
        <v>4.5730727133363699E-4</v>
      </c>
      <c r="AC763">
        <v>4.5730727139320398E-4</v>
      </c>
      <c r="AD763">
        <v>4.5730727136166302E-4</v>
      </c>
      <c r="AE763">
        <v>4.57307271415885E-4</v>
      </c>
      <c r="AF763">
        <v>4.57307271568489E-4</v>
      </c>
      <c r="AG763">
        <v>4.57307271607113E-4</v>
      </c>
      <c r="AH763">
        <v>4.57307271402226E-4</v>
      </c>
      <c r="AI763">
        <v>4.5730727148329299E-4</v>
      </c>
      <c r="AJ763">
        <v>4.5730727148070001E-4</v>
      </c>
      <c r="AK763">
        <v>4.5730727145876302E-4</v>
      </c>
      <c r="AL763">
        <v>4.5730727131207502E-4</v>
      </c>
      <c r="AM763">
        <v>4.5730727139101503E-4</v>
      </c>
      <c r="AN763">
        <v>4.5730727135572701E-4</v>
      </c>
      <c r="AO763">
        <v>4.5730727158858599E-4</v>
      </c>
      <c r="AP763">
        <v>4.57307271375938E-4</v>
      </c>
      <c r="AQ763">
        <v>4.57307271553055E-4</v>
      </c>
      <c r="AR763">
        <v>4.5730727162476598E-4</v>
      </c>
      <c r="AS763">
        <v>4.57307271623451E-4</v>
      </c>
      <c r="AT763">
        <v>4.57307271585463E-4</v>
      </c>
      <c r="AU763">
        <v>4.5730727136389197E-4</v>
      </c>
      <c r="AV763">
        <v>4.5730727156400002E-4</v>
      </c>
    </row>
    <row r="764" spans="1:48" x14ac:dyDescent="0.25">
      <c r="A764" s="33" t="s">
        <v>1617</v>
      </c>
      <c r="B764">
        <v>87751.618720637998</v>
      </c>
      <c r="C764">
        <v>89160.499343263204</v>
      </c>
      <c r="D764">
        <v>90592</v>
      </c>
      <c r="E764">
        <v>94648.266140000007</v>
      </c>
      <c r="F764">
        <v>95762.724589999998</v>
      </c>
      <c r="G764">
        <v>91338.839659999998</v>
      </c>
      <c r="H764">
        <v>92842.624490000002</v>
      </c>
      <c r="I764">
        <v>93318.268880000003</v>
      </c>
      <c r="J764">
        <v>92489.468980000005</v>
      </c>
      <c r="K764">
        <v>90798.539210000003</v>
      </c>
      <c r="L764">
        <v>90214.103199999998</v>
      </c>
      <c r="M764">
        <v>89458.218290000004</v>
      </c>
      <c r="N764">
        <v>89952.851110000003</v>
      </c>
      <c r="O764">
        <v>90856.473480000001</v>
      </c>
      <c r="P764">
        <v>91823.240130000006</v>
      </c>
      <c r="Q764">
        <v>93114.179950000005</v>
      </c>
      <c r="R764">
        <v>94142.709239999996</v>
      </c>
      <c r="S764">
        <v>95804.071349999998</v>
      </c>
      <c r="T764">
        <v>95276.306519999998</v>
      </c>
      <c r="U764">
        <v>99361.724230000007</v>
      </c>
      <c r="V764">
        <v>98353.656820000004</v>
      </c>
      <c r="W764">
        <v>98650.180370000002</v>
      </c>
      <c r="X764">
        <v>97780.26513</v>
      </c>
      <c r="Y764">
        <v>95482.860860000001</v>
      </c>
      <c r="Z764">
        <v>92258.594140000001</v>
      </c>
      <c r="AA764">
        <v>87913.122690000004</v>
      </c>
      <c r="AB764">
        <v>83794.883430000002</v>
      </c>
      <c r="AC764">
        <v>82647.743950000004</v>
      </c>
      <c r="AD764">
        <v>80441.68247</v>
      </c>
      <c r="AE764">
        <v>77881.748170000006</v>
      </c>
      <c r="AF764">
        <v>75439.480490000002</v>
      </c>
      <c r="AG764">
        <v>73337.409109999906</v>
      </c>
      <c r="AH764">
        <v>70576.543619999997</v>
      </c>
      <c r="AI764">
        <v>67689.793030000001</v>
      </c>
      <c r="AJ764">
        <v>65264.069790000001</v>
      </c>
      <c r="AK764">
        <v>62895.60067</v>
      </c>
      <c r="AL764">
        <v>61149.685870000001</v>
      </c>
      <c r="AM764">
        <v>60366.490140000002</v>
      </c>
      <c r="AN764">
        <v>58939.874880000003</v>
      </c>
      <c r="AO764">
        <v>57384.206120000003</v>
      </c>
      <c r="AP764">
        <v>56200.794719999998</v>
      </c>
      <c r="AQ764">
        <v>54717.777710000002</v>
      </c>
      <c r="AR764">
        <v>53409.629370000002</v>
      </c>
      <c r="AS764">
        <v>52650.525000000001</v>
      </c>
      <c r="AT764">
        <v>51816.740360000003</v>
      </c>
      <c r="AU764">
        <v>50988.643810000001</v>
      </c>
      <c r="AV764">
        <v>51033.68924</v>
      </c>
    </row>
    <row r="765" spans="1:48" x14ac:dyDescent="0.25">
      <c r="A765" s="33" t="s">
        <v>1618</v>
      </c>
      <c r="B765">
        <v>0.96116878123798499</v>
      </c>
      <c r="C765">
        <v>0.98039215686274495</v>
      </c>
      <c r="D765">
        <v>0.99122367339999995</v>
      </c>
      <c r="E765">
        <v>0.69970046669999997</v>
      </c>
      <c r="F765">
        <v>0.71374851630000002</v>
      </c>
      <c r="G765">
        <v>0.76549996050000002</v>
      </c>
      <c r="H765">
        <v>0.75630534439999997</v>
      </c>
      <c r="I765">
        <v>0.77046158570000001</v>
      </c>
      <c r="J765">
        <v>0.80595273040000004</v>
      </c>
      <c r="K765">
        <v>0.84727604639999998</v>
      </c>
      <c r="L765">
        <v>0.87452968949999998</v>
      </c>
      <c r="M765">
        <v>0.89786020489999996</v>
      </c>
      <c r="N765">
        <v>0.95826186099999999</v>
      </c>
      <c r="O765">
        <v>0.97024387190000005</v>
      </c>
      <c r="P765">
        <v>1.0034353039999999</v>
      </c>
      <c r="Q765">
        <v>1.0038451239999999</v>
      </c>
      <c r="R765">
        <v>1.03722128</v>
      </c>
      <c r="S765">
        <v>1.030599394</v>
      </c>
      <c r="T765">
        <v>1.063862965</v>
      </c>
      <c r="U765">
        <v>1.079471839</v>
      </c>
      <c r="V765">
        <v>1.0863288310000001</v>
      </c>
      <c r="W765">
        <v>1.0557251080000001</v>
      </c>
      <c r="X765">
        <v>1.0621731059999999</v>
      </c>
      <c r="Y765">
        <v>1.0675551839999999</v>
      </c>
      <c r="Z765">
        <v>1.073294709</v>
      </c>
      <c r="AA765">
        <v>1.0876805919999999</v>
      </c>
      <c r="AB765">
        <v>1.092372299</v>
      </c>
      <c r="AC765">
        <v>1.099175781</v>
      </c>
      <c r="AD765">
        <v>1.1199583019999999</v>
      </c>
      <c r="AE765">
        <v>1.1376103200000001</v>
      </c>
      <c r="AF765">
        <v>1.1521062449999999</v>
      </c>
      <c r="AG765">
        <v>1.173810697</v>
      </c>
      <c r="AH765">
        <v>1.1920568090000001</v>
      </c>
      <c r="AI765">
        <v>1.20516647</v>
      </c>
      <c r="AJ765">
        <v>1.224265006</v>
      </c>
      <c r="AK765">
        <v>1.241010817</v>
      </c>
      <c r="AL765">
        <v>1.241909098</v>
      </c>
      <c r="AM765">
        <v>1.2674267269999999</v>
      </c>
      <c r="AN765">
        <v>1.288731965</v>
      </c>
      <c r="AO765">
        <v>1.311672382</v>
      </c>
      <c r="AP765">
        <v>1.3395295979999999</v>
      </c>
      <c r="AQ765">
        <v>1.3656260920000001</v>
      </c>
      <c r="AR765">
        <v>1.3922769429999999</v>
      </c>
      <c r="AS765">
        <v>1.4201812469999999</v>
      </c>
      <c r="AT765">
        <v>1.4463306309999999</v>
      </c>
      <c r="AU765">
        <v>1.472442002</v>
      </c>
      <c r="AV765">
        <v>1.511376426</v>
      </c>
    </row>
    <row r="766" spans="1:48" x14ac:dyDescent="0.25">
      <c r="A766" s="33" t="s">
        <v>1619</v>
      </c>
      <c r="B766">
        <v>44557736.457406297</v>
      </c>
      <c r="C766">
        <v>45273125.328838199</v>
      </c>
      <c r="D766">
        <v>46000000</v>
      </c>
      <c r="E766">
        <v>26830545.620000001</v>
      </c>
      <c r="F766">
        <v>27027037.199999999</v>
      </c>
      <c r="G766">
        <v>27220202.260000002</v>
      </c>
      <c r="H766">
        <v>27416149.309999999</v>
      </c>
      <c r="I766">
        <v>27628445.870000001</v>
      </c>
      <c r="J766">
        <v>27843946</v>
      </c>
      <c r="K766">
        <v>28055440.68</v>
      </c>
      <c r="L766">
        <v>28262626.359999999</v>
      </c>
      <c r="M766">
        <v>28474213.149999999</v>
      </c>
      <c r="N766">
        <v>32073191.539999999</v>
      </c>
      <c r="O766">
        <v>32390371.780000001</v>
      </c>
      <c r="P766">
        <v>32717097.050000001</v>
      </c>
      <c r="Q766">
        <v>31444550.850000001</v>
      </c>
      <c r="R766">
        <v>31292475.309999999</v>
      </c>
      <c r="S766">
        <v>30678012.600000001</v>
      </c>
      <c r="T766">
        <v>30410227.57</v>
      </c>
      <c r="U766">
        <v>32287125.260000002</v>
      </c>
      <c r="V766">
        <v>31047054.530000001</v>
      </c>
      <c r="W766">
        <v>28895804.969999999</v>
      </c>
      <c r="X766">
        <v>26800003.760000002</v>
      </c>
      <c r="Y766">
        <v>24597401.609999999</v>
      </c>
      <c r="Z766">
        <v>22515756.629999999</v>
      </c>
      <c r="AA766">
        <v>20257951.600000001</v>
      </c>
      <c r="AB766">
        <v>17915368.109999999</v>
      </c>
      <c r="AC766">
        <v>17174852.420000002</v>
      </c>
      <c r="AD766">
        <v>16288145.68</v>
      </c>
      <c r="AE766">
        <v>15345975</v>
      </c>
      <c r="AF766">
        <v>14394279.140000001</v>
      </c>
      <c r="AG766">
        <v>13702937.6</v>
      </c>
      <c r="AH766">
        <v>12690365.060000001</v>
      </c>
      <c r="AI766">
        <v>11534456.51</v>
      </c>
      <c r="AJ766">
        <v>10641723.779999999</v>
      </c>
      <c r="AK766">
        <v>9697983.6620000005</v>
      </c>
      <c r="AL766">
        <v>8657635.8080000002</v>
      </c>
      <c r="AM766">
        <v>8405431.5500000007</v>
      </c>
      <c r="AN766">
        <v>7969269.898</v>
      </c>
      <c r="AO766">
        <v>7531630.3940000003</v>
      </c>
      <c r="AP766">
        <v>7367507.8930000002</v>
      </c>
      <c r="AQ766">
        <v>7020252.0449999999</v>
      </c>
      <c r="AR766">
        <v>6718347.608</v>
      </c>
      <c r="AS766">
        <v>6553946.182</v>
      </c>
      <c r="AT766">
        <v>6296269.1809999999</v>
      </c>
      <c r="AU766">
        <v>6036842.3370000003</v>
      </c>
      <c r="AV766">
        <v>6353267.2850000001</v>
      </c>
    </row>
    <row r="767" spans="1:48" x14ac:dyDescent="0.25">
      <c r="A767" s="33" t="s">
        <v>1620</v>
      </c>
      <c r="B767">
        <v>1.25160891295989E-3</v>
      </c>
      <c r="C767">
        <v>1.27664109121909E-3</v>
      </c>
      <c r="D767">
        <v>1.2912692100000001E-3</v>
      </c>
      <c r="E767">
        <v>1.30320276E-3</v>
      </c>
      <c r="F767">
        <v>1.31639427E-3</v>
      </c>
      <c r="G767">
        <v>1.34787954E-3</v>
      </c>
      <c r="H767">
        <v>1.39252135E-3</v>
      </c>
      <c r="I767">
        <v>1.4296137099999999E-3</v>
      </c>
      <c r="J767">
        <v>1.4631520700000001E-3</v>
      </c>
      <c r="K767">
        <v>1.4947025000000001E-3</v>
      </c>
      <c r="L767">
        <v>1.54304816E-3</v>
      </c>
      <c r="M767">
        <v>1.6103789899999999E-3</v>
      </c>
      <c r="N767">
        <v>1.66207104E-3</v>
      </c>
      <c r="O767">
        <v>1.6972231100000001E-3</v>
      </c>
      <c r="P767">
        <v>1.72701087E-3</v>
      </c>
      <c r="Q767">
        <v>1.7570185100000001E-3</v>
      </c>
      <c r="R767">
        <v>1.8129393500000001E-3</v>
      </c>
      <c r="S767">
        <v>1.8705948900000001E-3</v>
      </c>
      <c r="T767">
        <v>1.90721959E-3</v>
      </c>
      <c r="U767">
        <v>1.9446007600000001E-3</v>
      </c>
      <c r="V767">
        <v>1.98227639E-3</v>
      </c>
      <c r="W767">
        <v>2.0209805000000001E-3</v>
      </c>
      <c r="X767">
        <v>2.0611286800000001E-3</v>
      </c>
      <c r="Y767">
        <v>2.1011004299999999E-3</v>
      </c>
      <c r="Z767">
        <v>2.1415917999999998E-3</v>
      </c>
      <c r="AA767">
        <v>2.1831445199999998E-3</v>
      </c>
      <c r="AB767">
        <v>2.2260623000000001E-3</v>
      </c>
      <c r="AC767">
        <v>2.2709181099999998E-3</v>
      </c>
      <c r="AD767">
        <v>2.3153376099999999E-3</v>
      </c>
      <c r="AE767">
        <v>2.3603494700000002E-3</v>
      </c>
      <c r="AF767">
        <v>2.4064059799999999E-3</v>
      </c>
      <c r="AG767">
        <v>2.45341934E-3</v>
      </c>
      <c r="AH767">
        <v>2.5013148700000001E-3</v>
      </c>
      <c r="AI767">
        <v>2.5496360399999999E-3</v>
      </c>
      <c r="AJ767">
        <v>2.5986722899999999E-3</v>
      </c>
      <c r="AK767">
        <v>2.6484586199999999E-3</v>
      </c>
      <c r="AL767">
        <v>2.69902822E-3</v>
      </c>
      <c r="AM767">
        <v>2.7506614999999999E-3</v>
      </c>
      <c r="AN767">
        <v>2.8021279299999999E-3</v>
      </c>
      <c r="AO767">
        <v>2.8541724299999999E-3</v>
      </c>
      <c r="AP767">
        <v>2.9069164600000002E-3</v>
      </c>
      <c r="AQ767">
        <v>2.9599771700000001E-3</v>
      </c>
      <c r="AR767">
        <v>3.0132028999999999E-3</v>
      </c>
      <c r="AS767">
        <v>3.0672022099999998E-3</v>
      </c>
      <c r="AT767">
        <v>3.1212100499999999E-3</v>
      </c>
      <c r="AU767">
        <v>3.17500225E-3</v>
      </c>
      <c r="AV767">
        <v>3.2443061799999999E-3</v>
      </c>
    </row>
    <row r="768" spans="1:48" x14ac:dyDescent="0.25">
      <c r="A768" t="s">
        <v>1623</v>
      </c>
      <c r="C768">
        <v>5.4807907044689301</v>
      </c>
      <c r="D768">
        <v>5.5687865719999996</v>
      </c>
      <c r="E768">
        <v>4.2574992309999997</v>
      </c>
      <c r="F768">
        <v>4.4860559799999997</v>
      </c>
      <c r="G768">
        <v>4.7564215939999999</v>
      </c>
      <c r="H768">
        <v>5.0004223110000003</v>
      </c>
      <c r="I768">
        <v>5.3934039760000001</v>
      </c>
      <c r="J768">
        <v>5.0119463819999996</v>
      </c>
      <c r="K768">
        <v>4.8596928349999997</v>
      </c>
      <c r="L768">
        <v>5.5442937810000004</v>
      </c>
      <c r="M768">
        <v>4.193712509</v>
      </c>
      <c r="N768">
        <v>5.689308714</v>
      </c>
      <c r="O768">
        <v>5.5268256400000002</v>
      </c>
      <c r="P768">
        <v>5.9497883939999996</v>
      </c>
      <c r="Q768">
        <v>6.2331289979999998</v>
      </c>
      <c r="R768">
        <v>4.5631186039999996</v>
      </c>
      <c r="S768">
        <v>4.5140780639999996</v>
      </c>
      <c r="T768">
        <v>5.2573099040000004</v>
      </c>
      <c r="U768">
        <v>5.4616641880000003</v>
      </c>
      <c r="V768">
        <v>8.5542031220000005</v>
      </c>
      <c r="W768">
        <v>7.9642062749999996</v>
      </c>
      <c r="X768">
        <v>5.0740827560000001</v>
      </c>
      <c r="Y768">
        <v>5.5298599480000004</v>
      </c>
      <c r="Z768">
        <v>5.7937272399999999</v>
      </c>
      <c r="AA768">
        <v>5.9266852630000004</v>
      </c>
      <c r="AB768">
        <v>6.0024570979999998</v>
      </c>
      <c r="AC768">
        <v>5.4343504889999998</v>
      </c>
      <c r="AD768">
        <v>5.482098465</v>
      </c>
      <c r="AE768">
        <v>5.4559530900000004</v>
      </c>
      <c r="AF768">
        <v>5.4601868070000004</v>
      </c>
      <c r="AG768">
        <v>5.4712712699999999</v>
      </c>
      <c r="AH768">
        <v>5.7157337559999997</v>
      </c>
      <c r="AI768">
        <v>5.7478152280000003</v>
      </c>
      <c r="AJ768">
        <v>5.7100672159999997</v>
      </c>
      <c r="AK768">
        <v>5.7704427239999996</v>
      </c>
      <c r="AL768">
        <v>5.7342763659999996</v>
      </c>
      <c r="AM768">
        <v>5.8291234699999999</v>
      </c>
      <c r="AN768">
        <v>5.8348065399999998</v>
      </c>
      <c r="AO768">
        <v>5.868997405</v>
      </c>
      <c r="AP768">
        <v>5.8862324800000003</v>
      </c>
      <c r="AQ768">
        <v>6.0581657010000001</v>
      </c>
      <c r="AR768">
        <v>5.9273268889999997</v>
      </c>
      <c r="AS768">
        <v>5.934796714</v>
      </c>
      <c r="AT768">
        <v>5.9747165170000001</v>
      </c>
      <c r="AU768">
        <v>5.9870903430000002</v>
      </c>
      <c r="AV768">
        <v>5.8167260430000001</v>
      </c>
    </row>
    <row r="769" spans="1:48" x14ac:dyDescent="0.25">
      <c r="A769" t="s">
        <v>1624</v>
      </c>
      <c r="C769">
        <v>45.908189580814103</v>
      </c>
      <c r="D769">
        <v>46.645260409999999</v>
      </c>
      <c r="E769">
        <v>42.368530479999997</v>
      </c>
      <c r="F769">
        <v>37.667917410000001</v>
      </c>
      <c r="G769">
        <v>27.819149549999999</v>
      </c>
      <c r="H769">
        <v>38.534588200000002</v>
      </c>
      <c r="I769">
        <v>45.497516670000003</v>
      </c>
      <c r="J769">
        <v>39.264363080000003</v>
      </c>
      <c r="K769">
        <v>28.502251909999998</v>
      </c>
      <c r="L769">
        <v>37.475078379999999</v>
      </c>
      <c r="M769">
        <v>34.607495419999999</v>
      </c>
      <c r="N769">
        <v>40.069704479999999</v>
      </c>
      <c r="O769">
        <v>42.930682279999999</v>
      </c>
      <c r="P769">
        <v>46.504883069999998</v>
      </c>
      <c r="Q769">
        <v>43.699155810000001</v>
      </c>
      <c r="R769">
        <v>40.410339239999999</v>
      </c>
      <c r="S769">
        <v>54.999071860000001</v>
      </c>
      <c r="T769">
        <v>43.946420209999999</v>
      </c>
      <c r="U769">
        <v>51.642137900000002</v>
      </c>
      <c r="V769">
        <v>47.648548769999998</v>
      </c>
      <c r="W769">
        <v>44.231076680000001</v>
      </c>
      <c r="X769">
        <v>43.511257950000001</v>
      </c>
      <c r="Y769">
        <v>47.062431259999997</v>
      </c>
      <c r="Z769">
        <v>47.716437190000001</v>
      </c>
      <c r="AA769">
        <v>46.581062410000001</v>
      </c>
      <c r="AB769">
        <v>47.121791799999997</v>
      </c>
      <c r="AC769">
        <v>46.61917073</v>
      </c>
      <c r="AD769">
        <v>46.657768969999999</v>
      </c>
      <c r="AE769">
        <v>47.004545380000003</v>
      </c>
      <c r="AF769">
        <v>47.417891750000003</v>
      </c>
      <c r="AG769">
        <v>48.474086569999997</v>
      </c>
      <c r="AH769">
        <v>50.860804330000001</v>
      </c>
      <c r="AI769">
        <v>51.440172070000003</v>
      </c>
      <c r="AJ769">
        <v>50.420218040000002</v>
      </c>
      <c r="AK769">
        <v>53.28001493</v>
      </c>
      <c r="AL769">
        <v>51.743958370000001</v>
      </c>
      <c r="AM769">
        <v>55.217030579999999</v>
      </c>
      <c r="AN769">
        <v>53.672746019999998</v>
      </c>
      <c r="AO769">
        <v>54.055492739999998</v>
      </c>
      <c r="AP769">
        <v>55.169207249999999</v>
      </c>
      <c r="AQ769">
        <v>54.9353561</v>
      </c>
      <c r="AR769">
        <v>54.366734110000003</v>
      </c>
      <c r="AS769">
        <v>55.406012429999997</v>
      </c>
      <c r="AT769">
        <v>55.991164240000003</v>
      </c>
      <c r="AU769">
        <v>56.449990589999999</v>
      </c>
      <c r="AV769">
        <v>56.905134940000003</v>
      </c>
    </row>
    <row r="770" spans="1:48" x14ac:dyDescent="0.25">
      <c r="A770" t="s">
        <v>1625</v>
      </c>
      <c r="C770">
        <v>405.52540006863097</v>
      </c>
      <c r="D770">
        <v>412.03624150000002</v>
      </c>
      <c r="E770">
        <v>373.41873939999999</v>
      </c>
      <c r="F770">
        <v>365.28754329999998</v>
      </c>
      <c r="G770">
        <v>379.33931710000002</v>
      </c>
      <c r="H770">
        <v>402.60877579999999</v>
      </c>
      <c r="I770">
        <v>362.17209159999999</v>
      </c>
      <c r="J770">
        <v>482.80088360000002</v>
      </c>
      <c r="K770">
        <v>511.94586079999999</v>
      </c>
      <c r="L770">
        <v>457.96529779999997</v>
      </c>
      <c r="M770">
        <v>467.612751</v>
      </c>
      <c r="N770">
        <v>514.39681169999994</v>
      </c>
      <c r="O770">
        <v>498.69778910000002</v>
      </c>
      <c r="P770">
        <v>309.4851792</v>
      </c>
      <c r="Q770">
        <v>316.35023610000002</v>
      </c>
      <c r="R770">
        <v>400.40127360000002</v>
      </c>
      <c r="S770">
        <v>544.95207989999994</v>
      </c>
      <c r="T770">
        <v>435.43813169999999</v>
      </c>
      <c r="U770">
        <v>511.69027970000002</v>
      </c>
      <c r="V770">
        <v>474.13991170000003</v>
      </c>
      <c r="W770">
        <v>440.42948139999999</v>
      </c>
      <c r="X770">
        <v>433.44099269999998</v>
      </c>
      <c r="Y770">
        <v>468.81861650000002</v>
      </c>
      <c r="Z770">
        <v>475.4766573</v>
      </c>
      <c r="AA770">
        <v>464.37558130000002</v>
      </c>
      <c r="AB770">
        <v>469.90786930000002</v>
      </c>
      <c r="AC770">
        <v>465.0798168</v>
      </c>
      <c r="AD770">
        <v>465.62445300000002</v>
      </c>
      <c r="AE770">
        <v>469.23223359999997</v>
      </c>
      <c r="AF770">
        <v>473.50461960000001</v>
      </c>
      <c r="AG770">
        <v>484.17460569999997</v>
      </c>
      <c r="AH770">
        <v>508.09271869999998</v>
      </c>
      <c r="AI770">
        <v>514.04339700000003</v>
      </c>
      <c r="AJ770">
        <v>504.07460680000003</v>
      </c>
      <c r="AK770">
        <v>532.7362723</v>
      </c>
      <c r="AL770">
        <v>517.62821329999997</v>
      </c>
      <c r="AM770">
        <v>552.42609970000001</v>
      </c>
      <c r="AN770">
        <v>537.23564829999998</v>
      </c>
      <c r="AO770">
        <v>541.24649810000005</v>
      </c>
      <c r="AP770">
        <v>552.55173760000002</v>
      </c>
      <c r="AQ770">
        <v>550.41879849999998</v>
      </c>
      <c r="AR770">
        <v>544.9404806</v>
      </c>
      <c r="AS770">
        <v>555.51128010000002</v>
      </c>
      <c r="AT770">
        <v>561.55471609999995</v>
      </c>
      <c r="AU770">
        <v>566.34027719999995</v>
      </c>
      <c r="AV770">
        <v>571.09217460000002</v>
      </c>
    </row>
    <row r="771" spans="1:48" x14ac:dyDescent="0.25">
      <c r="A771" t="s">
        <v>1626</v>
      </c>
      <c r="B771">
        <v>80.756910864605601</v>
      </c>
      <c r="C771">
        <v>82.053489190099796</v>
      </c>
      <c r="D771">
        <v>83.370884500000003</v>
      </c>
      <c r="E771">
        <v>83.308735010000007</v>
      </c>
      <c r="F771">
        <v>83.478362379999894</v>
      </c>
      <c r="G771">
        <v>83.909566560000002</v>
      </c>
      <c r="H771">
        <v>84.562429719999997</v>
      </c>
      <c r="I771">
        <v>85.574448110000006</v>
      </c>
      <c r="J771">
        <v>86.152573759999996</v>
      </c>
      <c r="K771">
        <v>86.548491769999998</v>
      </c>
      <c r="L771">
        <v>87.608497249999999</v>
      </c>
      <c r="M771">
        <v>87.262999989999997</v>
      </c>
      <c r="N771">
        <v>88.430999990000004</v>
      </c>
      <c r="O771">
        <v>89.375999989999997</v>
      </c>
      <c r="P771">
        <v>90.694999989999999</v>
      </c>
      <c r="Q771">
        <v>92.228999990000005</v>
      </c>
      <c r="R771">
        <v>92.013509319999997</v>
      </c>
      <c r="S771">
        <v>91.760143200000002</v>
      </c>
      <c r="T771">
        <v>92.263136439999997</v>
      </c>
      <c r="U771">
        <v>92.944422660000001</v>
      </c>
      <c r="V771">
        <v>96.682948710000005</v>
      </c>
      <c r="W771">
        <v>99.637775770000005</v>
      </c>
      <c r="X771">
        <v>99.549382519999995</v>
      </c>
      <c r="Y771">
        <v>99.921346330000006</v>
      </c>
      <c r="Z771">
        <v>100.5379051</v>
      </c>
      <c r="AA771">
        <v>101.25547640000001</v>
      </c>
      <c r="AB771">
        <v>102.0116405</v>
      </c>
      <c r="AC771">
        <v>102.1605193</v>
      </c>
      <c r="AD771">
        <v>102.3494322</v>
      </c>
      <c r="AE771">
        <v>102.5024118</v>
      </c>
      <c r="AF771">
        <v>102.65169880000001</v>
      </c>
      <c r="AG771">
        <v>102.8043354</v>
      </c>
      <c r="AH771">
        <v>103.19352600000001</v>
      </c>
      <c r="AI771">
        <v>103.5946331</v>
      </c>
      <c r="AJ771">
        <v>103.9372099</v>
      </c>
      <c r="AK771">
        <v>104.3224124</v>
      </c>
      <c r="AL771">
        <v>104.6514904</v>
      </c>
      <c r="AM771">
        <v>105.05836499999999</v>
      </c>
      <c r="AN771">
        <v>105.4498416</v>
      </c>
      <c r="AO771">
        <v>105.85522570000001</v>
      </c>
      <c r="AP771">
        <v>106.25684099999999</v>
      </c>
      <c r="AQ771">
        <v>106.80958080000001</v>
      </c>
      <c r="AR771">
        <v>107.20284289999999</v>
      </c>
      <c r="AS771">
        <v>107.5831991</v>
      </c>
      <c r="AT771">
        <v>107.9837678</v>
      </c>
      <c r="AU771">
        <v>108.375956</v>
      </c>
      <c r="AV771">
        <v>108.5774596</v>
      </c>
    </row>
    <row r="772" spans="1:48" x14ac:dyDescent="0.25">
      <c r="A772" t="s">
        <v>1628</v>
      </c>
      <c r="B772">
        <v>79.434308804031204</v>
      </c>
      <c r="C772">
        <v>80.709652325635105</v>
      </c>
      <c r="D772">
        <v>82.005471900000003</v>
      </c>
      <c r="E772">
        <v>81.778347580000002</v>
      </c>
      <c r="F772">
        <v>81.778528219999998</v>
      </c>
      <c r="G772">
        <v>82.033762139999894</v>
      </c>
      <c r="H772">
        <v>82.50353982</v>
      </c>
      <c r="I772">
        <v>83.320410910000007</v>
      </c>
      <c r="J772">
        <v>83.711649660000006</v>
      </c>
      <c r="K772">
        <v>83.923902400000003</v>
      </c>
      <c r="L772">
        <v>84.777203170000007</v>
      </c>
      <c r="M772">
        <v>84.268999989999998</v>
      </c>
      <c r="N772">
        <v>85.429999989999999</v>
      </c>
      <c r="O772">
        <v>86.22199999</v>
      </c>
      <c r="P772">
        <v>87.362999990000006</v>
      </c>
      <c r="Q772">
        <v>88.290999990000003</v>
      </c>
      <c r="R772">
        <v>87.119057749999996</v>
      </c>
      <c r="S772">
        <v>85.657482759999894</v>
      </c>
      <c r="T772">
        <v>85.144317259999994</v>
      </c>
      <c r="U772">
        <v>84.9810667</v>
      </c>
      <c r="V772">
        <v>84.806478839999997</v>
      </c>
      <c r="W772">
        <v>83.695731649999999</v>
      </c>
      <c r="X772">
        <v>81.431394900000001</v>
      </c>
      <c r="Y772">
        <v>79.537391679999999</v>
      </c>
      <c r="Z772">
        <v>77.816338529999996</v>
      </c>
      <c r="AA772">
        <v>76.144118280000001</v>
      </c>
      <c r="AB772">
        <v>74.468497580000005</v>
      </c>
      <c r="AC772">
        <v>70.899400380000003</v>
      </c>
      <c r="AD772">
        <v>67.345926419999998</v>
      </c>
      <c r="AE772">
        <v>63.75650014</v>
      </c>
      <c r="AF772">
        <v>60.153895509999998</v>
      </c>
      <c r="AG772">
        <v>56.542384460000001</v>
      </c>
      <c r="AH772">
        <v>52.628698239999999</v>
      </c>
      <c r="AI772">
        <v>48.68947756</v>
      </c>
      <c r="AJ772">
        <v>44.693000249999997</v>
      </c>
      <c r="AK772">
        <v>40.685740850000002</v>
      </c>
      <c r="AL772">
        <v>36.628021619999998</v>
      </c>
      <c r="AM772">
        <v>33.198443349999998</v>
      </c>
      <c r="AN772">
        <v>29.736855340000002</v>
      </c>
      <c r="AO772">
        <v>26.25209598</v>
      </c>
      <c r="AP772">
        <v>22.73896397</v>
      </c>
      <c r="AQ772">
        <v>19.225724540000002</v>
      </c>
      <c r="AR772">
        <v>16.723643500000001</v>
      </c>
      <c r="AS772">
        <v>14.20098228</v>
      </c>
      <c r="AT772">
        <v>11.66224693</v>
      </c>
      <c r="AU772">
        <v>9.1035803029999904</v>
      </c>
      <c r="AV772">
        <v>6.5146475769999999</v>
      </c>
    </row>
    <row r="773" spans="1:48" x14ac:dyDescent="0.25">
      <c r="A773" t="s">
        <v>1630</v>
      </c>
      <c r="B773">
        <v>0.35351914376017202</v>
      </c>
      <c r="C773">
        <v>0.35919500796224801</v>
      </c>
      <c r="D773">
        <v>0.3649619871</v>
      </c>
      <c r="E773">
        <v>0.36468992319999999</v>
      </c>
      <c r="F773">
        <v>0.36543247919999999</v>
      </c>
      <c r="G773">
        <v>0.3673201062</v>
      </c>
      <c r="H773">
        <v>0.37017806120000002</v>
      </c>
      <c r="I773">
        <v>0.37460824380000002</v>
      </c>
      <c r="J773">
        <v>0.37713902999999999</v>
      </c>
      <c r="K773">
        <v>0.3788721893</v>
      </c>
      <c r="L773">
        <v>0.38351243880000002</v>
      </c>
      <c r="M773">
        <v>0.38200000000000001</v>
      </c>
      <c r="N773">
        <v>0.42599999999999999</v>
      </c>
      <c r="O773">
        <v>0.47399999999999998</v>
      </c>
      <c r="P773">
        <v>0.51899999990000001</v>
      </c>
      <c r="Q773">
        <v>0.77299999990000001</v>
      </c>
      <c r="R773">
        <v>0.89287322589999996</v>
      </c>
      <c r="S773">
        <v>1.30386691</v>
      </c>
      <c r="T773">
        <v>1.643589127</v>
      </c>
      <c r="U773">
        <v>1.9237502339999999</v>
      </c>
      <c r="V773">
        <v>3.901053315</v>
      </c>
      <c r="W773">
        <v>5.9782665460000004</v>
      </c>
      <c r="X773">
        <v>7.7648518360000001</v>
      </c>
      <c r="Y773">
        <v>9.5924492479999994</v>
      </c>
      <c r="Z773">
        <v>11.461321180000001</v>
      </c>
      <c r="AA773">
        <v>13.365722890000001</v>
      </c>
      <c r="AB773">
        <v>15.301746079999999</v>
      </c>
      <c r="AC773">
        <v>18.797535549999999</v>
      </c>
      <c r="AD773">
        <v>22.312176229999999</v>
      </c>
      <c r="AE773">
        <v>25.83060777</v>
      </c>
      <c r="AF773">
        <v>29.358385859999999</v>
      </c>
      <c r="AG773">
        <v>32.89738732</v>
      </c>
      <c r="AH773">
        <v>36.943282289999999</v>
      </c>
      <c r="AI773">
        <v>41.023474710000002</v>
      </c>
      <c r="AJ773">
        <v>45.108749090000003</v>
      </c>
      <c r="AK773">
        <v>49.240178669999999</v>
      </c>
      <c r="AL773">
        <v>53.372260079999997</v>
      </c>
      <c r="AM773">
        <v>56.73151713</v>
      </c>
      <c r="AN773">
        <v>60.106409730000003</v>
      </c>
      <c r="AO773">
        <v>63.513135439999999</v>
      </c>
      <c r="AP773">
        <v>66.941809809999995</v>
      </c>
      <c r="AQ773">
        <v>70.494323300000005</v>
      </c>
      <c r="AR773">
        <v>72.683527519999998</v>
      </c>
      <c r="AS773">
        <v>74.87790656</v>
      </c>
      <c r="AT773">
        <v>77.100410240000002</v>
      </c>
      <c r="AU773">
        <v>79.331199789999999</v>
      </c>
      <c r="AV773">
        <v>81.433094710000006</v>
      </c>
    </row>
    <row r="774" spans="1:48" x14ac:dyDescent="0.25">
      <c r="A774" t="s">
        <v>1632</v>
      </c>
      <c r="B774">
        <v>0.96908291681421699</v>
      </c>
      <c r="C774">
        <v>0.98464185650241998</v>
      </c>
      <c r="D774">
        <v>1.000450614</v>
      </c>
      <c r="E774">
        <v>1.1656975009999999</v>
      </c>
      <c r="F774">
        <v>1.3344016759999999</v>
      </c>
      <c r="G774">
        <v>1.5084843139999999</v>
      </c>
      <c r="H774">
        <v>1.6887118299999999</v>
      </c>
      <c r="I774">
        <v>1.879428954</v>
      </c>
      <c r="J774">
        <v>2.0637850709999999</v>
      </c>
      <c r="K774">
        <v>2.2457171850000002</v>
      </c>
      <c r="L774">
        <v>2.447781639</v>
      </c>
      <c r="M774">
        <v>2.6120000000000001</v>
      </c>
      <c r="N774">
        <v>2.5750000000000002</v>
      </c>
      <c r="O774">
        <v>2.68</v>
      </c>
      <c r="P774">
        <v>2.8130000000000002</v>
      </c>
      <c r="Q774">
        <v>3.165</v>
      </c>
      <c r="R774">
        <v>4.0015783420000002</v>
      </c>
      <c r="S774">
        <v>4.7987935349999997</v>
      </c>
      <c r="T774">
        <v>5.4752300549999999</v>
      </c>
      <c r="U774">
        <v>6.0396057259999996</v>
      </c>
      <c r="V774">
        <v>7.9754165610000003</v>
      </c>
      <c r="W774">
        <v>9.9637775770000001</v>
      </c>
      <c r="X774">
        <v>10.353135780000001</v>
      </c>
      <c r="Y774">
        <v>10.7915054</v>
      </c>
      <c r="Z774">
        <v>11.26024537</v>
      </c>
      <c r="AA774">
        <v>11.745635269999999</v>
      </c>
      <c r="AB774">
        <v>12.24139686</v>
      </c>
      <c r="AC774">
        <v>12.46358335</v>
      </c>
      <c r="AD774">
        <v>12.6913296</v>
      </c>
      <c r="AE774">
        <v>12.915303890000001</v>
      </c>
      <c r="AF774">
        <v>13.13941745</v>
      </c>
      <c r="AG774">
        <v>13.3645636</v>
      </c>
      <c r="AH774">
        <v>13.621545429999999</v>
      </c>
      <c r="AI774">
        <v>13.88168084</v>
      </c>
      <c r="AJ774">
        <v>14.13546054</v>
      </c>
      <c r="AK774">
        <v>14.39649292</v>
      </c>
      <c r="AL774">
        <v>14.651208649999999</v>
      </c>
      <c r="AM774">
        <v>15.128404570000001</v>
      </c>
      <c r="AN774">
        <v>15.606576560000001</v>
      </c>
      <c r="AO774">
        <v>16.089994310000002</v>
      </c>
      <c r="AP774">
        <v>16.57606719</v>
      </c>
      <c r="AQ774">
        <v>17.08953292</v>
      </c>
      <c r="AR774">
        <v>17.795671930000001</v>
      </c>
      <c r="AS774">
        <v>18.504310239999999</v>
      </c>
      <c r="AT774">
        <v>19.221110679999999</v>
      </c>
      <c r="AU774">
        <v>19.941175900000001</v>
      </c>
      <c r="AV774">
        <v>20.629717329999998</v>
      </c>
    </row>
    <row r="775" spans="1:48" x14ac:dyDescent="0.25">
      <c r="A775" t="s">
        <v>1637</v>
      </c>
      <c r="C775">
        <v>5.3910286642707703</v>
      </c>
      <c r="D775">
        <v>5.4775833719999998</v>
      </c>
      <c r="E775">
        <v>4.0217790520000003</v>
      </c>
      <c r="F775">
        <v>4.2373161469999996</v>
      </c>
      <c r="G775">
        <v>4.492378779</v>
      </c>
      <c r="H775">
        <v>4.72014684</v>
      </c>
      <c r="I775">
        <v>5.0915805660000002</v>
      </c>
      <c r="J775">
        <v>4.7082723179999997</v>
      </c>
      <c r="K775">
        <v>4.5495573340000002</v>
      </c>
      <c r="L775">
        <v>5.201602705</v>
      </c>
      <c r="M775">
        <v>3.8843103399999999</v>
      </c>
      <c r="N775">
        <v>5.5271822759999996</v>
      </c>
      <c r="O775">
        <v>5.2183365159999999</v>
      </c>
      <c r="P775">
        <v>5.608371966</v>
      </c>
      <c r="Q775">
        <v>5.4544899569999998</v>
      </c>
      <c r="R775">
        <v>3.4026296569999999</v>
      </c>
      <c r="S775">
        <v>3.0522757230000002</v>
      </c>
      <c r="T775">
        <v>3.9249574549999999</v>
      </c>
      <c r="U775">
        <v>4.2482840380000004</v>
      </c>
      <c r="V775">
        <v>4.2284883249999998</v>
      </c>
      <c r="W775">
        <v>3.2832831769999999</v>
      </c>
      <c r="X775">
        <v>2.0721430999999999</v>
      </c>
      <c r="Y775">
        <v>2.3251558179999998</v>
      </c>
      <c r="Z775">
        <v>2.399972971</v>
      </c>
      <c r="AA775">
        <v>2.3596339120000001</v>
      </c>
      <c r="AB775">
        <v>2.2695916459999999</v>
      </c>
      <c r="AC775">
        <v>0.28929716280000001</v>
      </c>
      <c r="AD775">
        <v>0.1199967737</v>
      </c>
      <c r="AE775">
        <v>-0.10006969139999999</v>
      </c>
      <c r="AF775">
        <v>-0.29922496370000001</v>
      </c>
      <c r="AG775">
        <v>-0.4947911096</v>
      </c>
      <c r="AH775">
        <v>-0.98408747289999998</v>
      </c>
      <c r="AI775">
        <v>-1.212399558</v>
      </c>
      <c r="AJ775">
        <v>-1.473756804</v>
      </c>
      <c r="AK775">
        <v>-1.6916061259999999</v>
      </c>
      <c r="AL775">
        <v>-1.949691831</v>
      </c>
      <c r="AM775">
        <v>-1.531791197</v>
      </c>
      <c r="AN775">
        <v>-1.741495749</v>
      </c>
      <c r="AO775">
        <v>-1.944020407</v>
      </c>
      <c r="AP775">
        <v>-2.1529469379999999</v>
      </c>
      <c r="AQ775">
        <v>-2.3350782859999999</v>
      </c>
      <c r="AR775">
        <v>-1.5059493909999999</v>
      </c>
      <c r="AS775">
        <v>-1.6561684910000001</v>
      </c>
      <c r="AT775">
        <v>-1.8029478480000001</v>
      </c>
      <c r="AU775">
        <v>-1.954417187</v>
      </c>
      <c r="AV775">
        <v>-2.117254043</v>
      </c>
    </row>
    <row r="776" spans="1:48" x14ac:dyDescent="0.25">
      <c r="A776" t="s">
        <v>1638</v>
      </c>
      <c r="C776">
        <v>2.3992552664886001E-2</v>
      </c>
      <c r="D776">
        <v>2.43777479E-2</v>
      </c>
      <c r="E776">
        <v>1.8637506200000001E-2</v>
      </c>
      <c r="F776">
        <v>1.96380297E-2</v>
      </c>
      <c r="G776">
        <v>2.0821574400000001E-2</v>
      </c>
      <c r="H776">
        <v>2.1889704900000001E-2</v>
      </c>
      <c r="I776">
        <v>2.36100102E-2</v>
      </c>
      <c r="J776">
        <v>2.1940152399999999E-2</v>
      </c>
      <c r="K776">
        <v>2.1273651599999999E-2</v>
      </c>
      <c r="L776">
        <v>2.4270541100000001E-2</v>
      </c>
      <c r="M776">
        <v>1.8358275300000001E-2</v>
      </c>
      <c r="N776">
        <v>6.3792350999999997E-2</v>
      </c>
      <c r="O776">
        <v>7.0072098299999996E-2</v>
      </c>
      <c r="P776">
        <v>6.9559095299999998E-2</v>
      </c>
      <c r="Q776">
        <v>0.28089065489999998</v>
      </c>
      <c r="R776">
        <v>0.15992424</v>
      </c>
      <c r="S776">
        <v>0.45725562180000001</v>
      </c>
      <c r="T776">
        <v>0.40727874009999998</v>
      </c>
      <c r="U776">
        <v>0.36531946539999999</v>
      </c>
      <c r="V776">
        <v>2.0769772689999999</v>
      </c>
      <c r="W776">
        <v>2.2793363119999999</v>
      </c>
      <c r="X776">
        <v>2.0963338509999998</v>
      </c>
      <c r="Y776">
        <v>2.2299133100000001</v>
      </c>
      <c r="Z776">
        <v>2.3658801060000001</v>
      </c>
      <c r="AA776">
        <v>2.4982406959999999</v>
      </c>
      <c r="AB776">
        <v>2.6285338660000002</v>
      </c>
      <c r="AC776">
        <v>4.2886102289999997</v>
      </c>
      <c r="AD776">
        <v>4.4885868139999996</v>
      </c>
      <c r="AE776">
        <v>4.674479775</v>
      </c>
      <c r="AF776">
        <v>4.8661248349999999</v>
      </c>
      <c r="AG776">
        <v>5.0601309859999999</v>
      </c>
      <c r="AH776">
        <v>5.7503887880000004</v>
      </c>
      <c r="AI776">
        <v>5.9943139089999997</v>
      </c>
      <c r="AJ776">
        <v>6.2108005930000001</v>
      </c>
      <c r="AK776">
        <v>6.4686238149999999</v>
      </c>
      <c r="AL776">
        <v>6.6833350779999998</v>
      </c>
      <c r="AM776">
        <v>6.1246039210000003</v>
      </c>
      <c r="AN776">
        <v>6.3142907810000004</v>
      </c>
      <c r="AO776">
        <v>6.5209852929999998</v>
      </c>
      <c r="AP776">
        <v>6.719444717</v>
      </c>
      <c r="AQ776">
        <v>7.020931815</v>
      </c>
      <c r="AR776">
        <v>5.8416869199999999</v>
      </c>
      <c r="AS776">
        <v>5.9602897549999998</v>
      </c>
      <c r="AT776">
        <v>6.1021105169999998</v>
      </c>
      <c r="AU776">
        <v>6.2255497130000004</v>
      </c>
      <c r="AV776">
        <v>6.2122377359999996</v>
      </c>
    </row>
    <row r="777" spans="1:48" x14ac:dyDescent="0.25">
      <c r="A777" t="s">
        <v>1639</v>
      </c>
      <c r="C777">
        <v>6.5769487533268903E-2</v>
      </c>
      <c r="D777">
        <v>6.6825451899999999E-2</v>
      </c>
      <c r="E777">
        <v>0.21708267210000001</v>
      </c>
      <c r="F777">
        <v>0.22910180359999999</v>
      </c>
      <c r="G777">
        <v>0.2432212406</v>
      </c>
      <c r="H777">
        <v>0.25838576530000001</v>
      </c>
      <c r="I777">
        <v>0.27821339969999997</v>
      </c>
      <c r="J777">
        <v>0.28173391139999998</v>
      </c>
      <c r="K777">
        <v>0.2888618489</v>
      </c>
      <c r="L777">
        <v>0.3184205343</v>
      </c>
      <c r="M777">
        <v>0.29104389380000001</v>
      </c>
      <c r="N777">
        <v>9.8334086200000004E-2</v>
      </c>
      <c r="O777">
        <v>0.238417026</v>
      </c>
      <c r="P777">
        <v>0.2718573319</v>
      </c>
      <c r="Q777">
        <v>0.49774838599999999</v>
      </c>
      <c r="R777">
        <v>1.000564706</v>
      </c>
      <c r="S777">
        <v>1.00454672</v>
      </c>
      <c r="T777">
        <v>0.92507370889999996</v>
      </c>
      <c r="U777">
        <v>0.8480606852</v>
      </c>
      <c r="V777">
        <v>2.2487375279999999</v>
      </c>
      <c r="W777">
        <v>2.4015867860000002</v>
      </c>
      <c r="X777">
        <v>0.90560580570000004</v>
      </c>
      <c r="Y777">
        <v>0.97479081990000005</v>
      </c>
      <c r="Z777">
        <v>1.027874162</v>
      </c>
      <c r="AA777">
        <v>1.0688106550000001</v>
      </c>
      <c r="AB777">
        <v>1.1043315849999999</v>
      </c>
      <c r="AC777">
        <v>0.8564430972</v>
      </c>
      <c r="AD777">
        <v>0.87351487719999998</v>
      </c>
      <c r="AE777">
        <v>0.88154300679999997</v>
      </c>
      <c r="AF777">
        <v>0.89328693530000003</v>
      </c>
      <c r="AG777">
        <v>0.90593139339999995</v>
      </c>
      <c r="AH777">
        <v>0.94943244019999995</v>
      </c>
      <c r="AI777">
        <v>0.96590087619999998</v>
      </c>
      <c r="AJ777">
        <v>0.97302342669999997</v>
      </c>
      <c r="AK777">
        <v>0.99342503540000004</v>
      </c>
      <c r="AL777">
        <v>1.000633119</v>
      </c>
      <c r="AM777">
        <v>1.236310746</v>
      </c>
      <c r="AN777">
        <v>1.2620115080000001</v>
      </c>
      <c r="AO777">
        <v>1.2920325189999999</v>
      </c>
      <c r="AP777">
        <v>1.319734701</v>
      </c>
      <c r="AQ777">
        <v>1.372312172</v>
      </c>
      <c r="AR777">
        <v>1.59158936</v>
      </c>
      <c r="AS777">
        <v>1.6306754489999999</v>
      </c>
      <c r="AT777">
        <v>1.6755538480000001</v>
      </c>
      <c r="AU777">
        <v>1.7159578170000001</v>
      </c>
      <c r="AV777">
        <v>1.72174235</v>
      </c>
    </row>
    <row r="778" spans="1:48" x14ac:dyDescent="0.25">
      <c r="A778" t="s">
        <v>1627</v>
      </c>
      <c r="B778">
        <v>561.33715627888205</v>
      </c>
      <c r="C778">
        <v>570.34960589258696</v>
      </c>
      <c r="D778">
        <v>579.50675330000001</v>
      </c>
      <c r="E778">
        <v>583.78528700000004</v>
      </c>
      <c r="F778">
        <v>583.08198679999998</v>
      </c>
      <c r="G778">
        <v>572.57614560000002</v>
      </c>
      <c r="H778">
        <v>573.47627409999996</v>
      </c>
      <c r="I778">
        <v>581.28016709999997</v>
      </c>
      <c r="J778">
        <v>582.33796989999996</v>
      </c>
      <c r="K778">
        <v>572.56413399999997</v>
      </c>
      <c r="L778">
        <v>572.40554220000001</v>
      </c>
      <c r="M778">
        <v>569.38979140000004</v>
      </c>
      <c r="N778">
        <v>572.03446980000001</v>
      </c>
      <c r="O778">
        <v>577.36629589999995</v>
      </c>
      <c r="P778">
        <v>585.92187079999997</v>
      </c>
      <c r="Q778">
        <v>591.109375</v>
      </c>
      <c r="R778">
        <v>592.66709679999997</v>
      </c>
      <c r="S778">
        <v>608.71116480000001</v>
      </c>
      <c r="T778">
        <v>612.64803180000001</v>
      </c>
      <c r="U778">
        <v>624.02185280000003</v>
      </c>
      <c r="V778">
        <v>630.65450269999997</v>
      </c>
      <c r="W778">
        <v>633.43372769999996</v>
      </c>
      <c r="X778">
        <v>635.31046030000005</v>
      </c>
      <c r="Y778">
        <v>640.6150116</v>
      </c>
      <c r="Z778">
        <v>646.22490979999998</v>
      </c>
      <c r="AA778">
        <v>650.33070410000005</v>
      </c>
      <c r="AB778">
        <v>654.70736079999995</v>
      </c>
      <c r="AC778">
        <v>658.2937263</v>
      </c>
      <c r="AD778">
        <v>661.68296420000001</v>
      </c>
      <c r="AE778">
        <v>665.19620980000002</v>
      </c>
      <c r="AF778">
        <v>668.89188200000001</v>
      </c>
      <c r="AG778">
        <v>673.40083870000001</v>
      </c>
      <c r="AH778">
        <v>680.00014720000001</v>
      </c>
      <c r="AI778">
        <v>686.74506199999996</v>
      </c>
      <c r="AJ778">
        <v>692.02669089999995</v>
      </c>
      <c r="AK778">
        <v>699.82096430000001</v>
      </c>
      <c r="AL778">
        <v>705.56687669999997</v>
      </c>
      <c r="AM778">
        <v>714.40819220000003</v>
      </c>
      <c r="AN778">
        <v>721.12409849999995</v>
      </c>
      <c r="AO778">
        <v>727.78132630000005</v>
      </c>
      <c r="AP778">
        <v>735.11470039999995</v>
      </c>
      <c r="AQ778">
        <v>741.73221309999997</v>
      </c>
      <c r="AR778">
        <v>747.34614580000004</v>
      </c>
      <c r="AS778">
        <v>753.63036260000001</v>
      </c>
      <c r="AT778">
        <v>760.08668030000001</v>
      </c>
      <c r="AU778">
        <v>766.57746159999999</v>
      </c>
      <c r="AV778">
        <v>773.09675909999999</v>
      </c>
    </row>
    <row r="779" spans="1:48" x14ac:dyDescent="0.25">
      <c r="A779" t="s">
        <v>1629</v>
      </c>
      <c r="B779">
        <v>559.39986338942902</v>
      </c>
      <c r="C779">
        <v>568.38120913915895</v>
      </c>
      <c r="D779">
        <v>577.50675330000001</v>
      </c>
      <c r="E779">
        <v>581.89404019999995</v>
      </c>
      <c r="F779">
        <v>581.22182810000004</v>
      </c>
      <c r="G779">
        <v>570.68143610000004</v>
      </c>
      <c r="H779">
        <v>571.48953700000004</v>
      </c>
      <c r="I779">
        <v>579.14903890000005</v>
      </c>
      <c r="J779">
        <v>580.01275239999995</v>
      </c>
      <c r="K779">
        <v>569.99578039999994</v>
      </c>
      <c r="L779">
        <v>569.54395079999995</v>
      </c>
      <c r="M779">
        <v>566.18230519999997</v>
      </c>
      <c r="N779">
        <v>568.42450550000001</v>
      </c>
      <c r="O779">
        <v>573.29203719999998</v>
      </c>
      <c r="P779">
        <v>581.31497509999997</v>
      </c>
      <c r="Q779">
        <v>585.89364799999998</v>
      </c>
      <c r="R779">
        <v>586.7341255</v>
      </c>
      <c r="S779">
        <v>598.0830575</v>
      </c>
      <c r="T779">
        <v>598.3001051</v>
      </c>
      <c r="U779">
        <v>606.43246550000003</v>
      </c>
      <c r="V779">
        <v>608.1902675</v>
      </c>
      <c r="W779">
        <v>606.16194359999997</v>
      </c>
      <c r="X779">
        <v>592.66866800000003</v>
      </c>
      <c r="Y779">
        <v>582.20031470000004</v>
      </c>
      <c r="Z779">
        <v>571.74680069999999</v>
      </c>
      <c r="AA779">
        <v>559.72871729999997</v>
      </c>
      <c r="AB779">
        <v>547.73962429999995</v>
      </c>
      <c r="AC779">
        <v>522.97672039999998</v>
      </c>
      <c r="AD779">
        <v>497.7630163</v>
      </c>
      <c r="AE779">
        <v>472.35148900000002</v>
      </c>
      <c r="AF779">
        <v>446.76546810000002</v>
      </c>
      <c r="AG779">
        <v>421.37662769999997</v>
      </c>
      <c r="AH779">
        <v>395.90410409999998</v>
      </c>
      <c r="AI779">
        <v>369.93544900000001</v>
      </c>
      <c r="AJ779">
        <v>342.65500809999998</v>
      </c>
      <c r="AK779">
        <v>316.04947110000001</v>
      </c>
      <c r="AL779">
        <v>287.92942799999997</v>
      </c>
      <c r="AM779">
        <v>270.79622310000002</v>
      </c>
      <c r="AN779">
        <v>252.40571449999999</v>
      </c>
      <c r="AO779">
        <v>233.60640939999999</v>
      </c>
      <c r="AP779">
        <v>214.61795179999999</v>
      </c>
      <c r="AQ779">
        <v>195.0154656</v>
      </c>
      <c r="AR779">
        <v>184.19037520000001</v>
      </c>
      <c r="AS779">
        <v>173.3346425</v>
      </c>
      <c r="AT779">
        <v>162.3087874</v>
      </c>
      <c r="AU779">
        <v>151.0771862</v>
      </c>
      <c r="AV779">
        <v>139.6370628</v>
      </c>
    </row>
    <row r="780" spans="1:48" x14ac:dyDescent="0.25">
      <c r="A780" t="s">
        <v>1631</v>
      </c>
      <c r="B780">
        <v>0.96864644472622397</v>
      </c>
      <c r="C780">
        <v>0.984198376713873</v>
      </c>
      <c r="D780">
        <v>1</v>
      </c>
      <c r="E780">
        <v>0.75621449870000002</v>
      </c>
      <c r="F780">
        <v>0.57186036799999995</v>
      </c>
      <c r="G780">
        <v>0.43244910149999999</v>
      </c>
      <c r="H780">
        <v>0.32702428049999999</v>
      </c>
      <c r="I780">
        <v>0.2473005023</v>
      </c>
      <c r="J780">
        <v>0.18701222540000001</v>
      </c>
      <c r="K780">
        <v>0.14142135619999999</v>
      </c>
      <c r="L780">
        <v>0.10694488000000001</v>
      </c>
      <c r="M780">
        <v>8.0873268799999995E-2</v>
      </c>
      <c r="N780">
        <v>6.1157538400000003E-2</v>
      </c>
      <c r="O780">
        <v>4.6248217299999998E-2</v>
      </c>
      <c r="P780">
        <v>3.49735724E-2</v>
      </c>
      <c r="Q780">
        <v>2.6447522500000001E-2</v>
      </c>
      <c r="R780">
        <v>2.0077737200000001E-2</v>
      </c>
      <c r="S780">
        <v>0.71602391470000004</v>
      </c>
      <c r="T780">
        <v>1.2805749930000001</v>
      </c>
      <c r="U780">
        <v>1.760600961</v>
      </c>
      <c r="V780">
        <v>7.2741930909999999</v>
      </c>
      <c r="W780">
        <v>12.825343910000001</v>
      </c>
      <c r="X780">
        <v>25.396807429999999</v>
      </c>
      <c r="Y780">
        <v>38.246972530000001</v>
      </c>
      <c r="Z780">
        <v>51.330689190000001</v>
      </c>
      <c r="AA780">
        <v>64.486604549999996</v>
      </c>
      <c r="AB780">
        <v>77.836721139999995</v>
      </c>
      <c r="AC780">
        <v>102.4175279</v>
      </c>
      <c r="AD780">
        <v>127.2236176</v>
      </c>
      <c r="AE780">
        <v>152.30681989999999</v>
      </c>
      <c r="AF780">
        <v>177.69630470000001</v>
      </c>
      <c r="AG780">
        <v>203.60289299999999</v>
      </c>
      <c r="AH780">
        <v>230.63305439999999</v>
      </c>
      <c r="AI780">
        <v>258.2038809</v>
      </c>
      <c r="AJ780">
        <v>285.66730680000001</v>
      </c>
      <c r="AK780">
        <v>314.64934950000003</v>
      </c>
      <c r="AL780">
        <v>343.2089153</v>
      </c>
      <c r="AM780">
        <v>364.94818350000003</v>
      </c>
      <c r="AN780">
        <v>385.98145720000002</v>
      </c>
      <c r="AO780">
        <v>407.3097593</v>
      </c>
      <c r="AP780">
        <v>429.35798140000003</v>
      </c>
      <c r="AQ780">
        <v>451.32862970000002</v>
      </c>
      <c r="AR780">
        <v>465.68134700000002</v>
      </c>
      <c r="AS780">
        <v>480.62584620000001</v>
      </c>
      <c r="AT780">
        <v>495.8665489</v>
      </c>
      <c r="AU780">
        <v>511.31920450000001</v>
      </c>
      <c r="AV780">
        <v>526.98127190000002</v>
      </c>
    </row>
    <row r="781" spans="1:48" x14ac:dyDescent="0.25">
      <c r="A781" t="s">
        <v>1633</v>
      </c>
      <c r="B781">
        <v>0.96864644472622397</v>
      </c>
      <c r="C781">
        <v>0.984198376713873</v>
      </c>
      <c r="D781">
        <v>1</v>
      </c>
      <c r="E781">
        <v>1.1350323389999999</v>
      </c>
      <c r="F781">
        <v>1.2882984099999999</v>
      </c>
      <c r="G781">
        <v>1.4622603569999999</v>
      </c>
      <c r="H781">
        <v>1.6597127920000001</v>
      </c>
      <c r="I781">
        <v>1.8838276920000001</v>
      </c>
      <c r="J781">
        <v>2.1382053509999999</v>
      </c>
      <c r="K781">
        <v>2.4269322199999999</v>
      </c>
      <c r="L781">
        <v>2.7546465530000002</v>
      </c>
      <c r="M781">
        <v>3.1266129189999998</v>
      </c>
      <c r="N781">
        <v>3.548806774</v>
      </c>
      <c r="O781">
        <v>4.0280104520000002</v>
      </c>
      <c r="P781">
        <v>4.5719221230000002</v>
      </c>
      <c r="Q781">
        <v>5.1892794589999998</v>
      </c>
      <c r="R781">
        <v>5.9128936059999999</v>
      </c>
      <c r="S781">
        <v>9.9120833810000004</v>
      </c>
      <c r="T781">
        <v>13.067351629999999</v>
      </c>
      <c r="U781">
        <v>15.82878633</v>
      </c>
      <c r="V781">
        <v>15.190042099999999</v>
      </c>
      <c r="W781">
        <v>14.44644023</v>
      </c>
      <c r="X781">
        <v>17.24498479</v>
      </c>
      <c r="Y781">
        <v>20.167724459999999</v>
      </c>
      <c r="Z781">
        <v>23.14741987</v>
      </c>
      <c r="AA781">
        <v>26.115382199999999</v>
      </c>
      <c r="AB781">
        <v>29.13101533</v>
      </c>
      <c r="AC781">
        <v>32.89947798</v>
      </c>
      <c r="AD781">
        <v>36.696330359999997</v>
      </c>
      <c r="AE781">
        <v>40.537900790000002</v>
      </c>
      <c r="AF781">
        <v>44.43010915</v>
      </c>
      <c r="AG781">
        <v>48.421317979999998</v>
      </c>
      <c r="AH781">
        <v>53.462988629999998</v>
      </c>
      <c r="AI781">
        <v>58.605732099999997</v>
      </c>
      <c r="AJ781">
        <v>63.704375990000003</v>
      </c>
      <c r="AK781">
        <v>69.122143649999998</v>
      </c>
      <c r="AL781">
        <v>74.428533380000005</v>
      </c>
      <c r="AM781">
        <v>78.663785559999994</v>
      </c>
      <c r="AN781">
        <v>82.736926760000003</v>
      </c>
      <c r="AO781">
        <v>86.865157620000005</v>
      </c>
      <c r="AP781">
        <v>91.138767150000007</v>
      </c>
      <c r="AQ781">
        <v>95.388117800000003</v>
      </c>
      <c r="AR781">
        <v>97.474423610000002</v>
      </c>
      <c r="AS781">
        <v>99.669873920000001</v>
      </c>
      <c r="AT781">
        <v>101.911344</v>
      </c>
      <c r="AU781">
        <v>104.181071</v>
      </c>
      <c r="AV781">
        <v>106.47842439999999</v>
      </c>
    </row>
    <row r="782" spans="1:48" x14ac:dyDescent="0.25">
      <c r="A782" t="s">
        <v>1640</v>
      </c>
      <c r="C782">
        <v>45.749750738404103</v>
      </c>
      <c r="D782">
        <v>46.484277779999999</v>
      </c>
      <c r="E782">
        <v>42.345827030000002</v>
      </c>
      <c r="F782">
        <v>37.574697020000002</v>
      </c>
      <c r="G782">
        <v>27.662333780000001</v>
      </c>
      <c r="H782">
        <v>38.318024549999997</v>
      </c>
      <c r="I782">
        <v>45.222540680000002</v>
      </c>
      <c r="J782">
        <v>38.930198249999997</v>
      </c>
      <c r="K782">
        <v>28.106283300000001</v>
      </c>
      <c r="L782">
        <v>37.01302699</v>
      </c>
      <c r="M782">
        <v>34.07351311</v>
      </c>
      <c r="N782">
        <v>39.456403729999998</v>
      </c>
      <c r="O782">
        <v>42.229111090000004</v>
      </c>
      <c r="P782">
        <v>45.704451929999998</v>
      </c>
      <c r="Q782">
        <v>42.787521079999998</v>
      </c>
      <c r="R782">
        <v>39.350273989999998</v>
      </c>
      <c r="S782">
        <v>49.913971760000003</v>
      </c>
      <c r="T782">
        <v>39.528033399999998</v>
      </c>
      <c r="U782">
        <v>47.457612339999997</v>
      </c>
      <c r="V782">
        <v>41.617580250000003</v>
      </c>
      <c r="W782">
        <v>37.946991619999999</v>
      </c>
      <c r="X782">
        <v>26.34872171</v>
      </c>
      <c r="Y782">
        <v>28.486753749999998</v>
      </c>
      <c r="Z782">
        <v>27.81352609</v>
      </c>
      <c r="AA782">
        <v>25.561864839999998</v>
      </c>
      <c r="AB782">
        <v>24.80092703</v>
      </c>
      <c r="AC782">
        <v>11.239093329999999</v>
      </c>
      <c r="AD782">
        <v>9.1606693440000004</v>
      </c>
      <c r="AE782">
        <v>7.3055922679999998</v>
      </c>
      <c r="AF782">
        <v>5.4608419389999998</v>
      </c>
      <c r="AG782">
        <v>3.9762966780000002</v>
      </c>
      <c r="AH782">
        <v>2.2238480489999999</v>
      </c>
      <c r="AI782">
        <v>5.3450639199999997E-2</v>
      </c>
      <c r="AJ782">
        <v>-2.965210737</v>
      </c>
      <c r="AK782">
        <v>-4.0834040229999999</v>
      </c>
      <c r="AL782">
        <v>-7.3466469590000001</v>
      </c>
      <c r="AM782">
        <v>1.7919084359999999</v>
      </c>
      <c r="AN782">
        <v>-0.59153182680000005</v>
      </c>
      <c r="AO782">
        <v>-2.2091052699999998</v>
      </c>
      <c r="AP782">
        <v>-3.6339041750000001</v>
      </c>
      <c r="AQ782">
        <v>-5.4960119729999999</v>
      </c>
      <c r="AR782">
        <v>1.9929456940000001</v>
      </c>
      <c r="AS782">
        <v>1.2507884810000001</v>
      </c>
      <c r="AT782">
        <v>0.36713720789999998</v>
      </c>
      <c r="AU782">
        <v>-0.56331969969999995</v>
      </c>
      <c r="AV782">
        <v>-1.510075923</v>
      </c>
    </row>
    <row r="783" spans="1:48" x14ac:dyDescent="0.25">
      <c r="A783" t="s">
        <v>1641</v>
      </c>
      <c r="C783">
        <v>7.9219421204998905E-2</v>
      </c>
      <c r="D783">
        <v>8.0491314699999997E-2</v>
      </c>
      <c r="E783">
        <v>-0.17805719610000001</v>
      </c>
      <c r="F783">
        <v>-0.13464943330000001</v>
      </c>
      <c r="G783">
        <v>-0.10182385369999999</v>
      </c>
      <c r="H783">
        <v>-7.7000674500000005E-2</v>
      </c>
      <c r="I783">
        <v>-5.8229026400000002E-2</v>
      </c>
      <c r="J783">
        <v>-4.4033634000000002E-2</v>
      </c>
      <c r="K783">
        <v>-3.32988725E-2</v>
      </c>
      <c r="L783">
        <v>-2.5181090199999999E-2</v>
      </c>
      <c r="M783">
        <v>-1.9042305499999999E-2</v>
      </c>
      <c r="N783">
        <v>-1.4400067500000001E-2</v>
      </c>
      <c r="O783">
        <v>-1.08895398E-2</v>
      </c>
      <c r="P783">
        <v>-8.2348278899999905E-3</v>
      </c>
      <c r="Q783">
        <v>-6.2272962400000001E-3</v>
      </c>
      <c r="R783">
        <v>-4.6314345E-3</v>
      </c>
      <c r="S783">
        <v>0.6972658531</v>
      </c>
      <c r="T783">
        <v>0.61161411700000001</v>
      </c>
      <c r="U783">
        <v>0.56419599149999999</v>
      </c>
      <c r="V783">
        <v>5.6293134480000004</v>
      </c>
      <c r="W783">
        <v>6.0292712030000004</v>
      </c>
      <c r="X783">
        <v>13.414451639999999</v>
      </c>
      <c r="Y783">
        <v>14.519454209999999</v>
      </c>
      <c r="Z783">
        <v>15.59762535</v>
      </c>
      <c r="AA783">
        <v>16.529794559999999</v>
      </c>
      <c r="AB783">
        <v>17.58871182</v>
      </c>
      <c r="AC783">
        <v>29.696882479999999</v>
      </c>
      <c r="AD783">
        <v>31.537820310000001</v>
      </c>
      <c r="AE783">
        <v>33.445395079999997</v>
      </c>
      <c r="AF783">
        <v>35.400353930000001</v>
      </c>
      <c r="AG783">
        <v>37.586265279999999</v>
      </c>
      <c r="AH783">
        <v>40.41263446</v>
      </c>
      <c r="AI783">
        <v>42.729946320000003</v>
      </c>
      <c r="AJ783">
        <v>44.434729439999998</v>
      </c>
      <c r="AK783">
        <v>47.758470629999998</v>
      </c>
      <c r="AL783">
        <v>49.240934240000001</v>
      </c>
      <c r="AM783">
        <v>44.297808600000003</v>
      </c>
      <c r="AN783">
        <v>45.020699329999999</v>
      </c>
      <c r="AO783">
        <v>46.698209179999999</v>
      </c>
      <c r="AP783">
        <v>48.820002299999999</v>
      </c>
      <c r="AQ783">
        <v>50.191620710000002</v>
      </c>
      <c r="AR783">
        <v>44.017783270000002</v>
      </c>
      <c r="AS783">
        <v>45.552944969999999</v>
      </c>
      <c r="AT783">
        <v>46.831425039999999</v>
      </c>
      <c r="AU783">
        <v>48.045123420000003</v>
      </c>
      <c r="AV783">
        <v>49.270212200000003</v>
      </c>
    </row>
    <row r="784" spans="1:48" x14ac:dyDescent="0.25">
      <c r="A784" t="s">
        <v>1642</v>
      </c>
      <c r="C784">
        <v>7.9219421204998905E-2</v>
      </c>
      <c r="D784">
        <v>8.0491314699999997E-2</v>
      </c>
      <c r="E784">
        <v>0.20076064390000001</v>
      </c>
      <c r="F784">
        <v>0.22786982310000001</v>
      </c>
      <c r="G784">
        <v>0.25863961819999998</v>
      </c>
      <c r="H784">
        <v>0.29356433069999999</v>
      </c>
      <c r="I784">
        <v>0.33320500889999999</v>
      </c>
      <c r="J784">
        <v>0.37819846039999999</v>
      </c>
      <c r="K784">
        <v>0.42926748300000001</v>
      </c>
      <c r="L784">
        <v>0.48723247510000001</v>
      </c>
      <c r="M784">
        <v>0.55302461570000006</v>
      </c>
      <c r="N784">
        <v>0.62770082279999995</v>
      </c>
      <c r="O784">
        <v>0.7124607329</v>
      </c>
      <c r="P784">
        <v>0.80866597179999999</v>
      </c>
      <c r="Q784">
        <v>0.91786202910000003</v>
      </c>
      <c r="R784">
        <v>1.0646966920000001</v>
      </c>
      <c r="S784">
        <v>4.3878342510000001</v>
      </c>
      <c r="T784">
        <v>3.8067726949999998</v>
      </c>
      <c r="U784">
        <v>3.620329576</v>
      </c>
      <c r="V784">
        <v>0.40165506769999998</v>
      </c>
      <c r="W784">
        <v>0.25481385290000003</v>
      </c>
      <c r="X784">
        <v>3.7480845939999998</v>
      </c>
      <c r="Y784">
        <v>4.056223299</v>
      </c>
      <c r="Z784">
        <v>4.305285757</v>
      </c>
      <c r="AA784">
        <v>4.4894030100000002</v>
      </c>
      <c r="AB784">
        <v>4.7321529389999997</v>
      </c>
      <c r="AC784">
        <v>5.68319492</v>
      </c>
      <c r="AD784">
        <v>5.9592793149999999</v>
      </c>
      <c r="AE784">
        <v>6.2535580279999996</v>
      </c>
      <c r="AF784">
        <v>6.5566958800000004</v>
      </c>
      <c r="AG784">
        <v>6.9115246060000004</v>
      </c>
      <c r="AH784">
        <v>8.2243218250000005</v>
      </c>
      <c r="AI784">
        <v>8.6567751099999999</v>
      </c>
      <c r="AJ784">
        <v>8.9506993389999998</v>
      </c>
      <c r="AK784">
        <v>9.6049483280000008</v>
      </c>
      <c r="AL784">
        <v>9.8496710909999994</v>
      </c>
      <c r="AM784">
        <v>9.1273135379999903</v>
      </c>
      <c r="AN784">
        <v>9.2435785159999995</v>
      </c>
      <c r="AO784">
        <v>9.5663888369999999</v>
      </c>
      <c r="AP784">
        <v>9.9831091260000004</v>
      </c>
      <c r="AQ784">
        <v>10.239747360000001</v>
      </c>
      <c r="AR784">
        <v>8.3560051390000005</v>
      </c>
      <c r="AS784">
        <v>8.6022789779999904</v>
      </c>
      <c r="AT784">
        <v>8.7926019909999997</v>
      </c>
      <c r="AU784">
        <v>8.9681868700000003</v>
      </c>
      <c r="AV784">
        <v>9.1449986620000008</v>
      </c>
    </row>
    <row r="785" spans="1:48" x14ac:dyDescent="0.25">
      <c r="A785" t="s">
        <v>1736</v>
      </c>
      <c r="B785">
        <v>205.41387776354901</v>
      </c>
      <c r="C785">
        <v>209.52215531882001</v>
      </c>
      <c r="D785">
        <v>219.23606599999999</v>
      </c>
      <c r="E785">
        <v>223.0874977</v>
      </c>
      <c r="F785">
        <v>228.0716994</v>
      </c>
      <c r="G785">
        <v>233.32669179999999</v>
      </c>
      <c r="H785">
        <v>234.7294315</v>
      </c>
      <c r="I785">
        <v>237.24569410000001</v>
      </c>
      <c r="J785">
        <v>239.73614380000001</v>
      </c>
      <c r="K785">
        <v>243.47959</v>
      </c>
      <c r="L785">
        <v>248.5715524</v>
      </c>
      <c r="M785">
        <v>253.8625582</v>
      </c>
      <c r="N785">
        <v>254.41298119999999</v>
      </c>
      <c r="O785">
        <v>258.16207029999998</v>
      </c>
      <c r="P785">
        <v>260.9685978</v>
      </c>
      <c r="Q785">
        <v>263.62047560000002</v>
      </c>
      <c r="R785">
        <v>262.48583860000002</v>
      </c>
      <c r="S785">
        <v>262.95785940000002</v>
      </c>
      <c r="T785">
        <v>259.38977219999998</v>
      </c>
      <c r="U785">
        <v>251.5768195</v>
      </c>
      <c r="V785">
        <v>256.52139319999998</v>
      </c>
      <c r="W785">
        <v>261.4462451</v>
      </c>
      <c r="X785">
        <v>266.69826419999998</v>
      </c>
      <c r="Y785">
        <v>272.02656539999998</v>
      </c>
      <c r="Z785">
        <v>277.27339430000001</v>
      </c>
      <c r="AA785">
        <v>282.67601339999999</v>
      </c>
      <c r="AB785">
        <v>288.27554029999999</v>
      </c>
      <c r="AC785">
        <v>294.14322750000002</v>
      </c>
      <c r="AD785">
        <v>300.12453429999999</v>
      </c>
      <c r="AE785">
        <v>306.3412429</v>
      </c>
      <c r="AF785">
        <v>312.75730609999999</v>
      </c>
      <c r="AG785">
        <v>319.34369420000002</v>
      </c>
      <c r="AH785">
        <v>326.06253299999997</v>
      </c>
      <c r="AI785">
        <v>332.91470779999997</v>
      </c>
      <c r="AJ785">
        <v>340.04241280000002</v>
      </c>
      <c r="AK785">
        <v>347.2066256</v>
      </c>
      <c r="AL785">
        <v>354.60963670000001</v>
      </c>
      <c r="AM785">
        <v>362.1150662</v>
      </c>
      <c r="AN785">
        <v>369.82652439999998</v>
      </c>
      <c r="AO785">
        <v>377.74643179999998</v>
      </c>
      <c r="AP785">
        <v>385.78739050000001</v>
      </c>
      <c r="AQ785">
        <v>393.93038960000001</v>
      </c>
      <c r="AR785">
        <v>402.24765639999998</v>
      </c>
      <c r="AS785">
        <v>410.76927920000003</v>
      </c>
      <c r="AT785">
        <v>419.433965</v>
      </c>
      <c r="AU785">
        <v>428.25509740000001</v>
      </c>
      <c r="AV785">
        <v>437.27731169999998</v>
      </c>
    </row>
    <row r="786" spans="1:48" x14ac:dyDescent="0.25">
      <c r="A786" t="s">
        <v>1737</v>
      </c>
      <c r="B786">
        <v>378.07611851286703</v>
      </c>
      <c r="C786">
        <v>385.63764088312399</v>
      </c>
      <c r="D786">
        <v>479.64963010000002</v>
      </c>
      <c r="E786">
        <v>488.07587960000001</v>
      </c>
      <c r="F786">
        <v>498.98042900000002</v>
      </c>
      <c r="G786">
        <v>510.47742019999998</v>
      </c>
      <c r="H786">
        <v>513.54636589999996</v>
      </c>
      <c r="I786">
        <v>519.05150230000004</v>
      </c>
      <c r="J786">
        <v>524.50016449999998</v>
      </c>
      <c r="K786">
        <v>532.69016079999994</v>
      </c>
      <c r="L786">
        <v>543.83047160000001</v>
      </c>
      <c r="M786">
        <v>555.40625390000002</v>
      </c>
      <c r="N786">
        <v>537.28309400000001</v>
      </c>
      <c r="O786">
        <v>497.27843030000002</v>
      </c>
      <c r="P786">
        <v>479.35300969999997</v>
      </c>
      <c r="Q786">
        <v>485.20845079999998</v>
      </c>
      <c r="R786">
        <v>467.729761</v>
      </c>
      <c r="S786">
        <v>462.59589560000001</v>
      </c>
      <c r="T786">
        <v>455.40393069999999</v>
      </c>
      <c r="U786">
        <v>441.68693130000003</v>
      </c>
      <c r="V786">
        <v>441.48467360000001</v>
      </c>
      <c r="W786">
        <v>421.85767929999997</v>
      </c>
      <c r="X786">
        <v>417.63784700000002</v>
      </c>
      <c r="Y786">
        <v>414.32865579999998</v>
      </c>
      <c r="Z786">
        <v>411.6301393</v>
      </c>
      <c r="AA786">
        <v>409.84215740000002</v>
      </c>
      <c r="AB786">
        <v>408.95818539999999</v>
      </c>
      <c r="AC786">
        <v>409.01510409999997</v>
      </c>
      <c r="AD786">
        <v>409.74051689999999</v>
      </c>
      <c r="AE786">
        <v>413.53018300000002</v>
      </c>
      <c r="AF786">
        <v>417.39524010000002</v>
      </c>
      <c r="AG786">
        <v>421.28822059999999</v>
      </c>
      <c r="AH786">
        <v>427.1519121</v>
      </c>
      <c r="AI786">
        <v>433.06541470000002</v>
      </c>
      <c r="AJ786">
        <v>439.20871019999998</v>
      </c>
      <c r="AK786">
        <v>445.26766429999998</v>
      </c>
      <c r="AL786">
        <v>451.49883130000001</v>
      </c>
      <c r="AM786">
        <v>457.72323160000002</v>
      </c>
      <c r="AN786">
        <v>464.0680514</v>
      </c>
      <c r="AO786">
        <v>470.53061880000001</v>
      </c>
      <c r="AP786">
        <v>476.99711939999997</v>
      </c>
      <c r="AQ786">
        <v>483.44088110000001</v>
      </c>
      <c r="AR786">
        <v>489.94706189999999</v>
      </c>
      <c r="AS786">
        <v>496.5472231</v>
      </c>
      <c r="AT786">
        <v>503.16219569999998</v>
      </c>
      <c r="AU786">
        <v>509.80396289999999</v>
      </c>
      <c r="AV786">
        <v>516.52093060000004</v>
      </c>
    </row>
    <row r="787" spans="1:48" x14ac:dyDescent="0.25">
      <c r="A787" t="s">
        <v>1738</v>
      </c>
      <c r="B787">
        <v>235.67177372724601</v>
      </c>
      <c r="C787">
        <v>240.38520920178999</v>
      </c>
      <c r="D787">
        <v>228.6497593</v>
      </c>
      <c r="E787">
        <v>232.66656620000001</v>
      </c>
      <c r="F787">
        <v>237.86478260000001</v>
      </c>
      <c r="G787">
        <v>243.345417</v>
      </c>
      <c r="H787">
        <v>244.80838840000001</v>
      </c>
      <c r="I787">
        <v>247.4326959</v>
      </c>
      <c r="J787">
        <v>250.03008199999999</v>
      </c>
      <c r="K787">
        <v>253.9342666</v>
      </c>
      <c r="L787">
        <v>259.24487090000002</v>
      </c>
      <c r="M787">
        <v>264.76306510000001</v>
      </c>
      <c r="N787">
        <v>285.92972559999998</v>
      </c>
      <c r="O787">
        <v>289.5928121</v>
      </c>
      <c r="P787">
        <v>295.75939240000002</v>
      </c>
      <c r="Q787">
        <v>302.45236890000001</v>
      </c>
      <c r="R787">
        <v>300.08993729999997</v>
      </c>
      <c r="S787">
        <v>302.2210614</v>
      </c>
      <c r="T787">
        <v>299.49622799999997</v>
      </c>
      <c r="U787">
        <v>290.47524829999998</v>
      </c>
      <c r="V787">
        <v>296.18434450000001</v>
      </c>
      <c r="W787">
        <v>301.87066959999999</v>
      </c>
      <c r="X787">
        <v>307.93474800000001</v>
      </c>
      <c r="Y787">
        <v>314.08690309999997</v>
      </c>
      <c r="Z787">
        <v>320.14498880000002</v>
      </c>
      <c r="AA787">
        <v>326.3829528</v>
      </c>
      <c r="AB787">
        <v>332.84827000000001</v>
      </c>
      <c r="AC787">
        <v>339.62321020000002</v>
      </c>
      <c r="AD787">
        <v>346.52933769999999</v>
      </c>
      <c r="AE787">
        <v>353.70726439999999</v>
      </c>
      <c r="AF787">
        <v>361.11536960000001</v>
      </c>
      <c r="AG787">
        <v>368.72013520000002</v>
      </c>
      <c r="AH787">
        <v>376.47783070000003</v>
      </c>
      <c r="AI787">
        <v>384.38947839999997</v>
      </c>
      <c r="AJ787">
        <v>392.61925839999998</v>
      </c>
      <c r="AK787">
        <v>400.89119090000003</v>
      </c>
      <c r="AL787">
        <v>409.43884459999998</v>
      </c>
      <c r="AM787">
        <v>418.10475229999997</v>
      </c>
      <c r="AN787">
        <v>427.00854450000003</v>
      </c>
      <c r="AO787">
        <v>436.15301599999998</v>
      </c>
      <c r="AP787">
        <v>445.43725569999998</v>
      </c>
      <c r="AQ787">
        <v>454.839313</v>
      </c>
      <c r="AR787">
        <v>464.44258300000001</v>
      </c>
      <c r="AS787">
        <v>474.28180630000003</v>
      </c>
      <c r="AT787">
        <v>484.28621279999999</v>
      </c>
      <c r="AU787">
        <v>494.47125540000002</v>
      </c>
      <c r="AV787">
        <v>504.88847090000002</v>
      </c>
    </row>
    <row r="788" spans="1:48" x14ac:dyDescent="0.25">
      <c r="A788" t="s">
        <v>1739</v>
      </c>
      <c r="B788">
        <v>69.326337992353004</v>
      </c>
      <c r="C788">
        <v>70.712864752200005</v>
      </c>
      <c r="D788">
        <v>72.446645599999997</v>
      </c>
      <c r="E788">
        <v>73.719325920000003</v>
      </c>
      <c r="F788">
        <v>75.364140610000007</v>
      </c>
      <c r="G788">
        <v>77.098025829999997</v>
      </c>
      <c r="H788">
        <v>77.567751540000003</v>
      </c>
      <c r="I788">
        <v>78.403141050000002</v>
      </c>
      <c r="J788">
        <v>79.229599250000007</v>
      </c>
      <c r="K788">
        <v>80.468048150000001</v>
      </c>
      <c r="L788">
        <v>82.148679220000005</v>
      </c>
      <c r="M788">
        <v>83.896737479999999</v>
      </c>
      <c r="N788">
        <v>86.217153229999994</v>
      </c>
      <c r="O788">
        <v>88.441628449999996</v>
      </c>
      <c r="P788">
        <v>89.839509570000004</v>
      </c>
      <c r="Q788">
        <v>91.471535779999996</v>
      </c>
      <c r="R788">
        <v>90.785431119999998</v>
      </c>
      <c r="S788">
        <v>96.394037900000001</v>
      </c>
      <c r="T788">
        <v>101.4242158</v>
      </c>
      <c r="U788">
        <v>102.003534</v>
      </c>
      <c r="V788">
        <v>104.08622149999999</v>
      </c>
      <c r="W788">
        <v>106.1140312</v>
      </c>
      <c r="X788">
        <v>108.17701030000001</v>
      </c>
      <c r="Y788">
        <v>112.10784769999999</v>
      </c>
      <c r="Z788">
        <v>114.2323141</v>
      </c>
      <c r="AA788">
        <v>116.4327687</v>
      </c>
      <c r="AB788">
        <v>118.71039519999999</v>
      </c>
      <c r="AC788">
        <v>121.0774546</v>
      </c>
      <c r="AD788">
        <v>123.5073306</v>
      </c>
      <c r="AE788">
        <v>126.0374849</v>
      </c>
      <c r="AF788">
        <v>128.65230589999999</v>
      </c>
      <c r="AG788">
        <v>131.33402469999999</v>
      </c>
      <c r="AH788">
        <v>134.06872820000001</v>
      </c>
      <c r="AI788">
        <v>136.85843879999999</v>
      </c>
      <c r="AJ788">
        <v>139.76634000000001</v>
      </c>
      <c r="AK788">
        <v>142.67350189999999</v>
      </c>
      <c r="AL788">
        <v>145.68991310000001</v>
      </c>
      <c r="AM788">
        <v>148.72969839999999</v>
      </c>
      <c r="AN788">
        <v>151.87078650000001</v>
      </c>
      <c r="AO788">
        <v>155.0945815</v>
      </c>
      <c r="AP788">
        <v>158.36200070000001</v>
      </c>
      <c r="AQ788">
        <v>161.6823301</v>
      </c>
      <c r="AR788">
        <v>165.06859739999999</v>
      </c>
      <c r="AS788">
        <v>168.52902879999999</v>
      </c>
      <c r="AT788">
        <v>172.04769490000001</v>
      </c>
      <c r="AU788">
        <v>175.629256</v>
      </c>
      <c r="AV788">
        <v>179.2829638</v>
      </c>
    </row>
    <row r="789" spans="1:48" x14ac:dyDescent="0.25">
      <c r="A789" t="s">
        <v>1740</v>
      </c>
      <c r="B789">
        <v>266.12454931022802</v>
      </c>
      <c r="C789">
        <v>271.44704029643299</v>
      </c>
      <c r="D789">
        <v>274.8250372</v>
      </c>
      <c r="E789">
        <v>279.65292699999998</v>
      </c>
      <c r="F789">
        <v>285.89250170000003</v>
      </c>
      <c r="G789">
        <v>292.46996380000002</v>
      </c>
      <c r="H789">
        <v>294.25185979999998</v>
      </c>
      <c r="I789">
        <v>297.42089479999999</v>
      </c>
      <c r="J789">
        <v>300.55604899999997</v>
      </c>
      <c r="K789">
        <v>305.25408240000002</v>
      </c>
      <c r="L789">
        <v>311.629526</v>
      </c>
      <c r="M789">
        <v>318.26075329999998</v>
      </c>
      <c r="N789">
        <v>323.71602380000002</v>
      </c>
      <c r="O789">
        <v>328.98251190000002</v>
      </c>
      <c r="P789">
        <v>334.47855240000001</v>
      </c>
      <c r="Q789">
        <v>341.58661000000001</v>
      </c>
      <c r="R789">
        <v>348.50004719999998</v>
      </c>
      <c r="S789">
        <v>343.72334619999998</v>
      </c>
      <c r="T789">
        <v>387.31024530000002</v>
      </c>
      <c r="U789">
        <v>396.67394339999998</v>
      </c>
      <c r="V789">
        <v>358.38355539999998</v>
      </c>
      <c r="W789">
        <v>337.30339759999998</v>
      </c>
      <c r="X789">
        <v>279.59840050000003</v>
      </c>
      <c r="Y789">
        <v>262.37549109999998</v>
      </c>
      <c r="Z789">
        <v>249.16730749999999</v>
      </c>
      <c r="AA789">
        <v>240.5885505</v>
      </c>
      <c r="AB789">
        <v>233.30517499999999</v>
      </c>
      <c r="AC789">
        <v>228.52405719999999</v>
      </c>
      <c r="AD789">
        <v>225.30944930000001</v>
      </c>
      <c r="AE789">
        <v>223.86920689999999</v>
      </c>
      <c r="AF789">
        <v>222.2388196</v>
      </c>
      <c r="AG789">
        <v>220.37039369999999</v>
      </c>
      <c r="AH789">
        <v>223.07513940000001</v>
      </c>
      <c r="AI789">
        <v>225.7673088</v>
      </c>
      <c r="AJ789">
        <v>228.54624999999999</v>
      </c>
      <c r="AK789">
        <v>231.21242179999999</v>
      </c>
      <c r="AL789">
        <v>233.94078300000001</v>
      </c>
      <c r="AM789">
        <v>239.15455259999999</v>
      </c>
      <c r="AN789">
        <v>244.54503919999999</v>
      </c>
      <c r="AO789">
        <v>250.08293800000001</v>
      </c>
      <c r="AP789">
        <v>255.70569699999999</v>
      </c>
      <c r="AQ789">
        <v>261.42862380000003</v>
      </c>
      <c r="AR789">
        <v>267.27316760000002</v>
      </c>
      <c r="AS789">
        <v>273.25310869999998</v>
      </c>
      <c r="AT789">
        <v>279.34308119999997</v>
      </c>
      <c r="AU789">
        <v>285.55105270000001</v>
      </c>
      <c r="AV789">
        <v>291.89250820000001</v>
      </c>
    </row>
    <row r="790" spans="1:48" x14ac:dyDescent="0.25">
      <c r="A790" t="s">
        <v>1741</v>
      </c>
      <c r="B790">
        <v>85.329537851886101</v>
      </c>
      <c r="C790">
        <v>87.036128608923804</v>
      </c>
      <c r="D790">
        <v>134.40170280000001</v>
      </c>
      <c r="E790">
        <v>136.76275630000001</v>
      </c>
      <c r="F790">
        <v>139.81418669999999</v>
      </c>
      <c r="G790">
        <v>143.03085909999999</v>
      </c>
      <c r="H790">
        <v>143.90228569999999</v>
      </c>
      <c r="I790">
        <v>145.45208510000001</v>
      </c>
      <c r="J790">
        <v>146.98531539999999</v>
      </c>
      <c r="K790">
        <v>149.2828634</v>
      </c>
      <c r="L790">
        <v>152.40073960000001</v>
      </c>
      <c r="M790">
        <v>155.6437056</v>
      </c>
      <c r="N790">
        <v>157.0230459</v>
      </c>
      <c r="O790">
        <v>132.16775469999999</v>
      </c>
      <c r="P790">
        <v>130.05602289999999</v>
      </c>
      <c r="Q790">
        <v>133.88524860000001</v>
      </c>
      <c r="R790">
        <v>111.7422206</v>
      </c>
      <c r="S790">
        <v>113.93753820000001</v>
      </c>
      <c r="T790">
        <v>116.23418789999999</v>
      </c>
      <c r="U790">
        <v>117.4322095</v>
      </c>
      <c r="V790">
        <v>118.6777058</v>
      </c>
      <c r="W790">
        <v>119.8151289</v>
      </c>
      <c r="X790">
        <v>120.94697840000001</v>
      </c>
      <c r="Y790">
        <v>122.0870414</v>
      </c>
      <c r="Z790">
        <v>123.15660939999999</v>
      </c>
      <c r="AA790">
        <v>124.2610031</v>
      </c>
      <c r="AB790">
        <v>125.39899029999999</v>
      </c>
      <c r="AC790">
        <v>127.89941880000001</v>
      </c>
      <c r="AD790">
        <v>130.46620329999999</v>
      </c>
      <c r="AE790">
        <v>133.13891609999999</v>
      </c>
      <c r="AF790">
        <v>135.90106599999999</v>
      </c>
      <c r="AG790">
        <v>138.73388310000001</v>
      </c>
      <c r="AH790">
        <v>141.62267009999999</v>
      </c>
      <c r="AI790">
        <v>144.56956360000001</v>
      </c>
      <c r="AJ790">
        <v>147.64130710000001</v>
      </c>
      <c r="AK790">
        <v>150.71226949999999</v>
      </c>
      <c r="AL790">
        <v>153.89863679999999</v>
      </c>
      <c r="AM790">
        <v>157.1096952</v>
      </c>
      <c r="AN790">
        <v>160.42776409999999</v>
      </c>
      <c r="AO790">
        <v>163.83320000000001</v>
      </c>
      <c r="AP790">
        <v>167.28471809999999</v>
      </c>
      <c r="AQ790">
        <v>170.7921274</v>
      </c>
      <c r="AR790">
        <v>174.36918990000001</v>
      </c>
      <c r="AS790">
        <v>178.0245951</v>
      </c>
      <c r="AT790">
        <v>181.7415163</v>
      </c>
      <c r="AU790">
        <v>185.5248761</v>
      </c>
      <c r="AV790">
        <v>189.38444770000001</v>
      </c>
    </row>
    <row r="791" spans="1:48" x14ac:dyDescent="0.25">
      <c r="A791" t="s">
        <v>1622</v>
      </c>
      <c r="B791">
        <v>4958.5156145759802</v>
      </c>
      <c r="C791">
        <v>5038.1261866453196</v>
      </c>
      <c r="D791">
        <v>5119.014932</v>
      </c>
      <c r="E791">
        <v>5155.9694950000003</v>
      </c>
      <c r="F791">
        <v>5182.3639020000001</v>
      </c>
      <c r="G791">
        <v>5221.0752220000004</v>
      </c>
      <c r="H791">
        <v>5280.5115720000003</v>
      </c>
      <c r="I791">
        <v>5295.6045869999998</v>
      </c>
      <c r="J791">
        <v>5430.3343560000003</v>
      </c>
      <c r="K791">
        <v>5585.3535419999998</v>
      </c>
      <c r="L791">
        <v>5676.2030180000002</v>
      </c>
      <c r="M791">
        <v>5770.728564</v>
      </c>
      <c r="N791">
        <v>5905.825167</v>
      </c>
      <c r="O791">
        <v>6016.3430770000004</v>
      </c>
      <c r="P791">
        <v>5930.3842210000003</v>
      </c>
      <c r="Q791">
        <v>5856.940353</v>
      </c>
      <c r="R791">
        <v>5872.374863</v>
      </c>
      <c r="S791">
        <v>6031.345695</v>
      </c>
      <c r="T791">
        <v>6070.3536960000001</v>
      </c>
      <c r="U791">
        <v>6183.0499149999996</v>
      </c>
      <c r="V791">
        <v>6250.7884340000001</v>
      </c>
      <c r="W791">
        <v>6280.3641850000004</v>
      </c>
      <c r="X791">
        <v>6301.0074839999997</v>
      </c>
      <c r="Y791">
        <v>6355.6715569999997</v>
      </c>
      <c r="Z791">
        <v>6413.4006939999999</v>
      </c>
      <c r="AA791">
        <v>6456.2343170000004</v>
      </c>
      <c r="AB791">
        <v>6501.7848459999996</v>
      </c>
      <c r="AC791">
        <v>6539.513363</v>
      </c>
      <c r="AD791">
        <v>6575.3066859999999</v>
      </c>
      <c r="AE791">
        <v>6612.3551539999999</v>
      </c>
      <c r="AF791">
        <v>6651.2408759999998</v>
      </c>
      <c r="AG791">
        <v>6698.240691</v>
      </c>
      <c r="AH791">
        <v>6766.0694009999997</v>
      </c>
      <c r="AI791">
        <v>6835.390523</v>
      </c>
      <c r="AJ791">
        <v>6890.1864939999996</v>
      </c>
      <c r="AK791">
        <v>6970.0424860000003</v>
      </c>
      <c r="AL791">
        <v>7029.5416189999996</v>
      </c>
      <c r="AM791">
        <v>7119.9278610000001</v>
      </c>
      <c r="AN791">
        <v>7189.1827169999997</v>
      </c>
      <c r="AO791">
        <v>7257.8964189999997</v>
      </c>
      <c r="AP791">
        <v>7333.3989250000004</v>
      </c>
      <c r="AQ791">
        <v>7401.80584</v>
      </c>
      <c r="AR791">
        <v>7460.2381670000004</v>
      </c>
      <c r="AS791">
        <v>7525.4006360000003</v>
      </c>
      <c r="AT791">
        <v>7592.3235210000003</v>
      </c>
      <c r="AU791">
        <v>7659.6332400000001</v>
      </c>
      <c r="AV791">
        <v>7727.2707030000001</v>
      </c>
    </row>
    <row r="792" spans="1:48" x14ac:dyDescent="0.25">
      <c r="A792" t="s">
        <v>1634</v>
      </c>
      <c r="B792">
        <v>4956.5783216865302</v>
      </c>
      <c r="C792">
        <v>5036.1577898918904</v>
      </c>
      <c r="D792">
        <v>5117.014932</v>
      </c>
      <c r="E792">
        <v>5151.1930769999999</v>
      </c>
      <c r="F792">
        <v>5174.788399</v>
      </c>
      <c r="G792">
        <v>5210.6492719999997</v>
      </c>
      <c r="H792">
        <v>5267.1427830000002</v>
      </c>
      <c r="I792">
        <v>5279.3668809999999</v>
      </c>
      <c r="J792">
        <v>5410.782365</v>
      </c>
      <c r="K792">
        <v>5562.261015</v>
      </c>
      <c r="L792">
        <v>5649.7056000000002</v>
      </c>
      <c r="M792">
        <v>5740.711816</v>
      </c>
      <c r="N792">
        <v>5871.1638290000001</v>
      </c>
      <c r="O792">
        <v>5975.2451950000004</v>
      </c>
      <c r="P792">
        <v>5883.4112400000004</v>
      </c>
      <c r="Q792">
        <v>5802.5333970000002</v>
      </c>
      <c r="R792">
        <v>5806.5017699999999</v>
      </c>
      <c r="S792">
        <v>5938.5249640000002</v>
      </c>
      <c r="T792">
        <v>5956.6709289999999</v>
      </c>
      <c r="U792">
        <v>6050.7463280000002</v>
      </c>
      <c r="V792">
        <v>6085.177224</v>
      </c>
      <c r="W792">
        <v>6081.9604760000002</v>
      </c>
      <c r="X792">
        <v>5963.3294649999998</v>
      </c>
      <c r="Y792">
        <v>5875.2392550000004</v>
      </c>
      <c r="Z792">
        <v>5787.5097669999996</v>
      </c>
      <c r="AA792">
        <v>5684.1260540000003</v>
      </c>
      <c r="AB792">
        <v>5581.1898780000001</v>
      </c>
      <c r="AC792">
        <v>5316.002442</v>
      </c>
      <c r="AD792">
        <v>5045.8963409999997</v>
      </c>
      <c r="AE792">
        <v>4773.4388470000004</v>
      </c>
      <c r="AF792">
        <v>4498.8523519999999</v>
      </c>
      <c r="AG792">
        <v>4225.846039</v>
      </c>
      <c r="AH792">
        <v>3818.8586129999999</v>
      </c>
      <c r="AI792">
        <v>3403.5963809999998</v>
      </c>
      <c r="AJ792">
        <v>2972.8507519999998</v>
      </c>
      <c r="AK792">
        <v>2543.9664630000002</v>
      </c>
      <c r="AL792">
        <v>2098.388469</v>
      </c>
      <c r="AM792">
        <v>1815.766723</v>
      </c>
      <c r="AN792">
        <v>1520.8140900000001</v>
      </c>
      <c r="AO792">
        <v>1219.747556</v>
      </c>
      <c r="AP792">
        <v>913.55083769999999</v>
      </c>
      <c r="AQ792">
        <v>600.21243560000005</v>
      </c>
      <c r="AR792">
        <v>498.88104670000001</v>
      </c>
      <c r="AS792">
        <v>396.2424451</v>
      </c>
      <c r="AT792">
        <v>291.8185469</v>
      </c>
      <c r="AU792">
        <v>185.50099779999999</v>
      </c>
      <c r="AV792">
        <v>77.272707030000007</v>
      </c>
    </row>
    <row r="793" spans="1:48" x14ac:dyDescent="0.25">
      <c r="A793" t="s">
        <v>1635</v>
      </c>
      <c r="B793">
        <v>0.96864644472622397</v>
      </c>
      <c r="C793">
        <v>0.984198376713873</v>
      </c>
      <c r="D793">
        <v>1</v>
      </c>
      <c r="E793">
        <v>1.4103096129999999</v>
      </c>
      <c r="F793">
        <v>1.9848265270000001</v>
      </c>
      <c r="G793">
        <v>2.7999167809999999</v>
      </c>
      <c r="H793">
        <v>3.9650776350000001</v>
      </c>
      <c r="I793">
        <v>5.5677761869999998</v>
      </c>
      <c r="J793">
        <v>7.9943528590000001</v>
      </c>
      <c r="K793">
        <v>11.513249979999999</v>
      </c>
      <c r="L793">
        <v>16.383085940000001</v>
      </c>
      <c r="M793">
        <v>23.321633129999999</v>
      </c>
      <c r="N793">
        <v>27.826681019999999</v>
      </c>
      <c r="O793">
        <v>34.01932326</v>
      </c>
      <c r="P793">
        <v>39.43914084</v>
      </c>
      <c r="Q793">
        <v>46.312848209999999</v>
      </c>
      <c r="R793">
        <v>56.733985519999997</v>
      </c>
      <c r="S793">
        <v>83.348131109999997</v>
      </c>
      <c r="T793">
        <v>104.0795866</v>
      </c>
      <c r="U793">
        <v>122.4656418</v>
      </c>
      <c r="V793">
        <v>155.66548470000001</v>
      </c>
      <c r="W793">
        <v>188.41092560000001</v>
      </c>
      <c r="X793">
        <v>327.65238920000002</v>
      </c>
      <c r="Y793">
        <v>470.31969520000001</v>
      </c>
      <c r="Z793">
        <v>615.68646660000002</v>
      </c>
      <c r="AA793">
        <v>761.8356493</v>
      </c>
      <c r="AB793">
        <v>910.24987839999994</v>
      </c>
      <c r="AC793">
        <v>1203.2704590000001</v>
      </c>
      <c r="AD793">
        <v>1499.169924</v>
      </c>
      <c r="AE793">
        <v>1798.560602</v>
      </c>
      <c r="AF793">
        <v>2101.792117</v>
      </c>
      <c r="AG793">
        <v>2411.3666490000001</v>
      </c>
      <c r="AH793">
        <v>2875.565963</v>
      </c>
      <c r="AI793">
        <v>3349.314014</v>
      </c>
      <c r="AJ793">
        <v>3824.0121629999999</v>
      </c>
      <c r="AK793">
        <v>4321.3705810000001</v>
      </c>
      <c r="AL793">
        <v>4815.1657130000003</v>
      </c>
      <c r="AM793">
        <v>5176.2729939999999</v>
      </c>
      <c r="AN793">
        <v>5528.725942</v>
      </c>
      <c r="AO793">
        <v>5886.5604380000004</v>
      </c>
      <c r="AP793">
        <v>6255.9612880000004</v>
      </c>
      <c r="AQ793">
        <v>6625.3564079999996</v>
      </c>
      <c r="AR793">
        <v>6777.0295560000004</v>
      </c>
      <c r="AS793">
        <v>6936.4627819999996</v>
      </c>
      <c r="AT793">
        <v>7099.2780320000002</v>
      </c>
      <c r="AU793">
        <v>7264.2429730000003</v>
      </c>
      <c r="AV793">
        <v>7431.3162350000002</v>
      </c>
    </row>
    <row r="794" spans="1:48" x14ac:dyDescent="0.25">
      <c r="A794" t="s">
        <v>1636</v>
      </c>
      <c r="B794">
        <v>0.96864644472622397</v>
      </c>
      <c r="C794">
        <v>0.984198376713873</v>
      </c>
      <c r="D794">
        <v>1</v>
      </c>
      <c r="E794">
        <v>3.3661092379999999</v>
      </c>
      <c r="F794">
        <v>5.5906758380000001</v>
      </c>
      <c r="G794">
        <v>7.6260332960000001</v>
      </c>
      <c r="H794">
        <v>9.4037116429999994</v>
      </c>
      <c r="I794">
        <v>10.66992969</v>
      </c>
      <c r="J794">
        <v>11.557637639999999</v>
      </c>
      <c r="K794">
        <v>11.57927737</v>
      </c>
      <c r="L794">
        <v>10.114331160000001</v>
      </c>
      <c r="M794">
        <v>6.6951146789999996</v>
      </c>
      <c r="N794">
        <v>6.8346567250000003</v>
      </c>
      <c r="O794">
        <v>7.0785578080000002</v>
      </c>
      <c r="P794">
        <v>7.5338409750000004</v>
      </c>
      <c r="Q794">
        <v>8.0941081629999996</v>
      </c>
      <c r="R794">
        <v>9.1391077850000002</v>
      </c>
      <c r="S794">
        <v>9.4726000720000005</v>
      </c>
      <c r="T794">
        <v>9.6031802450000008</v>
      </c>
      <c r="U794">
        <v>9.8379454899999903</v>
      </c>
      <c r="V794">
        <v>9.9457252870000001</v>
      </c>
      <c r="W794">
        <v>9.992783717</v>
      </c>
      <c r="X794">
        <v>10.025629589999999</v>
      </c>
      <c r="Y794">
        <v>10.11260643</v>
      </c>
      <c r="Z794">
        <v>10.204460149999999</v>
      </c>
      <c r="AA794">
        <v>10.272613379999999</v>
      </c>
      <c r="AB794">
        <v>10.34508952</v>
      </c>
      <c r="AC794">
        <v>20.24046208</v>
      </c>
      <c r="AD794">
        <v>30.240420889999999</v>
      </c>
      <c r="AE794">
        <v>40.355705329999999</v>
      </c>
      <c r="AF794">
        <v>50.596406680000001</v>
      </c>
      <c r="AG794">
        <v>61.028003169999998</v>
      </c>
      <c r="AH794">
        <v>71.644824150000005</v>
      </c>
      <c r="AI794">
        <v>82.4801267</v>
      </c>
      <c r="AJ794">
        <v>93.323578659999995</v>
      </c>
      <c r="AK794">
        <v>104.7054414</v>
      </c>
      <c r="AL794">
        <v>115.9874367</v>
      </c>
      <c r="AM794">
        <v>127.8881442</v>
      </c>
      <c r="AN794">
        <v>139.64268509999999</v>
      </c>
      <c r="AO794">
        <v>151.5884246</v>
      </c>
      <c r="AP794">
        <v>163.88679920000001</v>
      </c>
      <c r="AQ794">
        <v>176.2369971</v>
      </c>
      <c r="AR794">
        <v>184.32756459999999</v>
      </c>
      <c r="AS794">
        <v>192.6954087</v>
      </c>
      <c r="AT794">
        <v>201.2269426</v>
      </c>
      <c r="AU794">
        <v>209.8892701</v>
      </c>
      <c r="AV794">
        <v>218.6817609</v>
      </c>
    </row>
    <row r="795" spans="1:48" x14ac:dyDescent="0.25">
      <c r="A795" t="s">
        <v>1742</v>
      </c>
      <c r="B795">
        <v>19.033911094158199</v>
      </c>
      <c r="C795">
        <v>19.414589316041301</v>
      </c>
      <c r="D795">
        <v>16.725575320000001</v>
      </c>
      <c r="E795">
        <v>17.019395830000001</v>
      </c>
      <c r="F795">
        <v>17.399130069999998</v>
      </c>
      <c r="G795">
        <v>17.7994278</v>
      </c>
      <c r="H795">
        <v>17.9078722</v>
      </c>
      <c r="I795">
        <v>18.100736479999998</v>
      </c>
      <c r="J795">
        <v>18.291538809999999</v>
      </c>
      <c r="K795">
        <v>18.577456399999999</v>
      </c>
      <c r="L795">
        <v>18.96545948</v>
      </c>
      <c r="M795">
        <v>19.369029309999998</v>
      </c>
      <c r="N795">
        <v>19.701031579999999</v>
      </c>
      <c r="O795">
        <v>20.02154475</v>
      </c>
      <c r="P795">
        <v>20.356028250000001</v>
      </c>
      <c r="Q795">
        <v>21.83096265</v>
      </c>
      <c r="R795">
        <v>24.925617939999999</v>
      </c>
      <c r="S795">
        <v>25.415313309999998</v>
      </c>
      <c r="T795">
        <v>25.92761217</v>
      </c>
      <c r="U795">
        <v>26.446720670000001</v>
      </c>
      <c r="V795">
        <v>26.986704459999999</v>
      </c>
      <c r="W795">
        <v>27.512459920000001</v>
      </c>
      <c r="X795">
        <v>28.047333869999999</v>
      </c>
      <c r="Y795">
        <v>28.594829059999999</v>
      </c>
      <c r="Z795">
        <v>29.13670686</v>
      </c>
      <c r="AA795">
        <v>29.697966619999999</v>
      </c>
      <c r="AB795">
        <v>30.278910249999999</v>
      </c>
      <c r="AC795">
        <v>30.882665119999999</v>
      </c>
      <c r="AD795">
        <v>31.502442330000001</v>
      </c>
      <c r="AE795">
        <v>32.147797050000001</v>
      </c>
      <c r="AF795">
        <v>32.814747320000002</v>
      </c>
      <c r="AG795">
        <v>33.498760920000002</v>
      </c>
      <c r="AH795">
        <v>34.196289049999997</v>
      </c>
      <c r="AI795">
        <v>34.907847599999997</v>
      </c>
      <c r="AJ795">
        <v>35.649552479999997</v>
      </c>
      <c r="AK795">
        <v>36.391068799999999</v>
      </c>
      <c r="AL795">
        <v>37.160450820000001</v>
      </c>
      <c r="AM795">
        <v>37.935794780000002</v>
      </c>
      <c r="AN795">
        <v>38.736977539999998</v>
      </c>
      <c r="AO795">
        <v>39.559256009999999</v>
      </c>
      <c r="AP795">
        <v>40.392661480000001</v>
      </c>
      <c r="AQ795">
        <v>41.239562489999997</v>
      </c>
      <c r="AR795">
        <v>42.103282</v>
      </c>
      <c r="AS795">
        <v>42.98591819</v>
      </c>
      <c r="AT795">
        <v>43.883408060000001</v>
      </c>
      <c r="AU795">
        <v>44.796940229999997</v>
      </c>
      <c r="AV795">
        <v>45.72887455</v>
      </c>
    </row>
    <row r="796" spans="1:48" x14ac:dyDescent="0.25">
      <c r="A796" t="s">
        <v>1743</v>
      </c>
      <c r="B796">
        <v>23.218582646892301</v>
      </c>
      <c r="C796">
        <v>23.682954299830101</v>
      </c>
      <c r="D796">
        <v>30.312867990000001</v>
      </c>
      <c r="E796">
        <v>30.845378369999999</v>
      </c>
      <c r="F796">
        <v>31.533595890000001</v>
      </c>
      <c r="G796">
        <v>32.259081979999998</v>
      </c>
      <c r="H796">
        <v>32.455622939999998</v>
      </c>
      <c r="I796">
        <v>32.805163649999997</v>
      </c>
      <c r="J796">
        <v>33.150967350000002</v>
      </c>
      <c r="K796">
        <v>33.669154740000003</v>
      </c>
      <c r="L796">
        <v>34.372358419999998</v>
      </c>
      <c r="M796">
        <v>35.103774749999999</v>
      </c>
      <c r="N796">
        <v>32.774547210000001</v>
      </c>
      <c r="O796">
        <v>36.841791610000001</v>
      </c>
      <c r="P796">
        <v>36.646353580000003</v>
      </c>
      <c r="Q796">
        <v>38.900358650000001</v>
      </c>
      <c r="R796">
        <v>30.405602269999999</v>
      </c>
      <c r="S796">
        <v>31.171624550000001</v>
      </c>
      <c r="T796">
        <v>32.855533880000003</v>
      </c>
      <c r="U796">
        <v>33.542947720000001</v>
      </c>
      <c r="V796">
        <v>33.416422420000004</v>
      </c>
      <c r="W796">
        <v>33.238253200000003</v>
      </c>
      <c r="X796">
        <v>33.285587759999999</v>
      </c>
      <c r="Y796">
        <v>33.786873829999998</v>
      </c>
      <c r="Z796">
        <v>34.236996519999998</v>
      </c>
      <c r="AA796">
        <v>34.663075999999997</v>
      </c>
      <c r="AB796">
        <v>35.062758619999997</v>
      </c>
      <c r="AC796">
        <v>35.25974343</v>
      </c>
      <c r="AD796">
        <v>35.455126579999998</v>
      </c>
      <c r="AE796">
        <v>35.89037278</v>
      </c>
      <c r="AF796">
        <v>36.337846339999999</v>
      </c>
      <c r="AG796">
        <v>36.79198289</v>
      </c>
      <c r="AH796">
        <v>37.456750450000001</v>
      </c>
      <c r="AI796">
        <v>38.132710619999997</v>
      </c>
      <c r="AJ796">
        <v>38.837295660000002</v>
      </c>
      <c r="AK796">
        <v>39.537280060000001</v>
      </c>
      <c r="AL796">
        <v>40.263062060000003</v>
      </c>
      <c r="AM796">
        <v>41.103141260000001</v>
      </c>
      <c r="AN796">
        <v>41.971216609999999</v>
      </c>
      <c r="AO796">
        <v>42.862148990000001</v>
      </c>
      <c r="AP796">
        <v>43.76513739</v>
      </c>
      <c r="AQ796">
        <v>44.682748109999999</v>
      </c>
      <c r="AR796">
        <v>45.618581540000001</v>
      </c>
      <c r="AS796">
        <v>46.574911049999997</v>
      </c>
      <c r="AT796">
        <v>47.547334409999998</v>
      </c>
      <c r="AU796">
        <v>48.53713948</v>
      </c>
      <c r="AV796">
        <v>49.546883129999998</v>
      </c>
    </row>
    <row r="797" spans="1:48" x14ac:dyDescent="0.25">
      <c r="A797" t="s">
        <v>1744</v>
      </c>
      <c r="B797">
        <v>21.001876928013701</v>
      </c>
      <c r="C797">
        <v>21.421914466573998</v>
      </c>
      <c r="D797">
        <v>18.424008090000001</v>
      </c>
      <c r="E797">
        <v>18.747665210000001</v>
      </c>
      <c r="F797">
        <v>19.165960340000002</v>
      </c>
      <c r="G797">
        <v>19.60690713</v>
      </c>
      <c r="H797">
        <v>19.726363729999999</v>
      </c>
      <c r="I797">
        <v>19.938812810000002</v>
      </c>
      <c r="J797">
        <v>20.148990550000001</v>
      </c>
      <c r="K797">
        <v>20.463942230000001</v>
      </c>
      <c r="L797">
        <v>20.891345879999999</v>
      </c>
      <c r="M797">
        <v>21.335897030000002</v>
      </c>
      <c r="N797">
        <v>21.701613160000001</v>
      </c>
      <c r="O797">
        <v>22.054673489999999</v>
      </c>
      <c r="P797">
        <v>22.391631069999999</v>
      </c>
      <c r="Q797">
        <v>24.01405892</v>
      </c>
      <c r="R797">
        <v>27.502742829999999</v>
      </c>
      <c r="S797">
        <v>28.043069079999999</v>
      </c>
      <c r="T797">
        <v>28.608335870000001</v>
      </c>
      <c r="U797">
        <v>29.18111635</v>
      </c>
      <c r="V797">
        <v>29.77693047</v>
      </c>
      <c r="W797">
        <v>30.357045169999999</v>
      </c>
      <c r="X797">
        <v>30.94722114</v>
      </c>
      <c r="Y797">
        <v>31.551323289999999</v>
      </c>
      <c r="Z797">
        <v>32.149227250000003</v>
      </c>
      <c r="AA797">
        <v>32.768517129999999</v>
      </c>
      <c r="AB797">
        <v>33.409526049999997</v>
      </c>
      <c r="AC797">
        <v>34.075704709999997</v>
      </c>
      <c r="AD797">
        <v>34.759562299999999</v>
      </c>
      <c r="AE797">
        <v>35.471641939999998</v>
      </c>
      <c r="AF797">
        <v>36.20754994</v>
      </c>
      <c r="AG797">
        <v>36.9622855</v>
      </c>
      <c r="AH797">
        <v>37.731932890000003</v>
      </c>
      <c r="AI797">
        <v>38.517061339999998</v>
      </c>
      <c r="AJ797">
        <v>39.335453029999996</v>
      </c>
      <c r="AK797">
        <v>40.153636669999997</v>
      </c>
      <c r="AL797">
        <v>41.002567110000001</v>
      </c>
      <c r="AM797">
        <v>41.858075909999997</v>
      </c>
      <c r="AN797">
        <v>42.742095059999997</v>
      </c>
      <c r="AO797">
        <v>43.649391039999998</v>
      </c>
      <c r="AP797">
        <v>44.568964479999998</v>
      </c>
      <c r="AQ797">
        <v>45.503428810000003</v>
      </c>
      <c r="AR797">
        <v>46.456450539999999</v>
      </c>
      <c r="AS797">
        <v>47.4303448</v>
      </c>
      <c r="AT797">
        <v>48.420628489999999</v>
      </c>
      <c r="AU797">
        <v>49.428613149999997</v>
      </c>
      <c r="AV797">
        <v>50.456902599999999</v>
      </c>
    </row>
    <row r="798" spans="1:48" x14ac:dyDescent="0.25">
      <c r="A798" t="s">
        <v>1650</v>
      </c>
      <c r="C798">
        <v>405.36696122622101</v>
      </c>
      <c r="D798">
        <v>411.87525890000001</v>
      </c>
      <c r="E798">
        <v>370.51086400000003</v>
      </c>
      <c r="F798">
        <v>362.17451390000002</v>
      </c>
      <c r="G798">
        <v>375.99094439999999</v>
      </c>
      <c r="H798">
        <v>398.98065659999997</v>
      </c>
      <c r="I798">
        <v>358.42446719999998</v>
      </c>
      <c r="J798">
        <v>478.41932209999999</v>
      </c>
      <c r="K798">
        <v>507.12020469999999</v>
      </c>
      <c r="L798">
        <v>453.04257539999998</v>
      </c>
      <c r="M798">
        <v>462.35178989999997</v>
      </c>
      <c r="N798">
        <v>507.7792718</v>
      </c>
      <c r="O798">
        <v>489.98301479999998</v>
      </c>
      <c r="P798">
        <v>300.9087844</v>
      </c>
      <c r="Q798">
        <v>305.82880710000001</v>
      </c>
      <c r="R798">
        <v>385.35905960000002</v>
      </c>
      <c r="S798">
        <v>513.67471520000004</v>
      </c>
      <c r="T798">
        <v>408.47514669999998</v>
      </c>
      <c r="U798">
        <v>485.59728360000003</v>
      </c>
      <c r="V798">
        <v>432.13619840000001</v>
      </c>
      <c r="W798">
        <v>396.75163800000001</v>
      </c>
      <c r="X798">
        <v>281.12594369999999</v>
      </c>
      <c r="Y798">
        <v>303.86932969999998</v>
      </c>
      <c r="Z798">
        <v>298.44003120000002</v>
      </c>
      <c r="AA798">
        <v>277.01949539999998</v>
      </c>
      <c r="AB798">
        <v>270.67179650000003</v>
      </c>
      <c r="AC798">
        <v>101.65471669999999</v>
      </c>
      <c r="AD798">
        <v>79.305729420000006</v>
      </c>
      <c r="AE798">
        <v>59.200721479999999</v>
      </c>
      <c r="AF798">
        <v>39.163551069999997</v>
      </c>
      <c r="AG798">
        <v>22.695627340000001</v>
      </c>
      <c r="AH798">
        <v>-129.22972720000001</v>
      </c>
      <c r="AI798">
        <v>-164.2551272</v>
      </c>
      <c r="AJ798">
        <v>-207.0330069</v>
      </c>
      <c r="AK798">
        <v>-233.48384720000001</v>
      </c>
      <c r="AL798">
        <v>-278.36739060000002</v>
      </c>
      <c r="AM798">
        <v>-144.69822809999999</v>
      </c>
      <c r="AN798">
        <v>-175.60536279999999</v>
      </c>
      <c r="AO798">
        <v>-201.10600120000001</v>
      </c>
      <c r="AP798">
        <v>-226.0247789</v>
      </c>
      <c r="AQ798">
        <v>-253.2922538</v>
      </c>
      <c r="AR798">
        <v>-61.880442690000002</v>
      </c>
      <c r="AS798">
        <v>-69.847995920000002</v>
      </c>
      <c r="AT798">
        <v>-78.379553810000004</v>
      </c>
      <c r="AU798">
        <v>-87.136810519999997</v>
      </c>
      <c r="AV798">
        <v>-96.035624569999996</v>
      </c>
    </row>
    <row r="799" spans="1:48" x14ac:dyDescent="0.25">
      <c r="A799" t="s">
        <v>1651</v>
      </c>
      <c r="C799">
        <v>7.9219421204998905E-2</v>
      </c>
      <c r="D799">
        <v>8.0491314600000002E-2</v>
      </c>
      <c r="E799">
        <v>0.4760379179</v>
      </c>
      <c r="F799">
        <v>0.66721417490000001</v>
      </c>
      <c r="G799">
        <v>0.9455495384</v>
      </c>
      <c r="H799">
        <v>1.3491946379999999</v>
      </c>
      <c r="I799">
        <v>1.8633163859999999</v>
      </c>
      <c r="J799">
        <v>2.7925371650000002</v>
      </c>
      <c r="K799">
        <v>4.0443523849999998</v>
      </c>
      <c r="L799">
        <v>5.6265823680000002</v>
      </c>
      <c r="M799">
        <v>8.0153796699999997</v>
      </c>
      <c r="N799">
        <v>6.0379393080000003</v>
      </c>
      <c r="O799">
        <v>8.0216428220000005</v>
      </c>
      <c r="P799">
        <v>7.6558500450000002</v>
      </c>
      <c r="Q799">
        <v>9.4659752650000009</v>
      </c>
      <c r="R799">
        <v>13.46520233</v>
      </c>
      <c r="S799">
        <v>30.343174309999998</v>
      </c>
      <c r="T799">
        <v>26.209786909999998</v>
      </c>
      <c r="U799">
        <v>25.227030039999999</v>
      </c>
      <c r="V799">
        <v>41.249302020000002</v>
      </c>
      <c r="W799">
        <v>42.977069319999998</v>
      </c>
      <c r="X799">
        <v>151.6253944</v>
      </c>
      <c r="Y799">
        <v>164.2033423</v>
      </c>
      <c r="Z799">
        <v>176.28008790000001</v>
      </c>
      <c r="AA799">
        <v>186.61721080000001</v>
      </c>
      <c r="AB799">
        <v>198.48839520000001</v>
      </c>
      <c r="AC799">
        <v>352.84976230000001</v>
      </c>
      <c r="AD799">
        <v>374.98839349999997</v>
      </c>
      <c r="AE799">
        <v>397.92857600000002</v>
      </c>
      <c r="AF799">
        <v>421.44785510000003</v>
      </c>
      <c r="AG799">
        <v>447.72176580000001</v>
      </c>
      <c r="AH799">
        <v>622.69435759999999</v>
      </c>
      <c r="AI799">
        <v>662.75412879999999</v>
      </c>
      <c r="AJ799">
        <v>694.84288279999998</v>
      </c>
      <c r="AK799">
        <v>748.70425620000003</v>
      </c>
      <c r="AL799">
        <v>777.83149730000002</v>
      </c>
      <c r="AM799">
        <v>677.59996260000003</v>
      </c>
      <c r="AN799">
        <v>692.68059930000004</v>
      </c>
      <c r="AO799">
        <v>721.22828270000002</v>
      </c>
      <c r="AP799">
        <v>756.31449169999996</v>
      </c>
      <c r="AQ799">
        <v>780.58885280000004</v>
      </c>
      <c r="AR799">
        <v>587.14659659999995</v>
      </c>
      <c r="AS799">
        <v>604.87589349999996</v>
      </c>
      <c r="AT799">
        <v>618.73719329999994</v>
      </c>
      <c r="AU799">
        <v>631.58845429999997</v>
      </c>
      <c r="AV799">
        <v>644.53964229999997</v>
      </c>
    </row>
    <row r="800" spans="1:48" x14ac:dyDescent="0.25">
      <c r="A800" t="s">
        <v>1652</v>
      </c>
      <c r="C800">
        <v>7.9219421204998905E-2</v>
      </c>
      <c r="D800">
        <v>8.0491314600000002E-2</v>
      </c>
      <c r="E800">
        <v>2.4318375429999999</v>
      </c>
      <c r="F800">
        <v>2.4458152549999999</v>
      </c>
      <c r="G800">
        <v>2.402823106</v>
      </c>
      <c r="H800">
        <v>2.2789245920000001</v>
      </c>
      <c r="I800">
        <v>1.8843080759999999</v>
      </c>
      <c r="J800">
        <v>1.5890243470000001</v>
      </c>
      <c r="K800">
        <v>0.78130366230000003</v>
      </c>
      <c r="L800">
        <v>-0.70385993140000003</v>
      </c>
      <c r="M800">
        <v>-2.7544186339999999</v>
      </c>
      <c r="N800">
        <v>0.5796005877</v>
      </c>
      <c r="O800">
        <v>0.69313148629999999</v>
      </c>
      <c r="P800">
        <v>0.92054477580000005</v>
      </c>
      <c r="Q800">
        <v>1.0554537879999999</v>
      </c>
      <c r="R800">
        <v>1.577011634</v>
      </c>
      <c r="S800">
        <v>0.93419035279999996</v>
      </c>
      <c r="T800">
        <v>0.75319812269999997</v>
      </c>
      <c r="U800">
        <v>0.86596600759999998</v>
      </c>
      <c r="V800">
        <v>0.75441128089999998</v>
      </c>
      <c r="W800">
        <v>0.70077409859999995</v>
      </c>
      <c r="X800">
        <v>0.68965460710000004</v>
      </c>
      <c r="Y800">
        <v>0.7459444865</v>
      </c>
      <c r="Z800">
        <v>0.75653819730000005</v>
      </c>
      <c r="AA800">
        <v>0.73887510499999998</v>
      </c>
      <c r="AB800">
        <v>0.74767761340000005</v>
      </c>
      <c r="AC800">
        <v>10.57533776</v>
      </c>
      <c r="AD800">
        <v>11.33033008</v>
      </c>
      <c r="AE800">
        <v>12.10293605</v>
      </c>
      <c r="AF800">
        <v>12.893213469999999</v>
      </c>
      <c r="AG800">
        <v>13.75721255</v>
      </c>
      <c r="AH800">
        <v>14.628088200000001</v>
      </c>
      <c r="AI800">
        <v>15.54439543</v>
      </c>
      <c r="AJ800">
        <v>16.2647309</v>
      </c>
      <c r="AK800">
        <v>17.515863379999999</v>
      </c>
      <c r="AL800">
        <v>18.16410655</v>
      </c>
      <c r="AM800">
        <v>19.52436518</v>
      </c>
      <c r="AN800">
        <v>20.160411849999999</v>
      </c>
      <c r="AO800">
        <v>21.124216539999999</v>
      </c>
      <c r="AP800">
        <v>22.262024820000001</v>
      </c>
      <c r="AQ800">
        <v>23.12219945</v>
      </c>
      <c r="AR800">
        <v>19.67432672</v>
      </c>
      <c r="AS800">
        <v>20.48338248</v>
      </c>
      <c r="AT800">
        <v>21.197076580000001</v>
      </c>
      <c r="AU800">
        <v>21.88863336</v>
      </c>
      <c r="AV800">
        <v>22.588156860000002</v>
      </c>
    </row>
    <row r="801" spans="1:48" x14ac:dyDescent="0.25">
      <c r="A801" s="30" t="s">
        <v>1693</v>
      </c>
      <c r="B801">
        <v>67350.955948258998</v>
      </c>
      <c r="C801">
        <v>68432.297331292299</v>
      </c>
      <c r="D801">
        <v>69527.083960000004</v>
      </c>
      <c r="E801">
        <v>71096.800929999998</v>
      </c>
      <c r="F801">
        <v>69926.039829999994</v>
      </c>
      <c r="G801">
        <v>69335.405410000007</v>
      </c>
      <c r="H801">
        <v>72493.290580000001</v>
      </c>
      <c r="I801">
        <v>71552.034350000002</v>
      </c>
      <c r="J801">
        <v>71959.366200000004</v>
      </c>
      <c r="K801">
        <v>69563.536489999999</v>
      </c>
      <c r="L801">
        <v>72567.268590000007</v>
      </c>
      <c r="M801">
        <v>72239.620999999999</v>
      </c>
      <c r="N801">
        <v>70414.983500000002</v>
      </c>
      <c r="O801">
        <v>71699.283790000001</v>
      </c>
      <c r="P801">
        <v>70836.162760000007</v>
      </c>
      <c r="Q801">
        <v>71244.581340000004</v>
      </c>
      <c r="R801">
        <v>72093.88248</v>
      </c>
      <c r="S801">
        <v>73288.952080000003</v>
      </c>
      <c r="T801">
        <v>74128.904039999994</v>
      </c>
      <c r="U801">
        <v>75527.629180000004</v>
      </c>
      <c r="V801">
        <v>76446.052330000006</v>
      </c>
      <c r="W801">
        <v>77079.796629999997</v>
      </c>
      <c r="X801">
        <v>78141.630910000007</v>
      </c>
      <c r="Y801">
        <v>79242.372839999996</v>
      </c>
      <c r="Z801">
        <v>80284.258690000002</v>
      </c>
      <c r="AA801">
        <v>81183.067219999997</v>
      </c>
      <c r="AB801">
        <v>82022.899539999999</v>
      </c>
      <c r="AC801">
        <v>82867.477010000002</v>
      </c>
      <c r="AD801">
        <v>83832.614870000005</v>
      </c>
      <c r="AE801">
        <v>84789.240640000004</v>
      </c>
      <c r="AF801">
        <v>85763.109400000001</v>
      </c>
      <c r="AG801">
        <v>86788.615430000005</v>
      </c>
      <c r="AH801">
        <v>87933.414300000004</v>
      </c>
      <c r="AI801">
        <v>89219.989199999996</v>
      </c>
      <c r="AJ801">
        <v>90508.410380000001</v>
      </c>
      <c r="AK801">
        <v>91888.617419999995</v>
      </c>
      <c r="AL801">
        <v>93236.939729999998</v>
      </c>
      <c r="AM801">
        <v>94723.755860000005</v>
      </c>
      <c r="AN801">
        <v>96242.221980000002</v>
      </c>
      <c r="AO801">
        <v>97744.968500000003</v>
      </c>
      <c r="AP801">
        <v>99251.145090000005</v>
      </c>
      <c r="AQ801">
        <v>100703.6915</v>
      </c>
      <c r="AR801">
        <v>102094.03939999999</v>
      </c>
      <c r="AS801">
        <v>103494.05680000001</v>
      </c>
      <c r="AT801">
        <v>104958.0157</v>
      </c>
      <c r="AU801">
        <v>106455.0016</v>
      </c>
      <c r="AV801">
        <v>107975.94620000001</v>
      </c>
    </row>
    <row r="802" spans="1:48" x14ac:dyDescent="0.25">
      <c r="A802" s="30" t="s">
        <v>1694</v>
      </c>
      <c r="B802">
        <v>125552.077579634</v>
      </c>
      <c r="C802">
        <v>127567.856796145</v>
      </c>
      <c r="D802">
        <v>127947.8404</v>
      </c>
      <c r="E802">
        <v>132024.88939999999</v>
      </c>
      <c r="F802">
        <v>130093.79489999999</v>
      </c>
      <c r="G802">
        <v>129058.0153</v>
      </c>
      <c r="H802">
        <v>130690.1186</v>
      </c>
      <c r="I802">
        <v>133524.2531</v>
      </c>
      <c r="J802">
        <v>131861.6734</v>
      </c>
      <c r="K802">
        <v>130821.2556</v>
      </c>
      <c r="L802">
        <v>133461.27919999999</v>
      </c>
      <c r="M802">
        <v>133528.66750000001</v>
      </c>
      <c r="N802">
        <v>133586.09469999999</v>
      </c>
      <c r="O802">
        <v>136671.68290000001</v>
      </c>
      <c r="P802">
        <v>137419.07070000001</v>
      </c>
      <c r="Q802">
        <v>136073.6145</v>
      </c>
      <c r="R802">
        <v>137733.76819999999</v>
      </c>
      <c r="S802">
        <v>139829.52009999999</v>
      </c>
      <c r="T802">
        <v>141471.44880000001</v>
      </c>
      <c r="U802">
        <v>144087.68840000001</v>
      </c>
      <c r="V802">
        <v>145543.88130000001</v>
      </c>
      <c r="W802">
        <v>146377.63930000001</v>
      </c>
      <c r="X802">
        <v>148134.49040000001</v>
      </c>
      <c r="Y802">
        <v>150102.51759999999</v>
      </c>
      <c r="Z802">
        <v>152053.28049999999</v>
      </c>
      <c r="AA802">
        <v>153760.80790000001</v>
      </c>
      <c r="AB802">
        <v>155299.0203</v>
      </c>
      <c r="AC802">
        <v>157017.41750000001</v>
      </c>
      <c r="AD802">
        <v>158997.24410000001</v>
      </c>
      <c r="AE802">
        <v>160999.28270000001</v>
      </c>
      <c r="AF802">
        <v>163039.61910000001</v>
      </c>
      <c r="AG802">
        <v>165151.09210000001</v>
      </c>
      <c r="AH802">
        <v>167446.95379999999</v>
      </c>
      <c r="AI802">
        <v>170015.5906</v>
      </c>
      <c r="AJ802">
        <v>172579.79870000001</v>
      </c>
      <c r="AK802">
        <v>175310.2556</v>
      </c>
      <c r="AL802">
        <v>177983.23139999999</v>
      </c>
      <c r="AM802">
        <v>180874.7641</v>
      </c>
      <c r="AN802">
        <v>183851.742</v>
      </c>
      <c r="AO802">
        <v>186812.11670000001</v>
      </c>
      <c r="AP802">
        <v>189781.78169999999</v>
      </c>
      <c r="AQ802">
        <v>192666.65299999999</v>
      </c>
      <c r="AR802">
        <v>195394.5013</v>
      </c>
      <c r="AS802">
        <v>198089.10380000001</v>
      </c>
      <c r="AT802">
        <v>200884.8161</v>
      </c>
      <c r="AU802">
        <v>203743.34659999999</v>
      </c>
      <c r="AV802">
        <v>206642.7427</v>
      </c>
    </row>
    <row r="803" spans="1:48" x14ac:dyDescent="0.25">
      <c r="A803" s="30" t="s">
        <v>1695</v>
      </c>
      <c r="B803">
        <v>86635.9317456024</v>
      </c>
      <c r="C803">
        <v>88026.899652964203</v>
      </c>
      <c r="D803">
        <v>89445.029179999998</v>
      </c>
      <c r="E803">
        <v>89261.796950000004</v>
      </c>
      <c r="F803">
        <v>87645.458580000006</v>
      </c>
      <c r="G803">
        <v>77775.302339999995</v>
      </c>
      <c r="H803">
        <v>84336.930259999906</v>
      </c>
      <c r="I803">
        <v>85617.977220000001</v>
      </c>
      <c r="J803">
        <v>85276.426330000002</v>
      </c>
      <c r="K803">
        <v>84950.52248</v>
      </c>
      <c r="L803">
        <v>86766.559840000002</v>
      </c>
      <c r="M803">
        <v>88807.451199999996</v>
      </c>
      <c r="N803">
        <v>92277.545100000003</v>
      </c>
      <c r="O803">
        <v>98636.805439999996</v>
      </c>
      <c r="P803">
        <v>100565.75900000001</v>
      </c>
      <c r="Q803">
        <v>102190.818</v>
      </c>
      <c r="R803">
        <v>96247.263609999995</v>
      </c>
      <c r="S803">
        <v>104348.7947</v>
      </c>
      <c r="T803">
        <v>103177.5085</v>
      </c>
      <c r="U803">
        <v>105090.42819999999</v>
      </c>
      <c r="V803">
        <v>107178.0246</v>
      </c>
      <c r="W803">
        <v>107490.7528</v>
      </c>
      <c r="X803">
        <v>107115.1528</v>
      </c>
      <c r="Y803">
        <v>108381.2326</v>
      </c>
      <c r="Z803">
        <v>109525.7421</v>
      </c>
      <c r="AA803">
        <v>110594.8909</v>
      </c>
      <c r="AB803">
        <v>111810.56909999999</v>
      </c>
      <c r="AC803">
        <v>112690.7868</v>
      </c>
      <c r="AD803">
        <v>113777.7433</v>
      </c>
      <c r="AE803">
        <v>114906.1107</v>
      </c>
      <c r="AF803">
        <v>116101.8659</v>
      </c>
      <c r="AG803">
        <v>117474.9678</v>
      </c>
      <c r="AH803">
        <v>119103.81269999999</v>
      </c>
      <c r="AI803">
        <v>120721.84080000001</v>
      </c>
      <c r="AJ803">
        <v>122332.4219</v>
      </c>
      <c r="AK803">
        <v>124157.2475</v>
      </c>
      <c r="AL803">
        <v>125796.09390000001</v>
      </c>
      <c r="AM803">
        <v>127801.9414</v>
      </c>
      <c r="AN803">
        <v>129623.06510000001</v>
      </c>
      <c r="AO803">
        <v>131486.8487</v>
      </c>
      <c r="AP803">
        <v>133385.9725</v>
      </c>
      <c r="AQ803">
        <v>135087.92509999999</v>
      </c>
      <c r="AR803">
        <v>136731.69959999999</v>
      </c>
      <c r="AS803">
        <v>138515.8731</v>
      </c>
      <c r="AT803">
        <v>140328.4504</v>
      </c>
      <c r="AU803">
        <v>142161.09359999999</v>
      </c>
      <c r="AV803">
        <v>144037.84959999999</v>
      </c>
    </row>
    <row r="804" spans="1:48" x14ac:dyDescent="0.25">
      <c r="A804" s="30" t="s">
        <v>1696</v>
      </c>
      <c r="B804">
        <v>6542.2380876809102</v>
      </c>
      <c r="C804">
        <v>6647.2758363254998</v>
      </c>
      <c r="D804">
        <v>6728.257627</v>
      </c>
      <c r="E804">
        <v>6816.7616029999999</v>
      </c>
      <c r="F804">
        <v>6404.7104419999996</v>
      </c>
      <c r="G804">
        <v>5492.4129999999996</v>
      </c>
      <c r="H804">
        <v>5687.9347969999999</v>
      </c>
      <c r="I804">
        <v>6394.3329720000002</v>
      </c>
      <c r="J804">
        <v>5966.9977790000003</v>
      </c>
      <c r="K804">
        <v>5750.3528889999998</v>
      </c>
      <c r="L804">
        <v>5819.0164940000004</v>
      </c>
      <c r="M804">
        <v>5738.7617</v>
      </c>
      <c r="N804">
        <v>5963.333396</v>
      </c>
      <c r="O804">
        <v>6248.123208</v>
      </c>
      <c r="P804">
        <v>6352.3762200000001</v>
      </c>
      <c r="Q804">
        <v>6381.2359219999998</v>
      </c>
      <c r="R804">
        <v>6394.2742870000002</v>
      </c>
      <c r="S804">
        <v>6602.5291660000003</v>
      </c>
      <c r="T804">
        <v>6643.5073469999998</v>
      </c>
      <c r="U804">
        <v>6774.303296</v>
      </c>
      <c r="V804">
        <v>7387.759924</v>
      </c>
      <c r="W804">
        <v>8078.3131089999997</v>
      </c>
      <c r="X804">
        <v>8894.297622</v>
      </c>
      <c r="Y804">
        <v>9917.3334649999997</v>
      </c>
      <c r="Z804">
        <v>11138.52752</v>
      </c>
      <c r="AA804">
        <v>12585.094520000001</v>
      </c>
      <c r="AB804">
        <v>14321.266540000001</v>
      </c>
      <c r="AC804">
        <v>14388.99617</v>
      </c>
      <c r="AD804">
        <v>14463.002560000001</v>
      </c>
      <c r="AE804">
        <v>14531.326709999999</v>
      </c>
      <c r="AF804">
        <v>14598.71794</v>
      </c>
      <c r="AG804">
        <v>14675.99345</v>
      </c>
      <c r="AH804">
        <v>14774.196029999999</v>
      </c>
      <c r="AI804">
        <v>14879.87306</v>
      </c>
      <c r="AJ804">
        <v>14985.487160000001</v>
      </c>
      <c r="AK804">
        <v>15102.095219999999</v>
      </c>
      <c r="AL804">
        <v>15210.07533</v>
      </c>
      <c r="AM804">
        <v>15343.16372</v>
      </c>
      <c r="AN804">
        <v>15473.51763</v>
      </c>
      <c r="AO804">
        <v>15601.700849999999</v>
      </c>
      <c r="AP804">
        <v>15731.47206</v>
      </c>
      <c r="AQ804">
        <v>15847.552159999999</v>
      </c>
      <c r="AR804">
        <v>15952.64718</v>
      </c>
      <c r="AS804">
        <v>16062.12948</v>
      </c>
      <c r="AT804">
        <v>16175.510039999999</v>
      </c>
      <c r="AU804">
        <v>16290.76929</v>
      </c>
      <c r="AV804">
        <v>16409.11681</v>
      </c>
    </row>
    <row r="805" spans="1:48" x14ac:dyDescent="0.25">
      <c r="A805" s="30" t="s">
        <v>1697</v>
      </c>
      <c r="B805">
        <v>19050.369628430599</v>
      </c>
      <c r="C805">
        <v>19356.2294748317</v>
      </c>
      <c r="D805">
        <v>19646.14356</v>
      </c>
      <c r="E805">
        <v>19896.577020000001</v>
      </c>
      <c r="F805">
        <v>18705.549500000001</v>
      </c>
      <c r="G805">
        <v>16022.099399999999</v>
      </c>
      <c r="H805">
        <v>16612.53787</v>
      </c>
      <c r="I805">
        <v>18762.34402</v>
      </c>
      <c r="J805">
        <v>17405.571950000001</v>
      </c>
      <c r="K805">
        <v>16735.282920000001</v>
      </c>
      <c r="L805">
        <v>16918.664680000002</v>
      </c>
      <c r="M805">
        <v>16620.352589999999</v>
      </c>
      <c r="N805">
        <v>17294.944299999999</v>
      </c>
      <c r="O805">
        <v>18129.153200000001</v>
      </c>
      <c r="P805">
        <v>18399.668829999999</v>
      </c>
      <c r="Q805">
        <v>18521.30761</v>
      </c>
      <c r="R805">
        <v>18572.285629999998</v>
      </c>
      <c r="S805">
        <v>19338.679410000001</v>
      </c>
      <c r="T805">
        <v>19334.161540000001</v>
      </c>
      <c r="U805">
        <v>19844.94599</v>
      </c>
      <c r="V805">
        <v>19902.978770000002</v>
      </c>
      <c r="W805">
        <v>19934.9323</v>
      </c>
      <c r="X805">
        <v>19845.61116</v>
      </c>
      <c r="Y805">
        <v>19893.700420000001</v>
      </c>
      <c r="Z805">
        <v>19939.102620000001</v>
      </c>
      <c r="AA805">
        <v>19942.574789999999</v>
      </c>
      <c r="AB805">
        <v>19995.448830000001</v>
      </c>
      <c r="AC805">
        <v>20116.88092</v>
      </c>
      <c r="AD805">
        <v>20170.314549999999</v>
      </c>
      <c r="AE805">
        <v>20213.073700000001</v>
      </c>
      <c r="AF805">
        <v>20255.396669999998</v>
      </c>
      <c r="AG805">
        <v>20341.642059999998</v>
      </c>
      <c r="AH805">
        <v>20467.438269999999</v>
      </c>
      <c r="AI805">
        <v>20566.536690000001</v>
      </c>
      <c r="AJ805">
        <v>20689.923470000002</v>
      </c>
      <c r="AK805">
        <v>20823.646069999999</v>
      </c>
      <c r="AL805">
        <v>20961.056519999998</v>
      </c>
      <c r="AM805">
        <v>21203.404989999999</v>
      </c>
      <c r="AN805">
        <v>21397.428609999999</v>
      </c>
      <c r="AO805">
        <v>21588.099170000001</v>
      </c>
      <c r="AP805">
        <v>21803.759959999999</v>
      </c>
      <c r="AQ805">
        <v>21966.682680000002</v>
      </c>
      <c r="AR805">
        <v>22099.36203</v>
      </c>
      <c r="AS805">
        <v>22288.394960000001</v>
      </c>
      <c r="AT805">
        <v>22481.27894</v>
      </c>
      <c r="AU805">
        <v>22678.83397</v>
      </c>
      <c r="AV805">
        <v>22910.87991</v>
      </c>
    </row>
    <row r="806" spans="1:48" x14ac:dyDescent="0.25">
      <c r="A806" s="30" t="s">
        <v>1698</v>
      </c>
      <c r="B806">
        <v>19283.8134216096</v>
      </c>
      <c r="C806">
        <v>19593.421283619798</v>
      </c>
      <c r="D806">
        <v>19855.18751</v>
      </c>
      <c r="E806">
        <v>20172.26929</v>
      </c>
      <c r="F806">
        <v>19569.73918</v>
      </c>
      <c r="G806">
        <v>17542.418010000001</v>
      </c>
      <c r="H806">
        <v>18663.182489999999</v>
      </c>
      <c r="I806">
        <v>18282.262559999999</v>
      </c>
      <c r="J806">
        <v>17498.67283</v>
      </c>
      <c r="K806">
        <v>17536.184430000001</v>
      </c>
      <c r="L806">
        <v>17413.946230000001</v>
      </c>
      <c r="M806">
        <v>17594.05154</v>
      </c>
      <c r="N806">
        <v>17513.589329999999</v>
      </c>
      <c r="O806">
        <v>17610.43721</v>
      </c>
      <c r="P806">
        <v>17681.547429999999</v>
      </c>
      <c r="Q806">
        <v>17394.065159999998</v>
      </c>
      <c r="R806">
        <v>17498.034169999999</v>
      </c>
      <c r="S806">
        <v>18107.926630000002</v>
      </c>
      <c r="T806">
        <v>18225.927640000002</v>
      </c>
      <c r="U806">
        <v>18579.461569999999</v>
      </c>
      <c r="V806">
        <v>19876.53657</v>
      </c>
      <c r="W806">
        <v>21234.375090000001</v>
      </c>
      <c r="X806">
        <v>22727.49898</v>
      </c>
      <c r="Y806">
        <v>24580.38</v>
      </c>
      <c r="Z806">
        <v>26728.5707</v>
      </c>
      <c r="AA806">
        <v>29221.313719999998</v>
      </c>
      <c r="AB806">
        <v>32193.417600000001</v>
      </c>
      <c r="AC806">
        <v>32441.174999999999</v>
      </c>
      <c r="AD806">
        <v>32728.47237</v>
      </c>
      <c r="AE806">
        <v>33022.444300000003</v>
      </c>
      <c r="AF806">
        <v>33327.203959999999</v>
      </c>
      <c r="AG806">
        <v>33665.469969999998</v>
      </c>
      <c r="AH806">
        <v>34067.001949999998</v>
      </c>
      <c r="AI806">
        <v>34485.46142</v>
      </c>
      <c r="AJ806">
        <v>34911.321369999998</v>
      </c>
      <c r="AK806">
        <v>35361.149660000003</v>
      </c>
      <c r="AL806">
        <v>35797.831389999999</v>
      </c>
      <c r="AM806">
        <v>36282.388769999998</v>
      </c>
      <c r="AN806">
        <v>36777.725250000003</v>
      </c>
      <c r="AO806">
        <v>37270.854890000002</v>
      </c>
      <c r="AP806">
        <v>37773.215429999997</v>
      </c>
      <c r="AQ806">
        <v>38247.612950000002</v>
      </c>
      <c r="AR806">
        <v>38705.033450000003</v>
      </c>
      <c r="AS806">
        <v>39172.539470000003</v>
      </c>
      <c r="AT806">
        <v>39654.039479999999</v>
      </c>
      <c r="AU806">
        <v>40144.553870000003</v>
      </c>
      <c r="AV806">
        <v>40644.993060000001</v>
      </c>
    </row>
    <row r="807" spans="1:48" x14ac:dyDescent="0.25">
      <c r="A807" s="30" t="s">
        <v>1699</v>
      </c>
      <c r="B807">
        <v>5805.0981432442604</v>
      </c>
      <c r="C807">
        <v>5898.30087164624</v>
      </c>
      <c r="D807">
        <v>5991.6712129999996</v>
      </c>
      <c r="E807">
        <v>6051.1490350000004</v>
      </c>
      <c r="F807">
        <v>6124.8612759999996</v>
      </c>
      <c r="G807">
        <v>5671.4633700000004</v>
      </c>
      <c r="H807">
        <v>5933.4867100000001</v>
      </c>
      <c r="I807">
        <v>6055.1614870000003</v>
      </c>
      <c r="J807">
        <v>5950.5763649999999</v>
      </c>
      <c r="K807">
        <v>5949.2311149999996</v>
      </c>
      <c r="L807">
        <v>5944.0267800000001</v>
      </c>
      <c r="M807">
        <v>6086.6048250000003</v>
      </c>
      <c r="N807">
        <v>6238.8214479999997</v>
      </c>
      <c r="O807">
        <v>6409.3988120000004</v>
      </c>
      <c r="P807">
        <v>6472.2964529999999</v>
      </c>
      <c r="Q807">
        <v>6599.8494460000002</v>
      </c>
      <c r="R807">
        <v>6618.0646020000004</v>
      </c>
      <c r="S807">
        <v>6879.207136</v>
      </c>
      <c r="T807">
        <v>6913.9887799999997</v>
      </c>
      <c r="U807">
        <v>7053.9783310000003</v>
      </c>
      <c r="V807">
        <v>7150.946954</v>
      </c>
      <c r="W807">
        <v>7236.2507230000001</v>
      </c>
      <c r="X807">
        <v>7307.768865</v>
      </c>
      <c r="Y807">
        <v>7455.4478010000003</v>
      </c>
      <c r="Z807">
        <v>7639.0892389999999</v>
      </c>
      <c r="AA807">
        <v>7855.1827000000003</v>
      </c>
      <c r="AB807">
        <v>8120.9665729999997</v>
      </c>
      <c r="AC807">
        <v>8202.9799590000002</v>
      </c>
      <c r="AD807">
        <v>8300.9717419999997</v>
      </c>
      <c r="AE807">
        <v>8402.4837060000009</v>
      </c>
      <c r="AF807">
        <v>8509.0788809999995</v>
      </c>
      <c r="AG807">
        <v>8627.3155409999999</v>
      </c>
      <c r="AH807">
        <v>8761.6226019999995</v>
      </c>
      <c r="AI807">
        <v>8901.3105790000009</v>
      </c>
      <c r="AJ807">
        <v>9043.3717290000004</v>
      </c>
      <c r="AK807">
        <v>9193.1038169999902</v>
      </c>
      <c r="AL807">
        <v>9337.8348220000007</v>
      </c>
      <c r="AM807">
        <v>9499.30766699999</v>
      </c>
      <c r="AN807">
        <v>9667.4581859999998</v>
      </c>
      <c r="AO807">
        <v>9838.8481850000007</v>
      </c>
      <c r="AP807">
        <v>10018.65309</v>
      </c>
      <c r="AQ807">
        <v>10198.10363</v>
      </c>
      <c r="AR807">
        <v>10374.07633</v>
      </c>
      <c r="AS807">
        <v>10551.51663</v>
      </c>
      <c r="AT807">
        <v>10732.114820000001</v>
      </c>
      <c r="AU807">
        <v>10914.93959</v>
      </c>
      <c r="AV807">
        <v>11100.23201</v>
      </c>
    </row>
    <row r="808" spans="1:48" x14ac:dyDescent="0.25">
      <c r="A808" s="30" t="s">
        <v>1700</v>
      </c>
      <c r="B808">
        <v>23018.9141124739</v>
      </c>
      <c r="C808">
        <v>23388.490224228401</v>
      </c>
      <c r="D808">
        <v>23763.906129999999</v>
      </c>
      <c r="E808">
        <v>24042.81782</v>
      </c>
      <c r="F808">
        <v>24372.524420000002</v>
      </c>
      <c r="G808">
        <v>22747.025590000001</v>
      </c>
      <c r="H808">
        <v>23836.992160000002</v>
      </c>
      <c r="I808">
        <v>24425.079890000001</v>
      </c>
      <c r="J808">
        <v>24287.75045</v>
      </c>
      <c r="K808">
        <v>24430.377120000001</v>
      </c>
      <c r="L808">
        <v>24616.788089999998</v>
      </c>
      <c r="M808">
        <v>25421.52821</v>
      </c>
      <c r="N808">
        <v>26089.00704</v>
      </c>
      <c r="O808">
        <v>27052.28571</v>
      </c>
      <c r="P808">
        <v>27560.214889999999</v>
      </c>
      <c r="Q808">
        <v>28544.96444</v>
      </c>
      <c r="R808">
        <v>28934.744350000001</v>
      </c>
      <c r="S808">
        <v>29399.008809999999</v>
      </c>
      <c r="T808">
        <v>29677.032220000001</v>
      </c>
      <c r="U808">
        <v>30218.460169999998</v>
      </c>
      <c r="V808">
        <v>30675.134760000001</v>
      </c>
      <c r="W808">
        <v>31024.42786</v>
      </c>
      <c r="X808">
        <v>31389.538380000002</v>
      </c>
      <c r="Y808">
        <v>31832.32473</v>
      </c>
      <c r="Z808">
        <v>32417.571499999998</v>
      </c>
      <c r="AA808">
        <v>33066.200219999999</v>
      </c>
      <c r="AB808">
        <v>33819.052060000002</v>
      </c>
      <c r="AC808">
        <v>34027.414080000002</v>
      </c>
      <c r="AD808">
        <v>34270.239979999998</v>
      </c>
      <c r="AE808">
        <v>34540.503680000002</v>
      </c>
      <c r="AF808">
        <v>34837.157859999999</v>
      </c>
      <c r="AG808">
        <v>35177.874629999998</v>
      </c>
      <c r="AH808">
        <v>35568.67843</v>
      </c>
      <c r="AI808">
        <v>35995.952080000003</v>
      </c>
      <c r="AJ808">
        <v>36441.980490000002</v>
      </c>
      <c r="AK808">
        <v>36913.962030000002</v>
      </c>
      <c r="AL808">
        <v>37390.445800000001</v>
      </c>
      <c r="AM808">
        <v>37888.136189999997</v>
      </c>
      <c r="AN808">
        <v>38417.452859999998</v>
      </c>
      <c r="AO808">
        <v>38966.484479999999</v>
      </c>
      <c r="AP808">
        <v>39529.212070000001</v>
      </c>
      <c r="AQ808">
        <v>40099.153740000002</v>
      </c>
      <c r="AR808">
        <v>40656.642030000003</v>
      </c>
      <c r="AS808">
        <v>41214.678169999999</v>
      </c>
      <c r="AT808">
        <v>41780.771350000003</v>
      </c>
      <c r="AU808">
        <v>42352.415800000002</v>
      </c>
      <c r="AV808">
        <v>42929.957130000003</v>
      </c>
    </row>
    <row r="809" spans="1:48" x14ac:dyDescent="0.25">
      <c r="A809" s="30" t="s">
        <v>1701</v>
      </c>
      <c r="B809">
        <v>24379.862367314301</v>
      </c>
      <c r="C809">
        <v>24771.288943511401</v>
      </c>
      <c r="D809">
        <v>25095.923350000001</v>
      </c>
      <c r="E809">
        <v>26116.935590000001</v>
      </c>
      <c r="F809">
        <v>25689.612389999998</v>
      </c>
      <c r="G809">
        <v>22005.21974</v>
      </c>
      <c r="H809">
        <v>23429.680079999998</v>
      </c>
      <c r="I809">
        <v>24475.584790000001</v>
      </c>
      <c r="J809">
        <v>23552.727439999999</v>
      </c>
      <c r="K809">
        <v>22461.725180000001</v>
      </c>
      <c r="L809">
        <v>22011.25548</v>
      </c>
      <c r="M809">
        <v>22696.600600000002</v>
      </c>
      <c r="N809">
        <v>22862.622930000001</v>
      </c>
      <c r="O809">
        <v>23660.597959999999</v>
      </c>
      <c r="P809">
        <v>23842.792280000001</v>
      </c>
      <c r="Q809">
        <v>23396.678449999999</v>
      </c>
      <c r="R809">
        <v>23308.140589999999</v>
      </c>
      <c r="S809">
        <v>24270.69112</v>
      </c>
      <c r="T809">
        <v>24351.372319999999</v>
      </c>
      <c r="U809">
        <v>24843.336569999999</v>
      </c>
      <c r="V809">
        <v>25216.1479</v>
      </c>
      <c r="W809">
        <v>25518.22781</v>
      </c>
      <c r="X809">
        <v>25791.227579999999</v>
      </c>
      <c r="Y809">
        <v>26318.3452</v>
      </c>
      <c r="Z809">
        <v>26926.796590000002</v>
      </c>
      <c r="AA809">
        <v>27597.25562</v>
      </c>
      <c r="AB809">
        <v>28383.957419999999</v>
      </c>
      <c r="AC809">
        <v>28425.362669999999</v>
      </c>
      <c r="AD809">
        <v>28510.12817</v>
      </c>
      <c r="AE809">
        <v>28604.21615</v>
      </c>
      <c r="AF809">
        <v>28713.359830000001</v>
      </c>
      <c r="AG809">
        <v>28862.152959999999</v>
      </c>
      <c r="AH809">
        <v>29067.802790000002</v>
      </c>
      <c r="AI809">
        <v>29285.49</v>
      </c>
      <c r="AJ809">
        <v>29516.544000000002</v>
      </c>
      <c r="AK809">
        <v>29775.264810000001</v>
      </c>
      <c r="AL809">
        <v>30025.63953</v>
      </c>
      <c r="AM809">
        <v>30316.906009999999</v>
      </c>
      <c r="AN809">
        <v>30599.92815</v>
      </c>
      <c r="AO809">
        <v>30882.072039999999</v>
      </c>
      <c r="AP809">
        <v>31180.888299999999</v>
      </c>
      <c r="AQ809">
        <v>31450.010320000001</v>
      </c>
      <c r="AR809">
        <v>31688.201550000002</v>
      </c>
      <c r="AS809">
        <v>31937.1122</v>
      </c>
      <c r="AT809">
        <v>32193.210419999999</v>
      </c>
      <c r="AU809">
        <v>32453.66317</v>
      </c>
      <c r="AV809">
        <v>32725.024740000001</v>
      </c>
    </row>
    <row r="810" spans="1:48" x14ac:dyDescent="0.25">
      <c r="A810" s="34" t="s">
        <v>1702</v>
      </c>
      <c r="B810">
        <v>26537.0379997196</v>
      </c>
      <c r="C810">
        <v>26963.098728453198</v>
      </c>
      <c r="D810">
        <v>27403.681860000001</v>
      </c>
      <c r="E810">
        <v>27470.978889999999</v>
      </c>
      <c r="F810">
        <v>25626.137620000001</v>
      </c>
      <c r="G810">
        <v>20663.891490000002</v>
      </c>
      <c r="H810">
        <v>22850.893779999999</v>
      </c>
      <c r="I810">
        <v>23580.067569999999</v>
      </c>
      <c r="J810">
        <v>22331.93159</v>
      </c>
      <c r="K810">
        <v>22176.388599999998</v>
      </c>
      <c r="L810">
        <v>22269.543249999999</v>
      </c>
      <c r="M810">
        <v>22430.996729999999</v>
      </c>
      <c r="N810">
        <v>21914.92571</v>
      </c>
      <c r="O810">
        <v>23092.07273</v>
      </c>
      <c r="P810">
        <v>23316.86059</v>
      </c>
      <c r="Q810">
        <v>22637.592059999999</v>
      </c>
      <c r="R810">
        <v>22517.148990000002</v>
      </c>
      <c r="S810">
        <v>23619.530790000001</v>
      </c>
      <c r="T810">
        <v>23664.04034</v>
      </c>
      <c r="U810">
        <v>24143.17801</v>
      </c>
      <c r="V810">
        <v>24412.632880000001</v>
      </c>
      <c r="W810">
        <v>24558.449779999999</v>
      </c>
      <c r="X810">
        <v>24568.926609999999</v>
      </c>
      <c r="Y810">
        <v>24796.680499999999</v>
      </c>
      <c r="Z810">
        <v>25036.167300000001</v>
      </c>
      <c r="AA810">
        <v>25266.115849999998</v>
      </c>
      <c r="AB810">
        <v>25524.479159999999</v>
      </c>
      <c r="AC810">
        <v>25579.413089999998</v>
      </c>
      <c r="AD810">
        <v>25651.864969999999</v>
      </c>
      <c r="AE810">
        <v>25725.88724</v>
      </c>
      <c r="AF810">
        <v>25807.342850000001</v>
      </c>
      <c r="AG810">
        <v>25920.913690000001</v>
      </c>
      <c r="AH810">
        <v>26080.0491</v>
      </c>
      <c r="AI810">
        <v>26233.33439</v>
      </c>
      <c r="AJ810">
        <v>26394.854179999998</v>
      </c>
      <c r="AK810">
        <v>26565.565770000001</v>
      </c>
      <c r="AL810">
        <v>26723.07069</v>
      </c>
      <c r="AM810">
        <v>26914.39474</v>
      </c>
      <c r="AN810">
        <v>27099.572049999999</v>
      </c>
      <c r="AO810">
        <v>27274.75922</v>
      </c>
      <c r="AP810">
        <v>27453.97825</v>
      </c>
      <c r="AQ810">
        <v>27598.240170000001</v>
      </c>
      <c r="AR810">
        <v>27727.337439999999</v>
      </c>
      <c r="AS810">
        <v>27863.559809999999</v>
      </c>
      <c r="AT810">
        <v>27998.156429999999</v>
      </c>
      <c r="AU810">
        <v>28129.40034</v>
      </c>
      <c r="AV810">
        <v>28262.579030000001</v>
      </c>
    </row>
    <row r="811" spans="1:48" x14ac:dyDescent="0.25">
      <c r="A811" s="34" t="s">
        <v>1703</v>
      </c>
      <c r="B811">
        <v>12264.032636678699</v>
      </c>
      <c r="C811">
        <v>12460.935647574301</v>
      </c>
      <c r="D811">
        <v>12658.152400000001</v>
      </c>
      <c r="E811">
        <v>12595.149230000001</v>
      </c>
      <c r="F811">
        <v>11904.63263</v>
      </c>
      <c r="G811">
        <v>9917.2719980000002</v>
      </c>
      <c r="H811">
        <v>10784.06846</v>
      </c>
      <c r="I811">
        <v>10922.21715</v>
      </c>
      <c r="J811">
        <v>10466.497590000001</v>
      </c>
      <c r="K811">
        <v>10226.627990000001</v>
      </c>
      <c r="L811">
        <v>10341.8079</v>
      </c>
      <c r="M811">
        <v>10294.97349</v>
      </c>
      <c r="N811">
        <v>10123.273230000001</v>
      </c>
      <c r="O811">
        <v>10664.73755</v>
      </c>
      <c r="P811">
        <v>10648.45715</v>
      </c>
      <c r="Q811">
        <v>10390.69427</v>
      </c>
      <c r="R811">
        <v>10355.491040000001</v>
      </c>
      <c r="S811">
        <v>10977.90033</v>
      </c>
      <c r="T811">
        <v>10973.61572</v>
      </c>
      <c r="U811">
        <v>11205.847309999999</v>
      </c>
      <c r="V811">
        <v>11656.568670000001</v>
      </c>
      <c r="W811">
        <v>12098.31619</v>
      </c>
      <c r="X811">
        <v>12469.92491</v>
      </c>
      <c r="Y811">
        <v>13052.041880000001</v>
      </c>
      <c r="Z811">
        <v>13718.656269999999</v>
      </c>
      <c r="AA811">
        <v>14471.417009999999</v>
      </c>
      <c r="AB811">
        <v>15348.62594</v>
      </c>
      <c r="AC811">
        <v>15393.073689999999</v>
      </c>
      <c r="AD811">
        <v>15470.717699999999</v>
      </c>
      <c r="AE811">
        <v>15553.761839999999</v>
      </c>
      <c r="AF811">
        <v>15646.48047</v>
      </c>
      <c r="AG811">
        <v>15763.521500000001</v>
      </c>
      <c r="AH811">
        <v>15912.91692</v>
      </c>
      <c r="AI811">
        <v>16059.383390000001</v>
      </c>
      <c r="AJ811">
        <v>16216.02585</v>
      </c>
      <c r="AK811">
        <v>16380.87271</v>
      </c>
      <c r="AL811">
        <v>16540.295689999999</v>
      </c>
      <c r="AM811">
        <v>16713.807150000001</v>
      </c>
      <c r="AN811">
        <v>16895.818019999999</v>
      </c>
      <c r="AO811">
        <v>17073.29826</v>
      </c>
      <c r="AP811">
        <v>17257.252</v>
      </c>
      <c r="AQ811">
        <v>17421.631850000002</v>
      </c>
      <c r="AR811">
        <v>17586.406569999999</v>
      </c>
      <c r="AS811">
        <v>17753.299490000001</v>
      </c>
      <c r="AT811">
        <v>17922.58268</v>
      </c>
      <c r="AU811">
        <v>18093.498100000001</v>
      </c>
      <c r="AV811">
        <v>18268.248220000001</v>
      </c>
    </row>
    <row r="812" spans="1:48" x14ac:dyDescent="0.25">
      <c r="A812" s="34" t="s">
        <v>1704</v>
      </c>
      <c r="B812">
        <v>421320.32657594001</v>
      </c>
      <c r="C812">
        <v>428084.760699037</v>
      </c>
      <c r="D812">
        <v>432776.91899999999</v>
      </c>
      <c r="E812">
        <v>446954.60310000001</v>
      </c>
      <c r="F812">
        <v>442846.23440000002</v>
      </c>
      <c r="G812">
        <v>402637.04800000001</v>
      </c>
      <c r="H812">
        <v>414678.3187</v>
      </c>
      <c r="I812">
        <v>424323.50510000001</v>
      </c>
      <c r="J812">
        <v>420352.22389999998</v>
      </c>
      <c r="K812">
        <v>415758.40980000002</v>
      </c>
      <c r="L812">
        <v>420416.93150000001</v>
      </c>
      <c r="M812">
        <v>426812.36839999998</v>
      </c>
      <c r="N812">
        <v>433742.54519999999</v>
      </c>
      <c r="O812">
        <v>446581.72360000003</v>
      </c>
      <c r="P812">
        <v>454315.40330000001</v>
      </c>
      <c r="Q812">
        <v>464314.77559999999</v>
      </c>
      <c r="R812">
        <v>466422.55489999999</v>
      </c>
      <c r="S812">
        <v>488214.39600000001</v>
      </c>
      <c r="T812">
        <v>490315.59830000001</v>
      </c>
      <c r="U812">
        <v>500354.86719999998</v>
      </c>
      <c r="V812">
        <v>506327.76620000001</v>
      </c>
      <c r="W812">
        <v>509546.23710000003</v>
      </c>
      <c r="X812">
        <v>511303.03850000002</v>
      </c>
      <c r="Y812">
        <v>517517.03169999999</v>
      </c>
      <c r="Z812">
        <v>523648.88299999997</v>
      </c>
      <c r="AA812">
        <v>529115.20570000005</v>
      </c>
      <c r="AB812">
        <v>534891.05350000004</v>
      </c>
      <c r="AC812">
        <v>539840.88930000004</v>
      </c>
      <c r="AD812">
        <v>544802.93929999997</v>
      </c>
      <c r="AE812">
        <v>549855.95380000002</v>
      </c>
      <c r="AF812">
        <v>554928.59349999996</v>
      </c>
      <c r="AG812">
        <v>560683.93980000005</v>
      </c>
      <c r="AH812">
        <v>568107.07030000002</v>
      </c>
      <c r="AI812">
        <v>575360.54339999997</v>
      </c>
      <c r="AJ812">
        <v>582704.11499999999</v>
      </c>
      <c r="AK812">
        <v>590380.07070000004</v>
      </c>
      <c r="AL812">
        <v>597692.29150000005</v>
      </c>
      <c r="AM812">
        <v>606493.64630000002</v>
      </c>
      <c r="AN812">
        <v>615073.86259999999</v>
      </c>
      <c r="AO812">
        <v>623584.65390000003</v>
      </c>
      <c r="AP812">
        <v>632187.43889999995</v>
      </c>
      <c r="AQ812">
        <v>639885.29799999995</v>
      </c>
      <c r="AR812">
        <v>646869.03670000006</v>
      </c>
      <c r="AS812">
        <v>654448.95889999997</v>
      </c>
      <c r="AT812">
        <v>662294.25659999996</v>
      </c>
      <c r="AU812">
        <v>670290.90379999997</v>
      </c>
      <c r="AV812">
        <v>678453.94889999996</v>
      </c>
    </row>
    <row r="813" spans="1:48" x14ac:dyDescent="0.25">
      <c r="A813" s="34" t="s">
        <v>1705</v>
      </c>
      <c r="B813">
        <v>222528.11639340001</v>
      </c>
      <c r="C813">
        <v>226100.87728085401</v>
      </c>
      <c r="D813">
        <v>229758.1017</v>
      </c>
      <c r="E813">
        <v>243364.89509999999</v>
      </c>
      <c r="F813">
        <v>244451.37030000001</v>
      </c>
      <c r="G813">
        <v>220593.2844</v>
      </c>
      <c r="H813">
        <v>220396.4222</v>
      </c>
      <c r="I813">
        <v>227526.2959</v>
      </c>
      <c r="J813">
        <v>224790.2335</v>
      </c>
      <c r="K813">
        <v>224939.633</v>
      </c>
      <c r="L813">
        <v>221492.57190000001</v>
      </c>
      <c r="M813">
        <v>217236.41750000001</v>
      </c>
      <c r="N813">
        <v>220106.8064</v>
      </c>
      <c r="O813">
        <v>229314.19639999999</v>
      </c>
      <c r="P813">
        <v>236431.7096</v>
      </c>
      <c r="Q813">
        <v>244633.85140000001</v>
      </c>
      <c r="R813">
        <v>245528.5871</v>
      </c>
      <c r="S813">
        <v>255806.9474</v>
      </c>
      <c r="T813">
        <v>255289.06520000001</v>
      </c>
      <c r="U813">
        <v>262752.3039</v>
      </c>
      <c r="V813">
        <v>263189.35720000003</v>
      </c>
      <c r="W813">
        <v>263799.43109999999</v>
      </c>
      <c r="X813">
        <v>263177.58470000001</v>
      </c>
      <c r="Y813">
        <v>263110.91350000002</v>
      </c>
      <c r="Z813">
        <v>262012.81909999999</v>
      </c>
      <c r="AA813">
        <v>259336.71429999999</v>
      </c>
      <c r="AB813">
        <v>257135.91930000001</v>
      </c>
      <c r="AC813">
        <v>259281.1042</v>
      </c>
      <c r="AD813">
        <v>259120.59229999999</v>
      </c>
      <c r="AE813">
        <v>258644.74059999999</v>
      </c>
      <c r="AF813">
        <v>258067.04180000001</v>
      </c>
      <c r="AG813">
        <v>258241.1771</v>
      </c>
      <c r="AH813">
        <v>259180.7236</v>
      </c>
      <c r="AI813">
        <v>259382.7947</v>
      </c>
      <c r="AJ813">
        <v>259984.07060000001</v>
      </c>
      <c r="AK813">
        <v>260702.45069999999</v>
      </c>
      <c r="AL813">
        <v>261704.3559</v>
      </c>
      <c r="AM813">
        <v>265162.63179999997</v>
      </c>
      <c r="AN813">
        <v>267146.11369999999</v>
      </c>
      <c r="AO813">
        <v>269033.26069999998</v>
      </c>
      <c r="AP813">
        <v>271319.72090000001</v>
      </c>
      <c r="AQ813">
        <v>272529.32150000002</v>
      </c>
      <c r="AR813">
        <v>272997.54859999998</v>
      </c>
      <c r="AS813">
        <v>275009.37689999997</v>
      </c>
      <c r="AT813">
        <v>277119.10149999999</v>
      </c>
      <c r="AU813">
        <v>279301.45020000002</v>
      </c>
      <c r="AV813">
        <v>282374.96039999998</v>
      </c>
    </row>
    <row r="814" spans="1:48" x14ac:dyDescent="0.25">
      <c r="A814" s="34" t="s">
        <v>1706</v>
      </c>
      <c r="B814">
        <v>9826.6369733603296</v>
      </c>
      <c r="C814">
        <v>9984.4068084834198</v>
      </c>
      <c r="D814">
        <v>10163.897499999999</v>
      </c>
      <c r="E814">
        <v>10423.47603</v>
      </c>
      <c r="F814">
        <v>10231.29442</v>
      </c>
      <c r="G814">
        <v>9495.4702550000002</v>
      </c>
      <c r="H814">
        <v>9820.5413559999997</v>
      </c>
      <c r="I814">
        <v>9929.5077459999902</v>
      </c>
      <c r="J814">
        <v>9822.9202779999996</v>
      </c>
      <c r="K814">
        <v>9932.3026389999995</v>
      </c>
      <c r="L814">
        <v>9993.0633510000007</v>
      </c>
      <c r="M814">
        <v>10056.80574</v>
      </c>
      <c r="N814">
        <v>10265.89738</v>
      </c>
      <c r="O814">
        <v>10752.749620000001</v>
      </c>
      <c r="P814">
        <v>10773.492689999999</v>
      </c>
      <c r="Q814">
        <v>11084.962799999999</v>
      </c>
      <c r="R814">
        <v>11080.845880000001</v>
      </c>
      <c r="S814">
        <v>11157.77836</v>
      </c>
      <c r="T814">
        <v>11228.243979999999</v>
      </c>
      <c r="U814">
        <v>11356.01217</v>
      </c>
      <c r="V814">
        <v>11801.01215</v>
      </c>
      <c r="W814">
        <v>12142.084919999999</v>
      </c>
      <c r="X814">
        <v>12209.16257</v>
      </c>
      <c r="Y814">
        <v>12343.51298</v>
      </c>
      <c r="Z814">
        <v>12493.67052</v>
      </c>
      <c r="AA814">
        <v>12675.01773</v>
      </c>
      <c r="AB814">
        <v>12881.189759999999</v>
      </c>
      <c r="AC814">
        <v>13044.061400000001</v>
      </c>
      <c r="AD814">
        <v>13201.93917</v>
      </c>
      <c r="AE814">
        <v>13353.5733</v>
      </c>
      <c r="AF814">
        <v>13499.914119999999</v>
      </c>
      <c r="AG814">
        <v>13649.234560000001</v>
      </c>
      <c r="AH814">
        <v>13811.25367</v>
      </c>
      <c r="AI814">
        <v>13967.46068</v>
      </c>
      <c r="AJ814">
        <v>14114.79984</v>
      </c>
      <c r="AK814">
        <v>14265.89215</v>
      </c>
      <c r="AL814">
        <v>14408.051890000001</v>
      </c>
      <c r="AM814">
        <v>14570.848760000001</v>
      </c>
      <c r="AN814">
        <v>14733.522929999999</v>
      </c>
      <c r="AO814">
        <v>14899.6736</v>
      </c>
      <c r="AP814">
        <v>15067.20001</v>
      </c>
      <c r="AQ814">
        <v>15233.065989999999</v>
      </c>
      <c r="AR814">
        <v>15391.72696</v>
      </c>
      <c r="AS814">
        <v>15559.8487</v>
      </c>
      <c r="AT814">
        <v>15734.20254</v>
      </c>
      <c r="AU814">
        <v>15911.948399999999</v>
      </c>
      <c r="AV814">
        <v>16091.78832</v>
      </c>
    </row>
    <row r="815" spans="1:48" x14ac:dyDescent="0.25">
      <c r="A815" s="34" t="s">
        <v>1707</v>
      </c>
      <c r="B815">
        <v>17152.791243211901</v>
      </c>
      <c r="C815">
        <v>17428.184854849202</v>
      </c>
      <c r="D815">
        <v>17708.016960000001</v>
      </c>
      <c r="E815">
        <v>18112.561369999999</v>
      </c>
      <c r="F815">
        <v>17518.419549999999</v>
      </c>
      <c r="G815">
        <v>16362.927519999999</v>
      </c>
      <c r="H815">
        <v>16827.98198</v>
      </c>
      <c r="I815">
        <v>16777.81941</v>
      </c>
      <c r="J815">
        <v>16466.678179999999</v>
      </c>
      <c r="K815">
        <v>16557.79048</v>
      </c>
      <c r="L815">
        <v>16558.032370000001</v>
      </c>
      <c r="M815">
        <v>16533.744709999999</v>
      </c>
      <c r="N815">
        <v>16851.861970000002</v>
      </c>
      <c r="O815">
        <v>17695.714250000001</v>
      </c>
      <c r="P815">
        <v>17550.208780000001</v>
      </c>
      <c r="Q815">
        <v>18161.914939999999</v>
      </c>
      <c r="R815">
        <v>18119.480100000001</v>
      </c>
      <c r="S815">
        <v>18069.586749999999</v>
      </c>
      <c r="T815">
        <v>18168.637159999998</v>
      </c>
      <c r="U815">
        <v>18302.79737</v>
      </c>
      <c r="V815">
        <v>19120.232319999999</v>
      </c>
      <c r="W815">
        <v>19788.662489999999</v>
      </c>
      <c r="X815">
        <v>19855.467990000001</v>
      </c>
      <c r="Y815">
        <v>20014.694889999999</v>
      </c>
      <c r="Z815">
        <v>20224.121620000002</v>
      </c>
      <c r="AA815">
        <v>20455.377469999999</v>
      </c>
      <c r="AB815">
        <v>20696.06827</v>
      </c>
      <c r="AC815">
        <v>20814.709210000001</v>
      </c>
      <c r="AD815">
        <v>20942.177390000001</v>
      </c>
      <c r="AE815">
        <v>21062.970519999999</v>
      </c>
      <c r="AF815">
        <v>21183.65119</v>
      </c>
      <c r="AG815">
        <v>21305.672419999999</v>
      </c>
      <c r="AH815">
        <v>21477.583060000001</v>
      </c>
      <c r="AI815">
        <v>21653.063610000001</v>
      </c>
      <c r="AJ815">
        <v>21817.364600000001</v>
      </c>
      <c r="AK815">
        <v>21991.659179999999</v>
      </c>
      <c r="AL815">
        <v>22155.162110000001</v>
      </c>
      <c r="AM815">
        <v>22336.200140000001</v>
      </c>
      <c r="AN815">
        <v>22515.09201</v>
      </c>
      <c r="AO815">
        <v>22698.08598</v>
      </c>
      <c r="AP815">
        <v>22881.42006</v>
      </c>
      <c r="AQ815">
        <v>23098.58755</v>
      </c>
      <c r="AR815">
        <v>23282.556</v>
      </c>
      <c r="AS815">
        <v>23464.858929999999</v>
      </c>
      <c r="AT815">
        <v>23652.72107</v>
      </c>
      <c r="AU815">
        <v>23839.915649999999</v>
      </c>
      <c r="AV815">
        <v>23986.152419999999</v>
      </c>
    </row>
    <row r="816" spans="1:48" x14ac:dyDescent="0.25">
      <c r="A816" s="34" t="s">
        <v>1708</v>
      </c>
      <c r="B816">
        <v>50367.815966588998</v>
      </c>
      <c r="C816">
        <v>51176.487543864299</v>
      </c>
      <c r="D816">
        <v>52303.678269999997</v>
      </c>
      <c r="E816">
        <v>53909.74265</v>
      </c>
      <c r="F816">
        <v>52568.680590000004</v>
      </c>
      <c r="G816">
        <v>48568.244850000003</v>
      </c>
      <c r="H816">
        <v>50274.752769999999</v>
      </c>
      <c r="I816">
        <v>51211.512730000002</v>
      </c>
      <c r="J816">
        <v>50030.464319999999</v>
      </c>
      <c r="K816">
        <v>49892.065439999998</v>
      </c>
      <c r="L816">
        <v>50720.668039999997</v>
      </c>
      <c r="M816">
        <v>51893.409870000003</v>
      </c>
      <c r="N816">
        <v>53072.810669999999</v>
      </c>
      <c r="O816">
        <v>55678.88076</v>
      </c>
      <c r="P816">
        <v>55367.470520000003</v>
      </c>
      <c r="Q816">
        <v>56049.768600000003</v>
      </c>
      <c r="R816">
        <v>56197.473830000003</v>
      </c>
      <c r="S816">
        <v>57718.793460000001</v>
      </c>
      <c r="T816">
        <v>58092.092369999998</v>
      </c>
      <c r="U816">
        <v>59170.573040000003</v>
      </c>
      <c r="V816">
        <v>60002.731339999998</v>
      </c>
      <c r="W816">
        <v>60471.987950000002</v>
      </c>
      <c r="X816">
        <v>60857.29017</v>
      </c>
      <c r="Y816">
        <v>61573.984539999998</v>
      </c>
      <c r="Z816">
        <v>62324.296369999996</v>
      </c>
      <c r="AA816">
        <v>62933.442840000003</v>
      </c>
      <c r="AB816">
        <v>63572.310859999998</v>
      </c>
      <c r="AC816">
        <v>64137.79621</v>
      </c>
      <c r="AD816">
        <v>64687.119599999998</v>
      </c>
      <c r="AE816">
        <v>65251.600469999998</v>
      </c>
      <c r="AF816">
        <v>65837.12689</v>
      </c>
      <c r="AG816">
        <v>66506.201000000001</v>
      </c>
      <c r="AH816">
        <v>67386.210900000005</v>
      </c>
      <c r="AI816">
        <v>68285.912630000006</v>
      </c>
      <c r="AJ816">
        <v>69044.956529999996</v>
      </c>
      <c r="AK816">
        <v>70059.915030000004</v>
      </c>
      <c r="AL816">
        <v>70875.214259999906</v>
      </c>
      <c r="AM816">
        <v>72007.240680000003</v>
      </c>
      <c r="AN816">
        <v>72931.189119999995</v>
      </c>
      <c r="AO816">
        <v>73854.631630000003</v>
      </c>
      <c r="AP816">
        <v>74852.356679999997</v>
      </c>
      <c r="AQ816">
        <v>75782.870949999997</v>
      </c>
      <c r="AR816">
        <v>76615.961309999999</v>
      </c>
      <c r="AS816">
        <v>77522.78847</v>
      </c>
      <c r="AT816">
        <v>78452.658179999999</v>
      </c>
      <c r="AU816">
        <v>79391.522389999998</v>
      </c>
      <c r="AV816">
        <v>80338.82561</v>
      </c>
    </row>
    <row r="817" spans="1:48" x14ac:dyDescent="0.25">
      <c r="A817" s="34" t="s">
        <v>1709</v>
      </c>
      <c r="B817">
        <v>11992.9284109326</v>
      </c>
      <c r="C817">
        <v>12185.478755792699</v>
      </c>
      <c r="D817">
        <v>12505.263430000001</v>
      </c>
      <c r="E817">
        <v>15685.09886</v>
      </c>
      <c r="F817">
        <v>14656.45937</v>
      </c>
      <c r="G817">
        <v>11388.10626</v>
      </c>
      <c r="H817">
        <v>14857.22207</v>
      </c>
      <c r="I817">
        <v>12979.85045</v>
      </c>
      <c r="J817">
        <v>16681.0154</v>
      </c>
      <c r="K817">
        <v>16382.036550000001</v>
      </c>
      <c r="L817">
        <v>18009.466710000001</v>
      </c>
      <c r="M817">
        <v>20054.94974</v>
      </c>
      <c r="N817">
        <v>18163.613819999999</v>
      </c>
      <c r="O817">
        <v>19486.338879999999</v>
      </c>
      <c r="P817">
        <v>19694.147819999998</v>
      </c>
      <c r="Q817">
        <v>20113.21602</v>
      </c>
      <c r="R817">
        <v>20106.341339999999</v>
      </c>
      <c r="S817">
        <v>19869.80935</v>
      </c>
      <c r="T817">
        <v>20024.661599999999</v>
      </c>
      <c r="U817">
        <v>20328.994470000001</v>
      </c>
      <c r="V817">
        <v>20516.755229999999</v>
      </c>
      <c r="W817">
        <v>20620.123930000002</v>
      </c>
      <c r="X817">
        <v>20728.837189999998</v>
      </c>
      <c r="Y817">
        <v>20871.427479999998</v>
      </c>
      <c r="Z817">
        <v>21018.095700000002</v>
      </c>
      <c r="AA817">
        <v>21031.7425</v>
      </c>
      <c r="AB817">
        <v>20999.299309999999</v>
      </c>
      <c r="AC817">
        <v>21027.598239999999</v>
      </c>
      <c r="AD817">
        <v>21038.25289</v>
      </c>
      <c r="AE817">
        <v>21065.014719999999</v>
      </c>
      <c r="AF817">
        <v>21112.94715</v>
      </c>
      <c r="AG817">
        <v>21196.01612</v>
      </c>
      <c r="AH817">
        <v>21356.245940000001</v>
      </c>
      <c r="AI817">
        <v>21549.902160000001</v>
      </c>
      <c r="AJ817">
        <v>21767.973190000001</v>
      </c>
      <c r="AK817">
        <v>22033.028999999999</v>
      </c>
      <c r="AL817">
        <v>22331.6446</v>
      </c>
      <c r="AM817">
        <v>22653.79996</v>
      </c>
      <c r="AN817">
        <v>22936.71315</v>
      </c>
      <c r="AO817">
        <v>23213.31998</v>
      </c>
      <c r="AP817">
        <v>23495.055319999999</v>
      </c>
      <c r="AQ817">
        <v>23779.33986</v>
      </c>
      <c r="AR817">
        <v>24063.510010000002</v>
      </c>
      <c r="AS817">
        <v>24380.248650000001</v>
      </c>
      <c r="AT817">
        <v>24704.597979999999</v>
      </c>
      <c r="AU817">
        <v>25033.013019999999</v>
      </c>
      <c r="AV817">
        <v>25367.623439999999</v>
      </c>
    </row>
    <row r="818" spans="1:48" x14ac:dyDescent="0.25">
      <c r="A818" s="34" t="s">
        <v>1710</v>
      </c>
      <c r="B818">
        <v>18258.043132539598</v>
      </c>
      <c r="C818">
        <v>18551.181920763898</v>
      </c>
      <c r="D818">
        <v>18878.40192</v>
      </c>
      <c r="E818">
        <v>20030.872459999999</v>
      </c>
      <c r="F818">
        <v>20479.302060000002</v>
      </c>
      <c r="G818">
        <v>17012.038540000001</v>
      </c>
      <c r="H818">
        <v>18007.435440000001</v>
      </c>
      <c r="I818">
        <v>19463.932049999999</v>
      </c>
      <c r="J818">
        <v>19593.05701</v>
      </c>
      <c r="K818">
        <v>19452.781790000001</v>
      </c>
      <c r="L818">
        <v>19721.954160000001</v>
      </c>
      <c r="M818">
        <v>20651.585630000001</v>
      </c>
      <c r="N818">
        <v>20398.260579999998</v>
      </c>
      <c r="O818">
        <v>20447.106080000001</v>
      </c>
      <c r="P818">
        <v>21392.666369999999</v>
      </c>
      <c r="Q818">
        <v>21790.94152</v>
      </c>
      <c r="R818">
        <v>21601.870800000001</v>
      </c>
      <c r="S818">
        <v>21411.220789999999</v>
      </c>
      <c r="T818">
        <v>21441.113689999998</v>
      </c>
      <c r="U818">
        <v>21480.625199999999</v>
      </c>
      <c r="V818">
        <v>21586.506850000002</v>
      </c>
      <c r="W818">
        <v>21566.83755</v>
      </c>
      <c r="X818">
        <v>21550.60701</v>
      </c>
      <c r="Y818">
        <v>21570.437620000001</v>
      </c>
      <c r="Z818">
        <v>21643.941630000001</v>
      </c>
      <c r="AA818">
        <v>21762.745920000001</v>
      </c>
      <c r="AB818">
        <v>21904.142110000001</v>
      </c>
      <c r="AC818">
        <v>21935.52476</v>
      </c>
      <c r="AD818">
        <v>21970.703990000002</v>
      </c>
      <c r="AE818">
        <v>22007.226989999999</v>
      </c>
      <c r="AF818">
        <v>22045.481309999999</v>
      </c>
      <c r="AG818">
        <v>22098.501909999999</v>
      </c>
      <c r="AH818">
        <v>22192.113109999998</v>
      </c>
      <c r="AI818">
        <v>22299.761480000001</v>
      </c>
      <c r="AJ818">
        <v>22392.623149999999</v>
      </c>
      <c r="AK818">
        <v>22509.26886</v>
      </c>
      <c r="AL818">
        <v>22609.018100000001</v>
      </c>
      <c r="AM818">
        <v>22759.163799999998</v>
      </c>
      <c r="AN818">
        <v>22894.56294</v>
      </c>
      <c r="AO818">
        <v>23037.358980000001</v>
      </c>
      <c r="AP818">
        <v>23182.321530000001</v>
      </c>
      <c r="AQ818">
        <v>23316.30114</v>
      </c>
      <c r="AR818">
        <v>23430.2202</v>
      </c>
      <c r="AS818">
        <v>23565.8809</v>
      </c>
      <c r="AT818">
        <v>23715.223549999999</v>
      </c>
      <c r="AU818">
        <v>23875.749169999999</v>
      </c>
      <c r="AV818">
        <v>24040.3321</v>
      </c>
    </row>
    <row r="819" spans="1:48" x14ac:dyDescent="0.25">
      <c r="A819" s="34" t="s">
        <v>1711</v>
      </c>
      <c r="B819">
        <v>1555848.6373372599</v>
      </c>
      <c r="C819">
        <v>1580828.2904632101</v>
      </c>
      <c r="D819">
        <v>1596502.71</v>
      </c>
      <c r="E819">
        <v>1655141.2949999999</v>
      </c>
      <c r="F819">
        <v>1663266.889</v>
      </c>
      <c r="G819">
        <v>1587929.145</v>
      </c>
      <c r="H819">
        <v>1633324.4180000001</v>
      </c>
      <c r="I819">
        <v>1664294.3370000001</v>
      </c>
      <c r="J819">
        <v>1670957.4469999999</v>
      </c>
      <c r="K819">
        <v>1678351.22</v>
      </c>
      <c r="L819">
        <v>1702905.8940000001</v>
      </c>
      <c r="M819">
        <v>1733835.38</v>
      </c>
      <c r="N819">
        <v>1757345.5319999999</v>
      </c>
      <c r="O819">
        <v>1821765.794</v>
      </c>
      <c r="P819">
        <v>1873553.764</v>
      </c>
      <c r="Q819">
        <v>1933408.2120000001</v>
      </c>
      <c r="R819">
        <v>1947825.1270000001</v>
      </c>
      <c r="S819">
        <v>1995134.794</v>
      </c>
      <c r="T819">
        <v>2011966.4180000001</v>
      </c>
      <c r="U819">
        <v>2050114.9380000001</v>
      </c>
      <c r="V819">
        <v>2073005.1459999999</v>
      </c>
      <c r="W819">
        <v>2085617.26</v>
      </c>
      <c r="X819">
        <v>2104107.6409999998</v>
      </c>
      <c r="Y819">
        <v>2130437.594</v>
      </c>
      <c r="Z819">
        <v>2156725.8909999998</v>
      </c>
      <c r="AA819">
        <v>2179896.3309999998</v>
      </c>
      <c r="AB819">
        <v>2202752.8119999999</v>
      </c>
      <c r="AC819">
        <v>2227015.7030000002</v>
      </c>
      <c r="AD819">
        <v>2252127.9870000002</v>
      </c>
      <c r="AE819">
        <v>2277435.4980000001</v>
      </c>
      <c r="AF819">
        <v>2303027.074</v>
      </c>
      <c r="AG819">
        <v>2330456.327</v>
      </c>
      <c r="AH819">
        <v>2362514.3939999999</v>
      </c>
      <c r="AI819">
        <v>2396338.074</v>
      </c>
      <c r="AJ819">
        <v>2430131.8769999999</v>
      </c>
      <c r="AK819">
        <v>2466358.35</v>
      </c>
      <c r="AL819">
        <v>2501295.6039999998</v>
      </c>
      <c r="AM819">
        <v>2541575.0520000001</v>
      </c>
      <c r="AN819">
        <v>2581003.27</v>
      </c>
      <c r="AO819">
        <v>2620525.7459999998</v>
      </c>
      <c r="AP819">
        <v>2660530.85</v>
      </c>
      <c r="AQ819">
        <v>2698321.1630000002</v>
      </c>
      <c r="AR819">
        <v>2733120.639</v>
      </c>
      <c r="AS819">
        <v>2769466.4909999999</v>
      </c>
      <c r="AT819">
        <v>2807113.2259999998</v>
      </c>
      <c r="AU819">
        <v>2845516.943</v>
      </c>
      <c r="AV819">
        <v>2884662.9819999998</v>
      </c>
    </row>
    <row r="820" spans="1:48" x14ac:dyDescent="0.25">
      <c r="A820" s="34" t="s">
        <v>1712</v>
      </c>
      <c r="B820">
        <v>332896.66095195001</v>
      </c>
      <c r="C820">
        <v>338241.42452201003</v>
      </c>
      <c r="D820">
        <v>343671.97950000002</v>
      </c>
      <c r="E820">
        <v>348361.42869999999</v>
      </c>
      <c r="F820">
        <v>350513.88380000001</v>
      </c>
      <c r="G820">
        <v>356893.1874</v>
      </c>
      <c r="H820">
        <v>360547.36940000003</v>
      </c>
      <c r="I820">
        <v>365510.4057</v>
      </c>
      <c r="J820">
        <v>371864.14769999997</v>
      </c>
      <c r="K820">
        <v>377993.79749999999</v>
      </c>
      <c r="L820">
        <v>381255.1741</v>
      </c>
      <c r="M820">
        <v>385085.6973</v>
      </c>
      <c r="N820">
        <v>389788.18170000002</v>
      </c>
      <c r="O820">
        <v>395085.06929999997</v>
      </c>
      <c r="P820">
        <v>399113.41</v>
      </c>
      <c r="Q820">
        <v>402882.48629999999</v>
      </c>
      <c r="R820">
        <v>408553.99770000001</v>
      </c>
      <c r="S820">
        <v>414089.59039999999</v>
      </c>
      <c r="T820">
        <v>419434.56300000002</v>
      </c>
      <c r="U820">
        <v>425914.4081</v>
      </c>
      <c r="V820">
        <v>431894.00349999999</v>
      </c>
      <c r="W820">
        <v>436698.6115</v>
      </c>
      <c r="X820">
        <v>441210.93689999997</v>
      </c>
      <c r="Y820">
        <v>445611.69030000002</v>
      </c>
      <c r="Z820">
        <v>450035.16450000001</v>
      </c>
      <c r="AA820">
        <v>454437.25270000001</v>
      </c>
      <c r="AB820">
        <v>458885.24939999997</v>
      </c>
      <c r="AC820">
        <v>463505.41759999999</v>
      </c>
      <c r="AD820">
        <v>468319.06219999999</v>
      </c>
      <c r="AE820">
        <v>473334.76689999999</v>
      </c>
      <c r="AF820">
        <v>478635.26439999999</v>
      </c>
      <c r="AG820">
        <v>484311.49109999998</v>
      </c>
      <c r="AH820">
        <v>490456.45280000003</v>
      </c>
      <c r="AI820">
        <v>497159.10749999998</v>
      </c>
      <c r="AJ820">
        <v>504240.37920000002</v>
      </c>
      <c r="AK820">
        <v>511671.98450000002</v>
      </c>
      <c r="AL820">
        <v>519338.9669</v>
      </c>
      <c r="AM820">
        <v>527303.61739999999</v>
      </c>
      <c r="AN820">
        <v>535518.15560000006</v>
      </c>
      <c r="AO820">
        <v>543846.97690000001</v>
      </c>
      <c r="AP820">
        <v>552224.60600000003</v>
      </c>
      <c r="AQ820">
        <v>560588.22309999994</v>
      </c>
      <c r="AR820">
        <v>568931.0209</v>
      </c>
      <c r="AS820">
        <v>577299.63309999998</v>
      </c>
      <c r="AT820">
        <v>585747.55160000001</v>
      </c>
      <c r="AU820">
        <v>594267.78989999997</v>
      </c>
      <c r="AV820">
        <v>602860.73309999995</v>
      </c>
    </row>
    <row r="821" spans="1:48" x14ac:dyDescent="0.25">
      <c r="A821" s="35" t="s">
        <v>1713</v>
      </c>
      <c r="B821">
        <v>0.96116878123798499</v>
      </c>
      <c r="C821">
        <v>0.98039215686274495</v>
      </c>
      <c r="D821">
        <v>0.97846833320000004</v>
      </c>
      <c r="E821">
        <v>0.98064084029999998</v>
      </c>
      <c r="F821">
        <v>1.004171967</v>
      </c>
      <c r="G821">
        <v>1.000688644</v>
      </c>
      <c r="H821">
        <v>0.98735715729999995</v>
      </c>
      <c r="I821">
        <v>0.99770939150000004</v>
      </c>
      <c r="J821">
        <v>1.0033135259999999</v>
      </c>
      <c r="K821">
        <v>1.0215177049999999</v>
      </c>
      <c r="L821">
        <v>1.0211719939999999</v>
      </c>
      <c r="M821">
        <v>1.0225761950000001</v>
      </c>
      <c r="N821">
        <v>1.0421368040000001</v>
      </c>
      <c r="O821">
        <v>1.0654094789999999</v>
      </c>
      <c r="P821">
        <v>1.101654369</v>
      </c>
      <c r="Q821">
        <v>1.1375370810000001</v>
      </c>
      <c r="R821">
        <v>1.1602372590000001</v>
      </c>
      <c r="S821">
        <v>1.1833789910000001</v>
      </c>
      <c r="T821">
        <v>1.2070081930000001</v>
      </c>
      <c r="U821">
        <v>1.231024044</v>
      </c>
      <c r="V821">
        <v>1.2554578949999999</v>
      </c>
      <c r="W821">
        <v>1.2810999489999999</v>
      </c>
      <c r="X821">
        <v>1.3081821739999999</v>
      </c>
      <c r="Y821">
        <v>1.3357250039999999</v>
      </c>
      <c r="Z821">
        <v>1.3639023640000001</v>
      </c>
      <c r="AA821">
        <v>1.392848906</v>
      </c>
      <c r="AB821">
        <v>1.4225899369999999</v>
      </c>
      <c r="AC821">
        <v>1.4529137029999999</v>
      </c>
      <c r="AD821">
        <v>1.4838955110000001</v>
      </c>
      <c r="AE821">
        <v>1.5154715510000001</v>
      </c>
      <c r="AF821">
        <v>1.547699808</v>
      </c>
      <c r="AG821">
        <v>1.580382322</v>
      </c>
      <c r="AH821">
        <v>1.613656282</v>
      </c>
      <c r="AI821">
        <v>1.6477214870000001</v>
      </c>
      <c r="AJ821">
        <v>1.6827642350000001</v>
      </c>
      <c r="AK821">
        <v>1.718317729</v>
      </c>
      <c r="AL821">
        <v>1.7548207520000001</v>
      </c>
      <c r="AM821">
        <v>1.791877741</v>
      </c>
      <c r="AN821">
        <v>1.830102415</v>
      </c>
      <c r="AO821">
        <v>1.8692739819999999</v>
      </c>
      <c r="AP821">
        <v>1.9091462299999999</v>
      </c>
      <c r="AQ821">
        <v>1.94969579</v>
      </c>
      <c r="AR821">
        <v>1.991131821</v>
      </c>
      <c r="AS821">
        <v>2.033235999</v>
      </c>
      <c r="AT821">
        <v>2.0760955769999998</v>
      </c>
      <c r="AU821">
        <v>2.1197632689999999</v>
      </c>
      <c r="AV821">
        <v>2.164333439</v>
      </c>
    </row>
    <row r="822" spans="1:48" x14ac:dyDescent="0.25">
      <c r="A822" s="35" t="s">
        <v>1714</v>
      </c>
      <c r="B822">
        <v>0.96116878123798499</v>
      </c>
      <c r="C822">
        <v>0.98039215686274495</v>
      </c>
      <c r="D822">
        <v>0.99320766169999997</v>
      </c>
      <c r="E822">
        <v>0.99852684729999996</v>
      </c>
      <c r="F822">
        <v>1.018994411</v>
      </c>
      <c r="G822">
        <v>1.0123757950000001</v>
      </c>
      <c r="H822">
        <v>1.0060490049999999</v>
      </c>
      <c r="I822">
        <v>0.99976931599999996</v>
      </c>
      <c r="J822">
        <v>1.006012063</v>
      </c>
      <c r="K822">
        <v>1.0148595030000001</v>
      </c>
      <c r="L822">
        <v>1.026408421</v>
      </c>
      <c r="M822">
        <v>1.0306626679999999</v>
      </c>
      <c r="N822">
        <v>1.0380908579999999</v>
      </c>
      <c r="O822">
        <v>1.0554712399999999</v>
      </c>
      <c r="P822">
        <v>1.079742564</v>
      </c>
      <c r="Q822">
        <v>1.1246170609999999</v>
      </c>
      <c r="R822">
        <v>1.1470900559999999</v>
      </c>
      <c r="S822">
        <v>1.169995363</v>
      </c>
      <c r="T822">
        <v>1.1933561189999999</v>
      </c>
      <c r="U822">
        <v>1.216990928</v>
      </c>
      <c r="V822">
        <v>1.240829626</v>
      </c>
      <c r="W822">
        <v>1.2654372169999999</v>
      </c>
      <c r="X822">
        <v>1.2913997340000001</v>
      </c>
      <c r="Y822">
        <v>1.3179089390000001</v>
      </c>
      <c r="Z822">
        <v>1.345057782</v>
      </c>
      <c r="AA822">
        <v>1.3729747830000001</v>
      </c>
      <c r="AB822">
        <v>1.401550289</v>
      </c>
      <c r="AC822">
        <v>1.4317325839999999</v>
      </c>
      <c r="AD822">
        <v>1.46198907</v>
      </c>
      <c r="AE822">
        <v>1.492772327</v>
      </c>
      <c r="AF822">
        <v>1.5241957850000001</v>
      </c>
      <c r="AG822">
        <v>1.5560602560000001</v>
      </c>
      <c r="AH822">
        <v>1.5884834240000001</v>
      </c>
      <c r="AI822">
        <v>1.6216678309999999</v>
      </c>
      <c r="AJ822">
        <v>1.6558799740000001</v>
      </c>
      <c r="AK822">
        <v>1.690493976</v>
      </c>
      <c r="AL822">
        <v>1.7261598199999999</v>
      </c>
      <c r="AM822">
        <v>1.7621627559999999</v>
      </c>
      <c r="AN822">
        <v>1.7993512009999999</v>
      </c>
      <c r="AO822">
        <v>1.837436852</v>
      </c>
      <c r="AP822">
        <v>1.876206016</v>
      </c>
      <c r="AQ822">
        <v>1.915659518</v>
      </c>
      <c r="AR822">
        <v>1.955964949</v>
      </c>
      <c r="AS822">
        <v>1.996935323</v>
      </c>
      <c r="AT822">
        <v>2.0386703920000002</v>
      </c>
      <c r="AU822">
        <v>2.0811949150000002</v>
      </c>
      <c r="AV822">
        <v>2.1245938199999999</v>
      </c>
    </row>
    <row r="823" spans="1:48" x14ac:dyDescent="0.25">
      <c r="A823" s="35" t="s">
        <v>1715</v>
      </c>
      <c r="B823">
        <v>0.96116878123798499</v>
      </c>
      <c r="C823">
        <v>0.98039215686274495</v>
      </c>
      <c r="D823">
        <v>0.98848101600000005</v>
      </c>
      <c r="E823">
        <v>1.00869853</v>
      </c>
      <c r="F823">
        <v>1.039117882</v>
      </c>
      <c r="G823">
        <v>1.072234329</v>
      </c>
      <c r="H823">
        <v>1.0633437109999999</v>
      </c>
      <c r="I823">
        <v>1.066539498</v>
      </c>
      <c r="J823">
        <v>1.069990346</v>
      </c>
      <c r="K823">
        <v>1.0848050359999999</v>
      </c>
      <c r="L823">
        <v>1.1146839159999999</v>
      </c>
      <c r="M823">
        <v>1.1417137749999999</v>
      </c>
      <c r="N823">
        <v>1.159707633</v>
      </c>
      <c r="O823">
        <v>1.179756451</v>
      </c>
      <c r="P823">
        <v>1.19289041</v>
      </c>
      <c r="Q823">
        <v>1.2228403379999999</v>
      </c>
      <c r="R823">
        <v>1.247284847</v>
      </c>
      <c r="S823">
        <v>1.2722459669999999</v>
      </c>
      <c r="T823">
        <v>1.2976830989999999</v>
      </c>
      <c r="U823">
        <v>1.323620786</v>
      </c>
      <c r="V823">
        <v>1.3502479190000001</v>
      </c>
      <c r="W823">
        <v>1.376768854</v>
      </c>
      <c r="X823">
        <v>1.4035456710000001</v>
      </c>
      <c r="Y823">
        <v>1.4301171660000001</v>
      </c>
      <c r="Z823">
        <v>1.4559869169999999</v>
      </c>
      <c r="AA823">
        <v>1.4828223620000001</v>
      </c>
      <c r="AB823">
        <v>1.510827857</v>
      </c>
      <c r="AC823">
        <v>1.5403126439999999</v>
      </c>
      <c r="AD823">
        <v>1.5710734850000001</v>
      </c>
      <c r="AE823">
        <v>1.603425573</v>
      </c>
      <c r="AF823">
        <v>1.6370451079999999</v>
      </c>
      <c r="AG823">
        <v>1.671552186</v>
      </c>
      <c r="AH823">
        <v>1.706808025</v>
      </c>
      <c r="AI823">
        <v>1.742758177</v>
      </c>
      <c r="AJ823">
        <v>1.779853833</v>
      </c>
      <c r="AK823">
        <v>1.8173676110000001</v>
      </c>
      <c r="AL823">
        <v>1.855874931</v>
      </c>
      <c r="AM823">
        <v>1.894922776</v>
      </c>
      <c r="AN823">
        <v>1.93493446</v>
      </c>
      <c r="AO823">
        <v>1.975982541</v>
      </c>
      <c r="AP823">
        <v>2.0177514599999999</v>
      </c>
      <c r="AQ823">
        <v>2.0602077300000001</v>
      </c>
      <c r="AR823">
        <v>2.1034915860000001</v>
      </c>
      <c r="AS823">
        <v>2.1476527750000001</v>
      </c>
      <c r="AT823">
        <v>2.19253842</v>
      </c>
      <c r="AU823">
        <v>2.2382229929999999</v>
      </c>
      <c r="AV823">
        <v>2.2848294359999999</v>
      </c>
    </row>
    <row r="824" spans="1:48" x14ac:dyDescent="0.25">
      <c r="A824" s="35" t="s">
        <v>1716</v>
      </c>
      <c r="B824">
        <v>0.96116878123798499</v>
      </c>
      <c r="C824">
        <v>0.98039215686274495</v>
      </c>
      <c r="D824">
        <v>0.98887061919999997</v>
      </c>
      <c r="E824">
        <v>1.0011352330000001</v>
      </c>
      <c r="F824">
        <v>1.0372236340000001</v>
      </c>
      <c r="G824">
        <v>1.0945623069999999</v>
      </c>
      <c r="H824">
        <v>1.1188193820000001</v>
      </c>
      <c r="I824">
        <v>1.075840624</v>
      </c>
      <c r="J824">
        <v>1.077303034</v>
      </c>
      <c r="K824">
        <v>1.1023663399999999</v>
      </c>
      <c r="L824">
        <v>1.1176935379999999</v>
      </c>
      <c r="M824">
        <v>1.139448392</v>
      </c>
      <c r="N824">
        <v>1.137435867</v>
      </c>
      <c r="O824">
        <v>1.134356806</v>
      </c>
      <c r="P824">
        <v>1.145701681</v>
      </c>
      <c r="Q824">
        <v>1.1767084539999999</v>
      </c>
      <c r="R824">
        <v>1.200114956</v>
      </c>
      <c r="S824">
        <v>1.223780468</v>
      </c>
      <c r="T824">
        <v>1.2476514190000001</v>
      </c>
      <c r="U824">
        <v>1.271130466</v>
      </c>
      <c r="V824">
        <v>1.2947173789999999</v>
      </c>
      <c r="W824">
        <v>1.3177839440000001</v>
      </c>
      <c r="X824">
        <v>1.3433500700000001</v>
      </c>
      <c r="Y824">
        <v>1.3692726399999999</v>
      </c>
      <c r="Z824">
        <v>1.396250156</v>
      </c>
      <c r="AA824">
        <v>1.4242281619999999</v>
      </c>
      <c r="AB824">
        <v>1.453075157</v>
      </c>
      <c r="AC824">
        <v>1.4828440249999999</v>
      </c>
      <c r="AD824">
        <v>1.5131272790000001</v>
      </c>
      <c r="AE824">
        <v>1.5446788810000001</v>
      </c>
      <c r="AF824">
        <v>1.5769017279999999</v>
      </c>
      <c r="AG824">
        <v>1.6091216450000001</v>
      </c>
      <c r="AH824">
        <v>1.641693096</v>
      </c>
      <c r="AI824">
        <v>1.6750364499999999</v>
      </c>
      <c r="AJ824">
        <v>1.7093511749999999</v>
      </c>
      <c r="AK824">
        <v>1.744605797</v>
      </c>
      <c r="AL824">
        <v>1.780846457</v>
      </c>
      <c r="AM824">
        <v>1.8154744</v>
      </c>
      <c r="AN824">
        <v>1.850843612</v>
      </c>
      <c r="AO824">
        <v>1.886738021</v>
      </c>
      <c r="AP824">
        <v>1.9228588769999999</v>
      </c>
      <c r="AQ824">
        <v>1.9590423269999999</v>
      </c>
      <c r="AR824">
        <v>1.9980578280000001</v>
      </c>
      <c r="AS824">
        <v>2.0375138229999998</v>
      </c>
      <c r="AT824">
        <v>2.0775896010000001</v>
      </c>
      <c r="AU824">
        <v>2.1183382009999998</v>
      </c>
      <c r="AV824">
        <v>2.1599281179999998</v>
      </c>
    </row>
    <row r="825" spans="1:48" x14ac:dyDescent="0.25">
      <c r="A825" s="35" t="s">
        <v>1717</v>
      </c>
      <c r="B825">
        <v>0.96116878123798499</v>
      </c>
      <c r="C825">
        <v>0.98039215686274495</v>
      </c>
      <c r="D825">
        <v>0.98656909950000005</v>
      </c>
      <c r="E825">
        <v>0.99709529360000004</v>
      </c>
      <c r="F825">
        <v>1.0351963609999999</v>
      </c>
      <c r="G825">
        <v>1.097694266</v>
      </c>
      <c r="H825">
        <v>1.1207901929999999</v>
      </c>
      <c r="I825">
        <v>1.0740772700000001</v>
      </c>
      <c r="J825">
        <v>1.084596546</v>
      </c>
      <c r="K825">
        <v>1.1113958820000001</v>
      </c>
      <c r="L825">
        <v>1.1250437719999999</v>
      </c>
      <c r="M825">
        <v>1.150390939</v>
      </c>
      <c r="N825">
        <v>1.148043621</v>
      </c>
      <c r="O825">
        <v>1.146579048</v>
      </c>
      <c r="P825">
        <v>1.160050027</v>
      </c>
      <c r="Q825">
        <v>1.191746414</v>
      </c>
      <c r="R825">
        <v>1.2154315659999999</v>
      </c>
      <c r="S825">
        <v>1.2394711380000001</v>
      </c>
      <c r="T825">
        <v>1.263771577</v>
      </c>
      <c r="U825">
        <v>1.2878713639999999</v>
      </c>
      <c r="V825">
        <v>1.310876731</v>
      </c>
      <c r="W825">
        <v>1.3333203650000001</v>
      </c>
      <c r="X825">
        <v>1.3593628339999999</v>
      </c>
      <c r="Y825">
        <v>1.3861380510000001</v>
      </c>
      <c r="Z825">
        <v>1.4127182410000001</v>
      </c>
      <c r="AA825">
        <v>1.4404617930000001</v>
      </c>
      <c r="AB825">
        <v>1.469364018</v>
      </c>
      <c r="AC825">
        <v>1.499498829</v>
      </c>
      <c r="AD825">
        <v>1.5294211170000001</v>
      </c>
      <c r="AE825">
        <v>1.560127308</v>
      </c>
      <c r="AF825">
        <v>1.591816492</v>
      </c>
      <c r="AG825">
        <v>1.6239408099999999</v>
      </c>
      <c r="AH825">
        <v>1.6565564770000001</v>
      </c>
      <c r="AI825">
        <v>1.6896884750000001</v>
      </c>
      <c r="AJ825">
        <v>1.723770724</v>
      </c>
      <c r="AK825">
        <v>1.758569448</v>
      </c>
      <c r="AL825">
        <v>1.794360416</v>
      </c>
      <c r="AM825">
        <v>1.828810177</v>
      </c>
      <c r="AN825">
        <v>1.8633717139999999</v>
      </c>
      <c r="AO825">
        <v>1.898403606</v>
      </c>
      <c r="AP825">
        <v>1.9335937320000001</v>
      </c>
      <c r="AQ825">
        <v>1.968607784</v>
      </c>
      <c r="AR825">
        <v>2.0067188659999999</v>
      </c>
      <c r="AS825">
        <v>2.045688674</v>
      </c>
      <c r="AT825">
        <v>2.085147348</v>
      </c>
      <c r="AU825">
        <v>2.1251435409999999</v>
      </c>
      <c r="AV825">
        <v>2.1659826870000001</v>
      </c>
    </row>
    <row r="826" spans="1:48" x14ac:dyDescent="0.25">
      <c r="A826" s="35" t="s">
        <v>1718</v>
      </c>
      <c r="B826">
        <v>0.96116878123798499</v>
      </c>
      <c r="C826">
        <v>0.98039215686274495</v>
      </c>
      <c r="D826">
        <v>0.98899711749999997</v>
      </c>
      <c r="E826">
        <v>0.99949498999999997</v>
      </c>
      <c r="F826">
        <v>1.027505245</v>
      </c>
      <c r="G826">
        <v>1.073601611</v>
      </c>
      <c r="H826">
        <v>1.079664183</v>
      </c>
      <c r="I826">
        <v>1.0844916440000001</v>
      </c>
      <c r="J826">
        <v>1.1039037519999999</v>
      </c>
      <c r="K826">
        <v>1.11396216</v>
      </c>
      <c r="L826">
        <v>1.1254032009999999</v>
      </c>
      <c r="M826">
        <v>1.135948178</v>
      </c>
      <c r="N826">
        <v>1.154697407</v>
      </c>
      <c r="O826">
        <v>1.1920385090000001</v>
      </c>
      <c r="P826">
        <v>1.2247245840000001</v>
      </c>
      <c r="Q826">
        <v>1.266993561</v>
      </c>
      <c r="R826">
        <v>1.292278375</v>
      </c>
      <c r="S826">
        <v>1.3178920089999999</v>
      </c>
      <c r="T826">
        <v>1.3438117599999999</v>
      </c>
      <c r="U826">
        <v>1.369451918</v>
      </c>
      <c r="V826">
        <v>1.394981805</v>
      </c>
      <c r="W826">
        <v>1.4207025710000001</v>
      </c>
      <c r="X826">
        <v>1.4487708399999999</v>
      </c>
      <c r="Y826">
        <v>1.476939521</v>
      </c>
      <c r="Z826">
        <v>1.506065336</v>
      </c>
      <c r="AA826">
        <v>1.535111476</v>
      </c>
      <c r="AB826">
        <v>1.5672104570000001</v>
      </c>
      <c r="AC826">
        <v>1.5993731360000001</v>
      </c>
      <c r="AD826">
        <v>1.6320245870000001</v>
      </c>
      <c r="AE826">
        <v>1.6654592020000001</v>
      </c>
      <c r="AF826">
        <v>1.6998223130000001</v>
      </c>
      <c r="AG826">
        <v>1.7345803230000001</v>
      </c>
      <c r="AH826">
        <v>1.769864903</v>
      </c>
      <c r="AI826">
        <v>1.8059777939999999</v>
      </c>
      <c r="AJ826">
        <v>1.843316843</v>
      </c>
      <c r="AK826">
        <v>1.881255184</v>
      </c>
      <c r="AL826">
        <v>1.9205151819999999</v>
      </c>
      <c r="AM826">
        <v>1.958810556</v>
      </c>
      <c r="AN826">
        <v>1.9981558859999999</v>
      </c>
      <c r="AO826">
        <v>2.0382672519999998</v>
      </c>
      <c r="AP826">
        <v>2.0787747990000001</v>
      </c>
      <c r="AQ826">
        <v>2.1196183390000001</v>
      </c>
      <c r="AR826">
        <v>2.1626613589999999</v>
      </c>
      <c r="AS826">
        <v>2.206405449</v>
      </c>
      <c r="AT826">
        <v>2.2508810590000001</v>
      </c>
      <c r="AU826">
        <v>2.2961491079999998</v>
      </c>
      <c r="AV826">
        <v>2.3423300629999999</v>
      </c>
    </row>
    <row r="827" spans="1:48" x14ac:dyDescent="0.25">
      <c r="A827" s="35" t="s">
        <v>1719</v>
      </c>
      <c r="B827">
        <v>0.96116878123798499</v>
      </c>
      <c r="C827">
        <v>0.98039215686274495</v>
      </c>
      <c r="D827">
        <v>0.98861014759999999</v>
      </c>
      <c r="E827">
        <v>1.0012526020000001</v>
      </c>
      <c r="F827">
        <v>1.012499397</v>
      </c>
      <c r="G827">
        <v>1.0114043960000001</v>
      </c>
      <c r="H827">
        <v>1.018743328</v>
      </c>
      <c r="I827">
        <v>1.0275339269999999</v>
      </c>
      <c r="J827">
        <v>1.0409517829999999</v>
      </c>
      <c r="K827">
        <v>1.043146455</v>
      </c>
      <c r="L827">
        <v>1.0464842459999999</v>
      </c>
      <c r="M827">
        <v>1.0466173160000001</v>
      </c>
      <c r="N827">
        <v>1.042273381</v>
      </c>
      <c r="O827">
        <v>1.0515627249999999</v>
      </c>
      <c r="P827">
        <v>1.0738161070000001</v>
      </c>
      <c r="Q827">
        <v>1.0984775250000001</v>
      </c>
      <c r="R827">
        <v>1.1202109739999999</v>
      </c>
      <c r="S827">
        <v>1.1416459430000001</v>
      </c>
      <c r="T827">
        <v>1.1628125419999999</v>
      </c>
      <c r="U827">
        <v>1.1820238759999999</v>
      </c>
      <c r="V827">
        <v>1.2008430160000001</v>
      </c>
      <c r="W827">
        <v>1.2188179509999999</v>
      </c>
      <c r="X827">
        <v>1.240877598</v>
      </c>
      <c r="Y827">
        <v>1.2624445449999999</v>
      </c>
      <c r="Z827">
        <v>1.2851020719999999</v>
      </c>
      <c r="AA827">
        <v>1.3087521499999999</v>
      </c>
      <c r="AB827">
        <v>1.3335206449999999</v>
      </c>
      <c r="AC827">
        <v>1.3583783840000001</v>
      </c>
      <c r="AD827">
        <v>1.384094417</v>
      </c>
      <c r="AE827">
        <v>1.4105793529999999</v>
      </c>
      <c r="AF827">
        <v>1.438283043</v>
      </c>
      <c r="AG827">
        <v>1.46587902</v>
      </c>
      <c r="AH827">
        <v>1.4936212310000001</v>
      </c>
      <c r="AI827">
        <v>1.5221963540000001</v>
      </c>
      <c r="AJ827">
        <v>1.5517759289999999</v>
      </c>
      <c r="AK827">
        <v>1.5833760670000001</v>
      </c>
      <c r="AL827">
        <v>1.6163516060000001</v>
      </c>
      <c r="AM827">
        <v>1.643445788</v>
      </c>
      <c r="AN827">
        <v>1.670636252</v>
      </c>
      <c r="AO827">
        <v>1.6974473969999999</v>
      </c>
      <c r="AP827">
        <v>1.723440343</v>
      </c>
      <c r="AQ827">
        <v>1.7484966639999999</v>
      </c>
      <c r="AR827">
        <v>1.779809489</v>
      </c>
      <c r="AS827">
        <v>1.8115426569999999</v>
      </c>
      <c r="AT827">
        <v>1.8438990850000001</v>
      </c>
      <c r="AU827">
        <v>1.8769000360000001</v>
      </c>
      <c r="AV827">
        <v>1.9106097719999999</v>
      </c>
    </row>
    <row r="828" spans="1:48" x14ac:dyDescent="0.25">
      <c r="A828" s="35" t="s">
        <v>1720</v>
      </c>
      <c r="B828">
        <v>0.96116878123798499</v>
      </c>
      <c r="C828">
        <v>0.98039215686274495</v>
      </c>
      <c r="D828">
        <v>0.98802598610000003</v>
      </c>
      <c r="E828">
        <v>0.997784432</v>
      </c>
      <c r="F828">
        <v>1.0235215479999999</v>
      </c>
      <c r="G828">
        <v>0.99963628449999997</v>
      </c>
      <c r="H828">
        <v>1.0039650840000001</v>
      </c>
      <c r="I828">
        <v>1.034299227</v>
      </c>
      <c r="J828">
        <v>1.0739169310000001</v>
      </c>
      <c r="K828">
        <v>1.080757601</v>
      </c>
      <c r="L828">
        <v>1.0683099730000001</v>
      </c>
      <c r="M828">
        <v>1.0281328970000001</v>
      </c>
      <c r="N828">
        <v>0.98673411639999997</v>
      </c>
      <c r="O828">
        <v>0.98587154129999999</v>
      </c>
      <c r="P828">
        <v>1.0206955040000001</v>
      </c>
      <c r="Q828">
        <v>1.0388022180000001</v>
      </c>
      <c r="R828">
        <v>1.0597325849999999</v>
      </c>
      <c r="S828">
        <v>1.0810399129999999</v>
      </c>
      <c r="T828">
        <v>1.1026426380000001</v>
      </c>
      <c r="U828">
        <v>1.1238306629999999</v>
      </c>
      <c r="V828">
        <v>1.1447825389999999</v>
      </c>
      <c r="W828">
        <v>1.16677841</v>
      </c>
      <c r="X828">
        <v>1.1905616590000001</v>
      </c>
      <c r="Y828">
        <v>1.214093154</v>
      </c>
      <c r="Z828">
        <v>1.238551323</v>
      </c>
      <c r="AA828">
        <v>1.26382229</v>
      </c>
      <c r="AB828">
        <v>1.2905592889999999</v>
      </c>
      <c r="AC828">
        <v>1.3220199290000001</v>
      </c>
      <c r="AD828">
        <v>1.351403747</v>
      </c>
      <c r="AE828">
        <v>1.3810184320000001</v>
      </c>
      <c r="AF828">
        <v>1.411392953</v>
      </c>
      <c r="AG828">
        <v>1.4419242240000001</v>
      </c>
      <c r="AH828">
        <v>1.472904218</v>
      </c>
      <c r="AI828">
        <v>1.5046702359999999</v>
      </c>
      <c r="AJ828">
        <v>1.5373698229999999</v>
      </c>
      <c r="AK828">
        <v>1.5709057609999999</v>
      </c>
      <c r="AL828">
        <v>1.6054348620000001</v>
      </c>
      <c r="AM828">
        <v>1.639211395</v>
      </c>
      <c r="AN828">
        <v>1.6741254029999999</v>
      </c>
      <c r="AO828">
        <v>1.7097278140000001</v>
      </c>
      <c r="AP828">
        <v>1.745594536</v>
      </c>
      <c r="AQ828">
        <v>1.7818488800000001</v>
      </c>
      <c r="AR828">
        <v>1.819636134</v>
      </c>
      <c r="AS828">
        <v>1.8579691149999999</v>
      </c>
      <c r="AT828">
        <v>1.896904047</v>
      </c>
      <c r="AU828">
        <v>1.9365092020000001</v>
      </c>
      <c r="AV828">
        <v>1.976872639</v>
      </c>
    </row>
    <row r="829" spans="1:48" x14ac:dyDescent="0.25">
      <c r="A829" s="35" t="s">
        <v>1721</v>
      </c>
      <c r="B829">
        <v>0.96116878123798499</v>
      </c>
      <c r="C829">
        <v>0.98039215686274495</v>
      </c>
      <c r="D829">
        <v>0.99194449890000003</v>
      </c>
      <c r="E829">
        <v>0.99642791210000003</v>
      </c>
      <c r="F829">
        <v>1.014452033</v>
      </c>
      <c r="G829">
        <v>1.067060159</v>
      </c>
      <c r="H829">
        <v>1.0893717869999999</v>
      </c>
      <c r="I829">
        <v>1.082222794</v>
      </c>
      <c r="J829">
        <v>1.0966278309999999</v>
      </c>
      <c r="K829">
        <v>1.1273455189999999</v>
      </c>
      <c r="L829">
        <v>1.1645891340000001</v>
      </c>
      <c r="M829">
        <v>1.1829872880000001</v>
      </c>
      <c r="N829">
        <v>1.197708955</v>
      </c>
      <c r="O829">
        <v>1.209795843</v>
      </c>
      <c r="P829">
        <v>1.2239407600000001</v>
      </c>
      <c r="Q829">
        <v>1.2699078420000001</v>
      </c>
      <c r="R829">
        <v>1.2952810889999999</v>
      </c>
      <c r="S829">
        <v>1.3211865679999999</v>
      </c>
      <c r="T829">
        <v>1.347572322</v>
      </c>
      <c r="U829">
        <v>1.3743472590000001</v>
      </c>
      <c r="V829">
        <v>1.4013950639999999</v>
      </c>
      <c r="W829">
        <v>1.429195977</v>
      </c>
      <c r="X829">
        <v>1.4583420520000001</v>
      </c>
      <c r="Y829">
        <v>1.4881096970000001</v>
      </c>
      <c r="Z829">
        <v>1.5186998039999999</v>
      </c>
      <c r="AA829">
        <v>1.550362384</v>
      </c>
      <c r="AB829">
        <v>1.5830237570000001</v>
      </c>
      <c r="AC829">
        <v>1.616708711</v>
      </c>
      <c r="AD829">
        <v>1.6508418229999999</v>
      </c>
      <c r="AE829">
        <v>1.685820286</v>
      </c>
      <c r="AF829">
        <v>1.7215838139999999</v>
      </c>
      <c r="AG829">
        <v>1.757878115</v>
      </c>
      <c r="AH829">
        <v>1.7947657539999999</v>
      </c>
      <c r="AI829">
        <v>1.8323934040000001</v>
      </c>
      <c r="AJ829">
        <v>1.8711608019999999</v>
      </c>
      <c r="AK829">
        <v>1.91046165</v>
      </c>
      <c r="AL829">
        <v>1.950856516</v>
      </c>
      <c r="AM829">
        <v>1.991568317</v>
      </c>
      <c r="AN829">
        <v>2.0331747139999998</v>
      </c>
      <c r="AO829">
        <v>2.0757058339999999</v>
      </c>
      <c r="AP829">
        <v>2.1189679880000001</v>
      </c>
      <c r="AQ829">
        <v>2.1629065079999998</v>
      </c>
      <c r="AR829">
        <v>2.2079903980000002</v>
      </c>
      <c r="AS829">
        <v>2.253970829</v>
      </c>
      <c r="AT829">
        <v>2.3007007490000002</v>
      </c>
      <c r="AU829">
        <v>2.3482380379999999</v>
      </c>
      <c r="AV829">
        <v>2.3967453949999999</v>
      </c>
    </row>
    <row r="830" spans="1:48" x14ac:dyDescent="0.25">
      <c r="A830" s="35" t="s">
        <v>1722</v>
      </c>
      <c r="B830">
        <v>0.96116878123798499</v>
      </c>
      <c r="C830">
        <v>0.98039215686274495</v>
      </c>
      <c r="D830">
        <v>0.98874351549999995</v>
      </c>
      <c r="E830">
        <v>1.0091311519999999</v>
      </c>
      <c r="F830">
        <v>1.0515647340000001</v>
      </c>
      <c r="G830">
        <v>1.1282762340000001</v>
      </c>
      <c r="H830">
        <v>1.135520015</v>
      </c>
      <c r="I830">
        <v>1.1177186530000001</v>
      </c>
      <c r="J830">
        <v>1.130538445</v>
      </c>
      <c r="K830">
        <v>1.1382249069999999</v>
      </c>
      <c r="L830">
        <v>1.148841024</v>
      </c>
      <c r="M830">
        <v>1.1589946950000001</v>
      </c>
      <c r="N830">
        <v>1.1941959520000001</v>
      </c>
      <c r="O830">
        <v>1.212538364</v>
      </c>
      <c r="P830">
        <v>1.242832111</v>
      </c>
      <c r="Q830">
        <v>1.2893811150000001</v>
      </c>
      <c r="R830">
        <v>1.3151522499999999</v>
      </c>
      <c r="S830">
        <v>1.341328912</v>
      </c>
      <c r="T830">
        <v>1.367912188</v>
      </c>
      <c r="U830">
        <v>1.394658798</v>
      </c>
      <c r="V830">
        <v>1.421096055</v>
      </c>
      <c r="W830">
        <v>1.447749476</v>
      </c>
      <c r="X830">
        <v>1.4765929019999999</v>
      </c>
      <c r="Y830">
        <v>1.505384756</v>
      </c>
      <c r="Z830">
        <v>1.5350216649999999</v>
      </c>
      <c r="AA830">
        <v>1.565615567</v>
      </c>
      <c r="AB830">
        <v>1.597285354</v>
      </c>
      <c r="AC830">
        <v>1.6301066500000001</v>
      </c>
      <c r="AD830">
        <v>1.663319534</v>
      </c>
      <c r="AE830">
        <v>1.6973209570000001</v>
      </c>
      <c r="AF830">
        <v>1.732278529</v>
      </c>
      <c r="AG830">
        <v>1.767693489</v>
      </c>
      <c r="AH830">
        <v>1.803727415</v>
      </c>
      <c r="AI830">
        <v>1.840609301</v>
      </c>
      <c r="AJ830">
        <v>1.878725451</v>
      </c>
      <c r="AK830">
        <v>1.917440737</v>
      </c>
      <c r="AL830">
        <v>1.957503746</v>
      </c>
      <c r="AM830">
        <v>1.996857018</v>
      </c>
      <c r="AN830">
        <v>2.0372900450000002</v>
      </c>
      <c r="AO830">
        <v>2.0785597519999999</v>
      </c>
      <c r="AP830">
        <v>2.120405377</v>
      </c>
      <c r="AQ830">
        <v>2.1627616289999998</v>
      </c>
      <c r="AR830">
        <v>2.2066904909999998</v>
      </c>
      <c r="AS830">
        <v>2.2515316620000001</v>
      </c>
      <c r="AT830">
        <v>2.2971008999999998</v>
      </c>
      <c r="AU830">
        <v>2.343486902</v>
      </c>
      <c r="AV830">
        <v>2.3908315180000002</v>
      </c>
    </row>
    <row r="831" spans="1:48" x14ac:dyDescent="0.25">
      <c r="A831" s="35" t="s">
        <v>1723</v>
      </c>
      <c r="B831">
        <v>0.96116878123798499</v>
      </c>
      <c r="C831">
        <v>0.98039215686274495</v>
      </c>
      <c r="D831">
        <v>0.99069551879999995</v>
      </c>
      <c r="E831">
        <v>1.0193805629999999</v>
      </c>
      <c r="F831">
        <v>1.0488415630000001</v>
      </c>
      <c r="G831">
        <v>1.0995893489999999</v>
      </c>
      <c r="H831">
        <v>1.1017899600000001</v>
      </c>
      <c r="I831">
        <v>1.0914521639999999</v>
      </c>
      <c r="J831">
        <v>1.1027104050000001</v>
      </c>
      <c r="K831">
        <v>1.1291587190000001</v>
      </c>
      <c r="L831">
        <v>1.147941847</v>
      </c>
      <c r="M831">
        <v>1.171335</v>
      </c>
      <c r="N831">
        <v>1.208150558</v>
      </c>
      <c r="O831">
        <v>1.2218239049999999</v>
      </c>
      <c r="P831">
        <v>1.250364373</v>
      </c>
      <c r="Q831">
        <v>1.296143515</v>
      </c>
      <c r="R831">
        <v>1.322059082</v>
      </c>
      <c r="S831">
        <v>1.348465265</v>
      </c>
      <c r="T831">
        <v>1.375367545</v>
      </c>
      <c r="U831">
        <v>1.402676649</v>
      </c>
      <c r="V831">
        <v>1.430508597</v>
      </c>
      <c r="W831">
        <v>1.4591746640000001</v>
      </c>
      <c r="X831">
        <v>1.489086275</v>
      </c>
      <c r="Y831">
        <v>1.519552373</v>
      </c>
      <c r="Z831">
        <v>1.550890839</v>
      </c>
      <c r="AA831">
        <v>1.58320818</v>
      </c>
      <c r="AB831">
        <v>1.616422303</v>
      </c>
      <c r="AC831">
        <v>1.650459769</v>
      </c>
      <c r="AD831">
        <v>1.6848626870000001</v>
      </c>
      <c r="AE831">
        <v>1.720031466</v>
      </c>
      <c r="AF831">
        <v>1.7559969879999999</v>
      </c>
      <c r="AG831">
        <v>1.792551606</v>
      </c>
      <c r="AH831">
        <v>1.8297827680000001</v>
      </c>
      <c r="AI831">
        <v>1.867755558</v>
      </c>
      <c r="AJ831">
        <v>1.906889794</v>
      </c>
      <c r="AK831">
        <v>1.946513277</v>
      </c>
      <c r="AL831">
        <v>1.9873011709999999</v>
      </c>
      <c r="AM831">
        <v>2.0286668209999998</v>
      </c>
      <c r="AN831">
        <v>2.0711434560000002</v>
      </c>
      <c r="AO831">
        <v>2.1146919080000002</v>
      </c>
      <c r="AP831">
        <v>2.1590772980000001</v>
      </c>
      <c r="AQ831">
        <v>2.2042439260000002</v>
      </c>
      <c r="AR831">
        <v>2.2503034230000001</v>
      </c>
      <c r="AS831">
        <v>2.2972815049999999</v>
      </c>
      <c r="AT831">
        <v>2.3450814100000001</v>
      </c>
      <c r="AU831">
        <v>2.3937519260000002</v>
      </c>
      <c r="AV831">
        <v>2.4434173659999998</v>
      </c>
    </row>
    <row r="832" spans="1:48" x14ac:dyDescent="0.25">
      <c r="A832" s="35" t="s">
        <v>1724</v>
      </c>
      <c r="B832">
        <v>0.96116878123798499</v>
      </c>
      <c r="C832">
        <v>0.98039215686274495</v>
      </c>
      <c r="D832">
        <v>0.99269853799999996</v>
      </c>
      <c r="E832">
        <v>0.9971160885</v>
      </c>
      <c r="F832">
        <v>1.008874823</v>
      </c>
      <c r="G832">
        <v>1.024962202</v>
      </c>
      <c r="H832">
        <v>1.034849157</v>
      </c>
      <c r="I832">
        <v>1.034234259</v>
      </c>
      <c r="J832">
        <v>1.0318991099999999</v>
      </c>
      <c r="K832">
        <v>1.037087412</v>
      </c>
      <c r="L832">
        <v>1.04228707</v>
      </c>
      <c r="M832">
        <v>1.0540406470000001</v>
      </c>
      <c r="N832">
        <v>1.0649002080000001</v>
      </c>
      <c r="O832">
        <v>1.0819378239999999</v>
      </c>
      <c r="P832">
        <v>1.100154388</v>
      </c>
      <c r="Q832">
        <v>1.1187159710000001</v>
      </c>
      <c r="R832">
        <v>1.1410710660000001</v>
      </c>
      <c r="S832">
        <v>1.1638945190000001</v>
      </c>
      <c r="T832">
        <v>1.1871493870000001</v>
      </c>
      <c r="U832">
        <v>1.2108617660000001</v>
      </c>
      <c r="V832">
        <v>1.2347576140000001</v>
      </c>
      <c r="W832">
        <v>1.259291768</v>
      </c>
      <c r="X832">
        <v>1.2851439730000001</v>
      </c>
      <c r="Y832">
        <v>1.3115698330000001</v>
      </c>
      <c r="Z832">
        <v>1.338703499</v>
      </c>
      <c r="AA832">
        <v>1.366655068</v>
      </c>
      <c r="AB832">
        <v>1.3953504800000001</v>
      </c>
      <c r="AC832">
        <v>1.4255360960000001</v>
      </c>
      <c r="AD832">
        <v>1.4554853480000001</v>
      </c>
      <c r="AE832">
        <v>1.485964053</v>
      </c>
      <c r="AF832">
        <v>1.517133922</v>
      </c>
      <c r="AG832">
        <v>1.548836817</v>
      </c>
      <c r="AH832">
        <v>1.5811858969999999</v>
      </c>
      <c r="AI832">
        <v>1.6141351399999999</v>
      </c>
      <c r="AJ832">
        <v>1.6480483239999999</v>
      </c>
      <c r="AK832">
        <v>1.68244784</v>
      </c>
      <c r="AL832">
        <v>1.717829061</v>
      </c>
      <c r="AM832">
        <v>1.753834302</v>
      </c>
      <c r="AN832">
        <v>1.790722473</v>
      </c>
      <c r="AO832">
        <v>1.8285303470000001</v>
      </c>
      <c r="AP832">
        <v>1.8671167420000001</v>
      </c>
      <c r="AQ832">
        <v>1.9063466979999999</v>
      </c>
      <c r="AR832">
        <v>1.946252702</v>
      </c>
      <c r="AS832">
        <v>1.987007961</v>
      </c>
      <c r="AT832">
        <v>2.0284606100000002</v>
      </c>
      <c r="AU832">
        <v>2.0706056020000001</v>
      </c>
      <c r="AV832">
        <v>2.1136071620000001</v>
      </c>
    </row>
    <row r="833" spans="1:48" x14ac:dyDescent="0.25">
      <c r="A833" s="35" t="s">
        <v>1725</v>
      </c>
      <c r="B833">
        <v>0.96116878123798499</v>
      </c>
      <c r="C833">
        <v>0.98039215686274495</v>
      </c>
      <c r="D833">
        <v>0.99162828039999995</v>
      </c>
      <c r="E833">
        <v>0.98883774859999995</v>
      </c>
      <c r="F833">
        <v>0.98693441910000002</v>
      </c>
      <c r="G833">
        <v>0.9985047829</v>
      </c>
      <c r="H833">
        <v>1.019311189</v>
      </c>
      <c r="I833">
        <v>1.0340507000000001</v>
      </c>
      <c r="J833">
        <v>1.0457886949999999</v>
      </c>
      <c r="K833">
        <v>1.0557350160000001</v>
      </c>
      <c r="L833">
        <v>1.0734698</v>
      </c>
      <c r="M833">
        <v>1.107168967</v>
      </c>
      <c r="N833">
        <v>1.1293574829999999</v>
      </c>
      <c r="O833">
        <v>1.139828029</v>
      </c>
      <c r="P833">
        <v>1.1464040419999999</v>
      </c>
      <c r="Q833">
        <v>1.152887218</v>
      </c>
      <c r="R833">
        <v>1.175946997</v>
      </c>
      <c r="S833">
        <v>1.199524856</v>
      </c>
      <c r="T833">
        <v>1.2235358629999999</v>
      </c>
      <c r="U833">
        <v>1.2480960919999999</v>
      </c>
      <c r="V833">
        <v>1.2729158060000001</v>
      </c>
      <c r="W833">
        <v>1.298473524</v>
      </c>
      <c r="X833">
        <v>1.325044924</v>
      </c>
      <c r="Y833">
        <v>1.3515979330000001</v>
      </c>
      <c r="Z833">
        <v>1.3785894009999999</v>
      </c>
      <c r="AA833">
        <v>1.4063789980000001</v>
      </c>
      <c r="AB833">
        <v>1.435175203</v>
      </c>
      <c r="AC833">
        <v>1.465362209</v>
      </c>
      <c r="AD833">
        <v>1.4954242090000001</v>
      </c>
      <c r="AE833">
        <v>1.5260405379999999</v>
      </c>
      <c r="AF833">
        <v>1.5575219</v>
      </c>
      <c r="AG833">
        <v>1.589832388</v>
      </c>
      <c r="AH833">
        <v>1.622946582</v>
      </c>
      <c r="AI833">
        <v>1.65659326</v>
      </c>
      <c r="AJ833">
        <v>1.6909873790000001</v>
      </c>
      <c r="AK833">
        <v>1.72618216</v>
      </c>
      <c r="AL833">
        <v>1.7622330820000001</v>
      </c>
      <c r="AM833">
        <v>1.7993611380000001</v>
      </c>
      <c r="AN833">
        <v>1.836802866</v>
      </c>
      <c r="AO833">
        <v>1.8750897980000001</v>
      </c>
      <c r="AP833">
        <v>1.914352241</v>
      </c>
      <c r="AQ833">
        <v>1.9543940630000001</v>
      </c>
      <c r="AR833">
        <v>1.9951757379999999</v>
      </c>
      <c r="AS833">
        <v>2.0371681069999998</v>
      </c>
      <c r="AT833">
        <v>2.0799398830000002</v>
      </c>
      <c r="AU833">
        <v>2.1234233009999999</v>
      </c>
      <c r="AV833">
        <v>2.1678949890000001</v>
      </c>
    </row>
    <row r="834" spans="1:48" x14ac:dyDescent="0.25">
      <c r="A834" s="35" t="s">
        <v>1726</v>
      </c>
      <c r="B834">
        <v>0.96116878123798499</v>
      </c>
      <c r="C834">
        <v>0.98039215686274495</v>
      </c>
      <c r="D834">
        <v>0.95448953670000003</v>
      </c>
      <c r="E834">
        <v>0.93993143570000004</v>
      </c>
      <c r="F834">
        <v>0.94333511189999997</v>
      </c>
      <c r="G834">
        <v>0.95422419749999998</v>
      </c>
      <c r="H834">
        <v>0.95918165399999999</v>
      </c>
      <c r="I834">
        <v>0.9569298383</v>
      </c>
      <c r="J834">
        <v>0.95756297199999996</v>
      </c>
      <c r="K834">
        <v>0.95938489069999999</v>
      </c>
      <c r="L834">
        <v>0.96503190579999998</v>
      </c>
      <c r="M834">
        <v>0.97541629259999996</v>
      </c>
      <c r="N834">
        <v>0.97587185649999997</v>
      </c>
      <c r="O834">
        <v>0.97689509529999996</v>
      </c>
      <c r="P834">
        <v>0.99519000049999995</v>
      </c>
      <c r="Q834">
        <v>1.019487969</v>
      </c>
      <c r="R834">
        <v>1.0398120630000001</v>
      </c>
      <c r="S834">
        <v>1.060599345</v>
      </c>
      <c r="T834">
        <v>1.081814872</v>
      </c>
      <c r="U834">
        <v>1.1034467939999999</v>
      </c>
      <c r="V834">
        <v>1.13079664</v>
      </c>
      <c r="W834">
        <v>1.156990687</v>
      </c>
      <c r="X834">
        <v>1.1791918690000001</v>
      </c>
      <c r="Y834">
        <v>1.203714223</v>
      </c>
      <c r="Z834">
        <v>1.230322285</v>
      </c>
      <c r="AA834">
        <v>1.258178274</v>
      </c>
      <c r="AB834">
        <v>1.286542855</v>
      </c>
      <c r="AC834">
        <v>1.3143105399999999</v>
      </c>
      <c r="AD834">
        <v>1.3423303499999999</v>
      </c>
      <c r="AE834">
        <v>1.371087116</v>
      </c>
      <c r="AF834">
        <v>1.4005538399999999</v>
      </c>
      <c r="AG834">
        <v>1.4303807669999999</v>
      </c>
      <c r="AH834">
        <v>1.460484093</v>
      </c>
      <c r="AI834">
        <v>1.4911436979999999</v>
      </c>
      <c r="AJ834">
        <v>1.5226149</v>
      </c>
      <c r="AK834">
        <v>1.5549630940000001</v>
      </c>
      <c r="AL834">
        <v>1.5880651699999999</v>
      </c>
      <c r="AM834">
        <v>1.6221362619999999</v>
      </c>
      <c r="AN834">
        <v>1.6570704650000001</v>
      </c>
      <c r="AO834">
        <v>1.693038772</v>
      </c>
      <c r="AP834">
        <v>1.729876236</v>
      </c>
      <c r="AQ834">
        <v>1.7673763229999999</v>
      </c>
      <c r="AR834">
        <v>1.8057057919999999</v>
      </c>
      <c r="AS834">
        <v>1.844771355</v>
      </c>
      <c r="AT834">
        <v>1.8844334069999999</v>
      </c>
      <c r="AU834">
        <v>1.9247497250000001</v>
      </c>
      <c r="AV834">
        <v>1.9658834119999999</v>
      </c>
    </row>
    <row r="835" spans="1:48" x14ac:dyDescent="0.25">
      <c r="A835" s="35" t="s">
        <v>1727</v>
      </c>
      <c r="B835">
        <v>0.96116878123798499</v>
      </c>
      <c r="C835">
        <v>0.98039215686274495</v>
      </c>
      <c r="D835">
        <v>0.97657608689999997</v>
      </c>
      <c r="E835">
        <v>0.97209199049999995</v>
      </c>
      <c r="F835">
        <v>0.98942297290000003</v>
      </c>
      <c r="G835">
        <v>1.0029047900000001</v>
      </c>
      <c r="H835">
        <v>1.008582023</v>
      </c>
      <c r="I835">
        <v>1.022232284</v>
      </c>
      <c r="J835">
        <v>1.0385581260000001</v>
      </c>
      <c r="K835">
        <v>1.04352037</v>
      </c>
      <c r="L835">
        <v>1.0451473229999999</v>
      </c>
      <c r="M835">
        <v>1.044755536</v>
      </c>
      <c r="N835">
        <v>1.038296034</v>
      </c>
      <c r="O835">
        <v>1.037592689</v>
      </c>
      <c r="P835">
        <v>1.0704726849999999</v>
      </c>
      <c r="Q835">
        <v>1.0970101249999999</v>
      </c>
      <c r="R835">
        <v>1.1188926990000001</v>
      </c>
      <c r="S835">
        <v>1.1412424880000001</v>
      </c>
      <c r="T835">
        <v>1.1640627059999999</v>
      </c>
      <c r="U835">
        <v>1.1871857299999999</v>
      </c>
      <c r="V835">
        <v>1.206966652</v>
      </c>
      <c r="W835">
        <v>1.2290440760000001</v>
      </c>
      <c r="X835">
        <v>1.2514250410000001</v>
      </c>
      <c r="Y835">
        <v>1.2762951339999999</v>
      </c>
      <c r="Z835">
        <v>1.3045877319999999</v>
      </c>
      <c r="AA835">
        <v>1.335628517</v>
      </c>
      <c r="AB835">
        <v>1.3675577860000001</v>
      </c>
      <c r="AC835">
        <v>1.394886595</v>
      </c>
      <c r="AD835">
        <v>1.4233261749999999</v>
      </c>
      <c r="AE835">
        <v>1.4535663000000001</v>
      </c>
      <c r="AF835">
        <v>1.484453915</v>
      </c>
      <c r="AG835">
        <v>1.5156918640000001</v>
      </c>
      <c r="AH835">
        <v>1.546191761</v>
      </c>
      <c r="AI835">
        <v>1.5774284839999999</v>
      </c>
      <c r="AJ835">
        <v>1.60960382</v>
      </c>
      <c r="AK835">
        <v>1.6427611010000001</v>
      </c>
      <c r="AL835">
        <v>1.676833518</v>
      </c>
      <c r="AM835">
        <v>1.7131057110000001</v>
      </c>
      <c r="AN835">
        <v>1.749418143</v>
      </c>
      <c r="AO835">
        <v>1.7859390850000001</v>
      </c>
      <c r="AP835">
        <v>1.8230322210000001</v>
      </c>
      <c r="AQ835">
        <v>1.8605574140000001</v>
      </c>
      <c r="AR835">
        <v>1.902513627</v>
      </c>
      <c r="AS835">
        <v>1.9436303619999999</v>
      </c>
      <c r="AT835">
        <v>1.9840545839999999</v>
      </c>
      <c r="AU835">
        <v>2.025106058</v>
      </c>
      <c r="AV835">
        <v>2.0802816169999998</v>
      </c>
    </row>
    <row r="836" spans="1:48" x14ac:dyDescent="0.25">
      <c r="A836" s="35" t="s">
        <v>1728</v>
      </c>
      <c r="B836">
        <v>0.96116878123798499</v>
      </c>
      <c r="C836">
        <v>0.98039215686274495</v>
      </c>
      <c r="D836">
        <v>0.97637364110000002</v>
      </c>
      <c r="E836">
        <v>0.9709505772</v>
      </c>
      <c r="F836">
        <v>0.99146444050000004</v>
      </c>
      <c r="G836">
        <v>1.002616897</v>
      </c>
      <c r="H836">
        <v>1.0107922620000001</v>
      </c>
      <c r="I836">
        <v>1.021483227</v>
      </c>
      <c r="J836">
        <v>1.0490490889999999</v>
      </c>
      <c r="K836">
        <v>1.065615432</v>
      </c>
      <c r="L836">
        <v>1.0691176689999999</v>
      </c>
      <c r="M836">
        <v>1.0595625639999999</v>
      </c>
      <c r="N836">
        <v>1.0488511089999999</v>
      </c>
      <c r="O836">
        <v>1.050687666</v>
      </c>
      <c r="P836">
        <v>1.098367469</v>
      </c>
      <c r="Q836">
        <v>1.1433661070000001</v>
      </c>
      <c r="R836">
        <v>1.1661242430000001</v>
      </c>
      <c r="S836">
        <v>1.1893862310000001</v>
      </c>
      <c r="T836">
        <v>1.213148184</v>
      </c>
      <c r="U836">
        <v>1.2372340310000001</v>
      </c>
      <c r="V836">
        <v>1.253463115</v>
      </c>
      <c r="W836">
        <v>1.274460814</v>
      </c>
      <c r="X836">
        <v>1.293964772</v>
      </c>
      <c r="Y836">
        <v>1.3172233200000001</v>
      </c>
      <c r="Z836">
        <v>1.3440974750000001</v>
      </c>
      <c r="AA836">
        <v>1.381298162</v>
      </c>
      <c r="AB836">
        <v>1.4235134860000001</v>
      </c>
      <c r="AC836">
        <v>1.453135603</v>
      </c>
      <c r="AD836">
        <v>1.480971203</v>
      </c>
      <c r="AE836">
        <v>1.5099586119999999</v>
      </c>
      <c r="AF836">
        <v>1.5388119490000001</v>
      </c>
      <c r="AG836">
        <v>1.5675168429999999</v>
      </c>
      <c r="AH836">
        <v>1.593110815</v>
      </c>
      <c r="AI836">
        <v>1.617772107</v>
      </c>
      <c r="AJ836">
        <v>1.6670360259999999</v>
      </c>
      <c r="AK836">
        <v>1.6827558069999999</v>
      </c>
      <c r="AL836">
        <v>1.7275714280000001</v>
      </c>
      <c r="AM836">
        <v>1.7479853649999999</v>
      </c>
      <c r="AN836">
        <v>1.7958685089999999</v>
      </c>
      <c r="AO836">
        <v>1.8432798589999999</v>
      </c>
      <c r="AP836">
        <v>1.880965808</v>
      </c>
      <c r="AQ836">
        <v>1.918481704</v>
      </c>
      <c r="AR836">
        <v>1.9581413700000001</v>
      </c>
      <c r="AS836">
        <v>1.9993052760000001</v>
      </c>
      <c r="AT836">
        <v>2.0411637370000002</v>
      </c>
      <c r="AU836">
        <v>2.0837746099999999</v>
      </c>
      <c r="AV836">
        <v>2.127230908</v>
      </c>
    </row>
    <row r="837" spans="1:48" x14ac:dyDescent="0.25">
      <c r="A837" s="35" t="s">
        <v>1729</v>
      </c>
      <c r="B837">
        <v>0.96116878123798499</v>
      </c>
      <c r="C837">
        <v>0.98039215686274495</v>
      </c>
      <c r="D837">
        <v>0.97550564350000002</v>
      </c>
      <c r="E837">
        <v>0.87518963299999997</v>
      </c>
      <c r="F837">
        <v>0.86783955020000003</v>
      </c>
      <c r="G837">
        <v>0.93162331269999998</v>
      </c>
      <c r="H837">
        <v>0.85372730370000005</v>
      </c>
      <c r="I837">
        <v>0.86993498459999996</v>
      </c>
      <c r="J837">
        <v>0.77405483129999997</v>
      </c>
      <c r="K837">
        <v>0.74892890369999998</v>
      </c>
      <c r="L837">
        <v>0.71949092920000002</v>
      </c>
      <c r="M837">
        <v>0.68265348879999999</v>
      </c>
      <c r="N837">
        <v>0.7164551347</v>
      </c>
      <c r="O837">
        <v>0.73740296329999999</v>
      </c>
      <c r="P837">
        <v>0.78595516779999997</v>
      </c>
      <c r="Q837">
        <v>0.82510683380000005</v>
      </c>
      <c r="R837">
        <v>0.84151739260000002</v>
      </c>
      <c r="S837">
        <v>0.85834659369999999</v>
      </c>
      <c r="T837">
        <v>0.87555364889999998</v>
      </c>
      <c r="U837">
        <v>0.89309777879999996</v>
      </c>
      <c r="V837">
        <v>0.91080665279999995</v>
      </c>
      <c r="W837">
        <v>0.92894690459999996</v>
      </c>
      <c r="X837">
        <v>0.94775542459999995</v>
      </c>
      <c r="Y837">
        <v>0.96713773970000005</v>
      </c>
      <c r="Z837">
        <v>0.98708607640000001</v>
      </c>
      <c r="AA837">
        <v>1.0119076979999999</v>
      </c>
      <c r="AB837">
        <v>1.0393678500000001</v>
      </c>
      <c r="AC837">
        <v>1.064746752</v>
      </c>
      <c r="AD837">
        <v>1.089296496</v>
      </c>
      <c r="AE837">
        <v>1.1140087350000001</v>
      </c>
      <c r="AF837">
        <v>1.1389227609999999</v>
      </c>
      <c r="AG837">
        <v>1.164047093</v>
      </c>
      <c r="AH837">
        <v>1.1881578610000001</v>
      </c>
      <c r="AI837">
        <v>1.211917519</v>
      </c>
      <c r="AJ837">
        <v>1.2360338340000001</v>
      </c>
      <c r="AK837">
        <v>1.2601890659999999</v>
      </c>
      <c r="AL837">
        <v>1.2845465700000001</v>
      </c>
      <c r="AM837">
        <v>1.3109171509999999</v>
      </c>
      <c r="AN837">
        <v>1.3384614539999999</v>
      </c>
      <c r="AO837">
        <v>1.3665216929999999</v>
      </c>
      <c r="AP837">
        <v>1.3947406630000001</v>
      </c>
      <c r="AQ837">
        <v>1.4227840700000001</v>
      </c>
      <c r="AR837">
        <v>1.452204963</v>
      </c>
      <c r="AS837">
        <v>1.4825545790000001</v>
      </c>
      <c r="AT837">
        <v>1.5133629150000001</v>
      </c>
      <c r="AU837">
        <v>1.5446545039999999</v>
      </c>
      <c r="AV837">
        <v>1.5764774989999999</v>
      </c>
    </row>
    <row r="838" spans="1:48" x14ac:dyDescent="0.25">
      <c r="A838" s="35" t="s">
        <v>1730</v>
      </c>
      <c r="B838">
        <v>0.96116878123798499</v>
      </c>
      <c r="C838">
        <v>0.98039215686274495</v>
      </c>
      <c r="D838">
        <v>0.98020560919999999</v>
      </c>
      <c r="E838">
        <v>0.96568456709999995</v>
      </c>
      <c r="F838">
        <v>0.96239920239999999</v>
      </c>
      <c r="G838">
        <v>0.98001681910000005</v>
      </c>
      <c r="H838">
        <v>0.99652479999999999</v>
      </c>
      <c r="I838">
        <v>0.99114818969999996</v>
      </c>
      <c r="J838">
        <v>0.98826483239999996</v>
      </c>
      <c r="K838">
        <v>1.005294044</v>
      </c>
      <c r="L838">
        <v>0.99968400459999995</v>
      </c>
      <c r="M838">
        <v>0.97784681389999994</v>
      </c>
      <c r="N838">
        <v>0.97433486650000001</v>
      </c>
      <c r="O838">
        <v>0.99408780669999997</v>
      </c>
      <c r="P838">
        <v>1.026501868</v>
      </c>
      <c r="Q838">
        <v>1.051850304</v>
      </c>
      <c r="R838">
        <v>1.0728707310000001</v>
      </c>
      <c r="S838">
        <v>1.0943197039999999</v>
      </c>
      <c r="T838">
        <v>1.116207111</v>
      </c>
      <c r="U838">
        <v>1.1385357220000001</v>
      </c>
      <c r="V838">
        <v>1.160829957</v>
      </c>
      <c r="W838">
        <v>1.1839267899999999</v>
      </c>
      <c r="X838">
        <v>1.208208349</v>
      </c>
      <c r="Y838">
        <v>1.2332469319999999</v>
      </c>
      <c r="Z838">
        <v>1.258918148</v>
      </c>
      <c r="AA838">
        <v>1.2854084670000001</v>
      </c>
      <c r="AB838">
        <v>1.3127640549999999</v>
      </c>
      <c r="AC838">
        <v>1.340401811</v>
      </c>
      <c r="AD838">
        <v>1.3685622</v>
      </c>
      <c r="AE838">
        <v>1.397391308</v>
      </c>
      <c r="AF838">
        <v>1.4268039050000001</v>
      </c>
      <c r="AG838">
        <v>1.4566705259999999</v>
      </c>
      <c r="AH838">
        <v>1.4870017310000001</v>
      </c>
      <c r="AI838">
        <v>1.517846896</v>
      </c>
      <c r="AJ838">
        <v>1.5494673329999999</v>
      </c>
      <c r="AK838">
        <v>1.581669609</v>
      </c>
      <c r="AL838">
        <v>1.6144604549999999</v>
      </c>
      <c r="AM838">
        <v>1.649394526</v>
      </c>
      <c r="AN838">
        <v>1.6840040220000001</v>
      </c>
      <c r="AO838">
        <v>1.7185700290000001</v>
      </c>
      <c r="AP838">
        <v>1.7535247709999999</v>
      </c>
      <c r="AQ838">
        <v>1.788680724</v>
      </c>
      <c r="AR838">
        <v>1.8248878989999999</v>
      </c>
      <c r="AS838">
        <v>1.861987295</v>
      </c>
      <c r="AT838">
        <v>1.899626126</v>
      </c>
      <c r="AU838">
        <v>1.936227927</v>
      </c>
      <c r="AV838">
        <v>1.9743022180000001</v>
      </c>
    </row>
    <row r="839" spans="1:48" x14ac:dyDescent="0.25">
      <c r="A839" s="35" t="s">
        <v>1731</v>
      </c>
      <c r="B839">
        <v>0.96116878123798499</v>
      </c>
      <c r="C839">
        <v>0.98039215686274495</v>
      </c>
      <c r="D839">
        <v>0.98363577710000005</v>
      </c>
      <c r="E839">
        <v>0.98414331349999995</v>
      </c>
      <c r="F839">
        <v>0.9905764775</v>
      </c>
      <c r="G839">
        <v>0.99583258809999997</v>
      </c>
      <c r="H839">
        <v>0.99832686299999995</v>
      </c>
      <c r="I839">
        <v>0.99738775400000002</v>
      </c>
      <c r="J839">
        <v>0.99938788769999998</v>
      </c>
      <c r="K839">
        <v>1.004486368</v>
      </c>
      <c r="L839">
        <v>1.0117012160000001</v>
      </c>
      <c r="M839">
        <v>1.0213994049999999</v>
      </c>
      <c r="N839">
        <v>1.026723947</v>
      </c>
      <c r="O839">
        <v>1.0336314369999999</v>
      </c>
      <c r="P839">
        <v>1.0451019020000001</v>
      </c>
      <c r="Q839">
        <v>1.062061768</v>
      </c>
      <c r="R839">
        <v>1.0832870990000001</v>
      </c>
      <c r="S839">
        <v>1.1049626610000001</v>
      </c>
      <c r="T839">
        <v>1.1270945640000001</v>
      </c>
      <c r="U839">
        <v>1.149718703</v>
      </c>
      <c r="V839">
        <v>1.1727345259999999</v>
      </c>
      <c r="W839">
        <v>1.1962987389999999</v>
      </c>
      <c r="X839">
        <v>1.2210971289999999</v>
      </c>
      <c r="Y839">
        <v>1.2466695569999999</v>
      </c>
      <c r="Z839">
        <v>1.272876793</v>
      </c>
      <c r="AA839">
        <v>1.2999531070000001</v>
      </c>
      <c r="AB839">
        <v>1.3277223419999999</v>
      </c>
      <c r="AC839">
        <v>1.3561030140000001</v>
      </c>
      <c r="AD839">
        <v>1.3848426069999999</v>
      </c>
      <c r="AE839">
        <v>1.4140519229999999</v>
      </c>
      <c r="AF839">
        <v>1.443870567</v>
      </c>
      <c r="AG839">
        <v>1.4742234400000001</v>
      </c>
      <c r="AH839">
        <v>1.5051631130000001</v>
      </c>
      <c r="AI839">
        <v>1.5367218819999999</v>
      </c>
      <c r="AJ839">
        <v>1.569045864</v>
      </c>
      <c r="AK839">
        <v>1.6021323700000001</v>
      </c>
      <c r="AL839">
        <v>1.635912185</v>
      </c>
      <c r="AM839">
        <v>1.670455545</v>
      </c>
      <c r="AN839">
        <v>1.7057598329999999</v>
      </c>
      <c r="AO839">
        <v>1.742009492</v>
      </c>
      <c r="AP839">
        <v>1.779108167</v>
      </c>
      <c r="AQ839">
        <v>1.8168697659999999</v>
      </c>
      <c r="AR839">
        <v>1.8552242379999999</v>
      </c>
      <c r="AS839">
        <v>1.8942753809999999</v>
      </c>
      <c r="AT839">
        <v>1.9339921520000001</v>
      </c>
      <c r="AU839">
        <v>1.974375035</v>
      </c>
      <c r="AV839">
        <v>2.015564768</v>
      </c>
    </row>
    <row r="840" spans="1:48" x14ac:dyDescent="0.25">
      <c r="A840" s="35" t="s">
        <v>1732</v>
      </c>
      <c r="B840">
        <v>0.96116878123798499</v>
      </c>
      <c r="C840">
        <v>0.98039215686274495</v>
      </c>
      <c r="D840">
        <v>0.97820261580000001</v>
      </c>
      <c r="E840">
        <v>0.9849403658</v>
      </c>
      <c r="F840">
        <v>0.99818174660000003</v>
      </c>
      <c r="G840">
        <v>0.99948797290000002</v>
      </c>
      <c r="H840">
        <v>0.99957610190000001</v>
      </c>
      <c r="I840">
        <v>0.99622347860000005</v>
      </c>
      <c r="J840">
        <v>0.99123261370000004</v>
      </c>
      <c r="K840">
        <v>0.98993254139999998</v>
      </c>
      <c r="L840">
        <v>0.99379895969999998</v>
      </c>
      <c r="M840">
        <v>1.0017625139999999</v>
      </c>
      <c r="N840">
        <v>1.0078850340000001</v>
      </c>
      <c r="O840">
        <v>1.0177241210000001</v>
      </c>
      <c r="P840">
        <v>1.033445151</v>
      </c>
      <c r="Q840">
        <v>1.056685015</v>
      </c>
      <c r="R840">
        <v>1.077869011</v>
      </c>
      <c r="S840">
        <v>1.099474369</v>
      </c>
      <c r="T840">
        <v>1.12150817</v>
      </c>
      <c r="U840">
        <v>1.1439752160000001</v>
      </c>
      <c r="V840">
        <v>1.1669272420000001</v>
      </c>
      <c r="W840">
        <v>1.190397218</v>
      </c>
      <c r="X840">
        <v>1.2144399699999999</v>
      </c>
      <c r="Y840">
        <v>1.239117574</v>
      </c>
      <c r="Z840">
        <v>1.2645128160000001</v>
      </c>
      <c r="AA840">
        <v>1.290679621</v>
      </c>
      <c r="AB840">
        <v>1.317547384</v>
      </c>
      <c r="AC840">
        <v>1.345032507</v>
      </c>
      <c r="AD840">
        <v>1.37316375</v>
      </c>
      <c r="AE840">
        <v>1.4019730020000001</v>
      </c>
      <c r="AF840">
        <v>1.4314634500000001</v>
      </c>
      <c r="AG840">
        <v>1.461593154</v>
      </c>
      <c r="AH840">
        <v>1.49234753</v>
      </c>
      <c r="AI840">
        <v>1.523763148</v>
      </c>
      <c r="AJ840">
        <v>1.555886144</v>
      </c>
      <c r="AK840">
        <v>1.588726163</v>
      </c>
      <c r="AL840">
        <v>1.622281884</v>
      </c>
      <c r="AM840">
        <v>1.6565497280000001</v>
      </c>
      <c r="AN840">
        <v>1.6915915960000001</v>
      </c>
      <c r="AO840">
        <v>1.7274628919999999</v>
      </c>
      <c r="AP840">
        <v>1.7641600150000001</v>
      </c>
      <c r="AQ840">
        <v>1.8016700480000001</v>
      </c>
      <c r="AR840">
        <v>1.8399852210000001</v>
      </c>
      <c r="AS840">
        <v>1.879052154</v>
      </c>
      <c r="AT840">
        <v>1.918855167</v>
      </c>
      <c r="AU840">
        <v>1.959410412</v>
      </c>
      <c r="AV840">
        <v>2.0007641430000001</v>
      </c>
    </row>
    <row r="841" spans="1:48" x14ac:dyDescent="0.25">
      <c r="A841" s="35" t="s">
        <v>1745</v>
      </c>
      <c r="B841">
        <v>0.96116878123798499</v>
      </c>
      <c r="C841">
        <v>0.98039215686274495</v>
      </c>
      <c r="D841">
        <v>0.99256235319999997</v>
      </c>
      <c r="E841">
        <v>1.0099992019999999</v>
      </c>
      <c r="F841">
        <v>1.032564517</v>
      </c>
      <c r="G841">
        <v>1.0563558019999999</v>
      </c>
      <c r="H841">
        <v>1.062706521</v>
      </c>
      <c r="I841">
        <v>1.0740985679999999</v>
      </c>
      <c r="J841">
        <v>1.08537375</v>
      </c>
      <c r="K841">
        <v>1.1023217080000001</v>
      </c>
      <c r="L841">
        <v>1.1253748960000001</v>
      </c>
      <c r="M841">
        <v>1.1493292260000001</v>
      </c>
      <c r="N841">
        <v>1.1690102760000001</v>
      </c>
      <c r="O841">
        <v>1.188026553</v>
      </c>
      <c r="P841">
        <v>1.2078367910000001</v>
      </c>
      <c r="Q841">
        <v>1.2335266949999999</v>
      </c>
      <c r="R841">
        <v>1.2586422740000001</v>
      </c>
      <c r="S841">
        <v>1.284304954</v>
      </c>
      <c r="T841">
        <v>1.3102315179999999</v>
      </c>
      <c r="U841">
        <v>1.3368465410000001</v>
      </c>
      <c r="V841">
        <v>1.3631213630000001</v>
      </c>
      <c r="W841">
        <v>1.389291386</v>
      </c>
      <c r="X841">
        <v>1.4171999340000001</v>
      </c>
      <c r="Y841">
        <v>1.445513834</v>
      </c>
      <c r="Z841">
        <v>1.473394801</v>
      </c>
      <c r="AA841">
        <v>1.502103618</v>
      </c>
      <c r="AB841">
        <v>1.531858776</v>
      </c>
      <c r="AC841">
        <v>1.5630389039999999</v>
      </c>
      <c r="AD841">
        <v>1.5948227909999999</v>
      </c>
      <c r="AE841">
        <v>1.627857573</v>
      </c>
      <c r="AF841">
        <v>1.6619516990000001</v>
      </c>
      <c r="AG841">
        <v>1.6969509110000001</v>
      </c>
      <c r="AH841">
        <v>1.732653947</v>
      </c>
      <c r="AI841">
        <v>1.769065514</v>
      </c>
      <c r="AJ841">
        <v>1.8069412119999999</v>
      </c>
      <c r="AK841">
        <v>1.8450109079999999</v>
      </c>
      <c r="AL841">
        <v>1.8843495480000001</v>
      </c>
      <c r="AM841">
        <v>1.9242324260000001</v>
      </c>
      <c r="AN841">
        <v>1.9652101129999999</v>
      </c>
      <c r="AO841">
        <v>2.007295472</v>
      </c>
      <c r="AP841">
        <v>2.0500240820000002</v>
      </c>
      <c r="AQ841">
        <v>2.0932949220000001</v>
      </c>
      <c r="AR841">
        <v>2.137491797</v>
      </c>
      <c r="AS841">
        <v>2.182774593</v>
      </c>
      <c r="AT841">
        <v>2.228817608</v>
      </c>
      <c r="AU841">
        <v>2.2756919600000001</v>
      </c>
      <c r="AV841">
        <v>2.323634835</v>
      </c>
    </row>
    <row r="842" spans="1:48" x14ac:dyDescent="0.25">
      <c r="A842" s="35" t="s">
        <v>1746</v>
      </c>
      <c r="B842">
        <v>0.96116878123798499</v>
      </c>
      <c r="C842">
        <v>0.98039215686274495</v>
      </c>
      <c r="D842">
        <v>0.99259255400000002</v>
      </c>
      <c r="E842">
        <v>1.010029566</v>
      </c>
      <c r="F842">
        <v>1.032565196</v>
      </c>
      <c r="G842">
        <v>1.0563211830000001</v>
      </c>
      <c r="H842">
        <v>1.0627569020000001</v>
      </c>
      <c r="I842">
        <v>1.0742025850000001</v>
      </c>
      <c r="J842">
        <v>1.085525901</v>
      </c>
      <c r="K842">
        <v>1.102493908</v>
      </c>
      <c r="L842">
        <v>1.125520259</v>
      </c>
      <c r="M842">
        <v>1.1494704309999999</v>
      </c>
      <c r="N842">
        <v>1.16917337</v>
      </c>
      <c r="O842">
        <v>1.188194478</v>
      </c>
      <c r="P842">
        <v>1.208044667</v>
      </c>
      <c r="Q842">
        <v>1.233717019</v>
      </c>
      <c r="R842">
        <v>1.2586864550000001</v>
      </c>
      <c r="S842">
        <v>1.2834149459999999</v>
      </c>
      <c r="T842">
        <v>1.3092848619999999</v>
      </c>
      <c r="U842">
        <v>1.335498649</v>
      </c>
      <c r="V842">
        <v>1.3627665900000001</v>
      </c>
      <c r="W842">
        <v>1.3893160330000001</v>
      </c>
      <c r="X842">
        <v>1.416325939</v>
      </c>
      <c r="Y842">
        <v>1.443973189</v>
      </c>
      <c r="Z842">
        <v>1.471336773</v>
      </c>
      <c r="AA842">
        <v>1.499679102</v>
      </c>
      <c r="AB842">
        <v>1.529015421</v>
      </c>
      <c r="AC842">
        <v>1.5595036550000001</v>
      </c>
      <c r="AD842">
        <v>1.59080098</v>
      </c>
      <c r="AE842">
        <v>1.6233899119999999</v>
      </c>
      <c r="AF842">
        <v>1.6570693679999999</v>
      </c>
      <c r="AG842">
        <v>1.6916104839999999</v>
      </c>
      <c r="AH842">
        <v>1.7268340520000001</v>
      </c>
      <c r="AI842">
        <v>1.762766125</v>
      </c>
      <c r="AJ842">
        <v>1.8002205179999999</v>
      </c>
      <c r="AK842">
        <v>1.8376653890000001</v>
      </c>
      <c r="AL842">
        <v>1.8765174140000001</v>
      </c>
      <c r="AM842">
        <v>1.9156705030000001</v>
      </c>
      <c r="AN842">
        <v>1.9561283920000001</v>
      </c>
      <c r="AO842">
        <v>1.997651566</v>
      </c>
      <c r="AP842">
        <v>2.039736628</v>
      </c>
      <c r="AQ842">
        <v>2.0825031840000001</v>
      </c>
      <c r="AR842">
        <v>2.1261190349999999</v>
      </c>
      <c r="AS842">
        <v>2.1706901350000001</v>
      </c>
      <c r="AT842">
        <v>2.216011312</v>
      </c>
      <c r="AU842">
        <v>2.2621425890000002</v>
      </c>
      <c r="AV842">
        <v>2.3092031309999999</v>
      </c>
    </row>
    <row r="843" spans="1:48" x14ac:dyDescent="0.25">
      <c r="A843" s="35" t="s">
        <v>1818</v>
      </c>
      <c r="B843">
        <v>0.96116878123798499</v>
      </c>
      <c r="C843">
        <v>0.98039215686274495</v>
      </c>
      <c r="D843">
        <v>0.99355786199999996</v>
      </c>
      <c r="E843">
        <v>1.0024037269999999</v>
      </c>
      <c r="F843">
        <v>1.0164559179999999</v>
      </c>
      <c r="G843">
        <v>1.0321747880000001</v>
      </c>
      <c r="H843">
        <v>1.0458661309999999</v>
      </c>
      <c r="I843">
        <v>1.0546961859999999</v>
      </c>
      <c r="J843">
        <v>1.06082996</v>
      </c>
      <c r="K843">
        <v>1.0729223029999999</v>
      </c>
      <c r="L843">
        <v>1.0851014050000001</v>
      </c>
      <c r="M843">
        <v>1.100921949</v>
      </c>
      <c r="N843">
        <v>1.114232396</v>
      </c>
      <c r="O843">
        <v>1.1321636159999999</v>
      </c>
      <c r="P843">
        <v>1.1520581620000001</v>
      </c>
      <c r="Q843">
        <v>1.1717461220000001</v>
      </c>
      <c r="R843">
        <v>1.1963346319999999</v>
      </c>
      <c r="S843">
        <v>1.2193171709999999</v>
      </c>
      <c r="T843">
        <v>1.244602177</v>
      </c>
      <c r="U843">
        <v>1.2695681009999999</v>
      </c>
      <c r="V843">
        <v>1.294900183</v>
      </c>
      <c r="W843">
        <v>1.3209583840000001</v>
      </c>
      <c r="X843">
        <v>1.3483265820000001</v>
      </c>
      <c r="Y843">
        <v>1.3759658260000001</v>
      </c>
      <c r="Z843">
        <v>1.404346316</v>
      </c>
      <c r="AA843">
        <v>1.4337867559999999</v>
      </c>
      <c r="AB843">
        <v>1.4640526300000001</v>
      </c>
      <c r="AC843">
        <v>1.4956816239999999</v>
      </c>
      <c r="AD843">
        <v>1.5270472900000001</v>
      </c>
      <c r="AE843">
        <v>1.558998423</v>
      </c>
      <c r="AF843">
        <v>1.591573656</v>
      </c>
      <c r="AG843">
        <v>1.624690244</v>
      </c>
      <c r="AH843">
        <v>1.6583500799999999</v>
      </c>
      <c r="AI843">
        <v>1.692551269</v>
      </c>
      <c r="AJ843">
        <v>1.7281956780000001</v>
      </c>
      <c r="AK843">
        <v>1.7636750699999999</v>
      </c>
      <c r="AL843">
        <v>1.800727623</v>
      </c>
      <c r="AM843">
        <v>1.8381032399999999</v>
      </c>
      <c r="AN843">
        <v>1.8768309860000001</v>
      </c>
      <c r="AO843">
        <v>1.9165167569999999</v>
      </c>
      <c r="AP843">
        <v>1.956804593</v>
      </c>
      <c r="AQ843">
        <v>1.9978028489999999</v>
      </c>
      <c r="AR843">
        <v>2.0395301309999998</v>
      </c>
      <c r="AS843">
        <v>2.0822356790000001</v>
      </c>
      <c r="AT843">
        <v>2.1256842740000002</v>
      </c>
      <c r="AU843">
        <v>2.1698892170000001</v>
      </c>
      <c r="AV843">
        <v>2.2149837450000001</v>
      </c>
    </row>
    <row r="844" spans="1:48" x14ac:dyDescent="0.25">
      <c r="A844" s="35" t="s">
        <v>1819</v>
      </c>
      <c r="C844">
        <v>0.152814570523053</v>
      </c>
      <c r="D844">
        <v>0.15526805790000001</v>
      </c>
      <c r="E844">
        <v>0.37509231939999998</v>
      </c>
      <c r="F844">
        <v>0.72223405510000005</v>
      </c>
      <c r="G844">
        <v>1.2718187240000001</v>
      </c>
      <c r="H844">
        <v>2.0140694670000001</v>
      </c>
      <c r="I844">
        <v>3.007238466</v>
      </c>
      <c r="J844">
        <v>4.1594708479999998</v>
      </c>
      <c r="K844">
        <v>5.6090394879999996</v>
      </c>
      <c r="L844">
        <v>7.5230551129999998</v>
      </c>
      <c r="M844">
        <v>9.8167620719999995</v>
      </c>
      <c r="N844">
        <v>12.965535360000001</v>
      </c>
      <c r="O844">
        <v>17.296227720000001</v>
      </c>
      <c r="P844">
        <v>22.987243469999999</v>
      </c>
      <c r="Q844">
        <v>30.29651857</v>
      </c>
      <c r="R844">
        <v>37.951245299999997</v>
      </c>
      <c r="S844">
        <v>46.172995069999999</v>
      </c>
      <c r="T844">
        <v>56.304596830000001</v>
      </c>
      <c r="U844">
        <v>68.800356219999998</v>
      </c>
      <c r="V844">
        <v>88.517025500000003</v>
      </c>
      <c r="W844">
        <v>113.3819053</v>
      </c>
      <c r="X844">
        <v>137.87584960000001</v>
      </c>
      <c r="Y844">
        <v>166.70476729999999</v>
      </c>
      <c r="Z844">
        <v>203.73281660000001</v>
      </c>
      <c r="AA844">
        <v>249.23636070000001</v>
      </c>
      <c r="AB844">
        <v>302.67933640000001</v>
      </c>
      <c r="AC844">
        <v>362.25333860000001</v>
      </c>
      <c r="AD844">
        <v>425.78171600000002</v>
      </c>
      <c r="AE844">
        <v>490.3718867</v>
      </c>
      <c r="AF844">
        <v>553.85266149999995</v>
      </c>
      <c r="AG844">
        <v>614.74977820000004</v>
      </c>
      <c r="AH844">
        <v>674.81136700000002</v>
      </c>
      <c r="AI844">
        <v>732.75318470000002</v>
      </c>
      <c r="AJ844">
        <v>787.36394380000002</v>
      </c>
      <c r="AK844">
        <v>838.52932150000004</v>
      </c>
      <c r="AL844">
        <v>885.77528059999997</v>
      </c>
      <c r="AM844">
        <v>929.38906169999996</v>
      </c>
      <c r="AN844">
        <v>969.40288610000005</v>
      </c>
      <c r="AO844">
        <v>1005.973021</v>
      </c>
      <c r="AP844">
        <v>1039.210024</v>
      </c>
      <c r="AQ844">
        <v>1067.9716390000001</v>
      </c>
      <c r="AR844">
        <v>1094.884646</v>
      </c>
      <c r="AS844">
        <v>1119.572355</v>
      </c>
      <c r="AT844">
        <v>1142.0472480000001</v>
      </c>
      <c r="AU844">
        <v>1162.2141429999999</v>
      </c>
      <c r="AV844">
        <v>1179.0759029999999</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FB36-5F53-4565-82D3-EAEF7BCB1A0E}">
  <dimension ref="A1:AX42"/>
  <sheetViews>
    <sheetView topLeftCell="A34" workbookViewId="0">
      <selection activeCell="C3" sqref="C3"/>
    </sheetView>
  </sheetViews>
  <sheetFormatPr baseColWidth="10" defaultRowHeight="15" x14ac:dyDescent="0.25"/>
  <cols>
    <col min="1" max="1" width="34" customWidth="1"/>
    <col min="2" max="2" width="16.85546875" customWidth="1"/>
    <col min="3" max="3" width="14.85546875" bestFit="1" customWidth="1"/>
    <col min="4" max="11" width="0" hidden="1" customWidth="1"/>
    <col min="12" max="15" width="11.42578125" hidden="1" customWidth="1"/>
    <col min="16" max="16" width="0" hidden="1" customWidth="1"/>
    <col min="17" max="17" width="11.42578125" hidden="1" customWidth="1"/>
    <col min="19" max="21" width="11.42578125" hidden="1" customWidth="1"/>
    <col min="25" max="28" width="11.42578125" customWidth="1"/>
    <col min="30" max="33" width="11.42578125" hidden="1" customWidth="1"/>
    <col min="35" max="38" width="11.42578125" hidden="1" customWidth="1"/>
    <col min="40" max="43" width="11.42578125" hidden="1"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t="s">
        <v>1607</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s="35" t="s">
        <v>617</v>
      </c>
      <c r="C3" s="121">
        <f>'Variables AMS'!B213/'Variables AME'!B213-1</f>
        <v>0</v>
      </c>
      <c r="D3" s="121">
        <f>'Variables AMS'!C213/'Variables AME'!C213-1</f>
        <v>0</v>
      </c>
      <c r="E3" s="121">
        <f>'Variables AMS'!D213/'Variables AME'!D213-1</f>
        <v>0</v>
      </c>
      <c r="F3" s="121">
        <f>'Variables AMS'!E213/'Variables AME'!E213-1</f>
        <v>0</v>
      </c>
      <c r="G3" s="121">
        <f>'Variables AMS'!F213/'Variables AME'!F213-1</f>
        <v>0</v>
      </c>
      <c r="H3" s="121">
        <f>'Variables AMS'!G213/'Variables AME'!G213-1</f>
        <v>0</v>
      </c>
      <c r="I3" s="121">
        <f>'Variables AMS'!H213/'Variables AME'!H213-1</f>
        <v>0</v>
      </c>
      <c r="J3" s="121">
        <f>'Variables AMS'!I213/'Variables AME'!I213-1</f>
        <v>0</v>
      </c>
      <c r="K3" s="121">
        <f>'Variables AMS'!J213/'Variables AME'!J213-1</f>
        <v>0</v>
      </c>
      <c r="L3" s="121">
        <f>'Variables AMS'!K213/'Variables AME'!K213-1</f>
        <v>0</v>
      </c>
      <c r="M3" s="121">
        <f>'Variables AMS'!L213/'Variables AME'!L213-1</f>
        <v>0</v>
      </c>
      <c r="N3" s="121">
        <f>'Variables AMS'!M213/'Variables AME'!M213-1</f>
        <v>0</v>
      </c>
      <c r="O3" s="121">
        <f>'Variables AMS'!N213/'Variables AME'!N213-1</f>
        <v>0</v>
      </c>
      <c r="P3" s="121">
        <f>'Variables AMS'!O213/'Variables AME'!O213-1</f>
        <v>0</v>
      </c>
      <c r="Q3" s="121">
        <f>'Variables AMS'!P213/'Variables AME'!P213-1</f>
        <v>0</v>
      </c>
      <c r="R3" s="121">
        <f>'Variables AMS'!Q213/'Variables AME'!Q213-1</f>
        <v>0</v>
      </c>
      <c r="S3" s="121">
        <f>'Variables AMS'!R213/'Variables AME'!R213-1</f>
        <v>0</v>
      </c>
      <c r="T3" s="121">
        <f>'Variables AMS'!S213/'Variables AME'!S213-1</f>
        <v>0</v>
      </c>
      <c r="U3" s="121">
        <f>'Variables AMS'!T213/'Variables AME'!T213-1</f>
        <v>0</v>
      </c>
      <c r="V3" s="121">
        <f>'Variables AMS'!U213/'Variables AME'!U213-1</f>
        <v>-5.5231451301707146E-5</v>
      </c>
      <c r="W3" s="121">
        <f>'Variables AMS'!V213/'Variables AME'!V213-1</f>
        <v>-2.6607192360050824E-4</v>
      </c>
      <c r="X3" s="121">
        <f>'Variables AMS'!W213/'Variables AME'!W213-1</f>
        <v>1.2990447474803268E-4</v>
      </c>
      <c r="Y3" s="121">
        <f>'Variables AMS'!X213/'Variables AME'!X213-1</f>
        <v>1.3819695807655297E-3</v>
      </c>
      <c r="Z3" s="121">
        <f>'Variables AMS'!Y213/'Variables AME'!Y213-1</f>
        <v>2.6699270917598383E-3</v>
      </c>
      <c r="AA3" s="121">
        <f>'Variables AMS'!Z213/'Variables AME'!Z213-1</f>
        <v>4.1375216452497199E-3</v>
      </c>
      <c r="AB3" s="121">
        <f>'Variables AMS'!AA213/'Variables AME'!AA213-1</f>
        <v>5.8616704392726593E-3</v>
      </c>
      <c r="AC3" s="121">
        <f>'Variables AMS'!AB213/'Variables AME'!AB213-1</f>
        <v>7.820279495463156E-3</v>
      </c>
      <c r="AD3" s="121">
        <f>'Variables AMS'!AC213/'Variables AME'!AC213-1</f>
        <v>9.7840654793106552E-3</v>
      </c>
      <c r="AE3" s="121">
        <f>'Variables AMS'!AD213/'Variables AME'!AD213-1</f>
        <v>1.1720990514267893E-2</v>
      </c>
      <c r="AF3" s="121">
        <f>'Variables AMS'!AE213/'Variables AME'!AE213-1</f>
        <v>1.3569431372213225E-2</v>
      </c>
      <c r="AG3" s="121">
        <f>'Variables AMS'!AF213/'Variables AME'!AF213-1</f>
        <v>1.5344924774933988E-2</v>
      </c>
      <c r="AH3" s="121">
        <f>'Variables AMS'!AG213/'Variables AME'!AG213-1</f>
        <v>1.6889523248135418E-2</v>
      </c>
      <c r="AI3" s="121">
        <f>'Variables AMS'!AH213/'Variables AME'!AH213-1</f>
        <v>1.8332008147969869E-2</v>
      </c>
      <c r="AJ3" s="121">
        <f>'Variables AMS'!AI213/'Variables AME'!AI213-1</f>
        <v>1.9783022672981598E-2</v>
      </c>
      <c r="AK3" s="121">
        <f>'Variables AMS'!AJ213/'Variables AME'!AJ213-1</f>
        <v>2.1370713570304734E-2</v>
      </c>
      <c r="AL3" s="121">
        <f>'Variables AMS'!AK213/'Variables AME'!AK213-1</f>
        <v>2.2813465083491247E-2</v>
      </c>
      <c r="AM3" s="121">
        <f>'Variables AMS'!AL213/'Variables AME'!AL213-1</f>
        <v>2.4376068324319267E-2</v>
      </c>
      <c r="AN3" s="121">
        <f>'Variables AMS'!AM213/'Variables AME'!AM213-1</f>
        <v>2.586888746236693E-2</v>
      </c>
      <c r="AO3" s="121">
        <f>'Variables AMS'!AN213/'Variables AME'!AN213-1</f>
        <v>2.7633835859036227E-2</v>
      </c>
      <c r="AP3" s="121">
        <f>'Variables AMS'!AO213/'Variables AME'!AO213-1</f>
        <v>2.9503390992510647E-2</v>
      </c>
      <c r="AQ3" s="121">
        <f>'Variables AMS'!AP213/'Variables AME'!AP213-1</f>
        <v>3.1321252918181886E-2</v>
      </c>
      <c r="AR3" s="121">
        <f>'Variables AMS'!AQ213/'Variables AME'!AQ213-1</f>
        <v>3.3072027116202163E-2</v>
      </c>
      <c r="AS3" s="121">
        <f>'Variables AMS'!AR213/'Variables AME'!AR213-1</f>
        <v>3.486557813821789E-2</v>
      </c>
      <c r="AT3" s="121">
        <f>'Variables AMS'!AS213/'Variables AME'!AS213-1</f>
        <v>3.6567249842287097E-2</v>
      </c>
      <c r="AU3" s="121">
        <f>'Variables AMS'!AT213/'Variables AME'!AT213-1</f>
        <v>3.8215372553468407E-2</v>
      </c>
      <c r="AV3" s="121">
        <f>'Variables AMS'!AU213/'Variables AME'!AU213-1</f>
        <v>3.9826107001386779E-2</v>
      </c>
      <c r="AW3" s="121">
        <f>'Variables AMS'!AV213/'Variables AME'!AV213-1</f>
        <v>4.1372726298066986E-2</v>
      </c>
      <c r="AX3" s="120"/>
    </row>
    <row r="4" spans="1:50" x14ac:dyDescent="0.25">
      <c r="B4" s="35" t="s">
        <v>618</v>
      </c>
      <c r="C4" s="121">
        <f>'Variables AMS'!B214/'Variables AME'!B214-1</f>
        <v>0</v>
      </c>
      <c r="D4" s="121">
        <f>'Variables AMS'!C214/'Variables AME'!C214-1</f>
        <v>0</v>
      </c>
      <c r="E4" s="121">
        <f>'Variables AMS'!D214/'Variables AME'!D214-1</f>
        <v>0</v>
      </c>
      <c r="F4" s="121">
        <f>'Variables AMS'!E214/'Variables AME'!E214-1</f>
        <v>0</v>
      </c>
      <c r="G4" s="121">
        <f>'Variables AMS'!F214/'Variables AME'!F214-1</f>
        <v>0</v>
      </c>
      <c r="H4" s="121">
        <f>'Variables AMS'!G214/'Variables AME'!G214-1</f>
        <v>0</v>
      </c>
      <c r="I4" s="121">
        <f>'Variables AMS'!H214/'Variables AME'!H214-1</f>
        <v>0</v>
      </c>
      <c r="J4" s="121">
        <f>'Variables AMS'!I214/'Variables AME'!I214-1</f>
        <v>0</v>
      </c>
      <c r="K4" s="121">
        <f>'Variables AMS'!J214/'Variables AME'!J214-1</f>
        <v>0</v>
      </c>
      <c r="L4" s="121">
        <f>'Variables AMS'!K214/'Variables AME'!K214-1</f>
        <v>0</v>
      </c>
      <c r="M4" s="121">
        <f>'Variables AMS'!L214/'Variables AME'!L214-1</f>
        <v>0</v>
      </c>
      <c r="N4" s="121">
        <f>'Variables AMS'!M214/'Variables AME'!M214-1</f>
        <v>0</v>
      </c>
      <c r="O4" s="121">
        <f>'Variables AMS'!N214/'Variables AME'!N214-1</f>
        <v>0</v>
      </c>
      <c r="P4" s="121">
        <f>'Variables AMS'!O214/'Variables AME'!O214-1</f>
        <v>0</v>
      </c>
      <c r="Q4" s="121">
        <f>'Variables AMS'!P214/'Variables AME'!P214-1</f>
        <v>0</v>
      </c>
      <c r="R4" s="121">
        <f>'Variables AMS'!Q214/'Variables AME'!Q214-1</f>
        <v>0</v>
      </c>
      <c r="S4" s="121">
        <f>'Variables AMS'!R214/'Variables AME'!R214-1</f>
        <v>0</v>
      </c>
      <c r="T4" s="121">
        <f>'Variables AMS'!S214/'Variables AME'!S214-1</f>
        <v>0</v>
      </c>
      <c r="U4" s="121">
        <f>'Variables AMS'!T214/'Variables AME'!T214-1</f>
        <v>0</v>
      </c>
      <c r="V4" s="121">
        <f>'Variables AMS'!U214/'Variables AME'!U214-1</f>
        <v>-1.5201441220580314E-4</v>
      </c>
      <c r="W4" s="121">
        <f>'Variables AMS'!V214/'Variables AME'!V214-1</f>
        <v>-6.7588479333291485E-4</v>
      </c>
      <c r="X4" s="121">
        <f>'Variables AMS'!W214/'Variables AME'!W214-1</f>
        <v>-9.2172231620024636E-4</v>
      </c>
      <c r="Y4" s="121">
        <f>'Variables AMS'!X214/'Variables AME'!X214-1</f>
        <v>-3.1129563219323142E-4</v>
      </c>
      <c r="Z4" s="121">
        <f>'Variables AMS'!Y214/'Variables AME'!Y214-1</f>
        <v>4.0821912144939354E-4</v>
      </c>
      <c r="AA4" s="121">
        <f>'Variables AMS'!Z214/'Variables AME'!Z214-1</f>
        <v>1.323118550443203E-3</v>
      </c>
      <c r="AB4" s="121">
        <f>'Variables AMS'!AA214/'Variables AME'!AA214-1</f>
        <v>2.5094696770766589E-3</v>
      </c>
      <c r="AC4" s="121">
        <f>'Variables AMS'!AB214/'Variables AME'!AB214-1</f>
        <v>3.8497642948631672E-3</v>
      </c>
      <c r="AD4" s="121">
        <f>'Variables AMS'!AC214/'Variables AME'!AC214-1</f>
        <v>5.9835240203094386E-3</v>
      </c>
      <c r="AE4" s="121">
        <f>'Variables AMS'!AD214/'Variables AME'!AD214-1</f>
        <v>7.6781906178644554E-3</v>
      </c>
      <c r="AF4" s="121">
        <f>'Variables AMS'!AE214/'Variables AME'!AE214-1</f>
        <v>9.2680306681038882E-3</v>
      </c>
      <c r="AG4" s="121">
        <f>'Variables AMS'!AF214/'Variables AME'!AF214-1</f>
        <v>1.0814702815535204E-2</v>
      </c>
      <c r="AH4" s="121">
        <f>'Variables AMS'!AG214/'Variables AME'!AG214-1</f>
        <v>1.2147483314605578E-2</v>
      </c>
      <c r="AI4" s="121">
        <f>'Variables AMS'!AH214/'Variables AME'!AH214-1</f>
        <v>1.3379855521633566E-2</v>
      </c>
      <c r="AJ4" s="121">
        <f>'Variables AMS'!AI214/'Variables AME'!AI214-1</f>
        <v>1.4625302139639418E-2</v>
      </c>
      <c r="AK4" s="121">
        <f>'Variables AMS'!AJ214/'Variables AME'!AJ214-1</f>
        <v>1.6058327477962209E-2</v>
      </c>
      <c r="AL4" s="121">
        <f>'Variables AMS'!AK214/'Variables AME'!AK214-1</f>
        <v>1.7287780466600289E-2</v>
      </c>
      <c r="AM4" s="121">
        <f>'Variables AMS'!AL214/'Variables AME'!AL214-1</f>
        <v>1.8712285022653319E-2</v>
      </c>
      <c r="AN4" s="121">
        <f>'Variables AMS'!AM214/'Variables AME'!AM214-1</f>
        <v>1.9932119089934419E-2</v>
      </c>
      <c r="AO4" s="121">
        <f>'Variables AMS'!AN214/'Variables AME'!AN214-1</f>
        <v>2.1453215756871868E-2</v>
      </c>
      <c r="AP4" s="121">
        <f>'Variables AMS'!AO214/'Variables AME'!AO214-1</f>
        <v>2.3067392285744281E-2</v>
      </c>
      <c r="AQ4" s="121">
        <f>'Variables AMS'!AP214/'Variables AME'!AP214-1</f>
        <v>2.4637620150861794E-2</v>
      </c>
      <c r="AR4" s="121">
        <f>'Variables AMS'!AQ214/'Variables AME'!AQ214-1</f>
        <v>2.6159925427634123E-2</v>
      </c>
      <c r="AS4" s="121">
        <f>'Variables AMS'!AR214/'Variables AME'!AR214-1</f>
        <v>2.7709621082926184E-2</v>
      </c>
      <c r="AT4" s="121">
        <f>'Variables AMS'!AS214/'Variables AME'!AS214-1</f>
        <v>2.9178664707774971E-2</v>
      </c>
      <c r="AU4" s="121">
        <f>'Variables AMS'!AT214/'Variables AME'!AT214-1</f>
        <v>3.0614788699480533E-2</v>
      </c>
      <c r="AV4" s="121">
        <f>'Variables AMS'!AU214/'Variables AME'!AU214-1</f>
        <v>3.2019779591070163E-2</v>
      </c>
      <c r="AW4" s="121">
        <f>'Variables AMS'!AV214/'Variables AME'!AV214-1</f>
        <v>3.3376633007856649E-2</v>
      </c>
      <c r="AX4" s="24"/>
    </row>
    <row r="5" spans="1:50" x14ac:dyDescent="0.25">
      <c r="A5" s="18"/>
      <c r="B5" s="35" t="s">
        <v>619</v>
      </c>
      <c r="C5" s="121">
        <f>'Variables AMS'!B215/'Variables AME'!B215-1</f>
        <v>0</v>
      </c>
      <c r="D5" s="121">
        <f>'Variables AMS'!C215/'Variables AME'!C215-1</f>
        <v>0</v>
      </c>
      <c r="E5" s="121">
        <f>'Variables AMS'!D215/'Variables AME'!D215-1</f>
        <v>0</v>
      </c>
      <c r="F5" s="121">
        <f>'Variables AMS'!E215/'Variables AME'!E215-1</f>
        <v>0</v>
      </c>
      <c r="G5" s="121">
        <f>'Variables AMS'!F215/'Variables AME'!F215-1</f>
        <v>0</v>
      </c>
      <c r="H5" s="121">
        <f>'Variables AMS'!G215/'Variables AME'!G215-1</f>
        <v>0</v>
      </c>
      <c r="I5" s="121">
        <f>'Variables AMS'!H215/'Variables AME'!H215-1</f>
        <v>0</v>
      </c>
      <c r="J5" s="121">
        <f>'Variables AMS'!I215/'Variables AME'!I215-1</f>
        <v>0</v>
      </c>
      <c r="K5" s="121">
        <f>'Variables AMS'!J215/'Variables AME'!J215-1</f>
        <v>0</v>
      </c>
      <c r="L5" s="121">
        <f>'Variables AMS'!K215/'Variables AME'!K215-1</f>
        <v>0</v>
      </c>
      <c r="M5" s="121">
        <f>'Variables AMS'!L215/'Variables AME'!L215-1</f>
        <v>0</v>
      </c>
      <c r="N5" s="121">
        <f>'Variables AMS'!M215/'Variables AME'!M215-1</f>
        <v>0</v>
      </c>
      <c r="O5" s="121">
        <f>'Variables AMS'!N215/'Variables AME'!N215-1</f>
        <v>0</v>
      </c>
      <c r="P5" s="121">
        <f>'Variables AMS'!O215/'Variables AME'!O215-1</f>
        <v>0</v>
      </c>
      <c r="Q5" s="121">
        <f>'Variables AMS'!P215/'Variables AME'!P215-1</f>
        <v>0</v>
      </c>
      <c r="R5" s="121">
        <f>'Variables AMS'!Q215/'Variables AME'!Q215-1</f>
        <v>0</v>
      </c>
      <c r="S5" s="121">
        <f>'Variables AMS'!R215/'Variables AME'!R215-1</f>
        <v>0</v>
      </c>
      <c r="T5" s="121">
        <f>'Variables AMS'!S215/'Variables AME'!S215-1</f>
        <v>0</v>
      </c>
      <c r="U5" s="121">
        <f>'Variables AMS'!T215/'Variables AME'!T215-1</f>
        <v>0</v>
      </c>
      <c r="V5" s="121">
        <f>'Variables AMS'!U215/'Variables AME'!U215-1</f>
        <v>-1.2897731335059781E-5</v>
      </c>
      <c r="W5" s="121">
        <f>'Variables AMS'!V215/'Variables AME'!V215-1</f>
        <v>7.2637320634783009E-5</v>
      </c>
      <c r="X5" s="121">
        <f>'Variables AMS'!W215/'Variables AME'!W215-1</f>
        <v>-3.0712328324344895E-4</v>
      </c>
      <c r="Y5" s="121">
        <f>'Variables AMS'!X215/'Variables AME'!X215-1</f>
        <v>-7.5956856713244036E-4</v>
      </c>
      <c r="Z5" s="121">
        <f>'Variables AMS'!Y215/'Variables AME'!Y215-1</f>
        <v>-1.6323634093919903E-3</v>
      </c>
      <c r="AA5" s="121">
        <f>'Variables AMS'!Z215/'Variables AME'!Z215-1</f>
        <v>-3.2351543541311312E-3</v>
      </c>
      <c r="AB5" s="121">
        <f>'Variables AMS'!AA215/'Variables AME'!AA215-1</f>
        <v>-4.3903181298574623E-3</v>
      </c>
      <c r="AC5" s="121">
        <f>'Variables AMS'!AB215/'Variables AME'!AB215-1</f>
        <v>-5.0138486501002388E-3</v>
      </c>
      <c r="AD5" s="121">
        <f>'Variables AMS'!AC215/'Variables AME'!AC215-1</f>
        <v>-4.9952895053986257E-3</v>
      </c>
      <c r="AE5" s="121">
        <f>'Variables AMS'!AD215/'Variables AME'!AD215-1</f>
        <v>-4.5266364746796572E-3</v>
      </c>
      <c r="AF5" s="121">
        <f>'Variables AMS'!AE215/'Variables AME'!AE215-1</f>
        <v>-3.4664305709612986E-3</v>
      </c>
      <c r="AG5" s="121">
        <f>'Variables AMS'!AF215/'Variables AME'!AF215-1</f>
        <v>-2.0739353718904896E-3</v>
      </c>
      <c r="AH5" s="121">
        <f>'Variables AMS'!AG215/'Variables AME'!AG215-1</f>
        <v>-6.1959351958118525E-4</v>
      </c>
      <c r="AI5" s="121">
        <f>'Variables AMS'!AH215/'Variables AME'!AH215-1</f>
        <v>8.1503095962087713E-4</v>
      </c>
      <c r="AJ5" s="121">
        <f>'Variables AMS'!AI215/'Variables AME'!AI215-1</f>
        <v>2.1865939090879305E-3</v>
      </c>
      <c r="AK5" s="121">
        <f>'Variables AMS'!AJ215/'Variables AME'!AJ215-1</f>
        <v>3.7587991815253297E-3</v>
      </c>
      <c r="AL5" s="121">
        <f>'Variables AMS'!AK215/'Variables AME'!AK215-1</f>
        <v>5.1236632495723633E-3</v>
      </c>
      <c r="AM5" s="121">
        <f>'Variables AMS'!AL215/'Variables AME'!AL215-1</f>
        <v>6.5953618701792838E-3</v>
      </c>
      <c r="AN5" s="121">
        <f>'Variables AMS'!AM215/'Variables AME'!AM215-1</f>
        <v>7.9601455402058541E-3</v>
      </c>
      <c r="AO5" s="121">
        <f>'Variables AMS'!AN215/'Variables AME'!AN215-1</f>
        <v>9.4176148093891854E-3</v>
      </c>
      <c r="AP5" s="121">
        <f>'Variables AMS'!AO215/'Variables AME'!AO215-1</f>
        <v>1.1006647483738252E-2</v>
      </c>
      <c r="AQ5" s="121">
        <f>'Variables AMS'!AP215/'Variables AME'!AP215-1</f>
        <v>1.2545689018566231E-2</v>
      </c>
      <c r="AR5" s="121">
        <f>'Variables AMS'!AQ215/'Variables AME'!AQ215-1</f>
        <v>1.4010575245783308E-2</v>
      </c>
      <c r="AS5" s="121">
        <f>'Variables AMS'!AR215/'Variables AME'!AR215-1</f>
        <v>1.5455735801455317E-2</v>
      </c>
      <c r="AT5" s="121">
        <f>'Variables AMS'!AS215/'Variables AME'!AS215-1</f>
        <v>1.6898308742244073E-2</v>
      </c>
      <c r="AU5" s="121">
        <f>'Variables AMS'!AT215/'Variables AME'!AT215-1</f>
        <v>1.8258336292248378E-2</v>
      </c>
      <c r="AV5" s="121">
        <f>'Variables AMS'!AU215/'Variables AME'!AU215-1</f>
        <v>1.9564173540475238E-2</v>
      </c>
      <c r="AW5" s="121">
        <f>'Variables AMS'!AV215/'Variables AME'!AV215-1</f>
        <v>2.0822147809956615E-2</v>
      </c>
      <c r="AX5" s="120"/>
    </row>
    <row r="6" spans="1:50" x14ac:dyDescent="0.25">
      <c r="A6" s="18"/>
      <c r="B6" s="35" t="s">
        <v>620</v>
      </c>
      <c r="C6" s="121">
        <f>'Variables AMS'!B216/'Variables AME'!B216-1</f>
        <v>0</v>
      </c>
      <c r="D6" s="121">
        <f>'Variables AMS'!C216/'Variables AME'!C216-1</f>
        <v>0</v>
      </c>
      <c r="E6" s="121">
        <f>'Variables AMS'!D216/'Variables AME'!D216-1</f>
        <v>0</v>
      </c>
      <c r="F6" s="121">
        <f>'Variables AMS'!E216/'Variables AME'!E216-1</f>
        <v>0</v>
      </c>
      <c r="G6" s="121">
        <f>'Variables AMS'!F216/'Variables AME'!F216-1</f>
        <v>0</v>
      </c>
      <c r="H6" s="121">
        <f>'Variables AMS'!G216/'Variables AME'!G216-1</f>
        <v>0</v>
      </c>
      <c r="I6" s="121">
        <f>'Variables AMS'!H216/'Variables AME'!H216-1</f>
        <v>0</v>
      </c>
      <c r="J6" s="121">
        <f>'Variables AMS'!I216/'Variables AME'!I216-1</f>
        <v>0</v>
      </c>
      <c r="K6" s="121">
        <f>'Variables AMS'!J216/'Variables AME'!J216-1</f>
        <v>0</v>
      </c>
      <c r="L6" s="121">
        <f>'Variables AMS'!K216/'Variables AME'!K216-1</f>
        <v>0</v>
      </c>
      <c r="M6" s="121">
        <f>'Variables AMS'!L216/'Variables AME'!L216-1</f>
        <v>0</v>
      </c>
      <c r="N6" s="121">
        <f>'Variables AMS'!M216/'Variables AME'!M216-1</f>
        <v>0</v>
      </c>
      <c r="O6" s="121">
        <f>'Variables AMS'!N216/'Variables AME'!N216-1</f>
        <v>0</v>
      </c>
      <c r="P6" s="121">
        <f>'Variables AMS'!O216/'Variables AME'!O216-1</f>
        <v>0</v>
      </c>
      <c r="Q6" s="121">
        <f>'Variables AMS'!P216/'Variables AME'!P216-1</f>
        <v>0</v>
      </c>
      <c r="R6" s="121">
        <f>'Variables AMS'!Q216/'Variables AME'!Q216-1</f>
        <v>0</v>
      </c>
      <c r="S6" s="121">
        <f>'Variables AMS'!R216/'Variables AME'!R216-1</f>
        <v>0</v>
      </c>
      <c r="T6" s="121">
        <f>'Variables AMS'!S216/'Variables AME'!S216-1</f>
        <v>0</v>
      </c>
      <c r="U6" s="121">
        <f>'Variables AMS'!T216/'Variables AME'!T216-1</f>
        <v>0</v>
      </c>
      <c r="V6" s="121">
        <f>'Variables AMS'!U216/'Variables AME'!U216-1</f>
        <v>-4.7932141864859279E-4</v>
      </c>
      <c r="W6" s="121">
        <f>'Variables AMS'!V216/'Variables AME'!V216-1</f>
        <v>-1.6096567656123106E-3</v>
      </c>
      <c r="X6" s="121">
        <f>'Variables AMS'!W216/'Variables AME'!W216-1</f>
        <v>-3.4303489589556646E-3</v>
      </c>
      <c r="Y6" s="121">
        <f>'Variables AMS'!X216/'Variables AME'!X216-1</f>
        <v>-3.7012846046148296E-3</v>
      </c>
      <c r="Z6" s="121">
        <f>'Variables AMS'!Y216/'Variables AME'!Y216-1</f>
        <v>-4.0001545412221562E-3</v>
      </c>
      <c r="AA6" s="121">
        <f>'Variables AMS'!Z216/'Variables AME'!Z216-1</f>
        <v>-3.6793421897615142E-3</v>
      </c>
      <c r="AB6" s="121">
        <f>'Variables AMS'!AA216/'Variables AME'!AA216-1</f>
        <v>-2.870214689804973E-3</v>
      </c>
      <c r="AC6" s="121">
        <f>'Variables AMS'!AB216/'Variables AME'!AB216-1</f>
        <v>-1.7321920648264433E-3</v>
      </c>
      <c r="AD6" s="121">
        <f>'Variables AMS'!AC216/'Variables AME'!AC216-1</f>
        <v>-3.4503199778523896E-4</v>
      </c>
      <c r="AE6" s="121">
        <f>'Variables AMS'!AD216/'Variables AME'!AD216-1</f>
        <v>9.7943163678992917E-4</v>
      </c>
      <c r="AF6" s="121">
        <f>'Variables AMS'!AE216/'Variables AME'!AE216-1</f>
        <v>2.6649004858343428E-3</v>
      </c>
      <c r="AG6" s="121">
        <f>'Variables AMS'!AF216/'Variables AME'!AF216-1</f>
        <v>4.2928912077366821E-3</v>
      </c>
      <c r="AH6" s="121">
        <f>'Variables AMS'!AG216/'Variables AME'!AG216-1</f>
        <v>5.4123967548440621E-3</v>
      </c>
      <c r="AI6" s="121">
        <f>'Variables AMS'!AH216/'Variables AME'!AH216-1</f>
        <v>6.2369802984811873E-3</v>
      </c>
      <c r="AJ6" s="121">
        <f>'Variables AMS'!AI216/'Variables AME'!AI216-1</f>
        <v>7.0603121880872255E-3</v>
      </c>
      <c r="AK6" s="121">
        <f>'Variables AMS'!AJ216/'Variables AME'!AJ216-1</f>
        <v>8.0336963055063215E-3</v>
      </c>
      <c r="AL6" s="121">
        <f>'Variables AMS'!AK216/'Variables AME'!AK216-1</f>
        <v>9.1438575217464013E-3</v>
      </c>
      <c r="AM6" s="121">
        <f>'Variables AMS'!AL216/'Variables AME'!AL216-1</f>
        <v>1.0392373489600093E-2</v>
      </c>
      <c r="AN6" s="121">
        <f>'Variables AMS'!AM216/'Variables AME'!AM216-1</f>
        <v>1.0618576523465872E-2</v>
      </c>
      <c r="AO6" s="121">
        <f>'Variables AMS'!AN216/'Variables AME'!AN216-1</f>
        <v>1.0956225691877153E-2</v>
      </c>
      <c r="AP6" s="121">
        <f>'Variables AMS'!AO216/'Variables AME'!AO216-1</f>
        <v>1.1278508936890752E-2</v>
      </c>
      <c r="AQ6" s="121">
        <f>'Variables AMS'!AP216/'Variables AME'!AP216-1</f>
        <v>1.1417288375212165E-2</v>
      </c>
      <c r="AR6" s="121">
        <f>'Variables AMS'!AQ216/'Variables AME'!AQ216-1</f>
        <v>1.1283785575526784E-2</v>
      </c>
      <c r="AS6" s="121">
        <f>'Variables AMS'!AR216/'Variables AME'!AR216-1</f>
        <v>1.2132296219518279E-2</v>
      </c>
      <c r="AT6" s="121">
        <f>'Variables AMS'!AS216/'Variables AME'!AS216-1</f>
        <v>1.2833417801059843E-2</v>
      </c>
      <c r="AU6" s="121">
        <f>'Variables AMS'!AT216/'Variables AME'!AT216-1</f>
        <v>1.3470512940636947E-2</v>
      </c>
      <c r="AV6" s="121">
        <f>'Variables AMS'!AU216/'Variables AME'!AU216-1</f>
        <v>1.4061795772210894E-2</v>
      </c>
      <c r="AW6" s="121">
        <f>'Variables AMS'!AV216/'Variables AME'!AV216-1</f>
        <v>1.4601721227238018E-2</v>
      </c>
      <c r="AX6" s="120"/>
    </row>
    <row r="7" spans="1:50" x14ac:dyDescent="0.25">
      <c r="A7" s="18"/>
      <c r="B7" s="35" t="s">
        <v>621</v>
      </c>
      <c r="C7" s="121">
        <f>'Variables AMS'!B217/'Variables AME'!B217-1</f>
        <v>0</v>
      </c>
      <c r="D7" s="121">
        <f>'Variables AMS'!C217/'Variables AME'!C217-1</f>
        <v>0</v>
      </c>
      <c r="E7" s="121">
        <f>'Variables AMS'!D217/'Variables AME'!D217-1</f>
        <v>0</v>
      </c>
      <c r="F7" s="121">
        <f>'Variables AMS'!E217/'Variables AME'!E217-1</f>
        <v>0</v>
      </c>
      <c r="G7" s="121">
        <f>'Variables AMS'!F217/'Variables AME'!F217-1</f>
        <v>0</v>
      </c>
      <c r="H7" s="121">
        <f>'Variables AMS'!G217/'Variables AME'!G217-1</f>
        <v>0</v>
      </c>
      <c r="I7" s="121">
        <f>'Variables AMS'!H217/'Variables AME'!H217-1</f>
        <v>0</v>
      </c>
      <c r="J7" s="121">
        <f>'Variables AMS'!I217/'Variables AME'!I217-1</f>
        <v>0</v>
      </c>
      <c r="K7" s="121">
        <f>'Variables AMS'!J217/'Variables AME'!J217-1</f>
        <v>0</v>
      </c>
      <c r="L7" s="121">
        <f>'Variables AMS'!K217/'Variables AME'!K217-1</f>
        <v>0</v>
      </c>
      <c r="M7" s="121">
        <f>'Variables AMS'!L217/'Variables AME'!L217-1</f>
        <v>0</v>
      </c>
      <c r="N7" s="121">
        <f>'Variables AMS'!M217/'Variables AME'!M217-1</f>
        <v>0</v>
      </c>
      <c r="O7" s="121">
        <f>'Variables AMS'!N217/'Variables AME'!N217-1</f>
        <v>0</v>
      </c>
      <c r="P7" s="121">
        <f>'Variables AMS'!O217/'Variables AME'!O217-1</f>
        <v>0</v>
      </c>
      <c r="Q7" s="121">
        <f>'Variables AMS'!P217/'Variables AME'!P217-1</f>
        <v>0</v>
      </c>
      <c r="R7" s="121">
        <f>'Variables AMS'!Q217/'Variables AME'!Q217-1</f>
        <v>0</v>
      </c>
      <c r="S7" s="121">
        <f>'Variables AMS'!R217/'Variables AME'!R217-1</f>
        <v>0</v>
      </c>
      <c r="T7" s="121">
        <f>'Variables AMS'!S217/'Variables AME'!S217-1</f>
        <v>0</v>
      </c>
      <c r="U7" s="121">
        <f>'Variables AMS'!T217/'Variables AME'!T217-1</f>
        <v>0</v>
      </c>
      <c r="V7" s="121">
        <f>'Variables AMS'!U217/'Variables AME'!U217-1</f>
        <v>-3.7386464100674921E-4</v>
      </c>
      <c r="W7" s="121">
        <f>'Variables AMS'!V217/'Variables AME'!V217-1</f>
        <v>-2.1084294808286774E-3</v>
      </c>
      <c r="X7" s="121">
        <f>'Variables AMS'!W217/'Variables AME'!W217-1</f>
        <v>-4.5482555559985816E-3</v>
      </c>
      <c r="Y7" s="121">
        <f>'Variables AMS'!X217/'Variables AME'!X217-1</f>
        <v>-4.6604189943175722E-3</v>
      </c>
      <c r="Z7" s="121">
        <f>'Variables AMS'!Y217/'Variables AME'!Y217-1</f>
        <v>-4.6680941935094422E-3</v>
      </c>
      <c r="AA7" s="121">
        <f>'Variables AMS'!Z217/'Variables AME'!Z217-1</f>
        <v>-4.9584199853605071E-3</v>
      </c>
      <c r="AB7" s="121">
        <f>'Variables AMS'!AA217/'Variables AME'!AA217-1</f>
        <v>-4.6623980204866244E-3</v>
      </c>
      <c r="AC7" s="121">
        <f>'Variables AMS'!AB217/'Variables AME'!AB217-1</f>
        <v>-3.8526159220009237E-3</v>
      </c>
      <c r="AD7" s="121">
        <f>'Variables AMS'!AC217/'Variables AME'!AC217-1</f>
        <v>-2.6096659695555857E-3</v>
      </c>
      <c r="AE7" s="121">
        <f>'Variables AMS'!AD217/'Variables AME'!AD217-1</f>
        <v>-1.8791646758878899E-3</v>
      </c>
      <c r="AF7" s="121">
        <f>'Variables AMS'!AE217/'Variables AME'!AE217-1</f>
        <v>-1.0754242594837038E-3</v>
      </c>
      <c r="AG7" s="121">
        <f>'Variables AMS'!AF217/'Variables AME'!AF217-1</f>
        <v>-9.6049710891166207E-5</v>
      </c>
      <c r="AH7" s="121">
        <f>'Variables AMS'!AG217/'Variables AME'!AG217-1</f>
        <v>6.8905615465797432E-4</v>
      </c>
      <c r="AI7" s="121">
        <f>'Variables AMS'!AH217/'Variables AME'!AH217-1</f>
        <v>1.2934989537125574E-3</v>
      </c>
      <c r="AJ7" s="121">
        <f>'Variables AMS'!AI217/'Variables AME'!AI217-1</f>
        <v>1.7612561255213599E-3</v>
      </c>
      <c r="AK7" s="121">
        <f>'Variables AMS'!AJ217/'Variables AME'!AJ217-1</f>
        <v>2.3733421696641166E-3</v>
      </c>
      <c r="AL7" s="121">
        <f>'Variables AMS'!AK217/'Variables AME'!AK217-1</f>
        <v>2.9972127573887342E-3</v>
      </c>
      <c r="AM7" s="121">
        <f>'Variables AMS'!AL217/'Variables AME'!AL217-1</f>
        <v>3.7758240724439229E-3</v>
      </c>
      <c r="AN7" s="121">
        <f>'Variables AMS'!AM217/'Variables AME'!AM217-1</f>
        <v>3.7683226137572579E-3</v>
      </c>
      <c r="AO7" s="121">
        <f>'Variables AMS'!AN217/'Variables AME'!AN217-1</f>
        <v>3.4630625255545056E-3</v>
      </c>
      <c r="AP7" s="121">
        <f>'Variables AMS'!AO217/'Variables AME'!AO217-1</f>
        <v>3.1185886857441059E-3</v>
      </c>
      <c r="AQ7" s="121">
        <f>'Variables AMS'!AP217/'Variables AME'!AP217-1</f>
        <v>2.5876469791803469E-3</v>
      </c>
      <c r="AR7" s="121">
        <f>'Variables AMS'!AQ217/'Variables AME'!AQ217-1</f>
        <v>1.7018908259334165E-3</v>
      </c>
      <c r="AS7" s="121">
        <f>'Variables AMS'!AR217/'Variables AME'!AR217-1</f>
        <v>1.9352188718686492E-3</v>
      </c>
      <c r="AT7" s="121">
        <f>'Variables AMS'!AS217/'Variables AME'!AS217-1</f>
        <v>2.2384919687672422E-3</v>
      </c>
      <c r="AU7" s="121">
        <f>'Variables AMS'!AT217/'Variables AME'!AT217-1</f>
        <v>2.4271480856334904E-3</v>
      </c>
      <c r="AV7" s="121">
        <f>'Variables AMS'!AU217/'Variables AME'!AU217-1</f>
        <v>2.5243401873231708E-3</v>
      </c>
      <c r="AW7" s="121">
        <f>'Variables AMS'!AV217/'Variables AME'!AV217-1</f>
        <v>2.4841167253555341E-3</v>
      </c>
      <c r="AX7" s="120"/>
    </row>
    <row r="8" spans="1:50" x14ac:dyDescent="0.25">
      <c r="A8" s="18"/>
      <c r="B8" s="35" t="s">
        <v>622</v>
      </c>
      <c r="C8" s="121">
        <f>'Variables AMS'!B218/'Variables AME'!B218-1</f>
        <v>0</v>
      </c>
      <c r="D8" s="121">
        <f>'Variables AMS'!C218/'Variables AME'!C218-1</f>
        <v>0</v>
      </c>
      <c r="E8" s="121">
        <f>'Variables AMS'!D218/'Variables AME'!D218-1</f>
        <v>0</v>
      </c>
      <c r="F8" s="121">
        <f>'Variables AMS'!E218/'Variables AME'!E218-1</f>
        <v>0</v>
      </c>
      <c r="G8" s="121">
        <f>'Variables AMS'!F218/'Variables AME'!F218-1</f>
        <v>0</v>
      </c>
      <c r="H8" s="121">
        <f>'Variables AMS'!G218/'Variables AME'!G218-1</f>
        <v>0</v>
      </c>
      <c r="I8" s="121">
        <f>'Variables AMS'!H218/'Variables AME'!H218-1</f>
        <v>0</v>
      </c>
      <c r="J8" s="121">
        <f>'Variables AMS'!I218/'Variables AME'!I218-1</f>
        <v>0</v>
      </c>
      <c r="K8" s="121">
        <f>'Variables AMS'!J218/'Variables AME'!J218-1</f>
        <v>0</v>
      </c>
      <c r="L8" s="121">
        <f>'Variables AMS'!K218/'Variables AME'!K218-1</f>
        <v>0</v>
      </c>
      <c r="M8" s="121">
        <f>'Variables AMS'!L218/'Variables AME'!L218-1</f>
        <v>0</v>
      </c>
      <c r="N8" s="121">
        <f>'Variables AMS'!M218/'Variables AME'!M218-1</f>
        <v>0</v>
      </c>
      <c r="O8" s="121">
        <f>'Variables AMS'!N218/'Variables AME'!N218-1</f>
        <v>0</v>
      </c>
      <c r="P8" s="121">
        <f>'Variables AMS'!O218/'Variables AME'!O218-1</f>
        <v>0</v>
      </c>
      <c r="Q8" s="121">
        <f>'Variables AMS'!P218/'Variables AME'!P218-1</f>
        <v>0</v>
      </c>
      <c r="R8" s="121">
        <f>'Variables AMS'!Q218/'Variables AME'!Q218-1</f>
        <v>0</v>
      </c>
      <c r="S8" s="121">
        <f>'Variables AMS'!R218/'Variables AME'!R218-1</f>
        <v>0</v>
      </c>
      <c r="T8" s="121">
        <f>'Variables AMS'!S218/'Variables AME'!S218-1</f>
        <v>0</v>
      </c>
      <c r="U8" s="121">
        <f>'Variables AMS'!T218/'Variables AME'!T218-1</f>
        <v>0</v>
      </c>
      <c r="V8" s="121">
        <f>'Variables AMS'!U218/'Variables AME'!U218-1</f>
        <v>-4.2833513327789063E-4</v>
      </c>
      <c r="W8" s="121">
        <f>'Variables AMS'!V218/'Variables AME'!V218-1</f>
        <v>-1.5775571525261656E-3</v>
      </c>
      <c r="X8" s="121">
        <f>'Variables AMS'!W218/'Variables AME'!W218-1</f>
        <v>-2.8168435692439431E-3</v>
      </c>
      <c r="Y8" s="121">
        <f>'Variables AMS'!X218/'Variables AME'!X218-1</f>
        <v>-2.7624363131685259E-3</v>
      </c>
      <c r="Z8" s="121">
        <f>'Variables AMS'!Y218/'Variables AME'!Y218-1</f>
        <v>-2.9435263419024249E-3</v>
      </c>
      <c r="AA8" s="121">
        <f>'Variables AMS'!Z218/'Variables AME'!Z218-1</f>
        <v>-2.6856692176834285E-3</v>
      </c>
      <c r="AB8" s="121">
        <f>'Variables AMS'!AA218/'Variables AME'!AA218-1</f>
        <v>-2.6749929923700622E-3</v>
      </c>
      <c r="AC8" s="121">
        <f>'Variables AMS'!AB218/'Variables AME'!AB218-1</f>
        <v>-1.0269500530940556E-3</v>
      </c>
      <c r="AD8" s="121">
        <f>'Variables AMS'!AC218/'Variables AME'!AC218-1</f>
        <v>2.592202631901408E-4</v>
      </c>
      <c r="AE8" s="121">
        <f>'Variables AMS'!AD218/'Variables AME'!AD218-1</f>
        <v>1.4363866713289486E-3</v>
      </c>
      <c r="AF8" s="121">
        <f>'Variables AMS'!AE218/'Variables AME'!AE218-1</f>
        <v>2.6462452155837646E-3</v>
      </c>
      <c r="AG8" s="121">
        <f>'Variables AMS'!AF218/'Variables AME'!AF218-1</f>
        <v>3.9712705412278115E-3</v>
      </c>
      <c r="AH8" s="121">
        <f>'Variables AMS'!AG218/'Variables AME'!AG218-1</f>
        <v>5.0600684756187952E-3</v>
      </c>
      <c r="AI8" s="121">
        <f>'Variables AMS'!AH218/'Variables AME'!AH218-1</f>
        <v>5.9688229436920537E-3</v>
      </c>
      <c r="AJ8" s="121">
        <f>'Variables AMS'!AI218/'Variables AME'!AI218-1</f>
        <v>6.8889282695798748E-3</v>
      </c>
      <c r="AK8" s="121">
        <f>'Variables AMS'!AJ218/'Variables AME'!AJ218-1</f>
        <v>8.0559704101450524E-3</v>
      </c>
      <c r="AL8" s="121">
        <f>'Variables AMS'!AK218/'Variables AME'!AK218-1</f>
        <v>9.1232369487865839E-3</v>
      </c>
      <c r="AM8" s="121">
        <f>'Variables AMS'!AL218/'Variables AME'!AL218-1</f>
        <v>1.0466507627774346E-2</v>
      </c>
      <c r="AN8" s="121">
        <f>'Variables AMS'!AM218/'Variables AME'!AM218-1</f>
        <v>1.1050822825472206E-2</v>
      </c>
      <c r="AO8" s="121">
        <f>'Variables AMS'!AN218/'Variables AME'!AN218-1</f>
        <v>1.1836167224401395E-2</v>
      </c>
      <c r="AP8" s="121">
        <f>'Variables AMS'!AO218/'Variables AME'!AO218-1</f>
        <v>1.265745460472667E-2</v>
      </c>
      <c r="AQ8" s="121">
        <f>'Variables AMS'!AP218/'Variables AME'!AP218-1</f>
        <v>1.3319665022049287E-2</v>
      </c>
      <c r="AR8" s="121">
        <f>'Variables AMS'!AQ218/'Variables AME'!AQ218-1</f>
        <v>1.3794181594511068E-2</v>
      </c>
      <c r="AS8" s="121">
        <f>'Variables AMS'!AR218/'Variables AME'!AR218-1</f>
        <v>1.4872809733591952E-2</v>
      </c>
      <c r="AT8" s="121">
        <f>'Variables AMS'!AS218/'Variables AME'!AS218-1</f>
        <v>1.5881633032483133E-2</v>
      </c>
      <c r="AU8" s="121">
        <f>'Variables AMS'!AT218/'Variables AME'!AT218-1</f>
        <v>1.6835686731228483E-2</v>
      </c>
      <c r="AV8" s="121">
        <f>'Variables AMS'!AU218/'Variables AME'!AU218-1</f>
        <v>1.7754596499452768E-2</v>
      </c>
      <c r="AW8" s="121">
        <f>'Variables AMS'!AV218/'Variables AME'!AV218-1</f>
        <v>1.8633367130945544E-2</v>
      </c>
      <c r="AX8" s="120"/>
    </row>
    <row r="9" spans="1:50" x14ac:dyDescent="0.25">
      <c r="A9" s="18"/>
      <c r="B9" s="35" t="s">
        <v>623</v>
      </c>
      <c r="C9" s="121">
        <f>'Variables AMS'!B219/'Variables AME'!B219-1</f>
        <v>0</v>
      </c>
      <c r="D9" s="121">
        <f>'Variables AMS'!C219/'Variables AME'!C219-1</f>
        <v>0</v>
      </c>
      <c r="E9" s="121">
        <f>'Variables AMS'!D219/'Variables AME'!D219-1</f>
        <v>0</v>
      </c>
      <c r="F9" s="121">
        <f>'Variables AMS'!E219/'Variables AME'!E219-1</f>
        <v>0</v>
      </c>
      <c r="G9" s="121">
        <f>'Variables AMS'!F219/'Variables AME'!F219-1</f>
        <v>0</v>
      </c>
      <c r="H9" s="121">
        <f>'Variables AMS'!G219/'Variables AME'!G219-1</f>
        <v>0</v>
      </c>
      <c r="I9" s="121">
        <f>'Variables AMS'!H219/'Variables AME'!H219-1</f>
        <v>0</v>
      </c>
      <c r="J9" s="121">
        <f>'Variables AMS'!I219/'Variables AME'!I219-1</f>
        <v>0</v>
      </c>
      <c r="K9" s="121">
        <f>'Variables AMS'!J219/'Variables AME'!J219-1</f>
        <v>0</v>
      </c>
      <c r="L9" s="121">
        <f>'Variables AMS'!K219/'Variables AME'!K219-1</f>
        <v>0</v>
      </c>
      <c r="M9" s="121">
        <f>'Variables AMS'!L219/'Variables AME'!L219-1</f>
        <v>0</v>
      </c>
      <c r="N9" s="121">
        <f>'Variables AMS'!M219/'Variables AME'!M219-1</f>
        <v>0</v>
      </c>
      <c r="O9" s="121">
        <f>'Variables AMS'!N219/'Variables AME'!N219-1</f>
        <v>0</v>
      </c>
      <c r="P9" s="121">
        <f>'Variables AMS'!O219/'Variables AME'!O219-1</f>
        <v>0</v>
      </c>
      <c r="Q9" s="121">
        <f>'Variables AMS'!P219/'Variables AME'!P219-1</f>
        <v>0</v>
      </c>
      <c r="R9" s="121">
        <f>'Variables AMS'!Q219/'Variables AME'!Q219-1</f>
        <v>0</v>
      </c>
      <c r="S9" s="121">
        <f>'Variables AMS'!R219/'Variables AME'!R219-1</f>
        <v>0</v>
      </c>
      <c r="T9" s="121">
        <f>'Variables AMS'!S219/'Variables AME'!S219-1</f>
        <v>0</v>
      </c>
      <c r="U9" s="121">
        <f>'Variables AMS'!T219/'Variables AME'!T219-1</f>
        <v>0</v>
      </c>
      <c r="V9" s="121">
        <f>'Variables AMS'!U219/'Variables AME'!U219-1</f>
        <v>-1.3881274274988309E-3</v>
      </c>
      <c r="W9" s="121">
        <f>'Variables AMS'!V219/'Variables AME'!V219-1</f>
        <v>-4.5388076640814345E-3</v>
      </c>
      <c r="X9" s="121">
        <f>'Variables AMS'!W219/'Variables AME'!W219-1</f>
        <v>-8.4772106938557634E-3</v>
      </c>
      <c r="Y9" s="121">
        <f>'Variables AMS'!X219/'Variables AME'!X219-1</f>
        <v>-9.6198164497266481E-3</v>
      </c>
      <c r="Z9" s="121">
        <f>'Variables AMS'!Y219/'Variables AME'!Y219-1</f>
        <v>-1.1379395890751876E-2</v>
      </c>
      <c r="AA9" s="121">
        <f>'Variables AMS'!Z219/'Variables AME'!Z219-1</f>
        <v>-1.2386209183352981E-2</v>
      </c>
      <c r="AB9" s="121">
        <f>'Variables AMS'!AA219/'Variables AME'!AA219-1</f>
        <v>-1.2798428564027353E-2</v>
      </c>
      <c r="AC9" s="121">
        <f>'Variables AMS'!AB219/'Variables AME'!AB219-1</f>
        <v>-1.2593405291397852E-2</v>
      </c>
      <c r="AD9" s="121">
        <f>'Variables AMS'!AC219/'Variables AME'!AC219-1</f>
        <v>-1.2608016681560308E-2</v>
      </c>
      <c r="AE9" s="121">
        <f>'Variables AMS'!AD219/'Variables AME'!AD219-1</f>
        <v>-1.2374959917402895E-2</v>
      </c>
      <c r="AF9" s="121">
        <f>'Variables AMS'!AE219/'Variables AME'!AE219-1</f>
        <v>-1.2043824896872724E-2</v>
      </c>
      <c r="AG9" s="121">
        <f>'Variables AMS'!AF219/'Variables AME'!AF219-1</f>
        <v>-1.1239094467591193E-2</v>
      </c>
      <c r="AH9" s="121">
        <f>'Variables AMS'!AG219/'Variables AME'!AG219-1</f>
        <v>-1.0926655719701861E-2</v>
      </c>
      <c r="AI9" s="121">
        <f>'Variables AMS'!AH219/'Variables AME'!AH219-1</f>
        <v>-1.1052543170756435E-2</v>
      </c>
      <c r="AJ9" s="121">
        <f>'Variables AMS'!AI219/'Variables AME'!AI219-1</f>
        <v>-1.1037142996318083E-2</v>
      </c>
      <c r="AK9" s="121">
        <f>'Variables AMS'!AJ219/'Variables AME'!AJ219-1</f>
        <v>-1.0764667183466803E-2</v>
      </c>
      <c r="AL9" s="121">
        <f>'Variables AMS'!AK219/'Variables AME'!AK219-1</f>
        <v>-9.600141058078715E-3</v>
      </c>
      <c r="AM9" s="121">
        <f>'Variables AMS'!AL219/'Variables AME'!AL219-1</f>
        <v>-8.0082753929114903E-3</v>
      </c>
      <c r="AN9" s="121">
        <f>'Variables AMS'!AM219/'Variables AME'!AM219-1</f>
        <v>-9.6949832327221097E-3</v>
      </c>
      <c r="AO9" s="121">
        <f>'Variables AMS'!AN219/'Variables AME'!AN219-1</f>
        <v>-1.1442467331849948E-2</v>
      </c>
      <c r="AP9" s="121">
        <f>'Variables AMS'!AO219/'Variables AME'!AO219-1</f>
        <v>-1.3547515368295127E-2</v>
      </c>
      <c r="AQ9" s="121">
        <f>'Variables AMS'!AP219/'Variables AME'!AP219-1</f>
        <v>-1.6253510702612384E-2</v>
      </c>
      <c r="AR9" s="121">
        <f>'Variables AMS'!AQ219/'Variables AME'!AQ219-1</f>
        <v>-1.9603963565623883E-2</v>
      </c>
      <c r="AS9" s="121">
        <f>'Variables AMS'!AR219/'Variables AME'!AR219-1</f>
        <v>-2.0040439638822294E-2</v>
      </c>
      <c r="AT9" s="121">
        <f>'Variables AMS'!AS219/'Variables AME'!AS219-1</f>
        <v>-2.0535090615636853E-2</v>
      </c>
      <c r="AU9" s="121">
        <f>'Variables AMS'!AT219/'Variables AME'!AT219-1</f>
        <v>-2.0978825741586049E-2</v>
      </c>
      <c r="AV9" s="121">
        <f>'Variables AMS'!AU219/'Variables AME'!AU219-1</f>
        <v>-2.1371022334466194E-2</v>
      </c>
      <c r="AW9" s="121">
        <f>'Variables AMS'!AV219/'Variables AME'!AV219-1</f>
        <v>-2.1742341207464544E-2</v>
      </c>
      <c r="AX9" s="120"/>
    </row>
    <row r="10" spans="1:50" x14ac:dyDescent="0.25">
      <c r="A10" s="18"/>
      <c r="B10" s="35" t="s">
        <v>624</v>
      </c>
      <c r="C10" s="121">
        <f>'Variables AMS'!B220/'Variables AME'!B220-1</f>
        <v>0</v>
      </c>
      <c r="D10" s="121">
        <f>'Variables AMS'!C220/'Variables AME'!C220-1</f>
        <v>0</v>
      </c>
      <c r="E10" s="121">
        <f>'Variables AMS'!D220/'Variables AME'!D220-1</f>
        <v>0</v>
      </c>
      <c r="F10" s="121">
        <f>'Variables AMS'!E220/'Variables AME'!E220-1</f>
        <v>0</v>
      </c>
      <c r="G10" s="121">
        <f>'Variables AMS'!F220/'Variables AME'!F220-1</f>
        <v>0</v>
      </c>
      <c r="H10" s="121">
        <f>'Variables AMS'!G220/'Variables AME'!G220-1</f>
        <v>0</v>
      </c>
      <c r="I10" s="121">
        <f>'Variables AMS'!H220/'Variables AME'!H220-1</f>
        <v>0</v>
      </c>
      <c r="J10" s="121">
        <f>'Variables AMS'!I220/'Variables AME'!I220-1</f>
        <v>0</v>
      </c>
      <c r="K10" s="121">
        <f>'Variables AMS'!J220/'Variables AME'!J220-1</f>
        <v>0</v>
      </c>
      <c r="L10" s="121">
        <f>'Variables AMS'!K220/'Variables AME'!K220-1</f>
        <v>0</v>
      </c>
      <c r="M10" s="121">
        <f>'Variables AMS'!L220/'Variables AME'!L220-1</f>
        <v>0</v>
      </c>
      <c r="N10" s="121">
        <f>'Variables AMS'!M220/'Variables AME'!M220-1</f>
        <v>0</v>
      </c>
      <c r="O10" s="121">
        <f>'Variables AMS'!N220/'Variables AME'!N220-1</f>
        <v>0</v>
      </c>
      <c r="P10" s="121">
        <f>'Variables AMS'!O220/'Variables AME'!O220-1</f>
        <v>0</v>
      </c>
      <c r="Q10" s="121">
        <f>'Variables AMS'!P220/'Variables AME'!P220-1</f>
        <v>0</v>
      </c>
      <c r="R10" s="121">
        <f>'Variables AMS'!Q220/'Variables AME'!Q220-1</f>
        <v>0</v>
      </c>
      <c r="S10" s="121">
        <f>'Variables AMS'!R220/'Variables AME'!R220-1</f>
        <v>0</v>
      </c>
      <c r="T10" s="121">
        <f>'Variables AMS'!S220/'Variables AME'!S220-1</f>
        <v>0</v>
      </c>
      <c r="U10" s="121">
        <f>'Variables AMS'!T220/'Variables AME'!T220-1</f>
        <v>0</v>
      </c>
      <c r="V10" s="121">
        <f>'Variables AMS'!U220/'Variables AME'!U220-1</f>
        <v>-6.8841412458808815E-4</v>
      </c>
      <c r="W10" s="121">
        <f>'Variables AMS'!V220/'Variables AME'!V220-1</f>
        <v>-2.1730995608473247E-3</v>
      </c>
      <c r="X10" s="121">
        <f>'Variables AMS'!W220/'Variables AME'!W220-1</f>
        <v>-3.0624416745855809E-3</v>
      </c>
      <c r="Y10" s="121">
        <f>'Variables AMS'!X220/'Variables AME'!X220-1</f>
        <v>-2.6654324482767722E-3</v>
      </c>
      <c r="Z10" s="121">
        <f>'Variables AMS'!Y220/'Variables AME'!Y220-1</f>
        <v>-2.8113763611593567E-3</v>
      </c>
      <c r="AA10" s="121">
        <f>'Variables AMS'!Z220/'Variables AME'!Z220-1</f>
        <v>-2.4286304432894479E-3</v>
      </c>
      <c r="AB10" s="121">
        <f>'Variables AMS'!AA220/'Variables AME'!AA220-1</f>
        <v>-1.682946612994507E-3</v>
      </c>
      <c r="AC10" s="121">
        <f>'Variables AMS'!AB220/'Variables AME'!AB220-1</f>
        <v>-9.3210144235356118E-5</v>
      </c>
      <c r="AD10" s="121">
        <f>'Variables AMS'!AC220/'Variables AME'!AC220-1</f>
        <v>4.7945040925505555E-3</v>
      </c>
      <c r="AE10" s="121">
        <f>'Variables AMS'!AD220/'Variables AME'!AD220-1</f>
        <v>7.548613308663743E-3</v>
      </c>
      <c r="AF10" s="121">
        <f>'Variables AMS'!AE220/'Variables AME'!AE220-1</f>
        <v>9.9449464612511029E-3</v>
      </c>
      <c r="AG10" s="121">
        <f>'Variables AMS'!AF220/'Variables AME'!AF220-1</f>
        <v>1.2416589737494377E-2</v>
      </c>
      <c r="AH10" s="121">
        <f>'Variables AMS'!AG220/'Variables AME'!AG220-1</f>
        <v>1.4499634811213413E-2</v>
      </c>
      <c r="AI10" s="121">
        <f>'Variables AMS'!AH220/'Variables AME'!AH220-1</f>
        <v>1.6352042652246102E-2</v>
      </c>
      <c r="AJ10" s="121">
        <f>'Variables AMS'!AI220/'Variables AME'!AI220-1</f>
        <v>1.8270432915924451E-2</v>
      </c>
      <c r="AK10" s="121">
        <f>'Variables AMS'!AJ220/'Variables AME'!AJ220-1</f>
        <v>2.0338793136966515E-2</v>
      </c>
      <c r="AL10" s="121">
        <f>'Variables AMS'!AK220/'Variables AME'!AK220-1</f>
        <v>2.2473080091985675E-2</v>
      </c>
      <c r="AM10" s="121">
        <f>'Variables AMS'!AL220/'Variables AME'!AL220-1</f>
        <v>2.4779827396409937E-2</v>
      </c>
      <c r="AN10" s="121">
        <f>'Variables AMS'!AM220/'Variables AME'!AM220-1</f>
        <v>2.6111528646472815E-2</v>
      </c>
      <c r="AO10" s="121">
        <f>'Variables AMS'!AN220/'Variables AME'!AN220-1</f>
        <v>2.7745838214676022E-2</v>
      </c>
      <c r="AP10" s="121">
        <f>'Variables AMS'!AO220/'Variables AME'!AO220-1</f>
        <v>2.9362205060227353E-2</v>
      </c>
      <c r="AQ10" s="121">
        <f>'Variables AMS'!AP220/'Variables AME'!AP220-1</f>
        <v>3.0668612509503035E-2</v>
      </c>
      <c r="AR10" s="121">
        <f>'Variables AMS'!AQ220/'Variables AME'!AQ220-1</f>
        <v>3.1776365527185879E-2</v>
      </c>
      <c r="AS10" s="121">
        <f>'Variables AMS'!AR220/'Variables AME'!AR220-1</f>
        <v>3.3394833545172808E-2</v>
      </c>
      <c r="AT10" s="121">
        <f>'Variables AMS'!AS220/'Variables AME'!AS220-1</f>
        <v>3.4889934782482479E-2</v>
      </c>
      <c r="AU10" s="121">
        <f>'Variables AMS'!AT220/'Variables AME'!AT220-1</f>
        <v>3.6291224377332565E-2</v>
      </c>
      <c r="AV10" s="121">
        <f>'Variables AMS'!AU220/'Variables AME'!AU220-1</f>
        <v>3.7628151646436292E-2</v>
      </c>
      <c r="AW10" s="121">
        <f>'Variables AMS'!AV220/'Variables AME'!AV220-1</f>
        <v>3.8892968705996456E-2</v>
      </c>
      <c r="AX10" s="120"/>
    </row>
    <row r="11" spans="1:50" x14ac:dyDescent="0.25">
      <c r="A11" s="18"/>
      <c r="B11" s="35" t="s">
        <v>625</v>
      </c>
      <c r="C11" s="121">
        <f>'Variables AMS'!B221/'Variables AME'!B221-1</f>
        <v>0</v>
      </c>
      <c r="D11" s="121">
        <f>'Variables AMS'!C221/'Variables AME'!C221-1</f>
        <v>0</v>
      </c>
      <c r="E11" s="121">
        <f>'Variables AMS'!D221/'Variables AME'!D221-1</f>
        <v>0</v>
      </c>
      <c r="F11" s="121">
        <f>'Variables AMS'!E221/'Variables AME'!E221-1</f>
        <v>0</v>
      </c>
      <c r="G11" s="121">
        <f>'Variables AMS'!F221/'Variables AME'!F221-1</f>
        <v>0</v>
      </c>
      <c r="H11" s="121">
        <f>'Variables AMS'!G221/'Variables AME'!G221-1</f>
        <v>0</v>
      </c>
      <c r="I11" s="121">
        <f>'Variables AMS'!H221/'Variables AME'!H221-1</f>
        <v>0</v>
      </c>
      <c r="J11" s="121">
        <f>'Variables AMS'!I221/'Variables AME'!I221-1</f>
        <v>0</v>
      </c>
      <c r="K11" s="121">
        <f>'Variables AMS'!J221/'Variables AME'!J221-1</f>
        <v>0</v>
      </c>
      <c r="L11" s="121">
        <f>'Variables AMS'!K221/'Variables AME'!K221-1</f>
        <v>0</v>
      </c>
      <c r="M11" s="121">
        <f>'Variables AMS'!L221/'Variables AME'!L221-1</f>
        <v>0</v>
      </c>
      <c r="N11" s="121">
        <f>'Variables AMS'!M221/'Variables AME'!M221-1</f>
        <v>0</v>
      </c>
      <c r="O11" s="121">
        <f>'Variables AMS'!N221/'Variables AME'!N221-1</f>
        <v>0</v>
      </c>
      <c r="P11" s="121">
        <f>'Variables AMS'!O221/'Variables AME'!O221-1</f>
        <v>0</v>
      </c>
      <c r="Q11" s="121">
        <f>'Variables AMS'!P221/'Variables AME'!P221-1</f>
        <v>0</v>
      </c>
      <c r="R11" s="121">
        <f>'Variables AMS'!Q221/'Variables AME'!Q221-1</f>
        <v>0</v>
      </c>
      <c r="S11" s="121">
        <f>'Variables AMS'!R221/'Variables AME'!R221-1</f>
        <v>0</v>
      </c>
      <c r="T11" s="121">
        <f>'Variables AMS'!S221/'Variables AME'!S221-1</f>
        <v>0</v>
      </c>
      <c r="U11" s="121">
        <f>'Variables AMS'!T221/'Variables AME'!T221-1</f>
        <v>0</v>
      </c>
      <c r="V11" s="121">
        <f>'Variables AMS'!U221/'Variables AME'!U221-1</f>
        <v>-8.0289853157999858E-5</v>
      </c>
      <c r="W11" s="121">
        <f>'Variables AMS'!V221/'Variables AME'!V221-1</f>
        <v>-4.10213435275808E-4</v>
      </c>
      <c r="X11" s="121">
        <f>'Variables AMS'!W221/'Variables AME'!W221-1</f>
        <v>-5.7316157669040635E-4</v>
      </c>
      <c r="Y11" s="121">
        <f>'Variables AMS'!X221/'Variables AME'!X221-1</f>
        <v>-8.7669274960622268E-5</v>
      </c>
      <c r="Z11" s="121">
        <f>'Variables AMS'!Y221/'Variables AME'!Y221-1</f>
        <v>4.5425073436988761E-4</v>
      </c>
      <c r="AA11" s="121">
        <f>'Variables AMS'!Z221/'Variables AME'!Z221-1</f>
        <v>1.3273315153010667E-3</v>
      </c>
      <c r="AB11" s="121">
        <f>'Variables AMS'!AA221/'Variables AME'!AA221-1</f>
        <v>2.6196220193730468E-3</v>
      </c>
      <c r="AC11" s="121">
        <f>'Variables AMS'!AB221/'Variables AME'!AB221-1</f>
        <v>4.2290877873896182E-3</v>
      </c>
      <c r="AD11" s="121">
        <f>'Variables AMS'!AC221/'Variables AME'!AC221-1</f>
        <v>6.0753336662573432E-3</v>
      </c>
      <c r="AE11" s="121">
        <f>'Variables AMS'!AD221/'Variables AME'!AD221-1</f>
        <v>7.7792789904940207E-3</v>
      </c>
      <c r="AF11" s="121">
        <f>'Variables AMS'!AE221/'Variables AME'!AE221-1</f>
        <v>9.5262573170671327E-3</v>
      </c>
      <c r="AG11" s="121">
        <f>'Variables AMS'!AF221/'Variables AME'!AF221-1</f>
        <v>1.123493277943477E-2</v>
      </c>
      <c r="AH11" s="121">
        <f>'Variables AMS'!AG221/'Variables AME'!AG221-1</f>
        <v>1.2760965468550323E-2</v>
      </c>
      <c r="AI11" s="121">
        <f>'Variables AMS'!AH221/'Variables AME'!AH221-1</f>
        <v>1.4129596873499128E-2</v>
      </c>
      <c r="AJ11" s="121">
        <f>'Variables AMS'!AI221/'Variables AME'!AI221-1</f>
        <v>1.5419504351119828E-2</v>
      </c>
      <c r="AK11" s="121">
        <f>'Variables AMS'!AJ221/'Variables AME'!AJ221-1</f>
        <v>1.6891750777183523E-2</v>
      </c>
      <c r="AL11" s="121">
        <f>'Variables AMS'!AK221/'Variables AME'!AK221-1</f>
        <v>1.8210720258172719E-2</v>
      </c>
      <c r="AM11" s="121">
        <f>'Variables AMS'!AL221/'Variables AME'!AL221-1</f>
        <v>1.9666432114987753E-2</v>
      </c>
      <c r="AN11" s="121">
        <f>'Variables AMS'!AM221/'Variables AME'!AM221-1</f>
        <v>2.089518055152717E-2</v>
      </c>
      <c r="AO11" s="121">
        <f>'Variables AMS'!AN221/'Variables AME'!AN221-1</f>
        <v>2.2176702002864479E-2</v>
      </c>
      <c r="AP11" s="121">
        <f>'Variables AMS'!AO221/'Variables AME'!AO221-1</f>
        <v>2.3521846595992324E-2</v>
      </c>
      <c r="AQ11" s="121">
        <f>'Variables AMS'!AP221/'Variables AME'!AP221-1</f>
        <v>2.4818753096063961E-2</v>
      </c>
      <c r="AR11" s="121">
        <f>'Variables AMS'!AQ221/'Variables AME'!AQ221-1</f>
        <v>2.6049842771676657E-2</v>
      </c>
      <c r="AS11" s="121">
        <f>'Variables AMS'!AR221/'Variables AME'!AR221-1</f>
        <v>2.7385559511095225E-2</v>
      </c>
      <c r="AT11" s="121">
        <f>'Variables AMS'!AS221/'Variables AME'!AS221-1</f>
        <v>2.8713769648108789E-2</v>
      </c>
      <c r="AU11" s="121">
        <f>'Variables AMS'!AT221/'Variables AME'!AT221-1</f>
        <v>2.9960042966747702E-2</v>
      </c>
      <c r="AV11" s="121">
        <f>'Variables AMS'!AU221/'Variables AME'!AU221-1</f>
        <v>3.1144042919224235E-2</v>
      </c>
      <c r="AW11" s="121">
        <f>'Variables AMS'!AV221/'Variables AME'!AV221-1</f>
        <v>3.2263854557827543E-2</v>
      </c>
      <c r="AX11" s="120"/>
    </row>
    <row r="12" spans="1:50" x14ac:dyDescent="0.25">
      <c r="A12" s="18"/>
      <c r="B12" s="35" t="s">
        <v>361</v>
      </c>
      <c r="C12" s="121">
        <f>'Variables AMS'!B222/'Variables AME'!B222-1</f>
        <v>0</v>
      </c>
      <c r="D12" s="121">
        <f>'Variables AMS'!C222/'Variables AME'!C222-1</f>
        <v>0</v>
      </c>
      <c r="E12" s="121">
        <f>'Variables AMS'!D222/'Variables AME'!D222-1</f>
        <v>0</v>
      </c>
      <c r="F12" s="121">
        <f>'Variables AMS'!E222/'Variables AME'!E222-1</f>
        <v>0</v>
      </c>
      <c r="G12" s="121">
        <f>'Variables AMS'!F222/'Variables AME'!F222-1</f>
        <v>0</v>
      </c>
      <c r="H12" s="121">
        <f>'Variables AMS'!G222/'Variables AME'!G222-1</f>
        <v>0</v>
      </c>
      <c r="I12" s="121">
        <f>'Variables AMS'!H222/'Variables AME'!H222-1</f>
        <v>0</v>
      </c>
      <c r="J12" s="121">
        <f>'Variables AMS'!I222/'Variables AME'!I222-1</f>
        <v>0</v>
      </c>
      <c r="K12" s="121">
        <f>'Variables AMS'!J222/'Variables AME'!J222-1</f>
        <v>0</v>
      </c>
      <c r="L12" s="121">
        <f>'Variables AMS'!K222/'Variables AME'!K222-1</f>
        <v>0</v>
      </c>
      <c r="M12" s="121">
        <f>'Variables AMS'!L222/'Variables AME'!L222-1</f>
        <v>0</v>
      </c>
      <c r="N12" s="121">
        <f>'Variables AMS'!M222/'Variables AME'!M222-1</f>
        <v>0</v>
      </c>
      <c r="O12" s="121">
        <f>'Variables AMS'!N222/'Variables AME'!N222-1</f>
        <v>0</v>
      </c>
      <c r="P12" s="121">
        <f>'Variables AMS'!O222/'Variables AME'!O222-1</f>
        <v>0</v>
      </c>
      <c r="Q12" s="121">
        <f>'Variables AMS'!P222/'Variables AME'!P222-1</f>
        <v>0</v>
      </c>
      <c r="R12" s="121">
        <f>'Variables AMS'!Q222/'Variables AME'!Q222-1</f>
        <v>0</v>
      </c>
      <c r="S12" s="121">
        <f>'Variables AMS'!R222/'Variables AME'!R222-1</f>
        <v>0</v>
      </c>
      <c r="T12" s="121">
        <f>'Variables AMS'!S222/'Variables AME'!S222-1</f>
        <v>0</v>
      </c>
      <c r="U12" s="121">
        <f>'Variables AMS'!T222/'Variables AME'!T222-1</f>
        <v>0</v>
      </c>
      <c r="V12" s="121">
        <f>'Variables AMS'!U222/'Variables AME'!U222-1</f>
        <v>-1.7951064410526296E-4</v>
      </c>
      <c r="W12" s="121">
        <f>'Variables AMS'!V222/'Variables AME'!V222-1</f>
        <v>-1.2462872802087022E-3</v>
      </c>
      <c r="X12" s="121">
        <f>'Variables AMS'!W222/'Variables AME'!W222-1</f>
        <v>-2.5831261735312916E-3</v>
      </c>
      <c r="Y12" s="121">
        <f>'Variables AMS'!X222/'Variables AME'!X222-1</f>
        <v>-2.6053180677702015E-3</v>
      </c>
      <c r="Z12" s="121">
        <f>'Variables AMS'!Y222/'Variables AME'!Y222-1</f>
        <v>-2.9331583649567783E-3</v>
      </c>
      <c r="AA12" s="121">
        <f>'Variables AMS'!Z222/'Variables AME'!Z222-1</f>
        <v>-2.9433824959926858E-3</v>
      </c>
      <c r="AB12" s="121">
        <f>'Variables AMS'!AA222/'Variables AME'!AA222-1</f>
        <v>-2.6028830063042907E-3</v>
      </c>
      <c r="AC12" s="121">
        <f>'Variables AMS'!AB222/'Variables AME'!AB222-1</f>
        <v>-1.918327089171834E-3</v>
      </c>
      <c r="AD12" s="121">
        <f>'Variables AMS'!AC222/'Variables AME'!AC222-1</f>
        <v>-8.8048977261900863E-4</v>
      </c>
      <c r="AE12" s="121">
        <f>'Variables AMS'!AD222/'Variables AME'!AD222-1</f>
        <v>3.3776951017472356E-5</v>
      </c>
      <c r="AF12" s="121">
        <f>'Variables AMS'!AE222/'Variables AME'!AE222-1</f>
        <v>9.9547354189799542E-4</v>
      </c>
      <c r="AG12" s="121">
        <f>'Variables AMS'!AF222/'Variables AME'!AF222-1</f>
        <v>2.0860286489847724E-3</v>
      </c>
      <c r="AH12" s="121">
        <f>'Variables AMS'!AG222/'Variables AME'!AG222-1</f>
        <v>2.9904258688671082E-3</v>
      </c>
      <c r="AI12" s="121">
        <f>'Variables AMS'!AH222/'Variables AME'!AH222-1</f>
        <v>3.7766872940965257E-3</v>
      </c>
      <c r="AJ12" s="121">
        <f>'Variables AMS'!AI222/'Variables AME'!AI222-1</f>
        <v>4.598740681583946E-3</v>
      </c>
      <c r="AK12" s="121">
        <f>'Variables AMS'!AJ222/'Variables AME'!AJ222-1</f>
        <v>5.6704017595365919E-3</v>
      </c>
      <c r="AL12" s="121">
        <f>'Variables AMS'!AK222/'Variables AME'!AK222-1</f>
        <v>6.6128187658907045E-3</v>
      </c>
      <c r="AM12" s="121">
        <f>'Variables AMS'!AL222/'Variables AME'!AL222-1</f>
        <v>7.8547895452070193E-3</v>
      </c>
      <c r="AN12" s="121">
        <f>'Variables AMS'!AM222/'Variables AME'!AM222-1</f>
        <v>8.3626750108556358E-3</v>
      </c>
      <c r="AO12" s="121">
        <f>'Variables AMS'!AN222/'Variables AME'!AN222-1</f>
        <v>9.0235794737221209E-3</v>
      </c>
      <c r="AP12" s="121">
        <f>'Variables AMS'!AO222/'Variables AME'!AO222-1</f>
        <v>9.7389508968734884E-3</v>
      </c>
      <c r="AQ12" s="121">
        <f>'Variables AMS'!AP222/'Variables AME'!AP222-1</f>
        <v>1.0360507488433868E-2</v>
      </c>
      <c r="AR12" s="121">
        <f>'Variables AMS'!AQ222/'Variables AME'!AQ222-1</f>
        <v>1.0863328683016427E-2</v>
      </c>
      <c r="AS12" s="121">
        <f>'Variables AMS'!AR222/'Variables AME'!AR222-1</f>
        <v>1.1759913488641693E-2</v>
      </c>
      <c r="AT12" s="121">
        <f>'Variables AMS'!AS222/'Variables AME'!AS222-1</f>
        <v>1.2634803340873191E-2</v>
      </c>
      <c r="AU12" s="121">
        <f>'Variables AMS'!AT222/'Variables AME'!AT222-1</f>
        <v>1.3469789886438432E-2</v>
      </c>
      <c r="AV12" s="121">
        <f>'Variables AMS'!AU222/'Variables AME'!AU222-1</f>
        <v>1.4282386229011124E-2</v>
      </c>
      <c r="AW12" s="121">
        <f>'Variables AMS'!AV222/'Variables AME'!AV222-1</f>
        <v>1.5069998300259124E-2</v>
      </c>
      <c r="AX12" s="120"/>
    </row>
    <row r="13" spans="1:50" x14ac:dyDescent="0.25">
      <c r="A13" s="18"/>
      <c r="B13" s="35" t="s">
        <v>362</v>
      </c>
      <c r="C13" s="121">
        <f>'Variables AMS'!B223/'Variables AME'!B223-1</f>
        <v>0</v>
      </c>
      <c r="D13" s="121">
        <f>'Variables AMS'!C223/'Variables AME'!C223-1</f>
        <v>0</v>
      </c>
      <c r="E13" s="121">
        <f>'Variables AMS'!D223/'Variables AME'!D223-1</f>
        <v>0</v>
      </c>
      <c r="F13" s="121">
        <f>'Variables AMS'!E223/'Variables AME'!E223-1</f>
        <v>0</v>
      </c>
      <c r="G13" s="121">
        <f>'Variables AMS'!F223/'Variables AME'!F223-1</f>
        <v>0</v>
      </c>
      <c r="H13" s="121">
        <f>'Variables AMS'!G223/'Variables AME'!G223-1</f>
        <v>0</v>
      </c>
      <c r="I13" s="121">
        <f>'Variables AMS'!H223/'Variables AME'!H223-1</f>
        <v>0</v>
      </c>
      <c r="J13" s="121">
        <f>'Variables AMS'!I223/'Variables AME'!I223-1</f>
        <v>0</v>
      </c>
      <c r="K13" s="121">
        <f>'Variables AMS'!J223/'Variables AME'!J223-1</f>
        <v>0</v>
      </c>
      <c r="L13" s="121">
        <f>'Variables AMS'!K223/'Variables AME'!K223-1</f>
        <v>0</v>
      </c>
      <c r="M13" s="121">
        <f>'Variables AMS'!L223/'Variables AME'!L223-1</f>
        <v>0</v>
      </c>
      <c r="N13" s="121">
        <f>'Variables AMS'!M223/'Variables AME'!M223-1</f>
        <v>0</v>
      </c>
      <c r="O13" s="121">
        <f>'Variables AMS'!N223/'Variables AME'!N223-1</f>
        <v>0</v>
      </c>
      <c r="P13" s="121">
        <f>'Variables AMS'!O223/'Variables AME'!O223-1</f>
        <v>0</v>
      </c>
      <c r="Q13" s="121">
        <f>'Variables AMS'!P223/'Variables AME'!P223-1</f>
        <v>0</v>
      </c>
      <c r="R13" s="121">
        <f>'Variables AMS'!Q223/'Variables AME'!Q223-1</f>
        <v>0</v>
      </c>
      <c r="S13" s="121">
        <f>'Variables AMS'!R223/'Variables AME'!R223-1</f>
        <v>0</v>
      </c>
      <c r="T13" s="121">
        <f>'Variables AMS'!S223/'Variables AME'!S223-1</f>
        <v>0</v>
      </c>
      <c r="U13" s="121">
        <f>'Variables AMS'!T223/'Variables AME'!T223-1</f>
        <v>0</v>
      </c>
      <c r="V13" s="121">
        <f>'Variables AMS'!U223/'Variables AME'!U223-1</f>
        <v>-8.5670946485705279E-5</v>
      </c>
      <c r="W13" s="121">
        <f>'Variables AMS'!V223/'Variables AME'!V223-1</f>
        <v>-2.9526112030564544E-4</v>
      </c>
      <c r="X13" s="121">
        <f>'Variables AMS'!W223/'Variables AME'!W223-1</f>
        <v>-2.7691924144135349E-4</v>
      </c>
      <c r="Y13" s="121">
        <f>'Variables AMS'!X223/'Variables AME'!X223-1</f>
        <v>3.1083770155238E-4</v>
      </c>
      <c r="Z13" s="121">
        <f>'Variables AMS'!Y223/'Variables AME'!Y223-1</f>
        <v>9.3713263051542484E-4</v>
      </c>
      <c r="AA13" s="121">
        <f>'Variables AMS'!Z223/'Variables AME'!Z223-1</f>
        <v>1.8534019377356437E-3</v>
      </c>
      <c r="AB13" s="121">
        <f>'Variables AMS'!AA223/'Variables AME'!AA223-1</f>
        <v>3.0836080576770453E-3</v>
      </c>
      <c r="AC13" s="121">
        <f>'Variables AMS'!AB223/'Variables AME'!AB223-1</f>
        <v>4.5395542681307965E-3</v>
      </c>
      <c r="AD13" s="121">
        <f>'Variables AMS'!AC223/'Variables AME'!AC223-1</f>
        <v>6.0614027981023E-3</v>
      </c>
      <c r="AE13" s="121">
        <f>'Variables AMS'!AD223/'Variables AME'!AD223-1</f>
        <v>7.4163904545678783E-3</v>
      </c>
      <c r="AF13" s="121">
        <f>'Variables AMS'!AE223/'Variables AME'!AE223-1</f>
        <v>8.7847212553520126E-3</v>
      </c>
      <c r="AG13" s="121">
        <f>'Variables AMS'!AF223/'Variables AME'!AF223-1</f>
        <v>1.0156401947115423E-2</v>
      </c>
      <c r="AH13" s="121">
        <f>'Variables AMS'!AG223/'Variables AME'!AG223-1</f>
        <v>1.1394989779843767E-2</v>
      </c>
      <c r="AI13" s="121">
        <f>'Variables AMS'!AH223/'Variables AME'!AH223-1</f>
        <v>1.2542999220717999E-2</v>
      </c>
      <c r="AJ13" s="121">
        <f>'Variables AMS'!AI223/'Variables AME'!AI223-1</f>
        <v>1.364004367505256E-2</v>
      </c>
      <c r="AK13" s="121">
        <f>'Variables AMS'!AJ223/'Variables AME'!AJ223-1</f>
        <v>1.4924567084336982E-2</v>
      </c>
      <c r="AL13" s="121">
        <f>'Variables AMS'!AK223/'Variables AME'!AK223-1</f>
        <v>1.6029348166048507E-2</v>
      </c>
      <c r="AM13" s="121">
        <f>'Variables AMS'!AL223/'Variables AME'!AL223-1</f>
        <v>1.7302250237429151E-2</v>
      </c>
      <c r="AN13" s="121">
        <f>'Variables AMS'!AM223/'Variables AME'!AM223-1</f>
        <v>1.8469390983476996E-2</v>
      </c>
      <c r="AO13" s="121">
        <f>'Variables AMS'!AN223/'Variables AME'!AN223-1</f>
        <v>1.9784250715564333E-2</v>
      </c>
      <c r="AP13" s="121">
        <f>'Variables AMS'!AO223/'Variables AME'!AO223-1</f>
        <v>2.1214824231043927E-2</v>
      </c>
      <c r="AQ13" s="121">
        <f>'Variables AMS'!AP223/'Variables AME'!AP223-1</f>
        <v>2.2630025947182553E-2</v>
      </c>
      <c r="AR13" s="121">
        <f>'Variables AMS'!AQ223/'Variables AME'!AQ223-1</f>
        <v>2.3996784973556284E-2</v>
      </c>
      <c r="AS13" s="121">
        <f>'Variables AMS'!AR223/'Variables AME'!AR223-1</f>
        <v>2.5355991010242551E-2</v>
      </c>
      <c r="AT13" s="121">
        <f>'Variables AMS'!AS223/'Variables AME'!AS223-1</f>
        <v>2.6702228969567754E-2</v>
      </c>
      <c r="AU13" s="121">
        <f>'Variables AMS'!AT223/'Variables AME'!AT223-1</f>
        <v>2.7989669684055807E-2</v>
      </c>
      <c r="AV13" s="121">
        <f>'Variables AMS'!AU223/'Variables AME'!AU223-1</f>
        <v>2.9233949459790853E-2</v>
      </c>
      <c r="AW13" s="121">
        <f>'Variables AMS'!AV223/'Variables AME'!AV223-1</f>
        <v>3.043330202161143E-2</v>
      </c>
      <c r="AX13" s="120"/>
    </row>
    <row r="14" spans="1:50" x14ac:dyDescent="0.25">
      <c r="A14" s="18"/>
      <c r="B14" s="35" t="s">
        <v>363</v>
      </c>
      <c r="C14" s="121">
        <f>'Variables AMS'!B224/'Variables AME'!B224-1</f>
        <v>0</v>
      </c>
      <c r="D14" s="121">
        <f>'Variables AMS'!C224/'Variables AME'!C224-1</f>
        <v>0</v>
      </c>
      <c r="E14" s="121">
        <f>'Variables AMS'!D224/'Variables AME'!D224-1</f>
        <v>0</v>
      </c>
      <c r="F14" s="121">
        <f>'Variables AMS'!E224/'Variables AME'!E224-1</f>
        <v>0</v>
      </c>
      <c r="G14" s="121">
        <f>'Variables AMS'!F224/'Variables AME'!F224-1</f>
        <v>0</v>
      </c>
      <c r="H14" s="121">
        <f>'Variables AMS'!G224/'Variables AME'!G224-1</f>
        <v>0</v>
      </c>
      <c r="I14" s="121">
        <f>'Variables AMS'!H224/'Variables AME'!H224-1</f>
        <v>0</v>
      </c>
      <c r="J14" s="121">
        <f>'Variables AMS'!I224/'Variables AME'!I224-1</f>
        <v>0</v>
      </c>
      <c r="K14" s="121">
        <f>'Variables AMS'!J224/'Variables AME'!J224-1</f>
        <v>0</v>
      </c>
      <c r="L14" s="121">
        <f>'Variables AMS'!K224/'Variables AME'!K224-1</f>
        <v>0</v>
      </c>
      <c r="M14" s="121">
        <f>'Variables AMS'!L224/'Variables AME'!L224-1</f>
        <v>0</v>
      </c>
      <c r="N14" s="121">
        <f>'Variables AMS'!M224/'Variables AME'!M224-1</f>
        <v>0</v>
      </c>
      <c r="O14" s="121">
        <f>'Variables AMS'!N224/'Variables AME'!N224-1</f>
        <v>0</v>
      </c>
      <c r="P14" s="121">
        <f>'Variables AMS'!O224/'Variables AME'!O224-1</f>
        <v>0</v>
      </c>
      <c r="Q14" s="121">
        <f>'Variables AMS'!P224/'Variables AME'!P224-1</f>
        <v>0</v>
      </c>
      <c r="R14" s="121">
        <f>'Variables AMS'!Q224/'Variables AME'!Q224-1</f>
        <v>0</v>
      </c>
      <c r="S14" s="121">
        <f>'Variables AMS'!R224/'Variables AME'!R224-1</f>
        <v>0</v>
      </c>
      <c r="T14" s="121">
        <f>'Variables AMS'!S224/'Variables AME'!S224-1</f>
        <v>0</v>
      </c>
      <c r="U14" s="121">
        <f>'Variables AMS'!T224/'Variables AME'!T224-1</f>
        <v>0</v>
      </c>
      <c r="V14" s="121">
        <f>'Variables AMS'!U224/'Variables AME'!U224-1</f>
        <v>-1.0321576655591969E-6</v>
      </c>
      <c r="W14" s="121">
        <f>'Variables AMS'!V224/'Variables AME'!V224-1</f>
        <v>-3.1134150884837286E-4</v>
      </c>
      <c r="X14" s="121">
        <f>'Variables AMS'!W224/'Variables AME'!W224-1</f>
        <v>-5.199276904017669E-4</v>
      </c>
      <c r="Y14" s="121">
        <f>'Variables AMS'!X224/'Variables AME'!X224-1</f>
        <v>5.9366920146075586E-5</v>
      </c>
      <c r="Z14" s="121">
        <f>'Variables AMS'!Y224/'Variables AME'!Y224-1</f>
        <v>8.3692347183861315E-4</v>
      </c>
      <c r="AA14" s="121">
        <f>'Variables AMS'!Z224/'Variables AME'!Z224-1</f>
        <v>1.8813813556410874E-3</v>
      </c>
      <c r="AB14" s="121">
        <f>'Variables AMS'!AA224/'Variables AME'!AA224-1</f>
        <v>3.2336132543047125E-3</v>
      </c>
      <c r="AC14" s="121">
        <f>'Variables AMS'!AB224/'Variables AME'!AB224-1</f>
        <v>4.7829445462488351E-3</v>
      </c>
      <c r="AD14" s="121">
        <f>'Variables AMS'!AC224/'Variables AME'!AC224-1</f>
        <v>6.997091630547736E-3</v>
      </c>
      <c r="AE14" s="121">
        <f>'Variables AMS'!AD224/'Variables AME'!AD224-1</f>
        <v>8.58016180675647E-3</v>
      </c>
      <c r="AF14" s="121">
        <f>'Variables AMS'!AE224/'Variables AME'!AE224-1</f>
        <v>1.005012285375817E-2</v>
      </c>
      <c r="AG14" s="121">
        <f>'Variables AMS'!AF224/'Variables AME'!AF224-1</f>
        <v>1.1499263336077092E-2</v>
      </c>
      <c r="AH14" s="121">
        <f>'Variables AMS'!AG224/'Variables AME'!AG224-1</f>
        <v>1.2813247458416832E-2</v>
      </c>
      <c r="AI14" s="121">
        <f>'Variables AMS'!AH224/'Variables AME'!AH224-1</f>
        <v>1.4069702889223157E-2</v>
      </c>
      <c r="AJ14" s="121">
        <f>'Variables AMS'!AI224/'Variables AME'!AI224-1</f>
        <v>1.5230411491607976E-2</v>
      </c>
      <c r="AK14" s="121">
        <f>'Variables AMS'!AJ224/'Variables AME'!AJ224-1</f>
        <v>1.6552780302985903E-2</v>
      </c>
      <c r="AL14" s="121">
        <f>'Variables AMS'!AK224/'Variables AME'!AK224-1</f>
        <v>1.7726969754404243E-2</v>
      </c>
      <c r="AM14" s="121">
        <f>'Variables AMS'!AL224/'Variables AME'!AL224-1</f>
        <v>1.9046309637616554E-2</v>
      </c>
      <c r="AN14" s="121">
        <f>'Variables AMS'!AM224/'Variables AME'!AM224-1</f>
        <v>2.0383391250172966E-2</v>
      </c>
      <c r="AO14" s="121">
        <f>'Variables AMS'!AN224/'Variables AME'!AN224-1</f>
        <v>2.1825330227413398E-2</v>
      </c>
      <c r="AP14" s="121">
        <f>'Variables AMS'!AO224/'Variables AME'!AO224-1</f>
        <v>2.3374093183072819E-2</v>
      </c>
      <c r="AQ14" s="121">
        <f>'Variables AMS'!AP224/'Variables AME'!AP224-1</f>
        <v>2.4942108255649575E-2</v>
      </c>
      <c r="AR14" s="121">
        <f>'Variables AMS'!AQ224/'Variables AME'!AQ224-1</f>
        <v>2.6441539139359316E-2</v>
      </c>
      <c r="AS14" s="121">
        <f>'Variables AMS'!AR224/'Variables AME'!AR224-1</f>
        <v>2.7871110240022645E-2</v>
      </c>
      <c r="AT14" s="121">
        <f>'Variables AMS'!AS224/'Variables AME'!AS224-1</f>
        <v>2.9323440797340172E-2</v>
      </c>
      <c r="AU14" s="121">
        <f>'Variables AMS'!AT224/'Variables AME'!AT224-1</f>
        <v>3.0714403928398415E-2</v>
      </c>
      <c r="AV14" s="121">
        <f>'Variables AMS'!AU224/'Variables AME'!AU224-1</f>
        <v>3.2029794493370289E-2</v>
      </c>
      <c r="AW14" s="121">
        <f>'Variables AMS'!AV224/'Variables AME'!AV224-1</f>
        <v>3.3278066207698798E-2</v>
      </c>
      <c r="AX14" s="120"/>
    </row>
    <row r="15" spans="1:50" x14ac:dyDescent="0.25">
      <c r="A15" s="18"/>
      <c r="B15" s="35" t="s">
        <v>364</v>
      </c>
      <c r="C15" s="121">
        <f>'Variables AMS'!B225/'Variables AME'!B225-1</f>
        <v>0</v>
      </c>
      <c r="D15" s="121">
        <f>'Variables AMS'!C225/'Variables AME'!C225-1</f>
        <v>0</v>
      </c>
      <c r="E15" s="121">
        <f>'Variables AMS'!D225/'Variables AME'!D225-1</f>
        <v>0</v>
      </c>
      <c r="F15" s="121">
        <f>'Variables AMS'!E225/'Variables AME'!E225-1</f>
        <v>0</v>
      </c>
      <c r="G15" s="121">
        <f>'Variables AMS'!F225/'Variables AME'!F225-1</f>
        <v>0</v>
      </c>
      <c r="H15" s="121">
        <f>'Variables AMS'!G225/'Variables AME'!G225-1</f>
        <v>0</v>
      </c>
      <c r="I15" s="121">
        <f>'Variables AMS'!H225/'Variables AME'!H225-1</f>
        <v>0</v>
      </c>
      <c r="J15" s="121">
        <f>'Variables AMS'!I225/'Variables AME'!I225-1</f>
        <v>0</v>
      </c>
      <c r="K15" s="121">
        <f>'Variables AMS'!J225/'Variables AME'!J225-1</f>
        <v>0</v>
      </c>
      <c r="L15" s="121">
        <f>'Variables AMS'!K225/'Variables AME'!K225-1</f>
        <v>0</v>
      </c>
      <c r="M15" s="121">
        <f>'Variables AMS'!L225/'Variables AME'!L225-1</f>
        <v>0</v>
      </c>
      <c r="N15" s="121">
        <f>'Variables AMS'!M225/'Variables AME'!M225-1</f>
        <v>0</v>
      </c>
      <c r="O15" s="121">
        <f>'Variables AMS'!N225/'Variables AME'!N225-1</f>
        <v>0</v>
      </c>
      <c r="P15" s="121">
        <f>'Variables AMS'!O225/'Variables AME'!O225-1</f>
        <v>0</v>
      </c>
      <c r="Q15" s="121">
        <f>'Variables AMS'!P225/'Variables AME'!P225-1</f>
        <v>0</v>
      </c>
      <c r="R15" s="121">
        <f>'Variables AMS'!Q225/'Variables AME'!Q225-1</f>
        <v>0</v>
      </c>
      <c r="S15" s="121">
        <f>'Variables AMS'!R225/'Variables AME'!R225-1</f>
        <v>0</v>
      </c>
      <c r="T15" s="121">
        <f>'Variables AMS'!S225/'Variables AME'!S225-1</f>
        <v>0</v>
      </c>
      <c r="U15" s="121">
        <f>'Variables AMS'!T225/'Variables AME'!T225-1</f>
        <v>0</v>
      </c>
      <c r="V15" s="121">
        <f>'Variables AMS'!U225/'Variables AME'!U225-1</f>
        <v>4.5541197981391335E-5</v>
      </c>
      <c r="W15" s="121">
        <f>'Variables AMS'!V225/'Variables AME'!V225-1</f>
        <v>8.4126648280946625E-6</v>
      </c>
      <c r="X15" s="121">
        <f>'Variables AMS'!W225/'Variables AME'!W225-1</f>
        <v>5.3974952290758438E-5</v>
      </c>
      <c r="Y15" s="121">
        <f>'Variables AMS'!X225/'Variables AME'!X225-1</f>
        <v>5.3952002205925886E-4</v>
      </c>
      <c r="Z15" s="121">
        <f>'Variables AMS'!Y225/'Variables AME'!Y225-1</f>
        <v>6.0941883855014645E-4</v>
      </c>
      <c r="AA15" s="121">
        <f>'Variables AMS'!Z225/'Variables AME'!Z225-1</f>
        <v>6.5154213659002203E-4</v>
      </c>
      <c r="AB15" s="121">
        <f>'Variables AMS'!AA225/'Variables AME'!AA225-1</f>
        <v>9.4715875380746439E-4</v>
      </c>
      <c r="AC15" s="121">
        <f>'Variables AMS'!AB225/'Variables AME'!AB225-1</f>
        <v>1.6224264527728849E-3</v>
      </c>
      <c r="AD15" s="121">
        <f>'Variables AMS'!AC225/'Variables AME'!AC225-1</f>
        <v>2.8229633812608679E-3</v>
      </c>
      <c r="AE15" s="121">
        <f>'Variables AMS'!AD225/'Variables AME'!AD225-1</f>
        <v>3.5941191144259754E-3</v>
      </c>
      <c r="AF15" s="121">
        <f>'Variables AMS'!AE225/'Variables AME'!AE225-1</f>
        <v>4.3803344064088368E-3</v>
      </c>
      <c r="AG15" s="121">
        <f>'Variables AMS'!AF225/'Variables AME'!AF225-1</f>
        <v>5.3383372333417611E-3</v>
      </c>
      <c r="AH15" s="121">
        <f>'Variables AMS'!AG225/'Variables AME'!AG225-1</f>
        <v>6.4073157313866425E-3</v>
      </c>
      <c r="AI15" s="121">
        <f>'Variables AMS'!AH225/'Variables AME'!AH225-1</f>
        <v>7.558350595989527E-3</v>
      </c>
      <c r="AJ15" s="121">
        <f>'Variables AMS'!AI225/'Variables AME'!AI225-1</f>
        <v>8.6042163536086402E-3</v>
      </c>
      <c r="AK15" s="121">
        <f>'Variables AMS'!AJ225/'Variables AME'!AJ225-1</f>
        <v>9.6650493454937259E-3</v>
      </c>
      <c r="AL15" s="121">
        <f>'Variables AMS'!AK225/'Variables AME'!AK225-1</f>
        <v>1.0774815105207391E-2</v>
      </c>
      <c r="AM15" s="121">
        <f>'Variables AMS'!AL225/'Variables AME'!AL225-1</f>
        <v>1.1955745588924316E-2</v>
      </c>
      <c r="AN15" s="121">
        <f>'Variables AMS'!AM225/'Variables AME'!AM225-1</f>
        <v>1.3435582100557841E-2</v>
      </c>
      <c r="AO15" s="121">
        <f>'Variables AMS'!AN225/'Variables AME'!AN225-1</f>
        <v>1.4591838826462533E-2</v>
      </c>
      <c r="AP15" s="121">
        <f>'Variables AMS'!AO225/'Variables AME'!AO225-1</f>
        <v>1.5764954792437225E-2</v>
      </c>
      <c r="AQ15" s="121">
        <f>'Variables AMS'!AP225/'Variables AME'!AP225-1</f>
        <v>1.7052540662306326E-2</v>
      </c>
      <c r="AR15" s="121">
        <f>'Variables AMS'!AQ225/'Variables AME'!AQ225-1</f>
        <v>1.8349823265767506E-2</v>
      </c>
      <c r="AS15" s="121">
        <f>'Variables AMS'!AR225/'Variables AME'!AR225-1</f>
        <v>1.9615176005628898E-2</v>
      </c>
      <c r="AT15" s="121">
        <f>'Variables AMS'!AS225/'Variables AME'!AS225-1</f>
        <v>2.107611015966615E-2</v>
      </c>
      <c r="AU15" s="121">
        <f>'Variables AMS'!AT225/'Variables AME'!AT225-1</f>
        <v>2.2503024422373397E-2</v>
      </c>
      <c r="AV15" s="121">
        <f>'Variables AMS'!AU225/'Variables AME'!AU225-1</f>
        <v>2.3858490493797513E-2</v>
      </c>
      <c r="AW15" s="121">
        <f>'Variables AMS'!AV225/'Variables AME'!AV225-1</f>
        <v>2.5080197159451201E-2</v>
      </c>
      <c r="AX15" s="120"/>
    </row>
    <row r="16" spans="1:50" x14ac:dyDescent="0.25">
      <c r="A16" s="18"/>
      <c r="B16" s="35" t="s">
        <v>365</v>
      </c>
      <c r="C16" s="121">
        <f>'Variables AMS'!B226/'Variables AME'!B226-1</f>
        <v>0</v>
      </c>
      <c r="D16" s="121">
        <f>'Variables AMS'!C226/'Variables AME'!C226-1</f>
        <v>0</v>
      </c>
      <c r="E16" s="121">
        <f>'Variables AMS'!D226/'Variables AME'!D226-1</f>
        <v>0</v>
      </c>
      <c r="F16" s="121">
        <f>'Variables AMS'!E226/'Variables AME'!E226-1</f>
        <v>0</v>
      </c>
      <c r="G16" s="121">
        <f>'Variables AMS'!F226/'Variables AME'!F226-1</f>
        <v>0</v>
      </c>
      <c r="H16" s="121">
        <f>'Variables AMS'!G226/'Variables AME'!G226-1</f>
        <v>0</v>
      </c>
      <c r="I16" s="121">
        <f>'Variables AMS'!H226/'Variables AME'!H226-1</f>
        <v>0</v>
      </c>
      <c r="J16" s="121">
        <f>'Variables AMS'!I226/'Variables AME'!I226-1</f>
        <v>0</v>
      </c>
      <c r="K16" s="121">
        <f>'Variables AMS'!J226/'Variables AME'!J226-1</f>
        <v>0</v>
      </c>
      <c r="L16" s="121">
        <f>'Variables AMS'!K226/'Variables AME'!K226-1</f>
        <v>0</v>
      </c>
      <c r="M16" s="121">
        <f>'Variables AMS'!L226/'Variables AME'!L226-1</f>
        <v>0</v>
      </c>
      <c r="N16" s="121">
        <f>'Variables AMS'!M226/'Variables AME'!M226-1</f>
        <v>0</v>
      </c>
      <c r="O16" s="121">
        <f>'Variables AMS'!N226/'Variables AME'!N226-1</f>
        <v>0</v>
      </c>
      <c r="P16" s="121">
        <f>'Variables AMS'!O226/'Variables AME'!O226-1</f>
        <v>0</v>
      </c>
      <c r="Q16" s="121">
        <f>'Variables AMS'!P226/'Variables AME'!P226-1</f>
        <v>0</v>
      </c>
      <c r="R16" s="121">
        <f>'Variables AMS'!Q226/'Variables AME'!Q226-1</f>
        <v>0</v>
      </c>
      <c r="S16" s="121">
        <f>'Variables AMS'!R226/'Variables AME'!R226-1</f>
        <v>0</v>
      </c>
      <c r="T16" s="121">
        <f>'Variables AMS'!S226/'Variables AME'!S226-1</f>
        <v>0</v>
      </c>
      <c r="U16" s="121">
        <f>'Variables AMS'!T226/'Variables AME'!T226-1</f>
        <v>0</v>
      </c>
      <c r="V16" s="121">
        <f>'Variables AMS'!U226/'Variables AME'!U226-1</f>
        <v>1.2771055247995378E-5</v>
      </c>
      <c r="W16" s="121">
        <f>'Variables AMS'!V226/'Variables AME'!V226-1</f>
        <v>4.6118492860940385E-3</v>
      </c>
      <c r="X16" s="121">
        <f>'Variables AMS'!W226/'Variables AME'!W226-1</f>
        <v>7.6488092781628048E-3</v>
      </c>
      <c r="Y16" s="121">
        <f>'Variables AMS'!X226/'Variables AME'!X226-1</f>
        <v>6.3604604447988766E-3</v>
      </c>
      <c r="Z16" s="121">
        <f>'Variables AMS'!Y226/'Variables AME'!Y226-1</f>
        <v>7.3088772255609502E-3</v>
      </c>
      <c r="AA16" s="121">
        <f>'Variables AMS'!Z226/'Variables AME'!Z226-1</f>
        <v>1.0067120433119525E-2</v>
      </c>
      <c r="AB16" s="121">
        <f>'Variables AMS'!AA226/'Variables AME'!AA226-1</f>
        <v>1.347088290485976E-2</v>
      </c>
      <c r="AC16" s="121">
        <f>'Variables AMS'!AB226/'Variables AME'!AB226-1</f>
        <v>1.6897143858078056E-2</v>
      </c>
      <c r="AD16" s="121">
        <f>'Variables AMS'!AC226/'Variables AME'!AC226-1</f>
        <v>1.9461751161395924E-2</v>
      </c>
      <c r="AE16" s="121">
        <f>'Variables AMS'!AD226/'Variables AME'!AD226-1</f>
        <v>2.2028086536312719E-2</v>
      </c>
      <c r="AF16" s="121">
        <f>'Variables AMS'!AE226/'Variables AME'!AE226-1</f>
        <v>2.4454291453911647E-2</v>
      </c>
      <c r="AG16" s="121">
        <f>'Variables AMS'!AF226/'Variables AME'!AF226-1</f>
        <v>2.6746306156958388E-2</v>
      </c>
      <c r="AH16" s="121">
        <f>'Variables AMS'!AG226/'Variables AME'!AG226-1</f>
        <v>2.9035062149895152E-2</v>
      </c>
      <c r="AI16" s="121">
        <f>'Variables AMS'!AH226/'Variables AME'!AH226-1</f>
        <v>3.0589561484749561E-2</v>
      </c>
      <c r="AJ16" s="121">
        <f>'Variables AMS'!AI226/'Variables AME'!AI226-1</f>
        <v>3.2107189724230878E-2</v>
      </c>
      <c r="AK16" s="121">
        <f>'Variables AMS'!AJ226/'Variables AME'!AJ226-1</f>
        <v>3.3878484599910497E-2</v>
      </c>
      <c r="AL16" s="121">
        <f>'Variables AMS'!AK226/'Variables AME'!AK226-1</f>
        <v>3.5766157348554151E-2</v>
      </c>
      <c r="AM16" s="121">
        <f>'Variables AMS'!AL226/'Variables AME'!AL226-1</f>
        <v>3.76684319788263E-2</v>
      </c>
      <c r="AN16" s="121">
        <f>'Variables AMS'!AM226/'Variables AME'!AM226-1</f>
        <v>3.9863370917973429E-2</v>
      </c>
      <c r="AO16" s="121">
        <f>'Variables AMS'!AN226/'Variables AME'!AN226-1</f>
        <v>4.219065613165518E-2</v>
      </c>
      <c r="AP16" s="121">
        <f>'Variables AMS'!AO226/'Variables AME'!AO226-1</f>
        <v>4.4743956290765219E-2</v>
      </c>
      <c r="AQ16" s="121">
        <f>'Variables AMS'!AP226/'Variables AME'!AP226-1</f>
        <v>4.7423355735101591E-2</v>
      </c>
      <c r="AR16" s="121">
        <f>'Variables AMS'!AQ226/'Variables AME'!AQ226-1</f>
        <v>5.0074386474145749E-2</v>
      </c>
      <c r="AS16" s="121">
        <f>'Variables AMS'!AR226/'Variables AME'!AR226-1</f>
        <v>5.2792701071143977E-2</v>
      </c>
      <c r="AT16" s="121">
        <f>'Variables AMS'!AS226/'Variables AME'!AS226-1</f>
        <v>5.5460085733926023E-2</v>
      </c>
      <c r="AU16" s="121">
        <f>'Variables AMS'!AT226/'Variables AME'!AT226-1</f>
        <v>5.8000365273147336E-2</v>
      </c>
      <c r="AV16" s="121">
        <f>'Variables AMS'!AU226/'Variables AME'!AU226-1</f>
        <v>6.0457208817704888E-2</v>
      </c>
      <c r="AW16" s="121">
        <f>'Variables AMS'!AV226/'Variables AME'!AV226-1</f>
        <v>6.2821660210317987E-2</v>
      </c>
      <c r="AX16" s="120"/>
    </row>
    <row r="17" spans="1:50" x14ac:dyDescent="0.25">
      <c r="A17" s="18"/>
      <c r="B17" s="35" t="s">
        <v>366</v>
      </c>
      <c r="C17" s="121">
        <f>'Variables AMS'!B227/'Variables AME'!B227-1</f>
        <v>0</v>
      </c>
      <c r="D17" s="121">
        <f>'Variables AMS'!C227/'Variables AME'!C227-1</f>
        <v>0</v>
      </c>
      <c r="E17" s="121">
        <f>'Variables AMS'!D227/'Variables AME'!D227-1</f>
        <v>0</v>
      </c>
      <c r="F17" s="121">
        <f>'Variables AMS'!E227/'Variables AME'!E227-1</f>
        <v>0</v>
      </c>
      <c r="G17" s="121">
        <f>'Variables AMS'!F227/'Variables AME'!F227-1</f>
        <v>0</v>
      </c>
      <c r="H17" s="121">
        <f>'Variables AMS'!G227/'Variables AME'!G227-1</f>
        <v>0</v>
      </c>
      <c r="I17" s="121">
        <f>'Variables AMS'!H227/'Variables AME'!H227-1</f>
        <v>0</v>
      </c>
      <c r="J17" s="121">
        <f>'Variables AMS'!I227/'Variables AME'!I227-1</f>
        <v>0</v>
      </c>
      <c r="K17" s="121">
        <f>'Variables AMS'!J227/'Variables AME'!J227-1</f>
        <v>0</v>
      </c>
      <c r="L17" s="121">
        <f>'Variables AMS'!K227/'Variables AME'!K227-1</f>
        <v>0</v>
      </c>
      <c r="M17" s="121">
        <f>'Variables AMS'!L227/'Variables AME'!L227-1</f>
        <v>0</v>
      </c>
      <c r="N17" s="121">
        <f>'Variables AMS'!M227/'Variables AME'!M227-1</f>
        <v>0</v>
      </c>
      <c r="O17" s="121">
        <f>'Variables AMS'!N227/'Variables AME'!N227-1</f>
        <v>0</v>
      </c>
      <c r="P17" s="121">
        <f>'Variables AMS'!O227/'Variables AME'!O227-1</f>
        <v>0</v>
      </c>
      <c r="Q17" s="121">
        <f>'Variables AMS'!P227/'Variables AME'!P227-1</f>
        <v>0</v>
      </c>
      <c r="R17" s="121">
        <f>'Variables AMS'!Q227/'Variables AME'!Q227-1</f>
        <v>0</v>
      </c>
      <c r="S17" s="121">
        <f>'Variables AMS'!R227/'Variables AME'!R227-1</f>
        <v>0</v>
      </c>
      <c r="T17" s="121">
        <f>'Variables AMS'!S227/'Variables AME'!S227-1</f>
        <v>0</v>
      </c>
      <c r="U17" s="121">
        <f>'Variables AMS'!T227/'Variables AME'!T227-1</f>
        <v>0</v>
      </c>
      <c r="V17" s="121">
        <f>'Variables AMS'!U227/'Variables AME'!U227-1</f>
        <v>-1.4333609682770643E-4</v>
      </c>
      <c r="W17" s="121">
        <f>'Variables AMS'!V227/'Variables AME'!V227-1</f>
        <v>-3.5837391839601551E-3</v>
      </c>
      <c r="X17" s="121">
        <f>'Variables AMS'!W227/'Variables AME'!W227-1</f>
        <v>-5.2747424761070416E-3</v>
      </c>
      <c r="Y17" s="121">
        <f>'Variables AMS'!X227/'Variables AME'!X227-1</f>
        <v>-7.3016368396719988E-3</v>
      </c>
      <c r="Z17" s="121">
        <f>'Variables AMS'!Y227/'Variables AME'!Y227-1</f>
        <v>-7.1051518663757252E-3</v>
      </c>
      <c r="AA17" s="121">
        <f>'Variables AMS'!Z227/'Variables AME'!Z227-1</f>
        <v>-4.0669965950018705E-3</v>
      </c>
      <c r="AB17" s="121">
        <f>'Variables AMS'!AA227/'Variables AME'!AA227-1</f>
        <v>6.7430171809079731E-4</v>
      </c>
      <c r="AC17" s="121">
        <f>'Variables AMS'!AB227/'Variables AME'!AB227-1</f>
        <v>5.5039106343743871E-3</v>
      </c>
      <c r="AD17" s="121">
        <f>'Variables AMS'!AC227/'Variables AME'!AC227-1</f>
        <v>6.356314417793385E-3</v>
      </c>
      <c r="AE17" s="121">
        <f>'Variables AMS'!AD227/'Variables AME'!AD227-1</f>
        <v>7.8501311664440632E-3</v>
      </c>
      <c r="AF17" s="121">
        <f>'Variables AMS'!AE227/'Variables AME'!AE227-1</f>
        <v>9.9253177357501166E-3</v>
      </c>
      <c r="AG17" s="121">
        <f>'Variables AMS'!AF227/'Variables AME'!AF227-1</f>
        <v>1.1709520481248958E-2</v>
      </c>
      <c r="AH17" s="121">
        <f>'Variables AMS'!AG227/'Variables AME'!AG227-1</f>
        <v>1.348009923923299E-2</v>
      </c>
      <c r="AI17" s="121">
        <f>'Variables AMS'!AH227/'Variables AME'!AH227-1</f>
        <v>1.3800217061361586E-2</v>
      </c>
      <c r="AJ17" s="121">
        <f>'Variables AMS'!AI227/'Variables AME'!AI227-1</f>
        <v>1.4132658398693376E-2</v>
      </c>
      <c r="AK17" s="121">
        <f>'Variables AMS'!AJ227/'Variables AME'!AJ227-1</f>
        <v>1.485456104039673E-2</v>
      </c>
      <c r="AL17" s="121">
        <f>'Variables AMS'!AK227/'Variables AME'!AK227-1</f>
        <v>1.579567843651053E-2</v>
      </c>
      <c r="AM17" s="121">
        <f>'Variables AMS'!AL227/'Variables AME'!AL227-1</f>
        <v>1.6815806072524753E-2</v>
      </c>
      <c r="AN17" s="121">
        <f>'Variables AMS'!AM227/'Variables AME'!AM227-1</f>
        <v>1.8865563097301141E-2</v>
      </c>
      <c r="AO17" s="121">
        <f>'Variables AMS'!AN227/'Variables AME'!AN227-1</f>
        <v>2.052578569093666E-2</v>
      </c>
      <c r="AP17" s="121">
        <f>'Variables AMS'!AO227/'Variables AME'!AO227-1</f>
        <v>2.1876834039768811E-2</v>
      </c>
      <c r="AQ17" s="121">
        <f>'Variables AMS'!AP227/'Variables AME'!AP227-1</f>
        <v>2.3157943296365113E-2</v>
      </c>
      <c r="AR17" s="121">
        <f>'Variables AMS'!AQ227/'Variables AME'!AQ227-1</f>
        <v>2.4288576162672548E-2</v>
      </c>
      <c r="AS17" s="121">
        <f>'Variables AMS'!AR227/'Variables AME'!AR227-1</f>
        <v>2.7511593370193488E-2</v>
      </c>
      <c r="AT17" s="121">
        <f>'Variables AMS'!AS227/'Variables AME'!AS227-1</f>
        <v>2.9747241689883408E-2</v>
      </c>
      <c r="AU17" s="121">
        <f>'Variables AMS'!AT227/'Variables AME'!AT227-1</f>
        <v>3.1123028579999046E-2</v>
      </c>
      <c r="AV17" s="121">
        <f>'Variables AMS'!AU227/'Variables AME'!AU227-1</f>
        <v>3.2397622024921136E-2</v>
      </c>
      <c r="AW17" s="121">
        <f>'Variables AMS'!AV227/'Variables AME'!AV227-1</f>
        <v>4.0446827260484985E-2</v>
      </c>
      <c r="AX17" s="120"/>
    </row>
    <row r="18" spans="1:50" x14ac:dyDescent="0.25">
      <c r="A18" s="18"/>
      <c r="B18" s="35" t="s">
        <v>367</v>
      </c>
      <c r="C18" s="121">
        <f>'Variables AMS'!B228/'Variables AME'!B228-1</f>
        <v>0</v>
      </c>
      <c r="D18" s="121">
        <f>'Variables AMS'!C228/'Variables AME'!C228-1</f>
        <v>0</v>
      </c>
      <c r="E18" s="121">
        <f>'Variables AMS'!D228/'Variables AME'!D228-1</f>
        <v>0</v>
      </c>
      <c r="F18" s="121">
        <f>'Variables AMS'!E228/'Variables AME'!E228-1</f>
        <v>0</v>
      </c>
      <c r="G18" s="121">
        <f>'Variables AMS'!F228/'Variables AME'!F228-1</f>
        <v>0</v>
      </c>
      <c r="H18" s="121">
        <f>'Variables AMS'!G228/'Variables AME'!G228-1</f>
        <v>0</v>
      </c>
      <c r="I18" s="121">
        <f>'Variables AMS'!H228/'Variables AME'!H228-1</f>
        <v>0</v>
      </c>
      <c r="J18" s="121">
        <f>'Variables AMS'!I228/'Variables AME'!I228-1</f>
        <v>0</v>
      </c>
      <c r="K18" s="121">
        <f>'Variables AMS'!J228/'Variables AME'!J228-1</f>
        <v>0</v>
      </c>
      <c r="L18" s="121">
        <f>'Variables AMS'!K228/'Variables AME'!K228-1</f>
        <v>0</v>
      </c>
      <c r="M18" s="121">
        <f>'Variables AMS'!L228/'Variables AME'!L228-1</f>
        <v>0</v>
      </c>
      <c r="N18" s="121">
        <f>'Variables AMS'!M228/'Variables AME'!M228-1</f>
        <v>0</v>
      </c>
      <c r="O18" s="121">
        <f>'Variables AMS'!N228/'Variables AME'!N228-1</f>
        <v>0</v>
      </c>
      <c r="P18" s="121">
        <f>'Variables AMS'!O228/'Variables AME'!O228-1</f>
        <v>0</v>
      </c>
      <c r="Q18" s="121">
        <f>'Variables AMS'!P228/'Variables AME'!P228-1</f>
        <v>0</v>
      </c>
      <c r="R18" s="121">
        <f>'Variables AMS'!Q228/'Variables AME'!Q228-1</f>
        <v>0</v>
      </c>
      <c r="S18" s="121">
        <f>'Variables AMS'!R228/'Variables AME'!R228-1</f>
        <v>0</v>
      </c>
      <c r="T18" s="121">
        <f>'Variables AMS'!S228/'Variables AME'!S228-1</f>
        <v>0</v>
      </c>
      <c r="U18" s="121">
        <f>'Variables AMS'!T228/'Variables AME'!T228-1</f>
        <v>0</v>
      </c>
      <c r="V18" s="121">
        <f>'Variables AMS'!U228/'Variables AME'!U228-1</f>
        <v>-1.5940036712080996E-4</v>
      </c>
      <c r="W18" s="121">
        <f>'Variables AMS'!V228/'Variables AME'!V228-1</f>
        <v>-6.7509829863053872E-3</v>
      </c>
      <c r="X18" s="121">
        <f>'Variables AMS'!W228/'Variables AME'!W228-1</f>
        <v>-8.9658802503427282E-3</v>
      </c>
      <c r="Y18" s="121">
        <f>'Variables AMS'!X228/'Variables AME'!X228-1</f>
        <v>-1.1863193973282615E-2</v>
      </c>
      <c r="Z18" s="121">
        <f>'Variables AMS'!Y228/'Variables AME'!Y228-1</f>
        <v>-1.1772822084609502E-2</v>
      </c>
      <c r="AA18" s="121">
        <f>'Variables AMS'!Z228/'Variables AME'!Z228-1</f>
        <v>-9.1164115352880826E-3</v>
      </c>
      <c r="AB18" s="121">
        <f>'Variables AMS'!AA228/'Variables AME'!AA228-1</f>
        <v>7.3694488395581459E-4</v>
      </c>
      <c r="AC18" s="121">
        <f>'Variables AMS'!AB228/'Variables AME'!AB228-1</f>
        <v>1.3568948673616799E-2</v>
      </c>
      <c r="AD18" s="121">
        <f>'Variables AMS'!AC228/'Variables AME'!AC228-1</f>
        <v>1.7022082959982754E-2</v>
      </c>
      <c r="AE18" s="121">
        <f>'Variables AMS'!AD228/'Variables AME'!AD228-1</f>
        <v>1.8896794360045321E-2</v>
      </c>
      <c r="AF18" s="121">
        <f>'Variables AMS'!AE228/'Variables AME'!AE228-1</f>
        <v>2.1073006248780946E-2</v>
      </c>
      <c r="AG18" s="121">
        <f>'Variables AMS'!AF228/'Variables AME'!AF228-1</f>
        <v>2.2236784990098624E-2</v>
      </c>
      <c r="AH18" s="121">
        <f>'Variables AMS'!AG228/'Variables AME'!AG228-1</f>
        <v>2.2656400182695879E-2</v>
      </c>
      <c r="AI18" s="121">
        <f>'Variables AMS'!AH228/'Variables AME'!AH228-1</f>
        <v>2.0338328404533534E-2</v>
      </c>
      <c r="AJ18" s="121">
        <f>'Variables AMS'!AI228/'Variables AME'!AI228-1</f>
        <v>1.6966738747349552E-2</v>
      </c>
      <c r="AK18" s="121">
        <f>'Variables AMS'!AJ228/'Variables AME'!AJ228-1</f>
        <v>2.8452752042486207E-2</v>
      </c>
      <c r="AL18" s="121">
        <f>'Variables AMS'!AK228/'Variables AME'!AK228-1</f>
        <v>1.8780466383949257E-2</v>
      </c>
      <c r="AM18" s="121">
        <f>'Variables AMS'!AL228/'Variables AME'!AL228-1</f>
        <v>2.6342727163378488E-2</v>
      </c>
      <c r="AN18" s="121">
        <f>'Variables AMS'!AM228/'Variables AME'!AM228-1</f>
        <v>1.8820910274049307E-2</v>
      </c>
      <c r="AO18" s="121">
        <f>'Variables AMS'!AN228/'Variables AME'!AN228-1</f>
        <v>2.6813115788526298E-2</v>
      </c>
      <c r="AP18" s="121">
        <f>'Variables AMS'!AO228/'Variables AME'!AO228-1</f>
        <v>3.3862550376327682E-2</v>
      </c>
      <c r="AQ18" s="121">
        <f>'Variables AMS'!AP228/'Variables AME'!AP228-1</f>
        <v>3.49272308831301E-2</v>
      </c>
      <c r="AR18" s="121">
        <f>'Variables AMS'!AQ228/'Variables AME'!AQ228-1</f>
        <v>3.5500902022993941E-2</v>
      </c>
      <c r="AS18" s="121">
        <f>'Variables AMS'!AR228/'Variables AME'!AR228-1</f>
        <v>3.6708651581720542E-2</v>
      </c>
      <c r="AT18" s="121">
        <f>'Variables AMS'!AS228/'Variables AME'!AS228-1</f>
        <v>3.8233564948195742E-2</v>
      </c>
      <c r="AU18" s="121">
        <f>'Variables AMS'!AT228/'Variables AME'!AT228-1</f>
        <v>3.9658720226934729E-2</v>
      </c>
      <c r="AV18" s="121">
        <f>'Variables AMS'!AU228/'Variables AME'!AU228-1</f>
        <v>4.1020665706006154E-2</v>
      </c>
      <c r="AW18" s="121">
        <f>'Variables AMS'!AV228/'Variables AME'!AV228-1</f>
        <v>4.230424857485815E-2</v>
      </c>
      <c r="AX18" s="120"/>
    </row>
    <row r="19" spans="1:50" x14ac:dyDescent="0.25">
      <c r="A19" s="18"/>
      <c r="B19" s="35" t="s">
        <v>368</v>
      </c>
      <c r="C19" s="121">
        <f>'Variables AMS'!B229/'Variables AME'!B229-1</f>
        <v>0</v>
      </c>
      <c r="D19" s="121">
        <f>'Variables AMS'!C229/'Variables AME'!C229-1</f>
        <v>0</v>
      </c>
      <c r="E19" s="121">
        <f>'Variables AMS'!D229/'Variables AME'!D229-1</f>
        <v>0</v>
      </c>
      <c r="F19" s="121">
        <f>'Variables AMS'!E229/'Variables AME'!E229-1</f>
        <v>0</v>
      </c>
      <c r="G19" s="121">
        <f>'Variables AMS'!F229/'Variables AME'!F229-1</f>
        <v>0</v>
      </c>
      <c r="H19" s="121">
        <f>'Variables AMS'!G229/'Variables AME'!G229-1</f>
        <v>0</v>
      </c>
      <c r="I19" s="121">
        <f>'Variables AMS'!H229/'Variables AME'!H229-1</f>
        <v>0</v>
      </c>
      <c r="J19" s="121">
        <f>'Variables AMS'!I229/'Variables AME'!I229-1</f>
        <v>0</v>
      </c>
      <c r="K19" s="121">
        <f>'Variables AMS'!J229/'Variables AME'!J229-1</f>
        <v>0</v>
      </c>
      <c r="L19" s="121">
        <f>'Variables AMS'!K229/'Variables AME'!K229-1</f>
        <v>0</v>
      </c>
      <c r="M19" s="121">
        <f>'Variables AMS'!L229/'Variables AME'!L229-1</f>
        <v>0</v>
      </c>
      <c r="N19" s="121">
        <f>'Variables AMS'!M229/'Variables AME'!M229-1</f>
        <v>0</v>
      </c>
      <c r="O19" s="121">
        <f>'Variables AMS'!N229/'Variables AME'!N229-1</f>
        <v>0</v>
      </c>
      <c r="P19" s="121">
        <f>'Variables AMS'!O229/'Variables AME'!O229-1</f>
        <v>0</v>
      </c>
      <c r="Q19" s="121">
        <f>'Variables AMS'!P229/'Variables AME'!P229-1</f>
        <v>0</v>
      </c>
      <c r="R19" s="121">
        <f>'Variables AMS'!Q229/'Variables AME'!Q229-1</f>
        <v>0</v>
      </c>
      <c r="S19" s="121">
        <f>'Variables AMS'!R229/'Variables AME'!R229-1</f>
        <v>0</v>
      </c>
      <c r="T19" s="121">
        <f>'Variables AMS'!S229/'Variables AME'!S229-1</f>
        <v>0</v>
      </c>
      <c r="U19" s="121">
        <f>'Variables AMS'!T229/'Variables AME'!T229-1</f>
        <v>0</v>
      </c>
      <c r="V19" s="121">
        <f>'Variables AMS'!U229/'Variables AME'!U229-1</f>
        <v>-3.8521038142169672E-5</v>
      </c>
      <c r="W19" s="121">
        <f>'Variables AMS'!V229/'Variables AME'!V229-1</f>
        <v>-3.0018876613535639E-4</v>
      </c>
      <c r="X19" s="121">
        <f>'Variables AMS'!W229/'Variables AME'!W229-1</f>
        <v>-4.7045297559999977E-4</v>
      </c>
      <c r="Y19" s="121">
        <f>'Variables AMS'!X229/'Variables AME'!X229-1</f>
        <v>-2.3590433133557909E-4</v>
      </c>
      <c r="Z19" s="121">
        <f>'Variables AMS'!Y229/'Variables AME'!Y229-1</f>
        <v>3.331147215865915E-4</v>
      </c>
      <c r="AA19" s="121">
        <f>'Variables AMS'!Z229/'Variables AME'!Z229-1</f>
        <v>1.2199270949242447E-3</v>
      </c>
      <c r="AB19" s="121">
        <f>'Variables AMS'!AA229/'Variables AME'!AA229-1</f>
        <v>6.655182673705351E-3</v>
      </c>
      <c r="AC19" s="121">
        <f>'Variables AMS'!AB229/'Variables AME'!AB229-1</f>
        <v>1.4163684190156678E-2</v>
      </c>
      <c r="AD19" s="121">
        <f>'Variables AMS'!AC229/'Variables AME'!AC229-1</f>
        <v>1.906121031502539E-2</v>
      </c>
      <c r="AE19" s="121">
        <f>'Variables AMS'!AD229/'Variables AME'!AD229-1</f>
        <v>2.2628279783111216E-2</v>
      </c>
      <c r="AF19" s="121">
        <f>'Variables AMS'!AE229/'Variables AME'!AE229-1</f>
        <v>2.5790313845029056E-2</v>
      </c>
      <c r="AG19" s="121">
        <f>'Variables AMS'!AF229/'Variables AME'!AF229-1</f>
        <v>2.8560223889364744E-2</v>
      </c>
      <c r="AH19" s="121">
        <f>'Variables AMS'!AG229/'Variables AME'!AG229-1</f>
        <v>3.0971912868082541E-2</v>
      </c>
      <c r="AI19" s="121">
        <f>'Variables AMS'!AH229/'Variables AME'!AH229-1</f>
        <v>3.1960096056042664E-2</v>
      </c>
      <c r="AJ19" s="121">
        <f>'Variables AMS'!AI229/'Variables AME'!AI229-1</f>
        <v>3.2176165030766812E-2</v>
      </c>
      <c r="AK19" s="121">
        <f>'Variables AMS'!AJ229/'Variables AME'!AJ229-1</f>
        <v>3.2289180631377201E-2</v>
      </c>
      <c r="AL19" s="121">
        <f>'Variables AMS'!AK229/'Variables AME'!AK229-1</f>
        <v>3.2044140219944062E-2</v>
      </c>
      <c r="AM19" s="121">
        <f>'Variables AMS'!AL229/'Variables AME'!AL229-1</f>
        <v>3.1582452661264915E-2</v>
      </c>
      <c r="AN19" s="121">
        <f>'Variables AMS'!AM229/'Variables AME'!AM229-1</f>
        <v>3.2369641200176824E-2</v>
      </c>
      <c r="AO19" s="121">
        <f>'Variables AMS'!AN229/'Variables AME'!AN229-1</f>
        <v>3.3682163237707785E-2</v>
      </c>
      <c r="AP19" s="121">
        <f>'Variables AMS'!AO229/'Variables AME'!AO229-1</f>
        <v>3.4983834508921507E-2</v>
      </c>
      <c r="AQ19" s="121">
        <f>'Variables AMS'!AP229/'Variables AME'!AP229-1</f>
        <v>3.5996924510216965E-2</v>
      </c>
      <c r="AR19" s="121">
        <f>'Variables AMS'!AQ229/'Variables AME'!AQ229-1</f>
        <v>3.6480299342246392E-2</v>
      </c>
      <c r="AS19" s="121">
        <f>'Variables AMS'!AR229/'Variables AME'!AR229-1</f>
        <v>3.7568818458095565E-2</v>
      </c>
      <c r="AT19" s="121">
        <f>'Variables AMS'!AS229/'Variables AME'!AS229-1</f>
        <v>3.8896757239132551E-2</v>
      </c>
      <c r="AU19" s="121">
        <f>'Variables AMS'!AT229/'Variables AME'!AT229-1</f>
        <v>4.011473117784603E-2</v>
      </c>
      <c r="AV19" s="121">
        <f>'Variables AMS'!AU229/'Variables AME'!AU229-1</f>
        <v>4.1235891897986265E-2</v>
      </c>
      <c r="AW19" s="121">
        <f>'Variables AMS'!AV229/'Variables AME'!AV229-1</f>
        <v>4.2242947994329816E-2</v>
      </c>
      <c r="AX19" s="120"/>
    </row>
    <row r="20" spans="1:50" x14ac:dyDescent="0.25">
      <c r="A20" s="18"/>
      <c r="B20" s="35" t="s">
        <v>369</v>
      </c>
      <c r="C20" s="121">
        <f>'Variables AMS'!B230/'Variables AME'!B230-1</f>
        <v>0</v>
      </c>
      <c r="D20" s="121">
        <f>'Variables AMS'!C230/'Variables AME'!C230-1</f>
        <v>0</v>
      </c>
      <c r="E20" s="121">
        <f>'Variables AMS'!D230/'Variables AME'!D230-1</f>
        <v>0</v>
      </c>
      <c r="F20" s="121">
        <f>'Variables AMS'!E230/'Variables AME'!E230-1</f>
        <v>0</v>
      </c>
      <c r="G20" s="121">
        <f>'Variables AMS'!F230/'Variables AME'!F230-1</f>
        <v>0</v>
      </c>
      <c r="H20" s="121">
        <f>'Variables AMS'!G230/'Variables AME'!G230-1</f>
        <v>0</v>
      </c>
      <c r="I20" s="121">
        <f>'Variables AMS'!H230/'Variables AME'!H230-1</f>
        <v>0</v>
      </c>
      <c r="J20" s="121">
        <f>'Variables AMS'!I230/'Variables AME'!I230-1</f>
        <v>0</v>
      </c>
      <c r="K20" s="121">
        <f>'Variables AMS'!J230/'Variables AME'!J230-1</f>
        <v>0</v>
      </c>
      <c r="L20" s="121">
        <f>'Variables AMS'!K230/'Variables AME'!K230-1</f>
        <v>0</v>
      </c>
      <c r="M20" s="121">
        <f>'Variables AMS'!L230/'Variables AME'!L230-1</f>
        <v>0</v>
      </c>
      <c r="N20" s="121">
        <f>'Variables AMS'!M230/'Variables AME'!M230-1</f>
        <v>0</v>
      </c>
      <c r="O20" s="121">
        <f>'Variables AMS'!N230/'Variables AME'!N230-1</f>
        <v>0</v>
      </c>
      <c r="P20" s="121">
        <f>'Variables AMS'!O230/'Variables AME'!O230-1</f>
        <v>0</v>
      </c>
      <c r="Q20" s="121">
        <f>'Variables AMS'!P230/'Variables AME'!P230-1</f>
        <v>0</v>
      </c>
      <c r="R20" s="121">
        <f>'Variables AMS'!Q230/'Variables AME'!Q230-1</f>
        <v>0</v>
      </c>
      <c r="S20" s="121">
        <f>'Variables AMS'!R230/'Variables AME'!R230-1</f>
        <v>0</v>
      </c>
      <c r="T20" s="121">
        <f>'Variables AMS'!S230/'Variables AME'!S230-1</f>
        <v>0</v>
      </c>
      <c r="U20" s="121">
        <f>'Variables AMS'!T230/'Variables AME'!T230-1</f>
        <v>0</v>
      </c>
      <c r="V20" s="121">
        <f>'Variables AMS'!U230/'Variables AME'!U230-1</f>
        <v>1.9946847824581226E-6</v>
      </c>
      <c r="W20" s="121">
        <f>'Variables AMS'!V230/'Variables AME'!V230-1</f>
        <v>-4.1088892250173981E-4</v>
      </c>
      <c r="X20" s="121">
        <f>'Variables AMS'!W230/'Variables AME'!W230-1</f>
        <v>-5.1520981810737609E-4</v>
      </c>
      <c r="Y20" s="121">
        <f>'Variables AMS'!X230/'Variables AME'!X230-1</f>
        <v>5.5380202663712907E-6</v>
      </c>
      <c r="Z20" s="121">
        <f>'Variables AMS'!Y230/'Variables AME'!Y230-1</f>
        <v>8.7973454228151837E-4</v>
      </c>
      <c r="AA20" s="121">
        <f>'Variables AMS'!Z230/'Variables AME'!Z230-1</f>
        <v>2.0142233461308834E-3</v>
      </c>
      <c r="AB20" s="121">
        <f>'Variables AMS'!AA230/'Variables AME'!AA230-1</f>
        <v>3.4926325917508105E-3</v>
      </c>
      <c r="AC20" s="121">
        <f>'Variables AMS'!AB230/'Variables AME'!AB230-1</f>
        <v>5.2998567328448321E-3</v>
      </c>
      <c r="AD20" s="121">
        <f>'Variables AMS'!AC230/'Variables AME'!AC230-1</f>
        <v>6.9310531964221767E-3</v>
      </c>
      <c r="AE20" s="121">
        <f>'Variables AMS'!AD230/'Variables AME'!AD230-1</f>
        <v>8.5337199196717783E-3</v>
      </c>
      <c r="AF20" s="121">
        <f>'Variables AMS'!AE230/'Variables AME'!AE230-1</f>
        <v>1.0121838174685482E-2</v>
      </c>
      <c r="AG20" s="121">
        <f>'Variables AMS'!AF230/'Variables AME'!AF230-1</f>
        <v>1.1598612819096576E-2</v>
      </c>
      <c r="AH20" s="121">
        <f>'Variables AMS'!AG230/'Variables AME'!AG230-1</f>
        <v>1.2908488800793538E-2</v>
      </c>
      <c r="AI20" s="121">
        <f>'Variables AMS'!AH230/'Variables AME'!AH230-1</f>
        <v>1.4005514586814982E-2</v>
      </c>
      <c r="AJ20" s="121">
        <f>'Variables AMS'!AI230/'Variables AME'!AI230-1</f>
        <v>1.4976090551537036E-2</v>
      </c>
      <c r="AK20" s="121">
        <f>'Variables AMS'!AJ230/'Variables AME'!AJ230-1</f>
        <v>1.6037492429891831E-2</v>
      </c>
      <c r="AL20" s="121">
        <f>'Variables AMS'!AK230/'Variables AME'!AK230-1</f>
        <v>1.7041833559415354E-2</v>
      </c>
      <c r="AM20" s="121">
        <f>'Variables AMS'!AL230/'Variables AME'!AL230-1</f>
        <v>1.7994954650301098E-2</v>
      </c>
      <c r="AN20" s="121">
        <f>'Variables AMS'!AM230/'Variables AME'!AM230-1</f>
        <v>1.9846366930747816E-2</v>
      </c>
      <c r="AO20" s="121">
        <f>'Variables AMS'!AN230/'Variables AME'!AN230-1</f>
        <v>2.1127459591719022E-2</v>
      </c>
      <c r="AP20" s="121">
        <f>'Variables AMS'!AO230/'Variables AME'!AO230-1</f>
        <v>2.2016100140927364E-2</v>
      </c>
      <c r="AQ20" s="121">
        <f>'Variables AMS'!AP230/'Variables AME'!AP230-1</f>
        <v>2.2751053922887232E-2</v>
      </c>
      <c r="AR20" s="121">
        <f>'Variables AMS'!AQ230/'Variables AME'!AQ230-1</f>
        <v>2.3226802307430461E-2</v>
      </c>
      <c r="AS20" s="121">
        <f>'Variables AMS'!AR230/'Variables AME'!AR230-1</f>
        <v>2.3924985437358881E-2</v>
      </c>
      <c r="AT20" s="121">
        <f>'Variables AMS'!AS230/'Variables AME'!AS230-1</f>
        <v>2.4727193191483199E-2</v>
      </c>
      <c r="AU20" s="121">
        <f>'Variables AMS'!AT230/'Variables AME'!AT230-1</f>
        <v>2.5425110240506532E-2</v>
      </c>
      <c r="AV20" s="121">
        <f>'Variables AMS'!AU230/'Variables AME'!AU230-1</f>
        <v>2.5181237534789958E-2</v>
      </c>
      <c r="AW20" s="121">
        <f>'Variables AMS'!AV230/'Variables AME'!AV230-1</f>
        <v>2.5288183362021543E-2</v>
      </c>
      <c r="AX20" s="120"/>
    </row>
    <row r="21" spans="1:50" x14ac:dyDescent="0.25">
      <c r="A21" s="18"/>
      <c r="B21" s="35" t="s">
        <v>370</v>
      </c>
      <c r="C21" s="121">
        <f>'Variables AMS'!B231/'Variables AME'!B231-1</f>
        <v>0</v>
      </c>
      <c r="D21" s="121">
        <f>'Variables AMS'!C231/'Variables AME'!C231-1</f>
        <v>0</v>
      </c>
      <c r="E21" s="121">
        <f>'Variables AMS'!D231/'Variables AME'!D231-1</f>
        <v>0</v>
      </c>
      <c r="F21" s="121">
        <f>'Variables AMS'!E231/'Variables AME'!E231-1</f>
        <v>0</v>
      </c>
      <c r="G21" s="121">
        <f>'Variables AMS'!F231/'Variables AME'!F231-1</f>
        <v>0</v>
      </c>
      <c r="H21" s="121">
        <f>'Variables AMS'!G231/'Variables AME'!G231-1</f>
        <v>0</v>
      </c>
      <c r="I21" s="121">
        <f>'Variables AMS'!H231/'Variables AME'!H231-1</f>
        <v>0</v>
      </c>
      <c r="J21" s="121">
        <f>'Variables AMS'!I231/'Variables AME'!I231-1</f>
        <v>0</v>
      </c>
      <c r="K21" s="121">
        <f>'Variables AMS'!J231/'Variables AME'!J231-1</f>
        <v>0</v>
      </c>
      <c r="L21" s="121">
        <f>'Variables AMS'!K231/'Variables AME'!K231-1</f>
        <v>0</v>
      </c>
      <c r="M21" s="121">
        <f>'Variables AMS'!L231/'Variables AME'!L231-1</f>
        <v>0</v>
      </c>
      <c r="N21" s="121">
        <f>'Variables AMS'!M231/'Variables AME'!M231-1</f>
        <v>0</v>
      </c>
      <c r="O21" s="121">
        <f>'Variables AMS'!N231/'Variables AME'!N231-1</f>
        <v>0</v>
      </c>
      <c r="P21" s="121">
        <f>'Variables AMS'!O231/'Variables AME'!O231-1</f>
        <v>0</v>
      </c>
      <c r="Q21" s="121">
        <f>'Variables AMS'!P231/'Variables AME'!P231-1</f>
        <v>0</v>
      </c>
      <c r="R21" s="121">
        <f>'Variables AMS'!Q231/'Variables AME'!Q231-1</f>
        <v>0</v>
      </c>
      <c r="S21" s="121">
        <f>'Variables AMS'!R231/'Variables AME'!R231-1</f>
        <v>0</v>
      </c>
      <c r="T21" s="121">
        <f>'Variables AMS'!S231/'Variables AME'!S231-1</f>
        <v>0</v>
      </c>
      <c r="U21" s="121">
        <f>'Variables AMS'!T231/'Variables AME'!T231-1</f>
        <v>0</v>
      </c>
      <c r="V21" s="121">
        <f>'Variables AMS'!U231/'Variables AME'!U231-1</f>
        <v>2.4304984356682269E-5</v>
      </c>
      <c r="W21" s="121">
        <f>'Variables AMS'!V231/'Variables AME'!V231-1</f>
        <v>-3.6342617534823596E-5</v>
      </c>
      <c r="X21" s="121">
        <f>'Variables AMS'!W231/'Variables AME'!W231-1</f>
        <v>-2.0080397599042676E-5</v>
      </c>
      <c r="Y21" s="121">
        <f>'Variables AMS'!X231/'Variables AME'!X231-1</f>
        <v>7.9365980095325028E-4</v>
      </c>
      <c r="Z21" s="121">
        <f>'Variables AMS'!Y231/'Variables AME'!Y231-1</f>
        <v>1.9624749662923158E-3</v>
      </c>
      <c r="AA21" s="121">
        <f>'Variables AMS'!Z231/'Variables AME'!Z231-1</f>
        <v>3.365084574648014E-3</v>
      </c>
      <c r="AB21" s="121">
        <f>'Variables AMS'!AA231/'Variables AME'!AA231-1</f>
        <v>5.1626648056912749E-3</v>
      </c>
      <c r="AC21" s="121">
        <f>'Variables AMS'!AB231/'Variables AME'!AB231-1</f>
        <v>7.1570427005605008E-3</v>
      </c>
      <c r="AD21" s="121">
        <f>'Variables AMS'!AC231/'Variables AME'!AC231-1</f>
        <v>9.1984101908799687E-3</v>
      </c>
      <c r="AE21" s="121">
        <f>'Variables AMS'!AD231/'Variables AME'!AD231-1</f>
        <v>1.1014643666702906E-2</v>
      </c>
      <c r="AF21" s="121">
        <f>'Variables AMS'!AE231/'Variables AME'!AE231-1</f>
        <v>1.2661602825184248E-2</v>
      </c>
      <c r="AG21" s="121">
        <f>'Variables AMS'!AF231/'Variables AME'!AF231-1</f>
        <v>1.4209227042577099E-2</v>
      </c>
      <c r="AH21" s="121">
        <f>'Variables AMS'!AG231/'Variables AME'!AG231-1</f>
        <v>1.5585182635883044E-2</v>
      </c>
      <c r="AI21" s="121">
        <f>'Variables AMS'!AH231/'Variables AME'!AH231-1</f>
        <v>1.686429501694775E-2</v>
      </c>
      <c r="AJ21" s="121">
        <f>'Variables AMS'!AI231/'Variables AME'!AI231-1</f>
        <v>1.8063199739757785E-2</v>
      </c>
      <c r="AK21" s="121">
        <f>'Variables AMS'!AJ231/'Variables AME'!AJ231-1</f>
        <v>1.9311135974864113E-2</v>
      </c>
      <c r="AL21" s="121">
        <f>'Variables AMS'!AK231/'Variables AME'!AK231-1</f>
        <v>2.0618351110968325E-2</v>
      </c>
      <c r="AM21" s="121">
        <f>'Variables AMS'!AL231/'Variables AME'!AL231-1</f>
        <v>2.1931257963472284E-2</v>
      </c>
      <c r="AN21" s="121">
        <f>'Variables AMS'!AM231/'Variables AME'!AM231-1</f>
        <v>2.3352323293102772E-2</v>
      </c>
      <c r="AO21" s="121">
        <f>'Variables AMS'!AN231/'Variables AME'!AN231-1</f>
        <v>2.4860341747757531E-2</v>
      </c>
      <c r="AP21" s="121">
        <f>'Variables AMS'!AO231/'Variables AME'!AO231-1</f>
        <v>2.6539251497638361E-2</v>
      </c>
      <c r="AQ21" s="121">
        <f>'Variables AMS'!AP231/'Variables AME'!AP231-1</f>
        <v>2.8305872213114425E-2</v>
      </c>
      <c r="AR21" s="121">
        <f>'Variables AMS'!AQ231/'Variables AME'!AQ231-1</f>
        <v>3.0031377782056223E-2</v>
      </c>
      <c r="AS21" s="121">
        <f>'Variables AMS'!AR231/'Variables AME'!AR231-1</f>
        <v>3.1661620161232529E-2</v>
      </c>
      <c r="AT21" s="121">
        <f>'Variables AMS'!AS231/'Variables AME'!AS231-1</f>
        <v>3.3245402553392145E-2</v>
      </c>
      <c r="AU21" s="121">
        <f>'Variables AMS'!AT231/'Variables AME'!AT231-1</f>
        <v>3.4754654337048496E-2</v>
      </c>
      <c r="AV21" s="121">
        <f>'Variables AMS'!AU231/'Variables AME'!AU231-1</f>
        <v>3.6182406767479858E-2</v>
      </c>
      <c r="AW21" s="121">
        <f>'Variables AMS'!AV231/'Variables AME'!AV231-1</f>
        <v>3.7528434446841619E-2</v>
      </c>
      <c r="AX21" s="120"/>
    </row>
    <row r="22" spans="1:50" x14ac:dyDescent="0.25">
      <c r="A22" s="18"/>
      <c r="B22" s="35" t="s">
        <v>371</v>
      </c>
      <c r="C22" s="121">
        <f>'Variables AMS'!B232/'Variables AME'!B232-1</f>
        <v>0</v>
      </c>
      <c r="D22" s="121">
        <f>'Variables AMS'!C232/'Variables AME'!C232-1</f>
        <v>0</v>
      </c>
      <c r="E22" s="121">
        <f>'Variables AMS'!D232/'Variables AME'!D232-1</f>
        <v>0</v>
      </c>
      <c r="F22" s="121">
        <f>'Variables AMS'!E232/'Variables AME'!E232-1</f>
        <v>0</v>
      </c>
      <c r="G22" s="121">
        <f>'Variables AMS'!F232/'Variables AME'!F232-1</f>
        <v>0</v>
      </c>
      <c r="H22" s="121">
        <f>'Variables AMS'!G232/'Variables AME'!G232-1</f>
        <v>0</v>
      </c>
      <c r="I22" s="121">
        <f>'Variables AMS'!H232/'Variables AME'!H232-1</f>
        <v>0</v>
      </c>
      <c r="J22" s="121">
        <f>'Variables AMS'!I232/'Variables AME'!I232-1</f>
        <v>0</v>
      </c>
      <c r="K22" s="121">
        <f>'Variables AMS'!J232/'Variables AME'!J232-1</f>
        <v>0</v>
      </c>
      <c r="L22" s="121">
        <f>'Variables AMS'!K232/'Variables AME'!K232-1</f>
        <v>0</v>
      </c>
      <c r="M22" s="121">
        <f>'Variables AMS'!L232/'Variables AME'!L232-1</f>
        <v>0</v>
      </c>
      <c r="N22" s="121">
        <f>'Variables AMS'!M232/'Variables AME'!M232-1</f>
        <v>0</v>
      </c>
      <c r="O22" s="121">
        <f>'Variables AMS'!N232/'Variables AME'!N232-1</f>
        <v>0</v>
      </c>
      <c r="P22" s="121">
        <f>'Variables AMS'!O232/'Variables AME'!O232-1</f>
        <v>0</v>
      </c>
      <c r="Q22" s="121">
        <f>'Variables AMS'!P232/'Variables AME'!P232-1</f>
        <v>0</v>
      </c>
      <c r="R22" s="121">
        <f>'Variables AMS'!Q232/'Variables AME'!Q232-1</f>
        <v>0</v>
      </c>
      <c r="S22" s="121">
        <f>'Variables AMS'!R232/'Variables AME'!R232-1</f>
        <v>0</v>
      </c>
      <c r="T22" s="121">
        <f>'Variables AMS'!S232/'Variables AME'!S232-1</f>
        <v>0</v>
      </c>
      <c r="U22" s="121">
        <f>'Variables AMS'!T232/'Variables AME'!T232-1</f>
        <v>0</v>
      </c>
      <c r="V22" s="121">
        <f>'Variables AMS'!U232/'Variables AME'!U232-1</f>
        <v>-7.866367281894604E-6</v>
      </c>
      <c r="W22" s="121">
        <f>'Variables AMS'!V232/'Variables AME'!V232-1</f>
        <v>1.0471957769819795E-6</v>
      </c>
      <c r="X22" s="121">
        <f>'Variables AMS'!W232/'Variables AME'!W232-1</f>
        <v>5.8915738915921168E-5</v>
      </c>
      <c r="Y22" s="121">
        <f>'Variables AMS'!X232/'Variables AME'!X232-1</f>
        <v>2.1650383693283537E-4</v>
      </c>
      <c r="Z22" s="121">
        <f>'Variables AMS'!Y232/'Variables AME'!Y232-1</f>
        <v>5.477572048127044E-4</v>
      </c>
      <c r="AA22" s="121">
        <f>'Variables AMS'!Z232/'Variables AME'!Z232-1</f>
        <v>1.1455562188509294E-3</v>
      </c>
      <c r="AB22" s="121">
        <f>'Variables AMS'!AA232/'Variables AME'!AA232-1</f>
        <v>2.0379119324638317E-3</v>
      </c>
      <c r="AC22" s="121">
        <f>'Variables AMS'!AB232/'Variables AME'!AB232-1</f>
        <v>3.143957087710314E-3</v>
      </c>
      <c r="AD22" s="121">
        <f>'Variables AMS'!AC232/'Variables AME'!AC232-1</f>
        <v>4.3714250827864287E-3</v>
      </c>
      <c r="AE22" s="121">
        <f>'Variables AMS'!AD232/'Variables AME'!AD232-1</f>
        <v>5.7120525485383489E-3</v>
      </c>
      <c r="AF22" s="121">
        <f>'Variables AMS'!AE232/'Variables AME'!AE232-1</f>
        <v>7.1475788153145814E-3</v>
      </c>
      <c r="AG22" s="121">
        <f>'Variables AMS'!AF232/'Variables AME'!AF232-1</f>
        <v>8.6363737031274201E-3</v>
      </c>
      <c r="AH22" s="121">
        <f>'Variables AMS'!AG232/'Variables AME'!AG232-1</f>
        <v>1.0129094128426885E-2</v>
      </c>
      <c r="AI22" s="121">
        <f>'Variables AMS'!AH232/'Variables AME'!AH232-1</f>
        <v>1.159005456508222E-2</v>
      </c>
      <c r="AJ22" s="121">
        <f>'Variables AMS'!AI232/'Variables AME'!AI232-1</f>
        <v>1.3026101541266266E-2</v>
      </c>
      <c r="AK22" s="121">
        <f>'Variables AMS'!AJ232/'Variables AME'!AJ232-1</f>
        <v>1.4473689375235521E-2</v>
      </c>
      <c r="AL22" s="121">
        <f>'Variables AMS'!AK232/'Variables AME'!AK232-1</f>
        <v>1.5933711117093408E-2</v>
      </c>
      <c r="AM22" s="121">
        <f>'Variables AMS'!AL232/'Variables AME'!AL232-1</f>
        <v>1.7396083784325223E-2</v>
      </c>
      <c r="AN22" s="121">
        <f>'Variables AMS'!AM232/'Variables AME'!AM232-1</f>
        <v>1.8864610255515002E-2</v>
      </c>
      <c r="AO22" s="121">
        <f>'Variables AMS'!AN232/'Variables AME'!AN232-1</f>
        <v>2.0382851321275819E-2</v>
      </c>
      <c r="AP22" s="121">
        <f>'Variables AMS'!AO232/'Variables AME'!AO232-1</f>
        <v>2.1978345073206951E-2</v>
      </c>
      <c r="AQ22" s="121">
        <f>'Variables AMS'!AP232/'Variables AME'!AP232-1</f>
        <v>2.3638648109990168E-2</v>
      </c>
      <c r="AR22" s="121">
        <f>'Variables AMS'!AQ232/'Variables AME'!AQ232-1</f>
        <v>2.5345121969470474E-2</v>
      </c>
      <c r="AS22" s="121">
        <f>'Variables AMS'!AR232/'Variables AME'!AR232-1</f>
        <v>2.7081801386424686E-2</v>
      </c>
      <c r="AT22" s="121">
        <f>'Variables AMS'!AS232/'Variables AME'!AS232-1</f>
        <v>2.8808317419052987E-2</v>
      </c>
      <c r="AU22" s="121">
        <f>'Variables AMS'!AT232/'Variables AME'!AT232-1</f>
        <v>3.050618218346357E-2</v>
      </c>
      <c r="AV22" s="121">
        <f>'Variables AMS'!AU232/'Variables AME'!AU232-1</f>
        <v>3.2175053826505096E-2</v>
      </c>
      <c r="AW22" s="121">
        <f>'Variables AMS'!AV232/'Variables AME'!AV232-1</f>
        <v>3.381474079860225E-2</v>
      </c>
      <c r="AX22" s="120"/>
    </row>
    <row r="23" spans="1:50" x14ac:dyDescent="0.25">
      <c r="A23" s="18"/>
      <c r="B23" s="35" t="s">
        <v>220</v>
      </c>
      <c r="C23" s="121">
        <f>'Variables AMS'!B233/'Variables AME'!B233-1</f>
        <v>0</v>
      </c>
      <c r="D23" s="121">
        <f>'Variables AMS'!C233/'Variables AME'!C233-1</f>
        <v>0</v>
      </c>
      <c r="E23" s="121">
        <f>'Variables AMS'!D233/'Variables AME'!D233-1</f>
        <v>0</v>
      </c>
      <c r="F23" s="121">
        <f>'Variables AMS'!E233/'Variables AME'!E233-1</f>
        <v>0</v>
      </c>
      <c r="G23" s="121">
        <f>'Variables AMS'!F233/'Variables AME'!F233-1</f>
        <v>0</v>
      </c>
      <c r="H23" s="121">
        <f>'Variables AMS'!G233/'Variables AME'!G233-1</f>
        <v>0</v>
      </c>
      <c r="I23" s="121">
        <f>'Variables AMS'!H233/'Variables AME'!H233-1</f>
        <v>0</v>
      </c>
      <c r="J23" s="121">
        <f>'Variables AMS'!I233/'Variables AME'!I233-1</f>
        <v>0</v>
      </c>
      <c r="K23" s="121">
        <f>'Variables AMS'!J233/'Variables AME'!J233-1</f>
        <v>0</v>
      </c>
      <c r="L23" s="121">
        <f>'Variables AMS'!K233/'Variables AME'!K233-1</f>
        <v>0</v>
      </c>
      <c r="M23" s="121">
        <f>'Variables AMS'!L233/'Variables AME'!L233-1</f>
        <v>0</v>
      </c>
      <c r="N23" s="121">
        <f>'Variables AMS'!M233/'Variables AME'!M233-1</f>
        <v>0</v>
      </c>
      <c r="O23" s="121">
        <f>'Variables AMS'!N233/'Variables AME'!N233-1</f>
        <v>0</v>
      </c>
      <c r="P23" s="121">
        <f>'Variables AMS'!O233/'Variables AME'!O233-1</f>
        <v>0</v>
      </c>
      <c r="Q23" s="121">
        <f>'Variables AMS'!P233/'Variables AME'!P233-1</f>
        <v>0</v>
      </c>
      <c r="R23" s="121">
        <f>'Variables AMS'!Q233/'Variables AME'!Q233-1</f>
        <v>0</v>
      </c>
      <c r="S23" s="121">
        <f>'Variables AMS'!R233/'Variables AME'!R233-1</f>
        <v>0</v>
      </c>
      <c r="T23" s="121">
        <f>'Variables AMS'!S233/'Variables AME'!S233-1</f>
        <v>0</v>
      </c>
      <c r="U23" s="121">
        <f>'Variables AMS'!T233/'Variables AME'!T233-1</f>
        <v>0</v>
      </c>
      <c r="V23" s="121">
        <f>'Variables AMS'!U233/'Variables AME'!U233-1</f>
        <v>-3.8165644384691166E-4</v>
      </c>
      <c r="W23" s="121">
        <f>'Variables AMS'!V233/'Variables AME'!V233-1</f>
        <v>-9.1839434780702778E-3</v>
      </c>
      <c r="X23" s="121">
        <f>'Variables AMS'!W233/'Variables AME'!W233-1</f>
        <v>0.24267804368302981</v>
      </c>
      <c r="Y23" s="121">
        <f>'Variables AMS'!X233/'Variables AME'!X233-1</f>
        <v>2.5636617248288998</v>
      </c>
      <c r="Z23" s="121">
        <f>'Variables AMS'!Y233/'Variables AME'!Y233-1</f>
        <v>3.5245592728880402</v>
      </c>
      <c r="AA23" s="121">
        <f>'Variables AMS'!Z233/'Variables AME'!Z233-1</f>
        <v>4.0249885069820071</v>
      </c>
      <c r="AB23" s="121">
        <f>'Variables AMS'!AA233/'Variables AME'!AA233-1</f>
        <v>4.2930158634975131</v>
      </c>
      <c r="AC23" s="121">
        <f>'Variables AMS'!AB233/'Variables AME'!AB233-1</f>
        <v>4.6196444247956574</v>
      </c>
      <c r="AD23" s="121">
        <f>'Variables AMS'!AC233/'Variables AME'!AC233-1</f>
        <v>4.684232375948806</v>
      </c>
      <c r="AE23" s="121">
        <f>'Variables AMS'!AD233/'Variables AME'!AD233-1</f>
        <v>4.6652782582851868</v>
      </c>
      <c r="AF23" s="121">
        <f>'Variables AMS'!AE233/'Variables AME'!AE233-1</f>
        <v>4.5985560710935092</v>
      </c>
      <c r="AG23" s="121">
        <f>'Variables AMS'!AF233/'Variables AME'!AF233-1</f>
        <v>4.5899791577307134</v>
      </c>
      <c r="AH23" s="121">
        <f>'Variables AMS'!AG233/'Variables AME'!AG233-1</f>
        <v>4.4559123726997516</v>
      </c>
      <c r="AI23" s="121">
        <f>'Variables AMS'!AH233/'Variables AME'!AH233-1</f>
        <v>4.259722761186473</v>
      </c>
      <c r="AJ23" s="121">
        <f>'Variables AMS'!AI233/'Variables AME'!AI233-1</f>
        <v>4.1475353891345685</v>
      </c>
      <c r="AK23" s="121">
        <f>'Variables AMS'!AJ233/'Variables AME'!AJ233-1</f>
        <v>3.9698786386229772</v>
      </c>
      <c r="AL23" s="121">
        <f>'Variables AMS'!AK233/'Variables AME'!AK233-1</f>
        <v>3.7665116755897374</v>
      </c>
      <c r="AM23" s="121">
        <f>'Variables AMS'!AL233/'Variables AME'!AL233-1</f>
        <v>3.7700974312673852</v>
      </c>
      <c r="AN23" s="121">
        <f>'Variables AMS'!AM233/'Variables AME'!AM233-1</f>
        <v>3.6422582020671186</v>
      </c>
      <c r="AO23" s="121">
        <f>'Variables AMS'!AN233/'Variables AME'!AN233-1</f>
        <v>3.4890686741134829</v>
      </c>
      <c r="AP23" s="121">
        <f>'Variables AMS'!AO233/'Variables AME'!AO233-1</f>
        <v>3.3376159592099617</v>
      </c>
      <c r="AQ23" s="121">
        <f>'Variables AMS'!AP233/'Variables AME'!AP233-1</f>
        <v>3.1928649922087047</v>
      </c>
      <c r="AR23" s="121">
        <f>'Variables AMS'!AQ233/'Variables AME'!AQ233-1</f>
        <v>3.0575552981547647</v>
      </c>
      <c r="AS23" s="121">
        <f>'Variables AMS'!AR233/'Variables AME'!AR233-1</f>
        <v>2.9198307987172796</v>
      </c>
      <c r="AT23" s="121">
        <f>'Variables AMS'!AS233/'Variables AME'!AS233-1</f>
        <v>2.7918829256265907</v>
      </c>
      <c r="AU23" s="121">
        <f>'Variables AMS'!AT233/'Variables AME'!AT233-1</f>
        <v>2.6727609664648986</v>
      </c>
      <c r="AV23" s="121">
        <f>'Variables AMS'!AU233/'Variables AME'!AU233-1</f>
        <v>2.5620050938397769</v>
      </c>
      <c r="AW23" s="121">
        <f>'Variables AMS'!AV233/'Variables AME'!AV233-1</f>
        <v>2.4589204000771625</v>
      </c>
      <c r="AX23" s="18"/>
    </row>
    <row r="24" spans="1:50" x14ac:dyDescent="0.25">
      <c r="A24" s="18"/>
      <c r="B24" s="35" t="s">
        <v>221</v>
      </c>
      <c r="C24" s="121">
        <f>'Variables AMS'!B234/'Variables AME'!B234-1</f>
        <v>0</v>
      </c>
      <c r="D24" s="121">
        <f>'Variables AMS'!C234/'Variables AME'!C234-1</f>
        <v>0</v>
      </c>
      <c r="E24" s="121">
        <f>'Variables AMS'!D234/'Variables AME'!D234-1</f>
        <v>0</v>
      </c>
      <c r="F24" s="121">
        <f>'Variables AMS'!E234/'Variables AME'!E234-1</f>
        <v>0</v>
      </c>
      <c r="G24" s="121">
        <f>'Variables AMS'!F234/'Variables AME'!F234-1</f>
        <v>0</v>
      </c>
      <c r="H24" s="121">
        <f>'Variables AMS'!G234/'Variables AME'!G234-1</f>
        <v>0</v>
      </c>
      <c r="I24" s="121">
        <f>'Variables AMS'!H234/'Variables AME'!H234-1</f>
        <v>0</v>
      </c>
      <c r="J24" s="121">
        <f>'Variables AMS'!I234/'Variables AME'!I234-1</f>
        <v>0</v>
      </c>
      <c r="K24" s="121">
        <f>'Variables AMS'!J234/'Variables AME'!J234-1</f>
        <v>0</v>
      </c>
      <c r="L24" s="121">
        <f>'Variables AMS'!K234/'Variables AME'!K234-1</f>
        <v>0</v>
      </c>
      <c r="M24" s="121">
        <f>'Variables AMS'!L234/'Variables AME'!L234-1</f>
        <v>0</v>
      </c>
      <c r="N24" s="121">
        <f>'Variables AMS'!M234/'Variables AME'!M234-1</f>
        <v>0</v>
      </c>
      <c r="O24" s="121">
        <f>'Variables AMS'!N234/'Variables AME'!N234-1</f>
        <v>0</v>
      </c>
      <c r="P24" s="121">
        <f>'Variables AMS'!O234/'Variables AME'!O234-1</f>
        <v>0</v>
      </c>
      <c r="Q24" s="121">
        <f>'Variables AMS'!P234/'Variables AME'!P234-1</f>
        <v>0</v>
      </c>
      <c r="R24" s="121">
        <f>'Variables AMS'!Q234/'Variables AME'!Q234-1</f>
        <v>0</v>
      </c>
      <c r="S24" s="121">
        <f>'Variables AMS'!R234/'Variables AME'!R234-1</f>
        <v>0</v>
      </c>
      <c r="T24" s="121">
        <f>'Variables AMS'!S234/'Variables AME'!S234-1</f>
        <v>0</v>
      </c>
      <c r="U24" s="121">
        <f>'Variables AMS'!T234/'Variables AME'!T234-1</f>
        <v>0</v>
      </c>
      <c r="V24" s="121">
        <f>'Variables AMS'!U234/'Variables AME'!U234-1</f>
        <v>-1.7723179857986882E-4</v>
      </c>
      <c r="W24" s="121">
        <f>'Variables AMS'!V234/'Variables AME'!V234-1</f>
        <v>-8.7942894858084042E-4</v>
      </c>
      <c r="X24" s="121">
        <f>'Variables AMS'!W234/'Variables AME'!W234-1</f>
        <v>2.0264716063127519E-3</v>
      </c>
      <c r="Y24" s="121">
        <f>'Variables AMS'!X234/'Variables AME'!X234-1</f>
        <v>7.4426223036070382E-3</v>
      </c>
      <c r="Z24" s="121">
        <f>'Variables AMS'!Y234/'Variables AME'!Y234-1</f>
        <v>8.2207604939512624E-3</v>
      </c>
      <c r="AA24" s="121">
        <f>'Variables AMS'!Z234/'Variables AME'!Z234-1</f>
        <v>8.845894044245739E-3</v>
      </c>
      <c r="AB24" s="121">
        <f>'Variables AMS'!AA234/'Variables AME'!AA234-1</f>
        <v>9.1876242235731098E-3</v>
      </c>
      <c r="AC24" s="121">
        <f>'Variables AMS'!AB234/'Variables AME'!AB234-1</f>
        <v>1.1472839786441646E-2</v>
      </c>
      <c r="AD24" s="121">
        <f>'Variables AMS'!AC234/'Variables AME'!AC234-1</f>
        <v>1.3504359754223483E-2</v>
      </c>
      <c r="AE24" s="121">
        <f>'Variables AMS'!AD234/'Variables AME'!AD234-1</f>
        <v>1.5312156882278938E-2</v>
      </c>
      <c r="AF24" s="121">
        <f>'Variables AMS'!AE234/'Variables AME'!AE234-1</f>
        <v>1.7075901505587909E-2</v>
      </c>
      <c r="AG24" s="121">
        <f>'Variables AMS'!AF234/'Variables AME'!AF234-1</f>
        <v>1.9211488905926277E-2</v>
      </c>
      <c r="AH24" s="121">
        <f>'Variables AMS'!AG234/'Variables AME'!AG234-1</f>
        <v>2.0842666855135361E-2</v>
      </c>
      <c r="AI24" s="121">
        <f>'Variables AMS'!AH234/'Variables AME'!AH234-1</f>
        <v>2.2465884347812048E-2</v>
      </c>
      <c r="AJ24" s="121">
        <f>'Variables AMS'!AI234/'Variables AME'!AI234-1</f>
        <v>2.4153616698570302E-2</v>
      </c>
      <c r="AK24" s="121">
        <f>'Variables AMS'!AJ234/'Variables AME'!AJ234-1</f>
        <v>2.5790204064470856E-2</v>
      </c>
      <c r="AL24" s="121">
        <f>'Variables AMS'!AK234/'Variables AME'!AK234-1</f>
        <v>2.8039257775727799E-2</v>
      </c>
      <c r="AM24" s="121">
        <f>'Variables AMS'!AL234/'Variables AME'!AL234-1</f>
        <v>3.0125439839740364E-2</v>
      </c>
      <c r="AN24" s="121">
        <f>'Variables AMS'!AM234/'Variables AME'!AM234-1</f>
        <v>3.1357749022965065E-2</v>
      </c>
      <c r="AO24" s="121">
        <f>'Variables AMS'!AN234/'Variables AME'!AN234-1</f>
        <v>3.3348691266466224E-2</v>
      </c>
      <c r="AP24" s="121">
        <f>'Variables AMS'!AO234/'Variables AME'!AO234-1</f>
        <v>3.4371211606453622E-2</v>
      </c>
      <c r="AQ24" s="121">
        <f>'Variables AMS'!AP234/'Variables AME'!AP234-1</f>
        <v>3.5041906981673865E-2</v>
      </c>
      <c r="AR24" s="121">
        <f>'Variables AMS'!AQ234/'Variables AME'!AQ234-1</f>
        <v>3.4758833472276818E-2</v>
      </c>
      <c r="AS24" s="121">
        <f>'Variables AMS'!AR234/'Variables AME'!AR234-1</f>
        <v>3.3346498623632259E-2</v>
      </c>
      <c r="AT24" s="121">
        <f>'Variables AMS'!AS234/'Variables AME'!AS234-1</f>
        <v>3.3326269098466366E-2</v>
      </c>
      <c r="AU24" s="121">
        <f>'Variables AMS'!AT234/'Variables AME'!AT234-1</f>
        <v>3.2197252731928971E-2</v>
      </c>
      <c r="AV24" s="121">
        <f>'Variables AMS'!AU234/'Variables AME'!AU234-1</f>
        <v>3.0592803484242204E-2</v>
      </c>
      <c r="AW24" s="121">
        <f>'Variables AMS'!AV234/'Variables AME'!AV234-1</f>
        <v>2.8752518203528421E-2</v>
      </c>
      <c r="AX24" s="18"/>
    </row>
    <row r="25" spans="1:50" x14ac:dyDescent="0.25">
      <c r="A25" s="18"/>
      <c r="B25" s="35" t="s">
        <v>222</v>
      </c>
      <c r="C25" s="121">
        <f>'Variables AMS'!B235/'Variables AME'!B235-1</f>
        <v>0</v>
      </c>
      <c r="D25" s="121">
        <f>'Variables AMS'!C235/'Variables AME'!C235-1</f>
        <v>0</v>
      </c>
      <c r="E25" s="121">
        <f>'Variables AMS'!D235/'Variables AME'!D235-1</f>
        <v>0</v>
      </c>
      <c r="F25" s="121">
        <f>'Variables AMS'!E235/'Variables AME'!E235-1</f>
        <v>0</v>
      </c>
      <c r="G25" s="121">
        <f>'Variables AMS'!F235/'Variables AME'!F235-1</f>
        <v>0</v>
      </c>
      <c r="H25" s="121">
        <f>'Variables AMS'!G235/'Variables AME'!G235-1</f>
        <v>0</v>
      </c>
      <c r="I25" s="121">
        <f>'Variables AMS'!H235/'Variables AME'!H235-1</f>
        <v>0</v>
      </c>
      <c r="J25" s="121">
        <f>'Variables AMS'!I235/'Variables AME'!I235-1</f>
        <v>0</v>
      </c>
      <c r="K25" s="121">
        <f>'Variables AMS'!J235/'Variables AME'!J235-1</f>
        <v>0</v>
      </c>
      <c r="L25" s="121">
        <f>'Variables AMS'!K235/'Variables AME'!K235-1</f>
        <v>0</v>
      </c>
      <c r="M25" s="121">
        <f>'Variables AMS'!L235/'Variables AME'!L235-1</f>
        <v>0</v>
      </c>
      <c r="N25" s="121">
        <f>'Variables AMS'!M235/'Variables AME'!M235-1</f>
        <v>0</v>
      </c>
      <c r="O25" s="121">
        <f>'Variables AMS'!N235/'Variables AME'!N235-1</f>
        <v>0</v>
      </c>
      <c r="P25" s="121">
        <f>'Variables AMS'!O235/'Variables AME'!O235-1</f>
        <v>0</v>
      </c>
      <c r="Q25" s="121">
        <f>'Variables AMS'!P235/'Variables AME'!P235-1</f>
        <v>0</v>
      </c>
      <c r="R25" s="121">
        <f>'Variables AMS'!Q235/'Variables AME'!Q235-1</f>
        <v>0</v>
      </c>
      <c r="S25" s="121">
        <f>'Variables AMS'!R235/'Variables AME'!R235-1</f>
        <v>0</v>
      </c>
      <c r="T25" s="121">
        <f>'Variables AMS'!S235/'Variables AME'!S235-1</f>
        <v>0</v>
      </c>
      <c r="U25" s="121">
        <f>'Variables AMS'!T235/'Variables AME'!T235-1</f>
        <v>0</v>
      </c>
      <c r="V25" s="121">
        <f>'Variables AMS'!U235/'Variables AME'!U235-1</f>
        <v>-4.0850080830545643E-5</v>
      </c>
      <c r="W25" s="121">
        <f>'Variables AMS'!V235/'Variables AME'!V235-1</f>
        <v>-2.0720778712812749E-4</v>
      </c>
      <c r="X25" s="121">
        <f>'Variables AMS'!W235/'Variables AME'!W235-1</f>
        <v>-2.9139427692093101E-4</v>
      </c>
      <c r="Y25" s="121">
        <f>'Variables AMS'!X235/'Variables AME'!X235-1</f>
        <v>-1.7571473773791979E-5</v>
      </c>
      <c r="Z25" s="121">
        <f>'Variables AMS'!Y235/'Variables AME'!Y235-1</f>
        <v>6.0213694494559711E-4</v>
      </c>
      <c r="AA25" s="121">
        <f>'Variables AMS'!Z235/'Variables AME'!Z235-1</f>
        <v>1.4833169099826016E-3</v>
      </c>
      <c r="AB25" s="121">
        <f>'Variables AMS'!AA235/'Variables AME'!AA235-1</f>
        <v>2.8875271449302353E-3</v>
      </c>
      <c r="AC25" s="121">
        <f>'Variables AMS'!AB235/'Variables AME'!AB235-1</f>
        <v>4.6046225575406829E-3</v>
      </c>
      <c r="AD25" s="121">
        <f>'Variables AMS'!AC235/'Variables AME'!AC235-1</f>
        <v>6.4697022236801516E-3</v>
      </c>
      <c r="AE25" s="121">
        <f>'Variables AMS'!AD235/'Variables AME'!AD235-1</f>
        <v>8.2147413334783259E-3</v>
      </c>
      <c r="AF25" s="121">
        <f>'Variables AMS'!AE235/'Variables AME'!AE235-1</f>
        <v>9.8865865158319632E-3</v>
      </c>
      <c r="AG25" s="121">
        <f>'Variables AMS'!AF235/'Variables AME'!AF235-1</f>
        <v>1.1554742997769818E-2</v>
      </c>
      <c r="AH25" s="121">
        <f>'Variables AMS'!AG235/'Variables AME'!AG235-1</f>
        <v>1.3134818359247902E-2</v>
      </c>
      <c r="AI25" s="121">
        <f>'Variables AMS'!AH235/'Variables AME'!AH235-1</f>
        <v>1.4555264832797565E-2</v>
      </c>
      <c r="AJ25" s="121">
        <f>'Variables AMS'!AI235/'Variables AME'!AI235-1</f>
        <v>1.5914509185422698E-2</v>
      </c>
      <c r="AK25" s="121">
        <f>'Variables AMS'!AJ235/'Variables AME'!AJ235-1</f>
        <v>1.757212795318841E-2</v>
      </c>
      <c r="AL25" s="121">
        <f>'Variables AMS'!AK235/'Variables AME'!AK235-1</f>
        <v>1.8837589856111281E-2</v>
      </c>
      <c r="AM25" s="121">
        <f>'Variables AMS'!AL235/'Variables AME'!AL235-1</f>
        <v>2.0445180795907181E-2</v>
      </c>
      <c r="AN25" s="121">
        <f>'Variables AMS'!AM235/'Variables AME'!AM235-1</f>
        <v>2.1773634241124107E-2</v>
      </c>
      <c r="AO25" s="121">
        <f>'Variables AMS'!AN235/'Variables AME'!AN235-1</f>
        <v>2.3435218656461254E-2</v>
      </c>
      <c r="AP25" s="121">
        <f>'Variables AMS'!AO235/'Variables AME'!AO235-1</f>
        <v>2.514784031348527E-2</v>
      </c>
      <c r="AQ25" s="121">
        <f>'Variables AMS'!AP235/'Variables AME'!AP235-1</f>
        <v>2.6795755130605947E-2</v>
      </c>
      <c r="AR25" s="121">
        <f>'Variables AMS'!AQ235/'Variables AME'!AQ235-1</f>
        <v>2.8411662867050103E-2</v>
      </c>
      <c r="AS25" s="121">
        <f>'Variables AMS'!AR235/'Variables AME'!AR235-1</f>
        <v>3.0003844772273247E-2</v>
      </c>
      <c r="AT25" s="121">
        <f>'Variables AMS'!AS235/'Variables AME'!AS235-1</f>
        <v>3.1551866615612711E-2</v>
      </c>
      <c r="AU25" s="121">
        <f>'Variables AMS'!AT235/'Variables AME'!AT235-1</f>
        <v>3.3041118765675614E-2</v>
      </c>
      <c r="AV25" s="121">
        <f>'Variables AMS'!AU235/'Variables AME'!AU235-1</f>
        <v>3.444716873550413E-2</v>
      </c>
      <c r="AW25" s="121">
        <f>'Variables AMS'!AV235/'Variables AME'!AV235-1</f>
        <v>3.5778632766640062E-2</v>
      </c>
      <c r="AX25" s="18"/>
    </row>
    <row r="26" spans="1:50" x14ac:dyDescent="0.25">
      <c r="A26" s="18"/>
      <c r="B26" s="35" t="s">
        <v>223</v>
      </c>
      <c r="C26" s="121">
        <f>'Variables AMS'!B236/'Variables AME'!B236-1</f>
        <v>0</v>
      </c>
      <c r="D26" s="121">
        <f>'Variables AMS'!C236/'Variables AME'!C236-1</f>
        <v>0</v>
      </c>
      <c r="E26" s="121">
        <f>'Variables AMS'!D236/'Variables AME'!D236-1</f>
        <v>0</v>
      </c>
      <c r="F26" s="121">
        <f>'Variables AMS'!E236/'Variables AME'!E236-1</f>
        <v>0</v>
      </c>
      <c r="G26" s="121">
        <f>'Variables AMS'!F236/'Variables AME'!F236-1</f>
        <v>0</v>
      </c>
      <c r="H26" s="121">
        <f>'Variables AMS'!G236/'Variables AME'!G236-1</f>
        <v>0</v>
      </c>
      <c r="I26" s="121">
        <f>'Variables AMS'!H236/'Variables AME'!H236-1</f>
        <v>0</v>
      </c>
      <c r="J26" s="121">
        <f>'Variables AMS'!I236/'Variables AME'!I236-1</f>
        <v>0</v>
      </c>
      <c r="K26" s="121">
        <f>'Variables AMS'!J236/'Variables AME'!J236-1</f>
        <v>0</v>
      </c>
      <c r="L26" s="121">
        <f>'Variables AMS'!K236/'Variables AME'!K236-1</f>
        <v>0</v>
      </c>
      <c r="M26" s="121">
        <f>'Variables AMS'!L236/'Variables AME'!L236-1</f>
        <v>0</v>
      </c>
      <c r="N26" s="121">
        <f>'Variables AMS'!M236/'Variables AME'!M236-1</f>
        <v>0</v>
      </c>
      <c r="O26" s="121">
        <f>'Variables AMS'!N236/'Variables AME'!N236-1</f>
        <v>0</v>
      </c>
      <c r="P26" s="121">
        <f>'Variables AMS'!O236/'Variables AME'!O236-1</f>
        <v>0</v>
      </c>
      <c r="Q26" s="121">
        <f>'Variables AMS'!P236/'Variables AME'!P236-1</f>
        <v>0</v>
      </c>
      <c r="R26" s="121">
        <f>'Variables AMS'!Q236/'Variables AME'!Q236-1</f>
        <v>0</v>
      </c>
      <c r="S26" s="121">
        <f>'Variables AMS'!R236/'Variables AME'!R236-1</f>
        <v>0</v>
      </c>
      <c r="T26" s="121">
        <f>'Variables AMS'!S236/'Variables AME'!S236-1</f>
        <v>0</v>
      </c>
      <c r="U26" s="121">
        <f>'Variables AMS'!T236/'Variables AME'!T236-1</f>
        <v>0</v>
      </c>
      <c r="V26" s="121">
        <f>'Variables AMS'!U236/'Variables AME'!U236-1</f>
        <v>-3.7258227580783121E-4</v>
      </c>
      <c r="W26" s="121">
        <f>'Variables AMS'!V236/'Variables AME'!V236-1</f>
        <v>-7.8912324253010979E-4</v>
      </c>
      <c r="X26" s="121">
        <f>'Variables AMS'!W236/'Variables AME'!W236-1</f>
        <v>1.9027614998670783E-2</v>
      </c>
      <c r="Y26" s="121">
        <f>'Variables AMS'!X236/'Variables AME'!X236-1</f>
        <v>5.02159533644988E-2</v>
      </c>
      <c r="Z26" s="121">
        <f>'Variables AMS'!Y236/'Variables AME'!Y236-1</f>
        <v>5.7459892375823607E-2</v>
      </c>
      <c r="AA26" s="121">
        <f>'Variables AMS'!Z236/'Variables AME'!Z236-1</f>
        <v>6.1266461620442358E-2</v>
      </c>
      <c r="AB26" s="121">
        <f>'Variables AMS'!AA236/'Variables AME'!AA236-1</f>
        <v>6.0689987017929159E-2</v>
      </c>
      <c r="AC26" s="121">
        <f>'Variables AMS'!AB236/'Variables AME'!AB236-1</f>
        <v>6.2667093984006605E-2</v>
      </c>
      <c r="AD26" s="121">
        <f>'Variables AMS'!AC236/'Variables AME'!AC236-1</f>
        <v>6.3519495313043128E-2</v>
      </c>
      <c r="AE26" s="121">
        <f>'Variables AMS'!AD236/'Variables AME'!AD236-1</f>
        <v>6.4416526834137011E-2</v>
      </c>
      <c r="AF26" s="121">
        <f>'Variables AMS'!AE236/'Variables AME'!AE236-1</f>
        <v>6.5668900310541733E-2</v>
      </c>
      <c r="AG26" s="121">
        <f>'Variables AMS'!AF236/'Variables AME'!AF236-1</f>
        <v>6.99198240294161E-2</v>
      </c>
      <c r="AH26" s="121">
        <f>'Variables AMS'!AG236/'Variables AME'!AG236-1</f>
        <v>6.6634165662009082E-2</v>
      </c>
      <c r="AI26" s="121">
        <f>'Variables AMS'!AH236/'Variables AME'!AH236-1</f>
        <v>6.1921474372270024E-2</v>
      </c>
      <c r="AJ26" s="121">
        <f>'Variables AMS'!AI236/'Variables AME'!AI236-1</f>
        <v>6.4368820926433479E-2</v>
      </c>
      <c r="AK26" s="121">
        <f>'Variables AMS'!AJ236/'Variables AME'!AJ236-1</f>
        <v>6.5774843631627444E-2</v>
      </c>
      <c r="AL26" s="121">
        <f>'Variables AMS'!AK236/'Variables AME'!AK236-1</f>
        <v>6.6900045706157041E-2</v>
      </c>
      <c r="AM26" s="121">
        <f>'Variables AMS'!AL236/'Variables AME'!AL236-1</f>
        <v>7.0928380267935909E-2</v>
      </c>
      <c r="AN26" s="121">
        <f>'Variables AMS'!AM236/'Variables AME'!AM236-1</f>
        <v>7.3125427527164E-2</v>
      </c>
      <c r="AO26" s="121">
        <f>'Variables AMS'!AN236/'Variables AME'!AN236-1</f>
        <v>7.4256487181053821E-2</v>
      </c>
      <c r="AP26" s="121">
        <f>'Variables AMS'!AO236/'Variables AME'!AO236-1</f>
        <v>7.4303476404245172E-2</v>
      </c>
      <c r="AQ26" s="121">
        <f>'Variables AMS'!AP236/'Variables AME'!AP236-1</f>
        <v>7.3748105977490486E-2</v>
      </c>
      <c r="AR26" s="121">
        <f>'Variables AMS'!AQ236/'Variables AME'!AQ236-1</f>
        <v>7.1712473480764816E-2</v>
      </c>
      <c r="AS26" s="121">
        <f>'Variables AMS'!AR236/'Variables AME'!AR236-1</f>
        <v>7.5509726341471461E-2</v>
      </c>
      <c r="AT26" s="121">
        <f>'Variables AMS'!AS236/'Variables AME'!AS236-1</f>
        <v>7.6636931141723208E-2</v>
      </c>
      <c r="AU26" s="121">
        <f>'Variables AMS'!AT236/'Variables AME'!AT236-1</f>
        <v>7.7688011147014846E-2</v>
      </c>
      <c r="AV26" s="121">
        <f>'Variables AMS'!AU236/'Variables AME'!AU236-1</f>
        <v>7.8722161179733074E-2</v>
      </c>
      <c r="AW26" s="121">
        <f>'Variables AMS'!AV236/'Variables AME'!AV236-1</f>
        <v>7.9793474655103891E-2</v>
      </c>
      <c r="AX26" s="18"/>
    </row>
    <row r="27" spans="1:50" x14ac:dyDescent="0.25">
      <c r="A27" s="18"/>
      <c r="B27" s="35" t="s">
        <v>224</v>
      </c>
      <c r="C27" s="121">
        <f>'Variables AMS'!B237/'Variables AME'!B237-1</f>
        <v>0</v>
      </c>
      <c r="D27" s="121">
        <f>'Variables AMS'!C237/'Variables AME'!C237-1</f>
        <v>0</v>
      </c>
      <c r="E27" s="121">
        <f>'Variables AMS'!D237/'Variables AME'!D237-1</f>
        <v>0</v>
      </c>
      <c r="F27" s="121">
        <f>'Variables AMS'!E237/'Variables AME'!E237-1</f>
        <v>0</v>
      </c>
      <c r="G27" s="121">
        <f>'Variables AMS'!F237/'Variables AME'!F237-1</f>
        <v>0</v>
      </c>
      <c r="H27" s="121">
        <f>'Variables AMS'!G237/'Variables AME'!G237-1</f>
        <v>0</v>
      </c>
      <c r="I27" s="121">
        <f>'Variables AMS'!H237/'Variables AME'!H237-1</f>
        <v>0</v>
      </c>
      <c r="J27" s="121">
        <f>'Variables AMS'!I237/'Variables AME'!I237-1</f>
        <v>0</v>
      </c>
      <c r="K27" s="121">
        <f>'Variables AMS'!J237/'Variables AME'!J237-1</f>
        <v>0</v>
      </c>
      <c r="L27" s="121">
        <f>'Variables AMS'!K237/'Variables AME'!K237-1</f>
        <v>0</v>
      </c>
      <c r="M27" s="121">
        <f>'Variables AMS'!L237/'Variables AME'!L237-1</f>
        <v>0</v>
      </c>
      <c r="N27" s="121">
        <f>'Variables AMS'!M237/'Variables AME'!M237-1</f>
        <v>0</v>
      </c>
      <c r="O27" s="121">
        <f>'Variables AMS'!N237/'Variables AME'!N237-1</f>
        <v>0</v>
      </c>
      <c r="P27" s="121">
        <f>'Variables AMS'!O237/'Variables AME'!O237-1</f>
        <v>0</v>
      </c>
      <c r="Q27" s="121">
        <f>'Variables AMS'!P237/'Variables AME'!P237-1</f>
        <v>0</v>
      </c>
      <c r="R27" s="121">
        <f>'Variables AMS'!Q237/'Variables AME'!Q237-1</f>
        <v>0</v>
      </c>
      <c r="S27" s="121">
        <f>'Variables AMS'!R237/'Variables AME'!R237-1</f>
        <v>0</v>
      </c>
      <c r="T27" s="121">
        <f>'Variables AMS'!S237/'Variables AME'!S237-1</f>
        <v>0</v>
      </c>
      <c r="U27" s="121">
        <f>'Variables AMS'!T237/'Variables AME'!T237-1</f>
        <v>0</v>
      </c>
      <c r="V27" s="121">
        <f>'Variables AMS'!U237/'Variables AME'!U237-1</f>
        <v>-8.4239739249825085E-4</v>
      </c>
      <c r="W27" s="121">
        <f>'Variables AMS'!V237/'Variables AME'!V237-1</f>
        <v>4.3828130060614701E-3</v>
      </c>
      <c r="X27" s="121">
        <f>'Variables AMS'!W237/'Variables AME'!W237-1</f>
        <v>1.5332373745258199E-2</v>
      </c>
      <c r="Y27" s="121">
        <f>'Variables AMS'!X237/'Variables AME'!X237-1</f>
        <v>1.5425819445414435E-2</v>
      </c>
      <c r="Z27" s="121">
        <f>'Variables AMS'!Y237/'Variables AME'!Y237-1</f>
        <v>1.5617234353515475E-2</v>
      </c>
      <c r="AA27" s="121">
        <f>'Variables AMS'!Z237/'Variables AME'!Z237-1</f>
        <v>1.9833098362642687E-2</v>
      </c>
      <c r="AB27" s="121">
        <f>'Variables AMS'!AA237/'Variables AME'!AA237-1</f>
        <v>8.9370921252334146E-3</v>
      </c>
      <c r="AC27" s="121">
        <f>'Variables AMS'!AB237/'Variables AME'!AB237-1</f>
        <v>7.2253151809407168E-3</v>
      </c>
      <c r="AD27" s="121">
        <f>'Variables AMS'!AC237/'Variables AME'!AC237-1</f>
        <v>2.2943449384393855E-3</v>
      </c>
      <c r="AE27" s="121">
        <f>'Variables AMS'!AD237/'Variables AME'!AD237-1</f>
        <v>-2.141497862168884E-3</v>
      </c>
      <c r="AF27" s="121">
        <f>'Variables AMS'!AE237/'Variables AME'!AE237-1</f>
        <v>-6.9595400241304617E-3</v>
      </c>
      <c r="AG27" s="121">
        <f>'Variables AMS'!AF237/'Variables AME'!AF237-1</f>
        <v>-1.1096294606404711E-2</v>
      </c>
      <c r="AH27" s="121">
        <f>'Variables AMS'!AG237/'Variables AME'!AG237-1</f>
        <v>-1.6908592826350044E-2</v>
      </c>
      <c r="AI27" s="121">
        <f>'Variables AMS'!AH237/'Variables AME'!AH237-1</f>
        <v>-2.2815627197729782E-2</v>
      </c>
      <c r="AJ27" s="121">
        <f>'Variables AMS'!AI237/'Variables AME'!AI237-1</f>
        <v>-2.9633910384164297E-2</v>
      </c>
      <c r="AK27" s="121">
        <f>'Variables AMS'!AJ237/'Variables AME'!AJ237-1</f>
        <v>-3.7186485707510375E-2</v>
      </c>
      <c r="AL27" s="121">
        <f>'Variables AMS'!AK237/'Variables AME'!AK237-1</f>
        <v>-4.9934034901620072E-2</v>
      </c>
      <c r="AM27" s="121">
        <f>'Variables AMS'!AL237/'Variables AME'!AL237-1</f>
        <v>-6.0183651004625527E-2</v>
      </c>
      <c r="AN27" s="121">
        <f>'Variables AMS'!AM237/'Variables AME'!AM237-1</f>
        <v>-7.337410168662406E-2</v>
      </c>
      <c r="AO27" s="121">
        <f>'Variables AMS'!AN237/'Variables AME'!AN237-1</f>
        <v>-8.8817918061230072E-2</v>
      </c>
      <c r="AP27" s="121">
        <f>'Variables AMS'!AO237/'Variables AME'!AO237-1</f>
        <v>-0.10653565214874583</v>
      </c>
      <c r="AQ27" s="121">
        <f>'Variables AMS'!AP237/'Variables AME'!AP237-1</f>
        <v>-0.12698206369366893</v>
      </c>
      <c r="AR27" s="121">
        <f>'Variables AMS'!AQ237/'Variables AME'!AQ237-1</f>
        <v>-0.15051984878256996</v>
      </c>
      <c r="AS27" s="121">
        <f>'Variables AMS'!AR237/'Variables AME'!AR237-1</f>
        <v>-0.16316071378922503</v>
      </c>
      <c r="AT27" s="121">
        <f>'Variables AMS'!AS237/'Variables AME'!AS237-1</f>
        <v>-0.17530509646178238</v>
      </c>
      <c r="AU27" s="121">
        <f>'Variables AMS'!AT237/'Variables AME'!AT237-1</f>
        <v>-0.18736398506498164</v>
      </c>
      <c r="AV27" s="121">
        <f>'Variables AMS'!AU237/'Variables AME'!AU237-1</f>
        <v>-0.19951435082513114</v>
      </c>
      <c r="AW27" s="121">
        <f>'Variables AMS'!AV237/'Variables AME'!AV237-1</f>
        <v>-0.21190900617443265</v>
      </c>
      <c r="AX27" s="18"/>
    </row>
    <row r="28" spans="1:50" x14ac:dyDescent="0.25">
      <c r="A28" s="18"/>
      <c r="B28" s="35" t="s">
        <v>225</v>
      </c>
      <c r="C28" s="121">
        <f>'Variables AMS'!B238/'Variables AME'!B238-1</f>
        <v>0</v>
      </c>
      <c r="D28" s="121">
        <f>'Variables AMS'!C238/'Variables AME'!C238-1</f>
        <v>0</v>
      </c>
      <c r="E28" s="121">
        <f>'Variables AMS'!D238/'Variables AME'!D238-1</f>
        <v>0</v>
      </c>
      <c r="F28" s="121">
        <f>'Variables AMS'!E238/'Variables AME'!E238-1</f>
        <v>0</v>
      </c>
      <c r="G28" s="121">
        <f>'Variables AMS'!F238/'Variables AME'!F238-1</f>
        <v>0</v>
      </c>
      <c r="H28" s="121">
        <f>'Variables AMS'!G238/'Variables AME'!G238-1</f>
        <v>0</v>
      </c>
      <c r="I28" s="121">
        <f>'Variables AMS'!H238/'Variables AME'!H238-1</f>
        <v>0</v>
      </c>
      <c r="J28" s="121">
        <f>'Variables AMS'!I238/'Variables AME'!I238-1</f>
        <v>0</v>
      </c>
      <c r="K28" s="121">
        <f>'Variables AMS'!J238/'Variables AME'!J238-1</f>
        <v>0</v>
      </c>
      <c r="L28" s="121">
        <f>'Variables AMS'!K238/'Variables AME'!K238-1</f>
        <v>0</v>
      </c>
      <c r="M28" s="121">
        <f>'Variables AMS'!L238/'Variables AME'!L238-1</f>
        <v>0</v>
      </c>
      <c r="N28" s="121">
        <f>'Variables AMS'!M238/'Variables AME'!M238-1</f>
        <v>0</v>
      </c>
      <c r="O28" s="121">
        <f>'Variables AMS'!N238/'Variables AME'!N238-1</f>
        <v>0</v>
      </c>
      <c r="P28" s="121">
        <f>'Variables AMS'!O238/'Variables AME'!O238-1</f>
        <v>0</v>
      </c>
      <c r="Q28" s="121">
        <f>'Variables AMS'!P238/'Variables AME'!P238-1</f>
        <v>0</v>
      </c>
      <c r="R28" s="121">
        <f>'Variables AMS'!Q238/'Variables AME'!Q238-1</f>
        <v>0</v>
      </c>
      <c r="S28" s="121">
        <f>'Variables AMS'!R238/'Variables AME'!R238-1</f>
        <v>0</v>
      </c>
      <c r="T28" s="121">
        <f>'Variables AMS'!S238/'Variables AME'!S238-1</f>
        <v>0</v>
      </c>
      <c r="U28" s="121">
        <f>'Variables AMS'!T238/'Variables AME'!T238-1</f>
        <v>0</v>
      </c>
      <c r="V28" s="121">
        <f>'Variables AMS'!U238/'Variables AME'!U238-1</f>
        <v>-4.1917460953907471E-3</v>
      </c>
      <c r="W28" s="121">
        <f>'Variables AMS'!V238/'Variables AME'!V238-1</f>
        <v>-1.594708356100738E-2</v>
      </c>
      <c r="X28" s="121">
        <f>'Variables AMS'!W238/'Variables AME'!W238-1</f>
        <v>7.1570751943126343E-3</v>
      </c>
      <c r="Y28" s="121">
        <f>'Variables AMS'!X238/'Variables AME'!X238-1</f>
        <v>3.0432449602924905E-2</v>
      </c>
      <c r="Z28" s="121">
        <f>'Variables AMS'!Y238/'Variables AME'!Y238-1</f>
        <v>2.1469815546351301E-2</v>
      </c>
      <c r="AA28" s="121">
        <f>'Variables AMS'!Z238/'Variables AME'!Z238-1</f>
        <v>1.429873418162364E-2</v>
      </c>
      <c r="AB28" s="121">
        <f>'Variables AMS'!AA238/'Variables AME'!AA238-1</f>
        <v>6.1479393315202469E-3</v>
      </c>
      <c r="AC28" s="121">
        <f>'Variables AMS'!AB238/'Variables AME'!AB238-1</f>
        <v>1.3013131555059676E-3</v>
      </c>
      <c r="AD28" s="121">
        <f>'Variables AMS'!AC238/'Variables AME'!AC238-1</f>
        <v>-1.1453651531676323E-2</v>
      </c>
      <c r="AE28" s="121">
        <f>'Variables AMS'!AD238/'Variables AME'!AD238-1</f>
        <v>-2.4999905651537091E-2</v>
      </c>
      <c r="AF28" s="121">
        <f>'Variables AMS'!AE238/'Variables AME'!AE238-1</f>
        <v>-3.9035800298212409E-2</v>
      </c>
      <c r="AG28" s="121">
        <f>'Variables AMS'!AF238/'Variables AME'!AF238-1</f>
        <v>-4.624152796957115E-2</v>
      </c>
      <c r="AH28" s="121">
        <f>'Variables AMS'!AG238/'Variables AME'!AG238-1</f>
        <v>-5.5845541290933998E-2</v>
      </c>
      <c r="AI28" s="121">
        <f>'Variables AMS'!AH238/'Variables AME'!AH238-1</f>
        <v>-6.7557608042680739E-2</v>
      </c>
      <c r="AJ28" s="121">
        <f>'Variables AMS'!AI238/'Variables AME'!AI238-1</f>
        <v>-7.7639346975748147E-2</v>
      </c>
      <c r="AK28" s="121">
        <f>'Variables AMS'!AJ238/'Variables AME'!AJ238-1</f>
        <v>-8.8050261740410751E-2</v>
      </c>
      <c r="AL28" s="121">
        <f>'Variables AMS'!AK238/'Variables AME'!AK238-1</f>
        <v>-8.5611936507481778E-2</v>
      </c>
      <c r="AM28" s="121">
        <f>'Variables AMS'!AL238/'Variables AME'!AL238-1</f>
        <v>-8.2080477297808319E-2</v>
      </c>
      <c r="AN28" s="121">
        <f>'Variables AMS'!AM238/'Variables AME'!AM238-1</f>
        <v>-0.10876057045960918</v>
      </c>
      <c r="AO28" s="121">
        <f>'Variables AMS'!AN238/'Variables AME'!AN238-1</f>
        <v>-0.11717409902312703</v>
      </c>
      <c r="AP28" s="121">
        <f>'Variables AMS'!AO238/'Variables AME'!AO238-1</f>
        <v>-0.12951443763338677</v>
      </c>
      <c r="AQ28" s="121">
        <f>'Variables AMS'!AP238/'Variables AME'!AP238-1</f>
        <v>-0.14706710991085681</v>
      </c>
      <c r="AR28" s="121">
        <f>'Variables AMS'!AQ238/'Variables AME'!AQ238-1</f>
        <v>-0.16832578964681455</v>
      </c>
      <c r="AS28" s="121">
        <f>'Variables AMS'!AR238/'Variables AME'!AR238-1</f>
        <v>-0.17005743467087087</v>
      </c>
      <c r="AT28" s="121">
        <f>'Variables AMS'!AS238/'Variables AME'!AS238-1</f>
        <v>-0.1822812703078196</v>
      </c>
      <c r="AU28" s="121">
        <f>'Variables AMS'!AT238/'Variables AME'!AT238-1</f>
        <v>-0.18548521322383527</v>
      </c>
      <c r="AV28" s="121">
        <f>'Variables AMS'!AU238/'Variables AME'!AU238-1</f>
        <v>-0.22364470400884318</v>
      </c>
      <c r="AW28" s="121">
        <f>'Variables AMS'!AV238/'Variables AME'!AV238-1</f>
        <v>-0.23005843868864151</v>
      </c>
      <c r="AX28" s="18"/>
    </row>
    <row r="29" spans="1:50" x14ac:dyDescent="0.25">
      <c r="A29" s="18"/>
      <c r="B29" s="35" t="s">
        <v>226</v>
      </c>
      <c r="C29" s="121">
        <f>'Variables AMS'!B239/'Variables AME'!B239-1</f>
        <v>0</v>
      </c>
      <c r="D29" s="121">
        <f>'Variables AMS'!C239/'Variables AME'!C239-1</f>
        <v>0</v>
      </c>
      <c r="E29" s="121">
        <f>'Variables AMS'!D239/'Variables AME'!D239-1</f>
        <v>0</v>
      </c>
      <c r="F29" s="121">
        <f>'Variables AMS'!E239/'Variables AME'!E239-1</f>
        <v>0</v>
      </c>
      <c r="G29" s="121">
        <f>'Variables AMS'!F239/'Variables AME'!F239-1</f>
        <v>0</v>
      </c>
      <c r="H29" s="121">
        <f>'Variables AMS'!G239/'Variables AME'!G239-1</f>
        <v>0</v>
      </c>
      <c r="I29" s="121">
        <f>'Variables AMS'!H239/'Variables AME'!H239-1</f>
        <v>0</v>
      </c>
      <c r="J29" s="121">
        <f>'Variables AMS'!I239/'Variables AME'!I239-1</f>
        <v>0</v>
      </c>
      <c r="K29" s="121">
        <f>'Variables AMS'!J239/'Variables AME'!J239-1</f>
        <v>0</v>
      </c>
      <c r="L29" s="121">
        <f>'Variables AMS'!K239/'Variables AME'!K239-1</f>
        <v>0</v>
      </c>
      <c r="M29" s="121">
        <f>'Variables AMS'!L239/'Variables AME'!L239-1</f>
        <v>0</v>
      </c>
      <c r="N29" s="121">
        <f>'Variables AMS'!M239/'Variables AME'!M239-1</f>
        <v>0</v>
      </c>
      <c r="O29" s="121">
        <f>'Variables AMS'!N239/'Variables AME'!N239-1</f>
        <v>0</v>
      </c>
      <c r="P29" s="121">
        <f>'Variables AMS'!O239/'Variables AME'!O239-1</f>
        <v>0</v>
      </c>
      <c r="Q29" s="121">
        <f>'Variables AMS'!P239/'Variables AME'!P239-1</f>
        <v>0</v>
      </c>
      <c r="R29" s="121">
        <f>'Variables AMS'!Q239/'Variables AME'!Q239-1</f>
        <v>0</v>
      </c>
      <c r="S29" s="121">
        <f>'Variables AMS'!R239/'Variables AME'!R239-1</f>
        <v>0</v>
      </c>
      <c r="T29" s="121">
        <f>'Variables AMS'!S239/'Variables AME'!S239-1</f>
        <v>0</v>
      </c>
      <c r="U29" s="121">
        <f>'Variables AMS'!T239/'Variables AME'!T239-1</f>
        <v>0</v>
      </c>
      <c r="V29" s="121">
        <f>'Variables AMS'!U239/'Variables AME'!U239-1</f>
        <v>-2.8356177950228378E-4</v>
      </c>
      <c r="W29" s="121">
        <f>'Variables AMS'!V239/'Variables AME'!V239-1</f>
        <v>-1.0346543238093364E-4</v>
      </c>
      <c r="X29" s="121">
        <f>'Variables AMS'!W239/'Variables AME'!W239-1</f>
        <v>9.7808777598935581E-3</v>
      </c>
      <c r="Y29" s="121">
        <f>'Variables AMS'!X239/'Variables AME'!X239-1</f>
        <v>2.9555549437636719E-2</v>
      </c>
      <c r="Z29" s="121">
        <f>'Variables AMS'!Y239/'Variables AME'!Y239-1</f>
        <v>3.4329320323450707E-2</v>
      </c>
      <c r="AA29" s="121">
        <f>'Variables AMS'!Z239/'Variables AME'!Z239-1</f>
        <v>3.8373804496037112E-2</v>
      </c>
      <c r="AB29" s="121">
        <f>'Variables AMS'!AA239/'Variables AME'!AA239-1</f>
        <v>4.0985287476099419E-2</v>
      </c>
      <c r="AC29" s="121">
        <f>'Variables AMS'!AB239/'Variables AME'!AB239-1</f>
        <v>4.4788850102902789E-2</v>
      </c>
      <c r="AD29" s="121">
        <f>'Variables AMS'!AC239/'Variables AME'!AC239-1</f>
        <v>4.6721567335538339E-2</v>
      </c>
      <c r="AE29" s="121">
        <f>'Variables AMS'!AD239/'Variables AME'!AD239-1</f>
        <v>4.8295559577449243E-2</v>
      </c>
      <c r="AF29" s="121">
        <f>'Variables AMS'!AE239/'Variables AME'!AE239-1</f>
        <v>4.9628520685504052E-2</v>
      </c>
      <c r="AG29" s="121">
        <f>'Variables AMS'!AF239/'Variables AME'!AF239-1</f>
        <v>5.1896097883739278E-2</v>
      </c>
      <c r="AH29" s="121">
        <f>'Variables AMS'!AG239/'Variables AME'!AG239-1</f>
        <v>5.2805125700952749E-2</v>
      </c>
      <c r="AI29" s="121">
        <f>'Variables AMS'!AH239/'Variables AME'!AH239-1</f>
        <v>5.284384514277507E-2</v>
      </c>
      <c r="AJ29" s="121">
        <f>'Variables AMS'!AI239/'Variables AME'!AI239-1</f>
        <v>5.3714999757295212E-2</v>
      </c>
      <c r="AK29" s="121">
        <f>'Variables AMS'!AJ239/'Variables AME'!AJ239-1</f>
        <v>5.430215096243951E-2</v>
      </c>
      <c r="AL29" s="121">
        <f>'Variables AMS'!AK239/'Variables AME'!AK239-1</f>
        <v>5.4638361641573541E-2</v>
      </c>
      <c r="AM29" s="121">
        <f>'Variables AMS'!AL239/'Variables AME'!AL239-1</f>
        <v>5.6598031461737364E-2</v>
      </c>
      <c r="AN29" s="121">
        <f>'Variables AMS'!AM239/'Variables AME'!AM239-1</f>
        <v>5.221325090182849E-2</v>
      </c>
      <c r="AO29" s="121">
        <f>'Variables AMS'!AN239/'Variables AME'!AN239-1</f>
        <v>4.7313073646588766E-2</v>
      </c>
      <c r="AP29" s="121">
        <f>'Variables AMS'!AO239/'Variables AME'!AO239-1</f>
        <v>4.2000996555815018E-2</v>
      </c>
      <c r="AQ29" s="121">
        <f>'Variables AMS'!AP239/'Variables AME'!AP239-1</f>
        <v>3.6258562371448644E-2</v>
      </c>
      <c r="AR29" s="121">
        <f>'Variables AMS'!AQ239/'Variables AME'!AQ239-1</f>
        <v>3.0182335583624598E-2</v>
      </c>
      <c r="AS29" s="121">
        <f>'Variables AMS'!AR239/'Variables AME'!AR239-1</f>
        <v>2.6925827919709322E-2</v>
      </c>
      <c r="AT29" s="121">
        <f>'Variables AMS'!AS239/'Variables AME'!AS239-1</f>
        <v>2.3597528963860359E-2</v>
      </c>
      <c r="AU29" s="121">
        <f>'Variables AMS'!AT239/'Variables AME'!AT239-1</f>
        <v>2.0304889142898963E-2</v>
      </c>
      <c r="AV29" s="121">
        <f>'Variables AMS'!AU239/'Variables AME'!AU239-1</f>
        <v>1.7077934749295753E-2</v>
      </c>
      <c r="AW29" s="121">
        <f>'Variables AMS'!AV239/'Variables AME'!AV239-1</f>
        <v>1.3905548371314413E-2</v>
      </c>
      <c r="AX29" s="18"/>
    </row>
    <row r="30" spans="1:50" x14ac:dyDescent="0.25">
      <c r="A30" s="18"/>
      <c r="B30" s="35" t="s">
        <v>227</v>
      </c>
      <c r="C30" s="121">
        <f>'Variables AMS'!B240/'Variables AME'!B240-1</f>
        <v>0</v>
      </c>
      <c r="D30" s="121">
        <f>'Variables AMS'!C240/'Variables AME'!C240-1</f>
        <v>0</v>
      </c>
      <c r="E30" s="121">
        <f>'Variables AMS'!D240/'Variables AME'!D240-1</f>
        <v>0</v>
      </c>
      <c r="F30" s="121">
        <f>'Variables AMS'!E240/'Variables AME'!E240-1</f>
        <v>0</v>
      </c>
      <c r="G30" s="121">
        <f>'Variables AMS'!F240/'Variables AME'!F240-1</f>
        <v>0</v>
      </c>
      <c r="H30" s="121">
        <f>'Variables AMS'!G240/'Variables AME'!G240-1</f>
        <v>0</v>
      </c>
      <c r="I30" s="121">
        <f>'Variables AMS'!H240/'Variables AME'!H240-1</f>
        <v>0</v>
      </c>
      <c r="J30" s="121">
        <f>'Variables AMS'!I240/'Variables AME'!I240-1</f>
        <v>0</v>
      </c>
      <c r="K30" s="121">
        <f>'Variables AMS'!J240/'Variables AME'!J240-1</f>
        <v>0</v>
      </c>
      <c r="L30" s="121">
        <f>'Variables AMS'!K240/'Variables AME'!K240-1</f>
        <v>0</v>
      </c>
      <c r="M30" s="121">
        <f>'Variables AMS'!L240/'Variables AME'!L240-1</f>
        <v>0</v>
      </c>
      <c r="N30" s="121">
        <f>'Variables AMS'!M240/'Variables AME'!M240-1</f>
        <v>0</v>
      </c>
      <c r="O30" s="121">
        <f>'Variables AMS'!N240/'Variables AME'!N240-1</f>
        <v>0</v>
      </c>
      <c r="P30" s="121">
        <f>'Variables AMS'!O240/'Variables AME'!O240-1</f>
        <v>0</v>
      </c>
      <c r="Q30" s="121">
        <f>'Variables AMS'!P240/'Variables AME'!P240-1</f>
        <v>0</v>
      </c>
      <c r="R30" s="121">
        <f>'Variables AMS'!Q240/'Variables AME'!Q240-1</f>
        <v>0</v>
      </c>
      <c r="S30" s="121">
        <f>'Variables AMS'!R240/'Variables AME'!R240-1</f>
        <v>0</v>
      </c>
      <c r="T30" s="121">
        <f>'Variables AMS'!S240/'Variables AME'!S240-1</f>
        <v>0</v>
      </c>
      <c r="U30" s="121">
        <f>'Variables AMS'!T240/'Variables AME'!T240-1</f>
        <v>0</v>
      </c>
      <c r="V30" s="121">
        <f>'Variables AMS'!U240/'Variables AME'!U240-1</f>
        <v>-3.1895630717104773E-4</v>
      </c>
      <c r="W30" s="121">
        <f>'Variables AMS'!V240/'Variables AME'!V240-1</f>
        <v>5.8104095601452244E-4</v>
      </c>
      <c r="X30" s="121">
        <f>'Variables AMS'!W240/'Variables AME'!W240-1</f>
        <v>1.1735392417834278E-2</v>
      </c>
      <c r="Y30" s="121">
        <f>'Variables AMS'!X240/'Variables AME'!X240-1</f>
        <v>2.9863064848521192E-2</v>
      </c>
      <c r="Z30" s="121">
        <f>'Variables AMS'!Y240/'Variables AME'!Y240-1</f>
        <v>3.2074929632902593E-2</v>
      </c>
      <c r="AA30" s="121">
        <f>'Variables AMS'!Z240/'Variables AME'!Z240-1</f>
        <v>3.425832916717475E-2</v>
      </c>
      <c r="AB30" s="121">
        <f>'Variables AMS'!AA240/'Variables AME'!AA240-1</f>
        <v>3.3461897040127697E-2</v>
      </c>
      <c r="AC30" s="121">
        <f>'Variables AMS'!AB240/'Variables AME'!AB240-1</f>
        <v>3.5411012724983815E-2</v>
      </c>
      <c r="AD30" s="121">
        <f>'Variables AMS'!AC240/'Variables AME'!AC240-1</f>
        <v>3.8418813230513438E-2</v>
      </c>
      <c r="AE30" s="121">
        <f>'Variables AMS'!AD240/'Variables AME'!AD240-1</f>
        <v>4.3663878675341161E-2</v>
      </c>
      <c r="AF30" s="121">
        <f>'Variables AMS'!AE240/'Variables AME'!AE240-1</f>
        <v>4.7031032487780511E-2</v>
      </c>
      <c r="AG30" s="121">
        <f>'Variables AMS'!AF240/'Variables AME'!AF240-1</f>
        <v>5.28941006083119E-2</v>
      </c>
      <c r="AH30" s="121">
        <f>'Variables AMS'!AG240/'Variables AME'!AG240-1</f>
        <v>5.4124337843616033E-2</v>
      </c>
      <c r="AI30" s="121">
        <f>'Variables AMS'!AH240/'Variables AME'!AH240-1</f>
        <v>5.4086202208349254E-2</v>
      </c>
      <c r="AJ30" s="121">
        <f>'Variables AMS'!AI240/'Variables AME'!AI240-1</f>
        <v>5.6398168465494392E-2</v>
      </c>
      <c r="AK30" s="121">
        <f>'Variables AMS'!AJ240/'Variables AME'!AJ240-1</f>
        <v>5.7129596961646323E-2</v>
      </c>
      <c r="AL30" s="121">
        <f>'Variables AMS'!AK240/'Variables AME'!AK240-1</f>
        <v>5.7513245252908796E-2</v>
      </c>
      <c r="AM30" s="121">
        <f>'Variables AMS'!AL240/'Variables AME'!AL240-1</f>
        <v>6.0676101001389426E-2</v>
      </c>
      <c r="AN30" s="121">
        <f>'Variables AMS'!AM240/'Variables AME'!AM240-1</f>
        <v>6.0642972456063982E-2</v>
      </c>
      <c r="AO30" s="121">
        <f>'Variables AMS'!AN240/'Variables AME'!AN240-1</f>
        <v>6.0836035404869149E-2</v>
      </c>
      <c r="AP30" s="121">
        <f>'Variables AMS'!AO240/'Variables AME'!AO240-1</f>
        <v>6.0836103104418005E-2</v>
      </c>
      <c r="AQ30" s="121">
        <f>'Variables AMS'!AP240/'Variables AME'!AP240-1</f>
        <v>6.0699072091582318E-2</v>
      </c>
      <c r="AR30" s="121">
        <f>'Variables AMS'!AQ240/'Variables AME'!AQ240-1</f>
        <v>6.0386721079046524E-2</v>
      </c>
      <c r="AS30" s="121">
        <f>'Variables AMS'!AR240/'Variables AME'!AR240-1</f>
        <v>6.0945900449891344E-2</v>
      </c>
      <c r="AT30" s="121">
        <f>'Variables AMS'!AS240/'Variables AME'!AS240-1</f>
        <v>6.1148817635125807E-2</v>
      </c>
      <c r="AU30" s="121">
        <f>'Variables AMS'!AT240/'Variables AME'!AT240-1</f>
        <v>6.1187111894391855E-2</v>
      </c>
      <c r="AV30" s="121">
        <f>'Variables AMS'!AU240/'Variables AME'!AU240-1</f>
        <v>6.1212570421979695E-2</v>
      </c>
      <c r="AW30" s="121">
        <f>'Variables AMS'!AV240/'Variables AME'!AV240-1</f>
        <v>6.1259152350218615E-2</v>
      </c>
      <c r="AX30" s="18"/>
    </row>
    <row r="31" spans="1:50" x14ac:dyDescent="0.25">
      <c r="A31" s="18"/>
      <c r="B31" s="35" t="s">
        <v>228</v>
      </c>
      <c r="C31" s="121">
        <f>'Variables AMS'!B241/'Variables AME'!B241-1</f>
        <v>0</v>
      </c>
      <c r="D31" s="121">
        <f>'Variables AMS'!C241/'Variables AME'!C241-1</f>
        <v>0</v>
      </c>
      <c r="E31" s="121">
        <f>'Variables AMS'!D241/'Variables AME'!D241-1</f>
        <v>0</v>
      </c>
      <c r="F31" s="121">
        <f>'Variables AMS'!E241/'Variables AME'!E241-1</f>
        <v>0</v>
      </c>
      <c r="G31" s="121">
        <f>'Variables AMS'!F241/'Variables AME'!F241-1</f>
        <v>0</v>
      </c>
      <c r="H31" s="121">
        <f>'Variables AMS'!G241/'Variables AME'!G241-1</f>
        <v>0</v>
      </c>
      <c r="I31" s="121">
        <f>'Variables AMS'!H241/'Variables AME'!H241-1</f>
        <v>0</v>
      </c>
      <c r="J31" s="121">
        <f>'Variables AMS'!I241/'Variables AME'!I241-1</f>
        <v>0</v>
      </c>
      <c r="K31" s="121">
        <f>'Variables AMS'!J241/'Variables AME'!J241-1</f>
        <v>0</v>
      </c>
      <c r="L31" s="121">
        <f>'Variables AMS'!K241/'Variables AME'!K241-1</f>
        <v>0</v>
      </c>
      <c r="M31" s="121">
        <f>'Variables AMS'!L241/'Variables AME'!L241-1</f>
        <v>0</v>
      </c>
      <c r="N31" s="121">
        <f>'Variables AMS'!M241/'Variables AME'!M241-1</f>
        <v>0</v>
      </c>
      <c r="O31" s="121">
        <f>'Variables AMS'!N241/'Variables AME'!N241-1</f>
        <v>0</v>
      </c>
      <c r="P31" s="121">
        <f>'Variables AMS'!O241/'Variables AME'!O241-1</f>
        <v>0</v>
      </c>
      <c r="Q31" s="121">
        <f>'Variables AMS'!P241/'Variables AME'!P241-1</f>
        <v>0</v>
      </c>
      <c r="R31" s="121">
        <f>'Variables AMS'!Q241/'Variables AME'!Q241-1</f>
        <v>0</v>
      </c>
      <c r="S31" s="121">
        <f>'Variables AMS'!R241/'Variables AME'!R241-1</f>
        <v>0</v>
      </c>
      <c r="T31" s="121">
        <f>'Variables AMS'!S241/'Variables AME'!S241-1</f>
        <v>0</v>
      </c>
      <c r="U31" s="121">
        <f>'Variables AMS'!T241/'Variables AME'!T241-1</f>
        <v>0</v>
      </c>
      <c r="V31" s="121">
        <f>'Variables AMS'!U241/'Variables AME'!U241-1</f>
        <v>-3.7033206798842144E-4</v>
      </c>
      <c r="W31" s="121">
        <f>'Variables AMS'!V241/'Variables AME'!V241-1</f>
        <v>2.7764396737268715E-3</v>
      </c>
      <c r="X31" s="121">
        <f>'Variables AMS'!W241/'Variables AME'!W241-1</f>
        <v>9.1640997397408608E-3</v>
      </c>
      <c r="Y31" s="121">
        <f>'Variables AMS'!X241/'Variables AME'!X241-1</f>
        <v>2.2245711347304686E-2</v>
      </c>
      <c r="Z31" s="121">
        <f>'Variables AMS'!Y241/'Variables AME'!Y241-1</f>
        <v>2.488660238266327E-2</v>
      </c>
      <c r="AA31" s="121">
        <f>'Variables AMS'!Z241/'Variables AME'!Z241-1</f>
        <v>2.7816973642335929E-2</v>
      </c>
      <c r="AB31" s="121">
        <f>'Variables AMS'!AA241/'Variables AME'!AA241-1</f>
        <v>2.8718596717371314E-2</v>
      </c>
      <c r="AC31" s="121">
        <f>'Variables AMS'!AB241/'Variables AME'!AB241-1</f>
        <v>3.1138567707478693E-2</v>
      </c>
      <c r="AD31" s="121">
        <f>'Variables AMS'!AC241/'Variables AME'!AC241-1</f>
        <v>3.1326543387227179E-2</v>
      </c>
      <c r="AE31" s="121">
        <f>'Variables AMS'!AD241/'Variables AME'!AD241-1</f>
        <v>3.1362134567275657E-2</v>
      </c>
      <c r="AF31" s="121">
        <f>'Variables AMS'!AE241/'Variables AME'!AE241-1</f>
        <v>3.139529334994684E-2</v>
      </c>
      <c r="AG31" s="121">
        <f>'Variables AMS'!AF241/'Variables AME'!AF241-1</f>
        <v>3.3197901511266004E-2</v>
      </c>
      <c r="AH31" s="121">
        <f>'Variables AMS'!AG241/'Variables AME'!AG241-1</f>
        <v>3.3147110311596562E-2</v>
      </c>
      <c r="AI31" s="121">
        <f>'Variables AMS'!AH241/'Variables AME'!AH241-1</f>
        <v>3.2297116590542352E-2</v>
      </c>
      <c r="AJ31" s="121">
        <f>'Variables AMS'!AI241/'Variables AME'!AI241-1</f>
        <v>3.2968842238446427E-2</v>
      </c>
      <c r="AK31" s="121">
        <f>'Variables AMS'!AJ241/'Variables AME'!AJ241-1</f>
        <v>3.299235688327018E-2</v>
      </c>
      <c r="AL31" s="121">
        <f>'Variables AMS'!AK241/'Variables AME'!AK241-1</f>
        <v>3.2970486994433168E-2</v>
      </c>
      <c r="AM31" s="121">
        <f>'Variables AMS'!AL241/'Variables AME'!AL241-1</f>
        <v>3.5455049846891962E-2</v>
      </c>
      <c r="AN31" s="121">
        <f>'Variables AMS'!AM241/'Variables AME'!AM241-1</f>
        <v>3.5324462863273842E-2</v>
      </c>
      <c r="AO31" s="121">
        <f>'Variables AMS'!AN241/'Variables AME'!AN241-1</f>
        <v>3.530320517524399E-2</v>
      </c>
      <c r="AP31" s="121">
        <f>'Variables AMS'!AO241/'Variables AME'!AO241-1</f>
        <v>3.5263584787859514E-2</v>
      </c>
      <c r="AQ31" s="121">
        <f>'Variables AMS'!AP241/'Variables AME'!AP241-1</f>
        <v>3.5202002333694082E-2</v>
      </c>
      <c r="AR31" s="121">
        <f>'Variables AMS'!AQ241/'Variables AME'!AQ241-1</f>
        <v>3.5060287008551683E-2</v>
      </c>
      <c r="AS31" s="121">
        <f>'Variables AMS'!AR241/'Variables AME'!AR241-1</f>
        <v>3.3874053707586116E-2</v>
      </c>
      <c r="AT31" s="121">
        <f>'Variables AMS'!AS241/'Variables AME'!AS241-1</f>
        <v>3.2141478041920912E-2</v>
      </c>
      <c r="AU31" s="121">
        <f>'Variables AMS'!AT241/'Variables AME'!AT241-1</f>
        <v>3.0484328362302193E-2</v>
      </c>
      <c r="AV31" s="121">
        <f>'Variables AMS'!AU241/'Variables AME'!AU241-1</f>
        <v>3.1169215295872466E-2</v>
      </c>
      <c r="AW31" s="121">
        <f>'Variables AMS'!AV241/'Variables AME'!AV241-1</f>
        <v>3.2128245066544991E-2</v>
      </c>
      <c r="AX31" s="18"/>
    </row>
    <row r="32" spans="1:50" x14ac:dyDescent="0.25">
      <c r="A32" s="18"/>
      <c r="B32" s="35" t="s">
        <v>229</v>
      </c>
      <c r="C32" s="121">
        <f>'Variables AMS'!B242/'Variables AME'!B242-1</f>
        <v>0</v>
      </c>
      <c r="D32" s="121">
        <f>'Variables AMS'!C242/'Variables AME'!C242-1</f>
        <v>0</v>
      </c>
      <c r="E32" s="121">
        <f>'Variables AMS'!D242/'Variables AME'!D242-1</f>
        <v>0</v>
      </c>
      <c r="F32" s="121">
        <f>'Variables AMS'!E242/'Variables AME'!E242-1</f>
        <v>0</v>
      </c>
      <c r="G32" s="121">
        <f>'Variables AMS'!F242/'Variables AME'!F242-1</f>
        <v>0</v>
      </c>
      <c r="H32" s="121">
        <f>'Variables AMS'!G242/'Variables AME'!G242-1</f>
        <v>0</v>
      </c>
      <c r="I32" s="121">
        <f>'Variables AMS'!H242/'Variables AME'!H242-1</f>
        <v>0</v>
      </c>
      <c r="J32" s="121">
        <f>'Variables AMS'!I242/'Variables AME'!I242-1</f>
        <v>0</v>
      </c>
      <c r="K32" s="121">
        <f>'Variables AMS'!J242/'Variables AME'!J242-1</f>
        <v>0</v>
      </c>
      <c r="L32" s="121">
        <f>'Variables AMS'!K242/'Variables AME'!K242-1</f>
        <v>0</v>
      </c>
      <c r="M32" s="121">
        <f>'Variables AMS'!L242/'Variables AME'!L242-1</f>
        <v>0</v>
      </c>
      <c r="N32" s="121">
        <f>'Variables AMS'!M242/'Variables AME'!M242-1</f>
        <v>0</v>
      </c>
      <c r="O32" s="121">
        <f>'Variables AMS'!N242/'Variables AME'!N242-1</f>
        <v>0</v>
      </c>
      <c r="P32" s="121">
        <f>'Variables AMS'!O242/'Variables AME'!O242-1</f>
        <v>0</v>
      </c>
      <c r="Q32" s="121">
        <f>'Variables AMS'!P242/'Variables AME'!P242-1</f>
        <v>0</v>
      </c>
      <c r="R32" s="121">
        <f>'Variables AMS'!Q242/'Variables AME'!Q242-1</f>
        <v>0</v>
      </c>
      <c r="S32" s="121">
        <f>'Variables AMS'!R242/'Variables AME'!R242-1</f>
        <v>0</v>
      </c>
      <c r="T32" s="121">
        <f>'Variables AMS'!S242/'Variables AME'!S242-1</f>
        <v>0</v>
      </c>
      <c r="U32" s="121">
        <f>'Variables AMS'!T242/'Variables AME'!T242-1</f>
        <v>0</v>
      </c>
      <c r="V32" s="121">
        <f>'Variables AMS'!U242/'Variables AME'!U242-1</f>
        <v>-2.2275308153507645E-4</v>
      </c>
      <c r="W32" s="121">
        <f>'Variables AMS'!V242/'Variables AME'!V242-1</f>
        <v>-7.1063499558521315E-4</v>
      </c>
      <c r="X32" s="121">
        <f>'Variables AMS'!W242/'Variables AME'!W242-1</f>
        <v>1.839023952830332E-2</v>
      </c>
      <c r="Y32" s="121">
        <f>'Variables AMS'!X242/'Variables AME'!X242-1</f>
        <v>4.7900695197583554E-2</v>
      </c>
      <c r="Z32" s="121">
        <f>'Variables AMS'!Y242/'Variables AME'!Y242-1</f>
        <v>5.4613712192375319E-2</v>
      </c>
      <c r="AA32" s="121">
        <f>'Variables AMS'!Z242/'Variables AME'!Z242-1</f>
        <v>5.8932562989630011E-2</v>
      </c>
      <c r="AB32" s="121">
        <f>'Variables AMS'!AA242/'Variables AME'!AA242-1</f>
        <v>5.8779578305609537E-2</v>
      </c>
      <c r="AC32" s="121">
        <f>'Variables AMS'!AB242/'Variables AME'!AB242-1</f>
        <v>6.0997321305624075E-2</v>
      </c>
      <c r="AD32" s="121">
        <f>'Variables AMS'!AC242/'Variables AME'!AC242-1</f>
        <v>6.0282093538478465E-2</v>
      </c>
      <c r="AE32" s="121">
        <f>'Variables AMS'!AD242/'Variables AME'!AD242-1</f>
        <v>6.1390296967184455E-2</v>
      </c>
      <c r="AF32" s="121">
        <f>'Variables AMS'!AE242/'Variables AME'!AE242-1</f>
        <v>6.2628897860083077E-2</v>
      </c>
      <c r="AG32" s="121">
        <f>'Variables AMS'!AF242/'Variables AME'!AF242-1</f>
        <v>6.9868221973253819E-2</v>
      </c>
      <c r="AH32" s="121">
        <f>'Variables AMS'!AG242/'Variables AME'!AG242-1</f>
        <v>6.8305306928149179E-2</v>
      </c>
      <c r="AI32" s="121">
        <f>'Variables AMS'!AH242/'Variables AME'!AH242-1</f>
        <v>6.2582142071709868E-2</v>
      </c>
      <c r="AJ32" s="121">
        <f>'Variables AMS'!AI242/'Variables AME'!AI242-1</f>
        <v>6.237362198441887E-2</v>
      </c>
      <c r="AK32" s="121">
        <f>'Variables AMS'!AJ242/'Variables AME'!AJ242-1</f>
        <v>6.2144356505297926E-2</v>
      </c>
      <c r="AL32" s="121">
        <f>'Variables AMS'!AK242/'Variables AME'!AK242-1</f>
        <v>6.1645591034576563E-2</v>
      </c>
      <c r="AM32" s="121">
        <f>'Variables AMS'!AL242/'Variables AME'!AL242-1</f>
        <v>6.4867690048078019E-2</v>
      </c>
      <c r="AN32" s="121">
        <f>'Variables AMS'!AM242/'Variables AME'!AM242-1</f>
        <v>6.4242384204187042E-2</v>
      </c>
      <c r="AO32" s="121">
        <f>'Variables AMS'!AN242/'Variables AME'!AN242-1</f>
        <v>6.4773266815430386E-2</v>
      </c>
      <c r="AP32" s="121">
        <f>'Variables AMS'!AO242/'Variables AME'!AO242-1</f>
        <v>6.5289856455439166E-2</v>
      </c>
      <c r="AQ32" s="121">
        <f>'Variables AMS'!AP242/'Variables AME'!AP242-1</f>
        <v>6.5729400036784069E-2</v>
      </c>
      <c r="AR32" s="121">
        <f>'Variables AMS'!AQ242/'Variables AME'!AQ242-1</f>
        <v>6.607323126770126E-2</v>
      </c>
      <c r="AS32" s="121">
        <f>'Variables AMS'!AR242/'Variables AME'!AR242-1</f>
        <v>6.7163656156012497E-2</v>
      </c>
      <c r="AT32" s="121">
        <f>'Variables AMS'!AS242/'Variables AME'!AS242-1</f>
        <v>6.7207439757263066E-2</v>
      </c>
      <c r="AU32" s="121">
        <f>'Variables AMS'!AT242/'Variables AME'!AT242-1</f>
        <v>6.7214804771046799E-2</v>
      </c>
      <c r="AV32" s="121">
        <f>'Variables AMS'!AU242/'Variables AME'!AU242-1</f>
        <v>6.7265296503293381E-2</v>
      </c>
      <c r="AW32" s="121">
        <f>'Variables AMS'!AV242/'Variables AME'!AV242-1</f>
        <v>6.7398693385462449E-2</v>
      </c>
      <c r="AX32" s="18"/>
    </row>
    <row r="33" spans="1:50" x14ac:dyDescent="0.25">
      <c r="A33" s="18"/>
      <c r="B33" s="35" t="s">
        <v>230</v>
      </c>
      <c r="C33" s="121">
        <f>'Variables AMS'!B243/'Variables AME'!B243-1</f>
        <v>0</v>
      </c>
      <c r="D33" s="121">
        <f>'Variables AMS'!C243/'Variables AME'!C243-1</f>
        <v>0</v>
      </c>
      <c r="E33" s="121">
        <f>'Variables AMS'!D243/'Variables AME'!D243-1</f>
        <v>0</v>
      </c>
      <c r="F33" s="121">
        <f>'Variables AMS'!E243/'Variables AME'!E243-1</f>
        <v>0</v>
      </c>
      <c r="G33" s="121">
        <f>'Variables AMS'!F243/'Variables AME'!F243-1</f>
        <v>0</v>
      </c>
      <c r="H33" s="121">
        <f>'Variables AMS'!G243/'Variables AME'!G243-1</f>
        <v>0</v>
      </c>
      <c r="I33" s="121">
        <f>'Variables AMS'!H243/'Variables AME'!H243-1</f>
        <v>0</v>
      </c>
      <c r="J33" s="121">
        <f>'Variables AMS'!I243/'Variables AME'!I243-1</f>
        <v>0</v>
      </c>
      <c r="K33" s="121">
        <f>'Variables AMS'!J243/'Variables AME'!J243-1</f>
        <v>0</v>
      </c>
      <c r="L33" s="121">
        <f>'Variables AMS'!K243/'Variables AME'!K243-1</f>
        <v>0</v>
      </c>
      <c r="M33" s="121">
        <f>'Variables AMS'!L243/'Variables AME'!L243-1</f>
        <v>0</v>
      </c>
      <c r="N33" s="121">
        <f>'Variables AMS'!M243/'Variables AME'!M243-1</f>
        <v>0</v>
      </c>
      <c r="O33" s="121">
        <f>'Variables AMS'!N243/'Variables AME'!N243-1</f>
        <v>0</v>
      </c>
      <c r="P33" s="121">
        <f>'Variables AMS'!O243/'Variables AME'!O243-1</f>
        <v>0</v>
      </c>
      <c r="Q33" s="121">
        <f>'Variables AMS'!P243/'Variables AME'!P243-1</f>
        <v>0</v>
      </c>
      <c r="R33" s="121">
        <f>'Variables AMS'!Q243/'Variables AME'!Q243-1</f>
        <v>0</v>
      </c>
      <c r="S33" s="121">
        <f>'Variables AMS'!R243/'Variables AME'!R243-1</f>
        <v>0</v>
      </c>
      <c r="T33" s="121">
        <f>'Variables AMS'!S243/'Variables AME'!S243-1</f>
        <v>0</v>
      </c>
      <c r="U33" s="121">
        <f>'Variables AMS'!T243/'Variables AME'!T243-1</f>
        <v>0</v>
      </c>
      <c r="V33" s="121">
        <f>'Variables AMS'!U243/'Variables AME'!U243-1</f>
        <v>-4.2762648037639739E-3</v>
      </c>
      <c r="W33" s="121">
        <f>'Variables AMS'!V243/'Variables AME'!V243-1</f>
        <v>-1.1608156183365748E-2</v>
      </c>
      <c r="X33" s="121">
        <f>'Variables AMS'!W243/'Variables AME'!W243-1</f>
        <v>-7.5502962527193018E-3</v>
      </c>
      <c r="Y33" s="121">
        <f>'Variables AMS'!X243/'Variables AME'!X243-1</f>
        <v>5.2794561655971073E-3</v>
      </c>
      <c r="Z33" s="121">
        <f>'Variables AMS'!Y243/'Variables AME'!Y243-1</f>
        <v>3.6480654494488451E-3</v>
      </c>
      <c r="AA33" s="121">
        <f>'Variables AMS'!Z243/'Variables AME'!Z243-1</f>
        <v>2.5989589002559654E-3</v>
      </c>
      <c r="AB33" s="121">
        <f>'Variables AMS'!AA243/'Variables AME'!AA243-1</f>
        <v>-2.0087080157316084E-4</v>
      </c>
      <c r="AC33" s="121">
        <f>'Variables AMS'!AB243/'Variables AME'!AB243-1</f>
        <v>-1.2311363227992533E-3</v>
      </c>
      <c r="AD33" s="121">
        <f>'Variables AMS'!AC243/'Variables AME'!AC243-1</f>
        <v>1.7182188370816753E-3</v>
      </c>
      <c r="AE33" s="121">
        <f>'Variables AMS'!AD243/'Variables AME'!AD243-1</f>
        <v>4.7627784712416243E-3</v>
      </c>
      <c r="AF33" s="121">
        <f>'Variables AMS'!AE243/'Variables AME'!AE243-1</f>
        <v>7.5962739687198688E-3</v>
      </c>
      <c r="AG33" s="121">
        <f>'Variables AMS'!AF243/'Variables AME'!AF243-1</f>
        <v>1.2225869192048711E-2</v>
      </c>
      <c r="AH33" s="121">
        <f>'Variables AMS'!AG243/'Variables AME'!AG243-1</f>
        <v>1.544960240643567E-2</v>
      </c>
      <c r="AI33" s="121">
        <f>'Variables AMS'!AH243/'Variables AME'!AH243-1</f>
        <v>1.6340816162039973E-2</v>
      </c>
      <c r="AJ33" s="121">
        <f>'Variables AMS'!AI243/'Variables AME'!AI243-1</f>
        <v>1.8025087564586872E-2</v>
      </c>
      <c r="AK33" s="121">
        <f>'Variables AMS'!AJ243/'Variables AME'!AJ243-1</f>
        <v>1.9187109165218486E-2</v>
      </c>
      <c r="AL33" s="121">
        <f>'Variables AMS'!AK243/'Variables AME'!AK243-1</f>
        <v>2.264352341235254E-2</v>
      </c>
      <c r="AM33" s="121">
        <f>'Variables AMS'!AL243/'Variables AME'!AL243-1</f>
        <v>2.7558297872146698E-2</v>
      </c>
      <c r="AN33" s="121">
        <f>'Variables AMS'!AM243/'Variables AME'!AM243-1</f>
        <v>2.6841114014203082E-2</v>
      </c>
      <c r="AO33" s="121">
        <f>'Variables AMS'!AN243/'Variables AME'!AN243-1</f>
        <v>2.7021354598401492E-2</v>
      </c>
      <c r="AP33" s="121">
        <f>'Variables AMS'!AO243/'Variables AME'!AO243-1</f>
        <v>2.7267544250046738E-2</v>
      </c>
      <c r="AQ33" s="121">
        <f>'Variables AMS'!AP243/'Variables AME'!AP243-1</f>
        <v>2.7384752412285884E-2</v>
      </c>
      <c r="AR33" s="121">
        <f>'Variables AMS'!AQ243/'Variables AME'!AQ243-1</f>
        <v>2.7448282150358549E-2</v>
      </c>
      <c r="AS33" s="121">
        <f>'Variables AMS'!AR243/'Variables AME'!AR243-1</f>
        <v>2.9845099703644129E-2</v>
      </c>
      <c r="AT33" s="121">
        <f>'Variables AMS'!AS243/'Variables AME'!AS243-1</f>
        <v>3.1639560028212221E-2</v>
      </c>
      <c r="AU33" s="121">
        <f>'Variables AMS'!AT243/'Variables AME'!AT243-1</f>
        <v>3.339035583408001E-2</v>
      </c>
      <c r="AV33" s="121">
        <f>'Variables AMS'!AU243/'Variables AME'!AU243-1</f>
        <v>3.5181501290620254E-2</v>
      </c>
      <c r="AW33" s="121">
        <f>'Variables AMS'!AV243/'Variables AME'!AV243-1</f>
        <v>3.6968839142749843E-2</v>
      </c>
      <c r="AX33" s="18"/>
    </row>
    <row r="34" spans="1:50" x14ac:dyDescent="0.25">
      <c r="A34" s="19"/>
      <c r="B34" s="35" t="s">
        <v>231</v>
      </c>
      <c r="C34" s="121">
        <f>'Variables AMS'!B244/'Variables AME'!B244-1</f>
        <v>0</v>
      </c>
      <c r="D34" s="121">
        <f>'Variables AMS'!C244/'Variables AME'!C244-1</f>
        <v>0</v>
      </c>
      <c r="E34" s="121">
        <f>'Variables AMS'!D244/'Variables AME'!D244-1</f>
        <v>0</v>
      </c>
      <c r="F34" s="121">
        <f>'Variables AMS'!E244/'Variables AME'!E244-1</f>
        <v>0</v>
      </c>
      <c r="G34" s="121">
        <f>'Variables AMS'!F244/'Variables AME'!F244-1</f>
        <v>0</v>
      </c>
      <c r="H34" s="121">
        <f>'Variables AMS'!G244/'Variables AME'!G244-1</f>
        <v>0</v>
      </c>
      <c r="I34" s="121">
        <f>'Variables AMS'!H244/'Variables AME'!H244-1</f>
        <v>0</v>
      </c>
      <c r="J34" s="121">
        <f>'Variables AMS'!I244/'Variables AME'!I244-1</f>
        <v>0</v>
      </c>
      <c r="K34" s="121">
        <f>'Variables AMS'!J244/'Variables AME'!J244-1</f>
        <v>0</v>
      </c>
      <c r="L34" s="121">
        <f>'Variables AMS'!K244/'Variables AME'!K244-1</f>
        <v>0</v>
      </c>
      <c r="M34" s="121">
        <f>'Variables AMS'!L244/'Variables AME'!L244-1</f>
        <v>0</v>
      </c>
      <c r="N34" s="121">
        <f>'Variables AMS'!M244/'Variables AME'!M244-1</f>
        <v>0</v>
      </c>
      <c r="O34" s="121">
        <f>'Variables AMS'!N244/'Variables AME'!N244-1</f>
        <v>0</v>
      </c>
      <c r="P34" s="121">
        <f>'Variables AMS'!O244/'Variables AME'!O244-1</f>
        <v>0</v>
      </c>
      <c r="Q34" s="121">
        <f>'Variables AMS'!P244/'Variables AME'!P244-1</f>
        <v>0</v>
      </c>
      <c r="R34" s="121">
        <f>'Variables AMS'!Q244/'Variables AME'!Q244-1</f>
        <v>0</v>
      </c>
      <c r="S34" s="121">
        <f>'Variables AMS'!R244/'Variables AME'!R244-1</f>
        <v>0</v>
      </c>
      <c r="T34" s="121">
        <f>'Variables AMS'!S244/'Variables AME'!S244-1</f>
        <v>0</v>
      </c>
      <c r="U34" s="121">
        <f>'Variables AMS'!T244/'Variables AME'!T244-1</f>
        <v>0</v>
      </c>
      <c r="V34" s="121">
        <f>'Variables AMS'!U244/'Variables AME'!U244-1</f>
        <v>-4.5103063393217013E-3</v>
      </c>
      <c r="W34" s="121">
        <f>'Variables AMS'!V244/'Variables AME'!V244-1</f>
        <v>-7.1382267317275927E-3</v>
      </c>
      <c r="X34" s="121">
        <f>'Variables AMS'!W244/'Variables AME'!W244-1</f>
        <v>1.3405345934468738E-2</v>
      </c>
      <c r="Y34" s="121">
        <f>'Variables AMS'!X244/'Variables AME'!X244-1</f>
        <v>4.3821701568183213E-2</v>
      </c>
      <c r="Z34" s="121">
        <f>'Variables AMS'!Y244/'Variables AME'!Y244-1</f>
        <v>4.4741580720949026E-2</v>
      </c>
      <c r="AA34" s="121">
        <f>'Variables AMS'!Z244/'Variables AME'!Z244-1</f>
        <v>4.5862038453118981E-2</v>
      </c>
      <c r="AB34" s="121">
        <f>'Variables AMS'!AA244/'Variables AME'!AA244-1</f>
        <v>4.5222316434768484E-2</v>
      </c>
      <c r="AC34" s="121">
        <f>'Variables AMS'!AB244/'Variables AME'!AB244-1</f>
        <v>4.9223332419331634E-2</v>
      </c>
      <c r="AD34" s="121">
        <f>'Variables AMS'!AC244/'Variables AME'!AC244-1</f>
        <v>5.4162935525261524E-2</v>
      </c>
      <c r="AE34" s="121">
        <f>'Variables AMS'!AD244/'Variables AME'!AD244-1</f>
        <v>5.6305838709343359E-2</v>
      </c>
      <c r="AF34" s="121">
        <f>'Variables AMS'!AE244/'Variables AME'!AE244-1</f>
        <v>5.878584790667829E-2</v>
      </c>
      <c r="AG34" s="121">
        <f>'Variables AMS'!AF244/'Variables AME'!AF244-1</f>
        <v>6.238152891388471E-2</v>
      </c>
      <c r="AH34" s="121">
        <f>'Variables AMS'!AG244/'Variables AME'!AG244-1</f>
        <v>6.4727460538896109E-2</v>
      </c>
      <c r="AI34" s="121">
        <f>'Variables AMS'!AH244/'Variables AME'!AH244-1</f>
        <v>6.5629714124502803E-2</v>
      </c>
      <c r="AJ34" s="121">
        <f>'Variables AMS'!AI244/'Variables AME'!AI244-1</f>
        <v>6.7721871459903049E-2</v>
      </c>
      <c r="AK34" s="121">
        <f>'Variables AMS'!AJ244/'Variables AME'!AJ244-1</f>
        <v>6.9009550245915152E-2</v>
      </c>
      <c r="AL34" s="121">
        <f>'Variables AMS'!AK244/'Variables AME'!AK244-1</f>
        <v>7.4266514812093787E-2</v>
      </c>
      <c r="AM34" s="121">
        <f>'Variables AMS'!AL244/'Variables AME'!AL244-1</f>
        <v>8.5527672930323595E-2</v>
      </c>
      <c r="AN34" s="121">
        <f>'Variables AMS'!AM244/'Variables AME'!AM244-1</f>
        <v>8.4940158525922849E-2</v>
      </c>
      <c r="AO34" s="121">
        <f>'Variables AMS'!AN244/'Variables AME'!AN244-1</f>
        <v>8.2315022805597104E-2</v>
      </c>
      <c r="AP34" s="121">
        <f>'Variables AMS'!AO244/'Variables AME'!AO244-1</f>
        <v>8.3707992664102671E-2</v>
      </c>
      <c r="AQ34" s="121">
        <f>'Variables AMS'!AP244/'Variables AME'!AP244-1</f>
        <v>8.6871321965382498E-2</v>
      </c>
      <c r="AR34" s="121">
        <f>'Variables AMS'!AQ244/'Variables AME'!AQ244-1</f>
        <v>9.1264995415124339E-2</v>
      </c>
      <c r="AS34" s="121">
        <f>'Variables AMS'!AR244/'Variables AME'!AR244-1</f>
        <v>9.8376525632642764E-2</v>
      </c>
      <c r="AT34" s="121">
        <f>'Variables AMS'!AS244/'Variables AME'!AS244-1</f>
        <v>0.104940648353129</v>
      </c>
      <c r="AU34" s="121">
        <f>'Variables AMS'!AT244/'Variables AME'!AT244-1</f>
        <v>0.10704250519935488</v>
      </c>
      <c r="AV34" s="121">
        <f>'Variables AMS'!AU244/'Variables AME'!AU244-1</f>
        <v>0.10758666385284954</v>
      </c>
      <c r="AW34" s="121">
        <f>'Variables AMS'!AV244/'Variables AME'!AV244-1</f>
        <v>0.10773409908981102</v>
      </c>
      <c r="AX34" s="18"/>
    </row>
    <row r="35" spans="1:50" x14ac:dyDescent="0.25">
      <c r="A35" s="19"/>
      <c r="B35" s="35" t="s">
        <v>232</v>
      </c>
      <c r="C35" s="121">
        <f>'Variables AMS'!B245/'Variables AME'!B245-1</f>
        <v>0</v>
      </c>
      <c r="D35" s="121">
        <f>'Variables AMS'!C245/'Variables AME'!C245-1</f>
        <v>0</v>
      </c>
      <c r="E35" s="121">
        <f>'Variables AMS'!D245/'Variables AME'!D245-1</f>
        <v>0</v>
      </c>
      <c r="F35" s="121">
        <f>'Variables AMS'!E245/'Variables AME'!E245-1</f>
        <v>0</v>
      </c>
      <c r="G35" s="121">
        <f>'Variables AMS'!F245/'Variables AME'!F245-1</f>
        <v>0</v>
      </c>
      <c r="H35" s="121">
        <f>'Variables AMS'!G245/'Variables AME'!G245-1</f>
        <v>0</v>
      </c>
      <c r="I35" s="121">
        <f>'Variables AMS'!H245/'Variables AME'!H245-1</f>
        <v>0</v>
      </c>
      <c r="J35" s="121">
        <f>'Variables AMS'!I245/'Variables AME'!I245-1</f>
        <v>0</v>
      </c>
      <c r="K35" s="121">
        <f>'Variables AMS'!J245/'Variables AME'!J245-1</f>
        <v>0</v>
      </c>
      <c r="L35" s="121">
        <f>'Variables AMS'!K245/'Variables AME'!K245-1</f>
        <v>0</v>
      </c>
      <c r="M35" s="121">
        <f>'Variables AMS'!L245/'Variables AME'!L245-1</f>
        <v>0</v>
      </c>
      <c r="N35" s="121">
        <f>'Variables AMS'!M245/'Variables AME'!M245-1</f>
        <v>0</v>
      </c>
      <c r="O35" s="121">
        <f>'Variables AMS'!N245/'Variables AME'!N245-1</f>
        <v>0</v>
      </c>
      <c r="P35" s="121">
        <f>'Variables AMS'!O245/'Variables AME'!O245-1</f>
        <v>0</v>
      </c>
      <c r="Q35" s="121">
        <f>'Variables AMS'!P245/'Variables AME'!P245-1</f>
        <v>0</v>
      </c>
      <c r="R35" s="121">
        <f>'Variables AMS'!Q245/'Variables AME'!Q245-1</f>
        <v>0</v>
      </c>
      <c r="S35" s="121">
        <f>'Variables AMS'!R245/'Variables AME'!R245-1</f>
        <v>0</v>
      </c>
      <c r="T35" s="121">
        <f>'Variables AMS'!S245/'Variables AME'!S245-1</f>
        <v>0</v>
      </c>
      <c r="U35" s="121">
        <f>'Variables AMS'!T245/'Variables AME'!T245-1</f>
        <v>0</v>
      </c>
      <c r="V35" s="121">
        <f>'Variables AMS'!U245/'Variables AME'!U245-1</f>
        <v>-0.11890732566856343</v>
      </c>
      <c r="W35" s="121">
        <f>'Variables AMS'!V245/'Variables AME'!V245-1</f>
        <v>-0.14653071924840633</v>
      </c>
      <c r="X35" s="121">
        <f>'Variables AMS'!W245/'Variables AME'!W245-1</f>
        <v>-0.16795092330701644</v>
      </c>
      <c r="Y35" s="121">
        <f>'Variables AMS'!X245/'Variables AME'!X245-1</f>
        <v>-0.18027668147715481</v>
      </c>
      <c r="Z35" s="121">
        <f>'Variables AMS'!Y245/'Variables AME'!Y245-1</f>
        <v>-0.18821106574284674</v>
      </c>
      <c r="AA35" s="121">
        <f>'Variables AMS'!Z245/'Variables AME'!Z245-1</f>
        <v>-0.19436392495957833</v>
      </c>
      <c r="AB35" s="121">
        <f>'Variables AMS'!AA245/'Variables AME'!AA245-1</f>
        <v>-0.20079116585633605</v>
      </c>
      <c r="AC35" s="121">
        <f>'Variables AMS'!AB245/'Variables AME'!AB245-1</f>
        <v>-0.20838804624443463</v>
      </c>
      <c r="AD35" s="121">
        <f>'Variables AMS'!AC245/'Variables AME'!AC245-1</f>
        <v>-0.20871036928257813</v>
      </c>
      <c r="AE35" s="121">
        <f>'Variables AMS'!AD245/'Variables AME'!AD245-1</f>
        <v>-0.19990472743357857</v>
      </c>
      <c r="AF35" s="121">
        <f>'Variables AMS'!AE245/'Variables AME'!AE245-1</f>
        <v>-0.19203694693428475</v>
      </c>
      <c r="AG35" s="121">
        <f>'Variables AMS'!AF245/'Variables AME'!AF245-1</f>
        <v>-0.18765636049344592</v>
      </c>
      <c r="AH35" s="121">
        <f>'Variables AMS'!AG245/'Variables AME'!AG245-1</f>
        <v>-0.18777841886296331</v>
      </c>
      <c r="AI35" s="121">
        <f>'Variables AMS'!AH245/'Variables AME'!AH245-1</f>
        <v>-0.18712020885638336</v>
      </c>
      <c r="AJ35" s="121">
        <f>'Variables AMS'!AI245/'Variables AME'!AI245-1</f>
        <v>-0.18354927183202474</v>
      </c>
      <c r="AK35" s="121">
        <f>'Variables AMS'!AJ245/'Variables AME'!AJ245-1</f>
        <v>-0.1803219271645975</v>
      </c>
      <c r="AL35" s="121">
        <f>'Variables AMS'!AK245/'Variables AME'!AK245-1</f>
        <v>-0.18817683457726553</v>
      </c>
      <c r="AM35" s="121">
        <f>'Variables AMS'!AL245/'Variables AME'!AL245-1</f>
        <v>-0.21802870435761701</v>
      </c>
      <c r="AN35" s="121">
        <f>'Variables AMS'!AM245/'Variables AME'!AM245-1</f>
        <v>-0.22818819543660751</v>
      </c>
      <c r="AO35" s="121">
        <f>'Variables AMS'!AN245/'Variables AME'!AN245-1</f>
        <v>-0.21079482838901353</v>
      </c>
      <c r="AP35" s="121">
        <f>'Variables AMS'!AO245/'Variables AME'!AO245-1</f>
        <v>-0.1960134430652386</v>
      </c>
      <c r="AQ35" s="121">
        <f>'Variables AMS'!AP245/'Variables AME'!AP245-1</f>
        <v>-0.18445734759525811</v>
      </c>
      <c r="AR35" s="121">
        <f>'Variables AMS'!AQ245/'Variables AME'!AQ245-1</f>
        <v>-0.17421811154419586</v>
      </c>
      <c r="AS35" s="121">
        <f>'Variables AMS'!AR245/'Variables AME'!AR245-1</f>
        <v>-0.17049968831112849</v>
      </c>
      <c r="AT35" s="121">
        <f>'Variables AMS'!AS245/'Variables AME'!AS245-1</f>
        <v>-0.18138601360923068</v>
      </c>
      <c r="AU35" s="121">
        <f>'Variables AMS'!AT245/'Variables AME'!AT245-1</f>
        <v>-0.19423442386900913</v>
      </c>
      <c r="AV35" s="121">
        <f>'Variables AMS'!AU245/'Variables AME'!AU245-1</f>
        <v>-0.20837144028612287</v>
      </c>
      <c r="AW35" s="121">
        <f>'Variables AMS'!AV245/'Variables AME'!AV245-1</f>
        <v>-0.22508477226473445</v>
      </c>
      <c r="AX35" s="18"/>
    </row>
    <row r="36" spans="1:50" x14ac:dyDescent="0.25">
      <c r="A36" s="19"/>
      <c r="B36" s="35" t="s">
        <v>233</v>
      </c>
      <c r="C36" s="121">
        <f>'Variables AMS'!B246/'Variables AME'!B246-1</f>
        <v>0</v>
      </c>
      <c r="D36" s="121">
        <f>'Variables AMS'!C246/'Variables AME'!C246-1</f>
        <v>0</v>
      </c>
      <c r="E36" s="121">
        <f>'Variables AMS'!D246/'Variables AME'!D246-1</f>
        <v>0</v>
      </c>
      <c r="F36" s="121">
        <f>'Variables AMS'!E246/'Variables AME'!E246-1</f>
        <v>0</v>
      </c>
      <c r="G36" s="121">
        <f>'Variables AMS'!F246/'Variables AME'!F246-1</f>
        <v>0</v>
      </c>
      <c r="H36" s="121">
        <f>'Variables AMS'!G246/'Variables AME'!G246-1</f>
        <v>0</v>
      </c>
      <c r="I36" s="121">
        <f>'Variables AMS'!H246/'Variables AME'!H246-1</f>
        <v>0</v>
      </c>
      <c r="J36" s="121">
        <f>'Variables AMS'!I246/'Variables AME'!I246-1</f>
        <v>0</v>
      </c>
      <c r="K36" s="121">
        <f>'Variables AMS'!J246/'Variables AME'!J246-1</f>
        <v>0</v>
      </c>
      <c r="L36" s="121">
        <f>'Variables AMS'!K246/'Variables AME'!K246-1</f>
        <v>0</v>
      </c>
      <c r="M36" s="121">
        <f>'Variables AMS'!L246/'Variables AME'!L246-1</f>
        <v>0</v>
      </c>
      <c r="N36" s="121">
        <f>'Variables AMS'!M246/'Variables AME'!M246-1</f>
        <v>0</v>
      </c>
      <c r="O36" s="121">
        <f>'Variables AMS'!N246/'Variables AME'!N246-1</f>
        <v>0</v>
      </c>
      <c r="P36" s="121">
        <f>'Variables AMS'!O246/'Variables AME'!O246-1</f>
        <v>0</v>
      </c>
      <c r="Q36" s="121">
        <f>'Variables AMS'!P246/'Variables AME'!P246-1</f>
        <v>0</v>
      </c>
      <c r="R36" s="121">
        <f>'Variables AMS'!Q246/'Variables AME'!Q246-1</f>
        <v>0</v>
      </c>
      <c r="S36" s="121">
        <f>'Variables AMS'!R246/'Variables AME'!R246-1</f>
        <v>0</v>
      </c>
      <c r="T36" s="121">
        <f>'Variables AMS'!S246/'Variables AME'!S246-1</f>
        <v>0</v>
      </c>
      <c r="U36" s="121">
        <f>'Variables AMS'!T246/'Variables AME'!T246-1</f>
        <v>0</v>
      </c>
      <c r="V36" s="121">
        <f>'Variables AMS'!U246/'Variables AME'!U246-1</f>
        <v>-2.2317963685104858E-2</v>
      </c>
      <c r="W36" s="121">
        <f>'Variables AMS'!V246/'Variables AME'!V246-1</f>
        <v>-8.6792493475525756E-2</v>
      </c>
      <c r="X36" s="121">
        <f>'Variables AMS'!W246/'Variables AME'!W246-1</f>
        <v>-0.19813532107910992</v>
      </c>
      <c r="Y36" s="121">
        <f>'Variables AMS'!X246/'Variables AME'!X246-1</f>
        <v>-0.20703944590414547</v>
      </c>
      <c r="Z36" s="121">
        <f>'Variables AMS'!Y246/'Variables AME'!Y246-1</f>
        <v>-0.21257691016341562</v>
      </c>
      <c r="AA36" s="121">
        <f>'Variables AMS'!Z246/'Variables AME'!Z246-1</f>
        <v>-0.21314475568550573</v>
      </c>
      <c r="AB36" s="121">
        <f>'Variables AMS'!AA246/'Variables AME'!AA246-1</f>
        <v>-0.20904724667095587</v>
      </c>
      <c r="AC36" s="121">
        <f>'Variables AMS'!AB246/'Variables AME'!AB246-1</f>
        <v>-0.20322486714086019</v>
      </c>
      <c r="AD36" s="121">
        <f>'Variables AMS'!AC246/'Variables AME'!AC246-1</f>
        <v>-0.19093153768437721</v>
      </c>
      <c r="AE36" s="121">
        <f>'Variables AMS'!AD246/'Variables AME'!AD246-1</f>
        <v>-0.17579880409553172</v>
      </c>
      <c r="AF36" s="121">
        <f>'Variables AMS'!AE246/'Variables AME'!AE246-1</f>
        <v>-0.16251262556685508</v>
      </c>
      <c r="AG36" s="121">
        <f>'Variables AMS'!AF246/'Variables AME'!AF246-1</f>
        <v>-0.14994165399015724</v>
      </c>
      <c r="AH36" s="121">
        <f>'Variables AMS'!AG246/'Variables AME'!AG246-1</f>
        <v>-0.13861970188441053</v>
      </c>
      <c r="AI36" s="121">
        <f>'Variables AMS'!AH246/'Variables AME'!AH246-1</f>
        <v>-0.1269506058067581</v>
      </c>
      <c r="AJ36" s="121">
        <f>'Variables AMS'!AI246/'Variables AME'!AI246-1</f>
        <v>-0.11480537058903484</v>
      </c>
      <c r="AK36" s="121">
        <f>'Variables AMS'!AJ246/'Variables AME'!AJ246-1</f>
        <v>-0.1037192359062078</v>
      </c>
      <c r="AL36" s="121">
        <f>'Variables AMS'!AK246/'Variables AME'!AK246-1</f>
        <v>-9.371196776544477E-2</v>
      </c>
      <c r="AM36" s="121">
        <f>'Variables AMS'!AL246/'Variables AME'!AL246-1</f>
        <v>-8.5763993904146907E-2</v>
      </c>
      <c r="AN36" s="121">
        <f>'Variables AMS'!AM246/'Variables AME'!AM246-1</f>
        <v>-7.8656569381069019E-2</v>
      </c>
      <c r="AO36" s="121">
        <f>'Variables AMS'!AN246/'Variables AME'!AN246-1</f>
        <v>-7.0107196452153131E-2</v>
      </c>
      <c r="AP36" s="121">
        <f>'Variables AMS'!AO246/'Variables AME'!AO246-1</f>
        <v>-6.239329491642065E-2</v>
      </c>
      <c r="AQ36" s="121">
        <f>'Variables AMS'!AP246/'Variables AME'!AP246-1</f>
        <v>-5.547837127675237E-2</v>
      </c>
      <c r="AR36" s="121">
        <f>'Variables AMS'!AQ246/'Variables AME'!AQ246-1</f>
        <v>-4.9108422348257741E-2</v>
      </c>
      <c r="AS36" s="121">
        <f>'Variables AMS'!AR246/'Variables AME'!AR246-1</f>
        <v>-4.3491450461931369E-2</v>
      </c>
      <c r="AT36" s="121">
        <f>'Variables AMS'!AS246/'Variables AME'!AS246-1</f>
        <v>-3.8547499682193398E-2</v>
      </c>
      <c r="AU36" s="121">
        <f>'Variables AMS'!AT246/'Variables AME'!AT246-1</f>
        <v>-3.4064839246143896E-2</v>
      </c>
      <c r="AV36" s="121">
        <f>'Variables AMS'!AU246/'Variables AME'!AU246-1</f>
        <v>-2.9779978251179617E-2</v>
      </c>
      <c r="AW36" s="121">
        <f>'Variables AMS'!AV246/'Variables AME'!AV246-1</f>
        <v>-2.5753987597477934E-2</v>
      </c>
      <c r="AX36" s="18"/>
    </row>
    <row r="37" spans="1:50" x14ac:dyDescent="0.25">
      <c r="A37" s="19"/>
      <c r="B37" s="35" t="s">
        <v>234</v>
      </c>
      <c r="C37" s="121">
        <f>'Variables AMS'!B247/'Variables AME'!B247-1</f>
        <v>0</v>
      </c>
      <c r="D37" s="121">
        <f>'Variables AMS'!C247/'Variables AME'!C247-1</f>
        <v>0</v>
      </c>
      <c r="E37" s="121">
        <f>'Variables AMS'!D247/'Variables AME'!D247-1</f>
        <v>0</v>
      </c>
      <c r="F37" s="121">
        <f>'Variables AMS'!E247/'Variables AME'!E247-1</f>
        <v>0</v>
      </c>
      <c r="G37" s="121">
        <f>'Variables AMS'!F247/'Variables AME'!F247-1</f>
        <v>0</v>
      </c>
      <c r="H37" s="121">
        <f>'Variables AMS'!G247/'Variables AME'!G247-1</f>
        <v>0</v>
      </c>
      <c r="I37" s="121">
        <f>'Variables AMS'!H247/'Variables AME'!H247-1</f>
        <v>0</v>
      </c>
      <c r="J37" s="121">
        <f>'Variables AMS'!I247/'Variables AME'!I247-1</f>
        <v>0</v>
      </c>
      <c r="K37" s="121">
        <f>'Variables AMS'!J247/'Variables AME'!J247-1</f>
        <v>0</v>
      </c>
      <c r="L37" s="121">
        <f>'Variables AMS'!K247/'Variables AME'!K247-1</f>
        <v>0</v>
      </c>
      <c r="M37" s="121">
        <f>'Variables AMS'!L247/'Variables AME'!L247-1</f>
        <v>0</v>
      </c>
      <c r="N37" s="121">
        <f>'Variables AMS'!M247/'Variables AME'!M247-1</f>
        <v>0</v>
      </c>
      <c r="O37" s="121">
        <f>'Variables AMS'!N247/'Variables AME'!N247-1</f>
        <v>0</v>
      </c>
      <c r="P37" s="121">
        <f>'Variables AMS'!O247/'Variables AME'!O247-1</f>
        <v>0</v>
      </c>
      <c r="Q37" s="121">
        <f>'Variables AMS'!P247/'Variables AME'!P247-1</f>
        <v>0</v>
      </c>
      <c r="R37" s="121">
        <f>'Variables AMS'!Q247/'Variables AME'!Q247-1</f>
        <v>0</v>
      </c>
      <c r="S37" s="121">
        <f>'Variables AMS'!R247/'Variables AME'!R247-1</f>
        <v>0</v>
      </c>
      <c r="T37" s="121">
        <f>'Variables AMS'!S247/'Variables AME'!S247-1</f>
        <v>0</v>
      </c>
      <c r="U37" s="121">
        <f>'Variables AMS'!T247/'Variables AME'!T247-1</f>
        <v>0</v>
      </c>
      <c r="V37" s="121">
        <f>'Variables AMS'!U247/'Variables AME'!U247-1</f>
        <v>-3.8822132866096037E-2</v>
      </c>
      <c r="W37" s="121">
        <f>'Variables AMS'!V247/'Variables AME'!V247-1</f>
        <v>-9.1560136844824447E-2</v>
      </c>
      <c r="X37" s="121">
        <f>'Variables AMS'!W247/'Variables AME'!W247-1</f>
        <v>-0.16332794040621501</v>
      </c>
      <c r="Y37" s="121">
        <f>'Variables AMS'!X247/'Variables AME'!X247-1</f>
        <v>-0.16409932114064996</v>
      </c>
      <c r="Z37" s="121">
        <f>'Variables AMS'!Y247/'Variables AME'!Y247-1</f>
        <v>-0.1695038982170799</v>
      </c>
      <c r="AA37" s="121">
        <f>'Variables AMS'!Z247/'Variables AME'!Z247-1</f>
        <v>-0.17221881866366173</v>
      </c>
      <c r="AB37" s="121">
        <f>'Variables AMS'!AA247/'Variables AME'!AA247-1</f>
        <v>-0.16794450348790968</v>
      </c>
      <c r="AC37" s="121">
        <f>'Variables AMS'!AB247/'Variables AME'!AB247-1</f>
        <v>-0.16578952100290123</v>
      </c>
      <c r="AD37" s="121">
        <f>'Variables AMS'!AC247/'Variables AME'!AC247-1</f>
        <v>-0.16980469528851461</v>
      </c>
      <c r="AE37" s="121">
        <f>'Variables AMS'!AD247/'Variables AME'!AD247-1</f>
        <v>-0.16677603175464939</v>
      </c>
      <c r="AF37" s="121">
        <f>'Variables AMS'!AE247/'Variables AME'!AE247-1</f>
        <v>-0.16311592850087264</v>
      </c>
      <c r="AG37" s="121">
        <f>'Variables AMS'!AF247/'Variables AME'!AF247-1</f>
        <v>-0.15545486067684799</v>
      </c>
      <c r="AH37" s="121">
        <f>'Variables AMS'!AG247/'Variables AME'!AG247-1</f>
        <v>-0.15252354210062968</v>
      </c>
      <c r="AI37" s="121">
        <f>'Variables AMS'!AH247/'Variables AME'!AH247-1</f>
        <v>-0.15167215315689031</v>
      </c>
      <c r="AJ37" s="121">
        <f>'Variables AMS'!AI247/'Variables AME'!AI247-1</f>
        <v>-0.14820057084442917</v>
      </c>
      <c r="AK37" s="121">
        <f>'Variables AMS'!AJ247/'Variables AME'!AJ247-1</f>
        <v>-0.14420862706287596</v>
      </c>
      <c r="AL37" s="121">
        <f>'Variables AMS'!AK247/'Variables AME'!AK247-1</f>
        <v>-0.11264277068572071</v>
      </c>
      <c r="AM37" s="121">
        <f>'Variables AMS'!AL247/'Variables AME'!AL247-1</f>
        <v>-8.4974524668201212E-2</v>
      </c>
      <c r="AN37" s="121">
        <f>'Variables AMS'!AM247/'Variables AME'!AM247-1</f>
        <v>-9.8575994989137383E-2</v>
      </c>
      <c r="AO37" s="121">
        <f>'Variables AMS'!AN247/'Variables AME'!AN247-1</f>
        <v>-9.4178441571301619E-2</v>
      </c>
      <c r="AP37" s="121">
        <f>'Variables AMS'!AO247/'Variables AME'!AO247-1</f>
        <v>-8.867996836928671E-2</v>
      </c>
      <c r="AQ37" s="121">
        <f>'Variables AMS'!AP247/'Variables AME'!AP247-1</f>
        <v>-8.4678411397387965E-2</v>
      </c>
      <c r="AR37" s="121">
        <f>'Variables AMS'!AQ247/'Variables AME'!AQ247-1</f>
        <v>-8.1336973704480897E-2</v>
      </c>
      <c r="AS37" s="121">
        <f>'Variables AMS'!AR247/'Variables AME'!AR247-1</f>
        <v>-5.7133023093979163E-2</v>
      </c>
      <c r="AT37" s="121">
        <f>'Variables AMS'!AS247/'Variables AME'!AS247-1</f>
        <v>-4.1080530598029852E-2</v>
      </c>
      <c r="AU37" s="121">
        <f>'Variables AMS'!AT247/'Variables AME'!AT247-1</f>
        <v>-2.3415632192165248E-2</v>
      </c>
      <c r="AV37" s="121">
        <f>'Variables AMS'!AU247/'Variables AME'!AU247-1</f>
        <v>-2.7811942342428342E-3</v>
      </c>
      <c r="AW37" s="121">
        <f>'Variables AMS'!AV247/'Variables AME'!AV247-1</f>
        <v>2.0455410745470637E-2</v>
      </c>
      <c r="AX37" s="18"/>
    </row>
    <row r="38" spans="1:50" x14ac:dyDescent="0.25">
      <c r="A38" s="19"/>
      <c r="B38" s="35" t="s">
        <v>235</v>
      </c>
      <c r="C38" s="121">
        <f>'Variables AMS'!B248/'Variables AME'!B248-1</f>
        <v>0</v>
      </c>
      <c r="D38" s="121">
        <f>'Variables AMS'!C248/'Variables AME'!C248-1</f>
        <v>0</v>
      </c>
      <c r="E38" s="121">
        <f>'Variables AMS'!D248/'Variables AME'!D248-1</f>
        <v>0</v>
      </c>
      <c r="F38" s="121">
        <f>'Variables AMS'!E248/'Variables AME'!E248-1</f>
        <v>0</v>
      </c>
      <c r="G38" s="121">
        <f>'Variables AMS'!F248/'Variables AME'!F248-1</f>
        <v>0</v>
      </c>
      <c r="H38" s="121">
        <f>'Variables AMS'!G248/'Variables AME'!G248-1</f>
        <v>0</v>
      </c>
      <c r="I38" s="121">
        <f>'Variables AMS'!H248/'Variables AME'!H248-1</f>
        <v>0</v>
      </c>
      <c r="J38" s="121">
        <f>'Variables AMS'!I248/'Variables AME'!I248-1</f>
        <v>0</v>
      </c>
      <c r="K38" s="121">
        <f>'Variables AMS'!J248/'Variables AME'!J248-1</f>
        <v>0</v>
      </c>
      <c r="L38" s="121">
        <f>'Variables AMS'!K248/'Variables AME'!K248-1</f>
        <v>0</v>
      </c>
      <c r="M38" s="121">
        <f>'Variables AMS'!L248/'Variables AME'!L248-1</f>
        <v>0</v>
      </c>
      <c r="N38" s="121">
        <f>'Variables AMS'!M248/'Variables AME'!M248-1</f>
        <v>0</v>
      </c>
      <c r="O38" s="121">
        <f>'Variables AMS'!N248/'Variables AME'!N248-1</f>
        <v>0</v>
      </c>
      <c r="P38" s="121">
        <f>'Variables AMS'!O248/'Variables AME'!O248-1</f>
        <v>0</v>
      </c>
      <c r="Q38" s="121">
        <f>'Variables AMS'!P248/'Variables AME'!P248-1</f>
        <v>0</v>
      </c>
      <c r="R38" s="121">
        <f>'Variables AMS'!Q248/'Variables AME'!Q248-1</f>
        <v>0</v>
      </c>
      <c r="S38" s="121">
        <f>'Variables AMS'!R248/'Variables AME'!R248-1</f>
        <v>0</v>
      </c>
      <c r="T38" s="121">
        <f>'Variables AMS'!S248/'Variables AME'!S248-1</f>
        <v>0</v>
      </c>
      <c r="U38" s="121">
        <f>'Variables AMS'!T248/'Variables AME'!T248-1</f>
        <v>0</v>
      </c>
      <c r="V38" s="121">
        <f>'Variables AMS'!U248/'Variables AME'!U248-1</f>
        <v>-0.19123284585117495</v>
      </c>
      <c r="W38" s="121">
        <f>'Variables AMS'!V248/'Variables AME'!V248-1</f>
        <v>-0.3015967473286304</v>
      </c>
      <c r="X38" s="121">
        <f>'Variables AMS'!W248/'Variables AME'!W248-1</f>
        <v>-0.40311367539464693</v>
      </c>
      <c r="Y38" s="121">
        <f>'Variables AMS'!X248/'Variables AME'!X248-1</f>
        <v>-0.4052205806898459</v>
      </c>
      <c r="Z38" s="121">
        <f>'Variables AMS'!Y248/'Variables AME'!Y248-1</f>
        <v>-0.40613726838389796</v>
      </c>
      <c r="AA38" s="121">
        <f>'Variables AMS'!Z248/'Variables AME'!Z248-1</f>
        <v>-0.40212925843016578</v>
      </c>
      <c r="AB38" s="121">
        <f>'Variables AMS'!AA248/'Variables AME'!AA248-1</f>
        <v>-0.3957988510450845</v>
      </c>
      <c r="AC38" s="121">
        <f>'Variables AMS'!AB248/'Variables AME'!AB248-1</f>
        <v>-0.38819945058040839</v>
      </c>
      <c r="AD38" s="121">
        <f>'Variables AMS'!AC248/'Variables AME'!AC248-1</f>
        <v>-0.36835290575441648</v>
      </c>
      <c r="AE38" s="121">
        <f>'Variables AMS'!AD248/'Variables AME'!AD248-1</f>
        <v>-0.33911867429343168</v>
      </c>
      <c r="AF38" s="121">
        <f>'Variables AMS'!AE248/'Variables AME'!AE248-1</f>
        <v>-0.31509952683244369</v>
      </c>
      <c r="AG38" s="121">
        <f>'Variables AMS'!AF248/'Variables AME'!AF248-1</f>
        <v>-0.296712168333365</v>
      </c>
      <c r="AH38" s="121">
        <f>'Variables AMS'!AG248/'Variables AME'!AG248-1</f>
        <v>-0.28310769830297178</v>
      </c>
      <c r="AI38" s="121">
        <f>'Variables AMS'!AH248/'Variables AME'!AH248-1</f>
        <v>-0.27026230245769201</v>
      </c>
      <c r="AJ38" s="121">
        <f>'Variables AMS'!AI248/'Variables AME'!AI248-1</f>
        <v>-0.25909117346325206</v>
      </c>
      <c r="AK38" s="121">
        <f>'Variables AMS'!AJ248/'Variables AME'!AJ248-1</f>
        <v>-0.24789738154695995</v>
      </c>
      <c r="AL38" s="121">
        <f>'Variables AMS'!AK248/'Variables AME'!AK248-1</f>
        <v>-0.22555386333210414</v>
      </c>
      <c r="AM38" s="121">
        <f>'Variables AMS'!AL248/'Variables AME'!AL248-1</f>
        <v>-0.21096397536769318</v>
      </c>
      <c r="AN38" s="121">
        <f>'Variables AMS'!AM248/'Variables AME'!AM248-1</f>
        <v>-0.20850915349009469</v>
      </c>
      <c r="AO38" s="121">
        <f>'Variables AMS'!AN248/'Variables AME'!AN248-1</f>
        <v>-0.18869946016896622</v>
      </c>
      <c r="AP38" s="121">
        <f>'Variables AMS'!AO248/'Variables AME'!AO248-1</f>
        <v>-0.17281009682435577</v>
      </c>
      <c r="AQ38" s="121">
        <f>'Variables AMS'!AP248/'Variables AME'!AP248-1</f>
        <v>-0.16013795653587537</v>
      </c>
      <c r="AR38" s="121">
        <f>'Variables AMS'!AQ248/'Variables AME'!AQ248-1</f>
        <v>-0.14892540124359377</v>
      </c>
      <c r="AS38" s="121">
        <f>'Variables AMS'!AR248/'Variables AME'!AR248-1</f>
        <v>-0.13877745073536241</v>
      </c>
      <c r="AT38" s="121">
        <f>'Variables AMS'!AS248/'Variables AME'!AS248-1</f>
        <v>-0.13966552825312695</v>
      </c>
      <c r="AU38" s="121">
        <f>'Variables AMS'!AT248/'Variables AME'!AT248-1</f>
        <v>-0.13914117388510938</v>
      </c>
      <c r="AV38" s="121">
        <f>'Variables AMS'!AU248/'Variables AME'!AU248-1</f>
        <v>-0.13827219418342174</v>
      </c>
      <c r="AW38" s="121">
        <f>'Variables AMS'!AV248/'Variables AME'!AV248-1</f>
        <v>-0.13826739228345264</v>
      </c>
      <c r="AX38" s="18"/>
    </row>
    <row r="39" spans="1:50" x14ac:dyDescent="0.25">
      <c r="A39" s="18"/>
      <c r="B39" s="35" t="s">
        <v>236</v>
      </c>
      <c r="C39" s="121">
        <f>'Variables AMS'!B249/'Variables AME'!B249-1</f>
        <v>0</v>
      </c>
      <c r="D39" s="121">
        <f>'Variables AMS'!C249/'Variables AME'!C249-1</f>
        <v>0</v>
      </c>
      <c r="E39" s="121">
        <f>'Variables AMS'!D249/'Variables AME'!D249-1</f>
        <v>0</v>
      </c>
      <c r="F39" s="121">
        <f>'Variables AMS'!E249/'Variables AME'!E249-1</f>
        <v>0</v>
      </c>
      <c r="G39" s="121">
        <f>'Variables AMS'!F249/'Variables AME'!F249-1</f>
        <v>0</v>
      </c>
      <c r="H39" s="121">
        <f>'Variables AMS'!G249/'Variables AME'!G249-1</f>
        <v>0</v>
      </c>
      <c r="I39" s="121">
        <f>'Variables AMS'!H249/'Variables AME'!H249-1</f>
        <v>0</v>
      </c>
      <c r="J39" s="121">
        <f>'Variables AMS'!I249/'Variables AME'!I249-1</f>
        <v>0</v>
      </c>
      <c r="K39" s="121">
        <f>'Variables AMS'!J249/'Variables AME'!J249-1</f>
        <v>0</v>
      </c>
      <c r="L39" s="121">
        <f>'Variables AMS'!K249/'Variables AME'!K249-1</f>
        <v>0</v>
      </c>
      <c r="M39" s="121">
        <f>'Variables AMS'!L249/'Variables AME'!L249-1</f>
        <v>0</v>
      </c>
      <c r="N39" s="121">
        <f>'Variables AMS'!M249/'Variables AME'!M249-1</f>
        <v>0</v>
      </c>
      <c r="O39" s="121">
        <f>'Variables AMS'!N249/'Variables AME'!N249-1</f>
        <v>0</v>
      </c>
      <c r="P39" s="121">
        <f>'Variables AMS'!O249/'Variables AME'!O249-1</f>
        <v>0</v>
      </c>
      <c r="Q39" s="121">
        <f>'Variables AMS'!P249/'Variables AME'!P249-1</f>
        <v>0</v>
      </c>
      <c r="R39" s="121">
        <f>'Variables AMS'!Q249/'Variables AME'!Q249-1</f>
        <v>0</v>
      </c>
      <c r="S39" s="121">
        <f>'Variables AMS'!R249/'Variables AME'!R249-1</f>
        <v>0</v>
      </c>
      <c r="T39" s="121">
        <f>'Variables AMS'!S249/'Variables AME'!S249-1</f>
        <v>0</v>
      </c>
      <c r="U39" s="121">
        <f>'Variables AMS'!T249/'Variables AME'!T249-1</f>
        <v>0</v>
      </c>
      <c r="V39" s="121">
        <f>'Variables AMS'!U249/'Variables AME'!U249-1</f>
        <v>-1.666203650291187E-2</v>
      </c>
      <c r="W39" s="121">
        <f>'Variables AMS'!V249/'Variables AME'!V249-1</f>
        <v>-5.9940730687544352E-2</v>
      </c>
      <c r="X39" s="121">
        <f>'Variables AMS'!W249/'Variables AME'!W249-1</f>
        <v>-9.0788596778203834E-2</v>
      </c>
      <c r="Y39" s="121">
        <f>'Variables AMS'!X249/'Variables AME'!X249-1</f>
        <v>-8.5961731831621369E-2</v>
      </c>
      <c r="Z39" s="121">
        <f>'Variables AMS'!Y249/'Variables AME'!Y249-1</f>
        <v>-9.4144391744835465E-2</v>
      </c>
      <c r="AA39" s="121">
        <f>'Variables AMS'!Z249/'Variables AME'!Z249-1</f>
        <v>-9.4064883109172825E-2</v>
      </c>
      <c r="AB39" s="121">
        <f>'Variables AMS'!AA249/'Variables AME'!AA249-1</f>
        <v>-8.8528077724723819E-2</v>
      </c>
      <c r="AC39" s="121">
        <f>'Variables AMS'!AB249/'Variables AME'!AB249-1</f>
        <v>-8.2887897911505637E-2</v>
      </c>
      <c r="AD39" s="121">
        <f>'Variables AMS'!AC249/'Variables AME'!AC249-1</f>
        <v>-7.75100216429363E-2</v>
      </c>
      <c r="AE39" s="121">
        <f>'Variables AMS'!AD249/'Variables AME'!AD249-1</f>
        <v>-6.9721626025658789E-2</v>
      </c>
      <c r="AF39" s="121">
        <f>'Variables AMS'!AE249/'Variables AME'!AE249-1</f>
        <v>-6.4013224818742831E-2</v>
      </c>
      <c r="AG39" s="121">
        <f>'Variables AMS'!AF249/'Variables AME'!AF249-1</f>
        <v>-5.9486249905604582E-2</v>
      </c>
      <c r="AH39" s="121">
        <f>'Variables AMS'!AG249/'Variables AME'!AG249-1</f>
        <v>-5.6331636588320966E-2</v>
      </c>
      <c r="AI39" s="121">
        <f>'Variables AMS'!AH249/'Variables AME'!AH249-1</f>
        <v>-5.3483424995591999E-2</v>
      </c>
      <c r="AJ39" s="121">
        <f>'Variables AMS'!AI249/'Variables AME'!AI249-1</f>
        <v>-4.9280486033777549E-2</v>
      </c>
      <c r="AK39" s="121">
        <f>'Variables AMS'!AJ249/'Variables AME'!AJ249-1</f>
        <v>-4.5352068914310872E-2</v>
      </c>
      <c r="AL39" s="121">
        <f>'Variables AMS'!AK249/'Variables AME'!AK249-1</f>
        <v>-4.2883699299230416E-2</v>
      </c>
      <c r="AM39" s="121">
        <f>'Variables AMS'!AL249/'Variables AME'!AL249-1</f>
        <v>-4.3400003969762624E-2</v>
      </c>
      <c r="AN39" s="121">
        <f>'Variables AMS'!AM249/'Variables AME'!AM249-1</f>
        <v>-4.2496175995363594E-2</v>
      </c>
      <c r="AO39" s="121">
        <f>'Variables AMS'!AN249/'Variables AME'!AN249-1</f>
        <v>-3.7478379371937431E-2</v>
      </c>
      <c r="AP39" s="121">
        <f>'Variables AMS'!AO249/'Variables AME'!AO249-1</f>
        <v>-3.3111986136504012E-2</v>
      </c>
      <c r="AQ39" s="121">
        <f>'Variables AMS'!AP249/'Variables AME'!AP249-1</f>
        <v>-2.9508056628380963E-2</v>
      </c>
      <c r="AR39" s="121">
        <f>'Variables AMS'!AQ249/'Variables AME'!AQ249-1</f>
        <v>-2.6205722829025779E-2</v>
      </c>
      <c r="AS39" s="121">
        <f>'Variables AMS'!AR249/'Variables AME'!AR249-1</f>
        <v>-2.4543626756110881E-2</v>
      </c>
      <c r="AT39" s="121">
        <f>'Variables AMS'!AS249/'Variables AME'!AS249-1</f>
        <v>-2.6853051735643341E-2</v>
      </c>
      <c r="AU39" s="121">
        <f>'Variables AMS'!AT249/'Variables AME'!AT249-1</f>
        <v>-2.8133077276206953E-2</v>
      </c>
      <c r="AV39" s="121">
        <f>'Variables AMS'!AU249/'Variables AME'!AU249-1</f>
        <v>-2.8764907897645187E-2</v>
      </c>
      <c r="AW39" s="121">
        <f>'Variables AMS'!AV249/'Variables AME'!AV249-1</f>
        <v>-2.9464786600020276E-2</v>
      </c>
      <c r="AX39" s="18"/>
    </row>
    <row r="40" spans="1:50"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F8DD-395A-4BDA-B0C4-32851B77670A}">
  <sheetPr>
    <tabColor theme="9"/>
  </sheetPr>
  <dimension ref="A1:W148"/>
  <sheetViews>
    <sheetView tabSelected="1" topLeftCell="A47" zoomScale="85" zoomScaleNormal="85" workbookViewId="0">
      <selection activeCell="W69" sqref="W69"/>
    </sheetView>
  </sheetViews>
  <sheetFormatPr baseColWidth="10" defaultRowHeight="15" x14ac:dyDescent="0.25"/>
  <cols>
    <col min="2" max="2" width="15.7109375" customWidth="1"/>
    <col min="6" max="6" width="10.85546875" customWidth="1"/>
    <col min="10" max="10" width="12.7109375" bestFit="1" customWidth="1"/>
  </cols>
  <sheetData>
    <row r="1" spans="1:6" x14ac:dyDescent="0.25">
      <c r="B1" s="126" t="s">
        <v>1747</v>
      </c>
      <c r="C1" s="127">
        <v>2021</v>
      </c>
      <c r="D1" s="128">
        <v>2030</v>
      </c>
      <c r="E1" s="129" t="s">
        <v>1748</v>
      </c>
      <c r="F1" s="13" t="s">
        <v>1749</v>
      </c>
    </row>
    <row r="2" spans="1:6" x14ac:dyDescent="0.25">
      <c r="B2" s="130" t="s">
        <v>1750</v>
      </c>
      <c r="C2" s="131"/>
      <c r="D2" s="132"/>
      <c r="E2" s="133"/>
    </row>
    <row r="3" spans="1:6" x14ac:dyDescent="0.25">
      <c r="A3" s="134">
        <v>2022</v>
      </c>
      <c r="B3" t="s">
        <v>1751</v>
      </c>
      <c r="C3" s="135">
        <v>12.278311413422262</v>
      </c>
      <c r="D3" s="21"/>
      <c r="E3" s="135"/>
      <c r="F3" s="21"/>
    </row>
    <row r="4" spans="1:6" x14ac:dyDescent="0.25">
      <c r="A4" s="134">
        <v>2022</v>
      </c>
      <c r="B4" s="136" t="s">
        <v>1752</v>
      </c>
      <c r="C4" s="137">
        <v>13.6491580936224</v>
      </c>
      <c r="D4" s="138">
        <v>44.796895171433214</v>
      </c>
      <c r="E4" s="21">
        <f>D4-C3</f>
        <v>32.518583758010948</v>
      </c>
      <c r="F4" s="21"/>
    </row>
    <row r="5" spans="1:6" hidden="1" x14ac:dyDescent="0.25">
      <c r="A5" s="134">
        <v>2021</v>
      </c>
      <c r="B5" s="136" t="s">
        <v>1753</v>
      </c>
      <c r="C5" s="137">
        <f>SUMIFS('Transport AMS'!$C$8:$AW$8,'Transport AMS'!$C$1:$AW$1,'Graphes comparatifs'!C1)/1000</f>
        <v>6.3819856626079217</v>
      </c>
      <c r="D5" s="138">
        <f>SUMIFS('Transport AMS'!$C$8:$AW$8,'Transport AMS'!$C$1:$AW$1,'Graphes comparatifs'!D1)/1000</f>
        <v>39.765490748609615</v>
      </c>
      <c r="E5" s="21">
        <f>D5-C3</f>
        <v>27.487179335187353</v>
      </c>
      <c r="F5" s="21">
        <f>D5-C5</f>
        <v>33.383505086001691</v>
      </c>
    </row>
    <row r="6" spans="1:6" x14ac:dyDescent="0.25">
      <c r="A6" s="134">
        <v>2022</v>
      </c>
      <c r="B6" s="136" t="s">
        <v>1753</v>
      </c>
      <c r="C6" s="137">
        <f>C5*$D$148/$C$148</f>
        <v>6.655430488938455</v>
      </c>
      <c r="D6" s="138">
        <f>D5*$D$148/$C$148</f>
        <v>41.469297100825493</v>
      </c>
      <c r="E6" s="21">
        <f>E5*$D$148/$C$148</f>
        <v>28.664904791962375</v>
      </c>
      <c r="F6" s="21">
        <f>F5*$D$148/$C$148</f>
        <v>34.813866611887029</v>
      </c>
    </row>
    <row r="7" spans="1:6" x14ac:dyDescent="0.25">
      <c r="B7" s="136" t="s">
        <v>1754</v>
      </c>
      <c r="C7" s="137"/>
      <c r="D7" s="138">
        <v>40.025050559999997</v>
      </c>
      <c r="E7" s="21">
        <f>D7-C3</f>
        <v>27.746739146577735</v>
      </c>
      <c r="F7" s="21"/>
    </row>
    <row r="8" spans="1:6" x14ac:dyDescent="0.25">
      <c r="B8" s="136" t="s">
        <v>1755</v>
      </c>
      <c r="C8" s="137"/>
      <c r="D8" s="138">
        <v>38.441250000000011</v>
      </c>
      <c r="E8" s="21">
        <f>D8-C3</f>
        <v>26.162938586577749</v>
      </c>
      <c r="F8" s="21"/>
    </row>
    <row r="9" spans="1:6" x14ac:dyDescent="0.25">
      <c r="A9" s="134">
        <v>2022</v>
      </c>
      <c r="B9" t="s">
        <v>1756</v>
      </c>
      <c r="C9" s="135">
        <v>13.557893660992001</v>
      </c>
      <c r="D9" s="139">
        <v>40.993024152025299</v>
      </c>
      <c r="E9" s="135"/>
      <c r="F9" s="21"/>
    </row>
    <row r="10" spans="1:6" hidden="1" x14ac:dyDescent="0.25">
      <c r="A10" s="134">
        <v>2021</v>
      </c>
      <c r="B10" t="s">
        <v>1757</v>
      </c>
      <c r="C10" s="135">
        <f>SUMIFS('Transport AME'!$C$8:$AW$8,'Transport AME'!$C$1:$AW$1,'Graphes comparatifs'!C1)/1000</f>
        <v>6.3819856626079217</v>
      </c>
      <c r="D10" s="140">
        <f>SUMIFS('Transport AME'!$C$8:$AW$8,'Transport AME'!$C$1:$AW$1,'Graphes comparatifs'!D1)/1000</f>
        <v>28.256305032903025</v>
      </c>
      <c r="E10" s="21"/>
      <c r="F10" s="21"/>
    </row>
    <row r="11" spans="1:6" x14ac:dyDescent="0.25">
      <c r="A11" s="134">
        <v>2022</v>
      </c>
      <c r="B11" t="s">
        <v>1757</v>
      </c>
      <c r="C11" s="135">
        <f>C10*$D$148/$C$148</f>
        <v>6.655430488938455</v>
      </c>
      <c r="D11" s="21">
        <f>D10*$D$148/$C$148</f>
        <v>29.466984722726618</v>
      </c>
      <c r="E11" s="135"/>
      <c r="F11" s="21"/>
    </row>
    <row r="12" spans="1:6" x14ac:dyDescent="0.25">
      <c r="A12" s="134"/>
      <c r="B12" t="s">
        <v>1758</v>
      </c>
      <c r="C12" s="135"/>
      <c r="D12" s="141"/>
      <c r="E12" s="135"/>
      <c r="F12" s="21"/>
    </row>
    <row r="13" spans="1:6" x14ac:dyDescent="0.25">
      <c r="A13" s="134"/>
      <c r="B13" t="s">
        <v>1759</v>
      </c>
      <c r="C13" s="135"/>
      <c r="D13" s="141"/>
      <c r="E13" s="135"/>
      <c r="F13" s="21"/>
    </row>
    <row r="14" spans="1:6" x14ac:dyDescent="0.25">
      <c r="A14" s="134"/>
      <c r="B14" s="130" t="s">
        <v>1760</v>
      </c>
      <c r="C14" s="131"/>
      <c r="D14" s="132"/>
      <c r="E14" s="133"/>
    </row>
    <row r="15" spans="1:6" x14ac:dyDescent="0.25">
      <c r="A15" s="134">
        <v>2022</v>
      </c>
      <c r="B15" t="s">
        <v>1751</v>
      </c>
      <c r="C15" s="135">
        <v>38.258636135980289</v>
      </c>
      <c r="D15" s="21"/>
      <c r="E15" s="135"/>
      <c r="F15" s="21"/>
    </row>
    <row r="16" spans="1:6" x14ac:dyDescent="0.25">
      <c r="A16" s="134">
        <v>2022</v>
      </c>
      <c r="B16" s="136" t="s">
        <v>1752</v>
      </c>
      <c r="C16" s="137">
        <v>40.313331752477197</v>
      </c>
      <c r="D16" s="138">
        <v>15.405818773177868</v>
      </c>
      <c r="E16" s="21">
        <f>D16-C15</f>
        <v>-22.852817362802419</v>
      </c>
      <c r="F16" s="21"/>
    </row>
    <row r="17" spans="1:6" hidden="1" x14ac:dyDescent="0.25">
      <c r="A17" s="134">
        <v>2021</v>
      </c>
      <c r="B17" s="136" t="s">
        <v>1753</v>
      </c>
      <c r="C17" s="137">
        <f>SUMIFS('Transport AMS'!$C$21:$AW$21,'Transport AMS'!$C$1:$AW$1,'Graphes comparatifs'!C1)/1000</f>
        <v>42.573468997560205</v>
      </c>
      <c r="D17" s="137">
        <f>SUMIFS('Transport AMS'!$C$21:$AW$21,'Transport AMS'!$C$1:$AW$1,'Graphes comparatifs'!D1)/1000</f>
        <v>13.939355657585704</v>
      </c>
      <c r="E17" s="21">
        <f>D17-C15</f>
        <v>-24.319280478394585</v>
      </c>
      <c r="F17" s="21"/>
    </row>
    <row r="18" spans="1:6" x14ac:dyDescent="0.25">
      <c r="A18" s="134">
        <v>2022</v>
      </c>
      <c r="B18" s="136" t="s">
        <v>1753</v>
      </c>
      <c r="C18" s="137">
        <f>C17*$D$148/$C$148</f>
        <v>44.397586983994081</v>
      </c>
      <c r="D18" s="138">
        <f>D17*$D$148/$C$148</f>
        <v>14.536606245170146</v>
      </c>
      <c r="E18" s="21">
        <f>E17*$D$148/$C$148</f>
        <v>-25.361273014645558</v>
      </c>
      <c r="F18" s="21"/>
    </row>
    <row r="19" spans="1:6" x14ac:dyDescent="0.25">
      <c r="B19" s="136" t="s">
        <v>1754</v>
      </c>
      <c r="C19" s="137"/>
      <c r="D19" s="138">
        <v>15.003994669983678</v>
      </c>
      <c r="E19" s="21">
        <f>D19-C15</f>
        <v>-23.254641465996613</v>
      </c>
      <c r="F19" s="21"/>
    </row>
    <row r="20" spans="1:6" x14ac:dyDescent="0.25">
      <c r="B20" s="136" t="s">
        <v>1755</v>
      </c>
      <c r="C20" s="137"/>
      <c r="D20" s="138">
        <v>16.438793723158188</v>
      </c>
      <c r="E20" s="21">
        <f>D20-C15</f>
        <v>-21.819842412822101</v>
      </c>
      <c r="F20" s="21"/>
    </row>
    <row r="21" spans="1:6" x14ac:dyDescent="0.25">
      <c r="A21" s="134">
        <v>2022</v>
      </c>
      <c r="B21" t="s">
        <v>1756</v>
      </c>
      <c r="C21" s="135">
        <v>41.942052527012201</v>
      </c>
      <c r="D21" s="139">
        <v>34.508862500952503</v>
      </c>
      <c r="E21" s="135"/>
      <c r="F21" s="21"/>
    </row>
    <row r="22" spans="1:6" hidden="1" x14ac:dyDescent="0.25">
      <c r="A22" s="134">
        <v>2021</v>
      </c>
      <c r="B22" t="s">
        <v>1757</v>
      </c>
      <c r="C22" s="135">
        <f>SUMIFS('Transport AME'!$C$21:$AW$21,'Transport AME'!$C$1:$AW$1,'Graphes comparatifs'!C1)/1000</f>
        <v>42.573468997560205</v>
      </c>
      <c r="D22" s="21">
        <f>SUMIFS('Transport AME'!$C$21:$AW$21,'Transport AME'!$C$1:$AW$1,'Graphes comparatifs'!D1)/1000</f>
        <v>36.342213985698343</v>
      </c>
      <c r="E22" s="135"/>
      <c r="F22" s="21"/>
    </row>
    <row r="23" spans="1:6" x14ac:dyDescent="0.25">
      <c r="A23" s="134">
        <v>2022</v>
      </c>
      <c r="B23" t="s">
        <v>1757</v>
      </c>
      <c r="C23" s="135">
        <f>C22*$D$148/$C$148</f>
        <v>44.397586983994081</v>
      </c>
      <c r="D23" s="21">
        <f>D22*$D$148/$C$148</f>
        <v>37.899345404844389</v>
      </c>
      <c r="E23" s="135"/>
      <c r="F23" s="21"/>
    </row>
    <row r="24" spans="1:6" x14ac:dyDescent="0.25">
      <c r="A24" s="134"/>
      <c r="B24" t="s">
        <v>1758</v>
      </c>
      <c r="C24" s="135"/>
      <c r="D24" s="141"/>
      <c r="E24" s="135"/>
      <c r="F24" s="21"/>
    </row>
    <row r="25" spans="1:6" x14ac:dyDescent="0.25">
      <c r="A25" s="134"/>
      <c r="B25" t="s">
        <v>1759</v>
      </c>
      <c r="C25" s="135"/>
      <c r="D25" s="141"/>
      <c r="E25" s="135"/>
      <c r="F25" s="21"/>
    </row>
    <row r="26" spans="1:6" x14ac:dyDescent="0.25">
      <c r="A26" s="134"/>
      <c r="B26" t="s">
        <v>1761</v>
      </c>
      <c r="C26" s="142"/>
      <c r="D26" s="143"/>
      <c r="E26" s="135"/>
      <c r="F26" s="21"/>
    </row>
    <row r="27" spans="1:6" x14ac:dyDescent="0.25">
      <c r="A27" s="134">
        <v>2022</v>
      </c>
      <c r="B27" t="s">
        <v>1762</v>
      </c>
      <c r="C27" s="135">
        <v>0.99276702766672342</v>
      </c>
      <c r="D27" s="21"/>
      <c r="E27" s="135"/>
      <c r="F27" s="21"/>
    </row>
    <row r="28" spans="1:6" x14ac:dyDescent="0.25">
      <c r="A28" s="134">
        <v>2022</v>
      </c>
      <c r="B28" t="s">
        <v>1763</v>
      </c>
      <c r="C28" s="135"/>
      <c r="D28" s="21">
        <v>11.245443018041382</v>
      </c>
      <c r="E28" s="135">
        <f>D28-C27</f>
        <v>10.252675990374659</v>
      </c>
      <c r="F28" s="21"/>
    </row>
    <row r="29" spans="1:6" x14ac:dyDescent="0.25">
      <c r="B29" t="s">
        <v>1593</v>
      </c>
      <c r="C29" s="135"/>
      <c r="D29" s="21">
        <v>12.794607200000002</v>
      </c>
      <c r="E29" s="135">
        <f>D29-C27</f>
        <v>11.801840172333279</v>
      </c>
      <c r="F29" s="21"/>
    </row>
    <row r="30" spans="1:6" x14ac:dyDescent="0.25">
      <c r="B30" t="s">
        <v>1764</v>
      </c>
      <c r="C30" s="135"/>
      <c r="D30" s="21">
        <v>8.4760841859098246</v>
      </c>
      <c r="E30" s="135">
        <f>D30-C27</f>
        <v>7.4833171582431008</v>
      </c>
      <c r="F30" s="21"/>
    </row>
    <row r="31" spans="1:6" hidden="1" x14ac:dyDescent="0.25">
      <c r="A31" s="134">
        <v>2021</v>
      </c>
      <c r="B31" t="s">
        <v>1765</v>
      </c>
      <c r="C31" s="135">
        <v>0</v>
      </c>
      <c r="D31" s="21">
        <v>0.476611649433549</v>
      </c>
      <c r="E31" s="135">
        <f>D31/1000-C27</f>
        <v>-0.99229041601728984</v>
      </c>
      <c r="F31" s="21">
        <f>(D31-C31)/1000</f>
        <v>4.7661164943354898E-4</v>
      </c>
    </row>
    <row r="32" spans="1:6" x14ac:dyDescent="0.25">
      <c r="A32" s="134">
        <v>2022</v>
      </c>
      <c r="B32" t="s">
        <v>1766</v>
      </c>
      <c r="C32" s="135">
        <f>C31*$D$148/$C$148</f>
        <v>0</v>
      </c>
      <c r="D32" s="21">
        <f>D31*$D$148/$C$148</f>
        <v>0.497032721588263</v>
      </c>
      <c r="E32" s="135">
        <f>E31*$D$148/$C$148</f>
        <v>-1.034806443915482</v>
      </c>
      <c r="F32" s="135">
        <f>F31*$D$148/$C$148</f>
        <v>4.9703272158826289E-4</v>
      </c>
    </row>
    <row r="33" spans="1:6" x14ac:dyDescent="0.25">
      <c r="B33" s="130" t="s">
        <v>1767</v>
      </c>
      <c r="C33" s="131"/>
      <c r="D33" s="132"/>
      <c r="E33" s="135"/>
      <c r="F33" s="21"/>
    </row>
    <row r="34" spans="1:6" x14ac:dyDescent="0.25">
      <c r="A34" s="134">
        <v>2022</v>
      </c>
      <c r="B34" t="s">
        <v>1751</v>
      </c>
      <c r="C34" s="135">
        <v>0.99276702766672342</v>
      </c>
      <c r="D34" s="21"/>
      <c r="E34" s="135"/>
      <c r="F34" s="21"/>
    </row>
    <row r="35" spans="1:6" x14ac:dyDescent="0.25">
      <c r="A35" s="134">
        <v>2022</v>
      </c>
      <c r="B35" s="136" t="s">
        <v>1752</v>
      </c>
      <c r="C35" s="137"/>
      <c r="D35" s="144">
        <v>11.245443018041382</v>
      </c>
      <c r="E35" s="135"/>
      <c r="F35" s="21"/>
    </row>
    <row r="36" spans="1:6" hidden="1" x14ac:dyDescent="0.25">
      <c r="A36" s="134">
        <v>2021</v>
      </c>
      <c r="B36" s="136" t="s">
        <v>1753</v>
      </c>
      <c r="C36" s="137">
        <f>SUMIFS('Transp lourd AMS'!$C$11:$AW$11,'Transp lourd AMS'!$C$1:$AW$1,'Graphes comparatifs'!C1)/1000</f>
        <v>1.626491001726073</v>
      </c>
      <c r="D36" s="137">
        <f>SUMIFS('Transp lourd AMS'!$C$11:$AW$11,'Transp lourd AMS'!$C$1:$AW$1,'Graphes comparatifs'!D1)/1000</f>
        <v>9.3172943417142218</v>
      </c>
      <c r="E36" s="135">
        <f>D36-C36</f>
        <v>7.6908033399881486</v>
      </c>
      <c r="F36" s="21"/>
    </row>
    <row r="37" spans="1:6" x14ac:dyDescent="0.25">
      <c r="A37" s="134">
        <v>2022</v>
      </c>
      <c r="B37" s="136" t="s">
        <v>1753</v>
      </c>
      <c r="C37" s="137">
        <f>C36*$D$148/$C$148</f>
        <v>1.6961802133614088</v>
      </c>
      <c r="D37" s="138">
        <f>D36*$D$148/$C$148</f>
        <v>9.7165064471358757</v>
      </c>
      <c r="E37" s="135">
        <f>E36*$D$148/$C$148</f>
        <v>8.0203262337744654</v>
      </c>
      <c r="F37" s="20">
        <f>F36*$D$148/$C$148</f>
        <v>0</v>
      </c>
    </row>
    <row r="38" spans="1:6" x14ac:dyDescent="0.25">
      <c r="B38" s="136" t="s">
        <v>1754</v>
      </c>
      <c r="C38" s="137"/>
      <c r="D38" s="144">
        <v>12.794607200000002</v>
      </c>
      <c r="E38" s="21">
        <f>D38-C34</f>
        <v>11.801840172333279</v>
      </c>
      <c r="F38" s="21"/>
    </row>
    <row r="39" spans="1:6" x14ac:dyDescent="0.25">
      <c r="B39" s="136" t="s">
        <v>1755</v>
      </c>
      <c r="C39" s="137"/>
      <c r="D39" s="144">
        <v>8.4760841859098246</v>
      </c>
      <c r="E39" s="21">
        <f>D39-C34</f>
        <v>7.4833171582431008</v>
      </c>
      <c r="F39" s="21"/>
    </row>
    <row r="40" spans="1:6" x14ac:dyDescent="0.25">
      <c r="A40" s="134">
        <v>2022</v>
      </c>
      <c r="B40" t="s">
        <v>1756</v>
      </c>
      <c r="C40" s="135">
        <v>0.24487205467878601</v>
      </c>
      <c r="D40" s="139">
        <v>7.0051598151945322</v>
      </c>
      <c r="E40" s="135"/>
      <c r="F40" s="21"/>
    </row>
    <row r="41" spans="1:6" hidden="1" x14ac:dyDescent="0.25">
      <c r="A41" s="134">
        <v>2021</v>
      </c>
      <c r="B41" t="s">
        <v>1757</v>
      </c>
      <c r="C41" s="135">
        <f>SUMIFS('Transp lourd AME'!$C$11:$AW$11,'Transp lourd AME'!$C$1:$AW$1,'Graphes comparatifs'!C1)/1000</f>
        <v>1.626491001726073</v>
      </c>
      <c r="D41" s="139">
        <f>SUMIFS('Transp lourd AME'!$C$11:$AW$11,'Transp lourd AME'!$C$1:$AW$1,'Graphes comparatifs'!D1)/1000</f>
        <v>5.5181632498829982</v>
      </c>
      <c r="E41" s="135"/>
      <c r="F41" s="20"/>
    </row>
    <row r="42" spans="1:6" x14ac:dyDescent="0.25">
      <c r="A42" s="134">
        <v>2022</v>
      </c>
      <c r="B42" t="s">
        <v>1757</v>
      </c>
      <c r="C42" s="135">
        <f>C41*$D$148/$C$148</f>
        <v>1.6961802133614088</v>
      </c>
      <c r="D42" s="139">
        <f>D41*$D$148/$C$148</f>
        <v>5.7545964340514493</v>
      </c>
      <c r="E42" s="135"/>
      <c r="F42" s="20"/>
    </row>
    <row r="43" spans="1:6" x14ac:dyDescent="0.25">
      <c r="A43" s="134"/>
      <c r="B43" t="s">
        <v>1758</v>
      </c>
      <c r="C43" s="135"/>
      <c r="D43" s="20"/>
      <c r="E43" s="135"/>
      <c r="F43" s="20"/>
    </row>
    <row r="44" spans="1:6" x14ac:dyDescent="0.25">
      <c r="A44" s="134"/>
      <c r="B44" t="s">
        <v>1759</v>
      </c>
      <c r="C44" s="135"/>
      <c r="D44" s="20"/>
      <c r="E44" s="135"/>
      <c r="F44" s="20"/>
    </row>
    <row r="45" spans="1:6" x14ac:dyDescent="0.25">
      <c r="B45" s="130" t="s">
        <v>1768</v>
      </c>
      <c r="C45" s="131"/>
      <c r="D45" s="132"/>
      <c r="E45" s="135"/>
      <c r="F45" s="21"/>
    </row>
    <row r="46" spans="1:6" x14ac:dyDescent="0.25">
      <c r="A46" s="134">
        <v>2022</v>
      </c>
      <c r="B46" t="s">
        <v>1751</v>
      </c>
      <c r="C46" s="135">
        <v>9.6</v>
      </c>
      <c r="D46" s="21"/>
      <c r="E46" s="135"/>
      <c r="F46" s="21"/>
    </row>
    <row r="47" spans="1:6" x14ac:dyDescent="0.25">
      <c r="A47" s="134">
        <v>2022</v>
      </c>
      <c r="B47" s="136" t="s">
        <v>1752</v>
      </c>
      <c r="C47" s="137">
        <v>0</v>
      </c>
      <c r="D47" s="138">
        <v>13.003</v>
      </c>
      <c r="E47" s="135">
        <f>D47-C46</f>
        <v>3.4030000000000005</v>
      </c>
      <c r="F47" s="21"/>
    </row>
    <row r="48" spans="1:6" hidden="1" x14ac:dyDescent="0.25">
      <c r="A48" s="134">
        <v>2021</v>
      </c>
      <c r="B48" s="136" t="s">
        <v>1753</v>
      </c>
      <c r="C48" s="137">
        <f>SUMIFS('Transp lourd AMS'!$C$23:$AW$23,'Transp lourd AMS'!$C$1:$AW$1,'Graphes comparatifs'!C1)/1000</f>
        <v>15.311590796856839</v>
      </c>
      <c r="D48" s="138">
        <f>SUMIFS('Transp lourd AMS'!$C$23:$AW$23,'Transp lourd AMS'!$C$1:$AW$1,'Graphes comparatifs'!D1)/1000</f>
        <v>12.838594619406237</v>
      </c>
      <c r="E48" s="21">
        <f>D48-C48</f>
        <v>-2.472996177450602</v>
      </c>
      <c r="F48" s="21"/>
    </row>
    <row r="49" spans="1:6" x14ac:dyDescent="0.25">
      <c r="A49" s="134">
        <v>2022</v>
      </c>
      <c r="B49" s="136" t="s">
        <v>1753</v>
      </c>
      <c r="C49" s="137">
        <f>C48*$D$148/$C$148</f>
        <v>15.967636659012507</v>
      </c>
      <c r="D49" s="138">
        <f>D48*$D$148/$C$148</f>
        <v>13.388681608256833</v>
      </c>
      <c r="E49" s="21">
        <f>E48*$D$148/$C$148</f>
        <v>-2.5789550507556731</v>
      </c>
      <c r="F49" s="21">
        <f>F48*$D$148/$C$148</f>
        <v>0</v>
      </c>
    </row>
    <row r="50" spans="1:6" x14ac:dyDescent="0.25">
      <c r="A50" s="134">
        <v>2022</v>
      </c>
      <c r="B50" t="s">
        <v>1756</v>
      </c>
      <c r="C50" s="135">
        <v>0</v>
      </c>
      <c r="D50" s="140">
        <v>6.9630487482733203</v>
      </c>
      <c r="E50" s="21"/>
      <c r="F50" s="21"/>
    </row>
    <row r="51" spans="1:6" hidden="1" x14ac:dyDescent="0.25">
      <c r="A51" s="134">
        <v>2021</v>
      </c>
      <c r="B51" t="s">
        <v>1757</v>
      </c>
      <c r="C51" s="135">
        <f>SUMIFS('Transp lourd AME'!$C$23:$AW$23,'Transp lourd AME'!$C$1:$AW$1,'Graphes comparatifs'!C1)/1000</f>
        <v>15.311590796856839</v>
      </c>
      <c r="D51" s="140">
        <f>SUMIFS('Transp lourd AME'!$C$23:$AW$23,'Transp lourd AME'!$C$1:$AW$1,'Graphes comparatifs'!D1)/1000</f>
        <v>11.298272902361546</v>
      </c>
      <c r="E51" s="21"/>
      <c r="F51" s="21"/>
    </row>
    <row r="52" spans="1:6" x14ac:dyDescent="0.25">
      <c r="A52" s="134">
        <v>2022</v>
      </c>
      <c r="B52" t="s">
        <v>1757</v>
      </c>
      <c r="C52" s="135">
        <f>C51*$D$148/$C$148</f>
        <v>15.967636659012507</v>
      </c>
      <c r="D52" s="140">
        <f>D51*$D$148/$C$148</f>
        <v>11.782362719379211</v>
      </c>
      <c r="E52" s="20"/>
      <c r="F52" s="20"/>
    </row>
    <row r="53" spans="1:6" x14ac:dyDescent="0.25">
      <c r="C53" s="20"/>
      <c r="D53" s="20"/>
      <c r="E53" s="20"/>
      <c r="F53" s="20"/>
    </row>
    <row r="54" spans="1:6" x14ac:dyDescent="0.25">
      <c r="B54" s="126" t="s">
        <v>1769</v>
      </c>
      <c r="C54" s="127">
        <v>2021</v>
      </c>
      <c r="D54" s="128" t="s">
        <v>1770</v>
      </c>
      <c r="E54" s="129" t="s">
        <v>1748</v>
      </c>
      <c r="F54" s="13" t="s">
        <v>1749</v>
      </c>
    </row>
    <row r="55" spans="1:6" x14ac:dyDescent="0.25">
      <c r="B55" s="130" t="s">
        <v>777</v>
      </c>
      <c r="C55" s="131"/>
      <c r="D55" s="132"/>
      <c r="E55" s="133"/>
    </row>
    <row r="56" spans="1:6" x14ac:dyDescent="0.25">
      <c r="A56" s="134">
        <v>2022</v>
      </c>
      <c r="B56" t="s">
        <v>1751</v>
      </c>
      <c r="C56" s="135">
        <v>15.194627915081327</v>
      </c>
      <c r="D56" s="21"/>
      <c r="E56" s="135"/>
      <c r="F56" s="21"/>
    </row>
    <row r="57" spans="1:6" x14ac:dyDescent="0.25">
      <c r="A57" s="134">
        <v>2022</v>
      </c>
      <c r="B57" s="136" t="s">
        <v>1752</v>
      </c>
      <c r="C57" s="137">
        <v>0</v>
      </c>
      <c r="D57" s="138">
        <v>31.2189798208145</v>
      </c>
      <c r="E57" s="135">
        <f>D57-$C$56</f>
        <v>16.024351905733173</v>
      </c>
      <c r="F57" s="21"/>
    </row>
    <row r="58" spans="1:6" hidden="1" x14ac:dyDescent="0.25">
      <c r="A58" s="134">
        <v>2021</v>
      </c>
      <c r="B58" s="136" t="s">
        <v>1753</v>
      </c>
      <c r="C58" s="137">
        <f>SUMIFS('Résidentiel AMS'!$C$23:$AW$23,'Résidentiel AMS'!$C$1:$AW$1,'Graphes comparatifs'!C1)/1000</f>
        <v>15.518482519999999</v>
      </c>
      <c r="D58" s="138">
        <f>SUMIFS('Résidentiel AMS'!$C$23:$AW$23,'Résidentiel AMS'!$C$1:$AW$1,'Graphes comparatifs'!D1)/1000</f>
        <v>22.720870979515581</v>
      </c>
      <c r="E58" s="135">
        <f>D58-$C$56</f>
        <v>7.5262430644342544</v>
      </c>
      <c r="F58" s="21">
        <f>(D58-C58)</f>
        <v>7.202388459515582</v>
      </c>
    </row>
    <row r="59" spans="1:6" x14ac:dyDescent="0.25">
      <c r="A59" s="134">
        <v>2022</v>
      </c>
      <c r="B59" s="136" t="s">
        <v>1753</v>
      </c>
      <c r="C59" s="137">
        <f>C58*$D$148/$C$148</f>
        <v>16.183392938470103</v>
      </c>
      <c r="D59" s="138">
        <f>D58*$D$148/$C$148</f>
        <v>23.694377494184447</v>
      </c>
      <c r="E59" s="135">
        <f>E58*$D$148/$C$148</f>
        <v>7.8487151501572789</v>
      </c>
      <c r="F59" s="135">
        <f>F58*$D$148/$C$148</f>
        <v>7.5109845557143462</v>
      </c>
    </row>
    <row r="60" spans="1:6" x14ac:dyDescent="0.25">
      <c r="A60" s="134"/>
      <c r="B60" s="136" t="s">
        <v>1754</v>
      </c>
      <c r="C60" s="137"/>
      <c r="D60" s="138">
        <v>26.6</v>
      </c>
      <c r="E60" s="135">
        <f>D60-$C$56</f>
        <v>11.405372084918675</v>
      </c>
      <c r="F60" s="21"/>
    </row>
    <row r="61" spans="1:6" x14ac:dyDescent="0.25">
      <c r="A61" s="134"/>
      <c r="B61" s="136" t="s">
        <v>1755</v>
      </c>
      <c r="C61" s="137"/>
      <c r="D61" s="138">
        <v>36.564896884627707</v>
      </c>
      <c r="E61" s="135">
        <f>D61-$C$56</f>
        <v>21.37026896954638</v>
      </c>
      <c r="F61" s="21"/>
    </row>
    <row r="62" spans="1:6" x14ac:dyDescent="0.25">
      <c r="A62" s="134">
        <v>2022</v>
      </c>
      <c r="B62" s="145" t="s">
        <v>1756</v>
      </c>
      <c r="C62" s="21">
        <v>0</v>
      </c>
      <c r="D62" s="21">
        <v>19.491120913028901</v>
      </c>
      <c r="E62" s="135"/>
      <c r="F62" s="21"/>
    </row>
    <row r="63" spans="1:6" hidden="1" x14ac:dyDescent="0.25">
      <c r="A63" s="134">
        <v>2021</v>
      </c>
      <c r="B63" s="145" t="s">
        <v>1757</v>
      </c>
      <c r="C63" s="21">
        <f>SUMIFS('Résidentiel AME'!$C$23:$AW$23,'Résidentiel AME'!$C$1:$AW$1,'Graphes comparatifs'!C1)/1000</f>
        <v>15.518482519999999</v>
      </c>
      <c r="D63" s="140">
        <f>SUMIFS('Résidentiel AME'!$C$23:$AW$23,'Résidentiel AME'!$C$1:$AW$1,'Graphes comparatifs'!D1)/1000</f>
        <v>8.0676742676828841</v>
      </c>
      <c r="E63" s="135"/>
      <c r="F63" s="21"/>
    </row>
    <row r="64" spans="1:6" x14ac:dyDescent="0.25">
      <c r="A64" s="134">
        <v>2022</v>
      </c>
      <c r="B64" s="145" t="s">
        <v>1757</v>
      </c>
      <c r="C64" s="21">
        <f>C63*$D$148/$C$148</f>
        <v>16.183392938470103</v>
      </c>
      <c r="D64" s="140">
        <f>D63*$D$148/$C$148</f>
        <v>8.413344707205054</v>
      </c>
      <c r="E64" s="135"/>
      <c r="F64" s="21"/>
    </row>
    <row r="65" spans="1:23" x14ac:dyDescent="0.25">
      <c r="A65" s="134"/>
      <c r="B65" s="145" t="s">
        <v>1758</v>
      </c>
      <c r="C65" s="21"/>
      <c r="D65" s="21"/>
      <c r="E65" s="135"/>
      <c r="F65" s="21"/>
    </row>
    <row r="66" spans="1:23" x14ac:dyDescent="0.25">
      <c r="A66" s="134"/>
      <c r="B66" t="s">
        <v>1759</v>
      </c>
      <c r="C66" s="135"/>
      <c r="D66" s="21"/>
      <c r="E66" s="135"/>
      <c r="F66" s="21"/>
    </row>
    <row r="67" spans="1:23" x14ac:dyDescent="0.25">
      <c r="B67" s="130" t="s">
        <v>765</v>
      </c>
      <c r="C67" s="131"/>
      <c r="D67" s="132"/>
      <c r="E67" s="135"/>
      <c r="F67" s="21"/>
    </row>
    <row r="68" spans="1:23" x14ac:dyDescent="0.25">
      <c r="B68" t="s">
        <v>1751</v>
      </c>
      <c r="C68" s="146">
        <v>5.3661344699355551</v>
      </c>
      <c r="D68" s="20"/>
      <c r="E68" s="146"/>
      <c r="F68" s="20"/>
      <c r="W68">
        <f>8*3*6</f>
        <v>144</v>
      </c>
    </row>
    <row r="69" spans="1:23" x14ac:dyDescent="0.25">
      <c r="B69" s="136" t="s">
        <v>1752</v>
      </c>
      <c r="C69" s="137"/>
      <c r="D69" s="138">
        <v>22.258019933966832</v>
      </c>
      <c r="E69" s="146">
        <f>D69-$C$68</f>
        <v>16.891885464031276</v>
      </c>
      <c r="F69" s="20"/>
    </row>
    <row r="70" spans="1:23" hidden="1" x14ac:dyDescent="0.25">
      <c r="A70" s="134">
        <v>2021</v>
      </c>
      <c r="B70" s="136" t="s">
        <v>1771</v>
      </c>
      <c r="C70" s="137">
        <f>SUMIFS('Tertiaire AMS'!$C$14:$AW$14,'Tertiaire AMS'!$C$1:$AW$1,'Graphes comparatifs'!C1)/1000</f>
        <v>5.8268558129355705</v>
      </c>
      <c r="D70" s="137">
        <f>SUMIFS('Tertiaire AMS'!$C$14:$AW$14,'Tertiaire AMS'!$C$1:$AW$1,'Graphes comparatifs'!D1)/1000</f>
        <v>22.262077041130055</v>
      </c>
      <c r="E70" s="146">
        <f>D70-$C$68</f>
        <v>16.895942571194499</v>
      </c>
      <c r="F70" s="20">
        <f>(D70-C70)</f>
        <v>16.435221228194486</v>
      </c>
    </row>
    <row r="71" spans="1:23" x14ac:dyDescent="0.25">
      <c r="A71" s="134">
        <v>2022</v>
      </c>
      <c r="B71" s="136" t="s">
        <v>1771</v>
      </c>
      <c r="C71" s="137">
        <f>C70*$D$148/$C$148</f>
        <v>6.0765153483927747</v>
      </c>
      <c r="D71" s="138">
        <f>D70*$D$148/$C$148</f>
        <v>23.215925907625508</v>
      </c>
      <c r="E71" s="146">
        <f>E70*$D$148/$C$148</f>
        <v>17.619872132669418</v>
      </c>
      <c r="F71" s="20">
        <f>F70*$D$148/$C$148</f>
        <v>17.139410559232733</v>
      </c>
    </row>
    <row r="72" spans="1:23" x14ac:dyDescent="0.25">
      <c r="B72" s="136" t="s">
        <v>1754</v>
      </c>
      <c r="C72" s="137"/>
      <c r="D72" s="138">
        <v>27.167401494723016</v>
      </c>
      <c r="E72" s="146">
        <f>D72-$C$68</f>
        <v>21.80126702478746</v>
      </c>
      <c r="F72" s="20"/>
    </row>
    <row r="73" spans="1:23" x14ac:dyDescent="0.25">
      <c r="A73" s="134">
        <v>2022</v>
      </c>
      <c r="B73" s="145" t="s">
        <v>1756</v>
      </c>
      <c r="C73" s="21">
        <v>0</v>
      </c>
      <c r="D73" s="21">
        <v>16.52</v>
      </c>
      <c r="E73" s="135"/>
      <c r="F73" s="21"/>
    </row>
    <row r="74" spans="1:23" hidden="1" x14ac:dyDescent="0.25">
      <c r="A74" s="134">
        <v>2021</v>
      </c>
      <c r="B74" s="145" t="s">
        <v>1772</v>
      </c>
      <c r="C74" s="21">
        <f>SUMIFS('Tertiaire AME'!$C$14:$AW$14,'Tertiaire AME'!$C$1:$AW$1,'Graphes comparatifs'!C1)/1000</f>
        <v>5.8268558129355705</v>
      </c>
      <c r="D74" s="140">
        <f>SUMIFS('Tertiaire AME'!$C$14:$AW$14,'Tertiaire AME'!$C$1:$AW$1,'Graphes comparatifs'!D1)/1000</f>
        <v>6.2837161089715012</v>
      </c>
      <c r="E74" s="135"/>
      <c r="F74" s="21"/>
    </row>
    <row r="75" spans="1:23" x14ac:dyDescent="0.25">
      <c r="A75" s="134">
        <v>2022</v>
      </c>
      <c r="B75" s="145" t="s">
        <v>1772</v>
      </c>
      <c r="C75" s="21">
        <f>C74*$D$148/$C$148</f>
        <v>6.0765153483927747</v>
      </c>
      <c r="D75" s="140">
        <f>D74*$D$148/$C$148</f>
        <v>6.5529504430746508</v>
      </c>
      <c r="E75" s="135"/>
      <c r="F75" s="21"/>
    </row>
    <row r="76" spans="1:23" x14ac:dyDescent="0.25">
      <c r="A76" s="134"/>
      <c r="B76" s="145" t="s">
        <v>1758</v>
      </c>
      <c r="C76" s="21"/>
      <c r="D76" s="21"/>
      <c r="E76" s="135"/>
      <c r="F76" s="21"/>
    </row>
    <row r="77" spans="1:23" x14ac:dyDescent="0.25">
      <c r="B77" s="130" t="s">
        <v>1773</v>
      </c>
      <c r="C77" s="131"/>
      <c r="D77" s="132"/>
      <c r="E77" s="135"/>
      <c r="F77" s="21"/>
    </row>
    <row r="78" spans="1:23" x14ac:dyDescent="0.25">
      <c r="B78" t="s">
        <v>1751</v>
      </c>
      <c r="C78" s="135">
        <v>77.458134828082336</v>
      </c>
      <c r="D78" s="21"/>
      <c r="E78" s="21"/>
      <c r="F78" s="21"/>
    </row>
    <row r="79" spans="1:23" x14ac:dyDescent="0.25">
      <c r="A79" s="134">
        <v>2022</v>
      </c>
      <c r="B79" s="136" t="s">
        <v>1752</v>
      </c>
      <c r="C79" s="137">
        <v>93.676124567071597</v>
      </c>
      <c r="D79" s="138">
        <v>36.4611619977563</v>
      </c>
      <c r="E79" s="135">
        <f>D79-$C$78</f>
        <v>-40.996972830326037</v>
      </c>
      <c r="F79" s="21"/>
    </row>
    <row r="80" spans="1:23" hidden="1" x14ac:dyDescent="0.25">
      <c r="A80" s="134">
        <v>2021</v>
      </c>
      <c r="B80" s="136" t="s">
        <v>1771</v>
      </c>
      <c r="C80" s="137">
        <f>SUMIFS('Résidentiel AMS'!$C$33:$AW$33,'Résidentiel AMS'!$C$1:$AW$1,'Graphes comparatifs'!C1)/1000</f>
        <v>57.386133604915614</v>
      </c>
      <c r="D80" s="138">
        <f>SUMIFS('Résidentiel AMS'!$C$33:$AW$33,'Résidentiel AMS'!$C$1:$AW$1,'Graphes comparatifs'!D1)/1000</f>
        <v>33.194823185121145</v>
      </c>
      <c r="E80" s="21">
        <f>D80-$C$78</f>
        <v>-44.263311642961192</v>
      </c>
      <c r="F80" s="21">
        <f>(D80-C80)</f>
        <v>-24.191310419794469</v>
      </c>
    </row>
    <row r="81" spans="1:6" x14ac:dyDescent="0.25">
      <c r="A81" s="134">
        <v>2022</v>
      </c>
      <c r="B81" s="136" t="s">
        <v>1771</v>
      </c>
      <c r="C81" s="137">
        <f>C80*$D$148/$C$148</f>
        <v>59.844920284634455</v>
      </c>
      <c r="D81" s="138">
        <f>D80*$D$148/$C$148</f>
        <v>34.617100379209838</v>
      </c>
      <c r="E81" s="135">
        <f>E80*$D$148/$C$148</f>
        <v>-46.159833228075165</v>
      </c>
      <c r="F81" s="21">
        <f>F80*$D$148/$C$148</f>
        <v>-25.227819905424624</v>
      </c>
    </row>
    <row r="82" spans="1:6" x14ac:dyDescent="0.25">
      <c r="A82" s="134">
        <v>2022</v>
      </c>
      <c r="B82" s="145" t="s">
        <v>1756</v>
      </c>
      <c r="C82" s="21">
        <v>94.479248157212297</v>
      </c>
      <c r="D82" s="21">
        <v>75.709335731590301</v>
      </c>
      <c r="E82" s="135"/>
      <c r="F82" s="21"/>
    </row>
    <row r="83" spans="1:6" hidden="1" x14ac:dyDescent="0.25">
      <c r="A83" s="134">
        <v>2021</v>
      </c>
      <c r="B83" s="145" t="s">
        <v>1772</v>
      </c>
      <c r="C83" s="21">
        <f>SUMIFS('Résidentiel AME'!$C$33:$AW$33,'Résidentiel AME'!$C$1:$AW$1,'Graphes comparatifs'!C1)/1000</f>
        <v>57.386133604915614</v>
      </c>
      <c r="D83" s="21">
        <f>SUMIFS('Résidentiel AME'!$C$33:$AW$33,'Résidentiel AME'!$C$1:$AW$1,'Graphes comparatifs'!D1)/1000</f>
        <v>50.887318823342</v>
      </c>
      <c r="E83" s="135"/>
      <c r="F83" s="21"/>
    </row>
    <row r="84" spans="1:6" x14ac:dyDescent="0.25">
      <c r="A84" s="134">
        <v>2022</v>
      </c>
      <c r="B84" s="145" t="s">
        <v>1772</v>
      </c>
      <c r="C84" s="21">
        <f>C83*$D$148/$C$148</f>
        <v>59.844920284634455</v>
      </c>
      <c r="D84" s="140">
        <f>D83*$D$148/$C$148</f>
        <v>53.067654974769376</v>
      </c>
      <c r="E84" s="135"/>
      <c r="F84" s="21"/>
    </row>
    <row r="86" spans="1:6" x14ac:dyDescent="0.25">
      <c r="B86" s="147" t="s">
        <v>773</v>
      </c>
      <c r="C86" s="127">
        <v>2021</v>
      </c>
      <c r="D86" s="128" t="s">
        <v>1770</v>
      </c>
      <c r="E86" s="129" t="s">
        <v>1748</v>
      </c>
      <c r="F86" s="13" t="s">
        <v>1749</v>
      </c>
    </row>
    <row r="87" spans="1:6" x14ac:dyDescent="0.25">
      <c r="B87" s="130" t="s">
        <v>773</v>
      </c>
      <c r="C87" s="131"/>
      <c r="D87" s="132"/>
      <c r="E87" s="133"/>
    </row>
    <row r="88" spans="1:6" x14ac:dyDescent="0.25">
      <c r="B88" t="s">
        <v>1751</v>
      </c>
      <c r="C88" s="135">
        <v>18.410935349839463</v>
      </c>
      <c r="D88" s="21"/>
      <c r="E88" s="146"/>
    </row>
    <row r="89" spans="1:6" x14ac:dyDescent="0.25">
      <c r="B89" s="136" t="s">
        <v>1752</v>
      </c>
      <c r="C89" s="148"/>
      <c r="D89" s="137">
        <v>30.079507974094447</v>
      </c>
      <c r="E89" s="146">
        <f>D89-$C$56</f>
        <v>14.884880059013121</v>
      </c>
    </row>
    <row r="90" spans="1:6" hidden="1" x14ac:dyDescent="0.25">
      <c r="A90" s="134">
        <v>2021</v>
      </c>
      <c r="B90" s="136" t="s">
        <v>1771</v>
      </c>
      <c r="C90" s="148">
        <f>SUM(C105:F105)</f>
        <v>21.301653270877711</v>
      </c>
      <c r="D90" s="137">
        <f>SUM(G105:J105)</f>
        <v>16.894656262583602</v>
      </c>
      <c r="E90" s="146">
        <f>D90-$C$88</f>
        <v>-1.5162790872558602</v>
      </c>
      <c r="F90" s="20">
        <f>(D90-C90)/1000</f>
        <v>-4.4069970082941086E-3</v>
      </c>
    </row>
    <row r="91" spans="1:6" x14ac:dyDescent="0.25">
      <c r="A91" s="134">
        <v>2022</v>
      </c>
      <c r="B91" s="136" t="s">
        <v>1771</v>
      </c>
      <c r="C91" s="148">
        <f>C90*$D$148/$C$148</f>
        <v>22.214351479107183</v>
      </c>
      <c r="D91" s="137">
        <f>D90*$D$148/$C$148</f>
        <v>17.618530710422529</v>
      </c>
      <c r="E91" s="146">
        <f>E90*$D$148/$C$148</f>
        <v>-1.5812461200263275</v>
      </c>
      <c r="F91" s="20">
        <f>F90*$D$148/$C$148</f>
        <v>-4.5958207686846528E-3</v>
      </c>
    </row>
    <row r="92" spans="1:6" x14ac:dyDescent="0.25">
      <c r="B92" t="s">
        <v>1774</v>
      </c>
      <c r="C92" s="135"/>
      <c r="D92" s="21">
        <f>E92+$C$88</f>
        <v>27.410935349839463</v>
      </c>
      <c r="E92" s="146">
        <v>9</v>
      </c>
    </row>
    <row r="93" spans="1:6" x14ac:dyDescent="0.25">
      <c r="B93" t="s">
        <v>1775</v>
      </c>
      <c r="C93" s="135"/>
      <c r="D93" s="21">
        <f>E93+$C$88</f>
        <v>35.410935349839463</v>
      </c>
      <c r="E93" s="146">
        <v>17</v>
      </c>
    </row>
    <row r="94" spans="1:6" x14ac:dyDescent="0.25">
      <c r="B94" s="145" t="s">
        <v>1756</v>
      </c>
      <c r="C94" s="135"/>
      <c r="D94" s="140"/>
      <c r="E94" s="20"/>
    </row>
    <row r="95" spans="1:6" hidden="1" x14ac:dyDescent="0.25">
      <c r="A95" s="134">
        <v>2021</v>
      </c>
      <c r="B95" s="145" t="s">
        <v>1772</v>
      </c>
      <c r="C95" s="135">
        <f>SUM(C114:F114)</f>
        <v>21.301653270877711</v>
      </c>
      <c r="D95" s="140">
        <f>SUM(G114:J114)</f>
        <v>15.269530239788251</v>
      </c>
      <c r="E95" s="20"/>
    </row>
    <row r="96" spans="1:6" x14ac:dyDescent="0.25">
      <c r="A96" s="134">
        <v>2022</v>
      </c>
      <c r="B96" s="145" t="s">
        <v>1772</v>
      </c>
      <c r="C96" s="135">
        <f>C95*$D$148/$C$148</f>
        <v>22.214351479107183</v>
      </c>
      <c r="D96" s="21">
        <f>D95*$D$148/$C$148</f>
        <v>15.92377396036432</v>
      </c>
      <c r="E96" s="20"/>
    </row>
    <row r="97" spans="1:10" x14ac:dyDescent="0.25">
      <c r="A97" s="134"/>
      <c r="B97" s="145" t="s">
        <v>1758</v>
      </c>
      <c r="C97" s="135"/>
      <c r="D97" s="21"/>
      <c r="E97" s="20"/>
    </row>
    <row r="98" spans="1:10" x14ac:dyDescent="0.25">
      <c r="A98" s="134"/>
      <c r="B98" s="145" t="s">
        <v>1759</v>
      </c>
      <c r="C98" s="135"/>
      <c r="D98" s="21"/>
      <c r="E98" s="20"/>
    </row>
    <row r="99" spans="1:10" x14ac:dyDescent="0.25">
      <c r="B99" s="160" t="s">
        <v>1776</v>
      </c>
      <c r="C99" s="161">
        <v>2021</v>
      </c>
      <c r="D99" s="162"/>
      <c r="E99" s="162"/>
      <c r="F99" s="162"/>
      <c r="G99" s="162">
        <v>2030</v>
      </c>
      <c r="H99" s="162"/>
      <c r="I99" s="162"/>
      <c r="J99" s="162"/>
    </row>
    <row r="100" spans="1:10" x14ac:dyDescent="0.25">
      <c r="B100" s="160"/>
      <c r="C100" s="131" t="s">
        <v>1777</v>
      </c>
      <c r="D100" s="132" t="s">
        <v>1778</v>
      </c>
      <c r="E100" s="132" t="s">
        <v>1779</v>
      </c>
      <c r="F100" s="132" t="s">
        <v>1780</v>
      </c>
      <c r="G100" s="131" t="s">
        <v>1777</v>
      </c>
      <c r="H100" s="132" t="s">
        <v>1778</v>
      </c>
      <c r="I100" s="132" t="s">
        <v>1779</v>
      </c>
      <c r="J100" s="132" t="s">
        <v>1780</v>
      </c>
    </row>
    <row r="101" spans="1:10" x14ac:dyDescent="0.25">
      <c r="B101" t="s">
        <v>1751</v>
      </c>
      <c r="C101" s="135">
        <v>6.1086706767908225</v>
      </c>
      <c r="D101" s="21">
        <v>4.7182475311252325</v>
      </c>
      <c r="E101" s="21">
        <v>1.4525000548831455</v>
      </c>
      <c r="F101" s="140">
        <v>6.1315170870402635</v>
      </c>
      <c r="G101" s="21"/>
      <c r="H101" s="21"/>
      <c r="I101" s="21"/>
      <c r="J101" s="21"/>
    </row>
    <row r="102" spans="1:10" x14ac:dyDescent="0.25">
      <c r="A102" s="134">
        <v>2022</v>
      </c>
      <c r="B102" s="136" t="s">
        <v>1752</v>
      </c>
      <c r="C102" s="149"/>
      <c r="D102" s="150"/>
      <c r="E102" s="150"/>
      <c r="F102" s="151"/>
      <c r="G102" s="150">
        <v>10.394188382288457</v>
      </c>
      <c r="H102" s="150">
        <v>5.7688343414634149</v>
      </c>
      <c r="I102" s="150">
        <v>2.8771234258794816</v>
      </c>
      <c r="J102" s="150">
        <v>11.039361824463091</v>
      </c>
    </row>
    <row r="103" spans="1:10" x14ac:dyDescent="0.25">
      <c r="A103" s="134">
        <v>2022</v>
      </c>
      <c r="B103" s="136" t="s">
        <v>1781</v>
      </c>
      <c r="C103" s="149"/>
      <c r="D103" s="150"/>
      <c r="E103" s="150"/>
      <c r="F103" s="151"/>
      <c r="G103" s="150">
        <f>3.64396667892581+C101</f>
        <v>9.752637355716633</v>
      </c>
      <c r="H103" s="150">
        <f>D101+-0.0916706670137346</f>
        <v>4.6265768641114979</v>
      </c>
      <c r="I103" s="150">
        <f>E101+1.80145510665926</f>
        <v>3.2539551615424056</v>
      </c>
      <c r="J103" s="150">
        <f>F101+4.60510354230238</f>
        <v>10.736620629342642</v>
      </c>
    </row>
    <row r="104" spans="1:10" x14ac:dyDescent="0.25">
      <c r="A104" s="134">
        <v>2022</v>
      </c>
      <c r="B104" s="136" t="s">
        <v>1782</v>
      </c>
      <c r="C104" s="149"/>
      <c r="D104" s="150"/>
      <c r="E104" s="150"/>
      <c r="F104" s="151"/>
      <c r="G104" s="137">
        <f>C101+4.15732782704481</f>
        <v>10.265998503835633</v>
      </c>
      <c r="H104" s="137">
        <f>D101-0.632428497354126</f>
        <v>4.0858190337711067</v>
      </c>
      <c r="I104" s="137">
        <f>E101+1.88266613629678</f>
        <v>3.3351661911799253</v>
      </c>
      <c r="J104" s="137">
        <f>F101+5.0767056489681</f>
        <v>11.208222736008363</v>
      </c>
    </row>
    <row r="105" spans="1:10" hidden="1" x14ac:dyDescent="0.25">
      <c r="A105" s="134">
        <v>2021</v>
      </c>
      <c r="B105" s="136" t="s">
        <v>1771</v>
      </c>
      <c r="C105" s="149">
        <f>'Energie AMS'!AY45/1000</f>
        <v>9.0770276803279568</v>
      </c>
      <c r="D105" s="150">
        <f>'Energie AMS'!AY44/1000</f>
        <v>7.4006700485521462</v>
      </c>
      <c r="E105" s="150">
        <f>'Energie AMS'!AY52/1000</f>
        <v>4.8239555419976092</v>
      </c>
      <c r="F105" s="151"/>
      <c r="G105" s="150">
        <f>'Energie AMS'!AZ45/1000</f>
        <v>9.4511915074021591</v>
      </c>
      <c r="H105" s="150">
        <f>'Energie AMS'!AZ44/1000</f>
        <v>3.6066879053506935</v>
      </c>
      <c r="I105" s="150">
        <f>'Energie AMS'!AZ52/1000</f>
        <v>3.8367768498307511</v>
      </c>
      <c r="J105" s="150"/>
    </row>
    <row r="106" spans="1:10" x14ac:dyDescent="0.25">
      <c r="A106" s="134">
        <v>2022</v>
      </c>
      <c r="B106" s="136" t="s">
        <v>1771</v>
      </c>
      <c r="C106" s="149">
        <f>C105*$D$148/$C$148</f>
        <v>9.4659452349672843</v>
      </c>
      <c r="D106" s="150">
        <f>D105*$D$148/$C$148</f>
        <v>7.7177617881987342</v>
      </c>
      <c r="E106" s="150">
        <f>E105*$D$148/$C$148</f>
        <v>5.0306444559411618</v>
      </c>
      <c r="F106" s="151"/>
      <c r="G106" s="150">
        <f>G105*$D$148/$C$148</f>
        <v>9.8561406183818487</v>
      </c>
      <c r="H106" s="150">
        <f>H105*$D$148/$C$148</f>
        <v>3.7612213374273882</v>
      </c>
      <c r="I106" s="150">
        <f>I105*$D$148/$C$148</f>
        <v>4.0011687546132926</v>
      </c>
      <c r="J106" s="150"/>
    </row>
    <row r="107" spans="1:10" hidden="1" x14ac:dyDescent="0.25">
      <c r="A107" s="134">
        <v>2021</v>
      </c>
      <c r="B107" s="136" t="s">
        <v>1783</v>
      </c>
      <c r="C107" s="149"/>
      <c r="D107" s="150"/>
      <c r="E107" s="150"/>
      <c r="F107" s="151"/>
      <c r="G107" s="137">
        <f>'Energie AMS'!BA45/1000</f>
        <v>9.5869755322952184</v>
      </c>
      <c r="H107" s="137">
        <f>'Energie AMS'!BA44/1000</f>
        <v>3.8160400286904008</v>
      </c>
      <c r="I107" s="137">
        <f>'Energie AMS'!BA52/1000</f>
        <v>5.0158720822930727</v>
      </c>
      <c r="J107" s="150"/>
    </row>
    <row r="108" spans="1:10" x14ac:dyDescent="0.25">
      <c r="A108" s="134">
        <v>2022</v>
      </c>
      <c r="B108" s="136" t="s">
        <v>1783</v>
      </c>
      <c r="C108" s="149"/>
      <c r="D108" s="150"/>
      <c r="E108" s="150"/>
      <c r="F108" s="151"/>
      <c r="G108" s="137">
        <f>G107*$D$148/$C$148</f>
        <v>9.9977424938731758</v>
      </c>
      <c r="H108" s="137">
        <f t="shared" ref="H108:I108" si="0">H107*$D$148/$C$148</f>
        <v>3.9795434362629605</v>
      </c>
      <c r="I108" s="137">
        <f t="shared" si="0"/>
        <v>5.2307839205434794</v>
      </c>
      <c r="J108" s="150"/>
    </row>
    <row r="109" spans="1:10" hidden="1" x14ac:dyDescent="0.25">
      <c r="A109" s="134">
        <v>2021</v>
      </c>
      <c r="B109" s="136" t="s">
        <v>1784</v>
      </c>
      <c r="C109" s="149"/>
      <c r="D109" s="150"/>
      <c r="E109" s="150"/>
      <c r="F109" s="151"/>
      <c r="G109" s="137">
        <f>'Energie AMS'!BB45/1000</f>
        <v>15.035613232173565</v>
      </c>
      <c r="H109" s="137">
        <f>'Energie AMS'!BB44/1000</f>
        <v>7.0055362475870524</v>
      </c>
      <c r="I109" s="137">
        <f>'Energie AMS'!BB52/1000</f>
        <v>4.7324832016030411</v>
      </c>
      <c r="J109" s="150"/>
    </row>
    <row r="110" spans="1:10" x14ac:dyDescent="0.25">
      <c r="A110" s="134">
        <v>2022</v>
      </c>
      <c r="B110" s="136" t="s">
        <v>1784</v>
      </c>
      <c r="C110" s="149"/>
      <c r="D110" s="150"/>
      <c r="E110" s="150"/>
      <c r="F110" s="151"/>
      <c r="G110" s="150">
        <f t="shared" ref="G110:I110" si="1">G109*$D$148/$C$148</f>
        <v>15.679834461489946</v>
      </c>
      <c r="H110" s="150">
        <f t="shared" si="1"/>
        <v>7.3056979439376679</v>
      </c>
      <c r="I110" s="150">
        <f t="shared" si="1"/>
        <v>4.9352528591340032</v>
      </c>
      <c r="J110" s="150"/>
    </row>
    <row r="111" spans="1:10" x14ac:dyDescent="0.25">
      <c r="A111" s="134">
        <v>2022</v>
      </c>
      <c r="B111" s="145" t="s">
        <v>1756</v>
      </c>
      <c r="C111" s="135"/>
      <c r="D111" s="21"/>
      <c r="E111" s="21"/>
      <c r="F111" s="140"/>
      <c r="G111" s="21">
        <v>4.818804243530626</v>
      </c>
      <c r="H111" s="21">
        <v>5.3840850731707315</v>
      </c>
      <c r="I111" s="21">
        <v>0.22643610071747344</v>
      </c>
      <c r="J111" s="21">
        <v>7.892802960148968</v>
      </c>
    </row>
    <row r="112" spans="1:10" x14ac:dyDescent="0.25">
      <c r="A112" s="134">
        <v>2022</v>
      </c>
      <c r="B112" s="145" t="s">
        <v>1785</v>
      </c>
      <c r="C112" s="135"/>
      <c r="D112" s="21"/>
      <c r="E112" s="21"/>
      <c r="F112" s="140"/>
      <c r="G112" s="21">
        <f>C101-0.528409654523085</f>
        <v>5.580261022267738</v>
      </c>
      <c r="H112" s="21">
        <f>D101-0.146634848198404</f>
        <v>4.5716126829268289</v>
      </c>
      <c r="I112" s="21">
        <f>E101-1.15606067384493</f>
        <v>0.29643938103821554</v>
      </c>
      <c r="J112" s="21">
        <f>F101+2.16840960516848</f>
        <v>8.2999266922087429</v>
      </c>
    </row>
    <row r="113" spans="1:10" x14ac:dyDescent="0.25">
      <c r="A113" s="134">
        <v>2022</v>
      </c>
      <c r="B113" s="145" t="s">
        <v>1786</v>
      </c>
      <c r="C113" s="135"/>
      <c r="D113" s="21"/>
      <c r="E113" s="21"/>
      <c r="F113" s="140"/>
      <c r="G113" s="21">
        <f>C101-0.255230954596351</f>
        <v>5.8534397221944712</v>
      </c>
      <c r="H113" s="21">
        <f>D101-0.680522155890711</f>
        <v>4.0377253752345217</v>
      </c>
      <c r="I113" s="21">
        <f>E101-1.14085373190351</f>
        <v>0.31164632297963557</v>
      </c>
      <c r="J113" s="21">
        <f>F101+2.21417963859134</f>
        <v>8.345696725631603</v>
      </c>
    </row>
    <row r="114" spans="1:10" hidden="1" x14ac:dyDescent="0.25">
      <c r="A114" s="134">
        <v>2021</v>
      </c>
      <c r="B114" s="145" t="s">
        <v>1772</v>
      </c>
      <c r="C114" s="135">
        <f>'Energie AME'!AY45/1000</f>
        <v>9.0770276803279568</v>
      </c>
      <c r="D114" s="21">
        <f>'Energie AME'!AY44/1000</f>
        <v>7.4006700485521462</v>
      </c>
      <c r="E114" s="21">
        <f>'Energie AME'!AY52/1000</f>
        <v>4.8239555419976092</v>
      </c>
      <c r="F114" s="140"/>
      <c r="G114" s="21">
        <f>'Energie AME'!AZ45/1000</f>
        <v>8.5808367072559584</v>
      </c>
      <c r="H114" s="21">
        <f>'Energie AME'!AZ44/1000</f>
        <v>4.3284162457786453</v>
      </c>
      <c r="I114" s="21">
        <f>'Energie AME'!AZ52/1000</f>
        <v>2.3602772867536488</v>
      </c>
      <c r="J114" s="21"/>
    </row>
    <row r="115" spans="1:10" x14ac:dyDescent="0.25">
      <c r="A115" s="134">
        <v>2022</v>
      </c>
      <c r="B115" s="145" t="s">
        <v>1772</v>
      </c>
      <c r="C115" s="135">
        <f>C114*$D$148/$C$148</f>
        <v>9.4659452349672843</v>
      </c>
      <c r="D115" s="21">
        <f>D114*$D$148/$C$148</f>
        <v>7.7177617881987342</v>
      </c>
      <c r="E115" s="21">
        <f>E114*$D$148/$C$148</f>
        <v>5.0306444559411618</v>
      </c>
      <c r="F115" s="140"/>
      <c r="G115" s="21">
        <f>G114*$D$148/$C$148</f>
        <v>8.9484942870800186</v>
      </c>
      <c r="H115" s="21">
        <f>H114*$D$148/$C$148</f>
        <v>4.5138731068850282</v>
      </c>
      <c r="I115" s="21">
        <f>I114*$D$148/$C$148</f>
        <v>2.4614065663992752</v>
      </c>
      <c r="J115" s="21"/>
    </row>
    <row r="116" spans="1:10" hidden="1" x14ac:dyDescent="0.25">
      <c r="A116" s="134">
        <v>2021</v>
      </c>
      <c r="B116" s="145" t="s">
        <v>1787</v>
      </c>
      <c r="C116" s="135"/>
      <c r="D116" s="21"/>
      <c r="E116" s="21"/>
      <c r="F116" s="140"/>
      <c r="G116" s="21">
        <f>'Energie AME'!BA45/1000</f>
        <v>8.7806647171219652</v>
      </c>
      <c r="H116" s="21">
        <f>'Energie AME'!BA44/1000</f>
        <v>5.6159530504858894</v>
      </c>
      <c r="I116" s="21">
        <f>'Energie AME'!BA52/1000</f>
        <v>1.5595050196348375</v>
      </c>
      <c r="J116" s="21"/>
    </row>
    <row r="117" spans="1:10" x14ac:dyDescent="0.25">
      <c r="A117" s="134">
        <v>2022</v>
      </c>
      <c r="B117" s="145" t="s">
        <v>1787</v>
      </c>
      <c r="C117" s="135"/>
      <c r="D117" s="21"/>
      <c r="E117" s="21"/>
      <c r="F117" s="140"/>
      <c r="G117" s="21">
        <f t="shared" ref="G117:I117" si="2">G116*$D$148/$C$148</f>
        <v>9.1568841988904204</v>
      </c>
      <c r="H117" s="21">
        <f t="shared" si="2"/>
        <v>5.8565761712127102</v>
      </c>
      <c r="I117" s="21">
        <f t="shared" si="2"/>
        <v>1.6263241260697123</v>
      </c>
      <c r="J117" s="21"/>
    </row>
    <row r="118" spans="1:10" hidden="1" x14ac:dyDescent="0.25">
      <c r="A118" s="134">
        <v>2021</v>
      </c>
      <c r="B118" s="145" t="s">
        <v>1788</v>
      </c>
      <c r="C118" s="135"/>
      <c r="D118" s="21"/>
      <c r="E118" s="21"/>
      <c r="F118" s="140"/>
      <c r="G118" s="21">
        <f>'Energie AME'!BB45/1000</f>
        <v>9.7103427762152794</v>
      </c>
      <c r="H118" s="21">
        <f>'Energie AME'!BB44/1000</f>
        <v>3.1767276777079791</v>
      </c>
      <c r="I118" s="21">
        <f>'Energie AME'!BB52/1000</f>
        <v>1.9510761251927506</v>
      </c>
      <c r="J118" s="21"/>
    </row>
    <row r="119" spans="1:10" x14ac:dyDescent="0.25">
      <c r="A119" s="134">
        <v>2022</v>
      </c>
      <c r="B119" s="145" t="s">
        <v>1788</v>
      </c>
      <c r="C119" s="135"/>
      <c r="D119" s="21"/>
      <c r="E119" s="21"/>
      <c r="F119" s="140"/>
      <c r="G119" s="21">
        <f t="shared" ref="G119:I119" si="3">G118*$D$148/$C$148</f>
        <v>10.126395574580092</v>
      </c>
      <c r="H119" s="21">
        <f t="shared" si="3"/>
        <v>3.3128388810313805</v>
      </c>
      <c r="I119" s="21">
        <f t="shared" si="3"/>
        <v>2.0346726264097357</v>
      </c>
      <c r="J119" s="21"/>
    </row>
    <row r="120" spans="1:10" x14ac:dyDescent="0.25">
      <c r="A120" s="134"/>
      <c r="C120" s="135"/>
      <c r="D120" s="21"/>
      <c r="E120" s="21"/>
      <c r="F120" s="21"/>
      <c r="G120" s="21"/>
      <c r="H120" s="21"/>
      <c r="I120" s="21"/>
      <c r="J120" s="21"/>
    </row>
    <row r="121" spans="1:10" x14ac:dyDescent="0.25">
      <c r="A121" s="134"/>
      <c r="B121" s="147" t="s">
        <v>1789</v>
      </c>
      <c r="C121" s="127">
        <v>2021</v>
      </c>
      <c r="D121" s="128" t="s">
        <v>1770</v>
      </c>
      <c r="E121" s="127" t="s">
        <v>1748</v>
      </c>
      <c r="F121" s="128" t="s">
        <v>1799</v>
      </c>
    </row>
    <row r="122" spans="1:10" x14ac:dyDescent="0.25">
      <c r="B122" s="130" t="s">
        <v>811</v>
      </c>
      <c r="C122" s="131"/>
      <c r="D122" s="132"/>
      <c r="E122" s="152"/>
      <c r="F122" s="32"/>
    </row>
    <row r="123" spans="1:10" x14ac:dyDescent="0.25">
      <c r="B123" t="s">
        <v>1763</v>
      </c>
      <c r="C123" s="135"/>
      <c r="D123" s="21"/>
      <c r="E123" s="133"/>
    </row>
    <row r="124" spans="1:10" x14ac:dyDescent="0.25">
      <c r="B124" t="s">
        <v>1790</v>
      </c>
      <c r="C124" s="135"/>
      <c r="D124" s="21"/>
      <c r="E124" s="133"/>
      <c r="F124">
        <v>4</v>
      </c>
    </row>
    <row r="125" spans="1:10" x14ac:dyDescent="0.25">
      <c r="B125" t="s">
        <v>1791</v>
      </c>
      <c r="C125" s="135"/>
      <c r="D125" s="21"/>
      <c r="E125" s="133"/>
      <c r="F125">
        <v>5</v>
      </c>
    </row>
    <row r="126" spans="1:10" hidden="1" x14ac:dyDescent="0.25">
      <c r="A126" s="134">
        <v>2021</v>
      </c>
      <c r="B126" t="s">
        <v>1765</v>
      </c>
      <c r="C126" s="135">
        <f>SUMIFS('Industrie AMS'!$C$43:$AW$43,'Industrie AMS'!$C$1:$AW$1,'Graphes comparatifs'!C1)/1000</f>
        <v>4.0472759594617402</v>
      </c>
      <c r="D126" s="140">
        <f>SUMIFS('Industrie AMS'!$C$43:$AW$43,'Industrie AMS'!$C$1:$AW$1,'Graphes comparatifs'!D1)/1000</f>
        <v>9.8198706759363041</v>
      </c>
      <c r="F126" s="20">
        <f>(D126-C126)</f>
        <v>5.7725947164745639</v>
      </c>
    </row>
    <row r="127" spans="1:10" x14ac:dyDescent="0.25">
      <c r="A127" s="134">
        <v>2022</v>
      </c>
      <c r="B127" t="s">
        <v>1765</v>
      </c>
      <c r="C127" s="135">
        <f>C126*$D$148/$C$148</f>
        <v>4.2206869839225059</v>
      </c>
      <c r="D127" s="21">
        <f>D126*$D$148/$C$148</f>
        <v>10.240616345626893</v>
      </c>
      <c r="E127" s="133">
        <f>E126*$D$148/$C$148</f>
        <v>0</v>
      </c>
      <c r="F127" s="20">
        <f>F126*$D$148/$C$148</f>
        <v>6.0199293617043867</v>
      </c>
    </row>
    <row r="128" spans="1:10" x14ac:dyDescent="0.25">
      <c r="B128" s="130" t="s">
        <v>1792</v>
      </c>
      <c r="C128" s="131"/>
      <c r="D128" s="132"/>
      <c r="E128" s="152"/>
      <c r="F128" s="32"/>
    </row>
    <row r="129" spans="1:6" x14ac:dyDescent="0.25">
      <c r="B129" t="s">
        <v>1763</v>
      </c>
      <c r="C129" s="135"/>
      <c r="D129" s="21"/>
      <c r="E129" s="133"/>
    </row>
    <row r="130" spans="1:6" x14ac:dyDescent="0.25">
      <c r="B130" t="s">
        <v>1790</v>
      </c>
      <c r="C130" s="135"/>
      <c r="D130" s="21"/>
      <c r="E130" s="133"/>
      <c r="F130">
        <v>2</v>
      </c>
    </row>
    <row r="131" spans="1:6" x14ac:dyDescent="0.25">
      <c r="B131" t="s">
        <v>1791</v>
      </c>
      <c r="C131" s="135"/>
      <c r="D131" s="21"/>
      <c r="E131" s="133"/>
      <c r="F131">
        <v>1</v>
      </c>
    </row>
    <row r="132" spans="1:6" hidden="1" x14ac:dyDescent="0.25">
      <c r="A132" s="134">
        <v>2021</v>
      </c>
      <c r="B132" t="s">
        <v>1765</v>
      </c>
      <c r="C132" s="135">
        <f>SUMIFS('Industrie AMS'!$C$30:$AW$30,'Industrie AMS'!$C$1:$AW$1,'Graphes comparatifs'!C1)/1000</f>
        <v>-5.9107707477992783E-3</v>
      </c>
      <c r="D132" s="140">
        <f>SUMIFS('Industrie AMS'!$C$30:$AW$30,'Industrie AMS'!$C$1:$AW$1,'Graphes comparatifs'!D1)/1000</f>
        <v>-0.42088036651052074</v>
      </c>
      <c r="E132" s="133"/>
      <c r="F132" s="20">
        <f>(D132-C132)</f>
        <v>-0.41496959576272147</v>
      </c>
    </row>
    <row r="133" spans="1:6" x14ac:dyDescent="0.25">
      <c r="A133" s="134">
        <v>2022</v>
      </c>
      <c r="B133" t="s">
        <v>1765</v>
      </c>
      <c r="C133" s="135">
        <f>C132*$D$148/$C$148</f>
        <v>-6.1640257323852367E-3</v>
      </c>
      <c r="D133" s="21">
        <f t="shared" ref="D133:F133" si="4">D132*$D$148/$C$148</f>
        <v>-0.43891355630608853</v>
      </c>
      <c r="E133" s="133">
        <f t="shared" si="4"/>
        <v>0</v>
      </c>
      <c r="F133" s="20">
        <f t="shared" si="4"/>
        <v>-0.43274953057370324</v>
      </c>
    </row>
    <row r="147" spans="2:4" x14ac:dyDescent="0.25">
      <c r="B147" t="s">
        <v>1793</v>
      </c>
      <c r="C147">
        <v>2021</v>
      </c>
      <c r="D147">
        <v>2022</v>
      </c>
    </row>
    <row r="148" spans="2:4" x14ac:dyDescent="0.25">
      <c r="C148">
        <v>1.3201334950000001</v>
      </c>
      <c r="D148">
        <v>1.376696404</v>
      </c>
    </row>
  </sheetData>
  <mergeCells count="3">
    <mergeCell ref="B99:B100"/>
    <mergeCell ref="C99:F99"/>
    <mergeCell ref="G99:J9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3:AW54"/>
  <sheetViews>
    <sheetView workbookViewId="0">
      <pane xSplit="3" ySplit="3" topLeftCell="F4" activePane="bottomRight" state="frozen"/>
      <selection activeCell="AO31" sqref="AO31:AP32"/>
      <selection pane="topRight" activeCell="AO31" sqref="AO31:AP32"/>
      <selection pane="bottomLeft" activeCell="AO31" sqref="AO31:AP32"/>
      <selection pane="bottomRight" activeCell="AO17" sqref="AO17"/>
    </sheetView>
  </sheetViews>
  <sheetFormatPr baseColWidth="10" defaultRowHeight="15" x14ac:dyDescent="0.25"/>
  <cols>
    <col min="1" max="1" width="25.5703125" customWidth="1"/>
    <col min="2" max="2" width="23.140625" customWidth="1"/>
    <col min="3" max="3" width="16.28515625" customWidth="1"/>
    <col min="4" max="4" width="0" style="2" hidden="1" customWidth="1"/>
    <col min="5" max="5" width="11.42578125" style="2" hidden="1" customWidth="1"/>
    <col min="6" max="6" width="11.42578125" style="2" customWidth="1"/>
    <col min="7" max="14" width="11.42578125" style="2" hidden="1" customWidth="1"/>
    <col min="15" max="15" width="11.42578125" style="2"/>
    <col min="16" max="34" width="0" style="2" hidden="1" customWidth="1"/>
    <col min="35" max="35" width="11.42578125" style="2"/>
    <col min="39" max="39" width="11.42578125" style="2"/>
  </cols>
  <sheetData>
    <row r="3" spans="1:49" s="116" customFormat="1" ht="60" x14ac:dyDescent="0.25">
      <c r="A3" s="116" t="s">
        <v>1594</v>
      </c>
      <c r="C3" s="116" t="s">
        <v>1801</v>
      </c>
      <c r="D3" s="118">
        <f>'Coeffs tech AME'!R1</f>
        <v>2019</v>
      </c>
      <c r="E3" s="118">
        <f>'Coeffs tech AME'!S1</f>
        <v>2020</v>
      </c>
      <c r="F3" s="118">
        <f>'Coeffs tech AME'!T1</f>
        <v>2021</v>
      </c>
      <c r="G3" s="118">
        <f>'Coeffs tech AME'!U1</f>
        <v>2022</v>
      </c>
      <c r="H3" s="118">
        <f>'Coeffs tech AME'!V1</f>
        <v>2023</v>
      </c>
      <c r="I3" s="118">
        <f>'Coeffs tech AME'!W1</f>
        <v>2024</v>
      </c>
      <c r="J3" s="118">
        <f>'Coeffs tech AME'!X1</f>
        <v>2025</v>
      </c>
      <c r="K3" s="118">
        <f>'Coeffs tech AME'!Y1</f>
        <v>2026</v>
      </c>
      <c r="L3" s="118">
        <f>'Coeffs tech AME'!Z1</f>
        <v>2027</v>
      </c>
      <c r="M3" s="118">
        <f>'Coeffs tech AME'!AA1</f>
        <v>2028</v>
      </c>
      <c r="N3" s="118">
        <f>'Coeffs tech AME'!AB1</f>
        <v>2029</v>
      </c>
      <c r="O3" s="118">
        <f>'Coeffs tech AME'!AC1</f>
        <v>2030</v>
      </c>
      <c r="P3" s="118">
        <f>'Coeffs tech AME'!AD1</f>
        <v>2031</v>
      </c>
      <c r="Q3" s="118">
        <f>'Coeffs tech AME'!AE1</f>
        <v>2032</v>
      </c>
      <c r="R3" s="118">
        <f>'Coeffs tech AME'!AF1</f>
        <v>2033</v>
      </c>
      <c r="S3" s="118">
        <f>'Coeffs tech AME'!AG1</f>
        <v>2034</v>
      </c>
      <c r="T3" s="118">
        <f>'Coeffs tech AME'!AH1</f>
        <v>2035</v>
      </c>
      <c r="U3" s="118">
        <f>'Coeffs tech AME'!AI1</f>
        <v>2036</v>
      </c>
      <c r="V3" s="118">
        <f>'Coeffs tech AME'!AJ1</f>
        <v>2037</v>
      </c>
      <c r="W3" s="118">
        <f>'Coeffs tech AME'!AK1</f>
        <v>2038</v>
      </c>
      <c r="X3" s="118">
        <f>'Coeffs tech AME'!AL1</f>
        <v>2039</v>
      </c>
      <c r="Y3" s="118">
        <f>'Coeffs tech AME'!AM1</f>
        <v>2040</v>
      </c>
      <c r="Z3" s="118">
        <f>'Coeffs tech AME'!AN1</f>
        <v>2041</v>
      </c>
      <c r="AA3" s="118">
        <f>'Coeffs tech AME'!AO1</f>
        <v>2042</v>
      </c>
      <c r="AB3" s="118">
        <f>'Coeffs tech AME'!AP1</f>
        <v>2043</v>
      </c>
      <c r="AC3" s="118">
        <f>'Coeffs tech AME'!AQ1</f>
        <v>2044</v>
      </c>
      <c r="AD3" s="118">
        <f>'Coeffs tech AME'!AR1</f>
        <v>2045</v>
      </c>
      <c r="AE3" s="118">
        <f>'Coeffs tech AME'!AS1</f>
        <v>2046</v>
      </c>
      <c r="AF3" s="118">
        <f>'Coeffs tech AME'!AT1</f>
        <v>2047</v>
      </c>
      <c r="AG3" s="118">
        <f>'Coeffs tech AME'!AU1</f>
        <v>2048</v>
      </c>
      <c r="AH3" s="118">
        <f>'Coeffs tech AME'!AV1</f>
        <v>2049</v>
      </c>
      <c r="AI3" s="118">
        <f>'Coeffs tech AME'!AW1</f>
        <v>2050</v>
      </c>
      <c r="AL3" s="117" t="s">
        <v>1808</v>
      </c>
      <c r="AM3" s="119" t="s">
        <v>1800</v>
      </c>
      <c r="AN3" s="117" t="s">
        <v>1601</v>
      </c>
    </row>
    <row r="4" spans="1:49" x14ac:dyDescent="0.25">
      <c r="A4" t="s">
        <v>1592</v>
      </c>
    </row>
    <row r="5" spans="1:49" x14ac:dyDescent="0.25">
      <c r="A5" t="s">
        <v>20</v>
      </c>
      <c r="B5" t="s">
        <v>5</v>
      </c>
      <c r="C5" t="s">
        <v>1574</v>
      </c>
      <c r="D5" s="2">
        <f t="shared" ref="D5:AI5" si="0">D8+D12</f>
        <v>5895.0741458044376</v>
      </c>
      <c r="E5" s="2">
        <f t="shared" si="0"/>
        <v>6372.5967486711761</v>
      </c>
      <c r="F5" s="2">
        <f t="shared" si="0"/>
        <v>8008.4766643339944</v>
      </c>
      <c r="G5" s="2">
        <f t="shared" si="0"/>
        <v>9320.7652357691186</v>
      </c>
      <c r="H5" s="2">
        <f t="shared" si="0"/>
        <v>11058.758818682318</v>
      </c>
      <c r="I5" s="2">
        <f t="shared" si="0"/>
        <v>17514.639509752316</v>
      </c>
      <c r="J5" s="2">
        <f t="shared" si="0"/>
        <v>21187.384006696011</v>
      </c>
      <c r="K5" s="2">
        <f t="shared" si="0"/>
        <v>26652.16048973686</v>
      </c>
      <c r="L5" s="2">
        <f t="shared" si="0"/>
        <v>30345.045506302544</v>
      </c>
      <c r="M5" s="2">
        <f t="shared" si="0"/>
        <v>36409.217563299593</v>
      </c>
      <c r="N5" s="2">
        <f t="shared" si="0"/>
        <v>42764.451802238626</v>
      </c>
      <c r="O5" s="2">
        <f t="shared" si="0"/>
        <v>49082.785090323836</v>
      </c>
      <c r="P5" s="2">
        <f t="shared" si="0"/>
        <v>60799.20135971719</v>
      </c>
      <c r="Q5" s="2">
        <f t="shared" si="0"/>
        <v>65528.332770649169</v>
      </c>
      <c r="R5" s="2">
        <f t="shared" si="0"/>
        <v>68836.913421754871</v>
      </c>
      <c r="S5" s="2">
        <f t="shared" si="0"/>
        <v>70938.904911644553</v>
      </c>
      <c r="T5" s="2">
        <f t="shared" si="0"/>
        <v>72274.237342585417</v>
      </c>
      <c r="U5" s="2">
        <f t="shared" si="0"/>
        <v>78817.901658031551</v>
      </c>
      <c r="V5" s="2">
        <f t="shared" si="0"/>
        <v>80863.417971205155</v>
      </c>
      <c r="W5" s="2">
        <f t="shared" si="0"/>
        <v>81843.448102009104</v>
      </c>
      <c r="X5" s="2">
        <f t="shared" si="0"/>
        <v>83514.145099043089</v>
      </c>
      <c r="Y5" s="2">
        <f t="shared" si="0"/>
        <v>83826.006273727544</v>
      </c>
      <c r="Z5" s="2">
        <f t="shared" si="0"/>
        <v>79763.96476891014</v>
      </c>
      <c r="AA5" s="2">
        <f t="shared" si="0"/>
        <v>79553.612544364965</v>
      </c>
      <c r="AB5" s="2">
        <f t="shared" si="0"/>
        <v>79841.268589116968</v>
      </c>
      <c r="AC5" s="2">
        <f t="shared" si="0"/>
        <v>80334.065545330188</v>
      </c>
      <c r="AD5" s="2">
        <f t="shared" si="0"/>
        <v>81707.81429672541</v>
      </c>
      <c r="AE5" s="2">
        <f t="shared" si="0"/>
        <v>75199.003732107754</v>
      </c>
      <c r="AF5" s="2">
        <f t="shared" si="0"/>
        <v>75466.484727818621</v>
      </c>
      <c r="AG5" s="2">
        <f t="shared" si="0"/>
        <v>75524.308955889574</v>
      </c>
      <c r="AH5" s="2">
        <f t="shared" si="0"/>
        <v>75427.547962626631</v>
      </c>
      <c r="AI5" s="2">
        <f t="shared" si="0"/>
        <v>74746.728270312087</v>
      </c>
      <c r="AL5" s="2">
        <f>O5-F5</f>
        <v>41074.308425989839</v>
      </c>
      <c r="AM5" s="2">
        <f>SUM(AM8,AM11,AM12,AM14,AM15)</f>
        <v>45548.579318911012</v>
      </c>
      <c r="AN5" s="2">
        <f>SUM(AN8,AN11,AN12,AN14,AN15)</f>
        <v>42646.255744820846</v>
      </c>
    </row>
    <row r="6" spans="1:49" x14ac:dyDescent="0.25">
      <c r="B6" t="s">
        <v>5</v>
      </c>
      <c r="C6" t="s">
        <v>1580</v>
      </c>
      <c r="D6" s="2">
        <f>D10+D12</f>
        <v>64938.703716987635</v>
      </c>
      <c r="E6" s="2">
        <f t="shared" ref="E6" si="1">E10+E12</f>
        <v>55608.95431765174</v>
      </c>
      <c r="F6" s="7">
        <f>SUM(F10:F12)</f>
        <v>65893.536458582908</v>
      </c>
      <c r="G6" s="7">
        <f t="shared" ref="G6:AI6" si="2">SUM(G10:G12)</f>
        <v>62456.813467133266</v>
      </c>
      <c r="H6" s="7">
        <f t="shared" si="2"/>
        <v>63211.810114569736</v>
      </c>
      <c r="I6" s="7">
        <f t="shared" si="2"/>
        <v>80312.394210543585</v>
      </c>
      <c r="J6" s="7">
        <f t="shared" si="2"/>
        <v>85434.50923673241</v>
      </c>
      <c r="K6" s="7">
        <f t="shared" si="2"/>
        <v>79130.200659624446</v>
      </c>
      <c r="L6" s="7">
        <f t="shared" si="2"/>
        <v>75888.284762025025</v>
      </c>
      <c r="M6" s="7">
        <f t="shared" si="2"/>
        <v>75246.654109648545</v>
      </c>
      <c r="N6" s="7">
        <f t="shared" si="2"/>
        <v>75221.044248403035</v>
      </c>
      <c r="O6" s="7">
        <f t="shared" si="2"/>
        <v>75860.735354355318</v>
      </c>
      <c r="P6" s="7">
        <f t="shared" si="2"/>
        <v>82604.463023200224</v>
      </c>
      <c r="Q6" s="7">
        <f t="shared" si="2"/>
        <v>83857.434401362305</v>
      </c>
      <c r="R6" s="7">
        <f t="shared" si="2"/>
        <v>84886.444693623795</v>
      </c>
      <c r="S6" s="7">
        <f t="shared" si="2"/>
        <v>85671.829622406076</v>
      </c>
      <c r="T6" s="7">
        <f t="shared" si="2"/>
        <v>86369.983319546445</v>
      </c>
      <c r="U6" s="7">
        <f t="shared" si="2"/>
        <v>92720.926449187173</v>
      </c>
      <c r="V6" s="7">
        <f t="shared" si="2"/>
        <v>94669.110611145297</v>
      </c>
      <c r="W6" s="7">
        <f t="shared" si="2"/>
        <v>95632.945353020827</v>
      </c>
      <c r="X6" s="7">
        <f t="shared" si="2"/>
        <v>97404.853294542001</v>
      </c>
      <c r="Y6" s="7">
        <f t="shared" si="2"/>
        <v>97776.824685385101</v>
      </c>
      <c r="Z6" s="7">
        <f t="shared" si="2"/>
        <v>93950.250949599606</v>
      </c>
      <c r="AA6" s="7">
        <f t="shared" si="2"/>
        <v>93883.133131168623</v>
      </c>
      <c r="AB6" s="7">
        <f t="shared" si="2"/>
        <v>94338.462201090617</v>
      </c>
      <c r="AC6" s="7">
        <f t="shared" si="2"/>
        <v>94991.461024894699</v>
      </c>
      <c r="AD6" s="7">
        <f t="shared" si="2"/>
        <v>96510.266421096399</v>
      </c>
      <c r="AE6" s="7">
        <f t="shared" si="2"/>
        <v>90111.697531817714</v>
      </c>
      <c r="AF6" s="7">
        <f t="shared" si="2"/>
        <v>90578.715193972777</v>
      </c>
      <c r="AG6" s="7">
        <f t="shared" si="2"/>
        <v>90826.922606112246</v>
      </c>
      <c r="AH6" s="7">
        <f t="shared" si="2"/>
        <v>90910.307233097017</v>
      </c>
      <c r="AI6" s="7">
        <f t="shared" si="2"/>
        <v>90404.448890505868</v>
      </c>
      <c r="AL6" s="2">
        <f>O6-F6</f>
        <v>9967.1988957724097</v>
      </c>
      <c r="AM6" s="2">
        <f>SUM(AM5,AM9,AM13)</f>
        <v>13293.937852914398</v>
      </c>
      <c r="AN6" s="2">
        <f>SUM(AN5,AN9,AN13)</f>
        <v>10826.413331998745</v>
      </c>
    </row>
    <row r="8" spans="1:49" x14ac:dyDescent="0.25">
      <c r="B8" t="s">
        <v>1806</v>
      </c>
      <c r="C8" t="s">
        <v>1574</v>
      </c>
      <c r="D8" s="2">
        <f>'Transport AMS'!R8</f>
        <v>5386.6386500744575</v>
      </c>
      <c r="E8" s="2">
        <f>'Transport AMS'!S8</f>
        <v>5820.171558045814</v>
      </c>
      <c r="F8" s="2">
        <f>'Transport AMS'!T8</f>
        <v>6381.9856626079218</v>
      </c>
      <c r="G8" s="2">
        <f>'Transport AMS'!U8</f>
        <v>7865.7631184269649</v>
      </c>
      <c r="H8" s="2">
        <f>'Transport AMS'!V8</f>
        <v>9670.3430517741035</v>
      </c>
      <c r="I8" s="2">
        <f>'Transport AMS'!W8</f>
        <v>14412.868698636817</v>
      </c>
      <c r="J8" s="2">
        <f>'Transport AMS'!X8</f>
        <v>18102.759663797471</v>
      </c>
      <c r="K8" s="2">
        <f>'Transport AMS'!Y8</f>
        <v>18668.050983698289</v>
      </c>
      <c r="L8" s="2">
        <f>'Transport AMS'!Z8</f>
        <v>22003.714061845905</v>
      </c>
      <c r="M8" s="2">
        <f>'Transport AMS'!AA8</f>
        <v>27725.645559646266</v>
      </c>
      <c r="N8" s="2">
        <f>'Transport AMS'!AB8</f>
        <v>33796.574953751995</v>
      </c>
      <c r="O8" s="2">
        <f>'Transport AMS'!AC8</f>
        <v>39765.490748609613</v>
      </c>
      <c r="P8" s="2">
        <f>'Transport AMS'!AD8</f>
        <v>44912.409128818792</v>
      </c>
      <c r="Q8" s="2">
        <f>'Transport AMS'!AE8</f>
        <v>48990.231670262248</v>
      </c>
      <c r="R8" s="2">
        <f>'Transport AMS'!AF8</f>
        <v>51534.930666059845</v>
      </c>
      <c r="S8" s="2">
        <f>'Transport AMS'!AG8</f>
        <v>52878.263934861876</v>
      </c>
      <c r="T8" s="2">
        <f>'Transport AMS'!AH8</f>
        <v>53368.952329796681</v>
      </c>
      <c r="U8" s="2">
        <f>'Transport AMS'!AI8</f>
        <v>54766.232701667926</v>
      </c>
      <c r="V8" s="2">
        <f>'Transport AMS'!AJ8</f>
        <v>55424.340217373385</v>
      </c>
      <c r="W8" s="2">
        <f>'Transport AMS'!AK8</f>
        <v>55353.407392446825</v>
      </c>
      <c r="X8" s="2">
        <f>'Transport AMS'!AL8</f>
        <v>55113.349909255914</v>
      </c>
      <c r="Y8" s="2">
        <f>'Transport AMS'!AM8</f>
        <v>54516.509609987421</v>
      </c>
      <c r="Z8" s="2">
        <f>'Transport AMS'!AN8</f>
        <v>53855.42535209209</v>
      </c>
      <c r="AA8" s="2">
        <f>'Transport AMS'!AO8</f>
        <v>53102.280669824446</v>
      </c>
      <c r="AB8" s="2">
        <f>'Transport AMS'!AP8</f>
        <v>52319.303121019795</v>
      </c>
      <c r="AC8" s="2">
        <f>'Transport AMS'!AQ8</f>
        <v>51487.705918750136</v>
      </c>
      <c r="AD8" s="2">
        <f>'Transport AMS'!AR8</f>
        <v>51957.338726143171</v>
      </c>
      <c r="AE8" s="2">
        <f>'Transport AMS'!AS8</f>
        <v>51726.556060134921</v>
      </c>
      <c r="AF8" s="2">
        <f>'Transport AMS'!AT8</f>
        <v>51238.914845958869</v>
      </c>
      <c r="AG8" s="2">
        <f>'Transport AMS'!AU8</f>
        <v>50689.779600685542</v>
      </c>
      <c r="AH8" s="2">
        <f>'Transport AMS'!AV8</f>
        <v>50023.984461284403</v>
      </c>
      <c r="AI8" s="2">
        <f>'Transport AMS'!AW8</f>
        <v>48768.91082290691</v>
      </c>
      <c r="AJ8" s="21"/>
      <c r="AL8" s="2">
        <f t="shared" ref="AL8:AL13" si="3">O8-F8</f>
        <v>33383.505086001693</v>
      </c>
      <c r="AM8" s="155">
        <f>'Graphes comparatifs'!E7*1000</f>
        <v>27746.739146577736</v>
      </c>
      <c r="AN8" s="158">
        <f>'Graphes comparatifs'!E8*1000</f>
        <v>26162.938586577748</v>
      </c>
      <c r="AO8" s="21"/>
      <c r="AP8" s="21"/>
      <c r="AQ8" s="21"/>
      <c r="AR8" s="21"/>
      <c r="AS8" s="21"/>
      <c r="AT8" s="21"/>
      <c r="AU8" s="21"/>
      <c r="AV8" s="21"/>
      <c r="AW8" s="21"/>
    </row>
    <row r="9" spans="1:49" x14ac:dyDescent="0.25">
      <c r="B9" s="31" t="s">
        <v>1807</v>
      </c>
      <c r="C9" s="31" t="s">
        <v>1804</v>
      </c>
      <c r="D9" s="155"/>
      <c r="E9" s="155"/>
      <c r="F9" s="155">
        <f>'Transport AMS'!T21</f>
        <v>42573.468997560209</v>
      </c>
      <c r="G9" s="155"/>
      <c r="H9" s="155"/>
      <c r="I9" s="155"/>
      <c r="J9" s="155"/>
      <c r="K9" s="155"/>
      <c r="L9" s="155"/>
      <c r="M9" s="155"/>
      <c r="N9" s="155"/>
      <c r="O9" s="155">
        <f>'Transport AMS'!AC21</f>
        <v>13939.355657585704</v>
      </c>
      <c r="P9" s="155"/>
      <c r="Q9" s="155"/>
      <c r="R9" s="155"/>
      <c r="S9" s="155"/>
      <c r="T9" s="155"/>
      <c r="U9" s="155"/>
      <c r="V9" s="155"/>
      <c r="W9" s="155"/>
      <c r="X9" s="155"/>
      <c r="Y9" s="155"/>
      <c r="Z9" s="155"/>
      <c r="AA9" s="155"/>
      <c r="AB9" s="155"/>
      <c r="AC9" s="155"/>
      <c r="AD9" s="155"/>
      <c r="AE9" s="155"/>
      <c r="AF9" s="155"/>
      <c r="AG9" s="155"/>
      <c r="AH9" s="155"/>
      <c r="AI9" s="155">
        <f>'Transport AMS'!AW21</f>
        <v>2.4866845273040509E-2</v>
      </c>
      <c r="AJ9" s="21"/>
      <c r="AL9" s="2">
        <f t="shared" si="3"/>
        <v>-28634.113339974505</v>
      </c>
      <c r="AM9" s="155">
        <f>'Graphes comparatifs'!E19*1000</f>
        <v>-23254.641465996614</v>
      </c>
      <c r="AN9" s="158">
        <f>'Graphes comparatifs'!E20*1000</f>
        <v>-21819.842412822101</v>
      </c>
      <c r="AO9" s="21"/>
      <c r="AP9" s="21"/>
      <c r="AQ9" s="21"/>
      <c r="AR9" s="21"/>
      <c r="AS9" s="21"/>
      <c r="AT9" s="21"/>
      <c r="AU9" s="21"/>
      <c r="AV9" s="21"/>
      <c r="AW9" s="21"/>
    </row>
    <row r="10" spans="1:49" x14ac:dyDescent="0.25">
      <c r="B10" t="s">
        <v>1805</v>
      </c>
      <c r="C10" t="s">
        <v>1580</v>
      </c>
      <c r="D10" s="2">
        <f>'Transport AMS'!R37</f>
        <v>64430.268221257655</v>
      </c>
      <c r="E10" s="2">
        <f>'Transport AMS'!S37</f>
        <v>55056.529127026377</v>
      </c>
      <c r="F10" s="2">
        <f>'Transport AMS'!T37</f>
        <v>48955.454660000003</v>
      </c>
      <c r="G10" s="2">
        <f>'Transport AMS'!U37</f>
        <v>49363.756539023896</v>
      </c>
      <c r="H10" s="2">
        <f>'Transport AMS'!V37</f>
        <v>50726.088523372251</v>
      </c>
      <c r="I10" s="2">
        <f>'Transport AMS'!W37</f>
        <v>64160.320619322272</v>
      </c>
      <c r="J10" s="2">
        <f>'Transport AMS'!X37</f>
        <v>69473.219210930445</v>
      </c>
      <c r="K10" s="2">
        <f>'Transport AMS'!Y37</f>
        <v>59536.135067227449</v>
      </c>
      <c r="L10" s="2">
        <f>'Transport AMS'!Z37</f>
        <v>55498.188589128287</v>
      </c>
      <c r="M10" s="2">
        <f>'Transport AMS'!AA37</f>
        <v>54311.166876603762</v>
      </c>
      <c r="N10" s="2">
        <f>'Transport AMS'!AB37</f>
        <v>53704.410321623123</v>
      </c>
      <c r="O10" s="2">
        <f>'Transport AMS'!AC37</f>
        <v>53704.846393234853</v>
      </c>
      <c r="P10" s="2">
        <f>'Transport AMS'!AD37</f>
        <v>53944.501082812822</v>
      </c>
      <c r="Q10" s="2">
        <f>'Transport AMS'!AE37</f>
        <v>54430.812231287382</v>
      </c>
      <c r="R10" s="2">
        <f>'Transport AMS'!AF37</f>
        <v>54589.95199218324</v>
      </c>
      <c r="S10" s="2">
        <f>'Transport AMS'!AG37</f>
        <v>54509.308282590886</v>
      </c>
      <c r="T10" s="2">
        <f>'Transport AMS'!AH37</f>
        <v>54211.387583752141</v>
      </c>
      <c r="U10" s="2">
        <f>'Transport AMS'!AI37</f>
        <v>55204.416149106226</v>
      </c>
      <c r="V10" s="2">
        <f>'Transport AMS'!AJ37</f>
        <v>55647.918378948714</v>
      </c>
      <c r="W10" s="2">
        <f>'Transport AMS'!AK37</f>
        <v>55465.679799139689</v>
      </c>
      <c r="X10" s="2">
        <f>'Transport AMS'!AL37</f>
        <v>55169.468653055279</v>
      </c>
      <c r="Y10" s="2">
        <f>'Transport AMS'!AM37</f>
        <v>54544.359738357954</v>
      </c>
      <c r="Z10" s="2">
        <f>'Transport AMS'!AN37</f>
        <v>53869.218241496354</v>
      </c>
      <c r="AA10" s="2">
        <f>'Transport AMS'!AO37</f>
        <v>53109.09795973952</v>
      </c>
      <c r="AB10" s="2">
        <f>'Transport AMS'!AP37</f>
        <v>52322.669447436681</v>
      </c>
      <c r="AC10" s="2">
        <f>'Transport AMS'!AQ37</f>
        <v>51489.366099416482</v>
      </c>
      <c r="AD10" s="2">
        <f>'Transport AMS'!AR37</f>
        <v>51958.178146320024</v>
      </c>
      <c r="AE10" s="2">
        <f>'Transport AMS'!AS37</f>
        <v>51726.974795675211</v>
      </c>
      <c r="AF10" s="2">
        <f>'Transport AMS'!AT37</f>
        <v>51239.122655933825</v>
      </c>
      <c r="AG10" s="2">
        <f>'Transport AMS'!AU37</f>
        <v>50689.882604139035</v>
      </c>
      <c r="AH10" s="2">
        <f>'Transport AMS'!AV37</f>
        <v>50024.035370094134</v>
      </c>
      <c r="AI10" s="2">
        <f>'Transport AMS'!AW37</f>
        <v>48768.935703994401</v>
      </c>
      <c r="AJ10" s="21"/>
      <c r="AL10" s="2">
        <f t="shared" si="3"/>
        <v>4749.3917332348501</v>
      </c>
      <c r="AM10" s="2">
        <f>SUM(AM8:AM9)</f>
        <v>4492.0976805811224</v>
      </c>
      <c r="AN10" s="2">
        <f>SUM(AN8:AN9)</f>
        <v>4343.0961737556463</v>
      </c>
      <c r="AO10" s="21"/>
      <c r="AP10" s="21"/>
      <c r="AQ10" s="21"/>
      <c r="AR10" s="21"/>
      <c r="AS10" s="21"/>
      <c r="AT10" s="21"/>
      <c r="AU10" s="21"/>
      <c r="AV10" s="21"/>
      <c r="AW10" s="21"/>
    </row>
    <row r="11" spans="1:49" x14ac:dyDescent="0.25">
      <c r="B11" s="31" t="s">
        <v>1811</v>
      </c>
      <c r="C11" s="31" t="s">
        <v>1574</v>
      </c>
      <c r="D11" s="155"/>
      <c r="E11" s="155"/>
      <c r="F11" s="155">
        <f>'Transp lourd AMS'!T23</f>
        <v>15311.590796856839</v>
      </c>
      <c r="G11" s="155">
        <f>'Transp lourd AMS'!U23</f>
        <v>11638.054810767218</v>
      </c>
      <c r="H11" s="155">
        <f>'Transp lourd AMS'!V23</f>
        <v>11097.305824289269</v>
      </c>
      <c r="I11" s="155">
        <f>'Transp lourd AMS'!W23</f>
        <v>13050.302780105814</v>
      </c>
      <c r="J11" s="155">
        <f>'Transp lourd AMS'!X23</f>
        <v>12876.665682903436</v>
      </c>
      <c r="K11" s="155">
        <f>'Transp lourd AMS'!Y23</f>
        <v>11609.95608635843</v>
      </c>
      <c r="L11" s="155">
        <f>'Transp lourd AMS'!Z23</f>
        <v>12048.764728440103</v>
      </c>
      <c r="M11" s="155">
        <f>'Transp lourd AMS'!AA23</f>
        <v>12251.915229391456</v>
      </c>
      <c r="N11" s="155">
        <f>'Transp lourd AMS'!AB23</f>
        <v>12548.75707829328</v>
      </c>
      <c r="O11" s="155">
        <f>'Transp lourd AMS'!AC23</f>
        <v>12838.594619406236</v>
      </c>
      <c r="P11" s="155">
        <f>'Transp lourd AMS'!AD23</f>
        <v>12773.169709489008</v>
      </c>
      <c r="Q11" s="155">
        <f>'Transp lourd AMS'!AE23</f>
        <v>12888.521069687995</v>
      </c>
      <c r="R11" s="155">
        <f>'Transp lourd AMS'!AF23</f>
        <v>12994.509945745527</v>
      </c>
      <c r="S11" s="155">
        <f>'Transp lourd AMS'!AG23</f>
        <v>13101.880363032518</v>
      </c>
      <c r="T11" s="155">
        <f>'Transp lourd AMS'!AH23</f>
        <v>13253.310723005572</v>
      </c>
      <c r="U11" s="155">
        <f>'Transp lourd AMS'!AI23</f>
        <v>13464.841343717313</v>
      </c>
      <c r="V11" s="155">
        <f>'Transp lourd AMS'!AJ23</f>
        <v>13582.114478364803</v>
      </c>
      <c r="W11" s="155">
        <f>'Transp lourd AMS'!AK23</f>
        <v>13677.224844318851</v>
      </c>
      <c r="X11" s="155">
        <f>'Transp lourd AMS'!AL23</f>
        <v>13834.589451699549</v>
      </c>
      <c r="Y11" s="155">
        <f>'Transp lourd AMS'!AM23</f>
        <v>13922.968283287037</v>
      </c>
      <c r="Z11" s="155">
        <f>'Transp lourd AMS'!AN23</f>
        <v>14172.493291285209</v>
      </c>
      <c r="AA11" s="155">
        <f>'Transp lourd AMS'!AO23</f>
        <v>14322.703296888578</v>
      </c>
      <c r="AB11" s="155">
        <f>'Transp lourd AMS'!AP23</f>
        <v>14493.827285556761</v>
      </c>
      <c r="AC11" s="155">
        <f>'Transp lourd AMS'!AQ23</f>
        <v>14655.735298898169</v>
      </c>
      <c r="AD11" s="155">
        <f>'Transp lourd AMS'!AR23</f>
        <v>14801.612704194125</v>
      </c>
      <c r="AE11" s="155">
        <f>'Transp lourd AMS'!AS23</f>
        <v>14912.275064169662</v>
      </c>
      <c r="AF11" s="155">
        <f>'Transp lourd AMS'!AT23</f>
        <v>15112.022656179193</v>
      </c>
      <c r="AG11" s="155">
        <f>'Transp lourd AMS'!AU23</f>
        <v>15302.510646769182</v>
      </c>
      <c r="AH11" s="155">
        <f>'Transp lourd AMS'!AV23</f>
        <v>15482.708361660647</v>
      </c>
      <c r="AI11" s="155">
        <f>'Transp lourd AMS'!AW23</f>
        <v>15657.695739106284</v>
      </c>
      <c r="AL11" s="2">
        <f t="shared" si="3"/>
        <v>-2472.9961774506028</v>
      </c>
      <c r="AM11" s="2">
        <f>4*1000</f>
        <v>4000</v>
      </c>
      <c r="AN11" s="2">
        <f>AM11</f>
        <v>4000</v>
      </c>
    </row>
    <row r="12" spans="1:49" x14ac:dyDescent="0.25">
      <c r="B12" t="s">
        <v>1809</v>
      </c>
      <c r="C12" t="s">
        <v>1580</v>
      </c>
      <c r="D12" s="2">
        <f>'Transp lourd AMS'!R11</f>
        <v>508.4354957299804</v>
      </c>
      <c r="E12" s="2">
        <f>'Transp lourd AMS'!S11</f>
        <v>552.42519062536246</v>
      </c>
      <c r="F12" s="2">
        <f>'Transp lourd AMS'!T11</f>
        <v>1626.4910017260729</v>
      </c>
      <c r="G12" s="2">
        <f>'Transp lourd AMS'!U11</f>
        <v>1455.0021173421535</v>
      </c>
      <c r="H12" s="2">
        <f>'Transp lourd AMS'!V11</f>
        <v>1388.4157669082147</v>
      </c>
      <c r="I12" s="2">
        <f>'Transp lourd AMS'!W11</f>
        <v>3101.7708111154975</v>
      </c>
      <c r="J12" s="2">
        <f>'Transp lourd AMS'!X11</f>
        <v>3084.6243428985395</v>
      </c>
      <c r="K12" s="2">
        <f>'Transp lourd AMS'!Y11</f>
        <v>7984.1095060385687</v>
      </c>
      <c r="L12" s="2">
        <f>'Transp lourd AMS'!Z11</f>
        <v>8341.3314444566404</v>
      </c>
      <c r="M12" s="2">
        <f>'Transp lourd AMS'!AA11</f>
        <v>8683.5720036533257</v>
      </c>
      <c r="N12" s="2">
        <f>'Transp lourd AMS'!AB11</f>
        <v>8967.8768484866323</v>
      </c>
      <c r="O12" s="2">
        <f>'Transp lourd AMS'!AC11</f>
        <v>9317.2943417142214</v>
      </c>
      <c r="P12" s="2">
        <f>'Transp lourd AMS'!AD11</f>
        <v>15886.7922308984</v>
      </c>
      <c r="Q12" s="2">
        <f>'Transp lourd AMS'!AE11</f>
        <v>16538.101100386921</v>
      </c>
      <c r="R12" s="2">
        <f>'Transp lourd AMS'!AF11</f>
        <v>17301.982755695033</v>
      </c>
      <c r="S12" s="2">
        <f>'Transp lourd AMS'!AG11</f>
        <v>18060.640976782677</v>
      </c>
      <c r="T12" s="2">
        <f>'Transp lourd AMS'!AH11</f>
        <v>18905.28501278874</v>
      </c>
      <c r="U12" s="2">
        <f>'Transp lourd AMS'!AI11</f>
        <v>24051.668956363628</v>
      </c>
      <c r="V12" s="2">
        <f>'Transp lourd AMS'!AJ11</f>
        <v>25439.077753831774</v>
      </c>
      <c r="W12" s="2">
        <f>'Transp lourd AMS'!AK11</f>
        <v>26490.040709562287</v>
      </c>
      <c r="X12" s="2">
        <f>'Transp lourd AMS'!AL11</f>
        <v>28400.795189787168</v>
      </c>
      <c r="Y12" s="2">
        <f>'Transp lourd AMS'!AM11</f>
        <v>29309.496663740116</v>
      </c>
      <c r="Z12" s="2">
        <f>'Transp lourd AMS'!AN11</f>
        <v>25908.539416818043</v>
      </c>
      <c r="AA12" s="2">
        <f>'Transp lourd AMS'!AO11</f>
        <v>26451.331874540527</v>
      </c>
      <c r="AB12" s="2">
        <f>'Transp lourd AMS'!AP11</f>
        <v>27521.965468097173</v>
      </c>
      <c r="AC12" s="2">
        <f>'Transp lourd AMS'!AQ11</f>
        <v>28846.359626580048</v>
      </c>
      <c r="AD12" s="2">
        <f>'Transp lourd AMS'!AR11</f>
        <v>29750.475570582243</v>
      </c>
      <c r="AE12" s="2">
        <f>'Transp lourd AMS'!AS11</f>
        <v>23472.447671972837</v>
      </c>
      <c r="AF12" s="2">
        <f>'Transp lourd AMS'!AT11</f>
        <v>24227.569881859756</v>
      </c>
      <c r="AG12" s="2">
        <f>'Transp lourd AMS'!AU11</f>
        <v>24834.529355204024</v>
      </c>
      <c r="AH12" s="2">
        <f>'Transp lourd AMS'!AV11</f>
        <v>25403.563501342232</v>
      </c>
      <c r="AI12" s="2">
        <f>'Transp lourd AMS'!AW11</f>
        <v>25977.817447405181</v>
      </c>
      <c r="AL12" s="2">
        <f t="shared" si="3"/>
        <v>7690.8033399881488</v>
      </c>
      <c r="AM12" s="155">
        <f>'Graphes comparatifs'!E38*1000</f>
        <v>11801.840172333279</v>
      </c>
      <c r="AN12" s="158">
        <f>'Graphes comparatifs'!E39*1000</f>
        <v>7483.3171582431005</v>
      </c>
    </row>
    <row r="13" spans="1:49" x14ac:dyDescent="0.25">
      <c r="B13" s="31" t="s">
        <v>1810</v>
      </c>
      <c r="C13" s="31" t="s">
        <v>1804</v>
      </c>
      <c r="D13" s="155"/>
      <c r="E13" s="155"/>
      <c r="F13" s="155">
        <f>'Transp lourd AMS'!T35+'Transp lourd AMS'!T48+'Transp lourd AMS'!T61</f>
        <v>18669.233002224657</v>
      </c>
      <c r="G13" s="155">
        <f>'Transp lourd AMS'!U35+'Transp lourd AMS'!U48+'Transp lourd AMS'!U61</f>
        <v>15309.356574113905</v>
      </c>
      <c r="H13" s="155">
        <f>'Transp lourd AMS'!V35+'Transp lourd AMS'!V48+'Transp lourd AMS'!V61</f>
        <v>18020.425372509271</v>
      </c>
      <c r="I13" s="155">
        <f>'Transp lourd AMS'!W35+'Transp lourd AMS'!W48+'Transp lourd AMS'!W61</f>
        <v>16084.43894262801</v>
      </c>
      <c r="J13" s="155">
        <f>'Transp lourd AMS'!X35+'Transp lourd AMS'!X48+'Transp lourd AMS'!X61</f>
        <v>14596.872279193469</v>
      </c>
      <c r="K13" s="155">
        <f>'Transp lourd AMS'!Y35+'Transp lourd AMS'!Y48+'Transp lourd AMS'!Y61</f>
        <v>10228.563904845256</v>
      </c>
      <c r="L13" s="155">
        <f>'Transp lourd AMS'!Z35+'Transp lourd AMS'!Z48+'Transp lourd AMS'!Z61</f>
        <v>11123.386433502556</v>
      </c>
      <c r="M13" s="155">
        <f>'Transp lourd AMS'!AA35+'Transp lourd AMS'!AA48+'Transp lourd AMS'!AA61</f>
        <v>10936.399621260269</v>
      </c>
      <c r="N13" s="155">
        <f>'Transp lourd AMS'!AB35+'Transp lourd AMS'!AB48+'Transp lourd AMS'!AB61</f>
        <v>10157.879649071363</v>
      </c>
      <c r="O13" s="155">
        <f>'Transp lourd AMS'!AC35+'Transp lourd AMS'!AC48+'Transp lourd AMS'!AC61</f>
        <v>9898.9670165077532</v>
      </c>
      <c r="P13" s="155">
        <f>'Transp lourd AMS'!AD35+'Transp lourd AMS'!AD48+'Transp lourd AMS'!AD61</f>
        <v>3773.3961834090906</v>
      </c>
      <c r="Q13" s="155">
        <f>'Transp lourd AMS'!AE35+'Transp lourd AMS'!AE48+'Transp lourd AMS'!AE61</f>
        <v>2957.3725389915385</v>
      </c>
      <c r="R13" s="155">
        <f>'Transp lourd AMS'!AF35+'Transp lourd AMS'!AF48+'Transp lourd AMS'!AF61</f>
        <v>2208.3655303300338</v>
      </c>
      <c r="S13" s="155">
        <f>'Transp lourd AMS'!AG35+'Transp lourd AMS'!AG48+'Transp lourd AMS'!AG61</f>
        <v>1467.1656264915982</v>
      </c>
      <c r="T13" s="155">
        <f>'Transp lourd AMS'!AH35+'Transp lourd AMS'!AH48+'Transp lourd AMS'!AH61</f>
        <v>853.43837784788172</v>
      </c>
      <c r="U13" s="155">
        <f>'Transp lourd AMS'!AI35+'Transp lourd AMS'!AI48+'Transp lourd AMS'!AI61</f>
        <v>-3300.6678543127691</v>
      </c>
      <c r="V13" s="155">
        <f>'Transp lourd AMS'!AJ35+'Transp lourd AMS'!AJ48+'Transp lourd AMS'!AJ61</f>
        <v>-4462.2934368289425</v>
      </c>
      <c r="W13" s="155">
        <f>'Transp lourd AMS'!AK35+'Transp lourd AMS'!AK48+'Transp lourd AMS'!AK61</f>
        <v>-5913.4603968062602</v>
      </c>
      <c r="X13" s="155">
        <f>'Transp lourd AMS'!AL35+'Transp lourd AMS'!AL48+'Transp lourd AMS'!AL61</f>
        <v>-6749.78802680628</v>
      </c>
      <c r="Y13" s="155">
        <f>'Transp lourd AMS'!AM35+'Transp lourd AMS'!AM48+'Transp lourd AMS'!AM61</f>
        <v>-8278.0510750826543</v>
      </c>
      <c r="Z13" s="155">
        <f>'Transp lourd AMS'!AN35+'Transp lourd AMS'!AN48+'Transp lourd AMS'!AN61</f>
        <v>-3869.2181978935791</v>
      </c>
      <c r="AA13" s="155">
        <f>'Transp lourd AMS'!AO35+'Transp lourd AMS'!AO48+'Transp lourd AMS'!AO61</f>
        <v>-4942.9076305946273</v>
      </c>
      <c r="AB13" s="155">
        <f>'Transp lourd AMS'!AP35+'Transp lourd AMS'!AP48+'Transp lourd AMS'!AP61</f>
        <v>-5801.1411904976021</v>
      </c>
      <c r="AC13" s="155">
        <f>'Transp lourd AMS'!AQ35+'Transp lourd AMS'!AQ48+'Transp lourd AMS'!AQ61</f>
        <v>-6626.9253330685442</v>
      </c>
      <c r="AD13" s="155">
        <f>'Transp lourd AMS'!AR35+'Transp lourd AMS'!AR48+'Transp lourd AMS'!AR61</f>
        <v>-7549.5007315442372</v>
      </c>
      <c r="AE13" s="155">
        <f>'Transp lourd AMS'!AS35+'Transp lourd AMS'!AS48+'Transp lourd AMS'!AS61</f>
        <v>-1738.1007246825166</v>
      </c>
      <c r="AF13" s="155">
        <f>'Transp lourd AMS'!AT35+'Transp lourd AMS'!AT48+'Transp lourd AMS'!AT61</f>
        <v>-2050.8552105426156</v>
      </c>
      <c r="AG13" s="155">
        <f>'Transp lourd AMS'!AU35+'Transp lourd AMS'!AU48+'Transp lourd AMS'!AU61</f>
        <v>-2391.2115037739495</v>
      </c>
      <c r="AH13" s="155">
        <f>'Transp lourd AMS'!AV35+'Transp lourd AMS'!AV48+'Transp lourd AMS'!AV61</f>
        <v>-2743.1013440141437</v>
      </c>
      <c r="AI13" s="155">
        <f>'Transp lourd AMS'!AW35+'Transp lourd AMS'!AW48+'Transp lourd AMS'!AW61</f>
        <v>-3102.960417851582</v>
      </c>
      <c r="AL13" s="2">
        <f t="shared" si="3"/>
        <v>-8770.2659857169037</v>
      </c>
      <c r="AM13" s="2">
        <f>-9*1000</f>
        <v>-9000</v>
      </c>
      <c r="AN13">
        <f>-10*1000</f>
        <v>-10000</v>
      </c>
    </row>
    <row r="14" spans="1:49" x14ac:dyDescent="0.25">
      <c r="B14" t="s">
        <v>1576</v>
      </c>
      <c r="AM14" s="155">
        <f>2*1000</f>
        <v>2000</v>
      </c>
      <c r="AN14">
        <f>2*1000</f>
        <v>2000</v>
      </c>
    </row>
    <row r="15" spans="1:49" x14ac:dyDescent="0.25">
      <c r="B15" s="31" t="s">
        <v>1812</v>
      </c>
      <c r="AN15" s="31">
        <f>3*1000</f>
        <v>3000</v>
      </c>
    </row>
    <row r="16" spans="1:49" x14ac:dyDescent="0.25">
      <c r="B16" t="s">
        <v>1581</v>
      </c>
    </row>
    <row r="18" spans="1:40" x14ac:dyDescent="0.25">
      <c r="A18" t="s">
        <v>1577</v>
      </c>
      <c r="B18" t="s">
        <v>5</v>
      </c>
      <c r="C18" t="s">
        <v>1574</v>
      </c>
      <c r="D18" s="2">
        <f>D19</f>
        <v>17443.73327187723</v>
      </c>
      <c r="E18" s="2">
        <f t="shared" ref="E18" si="4">E19</f>
        <v>19367.316551552976</v>
      </c>
      <c r="F18" s="2">
        <f>SUM(F20:F22)</f>
        <v>21345.338332935571</v>
      </c>
      <c r="G18" s="2">
        <f t="shared" ref="G18:AI18" si="5">SUM(G20:G22)</f>
        <v>22074.734323021228</v>
      </c>
      <c r="H18" s="2">
        <f t="shared" si="5"/>
        <v>22774.198635057099</v>
      </c>
      <c r="I18" s="2">
        <f t="shared" si="5"/>
        <v>29298.53828710255</v>
      </c>
      <c r="J18" s="2">
        <f t="shared" si="5"/>
        <v>34606.68917538879</v>
      </c>
      <c r="K18" s="2">
        <f t="shared" si="5"/>
        <v>39942.758873023784</v>
      </c>
      <c r="L18" s="2">
        <f t="shared" si="5"/>
        <v>42772.797724590841</v>
      </c>
      <c r="M18" s="2">
        <f t="shared" si="5"/>
        <v>44301.099610429839</v>
      </c>
      <c r="N18" s="2">
        <f t="shared" si="5"/>
        <v>44841.492119955612</v>
      </c>
      <c r="O18" s="2">
        <f t="shared" si="5"/>
        <v>44982.948020645636</v>
      </c>
      <c r="P18" s="2">
        <f t="shared" si="5"/>
        <v>45107.223046938976</v>
      </c>
      <c r="Q18" s="2">
        <f t="shared" si="5"/>
        <v>43929.391729862677</v>
      </c>
      <c r="R18" s="2">
        <f t="shared" si="5"/>
        <v>41620.957355351245</v>
      </c>
      <c r="S18" s="2">
        <f t="shared" si="5"/>
        <v>39032.331093588669</v>
      </c>
      <c r="T18" s="2">
        <f t="shared" si="5"/>
        <v>36249.671192390742</v>
      </c>
      <c r="U18" s="2">
        <f t="shared" si="5"/>
        <v>33212.934287313416</v>
      </c>
      <c r="V18" s="2">
        <f t="shared" si="5"/>
        <v>30404.749323995697</v>
      </c>
      <c r="W18" s="2">
        <f t="shared" si="5"/>
        <v>27957.723808246967</v>
      </c>
      <c r="X18" s="2">
        <f t="shared" si="5"/>
        <v>25885.492429200043</v>
      </c>
      <c r="Y18" s="2">
        <f t="shared" si="5"/>
        <v>24770.209761211074</v>
      </c>
      <c r="Z18" s="2">
        <f t="shared" si="5"/>
        <v>23953.137862061729</v>
      </c>
      <c r="AA18" s="2">
        <f t="shared" si="5"/>
        <v>22915.936830164428</v>
      </c>
      <c r="AB18" s="2">
        <f t="shared" si="5"/>
        <v>22046.932177441151</v>
      </c>
      <c r="AC18" s="2">
        <f t="shared" si="5"/>
        <v>21325.996006329755</v>
      </c>
      <c r="AD18" s="2">
        <f t="shared" si="5"/>
        <v>20736.909159401806</v>
      </c>
      <c r="AE18" s="2">
        <f t="shared" si="5"/>
        <v>20323.950820416172</v>
      </c>
      <c r="AF18" s="2">
        <f t="shared" si="5"/>
        <v>20276.774996571679</v>
      </c>
      <c r="AG18" s="2">
        <f t="shared" si="5"/>
        <v>20318.084599245241</v>
      </c>
      <c r="AH18" s="2">
        <f t="shared" si="5"/>
        <v>20377.44964631294</v>
      </c>
      <c r="AI18" s="2">
        <f t="shared" si="5"/>
        <v>20436.813446508841</v>
      </c>
      <c r="AL18" s="2">
        <f>O18-F18</f>
        <v>23637.609687710064</v>
      </c>
      <c r="AM18" s="7">
        <f>SUM(AM20,AM22)</f>
        <v>34000</v>
      </c>
      <c r="AN18" s="7">
        <f>SUM(AN20,AN22)</f>
        <v>39000</v>
      </c>
    </row>
    <row r="19" spans="1:40" x14ac:dyDescent="0.25">
      <c r="B19" t="s">
        <v>5</v>
      </c>
      <c r="C19" t="s">
        <v>1580</v>
      </c>
      <c r="D19" s="2">
        <f>D20+D22</f>
        <v>17443.73327187723</v>
      </c>
      <c r="E19" s="2">
        <f>E20+E22</f>
        <v>19367.316551552976</v>
      </c>
      <c r="F19" s="7">
        <f>SUM(F20:F23)</f>
        <v>78731.471937851195</v>
      </c>
      <c r="G19" s="7">
        <f t="shared" ref="G19:AI19" si="6">SUM(G20:G23)</f>
        <v>78915.958778172499</v>
      </c>
      <c r="H19" s="7">
        <f t="shared" si="6"/>
        <v>83079.957272746935</v>
      </c>
      <c r="I19" s="7">
        <f t="shared" si="6"/>
        <v>87180.060102746502</v>
      </c>
      <c r="J19" s="7">
        <f t="shared" si="6"/>
        <v>88382.918567419983</v>
      </c>
      <c r="K19" s="7">
        <f t="shared" si="6"/>
        <v>89823.571179107021</v>
      </c>
      <c r="L19" s="7">
        <f t="shared" si="6"/>
        <v>88537.676478276204</v>
      </c>
      <c r="M19" s="7">
        <f t="shared" si="6"/>
        <v>86160.578546332996</v>
      </c>
      <c r="N19" s="7">
        <f t="shared" si="6"/>
        <v>82439.609389433172</v>
      </c>
      <c r="O19" s="7">
        <f t="shared" si="6"/>
        <v>78177.771205766781</v>
      </c>
      <c r="P19" s="7">
        <f t="shared" si="6"/>
        <v>76908.30727096145</v>
      </c>
      <c r="Q19" s="7">
        <f t="shared" si="6"/>
        <v>74062.227822595305</v>
      </c>
      <c r="R19" s="7">
        <f t="shared" si="6"/>
        <v>69984.734858489159</v>
      </c>
      <c r="S19" s="7">
        <f t="shared" si="6"/>
        <v>65612.597816908237</v>
      </c>
      <c r="T19" s="7">
        <f t="shared" si="6"/>
        <v>61534.304553180315</v>
      </c>
      <c r="U19" s="7">
        <f t="shared" si="6"/>
        <v>56612.159142987068</v>
      </c>
      <c r="V19" s="7">
        <f t="shared" si="6"/>
        <v>51652.970540290728</v>
      </c>
      <c r="W19" s="7">
        <f t="shared" si="6"/>
        <v>47536.613464599497</v>
      </c>
      <c r="X19" s="7">
        <f t="shared" si="6"/>
        <v>43705.496839302556</v>
      </c>
      <c r="Y19" s="7">
        <f t="shared" si="6"/>
        <v>40653.231864240777</v>
      </c>
      <c r="Z19" s="7">
        <f t="shared" si="6"/>
        <v>39351.055482497381</v>
      </c>
      <c r="AA19" s="7">
        <f t="shared" si="6"/>
        <v>37485.555485531855</v>
      </c>
      <c r="AB19" s="7">
        <f t="shared" si="6"/>
        <v>35785.678033330398</v>
      </c>
      <c r="AC19" s="7">
        <f t="shared" si="6"/>
        <v>34734.604364380139</v>
      </c>
      <c r="AD19" s="7">
        <f t="shared" si="6"/>
        <v>33481.438632628924</v>
      </c>
      <c r="AE19" s="7">
        <f t="shared" si="6"/>
        <v>32485.659920369966</v>
      </c>
      <c r="AF19" s="7">
        <f t="shared" si="6"/>
        <v>32106.774295095944</v>
      </c>
      <c r="AG19" s="7">
        <f t="shared" si="6"/>
        <v>31647.871117990246</v>
      </c>
      <c r="AH19" s="7">
        <f t="shared" si="6"/>
        <v>31203.790967909641</v>
      </c>
      <c r="AI19" s="7">
        <f t="shared" si="6"/>
        <v>31843.100791974801</v>
      </c>
      <c r="AL19" s="2">
        <f>O19-F19</f>
        <v>-553.70073208441318</v>
      </c>
      <c r="AM19" s="7">
        <f>AM18+AM21+AM23</f>
        <v>28000</v>
      </c>
      <c r="AN19" s="7">
        <f>AN18+AN21+AN23</f>
        <v>21000</v>
      </c>
    </row>
    <row r="20" spans="1:40" x14ac:dyDescent="0.25">
      <c r="B20" t="s">
        <v>1813</v>
      </c>
      <c r="C20" s="6" t="s">
        <v>1574</v>
      </c>
      <c r="D20" s="2">
        <f>'Résidentiel AMS'!R23</f>
        <v>11770.753206534095</v>
      </c>
      <c r="E20" s="2">
        <f>'Résidentiel AMS'!S23</f>
        <v>13614.11921110426</v>
      </c>
      <c r="F20" s="2">
        <f>'Résidentiel AMS'!T23</f>
        <v>15518.48252</v>
      </c>
      <c r="G20" s="2">
        <f>'Résidentiel AMS'!U23</f>
        <v>16174.431825117887</v>
      </c>
      <c r="H20" s="2">
        <f>'Résidentiel AMS'!V23</f>
        <v>16769.676917981335</v>
      </c>
      <c r="I20" s="2">
        <f>'Résidentiel AMS'!W23</f>
        <v>17443.56793936286</v>
      </c>
      <c r="J20" s="2">
        <f>'Résidentiel AMS'!X23</f>
        <v>20484.29864720755</v>
      </c>
      <c r="K20" s="2">
        <f>'Résidentiel AMS'!Y23</f>
        <v>23511.307803221924</v>
      </c>
      <c r="L20" s="2">
        <f>'Résidentiel AMS'!Z23</f>
        <v>24179.684326842769</v>
      </c>
      <c r="M20" s="2">
        <f>'Résidentiel AMS'!AA23</f>
        <v>23894.933439344248</v>
      </c>
      <c r="N20" s="2">
        <f>'Résidentiel AMS'!AB23</f>
        <v>23167.599466342563</v>
      </c>
      <c r="O20" s="2">
        <f>'Résidentiel AMS'!AC23</f>
        <v>22720.870979515581</v>
      </c>
      <c r="P20" s="2">
        <f>'Résidentiel AMS'!AD23</f>
        <v>22946.701943889642</v>
      </c>
      <c r="Q20" s="2">
        <f>'Résidentiel AMS'!AE23</f>
        <v>22666.821889311574</v>
      </c>
      <c r="R20" s="2">
        <f>'Résidentiel AMS'!AF23</f>
        <v>21884.924203381874</v>
      </c>
      <c r="S20" s="2">
        <f>'Résidentiel AMS'!AG23</f>
        <v>21277.702903518595</v>
      </c>
      <c r="T20" s="2">
        <f>'Résidentiel AMS'!AH23</f>
        <v>20727.381382839139</v>
      </c>
      <c r="U20" s="2">
        <f>'Résidentiel AMS'!AI23</f>
        <v>19972.393424865437</v>
      </c>
      <c r="V20" s="2">
        <f>'Résidentiel AMS'!AJ23</f>
        <v>19322.562259892537</v>
      </c>
      <c r="W20" s="2">
        <f>'Résidentiel AMS'!AK23</f>
        <v>18793.542070432206</v>
      </c>
      <c r="X20" s="2">
        <f>'Résidentiel AMS'!AL23</f>
        <v>18324.005329816486</v>
      </c>
      <c r="Y20" s="2">
        <f>'Résidentiel AMS'!AM23</f>
        <v>18473.684495330217</v>
      </c>
      <c r="Z20" s="2">
        <f>'Résidentiel AMS'!AN23</f>
        <v>18598.608913310018</v>
      </c>
      <c r="AA20" s="2">
        <f>'Résidentiel AMS'!AO23</f>
        <v>18223.217617414368</v>
      </c>
      <c r="AB20" s="2">
        <f>'Résidentiel AMS'!AP23</f>
        <v>17791.890490326095</v>
      </c>
      <c r="AC20" s="2">
        <f>'Résidentiel AMS'!AQ23</f>
        <v>17339.400429216581</v>
      </c>
      <c r="AD20" s="2">
        <f>'Résidentiel AMS'!AR23</f>
        <v>16898.634831249372</v>
      </c>
      <c r="AE20" s="2">
        <f>'Résidentiel AMS'!AS23</f>
        <v>16553.049158354523</v>
      </c>
      <c r="AF20" s="2">
        <f>'Résidentiel AMS'!AT23</f>
        <v>16521.390068300807</v>
      </c>
      <c r="AG20" s="2">
        <f>'Résidentiel AMS'!AU23</f>
        <v>16546.439251479394</v>
      </c>
      <c r="AH20" s="2">
        <f>'Résidentiel AMS'!AV23</f>
        <v>16571.224066993662</v>
      </c>
      <c r="AI20" s="2">
        <f>'Résidentiel AMS'!AW23</f>
        <v>16585.721959336155</v>
      </c>
      <c r="AL20" s="2">
        <f>O20-F20</f>
        <v>7202.3884595155814</v>
      </c>
      <c r="AM20" s="7">
        <f>12*1000</f>
        <v>12000</v>
      </c>
      <c r="AN20" s="31">
        <f>22*1000</f>
        <v>22000</v>
      </c>
    </row>
    <row r="21" spans="1:40" x14ac:dyDescent="0.25">
      <c r="B21" t="s">
        <v>1814</v>
      </c>
      <c r="C21" s="6"/>
      <c r="AL21" s="2"/>
      <c r="AM21" s="155">
        <f>-6*1000</f>
        <v>-6000</v>
      </c>
      <c r="AN21" s="155">
        <f>AM21</f>
        <v>-6000</v>
      </c>
    </row>
    <row r="22" spans="1:40" x14ac:dyDescent="0.25">
      <c r="B22" t="s">
        <v>1579</v>
      </c>
      <c r="C22" s="6" t="s">
        <v>1574</v>
      </c>
      <c r="D22" s="2">
        <f>'Tertiaire AMS'!R14</f>
        <v>5672.9800653431348</v>
      </c>
      <c r="E22" s="2">
        <f>'Tertiaire AMS'!S14</f>
        <v>5753.1973404487144</v>
      </c>
      <c r="F22" s="2">
        <f>'Tertiaire AMS'!T14</f>
        <v>5826.8558129355706</v>
      </c>
      <c r="G22" s="2">
        <f>'Tertiaire AMS'!U14</f>
        <v>5900.3024979033407</v>
      </c>
      <c r="H22" s="2">
        <f>'Tertiaire AMS'!V14</f>
        <v>6004.5217170757642</v>
      </c>
      <c r="I22" s="2">
        <f>'Tertiaire AMS'!W14</f>
        <v>11854.970347739692</v>
      </c>
      <c r="J22" s="2">
        <f>'Tertiaire AMS'!X14</f>
        <v>14122.390528181237</v>
      </c>
      <c r="K22" s="2">
        <f>'Tertiaire AMS'!Y14</f>
        <v>16431.45106980186</v>
      </c>
      <c r="L22" s="2">
        <f>'Tertiaire AMS'!Z14</f>
        <v>18593.113397748071</v>
      </c>
      <c r="M22" s="2">
        <f>'Tertiaire AMS'!AA14</f>
        <v>20406.166171085588</v>
      </c>
      <c r="N22" s="2">
        <f>'Tertiaire AMS'!AB14</f>
        <v>21673.892653613046</v>
      </c>
      <c r="O22" s="2">
        <f>'Tertiaire AMS'!AC14</f>
        <v>22262.077041130055</v>
      </c>
      <c r="P22" s="2">
        <f>'Tertiaire AMS'!AD14</f>
        <v>22160.521103049334</v>
      </c>
      <c r="Q22" s="2">
        <f>'Tertiaire AMS'!AE14</f>
        <v>21262.569840551099</v>
      </c>
      <c r="R22" s="2">
        <f>'Tertiaire AMS'!AF14</f>
        <v>19736.033151969372</v>
      </c>
      <c r="S22" s="2">
        <f>'Tertiaire AMS'!AG14</f>
        <v>17754.628190070078</v>
      </c>
      <c r="T22" s="2">
        <f>'Tertiaire AMS'!AH14</f>
        <v>15522.289809551605</v>
      </c>
      <c r="U22" s="2">
        <f>'Tertiaire AMS'!AI14</f>
        <v>13240.540862447981</v>
      </c>
      <c r="V22" s="2">
        <f>'Tertiaire AMS'!AJ14</f>
        <v>11082.187064103158</v>
      </c>
      <c r="W22" s="2">
        <f>'Tertiaire AMS'!AK14</f>
        <v>9164.1817378147607</v>
      </c>
      <c r="X22" s="2">
        <f>'Tertiaire AMS'!AL14</f>
        <v>7561.4870993835593</v>
      </c>
      <c r="Y22" s="2">
        <f>'Tertiaire AMS'!AM14</f>
        <v>6296.5252658808586</v>
      </c>
      <c r="Z22" s="2">
        <f>'Tertiaire AMS'!AN14</f>
        <v>5354.5289487517111</v>
      </c>
      <c r="AA22" s="2">
        <f>'Tertiaire AMS'!AO14</f>
        <v>4692.7192127500593</v>
      </c>
      <c r="AB22" s="2">
        <f>'Tertiaire AMS'!AP14</f>
        <v>4255.0416871150546</v>
      </c>
      <c r="AC22" s="2">
        <f>'Tertiaire AMS'!AQ14</f>
        <v>3986.595577113173</v>
      </c>
      <c r="AD22" s="2">
        <f>'Tertiaire AMS'!AR14</f>
        <v>3838.2743281524331</v>
      </c>
      <c r="AE22" s="2">
        <f>'Tertiaire AMS'!AS14</f>
        <v>3770.9016620616494</v>
      </c>
      <c r="AF22" s="2">
        <f>'Tertiaire AMS'!AT14</f>
        <v>3755.3849282708743</v>
      </c>
      <c r="AG22" s="2">
        <f>'Tertiaire AMS'!AU14</f>
        <v>3771.645347765847</v>
      </c>
      <c r="AH22" s="2">
        <f>'Tertiaire AMS'!AV14</f>
        <v>3806.225579319278</v>
      </c>
      <c r="AI22" s="2">
        <f>'Tertiaire AMS'!AW14</f>
        <v>3851.0914871726841</v>
      </c>
      <c r="AL22" s="2">
        <f t="shared" ref="AL22:AL27" si="7">O22-F22</f>
        <v>16435.221228194485</v>
      </c>
      <c r="AM22" s="7">
        <f>22*1000</f>
        <v>22000</v>
      </c>
      <c r="AN22" s="31">
        <f>17*1000</f>
        <v>17000</v>
      </c>
    </row>
    <row r="23" spans="1:40" x14ac:dyDescent="0.25">
      <c r="B23" s="156" t="s">
        <v>1802</v>
      </c>
      <c r="C23" s="156" t="s">
        <v>1803</v>
      </c>
      <c r="D23" s="157"/>
      <c r="E23" s="157"/>
      <c r="F23" s="157">
        <f>'Résidentiel AMS'!T33</f>
        <v>57386.133604915616</v>
      </c>
      <c r="G23" s="157">
        <f>'Résidentiel AMS'!U33</f>
        <v>56841.224455151278</v>
      </c>
      <c r="H23" s="157">
        <f>'Résidentiel AMS'!V33</f>
        <v>60305.75863768984</v>
      </c>
      <c r="I23" s="157">
        <f>'Résidentiel AMS'!W33</f>
        <v>57881.521815643951</v>
      </c>
      <c r="J23" s="157">
        <f>'Résidentiel AMS'!X33</f>
        <v>53776.229392031186</v>
      </c>
      <c r="K23" s="157">
        <f>'Résidentiel AMS'!Y33</f>
        <v>49880.812306083237</v>
      </c>
      <c r="L23" s="157">
        <f>'Résidentiel AMS'!Z33</f>
        <v>45764.878753685371</v>
      </c>
      <c r="M23" s="157">
        <f>'Résidentiel AMS'!AA33</f>
        <v>41859.478935903157</v>
      </c>
      <c r="N23" s="157">
        <f>'Résidentiel AMS'!AB33</f>
        <v>37598.11726947756</v>
      </c>
      <c r="O23" s="157">
        <f>'Résidentiel AMS'!AC33</f>
        <v>33194.823185121146</v>
      </c>
      <c r="P23" s="157">
        <f>'Résidentiel AMS'!AD33</f>
        <v>31801.084224022477</v>
      </c>
      <c r="Q23" s="157">
        <f>'Résidentiel AMS'!AE33</f>
        <v>30132.836092732625</v>
      </c>
      <c r="R23" s="157">
        <f>'Résidentiel AMS'!AF33</f>
        <v>28363.777503137917</v>
      </c>
      <c r="S23" s="157">
        <f>'Résidentiel AMS'!AG33</f>
        <v>26580.266723319561</v>
      </c>
      <c r="T23" s="157">
        <f>'Résidentiel AMS'!AH33</f>
        <v>25284.633360789572</v>
      </c>
      <c r="U23" s="157">
        <f>'Résidentiel AMS'!AI33</f>
        <v>23399.224855673652</v>
      </c>
      <c r="V23" s="157">
        <f>'Résidentiel AMS'!AJ33</f>
        <v>21248.221216295031</v>
      </c>
      <c r="W23" s="157">
        <f>'Résidentiel AMS'!AK33</f>
        <v>19578.88965635253</v>
      </c>
      <c r="X23" s="157">
        <f>'Résidentiel AMS'!AL33</f>
        <v>17820.004410102512</v>
      </c>
      <c r="Y23" s="157">
        <f>'Résidentiel AMS'!AM33</f>
        <v>15883.022103029702</v>
      </c>
      <c r="Z23" s="157">
        <f>'Résidentiel AMS'!AN33</f>
        <v>15397.917620435652</v>
      </c>
      <c r="AA23" s="157">
        <f>'Résidentiel AMS'!AO33</f>
        <v>14569.618655367427</v>
      </c>
      <c r="AB23" s="157">
        <f>'Résidentiel AMS'!AP33</f>
        <v>13738.745855889249</v>
      </c>
      <c r="AC23" s="157">
        <f>'Résidentiel AMS'!AQ33</f>
        <v>13408.60835805038</v>
      </c>
      <c r="AD23" s="157">
        <f>'Résidentiel AMS'!AR33</f>
        <v>12744.52947322712</v>
      </c>
      <c r="AE23" s="157">
        <f>'Résidentiel AMS'!AS33</f>
        <v>12161.709099953792</v>
      </c>
      <c r="AF23" s="157">
        <f>'Résidentiel AMS'!AT33</f>
        <v>11829.999298524264</v>
      </c>
      <c r="AG23" s="157">
        <f>'Résidentiel AMS'!AU33</f>
        <v>11329.786518745002</v>
      </c>
      <c r="AH23" s="157">
        <f>'Résidentiel AMS'!AV33</f>
        <v>10826.341321596699</v>
      </c>
      <c r="AI23" s="157">
        <f>'Résidentiel AMS'!AW33</f>
        <v>11406.287345465958</v>
      </c>
      <c r="AL23" s="155">
        <f t="shared" si="7"/>
        <v>-24191.31041979447</v>
      </c>
      <c r="AN23">
        <f>-12*1000</f>
        <v>-12000</v>
      </c>
    </row>
    <row r="24" spans="1:40" x14ac:dyDescent="0.25">
      <c r="B24" t="s">
        <v>1585</v>
      </c>
      <c r="C24" t="s">
        <v>1580</v>
      </c>
      <c r="D24" s="2">
        <f>'Tertiaire AMS'!R15</f>
        <v>4015.824510772225</v>
      </c>
      <c r="E24" s="2">
        <f>'Tertiaire AMS'!S15</f>
        <v>4072.6092164624224</v>
      </c>
      <c r="F24" s="2">
        <f>'Tertiaire AMS'!T15</f>
        <v>4124.7510347461157</v>
      </c>
      <c r="G24" s="2">
        <f>'Tertiaire AMS'!U15</f>
        <v>4176.7429326165111</v>
      </c>
      <c r="H24" s="2">
        <f>'Tertiaire AMS'!V15</f>
        <v>4250.5182830708009</v>
      </c>
      <c r="I24" s="2">
        <f>'Tertiaire AMS'!W15</f>
        <v>8516.9609078899684</v>
      </c>
      <c r="J24" s="2">
        <f>'Tertiaire AMS'!X15</f>
        <v>10145.942547283905</v>
      </c>
      <c r="K24" s="2">
        <f>'Tertiaire AMS'!Y15</f>
        <v>11804.839851272774</v>
      </c>
      <c r="L24" s="2">
        <f>'Tertiaire AMS'!Z15</f>
        <v>13357.841926601663</v>
      </c>
      <c r="M24" s="2">
        <f>'Tertiaire AMS'!AA15</f>
        <v>14660.392600088551</v>
      </c>
      <c r="N24" s="2">
        <f>'Tertiaire AMS'!AB15</f>
        <v>15571.164753691841</v>
      </c>
      <c r="O24" s="2">
        <f>'Tertiaire AMS'!AC15</f>
        <v>15993.733794262082</v>
      </c>
      <c r="P24" s="2">
        <f>'Tertiaire AMS'!AD15</f>
        <v>15920.773007713002</v>
      </c>
      <c r="Q24" s="2">
        <f>'Tertiaire AMS'!AE15</f>
        <v>15275.658294536901</v>
      </c>
      <c r="R24" s="2">
        <f>'Tertiaire AMS'!AF15</f>
        <v>14178.949241219603</v>
      </c>
      <c r="S24" s="2">
        <f>'Tertiaire AMS'!AG15</f>
        <v>12755.449384348407</v>
      </c>
      <c r="T24" s="2">
        <f>'Tertiaire AMS'!AH15</f>
        <v>11151.671547511227</v>
      </c>
      <c r="U24" s="2">
        <f>'Tertiaire AMS'!AI15</f>
        <v>9512.3956956225156</v>
      </c>
      <c r="V24" s="2">
        <f>'Tertiaire AMS'!AJ15</f>
        <v>7961.7705669519273</v>
      </c>
      <c r="W24" s="2">
        <f>'Tertiaire AMS'!AK15</f>
        <v>6583.818881345298</v>
      </c>
      <c r="X24" s="2">
        <f>'Tertiaire AMS'!AL15</f>
        <v>5432.3957069676635</v>
      </c>
      <c r="Y24" s="2">
        <f>'Tertiaire AMS'!AM15</f>
        <v>4523.6097580289106</v>
      </c>
      <c r="Z24" s="2">
        <f>'Tertiaire AMS'!AN15</f>
        <v>3846.8517753564543</v>
      </c>
      <c r="AA24" s="2">
        <f>'Tertiaire AMS'!AO15</f>
        <v>3371.3881105939249</v>
      </c>
      <c r="AB24" s="2">
        <f>'Tertiaire AMS'!AP15</f>
        <v>3056.947646648061</v>
      </c>
      <c r="AC24" s="2">
        <f>'Tertiaire AMS'!AQ15</f>
        <v>2864.0880310550988</v>
      </c>
      <c r="AD24" s="2">
        <f>'Tertiaire AMS'!AR15</f>
        <v>2757.5296643893839</v>
      </c>
      <c r="AE24" s="2">
        <f>'Tertiaire AMS'!AS15</f>
        <v>2709.1271508486043</v>
      </c>
      <c r="AF24" s="2">
        <f>'Tertiaire AMS'!AT15</f>
        <v>2697.9794709665384</v>
      </c>
      <c r="AG24" s="2">
        <f>'Tertiaire AMS'!AU15</f>
        <v>2709.6614364306074</v>
      </c>
      <c r="AH24" s="2">
        <f>'Tertiaire AMS'!AV15</f>
        <v>2734.5048965728238</v>
      </c>
      <c r="AI24" s="2">
        <f>'Tertiaire AMS'!AW15</f>
        <v>2766.7378901326183</v>
      </c>
      <c r="AL24" s="2">
        <f t="shared" si="7"/>
        <v>11868.982759515966</v>
      </c>
    </row>
    <row r="25" spans="1:40" x14ac:dyDescent="0.25">
      <c r="B25" t="s">
        <v>1586</v>
      </c>
      <c r="C25" t="s">
        <v>1580</v>
      </c>
      <c r="D25" s="2">
        <f>'Tertiaire AMS'!R16</f>
        <v>1657.1555545709095</v>
      </c>
      <c r="E25" s="2">
        <f>'Tertiaire AMS'!S16</f>
        <v>1680.5881239862915</v>
      </c>
      <c r="F25" s="2">
        <f>'Tertiaire AMS'!T16</f>
        <v>1702.1047781894547</v>
      </c>
      <c r="G25" s="2">
        <f>'Tertiaire AMS'!U16</f>
        <v>1723.5595652868294</v>
      </c>
      <c r="H25" s="2">
        <f>'Tertiaire AMS'!V16</f>
        <v>1754.0034340049633</v>
      </c>
      <c r="I25" s="2">
        <f>'Tertiaire AMS'!W16</f>
        <v>3338.009439849724</v>
      </c>
      <c r="J25" s="2">
        <f>'Tertiaire AMS'!X16</f>
        <v>3976.447980897331</v>
      </c>
      <c r="K25" s="2">
        <f>'Tertiaire AMS'!Y16</f>
        <v>4626.6112185290867</v>
      </c>
      <c r="L25" s="2">
        <f>'Tertiaire AMS'!Z16</f>
        <v>5235.2714711464096</v>
      </c>
      <c r="M25" s="2">
        <f>'Tertiaire AMS'!AA16</f>
        <v>5745.7735709970357</v>
      </c>
      <c r="N25" s="2">
        <f>'Tertiaire AMS'!AB16</f>
        <v>6102.727899921204</v>
      </c>
      <c r="O25" s="2">
        <f>'Tertiaire AMS'!AC16</f>
        <v>6268.3432468679748</v>
      </c>
      <c r="P25" s="2">
        <f>'Tertiaire AMS'!AD16</f>
        <v>6239.7480953363329</v>
      </c>
      <c r="Q25" s="2">
        <f>'Tertiaire AMS'!AE16</f>
        <v>5986.9115460141975</v>
      </c>
      <c r="R25" s="2">
        <f>'Tertiaire AMS'!AF16</f>
        <v>5557.0839107497668</v>
      </c>
      <c r="S25" s="2">
        <f>'Tertiaire AMS'!AG16</f>
        <v>4999.1788057216691</v>
      </c>
      <c r="T25" s="2">
        <f>'Tertiaire AMS'!AH16</f>
        <v>4370.6182620403779</v>
      </c>
      <c r="U25" s="2">
        <f>'Tertiaire AMS'!AI16</f>
        <v>3728.1451668254645</v>
      </c>
      <c r="V25" s="2">
        <f>'Tertiaire AMS'!AJ16</f>
        <v>3120.4164971512314</v>
      </c>
      <c r="W25" s="2">
        <f>'Tertiaire AMS'!AK16</f>
        <v>2580.3628564694636</v>
      </c>
      <c r="X25" s="2">
        <f>'Tertiaire AMS'!AL16</f>
        <v>2129.0913924158958</v>
      </c>
      <c r="Y25" s="2">
        <f>'Tertiaire AMS'!AM16</f>
        <v>1772.9155078519475</v>
      </c>
      <c r="Z25" s="2">
        <f>'Tertiaire AMS'!AN16</f>
        <v>1507.6771733952573</v>
      </c>
      <c r="AA25" s="2">
        <f>'Tertiaire AMS'!AO16</f>
        <v>1321.3311021561342</v>
      </c>
      <c r="AB25" s="2">
        <f>'Tertiaire AMS'!AP16</f>
        <v>1198.0940404669936</v>
      </c>
      <c r="AC25" s="2">
        <f>'Tertiaire AMS'!AQ16</f>
        <v>1122.5075460580742</v>
      </c>
      <c r="AD25" s="2">
        <f>'Tertiaire AMS'!AR16</f>
        <v>1080.7446637630492</v>
      </c>
      <c r="AE25" s="2">
        <f>'Tertiaire AMS'!AS16</f>
        <v>1061.7745112130449</v>
      </c>
      <c r="AF25" s="2">
        <f>'Tertiaire AMS'!AT16</f>
        <v>1057.4054573043356</v>
      </c>
      <c r="AG25" s="2">
        <f>'Tertiaire AMS'!AU16</f>
        <v>1061.9839113352396</v>
      </c>
      <c r="AH25" s="2">
        <f>'Tertiaire AMS'!AV16</f>
        <v>1071.720682746454</v>
      </c>
      <c r="AI25" s="2">
        <f>'Tertiaire AMS'!AW16</f>
        <v>1084.3535970400658</v>
      </c>
      <c r="AL25" s="2">
        <f t="shared" si="7"/>
        <v>4566.2384686785199</v>
      </c>
    </row>
    <row r="27" spans="1:40" x14ac:dyDescent="0.25">
      <c r="A27" t="s">
        <v>1582</v>
      </c>
      <c r="B27" t="s">
        <v>5</v>
      </c>
      <c r="C27" t="s">
        <v>1574</v>
      </c>
      <c r="D27" s="2">
        <f>'Energie AMS'!S43+'Energie AMS'!S44+'Energie AMS'!S48+'Energie AMS'!S49+'Energie AMS'!S50+'Energie AMS'!S51+'Energie AMS'!S53+'Energie AMS'!S54+'Energie AMS'!S56+'Energie AMS'!S57</f>
        <v>6503.8590262515436</v>
      </c>
      <c r="E27" s="2">
        <f>'Energie AMS'!T43+'Energie AMS'!T44+'Energie AMS'!T48+'Energie AMS'!T49+'Energie AMS'!T50+'Energie AMS'!T51+'Energie AMS'!T53+'Energie AMS'!T54+'Energie AMS'!T56+'Energie AMS'!T57</f>
        <v>6652.5258288684527</v>
      </c>
      <c r="F27" s="2">
        <f>'Energie AMS'!U43+'Energie AMS'!U44+'Energie AMS'!U48+'Energie AMS'!U49+'Energie AMS'!U50+'Energie AMS'!U51+'Energie AMS'!U53+'Energie AMS'!U54+'Energie AMS'!U56+'Energie AMS'!U57</f>
        <v>21035.977132616979</v>
      </c>
      <c r="G27" s="2">
        <f>'Energie AMS'!V43+'Energie AMS'!V44+'Energie AMS'!V48+'Energie AMS'!V49+'Energie AMS'!V50+'Energie AMS'!V51+'Energie AMS'!V53+'Energie AMS'!V54+'Energie AMS'!V56+'Energie AMS'!V57</f>
        <v>21170.101978834693</v>
      </c>
      <c r="H27" s="2">
        <f>'Energie AMS'!W43+'Energie AMS'!W44+'Energie AMS'!W48+'Energie AMS'!W49+'Energie AMS'!W50+'Energie AMS'!W51+'Energie AMS'!W53+'Energie AMS'!W54+'Energie AMS'!W56+'Energie AMS'!W57</f>
        <v>23959.182679404465</v>
      </c>
      <c r="I27" s="2">
        <f>'Energie AMS'!X43+'Energie AMS'!X44+'Energie AMS'!X48+'Energie AMS'!X49+'Energie AMS'!X50+'Energie AMS'!X51+'Energie AMS'!X53+'Energie AMS'!X54+'Energie AMS'!X56+'Energie AMS'!X57</f>
        <v>20435.603944841056</v>
      </c>
      <c r="J27" s="2">
        <f>'Energie AMS'!Y43+'Energie AMS'!Y44+'Energie AMS'!Y48+'Energie AMS'!Y49+'Energie AMS'!Y50+'Energie AMS'!Y51+'Energie AMS'!Y53+'Energie AMS'!Y54+'Energie AMS'!Y56+'Energie AMS'!Y57</f>
        <v>20339.945053555592</v>
      </c>
      <c r="K27" s="2">
        <f>'Energie AMS'!Z43+'Energie AMS'!Z44+'Energie AMS'!Z48+'Energie AMS'!Z49+'Energie AMS'!Z50+'Energie AMS'!Z51+'Energie AMS'!Z53+'Energie AMS'!Z54+'Energie AMS'!Z56+'Energie AMS'!Z57</f>
        <v>17911.01645683463</v>
      </c>
      <c r="L27" s="2">
        <f>'Energie AMS'!AA43+'Energie AMS'!AA44+'Energie AMS'!AA48+'Energie AMS'!AA49+'Energie AMS'!AA50+'Energie AMS'!AA51+'Energie AMS'!AA53+'Energie AMS'!AA54+'Energie AMS'!AA56+'Energie AMS'!AA57</f>
        <v>18021.190826752369</v>
      </c>
      <c r="M27" s="2">
        <f>'Energie AMS'!AB43+'Energie AMS'!AB44+'Energie AMS'!AB48+'Energie AMS'!AB49+'Energie AMS'!AB50+'Energie AMS'!AB51+'Energie AMS'!AB53+'Energie AMS'!AB54+'Energie AMS'!AB56+'Energie AMS'!AB57</f>
        <v>18005.465550866957</v>
      </c>
      <c r="N27" s="2">
        <f>'Energie AMS'!AC43+'Energie AMS'!AC44+'Energie AMS'!AC48+'Energie AMS'!AC49+'Energie AMS'!AC50+'Energie AMS'!AC51+'Energie AMS'!AC53+'Energie AMS'!AC54+'Energie AMS'!AC56+'Energie AMS'!AC57</f>
        <v>16971.428874728019</v>
      </c>
      <c r="O27" s="2">
        <f>'Energie AMS'!AD43+'Energie AMS'!AD44+'Energie AMS'!AD48+'Energie AMS'!AD49+'Energie AMS'!AD50+'Energie AMS'!AD51+'Energie AMS'!AD53+'Energie AMS'!AD54+'Energie AMS'!AD56+'Energie AMS'!AD57</f>
        <v>16872.051208569592</v>
      </c>
      <c r="P27" s="2">
        <f>'Energie AMS'!AE43+'Energie AMS'!AE44+'Energie AMS'!AE48+'Energie AMS'!AE49+'Energie AMS'!AE50+'Energie AMS'!AE51+'Energie AMS'!AE53+'Energie AMS'!AE54+'Energie AMS'!AE56+'Energie AMS'!AE57</f>
        <v>24226.017300932508</v>
      </c>
      <c r="Q27" s="2">
        <f>'Energie AMS'!AF43+'Energie AMS'!AF44+'Energie AMS'!AF48+'Energie AMS'!AF49+'Energie AMS'!AF50+'Energie AMS'!AF51+'Energie AMS'!AF53+'Energie AMS'!AF54+'Energie AMS'!AF56+'Energie AMS'!AF57</f>
        <v>24636.70936286018</v>
      </c>
      <c r="R27" s="2">
        <f>'Energie AMS'!AG43+'Energie AMS'!AG44+'Energie AMS'!AG48+'Energie AMS'!AG49+'Energie AMS'!AG50+'Energie AMS'!AG51+'Energie AMS'!AG53+'Energie AMS'!AG54+'Energie AMS'!AG56+'Energie AMS'!AG57</f>
        <v>25013.540227209516</v>
      </c>
      <c r="S27" s="2">
        <f>'Energie AMS'!AH43+'Energie AMS'!AH44+'Energie AMS'!AH48+'Energie AMS'!AH49+'Energie AMS'!AH50+'Energie AMS'!AH51+'Energie AMS'!AH53+'Energie AMS'!AH54+'Energie AMS'!AH56+'Energie AMS'!AH57</f>
        <v>24311.345767426628</v>
      </c>
      <c r="T27" s="2">
        <f>'Energie AMS'!AI43+'Energie AMS'!AI44+'Energie AMS'!AI48+'Energie AMS'!AI49+'Energie AMS'!AI50+'Energie AMS'!AI51+'Energie AMS'!AI53+'Energie AMS'!AI54+'Energie AMS'!AI56+'Energie AMS'!AI57</f>
        <v>24560.675578563882</v>
      </c>
      <c r="U27" s="2">
        <f>'Energie AMS'!AJ43+'Energie AMS'!AJ44+'Energie AMS'!AJ48+'Energie AMS'!AJ49+'Energie AMS'!AJ50+'Energie AMS'!AJ51+'Energie AMS'!AJ53+'Energie AMS'!AJ54+'Energie AMS'!AJ56+'Energie AMS'!AJ57</f>
        <v>28717.121992455533</v>
      </c>
      <c r="V27" s="2">
        <f>'Energie AMS'!AK43+'Energie AMS'!AK44+'Energie AMS'!AK48+'Energie AMS'!AK49+'Energie AMS'!AK50+'Energie AMS'!AK51+'Energie AMS'!AK53+'Energie AMS'!AK54+'Energie AMS'!AK56+'Energie AMS'!AK57</f>
        <v>29481.026415008273</v>
      </c>
      <c r="W27" s="2">
        <f>'Energie AMS'!AL43+'Energie AMS'!AL44+'Energie AMS'!AL48+'Energie AMS'!AL49+'Energie AMS'!AL50+'Energie AMS'!AL51+'Energie AMS'!AL53+'Energie AMS'!AL54+'Energie AMS'!AL56+'Energie AMS'!AL57</f>
        <v>30226.744058885884</v>
      </c>
      <c r="X27" s="2">
        <f>'Energie AMS'!AM43+'Energie AMS'!AM44+'Energie AMS'!AM48+'Energie AMS'!AM49+'Energie AMS'!AM50+'Energie AMS'!AM51+'Energie AMS'!AM53+'Energie AMS'!AM54+'Energie AMS'!AM56+'Energie AMS'!AM57</f>
        <v>27881.933757164828</v>
      </c>
      <c r="Y27" s="2">
        <f>'Energie AMS'!AN43+'Energie AMS'!AN44+'Energie AMS'!AN48+'Energie AMS'!AN49+'Energie AMS'!AN50+'Energie AMS'!AN51+'Energie AMS'!AN53+'Energie AMS'!AN54+'Energie AMS'!AN56+'Energie AMS'!AN57</f>
        <v>27293.506766964772</v>
      </c>
      <c r="Z27" s="2">
        <f>'Energie AMS'!AO43+'Energie AMS'!AO44+'Energie AMS'!AO48+'Energie AMS'!AO49+'Energie AMS'!AO50+'Energie AMS'!AO51+'Energie AMS'!AO53+'Energie AMS'!AO54+'Energie AMS'!AO56+'Energie AMS'!AO57</f>
        <v>32679.97217636272</v>
      </c>
      <c r="AA27" s="2">
        <f>'Energie AMS'!AP43+'Energie AMS'!AP44+'Energie AMS'!AP48+'Energie AMS'!AP49+'Energie AMS'!AP50+'Energie AMS'!AP51+'Energie AMS'!AP53+'Energie AMS'!AP54+'Energie AMS'!AP56+'Energie AMS'!AP57</f>
        <v>33946.751320957272</v>
      </c>
      <c r="AB27" s="2">
        <f>'Energie AMS'!AQ43+'Energie AMS'!AQ44+'Energie AMS'!AQ48+'Energie AMS'!AQ49+'Energie AMS'!AQ50+'Energie AMS'!AQ51+'Energie AMS'!AQ53+'Energie AMS'!AQ54+'Energie AMS'!AQ56+'Energie AMS'!AQ57</f>
        <v>34949.223079498843</v>
      </c>
      <c r="AC27" s="2">
        <f>'Energie AMS'!AR43+'Energie AMS'!AR44+'Energie AMS'!AR48+'Energie AMS'!AR49+'Energie AMS'!AR50+'Energie AMS'!AR51+'Energie AMS'!AR53+'Energie AMS'!AR54+'Energie AMS'!AR56+'Energie AMS'!AR57</f>
        <v>35923.907919610421</v>
      </c>
      <c r="AD27" s="2">
        <f>'Energie AMS'!AS43+'Energie AMS'!AS44+'Energie AMS'!AS48+'Energie AMS'!AS49+'Energie AMS'!AS50+'Energie AMS'!AS51+'Energie AMS'!AS53+'Energie AMS'!AS54+'Energie AMS'!AS56+'Energie AMS'!AS57</f>
        <v>34500.902156716897</v>
      </c>
      <c r="AE27" s="2">
        <f>'Energie AMS'!AT43+'Energie AMS'!AT44+'Energie AMS'!AT48+'Energie AMS'!AT49+'Energie AMS'!AT50+'Energie AMS'!AT51+'Energie AMS'!AT53+'Energie AMS'!AT54+'Energie AMS'!AT56+'Energie AMS'!AT57</f>
        <v>30096.336250348642</v>
      </c>
      <c r="AF27" s="2">
        <f>'Energie AMS'!AU43+'Energie AMS'!AU44+'Energie AMS'!AU48+'Energie AMS'!AU49+'Energie AMS'!AU50+'Energie AMS'!AU51+'Energie AMS'!AU53+'Energie AMS'!AU54+'Energie AMS'!AU56+'Energie AMS'!AU57</f>
        <v>30297.669667413815</v>
      </c>
      <c r="AG27" s="2">
        <f>'Energie AMS'!AV43+'Energie AMS'!AV44+'Energie AMS'!AV48+'Energie AMS'!AV49+'Energie AMS'!AV50+'Energie AMS'!AV51+'Energie AMS'!AV53+'Energie AMS'!AV54+'Energie AMS'!AV56+'Energie AMS'!AV57</f>
        <v>30811.050514249182</v>
      </c>
      <c r="AH27" s="2">
        <f>'Energie AMS'!AW43+'Energie AMS'!AW44+'Energie AMS'!AW48+'Energie AMS'!AW49+'Energie AMS'!AW50+'Energie AMS'!AW51+'Energie AMS'!AW53+'Energie AMS'!AW54+'Energie AMS'!AW56+'Energie AMS'!AW57</f>
        <v>31381.409054738044</v>
      </c>
      <c r="AI27" s="2">
        <f>'Energie AMS'!AX43+'Energie AMS'!AX44+'Energie AMS'!AX48+'Energie AMS'!AX49+'Energie AMS'!AX50+'Energie AMS'!AX51+'Energie AMS'!AX53+'Energie AMS'!AX54+'Energie AMS'!AX56+'Energie AMS'!AX57</f>
        <v>31967.652140413353</v>
      </c>
      <c r="AL27" s="2">
        <f t="shared" si="7"/>
        <v>-4163.9259240473875</v>
      </c>
      <c r="AM27" s="7">
        <f>8*1000</f>
        <v>8000</v>
      </c>
      <c r="AN27" s="6">
        <f>17*1000</f>
        <v>17000</v>
      </c>
    </row>
    <row r="28" spans="1:40" x14ac:dyDescent="0.25">
      <c r="B28" t="s">
        <v>5</v>
      </c>
      <c r="C28" t="s">
        <v>1580</v>
      </c>
      <c r="D28" s="2">
        <f>SUM('Energie AMS'!S41:S57)</f>
        <v>7769.1363305252671</v>
      </c>
      <c r="E28" s="2">
        <f>SUM('Energie AMS'!T41:T57)</f>
        <v>7900.0030197726328</v>
      </c>
      <c r="F28" s="2">
        <f>SUM('Energie AMS'!U41:U57)</f>
        <v>21942.035820092395</v>
      </c>
      <c r="G28" s="2">
        <f>SUM('Energie AMS'!V41:V57)</f>
        <v>21958.214052799467</v>
      </c>
      <c r="H28" s="2">
        <f>SUM('Energie AMS'!W41:W57)</f>
        <v>24779.775286109481</v>
      </c>
      <c r="I28" s="2">
        <f>SUM('Energie AMS'!X41:X57)</f>
        <v>22342.360971681788</v>
      </c>
      <c r="J28" s="2">
        <f>SUM('Energie AMS'!Y41:Y57)</f>
        <v>21546.14176126556</v>
      </c>
      <c r="K28" s="2">
        <f>SUM('Energie AMS'!Z41:Z57)</f>
        <v>18587.319167025278</v>
      </c>
      <c r="L28" s="2">
        <f>SUM('Energie AMS'!AA41:AA57)</f>
        <v>18672.635036388747</v>
      </c>
      <c r="M28" s="2">
        <f>SUM('Energie AMS'!AB41:AB57)</f>
        <v>18621.938626848874</v>
      </c>
      <c r="N28" s="2">
        <f>SUM('Energie AMS'!AC41:AC57)</f>
        <v>17486.553212726431</v>
      </c>
      <c r="O28" s="2">
        <f>SUM('Energie AMS'!AD41:AD57)</f>
        <v>17352.834264984274</v>
      </c>
      <c r="P28" s="2">
        <f>SUM('Energie AMS'!AE41:AE57)</f>
        <v>24787.057347213755</v>
      </c>
      <c r="Q28" s="2">
        <f>SUM('Energie AMS'!AF41:AF57)</f>
        <v>25173.459551309672</v>
      </c>
      <c r="R28" s="2">
        <f>SUM('Energie AMS'!AG41:AG57)</f>
        <v>25523.453273176317</v>
      </c>
      <c r="S28" s="2">
        <f>SUM('Energie AMS'!AH41:AH57)</f>
        <v>24712.428557093739</v>
      </c>
      <c r="T28" s="2">
        <f>SUM('Energie AMS'!AI41:AI57)</f>
        <v>24930.764080392979</v>
      </c>
      <c r="U28" s="2">
        <f>SUM('Energie AMS'!AJ41:AJ57)</f>
        <v>29061.12588896789</v>
      </c>
      <c r="V28" s="2">
        <f>SUM('Energie AMS'!AK41:AK57)</f>
        <v>29802.642955231207</v>
      </c>
      <c r="W28" s="2">
        <f>SUM('Energie AMS'!AL41:AL57)</f>
        <v>30524.473577202363</v>
      </c>
      <c r="X28" s="2">
        <f>SUM('Energie AMS'!AM41:AM57)</f>
        <v>29814.559908090592</v>
      </c>
      <c r="Y28" s="2">
        <f>SUM('Energie AMS'!AN41:AN57)</f>
        <v>29105.578825018802</v>
      </c>
      <c r="Z28" s="2">
        <f>SUM('Energie AMS'!AO41:AO57)</f>
        <v>32952.72899882713</v>
      </c>
      <c r="AA28" s="2">
        <f>SUM('Energie AMS'!AP41:AP57)</f>
        <v>34214.674154402921</v>
      </c>
      <c r="AB28" s="2">
        <f>SUM('Energie AMS'!AQ41:AQ57)</f>
        <v>35206.602184843141</v>
      </c>
      <c r="AC28" s="2">
        <f>SUM('Energie AMS'!AR41:AR57)</f>
        <v>36170.930097572877</v>
      </c>
      <c r="AD28" s="2">
        <f>SUM('Energie AMS'!AS41:AS57)</f>
        <v>34735.89849484845</v>
      </c>
      <c r="AE28" s="2">
        <f>SUM('Energie AMS'!AT41:AT57)</f>
        <v>31031.296396695208</v>
      </c>
      <c r="AF28" s="2">
        <f>SUM('Energie AMS'!AU41:AU57)</f>
        <v>31188.48034746245</v>
      </c>
      <c r="AG28" s="2">
        <f>SUM('Energie AMS'!AV41:AV57)</f>
        <v>31687.01935990432</v>
      </c>
      <c r="AH28" s="2">
        <f>SUM('Energie AMS'!AW41:AW57)</f>
        <v>32248.850674954138</v>
      </c>
      <c r="AI28" s="2">
        <f>SUM('Energie AMS'!AX41:AX57)</f>
        <v>32828.567863022407</v>
      </c>
      <c r="AL28" s="2">
        <f>AL27</f>
        <v>-4163.9259240473875</v>
      </c>
      <c r="AM28" s="7">
        <f>AM27</f>
        <v>8000</v>
      </c>
      <c r="AN28" s="6">
        <f>AN27</f>
        <v>17000</v>
      </c>
    </row>
    <row r="30" spans="1:40" x14ac:dyDescent="0.25">
      <c r="A30" t="s">
        <v>1583</v>
      </c>
      <c r="B30" s="6" t="s">
        <v>1815</v>
      </c>
      <c r="C30" s="6" t="s">
        <v>1580</v>
      </c>
      <c r="D30" s="2">
        <f>SUM('Industrie AMS'!R31:R42)</f>
        <v>8613.0043556172968</v>
      </c>
      <c r="E30" s="2">
        <f>SUM('Industrie AMS'!S31:S42)</f>
        <v>7696.4806122908903</v>
      </c>
      <c r="F30" s="2">
        <f>SUM('Industrie AMS'!T31:T42)</f>
        <v>4047.2759594617405</v>
      </c>
      <c r="G30" s="2">
        <f>SUM('Industrie AMS'!U31:U42)</f>
        <v>3508.3762991369904</v>
      </c>
      <c r="H30" s="2">
        <f>SUM('Industrie AMS'!V31:V42)</f>
        <v>3104.2516063462695</v>
      </c>
      <c r="I30" s="2">
        <f>SUM('Industrie AMS'!W31:W42)</f>
        <v>9019.4670381890355</v>
      </c>
      <c r="J30" s="2">
        <f>SUM('Industrie AMS'!X31:X42)</f>
        <v>10158.394245123558</v>
      </c>
      <c r="K30" s="2">
        <f>SUM('Industrie AMS'!Y31:Y42)</f>
        <v>9704.0169188956315</v>
      </c>
      <c r="L30" s="2">
        <f>SUM('Industrie AMS'!Z31:Z42)</f>
        <v>9448.2318850536922</v>
      </c>
      <c r="M30" s="2">
        <f>SUM('Industrie AMS'!AA31:AA42)</f>
        <v>9479.659297254766</v>
      </c>
      <c r="N30" s="2">
        <f>SUM('Industrie AMS'!AB31:AB42)</f>
        <v>9589.5351964069232</v>
      </c>
      <c r="O30" s="2">
        <f>SUM('Industrie AMS'!AC31:AC42)</f>
        <v>9819.8706759363049</v>
      </c>
      <c r="P30" s="2">
        <f>SUM('Industrie AMS'!AD31:AD42)</f>
        <v>7672.3947696439263</v>
      </c>
      <c r="Q30" s="2">
        <f>SUM('Industrie AMS'!AE31:AE42)</f>
        <v>7250.0167901478699</v>
      </c>
      <c r="R30" s="2">
        <f>SUM('Industrie AMS'!AF31:AF42)</f>
        <v>7117.4253074633043</v>
      </c>
      <c r="S30" s="2">
        <f>SUM('Industrie AMS'!AG31:AG42)</f>
        <v>7109.2927434963076</v>
      </c>
      <c r="T30" s="2">
        <f>SUM('Industrie AMS'!AH31:AH42)</f>
        <v>6995.2172977284017</v>
      </c>
      <c r="U30" s="2">
        <f>SUM('Industrie AMS'!AI31:AI42)</f>
        <v>6957.6188907523892</v>
      </c>
      <c r="V30" s="2">
        <f>SUM('Industrie AMS'!AJ31:AJ42)</f>
        <v>7027.8641093149281</v>
      </c>
      <c r="W30" s="2">
        <f>SUM('Industrie AMS'!AK31:AK42)</f>
        <v>7095.6657741523704</v>
      </c>
      <c r="X30" s="2">
        <f>SUM('Industrie AMS'!AL31:AL42)</f>
        <v>7215.2087538393962</v>
      </c>
      <c r="Y30" s="2">
        <f>SUM('Industrie AMS'!AM31:AM42)</f>
        <v>7308.8503143658463</v>
      </c>
      <c r="Z30" s="2">
        <f>SUM('Industrie AMS'!AN31:AN42)</f>
        <v>7284.7692645272646</v>
      </c>
      <c r="AA30" s="2">
        <f>SUM('Industrie AMS'!AO31:AO42)</f>
        <v>7340.123046158943</v>
      </c>
      <c r="AB30" s="2">
        <f>SUM('Industrie AMS'!AP31:AP42)</f>
        <v>7396.5016070903357</v>
      </c>
      <c r="AC30" s="2">
        <f>SUM('Industrie AMS'!AQ31:AQ42)</f>
        <v>7416.1649547870356</v>
      </c>
      <c r="AD30" s="2">
        <f>SUM('Industrie AMS'!AR31:AR42)</f>
        <v>7415.3468637358583</v>
      </c>
      <c r="AE30" s="2">
        <f>SUM('Industrie AMS'!AS31:AS42)</f>
        <v>7603.0990880653517</v>
      </c>
      <c r="AF30" s="2">
        <f>SUM('Industrie AMS'!AT31:AT42)</f>
        <v>7630.2455152346611</v>
      </c>
      <c r="AG30" s="2">
        <f>SUM('Industrie AMS'!AU31:AU42)</f>
        <v>7654.7280443378704</v>
      </c>
      <c r="AH30" s="2">
        <f>SUM('Industrie AMS'!AV31:AV42)</f>
        <v>7695.4413721600149</v>
      </c>
      <c r="AI30" s="2">
        <f>SUM('Industrie AMS'!AW31:AW42)</f>
        <v>7734.7058316627817</v>
      </c>
      <c r="AL30" s="2">
        <f t="shared" ref="AL30:AL33" si="8">O30-F30</f>
        <v>5772.5947164745648</v>
      </c>
      <c r="AM30" s="2">
        <v>4000</v>
      </c>
      <c r="AN30">
        <f>6*1000</f>
        <v>6000</v>
      </c>
    </row>
    <row r="31" spans="1:40" x14ac:dyDescent="0.25">
      <c r="B31" t="s">
        <v>5</v>
      </c>
      <c r="C31" t="s">
        <v>1580</v>
      </c>
      <c r="D31" s="2">
        <f t="shared" ref="D31:AI31" si="9">D30</f>
        <v>8613.0043556172968</v>
      </c>
      <c r="E31" s="2">
        <f t="shared" si="9"/>
        <v>7696.4806122908903</v>
      </c>
      <c r="F31" s="2">
        <f t="shared" si="9"/>
        <v>4047.2759594617405</v>
      </c>
      <c r="G31" s="2">
        <f t="shared" si="9"/>
        <v>3508.3762991369904</v>
      </c>
      <c r="H31" s="2">
        <f t="shared" si="9"/>
        <v>3104.2516063462695</v>
      </c>
      <c r="I31" s="2">
        <f t="shared" si="9"/>
        <v>9019.4670381890355</v>
      </c>
      <c r="J31" s="2">
        <f t="shared" si="9"/>
        <v>10158.394245123558</v>
      </c>
      <c r="K31" s="2">
        <f t="shared" si="9"/>
        <v>9704.0169188956315</v>
      </c>
      <c r="L31" s="2">
        <f t="shared" si="9"/>
        <v>9448.2318850536922</v>
      </c>
      <c r="M31" s="2">
        <f t="shared" si="9"/>
        <v>9479.659297254766</v>
      </c>
      <c r="N31" s="2">
        <f t="shared" si="9"/>
        <v>9589.5351964069232</v>
      </c>
      <c r="O31" s="2">
        <f t="shared" si="9"/>
        <v>9819.8706759363049</v>
      </c>
      <c r="P31" s="2">
        <f t="shared" si="9"/>
        <v>7672.3947696439263</v>
      </c>
      <c r="Q31" s="2">
        <f t="shared" si="9"/>
        <v>7250.0167901478699</v>
      </c>
      <c r="R31" s="2">
        <f t="shared" si="9"/>
        <v>7117.4253074633043</v>
      </c>
      <c r="S31" s="2">
        <f t="shared" si="9"/>
        <v>7109.2927434963076</v>
      </c>
      <c r="T31" s="2">
        <f t="shared" si="9"/>
        <v>6995.2172977284017</v>
      </c>
      <c r="U31" s="2">
        <f t="shared" si="9"/>
        <v>6957.6188907523892</v>
      </c>
      <c r="V31" s="2">
        <f t="shared" si="9"/>
        <v>7027.8641093149281</v>
      </c>
      <c r="W31" s="2">
        <f t="shared" si="9"/>
        <v>7095.6657741523704</v>
      </c>
      <c r="X31" s="2">
        <f t="shared" si="9"/>
        <v>7215.2087538393962</v>
      </c>
      <c r="Y31" s="2">
        <f t="shared" si="9"/>
        <v>7308.8503143658463</v>
      </c>
      <c r="Z31" s="2">
        <f t="shared" si="9"/>
        <v>7284.7692645272646</v>
      </c>
      <c r="AA31" s="2">
        <f t="shared" si="9"/>
        <v>7340.123046158943</v>
      </c>
      <c r="AB31" s="2">
        <f t="shared" si="9"/>
        <v>7396.5016070903357</v>
      </c>
      <c r="AC31" s="2">
        <f t="shared" si="9"/>
        <v>7416.1649547870356</v>
      </c>
      <c r="AD31" s="2">
        <f t="shared" si="9"/>
        <v>7415.3468637358583</v>
      </c>
      <c r="AE31" s="2">
        <f t="shared" si="9"/>
        <v>7603.0990880653517</v>
      </c>
      <c r="AF31" s="2">
        <f t="shared" si="9"/>
        <v>7630.2455152346611</v>
      </c>
      <c r="AG31" s="2">
        <f t="shared" si="9"/>
        <v>7654.7280443378704</v>
      </c>
      <c r="AH31" s="2">
        <f t="shared" si="9"/>
        <v>7695.4413721600149</v>
      </c>
      <c r="AI31" s="2">
        <f t="shared" si="9"/>
        <v>7734.7058316627817</v>
      </c>
      <c r="AL31" s="2">
        <f>AL30</f>
        <v>5772.5947164745648</v>
      </c>
      <c r="AM31" s="2">
        <v>4000</v>
      </c>
      <c r="AN31">
        <v>6000</v>
      </c>
    </row>
    <row r="32" spans="1:40" x14ac:dyDescent="0.25">
      <c r="AL32" s="2"/>
    </row>
    <row r="33" spans="1:41" x14ac:dyDescent="0.25">
      <c r="A33" t="s">
        <v>255</v>
      </c>
      <c r="B33" t="s">
        <v>5</v>
      </c>
      <c r="C33" s="6" t="s">
        <v>1580</v>
      </c>
      <c r="D33" s="2">
        <f>'Industrie AMS'!R30</f>
        <v>-26.584584435648441</v>
      </c>
      <c r="E33" s="2">
        <f>'Industrie AMS'!S30</f>
        <v>-64.620871948356225</v>
      </c>
      <c r="F33" s="2">
        <f>'Industrie AMS'!T30</f>
        <v>-5.9107707477992779</v>
      </c>
      <c r="G33" s="2">
        <f>'Industrie AMS'!U30</f>
        <v>-15.427121131382304</v>
      </c>
      <c r="H33" s="2">
        <f>'Industrie AMS'!V30</f>
        <v>-324.74927724178309</v>
      </c>
      <c r="I33" s="2">
        <f>'Industrie AMS'!W30</f>
        <v>137.5983134394022</v>
      </c>
      <c r="J33" s="2">
        <f>'Industrie AMS'!X30</f>
        <v>496.05735780721034</v>
      </c>
      <c r="K33" s="2">
        <f>'Industrie AMS'!Y30</f>
        <v>-70.150384412180657</v>
      </c>
      <c r="L33" s="2">
        <f>'Industrie AMS'!Z30</f>
        <v>-354.75572393855475</v>
      </c>
      <c r="M33" s="2">
        <f>'Industrie AMS'!AA30</f>
        <v>-451.96431298476347</v>
      </c>
      <c r="N33" s="2">
        <f>'Industrie AMS'!AB30</f>
        <v>-477.48584301906277</v>
      </c>
      <c r="O33" s="2">
        <f>'Industrie AMS'!AC30</f>
        <v>-420.88036651052073</v>
      </c>
      <c r="P33" s="2">
        <f>'Industrie AMS'!AD30</f>
        <v>-477.98253050315145</v>
      </c>
      <c r="Q33" s="2">
        <f>'Industrie AMS'!AE30</f>
        <v>-509.24234041623333</v>
      </c>
      <c r="R33" s="2">
        <f>'Industrie AMS'!AF30</f>
        <v>-543.78141293695205</v>
      </c>
      <c r="S33" s="2">
        <f>'Industrie AMS'!AG30</f>
        <v>-560.02620473193451</v>
      </c>
      <c r="T33" s="2">
        <f>'Industrie AMS'!AH30</f>
        <v>-631.76437105930825</v>
      </c>
      <c r="U33" s="2">
        <f>'Industrie AMS'!AI30</f>
        <v>-688.49734519973242</v>
      </c>
      <c r="V33" s="2">
        <f>'Industrie AMS'!AJ30</f>
        <v>-708.98117836979134</v>
      </c>
      <c r="W33" s="2">
        <f>'Industrie AMS'!AK30</f>
        <v>-690.72610059657745</v>
      </c>
      <c r="X33" s="2">
        <f>'Industrie AMS'!AL30</f>
        <v>-684.52628428001117</v>
      </c>
      <c r="Y33" s="2">
        <f>'Industrie AMS'!AM30</f>
        <v>-681.59161754051422</v>
      </c>
      <c r="Z33" s="2">
        <f>'Industrie AMS'!AN30</f>
        <v>-665.12290838320359</v>
      </c>
      <c r="AA33" s="2">
        <f>'Industrie AMS'!AO30</f>
        <v>-654.46783271600862</v>
      </c>
      <c r="AB33" s="2">
        <f>'Industrie AMS'!AP30</f>
        <v>-643.70817548997263</v>
      </c>
      <c r="AC33" s="2">
        <f>'Industrie AMS'!AQ30</f>
        <v>-673.30732751004791</v>
      </c>
      <c r="AD33" s="2">
        <f>'Industrie AMS'!AR30</f>
        <v>-701.72456750392178</v>
      </c>
      <c r="AE33" s="2">
        <f>'Industrie AMS'!AS30</f>
        <v>-612.55799819540186</v>
      </c>
      <c r="AF33" s="2">
        <f>'Industrie AMS'!AT30</f>
        <v>-610.69475023849463</v>
      </c>
      <c r="AG33" s="2">
        <f>'Industrie AMS'!AU30</f>
        <v>-631.13678092421594</v>
      </c>
      <c r="AH33" s="2">
        <f>'Industrie AMS'!AV30</f>
        <v>-641.85427635508893</v>
      </c>
      <c r="AI33" s="2">
        <f>'Industrie AMS'!AW30</f>
        <v>-651.78224285968668</v>
      </c>
      <c r="AL33" s="2">
        <f t="shared" si="8"/>
        <v>-414.96959576272144</v>
      </c>
      <c r="AM33" s="2">
        <v>2000</v>
      </c>
      <c r="AN33" s="6">
        <f>1*1000</f>
        <v>1000</v>
      </c>
    </row>
    <row r="34" spans="1:41" x14ac:dyDescent="0.25">
      <c r="A34" t="s">
        <v>1816</v>
      </c>
      <c r="B34" t="s">
        <v>5</v>
      </c>
      <c r="C34" s="6" t="s">
        <v>1580</v>
      </c>
      <c r="AL34" s="2"/>
      <c r="AN34" s="31">
        <f>4*1000</f>
        <v>4000</v>
      </c>
    </row>
    <row r="35" spans="1:41" x14ac:dyDescent="0.25">
      <c r="B35" t="s">
        <v>5</v>
      </c>
      <c r="C35" s="6" t="s">
        <v>1580</v>
      </c>
      <c r="D35" s="2">
        <f>D33</f>
        <v>-26.584584435648441</v>
      </c>
      <c r="E35" s="2">
        <f t="shared" ref="E35:AI35" si="10">E33</f>
        <v>-64.620871948356225</v>
      </c>
      <c r="F35" s="2">
        <f t="shared" si="10"/>
        <v>-5.9107707477992779</v>
      </c>
      <c r="G35" s="2">
        <f t="shared" si="10"/>
        <v>-15.427121131382304</v>
      </c>
      <c r="H35" s="2">
        <f t="shared" si="10"/>
        <v>-324.74927724178309</v>
      </c>
      <c r="I35" s="2">
        <f t="shared" si="10"/>
        <v>137.5983134394022</v>
      </c>
      <c r="J35" s="2">
        <f t="shared" si="10"/>
        <v>496.05735780721034</v>
      </c>
      <c r="K35" s="2">
        <f t="shared" si="10"/>
        <v>-70.150384412180657</v>
      </c>
      <c r="L35" s="2">
        <f t="shared" si="10"/>
        <v>-354.75572393855475</v>
      </c>
      <c r="M35" s="2">
        <f t="shared" si="10"/>
        <v>-451.96431298476347</v>
      </c>
      <c r="N35" s="2">
        <f t="shared" si="10"/>
        <v>-477.48584301906277</v>
      </c>
      <c r="O35" s="2">
        <f t="shared" si="10"/>
        <v>-420.88036651052073</v>
      </c>
      <c r="P35" s="2">
        <f t="shared" si="10"/>
        <v>-477.98253050315145</v>
      </c>
      <c r="Q35" s="2">
        <f t="shared" si="10"/>
        <v>-509.24234041623333</v>
      </c>
      <c r="R35" s="2">
        <f t="shared" si="10"/>
        <v>-543.78141293695205</v>
      </c>
      <c r="S35" s="2">
        <f t="shared" si="10"/>
        <v>-560.02620473193451</v>
      </c>
      <c r="T35" s="2">
        <f t="shared" si="10"/>
        <v>-631.76437105930825</v>
      </c>
      <c r="U35" s="2">
        <f t="shared" si="10"/>
        <v>-688.49734519973242</v>
      </c>
      <c r="V35" s="2">
        <f t="shared" si="10"/>
        <v>-708.98117836979134</v>
      </c>
      <c r="W35" s="2">
        <f t="shared" si="10"/>
        <v>-690.72610059657745</v>
      </c>
      <c r="X35" s="2">
        <f t="shared" si="10"/>
        <v>-684.52628428001117</v>
      </c>
      <c r="Y35" s="2">
        <f t="shared" si="10"/>
        <v>-681.59161754051422</v>
      </c>
      <c r="Z35" s="2">
        <f t="shared" si="10"/>
        <v>-665.12290838320359</v>
      </c>
      <c r="AA35" s="2">
        <f t="shared" si="10"/>
        <v>-654.46783271600862</v>
      </c>
      <c r="AB35" s="2">
        <f t="shared" si="10"/>
        <v>-643.70817548997263</v>
      </c>
      <c r="AC35" s="2">
        <f t="shared" si="10"/>
        <v>-673.30732751004791</v>
      </c>
      <c r="AD35" s="2">
        <f t="shared" si="10"/>
        <v>-701.72456750392178</v>
      </c>
      <c r="AE35" s="2">
        <f t="shared" si="10"/>
        <v>-612.55799819540186</v>
      </c>
      <c r="AF35" s="2">
        <f t="shared" si="10"/>
        <v>-610.69475023849463</v>
      </c>
      <c r="AG35" s="2">
        <f t="shared" si="10"/>
        <v>-631.13678092421594</v>
      </c>
      <c r="AH35" s="2">
        <f t="shared" si="10"/>
        <v>-641.85427635508893</v>
      </c>
      <c r="AI35" s="2">
        <f t="shared" si="10"/>
        <v>-651.78224285968668</v>
      </c>
      <c r="AL35" s="2">
        <f>AL33</f>
        <v>-414.96959576272144</v>
      </c>
      <c r="AM35" s="2">
        <v>2000</v>
      </c>
      <c r="AN35">
        <f>SUM(AN33:AN34)</f>
        <v>5000</v>
      </c>
    </row>
    <row r="37" spans="1:41" x14ac:dyDescent="0.25">
      <c r="A37" t="s">
        <v>1587</v>
      </c>
      <c r="B37" t="s">
        <v>1588</v>
      </c>
      <c r="C37" t="s">
        <v>1574</v>
      </c>
      <c r="D37" s="2">
        <f t="shared" ref="D37:AI37" si="11">D5+D18+D27+D30+D33</f>
        <v>38429.086215114854</v>
      </c>
      <c r="E37" s="2">
        <f t="shared" si="11"/>
        <v>40024.298869435137</v>
      </c>
      <c r="F37" s="2">
        <f t="shared" si="11"/>
        <v>54431.157318600483</v>
      </c>
      <c r="G37" s="2">
        <f t="shared" si="11"/>
        <v>56058.550715630648</v>
      </c>
      <c r="H37" s="2">
        <f t="shared" si="11"/>
        <v>60571.642462248368</v>
      </c>
      <c r="I37" s="2">
        <f t="shared" si="11"/>
        <v>76405.847093324366</v>
      </c>
      <c r="J37" s="2">
        <f t="shared" si="11"/>
        <v>86788.469838571167</v>
      </c>
      <c r="K37" s="2">
        <f t="shared" si="11"/>
        <v>94139.802354078725</v>
      </c>
      <c r="L37" s="2">
        <f t="shared" si="11"/>
        <v>100232.5102187609</v>
      </c>
      <c r="M37" s="2">
        <f t="shared" si="11"/>
        <v>107743.47770886638</v>
      </c>
      <c r="N37" s="2">
        <f t="shared" si="11"/>
        <v>113689.42215031013</v>
      </c>
      <c r="O37" s="2">
        <f t="shared" si="11"/>
        <v>120336.77462896485</v>
      </c>
      <c r="P37" s="2">
        <f t="shared" si="11"/>
        <v>137326.85394672945</v>
      </c>
      <c r="Q37" s="2">
        <f t="shared" si="11"/>
        <v>140835.20831310365</v>
      </c>
      <c r="R37" s="2">
        <f t="shared" si="11"/>
        <v>142045.05489884198</v>
      </c>
      <c r="S37" s="2">
        <f t="shared" si="11"/>
        <v>140831.84831142423</v>
      </c>
      <c r="T37" s="2">
        <f t="shared" si="11"/>
        <v>139448.03704020914</v>
      </c>
      <c r="U37" s="2">
        <f t="shared" si="11"/>
        <v>147017.07948335315</v>
      </c>
      <c r="V37" s="2">
        <f t="shared" si="11"/>
        <v>147068.07664115427</v>
      </c>
      <c r="W37" s="2">
        <f t="shared" si="11"/>
        <v>146432.85564269777</v>
      </c>
      <c r="X37" s="2">
        <f t="shared" si="11"/>
        <v>143812.25375496736</v>
      </c>
      <c r="Y37" s="2">
        <f t="shared" si="11"/>
        <v>142516.98149872871</v>
      </c>
      <c r="Z37" s="2">
        <f t="shared" si="11"/>
        <v>143016.72116347868</v>
      </c>
      <c r="AA37" s="2">
        <f t="shared" si="11"/>
        <v>143101.95590892958</v>
      </c>
      <c r="AB37" s="2">
        <f t="shared" si="11"/>
        <v>143590.21727765733</v>
      </c>
      <c r="AC37" s="2">
        <f t="shared" si="11"/>
        <v>144326.82709854734</v>
      </c>
      <c r="AD37" s="2">
        <f t="shared" si="11"/>
        <v>143659.24790907605</v>
      </c>
      <c r="AE37" s="2">
        <f t="shared" si="11"/>
        <v>132609.83189274251</v>
      </c>
      <c r="AF37" s="2">
        <f t="shared" si="11"/>
        <v>133060.48015680027</v>
      </c>
      <c r="AG37" s="2">
        <f t="shared" si="11"/>
        <v>133677.03533279765</v>
      </c>
      <c r="AH37" s="2">
        <f t="shared" si="11"/>
        <v>134239.99375948255</v>
      </c>
      <c r="AI37" s="2">
        <f t="shared" si="11"/>
        <v>134234.11744603739</v>
      </c>
      <c r="AL37" s="2">
        <f>AL5+AL18+AL27+AL30+AL33</f>
        <v>65905.617310364352</v>
      </c>
      <c r="AM37" s="2">
        <f>AM5+AM18+AM27+AM30+AM35</f>
        <v>93548.579318911012</v>
      </c>
      <c r="AN37" s="2">
        <f>AN5+AN18+AN27+AN30+AN35</f>
        <v>109646.25574482084</v>
      </c>
    </row>
    <row r="38" spans="1:41" x14ac:dyDescent="0.25">
      <c r="B38" t="s">
        <v>1589</v>
      </c>
      <c r="C38" t="s">
        <v>1580</v>
      </c>
      <c r="D38" s="2">
        <f t="shared" ref="D38:AI38" si="12">D6+D19+D28+D31+D35</f>
        <v>98737.993090571777</v>
      </c>
      <c r="E38" s="2">
        <f t="shared" si="12"/>
        <v>90508.133629319884</v>
      </c>
      <c r="F38" s="2">
        <f t="shared" si="12"/>
        <v>170608.40940524044</v>
      </c>
      <c r="G38" s="2">
        <f t="shared" si="12"/>
        <v>166823.93547611084</v>
      </c>
      <c r="H38" s="2">
        <f t="shared" si="12"/>
        <v>173851.04500253065</v>
      </c>
      <c r="I38" s="2">
        <f t="shared" si="12"/>
        <v>198991.88063660028</v>
      </c>
      <c r="J38" s="2">
        <f t="shared" si="12"/>
        <v>206018.0211683487</v>
      </c>
      <c r="K38" s="2">
        <f t="shared" si="12"/>
        <v>197174.9575402402</v>
      </c>
      <c r="L38" s="2">
        <f t="shared" si="12"/>
        <v>192192.07243780509</v>
      </c>
      <c r="M38" s="2">
        <f t="shared" si="12"/>
        <v>189056.86626710041</v>
      </c>
      <c r="N38" s="2">
        <f t="shared" si="12"/>
        <v>184259.2562039505</v>
      </c>
      <c r="O38" s="2">
        <f t="shared" si="12"/>
        <v>180790.33113453217</v>
      </c>
      <c r="P38" s="2">
        <f t="shared" si="12"/>
        <v>191494.23988051622</v>
      </c>
      <c r="Q38" s="2">
        <f t="shared" si="12"/>
        <v>189833.8962249989</v>
      </c>
      <c r="R38" s="2">
        <f t="shared" si="12"/>
        <v>186968.27671981562</v>
      </c>
      <c r="S38" s="2">
        <f t="shared" si="12"/>
        <v>182546.12253517244</v>
      </c>
      <c r="T38" s="2">
        <f t="shared" si="12"/>
        <v>179198.50487978884</v>
      </c>
      <c r="U38" s="2">
        <f t="shared" si="12"/>
        <v>184663.33302669477</v>
      </c>
      <c r="V38" s="2">
        <f t="shared" si="12"/>
        <v>182443.60703761238</v>
      </c>
      <c r="W38" s="2">
        <f t="shared" si="12"/>
        <v>180098.9720683785</v>
      </c>
      <c r="X38" s="2">
        <f t="shared" si="12"/>
        <v>177455.59251149456</v>
      </c>
      <c r="Y38" s="2">
        <f t="shared" si="12"/>
        <v>174162.89407147001</v>
      </c>
      <c r="Z38" s="2">
        <f t="shared" si="12"/>
        <v>172873.6817870682</v>
      </c>
      <c r="AA38" s="2">
        <f t="shared" si="12"/>
        <v>172269.01798454631</v>
      </c>
      <c r="AB38" s="2">
        <f t="shared" si="12"/>
        <v>172083.53585086451</v>
      </c>
      <c r="AC38" s="2">
        <f t="shared" si="12"/>
        <v>172639.85311412468</v>
      </c>
      <c r="AD38" s="2">
        <f t="shared" si="12"/>
        <v>171441.22584480568</v>
      </c>
      <c r="AE38" s="2">
        <f t="shared" si="12"/>
        <v>160619.19493875283</v>
      </c>
      <c r="AF38" s="2">
        <f t="shared" si="12"/>
        <v>160893.5206015273</v>
      </c>
      <c r="AG38" s="2">
        <f t="shared" si="12"/>
        <v>161185.40434742047</v>
      </c>
      <c r="AH38" s="2">
        <f t="shared" si="12"/>
        <v>161416.5359717657</v>
      </c>
      <c r="AI38" s="2">
        <f t="shared" si="12"/>
        <v>162159.04113430617</v>
      </c>
      <c r="AL38" s="2">
        <f>AL6+AL19+AL28+AL31+AL35</f>
        <v>10607.197360352453</v>
      </c>
      <c r="AM38" s="7">
        <f>AM6+AM19+AM28+AM31+AM35</f>
        <v>55293.937852914401</v>
      </c>
      <c r="AN38" s="7">
        <f>AN6+AN19+AN28+AN31+AN35</f>
        <v>59826.413331998745</v>
      </c>
      <c r="AO38" s="159" t="s">
        <v>1817</v>
      </c>
    </row>
    <row r="40" spans="1:41" x14ac:dyDescent="0.25">
      <c r="A40" t="s">
        <v>1591</v>
      </c>
      <c r="B40" t="s">
        <v>20</v>
      </c>
      <c r="C40" t="s">
        <v>1580</v>
      </c>
      <c r="D40" s="2">
        <f>'Transport AMS'!R40+'Transp lourd AMS'!R9</f>
        <v>45983.899857159777</v>
      </c>
      <c r="E40" s="2">
        <f>'Transport AMS'!S40+'Transp lourd AMS'!S9</f>
        <v>46073.00388949809</v>
      </c>
      <c r="F40" s="2">
        <f>'Transport AMS'!T40+'Transp lourd AMS'!T9</f>
        <v>46461.138739628324</v>
      </c>
      <c r="G40" s="2">
        <f>'Transport AMS'!U40+'Transp lourd AMS'!U9</f>
        <v>46507.49650015786</v>
      </c>
      <c r="H40" s="2">
        <f>'Transport AMS'!V40+'Transp lourd AMS'!V9</f>
        <v>46612.925330784448</v>
      </c>
      <c r="I40" s="2">
        <f>'Transport AMS'!W40+'Transp lourd AMS'!W9</f>
        <v>46867.537958648143</v>
      </c>
      <c r="J40" s="2">
        <f>'Transport AMS'!X40+'Transp lourd AMS'!X9</f>
        <v>47398.996943204787</v>
      </c>
      <c r="K40" s="2">
        <f>'Transport AMS'!Y40+'Transp lourd AMS'!Y9</f>
        <v>46591.096549007096</v>
      </c>
      <c r="L40" s="2">
        <f>'Transport AMS'!Z40+'Transp lourd AMS'!Z9</f>
        <v>45543.213357951201</v>
      </c>
      <c r="M40" s="2">
        <f>'Transport AMS'!AA40+'Transp lourd AMS'!AA9</f>
        <v>44352.849335570296</v>
      </c>
      <c r="N40" s="2">
        <f>'Transport AMS'!AB40+'Transp lourd AMS'!AB9</f>
        <v>44740.838693092875</v>
      </c>
      <c r="O40" s="2">
        <f>'Transport AMS'!AC40+'Transp lourd AMS'!AC9</f>
        <v>44968.272398793255</v>
      </c>
      <c r="P40" s="2">
        <f>'Transport AMS'!AD40+'Transp lourd AMS'!AD9</f>
        <v>43811.222667012204</v>
      </c>
      <c r="Q40" s="2">
        <f>'Transport AMS'!AE40+'Transp lourd AMS'!AE9</f>
        <v>42556.909578434395</v>
      </c>
      <c r="R40" s="2">
        <f>'Transport AMS'!AF40+'Transp lourd AMS'!AF9</f>
        <v>41259.254789555816</v>
      </c>
      <c r="S40" s="2">
        <f>'Transport AMS'!AG40+'Transp lourd AMS'!AG9</f>
        <v>39972.653194420083</v>
      </c>
      <c r="T40" s="2">
        <f>'Transport AMS'!AH40+'Transp lourd AMS'!AH9</f>
        <v>38673.538377364937</v>
      </c>
      <c r="U40" s="2">
        <f>'Transport AMS'!AI40+'Transp lourd AMS'!AI9</f>
        <v>37154.289055667068</v>
      </c>
      <c r="V40" s="2">
        <f>'Transport AMS'!AJ40+'Transp lourd AMS'!AJ9</f>
        <v>35761.183206369547</v>
      </c>
      <c r="W40" s="2">
        <f>'Transport AMS'!AK40+'Transp lourd AMS'!AK9</f>
        <v>34431.595613613608</v>
      </c>
      <c r="X40" s="2">
        <f>'Transport AMS'!AL40+'Transp lourd AMS'!AL9</f>
        <v>33302.833026386244</v>
      </c>
      <c r="Y40" s="2">
        <f>'Transport AMS'!AM40+'Transp lourd AMS'!AM9</f>
        <v>32242.672107378436</v>
      </c>
      <c r="Z40" s="2">
        <f>'Transport AMS'!AN40+'Transp lourd AMS'!AN9</f>
        <v>31597.84867378424</v>
      </c>
      <c r="AA40" s="2">
        <f>'Transport AMS'!AO40+'Transp lourd AMS'!AO9</f>
        <v>30956.349627630112</v>
      </c>
      <c r="AB40" s="2">
        <f>'Transport AMS'!AP40+'Transp lourd AMS'!AP9</f>
        <v>30323.578114822158</v>
      </c>
      <c r="AC40" s="2">
        <f>'Transport AMS'!AQ40+'Transp lourd AMS'!AQ9</f>
        <v>29698.669032746082</v>
      </c>
      <c r="AD40" s="2">
        <f>'Transport AMS'!AR40+'Transp lourd AMS'!AR9</f>
        <v>29002.319478602796</v>
      </c>
      <c r="AE40" s="2">
        <f>'Transport AMS'!AS40+'Transp lourd AMS'!AS9</f>
        <v>28552.79322499175</v>
      </c>
      <c r="AF40" s="2">
        <f>'Transport AMS'!AT40+'Transp lourd AMS'!AT9</f>
        <v>28123.760302749477</v>
      </c>
      <c r="AG40" s="2">
        <f>'Transport AMS'!AU40+'Transp lourd AMS'!AU9</f>
        <v>27726.197188392456</v>
      </c>
      <c r="AH40" s="2">
        <f>'Transport AMS'!AV40+'Transp lourd AMS'!AV9</f>
        <v>27361.245198713459</v>
      </c>
      <c r="AI40" s="2">
        <f>'Transport AMS'!AW40+'Transp lourd AMS'!AW9</f>
        <v>27019.262335714076</v>
      </c>
      <c r="AL40" s="2">
        <f t="shared" ref="AL40:AL45" si="13">O40-F40</f>
        <v>-1492.8663408350694</v>
      </c>
      <c r="AN40">
        <v>-9000</v>
      </c>
    </row>
    <row r="41" spans="1:41" x14ac:dyDescent="0.25">
      <c r="B41" t="s">
        <v>1578</v>
      </c>
      <c r="C41" t="s">
        <v>1580</v>
      </c>
      <c r="D41" s="2">
        <f>'Résidentiel AMS'!R21</f>
        <v>43659.485622601271</v>
      </c>
      <c r="E41" s="2">
        <f>'Résidentiel AMS'!S21</f>
        <v>43308.674559665451</v>
      </c>
      <c r="F41" s="2">
        <f>'Résidentiel AMS'!T21</f>
        <v>42733.075082344098</v>
      </c>
      <c r="G41" s="2">
        <f>'Résidentiel AMS'!U21</f>
        <v>42396.259469929602</v>
      </c>
      <c r="H41" s="2">
        <f>'Résidentiel AMS'!V21</f>
        <v>41709.880935461668</v>
      </c>
      <c r="I41" s="2">
        <f>'Résidentiel AMS'!W21</f>
        <v>41388.146475118556</v>
      </c>
      <c r="J41" s="2">
        <f>'Résidentiel AMS'!X21</f>
        <v>41369.089078883517</v>
      </c>
      <c r="K41" s="2">
        <f>'Résidentiel AMS'!Y21</f>
        <v>41244.218649077877</v>
      </c>
      <c r="L41" s="2">
        <f>'Résidentiel AMS'!Z21</f>
        <v>40393.770631803483</v>
      </c>
      <c r="M41" s="2">
        <f>'Résidentiel AMS'!AA21</f>
        <v>39490.526722851551</v>
      </c>
      <c r="N41" s="2">
        <f>'Résidentiel AMS'!AB21</f>
        <v>38880.374150427313</v>
      </c>
      <c r="O41" s="2">
        <f>'Résidentiel AMS'!AC21</f>
        <v>38290.675450434879</v>
      </c>
      <c r="P41" s="2">
        <f>'Résidentiel AMS'!AD21</f>
        <v>37301.036371282462</v>
      </c>
      <c r="Q41" s="2">
        <f>'Résidentiel AMS'!AE21</f>
        <v>36365.891049309983</v>
      </c>
      <c r="R41" s="2">
        <f>'Résidentiel AMS'!AF21</f>
        <v>35477.46309192077</v>
      </c>
      <c r="S41" s="2">
        <f>'Résidentiel AMS'!AG21</f>
        <v>34733.547884308558</v>
      </c>
      <c r="T41" s="2">
        <f>'Résidentiel AMS'!AH21</f>
        <v>33876.716404743282</v>
      </c>
      <c r="U41" s="2">
        <f>'Résidentiel AMS'!AI21</f>
        <v>32988.023115019649</v>
      </c>
      <c r="V41" s="2">
        <f>'Résidentiel AMS'!AJ21</f>
        <v>32257.431914827015</v>
      </c>
      <c r="W41" s="2">
        <f>'Résidentiel AMS'!AK21</f>
        <v>31557.70702233012</v>
      </c>
      <c r="X41" s="2">
        <f>'Résidentiel AMS'!AL21</f>
        <v>31079.554246405878</v>
      </c>
      <c r="Y41" s="2">
        <f>'Résidentiel AMS'!AM21</f>
        <v>30628.315629997494</v>
      </c>
      <c r="Z41" s="2">
        <f>'Résidentiel AMS'!AN21</f>
        <v>29957.258310500645</v>
      </c>
      <c r="AA41" s="2">
        <f>'Résidentiel AMS'!AO21</f>
        <v>29324.2375534616</v>
      </c>
      <c r="AB41" s="2">
        <f>'Résidentiel AMS'!AP21</f>
        <v>28708.311380466952</v>
      </c>
      <c r="AC41" s="2">
        <f>'Résidentiel AMS'!AQ21</f>
        <v>28106.806658044698</v>
      </c>
      <c r="AD41" s="2">
        <f>'Résidentiel AMS'!AR21</f>
        <v>27512.146888599906</v>
      </c>
      <c r="AE41" s="2">
        <f>'Résidentiel AMS'!AS21</f>
        <v>27161.065298286583</v>
      </c>
      <c r="AF41" s="2">
        <f>'Résidentiel AMS'!AT21</f>
        <v>26764.816353198959</v>
      </c>
      <c r="AG41" s="2">
        <f>'Résidentiel AMS'!AU21</f>
        <v>26361.953021083325</v>
      </c>
      <c r="AH41" s="2">
        <f>'Résidentiel AMS'!AV21</f>
        <v>25962.428239808076</v>
      </c>
      <c r="AI41" s="2">
        <f>'Résidentiel AMS'!AW21</f>
        <v>25573.432662785417</v>
      </c>
      <c r="AL41" s="2">
        <f t="shared" si="13"/>
        <v>-4442.3996319092184</v>
      </c>
      <c r="AN41" s="6">
        <f>-10*1000</f>
        <v>-10000</v>
      </c>
    </row>
    <row r="42" spans="1:41" x14ac:dyDescent="0.25">
      <c r="B42" t="s">
        <v>1579</v>
      </c>
      <c r="C42" t="s">
        <v>1580</v>
      </c>
      <c r="D42" s="2">
        <f>'Tertiaire AMS'!R10</f>
        <v>36883.449022401561</v>
      </c>
      <c r="E42" s="2">
        <f>'Tertiaire AMS'!S10</f>
        <v>35558.419160896716</v>
      </c>
      <c r="F42" s="2">
        <f>'Tertiaire AMS'!T10</f>
        <v>35730.056465653586</v>
      </c>
      <c r="G42" s="2">
        <f>'Tertiaire AMS'!U10</f>
        <v>35923.59999980453</v>
      </c>
      <c r="H42" s="2">
        <f>'Tertiaire AMS'!V10</f>
        <v>35877.412317944676</v>
      </c>
      <c r="I42" s="2">
        <f>'Tertiaire AMS'!W10</f>
        <v>35011.739701051731</v>
      </c>
      <c r="J42" s="2">
        <f>'Tertiaire AMS'!X10</f>
        <v>34178.888296520381</v>
      </c>
      <c r="K42" s="2">
        <f>'Tertiaire AMS'!Y10</f>
        <v>33135.94655717352</v>
      </c>
      <c r="L42" s="2">
        <f>'Tertiaire AMS'!Z10</f>
        <v>31727.044111005824</v>
      </c>
      <c r="M42" s="2">
        <f>'Tertiaire AMS'!AA10</f>
        <v>30335.231957740645</v>
      </c>
      <c r="N42" s="2">
        <f>'Tertiaire AMS'!AB10</f>
        <v>29474.690249323845</v>
      </c>
      <c r="O42" s="2">
        <f>'Tertiaire AMS'!AC10</f>
        <v>28643.100295489188</v>
      </c>
      <c r="P42" s="2">
        <f>'Tertiaire AMS'!AD10</f>
        <v>28176.011448179332</v>
      </c>
      <c r="Q42" s="2">
        <f>'Tertiaire AMS'!AE10</f>
        <v>27763.114587163094</v>
      </c>
      <c r="R42" s="2">
        <f>'Tertiaire AMS'!AF10</f>
        <v>27345.441363462407</v>
      </c>
      <c r="S42" s="2">
        <f>'Tertiaire AMS'!AG10</f>
        <v>27048.782694822778</v>
      </c>
      <c r="T42" s="2">
        <f>'Tertiaire AMS'!AH10</f>
        <v>26672.912833915514</v>
      </c>
      <c r="U42" s="2">
        <f>'Tertiaire AMS'!AI10</f>
        <v>26192.562577325461</v>
      </c>
      <c r="V42" s="2">
        <f>'Tertiaire AMS'!AJ10</f>
        <v>25768.407732534477</v>
      </c>
      <c r="W42" s="2">
        <f>'Tertiaire AMS'!AK10</f>
        <v>25345.885507574749</v>
      </c>
      <c r="X42" s="2">
        <f>'Tertiaire AMS'!AL10</f>
        <v>25299.992646190462</v>
      </c>
      <c r="Y42" s="2">
        <f>'Tertiaire AMS'!AM10</f>
        <v>25231.084128241077</v>
      </c>
      <c r="Z42" s="2">
        <f>'Tertiaire AMS'!AN10</f>
        <v>24774.225765100571</v>
      </c>
      <c r="AA42" s="2">
        <f>'Tertiaire AMS'!AO10</f>
        <v>24353.230379587516</v>
      </c>
      <c r="AB42" s="2">
        <f>'Tertiaire AMS'!AP10</f>
        <v>23922.789861033143</v>
      </c>
      <c r="AC42" s="2">
        <f>'Tertiaire AMS'!AQ10</f>
        <v>23466.103404714777</v>
      </c>
      <c r="AD42" s="2">
        <f>'Tertiaire AMS'!AR10</f>
        <v>22988.470848486366</v>
      </c>
      <c r="AE42" s="2">
        <f>'Tertiaire AMS'!AS10</f>
        <v>22913.012059977013</v>
      </c>
      <c r="AF42" s="2">
        <f>'Tertiaire AMS'!AT10</f>
        <v>22788.516549541182</v>
      </c>
      <c r="AG42" s="2">
        <f>'Tertiaire AMS'!AU10</f>
        <v>22652.78271565861</v>
      </c>
      <c r="AH42" s="2">
        <f>'Tertiaire AMS'!AV10</f>
        <v>22513.28595561667</v>
      </c>
      <c r="AI42" s="2">
        <f>'Tertiaire AMS'!AW10</f>
        <v>22367.208420765986</v>
      </c>
      <c r="AL42" s="2">
        <f t="shared" si="13"/>
        <v>-7086.9561701643979</v>
      </c>
    </row>
    <row r="43" spans="1:41" x14ac:dyDescent="0.25">
      <c r="B43" t="s">
        <v>1582</v>
      </c>
      <c r="C43" t="s">
        <v>1580</v>
      </c>
      <c r="D43" s="2">
        <f>SUM('Energie AMS'!S80:S95)</f>
        <v>62805.521319847365</v>
      </c>
      <c r="E43" s="2">
        <f>SUM('Energie AMS'!T80:T95)</f>
        <v>62795.214631186303</v>
      </c>
      <c r="F43" s="7">
        <f>SUM('Energie AMS'!U79:U95)</f>
        <v>63874.864409275498</v>
      </c>
      <c r="G43" s="7">
        <f>SUM('Energie AMS'!V79:V95)</f>
        <v>64956.795068173269</v>
      </c>
      <c r="H43" s="7">
        <f>SUM('Energie AMS'!W79:W95)</f>
        <v>66096.79857564703</v>
      </c>
      <c r="I43" s="7">
        <f>SUM('Energie AMS'!X79:X95)</f>
        <v>67861.760852294188</v>
      </c>
      <c r="J43" s="7">
        <f>SUM('Energie AMS'!Y79:Y95)</f>
        <v>69778.790142694954</v>
      </c>
      <c r="K43" s="7">
        <f>SUM('Energie AMS'!Z79:Z95)</f>
        <v>67315.607390640202</v>
      </c>
      <c r="L43" s="7">
        <f>SUM('Energie AMS'!AA79:AA95)</f>
        <v>64609.876409608449</v>
      </c>
      <c r="M43" s="7">
        <f>SUM('Energie AMS'!AB79:AB95)</f>
        <v>62002.861674035274</v>
      </c>
      <c r="N43" s="7">
        <f>SUM('Energie AMS'!AC79:AC95)</f>
        <v>59218.049098711112</v>
      </c>
      <c r="O43" s="7">
        <f>SUM('Energie AMS'!AD79:AD95)</f>
        <v>56712.499711797442</v>
      </c>
      <c r="P43" s="7">
        <f>SUM('Energie AMS'!AE79:AE95)</f>
        <v>53831.690523294827</v>
      </c>
      <c r="Q43" s="7">
        <f>SUM('Energie AMS'!AF79:AF95)</f>
        <v>51131.796570516308</v>
      </c>
      <c r="R43" s="7">
        <f>SUM('Energie AMS'!AG79:AG95)</f>
        <v>48589.511953908601</v>
      </c>
      <c r="S43" s="7">
        <f>SUM('Energie AMS'!AH79:AH95)</f>
        <v>45948.271041596425</v>
      </c>
      <c r="T43" s="7">
        <f>SUM('Energie AMS'!AI79:AI95)</f>
        <v>43263.012113530101</v>
      </c>
      <c r="U43" s="7">
        <f>SUM('Energie AMS'!AJ79:AJ95)</f>
        <v>41060.090953832419</v>
      </c>
      <c r="V43" s="7">
        <f>SUM('Energie AMS'!AK79:AK95)</f>
        <v>39020.803713472495</v>
      </c>
      <c r="W43" s="7">
        <f>SUM('Energie AMS'!AL79:AL95)</f>
        <v>37001.748158272974</v>
      </c>
      <c r="X43" s="7">
        <f>SUM('Energie AMS'!AM79:AM95)</f>
        <v>35967.323352687898</v>
      </c>
      <c r="Y43" s="7">
        <f>SUM('Energie AMS'!AN79:AN95)</f>
        <v>34879.537968370321</v>
      </c>
      <c r="Z43" s="7">
        <f>SUM('Energie AMS'!AO79:AO95)</f>
        <v>33561.014164661312</v>
      </c>
      <c r="AA43" s="7">
        <f>SUM('Energie AMS'!AP79:AP95)</f>
        <v>32282.182993344722</v>
      </c>
      <c r="AB43" s="7">
        <f>SUM('Energie AMS'!AQ79:AQ95)</f>
        <v>31082.883613450114</v>
      </c>
      <c r="AC43" s="7">
        <f>SUM('Energie AMS'!AR79:AR95)</f>
        <v>29911.130822362982</v>
      </c>
      <c r="AD43" s="7">
        <f>SUM('Energie AMS'!AS79:AS95)</f>
        <v>28588.621897191908</v>
      </c>
      <c r="AE43" s="7">
        <f>SUM('Energie AMS'!AT79:AT95)</f>
        <v>28782.651008502969</v>
      </c>
      <c r="AF43" s="7">
        <f>SUM('Energie AMS'!AU79:AU95)</f>
        <v>29015.221503068893</v>
      </c>
      <c r="AG43" s="7">
        <f>SUM('Energie AMS'!AV79:AV95)</f>
        <v>29221.807485251971</v>
      </c>
      <c r="AH43" s="7">
        <f>SUM('Energie AMS'!AW79:AW95)</f>
        <v>29399.370888638387</v>
      </c>
      <c r="AI43" s="7">
        <f>SUM('Energie AMS'!AX79:AX95)</f>
        <v>29544.619716927082</v>
      </c>
      <c r="AL43" s="2">
        <f t="shared" si="13"/>
        <v>-7162.3646974780568</v>
      </c>
    </row>
    <row r="44" spans="1:41" x14ac:dyDescent="0.25">
      <c r="B44" t="s">
        <v>1583</v>
      </c>
      <c r="C44" t="s">
        <v>1580</v>
      </c>
      <c r="D44" s="2">
        <f>SUM('Industrie AMS'!R61:R72)</f>
        <v>32423.907044320429</v>
      </c>
      <c r="E44" s="2">
        <f>SUM('Industrie AMS'!S61:S72)</f>
        <v>32085.827459732296</v>
      </c>
      <c r="F44" s="2">
        <f>SUM('Industrie AMS'!T61:T72)</f>
        <v>33177.442948007774</v>
      </c>
      <c r="G44" s="2">
        <f>SUM('Industrie AMS'!U61:U72)</f>
        <v>33786.652825355464</v>
      </c>
      <c r="H44" s="2">
        <f>SUM('Industrie AMS'!V61:V72)</f>
        <v>34825.159070426729</v>
      </c>
      <c r="I44" s="2">
        <f>SUM('Industrie AMS'!W61:W72)</f>
        <v>35104.219284492865</v>
      </c>
      <c r="J44" s="2">
        <f>SUM('Industrie AMS'!X61:X72)</f>
        <v>35404.201974283933</v>
      </c>
      <c r="K44" s="2">
        <f>SUM('Industrie AMS'!Y61:Y72)</f>
        <v>35120.97254673201</v>
      </c>
      <c r="L44" s="2">
        <f>SUM('Industrie AMS'!Z61:Z72)</f>
        <v>34843.278474900166</v>
      </c>
      <c r="M44" s="2">
        <f>SUM('Industrie AMS'!AA61:AA72)</f>
        <v>34683.312720392641</v>
      </c>
      <c r="N44" s="2">
        <f>SUM('Industrie AMS'!AB61:AB72)</f>
        <v>34522.743933871141</v>
      </c>
      <c r="O44" s="2">
        <f>SUM('Industrie AMS'!AC61:AC72)</f>
        <v>34592.56811732096</v>
      </c>
      <c r="P44" s="2">
        <f>SUM('Industrie AMS'!AD61:AD72)</f>
        <v>34563.239493100147</v>
      </c>
      <c r="Q44" s="2">
        <f>SUM('Industrie AMS'!AE61:AE72)</f>
        <v>34610.102025977219</v>
      </c>
      <c r="R44" s="2">
        <f>SUM('Industrie AMS'!AF61:AF72)</f>
        <v>34683.770037339855</v>
      </c>
      <c r="S44" s="2">
        <f>SUM('Industrie AMS'!AG61:AG72)</f>
        <v>34830.596615755589</v>
      </c>
      <c r="T44" s="2">
        <f>SUM('Industrie AMS'!AH61:AH72)</f>
        <v>34948.424588489412</v>
      </c>
      <c r="U44" s="2">
        <f>SUM('Industrie AMS'!AI61:AI72)</f>
        <v>35127.602985805126</v>
      </c>
      <c r="V44" s="2">
        <f>SUM('Industrie AMS'!AJ61:AJ72)</f>
        <v>35367.808674033695</v>
      </c>
      <c r="W44" s="2">
        <f>SUM('Industrie AMS'!AK61:AK72)</f>
        <v>35610.839885608439</v>
      </c>
      <c r="X44" s="2">
        <f>SUM('Industrie AMS'!AL61:AL72)</f>
        <v>35973.318330066424</v>
      </c>
      <c r="Y44" s="2">
        <f>SUM('Industrie AMS'!AM61:AM72)</f>
        <v>36348.625431007051</v>
      </c>
      <c r="Z44" s="2">
        <f>SUM('Industrie AMS'!AN61:AN72)</f>
        <v>36779.540854224782</v>
      </c>
      <c r="AA44" s="2">
        <f>SUM('Industrie AMS'!AO61:AO72)</f>
        <v>37199.565859664792</v>
      </c>
      <c r="AB44" s="2">
        <f>SUM('Industrie AMS'!AP61:AP72)</f>
        <v>37612.603946485906</v>
      </c>
      <c r="AC44" s="2">
        <f>SUM('Industrie AMS'!AQ61:AQ72)</f>
        <v>38019.732725163856</v>
      </c>
      <c r="AD44" s="2">
        <f>SUM('Industrie AMS'!AR61:AR72)</f>
        <v>38362.783698683656</v>
      </c>
      <c r="AE44" s="2">
        <f>SUM('Industrie AMS'!AS61:AS72)</f>
        <v>38847.563352579658</v>
      </c>
      <c r="AF44" s="2">
        <f>SUM('Industrie AMS'!AT61:AT72)</f>
        <v>39344.919069463926</v>
      </c>
      <c r="AG44" s="2">
        <f>SUM('Industrie AMS'!AU61:AU72)</f>
        <v>39849.183853668044</v>
      </c>
      <c r="AH44" s="2">
        <f>SUM('Industrie AMS'!AV61:AV72)</f>
        <v>40365.092546494496</v>
      </c>
      <c r="AI44" s="2">
        <f>SUM('Industrie AMS'!AW61:AW72)</f>
        <v>40910.598459239147</v>
      </c>
      <c r="AL44" s="2">
        <f t="shared" si="13"/>
        <v>1415.1251693131853</v>
      </c>
      <c r="AN44" s="156">
        <f>1*1000</f>
        <v>1000</v>
      </c>
    </row>
    <row r="45" spans="1:41" x14ac:dyDescent="0.25">
      <c r="B45" t="s">
        <v>255</v>
      </c>
      <c r="C45" t="s">
        <v>1580</v>
      </c>
      <c r="D45" s="2">
        <f>'Industrie AMS'!R60</f>
        <v>6210.1646178921656</v>
      </c>
      <c r="E45" s="2">
        <f>'Industrie AMS'!S60</f>
        <v>6301.1370835624657</v>
      </c>
      <c r="F45" s="2">
        <f>'Industrie AMS'!T60</f>
        <v>6415.5983317254313</v>
      </c>
      <c r="G45" s="2">
        <f>'Industrie AMS'!U60</f>
        <v>6513.4699323725063</v>
      </c>
      <c r="H45" s="2">
        <f>'Industrie AMS'!V60</f>
        <v>6673.3951179589549</v>
      </c>
      <c r="I45" s="2">
        <f>'Industrie AMS'!W60</f>
        <v>6770.237332984686</v>
      </c>
      <c r="J45" s="2">
        <f>'Industrie AMS'!X60</f>
        <v>6855.453124543079</v>
      </c>
      <c r="K45" s="2">
        <f>'Industrie AMS'!Y60</f>
        <v>6926.620925828207</v>
      </c>
      <c r="L45" s="2">
        <f>'Industrie AMS'!Z60</f>
        <v>6990.7069132962997</v>
      </c>
      <c r="M45" s="2">
        <f>'Industrie AMS'!AA60</f>
        <v>7053.5588805152911</v>
      </c>
      <c r="N45" s="2">
        <f>'Industrie AMS'!AB60</f>
        <v>7093.0966820564499</v>
      </c>
      <c r="O45" s="2">
        <f>'Industrie AMS'!AC60</f>
        <v>7139.9622451737878</v>
      </c>
      <c r="P45" s="2">
        <f>'Industrie AMS'!AD60</f>
        <v>7187.2118186080625</v>
      </c>
      <c r="Q45" s="2">
        <f>'Industrie AMS'!AE60</f>
        <v>7245.9543382897218</v>
      </c>
      <c r="R45" s="2">
        <f>'Industrie AMS'!AF60</f>
        <v>7305.8101024276384</v>
      </c>
      <c r="S45" s="2">
        <f>'Industrie AMS'!AG60</f>
        <v>7371.6465061063345</v>
      </c>
      <c r="T45" s="2">
        <f>'Industrie AMS'!AH60</f>
        <v>7437.2211345895003</v>
      </c>
      <c r="U45" s="2">
        <f>'Industrie AMS'!AI60</f>
        <v>7513.4952238599963</v>
      </c>
      <c r="V45" s="2">
        <f>'Industrie AMS'!AJ60</f>
        <v>7606.1799103228104</v>
      </c>
      <c r="W45" s="2">
        <f>'Industrie AMS'!AK60</f>
        <v>7694.3948469657798</v>
      </c>
      <c r="X45" s="2">
        <f>'Industrie AMS'!AL60</f>
        <v>7794.1595461132156</v>
      </c>
      <c r="Y45" s="2">
        <f>'Industrie AMS'!AM60</f>
        <v>7888.1752643535365</v>
      </c>
      <c r="Z45" s="2">
        <f>'Industrie AMS'!AN60</f>
        <v>8001.0157120835793</v>
      </c>
      <c r="AA45" s="2">
        <f>'Industrie AMS'!AO60</f>
        <v>8117.6758564740112</v>
      </c>
      <c r="AB45" s="2">
        <f>'Industrie AMS'!AP60</f>
        <v>8230.2910722610904</v>
      </c>
      <c r="AC45" s="2">
        <f>'Industrie AMS'!AQ60</f>
        <v>8339.7086330743532</v>
      </c>
      <c r="AD45" s="2">
        <f>'Industrie AMS'!AR60</f>
        <v>8443.4472084227873</v>
      </c>
      <c r="AE45" s="2">
        <f>'Industrie AMS'!AS60</f>
        <v>8558.2790288219057</v>
      </c>
      <c r="AF45" s="2">
        <f>'Industrie AMS'!AT60</f>
        <v>8669.9615478176529</v>
      </c>
      <c r="AG45" s="2">
        <f>'Industrie AMS'!AU60</f>
        <v>8785.835494075649</v>
      </c>
      <c r="AH45" s="2">
        <f>'Industrie AMS'!AV60</f>
        <v>8904.4756437273918</v>
      </c>
      <c r="AI45" s="2">
        <f>'Industrie AMS'!AW60</f>
        <v>9024.7495797169577</v>
      </c>
      <c r="AL45" s="2">
        <f t="shared" si="13"/>
        <v>724.36391344835647</v>
      </c>
    </row>
    <row r="46" spans="1:41" x14ac:dyDescent="0.25">
      <c r="A46" t="s">
        <v>5</v>
      </c>
      <c r="D46" s="2">
        <f>SUM(D40:D45)</f>
        <v>227966.42748422257</v>
      </c>
      <c r="E46" s="2">
        <f t="shared" ref="E46:AI46" si="14">SUM(E40:E45)</f>
        <v>226122.27678454132</v>
      </c>
      <c r="F46" s="2">
        <f t="shared" si="14"/>
        <v>228392.17597663472</v>
      </c>
      <c r="G46" s="2">
        <f t="shared" si="14"/>
        <v>230084.27379579324</v>
      </c>
      <c r="H46" s="2">
        <f t="shared" si="14"/>
        <v>231795.57134822349</v>
      </c>
      <c r="I46" s="2">
        <f t="shared" si="14"/>
        <v>233003.64160459017</v>
      </c>
      <c r="J46" s="2">
        <f t="shared" si="14"/>
        <v>234985.41956013066</v>
      </c>
      <c r="K46" s="2">
        <f t="shared" si="14"/>
        <v>230334.46261845893</v>
      </c>
      <c r="L46" s="2">
        <f t="shared" si="14"/>
        <v>224107.88989856542</v>
      </c>
      <c r="M46" s="2">
        <f t="shared" si="14"/>
        <v>217918.34129110572</v>
      </c>
      <c r="N46" s="2">
        <f t="shared" si="14"/>
        <v>213929.79280748271</v>
      </c>
      <c r="O46" s="2">
        <f t="shared" si="14"/>
        <v>210347.07821900948</v>
      </c>
      <c r="P46" s="2">
        <f t="shared" si="14"/>
        <v>204870.41232147702</v>
      </c>
      <c r="Q46" s="2">
        <f t="shared" si="14"/>
        <v>199673.7681496907</v>
      </c>
      <c r="R46" s="2">
        <f t="shared" si="14"/>
        <v>194661.25133861508</v>
      </c>
      <c r="S46" s="2">
        <f t="shared" si="14"/>
        <v>189905.49793700976</v>
      </c>
      <c r="T46" s="2">
        <f t="shared" si="14"/>
        <v>184871.82545263271</v>
      </c>
      <c r="U46" s="2">
        <f t="shared" si="14"/>
        <v>180036.06391150973</v>
      </c>
      <c r="V46" s="2">
        <f t="shared" si="14"/>
        <v>175781.81515156003</v>
      </c>
      <c r="W46" s="2">
        <f t="shared" si="14"/>
        <v>171642.17103436566</v>
      </c>
      <c r="X46" s="2">
        <f t="shared" si="14"/>
        <v>169417.18114785015</v>
      </c>
      <c r="Y46" s="2">
        <f t="shared" si="14"/>
        <v>167218.41052934792</v>
      </c>
      <c r="Z46" s="2">
        <f t="shared" si="14"/>
        <v>164670.90348035513</v>
      </c>
      <c r="AA46" s="2">
        <f t="shared" si="14"/>
        <v>162233.24227016274</v>
      </c>
      <c r="AB46" s="2">
        <f t="shared" si="14"/>
        <v>159880.45798851937</v>
      </c>
      <c r="AC46" s="2">
        <f t="shared" si="14"/>
        <v>157542.15127610677</v>
      </c>
      <c r="AD46" s="2">
        <f t="shared" si="14"/>
        <v>154897.79001998744</v>
      </c>
      <c r="AE46" s="2">
        <f t="shared" si="14"/>
        <v>154815.3639731599</v>
      </c>
      <c r="AF46" s="2">
        <f t="shared" si="14"/>
        <v>154707.19532584009</v>
      </c>
      <c r="AG46" s="2">
        <f t="shared" si="14"/>
        <v>154597.75975813004</v>
      </c>
      <c r="AH46" s="2">
        <f t="shared" si="14"/>
        <v>154505.89847299849</v>
      </c>
      <c r="AI46" s="2">
        <f t="shared" si="14"/>
        <v>154439.87117514867</v>
      </c>
      <c r="AL46" s="2">
        <f>O46-F46</f>
        <v>-18045.097757625248</v>
      </c>
    </row>
    <row r="48" spans="1:41" x14ac:dyDescent="0.25">
      <c r="A48" t="s">
        <v>1590</v>
      </c>
      <c r="B48" t="s">
        <v>20</v>
      </c>
      <c r="C48" t="s">
        <v>1580</v>
      </c>
      <c r="D48" s="2">
        <f t="shared" ref="D48:AI48" si="15">D6+D40</f>
        <v>110922.60357414742</v>
      </c>
      <c r="E48" s="2">
        <f t="shared" si="15"/>
        <v>101681.95820714983</v>
      </c>
      <c r="F48" s="2">
        <f t="shared" si="15"/>
        <v>112354.67519821123</v>
      </c>
      <c r="G48" s="2">
        <f t="shared" si="15"/>
        <v>108964.30996729113</v>
      </c>
      <c r="H48" s="2">
        <f t="shared" si="15"/>
        <v>109824.73544535419</v>
      </c>
      <c r="I48" s="2">
        <f t="shared" si="15"/>
        <v>127179.93216919173</v>
      </c>
      <c r="J48" s="2">
        <f t="shared" si="15"/>
        <v>132833.50617993719</v>
      </c>
      <c r="K48" s="2">
        <f t="shared" si="15"/>
        <v>125721.29720863154</v>
      </c>
      <c r="L48" s="2">
        <f t="shared" si="15"/>
        <v>121431.49811997623</v>
      </c>
      <c r="M48" s="2">
        <f t="shared" si="15"/>
        <v>119599.50344521884</v>
      </c>
      <c r="N48" s="2">
        <f t="shared" si="15"/>
        <v>119961.88294149592</v>
      </c>
      <c r="O48" s="2">
        <f t="shared" si="15"/>
        <v>120829.00775314857</v>
      </c>
      <c r="P48" s="2">
        <f t="shared" si="15"/>
        <v>126415.68569021243</v>
      </c>
      <c r="Q48" s="2">
        <f t="shared" si="15"/>
        <v>126414.3439797967</v>
      </c>
      <c r="R48" s="2">
        <f t="shared" si="15"/>
        <v>126145.6994831796</v>
      </c>
      <c r="S48" s="2">
        <f t="shared" si="15"/>
        <v>125644.48281682616</v>
      </c>
      <c r="T48" s="2">
        <f t="shared" si="15"/>
        <v>125043.52169691138</v>
      </c>
      <c r="U48" s="2">
        <f t="shared" si="15"/>
        <v>129875.21550485425</v>
      </c>
      <c r="V48" s="2">
        <f t="shared" si="15"/>
        <v>130430.29381751484</v>
      </c>
      <c r="W48" s="2">
        <f t="shared" si="15"/>
        <v>130064.54096663443</v>
      </c>
      <c r="X48" s="2">
        <f t="shared" si="15"/>
        <v>130707.68632092825</v>
      </c>
      <c r="Y48" s="2">
        <f t="shared" si="15"/>
        <v>130019.49679276353</v>
      </c>
      <c r="Z48" s="2">
        <f t="shared" si="15"/>
        <v>125548.09962338384</v>
      </c>
      <c r="AA48" s="2">
        <f t="shared" si="15"/>
        <v>124839.48275879874</v>
      </c>
      <c r="AB48" s="2">
        <f t="shared" si="15"/>
        <v>124662.04031591277</v>
      </c>
      <c r="AC48" s="2">
        <f t="shared" si="15"/>
        <v>124690.13005764078</v>
      </c>
      <c r="AD48" s="2">
        <f t="shared" si="15"/>
        <v>125512.58589969919</v>
      </c>
      <c r="AE48" s="2">
        <f t="shared" si="15"/>
        <v>118664.49075680946</v>
      </c>
      <c r="AF48" s="2">
        <f t="shared" si="15"/>
        <v>118702.47549672225</v>
      </c>
      <c r="AG48" s="2">
        <f t="shared" si="15"/>
        <v>118553.1197945047</v>
      </c>
      <c r="AH48" s="2">
        <f t="shared" si="15"/>
        <v>118271.55243181047</v>
      </c>
      <c r="AI48" s="2">
        <f t="shared" si="15"/>
        <v>117423.71122621995</v>
      </c>
      <c r="AL48" s="2">
        <f t="shared" ref="AL48:AL53" si="16">O48-F48</f>
        <v>8474.3325549373403</v>
      </c>
    </row>
    <row r="49" spans="1:38" x14ac:dyDescent="0.25">
      <c r="B49" t="s">
        <v>1578</v>
      </c>
      <c r="C49" t="s">
        <v>1580</v>
      </c>
      <c r="D49" s="2">
        <f t="shared" ref="D49:AI49" si="17">D20+D41</f>
        <v>55430.238829135364</v>
      </c>
      <c r="E49" s="2">
        <f t="shared" si="17"/>
        <v>56922.793770769713</v>
      </c>
      <c r="F49" s="2">
        <f t="shared" si="17"/>
        <v>58251.557602344095</v>
      </c>
      <c r="G49" s="2">
        <f t="shared" si="17"/>
        <v>58570.691295047487</v>
      </c>
      <c r="H49" s="2">
        <f t="shared" si="17"/>
        <v>58479.557853443002</v>
      </c>
      <c r="I49" s="2">
        <f t="shared" si="17"/>
        <v>58831.714414481416</v>
      </c>
      <c r="J49" s="2">
        <f t="shared" si="17"/>
        <v>61853.387726091067</v>
      </c>
      <c r="K49" s="2">
        <f t="shared" si="17"/>
        <v>64755.526452299804</v>
      </c>
      <c r="L49" s="2">
        <f t="shared" si="17"/>
        <v>64573.454958646253</v>
      </c>
      <c r="M49" s="2">
        <f t="shared" si="17"/>
        <v>63385.460162195799</v>
      </c>
      <c r="N49" s="2">
        <f t="shared" si="17"/>
        <v>62047.973616769872</v>
      </c>
      <c r="O49" s="2">
        <f t="shared" si="17"/>
        <v>61011.54642995046</v>
      </c>
      <c r="P49" s="2">
        <f t="shared" si="17"/>
        <v>60247.738315172101</v>
      </c>
      <c r="Q49" s="2">
        <f t="shared" si="17"/>
        <v>59032.712938621553</v>
      </c>
      <c r="R49" s="2">
        <f t="shared" si="17"/>
        <v>57362.387295302644</v>
      </c>
      <c r="S49" s="2">
        <f t="shared" si="17"/>
        <v>56011.250787827157</v>
      </c>
      <c r="T49" s="2">
        <f t="shared" si="17"/>
        <v>54604.097787582417</v>
      </c>
      <c r="U49" s="2">
        <f t="shared" si="17"/>
        <v>52960.416539885089</v>
      </c>
      <c r="V49" s="2">
        <f t="shared" si="17"/>
        <v>51579.994174719555</v>
      </c>
      <c r="W49" s="2">
        <f t="shared" si="17"/>
        <v>50351.249092762329</v>
      </c>
      <c r="X49" s="2">
        <f t="shared" si="17"/>
        <v>49403.559576222367</v>
      </c>
      <c r="Y49" s="2">
        <f t="shared" si="17"/>
        <v>49102.000125327715</v>
      </c>
      <c r="Z49" s="2">
        <f t="shared" si="17"/>
        <v>48555.867223810666</v>
      </c>
      <c r="AA49" s="2">
        <f t="shared" si="17"/>
        <v>47547.455170875968</v>
      </c>
      <c r="AB49" s="2">
        <f t="shared" si="17"/>
        <v>46500.201870793047</v>
      </c>
      <c r="AC49" s="2">
        <f t="shared" si="17"/>
        <v>45446.207087261282</v>
      </c>
      <c r="AD49" s="2">
        <f t="shared" si="17"/>
        <v>44410.781719849278</v>
      </c>
      <c r="AE49" s="2">
        <f t="shared" si="17"/>
        <v>43714.114456641109</v>
      </c>
      <c r="AF49" s="2">
        <f t="shared" si="17"/>
        <v>43286.206421499766</v>
      </c>
      <c r="AG49" s="2">
        <f t="shared" si="17"/>
        <v>42908.39227256272</v>
      </c>
      <c r="AH49" s="2">
        <f t="shared" si="17"/>
        <v>42533.652306801741</v>
      </c>
      <c r="AI49" s="2">
        <f t="shared" si="17"/>
        <v>42159.154622121569</v>
      </c>
      <c r="AL49" s="2">
        <f t="shared" si="16"/>
        <v>2759.9888276063648</v>
      </c>
    </row>
    <row r="50" spans="1:38" x14ac:dyDescent="0.25">
      <c r="B50" t="s">
        <v>1579</v>
      </c>
      <c r="C50" t="s">
        <v>1580</v>
      </c>
      <c r="D50" s="2">
        <f t="shared" ref="D50:AI50" si="18">D22+D42</f>
        <v>42556.429087744698</v>
      </c>
      <c r="E50" s="2">
        <f t="shared" si="18"/>
        <v>41311.61650134543</v>
      </c>
      <c r="F50" s="2">
        <f t="shared" si="18"/>
        <v>41556.91227858916</v>
      </c>
      <c r="G50" s="2">
        <f t="shared" si="18"/>
        <v>41823.902497707873</v>
      </c>
      <c r="H50" s="2">
        <f t="shared" si="18"/>
        <v>41881.934035020444</v>
      </c>
      <c r="I50" s="2">
        <f t="shared" si="18"/>
        <v>46866.710048791421</v>
      </c>
      <c r="J50" s="2">
        <f t="shared" si="18"/>
        <v>48301.278824701614</v>
      </c>
      <c r="K50" s="2">
        <f t="shared" si="18"/>
        <v>49567.397626975377</v>
      </c>
      <c r="L50" s="2">
        <f t="shared" si="18"/>
        <v>50320.157508753895</v>
      </c>
      <c r="M50" s="2">
        <f t="shared" si="18"/>
        <v>50741.398128826229</v>
      </c>
      <c r="N50" s="2">
        <f t="shared" si="18"/>
        <v>51148.582902936891</v>
      </c>
      <c r="O50" s="2">
        <f t="shared" si="18"/>
        <v>50905.177336619243</v>
      </c>
      <c r="P50" s="2">
        <f t="shared" si="18"/>
        <v>50336.532551228665</v>
      </c>
      <c r="Q50" s="2">
        <f t="shared" si="18"/>
        <v>49025.684427714194</v>
      </c>
      <c r="R50" s="2">
        <f t="shared" si="18"/>
        <v>47081.474515431779</v>
      </c>
      <c r="S50" s="2">
        <f t="shared" si="18"/>
        <v>44803.410884892859</v>
      </c>
      <c r="T50" s="2">
        <f t="shared" si="18"/>
        <v>42195.202643467121</v>
      </c>
      <c r="U50" s="2">
        <f t="shared" si="18"/>
        <v>39433.10343977344</v>
      </c>
      <c r="V50" s="2">
        <f t="shared" si="18"/>
        <v>36850.594796637633</v>
      </c>
      <c r="W50" s="2">
        <f t="shared" si="18"/>
        <v>34510.067245389509</v>
      </c>
      <c r="X50" s="2">
        <f t="shared" si="18"/>
        <v>32861.479745574019</v>
      </c>
      <c r="Y50" s="2">
        <f t="shared" si="18"/>
        <v>31527.609394121937</v>
      </c>
      <c r="Z50" s="2">
        <f t="shared" si="18"/>
        <v>30128.754713852282</v>
      </c>
      <c r="AA50" s="2">
        <f t="shared" si="18"/>
        <v>29045.949592337576</v>
      </c>
      <c r="AB50" s="2">
        <f t="shared" si="18"/>
        <v>28177.831548148199</v>
      </c>
      <c r="AC50" s="2">
        <f t="shared" si="18"/>
        <v>27452.698981827951</v>
      </c>
      <c r="AD50" s="2">
        <f t="shared" si="18"/>
        <v>26826.7451766388</v>
      </c>
      <c r="AE50" s="2">
        <f t="shared" si="18"/>
        <v>26683.913722038662</v>
      </c>
      <c r="AF50" s="2">
        <f t="shared" si="18"/>
        <v>26543.901477812055</v>
      </c>
      <c r="AG50" s="2">
        <f t="shared" si="18"/>
        <v>26424.428063424457</v>
      </c>
      <c r="AH50" s="2">
        <f t="shared" si="18"/>
        <v>26319.511534935948</v>
      </c>
      <c r="AI50" s="2">
        <f t="shared" si="18"/>
        <v>26218.299907938672</v>
      </c>
      <c r="AL50" s="2">
        <f t="shared" si="16"/>
        <v>9348.2650580300833</v>
      </c>
    </row>
    <row r="51" spans="1:38" x14ac:dyDescent="0.25">
      <c r="B51" t="s">
        <v>1582</v>
      </c>
      <c r="C51" t="s">
        <v>1580</v>
      </c>
      <c r="D51" s="2">
        <f t="shared" ref="D51:AI51" si="19">D28+D43</f>
        <v>70574.657650372625</v>
      </c>
      <c r="E51" s="2">
        <f t="shared" si="19"/>
        <v>70695.217650958934</v>
      </c>
      <c r="F51" s="2">
        <f t="shared" si="19"/>
        <v>85816.900229367893</v>
      </c>
      <c r="G51" s="2">
        <f t="shared" si="19"/>
        <v>86915.00912097274</v>
      </c>
      <c r="H51" s="2">
        <f t="shared" si="19"/>
        <v>90876.573861756508</v>
      </c>
      <c r="I51" s="2">
        <f t="shared" si="19"/>
        <v>90204.121823975976</v>
      </c>
      <c r="J51" s="2">
        <f t="shared" si="19"/>
        <v>91324.931903960518</v>
      </c>
      <c r="K51" s="2">
        <f t="shared" si="19"/>
        <v>85902.926557665487</v>
      </c>
      <c r="L51" s="2">
        <f t="shared" si="19"/>
        <v>83282.511445997196</v>
      </c>
      <c r="M51" s="2">
        <f t="shared" si="19"/>
        <v>80624.800300884148</v>
      </c>
      <c r="N51" s="2">
        <f t="shared" si="19"/>
        <v>76704.602311437542</v>
      </c>
      <c r="O51" s="2">
        <f t="shared" si="19"/>
        <v>74065.333976781723</v>
      </c>
      <c r="P51" s="2">
        <f t="shared" si="19"/>
        <v>78618.747870508581</v>
      </c>
      <c r="Q51" s="2">
        <f t="shared" si="19"/>
        <v>76305.25612182598</v>
      </c>
      <c r="R51" s="2">
        <f t="shared" si="19"/>
        <v>74112.965227084918</v>
      </c>
      <c r="S51" s="2">
        <f t="shared" si="19"/>
        <v>70660.69959869016</v>
      </c>
      <c r="T51" s="2">
        <f t="shared" si="19"/>
        <v>68193.776193923084</v>
      </c>
      <c r="U51" s="2">
        <f t="shared" si="19"/>
        <v>70121.216842800306</v>
      </c>
      <c r="V51" s="2">
        <f t="shared" si="19"/>
        <v>68823.446668703706</v>
      </c>
      <c r="W51" s="2">
        <f t="shared" si="19"/>
        <v>67526.221735475337</v>
      </c>
      <c r="X51" s="2">
        <f t="shared" si="19"/>
        <v>65781.883260778486</v>
      </c>
      <c r="Y51" s="2">
        <f t="shared" si="19"/>
        <v>63985.116793389127</v>
      </c>
      <c r="Z51" s="2">
        <f t="shared" si="19"/>
        <v>66513.743163488441</v>
      </c>
      <c r="AA51" s="2">
        <f t="shared" si="19"/>
        <v>66496.857147747651</v>
      </c>
      <c r="AB51" s="2">
        <f t="shared" si="19"/>
        <v>66289.485798293259</v>
      </c>
      <c r="AC51" s="2">
        <f t="shared" si="19"/>
        <v>66082.060919935859</v>
      </c>
      <c r="AD51" s="2">
        <f t="shared" si="19"/>
        <v>63324.520392040358</v>
      </c>
      <c r="AE51" s="2">
        <f t="shared" si="19"/>
        <v>59813.947405198182</v>
      </c>
      <c r="AF51" s="2">
        <f t="shared" si="19"/>
        <v>60203.701850531346</v>
      </c>
      <c r="AG51" s="2">
        <f t="shared" si="19"/>
        <v>60908.826845156291</v>
      </c>
      <c r="AH51" s="2">
        <f t="shared" si="19"/>
        <v>61648.221563592524</v>
      </c>
      <c r="AI51" s="2">
        <f t="shared" si="19"/>
        <v>62373.187579949488</v>
      </c>
      <c r="AL51" s="2">
        <f t="shared" si="16"/>
        <v>-11751.56625258617</v>
      </c>
    </row>
    <row r="52" spans="1:38" x14ac:dyDescent="0.25">
      <c r="B52" t="s">
        <v>1583</v>
      </c>
      <c r="C52" t="s">
        <v>1580</v>
      </c>
      <c r="D52" s="2">
        <f>D31+D44</f>
        <v>41036.91139993773</v>
      </c>
      <c r="E52" s="2">
        <f t="shared" ref="E52:AI52" si="20">E31+E44</f>
        <v>39782.308072023188</v>
      </c>
      <c r="F52" s="2">
        <f t="shared" si="20"/>
        <v>37224.718907469512</v>
      </c>
      <c r="G52" s="2">
        <f t="shared" si="20"/>
        <v>37295.029124492452</v>
      </c>
      <c r="H52" s="2">
        <f t="shared" si="20"/>
        <v>37929.410676772997</v>
      </c>
      <c r="I52" s="2">
        <f t="shared" si="20"/>
        <v>44123.686322681897</v>
      </c>
      <c r="J52" s="2">
        <f t="shared" si="20"/>
        <v>45562.596219407489</v>
      </c>
      <c r="K52" s="2">
        <f t="shared" si="20"/>
        <v>44824.989465627645</v>
      </c>
      <c r="L52" s="2">
        <f t="shared" si="20"/>
        <v>44291.510359953856</v>
      </c>
      <c r="M52" s="2">
        <f t="shared" si="20"/>
        <v>44162.972017647407</v>
      </c>
      <c r="N52" s="2">
        <f t="shared" si="20"/>
        <v>44112.279130278068</v>
      </c>
      <c r="O52" s="2">
        <f t="shared" si="20"/>
        <v>44412.438793257264</v>
      </c>
      <c r="P52" s="2">
        <f t="shared" si="20"/>
        <v>42235.634262744075</v>
      </c>
      <c r="Q52" s="2">
        <f t="shared" si="20"/>
        <v>41860.11881612509</v>
      </c>
      <c r="R52" s="2">
        <f t="shared" si="20"/>
        <v>41801.195344803156</v>
      </c>
      <c r="S52" s="2">
        <f t="shared" si="20"/>
        <v>41939.889359251894</v>
      </c>
      <c r="T52" s="2">
        <f t="shared" si="20"/>
        <v>41943.641886217811</v>
      </c>
      <c r="U52" s="2">
        <f t="shared" si="20"/>
        <v>42085.221876557516</v>
      </c>
      <c r="V52" s="2">
        <f t="shared" si="20"/>
        <v>42395.672783348622</v>
      </c>
      <c r="W52" s="2">
        <f t="shared" si="20"/>
        <v>42706.505659760805</v>
      </c>
      <c r="X52" s="2">
        <f t="shared" si="20"/>
        <v>43188.527083905821</v>
      </c>
      <c r="Y52" s="2">
        <f t="shared" si="20"/>
        <v>43657.475745372896</v>
      </c>
      <c r="Z52" s="2">
        <f t="shared" si="20"/>
        <v>44064.310118752044</v>
      </c>
      <c r="AA52" s="2">
        <f t="shared" si="20"/>
        <v>44539.688905823736</v>
      </c>
      <c r="AB52" s="2">
        <f t="shared" si="20"/>
        <v>45009.105553576243</v>
      </c>
      <c r="AC52" s="2">
        <f t="shared" si="20"/>
        <v>45435.897679950889</v>
      </c>
      <c r="AD52" s="2">
        <f t="shared" si="20"/>
        <v>45778.130562419516</v>
      </c>
      <c r="AE52" s="2">
        <f t="shared" si="20"/>
        <v>46450.662440645014</v>
      </c>
      <c r="AF52" s="2">
        <f t="shared" si="20"/>
        <v>46975.164584698585</v>
      </c>
      <c r="AG52" s="2">
        <f t="shared" si="20"/>
        <v>47503.911898005914</v>
      </c>
      <c r="AH52" s="2">
        <f t="shared" si="20"/>
        <v>48060.53391865451</v>
      </c>
      <c r="AI52" s="2">
        <f t="shared" si="20"/>
        <v>48645.304290901928</v>
      </c>
      <c r="AL52" s="2">
        <f t="shared" si="16"/>
        <v>7187.719885787752</v>
      </c>
    </row>
    <row r="53" spans="1:38" x14ac:dyDescent="0.25">
      <c r="B53" t="s">
        <v>255</v>
      </c>
      <c r="C53" t="s">
        <v>1580</v>
      </c>
      <c r="D53" s="2">
        <f>D35+D45</f>
        <v>6183.5800334565174</v>
      </c>
      <c r="E53" s="2">
        <f t="shared" ref="E53:AI53" si="21">E35+E45</f>
        <v>6236.5162116141091</v>
      </c>
      <c r="F53" s="2">
        <f>F35+F45</f>
        <v>6409.6875609776316</v>
      </c>
      <c r="G53" s="2">
        <f t="shared" si="21"/>
        <v>6498.0428112411237</v>
      </c>
      <c r="H53" s="2">
        <f t="shared" si="21"/>
        <v>6348.6458407171722</v>
      </c>
      <c r="I53" s="2">
        <f t="shared" si="21"/>
        <v>6907.8356464240878</v>
      </c>
      <c r="J53" s="2">
        <f t="shared" si="21"/>
        <v>7351.5104823502897</v>
      </c>
      <c r="K53" s="2">
        <f t="shared" si="21"/>
        <v>6856.4705414160262</v>
      </c>
      <c r="L53" s="2">
        <f t="shared" si="21"/>
        <v>6635.9511893577446</v>
      </c>
      <c r="M53" s="2">
        <f t="shared" si="21"/>
        <v>6601.5945675305275</v>
      </c>
      <c r="N53" s="2">
        <f t="shared" si="21"/>
        <v>6615.6108390373874</v>
      </c>
      <c r="O53" s="2">
        <f t="shared" si="21"/>
        <v>6719.0818786632672</v>
      </c>
      <c r="P53" s="2">
        <f t="shared" si="21"/>
        <v>6709.2292881049107</v>
      </c>
      <c r="Q53" s="2">
        <f t="shared" si="21"/>
        <v>6736.7119978734881</v>
      </c>
      <c r="R53" s="2">
        <f t="shared" si="21"/>
        <v>6762.0286894906867</v>
      </c>
      <c r="S53" s="2">
        <f t="shared" si="21"/>
        <v>6811.6203013743998</v>
      </c>
      <c r="T53" s="2">
        <f t="shared" si="21"/>
        <v>6805.4567635301919</v>
      </c>
      <c r="U53" s="2">
        <f t="shared" si="21"/>
        <v>6824.9978786602642</v>
      </c>
      <c r="V53" s="2">
        <f t="shared" si="21"/>
        <v>6897.198731953019</v>
      </c>
      <c r="W53" s="2">
        <f t="shared" si="21"/>
        <v>7003.6687463692024</v>
      </c>
      <c r="X53" s="2">
        <f t="shared" si="21"/>
        <v>7109.6332618332044</v>
      </c>
      <c r="Y53" s="2">
        <f t="shared" si="21"/>
        <v>7206.5836468130219</v>
      </c>
      <c r="Z53" s="2">
        <f t="shared" si="21"/>
        <v>7335.8928037003752</v>
      </c>
      <c r="AA53" s="2">
        <f t="shared" si="21"/>
        <v>7463.208023758003</v>
      </c>
      <c r="AB53" s="2">
        <f t="shared" si="21"/>
        <v>7586.5828967711177</v>
      </c>
      <c r="AC53" s="2">
        <f t="shared" si="21"/>
        <v>7666.4013055643054</v>
      </c>
      <c r="AD53" s="2">
        <f t="shared" si="21"/>
        <v>7741.7226409188652</v>
      </c>
      <c r="AE53" s="2">
        <f t="shared" si="21"/>
        <v>7945.7210306265042</v>
      </c>
      <c r="AF53" s="2">
        <f t="shared" si="21"/>
        <v>8059.2667975791583</v>
      </c>
      <c r="AG53" s="2">
        <f t="shared" si="21"/>
        <v>8154.6987131514334</v>
      </c>
      <c r="AH53" s="2">
        <f t="shared" si="21"/>
        <v>8262.6213673723032</v>
      </c>
      <c r="AI53" s="2">
        <f t="shared" si="21"/>
        <v>8372.9673368572712</v>
      </c>
      <c r="AL53" s="2">
        <f t="shared" si="16"/>
        <v>309.39431768563554</v>
      </c>
    </row>
    <row r="54" spans="1:38" x14ac:dyDescent="0.25">
      <c r="A54" t="s">
        <v>5</v>
      </c>
      <c r="D54" s="2">
        <f>SUM(D48:D53)</f>
        <v>326704.42057479435</v>
      </c>
      <c r="E54" s="2">
        <f t="shared" ref="E54:AI54" si="22">SUM(E48:E53)</f>
        <v>316630.41041386122</v>
      </c>
      <c r="F54" s="2">
        <f>SUM(F48:F53)</f>
        <v>341614.45177695958</v>
      </c>
      <c r="G54" s="2">
        <f t="shared" si="22"/>
        <v>340066.98481675278</v>
      </c>
      <c r="H54" s="2">
        <f t="shared" si="22"/>
        <v>345340.8577130643</v>
      </c>
      <c r="I54" s="2">
        <f t="shared" si="22"/>
        <v>374114.00042554655</v>
      </c>
      <c r="J54" s="2">
        <f t="shared" si="22"/>
        <v>387227.21133644821</v>
      </c>
      <c r="K54" s="2">
        <f t="shared" si="22"/>
        <v>377628.60785261588</v>
      </c>
      <c r="L54" s="2">
        <f t="shared" si="22"/>
        <v>370535.08358268515</v>
      </c>
      <c r="M54" s="2">
        <f t="shared" si="22"/>
        <v>365115.72862230294</v>
      </c>
      <c r="N54" s="2">
        <f t="shared" si="22"/>
        <v>360590.93174195575</v>
      </c>
      <c r="O54" s="2">
        <f t="shared" si="22"/>
        <v>357942.58616842056</v>
      </c>
      <c r="P54" s="2">
        <f t="shared" si="22"/>
        <v>364563.56797797082</v>
      </c>
      <c r="Q54" s="2">
        <f t="shared" si="22"/>
        <v>359374.82828195707</v>
      </c>
      <c r="R54" s="2">
        <f t="shared" si="22"/>
        <v>353265.75055529282</v>
      </c>
      <c r="S54" s="2">
        <f t="shared" si="22"/>
        <v>345871.35374886263</v>
      </c>
      <c r="T54" s="2">
        <f t="shared" si="22"/>
        <v>338785.69697163202</v>
      </c>
      <c r="U54" s="2">
        <f t="shared" si="22"/>
        <v>341300.17208253086</v>
      </c>
      <c r="V54" s="2">
        <f t="shared" si="22"/>
        <v>336977.20097287744</v>
      </c>
      <c r="W54" s="2">
        <f t="shared" si="22"/>
        <v>332162.25344639161</v>
      </c>
      <c r="X54" s="2">
        <f t="shared" si="22"/>
        <v>329052.76924924215</v>
      </c>
      <c r="Y54" s="2">
        <f t="shared" si="22"/>
        <v>325498.2824977882</v>
      </c>
      <c r="Z54" s="2">
        <f t="shared" si="22"/>
        <v>322146.66764698765</v>
      </c>
      <c r="AA54" s="2">
        <f t="shared" si="22"/>
        <v>319932.64159934164</v>
      </c>
      <c r="AB54" s="2">
        <f t="shared" si="22"/>
        <v>318225.24798349466</v>
      </c>
      <c r="AC54" s="2">
        <f t="shared" si="22"/>
        <v>316773.39603218104</v>
      </c>
      <c r="AD54" s="2">
        <f t="shared" si="22"/>
        <v>313594.486391566</v>
      </c>
      <c r="AE54" s="2">
        <f t="shared" si="22"/>
        <v>303272.84981195891</v>
      </c>
      <c r="AF54" s="2">
        <f t="shared" si="22"/>
        <v>303770.71662884316</v>
      </c>
      <c r="AG54" s="2">
        <f t="shared" si="22"/>
        <v>304453.37758680555</v>
      </c>
      <c r="AH54" s="2">
        <f t="shared" si="22"/>
        <v>305096.09312316746</v>
      </c>
      <c r="AI54" s="2">
        <f t="shared" si="22"/>
        <v>305192.6249639889</v>
      </c>
      <c r="AL54" s="2">
        <f>O54-F54</f>
        <v>16328.134391460975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48"/>
  <sheetViews>
    <sheetView zoomScaleNormal="100" workbookViewId="0">
      <pane xSplit="3" ySplit="3" topLeftCell="AL4" activePane="bottomRight" state="frozen"/>
      <selection activeCell="AO31" sqref="AO31:AP32"/>
      <selection pane="topRight" activeCell="AO31" sqref="AO31:AP32"/>
      <selection pane="bottomLeft" activeCell="AO31" sqref="AO31:AP32"/>
      <selection pane="bottomRight" activeCell="AL6" sqref="AL6"/>
    </sheetView>
  </sheetViews>
  <sheetFormatPr baseColWidth="10" defaultRowHeight="15" x14ac:dyDescent="0.25"/>
  <cols>
    <col min="1" max="1" width="25.5703125" customWidth="1"/>
    <col min="2" max="2" width="23.140625" customWidth="1"/>
    <col min="3" max="3" width="16.28515625" customWidth="1"/>
    <col min="4" max="36" width="0" style="2" hidden="1" customWidth="1"/>
    <col min="37" max="37" width="0" hidden="1" customWidth="1"/>
    <col min="41" max="41" width="23.7109375" customWidth="1"/>
  </cols>
  <sheetData>
    <row r="1" spans="1:50" x14ac:dyDescent="0.25">
      <c r="AL1" s="163" t="s">
        <v>1595</v>
      </c>
      <c r="AM1" s="163"/>
      <c r="AN1" s="163"/>
      <c r="AO1" s="116" t="s">
        <v>1593</v>
      </c>
      <c r="AP1" t="s">
        <v>1600</v>
      </c>
    </row>
    <row r="2" spans="1:50" x14ac:dyDescent="0.25">
      <c r="AL2" s="117">
        <v>2030</v>
      </c>
      <c r="AM2" s="116">
        <v>2050</v>
      </c>
      <c r="AN2" s="116">
        <v>2030</v>
      </c>
      <c r="AO2" s="116">
        <v>2030</v>
      </c>
      <c r="AP2" s="116">
        <v>2030</v>
      </c>
    </row>
    <row r="3" spans="1:50" s="116" customFormat="1" ht="30" x14ac:dyDescent="0.25">
      <c r="A3" s="116" t="s">
        <v>1584</v>
      </c>
      <c r="C3" s="117" t="s">
        <v>1599</v>
      </c>
      <c r="D3" s="118">
        <f>'Coeffs tech AME'!R1</f>
        <v>2019</v>
      </c>
      <c r="E3" s="118">
        <f>'Coeffs tech AME'!S1</f>
        <v>2020</v>
      </c>
      <c r="F3" s="118">
        <f>'Coeffs tech AME'!T1</f>
        <v>2021</v>
      </c>
      <c r="G3" s="118">
        <f>'Coeffs tech AME'!U1</f>
        <v>2022</v>
      </c>
      <c r="H3" s="118">
        <f>'Coeffs tech AME'!V1</f>
        <v>2023</v>
      </c>
      <c r="I3" s="118">
        <f>'Coeffs tech AME'!W1</f>
        <v>2024</v>
      </c>
      <c r="J3" s="118">
        <f>'Coeffs tech AME'!X1</f>
        <v>2025</v>
      </c>
      <c r="K3" s="118">
        <f>'Coeffs tech AME'!Y1</f>
        <v>2026</v>
      </c>
      <c r="L3" s="118">
        <f>'Coeffs tech AME'!Z1</f>
        <v>2027</v>
      </c>
      <c r="M3" s="118">
        <f>'Coeffs tech AME'!AA1</f>
        <v>2028</v>
      </c>
      <c r="N3" s="118">
        <f>'Coeffs tech AME'!AB1</f>
        <v>2029</v>
      </c>
      <c r="O3" s="118">
        <f>'Coeffs tech AME'!AC1</f>
        <v>2030</v>
      </c>
      <c r="P3" s="118">
        <f>'Coeffs tech AME'!AD1</f>
        <v>2031</v>
      </c>
      <c r="Q3" s="118">
        <f>'Coeffs tech AME'!AE1</f>
        <v>2032</v>
      </c>
      <c r="R3" s="118">
        <f>'Coeffs tech AME'!AF1</f>
        <v>2033</v>
      </c>
      <c r="S3" s="118">
        <f>'Coeffs tech AME'!AG1</f>
        <v>2034</v>
      </c>
      <c r="T3" s="118">
        <f>'Coeffs tech AME'!AH1</f>
        <v>2035</v>
      </c>
      <c r="U3" s="118">
        <f>'Coeffs tech AME'!AI1</f>
        <v>2036</v>
      </c>
      <c r="V3" s="118">
        <f>'Coeffs tech AME'!AJ1</f>
        <v>2037</v>
      </c>
      <c r="W3" s="118">
        <f>'Coeffs tech AME'!AK1</f>
        <v>2038</v>
      </c>
      <c r="X3" s="118">
        <f>'Coeffs tech AME'!AL1</f>
        <v>2039</v>
      </c>
      <c r="Y3" s="118">
        <f>'Coeffs tech AME'!AM1</f>
        <v>2040</v>
      </c>
      <c r="Z3" s="118">
        <f>'Coeffs tech AME'!AN1</f>
        <v>2041</v>
      </c>
      <c r="AA3" s="118">
        <f>'Coeffs tech AME'!AO1</f>
        <v>2042</v>
      </c>
      <c r="AB3" s="118">
        <f>'Coeffs tech AME'!AP1</f>
        <v>2043</v>
      </c>
      <c r="AC3" s="118">
        <f>'Coeffs tech AME'!AQ1</f>
        <v>2044</v>
      </c>
      <c r="AD3" s="118">
        <f>'Coeffs tech AME'!AR1</f>
        <v>2045</v>
      </c>
      <c r="AE3" s="118">
        <f>'Coeffs tech AME'!AS1</f>
        <v>2046</v>
      </c>
      <c r="AF3" s="118">
        <f>'Coeffs tech AME'!AT1</f>
        <v>2047</v>
      </c>
      <c r="AG3" s="118">
        <f>'Coeffs tech AME'!AU1</f>
        <v>2048</v>
      </c>
      <c r="AH3" s="118">
        <f>'Coeffs tech AME'!AV1</f>
        <v>2049</v>
      </c>
      <c r="AI3" s="118">
        <f>'Coeffs tech AME'!AW1</f>
        <v>2050</v>
      </c>
      <c r="AJ3" s="118"/>
      <c r="AK3" t="s">
        <v>1596</v>
      </c>
      <c r="AL3" s="116" t="s">
        <v>1597</v>
      </c>
      <c r="AM3" s="116" t="s">
        <v>1597</v>
      </c>
      <c r="AN3" s="116">
        <v>2021</v>
      </c>
      <c r="AO3" s="117" t="s">
        <v>1598</v>
      </c>
      <c r="AP3" s="116">
        <v>2021</v>
      </c>
    </row>
    <row r="4" spans="1:50" x14ac:dyDescent="0.25">
      <c r="A4" t="s">
        <v>1592</v>
      </c>
    </row>
    <row r="5" spans="1:50" x14ac:dyDescent="0.25">
      <c r="A5" t="s">
        <v>20</v>
      </c>
      <c r="B5" t="s">
        <v>5</v>
      </c>
      <c r="C5" t="s">
        <v>1574</v>
      </c>
      <c r="D5" s="2">
        <f>D8+D11</f>
        <v>0</v>
      </c>
      <c r="E5" s="2">
        <f t="shared" ref="E5:AI5" si="0">E8+E11</f>
        <v>0</v>
      </c>
      <c r="F5" s="2">
        <f t="shared" si="0"/>
        <v>0</v>
      </c>
      <c r="G5" s="2">
        <f t="shared" si="0"/>
        <v>0</v>
      </c>
      <c r="H5" s="2">
        <f t="shared" si="0"/>
        <v>21.908120631594556</v>
      </c>
      <c r="I5" s="2">
        <f t="shared" si="0"/>
        <v>4912.1856029428309</v>
      </c>
      <c r="J5" s="2">
        <f t="shared" si="0"/>
        <v>4709.5692787972348</v>
      </c>
      <c r="K5" s="2">
        <f t="shared" si="0"/>
        <v>5471.4700121757405</v>
      </c>
      <c r="L5" s="2">
        <f t="shared" si="0"/>
        <v>5793.1200759067833</v>
      </c>
      <c r="M5" s="2">
        <f t="shared" si="0"/>
        <v>8591.0935339757889</v>
      </c>
      <c r="N5" s="2">
        <f t="shared" si="0"/>
        <v>11866.951499057654</v>
      </c>
      <c r="O5" s="2">
        <f>O8+O11</f>
        <v>15308.316807537809</v>
      </c>
      <c r="P5" s="2">
        <f t="shared" si="0"/>
        <v>23151.905965682334</v>
      </c>
      <c r="Q5" s="2">
        <f t="shared" si="0"/>
        <v>26841.651764035316</v>
      </c>
      <c r="R5" s="2">
        <f t="shared" si="0"/>
        <v>28501.3666531907</v>
      </c>
      <c r="S5" s="2">
        <f t="shared" si="0"/>
        <v>28816.164271623609</v>
      </c>
      <c r="T5" s="2">
        <f t="shared" si="0"/>
        <v>29991.258028252792</v>
      </c>
      <c r="U5" s="2">
        <f t="shared" si="0"/>
        <v>34813.396927955066</v>
      </c>
      <c r="V5" s="2">
        <f t="shared" si="0"/>
        <v>34802.097542602074</v>
      </c>
      <c r="W5" s="2">
        <f t="shared" si="0"/>
        <v>34031.674666835926</v>
      </c>
      <c r="X5" s="2">
        <f t="shared" si="0"/>
        <v>34139.408891654704</v>
      </c>
      <c r="Y5" s="2">
        <f t="shared" si="0"/>
        <v>33068.387006838115</v>
      </c>
      <c r="Z5" s="2">
        <f t="shared" si="0"/>
        <v>30650.852239086842</v>
      </c>
      <c r="AA5" s="2">
        <f t="shared" si="0"/>
        <v>29496.462053799813</v>
      </c>
      <c r="AB5" s="2">
        <f t="shared" si="0"/>
        <v>28858.203823686443</v>
      </c>
      <c r="AC5" s="2">
        <f t="shared" si="0"/>
        <v>28416.500060063132</v>
      </c>
      <c r="AD5" s="2">
        <f t="shared" si="0"/>
        <v>28925.140109032371</v>
      </c>
      <c r="AE5" s="2">
        <f t="shared" si="0"/>
        <v>23580.955252315434</v>
      </c>
      <c r="AF5" s="2">
        <f t="shared" si="0"/>
        <v>23316.10250947133</v>
      </c>
      <c r="AG5" s="2">
        <f t="shared" si="0"/>
        <v>22806.159096879852</v>
      </c>
      <c r="AH5" s="2">
        <f t="shared" si="0"/>
        <v>22152.641355945867</v>
      </c>
      <c r="AI5" s="2">
        <f t="shared" si="0"/>
        <v>20871.12923717275</v>
      </c>
      <c r="AL5" s="20">
        <f>O5/1000</f>
        <v>15.308316807537809</v>
      </c>
      <c r="AM5" s="20">
        <f>AI5/1000</f>
        <v>20.871129237172749</v>
      </c>
      <c r="AN5" s="20">
        <f>'T surcroît d''I AMS'!AL5/1000</f>
        <v>41.074308425989841</v>
      </c>
      <c r="AO5" s="20">
        <f>'T surcroît d''I AMS'!AM5/1000</f>
        <v>45.54857931891101</v>
      </c>
      <c r="AP5" s="20">
        <f>'T surcroît d''I AMS'!AN5/1000</f>
        <v>42.646255744820849</v>
      </c>
    </row>
    <row r="6" spans="1:50" x14ac:dyDescent="0.25">
      <c r="B6" t="s">
        <v>5</v>
      </c>
      <c r="C6" t="s">
        <v>1580</v>
      </c>
      <c r="D6" s="2">
        <f>D9+D11</f>
        <v>0</v>
      </c>
      <c r="E6" s="2">
        <f t="shared" ref="E6:AI6" si="1">E9+E11</f>
        <v>0</v>
      </c>
      <c r="F6" s="2">
        <f t="shared" si="1"/>
        <v>0</v>
      </c>
      <c r="G6" s="2">
        <f t="shared" si="1"/>
        <v>0</v>
      </c>
      <c r="H6" s="2">
        <f t="shared" si="1"/>
        <v>81.194650619992444</v>
      </c>
      <c r="I6" s="2">
        <f t="shared" si="1"/>
        <v>15348.716216600284</v>
      </c>
      <c r="J6" s="2">
        <f t="shared" si="1"/>
        <v>18929.358422299167</v>
      </c>
      <c r="K6" s="2">
        <f t="shared" si="1"/>
        <v>6523.1912214663853</v>
      </c>
      <c r="L6" s="2">
        <f t="shared" si="1"/>
        <v>-415.38126340360759</v>
      </c>
      <c r="M6" s="2">
        <f t="shared" si="1"/>
        <v>-3791.0029819318761</v>
      </c>
      <c r="N6" s="2">
        <f t="shared" si="1"/>
        <v>-6002.8828613411888</v>
      </c>
      <c r="O6" s="2">
        <f t="shared" si="1"/>
        <v>-7094.5415335650323</v>
      </c>
      <c r="P6" s="2">
        <f t="shared" si="1"/>
        <v>-2708.5009188502772</v>
      </c>
      <c r="Q6" s="2">
        <f t="shared" si="1"/>
        <v>419.4600329613022</v>
      </c>
      <c r="R6" s="2">
        <f t="shared" si="1"/>
        <v>1661.2202397429173</v>
      </c>
      <c r="S6" s="2">
        <f t="shared" si="1"/>
        <v>2086.320636920469</v>
      </c>
      <c r="T6" s="2">
        <f t="shared" si="1"/>
        <v>5026.9884493516311</v>
      </c>
      <c r="U6" s="2">
        <f t="shared" si="1"/>
        <v>9862.1911788798971</v>
      </c>
      <c r="V6" s="2">
        <f t="shared" si="1"/>
        <v>10342.894503456417</v>
      </c>
      <c r="W6" s="2">
        <f t="shared" si="1"/>
        <v>10263.654764131519</v>
      </c>
      <c r="X6" s="2">
        <f t="shared" si="1"/>
        <v>11112.061419009442</v>
      </c>
      <c r="Y6" s="2">
        <f t="shared" si="1"/>
        <v>10795.204752886748</v>
      </c>
      <c r="Z6" s="2">
        <f t="shared" si="1"/>
        <v>9274.5497222947561</v>
      </c>
      <c r="AA6" s="2">
        <f t="shared" si="1"/>
        <v>8862.8152055364553</v>
      </c>
      <c r="AB6" s="2">
        <f t="shared" si="1"/>
        <v>8853.8876925290569</v>
      </c>
      <c r="AC6" s="2">
        <f t="shared" si="1"/>
        <v>8982.8994462494447</v>
      </c>
      <c r="AD6" s="2">
        <f t="shared" si="1"/>
        <v>10015.75840901833</v>
      </c>
      <c r="AE6" s="2">
        <f t="shared" si="1"/>
        <v>5248.7597195471481</v>
      </c>
      <c r="AF6" s="2">
        <f t="shared" si="1"/>
        <v>5474.9050638565714</v>
      </c>
      <c r="AG6" s="2">
        <f t="shared" si="1"/>
        <v>5407.8655820861859</v>
      </c>
      <c r="AH6" s="2">
        <f t="shared" si="1"/>
        <v>5161.1449541249531</v>
      </c>
      <c r="AI6" s="2">
        <f t="shared" si="1"/>
        <v>4249.0451656792247</v>
      </c>
      <c r="AL6" s="20">
        <f t="shared" ref="AL6:AL48" si="2">O6/1000</f>
        <v>-7.0945415335650326</v>
      </c>
      <c r="AM6" s="20">
        <f t="shared" ref="AM6:AM48" si="3">AI6/1000</f>
        <v>4.2490451656792247</v>
      </c>
      <c r="AN6" s="20">
        <f>'T surcroît d''I AMS'!AL6/1000</f>
        <v>9.9671988957724089</v>
      </c>
      <c r="AO6" s="20">
        <f>'T surcroît d''I AMS'!AM6/1000</f>
        <v>13.293937852914398</v>
      </c>
      <c r="AP6" s="20">
        <f>'T surcroît d''I AMS'!AN6/1000</f>
        <v>10.826413331998745</v>
      </c>
    </row>
    <row r="7" spans="1:50" x14ac:dyDescent="0.25">
      <c r="AL7" s="20"/>
      <c r="AM7" s="20"/>
      <c r="AN7" s="20"/>
      <c r="AO7" s="20"/>
    </row>
    <row r="8" spans="1:50" x14ac:dyDescent="0.25">
      <c r="B8" t="s">
        <v>1573</v>
      </c>
      <c r="C8" t="s">
        <v>1574</v>
      </c>
      <c r="D8" s="2">
        <f>'Transport AMS-AME'!R8</f>
        <v>0</v>
      </c>
      <c r="E8" s="2">
        <f>'Transport AMS-AME'!S8</f>
        <v>0</v>
      </c>
      <c r="F8" s="2">
        <f>'Transport AMS-AME'!T8</f>
        <v>0</v>
      </c>
      <c r="G8" s="2">
        <f>'Transport AMS-AME'!U8</f>
        <v>0</v>
      </c>
      <c r="H8" s="2">
        <f>'Transport AMS-AME'!V8</f>
        <v>13.87062927642728</v>
      </c>
      <c r="I8" s="2">
        <f>'Transport AMS-AME'!W8</f>
        <v>3027.0922126341375</v>
      </c>
      <c r="J8" s="2">
        <f>'Transport AMS-AME'!X8</f>
        <v>5016.5986394247702</v>
      </c>
      <c r="K8" s="2">
        <f>'Transport AMS-AME'!Y8</f>
        <v>1822.176285478552</v>
      </c>
      <c r="L8" s="2">
        <f>'Transport AMS-AME'!Z8</f>
        <v>2078.8167770034597</v>
      </c>
      <c r="M8" s="2">
        <f>'Transport AMS-AME'!AA8</f>
        <v>4818.5621355199182</v>
      </c>
      <c r="N8" s="2">
        <f>'Transport AMS-AME'!AB8</f>
        <v>8103.5964473059685</v>
      </c>
      <c r="O8" s="2">
        <f>'Transport AMS-AME'!AC8</f>
        <v>11509.185715706586</v>
      </c>
      <c r="P8" s="2">
        <f>'Transport AMS-AME'!AD8</f>
        <v>14245.534122176534</v>
      </c>
      <c r="Q8" s="2">
        <f>'Transport AMS-AME'!AE8</f>
        <v>17662.51588178617</v>
      </c>
      <c r="R8" s="2">
        <f>'Transport AMS-AME'!AF8</f>
        <v>18967.109034705554</v>
      </c>
      <c r="S8" s="2">
        <f>'Transport AMS-AME'!AG8</f>
        <v>18936.42358139062</v>
      </c>
      <c r="T8" s="2">
        <f>'Transport AMS-AME'!AH8</f>
        <v>19702.875976259995</v>
      </c>
      <c r="U8" s="2">
        <f>'Transport AMS-AME'!AI8</f>
        <v>18914.000178950337</v>
      </c>
      <c r="V8" s="2">
        <f>'Transport AMS-AME'!AJ8</f>
        <v>17926.171160849088</v>
      </c>
      <c r="W8" s="2">
        <f>'Transport AMS-AME'!AK8</f>
        <v>16541.86269777378</v>
      </c>
      <c r="X8" s="2">
        <f>'Transport AMS-AME'!AL8</f>
        <v>15176.082700411403</v>
      </c>
      <c r="Y8" s="2">
        <f>'Transport AMS-AME'!AM8</f>
        <v>13625.195223737508</v>
      </c>
      <c r="Z8" s="2">
        <f>'Transport AMS-AME'!AN8</f>
        <v>12444.929496622302</v>
      </c>
      <c r="AA8" s="2">
        <f>'Transport AMS-AME'!AO8</f>
        <v>11061.321911348743</v>
      </c>
      <c r="AB8" s="2">
        <f>'Transport AMS-AME'!AP8</f>
        <v>9581.2707026653879</v>
      </c>
      <c r="AC8" s="2">
        <f>'Transport AMS-AME'!AQ8</f>
        <v>8074.4229004008375</v>
      </c>
      <c r="AD8" s="2">
        <f>'Transport AMS-AME'!AR8</f>
        <v>7900.4587337361954</v>
      </c>
      <c r="AE8" s="2">
        <f>'Transport AMS-AME'!AS8</f>
        <v>7282.0169021801994</v>
      </c>
      <c r="AF8" s="2">
        <f>'Transport AMS-AME'!AT8</f>
        <v>6326.2510338733628</v>
      </c>
      <c r="AG8" s="2">
        <f>'Transport AMS-AME'!AU8</f>
        <v>5301.411050458446</v>
      </c>
      <c r="AH8" s="2">
        <f>'Transport AMS-AME'!AV8</f>
        <v>4169.2888829217482</v>
      </c>
      <c r="AI8" s="2">
        <f>'Transport AMS-AME'!AW8</f>
        <v>2441.4430250020087</v>
      </c>
      <c r="AK8" s="21"/>
      <c r="AL8" s="20">
        <f t="shared" si="2"/>
        <v>11.509185715706586</v>
      </c>
      <c r="AM8" s="20">
        <f t="shared" si="3"/>
        <v>2.4414430250020085</v>
      </c>
      <c r="AN8" s="20"/>
      <c r="AO8" s="20"/>
      <c r="AP8" s="21"/>
      <c r="AQ8" s="21"/>
      <c r="AR8" s="21"/>
      <c r="AS8" s="21"/>
      <c r="AT8" s="21"/>
      <c r="AU8" s="21"/>
      <c r="AV8" s="21"/>
      <c r="AW8" s="21"/>
      <c r="AX8" s="21"/>
    </row>
    <row r="9" spans="1:50" x14ac:dyDescent="0.25">
      <c r="B9" t="s">
        <v>1</v>
      </c>
      <c r="C9" t="s">
        <v>1580</v>
      </c>
      <c r="D9" s="2">
        <f>'Transport AMS-AME'!R37</f>
        <v>0</v>
      </c>
      <c r="E9" s="2">
        <f>'Transport AMS-AME'!S37</f>
        <v>0</v>
      </c>
      <c r="F9" s="2">
        <f>'Transport AMS-AME'!T37</f>
        <v>0</v>
      </c>
      <c r="G9" s="2">
        <f>'Transport AMS-AME'!U37</f>
        <v>0</v>
      </c>
      <c r="H9" s="2">
        <f>'Transport AMS-AME'!V37</f>
        <v>73.157159264825168</v>
      </c>
      <c r="I9" s="2">
        <f>'Transport AMS-AME'!W37</f>
        <v>13463.62282629159</v>
      </c>
      <c r="J9" s="2">
        <f>'Transport AMS-AME'!X37</f>
        <v>19236.3877829267</v>
      </c>
      <c r="K9" s="2">
        <f>'Transport AMS-AME'!Y37</f>
        <v>2873.8974947691968</v>
      </c>
      <c r="L9" s="2">
        <f>'Transport AMS-AME'!Z37</f>
        <v>-4129.6845623069312</v>
      </c>
      <c r="M9" s="2">
        <f>'Transport AMS-AME'!AA37</f>
        <v>-7563.5343803877477</v>
      </c>
      <c r="N9" s="2">
        <f>'Transport AMS-AME'!AB37</f>
        <v>-9766.2379130928748</v>
      </c>
      <c r="O9" s="2">
        <f>'Transport AMS-AME'!AC37</f>
        <v>-10893.672625396255</v>
      </c>
      <c r="P9" s="2">
        <f>'Transport AMS-AME'!AD37</f>
        <v>-11614.872762356077</v>
      </c>
      <c r="Q9" s="2">
        <f>'Transport AMS-AME'!AE37</f>
        <v>-8759.6758492878434</v>
      </c>
      <c r="R9" s="2">
        <f>'Transport AMS-AME'!AF37</f>
        <v>-7873.0373787422286</v>
      </c>
      <c r="S9" s="2">
        <f>'Transport AMS-AME'!AG37</f>
        <v>-7793.4200533125186</v>
      </c>
      <c r="T9" s="2">
        <f>'Transport AMS-AME'!AH37</f>
        <v>-5261.3936026411684</v>
      </c>
      <c r="U9" s="2">
        <f>'Transport AMS-AME'!AI37</f>
        <v>-6037.2055701248319</v>
      </c>
      <c r="V9" s="2">
        <f>'Transport AMS-AME'!AJ37</f>
        <v>-6533.0318782965696</v>
      </c>
      <c r="W9" s="2">
        <f>'Transport AMS-AME'!AK37</f>
        <v>-7226.1572049306269</v>
      </c>
      <c r="X9" s="2">
        <f>'Transport AMS-AME'!AL37</f>
        <v>-7851.2647722338588</v>
      </c>
      <c r="Y9" s="2">
        <f>'Transport AMS-AME'!AM37</f>
        <v>-8647.9870302138588</v>
      </c>
      <c r="Z9" s="2">
        <f>'Transport AMS-AME'!AN37</f>
        <v>-8931.3730201697836</v>
      </c>
      <c r="AA9" s="2">
        <f>'Transport AMS-AME'!AO37</f>
        <v>-9572.3249369146142</v>
      </c>
      <c r="AB9" s="2">
        <f>'Transport AMS-AME'!AP37</f>
        <v>-10423.045428491998</v>
      </c>
      <c r="AC9" s="2">
        <f>'Transport AMS-AME'!AQ37</f>
        <v>-11359.17771341285</v>
      </c>
      <c r="AD9" s="2">
        <f>'Transport AMS-AME'!AR37</f>
        <v>-11008.922966277845</v>
      </c>
      <c r="AE9" s="2">
        <f>'Transport AMS-AME'!AS37</f>
        <v>-11050.178630588089</v>
      </c>
      <c r="AF9" s="2">
        <f>'Transport AMS-AME'!AT37</f>
        <v>-11514.946411741395</v>
      </c>
      <c r="AG9" s="2">
        <f>'Transport AMS-AME'!AU37</f>
        <v>-12096.88246433522</v>
      </c>
      <c r="AH9" s="2">
        <f>'Transport AMS-AME'!AV37</f>
        <v>-12822.207518899166</v>
      </c>
      <c r="AI9" s="2">
        <f>'Transport AMS-AME'!AW37</f>
        <v>-14180.641046491517</v>
      </c>
      <c r="AK9" s="21"/>
      <c r="AL9" s="20">
        <f t="shared" si="2"/>
        <v>-10.893672625396254</v>
      </c>
      <c r="AM9" s="20">
        <f t="shared" si="3"/>
        <v>-14.180641046491518</v>
      </c>
      <c r="AN9" s="20"/>
      <c r="AO9" s="20"/>
      <c r="AP9" s="21"/>
      <c r="AQ9" s="21"/>
      <c r="AR9" s="21"/>
      <c r="AS9" s="21"/>
      <c r="AT9" s="21"/>
      <c r="AU9" s="21"/>
      <c r="AV9" s="21"/>
      <c r="AW9" s="21"/>
      <c r="AX9" s="21"/>
    </row>
    <row r="10" spans="1:50" x14ac:dyDescent="0.25">
      <c r="AL10" s="20"/>
      <c r="AM10" s="20"/>
      <c r="AN10" s="20"/>
      <c r="AO10" s="20"/>
    </row>
    <row r="11" spans="1:50" x14ac:dyDescent="0.25">
      <c r="B11" t="s">
        <v>1575</v>
      </c>
      <c r="C11" t="s">
        <v>1580</v>
      </c>
      <c r="D11" s="2">
        <f>'Transp lourd AMS-AME'!R11</f>
        <v>0</v>
      </c>
      <c r="E11" s="2">
        <f>'Transp lourd AMS-AME'!S11</f>
        <v>0</v>
      </c>
      <c r="F11" s="2">
        <f>'Transp lourd AMS-AME'!T11</f>
        <v>0</v>
      </c>
      <c r="G11" s="2">
        <f>'Transp lourd AMS-AME'!U11</f>
        <v>0</v>
      </c>
      <c r="H11" s="2">
        <f>'Transp lourd AMS-AME'!V11</f>
        <v>8.0374913551672762</v>
      </c>
      <c r="I11" s="2">
        <f>'Transp lourd AMS-AME'!W11</f>
        <v>1885.0933903086932</v>
      </c>
      <c r="J11" s="2">
        <f>'Transp lourd AMS-AME'!X11</f>
        <v>-307.02936062753497</v>
      </c>
      <c r="K11" s="2">
        <f>'Transp lourd AMS-AME'!Y11</f>
        <v>3649.2937266971885</v>
      </c>
      <c r="L11" s="2">
        <f>'Transp lourd AMS-AME'!Z11</f>
        <v>3714.3032989033236</v>
      </c>
      <c r="M11" s="2">
        <f>'Transp lourd AMS-AME'!AA11</f>
        <v>3772.5313984558716</v>
      </c>
      <c r="N11" s="2">
        <f>'Transp lourd AMS-AME'!AB11</f>
        <v>3763.355051751686</v>
      </c>
      <c r="O11" s="2">
        <f>'Transp lourd AMS-AME'!AC11</f>
        <v>3799.1310918312229</v>
      </c>
      <c r="P11" s="2">
        <f>'Transp lourd AMS-AME'!AD11</f>
        <v>8906.3718435057999</v>
      </c>
      <c r="Q11" s="2">
        <f>'Transp lourd AMS-AME'!AE11</f>
        <v>9179.1358822491457</v>
      </c>
      <c r="R11" s="2">
        <f>'Transp lourd AMS-AME'!AF11</f>
        <v>9534.2576184851459</v>
      </c>
      <c r="S11" s="2">
        <f>'Transp lourd AMS-AME'!AG11</f>
        <v>9879.7406902329876</v>
      </c>
      <c r="T11" s="2">
        <f>'Transp lourd AMS-AME'!AH11</f>
        <v>10288.382051992799</v>
      </c>
      <c r="U11" s="2">
        <f>'Transp lourd AMS-AME'!AI11</f>
        <v>15899.396749004729</v>
      </c>
      <c r="V11" s="2">
        <f>'Transp lourd AMS-AME'!AJ11</f>
        <v>16875.926381752986</v>
      </c>
      <c r="W11" s="2">
        <f>'Transp lourd AMS-AME'!AK11</f>
        <v>17489.811969062146</v>
      </c>
      <c r="X11" s="2">
        <f>'Transp lourd AMS-AME'!AL11</f>
        <v>18963.326191243301</v>
      </c>
      <c r="Y11" s="2">
        <f>'Transp lourd AMS-AME'!AM11</f>
        <v>19443.191783100607</v>
      </c>
      <c r="Z11" s="2">
        <f>'Transp lourd AMS-AME'!AN11</f>
        <v>18205.92274246454</v>
      </c>
      <c r="AA11" s="2">
        <f>'Transp lourd AMS-AME'!AO11</f>
        <v>18435.14014245107</v>
      </c>
      <c r="AB11" s="2">
        <f>'Transp lourd AMS-AME'!AP11</f>
        <v>19276.933121021055</v>
      </c>
      <c r="AC11" s="2">
        <f>'Transp lourd AMS-AME'!AQ11</f>
        <v>20342.077159662294</v>
      </c>
      <c r="AD11" s="2">
        <f>'Transp lourd AMS-AME'!AR11</f>
        <v>21024.681375296175</v>
      </c>
      <c r="AE11" s="2">
        <f>'Transp lourd AMS-AME'!AS11</f>
        <v>16298.938350135237</v>
      </c>
      <c r="AF11" s="2">
        <f>'Transp lourd AMS-AME'!AT11</f>
        <v>16989.851475597967</v>
      </c>
      <c r="AG11" s="2">
        <f>'Transp lourd AMS-AME'!AU11</f>
        <v>17504.748046421406</v>
      </c>
      <c r="AH11" s="2">
        <f>'Transp lourd AMS-AME'!AV11</f>
        <v>17983.352473024119</v>
      </c>
      <c r="AI11" s="2">
        <f>'Transp lourd AMS-AME'!AW11</f>
        <v>18429.686212170742</v>
      </c>
      <c r="AL11" s="20">
        <f t="shared" si="2"/>
        <v>3.7991310918312227</v>
      </c>
      <c r="AM11" s="20">
        <f t="shared" si="3"/>
        <v>18.429686212170743</v>
      </c>
      <c r="AN11" s="20"/>
      <c r="AO11" s="20"/>
    </row>
    <row r="12" spans="1:50" x14ac:dyDescent="0.25">
      <c r="AL12" s="20"/>
      <c r="AM12" s="20"/>
      <c r="AN12" s="20"/>
      <c r="AO12" s="20"/>
    </row>
    <row r="13" spans="1:50" x14ac:dyDescent="0.25">
      <c r="B13" t="s">
        <v>1576</v>
      </c>
      <c r="AL13" s="20">
        <f t="shared" si="2"/>
        <v>0</v>
      </c>
      <c r="AM13" s="20">
        <f t="shared" si="3"/>
        <v>0</v>
      </c>
      <c r="AN13" s="20"/>
      <c r="AO13" s="20"/>
    </row>
    <row r="14" spans="1:50" x14ac:dyDescent="0.25">
      <c r="B14" t="s">
        <v>1581</v>
      </c>
      <c r="AL14" s="20">
        <f t="shared" si="2"/>
        <v>0</v>
      </c>
      <c r="AM14" s="20">
        <f t="shared" si="3"/>
        <v>0</v>
      </c>
      <c r="AN14" s="20"/>
      <c r="AO14" s="20"/>
    </row>
    <row r="15" spans="1:50" x14ac:dyDescent="0.25">
      <c r="AL15" s="20"/>
      <c r="AM15" s="20"/>
      <c r="AN15" s="20"/>
      <c r="AO15" s="20"/>
    </row>
    <row r="16" spans="1:50" x14ac:dyDescent="0.25">
      <c r="A16" t="s">
        <v>1577</v>
      </c>
      <c r="B16" t="s">
        <v>5</v>
      </c>
      <c r="C16" t="s">
        <v>1574</v>
      </c>
      <c r="D16" s="2">
        <f>D17</f>
        <v>0</v>
      </c>
      <c r="E16" s="2">
        <f t="shared" ref="E16:AI16" si="4">E17</f>
        <v>0</v>
      </c>
      <c r="F16" s="2">
        <f t="shared" si="4"/>
        <v>0</v>
      </c>
      <c r="G16" s="2">
        <f t="shared" si="4"/>
        <v>0</v>
      </c>
      <c r="H16" s="2">
        <f t="shared" si="4"/>
        <v>-75.16991015675012</v>
      </c>
      <c r="I16" s="2">
        <f t="shared" si="4"/>
        <v>7789.3075004390284</v>
      </c>
      <c r="J16" s="2">
        <f t="shared" si="4"/>
        <v>13995.308365563973</v>
      </c>
      <c r="K16" s="2">
        <f t="shared" si="4"/>
        <v>21840.487870808385</v>
      </c>
      <c r="L16" s="2">
        <f t="shared" si="4"/>
        <v>26927.873490782335</v>
      </c>
      <c r="M16" s="2">
        <f t="shared" si="4"/>
        <v>29248.879899478954</v>
      </c>
      <c r="N16" s="2">
        <f t="shared" si="4"/>
        <v>30241.948841740807</v>
      </c>
      <c r="O16" s="2">
        <f t="shared" si="4"/>
        <v>30631.557643991251</v>
      </c>
      <c r="P16" s="2">
        <f t="shared" si="4"/>
        <v>30887.291350319865</v>
      </c>
      <c r="Q16" s="2">
        <f t="shared" si="4"/>
        <v>29778.54860841237</v>
      </c>
      <c r="R16" s="2">
        <f t="shared" si="4"/>
        <v>27475.204768134477</v>
      </c>
      <c r="S16" s="2">
        <f t="shared" si="4"/>
        <v>24848.02684318518</v>
      </c>
      <c r="T16" s="2">
        <f t="shared" si="4"/>
        <v>22012.870316082342</v>
      </c>
      <c r="U16" s="2">
        <f t="shared" si="4"/>
        <v>18900.634829245355</v>
      </c>
      <c r="V16" s="2">
        <f t="shared" si="4"/>
        <v>15994.42164125299</v>
      </c>
      <c r="W16" s="2">
        <f t="shared" si="4"/>
        <v>13426.892514142695</v>
      </c>
      <c r="X16" s="2">
        <f t="shared" si="4"/>
        <v>11205.26514977905</v>
      </c>
      <c r="Y16" s="2">
        <f t="shared" si="4"/>
        <v>9920.4928681361889</v>
      </c>
      <c r="Z16" s="2">
        <f t="shared" si="4"/>
        <v>8891.6563276966808</v>
      </c>
      <c r="AA16" s="2">
        <f t="shared" si="4"/>
        <v>7554.9332501054478</v>
      </c>
      <c r="AB16" s="2">
        <f t="shared" si="4"/>
        <v>6345.9977635742389</v>
      </c>
      <c r="AC16" s="2">
        <f t="shared" si="4"/>
        <v>5265.5924635231631</v>
      </c>
      <c r="AD16" s="2">
        <f t="shared" si="4"/>
        <v>4309.6834803150141</v>
      </c>
      <c r="AE16" s="2">
        <f t="shared" si="4"/>
        <v>3522.3477615058455</v>
      </c>
      <c r="AF16" s="2">
        <f t="shared" si="4"/>
        <v>3081.0662191508945</v>
      </c>
      <c r="AG16" s="2">
        <f t="shared" si="4"/>
        <v>2718.7803695373022</v>
      </c>
      <c r="AH16" s="2">
        <f t="shared" si="4"/>
        <v>2382.6964996889401</v>
      </c>
      <c r="AI16" s="2">
        <f t="shared" si="4"/>
        <v>2059.0410639214388</v>
      </c>
      <c r="AL16" s="20">
        <f t="shared" si="2"/>
        <v>30.63155764399125</v>
      </c>
      <c r="AM16" s="20">
        <f t="shared" si="3"/>
        <v>2.0590410639214389</v>
      </c>
      <c r="AN16" s="20">
        <f>'T surcroît d''I AMS'!AL18/1000</f>
        <v>23.637609687710064</v>
      </c>
      <c r="AO16" s="20">
        <f>'T surcroît d''I AMS'!AM18/1000</f>
        <v>34</v>
      </c>
      <c r="AP16" s="20">
        <f>'T surcroît d''I AMS'!AN18/1000</f>
        <v>39</v>
      </c>
    </row>
    <row r="17" spans="1:42" x14ac:dyDescent="0.25">
      <c r="B17" t="s">
        <v>5</v>
      </c>
      <c r="C17" t="s">
        <v>1580</v>
      </c>
      <c r="D17" s="2">
        <f>D18+D19</f>
        <v>0</v>
      </c>
      <c r="E17" s="2">
        <f t="shared" ref="E17:AI17" si="5">E18+E19</f>
        <v>0</v>
      </c>
      <c r="F17" s="2">
        <f t="shared" si="5"/>
        <v>0</v>
      </c>
      <c r="G17" s="2">
        <f t="shared" si="5"/>
        <v>0</v>
      </c>
      <c r="H17" s="2">
        <f t="shared" si="5"/>
        <v>-75.16991015675012</v>
      </c>
      <c r="I17" s="2">
        <f t="shared" si="5"/>
        <v>7789.3075004390284</v>
      </c>
      <c r="J17" s="2">
        <f t="shared" si="5"/>
        <v>13995.308365563973</v>
      </c>
      <c r="K17" s="2">
        <f t="shared" si="5"/>
        <v>21840.487870808385</v>
      </c>
      <c r="L17" s="2">
        <f t="shared" si="5"/>
        <v>26927.873490782335</v>
      </c>
      <c r="M17" s="2">
        <f t="shared" si="5"/>
        <v>29248.879899478954</v>
      </c>
      <c r="N17" s="2">
        <f t="shared" si="5"/>
        <v>30241.948841740807</v>
      </c>
      <c r="O17" s="2">
        <f t="shared" si="5"/>
        <v>30631.557643991251</v>
      </c>
      <c r="P17" s="2">
        <f t="shared" si="5"/>
        <v>30887.291350319865</v>
      </c>
      <c r="Q17" s="2">
        <f t="shared" si="5"/>
        <v>29778.54860841237</v>
      </c>
      <c r="R17" s="2">
        <f t="shared" si="5"/>
        <v>27475.204768134477</v>
      </c>
      <c r="S17" s="2">
        <f t="shared" si="5"/>
        <v>24848.02684318518</v>
      </c>
      <c r="T17" s="2">
        <f t="shared" si="5"/>
        <v>22012.870316082342</v>
      </c>
      <c r="U17" s="2">
        <f t="shared" si="5"/>
        <v>18900.634829245355</v>
      </c>
      <c r="V17" s="2">
        <f t="shared" si="5"/>
        <v>15994.42164125299</v>
      </c>
      <c r="W17" s="2">
        <f t="shared" si="5"/>
        <v>13426.892514142695</v>
      </c>
      <c r="X17" s="2">
        <f t="shared" si="5"/>
        <v>11205.26514977905</v>
      </c>
      <c r="Y17" s="2">
        <f t="shared" si="5"/>
        <v>9920.4928681361889</v>
      </c>
      <c r="Z17" s="2">
        <f t="shared" si="5"/>
        <v>8891.6563276966808</v>
      </c>
      <c r="AA17" s="2">
        <f t="shared" si="5"/>
        <v>7554.9332501054478</v>
      </c>
      <c r="AB17" s="2">
        <f t="shared" si="5"/>
        <v>6345.9977635742389</v>
      </c>
      <c r="AC17" s="2">
        <f t="shared" si="5"/>
        <v>5265.5924635231631</v>
      </c>
      <c r="AD17" s="2">
        <f t="shared" si="5"/>
        <v>4309.6834803150141</v>
      </c>
      <c r="AE17" s="2">
        <f t="shared" si="5"/>
        <v>3522.3477615058455</v>
      </c>
      <c r="AF17" s="2">
        <f t="shared" si="5"/>
        <v>3081.0662191508945</v>
      </c>
      <c r="AG17" s="2">
        <f t="shared" si="5"/>
        <v>2718.7803695373022</v>
      </c>
      <c r="AH17" s="2">
        <f t="shared" si="5"/>
        <v>2382.6964996889401</v>
      </c>
      <c r="AI17" s="2">
        <f t="shared" si="5"/>
        <v>2059.0410639214388</v>
      </c>
      <c r="AL17" s="20">
        <f t="shared" si="2"/>
        <v>30.63155764399125</v>
      </c>
      <c r="AM17" s="20">
        <f t="shared" si="3"/>
        <v>2.0590410639214389</v>
      </c>
      <c r="AN17" s="20">
        <f>'T surcroît d''I AMS'!AL19/1000</f>
        <v>-0.55370073208441317</v>
      </c>
      <c r="AO17" s="20">
        <f>'T surcroît d''I AMS'!AM19/1000</f>
        <v>28</v>
      </c>
      <c r="AP17" s="20">
        <f>'T surcroît d''I AMS'!AN19/1000</f>
        <v>21</v>
      </c>
    </row>
    <row r="18" spans="1:42" x14ac:dyDescent="0.25">
      <c r="B18" t="s">
        <v>1578</v>
      </c>
      <c r="C18" t="s">
        <v>1580</v>
      </c>
      <c r="D18" s="2">
        <f>'Résidentiel AMS-AME'!R23</f>
        <v>0</v>
      </c>
      <c r="E18" s="2">
        <f>'Résidentiel AMS-AME'!S23</f>
        <v>0</v>
      </c>
      <c r="F18" s="2">
        <f>'Résidentiel AMS-AME'!T23</f>
        <v>0</v>
      </c>
      <c r="G18" s="2">
        <f>'Résidentiel AMS-AME'!U23</f>
        <v>0</v>
      </c>
      <c r="H18" s="2">
        <f>'Résidentiel AMS-AME'!V23</f>
        <v>-75.16991015675012</v>
      </c>
      <c r="I18" s="2">
        <f>'Résidentiel AMS-AME'!W23</f>
        <v>1876.2038469657437</v>
      </c>
      <c r="J18" s="2">
        <f>'Résidentiel AMS-AME'!X23</f>
        <v>5866.2706104107783</v>
      </c>
      <c r="K18" s="2">
        <f>'Résidentiel AMS-AME'!Y23</f>
        <v>11456.586502181355</v>
      </c>
      <c r="L18" s="2">
        <f>'Résidentiel AMS-AME'!Z23</f>
        <v>14438.688537726845</v>
      </c>
      <c r="M18" s="2">
        <f>'Résidentiel AMS-AME'!AA23</f>
        <v>15005.887776677853</v>
      </c>
      <c r="N18" s="2">
        <f>'Résidentiel AMS-AME'!AB23</f>
        <v>14790.623760082597</v>
      </c>
      <c r="O18" s="2">
        <f>'Résidentiel AMS-AME'!AC23</f>
        <v>14653.196711832697</v>
      </c>
      <c r="P18" s="2">
        <f>'Résidentiel AMS-AME'!AD23</f>
        <v>15075.005881800473</v>
      </c>
      <c r="Q18" s="2">
        <f>'Résidentiel AMS-AME'!AE23</f>
        <v>14931.012450418359</v>
      </c>
      <c r="R18" s="2">
        <f>'Résidentiel AMS-AME'!AF23</f>
        <v>14224.594220033439</v>
      </c>
      <c r="S18" s="2">
        <f>'Résidentiel AMS-AME'!AG23</f>
        <v>13654.444852919911</v>
      </c>
      <c r="T18" s="2">
        <f>'Résidentiel AMS-AME'!AH23</f>
        <v>13133.774627493924</v>
      </c>
      <c r="U18" s="2">
        <f>'Résidentiel AMS-AME'!AI23</f>
        <v>12392.870541604872</v>
      </c>
      <c r="V18" s="2">
        <f>'Résidentiel AMS-AME'!AJ23</f>
        <v>11743.214111122636</v>
      </c>
      <c r="W18" s="2">
        <f>'Résidentiel AMS-AME'!AK23</f>
        <v>11195.464753278471</v>
      </c>
      <c r="X18" s="2">
        <f>'Résidentiel AMS-AME'!AL23</f>
        <v>10682.155284307481</v>
      </c>
      <c r="Y18" s="2">
        <f>'Résidentiel AMS-AME'!AM23</f>
        <v>10770.447875734455</v>
      </c>
      <c r="Z18" s="2">
        <f>'Résidentiel AMS-AME'!AN23</f>
        <v>10795.569963923943</v>
      </c>
      <c r="AA18" s="2">
        <f>'Résidentiel AMS-AME'!AO23</f>
        <v>10235.841021417091</v>
      </c>
      <c r="AB18" s="2">
        <f>'Résidentiel AMS-AME'!AP23</f>
        <v>9579.6875487059697</v>
      </c>
      <c r="AC18" s="2">
        <f>'Résidentiel AMS-AME'!AQ23</f>
        <v>8882.5096963281248</v>
      </c>
      <c r="AD18" s="2">
        <f>'Résidentiel AMS-AME'!AR23</f>
        <v>8189.068142187798</v>
      </c>
      <c r="AE18" s="2">
        <f>'Résidentiel AMS-AME'!AS23</f>
        <v>7583.3257007689663</v>
      </c>
      <c r="AF18" s="2">
        <f>'Résidentiel AMS-AME'!AT23</f>
        <v>7272.538443438305</v>
      </c>
      <c r="AG18" s="2">
        <f>'Résidentiel AMS-AME'!AU23</f>
        <v>7010.3543452256763</v>
      </c>
      <c r="AH18" s="2">
        <f>'Résidentiel AMS-AME'!AV23</f>
        <v>6756.9435104446275</v>
      </c>
      <c r="AI18" s="2">
        <f>'Résidentiel AMS-AME'!AW23</f>
        <v>6506.6856741828706</v>
      </c>
      <c r="AL18" s="20">
        <f t="shared" si="2"/>
        <v>14.653196711832697</v>
      </c>
      <c r="AM18" s="20">
        <f t="shared" si="3"/>
        <v>6.5066856741828705</v>
      </c>
      <c r="AN18" s="20">
        <f>'T surcroît d''I AMS'!AL20/1000</f>
        <v>7.2023884595155812</v>
      </c>
      <c r="AO18" s="20">
        <f>'T surcroît d''I AMS'!AM20/1000</f>
        <v>12</v>
      </c>
    </row>
    <row r="19" spans="1:42" x14ac:dyDescent="0.25">
      <c r="B19" t="s">
        <v>1579</v>
      </c>
      <c r="C19" t="s">
        <v>1580</v>
      </c>
      <c r="D19" s="2">
        <f>'Tertiaire AMS-AME'!R14</f>
        <v>0</v>
      </c>
      <c r="E19" s="2">
        <f>'Tertiaire AMS-AME'!S14</f>
        <v>0</v>
      </c>
      <c r="F19" s="2">
        <f>'Tertiaire AMS-AME'!T14</f>
        <v>0</v>
      </c>
      <c r="G19" s="2">
        <f>'Tertiaire AMS-AME'!U14</f>
        <v>0</v>
      </c>
      <c r="H19" s="2">
        <f>'Tertiaire AMS-AME'!V14</f>
        <v>0</v>
      </c>
      <c r="I19" s="2">
        <f>'Tertiaire AMS-AME'!W14</f>
        <v>5913.1036534732848</v>
      </c>
      <c r="J19" s="2">
        <f>'Tertiaire AMS-AME'!X14</f>
        <v>8129.0377551531947</v>
      </c>
      <c r="K19" s="2">
        <f>'Tertiaire AMS-AME'!Y14</f>
        <v>10383.90136862703</v>
      </c>
      <c r="L19" s="2">
        <f>'Tertiaire AMS-AME'!Z14</f>
        <v>12489.18495305549</v>
      </c>
      <c r="M19" s="2">
        <f>'Tertiaire AMS-AME'!AA14</f>
        <v>14242.992122801101</v>
      </c>
      <c r="N19" s="2">
        <f>'Tertiaire AMS-AME'!AB14</f>
        <v>15451.325081658208</v>
      </c>
      <c r="O19" s="2">
        <f>'Tertiaire AMS-AME'!AC14</f>
        <v>15978.360932158554</v>
      </c>
      <c r="P19" s="2">
        <f>'Tertiaire AMS-AME'!AD14</f>
        <v>15812.285468519391</v>
      </c>
      <c r="Q19" s="2">
        <f>'Tertiaire AMS-AME'!AE14</f>
        <v>14847.536157994011</v>
      </c>
      <c r="R19" s="2">
        <f>'Tertiaire AMS-AME'!AF14</f>
        <v>13250.610548101038</v>
      </c>
      <c r="S19" s="2">
        <f>'Tertiaire AMS-AME'!AG14</f>
        <v>11193.581990265271</v>
      </c>
      <c r="T19" s="2">
        <f>'Tertiaire AMS-AME'!AH14</f>
        <v>8879.0956885884207</v>
      </c>
      <c r="U19" s="2">
        <f>'Tertiaire AMS-AME'!AI14</f>
        <v>6507.7642876404807</v>
      </c>
      <c r="V19" s="2">
        <f>'Tertiaire AMS-AME'!AJ14</f>
        <v>4251.2075301303539</v>
      </c>
      <c r="W19" s="2">
        <f>'Tertiaire AMS-AME'!AK14</f>
        <v>2231.4277608642242</v>
      </c>
      <c r="X19" s="2">
        <f>'Tertiaire AMS-AME'!AL14</f>
        <v>523.10986547157063</v>
      </c>
      <c r="Y19" s="2">
        <f>'Tertiaire AMS-AME'!AM14</f>
        <v>-849.95500759826609</v>
      </c>
      <c r="Z19" s="2">
        <f>'Tertiaire AMS-AME'!AN14</f>
        <v>-1903.9136362272611</v>
      </c>
      <c r="AA19" s="2">
        <f>'Tertiaire AMS-AME'!AO14</f>
        <v>-2680.907771311643</v>
      </c>
      <c r="AB19" s="2">
        <f>'Tertiaire AMS-AME'!AP14</f>
        <v>-3233.6897851317308</v>
      </c>
      <c r="AC19" s="2">
        <f>'Tertiaire AMS-AME'!AQ14</f>
        <v>-3616.9172328049617</v>
      </c>
      <c r="AD19" s="2">
        <f>'Tertiaire AMS-AME'!AR14</f>
        <v>-3879.3846618727835</v>
      </c>
      <c r="AE19" s="2">
        <f>'Tertiaire AMS-AME'!AS14</f>
        <v>-4060.9779392631208</v>
      </c>
      <c r="AF19" s="2">
        <f>'Tertiaire AMS-AME'!AT14</f>
        <v>-4191.4722242874104</v>
      </c>
      <c r="AG19" s="2">
        <f>'Tertiaire AMS-AME'!AU14</f>
        <v>-4291.573975688374</v>
      </c>
      <c r="AH19" s="2">
        <f>'Tertiaire AMS-AME'!AV14</f>
        <v>-4374.2470107556874</v>
      </c>
      <c r="AI19" s="2">
        <f>'Tertiaire AMS-AME'!AW14</f>
        <v>-4447.6446102614318</v>
      </c>
      <c r="AL19" s="20">
        <f t="shared" si="2"/>
        <v>15.978360932158553</v>
      </c>
      <c r="AM19" s="20">
        <f t="shared" si="3"/>
        <v>-4.447644610261432</v>
      </c>
      <c r="AN19" s="20">
        <f>'T surcroît d''I AMS'!AL22/1000</f>
        <v>16.435221228194486</v>
      </c>
      <c r="AO19" s="20">
        <f>'T surcroît d''I AMS'!AM22/1000</f>
        <v>22</v>
      </c>
    </row>
    <row r="20" spans="1:42" x14ac:dyDescent="0.25">
      <c r="B20" t="s">
        <v>1585</v>
      </c>
      <c r="C20" t="s">
        <v>1580</v>
      </c>
      <c r="D20" s="2">
        <f>'Tertiaire AMS-AME'!R15</f>
        <v>0</v>
      </c>
      <c r="E20" s="2">
        <f>'Tertiaire AMS-AME'!S15</f>
        <v>0</v>
      </c>
      <c r="F20" s="2">
        <f>'Tertiaire AMS-AME'!T15</f>
        <v>0</v>
      </c>
      <c r="G20" s="2">
        <f>'Tertiaire AMS-AME'!U15</f>
        <v>0</v>
      </c>
      <c r="H20" s="2">
        <f>'Tertiaire AMS-AME'!V15</f>
        <v>0</v>
      </c>
      <c r="I20" s="2">
        <f>'Tertiaire AMS-AME'!W15</f>
        <v>4248.1483447482324</v>
      </c>
      <c r="J20" s="2">
        <f>'Tertiaire AMS-AME'!X15</f>
        <v>5840.1408643851246</v>
      </c>
      <c r="K20" s="2">
        <f>'Tertiaire AMS-AME'!Y15</f>
        <v>7460.1014950506578</v>
      </c>
      <c r="L20" s="2">
        <f>'Tertiaire AMS-AME'!Z15</f>
        <v>8972.5994148268946</v>
      </c>
      <c r="M20" s="2">
        <f>'Tertiaire AMS-AME'!AA15</f>
        <v>10232.586296520491</v>
      </c>
      <c r="N20" s="2">
        <f>'Tertiaire AMS-AME'!AB15</f>
        <v>11100.688388199402</v>
      </c>
      <c r="O20" s="2">
        <f>'Tertiaire AMS-AME'!AC15</f>
        <v>11479.326513355691</v>
      </c>
      <c r="P20" s="2">
        <f>'Tertiaire AMS-AME'!AD15</f>
        <v>11360.012994413213</v>
      </c>
      <c r="Q20" s="2">
        <f>'Tertiaire AMS-AME'!AE15</f>
        <v>10666.908589419265</v>
      </c>
      <c r="R20" s="2">
        <f>'Tertiaire AMS-AME'!AF15</f>
        <v>9519.6300559568808</v>
      </c>
      <c r="S20" s="2">
        <f>'Tertiaire AMS-AME'!AG15</f>
        <v>8041.7999736939719</v>
      </c>
      <c r="T20" s="2">
        <f>'Tertiaire AMS-AME'!AH15</f>
        <v>6379.0046430755337</v>
      </c>
      <c r="U20" s="2">
        <f>'Tertiaire AMS-AME'!AI15</f>
        <v>4675.3701101844163</v>
      </c>
      <c r="V20" s="2">
        <f>'Tertiaire AMS-AME'!AJ15</f>
        <v>3054.1930753433599</v>
      </c>
      <c r="W20" s="2">
        <f>'Tertiaire AMS-AME'!AK15</f>
        <v>1603.1236226393276</v>
      </c>
      <c r="X20" s="2">
        <f>'Tertiaire AMS-AME'!AL15</f>
        <v>375.81758027325668</v>
      </c>
      <c r="Y20" s="2">
        <f>'Tertiaire AMS-AME'!AM15</f>
        <v>-610.63278557174453</v>
      </c>
      <c r="Z20" s="2">
        <f>'Tertiaire AMS-AME'!AN15</f>
        <v>-1367.8278002470083</v>
      </c>
      <c r="AA20" s="2">
        <f>'Tertiaire AMS-AME'!AO15</f>
        <v>-1926.0433407126934</v>
      </c>
      <c r="AB20" s="2">
        <f>'Tertiaire AMS-AME'!AP15</f>
        <v>-2323.1782690982445</v>
      </c>
      <c r="AC20" s="2">
        <f>'Tertiaire AMS-AME'!AQ15</f>
        <v>-2598.5001879533488</v>
      </c>
      <c r="AD20" s="2">
        <f>'Tertiaire AMS-AME'!AR15</f>
        <v>-2787.0645423760902</v>
      </c>
      <c r="AE20" s="2">
        <f>'Tertiaire AMS-AME'!AS15</f>
        <v>-2917.5265181902032</v>
      </c>
      <c r="AF20" s="2">
        <f>'Tertiaire AMS-AME'!AT15</f>
        <v>-3011.2774670806648</v>
      </c>
      <c r="AG20" s="2">
        <f>'Tertiaire AMS-AME'!AU15</f>
        <v>-3083.193522269165</v>
      </c>
      <c r="AH20" s="2">
        <f>'Tertiaire AMS-AME'!AV15</f>
        <v>-3142.588272591136</v>
      </c>
      <c r="AI20" s="2">
        <f>'Tertiaire AMS-AME'!AW15</f>
        <v>-3195.3192760050761</v>
      </c>
      <c r="AL20" s="20">
        <f t="shared" si="2"/>
        <v>11.479326513355691</v>
      </c>
      <c r="AM20" s="20">
        <f t="shared" si="3"/>
        <v>-3.1953192760050761</v>
      </c>
      <c r="AN20" s="20">
        <f>'T surcroît d''I AMS'!AL24/1000</f>
        <v>11.868982759515966</v>
      </c>
      <c r="AO20" s="20"/>
    </row>
    <row r="21" spans="1:42" x14ac:dyDescent="0.25">
      <c r="B21" t="s">
        <v>1586</v>
      </c>
      <c r="C21" t="s">
        <v>1580</v>
      </c>
      <c r="D21" s="2">
        <f>'Tertiaire AMS-AME'!R16</f>
        <v>0</v>
      </c>
      <c r="E21" s="2">
        <f>'Tertiaire AMS-AME'!S16</f>
        <v>0</v>
      </c>
      <c r="F21" s="2">
        <f>'Tertiaire AMS-AME'!T16</f>
        <v>0</v>
      </c>
      <c r="G21" s="2">
        <f>'Tertiaire AMS-AME'!U16</f>
        <v>0</v>
      </c>
      <c r="H21" s="2">
        <f>'Tertiaire AMS-AME'!V16</f>
        <v>0</v>
      </c>
      <c r="I21" s="2">
        <f>'Tertiaire AMS-AME'!W16</f>
        <v>1664.9553087250526</v>
      </c>
      <c r="J21" s="2">
        <f>'Tertiaire AMS-AME'!X16</f>
        <v>2288.8968907680692</v>
      </c>
      <c r="K21" s="2">
        <f>'Tertiaire AMS-AME'!Y16</f>
        <v>2923.7998735763722</v>
      </c>
      <c r="L21" s="2">
        <f>'Tertiaire AMS-AME'!Z16</f>
        <v>3516.5855382285963</v>
      </c>
      <c r="M21" s="2">
        <f>'Tertiaire AMS-AME'!AA16</f>
        <v>4010.4058262806084</v>
      </c>
      <c r="N21" s="2">
        <f>'Tertiaire AMS-AME'!AB16</f>
        <v>4350.6366934588059</v>
      </c>
      <c r="O21" s="2">
        <f>'Tertiaire AMS-AME'!AC16</f>
        <v>4499.0344188028648</v>
      </c>
      <c r="P21" s="2">
        <f>'Tertiaire AMS-AME'!AD16</f>
        <v>4452.2724741061775</v>
      </c>
      <c r="Q21" s="2">
        <f>'Tertiaire AMS-AME'!AE16</f>
        <v>4180.627568574746</v>
      </c>
      <c r="R21" s="2">
        <f>'Tertiaire AMS-AME'!AF16</f>
        <v>3730.9804921441555</v>
      </c>
      <c r="S21" s="2">
        <f>'Tertiaire AMS-AME'!AG16</f>
        <v>3151.7820165712974</v>
      </c>
      <c r="T21" s="2">
        <f>'Tertiaire AMS-AME'!AH16</f>
        <v>2500.0910455128865</v>
      </c>
      <c r="U21" s="2">
        <f>'Tertiaire AMS-AME'!AI16</f>
        <v>1832.3941774560635</v>
      </c>
      <c r="V21" s="2">
        <f>'Tertiaire AMS-AME'!AJ16</f>
        <v>1197.0144547869947</v>
      </c>
      <c r="W21" s="2">
        <f>'Tertiaire AMS-AME'!AK16</f>
        <v>628.30413822489732</v>
      </c>
      <c r="X21" s="2">
        <f>'Tertiaire AMS-AME'!AL16</f>
        <v>147.29228519831395</v>
      </c>
      <c r="Y21" s="2">
        <f>'Tertiaire AMS-AME'!AM16</f>
        <v>-239.32222202652156</v>
      </c>
      <c r="Z21" s="2">
        <f>'Tertiaire AMS-AME'!AN16</f>
        <v>-536.08583598025234</v>
      </c>
      <c r="AA21" s="2">
        <f>'Tertiaire AMS-AME'!AO16</f>
        <v>-754.86443059895032</v>
      </c>
      <c r="AB21" s="2">
        <f>'Tertiaire AMS-AME'!AP16</f>
        <v>-910.5115160334858</v>
      </c>
      <c r="AC21" s="2">
        <f>'Tertiaire AMS-AME'!AQ16</f>
        <v>-1018.4170448516134</v>
      </c>
      <c r="AD21" s="2">
        <f>'Tertiaire AMS-AME'!AR16</f>
        <v>-1092.3201194966932</v>
      </c>
      <c r="AE21" s="2">
        <f>'Tertiaire AMS-AME'!AS16</f>
        <v>-1143.4514210729178</v>
      </c>
      <c r="AF21" s="2">
        <f>'Tertiaire AMS-AME'!AT16</f>
        <v>-1180.1947572067454</v>
      </c>
      <c r="AG21" s="2">
        <f>'Tertiaire AMS-AME'!AU16</f>
        <v>-1208.3804534192095</v>
      </c>
      <c r="AH21" s="2">
        <f>'Tertiaire AMS-AME'!AV16</f>
        <v>-1231.6587381645511</v>
      </c>
      <c r="AI21" s="2">
        <f>'Tertiaire AMS-AME'!AW16</f>
        <v>-1252.3253342563557</v>
      </c>
      <c r="AL21" s="20">
        <f t="shared" si="2"/>
        <v>4.4990344188028653</v>
      </c>
      <c r="AM21" s="20">
        <f t="shared" si="3"/>
        <v>-1.2523253342563558</v>
      </c>
      <c r="AN21" s="20">
        <f>'T surcroît d''I AMS'!AL25/1000</f>
        <v>4.5662384686785202</v>
      </c>
      <c r="AO21" s="20"/>
    </row>
    <row r="22" spans="1:42" x14ac:dyDescent="0.25">
      <c r="AL22" s="20"/>
      <c r="AM22" s="20"/>
      <c r="AN22" s="20"/>
      <c r="AO22" s="20"/>
    </row>
    <row r="23" spans="1:42" x14ac:dyDescent="0.25">
      <c r="A23" t="s">
        <v>1582</v>
      </c>
      <c r="B23" t="s">
        <v>5</v>
      </c>
      <c r="C23" t="s">
        <v>1574</v>
      </c>
      <c r="D23" s="2">
        <f>'Energie AMS-AME'!S43+'Energie AMS-AME'!S44+'Energie AMS-AME'!S48+'Energie AMS-AME'!S49+'Energie AMS-AME'!S50+'Energie AMS-AME'!S51+'Energie AMS-AME'!S53+'Energie AMS-AME'!S54+'Energie AMS-AME'!S56+'Energie AMS-AME'!S57</f>
        <v>0</v>
      </c>
      <c r="E23" s="2">
        <f>'Energie AMS-AME'!T43+'Energie AMS-AME'!T44+'Energie AMS-AME'!T48+'Energie AMS-AME'!T49+'Energie AMS-AME'!T50+'Energie AMS-AME'!T51+'Energie AMS-AME'!T53+'Energie AMS-AME'!T54+'Energie AMS-AME'!T56+'Energie AMS-AME'!T57</f>
        <v>0</v>
      </c>
      <c r="F23" s="2">
        <f>'Energie AMS-AME'!U43+'Energie AMS-AME'!U44+'Energie AMS-AME'!U48+'Energie AMS-AME'!U49+'Energie AMS-AME'!U50+'Energie AMS-AME'!U51+'Energie AMS-AME'!U53+'Energie AMS-AME'!U54+'Energie AMS-AME'!U56+'Energie AMS-AME'!U57</f>
        <v>0</v>
      </c>
      <c r="G23" s="2">
        <f>'Energie AMS-AME'!V43+'Energie AMS-AME'!V44+'Energie AMS-AME'!V48+'Energie AMS-AME'!V49+'Energie AMS-AME'!V50+'Energie AMS-AME'!V51+'Energie AMS-AME'!V53+'Energie AMS-AME'!V54+'Energie AMS-AME'!V56+'Energie AMS-AME'!V57</f>
        <v>0</v>
      </c>
      <c r="H23" s="2">
        <f>'Energie AMS-AME'!W43+'Energie AMS-AME'!W44+'Energie AMS-AME'!W48+'Energie AMS-AME'!W49+'Energie AMS-AME'!W50+'Energie AMS-AME'!W51+'Energie AMS-AME'!W53+'Energie AMS-AME'!W54+'Energie AMS-AME'!W56+'Energie AMS-AME'!W57</f>
        <v>1972.641699799768</v>
      </c>
      <c r="I23" s="2">
        <f>'Energie AMS-AME'!X43+'Energie AMS-AME'!X44+'Energie AMS-AME'!X48+'Energie AMS-AME'!X49+'Energie AMS-AME'!X50+'Energie AMS-AME'!X51+'Energie AMS-AME'!X53+'Energie AMS-AME'!X54+'Energie AMS-AME'!X56+'Energie AMS-AME'!X57</f>
        <v>1398.1122924625815</v>
      </c>
      <c r="J23" s="2">
        <f>'Energie AMS-AME'!Y43+'Energie AMS-AME'!Y44+'Energie AMS-AME'!Y48+'Energie AMS-AME'!Y49+'Energie AMS-AME'!Y50+'Energie AMS-AME'!Y51+'Energie AMS-AME'!Y53+'Energie AMS-AME'!Y54+'Energie AMS-AME'!Y56+'Energie AMS-AME'!Y57</f>
        <v>1088.1915567777587</v>
      </c>
      <c r="K23" s="2">
        <f>'Energie AMS-AME'!Z43+'Energie AMS-AME'!Z44+'Energie AMS-AME'!Z48+'Energie AMS-AME'!Z49+'Energie AMS-AME'!Z50+'Energie AMS-AME'!Z51+'Energie AMS-AME'!Z53+'Energie AMS-AME'!Z54+'Energie AMS-AME'!Z56+'Energie AMS-AME'!Z57</f>
        <v>3962.5692084432844</v>
      </c>
      <c r="L23" s="2">
        <f>'Energie AMS-AME'!AA43+'Energie AMS-AME'!AA44+'Energie AMS-AME'!AA48+'Energie AMS-AME'!AA49+'Energie AMS-AME'!AA50+'Energie AMS-AME'!AA51+'Energie AMS-AME'!AA53+'Energie AMS-AME'!AA54+'Energie AMS-AME'!AA56+'Energie AMS-AME'!AA57</f>
        <v>3664.2490048917061</v>
      </c>
      <c r="M23" s="2">
        <f>'Energie AMS-AME'!AB43+'Energie AMS-AME'!AB44+'Energie AMS-AME'!AB48+'Energie AMS-AME'!AB49+'Energie AMS-AME'!AB50+'Energie AMS-AME'!AB51+'Energie AMS-AME'!AB53+'Energie AMS-AME'!AB54+'Energie AMS-AME'!AB56+'Energie AMS-AME'!AB57</f>
        <v>3372.9789687627581</v>
      </c>
      <c r="N23" s="2">
        <f>'Energie AMS-AME'!AC43+'Energie AMS-AME'!AC44+'Energie AMS-AME'!AC48+'Energie AMS-AME'!AC49+'Energie AMS-AME'!AC50+'Energie AMS-AME'!AC51+'Energie AMS-AME'!AC53+'Energie AMS-AME'!AC54+'Energie AMS-AME'!AC56+'Energie AMS-AME'!AC57</f>
        <v>2047.586419454231</v>
      </c>
      <c r="O23" s="2">
        <f>'Energie AMS-AME'!AD43+'Energie AMS-AME'!AD44+'Energie AMS-AME'!AD48+'Energie AMS-AME'!AD49+'Energie AMS-AME'!AD50+'Energie AMS-AME'!AD51+'Energie AMS-AME'!AD53+'Energie AMS-AME'!AD54+'Energie AMS-AME'!AD56+'Energie AMS-AME'!AD57</f>
        <v>1689.2554963846105</v>
      </c>
      <c r="P23" s="2">
        <f>'Energie AMS-AME'!AE43+'Energie AMS-AME'!AE44+'Energie AMS-AME'!AE48+'Energie AMS-AME'!AE49+'Energie AMS-AME'!AE50+'Energie AMS-AME'!AE51+'Energie AMS-AME'!AE53+'Energie AMS-AME'!AE54+'Energie AMS-AME'!AE56+'Energie AMS-AME'!AE57</f>
        <v>9972.6148223061573</v>
      </c>
      <c r="Q23" s="2">
        <f>'Energie AMS-AME'!AF43+'Energie AMS-AME'!AF44+'Energie AMS-AME'!AF48+'Energie AMS-AME'!AF49+'Energie AMS-AME'!AF50+'Energie AMS-AME'!AF51+'Energie AMS-AME'!AF53+'Energie AMS-AME'!AF54+'Energie AMS-AME'!AF56+'Energie AMS-AME'!AF57</f>
        <v>10274.269999208585</v>
      </c>
      <c r="R23" s="2">
        <f>'Energie AMS-AME'!AG43+'Energie AMS-AME'!AG44+'Energie AMS-AME'!AG48+'Energie AMS-AME'!AG49+'Energie AMS-AME'!AG50+'Energie AMS-AME'!AG51+'Energie AMS-AME'!AG53+'Energie AMS-AME'!AG54+'Energie AMS-AME'!AG56+'Energie AMS-AME'!AG57</f>
        <v>10557.266164467957</v>
      </c>
      <c r="S23" s="2">
        <f>'Energie AMS-AME'!AH43+'Energie AMS-AME'!AH44+'Energie AMS-AME'!AH48+'Energie AMS-AME'!AH49+'Energie AMS-AME'!AH50+'Energie AMS-AME'!AH51+'Energie AMS-AME'!AH53+'Energie AMS-AME'!AH54+'Energie AMS-AME'!AH56+'Energie AMS-AME'!AH57</f>
        <v>9719.9323568780273</v>
      </c>
      <c r="T23" s="2">
        <f>'Energie AMS-AME'!AI43+'Energie AMS-AME'!AI44+'Energie AMS-AME'!AI48+'Energie AMS-AME'!AI49+'Energie AMS-AME'!AI50+'Energie AMS-AME'!AI51+'Energie AMS-AME'!AI53+'Energie AMS-AME'!AI54+'Energie AMS-AME'!AI56+'Energie AMS-AME'!AI57</f>
        <v>9902.9382304409555</v>
      </c>
      <c r="U23" s="2">
        <f>'Energie AMS-AME'!AJ43+'Energie AMS-AME'!AJ44+'Energie AMS-AME'!AJ48+'Energie AMS-AME'!AJ49+'Energie AMS-AME'!AJ50+'Energie AMS-AME'!AJ51+'Energie AMS-AME'!AJ53+'Energie AMS-AME'!AJ54+'Energie AMS-AME'!AJ56+'Energie AMS-AME'!AJ57</f>
        <v>13647.240166707827</v>
      </c>
      <c r="V23" s="2">
        <f>'Energie AMS-AME'!AK43+'Energie AMS-AME'!AK44+'Energie AMS-AME'!AK48+'Energie AMS-AME'!AK49+'Energie AMS-AME'!AK50+'Energie AMS-AME'!AK51+'Energie AMS-AME'!AK53+'Energie AMS-AME'!AK54+'Energie AMS-AME'!AK56+'Energie AMS-AME'!AK57</f>
        <v>14294.972140129434</v>
      </c>
      <c r="W23" s="2">
        <f>'Energie AMS-AME'!AL43+'Energie AMS-AME'!AL44+'Energie AMS-AME'!AL48+'Energie AMS-AME'!AL49+'Energie AMS-AME'!AL50+'Energie AMS-AME'!AL51+'Energie AMS-AME'!AL53+'Energie AMS-AME'!AL54+'Energie AMS-AME'!AL56+'Energie AMS-AME'!AL57</f>
        <v>14880.414114825535</v>
      </c>
      <c r="X23" s="2">
        <f>'Energie AMS-AME'!AM43+'Energie AMS-AME'!AM44+'Energie AMS-AME'!AM48+'Energie AMS-AME'!AM49+'Energie AMS-AME'!AM50+'Energie AMS-AME'!AM51+'Energie AMS-AME'!AM53+'Energie AMS-AME'!AM54+'Energie AMS-AME'!AM56+'Energie AMS-AME'!AM57</f>
        <v>12376.781763971732</v>
      </c>
      <c r="Y23" s="2">
        <f>'Energie AMS-AME'!AN43+'Energie AMS-AME'!AN44+'Energie AMS-AME'!AN48+'Energie AMS-AME'!AN49+'Energie AMS-AME'!AN50+'Energie AMS-AME'!AN51+'Energie AMS-AME'!AN53+'Energie AMS-AME'!AN54+'Energie AMS-AME'!AN56+'Energie AMS-AME'!AN57</f>
        <v>11697.651017564263</v>
      </c>
      <c r="Z23" s="2">
        <f>'Energie AMS-AME'!AO43+'Energie AMS-AME'!AO44+'Energie AMS-AME'!AO48+'Energie AMS-AME'!AO49+'Energie AMS-AME'!AO50+'Energie AMS-AME'!AO51+'Energie AMS-AME'!AO53+'Energie AMS-AME'!AO54+'Energie AMS-AME'!AO56+'Energie AMS-AME'!AO57</f>
        <v>18543.257780160558</v>
      </c>
      <c r="AA23" s="2">
        <f>'Energie AMS-AME'!AP43+'Energie AMS-AME'!AP44+'Energie AMS-AME'!AP48+'Energie AMS-AME'!AP49+'Energie AMS-AME'!AP50+'Energie AMS-AME'!AP51+'Energie AMS-AME'!AP53+'Energie AMS-AME'!AP54+'Energie AMS-AME'!AP56+'Energie AMS-AME'!AP57</f>
        <v>19752.790139256314</v>
      </c>
      <c r="AB23" s="2">
        <f>'Energie AMS-AME'!AQ43+'Energie AMS-AME'!AQ44+'Energie AMS-AME'!AQ48+'Energie AMS-AME'!AQ49+'Energie AMS-AME'!AQ50+'Energie AMS-AME'!AQ51+'Energie AMS-AME'!AQ53+'Energie AMS-AME'!AQ54+'Energie AMS-AME'!AQ56+'Energie AMS-AME'!AQ57</f>
        <v>20687.10307628255</v>
      </c>
      <c r="AC23" s="2">
        <f>'Energie AMS-AME'!AR43+'Energie AMS-AME'!AR44+'Energie AMS-AME'!AR48+'Energie AMS-AME'!AR49+'Energie AMS-AME'!AR50+'Energie AMS-AME'!AR51+'Energie AMS-AME'!AR53+'Energie AMS-AME'!AR54+'Energie AMS-AME'!AR56+'Energie AMS-AME'!AR57</f>
        <v>21593.51212758405</v>
      </c>
      <c r="AD23" s="2">
        <f>'Energie AMS-AME'!AS43+'Energie AMS-AME'!AS44+'Energie AMS-AME'!AS48+'Energie AMS-AME'!AS49+'Energie AMS-AME'!AS50+'Energie AMS-AME'!AS51+'Energie AMS-AME'!AS53+'Energie AMS-AME'!AS54+'Energie AMS-AME'!AS56+'Energie AMS-AME'!AS57</f>
        <v>20173.732357387053</v>
      </c>
      <c r="AE23" s="2">
        <f>'Energie AMS-AME'!AT43+'Energie AMS-AME'!AT44+'Energie AMS-AME'!AT48+'Energie AMS-AME'!AT49+'Energie AMS-AME'!AT50+'Energie AMS-AME'!AT51+'Energie AMS-AME'!AT53+'Energie AMS-AME'!AT54+'Energie AMS-AME'!AT56+'Energie AMS-AME'!AT57</f>
        <v>16683.710572930671</v>
      </c>
      <c r="AF23" s="2">
        <f>'Energie AMS-AME'!AU43+'Energie AMS-AME'!AU44+'Energie AMS-AME'!AU48+'Energie AMS-AME'!AU49+'Energie AMS-AME'!AU50+'Energie AMS-AME'!AU51+'Energie AMS-AME'!AU53+'Energie AMS-AME'!AU54+'Energie AMS-AME'!AU56+'Energie AMS-AME'!AU57</f>
        <v>16863.898768512317</v>
      </c>
      <c r="AG23" s="2">
        <f>'Energie AMS-AME'!AV43+'Energie AMS-AME'!AV44+'Energie AMS-AME'!AV48+'Energie AMS-AME'!AV49+'Energie AMS-AME'!AV50+'Energie AMS-AME'!AV51+'Energie AMS-AME'!AV53+'Energie AMS-AME'!AV54+'Energie AMS-AME'!AV56+'Energie AMS-AME'!AV57</f>
        <v>17355.897535058488</v>
      </c>
      <c r="AH23" s="2">
        <f>'Energie AMS-AME'!AW43+'Energie AMS-AME'!AW44+'Energie AMS-AME'!AW48+'Energie AMS-AME'!AW49+'Energie AMS-AME'!AW50+'Energie AMS-AME'!AW51+'Energie AMS-AME'!AW53+'Energie AMS-AME'!AW54+'Energie AMS-AME'!AW56+'Energie AMS-AME'!AW57</f>
        <v>17902.042062288929</v>
      </c>
      <c r="AI23" s="2">
        <f>'Energie AMS-AME'!AX43+'Energie AMS-AME'!AX44+'Energie AMS-AME'!AX48+'Energie AMS-AME'!AX49+'Energie AMS-AME'!AX50+'Energie AMS-AME'!AX51+'Energie AMS-AME'!AX53+'Energie AMS-AME'!AX54+'Energie AMS-AME'!AX56+'Energie AMS-AME'!AX57</f>
        <v>18451.161936317658</v>
      </c>
      <c r="AL23" s="20">
        <f t="shared" si="2"/>
        <v>1.6892554963846105</v>
      </c>
      <c r="AM23" s="20">
        <f t="shared" si="3"/>
        <v>18.451161936317657</v>
      </c>
      <c r="AN23" s="20">
        <f>'T surcroît d''I AMS'!AL27/1000</f>
        <v>-4.1639259240473878</v>
      </c>
      <c r="AO23" s="20">
        <f>'T surcroît d''I AMS'!AM27/1000</f>
        <v>8</v>
      </c>
      <c r="AP23" s="20">
        <f>'T surcroît d''I AMS'!AN27/1000</f>
        <v>17</v>
      </c>
    </row>
    <row r="24" spans="1:42" x14ac:dyDescent="0.25">
      <c r="B24" t="s">
        <v>5</v>
      </c>
      <c r="C24" t="s">
        <v>1580</v>
      </c>
      <c r="D24" s="2">
        <f>SUM('Energie AMS-AME'!S41:S57)</f>
        <v>0</v>
      </c>
      <c r="E24" s="2">
        <f>SUM('Energie AMS-AME'!T41:T57)</f>
        <v>0</v>
      </c>
      <c r="F24" s="2">
        <f>SUM('Energie AMS-AME'!U41:U57)</f>
        <v>0</v>
      </c>
      <c r="G24" s="2">
        <f>SUM('Energie AMS-AME'!V41:V57)</f>
        <v>0</v>
      </c>
      <c r="H24" s="2">
        <f>SUM('Energie AMS-AME'!W41:W57)</f>
        <v>2013.3827224246299</v>
      </c>
      <c r="I24" s="2">
        <f>SUM('Energie AMS-AME'!X41:X57)</f>
        <v>135.40254898004696</v>
      </c>
      <c r="J24" s="2">
        <f>SUM('Energie AMS-AME'!Y41:Y57)</f>
        <v>-997.77812395533374</v>
      </c>
      <c r="K24" s="2">
        <f>SUM('Energie AMS-AME'!Z41:Z57)</f>
        <v>3061.6674339005708</v>
      </c>
      <c r="L24" s="2">
        <f>SUM('Energie AMS-AME'!AA41:AA57)</f>
        <v>2469.3590285867576</v>
      </c>
      <c r="M24" s="2">
        <f>SUM('Energie AMS-AME'!AB41:AB57)</f>
        <v>2033.668079773905</v>
      </c>
      <c r="N24" s="2">
        <f>SUM('Energie AMS-AME'!AC41:AC57)</f>
        <v>543.47636353575433</v>
      </c>
      <c r="O24" s="2">
        <f>SUM('Energie AMS-AME'!AD41:AD57)</f>
        <v>80.767554262006229</v>
      </c>
      <c r="P24" s="2">
        <f>SUM('Energie AMS-AME'!AE41:AE57)</f>
        <v>8568.9471522395615</v>
      </c>
      <c r="Q24" s="2">
        <f>SUM('Energie AMS-AME'!AF41:AF57)</f>
        <v>8836.9667201899265</v>
      </c>
      <c r="R24" s="2">
        <f>SUM('Energie AMS-AME'!AG41:AG57)</f>
        <v>9105.3089070332862</v>
      </c>
      <c r="S24" s="2">
        <f>SUM('Energie AMS-AME'!AH41:AH57)</f>
        <v>8157.1561950960631</v>
      </c>
      <c r="T24" s="2">
        <f>SUM('Energie AMS-AME'!AI41:AI57)</f>
        <v>8290.5041933691682</v>
      </c>
      <c r="U24" s="2">
        <f>SUM('Energie AMS-AME'!AJ41:AJ57)</f>
        <v>11927.070207511893</v>
      </c>
      <c r="V24" s="2">
        <f>SUM('Energie AMS-AME'!AK41:AK57)</f>
        <v>12564.62362297017</v>
      </c>
      <c r="W24" s="2">
        <f>SUM('Energie AMS-AME'!AL41:AL57)</f>
        <v>13104.951492506478</v>
      </c>
      <c r="X24" s="2">
        <f>SUM('Energie AMS-AME'!AM41:AM57)</f>
        <v>12226.585400912223</v>
      </c>
      <c r="Y24" s="2">
        <f>SUM('Energie AMS-AME'!AN41:AN57)</f>
        <v>11417.993317368142</v>
      </c>
      <c r="Z24" s="2">
        <f>SUM('Energie AMS-AME'!AO41:AO57)</f>
        <v>17154.860696656055</v>
      </c>
      <c r="AA24" s="2">
        <f>SUM('Energie AMS-AME'!AP41:AP57)</f>
        <v>18367.120009481678</v>
      </c>
      <c r="AB24" s="2">
        <f>SUM('Energie AMS-AME'!AQ41:AQ57)</f>
        <v>19298.836955284929</v>
      </c>
      <c r="AC24" s="2">
        <f>SUM('Energie AMS-AME'!AR41:AR57)</f>
        <v>20191.407939892026</v>
      </c>
      <c r="AD24" s="2">
        <f>SUM('Energie AMS-AME'!AS41:AS57)</f>
        <v>18765.842210441591</v>
      </c>
      <c r="AE24" s="2">
        <f>SUM('Energie AMS-AME'!AT41:AT57)</f>
        <v>14210.187692277235</v>
      </c>
      <c r="AF24" s="2">
        <f>SUM('Energie AMS-AME'!AU41:AU57)</f>
        <v>14288.545972906366</v>
      </c>
      <c r="AG24" s="2">
        <f>SUM('Energie AMS-AME'!AV41:AV57)</f>
        <v>14705.678693680607</v>
      </c>
      <c r="AH24" s="2">
        <f>SUM('Energie AMS-AME'!AW41:AW57)</f>
        <v>15183.718856616075</v>
      </c>
      <c r="AI24" s="2">
        <f>SUM('Energie AMS-AME'!AX41:AX57)</f>
        <v>15654.988279642568</v>
      </c>
      <c r="AL24" s="20">
        <f t="shared" si="2"/>
        <v>8.0767554262006228E-2</v>
      </c>
      <c r="AM24" s="20">
        <f t="shared" si="3"/>
        <v>15.654988279642568</v>
      </c>
      <c r="AN24" s="20">
        <f>'T surcroît d''I AMS'!AL28/1000</f>
        <v>-4.1639259240473878</v>
      </c>
      <c r="AO24" s="20">
        <f>'T surcroît d''I AMS'!AM28/1000</f>
        <v>8</v>
      </c>
      <c r="AP24" s="20">
        <f>'T surcroît d''I AMS'!AN28/1000</f>
        <v>17</v>
      </c>
    </row>
    <row r="25" spans="1:42" x14ac:dyDescent="0.25">
      <c r="AL25" s="20"/>
      <c r="AM25" s="20"/>
      <c r="AN25" s="20"/>
      <c r="AO25" s="20"/>
    </row>
    <row r="26" spans="1:42" x14ac:dyDescent="0.25">
      <c r="A26" t="s">
        <v>1602</v>
      </c>
      <c r="B26" t="s">
        <v>5</v>
      </c>
      <c r="C26" t="s">
        <v>1574</v>
      </c>
      <c r="D26" s="2">
        <f>SUM('Industrie AMS-AME'!R31:R42)</f>
        <v>0</v>
      </c>
      <c r="E26" s="2">
        <f>SUM('Industrie AMS-AME'!S31:S42)</f>
        <v>0</v>
      </c>
      <c r="F26" s="2">
        <f>SUM('Industrie AMS-AME'!T31:T42)</f>
        <v>0</v>
      </c>
      <c r="G26" s="2">
        <f>SUM('Industrie AMS-AME'!U31:U42)</f>
        <v>0</v>
      </c>
      <c r="H26" s="2">
        <f>SUM('Industrie AMS-AME'!V31:V42)</f>
        <v>-76.8512573702114</v>
      </c>
      <c r="I26" s="2">
        <f>SUM('Industrie AMS-AME'!W31:W42)</f>
        <v>5104.4565088581294</v>
      </c>
      <c r="J26" s="2">
        <f>SUM('Industrie AMS-AME'!X31:X42)</f>
        <v>5940.0677409440987</v>
      </c>
      <c r="K26" s="2">
        <f>SUM('Industrie AMS-AME'!Y31:Y42)</f>
        <v>6296.2441893787818</v>
      </c>
      <c r="L26" s="2">
        <f>SUM('Industrie AMS-AME'!Z31:Z42)</f>
        <v>6191.629984977103</v>
      </c>
      <c r="M26" s="2">
        <f>SUM('Industrie AMS-AME'!AA31:AA42)</f>
        <v>6257.9690283953205</v>
      </c>
      <c r="N26" s="2">
        <f>SUM('Industrie AMS-AME'!AB31:AB42)</f>
        <v>6327.6601920126623</v>
      </c>
      <c r="O26" s="2">
        <f>SUM('Industrie AMS-AME'!AC31:AC42)</f>
        <v>6548.9731972458922</v>
      </c>
      <c r="P26" s="2">
        <f>SUM('Industrie AMS-AME'!AD31:AD42)</f>
        <v>4532.8271215079849</v>
      </c>
      <c r="Q26" s="2">
        <f>SUM('Industrie AMS-AME'!AE31:AE42)</f>
        <v>4179.6745186498983</v>
      </c>
      <c r="R26" s="2">
        <f>SUM('Industrie AMS-AME'!AF31:AF42)</f>
        <v>4125.8519069517752</v>
      </c>
      <c r="S26" s="2">
        <f>SUM('Industrie AMS-AME'!AG31:AG42)</f>
        <v>4215.5508344352165</v>
      </c>
      <c r="T26" s="2">
        <f>SUM('Industrie AMS-AME'!AH31:AH42)</f>
        <v>4182.0762515483402</v>
      </c>
      <c r="U26" s="2">
        <f>SUM('Industrie AMS-AME'!AI31:AI42)</f>
        <v>4196.6279010927346</v>
      </c>
      <c r="V26" s="2">
        <f>SUM('Industrie AMS-AME'!AJ31:AJ42)</f>
        <v>4330.9568264602221</v>
      </c>
      <c r="W26" s="2">
        <f>SUM('Industrie AMS-AME'!AK31:AK42)</f>
        <v>4382.6638053534516</v>
      </c>
      <c r="X26" s="2">
        <f>SUM('Industrie AMS-AME'!AL31:AL42)</f>
        <v>4531.4606376402207</v>
      </c>
      <c r="Y26" s="2">
        <f>SUM('Industrie AMS-AME'!AM31:AM42)</f>
        <v>4646.2449726054392</v>
      </c>
      <c r="Z26" s="2">
        <f>SUM('Industrie AMS-AME'!AN31:AN42)</f>
        <v>4493.9655131513064</v>
      </c>
      <c r="AA26" s="2">
        <f>SUM('Industrie AMS-AME'!AO31:AO42)</f>
        <v>4526.7347232096272</v>
      </c>
      <c r="AB26" s="2">
        <f>SUM('Industrie AMS-AME'!AP31:AP42)</f>
        <v>4546.6531508306462</v>
      </c>
      <c r="AC26" s="2">
        <f>SUM('Industrie AMS-AME'!AQ31:AQ42)</f>
        <v>4557.0968391501119</v>
      </c>
      <c r="AD26" s="2">
        <f>SUM('Industrie AMS-AME'!AR31:AR42)</f>
        <v>4554.4861612697696</v>
      </c>
      <c r="AE26" s="2">
        <f>SUM('Industrie AMS-AME'!AS31:AS42)</f>
        <v>4826.6577234972819</v>
      </c>
      <c r="AF26" s="2">
        <f>SUM('Industrie AMS-AME'!AT31:AT42)</f>
        <v>4887.7160098749227</v>
      </c>
      <c r="AG26" s="2">
        <f>SUM('Industrie AMS-AME'!AU31:AU42)</f>
        <v>4942.5267342201068</v>
      </c>
      <c r="AH26" s="2">
        <f>SUM('Industrie AMS-AME'!AV31:AV42)</f>
        <v>5000.0502956804457</v>
      </c>
      <c r="AI26" s="2">
        <f>SUM('Industrie AMS-AME'!AW31:AW42)</f>
        <v>5061.7690872645062</v>
      </c>
      <c r="AL26" s="20">
        <f t="shared" si="2"/>
        <v>6.5489731972458918</v>
      </c>
      <c r="AM26" s="20">
        <f t="shared" si="3"/>
        <v>5.0617690872645058</v>
      </c>
      <c r="AN26" s="20">
        <f>'T surcroît d''I AMS'!AL30/1000</f>
        <v>5.7725947164745648</v>
      </c>
      <c r="AO26" s="20">
        <f>'T surcroît d''I AMS'!AM30/1000</f>
        <v>4</v>
      </c>
      <c r="AP26" s="20">
        <f>'T surcroît d''I AMS'!AN30/1000</f>
        <v>6</v>
      </c>
    </row>
    <row r="27" spans="1:42" x14ac:dyDescent="0.25">
      <c r="B27" t="s">
        <v>5</v>
      </c>
      <c r="C27" t="s">
        <v>1580</v>
      </c>
      <c r="D27" s="2">
        <f>D26</f>
        <v>0</v>
      </c>
      <c r="E27" s="2">
        <f t="shared" ref="E27:AI27" si="6">E26</f>
        <v>0</v>
      </c>
      <c r="F27" s="2">
        <f t="shared" si="6"/>
        <v>0</v>
      </c>
      <c r="G27" s="2">
        <f t="shared" si="6"/>
        <v>0</v>
      </c>
      <c r="H27" s="2">
        <f t="shared" si="6"/>
        <v>-76.8512573702114</v>
      </c>
      <c r="I27" s="2">
        <f t="shared" si="6"/>
        <v>5104.4565088581294</v>
      </c>
      <c r="J27" s="2">
        <f t="shared" si="6"/>
        <v>5940.0677409440987</v>
      </c>
      <c r="K27" s="2">
        <f t="shared" si="6"/>
        <v>6296.2441893787818</v>
      </c>
      <c r="L27" s="2">
        <f t="shared" si="6"/>
        <v>6191.629984977103</v>
      </c>
      <c r="M27" s="2">
        <f t="shared" si="6"/>
        <v>6257.9690283953205</v>
      </c>
      <c r="N27" s="2">
        <f t="shared" si="6"/>
        <v>6327.6601920126623</v>
      </c>
      <c r="O27" s="2">
        <f t="shared" si="6"/>
        <v>6548.9731972458922</v>
      </c>
      <c r="P27" s="2">
        <f t="shared" si="6"/>
        <v>4532.8271215079849</v>
      </c>
      <c r="Q27" s="2">
        <f t="shared" si="6"/>
        <v>4179.6745186498983</v>
      </c>
      <c r="R27" s="2">
        <f t="shared" si="6"/>
        <v>4125.8519069517752</v>
      </c>
      <c r="S27" s="2">
        <f t="shared" si="6"/>
        <v>4215.5508344352165</v>
      </c>
      <c r="T27" s="2">
        <f t="shared" si="6"/>
        <v>4182.0762515483402</v>
      </c>
      <c r="U27" s="2">
        <f t="shared" si="6"/>
        <v>4196.6279010927346</v>
      </c>
      <c r="V27" s="2">
        <f t="shared" si="6"/>
        <v>4330.9568264602221</v>
      </c>
      <c r="W27" s="2">
        <f t="shared" si="6"/>
        <v>4382.6638053534516</v>
      </c>
      <c r="X27" s="2">
        <f t="shared" si="6"/>
        <v>4531.4606376402207</v>
      </c>
      <c r="Y27" s="2">
        <f t="shared" si="6"/>
        <v>4646.2449726054392</v>
      </c>
      <c r="Z27" s="2">
        <f t="shared" si="6"/>
        <v>4493.9655131513064</v>
      </c>
      <c r="AA27" s="2">
        <f t="shared" si="6"/>
        <v>4526.7347232096272</v>
      </c>
      <c r="AB27" s="2">
        <f t="shared" si="6"/>
        <v>4546.6531508306462</v>
      </c>
      <c r="AC27" s="2">
        <f t="shared" si="6"/>
        <v>4557.0968391501119</v>
      </c>
      <c r="AD27" s="2">
        <f t="shared" si="6"/>
        <v>4554.4861612697696</v>
      </c>
      <c r="AE27" s="2">
        <f t="shared" si="6"/>
        <v>4826.6577234972819</v>
      </c>
      <c r="AF27" s="2">
        <f t="shared" si="6"/>
        <v>4887.7160098749227</v>
      </c>
      <c r="AG27" s="2">
        <f t="shared" si="6"/>
        <v>4942.5267342201068</v>
      </c>
      <c r="AH27" s="2">
        <f t="shared" si="6"/>
        <v>5000.0502956804457</v>
      </c>
      <c r="AI27" s="2">
        <f t="shared" si="6"/>
        <v>5061.7690872645062</v>
      </c>
      <c r="AL27" s="20">
        <f t="shared" si="2"/>
        <v>6.5489731972458918</v>
      </c>
      <c r="AM27" s="20">
        <f t="shared" si="3"/>
        <v>5.0617690872645058</v>
      </c>
      <c r="AN27" s="20">
        <f>'T surcroît d''I AMS'!AL31/1000</f>
        <v>5.7725947164745648</v>
      </c>
      <c r="AO27" s="20">
        <f>'T surcroît d''I AMS'!AM31/1000</f>
        <v>4</v>
      </c>
      <c r="AP27" s="20">
        <f>'T surcroît d''I AMS'!AN31/1000</f>
        <v>6</v>
      </c>
    </row>
    <row r="28" spans="1:42" x14ac:dyDescent="0.25">
      <c r="A28" t="s">
        <v>1603</v>
      </c>
      <c r="B28" t="s">
        <v>5</v>
      </c>
      <c r="C28" t="s">
        <v>1574</v>
      </c>
      <c r="D28" s="2">
        <f>'Industrie AMS-AME'!R30</f>
        <v>0</v>
      </c>
      <c r="E28" s="2">
        <f>'Industrie AMS-AME'!S30</f>
        <v>0</v>
      </c>
      <c r="F28" s="2">
        <f>'Industrie AMS-AME'!T30</f>
        <v>0</v>
      </c>
      <c r="G28" s="2">
        <f>'Industrie AMS-AME'!U30</f>
        <v>0</v>
      </c>
      <c r="H28" s="2">
        <f>'Industrie AMS-AME'!V30</f>
        <v>-47.431860569152548</v>
      </c>
      <c r="I28" s="2">
        <f>'Industrie AMS-AME'!W30</f>
        <v>-81.078306511749389</v>
      </c>
      <c r="J28" s="2">
        <f>'Industrie AMS-AME'!X30</f>
        <v>92.935788085268371</v>
      </c>
      <c r="K28" s="2">
        <f>'Industrie AMS-AME'!Y30</f>
        <v>191.41391311876185</v>
      </c>
      <c r="L28" s="2">
        <f>'Industrie AMS-AME'!Z30</f>
        <v>66.645004132689735</v>
      </c>
      <c r="M28" s="2">
        <f>'Industrie AMS-AME'!AA30</f>
        <v>34.004047205428321</v>
      </c>
      <c r="N28" s="2">
        <f>'Industrie AMS-AME'!AB30</f>
        <v>17.469788229522806</v>
      </c>
      <c r="O28" s="2">
        <f>'Industrie AMS-AME'!AC30</f>
        <v>112.536822342297</v>
      </c>
      <c r="P28" s="2">
        <f>'Industrie AMS-AME'!AD30</f>
        <v>97.102048615668991</v>
      </c>
      <c r="Q28" s="2">
        <f>'Industrie AMS-AME'!AE30</f>
        <v>86.738926868402473</v>
      </c>
      <c r="R28" s="2">
        <f>'Industrie AMS-AME'!AF30</f>
        <v>82.28842145027761</v>
      </c>
      <c r="S28" s="2">
        <f>'Industrie AMS-AME'!AG30</f>
        <v>110.31991440347338</v>
      </c>
      <c r="T28" s="2">
        <f>'Industrie AMS-AME'!AH30</f>
        <v>81.036130025165335</v>
      </c>
      <c r="U28" s="2">
        <f>'Industrie AMS-AME'!AI30</f>
        <v>55.018392176006728</v>
      </c>
      <c r="V28" s="2">
        <f>'Industrie AMS-AME'!AJ30</f>
        <v>72.409527175400058</v>
      </c>
      <c r="W28" s="2">
        <f>'Industrie AMS-AME'!AK30</f>
        <v>75.468722433357811</v>
      </c>
      <c r="X28" s="2">
        <f>'Industrie AMS-AME'!AL30</f>
        <v>97.554228203664479</v>
      </c>
      <c r="Y28" s="2">
        <f>'Industrie AMS-AME'!AM30</f>
        <v>113.36132665108062</v>
      </c>
      <c r="Z28" s="2">
        <f>'Industrie AMS-AME'!AN30</f>
        <v>78.051664609965314</v>
      </c>
      <c r="AA28" s="2">
        <f>'Industrie AMS-AME'!AO30</f>
        <v>85.058995618613039</v>
      </c>
      <c r="AB28" s="2">
        <f>'Industrie AMS-AME'!AP30</f>
        <v>81.394203887148137</v>
      </c>
      <c r="AC28" s="2">
        <f>'Industrie AMS-AME'!AQ30</f>
        <v>54.763306051207451</v>
      </c>
      <c r="AD28" s="2">
        <f>'Industrie AMS-AME'!AR30</f>
        <v>34.552204976217809</v>
      </c>
      <c r="AE28" s="2">
        <f>'Industrie AMS-AME'!AS30</f>
        <v>118.46230101436265</v>
      </c>
      <c r="AF28" s="2">
        <f>'Industrie AMS-AME'!AT30</f>
        <v>132.36447852076276</v>
      </c>
      <c r="AG28" s="2">
        <f>'Industrie AMS-AME'!AU30</f>
        <v>129.99199328458212</v>
      </c>
      <c r="AH28" s="2">
        <f>'Industrie AMS-AME'!AV30</f>
        <v>129.44899545125463</v>
      </c>
      <c r="AI28" s="2">
        <f>'Industrie AMS-AME'!AW30</f>
        <v>130.35605270800818</v>
      </c>
      <c r="AL28" s="20">
        <f t="shared" si="2"/>
        <v>0.112536822342297</v>
      </c>
      <c r="AM28" s="20">
        <f t="shared" si="3"/>
        <v>0.13035605270800818</v>
      </c>
      <c r="AN28" s="20">
        <f>'T surcroît d''I AMS'!AL33/1000</f>
        <v>-0.41496959576272147</v>
      </c>
      <c r="AO28" s="20">
        <f>'T surcroît d''I AMS'!AM33/1000</f>
        <v>2</v>
      </c>
      <c r="AP28" s="20">
        <f>'T surcroît d''I AMS'!AN33/1000</f>
        <v>1</v>
      </c>
    </row>
    <row r="29" spans="1:42" x14ac:dyDescent="0.25">
      <c r="B29" t="s">
        <v>5</v>
      </c>
      <c r="C29" t="s">
        <v>1580</v>
      </c>
      <c r="D29" s="2">
        <f>D28</f>
        <v>0</v>
      </c>
      <c r="E29" s="2">
        <f t="shared" ref="E29:AI29" si="7">E28</f>
        <v>0</v>
      </c>
      <c r="F29" s="2">
        <f t="shared" si="7"/>
        <v>0</v>
      </c>
      <c r="G29" s="2">
        <f t="shared" si="7"/>
        <v>0</v>
      </c>
      <c r="H29" s="2">
        <f t="shared" si="7"/>
        <v>-47.431860569152548</v>
      </c>
      <c r="I29" s="2">
        <f t="shared" si="7"/>
        <v>-81.078306511749389</v>
      </c>
      <c r="J29" s="2">
        <f t="shared" si="7"/>
        <v>92.935788085268371</v>
      </c>
      <c r="K29" s="2">
        <f t="shared" si="7"/>
        <v>191.41391311876185</v>
      </c>
      <c r="L29" s="2">
        <f t="shared" si="7"/>
        <v>66.645004132689735</v>
      </c>
      <c r="M29" s="2">
        <f t="shared" si="7"/>
        <v>34.004047205428321</v>
      </c>
      <c r="N29" s="2">
        <f t="shared" si="7"/>
        <v>17.469788229522806</v>
      </c>
      <c r="O29" s="2">
        <f t="shared" si="7"/>
        <v>112.536822342297</v>
      </c>
      <c r="P29" s="2">
        <f t="shared" si="7"/>
        <v>97.102048615668991</v>
      </c>
      <c r="Q29" s="2">
        <f t="shared" si="7"/>
        <v>86.738926868402473</v>
      </c>
      <c r="R29" s="2">
        <f t="shared" si="7"/>
        <v>82.28842145027761</v>
      </c>
      <c r="S29" s="2">
        <f t="shared" si="7"/>
        <v>110.31991440347338</v>
      </c>
      <c r="T29" s="2">
        <f t="shared" si="7"/>
        <v>81.036130025165335</v>
      </c>
      <c r="U29" s="2">
        <f t="shared" si="7"/>
        <v>55.018392176006728</v>
      </c>
      <c r="V29" s="2">
        <f t="shared" si="7"/>
        <v>72.409527175400058</v>
      </c>
      <c r="W29" s="2">
        <f t="shared" si="7"/>
        <v>75.468722433357811</v>
      </c>
      <c r="X29" s="2">
        <f t="shared" si="7"/>
        <v>97.554228203664479</v>
      </c>
      <c r="Y29" s="2">
        <f t="shared" si="7"/>
        <v>113.36132665108062</v>
      </c>
      <c r="Z29" s="2">
        <f t="shared" si="7"/>
        <v>78.051664609965314</v>
      </c>
      <c r="AA29" s="2">
        <f t="shared" si="7"/>
        <v>85.058995618613039</v>
      </c>
      <c r="AB29" s="2">
        <f t="shared" si="7"/>
        <v>81.394203887148137</v>
      </c>
      <c r="AC29" s="2">
        <f t="shared" si="7"/>
        <v>54.763306051207451</v>
      </c>
      <c r="AD29" s="2">
        <f t="shared" si="7"/>
        <v>34.552204976217809</v>
      </c>
      <c r="AE29" s="2">
        <f t="shared" si="7"/>
        <v>118.46230101436265</v>
      </c>
      <c r="AF29" s="2">
        <f t="shared" si="7"/>
        <v>132.36447852076276</v>
      </c>
      <c r="AG29" s="2">
        <f t="shared" si="7"/>
        <v>129.99199328458212</v>
      </c>
      <c r="AH29" s="2">
        <f t="shared" si="7"/>
        <v>129.44899545125463</v>
      </c>
      <c r="AI29" s="2">
        <f t="shared" si="7"/>
        <v>130.35605270800818</v>
      </c>
      <c r="AL29" s="20">
        <f t="shared" si="2"/>
        <v>0.112536822342297</v>
      </c>
      <c r="AM29" s="20">
        <f t="shared" si="3"/>
        <v>0.13035605270800818</v>
      </c>
      <c r="AN29" s="20">
        <f>'T surcroît d''I AMS'!AL35/1000</f>
        <v>-0.41496959576272147</v>
      </c>
      <c r="AO29" s="20">
        <f>'T surcroît d''I AMS'!AM35/1000</f>
        <v>2</v>
      </c>
      <c r="AP29" s="20">
        <f>'T surcroît d''I AMS'!AN35/1000</f>
        <v>5</v>
      </c>
    </row>
    <row r="30" spans="1:42" x14ac:dyDescent="0.25">
      <c r="AL30" s="20"/>
      <c r="AM30" s="20"/>
      <c r="AN30" s="20"/>
      <c r="AO30" s="20"/>
    </row>
    <row r="31" spans="1:42" x14ac:dyDescent="0.25">
      <c r="A31" t="s">
        <v>1587</v>
      </c>
      <c r="B31" t="s">
        <v>1588</v>
      </c>
      <c r="C31" t="s">
        <v>1574</v>
      </c>
      <c r="D31" s="2">
        <f>D5+D16+D23+D26+D28</f>
        <v>0</v>
      </c>
      <c r="E31" s="2">
        <f t="shared" ref="E31:AI31" si="8">E5+E16+E23+E26+E28</f>
        <v>0</v>
      </c>
      <c r="F31" s="2">
        <f t="shared" si="8"/>
        <v>0</v>
      </c>
      <c r="G31" s="2">
        <f t="shared" si="8"/>
        <v>0</v>
      </c>
      <c r="H31" s="2">
        <f t="shared" si="8"/>
        <v>1795.0967923352484</v>
      </c>
      <c r="I31" s="2">
        <f t="shared" si="8"/>
        <v>19122.983598190818</v>
      </c>
      <c r="J31" s="2">
        <f t="shared" si="8"/>
        <v>25826.072730168333</v>
      </c>
      <c r="K31" s="2">
        <f t="shared" si="8"/>
        <v>37762.185193924954</v>
      </c>
      <c r="L31" s="2">
        <f t="shared" si="8"/>
        <v>42643.517560690612</v>
      </c>
      <c r="M31" s="2">
        <f t="shared" si="8"/>
        <v>47504.925477818244</v>
      </c>
      <c r="N31" s="2">
        <f t="shared" si="8"/>
        <v>50501.616740494872</v>
      </c>
      <c r="O31" s="2">
        <f t="shared" si="8"/>
        <v>54290.639967501862</v>
      </c>
      <c r="P31" s="2">
        <f t="shared" si="8"/>
        <v>68641.741308432014</v>
      </c>
      <c r="Q31" s="2">
        <f t="shared" si="8"/>
        <v>71160.883817174574</v>
      </c>
      <c r="R31" s="2">
        <f t="shared" si="8"/>
        <v>70741.977914195202</v>
      </c>
      <c r="S31" s="2">
        <f t="shared" si="8"/>
        <v>67709.994220525507</v>
      </c>
      <c r="T31" s="2">
        <f t="shared" si="8"/>
        <v>66170.178956349599</v>
      </c>
      <c r="U31" s="2">
        <f t="shared" si="8"/>
        <v>71612.918217176993</v>
      </c>
      <c r="V31" s="2">
        <f t="shared" si="8"/>
        <v>69494.857677620137</v>
      </c>
      <c r="W31" s="2">
        <f t="shared" si="8"/>
        <v>66797.113823590975</v>
      </c>
      <c r="X31" s="2">
        <f t="shared" si="8"/>
        <v>62350.470671249372</v>
      </c>
      <c r="Y31" s="2">
        <f t="shared" si="8"/>
        <v>59446.137191795082</v>
      </c>
      <c r="Z31" s="2">
        <f t="shared" si="8"/>
        <v>62657.783524705352</v>
      </c>
      <c r="AA31" s="2">
        <f t="shared" si="8"/>
        <v>61415.979161989817</v>
      </c>
      <c r="AB31" s="2">
        <f t="shared" si="8"/>
        <v>60519.352018261015</v>
      </c>
      <c r="AC31" s="2">
        <f t="shared" si="8"/>
        <v>59887.464796371663</v>
      </c>
      <c r="AD31" s="2">
        <f t="shared" si="8"/>
        <v>57997.594312980422</v>
      </c>
      <c r="AE31" s="2">
        <f t="shared" si="8"/>
        <v>48732.133611263591</v>
      </c>
      <c r="AF31" s="2">
        <f t="shared" si="8"/>
        <v>48281.147985530231</v>
      </c>
      <c r="AG31" s="2">
        <f t="shared" si="8"/>
        <v>47953.355728980328</v>
      </c>
      <c r="AH31" s="2">
        <f t="shared" si="8"/>
        <v>47566.879209055442</v>
      </c>
      <c r="AI31" s="2">
        <f t="shared" si="8"/>
        <v>46573.457377384359</v>
      </c>
      <c r="AL31" s="20">
        <f t="shared" si="2"/>
        <v>54.29063996750186</v>
      </c>
      <c r="AM31" s="20">
        <f t="shared" si="3"/>
        <v>46.573457377384358</v>
      </c>
      <c r="AN31" s="20">
        <f>'T surcroît d''I AMS'!AL37/1000</f>
        <v>65.905617310364349</v>
      </c>
      <c r="AO31" s="20">
        <f>'T surcroît d''I AMS'!AM37/1000</f>
        <v>93.54857931891101</v>
      </c>
      <c r="AP31" s="20">
        <f>'T surcroît d''I AMS'!AN37/1000</f>
        <v>109.64625574482083</v>
      </c>
    </row>
    <row r="32" spans="1:42" x14ac:dyDescent="0.25">
      <c r="B32" t="s">
        <v>1589</v>
      </c>
      <c r="C32" t="s">
        <v>1580</v>
      </c>
      <c r="D32" s="2">
        <f>D6+D17+D24+D27+D29</f>
        <v>0</v>
      </c>
      <c r="E32" s="2">
        <f t="shared" ref="E32:AI32" si="9">E6+E17+E24+E27+E29</f>
        <v>0</v>
      </c>
      <c r="F32" s="2">
        <f t="shared" si="9"/>
        <v>0</v>
      </c>
      <c r="G32" s="2">
        <f t="shared" si="9"/>
        <v>0</v>
      </c>
      <c r="H32" s="2">
        <f t="shared" si="9"/>
        <v>1895.1243449485082</v>
      </c>
      <c r="I32" s="2">
        <f t="shared" si="9"/>
        <v>28296.804468365739</v>
      </c>
      <c r="J32" s="2">
        <f t="shared" si="9"/>
        <v>37959.892192937179</v>
      </c>
      <c r="K32" s="2">
        <f t="shared" si="9"/>
        <v>37913.004628672883</v>
      </c>
      <c r="L32" s="2">
        <f t="shared" si="9"/>
        <v>35240.126245075277</v>
      </c>
      <c r="M32" s="2">
        <f t="shared" si="9"/>
        <v>33783.518072921732</v>
      </c>
      <c r="N32" s="2">
        <f t="shared" si="9"/>
        <v>31127.672324177558</v>
      </c>
      <c r="O32" s="2">
        <f t="shared" si="9"/>
        <v>30279.293684276414</v>
      </c>
      <c r="P32" s="2">
        <f t="shared" si="9"/>
        <v>41377.666753832811</v>
      </c>
      <c r="Q32" s="2">
        <f t="shared" si="9"/>
        <v>43301.388807081901</v>
      </c>
      <c r="R32" s="2">
        <f t="shared" si="9"/>
        <v>42449.874243312741</v>
      </c>
      <c r="S32" s="2">
        <f t="shared" si="9"/>
        <v>39417.374424040405</v>
      </c>
      <c r="T32" s="2">
        <f t="shared" si="9"/>
        <v>39593.475340376652</v>
      </c>
      <c r="U32" s="2">
        <f t="shared" si="9"/>
        <v>44941.542508905877</v>
      </c>
      <c r="V32" s="2">
        <f t="shared" si="9"/>
        <v>43305.306121315196</v>
      </c>
      <c r="W32" s="2">
        <f t="shared" si="9"/>
        <v>41253.631298567503</v>
      </c>
      <c r="X32" s="2">
        <f t="shared" si="9"/>
        <v>39172.926835544597</v>
      </c>
      <c r="Y32" s="2">
        <f t="shared" si="9"/>
        <v>36893.297237647595</v>
      </c>
      <c r="Z32" s="2">
        <f t="shared" si="9"/>
        <v>39893.083924408762</v>
      </c>
      <c r="AA32" s="2">
        <f t="shared" si="9"/>
        <v>39396.662183951827</v>
      </c>
      <c r="AB32" s="2">
        <f t="shared" si="9"/>
        <v>39126.769766106016</v>
      </c>
      <c r="AC32" s="2">
        <f t="shared" si="9"/>
        <v>39051.759994865955</v>
      </c>
      <c r="AD32" s="2">
        <f t="shared" si="9"/>
        <v>37680.322466020923</v>
      </c>
      <c r="AE32" s="2">
        <f t="shared" si="9"/>
        <v>27926.415197841874</v>
      </c>
      <c r="AF32" s="2">
        <f t="shared" si="9"/>
        <v>27864.597744309514</v>
      </c>
      <c r="AG32" s="2">
        <f t="shared" si="9"/>
        <v>27904.843372808784</v>
      </c>
      <c r="AH32" s="2">
        <f t="shared" si="9"/>
        <v>27857.059601561665</v>
      </c>
      <c r="AI32" s="2">
        <f t="shared" si="9"/>
        <v>27155.199649215749</v>
      </c>
      <c r="AL32" s="20">
        <f t="shared" si="2"/>
        <v>30.279293684276414</v>
      </c>
      <c r="AM32" s="20">
        <f t="shared" si="3"/>
        <v>27.155199649215749</v>
      </c>
      <c r="AN32" s="20">
        <f>'T surcroît d''I AMS'!AL38/1000</f>
        <v>10.607197360352453</v>
      </c>
      <c r="AO32" s="20">
        <f>'T surcroît d''I AMS'!AM38/1000</f>
        <v>55.293937852914404</v>
      </c>
      <c r="AP32" s="20">
        <f>'T surcroît d''I AMS'!AN38/1000</f>
        <v>59.826413331998744</v>
      </c>
    </row>
    <row r="33" spans="1:41" x14ac:dyDescent="0.25">
      <c r="AL33" s="20"/>
      <c r="AM33" s="20"/>
      <c r="AN33" s="20"/>
      <c r="AO33" s="20"/>
    </row>
    <row r="34" spans="1:41" x14ac:dyDescent="0.25">
      <c r="A34" t="s">
        <v>1591</v>
      </c>
      <c r="B34" t="s">
        <v>20</v>
      </c>
      <c r="C34" t="s">
        <v>1580</v>
      </c>
      <c r="D34" s="2">
        <f>'Transport AMS-AME'!R40+'Transp lourd AMS-AME'!R9</f>
        <v>0</v>
      </c>
      <c r="E34" s="2">
        <f>'Transport AMS-AME'!S40+'Transp lourd AMS-AME'!S9</f>
        <v>0</v>
      </c>
      <c r="F34" s="2">
        <f>'Transport AMS-AME'!T40+'Transp lourd AMS-AME'!T9</f>
        <v>0</v>
      </c>
      <c r="G34" s="2">
        <f>'Transport AMS-AME'!U40+'Transp lourd AMS-AME'!U9</f>
        <v>0</v>
      </c>
      <c r="H34" s="2">
        <f>'Transport AMS-AME'!V40+'Transp lourd AMS-AME'!V9</f>
        <v>-30.312114895850755</v>
      </c>
      <c r="I34" s="2">
        <f>'Transport AMS-AME'!W40+'Transp lourd AMS-AME'!W9</f>
        <v>25.783512756363052</v>
      </c>
      <c r="J34" s="2">
        <f>'Transport AMS-AME'!X40+'Transp lourd AMS-AME'!X9</f>
        <v>118.32109613538341</v>
      </c>
      <c r="K34" s="2">
        <f>'Transport AMS-AME'!Y40+'Transp lourd AMS-AME'!Y9</f>
        <v>-10.114355584229997</v>
      </c>
      <c r="L34" s="2">
        <f>'Transport AMS-AME'!Z40+'Transp lourd AMS-AME'!Z9</f>
        <v>-518.08120908531964</v>
      </c>
      <c r="M34" s="2">
        <f>'Transport AMS-AME'!AA40+'Transp lourd AMS-AME'!AA9</f>
        <v>-1235.9330929182252</v>
      </c>
      <c r="N34" s="2">
        <f>'Transport AMS-AME'!AB40+'Transp lourd AMS-AME'!AB9</f>
        <v>-415.48087663635488</v>
      </c>
      <c r="O34" s="2">
        <f>'Transport AMS-AME'!AC40+'Transp lourd AMS-AME'!AC9</f>
        <v>211.46723904187456</v>
      </c>
      <c r="P34" s="2">
        <f>'Transport AMS-AME'!AD40+'Transp lourd AMS-AME'!AD9</f>
        <v>-533.87933137773507</v>
      </c>
      <c r="Q34" s="2">
        <f>'Transport AMS-AME'!AE40+'Transp lourd AMS-AME'!AE9</f>
        <v>-1362.1905890030012</v>
      </c>
      <c r="R34" s="2">
        <f>'Transport AMS-AME'!AF40+'Transp lourd AMS-AME'!AF9</f>
        <v>-2237.6274642459484</v>
      </c>
      <c r="S34" s="2">
        <f>'Transport AMS-AME'!AG40+'Transp lourd AMS-AME'!AG9</f>
        <v>-3113.5708005015458</v>
      </c>
      <c r="T34" s="2">
        <f>'Transport AMS-AME'!AH40+'Transp lourd AMS-AME'!AH9</f>
        <v>-3996.9142679314991</v>
      </c>
      <c r="U34" s="2">
        <f>'Transport AMS-AME'!AI40+'Transp lourd AMS-AME'!AI9</f>
        <v>-5060.6143105213123</v>
      </c>
      <c r="V34" s="2">
        <f>'Transport AMS-AME'!AJ40+'Transp lourd AMS-AME'!AJ9</f>
        <v>-6042.260748579456</v>
      </c>
      <c r="W34" s="2">
        <f>'Transport AMS-AME'!AK40+'Transp lourd AMS-AME'!AK9</f>
        <v>-7000.4627252209939</v>
      </c>
      <c r="X34" s="2">
        <f>'Transport AMS-AME'!AL40+'Transp lourd AMS-AME'!AL9</f>
        <v>-7792.7839103306505</v>
      </c>
      <c r="Y34" s="2">
        <f>'Transport AMS-AME'!AM40+'Transp lourd AMS-AME'!AM9</f>
        <v>-8542.9296449778685</v>
      </c>
      <c r="Z34" s="2">
        <f>'Transport AMS-AME'!AN40+'Transp lourd AMS-AME'!AN9</f>
        <v>-8943.4164700686124</v>
      </c>
      <c r="AA34" s="2">
        <f>'Transport AMS-AME'!AO40+'Transp lourd AMS-AME'!AO9</f>
        <v>-9368.6655459514677</v>
      </c>
      <c r="AB34" s="2">
        <f>'Transport AMS-AME'!AP40+'Transp lourd AMS-AME'!AP9</f>
        <v>-9800.5735649928629</v>
      </c>
      <c r="AC34" s="2">
        <f>'Transport AMS-AME'!AQ40+'Transp lourd AMS-AME'!AQ9</f>
        <v>-10249.342467231378</v>
      </c>
      <c r="AD34" s="2">
        <f>'Transport AMS-AME'!AR40+'Transp lourd AMS-AME'!AR9</f>
        <v>-10788.131483655832</v>
      </c>
      <c r="AE34" s="2">
        <f>'Transport AMS-AME'!AS40+'Transp lourd AMS-AME'!AS9</f>
        <v>-11055.813179125869</v>
      </c>
      <c r="AF34" s="2">
        <f>'Transport AMS-AME'!AT40+'Transp lourd AMS-AME'!AT9</f>
        <v>-11312.465498194699</v>
      </c>
      <c r="AG34" s="2">
        <f>'Transport AMS-AME'!AU40+'Transp lourd AMS-AME'!AU9</f>
        <v>-11551.143325061365</v>
      </c>
      <c r="AH34" s="2">
        <f>'Transport AMS-AME'!AV40+'Transp lourd AMS-AME'!AV9</f>
        <v>-11771.655673635323</v>
      </c>
      <c r="AI34" s="2">
        <f>'Transport AMS-AME'!AW40+'Transp lourd AMS-AME'!AW9</f>
        <v>-11989.001416807356</v>
      </c>
      <c r="AL34" s="20">
        <f t="shared" si="2"/>
        <v>0.21146723904187456</v>
      </c>
      <c r="AM34" s="20">
        <f t="shared" si="3"/>
        <v>-11.989001416807357</v>
      </c>
      <c r="AN34" s="20">
        <f>'T surcroît d''I AMS'!AL40/1000</f>
        <v>-1.4928663408350695</v>
      </c>
      <c r="AO34" s="20"/>
    </row>
    <row r="35" spans="1:41" x14ac:dyDescent="0.25">
      <c r="B35" t="s">
        <v>1578</v>
      </c>
      <c r="C35" t="s">
        <v>1580</v>
      </c>
      <c r="D35" s="2">
        <f>'Résidentiel AMS-AME'!R21</f>
        <v>0</v>
      </c>
      <c r="E35" s="2">
        <f>'Résidentiel AMS-AME'!S21</f>
        <v>0</v>
      </c>
      <c r="F35" s="2">
        <f>'Résidentiel AMS-AME'!T21</f>
        <v>0</v>
      </c>
      <c r="G35" s="2">
        <f>'Résidentiel AMS-AME'!U21</f>
        <v>0</v>
      </c>
      <c r="H35" s="2">
        <f>'Résidentiel AMS-AME'!V21</f>
        <v>-245.34669055190898</v>
      </c>
      <c r="I35" s="2">
        <f>'Résidentiel AMS-AME'!W21</f>
        <v>-479.46988186631643</v>
      </c>
      <c r="J35" s="2">
        <f>'Résidentiel AMS-AME'!X21</f>
        <v>-314.21472384403751</v>
      </c>
      <c r="K35" s="2">
        <f>'Résidentiel AMS-AME'!Y21</f>
        <v>-111.53469042039069</v>
      </c>
      <c r="L35" s="2">
        <f>'Résidentiel AMS-AME'!Z21</f>
        <v>-762.98024306215666</v>
      </c>
      <c r="M35" s="2">
        <f>'Résidentiel AMS-AME'!AA21</f>
        <v>-1508.6764531979788</v>
      </c>
      <c r="N35" s="2">
        <f>'Résidentiel AMS-AME'!AB21</f>
        <v>-1993.4111245840031</v>
      </c>
      <c r="O35" s="2">
        <f>'Résidentiel AMS-AME'!AC21</f>
        <v>-2467.8362564574054</v>
      </c>
      <c r="P35" s="2">
        <f>'Résidentiel AMS-AME'!AD21</f>
        <v>-3330.8194403852467</v>
      </c>
      <c r="Q35" s="2">
        <f>'Résidentiel AMS-AME'!AE21</f>
        <v>-4166.9191721099778</v>
      </c>
      <c r="R35" s="2">
        <f>'Résidentiel AMS-AME'!AF21</f>
        <v>-4968.7006882057976</v>
      </c>
      <c r="S35" s="2">
        <f>'Résidentiel AMS-AME'!AG21</f>
        <v>-5592.1312360537049</v>
      </c>
      <c r="T35" s="2">
        <f>'Résidentiel AMS-AME'!AH21</f>
        <v>-6335.7908116821054</v>
      </c>
      <c r="U35" s="2">
        <f>'Résidentiel AMS-AME'!AI21</f>
        <v>-7101.7119521769637</v>
      </c>
      <c r="V35" s="2">
        <f>'Résidentiel AMS-AME'!AJ21</f>
        <v>-7700.3953405847351</v>
      </c>
      <c r="W35" s="2">
        <f>'Résidentiel AMS-AME'!AK21</f>
        <v>-8280.8310867080654</v>
      </c>
      <c r="X35" s="2">
        <f>'Résidentiel AMS-AME'!AL21</f>
        <v>-8635.7432890018426</v>
      </c>
      <c r="Y35" s="2">
        <f>'Résidentiel AMS-AME'!AM21</f>
        <v>-8962.8665582695539</v>
      </c>
      <c r="Z35" s="2">
        <f>'Résidentiel AMS-AME'!AN21</f>
        <v>-9570.668496072929</v>
      </c>
      <c r="AA35" s="2">
        <f>'Résidentiel AMS-AME'!AO21</f>
        <v>-10126.737444338869</v>
      </c>
      <c r="AB35" s="2">
        <f>'Résidentiel AMS-AME'!AP21</f>
        <v>-10653.865513923691</v>
      </c>
      <c r="AC35" s="2">
        <f>'Résidentiel AMS-AME'!AQ21</f>
        <v>-11152.383824227225</v>
      </c>
      <c r="AD35" s="2">
        <f>'Résidentiel AMS-AME'!AR21</f>
        <v>-11628.413852870319</v>
      </c>
      <c r="AE35" s="2">
        <f>'Résidentiel AMS-AME'!AS21</f>
        <v>-11862.029746339864</v>
      </c>
      <c r="AF35" s="2">
        <f>'Résidentiel AMS-AME'!AT21</f>
        <v>-12130.181013376725</v>
      </c>
      <c r="AG35" s="2">
        <f>'Résidentiel AMS-AME'!AU21</f>
        <v>-12377.562647946957</v>
      </c>
      <c r="AH35" s="2">
        <f>'Résidentiel AMS-AME'!AV21</f>
        <v>-12600.232131176672</v>
      </c>
      <c r="AI35" s="2">
        <f>'Résidentiel AMS-AME'!AW21</f>
        <v>-12811.839021976346</v>
      </c>
      <c r="AL35" s="20">
        <f t="shared" si="2"/>
        <v>-2.4678362564574052</v>
      </c>
      <c r="AM35" s="20">
        <f t="shared" si="3"/>
        <v>-12.811839021976345</v>
      </c>
      <c r="AN35" s="20">
        <f>'T surcroît d''I AMS'!AL41/1000</f>
        <v>-4.4423996319092183</v>
      </c>
      <c r="AO35" s="20"/>
    </row>
    <row r="36" spans="1:41" x14ac:dyDescent="0.25">
      <c r="B36" t="s">
        <v>1579</v>
      </c>
      <c r="C36" t="s">
        <v>1580</v>
      </c>
      <c r="D36" s="2">
        <f>'Tertiaire AMS-AME'!R10</f>
        <v>0</v>
      </c>
      <c r="E36" s="2">
        <f>'Tertiaire AMS-AME'!S10</f>
        <v>0</v>
      </c>
      <c r="F36" s="2">
        <f>'Tertiaire AMS-AME'!T10</f>
        <v>0</v>
      </c>
      <c r="G36" s="2">
        <f>'Tertiaire AMS-AME'!U10</f>
        <v>0</v>
      </c>
      <c r="H36" s="2">
        <f>'Tertiaire AMS-AME'!V10</f>
        <v>-206.63396791907144</v>
      </c>
      <c r="I36" s="2">
        <f>'Tertiaire AMS-AME'!W10</f>
        <v>-1186.7323403694754</v>
      </c>
      <c r="J36" s="2">
        <f>'Tertiaire AMS-AME'!X10</f>
        <v>-2039.8898608516465</v>
      </c>
      <c r="K36" s="2">
        <f>'Tertiaire AMS-AME'!Y10</f>
        <v>-2605.3034552402969</v>
      </c>
      <c r="L36" s="2">
        <f>'Tertiaire AMS-AME'!Z10</f>
        <v>-3545.8799820317217</v>
      </c>
      <c r="M36" s="2">
        <f>'Tertiaire AMS-AME'!AA10</f>
        <v>-4473.1510060186047</v>
      </c>
      <c r="N36" s="2">
        <f>'Tertiaire AMS-AME'!AB10</f>
        <v>-4877.7424056553646</v>
      </c>
      <c r="O36" s="2">
        <f>'Tertiaire AMS-AME'!AC10</f>
        <v>-5257.8041584042803</v>
      </c>
      <c r="P36" s="2">
        <f>'Tertiaire AMS-AME'!AD10</f>
        <v>-5271.441758961515</v>
      </c>
      <c r="Q36" s="2">
        <f>'Tertiaire AMS-AME'!AE10</f>
        <v>-5244.9631959210237</v>
      </c>
      <c r="R36" s="2">
        <f>'Tertiaire AMS-AME'!AF10</f>
        <v>-5241.1276142781426</v>
      </c>
      <c r="S36" s="2">
        <f>'Tertiaire AMS-AME'!AG10</f>
        <v>-5102.8948863708138</v>
      </c>
      <c r="T36" s="2">
        <f>'Tertiaire AMS-AME'!AH10</f>
        <v>-5048.2555384901425</v>
      </c>
      <c r="U36" s="2">
        <f>'Tertiaire AMS-AME'!AI10</f>
        <v>-5111.4135247214472</v>
      </c>
      <c r="V36" s="2">
        <f>'Tertiaire AMS-AME'!AJ10</f>
        <v>-5120.4176515049039</v>
      </c>
      <c r="W36" s="2">
        <f>'Tertiaire AMS-AME'!AK10</f>
        <v>-5140.8202079268995</v>
      </c>
      <c r="X36" s="2">
        <f>'Tertiaire AMS-AME'!AL10</f>
        <v>-4791.7365061431337</v>
      </c>
      <c r="Y36" s="2">
        <f>'Tertiaire AMS-AME'!AM10</f>
        <v>-4473.6418927043487</v>
      </c>
      <c r="Z36" s="2">
        <f>'Tertiaire AMS-AME'!AN10</f>
        <v>-4593.0559472837049</v>
      </c>
      <c r="AA36" s="2">
        <f>'Tertiaire AMS-AME'!AO10</f>
        <v>-4683.8994016449178</v>
      </c>
      <c r="AB36" s="2">
        <f>'Tertiaire AMS-AME'!AP10</f>
        <v>-4791.9946192090756</v>
      </c>
      <c r="AC36" s="2">
        <f>'Tertiaire AMS-AME'!AQ10</f>
        <v>-4932.3828471966299</v>
      </c>
      <c r="AD36" s="2">
        <f>'Tertiaire AMS-AME'!AR10</f>
        <v>-5097.3573090154969</v>
      </c>
      <c r="AE36" s="2">
        <f>'Tertiaire AMS-AME'!AS10</f>
        <v>-4882.3592957135334</v>
      </c>
      <c r="AF36" s="2">
        <f>'Tertiaire AMS-AME'!AT10</f>
        <v>-4720.9244920726815</v>
      </c>
      <c r="AG36" s="2">
        <f>'Tertiaire AMS-AME'!AU10</f>
        <v>-4569.8604142406075</v>
      </c>
      <c r="AH36" s="2">
        <f>'Tertiaire AMS-AME'!AV10</f>
        <v>-4424.0648342640452</v>
      </c>
      <c r="AI36" s="2">
        <f>'Tertiaire AMS-AME'!AW10</f>
        <v>-4284.6472620133572</v>
      </c>
      <c r="AL36" s="20">
        <f t="shared" si="2"/>
        <v>-5.2578041584042801</v>
      </c>
      <c r="AM36" s="20">
        <f t="shared" si="3"/>
        <v>-4.2846472620133573</v>
      </c>
      <c r="AN36" s="20">
        <f>'T surcroît d''I AMS'!AL42/1000</f>
        <v>-7.0869561701643979</v>
      </c>
      <c r="AO36" s="20"/>
    </row>
    <row r="37" spans="1:41" x14ac:dyDescent="0.25">
      <c r="B37" t="s">
        <v>1582</v>
      </c>
      <c r="C37" t="s">
        <v>1580</v>
      </c>
      <c r="D37" s="2">
        <f>SUM('Energie AMS-AME'!S80:S95)</f>
        <v>0</v>
      </c>
      <c r="E37" s="2">
        <f>SUM('Energie AMS-AME'!T80:T95)</f>
        <v>0</v>
      </c>
      <c r="F37" s="2">
        <f>SUM('Energie AMS-AME'!U80:U95)</f>
        <v>0</v>
      </c>
      <c r="G37" s="2">
        <f>SUM('Energie AMS-AME'!V80:V95)</f>
        <v>0</v>
      </c>
      <c r="H37" s="2">
        <f>SUM('Energie AMS-AME'!W80:W95)</f>
        <v>-201.75367826472007</v>
      </c>
      <c r="I37" s="2">
        <f>SUM('Energie AMS-AME'!X80:X95)</f>
        <v>-1093.5430900758809</v>
      </c>
      <c r="J37" s="2">
        <f>SUM('Energie AMS-AME'!Y80:Y95)</f>
        <v>-2105.2650462960378</v>
      </c>
      <c r="K37" s="2">
        <f>SUM('Energie AMS-AME'!Z80:Z95)</f>
        <v>-3142.0324523966874</v>
      </c>
      <c r="L37" s="2">
        <f>SUM('Energie AMS-AME'!AA80:AA95)</f>
        <v>-4657.3344807325384</v>
      </c>
      <c r="M37" s="2">
        <f>SUM('Energie AMS-AME'!AB80:AB95)</f>
        <v>-6243.2534253620242</v>
      </c>
      <c r="N37" s="2">
        <f>SUM('Energie AMS-AME'!AC80:AC95)</f>
        <v>-8099.3314901229869</v>
      </c>
      <c r="O37" s="2">
        <f>SUM('Energie AMS-AME'!AD80:AD95)</f>
        <v>-9773.7762203648072</v>
      </c>
      <c r="P37" s="2">
        <f>SUM('Energie AMS-AME'!AE80:AE95)</f>
        <v>-11515.23672199363</v>
      </c>
      <c r="Q37" s="2">
        <f>SUM('Energie AMS-AME'!AF80:AF95)</f>
        <v>-13103.482203752268</v>
      </c>
      <c r="R37" s="2">
        <f>SUM('Energie AMS-AME'!AG80:AG95)</f>
        <v>-14578.9240052721</v>
      </c>
      <c r="S37" s="2">
        <f>SUM('Energie AMS-AME'!AH80:AH95)</f>
        <v>-16177.862963828542</v>
      </c>
      <c r="T37" s="2">
        <f>SUM('Energie AMS-AME'!AI80:AI95)</f>
        <v>-17867.165394271142</v>
      </c>
      <c r="U37" s="2">
        <f>SUM('Energie AMS-AME'!AJ80:AJ95)</f>
        <v>-19175.907734588887</v>
      </c>
      <c r="V37" s="2">
        <f>SUM('Energie AMS-AME'!AK80:AK95)</f>
        <v>-20344.42671014191</v>
      </c>
      <c r="W37" s="2">
        <f>SUM('Energie AMS-AME'!AL80:AL95)</f>
        <v>-21541.554633241638</v>
      </c>
      <c r="X37" s="2">
        <f>SUM('Energie AMS-AME'!AM80:AM95)</f>
        <v>-21791.684790702438</v>
      </c>
      <c r="Y37" s="2">
        <f>SUM('Energie AMS-AME'!AN80:AN95)</f>
        <v>-22124.016033282165</v>
      </c>
      <c r="Z37" s="2">
        <f>SUM('Energie AMS-AME'!AO80:AO95)</f>
        <v>-23039.769639472059</v>
      </c>
      <c r="AA37" s="2">
        <f>SUM('Energie AMS-AME'!AP80:AP95)</f>
        <v>-23931.115057058352</v>
      </c>
      <c r="AB37" s="2">
        <f>SUM('Energie AMS-AME'!AQ80:AQ95)</f>
        <v>-24802.540641759133</v>
      </c>
      <c r="AC37" s="2">
        <f>SUM('Energie AMS-AME'!AR80:AR95)</f>
        <v>-26051.428474106564</v>
      </c>
      <c r="AD37" s="2">
        <f>SUM('Energie AMS-AME'!AS80:AS95)</f>
        <v>-27523.694309721643</v>
      </c>
      <c r="AE37" s="2">
        <f>SUM('Energie AMS-AME'!AT80:AT95)</f>
        <v>-27849.274945562527</v>
      </c>
      <c r="AF37" s="2">
        <f>SUM('Energie AMS-AME'!AU80:AU95)</f>
        <v>-28187.987982682636</v>
      </c>
      <c r="AG37" s="2">
        <f>SUM('Energie AMS-AME'!AV80:AV95)</f>
        <v>-28566.876925220284</v>
      </c>
      <c r="AH37" s="2">
        <f>SUM('Energie AMS-AME'!AW80:AW95)</f>
        <v>-28986.102119889652</v>
      </c>
      <c r="AI37" s="2">
        <f>SUM('Energie AMS-AME'!AX80:AX95)</f>
        <v>-29472.759157125478</v>
      </c>
      <c r="AL37" s="20">
        <f t="shared" si="2"/>
        <v>-9.7737762203648071</v>
      </c>
      <c r="AM37" s="20">
        <f t="shared" si="3"/>
        <v>-29.472759157125477</v>
      </c>
      <c r="AN37" s="20">
        <f>'T surcroît d''I AMS'!AL43/1000</f>
        <v>-7.1623646974780568</v>
      </c>
      <c r="AO37" s="20"/>
    </row>
    <row r="38" spans="1:41" x14ac:dyDescent="0.25">
      <c r="B38" t="s">
        <v>1583</v>
      </c>
      <c r="C38" t="s">
        <v>1580</v>
      </c>
      <c r="D38" s="2">
        <f>SUM('Industrie AMS-AME'!R61:R72)</f>
        <v>0</v>
      </c>
      <c r="E38" s="2">
        <f>SUM('Industrie AMS-AME'!S61:S72)</f>
        <v>0</v>
      </c>
      <c r="F38" s="2">
        <f>SUM('Industrie AMS-AME'!T61:T72)</f>
        <v>0</v>
      </c>
      <c r="G38" s="2">
        <f>SUM('Industrie AMS-AME'!U61:U72)</f>
        <v>0</v>
      </c>
      <c r="H38" s="2">
        <f>SUM('Industrie AMS-AME'!V61:V72)</f>
        <v>-139.20042956933833</v>
      </c>
      <c r="I38" s="2">
        <f>SUM('Industrie AMS-AME'!W61:W72)</f>
        <v>-1081.968259823168</v>
      </c>
      <c r="J38" s="2">
        <f>SUM('Industrie AMS-AME'!X61:X72)</f>
        <v>-1960.2898405784103</v>
      </c>
      <c r="K38" s="2">
        <f>SUM('Industrie AMS-AME'!Y61:Y72)</f>
        <v>-2254.0721163081043</v>
      </c>
      <c r="L38" s="2">
        <f>SUM('Industrie AMS-AME'!Z61:Z72)</f>
        <v>-2876.636404287568</v>
      </c>
      <c r="M38" s="2">
        <f>SUM('Industrie AMS-AME'!AA61:AA72)</f>
        <v>-3535.9893132675038</v>
      </c>
      <c r="N38" s="2">
        <f>SUM('Industrie AMS-AME'!AB61:AB72)</f>
        <v>-4295.5145690566678</v>
      </c>
      <c r="O38" s="2">
        <f>SUM('Industrie AMS-AME'!AC61:AC72)</f>
        <v>-4953.2742885159532</v>
      </c>
      <c r="P38" s="2">
        <f>SUM('Industrie AMS-AME'!AD61:AD72)</f>
        <v>-5067.0407447153593</v>
      </c>
      <c r="Q38" s="2">
        <f>SUM('Industrie AMS-AME'!AE61:AE72)</f>
        <v>-5203.7625757682163</v>
      </c>
      <c r="R38" s="2">
        <f>SUM('Industrie AMS-AME'!AF61:AF72)</f>
        <v>-5350.8337222469627</v>
      </c>
      <c r="S38" s="2">
        <f>SUM('Industrie AMS-AME'!AG61:AG72)</f>
        <v>-5442.4607142665764</v>
      </c>
      <c r="T38" s="2">
        <f>SUM('Industrie AMS-AME'!AH61:AH72)</f>
        <v>-5628.4742251799189</v>
      </c>
      <c r="U38" s="2">
        <f>SUM('Industrie AMS-AME'!AI61:AI72)</f>
        <v>-5800.9071238285078</v>
      </c>
      <c r="V38" s="2">
        <f>SUM('Industrie AMS-AME'!AJ61:AJ72)</f>
        <v>-5927.937610825571</v>
      </c>
      <c r="W38" s="2">
        <f>SUM('Industrie AMS-AME'!AK61:AK72)</f>
        <v>-6092.7694539470731</v>
      </c>
      <c r="X38" s="2">
        <f>SUM('Industrie AMS-AME'!AL61:AL72)</f>
        <v>-6157.6703445544554</v>
      </c>
      <c r="Y38" s="2">
        <f>SUM('Industrie AMS-AME'!AM61:AM72)</f>
        <v>-6213.643283816441</v>
      </c>
      <c r="Z38" s="2">
        <f>SUM('Industrie AMS-AME'!AN61:AN72)</f>
        <v>-6447.4474376806611</v>
      </c>
      <c r="AA38" s="2">
        <f>SUM('Industrie AMS-AME'!AO61:AO72)</f>
        <v>-6741.1252876966355</v>
      </c>
      <c r="AB38" s="2">
        <f>SUM('Industrie AMS-AME'!AP61:AP72)</f>
        <v>-7050.8211708892459</v>
      </c>
      <c r="AC38" s="2">
        <f>SUM('Industrie AMS-AME'!AQ61:AQ72)</f>
        <v>-7404.2726889862852</v>
      </c>
      <c r="AD38" s="2">
        <f>SUM('Industrie AMS-AME'!AR61:AR72)</f>
        <v>-7825.4792327733467</v>
      </c>
      <c r="AE38" s="2">
        <f>SUM('Industrie AMS-AME'!AS61:AS72)</f>
        <v>-8037.9147513953776</v>
      </c>
      <c r="AF38" s="2">
        <f>SUM('Industrie AMS-AME'!AT61:AT72)</f>
        <v>-8249.9467425046714</v>
      </c>
      <c r="AG38" s="2">
        <f>SUM('Industrie AMS-AME'!AU61:AU72)</f>
        <v>-8464.4794836679794</v>
      </c>
      <c r="AH38" s="2">
        <f>SUM('Industrie AMS-AME'!AV61:AV72)</f>
        <v>-8678.2984976341559</v>
      </c>
      <c r="AI38" s="2">
        <f>SUM('Industrie AMS-AME'!AW61:AW72)</f>
        <v>-8932.69809187992</v>
      </c>
      <c r="AL38" s="20">
        <f t="shared" si="2"/>
        <v>-4.9532742885159529</v>
      </c>
      <c r="AM38" s="20">
        <f t="shared" si="3"/>
        <v>-8.9326980918799208</v>
      </c>
      <c r="AN38" s="20">
        <f>'T surcroît d''I AMS'!AL44/1000</f>
        <v>1.4151251693131852</v>
      </c>
      <c r="AO38" s="20"/>
    </row>
    <row r="39" spans="1:41" x14ac:dyDescent="0.25">
      <c r="B39" t="s">
        <v>255</v>
      </c>
      <c r="C39" t="s">
        <v>1580</v>
      </c>
      <c r="D39" s="2">
        <f>'Industrie AMS-AME'!R60</f>
        <v>0</v>
      </c>
      <c r="E39" s="2">
        <f>'Industrie AMS-AME'!S60</f>
        <v>0</v>
      </c>
      <c r="F39" s="2">
        <f>'Industrie AMS-AME'!T60</f>
        <v>0</v>
      </c>
      <c r="G39" s="2">
        <f>'Industrie AMS-AME'!U60</f>
        <v>0</v>
      </c>
      <c r="H39" s="2">
        <f>'Industrie AMS-AME'!V60</f>
        <v>-0.73694684961992607</v>
      </c>
      <c r="I39" s="2">
        <f>'Industrie AMS-AME'!W60</f>
        <v>-25.995782917454562</v>
      </c>
      <c r="J39" s="2">
        <f>'Industrie AMS-AME'!X60</f>
        <v>-27.362496735437162</v>
      </c>
      <c r="K39" s="2">
        <f>'Industrie AMS-AME'!Y60</f>
        <v>32.856823666999844</v>
      </c>
      <c r="L39" s="2">
        <f>'Industrie AMS-AME'!Z60</f>
        <v>60.92402060718814</v>
      </c>
      <c r="M39" s="2">
        <f>'Industrie AMS-AME'!AA60</f>
        <v>74.405608235062573</v>
      </c>
      <c r="N39" s="2">
        <f>'Industrie AMS-AME'!AB60</f>
        <v>60.779851143173801</v>
      </c>
      <c r="O39" s="2">
        <f>'Industrie AMS-AME'!AC60</f>
        <v>48.753633729461399</v>
      </c>
      <c r="P39" s="2">
        <f>'Industrie AMS-AME'!AD60</f>
        <v>49.377924277408965</v>
      </c>
      <c r="Q39" s="2">
        <f>'Industrie AMS-AME'!AE60</f>
        <v>51.420513204750023</v>
      </c>
      <c r="R39" s="2">
        <f>'Industrie AMS-AME'!AF60</f>
        <v>51.266241964211986</v>
      </c>
      <c r="S39" s="2">
        <f>'Industrie AMS-AME'!AG60</f>
        <v>53.248910279342454</v>
      </c>
      <c r="T39" s="2">
        <f>'Industrie AMS-AME'!AH60</f>
        <v>42.244092159528918</v>
      </c>
      <c r="U39" s="2">
        <f>'Industrie AMS-AME'!AI60</f>
        <v>41.151550478745776</v>
      </c>
      <c r="V39" s="2">
        <f>'Industrie AMS-AME'!AJ60</f>
        <v>48.810111092682746</v>
      </c>
      <c r="W39" s="2">
        <f>'Industrie AMS-AME'!AK60</f>
        <v>49.444728209528876</v>
      </c>
      <c r="X39" s="2">
        <f>'Industrie AMS-AME'!AL60</f>
        <v>57.505844760989021</v>
      </c>
      <c r="Y39" s="2">
        <f>'Industrie AMS-AME'!AM60</f>
        <v>58.527196151041608</v>
      </c>
      <c r="Z39" s="2">
        <f>'Industrie AMS-AME'!AN60</f>
        <v>62.536029952344506</v>
      </c>
      <c r="AA39" s="2">
        <f>'Industrie AMS-AME'!AO60</f>
        <v>68.783111277522949</v>
      </c>
      <c r="AB39" s="2">
        <f>'Industrie AMS-AME'!AP60</f>
        <v>73.019643703782094</v>
      </c>
      <c r="AC39" s="2">
        <f>'Industrie AMS-AME'!AQ60</f>
        <v>73.532045578902398</v>
      </c>
      <c r="AD39" s="2">
        <f>'Industrie AMS-AME'!AR60</f>
        <v>69.482157491604084</v>
      </c>
      <c r="AE39" s="2">
        <f>'Industrie AMS-AME'!AS60</f>
        <v>71.085140465465884</v>
      </c>
      <c r="AF39" s="2">
        <f>'Industrie AMS-AME'!AT60</f>
        <v>69.011758217498937</v>
      </c>
      <c r="AG39" s="2">
        <f>'Industrie AMS-AME'!AU60</f>
        <v>69.621901896323834</v>
      </c>
      <c r="AH39" s="2">
        <f>'Industrie AMS-AME'!AV60</f>
        <v>72.130224446909779</v>
      </c>
      <c r="AI39" s="2">
        <f>'Industrie AMS-AME'!AW60</f>
        <v>74.400963555110138</v>
      </c>
      <c r="AL39" s="20">
        <f t="shared" si="2"/>
        <v>4.8753633729461399E-2</v>
      </c>
      <c r="AM39" s="20">
        <f t="shared" si="3"/>
        <v>7.4400963555110139E-2</v>
      </c>
      <c r="AN39" s="20">
        <f>'T surcroît d''I AMS'!AL45/1000</f>
        <v>0.72436391344835649</v>
      </c>
      <c r="AO39" s="20"/>
    </row>
    <row r="40" spans="1:41" x14ac:dyDescent="0.25">
      <c r="A40" t="s">
        <v>5</v>
      </c>
      <c r="D40" s="2">
        <f>SUM(D34:D39)</f>
        <v>0</v>
      </c>
      <c r="E40" s="2">
        <f t="shared" ref="E40:AI40" si="10">SUM(E34:E39)</f>
        <v>0</v>
      </c>
      <c r="F40" s="2">
        <f t="shared" si="10"/>
        <v>0</v>
      </c>
      <c r="G40" s="2">
        <f t="shared" si="10"/>
        <v>0</v>
      </c>
      <c r="H40" s="2">
        <f t="shared" si="10"/>
        <v>-823.98382805050949</v>
      </c>
      <c r="I40" s="2">
        <f t="shared" si="10"/>
        <v>-3841.9258422959324</v>
      </c>
      <c r="J40" s="2">
        <f t="shared" si="10"/>
        <v>-6328.7008721701859</v>
      </c>
      <c r="K40" s="2">
        <f t="shared" si="10"/>
        <v>-8090.2002462827095</v>
      </c>
      <c r="L40" s="2">
        <f t="shared" si="10"/>
        <v>-12299.988298592118</v>
      </c>
      <c r="M40" s="2">
        <f t="shared" si="10"/>
        <v>-16922.597682529275</v>
      </c>
      <c r="N40" s="2">
        <f t="shared" si="10"/>
        <v>-19620.700614912203</v>
      </c>
      <c r="O40" s="2">
        <f t="shared" si="10"/>
        <v>-22192.470050971107</v>
      </c>
      <c r="P40" s="2">
        <f t="shared" si="10"/>
        <v>-25669.04007315608</v>
      </c>
      <c r="Q40" s="2">
        <f t="shared" si="10"/>
        <v>-29029.897223349741</v>
      </c>
      <c r="R40" s="2">
        <f t="shared" si="10"/>
        <v>-32325.947252284739</v>
      </c>
      <c r="S40" s="2">
        <f t="shared" si="10"/>
        <v>-35375.671690741845</v>
      </c>
      <c r="T40" s="2">
        <f t="shared" si="10"/>
        <v>-38834.356145395279</v>
      </c>
      <c r="U40" s="2">
        <f t="shared" si="10"/>
        <v>-42209.403095358379</v>
      </c>
      <c r="V40" s="2">
        <f t="shared" si="10"/>
        <v>-45086.627950543902</v>
      </c>
      <c r="W40" s="2">
        <f t="shared" si="10"/>
        <v>-48006.993378835148</v>
      </c>
      <c r="X40" s="2">
        <f t="shared" si="10"/>
        <v>-49112.112995971533</v>
      </c>
      <c r="Y40" s="2">
        <f t="shared" si="10"/>
        <v>-50258.570216899338</v>
      </c>
      <c r="Z40" s="2">
        <f t="shared" si="10"/>
        <v>-52531.821960625617</v>
      </c>
      <c r="AA40" s="2">
        <f t="shared" si="10"/>
        <v>-54782.75962541272</v>
      </c>
      <c r="AB40" s="2">
        <f t="shared" si="10"/>
        <v>-57026.775867070231</v>
      </c>
      <c r="AC40" s="2">
        <f t="shared" si="10"/>
        <v>-59716.278256169171</v>
      </c>
      <c r="AD40" s="2">
        <f t="shared" si="10"/>
        <v>-62793.594030545028</v>
      </c>
      <c r="AE40" s="2">
        <f t="shared" si="10"/>
        <v>-63616.306777671707</v>
      </c>
      <c r="AF40" s="2">
        <f t="shared" si="10"/>
        <v>-64532.493970613912</v>
      </c>
      <c r="AG40" s="2">
        <f t="shared" si="10"/>
        <v>-65460.300894240871</v>
      </c>
      <c r="AH40" s="2">
        <f t="shared" si="10"/>
        <v>-66388.223032152935</v>
      </c>
      <c r="AI40" s="2">
        <f t="shared" si="10"/>
        <v>-67416.543986247358</v>
      </c>
      <c r="AL40" s="20">
        <f t="shared" si="2"/>
        <v>-22.192470050971107</v>
      </c>
      <c r="AM40" s="20">
        <f t="shared" si="3"/>
        <v>-67.416543986247362</v>
      </c>
      <c r="AN40" s="20">
        <f>'T surcroît d''I AMS'!AL46/1000</f>
        <v>-18.04509775762525</v>
      </c>
      <c r="AO40" s="20"/>
    </row>
    <row r="41" spans="1:41" x14ac:dyDescent="0.25">
      <c r="AL41" s="20"/>
      <c r="AM41" s="20"/>
      <c r="AN41" s="20"/>
      <c r="AO41" s="20"/>
    </row>
    <row r="42" spans="1:41" x14ac:dyDescent="0.25">
      <c r="A42" t="s">
        <v>1590</v>
      </c>
      <c r="B42" t="s">
        <v>20</v>
      </c>
      <c r="C42" t="s">
        <v>1580</v>
      </c>
      <c r="D42" s="2">
        <f>D6+D34</f>
        <v>0</v>
      </c>
      <c r="E42" s="2">
        <f t="shared" ref="E42:AI42" si="11">E6+E34</f>
        <v>0</v>
      </c>
      <c r="F42" s="2">
        <f t="shared" si="11"/>
        <v>0</v>
      </c>
      <c r="G42" s="2">
        <f t="shared" si="11"/>
        <v>0</v>
      </c>
      <c r="H42" s="2">
        <f t="shared" si="11"/>
        <v>50.88253572414169</v>
      </c>
      <c r="I42" s="2">
        <f t="shared" si="11"/>
        <v>15374.499729356647</v>
      </c>
      <c r="J42" s="2">
        <f t="shared" si="11"/>
        <v>19047.67951843455</v>
      </c>
      <c r="K42" s="2">
        <f t="shared" si="11"/>
        <v>6513.0768658821553</v>
      </c>
      <c r="L42" s="2">
        <f t="shared" si="11"/>
        <v>-933.46247248892723</v>
      </c>
      <c r="M42" s="2">
        <f t="shared" si="11"/>
        <v>-5026.9360748501012</v>
      </c>
      <c r="N42" s="2">
        <f t="shared" si="11"/>
        <v>-6418.3637379775437</v>
      </c>
      <c r="O42" s="2">
        <f t="shared" si="11"/>
        <v>-6883.0742945231577</v>
      </c>
      <c r="P42" s="2">
        <f t="shared" si="11"/>
        <v>-3242.3802502280123</v>
      </c>
      <c r="Q42" s="2">
        <f t="shared" si="11"/>
        <v>-942.73055604169895</v>
      </c>
      <c r="R42" s="2">
        <f t="shared" si="11"/>
        <v>-576.4072245030311</v>
      </c>
      <c r="S42" s="2">
        <f t="shared" si="11"/>
        <v>-1027.2501635810768</v>
      </c>
      <c r="T42" s="2">
        <f t="shared" si="11"/>
        <v>1030.0741814201319</v>
      </c>
      <c r="U42" s="2">
        <f t="shared" si="11"/>
        <v>4801.5768683585848</v>
      </c>
      <c r="V42" s="2">
        <f t="shared" si="11"/>
        <v>4300.6337548769607</v>
      </c>
      <c r="W42" s="2">
        <f t="shared" si="11"/>
        <v>3263.1920389105253</v>
      </c>
      <c r="X42" s="2">
        <f t="shared" si="11"/>
        <v>3319.2775086787915</v>
      </c>
      <c r="Y42" s="2">
        <f t="shared" si="11"/>
        <v>2252.2751079088794</v>
      </c>
      <c r="Z42" s="2">
        <f t="shared" si="11"/>
        <v>331.13325222614367</v>
      </c>
      <c r="AA42" s="2">
        <f t="shared" si="11"/>
        <v>-505.8503404150124</v>
      </c>
      <c r="AB42" s="2">
        <f t="shared" si="11"/>
        <v>-946.68587246380594</v>
      </c>
      <c r="AC42" s="2">
        <f t="shared" si="11"/>
        <v>-1266.4430209819329</v>
      </c>
      <c r="AD42" s="2">
        <f t="shared" si="11"/>
        <v>-772.37307463750221</v>
      </c>
      <c r="AE42" s="2">
        <f t="shared" si="11"/>
        <v>-5807.0534595787212</v>
      </c>
      <c r="AF42" s="2">
        <f t="shared" si="11"/>
        <v>-5837.5604343381274</v>
      </c>
      <c r="AG42" s="2">
        <f t="shared" si="11"/>
        <v>-6143.2777429751786</v>
      </c>
      <c r="AH42" s="2">
        <f t="shared" si="11"/>
        <v>-6610.5107195103701</v>
      </c>
      <c r="AI42" s="2">
        <f t="shared" si="11"/>
        <v>-7739.956251128131</v>
      </c>
      <c r="AL42" s="20">
        <f t="shared" si="2"/>
        <v>-6.8830742945231576</v>
      </c>
      <c r="AM42" s="20">
        <f t="shared" si="3"/>
        <v>-7.739956251128131</v>
      </c>
      <c r="AN42" s="20">
        <f>'T surcroît d''I AMS'!AL48/1000</f>
        <v>8.4743325549373409</v>
      </c>
      <c r="AO42" s="20"/>
    </row>
    <row r="43" spans="1:41" x14ac:dyDescent="0.25">
      <c r="B43" t="s">
        <v>1578</v>
      </c>
      <c r="C43" t="s">
        <v>1580</v>
      </c>
      <c r="D43" s="2">
        <f>D17+D35</f>
        <v>0</v>
      </c>
      <c r="E43" s="2">
        <f t="shared" ref="E43:AI43" si="12">E17+E35</f>
        <v>0</v>
      </c>
      <c r="F43" s="2">
        <f t="shared" si="12"/>
        <v>0</v>
      </c>
      <c r="G43" s="2">
        <f t="shared" si="12"/>
        <v>0</v>
      </c>
      <c r="H43" s="2">
        <f t="shared" si="12"/>
        <v>-320.5166007086591</v>
      </c>
      <c r="I43" s="2">
        <f t="shared" si="12"/>
        <v>7309.837618572712</v>
      </c>
      <c r="J43" s="2">
        <f t="shared" si="12"/>
        <v>13681.093641719935</v>
      </c>
      <c r="K43" s="2">
        <f t="shared" si="12"/>
        <v>21728.953180387995</v>
      </c>
      <c r="L43" s="2">
        <f t="shared" si="12"/>
        <v>26164.893247720178</v>
      </c>
      <c r="M43" s="2">
        <f t="shared" si="12"/>
        <v>27740.203446280975</v>
      </c>
      <c r="N43" s="2">
        <f t="shared" si="12"/>
        <v>28248.537717156803</v>
      </c>
      <c r="O43" s="2">
        <f t="shared" si="12"/>
        <v>28163.721387533846</v>
      </c>
      <c r="P43" s="2">
        <f t="shared" si="12"/>
        <v>27556.471909934618</v>
      </c>
      <c r="Q43" s="2">
        <f t="shared" si="12"/>
        <v>25611.629436302392</v>
      </c>
      <c r="R43" s="2">
        <f t="shared" si="12"/>
        <v>22506.50407992868</v>
      </c>
      <c r="S43" s="2">
        <f t="shared" si="12"/>
        <v>19255.895607131475</v>
      </c>
      <c r="T43" s="2">
        <f t="shared" si="12"/>
        <v>15677.079504400237</v>
      </c>
      <c r="U43" s="2">
        <f t="shared" si="12"/>
        <v>11798.922877068391</v>
      </c>
      <c r="V43" s="2">
        <f t="shared" si="12"/>
        <v>8294.0263006682544</v>
      </c>
      <c r="W43" s="2">
        <f t="shared" si="12"/>
        <v>5146.0614274346299</v>
      </c>
      <c r="X43" s="2">
        <f t="shared" si="12"/>
        <v>2569.5218607772076</v>
      </c>
      <c r="Y43" s="2">
        <f t="shared" si="12"/>
        <v>957.62630986663498</v>
      </c>
      <c r="Z43" s="2">
        <f t="shared" si="12"/>
        <v>-679.01216837624816</v>
      </c>
      <c r="AA43" s="2">
        <f t="shared" si="12"/>
        <v>-2571.8041942334212</v>
      </c>
      <c r="AB43" s="2">
        <f t="shared" si="12"/>
        <v>-4307.8677503494519</v>
      </c>
      <c r="AC43" s="2">
        <f t="shared" si="12"/>
        <v>-5886.7913607040618</v>
      </c>
      <c r="AD43" s="2">
        <f t="shared" si="12"/>
        <v>-7318.7303725553047</v>
      </c>
      <c r="AE43" s="2">
        <f t="shared" si="12"/>
        <v>-8339.6819848340183</v>
      </c>
      <c r="AF43" s="2">
        <f t="shared" si="12"/>
        <v>-9049.1147942258303</v>
      </c>
      <c r="AG43" s="2">
        <f t="shared" si="12"/>
        <v>-9658.7822784096552</v>
      </c>
      <c r="AH43" s="2">
        <f t="shared" si="12"/>
        <v>-10217.535631487732</v>
      </c>
      <c r="AI43" s="2">
        <f t="shared" si="12"/>
        <v>-10752.797958054907</v>
      </c>
      <c r="AL43" s="20">
        <f t="shared" si="2"/>
        <v>28.163721387533847</v>
      </c>
      <c r="AM43" s="20">
        <f t="shared" si="3"/>
        <v>-10.752797958054908</v>
      </c>
      <c r="AN43" s="20">
        <f>'T surcroît d''I AMS'!AL49/1000</f>
        <v>2.7599888276063647</v>
      </c>
      <c r="AO43" s="20"/>
    </row>
    <row r="44" spans="1:41" x14ac:dyDescent="0.25">
      <c r="B44" t="s">
        <v>1579</v>
      </c>
      <c r="C44" t="s">
        <v>1580</v>
      </c>
      <c r="D44" s="2">
        <f>D19+D36</f>
        <v>0</v>
      </c>
      <c r="E44" s="2">
        <f t="shared" ref="E44:AI44" si="13">E19+E36</f>
        <v>0</v>
      </c>
      <c r="F44" s="2">
        <f t="shared" si="13"/>
        <v>0</v>
      </c>
      <c r="G44" s="2">
        <f t="shared" si="13"/>
        <v>0</v>
      </c>
      <c r="H44" s="2">
        <f t="shared" si="13"/>
        <v>-206.63396791907144</v>
      </c>
      <c r="I44" s="2">
        <f t="shared" si="13"/>
        <v>4726.3713131038094</v>
      </c>
      <c r="J44" s="2">
        <f t="shared" si="13"/>
        <v>6089.1478943015481</v>
      </c>
      <c r="K44" s="2">
        <f t="shared" si="13"/>
        <v>7778.5979133867331</v>
      </c>
      <c r="L44" s="2">
        <f t="shared" si="13"/>
        <v>8943.3049710237683</v>
      </c>
      <c r="M44" s="2">
        <f t="shared" si="13"/>
        <v>9769.8411167824961</v>
      </c>
      <c r="N44" s="2">
        <f t="shared" si="13"/>
        <v>10573.582676002843</v>
      </c>
      <c r="O44" s="2">
        <f t="shared" si="13"/>
        <v>10720.556773754273</v>
      </c>
      <c r="P44" s="2">
        <f t="shared" si="13"/>
        <v>10540.843709557876</v>
      </c>
      <c r="Q44" s="2">
        <f t="shared" si="13"/>
        <v>9602.5729620729871</v>
      </c>
      <c r="R44" s="2">
        <f t="shared" si="13"/>
        <v>8009.4829338228956</v>
      </c>
      <c r="S44" s="2">
        <f t="shared" si="13"/>
        <v>6090.6871038944573</v>
      </c>
      <c r="T44" s="2">
        <f t="shared" si="13"/>
        <v>3830.8401500982782</v>
      </c>
      <c r="U44" s="2">
        <f t="shared" si="13"/>
        <v>1396.3507629190335</v>
      </c>
      <c r="V44" s="2">
        <f t="shared" si="13"/>
        <v>-869.21012137455</v>
      </c>
      <c r="W44" s="2">
        <f t="shared" si="13"/>
        <v>-2909.3924470626753</v>
      </c>
      <c r="X44" s="2">
        <f t="shared" si="13"/>
        <v>-4268.6266406715631</v>
      </c>
      <c r="Y44" s="2">
        <f t="shared" si="13"/>
        <v>-5323.5969003026148</v>
      </c>
      <c r="Z44" s="2">
        <f t="shared" si="13"/>
        <v>-6496.969583510966</v>
      </c>
      <c r="AA44" s="2">
        <f t="shared" si="13"/>
        <v>-7364.8071729565609</v>
      </c>
      <c r="AB44" s="2">
        <f t="shared" si="13"/>
        <v>-8025.6844043408064</v>
      </c>
      <c r="AC44" s="2">
        <f t="shared" si="13"/>
        <v>-8549.3000800015907</v>
      </c>
      <c r="AD44" s="2">
        <f t="shared" si="13"/>
        <v>-8976.7419708882808</v>
      </c>
      <c r="AE44" s="2">
        <f t="shared" si="13"/>
        <v>-8943.3372349766541</v>
      </c>
      <c r="AF44" s="2">
        <f t="shared" si="13"/>
        <v>-8912.3967163600919</v>
      </c>
      <c r="AG44" s="2">
        <f t="shared" si="13"/>
        <v>-8861.4343899289815</v>
      </c>
      <c r="AH44" s="2">
        <f t="shared" si="13"/>
        <v>-8798.3118450197326</v>
      </c>
      <c r="AI44" s="2">
        <f t="shared" si="13"/>
        <v>-8732.2918722747891</v>
      </c>
      <c r="AL44" s="20">
        <f t="shared" si="2"/>
        <v>10.720556773754273</v>
      </c>
      <c r="AM44" s="20">
        <f t="shared" si="3"/>
        <v>-8.7322918722747893</v>
      </c>
      <c r="AN44" s="20">
        <f>'T surcroît d''I AMS'!AL50/1000</f>
        <v>9.3482650580300835</v>
      </c>
      <c r="AO44" s="20"/>
    </row>
    <row r="45" spans="1:41" x14ac:dyDescent="0.25">
      <c r="B45" t="s">
        <v>1582</v>
      </c>
      <c r="C45" t="s">
        <v>1580</v>
      </c>
      <c r="D45" s="2">
        <f>D24+D37</f>
        <v>0</v>
      </c>
      <c r="E45" s="2">
        <f t="shared" ref="E45:AI45" si="14">E24+E37</f>
        <v>0</v>
      </c>
      <c r="F45" s="2">
        <f t="shared" si="14"/>
        <v>0</v>
      </c>
      <c r="G45" s="2">
        <f t="shared" si="14"/>
        <v>0</v>
      </c>
      <c r="H45" s="2">
        <f t="shared" si="14"/>
        <v>1811.6290441599099</v>
      </c>
      <c r="I45" s="2">
        <f t="shared" si="14"/>
        <v>-958.1405410958339</v>
      </c>
      <c r="J45" s="2">
        <f t="shared" si="14"/>
        <v>-3103.0431702513715</v>
      </c>
      <c r="K45" s="2">
        <f t="shared" si="14"/>
        <v>-80.365018496116591</v>
      </c>
      <c r="L45" s="2">
        <f t="shared" si="14"/>
        <v>-2187.9754521457808</v>
      </c>
      <c r="M45" s="2">
        <f t="shared" si="14"/>
        <v>-4209.5853455881188</v>
      </c>
      <c r="N45" s="2">
        <f t="shared" si="14"/>
        <v>-7555.8551265872329</v>
      </c>
      <c r="O45" s="2">
        <f t="shared" si="14"/>
        <v>-9693.0086661028017</v>
      </c>
      <c r="P45" s="2">
        <f t="shared" si="14"/>
        <v>-2946.289569754068</v>
      </c>
      <c r="Q45" s="2">
        <f t="shared" si="14"/>
        <v>-4266.5154835623416</v>
      </c>
      <c r="R45" s="2">
        <f t="shared" si="14"/>
        <v>-5473.6150982388135</v>
      </c>
      <c r="S45" s="2">
        <f t="shared" si="14"/>
        <v>-8020.7067687324788</v>
      </c>
      <c r="T45" s="2">
        <f t="shared" si="14"/>
        <v>-9576.6612009019736</v>
      </c>
      <c r="U45" s="2">
        <f t="shared" si="14"/>
        <v>-7248.8375270769939</v>
      </c>
      <c r="V45" s="2">
        <f t="shared" si="14"/>
        <v>-7779.8030871717401</v>
      </c>
      <c r="W45" s="2">
        <f t="shared" si="14"/>
        <v>-8436.6031407351602</v>
      </c>
      <c r="X45" s="2">
        <f t="shared" si="14"/>
        <v>-9565.0993897902154</v>
      </c>
      <c r="Y45" s="2">
        <f t="shared" si="14"/>
        <v>-10706.022715914023</v>
      </c>
      <c r="Z45" s="2">
        <f t="shared" si="14"/>
        <v>-5884.9089428160041</v>
      </c>
      <c r="AA45" s="2">
        <f t="shared" si="14"/>
        <v>-5563.9950475766746</v>
      </c>
      <c r="AB45" s="2">
        <f t="shared" si="14"/>
        <v>-5503.703686474204</v>
      </c>
      <c r="AC45" s="2">
        <f t="shared" si="14"/>
        <v>-5860.0205342145382</v>
      </c>
      <c r="AD45" s="2">
        <f t="shared" si="14"/>
        <v>-8757.8520992800513</v>
      </c>
      <c r="AE45" s="2">
        <f t="shared" si="14"/>
        <v>-13639.087253285292</v>
      </c>
      <c r="AF45" s="2">
        <f t="shared" si="14"/>
        <v>-13899.44200977627</v>
      </c>
      <c r="AG45" s="2">
        <f t="shared" si="14"/>
        <v>-13861.198231539676</v>
      </c>
      <c r="AH45" s="2">
        <f t="shared" si="14"/>
        <v>-13802.383263273578</v>
      </c>
      <c r="AI45" s="2">
        <f t="shared" si="14"/>
        <v>-13817.77087748291</v>
      </c>
      <c r="AL45" s="20">
        <f t="shared" si="2"/>
        <v>-9.6930086661028021</v>
      </c>
      <c r="AM45" s="20">
        <f t="shared" si="3"/>
        <v>-13.817770877482911</v>
      </c>
      <c r="AN45" s="20">
        <f>'T surcroît d''I AMS'!AL51/1000</f>
        <v>-11.751566252586169</v>
      </c>
      <c r="AO45" s="20"/>
    </row>
    <row r="46" spans="1:41" x14ac:dyDescent="0.25">
      <c r="B46" t="s">
        <v>1583</v>
      </c>
      <c r="C46" t="s">
        <v>1580</v>
      </c>
      <c r="D46" s="2">
        <f>D27+D38</f>
        <v>0</v>
      </c>
      <c r="E46" s="2">
        <f t="shared" ref="E46:AI46" si="15">E27+E38</f>
        <v>0</v>
      </c>
      <c r="F46" s="2">
        <f t="shared" si="15"/>
        <v>0</v>
      </c>
      <c r="G46" s="2">
        <f t="shared" si="15"/>
        <v>0</v>
      </c>
      <c r="H46" s="2">
        <f t="shared" si="15"/>
        <v>-216.05168693954971</v>
      </c>
      <c r="I46" s="2">
        <f t="shared" si="15"/>
        <v>4022.4882490349614</v>
      </c>
      <c r="J46" s="2">
        <f t="shared" si="15"/>
        <v>3979.7779003656883</v>
      </c>
      <c r="K46" s="2">
        <f t="shared" si="15"/>
        <v>4042.1720730706775</v>
      </c>
      <c r="L46" s="2">
        <f t="shared" si="15"/>
        <v>3314.9935806895351</v>
      </c>
      <c r="M46" s="2">
        <f t="shared" si="15"/>
        <v>2721.9797151278167</v>
      </c>
      <c r="N46" s="2">
        <f t="shared" si="15"/>
        <v>2032.1456229559944</v>
      </c>
      <c r="O46" s="2">
        <f t="shared" si="15"/>
        <v>1595.6989087299389</v>
      </c>
      <c r="P46" s="2">
        <f t="shared" si="15"/>
        <v>-534.21362320737444</v>
      </c>
      <c r="Q46" s="2">
        <f t="shared" si="15"/>
        <v>-1024.0880571183179</v>
      </c>
      <c r="R46" s="2">
        <f t="shared" si="15"/>
        <v>-1224.9818152951875</v>
      </c>
      <c r="S46" s="2">
        <f t="shared" si="15"/>
        <v>-1226.9098798313598</v>
      </c>
      <c r="T46" s="2">
        <f t="shared" si="15"/>
        <v>-1446.3979736315787</v>
      </c>
      <c r="U46" s="2">
        <f t="shared" si="15"/>
        <v>-1604.2792227357731</v>
      </c>
      <c r="V46" s="2">
        <f t="shared" si="15"/>
        <v>-1596.9807843653489</v>
      </c>
      <c r="W46" s="2">
        <f t="shared" si="15"/>
        <v>-1710.1056485936215</v>
      </c>
      <c r="X46" s="2">
        <f t="shared" si="15"/>
        <v>-1626.2097069142346</v>
      </c>
      <c r="Y46" s="2">
        <f t="shared" si="15"/>
        <v>-1567.3983112110018</v>
      </c>
      <c r="Z46" s="2">
        <f t="shared" si="15"/>
        <v>-1953.4819245293547</v>
      </c>
      <c r="AA46" s="2">
        <f t="shared" si="15"/>
        <v>-2214.3905644870083</v>
      </c>
      <c r="AB46" s="2">
        <f t="shared" si="15"/>
        <v>-2504.1680200585997</v>
      </c>
      <c r="AC46" s="2">
        <f t="shared" si="15"/>
        <v>-2847.1758498361733</v>
      </c>
      <c r="AD46" s="2">
        <f t="shared" si="15"/>
        <v>-3270.9930715035771</v>
      </c>
      <c r="AE46" s="2">
        <f t="shared" si="15"/>
        <v>-3211.2570278980957</v>
      </c>
      <c r="AF46" s="2">
        <f t="shared" si="15"/>
        <v>-3362.2307326297487</v>
      </c>
      <c r="AG46" s="2">
        <f t="shared" si="15"/>
        <v>-3521.9527494478725</v>
      </c>
      <c r="AH46" s="2">
        <f t="shared" si="15"/>
        <v>-3678.2482019537101</v>
      </c>
      <c r="AI46" s="2">
        <f t="shared" si="15"/>
        <v>-3870.9290046154138</v>
      </c>
      <c r="AL46" s="20">
        <f t="shared" si="2"/>
        <v>1.5956989087299389</v>
      </c>
      <c r="AM46" s="20">
        <f t="shared" si="3"/>
        <v>-3.8709290046154137</v>
      </c>
      <c r="AN46" s="20">
        <f>'T surcroît d''I AMS'!AL52/1000</f>
        <v>7.187719885787752</v>
      </c>
      <c r="AO46" s="20"/>
    </row>
    <row r="47" spans="1:41" x14ac:dyDescent="0.25">
      <c r="B47" t="s">
        <v>255</v>
      </c>
      <c r="C47" t="s">
        <v>1580</v>
      </c>
      <c r="D47" s="2">
        <f>D29+D39</f>
        <v>0</v>
      </c>
      <c r="E47" s="2">
        <f t="shared" ref="E47:AI47" si="16">E29+E39</f>
        <v>0</v>
      </c>
      <c r="F47" s="2">
        <f t="shared" si="16"/>
        <v>0</v>
      </c>
      <c r="G47" s="2">
        <f t="shared" si="16"/>
        <v>0</v>
      </c>
      <c r="H47" s="2">
        <f t="shared" si="16"/>
        <v>-48.168807418772474</v>
      </c>
      <c r="I47" s="2">
        <f t="shared" si="16"/>
        <v>-107.07408942920395</v>
      </c>
      <c r="J47" s="2">
        <f t="shared" si="16"/>
        <v>65.573291349831209</v>
      </c>
      <c r="K47" s="2">
        <f t="shared" si="16"/>
        <v>224.2707367857617</v>
      </c>
      <c r="L47" s="2">
        <f t="shared" si="16"/>
        <v>127.56902473987788</v>
      </c>
      <c r="M47" s="2">
        <f t="shared" si="16"/>
        <v>108.40965544049089</v>
      </c>
      <c r="N47" s="2">
        <f t="shared" si="16"/>
        <v>78.249639372696606</v>
      </c>
      <c r="O47" s="2">
        <f t="shared" si="16"/>
        <v>161.2904560717584</v>
      </c>
      <c r="P47" s="2">
        <f t="shared" si="16"/>
        <v>146.47997289307796</v>
      </c>
      <c r="Q47" s="2">
        <f t="shared" si="16"/>
        <v>138.1594400731525</v>
      </c>
      <c r="R47" s="2">
        <f t="shared" si="16"/>
        <v>133.5546634144896</v>
      </c>
      <c r="S47" s="2">
        <f t="shared" si="16"/>
        <v>163.56882468281583</v>
      </c>
      <c r="T47" s="2">
        <f t="shared" si="16"/>
        <v>123.28022218469425</v>
      </c>
      <c r="U47" s="2">
        <f t="shared" si="16"/>
        <v>96.169942654752504</v>
      </c>
      <c r="V47" s="2">
        <f t="shared" si="16"/>
        <v>121.2196382680828</v>
      </c>
      <c r="W47" s="2">
        <f t="shared" si="16"/>
        <v>124.91345064288669</v>
      </c>
      <c r="X47" s="2">
        <f t="shared" si="16"/>
        <v>155.0600729646535</v>
      </c>
      <c r="Y47" s="2">
        <f t="shared" si="16"/>
        <v>171.88852280212222</v>
      </c>
      <c r="Z47" s="2">
        <f t="shared" si="16"/>
        <v>140.58769456230982</v>
      </c>
      <c r="AA47" s="2">
        <f t="shared" si="16"/>
        <v>153.84210689613599</v>
      </c>
      <c r="AB47" s="2">
        <f t="shared" si="16"/>
        <v>154.41384759093023</v>
      </c>
      <c r="AC47" s="2">
        <f t="shared" si="16"/>
        <v>128.29535163010985</v>
      </c>
      <c r="AD47" s="2">
        <f t="shared" si="16"/>
        <v>104.03436246782189</v>
      </c>
      <c r="AE47" s="2">
        <f t="shared" si="16"/>
        <v>189.54744147982854</v>
      </c>
      <c r="AF47" s="2">
        <f t="shared" si="16"/>
        <v>201.3762367382617</v>
      </c>
      <c r="AG47" s="2">
        <f t="shared" si="16"/>
        <v>199.61389518090596</v>
      </c>
      <c r="AH47" s="2">
        <f t="shared" si="16"/>
        <v>201.57921989816441</v>
      </c>
      <c r="AI47" s="2">
        <f t="shared" si="16"/>
        <v>204.75701626311832</v>
      </c>
      <c r="AL47" s="20">
        <f t="shared" si="2"/>
        <v>0.1612904560717584</v>
      </c>
      <c r="AM47" s="20">
        <f t="shared" si="3"/>
        <v>0.20475701626311832</v>
      </c>
      <c r="AN47" s="20">
        <f>'T surcroît d''I AMS'!AL53/1000</f>
        <v>0.30939431768563552</v>
      </c>
      <c r="AO47" s="20"/>
    </row>
    <row r="48" spans="1:41" x14ac:dyDescent="0.25">
      <c r="A48" t="s">
        <v>5</v>
      </c>
      <c r="D48" s="2">
        <f>SUM(D42:D47)</f>
        <v>0</v>
      </c>
      <c r="E48" s="2">
        <f t="shared" ref="E48:AI48" si="17">SUM(E42:E47)</f>
        <v>0</v>
      </c>
      <c r="F48" s="2">
        <f t="shared" si="17"/>
        <v>0</v>
      </c>
      <c r="G48" s="2">
        <f t="shared" si="17"/>
        <v>0</v>
      </c>
      <c r="H48" s="2">
        <f t="shared" si="17"/>
        <v>1071.1405168979989</v>
      </c>
      <c r="I48" s="2">
        <f t="shared" si="17"/>
        <v>30367.982279543096</v>
      </c>
      <c r="J48" s="2">
        <f t="shared" si="17"/>
        <v>39760.229075920179</v>
      </c>
      <c r="K48" s="2">
        <f t="shared" si="17"/>
        <v>40206.705751017202</v>
      </c>
      <c r="L48" s="2">
        <f t="shared" si="17"/>
        <v>35429.322899538653</v>
      </c>
      <c r="M48" s="2">
        <f t="shared" si="17"/>
        <v>31103.912513193558</v>
      </c>
      <c r="N48" s="2">
        <f t="shared" si="17"/>
        <v>26958.296790923563</v>
      </c>
      <c r="O48" s="2">
        <f t="shared" si="17"/>
        <v>24065.184565463853</v>
      </c>
      <c r="P48" s="2">
        <f t="shared" si="17"/>
        <v>31520.912149196116</v>
      </c>
      <c r="Q48" s="2">
        <f t="shared" si="17"/>
        <v>29119.027741726168</v>
      </c>
      <c r="R48" s="2">
        <f t="shared" si="17"/>
        <v>23374.537539129029</v>
      </c>
      <c r="S48" s="2">
        <f t="shared" si="17"/>
        <v>15235.284723563835</v>
      </c>
      <c r="T48" s="2">
        <f t="shared" si="17"/>
        <v>9638.2148835697917</v>
      </c>
      <c r="U48" s="2">
        <f t="shared" si="17"/>
        <v>9239.9037011879973</v>
      </c>
      <c r="V48" s="2">
        <f t="shared" si="17"/>
        <v>2469.8857009016588</v>
      </c>
      <c r="W48" s="2">
        <f t="shared" si="17"/>
        <v>-4521.9343194034154</v>
      </c>
      <c r="X48" s="2">
        <f t="shared" si="17"/>
        <v>-9416.0762949553609</v>
      </c>
      <c r="Y48" s="2">
        <f t="shared" si="17"/>
        <v>-14215.227986850003</v>
      </c>
      <c r="Z48" s="2">
        <f t="shared" si="17"/>
        <v>-14542.651672444121</v>
      </c>
      <c r="AA48" s="2">
        <f t="shared" si="17"/>
        <v>-18067.005212772539</v>
      </c>
      <c r="AB48" s="2">
        <f t="shared" si="17"/>
        <v>-21133.695886095938</v>
      </c>
      <c r="AC48" s="2">
        <f t="shared" si="17"/>
        <v>-24281.435494108187</v>
      </c>
      <c r="AD48" s="2">
        <f t="shared" si="17"/>
        <v>-28992.656226396895</v>
      </c>
      <c r="AE48" s="2">
        <f t="shared" si="17"/>
        <v>-39750.869519092943</v>
      </c>
      <c r="AF48" s="2">
        <f t="shared" si="17"/>
        <v>-40859.368450591806</v>
      </c>
      <c r="AG48" s="2">
        <f t="shared" si="17"/>
        <v>-41847.031497120464</v>
      </c>
      <c r="AH48" s="2">
        <f t="shared" si="17"/>
        <v>-42905.410441346961</v>
      </c>
      <c r="AI48" s="2">
        <f t="shared" si="17"/>
        <v>-44708.988947293037</v>
      </c>
      <c r="AL48" s="20">
        <f t="shared" si="2"/>
        <v>24.065184565463852</v>
      </c>
      <c r="AM48" s="20">
        <f t="shared" si="3"/>
        <v>-44.708988947293037</v>
      </c>
      <c r="AN48" s="20">
        <f>'T surcroît d''I AMS'!AL54/1000</f>
        <v>16.328134391460974</v>
      </c>
      <c r="AO48" s="20"/>
    </row>
  </sheetData>
  <mergeCells count="1">
    <mergeCell ref="AL1:AN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X159"/>
  <sheetViews>
    <sheetView workbookViewId="0">
      <pane xSplit="2" ySplit="1" topLeftCell="C2" activePane="bottomRight" state="frozen"/>
      <selection pane="topRight" activeCell="C1" sqref="C1"/>
      <selection pane="bottomLeft" activeCell="A2" sqref="A2"/>
      <selection pane="bottomRight" activeCell="AC3" sqref="AC3"/>
    </sheetView>
  </sheetViews>
  <sheetFormatPr baseColWidth="10" defaultRowHeight="15" x14ac:dyDescent="0.25"/>
  <cols>
    <col min="1" max="1" width="34" customWidth="1"/>
    <col min="2" max="2" width="39" customWidth="1"/>
    <col min="3" max="3" width="14.85546875"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1005</v>
      </c>
      <c r="C3" s="18">
        <f>'Variables AME'!B607</f>
        <v>1.6918070048558701E-3</v>
      </c>
      <c r="D3" s="18">
        <f>'Variables AME'!C607</f>
        <v>1.6918070048558701E-3</v>
      </c>
      <c r="E3" s="18">
        <f>'Variables AME'!D607</f>
        <v>1.69362651117674E-3</v>
      </c>
      <c r="F3" s="18">
        <f>'Variables AME'!E607</f>
        <v>1.68913163535863E-3</v>
      </c>
      <c r="G3" s="18">
        <f>'Variables AME'!F607</f>
        <v>1.69744856915358E-3</v>
      </c>
      <c r="H3" s="18">
        <f>'Variables AME'!G607</f>
        <v>1.61111859498054E-3</v>
      </c>
      <c r="I3" s="18">
        <f>'Variables AME'!H607</f>
        <v>1.57872093807093E-3</v>
      </c>
      <c r="J3" s="18">
        <f>'Variables AME'!I607</f>
        <v>1.5418109005918899E-3</v>
      </c>
      <c r="K3" s="18">
        <f>'Variables AME'!J607</f>
        <v>1.4763242906490699E-3</v>
      </c>
      <c r="L3" s="18">
        <f>'Variables AME'!K607</f>
        <v>1.5119493546853901E-3</v>
      </c>
      <c r="M3" s="18">
        <f>'Variables AME'!L607</f>
        <v>1.4333149445605201E-3</v>
      </c>
      <c r="N3" s="18">
        <f>'Variables AME'!M607</f>
        <v>1.4393917155957E-3</v>
      </c>
      <c r="O3" s="18">
        <f>'Variables AME'!N607</f>
        <v>1.4879814969377301E-3</v>
      </c>
      <c r="P3" s="18">
        <f>'Variables AME'!O607</f>
        <v>1.5105384095432199E-3</v>
      </c>
      <c r="Q3" s="18">
        <f>'Variables AME'!P607</f>
        <v>1.5133731078256199E-3</v>
      </c>
      <c r="R3" s="18">
        <f>'Variables AME'!Q607</f>
        <v>1.4749611245939E-3</v>
      </c>
      <c r="S3" s="18">
        <f>'Variables AME'!R607</f>
        <v>1.47574575529032E-3</v>
      </c>
      <c r="T3" s="18">
        <f>'Variables AME'!S607</f>
        <v>1.47650652736827E-3</v>
      </c>
      <c r="U3" s="18">
        <f>'Variables AME'!T607</f>
        <v>1.47667138637381E-3</v>
      </c>
      <c r="V3" s="18">
        <f>'Variables AME'!U607</f>
        <v>1.4765004632066501E-3</v>
      </c>
      <c r="W3" s="18">
        <f>'Variables AME'!V607</f>
        <v>1.4859281315973401E-3</v>
      </c>
      <c r="X3" s="18">
        <f>'Variables AME'!W607</f>
        <v>1.49534057614162E-3</v>
      </c>
      <c r="Y3" s="18">
        <f>'Variables AME'!X607</f>
        <v>1.5078597921465999E-3</v>
      </c>
      <c r="Z3" s="18">
        <f>'Variables AME'!Y607</f>
        <v>1.51965656903242E-3</v>
      </c>
      <c r="AA3" s="18">
        <f>'Variables AME'!Z607</f>
        <v>1.53035733396403E-3</v>
      </c>
      <c r="AB3" s="18">
        <f>'Variables AME'!AA607</f>
        <v>1.54051054268534E-3</v>
      </c>
      <c r="AC3" s="115">
        <f>'Variables AME'!AB607</f>
        <v>1.5504672987787899E-3</v>
      </c>
      <c r="AD3" s="18">
        <f>'Variables AME'!AC607</f>
        <v>1.5494256665936001E-3</v>
      </c>
      <c r="AE3" s="18">
        <f>'Variables AME'!AD607</f>
        <v>1.5470855876122101E-3</v>
      </c>
      <c r="AF3" s="18">
        <f>'Variables AME'!AE607</f>
        <v>1.54516236726064E-3</v>
      </c>
      <c r="AG3" s="18">
        <f>'Variables AME'!AF607</f>
        <v>1.54372270440775E-3</v>
      </c>
      <c r="AH3" s="18">
        <f>'Variables AME'!AG607</f>
        <v>1.5413939148566601E-3</v>
      </c>
      <c r="AI3" s="18">
        <f>'Variables AME'!AH607</f>
        <v>1.54073328117288E-3</v>
      </c>
      <c r="AJ3" s="18">
        <f>'Variables AME'!AI607</f>
        <v>1.5402790540516599E-3</v>
      </c>
      <c r="AK3" s="18">
        <f>'Variables AME'!AJ607</f>
        <v>1.5396219628740801E-3</v>
      </c>
      <c r="AL3" s="18">
        <f>'Variables AME'!AK607</f>
        <v>1.53885528456263E-3</v>
      </c>
      <c r="AM3" s="18">
        <f>'Variables AME'!AL607</f>
        <v>1.5380369236282299E-3</v>
      </c>
      <c r="AN3" s="18">
        <f>'Variables AME'!AM607</f>
        <v>1.53757317024206E-3</v>
      </c>
      <c r="AO3" s="18">
        <f>'Variables AME'!AN607</f>
        <v>1.5372471610917099E-3</v>
      </c>
      <c r="AP3" s="18">
        <f>'Variables AME'!AO607</f>
        <v>1.5368889727964601E-3</v>
      </c>
      <c r="AQ3" s="18">
        <f>'Variables AME'!AP607</f>
        <v>1.5364444742353E-3</v>
      </c>
      <c r="AR3" s="18">
        <f>'Variables AME'!AQ607</f>
        <v>1.53594186662547E-3</v>
      </c>
      <c r="AS3" s="18">
        <f>'Variables AME'!AR607</f>
        <v>1.53537466480493E-3</v>
      </c>
      <c r="AT3" s="18">
        <f>'Variables AME'!AS607</f>
        <v>1.53478346043719E-3</v>
      </c>
      <c r="AU3" s="18">
        <f>'Variables AME'!AT607</f>
        <v>1.5341677857493899E-3</v>
      </c>
      <c r="AV3" s="18">
        <f>'Variables AME'!AU607</f>
        <v>1.53352518971243E-3</v>
      </c>
      <c r="AW3" s="18">
        <f>'Variables AME'!AV607</f>
        <v>1.5326481946104601E-3</v>
      </c>
      <c r="AX3" s="18"/>
    </row>
    <row r="4" spans="1:50" x14ac:dyDescent="0.25">
      <c r="A4" s="18"/>
      <c r="B4" t="s">
        <v>1006</v>
      </c>
      <c r="C4" s="18">
        <f>'Variables AME'!B608</f>
        <v>1.6902638822501599E-2</v>
      </c>
      <c r="D4" s="18">
        <f>'Variables AME'!C608</f>
        <v>1.6902638822501599E-2</v>
      </c>
      <c r="E4" s="18">
        <f>'Variables AME'!D608</f>
        <v>1.7123012209778798E-2</v>
      </c>
      <c r="F4" s="18">
        <f>'Variables AME'!E608</f>
        <v>1.6935825535551001E-2</v>
      </c>
      <c r="G4" s="18">
        <f>'Variables AME'!F608</f>
        <v>1.6992685834990601E-2</v>
      </c>
      <c r="H4" s="18">
        <f>'Variables AME'!G608</f>
        <v>1.6117965490511199E-2</v>
      </c>
      <c r="I4" s="18">
        <f>'Variables AME'!H608</f>
        <v>1.62611598299034E-2</v>
      </c>
      <c r="J4" s="18">
        <f>'Variables AME'!I608</f>
        <v>1.53922529448976E-2</v>
      </c>
      <c r="K4" s="18">
        <f>'Variables AME'!J608</f>
        <v>1.4979802517688099E-2</v>
      </c>
      <c r="L4" s="18">
        <f>'Variables AME'!K608</f>
        <v>1.49900053293321E-2</v>
      </c>
      <c r="M4" s="18">
        <f>'Variables AME'!L608</f>
        <v>1.4497457696246999E-2</v>
      </c>
      <c r="N4" s="18">
        <f>'Variables AME'!M608</f>
        <v>1.4504281314052601E-2</v>
      </c>
      <c r="O4" s="18">
        <f>'Variables AME'!N608</f>
        <v>1.46533917778935E-2</v>
      </c>
      <c r="P4" s="18">
        <f>'Variables AME'!O608</f>
        <v>1.48036657993839E-2</v>
      </c>
      <c r="Q4" s="18">
        <f>'Variables AME'!P608</f>
        <v>1.45841660473108E-2</v>
      </c>
      <c r="R4" s="18">
        <f>'Variables AME'!Q608</f>
        <v>1.44088184609123E-2</v>
      </c>
      <c r="S4" s="18">
        <f>'Variables AME'!R608</f>
        <v>1.44171736751143E-2</v>
      </c>
      <c r="T4" s="18">
        <f>'Variables AME'!S608</f>
        <v>1.44216260135907E-2</v>
      </c>
      <c r="U4" s="18">
        <f>'Variables AME'!T608</f>
        <v>1.44209605367889E-2</v>
      </c>
      <c r="V4" s="18">
        <f>'Variables AME'!U608</f>
        <v>1.44162974397071E-2</v>
      </c>
      <c r="W4" s="18">
        <f>'Variables AME'!V608</f>
        <v>1.45208391731977E-2</v>
      </c>
      <c r="X4" s="18">
        <f>'Variables AME'!W608</f>
        <v>1.4625376920145299E-2</v>
      </c>
      <c r="Y4" s="18">
        <f>'Variables AME'!X608</f>
        <v>1.47619275986784E-2</v>
      </c>
      <c r="Z4" s="18">
        <f>'Variables AME'!Y608</f>
        <v>1.48977025187488E-2</v>
      </c>
      <c r="AA4" s="18">
        <f>'Variables AME'!Z608</f>
        <v>1.5025168563196301E-2</v>
      </c>
      <c r="AB4" s="18">
        <f>'Variables AME'!AA608</f>
        <v>1.5146787135967E-2</v>
      </c>
      <c r="AC4" s="18">
        <f>'Variables AME'!AB608</f>
        <v>1.52649102573951E-2</v>
      </c>
      <c r="AD4" s="18">
        <f>'Variables AME'!AC608</f>
        <v>1.52663780275143E-2</v>
      </c>
      <c r="AE4" s="18">
        <f>'Variables AME'!AD608</f>
        <v>1.52520806520966E-2</v>
      </c>
      <c r="AF4" s="18">
        <f>'Variables AME'!AE608</f>
        <v>1.52382606008607E-2</v>
      </c>
      <c r="AG4" s="18">
        <f>'Variables AME'!AF608</f>
        <v>1.52274354032579E-2</v>
      </c>
      <c r="AH4" s="18">
        <f>'Variables AME'!AG608</f>
        <v>1.52059111304457E-2</v>
      </c>
      <c r="AI4" s="18">
        <f>'Variables AME'!AH608</f>
        <v>1.5199172786034099E-2</v>
      </c>
      <c r="AJ4" s="18">
        <f>'Variables AME'!AI608</f>
        <v>1.51958661269034E-2</v>
      </c>
      <c r="AK4" s="18">
        <f>'Variables AME'!AJ608</f>
        <v>1.5191876779196201E-2</v>
      </c>
      <c r="AL4" s="18">
        <f>'Variables AME'!AK608</f>
        <v>1.5187350407586399E-2</v>
      </c>
      <c r="AM4" s="18">
        <f>'Variables AME'!AL608</f>
        <v>1.51824900626507E-2</v>
      </c>
      <c r="AN4" s="18">
        <f>'Variables AME'!AM608</f>
        <v>1.5177056031250099E-2</v>
      </c>
      <c r="AO4" s="18">
        <f>'Variables AME'!AN608</f>
        <v>1.51729518166068E-2</v>
      </c>
      <c r="AP4" s="18">
        <f>'Variables AME'!AO608</f>
        <v>1.51685873078834E-2</v>
      </c>
      <c r="AQ4" s="18">
        <f>'Variables AME'!AP608</f>
        <v>1.5163298805167799E-2</v>
      </c>
      <c r="AR4" s="18">
        <f>'Variables AME'!AQ608</f>
        <v>1.5157282994229899E-2</v>
      </c>
      <c r="AS4" s="18">
        <f>'Variables AME'!AR608</f>
        <v>1.51498752307064E-2</v>
      </c>
      <c r="AT4" s="18">
        <f>'Variables AME'!AS608</f>
        <v>1.5141858105311001E-2</v>
      </c>
      <c r="AU4" s="18">
        <f>'Variables AME'!AT608</f>
        <v>1.51333094739158E-2</v>
      </c>
      <c r="AV4" s="18">
        <f>'Variables AME'!AU608</f>
        <v>1.5124247170179199E-2</v>
      </c>
      <c r="AW4" s="18">
        <f>'Variables AME'!AV608</f>
        <v>1.5114398398411E-2</v>
      </c>
      <c r="AX4" s="18"/>
    </row>
    <row r="5" spans="1:50" x14ac:dyDescent="0.25">
      <c r="A5" s="18"/>
      <c r="B5" t="s">
        <v>1007</v>
      </c>
      <c r="C5" s="18">
        <f>'Variables AME'!B609</f>
        <v>1.2649689864113801E-3</v>
      </c>
      <c r="D5" s="18">
        <f>'Variables AME'!C609</f>
        <v>1.2649689864113801E-3</v>
      </c>
      <c r="E5" s="18">
        <f>'Variables AME'!D609</f>
        <v>1.2649006900621201E-3</v>
      </c>
      <c r="F5" s="18">
        <f>'Variables AME'!E609</f>
        <v>1.29358827807814E-3</v>
      </c>
      <c r="G5" s="18">
        <f>'Variables AME'!F609</f>
        <v>1.3025329132736001E-3</v>
      </c>
      <c r="H5" s="18">
        <f>'Variables AME'!G609</f>
        <v>1.3811886764262199E-3</v>
      </c>
      <c r="I5" s="18">
        <f>'Variables AME'!H609</f>
        <v>1.3012956987405999E-3</v>
      </c>
      <c r="J5" s="18">
        <f>'Variables AME'!I609</f>
        <v>1.2396437620478601E-3</v>
      </c>
      <c r="K5" s="18">
        <f>'Variables AME'!J609</f>
        <v>1.19617629585756E-3</v>
      </c>
      <c r="L5" s="18">
        <f>'Variables AME'!K609</f>
        <v>1.19210239239215E-3</v>
      </c>
      <c r="M5" s="18">
        <f>'Variables AME'!L609</f>
        <v>1.1515804088067399E-3</v>
      </c>
      <c r="N5" s="18">
        <f>'Variables AME'!M609</f>
        <v>1.1262137800945699E-3</v>
      </c>
      <c r="O5" s="18">
        <f>'Variables AME'!N609</f>
        <v>1.0954760720591999E-3</v>
      </c>
      <c r="P5" s="18">
        <f>'Variables AME'!O609</f>
        <v>1.0592740407041801E-3</v>
      </c>
      <c r="Q5" s="18">
        <f>'Variables AME'!P609</f>
        <v>1.0291483566923199E-3</v>
      </c>
      <c r="R5" s="18">
        <f>'Variables AME'!Q609</f>
        <v>9.908089683044771E-4</v>
      </c>
      <c r="S5" s="18">
        <f>'Variables AME'!R609</f>
        <v>9.9109289726585499E-4</v>
      </c>
      <c r="T5" s="18">
        <f>'Variables AME'!S609</f>
        <v>9.9108957811788897E-4</v>
      </c>
      <c r="U5" s="18">
        <f>'Variables AME'!T609</f>
        <v>9.9118418426815693E-4</v>
      </c>
      <c r="V5" s="18">
        <f>'Variables AME'!U609</f>
        <v>9.9089493812015792E-4</v>
      </c>
      <c r="W5" s="18">
        <f>'Variables AME'!V609</f>
        <v>9.9116722575780204E-4</v>
      </c>
      <c r="X5" s="18">
        <f>'Variables AME'!W609</f>
        <v>9.908852936939389E-4</v>
      </c>
      <c r="Y5" s="18">
        <f>'Variables AME'!X609</f>
        <v>9.9192831589107501E-4</v>
      </c>
      <c r="Z5" s="18">
        <f>'Variables AME'!Y609</f>
        <v>9.9339168180160599E-4</v>
      </c>
      <c r="AA5" s="18">
        <f>'Variables AME'!Z609</f>
        <v>9.9395276038084291E-4</v>
      </c>
      <c r="AB5" s="18">
        <f>'Variables AME'!AA609</f>
        <v>9.9426614151669002E-4</v>
      </c>
      <c r="AC5" s="18">
        <f>'Variables AME'!AB609</f>
        <v>9.9443373609908801E-4</v>
      </c>
      <c r="AD5" s="18">
        <f>'Variables AME'!AC609</f>
        <v>9.9432816993775598E-4</v>
      </c>
      <c r="AE5" s="18">
        <f>'Variables AME'!AD609</f>
        <v>9.937223920610009E-4</v>
      </c>
      <c r="AF5" s="18">
        <f>'Variables AME'!AE609</f>
        <v>9.9298820757546505E-4</v>
      </c>
      <c r="AG5" s="18">
        <f>'Variables AME'!AF609</f>
        <v>9.9254928535598809E-4</v>
      </c>
      <c r="AH5" s="18">
        <f>'Variables AME'!AG609</f>
        <v>9.917630286770051E-4</v>
      </c>
      <c r="AI5" s="18">
        <f>'Variables AME'!AH609</f>
        <v>9.9140026824844898E-4</v>
      </c>
      <c r="AJ5" s="18">
        <f>'Variables AME'!AI609</f>
        <v>9.9144862767013508E-4</v>
      </c>
      <c r="AK5" s="18">
        <f>'Variables AME'!AJ609</f>
        <v>9.9130030133361005E-4</v>
      </c>
      <c r="AL5" s="18">
        <f>'Variables AME'!AK609</f>
        <v>9.9113459711596503E-4</v>
      </c>
      <c r="AM5" s="18">
        <f>'Variables AME'!AL609</f>
        <v>9.9096156471879305E-4</v>
      </c>
      <c r="AN5" s="18">
        <f>'Variables AME'!AM609</f>
        <v>9.9112415328073697E-4</v>
      </c>
      <c r="AO5" s="18">
        <f>'Variables AME'!AN609</f>
        <v>9.9092052848958299E-4</v>
      </c>
      <c r="AP5" s="18">
        <f>'Variables AME'!AO609</f>
        <v>9.9075641668871497E-4</v>
      </c>
      <c r="AQ5" s="18">
        <f>'Variables AME'!AP609</f>
        <v>9.9054456005480906E-4</v>
      </c>
      <c r="AR5" s="18">
        <f>'Variables AME'!AQ609</f>
        <v>9.9031501343731796E-4</v>
      </c>
      <c r="AS5" s="18">
        <f>'Variables AME'!AR609</f>
        <v>9.9004962038595897E-4</v>
      </c>
      <c r="AT5" s="18">
        <f>'Variables AME'!AS609</f>
        <v>9.8974688876479907E-4</v>
      </c>
      <c r="AU5" s="18">
        <f>'Variables AME'!AT609</f>
        <v>9.894351729735401E-4</v>
      </c>
      <c r="AV5" s="18">
        <f>'Variables AME'!AU609</f>
        <v>9.8911662459886802E-4</v>
      </c>
      <c r="AW5" s="18">
        <f>'Variables AME'!AV609</f>
        <v>9.8851437781762507E-4</v>
      </c>
      <c r="AX5" s="18"/>
    </row>
    <row r="6" spans="1:50" x14ac:dyDescent="0.25">
      <c r="A6" s="18"/>
      <c r="B6" t="s">
        <v>1008</v>
      </c>
      <c r="C6" s="18">
        <f>'Variables AME'!B610</f>
        <v>3.0517137702946399E-2</v>
      </c>
      <c r="D6" s="18">
        <f>'Variables AME'!C610</f>
        <v>3.0517137702946399E-2</v>
      </c>
      <c r="E6" s="18">
        <f>'Variables AME'!D610</f>
        <v>3.06338965430645E-2</v>
      </c>
      <c r="F6" s="18">
        <f>'Variables AME'!E610</f>
        <v>3.0858570581497598E-2</v>
      </c>
      <c r="G6" s="18">
        <f>'Variables AME'!F610</f>
        <v>3.2472134551773398E-2</v>
      </c>
      <c r="H6" s="18">
        <f>'Variables AME'!G610</f>
        <v>3.5630649958770501E-2</v>
      </c>
      <c r="I6" s="18">
        <f>'Variables AME'!H610</f>
        <v>3.5150490408798502E-2</v>
      </c>
      <c r="J6" s="18">
        <f>'Variables AME'!I610</f>
        <v>3.0238401470444501E-2</v>
      </c>
      <c r="K6" s="18">
        <f>'Variables AME'!J610</f>
        <v>3.1143005473377099E-2</v>
      </c>
      <c r="L6" s="18">
        <f>'Variables AME'!K610</f>
        <v>3.2083174291064602E-2</v>
      </c>
      <c r="M6" s="18">
        <f>'Variables AME'!L610</f>
        <v>3.1281622620415402E-2</v>
      </c>
      <c r="N6" s="18">
        <f>'Variables AME'!M610</f>
        <v>3.1750039192952197E-2</v>
      </c>
      <c r="O6" s="18">
        <f>'Variables AME'!N610</f>
        <v>3.08817606022159E-2</v>
      </c>
      <c r="P6" s="18">
        <f>'Variables AME'!O610</f>
        <v>3.04642125347536E-2</v>
      </c>
      <c r="Q6" s="18">
        <f>'Variables AME'!P610</f>
        <v>2.96813823472033E-2</v>
      </c>
      <c r="R6" s="18">
        <f>'Variables AME'!Q610</f>
        <v>2.89060811059213E-2</v>
      </c>
      <c r="S6" s="18">
        <f>'Variables AME'!R610</f>
        <v>2.8914659879608302E-2</v>
      </c>
      <c r="T6" s="18">
        <f>'Variables AME'!S610</f>
        <v>2.89163700267379E-2</v>
      </c>
      <c r="U6" s="18">
        <f>'Variables AME'!T610</f>
        <v>2.8915662008344001E-2</v>
      </c>
      <c r="V6" s="18">
        <f>'Variables AME'!U610</f>
        <v>2.8907991219925801E-2</v>
      </c>
      <c r="W6" s="18">
        <f>'Variables AME'!V610</f>
        <v>2.9325641870376801E-2</v>
      </c>
      <c r="X6" s="18">
        <f>'Variables AME'!W610</f>
        <v>2.9740923726073301E-2</v>
      </c>
      <c r="Y6" s="18">
        <f>'Variables AME'!X610</f>
        <v>3.0199001605343799E-2</v>
      </c>
      <c r="Z6" s="18">
        <f>'Variables AME'!Y610</f>
        <v>3.0663492707787999E-2</v>
      </c>
      <c r="AA6" s="18">
        <f>'Variables AME'!Z610</f>
        <v>3.1122654122344801E-2</v>
      </c>
      <c r="AB6" s="18">
        <f>'Variables AME'!AA610</f>
        <v>3.1580776802964401E-2</v>
      </c>
      <c r="AC6" s="18">
        <f>'Variables AME'!AB610</f>
        <v>3.2040455816937E-2</v>
      </c>
      <c r="AD6" s="18">
        <f>'Variables AME'!AC610</f>
        <v>3.2041417391810802E-2</v>
      </c>
      <c r="AE6" s="18">
        <f>'Variables AME'!AD610</f>
        <v>3.20244080025478E-2</v>
      </c>
      <c r="AF6" s="18">
        <f>'Variables AME'!AE610</f>
        <v>3.2006110954436999E-2</v>
      </c>
      <c r="AG6" s="18">
        <f>'Variables AME'!AF610</f>
        <v>3.1992559150225502E-2</v>
      </c>
      <c r="AH6" s="18">
        <f>'Variables AME'!AG610</f>
        <v>3.1967848787604697E-2</v>
      </c>
      <c r="AI6" s="18">
        <f>'Variables AME'!AH610</f>
        <v>3.1959737976250097E-2</v>
      </c>
      <c r="AJ6" s="18">
        <f>'Variables AME'!AI610</f>
        <v>3.19581267227824E-2</v>
      </c>
      <c r="AK6" s="18">
        <f>'Variables AME'!AJ610</f>
        <v>3.19546747936112E-2</v>
      </c>
      <c r="AL6" s="18">
        <f>'Variables AME'!AK610</f>
        <v>3.1950690792372297E-2</v>
      </c>
      <c r="AM6" s="18">
        <f>'Variables AME'!AL610</f>
        <v>3.1946449589277399E-2</v>
      </c>
      <c r="AN6" s="18">
        <f>'Variables AME'!AM610</f>
        <v>3.19503090667922E-2</v>
      </c>
      <c r="AO6" s="18">
        <f>'Variables AME'!AN610</f>
        <v>3.1950596146232399E-2</v>
      </c>
      <c r="AP6" s="18">
        <f>'Variables AME'!AO610</f>
        <v>3.1949948944191398E-2</v>
      </c>
      <c r="AQ6" s="18">
        <f>'Variables AME'!AP610</f>
        <v>3.1947320441541999E-2</v>
      </c>
      <c r="AR6" s="18">
        <f>'Variables AME'!AQ610</f>
        <v>3.1943083773219902E-2</v>
      </c>
      <c r="AS6" s="18">
        <f>'Variables AME'!AR610</f>
        <v>3.1937007687122897E-2</v>
      </c>
      <c r="AT6" s="18">
        <f>'Variables AME'!AS610</f>
        <v>3.1929669738792299E-2</v>
      </c>
      <c r="AU6" s="18">
        <f>'Variables AME'!AT610</f>
        <v>3.1921319147217499E-2</v>
      </c>
      <c r="AV6" s="18">
        <f>'Variables AME'!AU610</f>
        <v>3.1912159395700503E-2</v>
      </c>
      <c r="AW6" s="18">
        <f>'Variables AME'!AV610</f>
        <v>3.18921095976872E-2</v>
      </c>
      <c r="AX6" s="18"/>
    </row>
    <row r="7" spans="1:50" x14ac:dyDescent="0.25">
      <c r="A7" s="18"/>
      <c r="B7" t="s">
        <v>1009</v>
      </c>
      <c r="C7" s="18">
        <f>'Variables AME'!B611</f>
        <v>5.8610672238927604E-3</v>
      </c>
      <c r="D7" s="18">
        <f>'Variables AME'!C611</f>
        <v>5.8610672238927604E-3</v>
      </c>
      <c r="E7" s="18">
        <f>'Variables AME'!D611</f>
        <v>5.8672893615083696E-3</v>
      </c>
      <c r="F7" s="18">
        <f>'Variables AME'!E611</f>
        <v>5.9126954557454396E-3</v>
      </c>
      <c r="G7" s="18">
        <f>'Variables AME'!F611</f>
        <v>6.2179873428574997E-3</v>
      </c>
      <c r="H7" s="18">
        <f>'Variables AME'!G611</f>
        <v>6.8308929026516503E-3</v>
      </c>
      <c r="I7" s="18">
        <f>'Variables AME'!H611</f>
        <v>6.7306960795763E-3</v>
      </c>
      <c r="J7" s="18">
        <f>'Variables AME'!I611</f>
        <v>5.7633759257190503E-3</v>
      </c>
      <c r="K7" s="18">
        <f>'Variables AME'!J611</f>
        <v>5.9708761969783104E-3</v>
      </c>
      <c r="L7" s="18">
        <f>'Variables AME'!K611</f>
        <v>6.1652222342045001E-3</v>
      </c>
      <c r="M7" s="18">
        <f>'Variables AME'!L611</f>
        <v>6.0170378599160796E-3</v>
      </c>
      <c r="N7" s="18">
        <f>'Variables AME'!M611</f>
        <v>6.1310123470636E-3</v>
      </c>
      <c r="O7" s="18">
        <f>'Variables AME'!N611</f>
        <v>5.9550024085321604E-3</v>
      </c>
      <c r="P7" s="18">
        <f>'Variables AME'!O611</f>
        <v>5.8718099314662101E-3</v>
      </c>
      <c r="Q7" s="18">
        <f>'Variables AME'!P611</f>
        <v>5.7308665436333903E-3</v>
      </c>
      <c r="R7" s="18">
        <f>'Variables AME'!Q611</f>
        <v>5.5697068851544096E-3</v>
      </c>
      <c r="S7" s="18">
        <f>'Variables AME'!R611</f>
        <v>5.5741689248667396E-3</v>
      </c>
      <c r="T7" s="18">
        <f>'Variables AME'!S611</f>
        <v>5.5738882017753498E-3</v>
      </c>
      <c r="U7" s="18">
        <f>'Variables AME'!T611</f>
        <v>5.5762032041529403E-3</v>
      </c>
      <c r="V7" s="18">
        <f>'Variables AME'!U611</f>
        <v>5.5765482443513696E-3</v>
      </c>
      <c r="W7" s="18">
        <f>'Variables AME'!V611</f>
        <v>5.60239607444501E-3</v>
      </c>
      <c r="X7" s="18">
        <f>'Variables AME'!W611</f>
        <v>5.6223159647530701E-3</v>
      </c>
      <c r="Y7" s="18">
        <f>'Variables AME'!X611</f>
        <v>5.6541392589759898E-3</v>
      </c>
      <c r="Z7" s="18">
        <f>'Variables AME'!Y611</f>
        <v>5.6846544856480703E-3</v>
      </c>
      <c r="AA7" s="18">
        <f>'Variables AME'!Z611</f>
        <v>5.7129756939142597E-3</v>
      </c>
      <c r="AB7" s="18">
        <f>'Variables AME'!AA611</f>
        <v>5.7403090700256501E-3</v>
      </c>
      <c r="AC7" s="18">
        <f>'Variables AME'!AB611</f>
        <v>5.7672096180140901E-3</v>
      </c>
      <c r="AD7" s="18">
        <f>'Variables AME'!AC611</f>
        <v>5.77327517451213E-3</v>
      </c>
      <c r="AE7" s="18">
        <f>'Variables AME'!AD611</f>
        <v>5.7770894969322098E-3</v>
      </c>
      <c r="AF7" s="18">
        <f>'Variables AME'!AE611</f>
        <v>5.7799539799025497E-3</v>
      </c>
      <c r="AG7" s="18">
        <f>'Variables AME'!AF611</f>
        <v>5.7834770948485799E-3</v>
      </c>
      <c r="AH7" s="18">
        <f>'Variables AME'!AG611</f>
        <v>5.7859562781524196E-3</v>
      </c>
      <c r="AI7" s="18">
        <f>'Variables AME'!AH611</f>
        <v>5.7904824305274197E-3</v>
      </c>
      <c r="AJ7" s="18">
        <f>'Variables AME'!AI611</f>
        <v>5.7962168142264804E-3</v>
      </c>
      <c r="AK7" s="18">
        <f>'Variables AME'!AJ611</f>
        <v>5.8010600544366698E-3</v>
      </c>
      <c r="AL7" s="18">
        <f>'Variables AME'!AK611</f>
        <v>5.8055135910948796E-3</v>
      </c>
      <c r="AM7" s="18">
        <f>'Variables AME'!AL611</f>
        <v>5.8097290811436999E-3</v>
      </c>
      <c r="AN7" s="18">
        <f>'Variables AME'!AM611</f>
        <v>5.8272323564989102E-3</v>
      </c>
      <c r="AO7" s="18">
        <f>'Variables AME'!AN611</f>
        <v>5.8427479036252004E-3</v>
      </c>
      <c r="AP7" s="18">
        <f>'Variables AME'!AO611</f>
        <v>5.8585051464119398E-3</v>
      </c>
      <c r="AQ7" s="18">
        <f>'Variables AME'!AP611</f>
        <v>5.87397952034529E-3</v>
      </c>
      <c r="AR7" s="18">
        <f>'Variables AME'!AQ611</f>
        <v>5.8894214054379199E-3</v>
      </c>
      <c r="AS7" s="18">
        <f>'Variables AME'!AR611</f>
        <v>5.9043407391383704E-3</v>
      </c>
      <c r="AT7" s="18">
        <f>'Variables AME'!AS611</f>
        <v>5.91872555258963E-3</v>
      </c>
      <c r="AU7" s="18">
        <f>'Variables AME'!AT611</f>
        <v>5.9326598018606099E-3</v>
      </c>
      <c r="AV7" s="18">
        <f>'Variables AME'!AU611</f>
        <v>5.9464259775578602E-3</v>
      </c>
      <c r="AW7" s="18">
        <f>'Variables AME'!AV611</f>
        <v>5.93850848794562E-3</v>
      </c>
      <c r="AX7" s="18"/>
    </row>
    <row r="8" spans="1:50" x14ac:dyDescent="0.25">
      <c r="A8" s="18"/>
      <c r="B8" t="s">
        <v>1010</v>
      </c>
      <c r="C8" s="18">
        <f>'Variables AME'!B612</f>
        <v>0.33257166597424098</v>
      </c>
      <c r="D8" s="18">
        <f>'Variables AME'!C612</f>
        <v>0.33257166597424098</v>
      </c>
      <c r="E8" s="18">
        <f>'Variables AME'!D612</f>
        <v>0.33345626799540701</v>
      </c>
      <c r="F8" s="18">
        <f>'Variables AME'!E612</f>
        <v>0.33497097562040201</v>
      </c>
      <c r="G8" s="18">
        <f>'Variables AME'!F612</f>
        <v>0.34137626682081801</v>
      </c>
      <c r="H8" s="18">
        <f>'Variables AME'!G612</f>
        <v>0.35834842497884101</v>
      </c>
      <c r="I8" s="18">
        <f>'Variables AME'!H612</f>
        <v>0.34411873633329099</v>
      </c>
      <c r="J8" s="18">
        <f>'Variables AME'!I612</f>
        <v>0.33972863884238202</v>
      </c>
      <c r="K8" s="18">
        <f>'Variables AME'!J612</f>
        <v>0.341129526453264</v>
      </c>
      <c r="L8" s="18">
        <f>'Variables AME'!K612</f>
        <v>0.33794400604913699</v>
      </c>
      <c r="M8" s="18">
        <f>'Variables AME'!L612</f>
        <v>0.33577602679819701</v>
      </c>
      <c r="N8" s="18">
        <f>'Variables AME'!M612</f>
        <v>0.33266309325321503</v>
      </c>
      <c r="O8" s="18">
        <f>'Variables AME'!N612</f>
        <v>0.337772279744116</v>
      </c>
      <c r="P8" s="18">
        <f>'Variables AME'!O612</f>
        <v>0.34719817017808902</v>
      </c>
      <c r="Q8" s="18">
        <f>'Variables AME'!P612</f>
        <v>0.34253747266797502</v>
      </c>
      <c r="R8" s="18">
        <f>'Variables AME'!Q612</f>
        <v>0.34064416171624601</v>
      </c>
      <c r="S8" s="18">
        <f>'Variables AME'!R612</f>
        <v>0.34074023765082401</v>
      </c>
      <c r="T8" s="18">
        <f>'Variables AME'!S612</f>
        <v>0.34077070459164699</v>
      </c>
      <c r="U8" s="18">
        <f>'Variables AME'!T612</f>
        <v>0.34078309767999199</v>
      </c>
      <c r="V8" s="18">
        <f>'Variables AME'!U612</f>
        <v>0.34071972281003698</v>
      </c>
      <c r="W8" s="18">
        <f>'Variables AME'!V612</f>
        <v>0.36555550458422698</v>
      </c>
      <c r="X8" s="18">
        <f>'Variables AME'!W612</f>
        <v>0.39252803074343601</v>
      </c>
      <c r="Y8" s="18">
        <f>'Variables AME'!X612</f>
        <v>0.42224394985864599</v>
      </c>
      <c r="Z8" s="18">
        <f>'Variables AME'!Y612</f>
        <v>0.45434038852445002</v>
      </c>
      <c r="AA8" s="18">
        <f>'Variables AME'!Z612</f>
        <v>0.48880232675747198</v>
      </c>
      <c r="AB8" s="18">
        <f>'Variables AME'!AA612</f>
        <v>0.52584012553788495</v>
      </c>
      <c r="AC8" s="18">
        <f>'Variables AME'!AB612</f>
        <v>0.565648946583862</v>
      </c>
      <c r="AD8" s="18">
        <f>'Variables AME'!AC612</f>
        <v>0.566361254651917</v>
      </c>
      <c r="AE8" s="18">
        <f>'Variables AME'!AD612</f>
        <v>0.56669814562699194</v>
      </c>
      <c r="AF8" s="18">
        <f>'Variables AME'!AE612</f>
        <v>0.56692933508418997</v>
      </c>
      <c r="AG8" s="18">
        <f>'Variables AME'!AF612</f>
        <v>0.56717640577204098</v>
      </c>
      <c r="AH8" s="18">
        <f>'Variables AME'!AG612</f>
        <v>0.56724707748908398</v>
      </c>
      <c r="AI8" s="18">
        <f>'Variables AME'!AH612</f>
        <v>0.56752696913057299</v>
      </c>
      <c r="AJ8" s="18">
        <f>'Variables AME'!AI612</f>
        <v>0.56788893829108</v>
      </c>
      <c r="AK8" s="18">
        <f>'Variables AME'!AJ612</f>
        <v>0.568219611768366</v>
      </c>
      <c r="AL8" s="18">
        <f>'Variables AME'!AK612</f>
        <v>0.56853432410540605</v>
      </c>
      <c r="AM8" s="18">
        <f>'Variables AME'!AL612</f>
        <v>0.56883852510786903</v>
      </c>
      <c r="AN8" s="18">
        <f>'Variables AME'!AM612</f>
        <v>0.56926287846102497</v>
      </c>
      <c r="AO8" s="18">
        <f>'Variables AME'!AN612</f>
        <v>0.56961141716833297</v>
      </c>
      <c r="AP8" s="18">
        <f>'Variables AME'!AO612</f>
        <v>0.56992190584903701</v>
      </c>
      <c r="AQ8" s="18">
        <f>'Variables AME'!AP612</f>
        <v>0.57017563551563899</v>
      </c>
      <c r="AR8" s="18">
        <f>'Variables AME'!AQ612</f>
        <v>0.57037847227921701</v>
      </c>
      <c r="AS8" s="18">
        <f>'Variables AME'!AR612</f>
        <v>0.57051889504793296</v>
      </c>
      <c r="AT8" s="18">
        <f>'Variables AME'!AS612</f>
        <v>0.57061389951464803</v>
      </c>
      <c r="AU8" s="18">
        <f>'Variables AME'!AT612</f>
        <v>0.57066387634703797</v>
      </c>
      <c r="AV8" s="18">
        <f>'Variables AME'!AU612</f>
        <v>0.57067165790309604</v>
      </c>
      <c r="AW8" s="18">
        <f>'Variables AME'!AV612</f>
        <v>0.570512054607484</v>
      </c>
      <c r="AX8" s="18"/>
    </row>
    <row r="9" spans="1:50" x14ac:dyDescent="0.25">
      <c r="A9" s="18"/>
      <c r="B9" t="s">
        <v>1011</v>
      </c>
      <c r="C9" s="18">
        <f>'Variables AME'!B613</f>
        <v>5.0209205020920501E-3</v>
      </c>
      <c r="D9" s="18">
        <f>'Variables AME'!C613</f>
        <v>5.0209205020920501E-3</v>
      </c>
      <c r="E9" s="18">
        <f>'Variables AME'!D613</f>
        <v>5.0220340034409401E-3</v>
      </c>
      <c r="F9" s="18">
        <f>'Variables AME'!E613</f>
        <v>5.07503253473121E-3</v>
      </c>
      <c r="G9" s="18">
        <f>'Variables AME'!F613</f>
        <v>4.95720467239932E-3</v>
      </c>
      <c r="H9" s="18">
        <f>'Variables AME'!G613</f>
        <v>5.0374943121623003E-3</v>
      </c>
      <c r="I9" s="18">
        <f>'Variables AME'!H613</f>
        <v>4.9192488531693401E-3</v>
      </c>
      <c r="J9" s="18">
        <f>'Variables AME'!I613</f>
        <v>4.6617729280444501E-3</v>
      </c>
      <c r="K9" s="18">
        <f>'Variables AME'!J613</f>
        <v>4.5591106686274502E-3</v>
      </c>
      <c r="L9" s="18">
        <f>'Variables AME'!K613</f>
        <v>4.5272424844134502E-3</v>
      </c>
      <c r="M9" s="18">
        <f>'Variables AME'!L613</f>
        <v>4.4707550136490401E-3</v>
      </c>
      <c r="N9" s="18">
        <f>'Variables AME'!M613</f>
        <v>4.3702886282525099E-3</v>
      </c>
      <c r="O9" s="18">
        <f>'Variables AME'!N613</f>
        <v>4.30934589778793E-3</v>
      </c>
      <c r="P9" s="18">
        <f>'Variables AME'!O613</f>
        <v>4.3355581457038099E-3</v>
      </c>
      <c r="Q9" s="18">
        <f>'Variables AME'!P613</f>
        <v>4.2528954134707997E-3</v>
      </c>
      <c r="R9" s="18">
        <f>'Variables AME'!Q613</f>
        <v>4.0802122824676202E-3</v>
      </c>
      <c r="S9" s="18">
        <f>'Variables AME'!R613</f>
        <v>4.0799712649196296E-3</v>
      </c>
      <c r="T9" s="18">
        <f>'Variables AME'!S613</f>
        <v>4.0790398324416699E-3</v>
      </c>
      <c r="U9" s="18">
        <f>'Variables AME'!T613</f>
        <v>4.0770981678441998E-3</v>
      </c>
      <c r="V9" s="18">
        <f>'Variables AME'!U613</f>
        <v>4.0739314039345597E-3</v>
      </c>
      <c r="W9" s="18">
        <f>'Variables AME'!V613</f>
        <v>4.0716642442793303E-3</v>
      </c>
      <c r="X9" s="18">
        <f>'Variables AME'!W613</f>
        <v>4.0686747545765701E-3</v>
      </c>
      <c r="Y9" s="18">
        <f>'Variables AME'!X613</f>
        <v>4.0685566194548998E-3</v>
      </c>
      <c r="Z9" s="18">
        <f>'Variables AME'!Y613</f>
        <v>4.0680227572597004E-3</v>
      </c>
      <c r="AA9" s="18">
        <f>'Variables AME'!Z613</f>
        <v>4.0663642004163704E-3</v>
      </c>
      <c r="AB9" s="18">
        <f>'Variables AME'!AA613</f>
        <v>4.0642014163814301E-3</v>
      </c>
      <c r="AC9" s="18">
        <f>'Variables AME'!AB613</f>
        <v>4.0619404374800903E-3</v>
      </c>
      <c r="AD9" s="18">
        <f>'Variables AME'!AC613</f>
        <v>4.05911176531242E-3</v>
      </c>
      <c r="AE9" s="18">
        <f>'Variables AME'!AD613</f>
        <v>4.05527361376484E-3</v>
      </c>
      <c r="AF9" s="18">
        <f>'Variables AME'!AE613</f>
        <v>4.05163451336345E-3</v>
      </c>
      <c r="AG9" s="18">
        <f>'Variables AME'!AF613</f>
        <v>4.0484672125113298E-3</v>
      </c>
      <c r="AH9" s="18">
        <f>'Variables AME'!AG613</f>
        <v>4.04477614165642E-3</v>
      </c>
      <c r="AI9" s="18">
        <f>'Variables AME'!AH613</f>
        <v>4.0424654590006997E-3</v>
      </c>
      <c r="AJ9" s="18">
        <f>'Variables AME'!AI613</f>
        <v>4.0405769177370501E-3</v>
      </c>
      <c r="AK9" s="18">
        <f>'Variables AME'!AJ613</f>
        <v>4.0385875127045504E-3</v>
      </c>
      <c r="AL9" s="18">
        <f>'Variables AME'!AK613</f>
        <v>4.0366008276478396E-3</v>
      </c>
      <c r="AM9" s="18">
        <f>'Variables AME'!AL613</f>
        <v>4.0346558650469003E-3</v>
      </c>
      <c r="AN9" s="18">
        <f>'Variables AME'!AM613</f>
        <v>4.0328655086199804E-3</v>
      </c>
      <c r="AO9" s="18">
        <f>'Variables AME'!AN613</f>
        <v>4.0305835670339596E-3</v>
      </c>
      <c r="AP9" s="18">
        <f>'Variables AME'!AO613</f>
        <v>4.0279492614534902E-3</v>
      </c>
      <c r="AQ9" s="18">
        <f>'Variables AME'!AP613</f>
        <v>4.0249128141230201E-3</v>
      </c>
      <c r="AR9" s="18">
        <f>'Variables AME'!AQ613</f>
        <v>4.0214820087435899E-3</v>
      </c>
      <c r="AS9" s="18">
        <f>'Variables AME'!AR613</f>
        <v>4.0180954219894696E-3</v>
      </c>
      <c r="AT9" s="18">
        <f>'Variables AME'!AS613</f>
        <v>4.0145833893973099E-3</v>
      </c>
      <c r="AU9" s="18">
        <f>'Variables AME'!AT613</f>
        <v>4.0109634681113901E-3</v>
      </c>
      <c r="AV9" s="18">
        <f>'Variables AME'!AU613</f>
        <v>4.0072504393852803E-3</v>
      </c>
      <c r="AW9" s="18">
        <f>'Variables AME'!AV613</f>
        <v>4.0029532589631999E-3</v>
      </c>
      <c r="AX9" s="18"/>
    </row>
    <row r="10" spans="1:50" x14ac:dyDescent="0.25">
      <c r="A10" s="18"/>
      <c r="B10" t="s">
        <v>1012</v>
      </c>
      <c r="C10" s="18">
        <f>'Variables AME'!B614</f>
        <v>8.9822932783221506E-3</v>
      </c>
      <c r="D10" s="18">
        <f>'Variables AME'!C614</f>
        <v>8.9822932783221506E-3</v>
      </c>
      <c r="E10" s="18">
        <f>'Variables AME'!D614</f>
        <v>8.9823287590612092E-3</v>
      </c>
      <c r="F10" s="18">
        <f>'Variables AME'!E614</f>
        <v>9.06088182574428E-3</v>
      </c>
      <c r="G10" s="18">
        <f>'Variables AME'!F614</f>
        <v>8.8371401936312103E-3</v>
      </c>
      <c r="H10" s="18">
        <f>'Variables AME'!G614</f>
        <v>8.9097236898649495E-3</v>
      </c>
      <c r="I10" s="18">
        <f>'Variables AME'!H614</f>
        <v>8.6863328153048303E-3</v>
      </c>
      <c r="J10" s="18">
        <f>'Variables AME'!I614</f>
        <v>8.1982282299586807E-3</v>
      </c>
      <c r="K10" s="18">
        <f>'Variables AME'!J614</f>
        <v>7.9237547892368997E-3</v>
      </c>
      <c r="L10" s="18">
        <f>'Variables AME'!K614</f>
        <v>7.8206631041010007E-3</v>
      </c>
      <c r="M10" s="18">
        <f>'Variables AME'!L614</f>
        <v>7.6578947733302602E-3</v>
      </c>
      <c r="N10" s="18">
        <f>'Variables AME'!M614</f>
        <v>7.4227139318851403E-3</v>
      </c>
      <c r="O10" s="18">
        <f>'Variables AME'!N614</f>
        <v>7.31030528004439E-3</v>
      </c>
      <c r="P10" s="18">
        <f>'Variables AME'!O614</f>
        <v>7.2868108579852197E-3</v>
      </c>
      <c r="Q10" s="18">
        <f>'Variables AME'!P614</f>
        <v>7.0849967672980303E-3</v>
      </c>
      <c r="R10" s="18">
        <f>'Variables AME'!Q614</f>
        <v>6.6921618065457203E-3</v>
      </c>
      <c r="S10" s="18">
        <f>'Variables AME'!R614</f>
        <v>6.6932220271815899E-3</v>
      </c>
      <c r="T10" s="18">
        <f>'Variables AME'!S614</f>
        <v>6.6926954110631699E-3</v>
      </c>
      <c r="U10" s="18">
        <f>'Variables AME'!T614</f>
        <v>6.6926175900908196E-3</v>
      </c>
      <c r="V10" s="18">
        <f>'Variables AME'!U614</f>
        <v>6.6920833228102201E-3</v>
      </c>
      <c r="W10" s="18">
        <f>'Variables AME'!V614</f>
        <v>6.7972673063739298E-3</v>
      </c>
      <c r="X10" s="18">
        <f>'Variables AME'!W614</f>
        <v>6.9032374849560098E-3</v>
      </c>
      <c r="Y10" s="18">
        <f>'Variables AME'!X614</f>
        <v>7.01173463600838E-3</v>
      </c>
      <c r="Z10" s="18">
        <f>'Variables AME'!Y614</f>
        <v>7.1239170476251699E-3</v>
      </c>
      <c r="AA10" s="18">
        <f>'Variables AME'!Z614</f>
        <v>7.23565274737122E-3</v>
      </c>
      <c r="AB10" s="18">
        <f>'Variables AME'!AA614</f>
        <v>7.3484474668641499E-3</v>
      </c>
      <c r="AC10" s="18">
        <f>'Variables AME'!AB614</f>
        <v>7.4632601449043899E-3</v>
      </c>
      <c r="AD10" s="18">
        <f>'Variables AME'!AC614</f>
        <v>7.4607496361989998E-3</v>
      </c>
      <c r="AE10" s="18">
        <f>'Variables AME'!AD614</f>
        <v>7.4579369239984698E-3</v>
      </c>
      <c r="AF10" s="18">
        <f>'Variables AME'!AE614</f>
        <v>7.4552010850905603E-3</v>
      </c>
      <c r="AG10" s="18">
        <f>'Variables AME'!AF614</f>
        <v>7.4528279973318399E-3</v>
      </c>
      <c r="AH10" s="18">
        <f>'Variables AME'!AG614</f>
        <v>7.4501463463023804E-3</v>
      </c>
      <c r="AI10" s="18">
        <f>'Variables AME'!AH614</f>
        <v>7.4483393709124804E-3</v>
      </c>
      <c r="AJ10" s="18">
        <f>'Variables AME'!AI614</f>
        <v>7.4468360079474501E-3</v>
      </c>
      <c r="AK10" s="18">
        <f>'Variables AME'!AJ614</f>
        <v>7.4452157455563899E-3</v>
      </c>
      <c r="AL10" s="18">
        <f>'Variables AME'!AK614</f>
        <v>7.4436156108706603E-3</v>
      </c>
      <c r="AM10" s="18">
        <f>'Variables AME'!AL614</f>
        <v>7.4420304702932797E-3</v>
      </c>
      <c r="AN10" s="18">
        <f>'Variables AME'!AM614</f>
        <v>7.4409854313751004E-3</v>
      </c>
      <c r="AO10" s="18">
        <f>'Variables AME'!AN614</f>
        <v>7.4395265769162796E-3</v>
      </c>
      <c r="AP10" s="18">
        <f>'Variables AME'!AO614</f>
        <v>7.4379568922621399E-3</v>
      </c>
      <c r="AQ10" s="18">
        <f>'Variables AME'!AP614</f>
        <v>7.4361485899092196E-3</v>
      </c>
      <c r="AR10" s="18">
        <f>'Variables AME'!AQ614</f>
        <v>7.4334339821628898E-3</v>
      </c>
      <c r="AS10" s="18">
        <f>'Variables AME'!AR614</f>
        <v>7.4312012490252502E-3</v>
      </c>
      <c r="AT10" s="18">
        <f>'Variables AME'!AS614</f>
        <v>7.4289671048354102E-3</v>
      </c>
      <c r="AU10" s="18">
        <f>'Variables AME'!AT614</f>
        <v>7.4266460447721698E-3</v>
      </c>
      <c r="AV10" s="18">
        <f>'Variables AME'!AU614</f>
        <v>7.4242021782699799E-3</v>
      </c>
      <c r="AW10" s="18">
        <f>'Variables AME'!AV614</f>
        <v>7.4218071851705801E-3</v>
      </c>
      <c r="AX10" s="18"/>
    </row>
    <row r="11" spans="1:50" x14ac:dyDescent="0.25">
      <c r="A11" s="18"/>
      <c r="B11" t="s">
        <v>1013</v>
      </c>
      <c r="C11" s="18">
        <f>'Variables AME'!B615</f>
        <v>1.9547856490126699E-2</v>
      </c>
      <c r="D11" s="18">
        <f>'Variables AME'!C615</f>
        <v>1.9547856490126699E-2</v>
      </c>
      <c r="E11" s="18">
        <f>'Variables AME'!D615</f>
        <v>1.9604777761643901E-2</v>
      </c>
      <c r="F11" s="18">
        <f>'Variables AME'!E615</f>
        <v>1.9226132992121E-2</v>
      </c>
      <c r="G11" s="18">
        <f>'Variables AME'!F615</f>
        <v>1.9324712228560002E-2</v>
      </c>
      <c r="H11" s="18">
        <f>'Variables AME'!G615</f>
        <v>2.1228605699894699E-2</v>
      </c>
      <c r="I11" s="18">
        <f>'Variables AME'!H615</f>
        <v>2.0369477469194701E-2</v>
      </c>
      <c r="J11" s="18">
        <f>'Variables AME'!I615</f>
        <v>1.8857375468657799E-2</v>
      </c>
      <c r="K11" s="18">
        <f>'Variables AME'!J615</f>
        <v>1.8833691016465901E-2</v>
      </c>
      <c r="L11" s="18">
        <f>'Variables AME'!K615</f>
        <v>1.9605998620805799E-2</v>
      </c>
      <c r="M11" s="18">
        <f>'Variables AME'!L615</f>
        <v>1.9740324844023799E-2</v>
      </c>
      <c r="N11" s="18">
        <f>'Variables AME'!M615</f>
        <v>1.9162929007086601E-2</v>
      </c>
      <c r="O11" s="18">
        <f>'Variables AME'!N615</f>
        <v>1.92276114751108E-2</v>
      </c>
      <c r="P11" s="18">
        <f>'Variables AME'!O615</f>
        <v>1.9203220754104699E-2</v>
      </c>
      <c r="Q11" s="18">
        <f>'Variables AME'!P615</f>
        <v>1.8876586773669601E-2</v>
      </c>
      <c r="R11" s="18">
        <f>'Variables AME'!Q615</f>
        <v>1.8819152476748199E-2</v>
      </c>
      <c r="S11" s="18">
        <f>'Variables AME'!R615</f>
        <v>1.8826603379433201E-2</v>
      </c>
      <c r="T11" s="18">
        <f>'Variables AME'!S615</f>
        <v>1.88285274300833E-2</v>
      </c>
      <c r="U11" s="18">
        <f>'Variables AME'!T615</f>
        <v>1.8830807022870901E-2</v>
      </c>
      <c r="V11" s="18">
        <f>'Variables AME'!U615</f>
        <v>1.88298343984796E-2</v>
      </c>
      <c r="W11" s="18">
        <f>'Variables AME'!V615</f>
        <v>2.0515432647982501E-2</v>
      </c>
      <c r="X11" s="18">
        <f>'Variables AME'!W615</f>
        <v>2.2344021192384898E-2</v>
      </c>
      <c r="Y11" s="18">
        <f>'Variables AME'!X615</f>
        <v>2.4366261043050098E-2</v>
      </c>
      <c r="Z11" s="18">
        <f>'Variables AME'!Y615</f>
        <v>2.65702566450659E-2</v>
      </c>
      <c r="AA11" s="18">
        <f>'Variables AME'!Z615</f>
        <v>2.8961605287508099E-2</v>
      </c>
      <c r="AB11" s="18">
        <f>'Variables AME'!AA615</f>
        <v>3.1560892983418298E-2</v>
      </c>
      <c r="AC11" s="18">
        <f>'Variables AME'!AB615</f>
        <v>3.4388858662430299E-2</v>
      </c>
      <c r="AD11" s="18">
        <f>'Variables AME'!AC615</f>
        <v>3.4306124560314899E-2</v>
      </c>
      <c r="AE11" s="18">
        <f>'Variables AME'!AD615</f>
        <v>3.4209201292631101E-2</v>
      </c>
      <c r="AF11" s="18">
        <f>'Variables AME'!AE615</f>
        <v>3.41114324010807E-2</v>
      </c>
      <c r="AG11" s="18">
        <f>'Variables AME'!AF615</f>
        <v>3.4019223327078602E-2</v>
      </c>
      <c r="AH11" s="18">
        <f>'Variables AME'!AG615</f>
        <v>3.3919317784068898E-2</v>
      </c>
      <c r="AI11" s="18">
        <f>'Variables AME'!AH615</f>
        <v>3.38334920241311E-2</v>
      </c>
      <c r="AJ11" s="18">
        <f>'Variables AME'!AI615</f>
        <v>3.3754275983913902E-2</v>
      </c>
      <c r="AK11" s="18">
        <f>'Variables AME'!AJ615</f>
        <v>3.3672961444498398E-2</v>
      </c>
      <c r="AL11" s="18">
        <f>'Variables AME'!AK615</f>
        <v>3.3591260505042499E-2</v>
      </c>
      <c r="AM11" s="18">
        <f>'Variables AME'!AL615</f>
        <v>3.3509461972591699E-2</v>
      </c>
      <c r="AN11" s="18">
        <f>'Variables AME'!AM615</f>
        <v>3.34419560198164E-2</v>
      </c>
      <c r="AO11" s="18">
        <f>'Variables AME'!AN615</f>
        <v>3.3369989005259199E-2</v>
      </c>
      <c r="AP11" s="18">
        <f>'Variables AME'!AO615</f>
        <v>3.3298002972287299E-2</v>
      </c>
      <c r="AQ11" s="18">
        <f>'Variables AME'!AP615</f>
        <v>3.3224075074385899E-2</v>
      </c>
      <c r="AR11" s="18">
        <f>'Variables AME'!AQ615</f>
        <v>3.3148757266951399E-2</v>
      </c>
      <c r="AS11" s="18">
        <f>'Variables AME'!AR615</f>
        <v>3.3071797611714297E-2</v>
      </c>
      <c r="AT11" s="18">
        <f>'Variables AME'!AS615</f>
        <v>3.2993553434322503E-2</v>
      </c>
      <c r="AU11" s="18">
        <f>'Variables AME'!AT615</f>
        <v>3.2914248993473297E-2</v>
      </c>
      <c r="AV11" s="18">
        <f>'Variables AME'!AU615</f>
        <v>3.28342213308409E-2</v>
      </c>
      <c r="AW11" s="18">
        <f>'Variables AME'!AV615</f>
        <v>3.2735407867681199E-2</v>
      </c>
      <c r="AX11" s="18"/>
    </row>
    <row r="12" spans="1:50" x14ac:dyDescent="0.25">
      <c r="A12" s="18"/>
      <c r="B12" t="s">
        <v>1014</v>
      </c>
      <c r="C12" s="18">
        <f>'Variables AME'!B616</f>
        <v>3.3026247175386701E-3</v>
      </c>
      <c r="D12" s="18">
        <f>'Variables AME'!C616</f>
        <v>3.3026247175386701E-3</v>
      </c>
      <c r="E12" s="18">
        <f>'Variables AME'!D616</f>
        <v>3.30336768242565E-3</v>
      </c>
      <c r="F12" s="18">
        <f>'Variables AME'!E616</f>
        <v>3.3882307205505302E-3</v>
      </c>
      <c r="G12" s="18">
        <f>'Variables AME'!F616</f>
        <v>3.5441877650068099E-3</v>
      </c>
      <c r="H12" s="18">
        <f>'Variables AME'!G616</f>
        <v>4.0032903398765996E-3</v>
      </c>
      <c r="I12" s="18">
        <f>'Variables AME'!H616</f>
        <v>3.76119407752523E-3</v>
      </c>
      <c r="J12" s="18">
        <f>'Variables AME'!I616</f>
        <v>3.59141549364263E-3</v>
      </c>
      <c r="K12" s="18">
        <f>'Variables AME'!J616</f>
        <v>3.6019476997062099E-3</v>
      </c>
      <c r="L12" s="18">
        <f>'Variables AME'!K616</f>
        <v>3.6598370719703602E-3</v>
      </c>
      <c r="M12" s="18">
        <f>'Variables AME'!L616</f>
        <v>3.5707938344287501E-3</v>
      </c>
      <c r="N12" s="18">
        <f>'Variables AME'!M616</f>
        <v>3.59053865266176E-3</v>
      </c>
      <c r="O12" s="18">
        <f>'Variables AME'!N616</f>
        <v>3.6905625084289601E-3</v>
      </c>
      <c r="P12" s="18">
        <f>'Variables AME'!O616</f>
        <v>3.62086014844544E-3</v>
      </c>
      <c r="Q12" s="18">
        <f>'Variables AME'!P616</f>
        <v>3.59216295158975E-3</v>
      </c>
      <c r="R12" s="18">
        <f>'Variables AME'!Q616</f>
        <v>3.6014039275476702E-3</v>
      </c>
      <c r="S12" s="18">
        <f>'Variables AME'!R616</f>
        <v>3.6020294886491299E-3</v>
      </c>
      <c r="T12" s="18">
        <f>'Variables AME'!S616</f>
        <v>3.60198890940501E-3</v>
      </c>
      <c r="U12" s="18">
        <f>'Variables AME'!T616</f>
        <v>3.60225472404576E-3</v>
      </c>
      <c r="V12" s="18">
        <f>'Variables AME'!U616</f>
        <v>3.6019857877559501E-3</v>
      </c>
      <c r="W12" s="18">
        <f>'Variables AME'!V616</f>
        <v>3.6801322030150401E-3</v>
      </c>
      <c r="X12" s="18">
        <f>'Variables AME'!W616</f>
        <v>3.7588731596492901E-3</v>
      </c>
      <c r="Y12" s="18">
        <f>'Variables AME'!X616</f>
        <v>3.8416780096485002E-3</v>
      </c>
      <c r="Z12" s="18">
        <f>'Variables AME'!Y616</f>
        <v>3.9258786724921E-3</v>
      </c>
      <c r="AA12" s="18">
        <f>'Variables AME'!Z616</f>
        <v>4.0108981989094E-3</v>
      </c>
      <c r="AB12" s="18">
        <f>'Variables AME'!AA616</f>
        <v>4.0971372167632096E-3</v>
      </c>
      <c r="AC12" s="18">
        <f>'Variables AME'!AB616</f>
        <v>4.1848340668697998E-3</v>
      </c>
      <c r="AD12" s="18">
        <f>'Variables AME'!AC616</f>
        <v>4.1873718285553403E-3</v>
      </c>
      <c r="AE12" s="18">
        <f>'Variables AME'!AD616</f>
        <v>4.1890082986868801E-3</v>
      </c>
      <c r="AF12" s="18">
        <f>'Variables AME'!AE616</f>
        <v>4.1904152856919999E-3</v>
      </c>
      <c r="AG12" s="18">
        <f>'Variables AME'!AF616</f>
        <v>4.1921518591003697E-3</v>
      </c>
      <c r="AH12" s="18">
        <f>'Variables AME'!AG616</f>
        <v>4.1934962047831597E-3</v>
      </c>
      <c r="AI12" s="18">
        <f>'Variables AME'!AH616</f>
        <v>4.19562022988864E-3</v>
      </c>
      <c r="AJ12" s="18">
        <f>'Variables AME'!AI616</f>
        <v>4.1982147462922698E-3</v>
      </c>
      <c r="AK12" s="18">
        <f>'Variables AME'!AJ616</f>
        <v>4.2005991459828102E-3</v>
      </c>
      <c r="AL12" s="18">
        <f>'Variables AME'!AK616</f>
        <v>4.2029424994892203E-3</v>
      </c>
      <c r="AM12" s="18">
        <f>'Variables AME'!AL616</f>
        <v>4.2052741438339397E-3</v>
      </c>
      <c r="AN12" s="18">
        <f>'Variables AME'!AM616</f>
        <v>4.2089587881013199E-3</v>
      </c>
      <c r="AO12" s="18">
        <f>'Variables AME'!AN616</f>
        <v>4.2119704393538404E-3</v>
      </c>
      <c r="AP12" s="18">
        <f>'Variables AME'!AO616</f>
        <v>4.2148724397300203E-3</v>
      </c>
      <c r="AQ12" s="18">
        <f>'Variables AME'!AP616</f>
        <v>4.2175842887997601E-3</v>
      </c>
      <c r="AR12" s="18">
        <f>'Variables AME'!AQ616</f>
        <v>4.2201431531948101E-3</v>
      </c>
      <c r="AS12" s="18">
        <f>'Variables AME'!AR616</f>
        <v>4.22252041913248E-3</v>
      </c>
      <c r="AT12" s="18">
        <f>'Variables AME'!AS616</f>
        <v>4.2247535607217099E-3</v>
      </c>
      <c r="AU12" s="18">
        <f>'Variables AME'!AT616</f>
        <v>4.22686372523282E-3</v>
      </c>
      <c r="AV12" s="18">
        <f>'Variables AME'!AU616</f>
        <v>4.2288847033507904E-3</v>
      </c>
      <c r="AW12" s="18">
        <f>'Variables AME'!AV616</f>
        <v>4.2293324724032499E-3</v>
      </c>
      <c r="AX12" s="18"/>
    </row>
    <row r="13" spans="1:50" x14ac:dyDescent="0.25">
      <c r="A13" s="18"/>
      <c r="B13" t="s">
        <v>1015</v>
      </c>
      <c r="C13" s="18">
        <f>'Variables AME'!B617</f>
        <v>1.7376695029869101E-2</v>
      </c>
      <c r="D13" s="18">
        <f>'Variables AME'!C617</f>
        <v>1.7376695029869101E-2</v>
      </c>
      <c r="E13" s="18">
        <f>'Variables AME'!D617</f>
        <v>1.7463583413200898E-2</v>
      </c>
      <c r="F13" s="18">
        <f>'Variables AME'!E617</f>
        <v>1.7262614349475298E-2</v>
      </c>
      <c r="G13" s="18">
        <f>'Variables AME'!F617</f>
        <v>1.7233957115569899E-2</v>
      </c>
      <c r="H13" s="18">
        <f>'Variables AME'!G617</f>
        <v>1.7842789861251599E-2</v>
      </c>
      <c r="I13" s="18">
        <f>'Variables AME'!H617</f>
        <v>1.7692864826929899E-2</v>
      </c>
      <c r="J13" s="18">
        <f>'Variables AME'!I617</f>
        <v>1.6722494941421199E-2</v>
      </c>
      <c r="K13" s="18">
        <f>'Variables AME'!J617</f>
        <v>1.6229656474483201E-2</v>
      </c>
      <c r="L13" s="18">
        <f>'Variables AME'!K617</f>
        <v>1.6288994495160601E-2</v>
      </c>
      <c r="M13" s="18">
        <f>'Variables AME'!L617</f>
        <v>1.5895217681355999E-2</v>
      </c>
      <c r="N13" s="18">
        <f>'Variables AME'!M617</f>
        <v>1.56761657134145E-2</v>
      </c>
      <c r="O13" s="18">
        <f>'Variables AME'!N617</f>
        <v>1.5596582751147999E-2</v>
      </c>
      <c r="P13" s="18">
        <f>'Variables AME'!O617</f>
        <v>1.56547019822189E-2</v>
      </c>
      <c r="Q13" s="18">
        <f>'Variables AME'!P617</f>
        <v>1.52452148902827E-2</v>
      </c>
      <c r="R13" s="18">
        <f>'Variables AME'!Q617</f>
        <v>1.4599762740766501E-2</v>
      </c>
      <c r="S13" s="18">
        <f>'Variables AME'!R617</f>
        <v>1.4604914586309701E-2</v>
      </c>
      <c r="T13" s="18">
        <f>'Variables AME'!S617</f>
        <v>1.46056874806299E-2</v>
      </c>
      <c r="U13" s="18">
        <f>'Variables AME'!T617</f>
        <v>1.46091718174423E-2</v>
      </c>
      <c r="V13" s="18">
        <f>'Variables AME'!U617</f>
        <v>1.46078511242708E-2</v>
      </c>
      <c r="W13" s="18">
        <f>'Variables AME'!V617</f>
        <v>1.5134301243505E-2</v>
      </c>
      <c r="X13" s="18">
        <f>'Variables AME'!W617</f>
        <v>1.56713023652293E-2</v>
      </c>
      <c r="Y13" s="18">
        <f>'Variables AME'!X617</f>
        <v>1.6249334255079899E-2</v>
      </c>
      <c r="Z13" s="18">
        <f>'Variables AME'!Y617</f>
        <v>1.6847104641234199E-2</v>
      </c>
      <c r="AA13" s="18">
        <f>'Variables AME'!Z617</f>
        <v>1.74595787762107E-2</v>
      </c>
      <c r="AB13" s="18">
        <f>'Variables AME'!AA617</f>
        <v>1.8089818134772399E-2</v>
      </c>
      <c r="AC13" s="18">
        <f>'Variables AME'!AB617</f>
        <v>1.8740274369133999E-2</v>
      </c>
      <c r="AD13" s="18">
        <f>'Variables AME'!AC617</f>
        <v>1.8744005720178598E-2</v>
      </c>
      <c r="AE13" s="18">
        <f>'Variables AME'!AD617</f>
        <v>1.87391098733421E-2</v>
      </c>
      <c r="AF13" s="18">
        <f>'Variables AME'!AE617</f>
        <v>1.8731766028732898E-2</v>
      </c>
      <c r="AG13" s="18">
        <f>'Variables AME'!AF617</f>
        <v>1.87271226921547E-2</v>
      </c>
      <c r="AH13" s="18">
        <f>'Variables AME'!AG617</f>
        <v>1.87183058758069E-2</v>
      </c>
      <c r="AI13" s="18">
        <f>'Variables AME'!AH617</f>
        <v>1.8716490320389301E-2</v>
      </c>
      <c r="AJ13" s="18">
        <f>'Variables AME'!AI617</f>
        <v>1.8719129362626399E-2</v>
      </c>
      <c r="AK13" s="18">
        <f>'Variables AME'!AJ617</f>
        <v>1.8719935590891398E-2</v>
      </c>
      <c r="AL13" s="18">
        <f>'Variables AME'!AK617</f>
        <v>1.8720318589303401E-2</v>
      </c>
      <c r="AM13" s="18">
        <f>'Variables AME'!AL617</f>
        <v>1.8720528119790199E-2</v>
      </c>
      <c r="AN13" s="18">
        <f>'Variables AME'!AM617</f>
        <v>1.8729647590335699E-2</v>
      </c>
      <c r="AO13" s="18">
        <f>'Variables AME'!AN617</f>
        <v>1.87338340172097E-2</v>
      </c>
      <c r="AP13" s="18">
        <f>'Variables AME'!AO617</f>
        <v>1.87378341780759E-2</v>
      </c>
      <c r="AQ13" s="18">
        <f>'Variables AME'!AP617</f>
        <v>1.8740960307303E-2</v>
      </c>
      <c r="AR13" s="18">
        <f>'Variables AME'!AQ617</f>
        <v>1.87435055068777E-2</v>
      </c>
      <c r="AS13" s="18">
        <f>'Variables AME'!AR617</f>
        <v>1.87450019495406E-2</v>
      </c>
      <c r="AT13" s="18">
        <f>'Variables AME'!AS617</f>
        <v>1.8745964992716999E-2</v>
      </c>
      <c r="AU13" s="18">
        <f>'Variables AME'!AT617</f>
        <v>1.87463820183634E-2</v>
      </c>
      <c r="AV13" s="18">
        <f>'Variables AME'!AU617</f>
        <v>1.87463459919411E-2</v>
      </c>
      <c r="AW13" s="18">
        <f>'Variables AME'!AV617</f>
        <v>1.8740165677864299E-2</v>
      </c>
      <c r="AX13" s="18"/>
    </row>
    <row r="14" spans="1:50" x14ac:dyDescent="0.25">
      <c r="A14" s="18"/>
      <c r="B14" t="s">
        <v>1016</v>
      </c>
      <c r="C14" s="18">
        <f>'Variables AME'!B618</f>
        <v>1.6748734005614899E-3</v>
      </c>
      <c r="D14" s="18">
        <f>'Variables AME'!C618</f>
        <v>1.6748734005614899E-3</v>
      </c>
      <c r="E14" s="18">
        <f>'Variables AME'!D618</f>
        <v>1.6746758366493501E-3</v>
      </c>
      <c r="F14" s="18">
        <f>'Variables AME'!E618</f>
        <v>1.6135882152225401E-3</v>
      </c>
      <c r="G14" s="18">
        <f>'Variables AME'!F618</f>
        <v>1.58823439339182E-3</v>
      </c>
      <c r="H14" s="18">
        <f>'Variables AME'!G618</f>
        <v>1.6561183865725999E-3</v>
      </c>
      <c r="I14" s="18">
        <f>'Variables AME'!H618</f>
        <v>1.69347267091642E-3</v>
      </c>
      <c r="J14" s="18">
        <f>'Variables AME'!I618</f>
        <v>1.5864237924523501E-3</v>
      </c>
      <c r="K14" s="18">
        <f>'Variables AME'!J618</f>
        <v>1.54324790001655E-3</v>
      </c>
      <c r="L14" s="18">
        <f>'Variables AME'!K618</f>
        <v>1.5310965592857299E-3</v>
      </c>
      <c r="M14" s="18">
        <f>'Variables AME'!L618</f>
        <v>1.53418039709676E-3</v>
      </c>
      <c r="N14" s="18">
        <f>'Variables AME'!M618</f>
        <v>1.5657649225839401E-3</v>
      </c>
      <c r="O14" s="18">
        <f>'Variables AME'!N618</f>
        <v>1.5619042432799999E-3</v>
      </c>
      <c r="P14" s="18">
        <f>'Variables AME'!O618</f>
        <v>1.5495490723101801E-3</v>
      </c>
      <c r="Q14" s="18">
        <f>'Variables AME'!P618</f>
        <v>1.48871425546833E-3</v>
      </c>
      <c r="R14" s="18">
        <f>'Variables AME'!Q618</f>
        <v>1.4075836070872301E-3</v>
      </c>
      <c r="S14" s="18">
        <f>'Variables AME'!R618</f>
        <v>1.40942654988254E-3</v>
      </c>
      <c r="T14" s="18">
        <f>'Variables AME'!S618</f>
        <v>1.4091586316050701E-3</v>
      </c>
      <c r="U14" s="18">
        <f>'Variables AME'!T618</f>
        <v>1.41022761790233E-3</v>
      </c>
      <c r="V14" s="18">
        <f>'Variables AME'!U618</f>
        <v>1.4105563060298799E-3</v>
      </c>
      <c r="W14" s="18">
        <f>'Variables AME'!V618</f>
        <v>1.4175868611245299E-3</v>
      </c>
      <c r="X14" s="18">
        <f>'Variables AME'!W618</f>
        <v>1.4219184901888499E-3</v>
      </c>
      <c r="Y14" s="18">
        <f>'Variables AME'!X618</f>
        <v>1.4309413598238799E-3</v>
      </c>
      <c r="Z14" s="18">
        <f>'Variables AME'!Y618</f>
        <v>1.4392447027946999E-3</v>
      </c>
      <c r="AA14" s="18">
        <f>'Variables AME'!Z618</f>
        <v>1.4468711061085501E-3</v>
      </c>
      <c r="AB14" s="18">
        <f>'Variables AME'!AA618</f>
        <v>1.45435453685632E-3</v>
      </c>
      <c r="AC14" s="18">
        <f>'Variables AME'!AB618</f>
        <v>1.4619149329259699E-3</v>
      </c>
      <c r="AD14" s="18">
        <f>'Variables AME'!AC618</f>
        <v>1.4646730891111201E-3</v>
      </c>
      <c r="AE14" s="18">
        <f>'Variables AME'!AD618</f>
        <v>1.4669519190017701E-3</v>
      </c>
      <c r="AF14" s="18">
        <f>'Variables AME'!AE618</f>
        <v>1.46890079954744E-3</v>
      </c>
      <c r="AG14" s="18">
        <f>'Variables AME'!AF618</f>
        <v>1.4711131881553199E-3</v>
      </c>
      <c r="AH14" s="18">
        <f>'Variables AME'!AG618</f>
        <v>1.4731459713519901E-3</v>
      </c>
      <c r="AI14" s="18">
        <f>'Variables AME'!AH618</f>
        <v>1.47579128256114E-3</v>
      </c>
      <c r="AJ14" s="18">
        <f>'Variables AME'!AI618</f>
        <v>1.4789017294162799E-3</v>
      </c>
      <c r="AK14" s="18">
        <f>'Variables AME'!AJ618</f>
        <v>1.48155796870876E-3</v>
      </c>
      <c r="AL14" s="18">
        <f>'Variables AME'!AK618</f>
        <v>1.4840531739556499E-3</v>
      </c>
      <c r="AM14" s="18">
        <f>'Variables AME'!AL618</f>
        <v>1.48647683751272E-3</v>
      </c>
      <c r="AN14" s="18">
        <f>'Variables AME'!AM618</f>
        <v>1.49578827402671E-3</v>
      </c>
      <c r="AO14" s="18">
        <f>'Variables AME'!AN618</f>
        <v>1.50406728192971E-3</v>
      </c>
      <c r="AP14" s="18">
        <f>'Variables AME'!AO618</f>
        <v>1.51249653440788E-3</v>
      </c>
      <c r="AQ14" s="18">
        <f>'Variables AME'!AP618</f>
        <v>1.5207771925409199E-3</v>
      </c>
      <c r="AR14" s="18">
        <f>'Variables AME'!AQ618</f>
        <v>1.52919644620689E-3</v>
      </c>
      <c r="AS14" s="18">
        <f>'Variables AME'!AR618</f>
        <v>1.5374023619887101E-3</v>
      </c>
      <c r="AT14" s="18">
        <f>'Variables AME'!AS618</f>
        <v>1.5454034800411701E-3</v>
      </c>
      <c r="AU14" s="18">
        <f>'Variables AME'!AT618</f>
        <v>1.5532954939926501E-3</v>
      </c>
      <c r="AV14" s="18">
        <f>'Variables AME'!AU618</f>
        <v>1.5612056065826599E-3</v>
      </c>
      <c r="AW14" s="18">
        <f>'Variables AME'!AV618</f>
        <v>1.5572134591638599E-3</v>
      </c>
      <c r="AX14" s="18"/>
    </row>
    <row r="15" spans="1:50" x14ac:dyDescent="0.25">
      <c r="A15" s="18"/>
      <c r="B15" t="s">
        <v>1017</v>
      </c>
      <c r="C15" s="18">
        <f>'Variables AME'!B619</f>
        <v>2.0462413036033899E-4</v>
      </c>
      <c r="D15" s="18">
        <f>'Variables AME'!C619</f>
        <v>2.0462413036033999E-4</v>
      </c>
      <c r="E15" s="18">
        <f>'Variables AME'!D619</f>
        <v>2.0423809845272899E-4</v>
      </c>
      <c r="F15" s="18">
        <f>'Variables AME'!E619</f>
        <v>2.0325175551424299E-4</v>
      </c>
      <c r="G15" s="18">
        <f>'Variables AME'!F619</f>
        <v>2.0472792521146401E-4</v>
      </c>
      <c r="H15" s="18">
        <f>'Variables AME'!G619</f>
        <v>2.0757062671493301E-4</v>
      </c>
      <c r="I15" s="18">
        <f>'Variables AME'!H619</f>
        <v>2.0504428721035601E-4</v>
      </c>
      <c r="J15" s="18">
        <f>'Variables AME'!I619</f>
        <v>1.9612256069001399E-4</v>
      </c>
      <c r="K15" s="18">
        <f>'Variables AME'!J619</f>
        <v>1.90536974640895E-4</v>
      </c>
      <c r="L15" s="18">
        <f>'Variables AME'!K619</f>
        <v>1.8707982871688799E-4</v>
      </c>
      <c r="M15" s="18">
        <f>'Variables AME'!L619</f>
        <v>1.8346238485392099E-4</v>
      </c>
      <c r="N15" s="18">
        <f>'Variables AME'!M619</f>
        <v>1.8247838394943599E-4</v>
      </c>
      <c r="O15" s="18">
        <f>'Variables AME'!N619</f>
        <v>1.8067733802654601E-4</v>
      </c>
      <c r="P15" s="18">
        <f>'Variables AME'!O619</f>
        <v>1.78290726407258E-4</v>
      </c>
      <c r="Q15" s="18">
        <f>'Variables AME'!P619</f>
        <v>1.7626878912591301E-4</v>
      </c>
      <c r="R15" s="18">
        <f>'Variables AME'!Q619</f>
        <v>1.6759836255723801E-4</v>
      </c>
      <c r="S15" s="18">
        <f>'Variables AME'!R619</f>
        <v>1.67634134145427E-4</v>
      </c>
      <c r="T15" s="18">
        <f>'Variables AME'!S619</f>
        <v>1.6764437623039899E-4</v>
      </c>
      <c r="U15" s="18">
        <f>'Variables AME'!T619</f>
        <v>1.67647705771428E-4</v>
      </c>
      <c r="V15" s="18">
        <f>'Variables AME'!U619</f>
        <v>1.6760321254224899E-4</v>
      </c>
      <c r="W15" s="18">
        <f>'Variables AME'!V619</f>
        <v>1.6760447536337899E-4</v>
      </c>
      <c r="X15" s="18">
        <f>'Variables AME'!W619</f>
        <v>1.6758100418141499E-4</v>
      </c>
      <c r="Y15" s="18">
        <f>'Variables AME'!X619</f>
        <v>1.6692665659292399E-4</v>
      </c>
      <c r="Z15" s="18">
        <f>'Variables AME'!Y619</f>
        <v>1.6665583283734299E-4</v>
      </c>
      <c r="AA15" s="18">
        <f>'Variables AME'!Z619</f>
        <v>1.66440865811508E-4</v>
      </c>
      <c r="AB15" s="18">
        <f>'Variables AME'!AA619</f>
        <v>1.66247660077586E-4</v>
      </c>
      <c r="AC15" s="18">
        <f>'Variables AME'!AB619</f>
        <v>1.6606900072821401E-4</v>
      </c>
      <c r="AD15" s="18">
        <f>'Variables AME'!AC619</f>
        <v>1.6585617789193101E-4</v>
      </c>
      <c r="AE15" s="18">
        <f>'Variables AME'!AD619</f>
        <v>1.6596884336632001E-4</v>
      </c>
      <c r="AF15" s="18">
        <f>'Variables AME'!AE619</f>
        <v>1.6590961366233899E-4</v>
      </c>
      <c r="AG15" s="18">
        <f>'Variables AME'!AF619</f>
        <v>1.6581392059618799E-4</v>
      </c>
      <c r="AH15" s="18">
        <f>'Variables AME'!AG619</f>
        <v>1.6603653057709601E-4</v>
      </c>
      <c r="AI15" s="18">
        <f>'Variables AME'!AH619</f>
        <v>1.6572375620548999E-4</v>
      </c>
      <c r="AJ15" s="18">
        <f>'Variables AME'!AI619</f>
        <v>1.6554432758453499E-4</v>
      </c>
      <c r="AK15" s="18">
        <f>'Variables AME'!AJ619</f>
        <v>1.6537157038552401E-4</v>
      </c>
      <c r="AL15" s="18">
        <f>'Variables AME'!AK619</f>
        <v>1.6519767829267499E-4</v>
      </c>
      <c r="AM15" s="18">
        <f>'Variables AME'!AL619</f>
        <v>1.65025378391968E-4</v>
      </c>
      <c r="AN15" s="18">
        <f>'Variables AME'!AM619</f>
        <v>1.6496486000057401E-4</v>
      </c>
      <c r="AO15" s="18">
        <f>'Variables AME'!AN619</f>
        <v>1.6485836292789299E-4</v>
      </c>
      <c r="AP15" s="18">
        <f>'Variables AME'!AO619</f>
        <v>1.6473625505140899E-4</v>
      </c>
      <c r="AQ15" s="18">
        <f>'Variables AME'!AP619</f>
        <v>1.64601413359001E-4</v>
      </c>
      <c r="AR15" s="18">
        <f>'Variables AME'!AQ619</f>
        <v>1.6445880114196099E-4</v>
      </c>
      <c r="AS15" s="18">
        <f>'Variables AME'!AR619</f>
        <v>1.6434412432009599E-4</v>
      </c>
      <c r="AT15" s="18">
        <f>'Variables AME'!AS619</f>
        <v>1.6420957081126001E-4</v>
      </c>
      <c r="AU15" s="18">
        <f>'Variables AME'!AT619</f>
        <v>1.64067399445027E-4</v>
      </c>
      <c r="AV15" s="18">
        <f>'Variables AME'!AU619</f>
        <v>1.63920202633612E-4</v>
      </c>
      <c r="AW15" s="18">
        <f>'Variables AME'!AV619</f>
        <v>1.6373439747504299E-4</v>
      </c>
      <c r="AX15" s="18"/>
    </row>
    <row r="16" spans="1:50" x14ac:dyDescent="0.25">
      <c r="A16" s="18"/>
      <c r="B16" t="s">
        <v>1018</v>
      </c>
      <c r="C16" s="18">
        <f>'Variables AME'!B620</f>
        <v>6.9751220646361298E-4</v>
      </c>
      <c r="D16" s="18">
        <f>'Variables AME'!C620</f>
        <v>6.9751220646361298E-4</v>
      </c>
      <c r="E16" s="18">
        <f>'Variables AME'!D620</f>
        <v>6.9751153830561704E-4</v>
      </c>
      <c r="F16" s="18">
        <f>'Variables AME'!E620</f>
        <v>6.9596998902348697E-4</v>
      </c>
      <c r="G16" s="18">
        <f>'Variables AME'!F620</f>
        <v>7.1142952776595699E-4</v>
      </c>
      <c r="H16" s="18">
        <f>'Variables AME'!G620</f>
        <v>7.1670823775424797E-4</v>
      </c>
      <c r="I16" s="18">
        <f>'Variables AME'!H620</f>
        <v>7.1198432349693999E-4</v>
      </c>
      <c r="J16" s="18">
        <f>'Variables AME'!I620</f>
        <v>6.9061345098663895E-4</v>
      </c>
      <c r="K16" s="18">
        <f>'Variables AME'!J620</f>
        <v>6.7628051110034599E-4</v>
      </c>
      <c r="L16" s="18">
        <f>'Variables AME'!K620</f>
        <v>6.6770698089401999E-4</v>
      </c>
      <c r="M16" s="18">
        <f>'Variables AME'!L620</f>
        <v>6.5878940356725905E-4</v>
      </c>
      <c r="N16" s="18">
        <f>'Variables AME'!M620</f>
        <v>6.6040096766652103E-4</v>
      </c>
      <c r="O16" s="18">
        <f>'Variables AME'!N620</f>
        <v>6.5487697459313502E-4</v>
      </c>
      <c r="P16" s="18">
        <f>'Variables AME'!O620</f>
        <v>6.4459646099314805E-4</v>
      </c>
      <c r="Q16" s="18">
        <f>'Variables AME'!P620</f>
        <v>6.4380525853115396E-4</v>
      </c>
      <c r="R16" s="18">
        <f>'Variables AME'!Q620</f>
        <v>6.0862368980734902E-4</v>
      </c>
      <c r="S16" s="18">
        <f>'Variables AME'!R620</f>
        <v>6.0881367228282201E-4</v>
      </c>
      <c r="T16" s="18">
        <f>'Variables AME'!S620</f>
        <v>6.0889909367557303E-4</v>
      </c>
      <c r="U16" s="18">
        <f>'Variables AME'!T620</f>
        <v>6.0890590424307904E-4</v>
      </c>
      <c r="V16" s="18">
        <f>'Variables AME'!U620</f>
        <v>6.0885043072185095E-4</v>
      </c>
      <c r="W16" s="18">
        <f>'Variables AME'!V620</f>
        <v>6.5997862995465395E-4</v>
      </c>
      <c r="X16" s="18">
        <f>'Variables AME'!W620</f>
        <v>7.1534050927010001E-4</v>
      </c>
      <c r="Y16" s="18">
        <f>'Variables AME'!X620</f>
        <v>7.7054942237067699E-4</v>
      </c>
      <c r="Z16" s="18">
        <f>'Variables AME'!Y620</f>
        <v>8.3248721170800998E-4</v>
      </c>
      <c r="AA16" s="18">
        <f>'Variables AME'!Z620</f>
        <v>9.0034120946904501E-4</v>
      </c>
      <c r="AB16" s="18">
        <f>'Variables AME'!AA620</f>
        <v>9.74196221192807E-4</v>
      </c>
      <c r="AC16" s="18">
        <f>'Variables AME'!AB620</f>
        <v>1.05441241060717E-3</v>
      </c>
      <c r="AD16" s="18">
        <f>'Variables AME'!AC620</f>
        <v>1.0527101095057401E-3</v>
      </c>
      <c r="AE16" s="18">
        <f>'Variables AME'!AD620</f>
        <v>1.05433624248195E-3</v>
      </c>
      <c r="AF16" s="18">
        <f>'Variables AME'!AE620</f>
        <v>1.0545757834163299E-3</v>
      </c>
      <c r="AG16" s="18">
        <f>'Variables AME'!AF620</f>
        <v>1.0543170556767201E-3</v>
      </c>
      <c r="AH16" s="18">
        <f>'Variables AME'!AG620</f>
        <v>1.05712718796948E-3</v>
      </c>
      <c r="AI16" s="18">
        <f>'Variables AME'!AH620</f>
        <v>1.05506320931781E-3</v>
      </c>
      <c r="AJ16" s="18">
        <f>'Variables AME'!AI620</f>
        <v>1.0538938971621501E-3</v>
      </c>
      <c r="AK16" s="18">
        <f>'Variables AME'!AJ620</f>
        <v>1.0530046580742799E-3</v>
      </c>
      <c r="AL16" s="18">
        <f>'Variables AME'!AK620</f>
        <v>1.0522389639852001E-3</v>
      </c>
      <c r="AM16" s="18">
        <f>'Variables AME'!AL620</f>
        <v>1.05155552057131E-3</v>
      </c>
      <c r="AN16" s="18">
        <f>'Variables AME'!AM620</f>
        <v>1.0516576545246501E-3</v>
      </c>
      <c r="AO16" s="18">
        <f>'Variables AME'!AN620</f>
        <v>1.05156611741504E-3</v>
      </c>
      <c r="AP16" s="18">
        <f>'Variables AME'!AO620</f>
        <v>1.0513276200378001E-3</v>
      </c>
      <c r="AQ16" s="18">
        <f>'Variables AME'!AP620</f>
        <v>1.05099925688934E-3</v>
      </c>
      <c r="AR16" s="18">
        <f>'Variables AME'!AQ620</f>
        <v>1.05062685494141E-3</v>
      </c>
      <c r="AS16" s="18">
        <f>'Variables AME'!AR620</f>
        <v>1.0505275645565301E-3</v>
      </c>
      <c r="AT16" s="18">
        <f>'Variables AME'!AS620</f>
        <v>1.05027756667403E-3</v>
      </c>
      <c r="AU16" s="18">
        <f>'Variables AME'!AT620</f>
        <v>1.0499644270157099E-3</v>
      </c>
      <c r="AV16" s="18">
        <f>'Variables AME'!AU620</f>
        <v>1.0496159181752E-3</v>
      </c>
      <c r="AW16" s="18">
        <f>'Variables AME'!AV620</f>
        <v>1.0490606225901601E-3</v>
      </c>
      <c r="AX16" s="18"/>
    </row>
    <row r="17" spans="1:50" x14ac:dyDescent="0.25">
      <c r="A17" s="18"/>
      <c r="B17" t="s">
        <v>1019</v>
      </c>
      <c r="C17" s="18">
        <f>'Variables AME'!B621</f>
        <v>1.23935422158917E-3</v>
      </c>
      <c r="D17" s="18">
        <f>'Variables AME'!C621</f>
        <v>1.23935422158917E-3</v>
      </c>
      <c r="E17" s="18">
        <f>'Variables AME'!D621</f>
        <v>1.23211444551431E-3</v>
      </c>
      <c r="F17" s="18">
        <f>'Variables AME'!E621</f>
        <v>1.22001474588749E-3</v>
      </c>
      <c r="G17" s="18">
        <f>'Variables AME'!F621</f>
        <v>1.23697718223443E-3</v>
      </c>
      <c r="H17" s="18">
        <f>'Variables AME'!G621</f>
        <v>1.25983291076247E-3</v>
      </c>
      <c r="I17" s="18">
        <f>'Variables AME'!H621</f>
        <v>1.24341036038475E-3</v>
      </c>
      <c r="J17" s="18">
        <f>'Variables AME'!I621</f>
        <v>1.1804970313752301E-3</v>
      </c>
      <c r="K17" s="18">
        <f>'Variables AME'!J621</f>
        <v>1.16134242705345E-3</v>
      </c>
      <c r="L17" s="18">
        <f>'Variables AME'!K621</f>
        <v>1.15616221560058E-3</v>
      </c>
      <c r="M17" s="18">
        <f>'Variables AME'!L621</f>
        <v>1.1221019655166199E-3</v>
      </c>
      <c r="N17" s="18">
        <f>'Variables AME'!M621</f>
        <v>1.0978137744795599E-3</v>
      </c>
      <c r="O17" s="18">
        <f>'Variables AME'!N621</f>
        <v>1.08491941717621E-3</v>
      </c>
      <c r="P17" s="18">
        <f>'Variables AME'!O621</f>
        <v>1.0688763607970199E-3</v>
      </c>
      <c r="Q17" s="18">
        <f>'Variables AME'!P621</f>
        <v>1.0647412489018201E-3</v>
      </c>
      <c r="R17" s="18">
        <f>'Variables AME'!Q621</f>
        <v>1.02896030707252E-3</v>
      </c>
      <c r="S17" s="18">
        <f>'Variables AME'!R621</f>
        <v>1.02936308818776E-3</v>
      </c>
      <c r="T17" s="18">
        <f>'Variables AME'!S621</f>
        <v>1.02961073365444E-3</v>
      </c>
      <c r="U17" s="18">
        <f>'Variables AME'!T621</f>
        <v>1.03002360422639E-3</v>
      </c>
      <c r="V17" s="18">
        <f>'Variables AME'!U621</f>
        <v>1.03011219129813E-3</v>
      </c>
      <c r="W17" s="18">
        <f>'Variables AME'!V621</f>
        <v>1.11709212813512E-3</v>
      </c>
      <c r="X17" s="18">
        <f>'Variables AME'!W621</f>
        <v>1.21032443808148E-3</v>
      </c>
      <c r="Y17" s="18">
        <f>'Variables AME'!X621</f>
        <v>1.3117802077185299E-3</v>
      </c>
      <c r="Z17" s="18">
        <f>'Variables AME'!Y621</f>
        <v>1.4220954456611399E-3</v>
      </c>
      <c r="AA17" s="18">
        <f>'Variables AME'!Z621</f>
        <v>1.5412320048708501E-3</v>
      </c>
      <c r="AB17" s="18">
        <f>'Variables AME'!AA621</f>
        <v>1.6700905551995E-3</v>
      </c>
      <c r="AC17" s="18">
        <f>'Variables AME'!AB621</f>
        <v>1.8096039539264299E-3</v>
      </c>
      <c r="AD17" s="18">
        <f>'Variables AME'!AC621</f>
        <v>1.80785065761482E-3</v>
      </c>
      <c r="AE17" s="18">
        <f>'Variables AME'!AD621</f>
        <v>1.80614107619602E-3</v>
      </c>
      <c r="AF17" s="18">
        <f>'Variables AME'!AE621</f>
        <v>1.80389581512461E-3</v>
      </c>
      <c r="AG17" s="18">
        <f>'Variables AME'!AF621</f>
        <v>1.80191988503373E-3</v>
      </c>
      <c r="AH17" s="18">
        <f>'Variables AME'!AG621</f>
        <v>1.8003239259360201E-3</v>
      </c>
      <c r="AI17" s="18">
        <f>'Variables AME'!AH621</f>
        <v>1.79844558923493E-3</v>
      </c>
      <c r="AJ17" s="18">
        <f>'Variables AME'!AI621</f>
        <v>1.79731962818767E-3</v>
      </c>
      <c r="AK17" s="18">
        <f>'Variables AME'!AJ621</f>
        <v>1.7962024793752201E-3</v>
      </c>
      <c r="AL17" s="18">
        <f>'Variables AME'!AK621</f>
        <v>1.7951878362312101E-3</v>
      </c>
      <c r="AM17" s="18">
        <f>'Variables AME'!AL621</f>
        <v>1.7942668174291199E-3</v>
      </c>
      <c r="AN17" s="18">
        <f>'Variables AME'!AM621</f>
        <v>1.7946184819744499E-3</v>
      </c>
      <c r="AO17" s="18">
        <f>'Variables AME'!AN621</f>
        <v>1.7945659411292799E-3</v>
      </c>
      <c r="AP17" s="18">
        <f>'Variables AME'!AO621</f>
        <v>1.79453190802872E-3</v>
      </c>
      <c r="AQ17" s="18">
        <f>'Variables AME'!AP621</f>
        <v>1.7944329465308E-3</v>
      </c>
      <c r="AR17" s="18">
        <f>'Variables AME'!AQ621</f>
        <v>1.7942827521708401E-3</v>
      </c>
      <c r="AS17" s="18">
        <f>'Variables AME'!AR621</f>
        <v>1.79419978193562E-3</v>
      </c>
      <c r="AT17" s="18">
        <f>'Variables AME'!AS621</f>
        <v>1.79404517565467E-3</v>
      </c>
      <c r="AU17" s="18">
        <f>'Variables AME'!AT621</f>
        <v>1.7938406955067101E-3</v>
      </c>
      <c r="AV17" s="18">
        <f>'Variables AME'!AU621</f>
        <v>1.793597183172E-3</v>
      </c>
      <c r="AW17" s="18">
        <f>'Variables AME'!AV621</f>
        <v>1.79267069385407E-3</v>
      </c>
      <c r="AX17" s="18"/>
    </row>
    <row r="18" spans="1:50" x14ac:dyDescent="0.25">
      <c r="A18" s="18"/>
      <c r="B18" t="s">
        <v>1020</v>
      </c>
      <c r="C18" s="18">
        <f>'Variables AME'!B622</f>
        <v>2.7099633074613699E-3</v>
      </c>
      <c r="D18" s="18">
        <f>'Variables AME'!C622</f>
        <v>2.7099633074613699E-3</v>
      </c>
      <c r="E18" s="18">
        <f>'Variables AME'!D622</f>
        <v>2.6830608243346801E-3</v>
      </c>
      <c r="F18" s="18">
        <f>'Variables AME'!E622</f>
        <v>2.1831579612471702E-3</v>
      </c>
      <c r="G18" s="18">
        <f>'Variables AME'!F622</f>
        <v>2.3099351045283599E-3</v>
      </c>
      <c r="H18" s="18">
        <f>'Variables AME'!G622</f>
        <v>2.7973958719868901E-3</v>
      </c>
      <c r="I18" s="18">
        <f>'Variables AME'!H622</f>
        <v>2.1906192132658498E-3</v>
      </c>
      <c r="J18" s="18">
        <f>'Variables AME'!I622</f>
        <v>2.4249506081511899E-3</v>
      </c>
      <c r="K18" s="18">
        <f>'Variables AME'!J622</f>
        <v>1.81347855605854E-3</v>
      </c>
      <c r="L18" s="18">
        <f>'Variables AME'!K622</f>
        <v>1.83325317874195E-3</v>
      </c>
      <c r="M18" s="18">
        <f>'Variables AME'!L622</f>
        <v>1.6453432623442701E-3</v>
      </c>
      <c r="N18" s="18">
        <f>'Variables AME'!M622</f>
        <v>1.47897008124164E-3</v>
      </c>
      <c r="O18" s="18">
        <f>'Variables AME'!N622</f>
        <v>1.6504690782020201E-3</v>
      </c>
      <c r="P18" s="18">
        <f>'Variables AME'!O622</f>
        <v>1.5901123108265601E-3</v>
      </c>
      <c r="Q18" s="18">
        <f>'Variables AME'!P622</f>
        <v>1.55848149861003E-3</v>
      </c>
      <c r="R18" s="18">
        <f>'Variables AME'!Q622</f>
        <v>1.4929010025263E-3</v>
      </c>
      <c r="S18" s="18">
        <f>'Variables AME'!R622</f>
        <v>1.4932426946924599E-3</v>
      </c>
      <c r="T18" s="18">
        <f>'Variables AME'!S622</f>
        <v>1.49414739678413E-3</v>
      </c>
      <c r="U18" s="18">
        <f>'Variables AME'!T622</f>
        <v>1.4952989574384401E-3</v>
      </c>
      <c r="V18" s="18">
        <f>'Variables AME'!U622</f>
        <v>1.4962109462564701E-3</v>
      </c>
      <c r="W18" s="18">
        <f>'Variables AME'!V622</f>
        <v>1.4970053543128701E-3</v>
      </c>
      <c r="X18" s="18">
        <f>'Variables AME'!W622</f>
        <v>1.4968558505376801E-3</v>
      </c>
      <c r="Y18" s="18">
        <f>'Variables AME'!X622</f>
        <v>1.4974680404502101E-3</v>
      </c>
      <c r="Z18" s="18">
        <f>'Variables AME'!Y622</f>
        <v>1.49883419292513E-3</v>
      </c>
      <c r="AA18" s="18">
        <f>'Variables AME'!Z622</f>
        <v>1.50009573855306E-3</v>
      </c>
      <c r="AB18" s="18">
        <f>'Variables AME'!AA622</f>
        <v>1.5012142071732001E-3</v>
      </c>
      <c r="AC18" s="18">
        <f>'Variables AME'!AB622</f>
        <v>1.50225793782767E-3</v>
      </c>
      <c r="AD18" s="18">
        <f>'Variables AME'!AC622</f>
        <v>1.50295442153302E-3</v>
      </c>
      <c r="AE18" s="18">
        <f>'Variables AME'!AD622</f>
        <v>1.5038414723011601E-3</v>
      </c>
      <c r="AF18" s="18">
        <f>'Variables AME'!AE622</f>
        <v>1.50438559838244E-3</v>
      </c>
      <c r="AG18" s="18">
        <f>'Variables AME'!AF622</f>
        <v>1.5049442632515701E-3</v>
      </c>
      <c r="AH18" s="18">
        <f>'Variables AME'!AG622</f>
        <v>1.50574173701711E-3</v>
      </c>
      <c r="AI18" s="18">
        <f>'Variables AME'!AH622</f>
        <v>1.5060150099469999E-3</v>
      </c>
      <c r="AJ18" s="18">
        <f>'Variables AME'!AI622</f>
        <v>1.5063686369228601E-3</v>
      </c>
      <c r="AK18" s="18">
        <f>'Variables AME'!AJ622</f>
        <v>1.5065456858445101E-3</v>
      </c>
      <c r="AL18" s="18">
        <f>'Variables AME'!AK622</f>
        <v>1.5066232997935701E-3</v>
      </c>
      <c r="AM18" s="18">
        <f>'Variables AME'!AL622</f>
        <v>1.5066197150864101E-3</v>
      </c>
      <c r="AN18" s="18">
        <f>'Variables AME'!AM622</f>
        <v>1.5072470787171901E-3</v>
      </c>
      <c r="AO18" s="18">
        <f>'Variables AME'!AN622</f>
        <v>1.50742879258617E-3</v>
      </c>
      <c r="AP18" s="18">
        <f>'Variables AME'!AO622</f>
        <v>1.5075043445175701E-3</v>
      </c>
      <c r="AQ18" s="18">
        <f>'Variables AME'!AP622</f>
        <v>1.50755962088972E-3</v>
      </c>
      <c r="AR18" s="18">
        <f>'Variables AME'!AQ622</f>
        <v>1.50757717874984E-3</v>
      </c>
      <c r="AS18" s="18">
        <f>'Variables AME'!AR622</f>
        <v>1.5075927571856101E-3</v>
      </c>
      <c r="AT18" s="18">
        <f>'Variables AME'!AS622</f>
        <v>1.5074904431376501E-3</v>
      </c>
      <c r="AU18" s="18">
        <f>'Variables AME'!AT622</f>
        <v>1.5073319470372899E-3</v>
      </c>
      <c r="AV18" s="18">
        <f>'Variables AME'!AU622</f>
        <v>1.50713730486413E-3</v>
      </c>
      <c r="AW18" s="18">
        <f>'Variables AME'!AV622</f>
        <v>1.5065284629095599E-3</v>
      </c>
      <c r="AX18" s="18"/>
    </row>
    <row r="19" spans="1:50" x14ac:dyDescent="0.25">
      <c r="A19" s="18"/>
      <c r="B19" t="s">
        <v>1021</v>
      </c>
      <c r="C19" s="18">
        <f>'Variables AME'!B623</f>
        <v>3.6778400827501898E-4</v>
      </c>
      <c r="D19" s="18">
        <f>'Variables AME'!C623</f>
        <v>3.6778400827501898E-4</v>
      </c>
      <c r="E19" s="18">
        <f>'Variables AME'!D623</f>
        <v>3.6721173680649298E-4</v>
      </c>
      <c r="F19" s="18">
        <f>'Variables AME'!E623</f>
        <v>3.5320835923183702E-4</v>
      </c>
      <c r="G19" s="18">
        <f>'Variables AME'!F623</f>
        <v>3.4156401837828499E-4</v>
      </c>
      <c r="H19" s="18">
        <f>'Variables AME'!G623</f>
        <v>3.8690781413884198E-4</v>
      </c>
      <c r="I19" s="18">
        <f>'Variables AME'!H623</f>
        <v>3.7343159469619498E-4</v>
      </c>
      <c r="J19" s="18">
        <f>'Variables AME'!I623</f>
        <v>3.3411842429216499E-4</v>
      </c>
      <c r="K19" s="18">
        <f>'Variables AME'!J623</f>
        <v>3.19000323805681E-4</v>
      </c>
      <c r="L19" s="18">
        <f>'Variables AME'!K623</f>
        <v>3.1898263452924001E-4</v>
      </c>
      <c r="M19" s="18">
        <f>'Variables AME'!L623</f>
        <v>3.10431542867719E-4</v>
      </c>
      <c r="N19" s="18">
        <f>'Variables AME'!M623</f>
        <v>2.96746757661322E-4</v>
      </c>
      <c r="O19" s="18">
        <f>'Variables AME'!N623</f>
        <v>3.0365115320450301E-4</v>
      </c>
      <c r="P19" s="18">
        <f>'Variables AME'!O623</f>
        <v>3.1310111864954801E-4</v>
      </c>
      <c r="Q19" s="18">
        <f>'Variables AME'!P623</f>
        <v>2.9643695575690203E-4</v>
      </c>
      <c r="R19" s="18">
        <f>'Variables AME'!Q623</f>
        <v>2.8470490596995199E-4</v>
      </c>
      <c r="S19" s="18">
        <f>'Variables AME'!R623</f>
        <v>2.84881182203391E-4</v>
      </c>
      <c r="T19" s="18">
        <f>'Variables AME'!S623</f>
        <v>2.8498042682050499E-4</v>
      </c>
      <c r="U19" s="18">
        <f>'Variables AME'!T623</f>
        <v>2.8504448477434402E-4</v>
      </c>
      <c r="V19" s="18">
        <f>'Variables AME'!U623</f>
        <v>2.8504470504662398E-4</v>
      </c>
      <c r="W19" s="18">
        <f>'Variables AME'!V623</f>
        <v>2.8503714943354798E-4</v>
      </c>
      <c r="X19" s="18">
        <f>'Variables AME'!W623</f>
        <v>2.8499776604031597E-4</v>
      </c>
      <c r="Y19" s="18">
        <f>'Variables AME'!X623</f>
        <v>2.8502194095112701E-4</v>
      </c>
      <c r="Z19" s="18">
        <f>'Variables AME'!Y623</f>
        <v>2.85258919301103E-4</v>
      </c>
      <c r="AA19" s="18">
        <f>'Variables AME'!Z623</f>
        <v>2.8545743252132998E-4</v>
      </c>
      <c r="AB19" s="18">
        <f>'Variables AME'!AA623</f>
        <v>2.8559589562451301E-4</v>
      </c>
      <c r="AC19" s="18">
        <f>'Variables AME'!AB623</f>
        <v>2.8571066176872299E-4</v>
      </c>
      <c r="AD19" s="18">
        <f>'Variables AME'!AC623</f>
        <v>2.8575979696103797E-4</v>
      </c>
      <c r="AE19" s="18">
        <f>'Variables AME'!AD623</f>
        <v>2.8586246135535898E-4</v>
      </c>
      <c r="AF19" s="18">
        <f>'Variables AME'!AE623</f>
        <v>2.8583638718220701E-4</v>
      </c>
      <c r="AG19" s="18">
        <f>'Variables AME'!AF623</f>
        <v>2.85806188994095E-4</v>
      </c>
      <c r="AH19" s="18">
        <f>'Variables AME'!AG623</f>
        <v>2.85866656452203E-4</v>
      </c>
      <c r="AI19" s="18">
        <f>'Variables AME'!AH623</f>
        <v>2.8574854381465802E-4</v>
      </c>
      <c r="AJ19" s="18">
        <f>'Variables AME'!AI623</f>
        <v>2.8574552932272298E-4</v>
      </c>
      <c r="AK19" s="18">
        <f>'Variables AME'!AJ623</f>
        <v>2.8575288868425499E-4</v>
      </c>
      <c r="AL19" s="18">
        <f>'Variables AME'!AK623</f>
        <v>2.8574748292566001E-4</v>
      </c>
      <c r="AM19" s="18">
        <f>'Variables AME'!AL623</f>
        <v>2.8573817623260003E-4</v>
      </c>
      <c r="AN19" s="18">
        <f>'Variables AME'!AM623</f>
        <v>2.8583528528342797E-4</v>
      </c>
      <c r="AO19" s="18">
        <f>'Variables AME'!AN623</f>
        <v>2.8590446590967501E-4</v>
      </c>
      <c r="AP19" s="18">
        <f>'Variables AME'!AO623</f>
        <v>2.8593871543502802E-4</v>
      </c>
      <c r="AQ19" s="18">
        <f>'Variables AME'!AP623</f>
        <v>2.8595213399829701E-4</v>
      </c>
      <c r="AR19" s="18">
        <f>'Variables AME'!AQ623</f>
        <v>2.8595162950688998E-4</v>
      </c>
      <c r="AS19" s="18">
        <f>'Variables AME'!AR623</f>
        <v>2.8594288165649902E-4</v>
      </c>
      <c r="AT19" s="18">
        <f>'Variables AME'!AS623</f>
        <v>2.8590832420729998E-4</v>
      </c>
      <c r="AU19" s="18">
        <f>'Variables AME'!AT623</f>
        <v>2.8586032798530702E-4</v>
      </c>
      <c r="AV19" s="18">
        <f>'Variables AME'!AU623</f>
        <v>2.8580260176455999E-4</v>
      </c>
      <c r="AW19" s="18">
        <f>'Variables AME'!AV623</f>
        <v>2.8565403236928801E-4</v>
      </c>
      <c r="AX19" s="18"/>
    </row>
    <row r="20" spans="1:50" x14ac:dyDescent="0.25">
      <c r="A20" s="19"/>
      <c r="B20" t="s">
        <v>1022</v>
      </c>
      <c r="C20" s="18">
        <f>'Variables AME'!B624</f>
        <v>2.8932344975778402E-3</v>
      </c>
      <c r="D20" s="18">
        <f>'Variables AME'!C624</f>
        <v>2.8932344975778402E-3</v>
      </c>
      <c r="E20" s="18">
        <f>'Variables AME'!D624</f>
        <v>2.9108245545866598E-3</v>
      </c>
      <c r="F20" s="18">
        <f>'Variables AME'!E624</f>
        <v>2.86549511686344E-3</v>
      </c>
      <c r="G20" s="18">
        <f>'Variables AME'!F624</f>
        <v>2.8192217165145098E-3</v>
      </c>
      <c r="H20" s="18">
        <f>'Variables AME'!G624</f>
        <v>2.7786679214424799E-3</v>
      </c>
      <c r="I20" s="18">
        <f>'Variables AME'!H624</f>
        <v>2.7599065622880702E-3</v>
      </c>
      <c r="J20" s="18">
        <f>'Variables AME'!I624</f>
        <v>2.6194178174935899E-3</v>
      </c>
      <c r="K20" s="18">
        <f>'Variables AME'!J624</f>
        <v>2.5074474748604399E-3</v>
      </c>
      <c r="L20" s="18">
        <f>'Variables AME'!K624</f>
        <v>2.4783909554842399E-3</v>
      </c>
      <c r="M20" s="18">
        <f>'Variables AME'!L624</f>
        <v>2.4100666220119599E-3</v>
      </c>
      <c r="N20" s="18">
        <f>'Variables AME'!M624</f>
        <v>2.3693838957847399E-3</v>
      </c>
      <c r="O20" s="18">
        <f>'Variables AME'!N624</f>
        <v>2.3627339238382998E-3</v>
      </c>
      <c r="P20" s="18">
        <f>'Variables AME'!O624</f>
        <v>2.3557425927334501E-3</v>
      </c>
      <c r="Q20" s="18">
        <f>'Variables AME'!P624</f>
        <v>2.2690026908672302E-3</v>
      </c>
      <c r="R20" s="18">
        <f>'Variables AME'!Q624</f>
        <v>2.1510539132702602E-3</v>
      </c>
      <c r="S20" s="18">
        <f>'Variables AME'!R624</f>
        <v>2.1527855050091898E-3</v>
      </c>
      <c r="T20" s="18">
        <f>'Variables AME'!S624</f>
        <v>2.1534573097031799E-3</v>
      </c>
      <c r="U20" s="18">
        <f>'Variables AME'!T624</f>
        <v>2.1538332606997001E-3</v>
      </c>
      <c r="V20" s="18">
        <f>'Variables AME'!U624</f>
        <v>2.1534937620727099E-3</v>
      </c>
      <c r="W20" s="18">
        <f>'Variables AME'!V624</f>
        <v>2.1927126028265698E-3</v>
      </c>
      <c r="X20" s="18">
        <f>'Variables AME'!W624</f>
        <v>2.2318053198153E-3</v>
      </c>
      <c r="Y20" s="18">
        <f>'Variables AME'!X624</f>
        <v>2.2754194624121302E-3</v>
      </c>
      <c r="Z20" s="18">
        <f>'Variables AME'!Y624</f>
        <v>2.3199197925087298E-3</v>
      </c>
      <c r="AA20" s="18">
        <f>'Variables AME'!Z624</f>
        <v>2.3640600178213901E-3</v>
      </c>
      <c r="AB20" s="18">
        <f>'Variables AME'!AA624</f>
        <v>2.4082598876194899E-3</v>
      </c>
      <c r="AC20" s="18">
        <f>'Variables AME'!AB624</f>
        <v>2.45280070092334E-3</v>
      </c>
      <c r="AD20" s="18">
        <f>'Variables AME'!AC624</f>
        <v>2.4504177738642399E-3</v>
      </c>
      <c r="AE20" s="18">
        <f>'Variables AME'!AD624</f>
        <v>2.44645633602789E-3</v>
      </c>
      <c r="AF20" s="18">
        <f>'Variables AME'!AE624</f>
        <v>2.4422335670104701E-3</v>
      </c>
      <c r="AG20" s="18">
        <f>'Variables AME'!AF624</f>
        <v>2.4384352524839999E-3</v>
      </c>
      <c r="AH20" s="18">
        <f>'Variables AME'!AG624</f>
        <v>2.43370583330881E-3</v>
      </c>
      <c r="AI20" s="18">
        <f>'Variables AME'!AH624</f>
        <v>2.4302507973930402E-3</v>
      </c>
      <c r="AJ20" s="18">
        <f>'Variables AME'!AI624</f>
        <v>2.42752452376568E-3</v>
      </c>
      <c r="AK20" s="18">
        <f>'Variables AME'!AJ624</f>
        <v>2.42464386210671E-3</v>
      </c>
      <c r="AL20" s="18">
        <f>'Variables AME'!AK624</f>
        <v>2.42173140041263E-3</v>
      </c>
      <c r="AM20" s="18">
        <f>'Variables AME'!AL624</f>
        <v>2.4188007480014698E-3</v>
      </c>
      <c r="AN20" s="18">
        <f>'Variables AME'!AM624</f>
        <v>2.4166211316460399E-3</v>
      </c>
      <c r="AO20" s="18">
        <f>'Variables AME'!AN624</f>
        <v>2.4141653804322298E-3</v>
      </c>
      <c r="AP20" s="18">
        <f>'Variables AME'!AO624</f>
        <v>2.4116642808638001E-3</v>
      </c>
      <c r="AQ20" s="18">
        <f>'Variables AME'!AP624</f>
        <v>2.40900601183996E-3</v>
      </c>
      <c r="AR20" s="18">
        <f>'Variables AME'!AQ624</f>
        <v>2.4062341559700699E-3</v>
      </c>
      <c r="AS20" s="18">
        <f>'Variables AME'!AR624</f>
        <v>2.40330213917551E-3</v>
      </c>
      <c r="AT20" s="18">
        <f>'Variables AME'!AS624</f>
        <v>2.4002479861693501E-3</v>
      </c>
      <c r="AU20" s="18">
        <f>'Variables AME'!AT624</f>
        <v>2.39709172497046E-3</v>
      </c>
      <c r="AV20" s="18">
        <f>'Variables AME'!AU624</f>
        <v>2.39385266110786E-3</v>
      </c>
      <c r="AW20" s="18">
        <f>'Variables AME'!AV624</f>
        <v>2.38980470410607E-3</v>
      </c>
      <c r="AX20" s="18"/>
    </row>
    <row r="21" spans="1:50" x14ac:dyDescent="0.25">
      <c r="A21" s="19"/>
      <c r="B21" t="s">
        <v>1023</v>
      </c>
      <c r="C21" s="18">
        <f>'Variables AME'!B625</f>
        <v>2.2561859309554E-3</v>
      </c>
      <c r="D21" s="18">
        <f>'Variables AME'!C625</f>
        <v>2.2561859309554E-3</v>
      </c>
      <c r="E21" s="18">
        <f>'Variables AME'!D625</f>
        <v>2.2573834745004298E-3</v>
      </c>
      <c r="F21" s="18">
        <f>'Variables AME'!E625</f>
        <v>2.2683284283732002E-3</v>
      </c>
      <c r="G21" s="18">
        <f>'Variables AME'!F625</f>
        <v>2.22913324345688E-3</v>
      </c>
      <c r="H21" s="18">
        <f>'Variables AME'!G625</f>
        <v>2.0715562971466801E-3</v>
      </c>
      <c r="I21" s="18">
        <f>'Variables AME'!H625</f>
        <v>2.09175243467503E-3</v>
      </c>
      <c r="J21" s="18">
        <f>'Variables AME'!I625</f>
        <v>1.99457828537567E-3</v>
      </c>
      <c r="K21" s="18">
        <f>'Variables AME'!J625</f>
        <v>1.8863343031136201E-3</v>
      </c>
      <c r="L21" s="18">
        <f>'Variables AME'!K625</f>
        <v>1.8442094019431401E-3</v>
      </c>
      <c r="M21" s="18">
        <f>'Variables AME'!L625</f>
        <v>1.80314136323374E-3</v>
      </c>
      <c r="N21" s="18">
        <f>'Variables AME'!M625</f>
        <v>1.78573887488492E-3</v>
      </c>
      <c r="O21" s="18">
        <f>'Variables AME'!N625</f>
        <v>1.78289715860786E-3</v>
      </c>
      <c r="P21" s="18">
        <f>'Variables AME'!O625</f>
        <v>1.8145710966023501E-3</v>
      </c>
      <c r="Q21" s="18">
        <f>'Variables AME'!P625</f>
        <v>1.77651972177655E-3</v>
      </c>
      <c r="R21" s="18">
        <f>'Variables AME'!Q625</f>
        <v>1.7183404746100501E-3</v>
      </c>
      <c r="S21" s="18">
        <f>'Variables AME'!R625</f>
        <v>1.7188145143105899E-3</v>
      </c>
      <c r="T21" s="18">
        <f>'Variables AME'!S625</f>
        <v>1.71898067706256E-3</v>
      </c>
      <c r="U21" s="18">
        <f>'Variables AME'!T625</f>
        <v>1.7190461149442201E-3</v>
      </c>
      <c r="V21" s="18">
        <f>'Variables AME'!U625</f>
        <v>1.71901904047393E-3</v>
      </c>
      <c r="W21" s="18">
        <f>'Variables AME'!V625</f>
        <v>1.7315069811147401E-3</v>
      </c>
      <c r="X21" s="18">
        <f>'Variables AME'!W625</f>
        <v>1.7440175300039999E-3</v>
      </c>
      <c r="Y21" s="18">
        <f>'Variables AME'!X625</f>
        <v>1.7570720550924501E-3</v>
      </c>
      <c r="Z21" s="18">
        <f>'Variables AME'!Y625</f>
        <v>1.7702142816571999E-3</v>
      </c>
      <c r="AA21" s="18">
        <f>'Variables AME'!Z625</f>
        <v>1.783314977624E-3</v>
      </c>
      <c r="AB21" s="18">
        <f>'Variables AME'!AA625</f>
        <v>1.7964203310340699E-3</v>
      </c>
      <c r="AC21" s="18">
        <f>'Variables AME'!AB625</f>
        <v>1.8095650885231599E-3</v>
      </c>
      <c r="AD21" s="18">
        <f>'Variables AME'!AC625</f>
        <v>1.80957554454138E-3</v>
      </c>
      <c r="AE21" s="18">
        <f>'Variables AME'!AD625</f>
        <v>1.8093900251067499E-3</v>
      </c>
      <c r="AF21" s="18">
        <f>'Variables AME'!AE625</f>
        <v>1.8091900760082501E-3</v>
      </c>
      <c r="AG21" s="18">
        <f>'Variables AME'!AF625</f>
        <v>1.8090361450683601E-3</v>
      </c>
      <c r="AH21" s="18">
        <f>'Variables AME'!AG625</f>
        <v>1.80875654713474E-3</v>
      </c>
      <c r="AI21" s="18">
        <f>'Variables AME'!AH625</f>
        <v>1.80864834071867E-3</v>
      </c>
      <c r="AJ21" s="18">
        <f>'Variables AME'!AI625</f>
        <v>1.80860796098825E-3</v>
      </c>
      <c r="AK21" s="18">
        <f>'Variables AME'!AJ625</f>
        <v>1.8085513822864801E-3</v>
      </c>
      <c r="AL21" s="18">
        <f>'Variables AME'!AK625</f>
        <v>1.80848821307285E-3</v>
      </c>
      <c r="AM21" s="18">
        <f>'Variables AME'!AL625</f>
        <v>1.80842102453469E-3</v>
      </c>
      <c r="AN21" s="18">
        <f>'Variables AME'!AM625</f>
        <v>1.8084022360094201E-3</v>
      </c>
      <c r="AO21" s="18">
        <f>'Variables AME'!AN625</f>
        <v>1.8083719533788401E-3</v>
      </c>
      <c r="AP21" s="18">
        <f>'Variables AME'!AO625</f>
        <v>1.80833697396211E-3</v>
      </c>
      <c r="AQ21" s="18">
        <f>'Variables AME'!AP625</f>
        <v>1.8082860473875599E-3</v>
      </c>
      <c r="AR21" s="18">
        <f>'Variables AME'!AQ625</f>
        <v>1.80822301151456E-3</v>
      </c>
      <c r="AS21" s="18">
        <f>'Variables AME'!AR625</f>
        <v>1.80814079225878E-3</v>
      </c>
      <c r="AT21" s="18">
        <f>'Variables AME'!AS625</f>
        <v>1.80804643260895E-3</v>
      </c>
      <c r="AU21" s="18">
        <f>'Variables AME'!AT625</f>
        <v>1.80794169335634E-3</v>
      </c>
      <c r="AV21" s="18">
        <f>'Variables AME'!AU625</f>
        <v>1.8078279718561801E-3</v>
      </c>
      <c r="AW21" s="18">
        <f>'Variables AME'!AV625</f>
        <v>1.8076522797682399E-3</v>
      </c>
      <c r="AX21" s="18"/>
    </row>
    <row r="22" spans="1:50" x14ac:dyDescent="0.25">
      <c r="A22" s="19"/>
      <c r="B22" t="s">
        <v>1024</v>
      </c>
      <c r="C22" s="18">
        <f>'Variables AME'!B626</f>
        <v>3.8201260460791399E-2</v>
      </c>
      <c r="D22" s="18">
        <f>'Variables AME'!C626</f>
        <v>3.8201260460791399E-2</v>
      </c>
      <c r="E22" s="18">
        <f>'Variables AME'!D626</f>
        <v>3.8242345191303997E-2</v>
      </c>
      <c r="F22" s="18">
        <f>'Variables AME'!E626</f>
        <v>3.8432291761947901E-2</v>
      </c>
      <c r="G22" s="18">
        <f>'Variables AME'!F626</f>
        <v>3.9012638843736701E-2</v>
      </c>
      <c r="H22" s="18">
        <f>'Variables AME'!G626</f>
        <v>3.55758844857769E-2</v>
      </c>
      <c r="I22" s="18">
        <f>'Variables AME'!H626</f>
        <v>3.6511639513654499E-2</v>
      </c>
      <c r="J22" s="18">
        <f>'Variables AME'!I626</f>
        <v>3.7698031207924199E-2</v>
      </c>
      <c r="K22" s="18">
        <f>'Variables AME'!J626</f>
        <v>3.6832032795974599E-2</v>
      </c>
      <c r="L22" s="18">
        <f>'Variables AME'!K626</f>
        <v>3.6734880984362298E-2</v>
      </c>
      <c r="M22" s="18">
        <f>'Variables AME'!L626</f>
        <v>3.5469467486330203E-2</v>
      </c>
      <c r="N22" s="18">
        <f>'Variables AME'!M626</f>
        <v>3.6441575645992298E-2</v>
      </c>
      <c r="O22" s="18">
        <f>'Variables AME'!N626</f>
        <v>3.8184517605956599E-2</v>
      </c>
      <c r="P22" s="18">
        <f>'Variables AME'!O626</f>
        <v>3.84726280122882E-2</v>
      </c>
      <c r="Q22" s="18">
        <f>'Variables AME'!P626</f>
        <v>3.8547507071974497E-2</v>
      </c>
      <c r="R22" s="18">
        <f>'Variables AME'!Q626</f>
        <v>3.8395316061739002E-2</v>
      </c>
      <c r="S22" s="18">
        <f>'Variables AME'!R626</f>
        <v>3.8415741107653799E-2</v>
      </c>
      <c r="T22" s="18">
        <f>'Variables AME'!S626</f>
        <v>3.8435545067189401E-2</v>
      </c>
      <c r="U22" s="18">
        <f>'Variables AME'!T626</f>
        <v>3.8439836597225302E-2</v>
      </c>
      <c r="V22" s="18">
        <f>'Variables AME'!U626</f>
        <v>3.8435387213457801E-2</v>
      </c>
      <c r="W22" s="18">
        <f>'Variables AME'!V626</f>
        <v>3.8039777920160903E-2</v>
      </c>
      <c r="X22" s="18">
        <f>'Variables AME'!W626</f>
        <v>3.7646341757872903E-2</v>
      </c>
      <c r="Y22" s="18">
        <f>'Variables AME'!X626</f>
        <v>3.7332417833369498E-2</v>
      </c>
      <c r="Z22" s="18">
        <f>'Variables AME'!Y626</f>
        <v>3.7000969497557698E-2</v>
      </c>
      <c r="AA22" s="18">
        <f>'Variables AME'!Z626</f>
        <v>3.6644010223984599E-2</v>
      </c>
      <c r="AB22" s="18">
        <f>'Variables AME'!AA626</f>
        <v>3.62758265048903E-2</v>
      </c>
      <c r="AC22" s="18">
        <f>'Variables AME'!AB626</f>
        <v>3.59052327926817E-2</v>
      </c>
      <c r="AD22" s="18">
        <f>'Variables AME'!AC626</f>
        <v>3.6047626233932997E-2</v>
      </c>
      <c r="AE22" s="18">
        <f>'Variables AME'!AD626</f>
        <v>3.6160219288831903E-2</v>
      </c>
      <c r="AF22" s="18">
        <f>'Variables AME'!AE626</f>
        <v>3.6282869505936302E-2</v>
      </c>
      <c r="AG22" s="18">
        <f>'Variables AME'!AF626</f>
        <v>3.6417286745879199E-2</v>
      </c>
      <c r="AH22" s="18">
        <f>'Variables AME'!AG626</f>
        <v>3.6531097838184499E-2</v>
      </c>
      <c r="AI22" s="18">
        <f>'Variables AME'!AH626</f>
        <v>3.6684899768746899E-2</v>
      </c>
      <c r="AJ22" s="18">
        <f>'Variables AME'!AI626</f>
        <v>3.6844279838618002E-2</v>
      </c>
      <c r="AK22" s="18">
        <f>'Variables AME'!AJ626</f>
        <v>3.6999473996978498E-2</v>
      </c>
      <c r="AL22" s="18">
        <f>'Variables AME'!AK626</f>
        <v>3.7152669320790102E-2</v>
      </c>
      <c r="AM22" s="18">
        <f>'Variables AME'!AL626</f>
        <v>3.7305236108008601E-2</v>
      </c>
      <c r="AN22" s="18">
        <f>'Variables AME'!AM626</f>
        <v>3.7467059769312402E-2</v>
      </c>
      <c r="AO22" s="18">
        <f>'Variables AME'!AN626</f>
        <v>3.7632954042290702E-2</v>
      </c>
      <c r="AP22" s="18">
        <f>'Variables AME'!AO626</f>
        <v>3.7798789721709199E-2</v>
      </c>
      <c r="AQ22" s="18">
        <f>'Variables AME'!AP626</f>
        <v>3.7963221531035402E-2</v>
      </c>
      <c r="AR22" s="18">
        <f>'Variables AME'!AQ626</f>
        <v>3.8126923016140103E-2</v>
      </c>
      <c r="AS22" s="18">
        <f>'Variables AME'!AR626</f>
        <v>3.8289715429624997E-2</v>
      </c>
      <c r="AT22" s="18">
        <f>'Variables AME'!AS626</f>
        <v>3.8452596284070203E-2</v>
      </c>
      <c r="AU22" s="18">
        <f>'Variables AME'!AT626</f>
        <v>3.8615548388036401E-2</v>
      </c>
      <c r="AV22" s="18">
        <f>'Variables AME'!AU626</f>
        <v>3.87785040372415E-2</v>
      </c>
      <c r="AW22" s="18">
        <f>'Variables AME'!AV626</f>
        <v>3.89361857013805E-2</v>
      </c>
      <c r="AX22" s="18"/>
    </row>
    <row r="23" spans="1:50" x14ac:dyDescent="0.25">
      <c r="A23" s="19"/>
      <c r="B23" t="s">
        <v>1025</v>
      </c>
      <c r="C23" s="18">
        <f>'Variables AME'!B627</f>
        <v>1.3185871338860399E-4</v>
      </c>
      <c r="D23" s="18">
        <f>'Variables AME'!C627</f>
        <v>1.3185871338860399E-4</v>
      </c>
      <c r="E23" s="18">
        <f>'Variables AME'!D627</f>
        <v>1.3357786219232601E-4</v>
      </c>
      <c r="F23" s="18">
        <f>'Variables AME'!E627</f>
        <v>1.33127141255923E-4</v>
      </c>
      <c r="G23" s="18">
        <f>'Variables AME'!F627</f>
        <v>1.34926787202438E-4</v>
      </c>
      <c r="H23" s="18">
        <f>'Variables AME'!G627</f>
        <v>1.2296056953544401E-4</v>
      </c>
      <c r="I23" s="18">
        <f>'Variables AME'!H627</f>
        <v>1.2992865206682401E-4</v>
      </c>
      <c r="J23" s="18">
        <f>'Variables AME'!I627</f>
        <v>1.3002210644766501E-4</v>
      </c>
      <c r="K23" s="18">
        <f>'Variables AME'!J627</f>
        <v>1.2911522592799001E-4</v>
      </c>
      <c r="L23" s="18">
        <f>'Variables AME'!K627</f>
        <v>1.25826068950739E-4</v>
      </c>
      <c r="M23" s="18">
        <f>'Variables AME'!L627</f>
        <v>1.23945949196453E-4</v>
      </c>
      <c r="N23" s="18">
        <f>'Variables AME'!M627</f>
        <v>1.2686499605993399E-4</v>
      </c>
      <c r="O23" s="18">
        <f>'Variables AME'!N627</f>
        <v>1.2991383022512899E-4</v>
      </c>
      <c r="P23" s="18">
        <f>'Variables AME'!O627</f>
        <v>1.3026171776833899E-4</v>
      </c>
      <c r="Q23" s="18">
        <f>'Variables AME'!P627</f>
        <v>1.28339201559656E-4</v>
      </c>
      <c r="R23" s="18">
        <f>'Variables AME'!Q627</f>
        <v>1.2958462948264101E-4</v>
      </c>
      <c r="S23" s="18">
        <f>'Variables AME'!R627</f>
        <v>1.29659771452702E-4</v>
      </c>
      <c r="T23" s="18">
        <f>'Variables AME'!S627</f>
        <v>1.2969981316701199E-4</v>
      </c>
      <c r="U23" s="18">
        <f>'Variables AME'!T627</f>
        <v>1.2969382830701801E-4</v>
      </c>
      <c r="V23" s="18">
        <f>'Variables AME'!U627</f>
        <v>1.2965189108432601E-4</v>
      </c>
      <c r="W23" s="18">
        <f>'Variables AME'!V627</f>
        <v>1.29000936841795E-4</v>
      </c>
      <c r="X23" s="18">
        <f>'Variables AME'!W627</f>
        <v>1.2834656314105001E-4</v>
      </c>
      <c r="Y23" s="18">
        <f>'Variables AME'!X627</f>
        <v>1.2796649500812301E-4</v>
      </c>
      <c r="Z23" s="18">
        <f>'Variables AME'!Y627</f>
        <v>1.2756999222704701E-4</v>
      </c>
      <c r="AA23" s="18">
        <f>'Variables AME'!Z627</f>
        <v>1.27093872165077E-4</v>
      </c>
      <c r="AB23" s="18">
        <f>'Variables AME'!AA627</f>
        <v>1.26561556811478E-4</v>
      </c>
      <c r="AC23" s="18">
        <f>'Variables AME'!AB627</f>
        <v>1.2599449464411301E-4</v>
      </c>
      <c r="AD23" s="18">
        <f>'Variables AME'!AC627</f>
        <v>1.26557648812848E-4</v>
      </c>
      <c r="AE23" s="18">
        <f>'Variables AME'!AD627</f>
        <v>1.2699205497304199E-4</v>
      </c>
      <c r="AF23" s="18">
        <f>'Variables AME'!AE627</f>
        <v>1.2743183193702299E-4</v>
      </c>
      <c r="AG23" s="18">
        <f>'Variables AME'!AF627</f>
        <v>1.2789818099476601E-4</v>
      </c>
      <c r="AH23" s="18">
        <f>'Variables AME'!AG627</f>
        <v>1.28275915244764E-4</v>
      </c>
      <c r="AI23" s="18">
        <f>'Variables AME'!AH627</f>
        <v>1.2877978579705601E-4</v>
      </c>
      <c r="AJ23" s="18">
        <f>'Variables AME'!AI627</f>
        <v>1.2931481333831499E-4</v>
      </c>
      <c r="AK23" s="18">
        <f>'Variables AME'!AJ627</f>
        <v>1.2984622249101401E-4</v>
      </c>
      <c r="AL23" s="18">
        <f>'Variables AME'!AK627</f>
        <v>1.3037519643906601E-4</v>
      </c>
      <c r="AM23" s="18">
        <f>'Variables AME'!AL627</f>
        <v>1.30903434241408E-4</v>
      </c>
      <c r="AN23" s="18">
        <f>'Variables AME'!AM627</f>
        <v>1.31428830792767E-4</v>
      </c>
      <c r="AO23" s="18">
        <f>'Variables AME'!AN627</f>
        <v>1.31967885325874E-4</v>
      </c>
      <c r="AP23" s="18">
        <f>'Variables AME'!AO627</f>
        <v>1.32506867346539E-4</v>
      </c>
      <c r="AQ23" s="18">
        <f>'Variables AME'!AP627</f>
        <v>1.3303993265659E-4</v>
      </c>
      <c r="AR23" s="18">
        <f>'Variables AME'!AQ627</f>
        <v>1.3356871704519601E-4</v>
      </c>
      <c r="AS23" s="18">
        <f>'Variables AME'!AR627</f>
        <v>1.3408726226126101E-4</v>
      </c>
      <c r="AT23" s="18">
        <f>'Variables AME'!AS627</f>
        <v>1.3460237154604501E-4</v>
      </c>
      <c r="AU23" s="18">
        <f>'Variables AME'!AT627</f>
        <v>1.3511467628184401E-4</v>
      </c>
      <c r="AV23" s="18">
        <f>'Variables AME'!AU627</f>
        <v>1.35624281399221E-4</v>
      </c>
      <c r="AW23" s="18">
        <f>'Variables AME'!AV627</f>
        <v>1.3612867630074E-4</v>
      </c>
      <c r="AX23" s="18"/>
    </row>
    <row r="24" spans="1:50" x14ac:dyDescent="0.25">
      <c r="A24" s="19"/>
      <c r="B24" t="s">
        <v>1026</v>
      </c>
      <c r="C24" s="18">
        <f>'Variables AME'!B628</f>
        <v>2.45038722168441E-3</v>
      </c>
      <c r="D24" s="18">
        <f>'Variables AME'!C628</f>
        <v>2.45038722168441E-3</v>
      </c>
      <c r="E24" s="18">
        <f>'Variables AME'!D628</f>
        <v>2.4502549239733E-3</v>
      </c>
      <c r="F24" s="18">
        <f>'Variables AME'!E628</f>
        <v>2.5249735060692701E-3</v>
      </c>
      <c r="G24" s="18">
        <f>'Variables AME'!F628</f>
        <v>2.5681795066668199E-3</v>
      </c>
      <c r="H24" s="18">
        <f>'Variables AME'!G628</f>
        <v>2.6164303129643501E-3</v>
      </c>
      <c r="I24" s="18">
        <f>'Variables AME'!H628</f>
        <v>2.5818435828716501E-3</v>
      </c>
      <c r="J24" s="18">
        <f>'Variables AME'!I628</f>
        <v>2.6002339472281999E-3</v>
      </c>
      <c r="K24" s="18">
        <f>'Variables AME'!J628</f>
        <v>2.5601598487547598E-3</v>
      </c>
      <c r="L24" s="18">
        <f>'Variables AME'!K628</f>
        <v>2.48475126074471E-3</v>
      </c>
      <c r="M24" s="18">
        <f>'Variables AME'!L628</f>
        <v>2.4447546138449501E-3</v>
      </c>
      <c r="N24" s="18">
        <f>'Variables AME'!M628</f>
        <v>2.4460591331487199E-3</v>
      </c>
      <c r="O24" s="18">
        <f>'Variables AME'!N628</f>
        <v>2.41168532577828E-3</v>
      </c>
      <c r="P24" s="18">
        <f>'Variables AME'!O628</f>
        <v>2.3144956915216799E-3</v>
      </c>
      <c r="Q24" s="18">
        <f>'Variables AME'!P628</f>
        <v>2.2488279833881302E-3</v>
      </c>
      <c r="R24" s="18">
        <f>'Variables AME'!Q628</f>
        <v>2.2126645047752902E-3</v>
      </c>
      <c r="S24" s="18">
        <f>'Variables AME'!R628</f>
        <v>2.2132985727687801E-3</v>
      </c>
      <c r="T24" s="18">
        <f>'Variables AME'!S628</f>
        <v>2.2132911598826402E-3</v>
      </c>
      <c r="U24" s="18">
        <f>'Variables AME'!T628</f>
        <v>2.21350243401968E-3</v>
      </c>
      <c r="V24" s="18">
        <f>'Variables AME'!U628</f>
        <v>2.2128564921406499E-3</v>
      </c>
      <c r="W24" s="18">
        <f>'Variables AME'!V628</f>
        <v>2.21346456240457E-3</v>
      </c>
      <c r="X24" s="18">
        <f>'Variables AME'!W628</f>
        <v>2.2128349553053399E-3</v>
      </c>
      <c r="Y24" s="18">
        <f>'Variables AME'!X628</f>
        <v>2.2151642209450001E-3</v>
      </c>
      <c r="Z24" s="18">
        <f>'Variables AME'!Y628</f>
        <v>2.2184321942861599E-3</v>
      </c>
      <c r="AA24" s="18">
        <f>'Variables AME'!Z628</f>
        <v>2.2196851893942502E-3</v>
      </c>
      <c r="AB24" s="18">
        <f>'Variables AME'!AA628</f>
        <v>2.22038502931386E-3</v>
      </c>
      <c r="AC24" s="18">
        <f>'Variables AME'!AB628</f>
        <v>2.2207592998304999E-3</v>
      </c>
      <c r="AD24" s="18">
        <f>'Variables AME'!AC628</f>
        <v>2.2205235511835201E-3</v>
      </c>
      <c r="AE24" s="18">
        <f>'Variables AME'!AD628</f>
        <v>2.21917073297367E-3</v>
      </c>
      <c r="AF24" s="18">
        <f>'Variables AME'!AE628</f>
        <v>2.2175311615803702E-3</v>
      </c>
      <c r="AG24" s="18">
        <f>'Variables AME'!AF628</f>
        <v>2.21655096479663E-3</v>
      </c>
      <c r="AH24" s="18">
        <f>'Variables AME'!AG628</f>
        <v>2.21479510374804E-3</v>
      </c>
      <c r="AI24" s="18">
        <f>'Variables AME'!AH628</f>
        <v>2.2139849916573201E-3</v>
      </c>
      <c r="AJ24" s="18">
        <f>'Variables AME'!AI628</f>
        <v>2.2140929863542201E-3</v>
      </c>
      <c r="AK24" s="18">
        <f>'Variables AME'!AJ628</f>
        <v>2.2137617454465902E-3</v>
      </c>
      <c r="AL24" s="18">
        <f>'Variables AME'!AK628</f>
        <v>2.2133916968499999E-3</v>
      </c>
      <c r="AM24" s="18">
        <f>'Variables AME'!AL628</f>
        <v>2.2130052819109899E-3</v>
      </c>
      <c r="AN24" s="18">
        <f>'Variables AME'!AM628</f>
        <v>2.2133683732398798E-3</v>
      </c>
      <c r="AO24" s="18">
        <f>'Variables AME'!AN628</f>
        <v>2.2129136403980501E-3</v>
      </c>
      <c r="AP24" s="18">
        <f>'Variables AME'!AO628</f>
        <v>2.2125471484629798E-3</v>
      </c>
      <c r="AQ24" s="18">
        <f>'Variables AME'!AP628</f>
        <v>2.2120740314702501E-3</v>
      </c>
      <c r="AR24" s="18">
        <f>'Variables AME'!AQ628</f>
        <v>2.2115614101828099E-3</v>
      </c>
      <c r="AS24" s="18">
        <f>'Variables AME'!AR628</f>
        <v>2.2109687381734701E-3</v>
      </c>
      <c r="AT24" s="18">
        <f>'Variables AME'!AS628</f>
        <v>2.2102926803843599E-3</v>
      </c>
      <c r="AU24" s="18">
        <f>'Variables AME'!AT628</f>
        <v>2.2095965597408299E-3</v>
      </c>
      <c r="AV24" s="18">
        <f>'Variables AME'!AU628</f>
        <v>2.2088851808867E-3</v>
      </c>
      <c r="AW24" s="18">
        <f>'Variables AME'!AV628</f>
        <v>2.2075402494436498E-3</v>
      </c>
      <c r="AX24" s="18"/>
    </row>
    <row r="25" spans="1:50" x14ac:dyDescent="0.25">
      <c r="A25" s="18"/>
      <c r="B25" t="s">
        <v>1027</v>
      </c>
      <c r="C25" s="18">
        <f>'Variables AME'!B629</f>
        <v>3.0517137702946399E-2</v>
      </c>
      <c r="D25" s="18">
        <f>'Variables AME'!C629</f>
        <v>3.0517137702946399E-2</v>
      </c>
      <c r="E25" s="18">
        <f>'Variables AME'!D629</f>
        <v>3.06338965430645E-2</v>
      </c>
      <c r="F25" s="18">
        <f>'Variables AME'!E629</f>
        <v>3.1094366830088999E-2</v>
      </c>
      <c r="G25" s="18">
        <f>'Variables AME'!F629</f>
        <v>3.3051613581641798E-2</v>
      </c>
      <c r="H25" s="18">
        <f>'Variables AME'!G629</f>
        <v>3.4843764258195298E-2</v>
      </c>
      <c r="I25" s="18">
        <f>'Variables AME'!H629</f>
        <v>3.6002319407988002E-2</v>
      </c>
      <c r="J25" s="18">
        <f>'Variables AME'!I629</f>
        <v>3.2743078748622499E-2</v>
      </c>
      <c r="K25" s="18">
        <f>'Variables AME'!J629</f>
        <v>3.4409437338871703E-2</v>
      </c>
      <c r="L25" s="18">
        <f>'Variables AME'!K629</f>
        <v>3.4521674193597598E-2</v>
      </c>
      <c r="M25" s="18">
        <f>'Variables AME'!L629</f>
        <v>3.4282733115987202E-2</v>
      </c>
      <c r="N25" s="18">
        <f>'Variables AME'!M629</f>
        <v>3.5598814819638801E-2</v>
      </c>
      <c r="O25" s="18">
        <f>'Variables AME'!N629</f>
        <v>3.5096592700848403E-2</v>
      </c>
      <c r="P25" s="18">
        <f>'Variables AME'!O629</f>
        <v>3.4362374202058198E-2</v>
      </c>
      <c r="Q25" s="18">
        <f>'Variables AME'!P629</f>
        <v>3.3481702575493703E-2</v>
      </c>
      <c r="R25" s="18">
        <f>'Variables AME'!Q629</f>
        <v>3.33242217726097E-2</v>
      </c>
      <c r="S25" s="18">
        <f>'Variables AME'!R629</f>
        <v>3.3334111775401201E-2</v>
      </c>
      <c r="T25" s="18">
        <f>'Variables AME'!S629</f>
        <v>3.33360833006398E-2</v>
      </c>
      <c r="U25" s="18">
        <f>'Variables AME'!T629</f>
        <v>3.3335267057865797E-2</v>
      </c>
      <c r="V25" s="18">
        <f>'Variables AME'!U629</f>
        <v>3.3326423838890402E-2</v>
      </c>
      <c r="W25" s="18">
        <f>'Variables AME'!V629</f>
        <v>3.39855595735346E-2</v>
      </c>
      <c r="X25" s="18">
        <f>'Variables AME'!W629</f>
        <v>3.4647942573177999E-2</v>
      </c>
      <c r="Y25" s="18">
        <f>'Variables AME'!X629</f>
        <v>3.5366467407715901E-2</v>
      </c>
      <c r="Z25" s="18">
        <f>'Variables AME'!Y629</f>
        <v>3.6099136839087102E-2</v>
      </c>
      <c r="AA25" s="18">
        <f>'Variables AME'!Z629</f>
        <v>3.6832222193044599E-2</v>
      </c>
      <c r="AB25" s="18">
        <f>'Variables AME'!AA629</f>
        <v>3.7570779275272199E-2</v>
      </c>
      <c r="AC25" s="18">
        <f>'Variables AME'!AB629</f>
        <v>3.83179423677096E-2</v>
      </c>
      <c r="AD25" s="18">
        <f>'Variables AME'!AC629</f>
        <v>3.8319878664415802E-2</v>
      </c>
      <c r="AE25" s="18">
        <f>'Variables AME'!AD629</f>
        <v>3.8300322243719202E-2</v>
      </c>
      <c r="AF25" s="18">
        <f>'Variables AME'!AE629</f>
        <v>3.8279224950010703E-2</v>
      </c>
      <c r="AG25" s="18">
        <f>'Variables AME'!AF629</f>
        <v>3.82638022079657E-2</v>
      </c>
      <c r="AH25" s="18">
        <f>'Variables AME'!AG629</f>
        <v>3.8235032652350301E-2</v>
      </c>
      <c r="AI25" s="18">
        <f>'Variables AME'!AH629</f>
        <v>3.8226116141463297E-2</v>
      </c>
      <c r="AJ25" s="18">
        <f>'Variables AME'!AI629</f>
        <v>3.8224973343956303E-2</v>
      </c>
      <c r="AK25" s="18">
        <f>'Variables AME'!AJ629</f>
        <v>3.8221628813898602E-2</v>
      </c>
      <c r="AL25" s="18">
        <f>'Variables AME'!AK629</f>
        <v>3.8217647695715999E-2</v>
      </c>
      <c r="AM25" s="18">
        <f>'Variables AME'!AL629</f>
        <v>3.8213358743481397E-2</v>
      </c>
      <c r="AN25" s="18">
        <f>'Variables AME'!AM629</f>
        <v>3.8218759580100202E-2</v>
      </c>
      <c r="AO25" s="18">
        <f>'Variables AME'!AN629</f>
        <v>3.82198872548438E-2</v>
      </c>
      <c r="AP25" s="18">
        <f>'Variables AME'!AO629</f>
        <v>3.8219897330430103E-2</v>
      </c>
      <c r="AQ25" s="18">
        <f>'Variables AME'!AP629</f>
        <v>3.8217537228375703E-2</v>
      </c>
      <c r="AR25" s="18">
        <f>'Variables AME'!AQ629</f>
        <v>3.8213253171523701E-2</v>
      </c>
      <c r="AS25" s="18">
        <f>'Variables AME'!AR629</f>
        <v>3.8206768401458903E-2</v>
      </c>
      <c r="AT25" s="18">
        <f>'Variables AME'!AS629</f>
        <v>3.8198773735701602E-2</v>
      </c>
      <c r="AU25" s="18">
        <f>'Variables AME'!AT629</f>
        <v>3.8189567231195001E-2</v>
      </c>
      <c r="AV25" s="18">
        <f>'Variables AME'!AU629</f>
        <v>3.8179392263956197E-2</v>
      </c>
      <c r="AW25" s="18">
        <f>'Variables AME'!AV629</f>
        <v>3.8156187844314599E-2</v>
      </c>
      <c r="AX25" s="18"/>
    </row>
    <row r="26" spans="1:50" x14ac:dyDescent="0.25">
      <c r="A26" s="18"/>
      <c r="B26" t="s">
        <v>1028</v>
      </c>
      <c r="C26" s="18">
        <f>'Variables AME'!B630</f>
        <v>2.24249528566332E-3</v>
      </c>
      <c r="D26" s="18">
        <f>'Variables AME'!C630</f>
        <v>2.24249528566332E-3</v>
      </c>
      <c r="E26" s="18">
        <f>'Variables AME'!D630</f>
        <v>2.2448759296205901E-3</v>
      </c>
      <c r="F26" s="18">
        <f>'Variables AME'!E630</f>
        <v>2.2795349715176E-3</v>
      </c>
      <c r="G26" s="18">
        <f>'Variables AME'!F630</f>
        <v>2.42151129285489E-3</v>
      </c>
      <c r="H26" s="18">
        <f>'Variables AME'!G630</f>
        <v>2.55583983338849E-3</v>
      </c>
      <c r="I26" s="18">
        <f>'Variables AME'!H630</f>
        <v>2.63763021330984E-3</v>
      </c>
      <c r="J26" s="18">
        <f>'Variables AME'!I630</f>
        <v>2.3877698718543501E-3</v>
      </c>
      <c r="K26" s="18">
        <f>'Variables AME'!J630</f>
        <v>2.5241197296519699E-3</v>
      </c>
      <c r="L26" s="18">
        <f>'Variables AME'!K630</f>
        <v>2.5381547135130498E-3</v>
      </c>
      <c r="M26" s="18">
        <f>'Variables AME'!L630</f>
        <v>2.5230377338856099E-3</v>
      </c>
      <c r="N26" s="18">
        <f>'Variables AME'!M630</f>
        <v>2.6301365738342201E-3</v>
      </c>
      <c r="O26" s="18">
        <f>'Variables AME'!N630</f>
        <v>2.5894032060890899E-3</v>
      </c>
      <c r="P26" s="18">
        <f>'Variables AME'!O630</f>
        <v>2.5340783101015399E-3</v>
      </c>
      <c r="Q26" s="18">
        <f>'Variables AME'!P630</f>
        <v>2.47342383684027E-3</v>
      </c>
      <c r="R26" s="18">
        <f>'Variables AME'!Q630</f>
        <v>2.4567330907768999E-3</v>
      </c>
      <c r="S26" s="18">
        <f>'Variables AME'!R630</f>
        <v>2.4587012455898598E-3</v>
      </c>
      <c r="T26" s="18">
        <f>'Variables AME'!S630</f>
        <v>2.4585774213433001E-3</v>
      </c>
      <c r="U26" s="18">
        <f>'Variables AME'!T630</f>
        <v>2.459598541766E-3</v>
      </c>
      <c r="V26" s="18">
        <f>'Variables AME'!U630</f>
        <v>2.45975073478393E-3</v>
      </c>
      <c r="W26" s="18">
        <f>'Variables AME'!V630</f>
        <v>2.47240418455544E-3</v>
      </c>
      <c r="X26" s="18">
        <f>'Variables AME'!W630</f>
        <v>2.4824524294664199E-3</v>
      </c>
      <c r="Y26" s="18">
        <f>'Variables AME'!X630</f>
        <v>2.4977686625002999E-3</v>
      </c>
      <c r="Z26" s="18">
        <f>'Variables AME'!Y630</f>
        <v>2.5125216378601E-3</v>
      </c>
      <c r="AA26" s="18">
        <f>'Variables AME'!Z630</f>
        <v>2.5263187153738102E-3</v>
      </c>
      <c r="AB26" s="18">
        <f>'Variables AME'!AA630</f>
        <v>2.53969208021177E-3</v>
      </c>
      <c r="AC26" s="18">
        <f>'Variables AME'!AB630</f>
        <v>2.55288675835662E-3</v>
      </c>
      <c r="AD26" s="18">
        <f>'Variables AME'!AC630</f>
        <v>2.5555388401671099E-3</v>
      </c>
      <c r="AE26" s="18">
        <f>'Variables AME'!AD630</f>
        <v>2.5571943574545499E-3</v>
      </c>
      <c r="AF26" s="18">
        <f>'Variables AME'!AE630</f>
        <v>2.5584293948018601E-3</v>
      </c>
      <c r="AG26" s="18">
        <f>'Variables AME'!AF630</f>
        <v>2.5599559324479401E-3</v>
      </c>
      <c r="AH26" s="18">
        <f>'Variables AME'!AG630</f>
        <v>2.5610203580515301E-3</v>
      </c>
      <c r="AI26" s="18">
        <f>'Variables AME'!AH630</f>
        <v>2.5629907898549499E-3</v>
      </c>
      <c r="AJ26" s="18">
        <f>'Variables AME'!AI630</f>
        <v>2.5654959513238601E-3</v>
      </c>
      <c r="AK26" s="18">
        <f>'Variables AME'!AJ630</f>
        <v>2.56760661790613E-3</v>
      </c>
      <c r="AL26" s="18">
        <f>'Variables AME'!AK630</f>
        <v>2.56954474655728E-3</v>
      </c>
      <c r="AM26" s="18">
        <f>'Variables AME'!AL630</f>
        <v>2.57137746547046E-3</v>
      </c>
      <c r="AN26" s="18">
        <f>'Variables AME'!AM630</f>
        <v>2.5790912150497002E-3</v>
      </c>
      <c r="AO26" s="18">
        <f>'Variables AME'!AN630</f>
        <v>2.5859250230189901E-3</v>
      </c>
      <c r="AP26" s="18">
        <f>'Variables AME'!AO630</f>
        <v>2.5928656252208501E-3</v>
      </c>
      <c r="AQ26" s="18">
        <f>'Variables AME'!AP630</f>
        <v>2.5996808560431002E-3</v>
      </c>
      <c r="AR26" s="18">
        <f>'Variables AME'!AQ630</f>
        <v>2.60648153416446E-3</v>
      </c>
      <c r="AS26" s="18">
        <f>'Variables AME'!AR630</f>
        <v>2.61305077465462E-3</v>
      </c>
      <c r="AT26" s="18">
        <f>'Variables AME'!AS630</f>
        <v>2.6193832863912699E-3</v>
      </c>
      <c r="AU26" s="18">
        <f>'Variables AME'!AT630</f>
        <v>2.6255162396894099E-3</v>
      </c>
      <c r="AV26" s="18">
        <f>'Variables AME'!AU630</f>
        <v>2.6315746519893699E-3</v>
      </c>
      <c r="AW26" s="18">
        <f>'Variables AME'!AV630</f>
        <v>2.6280369856453E-3</v>
      </c>
      <c r="AX26" s="18"/>
    </row>
    <row r="27" spans="1:50" x14ac:dyDescent="0.25">
      <c r="A27" s="18"/>
      <c r="B27" t="s">
        <v>1029</v>
      </c>
      <c r="C27" s="18">
        <f>'Variables AME'!B631</f>
        <v>9.1400083090984602E-3</v>
      </c>
      <c r="D27" s="18">
        <f>'Variables AME'!C631</f>
        <v>9.1400083090984602E-3</v>
      </c>
      <c r="E27" s="18">
        <f>'Variables AME'!D631</f>
        <v>9.1643196700799002E-3</v>
      </c>
      <c r="F27" s="18">
        <f>'Variables AME'!E631</f>
        <v>9.2762925259341506E-3</v>
      </c>
      <c r="G27" s="18">
        <f>'Variables AME'!F631</f>
        <v>9.5494090781404802E-3</v>
      </c>
      <c r="H27" s="18">
        <f>'Variables AME'!G631</f>
        <v>9.6309286761464708E-3</v>
      </c>
      <c r="I27" s="18">
        <f>'Variables AME'!H631</f>
        <v>9.68654178293951E-3</v>
      </c>
      <c r="J27" s="18">
        <f>'Variables AME'!I631</f>
        <v>1.01100705789204E-2</v>
      </c>
      <c r="K27" s="18">
        <f>'Variables AME'!J631</f>
        <v>1.03585199057643E-2</v>
      </c>
      <c r="L27" s="18">
        <f>'Variables AME'!K631</f>
        <v>9.99356891395798E-3</v>
      </c>
      <c r="M27" s="18">
        <f>'Variables AME'!L631</f>
        <v>1.0113400259516001E-2</v>
      </c>
      <c r="N27" s="18">
        <f>'Variables AME'!M631</f>
        <v>1.0250787713896E-2</v>
      </c>
      <c r="O27" s="18">
        <f>'Variables AME'!N631</f>
        <v>1.0549897821062601E-2</v>
      </c>
      <c r="P27" s="18">
        <f>'Variables AME'!O631</f>
        <v>1.07629662546238E-2</v>
      </c>
      <c r="Q27" s="18">
        <f>'Variables AME'!P631</f>
        <v>1.0619225525452299E-2</v>
      </c>
      <c r="R27" s="18">
        <f>'Variables AME'!Q631</f>
        <v>1.07927742653988E-2</v>
      </c>
      <c r="S27" s="18">
        <f>'Variables AME'!R631</f>
        <v>1.07958182774355E-2</v>
      </c>
      <c r="T27" s="18">
        <f>'Variables AME'!S631</f>
        <v>1.07967835767459E-2</v>
      </c>
      <c r="U27" s="18">
        <f>'Variables AME'!T631</f>
        <v>1.0797176230465401E-2</v>
      </c>
      <c r="V27" s="18">
        <f>'Variables AME'!U631</f>
        <v>1.07951682981118E-2</v>
      </c>
      <c r="W27" s="18">
        <f>'Variables AME'!V631</f>
        <v>1.17320976403645E-2</v>
      </c>
      <c r="X27" s="18">
        <f>'Variables AME'!W631</f>
        <v>1.27609560638041E-2</v>
      </c>
      <c r="Y27" s="18">
        <f>'Variables AME'!X631</f>
        <v>1.3904845587509601E-2</v>
      </c>
      <c r="Z27" s="18">
        <f>'Variables AME'!Y631</f>
        <v>1.51556398697806E-2</v>
      </c>
      <c r="AA27" s="18">
        <f>'Variables AME'!Z631</f>
        <v>1.6516438088335601E-2</v>
      </c>
      <c r="AB27" s="18">
        <f>'Variables AME'!AA631</f>
        <v>1.7998116100000201E-2</v>
      </c>
      <c r="AC27" s="18">
        <f>'Variables AME'!AB631</f>
        <v>1.96114861552294E-2</v>
      </c>
      <c r="AD27" s="18">
        <f>'Variables AME'!AC631</f>
        <v>1.9667233913653499E-2</v>
      </c>
      <c r="AE27" s="18">
        <f>'Variables AME'!AD631</f>
        <v>1.9710051726854201E-2</v>
      </c>
      <c r="AF27" s="18">
        <f>'Variables AME'!AE631</f>
        <v>1.9749273631225001E-2</v>
      </c>
      <c r="AG27" s="18">
        <f>'Variables AME'!AF631</f>
        <v>1.9789124386254998E-2</v>
      </c>
      <c r="AH27" s="18">
        <f>'Variables AME'!AG631</f>
        <v>1.9822887390091699E-2</v>
      </c>
      <c r="AI27" s="18">
        <f>'Variables AME'!AH631</f>
        <v>1.98640306093959E-2</v>
      </c>
      <c r="AJ27" s="18">
        <f>'Variables AME'!AI631</f>
        <v>1.9908131723656099E-2</v>
      </c>
      <c r="AK27" s="18">
        <f>'Variables AME'!AJ631</f>
        <v>1.9951223798563102E-2</v>
      </c>
      <c r="AL27" s="18">
        <f>'Variables AME'!AK631</f>
        <v>1.9993841056744701E-2</v>
      </c>
      <c r="AM27" s="18">
        <f>'Variables AME'!AL631</f>
        <v>2.0036172975611499E-2</v>
      </c>
      <c r="AN27" s="18">
        <f>'Variables AME'!AM631</f>
        <v>2.00828275837628E-2</v>
      </c>
      <c r="AO27" s="18">
        <f>'Variables AME'!AN631</f>
        <v>2.0126900784778599E-2</v>
      </c>
      <c r="AP27" s="18">
        <f>'Variables AME'!AO631</f>
        <v>2.01697165442845E-2</v>
      </c>
      <c r="AQ27" s="18">
        <f>'Variables AME'!AP631</f>
        <v>2.02106054931801E-2</v>
      </c>
      <c r="AR27" s="18">
        <f>'Variables AME'!AQ631</f>
        <v>2.0249766513083099E-2</v>
      </c>
      <c r="AS27" s="18">
        <f>'Variables AME'!AR631</f>
        <v>2.0286781489615501E-2</v>
      </c>
      <c r="AT27" s="18">
        <f>'Variables AME'!AS631</f>
        <v>2.0322245349356598E-2</v>
      </c>
      <c r="AU27" s="18">
        <f>'Variables AME'!AT631</f>
        <v>2.0356164453124E-2</v>
      </c>
      <c r="AV27" s="18">
        <f>'Variables AME'!AU631</f>
        <v>2.0388632477790599E-2</v>
      </c>
      <c r="AW27" s="18">
        <f>'Variables AME'!AV631</f>
        <v>2.0415162603003498E-2</v>
      </c>
      <c r="AX27" s="18"/>
    </row>
    <row r="28" spans="1:50" x14ac:dyDescent="0.25">
      <c r="A28" s="18"/>
      <c r="B28" t="s">
        <v>1030</v>
      </c>
      <c r="C28" s="18">
        <f>'Variables AME'!B632</f>
        <v>0.29020920502092001</v>
      </c>
      <c r="D28" s="18">
        <f>'Variables AME'!C632</f>
        <v>0.29020920502092001</v>
      </c>
      <c r="E28" s="18">
        <f>'Variables AME'!D632</f>
        <v>0.29027356539888599</v>
      </c>
      <c r="F28" s="18">
        <f>'Variables AME'!E632</f>
        <v>0.295578323808112</v>
      </c>
      <c r="G28" s="18">
        <f>'Variables AME'!F632</f>
        <v>0.29163961586988302</v>
      </c>
      <c r="H28" s="18">
        <f>'Variables AME'!G632</f>
        <v>0.28473688480620901</v>
      </c>
      <c r="I28" s="18">
        <f>'Variables AME'!H632</f>
        <v>0.29122303504675301</v>
      </c>
      <c r="J28" s="18">
        <f>'Variables AME'!I632</f>
        <v>0.29176932962790197</v>
      </c>
      <c r="K28" s="18">
        <f>'Variables AME'!J632</f>
        <v>0.291155515697131</v>
      </c>
      <c r="L28" s="18">
        <f>'Variables AME'!K632</f>
        <v>0.28156334364705399</v>
      </c>
      <c r="M28" s="18">
        <f>'Variables AME'!L632</f>
        <v>0.28320106096272801</v>
      </c>
      <c r="N28" s="18">
        <f>'Variables AME'!M632</f>
        <v>0.283223465336567</v>
      </c>
      <c r="O28" s="18">
        <f>'Variables AME'!N632</f>
        <v>0.28307537876612299</v>
      </c>
      <c r="P28" s="18">
        <f>'Variables AME'!O632</f>
        <v>0.28266110986863902</v>
      </c>
      <c r="Q28" s="18">
        <f>'Variables AME'!P632</f>
        <v>0.27729111351583902</v>
      </c>
      <c r="R28" s="18">
        <f>'Variables AME'!Q632</f>
        <v>0.27188258866735798</v>
      </c>
      <c r="S28" s="18">
        <f>'Variables AME'!R632</f>
        <v>0.27186652874995698</v>
      </c>
      <c r="T28" s="18">
        <f>'Variables AME'!S632</f>
        <v>0.27180446327321101</v>
      </c>
      <c r="U28" s="18">
        <f>'Variables AME'!T632</f>
        <v>0.271675081482465</v>
      </c>
      <c r="V28" s="18">
        <f>'Variables AME'!U632</f>
        <v>0.27146406597126299</v>
      </c>
      <c r="W28" s="18">
        <f>'Variables AME'!V632</f>
        <v>0.27132185997378999</v>
      </c>
      <c r="X28" s="18">
        <f>'Variables AME'!W632</f>
        <v>0.27113150901772498</v>
      </c>
      <c r="Y28" s="18">
        <f>'Variables AME'!X632</f>
        <v>0.271132495211236</v>
      </c>
      <c r="Z28" s="18">
        <f>'Variables AME'!Y632</f>
        <v>0.27110577573424299</v>
      </c>
      <c r="AA28" s="18">
        <f>'Variables AME'!Z632</f>
        <v>0.27100409867505199</v>
      </c>
      <c r="AB28" s="18">
        <f>'Variables AME'!AA632</f>
        <v>0.27086880925168799</v>
      </c>
      <c r="AC28" s="18">
        <f>'Variables AME'!AB632</f>
        <v>0.270726965955223</v>
      </c>
      <c r="AD28" s="18">
        <f>'Variables AME'!AC632</f>
        <v>0.27054290488652999</v>
      </c>
      <c r="AE28" s="18">
        <f>'Variables AME'!AD632</f>
        <v>0.27029155390781601</v>
      </c>
      <c r="AF28" s="18">
        <f>'Variables AME'!AE632</f>
        <v>0.27005346195611502</v>
      </c>
      <c r="AG28" s="18">
        <f>'Variables AME'!AF632</f>
        <v>0.26984680939466499</v>
      </c>
      <c r="AH28" s="18">
        <f>'Variables AME'!AG632</f>
        <v>0.269605237968714</v>
      </c>
      <c r="AI28" s="18">
        <f>'Variables AME'!AH632</f>
        <v>0.269455669900934</v>
      </c>
      <c r="AJ28" s="18">
        <f>'Variables AME'!AI632</f>
        <v>0.26933423582433302</v>
      </c>
      <c r="AK28" s="18">
        <f>'Variables AME'!AJ632</f>
        <v>0.26920607416114201</v>
      </c>
      <c r="AL28" s="18">
        <f>'Variables AME'!AK632</f>
        <v>0.26907808949393203</v>
      </c>
      <c r="AM28" s="18">
        <f>'Variables AME'!AL632</f>
        <v>0.26895288169494502</v>
      </c>
      <c r="AN28" s="18">
        <f>'Variables AME'!AM632</f>
        <v>0.268837976176306</v>
      </c>
      <c r="AO28" s="18">
        <f>'Variables AME'!AN632</f>
        <v>0.26869029621855101</v>
      </c>
      <c r="AP28" s="18">
        <f>'Variables AME'!AO632</f>
        <v>0.26851912133857397</v>
      </c>
      <c r="AQ28" s="18">
        <f>'Variables AME'!AP632</f>
        <v>0.26832113198462199</v>
      </c>
      <c r="AR28" s="18">
        <f>'Variables AME'!AQ632</f>
        <v>0.26809684553052199</v>
      </c>
      <c r="AS28" s="18">
        <f>'Variables AME'!AR632</f>
        <v>0.26787549956625301</v>
      </c>
      <c r="AT28" s="18">
        <f>'Variables AME'!AS632</f>
        <v>0.26764578300333303</v>
      </c>
      <c r="AU28" s="18">
        <f>'Variables AME'!AT632</f>
        <v>0.26740886580539802</v>
      </c>
      <c r="AV28" s="18">
        <f>'Variables AME'!AU632</f>
        <v>0.267165733296028</v>
      </c>
      <c r="AW28" s="18">
        <f>'Variables AME'!AV632</f>
        <v>0.26688364629135802</v>
      </c>
      <c r="AX28" s="18"/>
    </row>
    <row r="29" spans="1:50" x14ac:dyDescent="0.25">
      <c r="B29" t="s">
        <v>1031</v>
      </c>
      <c r="C29" s="18">
        <f>'Variables AME'!B633</f>
        <v>5.0971291043493197E-2</v>
      </c>
      <c r="D29" s="18">
        <f>'Variables AME'!C633</f>
        <v>5.0971291043493197E-2</v>
      </c>
      <c r="E29" s="18">
        <f>'Variables AME'!D633</f>
        <v>5.0971492383955E-2</v>
      </c>
      <c r="F29" s="18">
        <f>'Variables AME'!E633</f>
        <v>5.1810141963749702E-2</v>
      </c>
      <c r="G29" s="18">
        <f>'Variables AME'!F633</f>
        <v>5.1042504595140599E-2</v>
      </c>
      <c r="H29" s="18">
        <f>'Variables AME'!G633</f>
        <v>4.9442902872282903E-2</v>
      </c>
      <c r="I29" s="18">
        <f>'Variables AME'!H633</f>
        <v>5.0486348453792802E-2</v>
      </c>
      <c r="J29" s="18">
        <f>'Variables AME'!I633</f>
        <v>5.0375467662791801E-2</v>
      </c>
      <c r="K29" s="18">
        <f>'Variables AME'!J633</f>
        <v>4.9680559653127301E-2</v>
      </c>
      <c r="L29" s="18">
        <f>'Variables AME'!K633</f>
        <v>4.7752542519593502E-2</v>
      </c>
      <c r="M29" s="18">
        <f>'Variables AME'!L633</f>
        <v>4.7624887497458301E-2</v>
      </c>
      <c r="N29" s="18">
        <f>'Variables AME'!M633</f>
        <v>4.7227221954566502E-2</v>
      </c>
      <c r="O29" s="18">
        <f>'Variables AME'!N633</f>
        <v>4.71451280931178E-2</v>
      </c>
      <c r="P29" s="18">
        <f>'Variables AME'!O633</f>
        <v>4.6641134559233702E-2</v>
      </c>
      <c r="Q29" s="18">
        <f>'Variables AME'!P633</f>
        <v>4.5352524848059302E-2</v>
      </c>
      <c r="R29" s="18">
        <f>'Variables AME'!Q633</f>
        <v>4.3779987688002203E-2</v>
      </c>
      <c r="S29" s="18">
        <f>'Variables AME'!R633</f>
        <v>4.3786923640887501E-2</v>
      </c>
      <c r="T29" s="18">
        <f>'Variables AME'!S633</f>
        <v>4.37834785026609E-2</v>
      </c>
      <c r="U29" s="18">
        <f>'Variables AME'!T633</f>
        <v>4.37829694201795E-2</v>
      </c>
      <c r="V29" s="18">
        <f>'Variables AME'!U633</f>
        <v>4.37794742388459E-2</v>
      </c>
      <c r="W29" s="18">
        <f>'Variables AME'!V633</f>
        <v>4.3783558867885902E-2</v>
      </c>
      <c r="X29" s="18">
        <f>'Variables AME'!W633</f>
        <v>4.3782144800352002E-2</v>
      </c>
      <c r="Y29" s="18">
        <f>'Variables AME'!X633</f>
        <v>4.3786194181839197E-2</v>
      </c>
      <c r="Z29" s="18">
        <f>'Variables AME'!Y633</f>
        <v>4.3802418391563798E-2</v>
      </c>
      <c r="AA29" s="18">
        <f>'Variables AME'!Z633</f>
        <v>4.3805078208517298E-2</v>
      </c>
      <c r="AB29" s="18">
        <f>'Variables AME'!AA633</f>
        <v>4.38036041873082E-2</v>
      </c>
      <c r="AC29" s="18">
        <f>'Variables AME'!AB633</f>
        <v>4.3803654071705798E-2</v>
      </c>
      <c r="AD29" s="18">
        <f>'Variables AME'!AC633</f>
        <v>4.3978463529680899E-2</v>
      </c>
      <c r="AE29" s="18">
        <f>'Variables AME'!AD633</f>
        <v>4.4152176552232497E-2</v>
      </c>
      <c r="AF29" s="18">
        <f>'Variables AME'!AE633</f>
        <v>4.4327026489086999E-2</v>
      </c>
      <c r="AG29" s="18">
        <f>'Variables AME'!AF633</f>
        <v>4.4504729036886299E-2</v>
      </c>
      <c r="AH29" s="18">
        <f>'Variables AME'!AG633</f>
        <v>4.4681288913922299E-2</v>
      </c>
      <c r="AI29" s="18">
        <f>'Variables AME'!AH633</f>
        <v>4.4863811842818201E-2</v>
      </c>
      <c r="AJ29" s="18">
        <f>'Variables AME'!AI633</f>
        <v>4.5048914433744702E-2</v>
      </c>
      <c r="AK29" s="18">
        <f>'Variables AME'!AJ633</f>
        <v>4.5234068629362301E-2</v>
      </c>
      <c r="AL29" s="18">
        <f>'Variables AME'!AK633</f>
        <v>4.5420104522642703E-2</v>
      </c>
      <c r="AM29" s="18">
        <f>'Variables AME'!AL633</f>
        <v>4.5606995291768801E-2</v>
      </c>
      <c r="AN29" s="18">
        <f>'Variables AME'!AM633</f>
        <v>4.5797977210660097E-2</v>
      </c>
      <c r="AO29" s="18">
        <f>'Variables AME'!AN633</f>
        <v>4.5987199996283597E-2</v>
      </c>
      <c r="AP29" s="18">
        <f>'Variables AME'!AO633</f>
        <v>4.6176514759894802E-2</v>
      </c>
      <c r="AQ29" s="18">
        <f>'Variables AME'!AP633</f>
        <v>4.6365118991727898E-2</v>
      </c>
      <c r="AR29" s="18">
        <f>'Variables AME'!AQ633</f>
        <v>4.65488154512117E-2</v>
      </c>
      <c r="AS29" s="18">
        <f>'Variables AME'!AR633</f>
        <v>4.6736264058338098E-2</v>
      </c>
      <c r="AT29" s="18">
        <f>'Variables AME'!AS633</f>
        <v>4.6924454374128198E-2</v>
      </c>
      <c r="AU29" s="18">
        <f>'Variables AME'!AT633</f>
        <v>4.7112846844983403E-2</v>
      </c>
      <c r="AV29" s="18">
        <f>'Variables AME'!AU633</f>
        <v>4.7301208620419199E-2</v>
      </c>
      <c r="AW29" s="18">
        <f>'Variables AME'!AV633</f>
        <v>4.7490631074877103E-2</v>
      </c>
    </row>
    <row r="30" spans="1:50" x14ac:dyDescent="0.25">
      <c r="B30" t="s">
        <v>1032</v>
      </c>
      <c r="C30" s="18">
        <f>'Variables AME'!B634</f>
        <v>3.9334101474035503E-3</v>
      </c>
      <c r="D30" s="18">
        <f>'Variables AME'!C634</f>
        <v>3.9334101474035503E-3</v>
      </c>
      <c r="E30" s="18">
        <f>'Variables AME'!D634</f>
        <v>3.9448638178917602E-3</v>
      </c>
      <c r="F30" s="18">
        <f>'Variables AME'!E634</f>
        <v>3.8982343755131102E-3</v>
      </c>
      <c r="G30" s="18">
        <f>'Variables AME'!F634</f>
        <v>3.9579012659443202E-3</v>
      </c>
      <c r="H30" s="18">
        <f>'Variables AME'!G634</f>
        <v>4.1772732449887303E-3</v>
      </c>
      <c r="I30" s="18">
        <f>'Variables AME'!H634</f>
        <v>4.1980641653729302E-3</v>
      </c>
      <c r="J30" s="18">
        <f>'Variables AME'!I634</f>
        <v>4.1087718255903597E-3</v>
      </c>
      <c r="K30" s="18">
        <f>'Variables AME'!J634</f>
        <v>4.1871891703935899E-3</v>
      </c>
      <c r="L30" s="18">
        <f>'Variables AME'!K634</f>
        <v>4.2449597680457403E-3</v>
      </c>
      <c r="M30" s="18">
        <f>'Variables AME'!L634</f>
        <v>4.3532193634781202E-3</v>
      </c>
      <c r="N30" s="18">
        <f>'Variables AME'!M634</f>
        <v>4.3233784772156499E-3</v>
      </c>
      <c r="O30" s="18">
        <f>'Variables AME'!N634</f>
        <v>4.3970189119503598E-3</v>
      </c>
      <c r="P30" s="18">
        <f>'Variables AME'!O634</f>
        <v>4.3585032370838696E-3</v>
      </c>
      <c r="Q30" s="18">
        <f>'Variables AME'!P634</f>
        <v>4.2846659778893901E-3</v>
      </c>
      <c r="R30" s="18">
        <f>'Variables AME'!Q634</f>
        <v>4.3655699555079303E-3</v>
      </c>
      <c r="S30" s="18">
        <f>'Variables AME'!R634</f>
        <v>4.3672983783044801E-3</v>
      </c>
      <c r="T30" s="18">
        <f>'Variables AME'!S634</f>
        <v>4.36774470804604E-3</v>
      </c>
      <c r="U30" s="18">
        <f>'Variables AME'!T634</f>
        <v>4.3682735166688897E-3</v>
      </c>
      <c r="V30" s="18">
        <f>'Variables AME'!U634</f>
        <v>4.3680478931921703E-3</v>
      </c>
      <c r="W30" s="18">
        <f>'Variables AME'!V634</f>
        <v>4.3690972955682198E-3</v>
      </c>
      <c r="X30" s="18">
        <f>'Variables AME'!W634</f>
        <v>4.3686023491147103E-3</v>
      </c>
      <c r="Y30" s="18">
        <f>'Variables AME'!X634</f>
        <v>4.3736116521505396E-3</v>
      </c>
      <c r="Z30" s="18">
        <f>'Variables AME'!Y634</f>
        <v>4.3784179854096496E-3</v>
      </c>
      <c r="AA30" s="18">
        <f>'Variables AME'!Z634</f>
        <v>4.3814135303389999E-3</v>
      </c>
      <c r="AB30" s="18">
        <f>'Variables AME'!AA634</f>
        <v>4.3833993834950999E-3</v>
      </c>
      <c r="AC30" s="18">
        <f>'Variables AME'!AB634</f>
        <v>4.3847987596051597E-3</v>
      </c>
      <c r="AD30" s="18">
        <f>'Variables AME'!AC634</f>
        <v>4.3833294257872796E-3</v>
      </c>
      <c r="AE30" s="18">
        <f>'Variables AME'!AD634</f>
        <v>4.3800183691116903E-3</v>
      </c>
      <c r="AF30" s="18">
        <f>'Variables AME'!AE634</f>
        <v>4.3765661838952603E-3</v>
      </c>
      <c r="AG30" s="18">
        <f>'Variables AME'!AF634</f>
        <v>4.3737956121410902E-3</v>
      </c>
      <c r="AH30" s="18">
        <f>'Variables AME'!AG634</f>
        <v>4.3700031063092903E-3</v>
      </c>
      <c r="AI30" s="18">
        <f>'Variables AME'!AH634</f>
        <v>4.3679937484929401E-3</v>
      </c>
      <c r="AJ30" s="18">
        <f>'Variables AME'!AI634</f>
        <v>4.36681232076137E-3</v>
      </c>
      <c r="AK30" s="18">
        <f>'Variables AME'!AJ634</f>
        <v>4.3653351229190002E-3</v>
      </c>
      <c r="AL30" s="18">
        <f>'Variables AME'!AK634</f>
        <v>4.3637827772617897E-3</v>
      </c>
      <c r="AM30" s="18">
        <f>'Variables AME'!AL634</f>
        <v>4.3621924735916901E-3</v>
      </c>
      <c r="AN30" s="18">
        <f>'Variables AME'!AM634</f>
        <v>4.3624412094199197E-3</v>
      </c>
      <c r="AO30" s="18">
        <f>'Variables AME'!AN634</f>
        <v>4.3620890403945397E-3</v>
      </c>
      <c r="AP30" s="18">
        <f>'Variables AME'!AO634</f>
        <v>4.3617141168211301E-3</v>
      </c>
      <c r="AQ30" s="18">
        <f>'Variables AME'!AP634</f>
        <v>4.3610639477247998E-3</v>
      </c>
      <c r="AR30" s="18">
        <f>'Variables AME'!AQ634</f>
        <v>4.3602094688487804E-3</v>
      </c>
      <c r="AS30" s="18">
        <f>'Variables AME'!AR634</f>
        <v>4.3591162451468201E-3</v>
      </c>
      <c r="AT30" s="18">
        <f>'Variables AME'!AS634</f>
        <v>4.3578300289543598E-3</v>
      </c>
      <c r="AU30" s="18">
        <f>'Variables AME'!AT634</f>
        <v>4.3563793642533901E-3</v>
      </c>
      <c r="AV30" s="18">
        <f>'Variables AME'!AU634</f>
        <v>4.3548079790507403E-3</v>
      </c>
      <c r="AW30" s="18">
        <f>'Variables AME'!AV634</f>
        <v>4.3507145613530399E-3</v>
      </c>
    </row>
    <row r="31" spans="1:50" x14ac:dyDescent="0.25">
      <c r="B31" t="s">
        <v>1033</v>
      </c>
      <c r="C31" s="18">
        <f>'Variables AME'!B635</f>
        <v>8.6377913704744503E-3</v>
      </c>
      <c r="D31" s="18">
        <f>'Variables AME'!C635</f>
        <v>8.6377913704744503E-3</v>
      </c>
      <c r="E31" s="18">
        <f>'Variables AME'!D635</f>
        <v>8.6353700050161696E-3</v>
      </c>
      <c r="F31" s="18">
        <f>'Variables AME'!E635</f>
        <v>8.8587144492227494E-3</v>
      </c>
      <c r="G31" s="18">
        <f>'Variables AME'!F635</f>
        <v>9.4840541868140994E-3</v>
      </c>
      <c r="H31" s="18">
        <f>'Variables AME'!G635</f>
        <v>1.06331307590612E-2</v>
      </c>
      <c r="I31" s="18">
        <f>'Variables AME'!H635</f>
        <v>1.0288851815384401E-2</v>
      </c>
      <c r="J31" s="18">
        <f>'Variables AME'!I635</f>
        <v>1.01942370684676E-2</v>
      </c>
      <c r="K31" s="18">
        <f>'Variables AME'!J635</f>
        <v>1.05558247848199E-2</v>
      </c>
      <c r="L31" s="18">
        <f>'Variables AME'!K635</f>
        <v>1.02773355890129E-2</v>
      </c>
      <c r="M31" s="18">
        <f>'Variables AME'!L635</f>
        <v>1.0284868195903799E-2</v>
      </c>
      <c r="N31" s="18">
        <f>'Variables AME'!M635</f>
        <v>1.0456592237534E-2</v>
      </c>
      <c r="O31" s="18">
        <f>'Variables AME'!N635</f>
        <v>1.0964758163646501E-2</v>
      </c>
      <c r="P31" s="18">
        <f>'Variables AME'!O635</f>
        <v>1.0674679524695301E-2</v>
      </c>
      <c r="Q31" s="18">
        <f>'Variables AME'!P635</f>
        <v>1.04727004955259E-2</v>
      </c>
      <c r="R31" s="18">
        <f>'Variables AME'!Q635</f>
        <v>1.07849864134687E-2</v>
      </c>
      <c r="S31" s="18">
        <f>'Variables AME'!R635</f>
        <v>1.0787106437092899E-2</v>
      </c>
      <c r="T31" s="18">
        <f>'Variables AME'!S635</f>
        <v>1.07869243505076E-2</v>
      </c>
      <c r="U31" s="18">
        <f>'Variables AME'!T635</f>
        <v>1.0787830416623701E-2</v>
      </c>
      <c r="V31" s="18">
        <f>'Variables AME'!U635</f>
        <v>1.07868341455063E-2</v>
      </c>
      <c r="W31" s="18">
        <f>'Variables AME'!V635</f>
        <v>1.07911605311333E-2</v>
      </c>
      <c r="X31" s="18">
        <f>'Variables AME'!W635</f>
        <v>1.07919439122741E-2</v>
      </c>
      <c r="Y31" s="18">
        <f>'Variables AME'!X635</f>
        <v>1.0800543539051801E-2</v>
      </c>
      <c r="Z31" s="18">
        <f>'Variables AME'!Y635</f>
        <v>1.08086523449363E-2</v>
      </c>
      <c r="AA31" s="18">
        <f>'Variables AME'!Z635</f>
        <v>1.0813982378154501E-2</v>
      </c>
      <c r="AB31" s="18">
        <f>'Variables AME'!AA635</f>
        <v>1.08180211894382E-2</v>
      </c>
      <c r="AC31" s="18">
        <f>'Variables AME'!AB635</f>
        <v>1.08214337610255E-2</v>
      </c>
      <c r="AD31" s="18">
        <f>'Variables AME'!AC635</f>
        <v>1.0819917743197901E-2</v>
      </c>
      <c r="AE31" s="18">
        <f>'Variables AME'!AD635</f>
        <v>1.0815938914880001E-2</v>
      </c>
      <c r="AF31" s="18">
        <f>'Variables AME'!AE635</f>
        <v>1.0811179330896099E-2</v>
      </c>
      <c r="AG31" s="18">
        <f>'Variables AME'!AF635</f>
        <v>1.0807266943536901E-2</v>
      </c>
      <c r="AH31" s="18">
        <f>'Variables AME'!AG635</f>
        <v>1.08022919180529E-2</v>
      </c>
      <c r="AI31" s="18">
        <f>'Variables AME'!AH635</f>
        <v>1.0799274728108601E-2</v>
      </c>
      <c r="AJ31" s="18">
        <f>'Variables AME'!AI635</f>
        <v>1.0797558423271601E-2</v>
      </c>
      <c r="AK31" s="18">
        <f>'Variables AME'!AJ635</f>
        <v>1.07951791761614E-2</v>
      </c>
      <c r="AL31" s="18">
        <f>'Variables AME'!AK635</f>
        <v>1.0792650420225499E-2</v>
      </c>
      <c r="AM31" s="18">
        <f>'Variables AME'!AL635</f>
        <v>1.07900482658697E-2</v>
      </c>
      <c r="AN31" s="18">
        <f>'Variables AME'!AM635</f>
        <v>1.07920135081399E-2</v>
      </c>
      <c r="AO31" s="18">
        <f>'Variables AME'!AN635</f>
        <v>1.07921304787093E-2</v>
      </c>
      <c r="AP31" s="18">
        <f>'Variables AME'!AO635</f>
        <v>1.0792092834485E-2</v>
      </c>
      <c r="AQ31" s="18">
        <f>'Variables AME'!AP635</f>
        <v>1.0791609435770301E-2</v>
      </c>
      <c r="AR31" s="18">
        <f>'Variables AME'!AQ635</f>
        <v>1.07907691802312E-2</v>
      </c>
      <c r="AS31" s="18">
        <f>'Variables AME'!AR635</f>
        <v>1.07895147722729E-2</v>
      </c>
      <c r="AT31" s="18">
        <f>'Variables AME'!AS635</f>
        <v>1.0787885997398E-2</v>
      </c>
      <c r="AU31" s="18">
        <f>'Variables AME'!AT635</f>
        <v>1.0785926134041E-2</v>
      </c>
      <c r="AV31" s="18">
        <f>'Variables AME'!AU635</f>
        <v>1.0783739512962E-2</v>
      </c>
      <c r="AW31" s="18">
        <f>'Variables AME'!AV635</f>
        <v>1.07756260512428E-2</v>
      </c>
    </row>
    <row r="32" spans="1:50" x14ac:dyDescent="0.25">
      <c r="B32" t="s">
        <v>1034</v>
      </c>
      <c r="C32" s="18">
        <f>'Variables AME'!B636</f>
        <v>4.69320354597601E-3</v>
      </c>
      <c r="D32" s="18">
        <f>'Variables AME'!C636</f>
        <v>4.69320354597601E-3</v>
      </c>
      <c r="E32" s="18">
        <f>'Variables AME'!D636</f>
        <v>4.69425933818383E-3</v>
      </c>
      <c r="F32" s="18">
        <f>'Variables AME'!E636</f>
        <v>4.8516454063917197E-3</v>
      </c>
      <c r="G32" s="18">
        <f>'Variables AME'!F636</f>
        <v>5.1263554280381804E-3</v>
      </c>
      <c r="H32" s="18">
        <f>'Variables AME'!G636</f>
        <v>5.5632499635250403E-3</v>
      </c>
      <c r="I32" s="18">
        <f>'Variables AME'!H636</f>
        <v>5.4743807371062702E-3</v>
      </c>
      <c r="J32" s="18">
        <f>'Variables AME'!I636</f>
        <v>5.5263259776897802E-3</v>
      </c>
      <c r="K32" s="18">
        <f>'Variables AME'!J636</f>
        <v>5.6554167646268097E-3</v>
      </c>
      <c r="L32" s="18">
        <f>'Variables AME'!K636</f>
        <v>5.5961124689736103E-3</v>
      </c>
      <c r="M32" s="18">
        <f>'Variables AME'!L636</f>
        <v>5.5611051239965199E-3</v>
      </c>
      <c r="N32" s="18">
        <f>'Variables AME'!M636</f>
        <v>5.7208563560558401E-3</v>
      </c>
      <c r="O32" s="18">
        <f>'Variables AME'!N636</f>
        <v>5.9602658664932697E-3</v>
      </c>
      <c r="P32" s="18">
        <f>'Variables AME'!O636</f>
        <v>5.8038358493674802E-3</v>
      </c>
      <c r="Q32" s="18">
        <f>'Variables AME'!P636</f>
        <v>5.7582378925242301E-3</v>
      </c>
      <c r="R32" s="18">
        <f>'Variables AME'!Q636</f>
        <v>5.9000106586783998E-3</v>
      </c>
      <c r="S32" s="18">
        <f>'Variables AME'!R636</f>
        <v>5.9010354865748297E-3</v>
      </c>
      <c r="T32" s="18">
        <f>'Variables AME'!S636</f>
        <v>5.9009690068101504E-3</v>
      </c>
      <c r="U32" s="18">
        <f>'Variables AME'!T636</f>
        <v>5.9014044779684503E-3</v>
      </c>
      <c r="V32" s="18">
        <f>'Variables AME'!U636</f>
        <v>5.9009638928595202E-3</v>
      </c>
      <c r="W32" s="18">
        <f>'Variables AME'!V636</f>
        <v>6.0969971203388897E-3</v>
      </c>
      <c r="X32" s="18">
        <f>'Variables AME'!W636</f>
        <v>6.29769824935576E-3</v>
      </c>
      <c r="Y32" s="18">
        <f>'Variables AME'!X636</f>
        <v>6.5090370810413399E-3</v>
      </c>
      <c r="Z32" s="18">
        <f>'Variables AME'!Y636</f>
        <v>6.7267341657500403E-3</v>
      </c>
      <c r="AA32" s="18">
        <f>'Variables AME'!Z636</f>
        <v>6.9499333188774602E-3</v>
      </c>
      <c r="AB32" s="18">
        <f>'Variables AME'!AA636</f>
        <v>7.17944900234009E-3</v>
      </c>
      <c r="AC32" s="18">
        <f>'Variables AME'!AB636</f>
        <v>7.4158417794661802E-3</v>
      </c>
      <c r="AD32" s="18">
        <f>'Variables AME'!AC636</f>
        <v>7.4105720444607804E-3</v>
      </c>
      <c r="AE32" s="18">
        <f>'Variables AME'!AD636</f>
        <v>7.4037103772867999E-3</v>
      </c>
      <c r="AF32" s="18">
        <f>'Variables AME'!AE636</f>
        <v>7.3964488823112301E-3</v>
      </c>
      <c r="AG32" s="18">
        <f>'Variables AME'!AF636</f>
        <v>7.3897746531664402E-3</v>
      </c>
      <c r="AH32" s="18">
        <f>'Variables AME'!AG636</f>
        <v>7.3824146854951202E-3</v>
      </c>
      <c r="AI32" s="18">
        <f>'Variables AME'!AH636</f>
        <v>7.3764320676588304E-3</v>
      </c>
      <c r="AJ32" s="18">
        <f>'Variables AME'!AI636</f>
        <v>7.3712785081126901E-3</v>
      </c>
      <c r="AK32" s="18">
        <f>'Variables AME'!AJ636</f>
        <v>7.3657572854443796E-3</v>
      </c>
      <c r="AL32" s="18">
        <f>'Variables AME'!AK636</f>
        <v>7.3601659531245603E-3</v>
      </c>
      <c r="AM32" s="18">
        <f>'Variables AME'!AL636</f>
        <v>7.3545560980185802E-3</v>
      </c>
      <c r="AN32" s="18">
        <f>'Variables AME'!AM636</f>
        <v>7.3513113927754599E-3</v>
      </c>
      <c r="AO32" s="18">
        <f>'Variables AME'!AN636</f>
        <v>7.3468885980540102E-3</v>
      </c>
      <c r="AP32" s="18">
        <f>'Variables AME'!AO636</f>
        <v>7.3422736927620602E-3</v>
      </c>
      <c r="AQ32" s="18">
        <f>'Variables AME'!AP636</f>
        <v>7.3373274081395103E-3</v>
      </c>
      <c r="AR32" s="18">
        <f>'Variables AME'!AQ636</f>
        <v>7.3321156224360603E-3</v>
      </c>
      <c r="AS32" s="18">
        <f>'Variables AME'!AR636</f>
        <v>7.3265897542579396E-3</v>
      </c>
      <c r="AT32" s="18">
        <f>'Variables AME'!AS636</f>
        <v>7.3208159778083096E-3</v>
      </c>
      <c r="AU32" s="18">
        <f>'Variables AME'!AT636</f>
        <v>7.3148318974887699E-3</v>
      </c>
      <c r="AV32" s="18">
        <f>'Variables AME'!AU636</f>
        <v>7.3086967421091501E-3</v>
      </c>
      <c r="AW32" s="18">
        <f>'Variables AME'!AV636</f>
        <v>7.2998496968853703E-3</v>
      </c>
    </row>
    <row r="33" spans="2:49" x14ac:dyDescent="0.25">
      <c r="B33" t="s">
        <v>1035</v>
      </c>
      <c r="C33" s="18">
        <f>'Variables AME'!B637</f>
        <v>5.4601761399582401E-3</v>
      </c>
      <c r="D33" s="18">
        <f>'Variables AME'!C637</f>
        <v>5.4601761399582401E-3</v>
      </c>
      <c r="E33" s="18">
        <f>'Variables AME'!D637</f>
        <v>5.4874785629271802E-3</v>
      </c>
      <c r="F33" s="18">
        <f>'Variables AME'!E637</f>
        <v>5.4657775821642203E-3</v>
      </c>
      <c r="G33" s="18">
        <f>'Variables AME'!F637</f>
        <v>5.5119632140729199E-3</v>
      </c>
      <c r="H33" s="18">
        <f>'Variables AME'!G637</f>
        <v>5.4828145494648E-3</v>
      </c>
      <c r="I33" s="18">
        <f>'Variables AME'!H637</f>
        <v>5.6942525559225904E-3</v>
      </c>
      <c r="J33" s="18">
        <f>'Variables AME'!I637</f>
        <v>5.6898554156024099E-3</v>
      </c>
      <c r="K33" s="18">
        <f>'Variables AME'!J637</f>
        <v>5.63463579911129E-3</v>
      </c>
      <c r="L33" s="18">
        <f>'Variables AME'!K637</f>
        <v>5.5074209134644099E-3</v>
      </c>
      <c r="M33" s="18">
        <f>'Variables AME'!L637</f>
        <v>5.4738402537843102E-3</v>
      </c>
      <c r="N33" s="18">
        <f>'Variables AME'!M637</f>
        <v>5.5229434082199897E-3</v>
      </c>
      <c r="O33" s="18">
        <f>'Variables AME'!N637</f>
        <v>5.5697003564544401E-3</v>
      </c>
      <c r="P33" s="18">
        <f>'Variables AME'!O637</f>
        <v>5.5485242009501497E-3</v>
      </c>
      <c r="Q33" s="18">
        <f>'Variables AME'!P637</f>
        <v>5.4037647591310203E-3</v>
      </c>
      <c r="R33" s="18">
        <f>'Variables AME'!Q637</f>
        <v>5.2887869327098097E-3</v>
      </c>
      <c r="S33" s="18">
        <f>'Variables AME'!R637</f>
        <v>5.2906531960980798E-3</v>
      </c>
      <c r="T33" s="18">
        <f>'Variables AME'!S637</f>
        <v>5.2909331799265496E-3</v>
      </c>
      <c r="U33" s="18">
        <f>'Variables AME'!T637</f>
        <v>5.2921953846451998E-3</v>
      </c>
      <c r="V33" s="18">
        <f>'Variables AME'!U637</f>
        <v>5.2917169624379498E-3</v>
      </c>
      <c r="W33" s="18">
        <f>'Variables AME'!V637</f>
        <v>5.2936448974843101E-3</v>
      </c>
      <c r="X33" s="18">
        <f>'Variables AME'!W637</f>
        <v>5.2927292567896697E-3</v>
      </c>
      <c r="Y33" s="18">
        <f>'Variables AME'!X637</f>
        <v>5.2989804718554297E-3</v>
      </c>
      <c r="Z33" s="18">
        <f>'Variables AME'!Y637</f>
        <v>5.3047409189277703E-3</v>
      </c>
      <c r="AA33" s="18">
        <f>'Variables AME'!Z637</f>
        <v>5.3082922413753598E-3</v>
      </c>
      <c r="AB33" s="18">
        <f>'Variables AME'!AA637</f>
        <v>5.3105245545268902E-3</v>
      </c>
      <c r="AC33" s="18">
        <f>'Variables AME'!AB637</f>
        <v>5.3120398348741301E-3</v>
      </c>
      <c r="AD33" s="18">
        <f>'Variables AME'!AC637</f>
        <v>5.3340175593609498E-3</v>
      </c>
      <c r="AE33" s="18">
        <f>'Variables AME'!AD637</f>
        <v>5.3536212740744101E-3</v>
      </c>
      <c r="AF33" s="18">
        <f>'Variables AME'!AE637</f>
        <v>5.3725945414928398E-3</v>
      </c>
      <c r="AG33" s="18">
        <f>'Variables AME'!AF637</f>
        <v>5.3924118205797003E-3</v>
      </c>
      <c r="AH33" s="18">
        <f>'Variables AME'!AG637</f>
        <v>5.4110953962992299E-3</v>
      </c>
      <c r="AI33" s="18">
        <f>'Variables AME'!AH637</f>
        <v>5.4318743997121798E-3</v>
      </c>
      <c r="AJ33" s="18">
        <f>'Variables AME'!AI637</f>
        <v>5.4540310414395504E-3</v>
      </c>
      <c r="AK33" s="18">
        <f>'Variables AME'!AJ637</f>
        <v>5.4757418333481597E-3</v>
      </c>
      <c r="AL33" s="18">
        <f>'Variables AME'!AK637</f>
        <v>5.4974147617021596E-3</v>
      </c>
      <c r="AM33" s="18">
        <f>'Variables AME'!AL637</f>
        <v>5.5191223214312302E-3</v>
      </c>
      <c r="AN33" s="18">
        <f>'Variables AME'!AM637</f>
        <v>5.5435527352332504E-3</v>
      </c>
      <c r="AO33" s="18">
        <f>'Variables AME'!AN637</f>
        <v>5.5666241599412296E-3</v>
      </c>
      <c r="AP33" s="18">
        <f>'Variables AME'!AO637</f>
        <v>5.5897357523222299E-3</v>
      </c>
      <c r="AQ33" s="18">
        <f>'Variables AME'!AP637</f>
        <v>5.6126812900477102E-3</v>
      </c>
      <c r="AR33" s="18">
        <f>'Variables AME'!AQ637</f>
        <v>5.63554618885115E-3</v>
      </c>
      <c r="AS33" s="18">
        <f>'Variables AME'!AR637</f>
        <v>5.6581875644671998E-3</v>
      </c>
      <c r="AT33" s="18">
        <f>'Variables AME'!AS637</f>
        <v>5.6807582272973799E-3</v>
      </c>
      <c r="AU33" s="18">
        <f>'Variables AME'!AT637</f>
        <v>5.7032527932260497E-3</v>
      </c>
      <c r="AV33" s="18">
        <f>'Variables AME'!AU637</f>
        <v>5.7256980527992099E-3</v>
      </c>
      <c r="AW33" s="18">
        <f>'Variables AME'!AV637</f>
        <v>5.7463476108626302E-3</v>
      </c>
    </row>
    <row r="34" spans="2:49" x14ac:dyDescent="0.25">
      <c r="B34" t="s">
        <v>1036</v>
      </c>
      <c r="C34" s="18">
        <f>'Variables AME'!B638</f>
        <v>5.7286792551842298E-4</v>
      </c>
      <c r="D34" s="18">
        <f>'Variables AME'!C638</f>
        <v>5.7286792551842298E-4</v>
      </c>
      <c r="E34" s="18">
        <f>'Variables AME'!D638</f>
        <v>5.7280035143881299E-4</v>
      </c>
      <c r="F34" s="18">
        <f>'Variables AME'!E638</f>
        <v>5.5612337255270901E-4</v>
      </c>
      <c r="G34" s="18">
        <f>'Variables AME'!F638</f>
        <v>5.5292846367294602E-4</v>
      </c>
      <c r="H34" s="18">
        <f>'Variables AME'!G638</f>
        <v>5.5394318346556402E-4</v>
      </c>
      <c r="I34" s="18">
        <f>'Variables AME'!H638</f>
        <v>5.9326647335453705E-4</v>
      </c>
      <c r="J34" s="18">
        <f>'Variables AME'!I638</f>
        <v>5.8756026779963803E-4</v>
      </c>
      <c r="K34" s="18">
        <f>'Variables AME'!J638</f>
        <v>5.8321040763524904E-4</v>
      </c>
      <c r="L34" s="18">
        <f>'Variables AME'!K638</f>
        <v>5.6349442188653601E-4</v>
      </c>
      <c r="M34" s="18">
        <f>'Variables AME'!L638</f>
        <v>5.7508907379812395E-4</v>
      </c>
      <c r="N34" s="18">
        <f>'Variables AME'!M638</f>
        <v>6.0046867300364603E-4</v>
      </c>
      <c r="O34" s="18">
        <f>'Variables AME'!N638</f>
        <v>6.0714137545717995E-4</v>
      </c>
      <c r="P34" s="18">
        <f>'Variables AME'!O638</f>
        <v>5.9782085652105796E-4</v>
      </c>
      <c r="Q34" s="18">
        <f>'Variables AME'!P638</f>
        <v>5.7439054095918796E-4</v>
      </c>
      <c r="R34" s="18">
        <f>'Variables AME'!Q638</f>
        <v>5.5503135905854602E-4</v>
      </c>
      <c r="S34" s="18">
        <f>'Variables AME'!R638</f>
        <v>5.5575805882947802E-4</v>
      </c>
      <c r="T34" s="18">
        <f>'Variables AME'!S638</f>
        <v>5.5565241493115499E-4</v>
      </c>
      <c r="U34" s="18">
        <f>'Variables AME'!T638</f>
        <v>5.5607393217188398E-4</v>
      </c>
      <c r="V34" s="18">
        <f>'Variables AME'!U638</f>
        <v>5.5620353864055698E-4</v>
      </c>
      <c r="W34" s="18">
        <f>'Variables AME'!V638</f>
        <v>5.5897485881708803E-4</v>
      </c>
      <c r="X34" s="18">
        <f>'Variables AME'!W638</f>
        <v>5.6068194594418002E-4</v>
      </c>
      <c r="Y34" s="18">
        <f>'Variables AME'!X638</f>
        <v>5.6423884481040197E-4</v>
      </c>
      <c r="Z34" s="18">
        <f>'Variables AME'!Y638</f>
        <v>5.6751201377387304E-4</v>
      </c>
      <c r="AA34" s="18">
        <f>'Variables AME'!Z638</f>
        <v>5.7051824646586996E-4</v>
      </c>
      <c r="AB34" s="18">
        <f>'Variables AME'!AA638</f>
        <v>5.7346809321421103E-4</v>
      </c>
      <c r="AC34" s="18">
        <f>'Variables AME'!AB638</f>
        <v>5.7644827817131901E-4</v>
      </c>
      <c r="AD34" s="18">
        <f>'Variables AME'!AC638</f>
        <v>5.7753584629382897E-4</v>
      </c>
      <c r="AE34" s="18">
        <f>'Variables AME'!AD638</f>
        <v>5.7843441055834097E-4</v>
      </c>
      <c r="AF34" s="18">
        <f>'Variables AME'!AE638</f>
        <v>5.7920287251996396E-4</v>
      </c>
      <c r="AG34" s="18">
        <f>'Variables AME'!AF638</f>
        <v>5.8007523844315801E-4</v>
      </c>
      <c r="AH34" s="18">
        <f>'Variables AME'!AG638</f>
        <v>5.8087678422740201E-4</v>
      </c>
      <c r="AI34" s="18">
        <f>'Variables AME'!AH638</f>
        <v>5.8191985602267903E-4</v>
      </c>
      <c r="AJ34" s="18">
        <f>'Variables AME'!AI638</f>
        <v>5.8314633533760099E-4</v>
      </c>
      <c r="AK34" s="18">
        <f>'Variables AME'!AJ638</f>
        <v>5.84193716479136E-4</v>
      </c>
      <c r="AL34" s="18">
        <f>'Variables AME'!AK638</f>
        <v>5.8517759987032495E-4</v>
      </c>
      <c r="AM34" s="18">
        <f>'Variables AME'!AL638</f>
        <v>5.8613327366395203E-4</v>
      </c>
      <c r="AN34" s="18">
        <f>'Variables AME'!AM638</f>
        <v>5.8980486805016395E-4</v>
      </c>
      <c r="AO34" s="18">
        <f>'Variables AME'!AN638</f>
        <v>5.9306936485699596E-4</v>
      </c>
      <c r="AP34" s="18">
        <f>'Variables AME'!AO638</f>
        <v>5.9639310453403905E-4</v>
      </c>
      <c r="AQ34" s="18">
        <f>'Variables AME'!AP638</f>
        <v>5.9965825215704599E-4</v>
      </c>
      <c r="AR34" s="18">
        <f>'Variables AME'!AQ638</f>
        <v>6.0297804933183896E-4</v>
      </c>
      <c r="AS34" s="18">
        <f>'Variables AME'!AR638</f>
        <v>6.0621372541156304E-4</v>
      </c>
      <c r="AT34" s="18">
        <f>'Variables AME'!AS638</f>
        <v>6.0936864728235304E-4</v>
      </c>
      <c r="AU34" s="18">
        <f>'Variables AME'!AT638</f>
        <v>6.1248054832116602E-4</v>
      </c>
      <c r="AV34" s="18">
        <f>'Variables AME'!AU638</f>
        <v>6.1559958575883595E-4</v>
      </c>
      <c r="AW34" s="18">
        <f>'Variables AME'!AV638</f>
        <v>6.1402543840168304E-4</v>
      </c>
    </row>
    <row r="35" spans="2:49" x14ac:dyDescent="0.25">
      <c r="B35" t="s">
        <v>1037</v>
      </c>
      <c r="C35" s="18">
        <f>'Variables AME'!B639</f>
        <v>1.07667849475852E-4</v>
      </c>
      <c r="D35" s="18">
        <f>'Variables AME'!C639</f>
        <v>1.07667849475852E-4</v>
      </c>
      <c r="E35" s="18">
        <f>'Variables AME'!D639</f>
        <v>1.07464729629352E-4</v>
      </c>
      <c r="F35" s="18">
        <f>'Variables AME'!E639</f>
        <v>1.07762934715631E-4</v>
      </c>
      <c r="G35" s="18">
        <f>'Variables AME'!F639</f>
        <v>1.0964481667861199E-4</v>
      </c>
      <c r="H35" s="18">
        <f>'Variables AME'!G639</f>
        <v>1.06806186873017E-4</v>
      </c>
      <c r="I35" s="18">
        <f>'Variables AME'!H639</f>
        <v>1.10503480660939E-4</v>
      </c>
      <c r="J35" s="18">
        <f>'Variables AME'!I639</f>
        <v>1.1174225483654601E-4</v>
      </c>
      <c r="K35" s="18">
        <f>'Variables AME'!J639</f>
        <v>1.10770854597084E-4</v>
      </c>
      <c r="L35" s="18">
        <f>'Variables AME'!K639</f>
        <v>1.05918220223986E-4</v>
      </c>
      <c r="M35" s="18">
        <f>'Variables AME'!L639</f>
        <v>1.05794329823304E-4</v>
      </c>
      <c r="N35" s="18">
        <f>'Variables AME'!M639</f>
        <v>1.07654426568027E-4</v>
      </c>
      <c r="O35" s="18">
        <f>'Variables AME'!N639</f>
        <v>1.08042787146081E-4</v>
      </c>
      <c r="P35" s="18">
        <f>'Variables AME'!O639</f>
        <v>1.0581595431282701E-4</v>
      </c>
      <c r="Q35" s="18">
        <f>'Variables AME'!P639</f>
        <v>1.04623205898726E-4</v>
      </c>
      <c r="R35" s="18">
        <f>'Variables AME'!Q639</f>
        <v>1.01664601446424E-4</v>
      </c>
      <c r="S35" s="18">
        <f>'Variables AME'!R639</f>
        <v>1.01686300378697E-4</v>
      </c>
      <c r="T35" s="18">
        <f>'Variables AME'!S639</f>
        <v>1.0169251313934401E-4</v>
      </c>
      <c r="U35" s="18">
        <f>'Variables AME'!T639</f>
        <v>1.01694532889218E-4</v>
      </c>
      <c r="V35" s="18">
        <f>'Variables AME'!U639</f>
        <v>1.01667543400471E-4</v>
      </c>
      <c r="W35" s="18">
        <f>'Variables AME'!V639</f>
        <v>1.01660727270259E-4</v>
      </c>
      <c r="X35" s="18">
        <f>'Variables AME'!W639</f>
        <v>1.01638910227477E-4</v>
      </c>
      <c r="Y35" s="18">
        <f>'Variables AME'!X639</f>
        <v>1.01234494037712E-4</v>
      </c>
      <c r="Z35" s="18">
        <f>'Variables AME'!Y639</f>
        <v>1.01062712426124E-4</v>
      </c>
      <c r="AA35" s="18">
        <f>'Variables AME'!Z639</f>
        <v>1.0092482582704301E-4</v>
      </c>
      <c r="AB35" s="18">
        <f>'Variables AME'!AA639</f>
        <v>1.0080015355058599E-4</v>
      </c>
      <c r="AC35" s="18">
        <f>'Variables AME'!AB639</f>
        <v>1.0068431853215E-4</v>
      </c>
      <c r="AD35" s="18">
        <f>'Variables AME'!AC639</f>
        <v>1.00555278423868E-4</v>
      </c>
      <c r="AE35" s="18">
        <f>'Variables AME'!AD639</f>
        <v>1.00623575417359E-4</v>
      </c>
      <c r="AF35" s="18">
        <f>'Variables AME'!AE639</f>
        <v>1.00587655842E-4</v>
      </c>
      <c r="AG35" s="18">
        <f>'Variables AME'!AF639</f>
        <v>1.0052962916299101E-4</v>
      </c>
      <c r="AH35" s="18">
        <f>'Variables AME'!AG639</f>
        <v>1.00664583281796E-4</v>
      </c>
      <c r="AI35" s="18">
        <f>'Variables AME'!AH639</f>
        <v>1.0047494468064E-4</v>
      </c>
      <c r="AJ35" s="18">
        <f>'Variables AME'!AI639</f>
        <v>1.00366150971683E-4</v>
      </c>
      <c r="AK35" s="18">
        <f>'Variables AME'!AJ639</f>
        <v>1.00261401999609E-4</v>
      </c>
      <c r="AL35" s="18">
        <f>'Variables AME'!AK639</f>
        <v>1.0015596494636599E-4</v>
      </c>
      <c r="AM35" s="18">
        <f>'Variables AME'!AL639</f>
        <v>1.00051493291963E-4</v>
      </c>
      <c r="AN35" s="18">
        <f>'Variables AME'!AM639</f>
        <v>1.00014792496954E-4</v>
      </c>
      <c r="AO35" s="18">
        <f>'Variables AME'!AN639</f>
        <v>9.99502156760314E-5</v>
      </c>
      <c r="AP35" s="18">
        <f>'Variables AME'!AO639</f>
        <v>9.9876174477710604E-5</v>
      </c>
      <c r="AQ35" s="18">
        <f>'Variables AME'!AP639</f>
        <v>9.9794412931463898E-5</v>
      </c>
      <c r="AR35" s="18">
        <f>'Variables AME'!AQ639</f>
        <v>9.9707940388368303E-5</v>
      </c>
      <c r="AS35" s="18">
        <f>'Variables AME'!AR639</f>
        <v>9.9638404512269205E-5</v>
      </c>
      <c r="AT35" s="18">
        <f>'Variables AME'!AS639</f>
        <v>9.9556817786765301E-5</v>
      </c>
      <c r="AU35" s="18">
        <f>'Variables AME'!AT639</f>
        <v>9.9470612523351004E-5</v>
      </c>
      <c r="AV35" s="18">
        <f>'Variables AME'!AU639</f>
        <v>9.9381360441956693E-5</v>
      </c>
      <c r="AW35" s="18">
        <f>'Variables AME'!AV639</f>
        <v>9.9268701041864898E-5</v>
      </c>
    </row>
    <row r="36" spans="2:49" x14ac:dyDescent="0.25">
      <c r="B36" t="s">
        <v>1038</v>
      </c>
      <c r="C36" s="18">
        <f>'Variables AME'!B640</f>
        <v>1.16252034410602E-4</v>
      </c>
      <c r="D36" s="18">
        <f>'Variables AME'!C640</f>
        <v>1.16252034410602E-4</v>
      </c>
      <c r="E36" s="18">
        <f>'Variables AME'!D640</f>
        <v>1.16251923050936E-4</v>
      </c>
      <c r="F36" s="18">
        <f>'Variables AME'!E640</f>
        <v>1.16881338179263E-4</v>
      </c>
      <c r="G36" s="18">
        <f>'Variables AME'!F640</f>
        <v>1.20687548305679E-4</v>
      </c>
      <c r="H36" s="18">
        <f>'Variables AME'!G640</f>
        <v>1.16813347074628E-4</v>
      </c>
      <c r="I36" s="18">
        <f>'Variables AME'!H640</f>
        <v>1.21539731644487E-4</v>
      </c>
      <c r="J36" s="18">
        <f>'Variables AME'!I640</f>
        <v>1.2463627652839699E-4</v>
      </c>
      <c r="K36" s="18">
        <f>'Variables AME'!J640</f>
        <v>1.2453535720842999E-4</v>
      </c>
      <c r="L36" s="18">
        <f>'Variables AME'!K640</f>
        <v>1.19742738373887E-4</v>
      </c>
      <c r="M36" s="18">
        <f>'Variables AME'!L640</f>
        <v>1.20332106639018E-4</v>
      </c>
      <c r="N36" s="18">
        <f>'Variables AME'!M640</f>
        <v>1.23409253213079E-4</v>
      </c>
      <c r="O36" s="18">
        <f>'Variables AME'!N640</f>
        <v>1.2404274664582499E-4</v>
      </c>
      <c r="P36" s="18">
        <f>'Variables AME'!O640</f>
        <v>1.21179699929826E-4</v>
      </c>
      <c r="Q36" s="18">
        <f>'Variables AME'!P640</f>
        <v>1.21039377012595E-4</v>
      </c>
      <c r="R36" s="18">
        <f>'Variables AME'!Q640</f>
        <v>1.1694143032026499E-4</v>
      </c>
      <c r="S36" s="18">
        <f>'Variables AME'!R640</f>
        <v>1.1697793373695799E-4</v>
      </c>
      <c r="T36" s="18">
        <f>'Variables AME'!S640</f>
        <v>1.16994346646529E-4</v>
      </c>
      <c r="U36" s="18">
        <f>'Variables AME'!T640</f>
        <v>1.16995655170141E-4</v>
      </c>
      <c r="V36" s="18">
        <f>'Variables AME'!U640</f>
        <v>1.16984996560278E-4</v>
      </c>
      <c r="W36" s="18">
        <f>'Variables AME'!V640</f>
        <v>1.16936500263284E-4</v>
      </c>
      <c r="X36" s="18">
        <f>'Variables AME'!W640</f>
        <v>1.16878252083373E-4</v>
      </c>
      <c r="Y36" s="18">
        <f>'Variables AME'!X640</f>
        <v>1.16097283427161E-4</v>
      </c>
      <c r="Z36" s="18">
        <f>'Variables AME'!Y640</f>
        <v>1.15664423893393E-4</v>
      </c>
      <c r="AA36" s="18">
        <f>'Variables AME'!Z640</f>
        <v>1.15353300903863E-4</v>
      </c>
      <c r="AB36" s="18">
        <f>'Variables AME'!AA640</f>
        <v>1.15098591298235E-4</v>
      </c>
      <c r="AC36" s="18">
        <f>'Variables AME'!AB640</f>
        <v>1.14877439390295E-4</v>
      </c>
      <c r="AD36" s="18">
        <f>'Variables AME'!AC640</f>
        <v>1.14692075875449E-4</v>
      </c>
      <c r="AE36" s="18">
        <f>'Variables AME'!AD640</f>
        <v>1.1486934307769E-4</v>
      </c>
      <c r="AF36" s="18">
        <f>'Variables AME'!AE640</f>
        <v>1.14895542040003E-4</v>
      </c>
      <c r="AG36" s="18">
        <f>'Variables AME'!AF640</f>
        <v>1.14867454859284E-4</v>
      </c>
      <c r="AH36" s="18">
        <f>'Variables AME'!AG640</f>
        <v>1.15173719092078E-4</v>
      </c>
      <c r="AI36" s="18">
        <f>'Variables AME'!AH640</f>
        <v>1.14948950298422E-4</v>
      </c>
      <c r="AJ36" s="18">
        <f>'Variables AME'!AI640</f>
        <v>1.1482165500562099E-4</v>
      </c>
      <c r="AK36" s="18">
        <f>'Variables AME'!AJ640</f>
        <v>1.14724873391641E-4</v>
      </c>
      <c r="AL36" s="18">
        <f>'Variables AME'!AK640</f>
        <v>1.14641551934216E-4</v>
      </c>
      <c r="AM36" s="18">
        <f>'Variables AME'!AL640</f>
        <v>1.14567191513149E-4</v>
      </c>
      <c r="AN36" s="18">
        <f>'Variables AME'!AM640</f>
        <v>1.14578419841701E-4</v>
      </c>
      <c r="AO36" s="18">
        <f>'Variables AME'!AN640</f>
        <v>1.1456854767683799E-4</v>
      </c>
      <c r="AP36" s="18">
        <f>'Variables AME'!AO640</f>
        <v>1.14542664020413E-4</v>
      </c>
      <c r="AQ36" s="18">
        <f>'Variables AME'!AP640</f>
        <v>1.1450698943551399E-4</v>
      </c>
      <c r="AR36" s="18">
        <f>'Variables AME'!AQ640</f>
        <v>1.14466516748078E-4</v>
      </c>
      <c r="AS36" s="18">
        <f>'Variables AME'!AR640</f>
        <v>1.1445579977770201E-4</v>
      </c>
      <c r="AT36" s="18">
        <f>'Variables AME'!AS640</f>
        <v>1.14428662977963E-4</v>
      </c>
      <c r="AU36" s="18">
        <f>'Variables AME'!AT640</f>
        <v>1.14394646816511E-4</v>
      </c>
      <c r="AV36" s="18">
        <f>'Variables AME'!AU640</f>
        <v>1.1435677704222E-4</v>
      </c>
      <c r="AW36" s="18">
        <f>'Variables AME'!AV640</f>
        <v>1.14296377587906E-4</v>
      </c>
    </row>
    <row r="37" spans="2:49" x14ac:dyDescent="0.25">
      <c r="B37" t="s">
        <v>1039</v>
      </c>
      <c r="C37" s="18">
        <f>'Variables AME'!B641</f>
        <v>7.8456405338957896E-5</v>
      </c>
      <c r="D37" s="18">
        <f>'Variables AME'!C641</f>
        <v>7.8456405338957896E-5</v>
      </c>
      <c r="E37" s="18">
        <f>'Variables AME'!D641</f>
        <v>7.7998096652792006E-5</v>
      </c>
      <c r="F37" s="18">
        <f>'Variables AME'!E641</f>
        <v>7.7822279624627301E-5</v>
      </c>
      <c r="G37" s="18">
        <f>'Variables AME'!F641</f>
        <v>7.9703331165534901E-5</v>
      </c>
      <c r="H37" s="18">
        <f>'Variables AME'!G641</f>
        <v>7.7991491718482303E-5</v>
      </c>
      <c r="I37" s="18">
        <f>'Variables AME'!H641</f>
        <v>8.0620693463034199E-5</v>
      </c>
      <c r="J37" s="18">
        <f>'Variables AME'!I641</f>
        <v>8.0920496468216694E-5</v>
      </c>
      <c r="K37" s="18">
        <f>'Variables AME'!J641</f>
        <v>8.1228848567280301E-5</v>
      </c>
      <c r="L37" s="18">
        <f>'Variables AME'!K641</f>
        <v>7.8752844071471999E-5</v>
      </c>
      <c r="M37" s="18">
        <f>'Variables AME'!L641</f>
        <v>7.7848714233930195E-5</v>
      </c>
      <c r="N37" s="18">
        <f>'Variables AME'!M641</f>
        <v>7.7920710686187105E-5</v>
      </c>
      <c r="O37" s="18">
        <f>'Variables AME'!N641</f>
        <v>7.8053672411617901E-5</v>
      </c>
      <c r="P37" s="18">
        <f>'Variables AME'!O641</f>
        <v>7.6322683969123599E-5</v>
      </c>
      <c r="Q37" s="18">
        <f>'Variables AME'!P641</f>
        <v>7.6032705674703804E-5</v>
      </c>
      <c r="R37" s="18">
        <f>'Variables AME'!Q641</f>
        <v>7.5093505185318404E-5</v>
      </c>
      <c r="S37" s="18">
        <f>'Variables AME'!R641</f>
        <v>7.5122900146203903E-5</v>
      </c>
      <c r="T37" s="18">
        <f>'Variables AME'!S641</f>
        <v>7.5140973312369004E-5</v>
      </c>
      <c r="U37" s="18">
        <f>'Variables AME'!T641</f>
        <v>7.5171104583162296E-5</v>
      </c>
      <c r="V37" s="18">
        <f>'Variables AME'!U641</f>
        <v>7.5177569675981805E-5</v>
      </c>
      <c r="W37" s="18">
        <f>'Variables AME'!V641</f>
        <v>7.5178458425835206E-5</v>
      </c>
      <c r="X37" s="18">
        <f>'Variables AME'!W641</f>
        <v>7.5111579857621005E-5</v>
      </c>
      <c r="Y37" s="18">
        <f>'Variables AME'!X641</f>
        <v>7.5070072996235695E-5</v>
      </c>
      <c r="Z37" s="18">
        <f>'Variables AME'!Y641</f>
        <v>7.5047318589864601E-5</v>
      </c>
      <c r="AA37" s="18">
        <f>'Variables AME'!Z641</f>
        <v>7.5002393488444503E-5</v>
      </c>
      <c r="AB37" s="18">
        <f>'Variables AME'!AA641</f>
        <v>7.4945885231540301E-5</v>
      </c>
      <c r="AC37" s="18">
        <f>'Variables AME'!AB641</f>
        <v>7.4884507880522994E-5</v>
      </c>
      <c r="AD37" s="18">
        <f>'Variables AME'!AC641</f>
        <v>7.4812019336825301E-5</v>
      </c>
      <c r="AE37" s="18">
        <f>'Variables AME'!AD641</f>
        <v>7.4741339635895195E-5</v>
      </c>
      <c r="AF37" s="18">
        <f>'Variables AME'!AE641</f>
        <v>7.4648492368773798E-5</v>
      </c>
      <c r="AG37" s="18">
        <f>'Variables AME'!AF641</f>
        <v>7.4566790403838304E-5</v>
      </c>
      <c r="AH37" s="18">
        <f>'Variables AME'!AG641</f>
        <v>7.45008122579272E-5</v>
      </c>
      <c r="AI37" s="18">
        <f>'Variables AME'!AH641</f>
        <v>7.4423148614323297E-5</v>
      </c>
      <c r="AJ37" s="18">
        <f>'Variables AME'!AI641</f>
        <v>7.4376619569031395E-5</v>
      </c>
      <c r="AK37" s="18">
        <f>'Variables AME'!AJ641</f>
        <v>7.4330455203178904E-5</v>
      </c>
      <c r="AL37" s="18">
        <f>'Variables AME'!AK641</f>
        <v>7.4288532575591501E-5</v>
      </c>
      <c r="AM37" s="18">
        <f>'Variables AME'!AL641</f>
        <v>7.4250484278830798E-5</v>
      </c>
      <c r="AN37" s="18">
        <f>'Variables AME'!AM641</f>
        <v>7.42651022808181E-5</v>
      </c>
      <c r="AO37" s="18">
        <f>'Variables AME'!AN641</f>
        <v>7.4262993357968895E-5</v>
      </c>
      <c r="AP37" s="18">
        <f>'Variables AME'!AO641</f>
        <v>7.4261650354788197E-5</v>
      </c>
      <c r="AQ37" s="18">
        <f>'Variables AME'!AP641</f>
        <v>7.4257620423225494E-5</v>
      </c>
      <c r="AR37" s="18">
        <f>'Variables AME'!AQ641</f>
        <v>7.4251470389658097E-5</v>
      </c>
      <c r="AS37" s="18">
        <f>'Variables AME'!AR641</f>
        <v>7.4248102247605806E-5</v>
      </c>
      <c r="AT37" s="18">
        <f>'Variables AME'!AS641</f>
        <v>7.42417695851341E-5</v>
      </c>
      <c r="AU37" s="18">
        <f>'Variables AME'!AT641</f>
        <v>7.4233373060617993E-5</v>
      </c>
      <c r="AV37" s="18">
        <f>'Variables AME'!AU641</f>
        <v>7.4223361242995502E-5</v>
      </c>
      <c r="AW37" s="18">
        <f>'Variables AME'!AV641</f>
        <v>7.4185086151646495E-5</v>
      </c>
    </row>
    <row r="38" spans="2:49" x14ac:dyDescent="0.25">
      <c r="B38" t="s">
        <v>1040</v>
      </c>
      <c r="C38" s="18">
        <f>'Variables AME'!B642</f>
        <v>2.9134383117250501E-4</v>
      </c>
      <c r="D38" s="18">
        <f>'Variables AME'!C642</f>
        <v>2.9134383117250501E-4</v>
      </c>
      <c r="E38" s="18">
        <f>'Variables AME'!D642</f>
        <v>2.8845158815104101E-4</v>
      </c>
      <c r="F38" s="18">
        <f>'Variables AME'!E642</f>
        <v>2.36501276514703E-4</v>
      </c>
      <c r="G38" s="18">
        <f>'Variables AME'!F642</f>
        <v>2.5276912438508201E-4</v>
      </c>
      <c r="H38" s="18">
        <f>'Variables AME'!G642</f>
        <v>2.9410179016999899E-4</v>
      </c>
      <c r="I38" s="18">
        <f>'Variables AME'!H642</f>
        <v>2.4121727155602699E-4</v>
      </c>
      <c r="J38" s="18">
        <f>'Variables AME'!I642</f>
        <v>2.8229682734162899E-4</v>
      </c>
      <c r="K38" s="18">
        <f>'Variables AME'!J642</f>
        <v>2.1541299048797899E-4</v>
      </c>
      <c r="L38" s="18">
        <f>'Variables AME'!K642</f>
        <v>2.12070071099215E-4</v>
      </c>
      <c r="M38" s="18">
        <f>'Variables AME'!L642</f>
        <v>1.9385861190759199E-4</v>
      </c>
      <c r="N38" s="18">
        <f>'Variables AME'!M642</f>
        <v>1.7827608098382099E-4</v>
      </c>
      <c r="O38" s="18">
        <f>'Variables AME'!N642</f>
        <v>2.0165672609344699E-4</v>
      </c>
      <c r="P38" s="18">
        <f>'Variables AME'!O642</f>
        <v>1.92825036716662E-4</v>
      </c>
      <c r="Q38" s="18">
        <f>'Variables AME'!P642</f>
        <v>1.8900246912715001E-4</v>
      </c>
      <c r="R38" s="18">
        <f>'Variables AME'!Q642</f>
        <v>1.85030884593181E-4</v>
      </c>
      <c r="S38" s="18">
        <f>'Variables AME'!R642</f>
        <v>1.8507323413207E-4</v>
      </c>
      <c r="T38" s="18">
        <f>'Variables AME'!S642</f>
        <v>1.85185363364384E-4</v>
      </c>
      <c r="U38" s="18">
        <f>'Variables AME'!T642</f>
        <v>1.85328088329209E-4</v>
      </c>
      <c r="V38" s="18">
        <f>'Variables AME'!U642</f>
        <v>1.85441120648245E-4</v>
      </c>
      <c r="W38" s="18">
        <f>'Variables AME'!V642</f>
        <v>1.8554249470084701E-4</v>
      </c>
      <c r="X38" s="18">
        <f>'Variables AME'!W642</f>
        <v>1.8552687926716601E-4</v>
      </c>
      <c r="Y38" s="18">
        <f>'Variables AME'!X642</f>
        <v>1.85605672438353E-4</v>
      </c>
      <c r="Z38" s="18">
        <f>'Variables AME'!Y642</f>
        <v>1.85777920471134E-4</v>
      </c>
      <c r="AA38" s="18">
        <f>'Variables AME'!Z642</f>
        <v>1.8593720780567E-4</v>
      </c>
      <c r="AB38" s="18">
        <f>'Variables AME'!AA642</f>
        <v>1.86078765371965E-4</v>
      </c>
      <c r="AC38" s="18">
        <f>'Variables AME'!AB642</f>
        <v>1.86211063214737E-4</v>
      </c>
      <c r="AD38" s="18">
        <f>'Variables AME'!AC642</f>
        <v>1.86297611472406E-4</v>
      </c>
      <c r="AE38" s="18">
        <f>'Variables AME'!AD642</f>
        <v>1.86407781472124E-4</v>
      </c>
      <c r="AF38" s="18">
        <f>'Variables AME'!AE642</f>
        <v>1.8647544461911401E-4</v>
      </c>
      <c r="AG38" s="18">
        <f>'Variables AME'!AF642</f>
        <v>1.86544910114581E-4</v>
      </c>
      <c r="AH38" s="18">
        <f>'Variables AME'!AG642</f>
        <v>1.86643977304921E-4</v>
      </c>
      <c r="AI38" s="18">
        <f>'Variables AME'!AH642</f>
        <v>1.8667806740378399E-4</v>
      </c>
      <c r="AJ38" s="18">
        <f>'Variables AME'!AI642</f>
        <v>1.86722117874682E-4</v>
      </c>
      <c r="AK38" s="18">
        <f>'Variables AME'!AJ642</f>
        <v>1.8674428066843001E-4</v>
      </c>
      <c r="AL38" s="18">
        <f>'Variables AME'!AK642</f>
        <v>1.86754118018052E-4</v>
      </c>
      <c r="AM38" s="18">
        <f>'Variables AME'!AL642</f>
        <v>1.86753890347679E-4</v>
      </c>
      <c r="AN38" s="18">
        <f>'Variables AME'!AM642</f>
        <v>1.8683187233591199E-4</v>
      </c>
      <c r="AO38" s="18">
        <f>'Variables AME'!AN642</f>
        <v>1.8685461358208E-4</v>
      </c>
      <c r="AP38" s="18">
        <f>'Variables AME'!AO642</f>
        <v>1.8686419551342499E-4</v>
      </c>
      <c r="AQ38" s="18">
        <f>'Variables AME'!AP642</f>
        <v>1.8687126419629401E-4</v>
      </c>
      <c r="AR38" s="18">
        <f>'Variables AME'!AQ642</f>
        <v>1.86873657391909E-4</v>
      </c>
      <c r="AS38" s="18">
        <f>'Variables AME'!AR642</f>
        <v>1.86875805324581E-4</v>
      </c>
      <c r="AT38" s="18">
        <f>'Variables AME'!AS642</f>
        <v>1.8686333962920199E-4</v>
      </c>
      <c r="AU38" s="18">
        <f>'Variables AME'!AT642</f>
        <v>1.8684390978158499E-4</v>
      </c>
      <c r="AV38" s="18">
        <f>'Variables AME'!AU642</f>
        <v>1.8681999936330301E-4</v>
      </c>
      <c r="AW38" s="18">
        <f>'Variables AME'!AV642</f>
        <v>1.86744745845398E-4</v>
      </c>
    </row>
    <row r="39" spans="2:49" x14ac:dyDescent="0.25">
      <c r="B39" t="s">
        <v>1041</v>
      </c>
      <c r="C39" s="18">
        <f>'Variables AME'!B643</f>
        <v>1.17833941061983E-4</v>
      </c>
      <c r="D39" s="18">
        <f>'Variables AME'!C643</f>
        <v>1.17833941061983E-4</v>
      </c>
      <c r="E39" s="18">
        <f>'Variables AME'!D643</f>
        <v>1.17650591594833E-4</v>
      </c>
      <c r="F39" s="18">
        <f>'Variables AME'!E643</f>
        <v>1.1402877215926401E-4</v>
      </c>
      <c r="G39" s="18">
        <f>'Variables AME'!F643</f>
        <v>1.1138622993501501E-4</v>
      </c>
      <c r="H39" s="18">
        <f>'Variables AME'!G643</f>
        <v>1.21223378788359E-4</v>
      </c>
      <c r="I39" s="18">
        <f>'Variables AME'!H643</f>
        <v>1.2254277561254699E-4</v>
      </c>
      <c r="J39" s="18">
        <f>'Variables AME'!I643</f>
        <v>1.1591474123129799E-4</v>
      </c>
      <c r="K39" s="18">
        <f>'Variables AME'!J643</f>
        <v>1.12923865163614E-4</v>
      </c>
      <c r="L39" s="18">
        <f>'Variables AME'!K643</f>
        <v>1.09966175577213E-4</v>
      </c>
      <c r="M39" s="18">
        <f>'Variables AME'!L643</f>
        <v>1.09000771107848E-4</v>
      </c>
      <c r="N39" s="18">
        <f>'Variables AME'!M643</f>
        <v>1.0659941413410001E-4</v>
      </c>
      <c r="O39" s="18">
        <f>'Variables AME'!N643</f>
        <v>1.10564422077985E-4</v>
      </c>
      <c r="P39" s="18">
        <f>'Variables AME'!O643</f>
        <v>1.1315021603850399E-4</v>
      </c>
      <c r="Q39" s="18">
        <f>'Variables AME'!P643</f>
        <v>1.07135479289225E-4</v>
      </c>
      <c r="R39" s="18">
        <f>'Variables AME'!Q643</f>
        <v>1.0515824070855699E-4</v>
      </c>
      <c r="S39" s="18">
        <f>'Variables AME'!R643</f>
        <v>1.05223349886346E-4</v>
      </c>
      <c r="T39" s="18">
        <f>'Variables AME'!S643</f>
        <v>1.0526000671124899E-4</v>
      </c>
      <c r="U39" s="18">
        <f>'Variables AME'!T643</f>
        <v>1.05283667077141E-4</v>
      </c>
      <c r="V39" s="18">
        <f>'Variables AME'!U643</f>
        <v>1.05283748445489E-4</v>
      </c>
      <c r="W39" s="18">
        <f>'Variables AME'!V643</f>
        <v>1.0528095771230101E-4</v>
      </c>
      <c r="X39" s="18">
        <f>'Variables AME'!W643</f>
        <v>1.05266411106949E-4</v>
      </c>
      <c r="Y39" s="18">
        <f>'Variables AME'!X643</f>
        <v>1.0527534031218599E-4</v>
      </c>
      <c r="Z39" s="18">
        <f>'Variables AME'!Y643</f>
        <v>1.05362870350054E-4</v>
      </c>
      <c r="AA39" s="18">
        <f>'Variables AME'!Z643</f>
        <v>1.05436192941739E-4</v>
      </c>
      <c r="AB39" s="18">
        <f>'Variables AME'!AA643</f>
        <v>1.05487335490277E-4</v>
      </c>
      <c r="AC39" s="18">
        <f>'Variables AME'!AB643</f>
        <v>1.05529725381961E-4</v>
      </c>
      <c r="AD39" s="18">
        <f>'Variables AME'!AC643</f>
        <v>1.05547873904492E-4</v>
      </c>
      <c r="AE39" s="18">
        <f>'Variables AME'!AD643</f>
        <v>1.05585793867216E-4</v>
      </c>
      <c r="AF39" s="18">
        <f>'Variables AME'!AE643</f>
        <v>1.05576163158704E-4</v>
      </c>
      <c r="AG39" s="18">
        <f>'Variables AME'!AF643</f>
        <v>1.05565009185757E-4</v>
      </c>
      <c r="AH39" s="18">
        <f>'Variables AME'!AG643</f>
        <v>1.0558734339246499E-4</v>
      </c>
      <c r="AI39" s="18">
        <f>'Variables AME'!AH643</f>
        <v>1.0554371745884401E-4</v>
      </c>
      <c r="AJ39" s="18">
        <f>'Variables AME'!AI643</f>
        <v>1.05542604003591E-4</v>
      </c>
      <c r="AK39" s="18">
        <f>'Variables AME'!AJ643</f>
        <v>1.05545322238845E-4</v>
      </c>
      <c r="AL39" s="18">
        <f>'Variables AME'!AK643</f>
        <v>1.05543325578671E-4</v>
      </c>
      <c r="AM39" s="18">
        <f>'Variables AME'!AL643</f>
        <v>1.05539888070354E-4</v>
      </c>
      <c r="AN39" s="18">
        <f>'Variables AME'!AM643</f>
        <v>1.05575756146509E-4</v>
      </c>
      <c r="AO39" s="18">
        <f>'Variables AME'!AN643</f>
        <v>1.05601308613044E-4</v>
      </c>
      <c r="AP39" s="18">
        <f>'Variables AME'!AO643</f>
        <v>1.05613958998639E-4</v>
      </c>
      <c r="AQ39" s="18">
        <f>'Variables AME'!AP643</f>
        <v>1.05618915257739E-4</v>
      </c>
      <c r="AR39" s="18">
        <f>'Variables AME'!AQ643</f>
        <v>1.0561872891264899E-4</v>
      </c>
      <c r="AS39" s="18">
        <f>'Variables AME'!AR643</f>
        <v>1.05615497802313E-4</v>
      </c>
      <c r="AT39" s="18">
        <f>'Variables AME'!AS643</f>
        <v>1.05602733710309E-4</v>
      </c>
      <c r="AU39" s="18">
        <f>'Variables AME'!AT643</f>
        <v>1.05585005909696E-4</v>
      </c>
      <c r="AV39" s="18">
        <f>'Variables AME'!AU643</f>
        <v>1.05563684224506E-4</v>
      </c>
      <c r="AW39" s="18">
        <f>'Variables AME'!AV643</f>
        <v>1.05508808801659E-4</v>
      </c>
    </row>
    <row r="40" spans="2:49" x14ac:dyDescent="0.25">
      <c r="B40" t="s">
        <v>1042</v>
      </c>
      <c r="C40" s="18">
        <f>'Variables AME'!B644</f>
        <v>1.98349629365916E-4</v>
      </c>
      <c r="D40" s="18">
        <f>'Variables AME'!C644</f>
        <v>1.98349629365916E-4</v>
      </c>
      <c r="E40" s="18">
        <f>'Variables AME'!D644</f>
        <v>1.9955553966843301E-4</v>
      </c>
      <c r="F40" s="18">
        <f>'Variables AME'!E644</f>
        <v>1.9794901454968901E-4</v>
      </c>
      <c r="G40" s="18">
        <f>'Variables AME'!F644</f>
        <v>1.96724667288326E-4</v>
      </c>
      <c r="H40" s="18">
        <f>'Variables AME'!G644</f>
        <v>1.8628836362733999E-4</v>
      </c>
      <c r="I40" s="18">
        <f>'Variables AME'!H644</f>
        <v>1.9379440283755699E-4</v>
      </c>
      <c r="J40" s="18">
        <f>'Variables AME'!I644</f>
        <v>1.94452360505272E-4</v>
      </c>
      <c r="K40" s="18">
        <f>'Variables AME'!J644</f>
        <v>1.8993134860106499E-4</v>
      </c>
      <c r="L40" s="18">
        <f>'Variables AME'!K644</f>
        <v>1.8282353124329201E-4</v>
      </c>
      <c r="M40" s="18">
        <f>'Variables AME'!L644</f>
        <v>1.8107686709041199E-4</v>
      </c>
      <c r="N40" s="18">
        <f>'Variables AME'!M644</f>
        <v>1.82127054818377E-4</v>
      </c>
      <c r="O40" s="18">
        <f>'Variables AME'!N644</f>
        <v>1.8408799988246701E-4</v>
      </c>
      <c r="P40" s="18">
        <f>'Variables AME'!O644</f>
        <v>1.8216661951092001E-4</v>
      </c>
      <c r="Q40" s="18">
        <f>'Variables AME'!P644</f>
        <v>1.7547133489418401E-4</v>
      </c>
      <c r="R40" s="18">
        <f>'Variables AME'!Q644</f>
        <v>1.7000819377664599E-4</v>
      </c>
      <c r="S40" s="18">
        <f>'Variables AME'!R644</f>
        <v>1.7014504985519901E-4</v>
      </c>
      <c r="T40" s="18">
        <f>'Variables AME'!S644</f>
        <v>1.7019814581799601E-4</v>
      </c>
      <c r="U40" s="18">
        <f>'Variables AME'!T644</f>
        <v>1.7022785898220699E-4</v>
      </c>
      <c r="V40" s="18">
        <f>'Variables AME'!U644</f>
        <v>1.70201026802845E-4</v>
      </c>
      <c r="W40" s="18">
        <f>'Variables AME'!V644</f>
        <v>1.6979325383149099E-4</v>
      </c>
      <c r="X40" s="18">
        <f>'Variables AME'!W644</f>
        <v>1.69322700913677E-4</v>
      </c>
      <c r="Y40" s="18">
        <f>'Variables AME'!X644</f>
        <v>1.69137734009323E-4</v>
      </c>
      <c r="Z40" s="18">
        <f>'Variables AME'!Y644</f>
        <v>1.6895543633182E-4</v>
      </c>
      <c r="AA40" s="18">
        <f>'Variables AME'!Z644</f>
        <v>1.6868554116815799E-4</v>
      </c>
      <c r="AB40" s="18">
        <f>'Variables AME'!AA644</f>
        <v>1.6836153368446301E-4</v>
      </c>
      <c r="AC40" s="18">
        <f>'Variables AME'!AB644</f>
        <v>1.6800489806585099E-4</v>
      </c>
      <c r="AD40" s="18">
        <f>'Variables AME'!AC644</f>
        <v>1.6874895041977601E-4</v>
      </c>
      <c r="AE40" s="18">
        <f>'Variables AME'!AD644</f>
        <v>1.6938684533189299E-4</v>
      </c>
      <c r="AF40" s="18">
        <f>'Variables AME'!AE644</f>
        <v>1.7000851399164501E-4</v>
      </c>
      <c r="AG40" s="18">
        <f>'Variables AME'!AF644</f>
        <v>1.70661660952729E-4</v>
      </c>
      <c r="AH40" s="18">
        <f>'Variables AME'!AG644</f>
        <v>1.712513829526E-4</v>
      </c>
      <c r="AI40" s="18">
        <f>'Variables AME'!AH644</f>
        <v>1.7193265236508E-4</v>
      </c>
      <c r="AJ40" s="18">
        <f>'Variables AME'!AI644</f>
        <v>1.7266811950385899E-4</v>
      </c>
      <c r="AK40" s="18">
        <f>'Variables AME'!AJ644</f>
        <v>1.73395473056275E-4</v>
      </c>
      <c r="AL40" s="18">
        <f>'Variables AME'!AK644</f>
        <v>1.7412335839972999E-4</v>
      </c>
      <c r="AM40" s="18">
        <f>'Variables AME'!AL644</f>
        <v>1.7485273137144401E-4</v>
      </c>
      <c r="AN40" s="18">
        <f>'Variables AME'!AM644</f>
        <v>1.7563948690906201E-4</v>
      </c>
      <c r="AO40" s="18">
        <f>'Variables AME'!AN644</f>
        <v>1.76409461079349E-4</v>
      </c>
      <c r="AP40" s="18">
        <f>'Variables AME'!AO644</f>
        <v>1.77179295710895E-4</v>
      </c>
      <c r="AQ40" s="18">
        <f>'Variables AME'!AP644</f>
        <v>1.7794068913764801E-4</v>
      </c>
      <c r="AR40" s="18">
        <f>'Variables AME'!AQ644</f>
        <v>1.7869670148279701E-4</v>
      </c>
      <c r="AS40" s="18">
        <f>'Variables AME'!AR644</f>
        <v>1.7944372926664501E-4</v>
      </c>
      <c r="AT40" s="18">
        <f>'Variables AME'!AS644</f>
        <v>1.8018444308432599E-4</v>
      </c>
      <c r="AU40" s="18">
        <f>'Variables AME'!AT644</f>
        <v>1.80920214887869E-4</v>
      </c>
      <c r="AV40" s="18">
        <f>'Variables AME'!AU644</f>
        <v>1.8165239292588901E-4</v>
      </c>
      <c r="AW40" s="18">
        <f>'Variables AME'!AV644</f>
        <v>1.8232548727861901E-4</v>
      </c>
    </row>
    <row r="41" spans="2:49" x14ac:dyDescent="0.25">
      <c r="B41" t="s">
        <v>1043</v>
      </c>
      <c r="C41" s="18">
        <f>'Variables AME'!B645</f>
        <v>7.1667082512700994E-5</v>
      </c>
      <c r="D41" s="18">
        <f>'Variables AME'!C645</f>
        <v>7.1667082512700994E-5</v>
      </c>
      <c r="E41" s="18">
        <f>'Variables AME'!D645</f>
        <v>7.1705122131190203E-5</v>
      </c>
      <c r="F41" s="18">
        <f>'Variables AME'!E645</f>
        <v>7.2603354509540101E-5</v>
      </c>
      <c r="G41" s="18">
        <f>'Variables AME'!F645</f>
        <v>7.2071356444077699E-5</v>
      </c>
      <c r="H41" s="18">
        <f>'Variables AME'!G645</f>
        <v>6.4349162764374803E-5</v>
      </c>
      <c r="I41" s="18">
        <f>'Variables AME'!H645</f>
        <v>6.8054087267646406E-5</v>
      </c>
      <c r="J41" s="18">
        <f>'Variables AME'!I645</f>
        <v>6.8605132716964003E-5</v>
      </c>
      <c r="K41" s="18">
        <f>'Variables AME'!J645</f>
        <v>6.6203439026505203E-5</v>
      </c>
      <c r="L41" s="18">
        <f>'Variables AME'!K645</f>
        <v>6.3033233935634798E-5</v>
      </c>
      <c r="M41" s="18">
        <f>'Variables AME'!L645</f>
        <v>6.27712503803378E-5</v>
      </c>
      <c r="N41" s="18">
        <f>'Variables AME'!M645</f>
        <v>6.3599553307450203E-5</v>
      </c>
      <c r="O41" s="18">
        <f>'Variables AME'!N645</f>
        <v>6.4362667499639402E-5</v>
      </c>
      <c r="P41" s="18">
        <f>'Variables AME'!O645</f>
        <v>6.5014770493247205E-5</v>
      </c>
      <c r="Q41" s="18">
        <f>'Variables AME'!P645</f>
        <v>6.3655844199822297E-5</v>
      </c>
      <c r="R41" s="18">
        <f>'Variables AME'!Q645</f>
        <v>6.2925236626302494E-5</v>
      </c>
      <c r="S41" s="18">
        <f>'Variables AME'!R645</f>
        <v>6.29425958595354E-5</v>
      </c>
      <c r="T41" s="18">
        <f>'Variables AME'!S645</f>
        <v>6.2948680708775799E-5</v>
      </c>
      <c r="U41" s="18">
        <f>'Variables AME'!T645</f>
        <v>6.2951077029449199E-5</v>
      </c>
      <c r="V41" s="18">
        <f>'Variables AME'!U645</f>
        <v>6.2950085555293304E-5</v>
      </c>
      <c r="W41" s="18">
        <f>'Variables AME'!V645</f>
        <v>6.2950895736925305E-5</v>
      </c>
      <c r="X41" s="18">
        <f>'Variables AME'!W645</f>
        <v>6.29492474958626E-5</v>
      </c>
      <c r="Y41" s="18">
        <f>'Variables AME'!X645</f>
        <v>6.2963853272116497E-5</v>
      </c>
      <c r="Z41" s="18">
        <f>'Variables AME'!Y645</f>
        <v>6.2978106118150799E-5</v>
      </c>
      <c r="AA41" s="18">
        <f>'Variables AME'!Z645</f>
        <v>6.2987423343616197E-5</v>
      </c>
      <c r="AB41" s="18">
        <f>'Variables AME'!AA645</f>
        <v>6.2993505504242304E-5</v>
      </c>
      <c r="AC41" s="18">
        <f>'Variables AME'!AB645</f>
        <v>6.2997607149125294E-5</v>
      </c>
      <c r="AD41" s="18">
        <f>'Variables AME'!AC645</f>
        <v>6.3292094598001405E-5</v>
      </c>
      <c r="AE41" s="18">
        <f>'Variables AME'!AD645</f>
        <v>6.3581072164843505E-5</v>
      </c>
      <c r="AF41" s="18">
        <f>'Variables AME'!AE645</f>
        <v>6.3870859051029107E-5</v>
      </c>
      <c r="AG41" s="18">
        <f>'Variables AME'!AF645</f>
        <v>6.4163598119253997E-5</v>
      </c>
      <c r="AH41" s="18">
        <f>'Variables AME'!AG645</f>
        <v>6.4453200415221393E-5</v>
      </c>
      <c r="AI41" s="18">
        <f>'Variables AME'!AH645</f>
        <v>6.4750244165238295E-5</v>
      </c>
      <c r="AJ41" s="18">
        <f>'Variables AME'!AI645</f>
        <v>6.5051096207491895E-5</v>
      </c>
      <c r="AK41" s="18">
        <f>'Variables AME'!AJ645</f>
        <v>6.5352760725262101E-5</v>
      </c>
      <c r="AL41" s="18">
        <f>'Variables AME'!AK645</f>
        <v>6.5655584826561304E-5</v>
      </c>
      <c r="AM41" s="18">
        <f>'Variables AME'!AL645</f>
        <v>6.5959665479287599E-5</v>
      </c>
      <c r="AN41" s="18">
        <f>'Variables AME'!AM645</f>
        <v>6.6266927888715101E-5</v>
      </c>
      <c r="AO41" s="18">
        <f>'Variables AME'!AN645</f>
        <v>6.6575198488514503E-5</v>
      </c>
      <c r="AP41" s="18">
        <f>'Variables AME'!AO645</f>
        <v>6.6884729429084495E-5</v>
      </c>
      <c r="AQ41" s="18">
        <f>'Variables AME'!AP645</f>
        <v>6.7195106856998601E-5</v>
      </c>
      <c r="AR41" s="18">
        <f>'Variables AME'!AQ645</f>
        <v>6.7506472460575098E-5</v>
      </c>
      <c r="AS41" s="18">
        <f>'Variables AME'!AR645</f>
        <v>6.7818561247194993E-5</v>
      </c>
      <c r="AT41" s="18">
        <f>'Variables AME'!AS645</f>
        <v>6.8131635224635698E-5</v>
      </c>
      <c r="AU41" s="18">
        <f>'Variables AME'!AT645</f>
        <v>6.8445761338515004E-5</v>
      </c>
      <c r="AV41" s="18">
        <f>'Variables AME'!AU645</f>
        <v>6.8760993841856006E-5</v>
      </c>
      <c r="AW41" s="18">
        <f>'Variables AME'!AV645</f>
        <v>6.9075309893153495E-5</v>
      </c>
    </row>
    <row r="42" spans="2:49" x14ac:dyDescent="0.25">
      <c r="B42" t="s">
        <v>1044</v>
      </c>
      <c r="C42" s="18">
        <f>'Variables AME'!B646</f>
        <v>1.35979298181998E-3</v>
      </c>
      <c r="D42" s="18">
        <f>'Variables AME'!C646</f>
        <v>1.35979298181998E-3</v>
      </c>
      <c r="E42" s="18">
        <f>'Variables AME'!D646</f>
        <v>1.3775217038583601E-3</v>
      </c>
      <c r="F42" s="18">
        <f>'Variables AME'!E646</f>
        <v>1.37287364450511E-3</v>
      </c>
      <c r="G42" s="18">
        <f>'Variables AME'!F646</f>
        <v>1.3914324924863E-3</v>
      </c>
      <c r="H42" s="18">
        <f>'Variables AME'!G646</f>
        <v>1.2680308729721599E-3</v>
      </c>
      <c r="I42" s="18">
        <f>'Variables AME'!H646</f>
        <v>1.3398892241837E-3</v>
      </c>
      <c r="J42" s="18">
        <f>'Variables AME'!I646</f>
        <v>1.3408529730915401E-3</v>
      </c>
      <c r="K42" s="18">
        <f>'Variables AME'!J646</f>
        <v>1.33150076733177E-3</v>
      </c>
      <c r="L42" s="18">
        <f>'Variables AME'!K646</f>
        <v>1.29758133600346E-3</v>
      </c>
      <c r="M42" s="18">
        <f>'Variables AME'!L646</f>
        <v>1.2781926008633201E-3</v>
      </c>
      <c r="N42" s="18">
        <f>'Variables AME'!M646</f>
        <v>1.3082952717930699E-3</v>
      </c>
      <c r="O42" s="18">
        <f>'Variables AME'!N646</f>
        <v>1.33973637439655E-3</v>
      </c>
      <c r="P42" s="18">
        <f>'Variables AME'!O646</f>
        <v>1.34332396394867E-3</v>
      </c>
      <c r="Q42" s="18">
        <f>'Variables AME'!P646</f>
        <v>1.3234980161082499E-3</v>
      </c>
      <c r="R42" s="18">
        <f>'Variables AME'!Q646</f>
        <v>1.3363414915152001E-3</v>
      </c>
      <c r="S42" s="18">
        <f>'Variables AME'!R646</f>
        <v>1.33711639276669E-3</v>
      </c>
      <c r="T42" s="18">
        <f>'Variables AME'!S646</f>
        <v>1.33752932340418E-3</v>
      </c>
      <c r="U42" s="18">
        <f>'Variables AME'!T646</f>
        <v>1.3374676039914E-3</v>
      </c>
      <c r="V42" s="18">
        <f>'Variables AME'!U646</f>
        <v>1.3370351267143999E-3</v>
      </c>
      <c r="W42" s="18">
        <f>'Variables AME'!V646</f>
        <v>1.3367689432971399E-3</v>
      </c>
      <c r="X42" s="18">
        <f>'Variables AME'!W646</f>
        <v>1.33643317604506E-3</v>
      </c>
      <c r="Y42" s="18">
        <f>'Variables AME'!X646</f>
        <v>1.3389328616850099E-3</v>
      </c>
      <c r="Z42" s="18">
        <f>'Variables AME'!Y646</f>
        <v>1.3412525996403201E-3</v>
      </c>
      <c r="AA42" s="18">
        <f>'Variables AME'!Z646</f>
        <v>1.34272223474555E-3</v>
      </c>
      <c r="AB42" s="18">
        <f>'Variables AME'!AA646</f>
        <v>1.3435780458498001E-3</v>
      </c>
      <c r="AC42" s="18">
        <f>'Variables AME'!AB646</f>
        <v>1.3440399589286899E-3</v>
      </c>
      <c r="AD42" s="18">
        <f>'Variables AME'!AC646</f>
        <v>1.33985196902963E-3</v>
      </c>
      <c r="AE42" s="18">
        <f>'Variables AME'!AD646</f>
        <v>1.3342978328367899E-3</v>
      </c>
      <c r="AF42" s="18">
        <f>'Variables AME'!AE646</f>
        <v>1.32880717716077E-3</v>
      </c>
      <c r="AG42" s="18">
        <f>'Variables AME'!AF646</f>
        <v>1.32359834540012E-3</v>
      </c>
      <c r="AH42" s="18">
        <f>'Variables AME'!AG646</f>
        <v>1.3174822679980699E-3</v>
      </c>
      <c r="AI42" s="18">
        <f>'Variables AME'!AH646</f>
        <v>1.3126688034099099E-3</v>
      </c>
      <c r="AJ42" s="18">
        <f>'Variables AME'!AI646</f>
        <v>1.3081680919132201E-3</v>
      </c>
      <c r="AK42" s="18">
        <f>'Variables AME'!AJ646</f>
        <v>1.3036241677925201E-3</v>
      </c>
      <c r="AL42" s="18">
        <f>'Variables AME'!AK646</f>
        <v>1.2990500035141401E-3</v>
      </c>
      <c r="AM42" s="18">
        <f>'Variables AME'!AL646</f>
        <v>1.2944632995708801E-3</v>
      </c>
      <c r="AN42" s="18">
        <f>'Variables AME'!AM646</f>
        <v>1.2898439018247301E-3</v>
      </c>
      <c r="AO42" s="18">
        <f>'Variables AME'!AN646</f>
        <v>1.28535347778796E-3</v>
      </c>
      <c r="AP42" s="18">
        <f>'Variables AME'!AO646</f>
        <v>1.2808566140932601E-3</v>
      </c>
      <c r="AQ42" s="18">
        <f>'Variables AME'!AP646</f>
        <v>1.2762976035032699E-3</v>
      </c>
      <c r="AR42" s="18">
        <f>'Variables AME'!AQ646</f>
        <v>1.27169364450221E-3</v>
      </c>
      <c r="AS42" s="18">
        <f>'Variables AME'!AR646</f>
        <v>1.2669896839420001E-3</v>
      </c>
      <c r="AT42" s="18">
        <f>'Variables AME'!AS646</f>
        <v>1.26225202465895E-3</v>
      </c>
      <c r="AU42" s="18">
        <f>'Variables AME'!AT646</f>
        <v>1.2574875624476701E-3</v>
      </c>
      <c r="AV42" s="18">
        <f>'Variables AME'!AU646</f>
        <v>1.2526981390058301E-3</v>
      </c>
      <c r="AW42" s="18">
        <f>'Variables AME'!AV646</f>
        <v>1.2478615770797701E-3</v>
      </c>
    </row>
    <row r="43" spans="2:49" x14ac:dyDescent="0.25">
      <c r="B43" t="s">
        <v>1045</v>
      </c>
      <c r="C43" s="18">
        <f>'Variables AME'!B647</f>
        <v>4.3259922555663102E-3</v>
      </c>
      <c r="D43" s="18">
        <f>'Variables AME'!C647</f>
        <v>4.3259922555663102E-3</v>
      </c>
      <c r="E43" s="18">
        <f>'Variables AME'!D647</f>
        <v>4.3257586929405303E-3</v>
      </c>
      <c r="F43" s="18">
        <f>'Variables AME'!E647</f>
        <v>4.4576692750104502E-3</v>
      </c>
      <c r="G43" s="18">
        <f>'Variables AME'!F647</f>
        <v>4.5339465354448504E-3</v>
      </c>
      <c r="H43" s="18">
        <f>'Variables AME'!G647</f>
        <v>4.6191300595173198E-3</v>
      </c>
      <c r="I43" s="18">
        <f>'Variables AME'!H647</f>
        <v>4.5580695361907E-3</v>
      </c>
      <c r="J43" s="18">
        <f>'Variables AME'!I647</f>
        <v>4.5905364749963202E-3</v>
      </c>
      <c r="K43" s="18">
        <f>'Variables AME'!J647</f>
        <v>4.5197883753973498E-3</v>
      </c>
      <c r="L43" s="18">
        <f>'Variables AME'!K647</f>
        <v>4.3866596343899297E-3</v>
      </c>
      <c r="M43" s="18">
        <f>'Variables AME'!L647</f>
        <v>4.3160482677888504E-3</v>
      </c>
      <c r="N43" s="18">
        <f>'Variables AME'!M647</f>
        <v>4.3183513087490296E-3</v>
      </c>
      <c r="O43" s="18">
        <f>'Variables AME'!N647</f>
        <v>4.2576666875510398E-3</v>
      </c>
      <c r="P43" s="18">
        <f>'Variables AME'!O647</f>
        <v>4.0860849864171904E-3</v>
      </c>
      <c r="Q43" s="18">
        <f>'Variables AME'!P647</f>
        <v>3.9701531058848397E-3</v>
      </c>
      <c r="R43" s="18">
        <f>'Variables AME'!Q647</f>
        <v>3.9063089404687001E-3</v>
      </c>
      <c r="S43" s="18">
        <f>'Variables AME'!R647</f>
        <v>3.9074283452118497E-3</v>
      </c>
      <c r="T43" s="18">
        <f>'Variables AME'!S647</f>
        <v>3.9074152582819601E-3</v>
      </c>
      <c r="U43" s="18">
        <f>'Variables AME'!T647</f>
        <v>3.9077882489607996E-3</v>
      </c>
      <c r="V43" s="18">
        <f>'Variables AME'!U647</f>
        <v>3.9066478809862597E-3</v>
      </c>
      <c r="W43" s="18">
        <f>'Variables AME'!V647</f>
        <v>3.9077213886141602E-3</v>
      </c>
      <c r="X43" s="18">
        <f>'Variables AME'!W647</f>
        <v>3.90660985892509E-3</v>
      </c>
      <c r="Y43" s="18">
        <f>'Variables AME'!X647</f>
        <v>3.9107220189150901E-3</v>
      </c>
      <c r="Z43" s="18">
        <f>'Variables AME'!Y647</f>
        <v>3.9164914049231699E-3</v>
      </c>
      <c r="AA43" s="18">
        <f>'Variables AME'!Z647</f>
        <v>3.9187034827161803E-3</v>
      </c>
      <c r="AB43" s="18">
        <f>'Variables AME'!AA647</f>
        <v>3.9199390022333401E-3</v>
      </c>
      <c r="AC43" s="18">
        <f>'Variables AME'!AB647</f>
        <v>3.9205997514296601E-3</v>
      </c>
      <c r="AD43" s="18">
        <f>'Variables AME'!AC647</f>
        <v>3.9201835528456797E-3</v>
      </c>
      <c r="AE43" s="18">
        <f>'Variables AME'!AD647</f>
        <v>3.9177952450400698E-3</v>
      </c>
      <c r="AF43" s="18">
        <f>'Variables AME'!AE647</f>
        <v>3.9149006930590102E-3</v>
      </c>
      <c r="AG43" s="18">
        <f>'Variables AME'!AF647</f>
        <v>3.9131702212085303E-3</v>
      </c>
      <c r="AH43" s="18">
        <f>'Variables AME'!AG647</f>
        <v>3.9100703687284999E-3</v>
      </c>
      <c r="AI43" s="18">
        <f>'Variables AME'!AH647</f>
        <v>3.9086401698477198E-3</v>
      </c>
      <c r="AJ43" s="18">
        <f>'Variables AME'!AI647</f>
        <v>3.9088308284446699E-3</v>
      </c>
      <c r="AK43" s="18">
        <f>'Variables AME'!AJ647</f>
        <v>3.9082460434708899E-3</v>
      </c>
      <c r="AL43" s="18">
        <f>'Variables AME'!AK647</f>
        <v>3.9075927482770702E-3</v>
      </c>
      <c r="AM43" s="18">
        <f>'Variables AME'!AL647</f>
        <v>3.9069105604045001E-3</v>
      </c>
      <c r="AN43" s="18">
        <f>'Variables AME'!AM647</f>
        <v>3.9075515729203904E-3</v>
      </c>
      <c r="AO43" s="18">
        <f>'Variables AME'!AN647</f>
        <v>3.9067487723525003E-3</v>
      </c>
      <c r="AP43" s="18">
        <f>'Variables AME'!AO647</f>
        <v>3.9061017566301998E-3</v>
      </c>
      <c r="AQ43" s="18">
        <f>'Variables AME'!AP647</f>
        <v>3.9052664992648201E-3</v>
      </c>
      <c r="AR43" s="18">
        <f>'Variables AME'!AQ647</f>
        <v>3.9043615022317799E-3</v>
      </c>
      <c r="AS43" s="18">
        <f>'Variables AME'!AR647</f>
        <v>3.90331517966568E-3</v>
      </c>
      <c r="AT43" s="18">
        <f>'Variables AME'!AS647</f>
        <v>3.9021216452763299E-3</v>
      </c>
      <c r="AU43" s="18">
        <f>'Variables AME'!AT647</f>
        <v>3.9008926918792999E-3</v>
      </c>
      <c r="AV43" s="18">
        <f>'Variables AME'!AU647</f>
        <v>3.89963680106878E-3</v>
      </c>
      <c r="AW43" s="18">
        <f>'Variables AME'!AV647</f>
        <v>3.8972624154609498E-3</v>
      </c>
    </row>
    <row r="44" spans="2:49" x14ac:dyDescent="0.25">
      <c r="B44" t="s">
        <v>1046</v>
      </c>
      <c r="C44" s="18">
        <f>'Variables AME'!B648</f>
        <v>9.0198436560432905E-3</v>
      </c>
      <c r="D44" s="18">
        <f>'Variables AME'!C648</f>
        <v>9.0198436560432905E-3</v>
      </c>
      <c r="E44" s="18">
        <f>'Variables AME'!D648</f>
        <v>9.0543536580486306E-3</v>
      </c>
      <c r="F44" s="18">
        <f>'Variables AME'!E648</f>
        <v>9.1904532507715592E-3</v>
      </c>
      <c r="G44" s="18">
        <f>'Variables AME'!F648</f>
        <v>9.7689498292025893E-3</v>
      </c>
      <c r="H44" s="18">
        <f>'Variables AME'!G648</f>
        <v>1.0298649534405501E-2</v>
      </c>
      <c r="I44" s="18">
        <f>'Variables AME'!H648</f>
        <v>1.0641079629330899E-2</v>
      </c>
      <c r="J44" s="18">
        <f>'Variables AME'!I648</f>
        <v>9.6777572646953702E-3</v>
      </c>
      <c r="K44" s="18">
        <f>'Variables AME'!J648</f>
        <v>1.01702770488302E-2</v>
      </c>
      <c r="L44" s="18">
        <f>'Variables AME'!K648</f>
        <v>1.0203450502171099E-2</v>
      </c>
      <c r="M44" s="18">
        <f>'Variables AME'!L648</f>
        <v>1.01328275194052E-2</v>
      </c>
      <c r="N44" s="18">
        <f>'Variables AME'!M648</f>
        <v>1.0521817187338399E-2</v>
      </c>
      <c r="O44" s="18">
        <f>'Variables AME'!N648</f>
        <v>1.03733771549143E-2</v>
      </c>
      <c r="P44" s="18">
        <f>'Variables AME'!O648</f>
        <v>1.01563667602136E-2</v>
      </c>
      <c r="Q44" s="18">
        <f>'Variables AME'!P648</f>
        <v>9.8960697244950598E-3</v>
      </c>
      <c r="R44" s="18">
        <f>'Variables AME'!Q648</f>
        <v>9.8495236795256395E-3</v>
      </c>
      <c r="S44" s="18">
        <f>'Variables AME'!R648</f>
        <v>9.8524468300348698E-3</v>
      </c>
      <c r="T44" s="18">
        <f>'Variables AME'!S648</f>
        <v>9.8530295480173807E-3</v>
      </c>
      <c r="U44" s="18">
        <f>'Variables AME'!T648</f>
        <v>9.8527882932814698E-3</v>
      </c>
      <c r="V44" s="18">
        <f>'Variables AME'!U648</f>
        <v>9.8501745324579594E-3</v>
      </c>
      <c r="W44" s="18">
        <f>'Variables AME'!V648</f>
        <v>9.9907289023951993E-3</v>
      </c>
      <c r="X44" s="18">
        <f>'Variables AME'!W648</f>
        <v>1.0130426679722601E-2</v>
      </c>
      <c r="Y44" s="18">
        <f>'Variables AME'!X648</f>
        <v>1.0284649748870899E-2</v>
      </c>
      <c r="Z44" s="18">
        <f>'Variables AME'!Y648</f>
        <v>1.0441001992030199E-2</v>
      </c>
      <c r="AA44" s="18">
        <f>'Variables AME'!Z648</f>
        <v>1.05954844911698E-2</v>
      </c>
      <c r="AB44" s="18">
        <f>'Variables AME'!AA648</f>
        <v>1.0749558763678E-2</v>
      </c>
      <c r="AC44" s="18">
        <f>'Variables AME'!AB648</f>
        <v>1.09041081949401E-2</v>
      </c>
      <c r="AD44" s="18">
        <f>'Variables AME'!AC648</f>
        <v>1.0905153424167599E-2</v>
      </c>
      <c r="AE44" s="18">
        <f>'Variables AME'!AD648</f>
        <v>1.09000820011533E-2</v>
      </c>
      <c r="AF44" s="18">
        <f>'Variables AME'!AE648</f>
        <v>1.08945715569584E-2</v>
      </c>
      <c r="AG44" s="18">
        <f>'Variables AME'!AF648</f>
        <v>1.08906756825915E-2</v>
      </c>
      <c r="AH44" s="18">
        <f>'Variables AME'!AG648</f>
        <v>1.0882980477086799E-2</v>
      </c>
      <c r="AI44" s="18">
        <f>'Variables AME'!AH648</f>
        <v>1.08809356521423E-2</v>
      </c>
      <c r="AJ44" s="18">
        <f>'Variables AME'!AI648</f>
        <v>1.0881103491054299E-2</v>
      </c>
      <c r="AK44" s="18">
        <f>'Variables AME'!AJ648</f>
        <v>1.08806445388578E-2</v>
      </c>
      <c r="AL44" s="18">
        <f>'Variables AME'!AK648</f>
        <v>1.0880004305808801E-2</v>
      </c>
      <c r="AM44" s="18">
        <f>'Variables AME'!AL648</f>
        <v>1.0879276341150001E-2</v>
      </c>
      <c r="AN44" s="18">
        <f>'Variables AME'!AM648</f>
        <v>1.0881307089028101E-2</v>
      </c>
      <c r="AO44" s="18">
        <f>'Variables AME'!AN648</f>
        <v>1.08821213195518E-2</v>
      </c>
      <c r="AP44" s="18">
        <f>'Variables AME'!AO648</f>
        <v>1.0882617384135301E-2</v>
      </c>
      <c r="AQ44" s="18">
        <f>'Variables AME'!AP648</f>
        <v>1.0882438565963199E-2</v>
      </c>
      <c r="AR44" s="18">
        <f>'Variables AME'!AQ648</f>
        <v>1.0881711836214E-2</v>
      </c>
      <c r="AS44" s="18">
        <f>'Variables AME'!AR648</f>
        <v>1.0880358304196499E-2</v>
      </c>
      <c r="AT44" s="18">
        <f>'Variables AME'!AS648</f>
        <v>1.0878574629403099E-2</v>
      </c>
      <c r="AU44" s="18">
        <f>'Variables AME'!AT648</f>
        <v>1.08764456410456E-2</v>
      </c>
      <c r="AV44" s="18">
        <f>'Variables AME'!AU648</f>
        <v>1.08740405992127E-2</v>
      </c>
      <c r="AW44" s="18">
        <f>'Variables AME'!AV648</f>
        <v>1.08679241771553E-2</v>
      </c>
    </row>
    <row r="45" spans="2:49" x14ac:dyDescent="0.25">
      <c r="B45" t="s">
        <v>1047</v>
      </c>
      <c r="C45" s="18">
        <f>'Variables AME'!B649</f>
        <v>5.40237500637072E-3</v>
      </c>
      <c r="D45" s="18">
        <f>'Variables AME'!C649</f>
        <v>5.40237500637072E-3</v>
      </c>
      <c r="E45" s="18">
        <f>'Variables AME'!D649</f>
        <v>5.4081101940859798E-3</v>
      </c>
      <c r="F45" s="18">
        <f>'Variables AME'!E649</f>
        <v>5.4916069753723198E-3</v>
      </c>
      <c r="G45" s="18">
        <f>'Variables AME'!F649</f>
        <v>5.8336408403188399E-3</v>
      </c>
      <c r="H45" s="18">
        <f>'Variables AME'!G649</f>
        <v>6.1572505073674002E-3</v>
      </c>
      <c r="I45" s="18">
        <f>'Variables AME'!H649</f>
        <v>6.3542909711708402E-3</v>
      </c>
      <c r="J45" s="18">
        <f>'Variables AME'!I649</f>
        <v>5.7523546931795696E-3</v>
      </c>
      <c r="K45" s="18">
        <f>'Variables AME'!J649</f>
        <v>6.08083389643889E-3</v>
      </c>
      <c r="L45" s="18">
        <f>'Variables AME'!K649</f>
        <v>6.1146454483140501E-3</v>
      </c>
      <c r="M45" s="18">
        <f>'Variables AME'!L649</f>
        <v>6.0782272678625102E-3</v>
      </c>
      <c r="N45" s="18">
        <f>'Variables AME'!M649</f>
        <v>6.3362381110896003E-3</v>
      </c>
      <c r="O45" s="18">
        <f>'Variables AME'!N649</f>
        <v>6.2381077231805403E-3</v>
      </c>
      <c r="P45" s="18">
        <f>'Variables AME'!O649</f>
        <v>6.1048250208204603E-3</v>
      </c>
      <c r="Q45" s="18">
        <f>'Variables AME'!P649</f>
        <v>5.9587028787939896E-3</v>
      </c>
      <c r="R45" s="18">
        <f>'Variables AME'!Q649</f>
        <v>5.91849335677539E-3</v>
      </c>
      <c r="S45" s="18">
        <f>'Variables AME'!R649</f>
        <v>5.9232348171302197E-3</v>
      </c>
      <c r="T45" s="18">
        <f>'Variables AME'!S649</f>
        <v>5.9229365175751903E-3</v>
      </c>
      <c r="U45" s="18">
        <f>'Variables AME'!T649</f>
        <v>5.9253964874294799E-3</v>
      </c>
      <c r="V45" s="18">
        <f>'Variables AME'!U649</f>
        <v>5.9257631331309504E-3</v>
      </c>
      <c r="W45" s="18">
        <f>'Variables AME'!V649</f>
        <v>5.9482126055312697E-3</v>
      </c>
      <c r="X45" s="18">
        <f>'Variables AME'!W649</f>
        <v>5.9643314774365302E-3</v>
      </c>
      <c r="Y45" s="18">
        <f>'Variables AME'!X649</f>
        <v>5.9930358267544399E-3</v>
      </c>
      <c r="Z45" s="18">
        <f>'Variables AME'!Y649</f>
        <v>6.0203022566214896E-3</v>
      </c>
      <c r="AA45" s="18">
        <f>'Variables AME'!Z649</f>
        <v>6.0451968736642096E-3</v>
      </c>
      <c r="AB45" s="18">
        <f>'Variables AME'!AA649</f>
        <v>6.0690008576307604E-3</v>
      </c>
      <c r="AC45" s="18">
        <f>'Variables AME'!AB649</f>
        <v>6.0923031992248704E-3</v>
      </c>
      <c r="AD45" s="18">
        <f>'Variables AME'!AC649</f>
        <v>6.0984791440761802E-3</v>
      </c>
      <c r="AE45" s="18">
        <f>'Variables AME'!AD649</f>
        <v>6.1022766527643497E-3</v>
      </c>
      <c r="AF45" s="18">
        <f>'Variables AME'!AE649</f>
        <v>6.1050705960136297E-3</v>
      </c>
      <c r="AG45" s="18">
        <f>'Variables AME'!AF649</f>
        <v>6.1085599703348502E-3</v>
      </c>
      <c r="AH45" s="18">
        <f>'Variables AME'!AG649</f>
        <v>6.1109465067373803E-3</v>
      </c>
      <c r="AI45" s="18">
        <f>'Variables AME'!AH649</f>
        <v>6.1154947173314104E-3</v>
      </c>
      <c r="AJ45" s="18">
        <f>'Variables AME'!AI649</f>
        <v>6.1213185690906901E-3</v>
      </c>
      <c r="AK45" s="18">
        <f>'Variables AME'!AJ649</f>
        <v>6.1262008798510202E-3</v>
      </c>
      <c r="AL45" s="18">
        <f>'Variables AME'!AK649</f>
        <v>6.1306712844243303E-3</v>
      </c>
      <c r="AM45" s="18">
        <f>'Variables AME'!AL649</f>
        <v>6.1348899693893901E-3</v>
      </c>
      <c r="AN45" s="18">
        <f>'Variables AME'!AM649</f>
        <v>6.1531392698007201E-3</v>
      </c>
      <c r="AO45" s="18">
        <f>'Variables AME'!AN649</f>
        <v>6.1692883583858498E-3</v>
      </c>
      <c r="AP45" s="18">
        <f>'Variables AME'!AO649</f>
        <v>6.1856914082485098E-3</v>
      </c>
      <c r="AQ45" s="18">
        <f>'Variables AME'!AP649</f>
        <v>6.2017945462487399E-3</v>
      </c>
      <c r="AR45" s="18">
        <f>'Variables AME'!AQ649</f>
        <v>6.2178621552420503E-3</v>
      </c>
      <c r="AS45" s="18">
        <f>'Variables AME'!AR649</f>
        <v>6.2333768587628296E-3</v>
      </c>
      <c r="AT45" s="18">
        <f>'Variables AME'!AS649</f>
        <v>6.2483260907616302E-3</v>
      </c>
      <c r="AU45" s="18">
        <f>'Variables AME'!AT649</f>
        <v>6.2627985419835101E-3</v>
      </c>
      <c r="AV45" s="18">
        <f>'Variables AME'!AU649</f>
        <v>6.2770924653622702E-3</v>
      </c>
      <c r="AW45" s="18">
        <f>'Variables AME'!AV649</f>
        <v>6.2684967251436397E-3</v>
      </c>
    </row>
    <row r="46" spans="2:49" x14ac:dyDescent="0.25">
      <c r="B46" t="s">
        <v>1048</v>
      </c>
      <c r="C46" s="18">
        <f>'Variables AME'!B650</f>
        <v>3.7339011217282898E-2</v>
      </c>
      <c r="D46" s="18">
        <f>'Variables AME'!C650</f>
        <v>3.7339011217282898E-2</v>
      </c>
      <c r="E46" s="18">
        <f>'Variables AME'!D650</f>
        <v>3.7438328652201397E-2</v>
      </c>
      <c r="F46" s="18">
        <f>'Variables AME'!E650</f>
        <v>3.7895763222420803E-2</v>
      </c>
      <c r="G46" s="18">
        <f>'Variables AME'!F650</f>
        <v>3.9011506410302203E-2</v>
      </c>
      <c r="H46" s="18">
        <f>'Variables AME'!G650</f>
        <v>3.93445324877435E-2</v>
      </c>
      <c r="I46" s="18">
        <f>'Variables AME'!H650</f>
        <v>3.9571724670328497E-2</v>
      </c>
      <c r="J46" s="18">
        <f>'Variables AME'!I650</f>
        <v>4.1301936048371402E-2</v>
      </c>
      <c r="K46" s="18">
        <f>'Variables AME'!J650</f>
        <v>4.23169080351277E-2</v>
      </c>
      <c r="L46" s="18">
        <f>'Variables AME'!K650</f>
        <v>4.0826000265982501E-2</v>
      </c>
      <c r="M46" s="18">
        <f>'Variables AME'!L650</f>
        <v>4.1315538561059101E-2</v>
      </c>
      <c r="N46" s="18">
        <f>'Variables AME'!M650</f>
        <v>4.18767975399192E-2</v>
      </c>
      <c r="O46" s="18">
        <f>'Variables AME'!N650</f>
        <v>4.3098730295510902E-2</v>
      </c>
      <c r="P46" s="18">
        <f>'Variables AME'!O650</f>
        <v>4.3969163284736698E-2</v>
      </c>
      <c r="Q46" s="18">
        <f>'Variables AME'!P650</f>
        <v>4.3381949726171598E-2</v>
      </c>
      <c r="R46" s="18">
        <f>'Variables AME'!Q650</f>
        <v>4.4090935776991302E-2</v>
      </c>
      <c r="S46" s="18">
        <f>'Variables AME'!R650</f>
        <v>4.4103371263556998E-2</v>
      </c>
      <c r="T46" s="18">
        <f>'Variables AME'!S650</f>
        <v>4.4107314725391401E-2</v>
      </c>
      <c r="U46" s="18">
        <f>'Variables AME'!T650</f>
        <v>4.4108918815131098E-2</v>
      </c>
      <c r="V46" s="18">
        <f>'Variables AME'!U650</f>
        <v>4.4100715950378802E-2</v>
      </c>
      <c r="W46" s="18">
        <f>'Variables AME'!V650</f>
        <v>4.4845842945528701E-2</v>
      </c>
      <c r="X46" s="18">
        <f>'Variables AME'!W650</f>
        <v>4.5641513417796598E-2</v>
      </c>
      <c r="Y46" s="18">
        <f>'Variables AME'!X650</f>
        <v>4.6534311667541302E-2</v>
      </c>
      <c r="Z46" s="18">
        <f>'Variables AME'!Y650</f>
        <v>4.7458247965847203E-2</v>
      </c>
      <c r="AA46" s="18">
        <f>'Variables AME'!Z650</f>
        <v>4.8393175190908702E-2</v>
      </c>
      <c r="AB46" s="18">
        <f>'Variables AME'!AA650</f>
        <v>4.9342945813243798E-2</v>
      </c>
      <c r="AC46" s="18">
        <f>'Variables AME'!AB650</f>
        <v>5.0308206034482703E-2</v>
      </c>
      <c r="AD46" s="18">
        <f>'Variables AME'!AC650</f>
        <v>5.0359585978555901E-2</v>
      </c>
      <c r="AE46" s="18">
        <f>'Variables AME'!AD650</f>
        <v>5.0377565312148098E-2</v>
      </c>
      <c r="AF46" s="18">
        <f>'Variables AME'!AE650</f>
        <v>5.0386138993296498E-2</v>
      </c>
      <c r="AG46" s="18">
        <f>'Variables AME'!AF650</f>
        <v>5.0396116851747899E-2</v>
      </c>
      <c r="AH46" s="18">
        <f>'Variables AME'!AG650</f>
        <v>5.0390417040543797E-2</v>
      </c>
      <c r="AI46" s="18">
        <f>'Variables AME'!AH650</f>
        <v>5.0403298355660202E-2</v>
      </c>
      <c r="AJ46" s="18">
        <f>'Variables AME'!AI650</f>
        <v>5.0423458454368901E-2</v>
      </c>
      <c r="AK46" s="18">
        <f>'Variables AME'!AJ650</f>
        <v>5.0440828003736601E-2</v>
      </c>
      <c r="AL46" s="18">
        <f>'Variables AME'!AK650</f>
        <v>5.04567699297973E-2</v>
      </c>
      <c r="AM46" s="18">
        <f>'Variables AME'!AL650</f>
        <v>5.0471768778219898E-2</v>
      </c>
      <c r="AN46" s="18">
        <f>'Variables AME'!AM650</f>
        <v>5.0497415942735401E-2</v>
      </c>
      <c r="AO46" s="18">
        <f>'Variables AME'!AN650</f>
        <v>5.0516324419696897E-2</v>
      </c>
      <c r="AP46" s="18">
        <f>'Variables AME'!AO650</f>
        <v>5.0531847336729399E-2</v>
      </c>
      <c r="AQ46" s="18">
        <f>'Variables AME'!AP650</f>
        <v>5.0542328736802103E-2</v>
      </c>
      <c r="AR46" s="18">
        <f>'Variables AME'!AQ650</f>
        <v>5.0548292055875702E-2</v>
      </c>
      <c r="AS46" s="18">
        <f>'Variables AME'!AR650</f>
        <v>5.0548719698491298E-2</v>
      </c>
      <c r="AT46" s="18">
        <f>'Variables AME'!AS650</f>
        <v>5.0545121126774797E-2</v>
      </c>
      <c r="AU46" s="18">
        <f>'Variables AME'!AT650</f>
        <v>5.0537533809899303E-2</v>
      </c>
      <c r="AV46" s="18">
        <f>'Variables AME'!AU650</f>
        <v>5.0526211331647301E-2</v>
      </c>
      <c r="AW46" s="18">
        <f>'Variables AME'!AV650</f>
        <v>5.0500074967167297E-2</v>
      </c>
    </row>
    <row r="47" spans="2:49" x14ac:dyDescent="0.25">
      <c r="B47" t="s">
        <v>1049</v>
      </c>
      <c r="C47" s="18">
        <f>'Variables AME'!B651</f>
        <v>1.8075313807531301E-2</v>
      </c>
      <c r="D47" s="18">
        <f>'Variables AME'!C651</f>
        <v>1.8075313807531301E-2</v>
      </c>
      <c r="E47" s="18">
        <f>'Variables AME'!D651</f>
        <v>1.80793224123873E-2</v>
      </c>
      <c r="F47" s="18">
        <f>'Variables AME'!E651</f>
        <v>1.8409722589665799E-2</v>
      </c>
      <c r="G47" s="18">
        <f>'Variables AME'!F651</f>
        <v>1.8164405138191501E-2</v>
      </c>
      <c r="H47" s="18">
        <f>'Variables AME'!G651</f>
        <v>1.7734477260240598E-2</v>
      </c>
      <c r="I47" s="18">
        <f>'Variables AME'!H651</f>
        <v>1.8138458920947301E-2</v>
      </c>
      <c r="J47" s="18">
        <f>'Variables AME'!I651</f>
        <v>1.8172484200627601E-2</v>
      </c>
      <c r="K47" s="18">
        <f>'Variables AME'!J651</f>
        <v>1.8134253571198598E-2</v>
      </c>
      <c r="L47" s="18">
        <f>'Variables AME'!K651</f>
        <v>1.7536817246414899E-2</v>
      </c>
      <c r="M47" s="18">
        <f>'Variables AME'!L651</f>
        <v>1.7638820402129399E-2</v>
      </c>
      <c r="N47" s="18">
        <f>'Variables AME'!M651</f>
        <v>1.76402158338263E-2</v>
      </c>
      <c r="O47" s="18">
        <f>'Variables AME'!N651</f>
        <v>1.7630992453217701E-2</v>
      </c>
      <c r="P47" s="18">
        <f>'Variables AME'!O651</f>
        <v>1.76051902324625E-2</v>
      </c>
      <c r="Q47" s="18">
        <f>'Variables AME'!P651</f>
        <v>1.72707267937494E-2</v>
      </c>
      <c r="R47" s="18">
        <f>'Variables AME'!Q651</f>
        <v>1.69338636570723E-2</v>
      </c>
      <c r="S47" s="18">
        <f>'Variables AME'!R651</f>
        <v>1.69328633772634E-2</v>
      </c>
      <c r="T47" s="18">
        <f>'Variables AME'!S651</f>
        <v>1.6928997704193899E-2</v>
      </c>
      <c r="U47" s="18">
        <f>'Variables AME'!T651</f>
        <v>1.69209393324933E-2</v>
      </c>
      <c r="V47" s="18">
        <f>'Variables AME'!U651</f>
        <v>1.6907796502289799E-2</v>
      </c>
      <c r="W47" s="18">
        <f>'Variables AME'!V651</f>
        <v>1.6898379976248101E-2</v>
      </c>
      <c r="X47" s="18">
        <f>'Variables AME'!W651</f>
        <v>1.6885965619853199E-2</v>
      </c>
      <c r="Y47" s="18">
        <f>'Variables AME'!X651</f>
        <v>1.6885468075059001E-2</v>
      </c>
      <c r="Z47" s="18">
        <f>'Variables AME'!Y651</f>
        <v>1.6883245163978301E-2</v>
      </c>
      <c r="AA47" s="18">
        <f>'Variables AME'!Z651</f>
        <v>1.6876354509883201E-2</v>
      </c>
      <c r="AB47" s="18">
        <f>'Variables AME'!AA651</f>
        <v>1.6867371211913899E-2</v>
      </c>
      <c r="AC47" s="18">
        <f>'Variables AME'!AB651</f>
        <v>1.68579803734232E-2</v>
      </c>
      <c r="AD47" s="18">
        <f>'Variables AME'!AC651</f>
        <v>1.6844639441072499E-2</v>
      </c>
      <c r="AE47" s="18">
        <f>'Variables AME'!AD651</f>
        <v>1.6827112102747101E-2</v>
      </c>
      <c r="AF47" s="18">
        <f>'Variables AME'!AE651</f>
        <v>1.6810413820008901E-2</v>
      </c>
      <c r="AG47" s="18">
        <f>'Variables AME'!AF651</f>
        <v>1.6795675902782602E-2</v>
      </c>
      <c r="AH47" s="18">
        <f>'Variables AME'!AG651</f>
        <v>1.6778767892306898E-2</v>
      </c>
      <c r="AI47" s="18">
        <f>'Variables AME'!AH651</f>
        <v>1.6767588609212802E-2</v>
      </c>
      <c r="AJ47" s="18">
        <f>'Variables AME'!AI651</f>
        <v>1.67581621067493E-2</v>
      </c>
      <c r="AK47" s="18">
        <f>'Variables AME'!AJ651</f>
        <v>1.6748318968952899E-2</v>
      </c>
      <c r="AL47" s="18">
        <f>'Variables AME'!AK651</f>
        <v>1.67384888276421E-2</v>
      </c>
      <c r="AM47" s="18">
        <f>'Variables AME'!AL651</f>
        <v>1.6728833392387898E-2</v>
      </c>
      <c r="AN47" s="18">
        <f>'Variables AME'!AM651</f>
        <v>1.6719820626239799E-2</v>
      </c>
      <c r="AO47" s="18">
        <f>'Variables AME'!AN651</f>
        <v>1.6708771555396799E-2</v>
      </c>
      <c r="AP47" s="18">
        <f>'Variables AME'!AO651</f>
        <v>1.6696263840166401E-2</v>
      </c>
      <c r="AQ47" s="18">
        <f>'Variables AME'!AP651</f>
        <v>1.66820916060283E-2</v>
      </c>
      <c r="AR47" s="18">
        <f>'Variables AME'!AQ651</f>
        <v>1.6666287563800199E-2</v>
      </c>
      <c r="AS47" s="18">
        <f>'Variables AME'!AR651</f>
        <v>1.66506696196893E-2</v>
      </c>
      <c r="AT47" s="18">
        <f>'Variables AME'!AS651</f>
        <v>1.6634534697537499E-2</v>
      </c>
      <c r="AU47" s="18">
        <f>'Variables AME'!AT651</f>
        <v>1.66179556999182E-2</v>
      </c>
      <c r="AV47" s="18">
        <f>'Variables AME'!AU651</f>
        <v>1.6600993981512699E-2</v>
      </c>
      <c r="AW47" s="18">
        <f>'Variables AME'!AV651</f>
        <v>1.6581615584940101E-2</v>
      </c>
    </row>
    <row r="48" spans="2:49" x14ac:dyDescent="0.25">
      <c r="B48" t="s">
        <v>1050</v>
      </c>
      <c r="C48" s="18">
        <f>'Variables AME'!B652</f>
        <v>0.18957366340037801</v>
      </c>
      <c r="D48" s="18">
        <f>'Variables AME'!C652</f>
        <v>0.18957366340037801</v>
      </c>
      <c r="E48" s="18">
        <f>'Variables AME'!D652</f>
        <v>0.189574412230712</v>
      </c>
      <c r="F48" s="18">
        <f>'Variables AME'!E652</f>
        <v>0.19269353804075401</v>
      </c>
      <c r="G48" s="18">
        <f>'Variables AME'!F652</f>
        <v>0.189838522543371</v>
      </c>
      <c r="H48" s="18">
        <f>'Variables AME'!G652</f>
        <v>0.18388924495002701</v>
      </c>
      <c r="I48" s="18">
        <f>'Variables AME'!H652</f>
        <v>0.18777005307893299</v>
      </c>
      <c r="J48" s="18">
        <f>'Variables AME'!I652</f>
        <v>0.18735766263327999</v>
      </c>
      <c r="K48" s="18">
        <f>'Variables AME'!J652</f>
        <v>0.184773143795009</v>
      </c>
      <c r="L48" s="18">
        <f>'Variables AME'!K652</f>
        <v>0.17760241566104101</v>
      </c>
      <c r="M48" s="18">
        <f>'Variables AME'!L652</f>
        <v>0.177127638027303</v>
      </c>
      <c r="N48" s="18">
        <f>'Variables AME'!M652</f>
        <v>0.17564863074289799</v>
      </c>
      <c r="O48" s="18">
        <f>'Variables AME'!N652</f>
        <v>0.17534330527963601</v>
      </c>
      <c r="P48" s="18">
        <f>'Variables AME'!O652</f>
        <v>0.173468840288624</v>
      </c>
      <c r="Q48" s="18">
        <f>'Variables AME'!P652</f>
        <v>0.168676211731386</v>
      </c>
      <c r="R48" s="18">
        <f>'Variables AME'!Q652</f>
        <v>0.16282759337633801</v>
      </c>
      <c r="S48" s="18">
        <f>'Variables AME'!R652</f>
        <v>0.16285338966552801</v>
      </c>
      <c r="T48" s="18">
        <f>'Variables AME'!S652</f>
        <v>0.162840576479098</v>
      </c>
      <c r="U48" s="18">
        <f>'Variables AME'!T652</f>
        <v>0.162838683032825</v>
      </c>
      <c r="V48" s="18">
        <f>'Variables AME'!U652</f>
        <v>0.162825683731839</v>
      </c>
      <c r="W48" s="18">
        <f>'Variables AME'!V652</f>
        <v>0.16284087538776301</v>
      </c>
      <c r="X48" s="18">
        <f>'Variables AME'!W652</f>
        <v>0.16283561612046099</v>
      </c>
      <c r="Y48" s="18">
        <f>'Variables AME'!X652</f>
        <v>0.162850676634476</v>
      </c>
      <c r="Z48" s="18">
        <f>'Variables AME'!Y652</f>
        <v>0.16291101820875201</v>
      </c>
      <c r="AA48" s="18">
        <f>'Variables AME'!Z652</f>
        <v>0.16292091057493799</v>
      </c>
      <c r="AB48" s="18">
        <f>'Variables AME'!AA652</f>
        <v>0.162915428367712</v>
      </c>
      <c r="AC48" s="18">
        <f>'Variables AME'!AB652</f>
        <v>0.16291561387514999</v>
      </c>
      <c r="AD48" s="18">
        <f>'Variables AME'!AC652</f>
        <v>0.162860811939078</v>
      </c>
      <c r="AE48" s="18">
        <f>'Variables AME'!AD652</f>
        <v>0.16279941322431801</v>
      </c>
      <c r="AF48" s="18">
        <f>'Variables AME'!AE652</f>
        <v>0.16273969253616299</v>
      </c>
      <c r="AG48" s="18">
        <f>'Variables AME'!AF652</f>
        <v>0.16268789034828701</v>
      </c>
      <c r="AH48" s="18">
        <f>'Variables AME'!AG652</f>
        <v>0.162629352618301</v>
      </c>
      <c r="AI48" s="18">
        <f>'Variables AME'!AH652</f>
        <v>0.162589908089319</v>
      </c>
      <c r="AJ48" s="18">
        <f>'Variables AME'!AI652</f>
        <v>0.162557091153154</v>
      </c>
      <c r="AK48" s="18">
        <f>'Variables AME'!AJ652</f>
        <v>0.162521722399803</v>
      </c>
      <c r="AL48" s="18">
        <f>'Variables AME'!AK652</f>
        <v>0.16248679307283201</v>
      </c>
      <c r="AM48" s="18">
        <f>'Variables AME'!AL652</f>
        <v>0.16245219100003599</v>
      </c>
      <c r="AN48" s="18">
        <f>'Variables AME'!AM652</f>
        <v>0.16242937883190001</v>
      </c>
      <c r="AO48" s="18">
        <f>'Variables AME'!AN652</f>
        <v>0.16239753349944899</v>
      </c>
      <c r="AP48" s="18">
        <f>'Variables AME'!AO652</f>
        <v>0.162363268798838</v>
      </c>
      <c r="AQ48" s="18">
        <f>'Variables AME'!AP652</f>
        <v>0.16232379536590499</v>
      </c>
      <c r="AR48" s="18">
        <f>'Variables AME'!AQ652</f>
        <v>0.162264538159345</v>
      </c>
      <c r="AS48" s="18">
        <f>'Variables AME'!AR652</f>
        <v>0.162215799759725</v>
      </c>
      <c r="AT48" s="18">
        <f>'Variables AME'!AS652</f>
        <v>0.16216703059651799</v>
      </c>
      <c r="AU48" s="18">
        <f>'Variables AME'!AT652</f>
        <v>0.162116364141391</v>
      </c>
      <c r="AV48" s="18">
        <f>'Variables AME'!AU652</f>
        <v>0.16206301695328801</v>
      </c>
      <c r="AW48" s="18">
        <f>'Variables AME'!AV652</f>
        <v>0.16201073662861201</v>
      </c>
    </row>
    <row r="49" spans="2:49" x14ac:dyDescent="0.25">
      <c r="B49" t="s">
        <v>1051</v>
      </c>
      <c r="C49" s="18">
        <f>'Variables AME'!B653</f>
        <v>0.33283006873534898</v>
      </c>
      <c r="D49" s="18">
        <f>'Variables AME'!C653</f>
        <v>0.33283006873534898</v>
      </c>
      <c r="E49" s="18">
        <f>'Variables AME'!D653</f>
        <v>0.33379923436847703</v>
      </c>
      <c r="F49" s="18">
        <f>'Variables AME'!E653</f>
        <v>0.32985362989134598</v>
      </c>
      <c r="G49" s="18">
        <f>'Variables AME'!F653</f>
        <v>0.334902413138355</v>
      </c>
      <c r="H49" s="18">
        <f>'Variables AME'!G653</f>
        <v>0.35346482802266199</v>
      </c>
      <c r="I49" s="18">
        <f>'Variables AME'!H653</f>
        <v>0.355224075897838</v>
      </c>
      <c r="J49" s="18">
        <f>'Variables AME'!I653</f>
        <v>0.34766850071246003</v>
      </c>
      <c r="K49" s="18">
        <f>'Variables AME'!J653</f>
        <v>0.35430387555998399</v>
      </c>
      <c r="L49" s="18">
        <f>'Variables AME'!K653</f>
        <v>0.35919220177192102</v>
      </c>
      <c r="M49" s="18">
        <f>'Variables AME'!L653</f>
        <v>0.36835271320016499</v>
      </c>
      <c r="N49" s="18">
        <f>'Variables AME'!M653</f>
        <v>0.36582769196722797</v>
      </c>
      <c r="O49" s="18">
        <f>'Variables AME'!N653</f>
        <v>0.37205886280170503</v>
      </c>
      <c r="P49" s="18">
        <f>'Variables AME'!O653</f>
        <v>0.36879981422075597</v>
      </c>
      <c r="Q49" s="18">
        <f>'Variables AME'!P653</f>
        <v>0.36255198894011398</v>
      </c>
      <c r="R49" s="18">
        <f>'Variables AME'!Q653</f>
        <v>0.36939777299884202</v>
      </c>
      <c r="S49" s="18">
        <f>'Variables AME'!R653</f>
        <v>0.36954402543356202</v>
      </c>
      <c r="T49" s="18">
        <f>'Variables AME'!S653</f>
        <v>0.36958179227984</v>
      </c>
      <c r="U49" s="18">
        <f>'Variables AME'!T653</f>
        <v>0.36962653799217099</v>
      </c>
      <c r="V49" s="18">
        <f>'Variables AME'!U653</f>
        <v>0.36960744654692801</v>
      </c>
      <c r="W49" s="18">
        <f>'Variables AME'!V653</f>
        <v>0.36922366127804301</v>
      </c>
      <c r="X49" s="18">
        <f>'Variables AME'!W653</f>
        <v>0.36870991072147302</v>
      </c>
      <c r="Y49" s="18">
        <f>'Variables AME'!X653</f>
        <v>0.36866083453377901</v>
      </c>
      <c r="Z49" s="18">
        <f>'Variables AME'!Y653</f>
        <v>0.36859419483580602</v>
      </c>
      <c r="AA49" s="18">
        <f>'Variables AME'!Z653</f>
        <v>0.36837487753181603</v>
      </c>
      <c r="AB49" s="18">
        <f>'Variables AME'!AA653</f>
        <v>0.36807073590008799</v>
      </c>
      <c r="AC49" s="18">
        <f>'Variables AME'!AB653</f>
        <v>0.36771758661547199</v>
      </c>
      <c r="AD49" s="18">
        <f>'Variables AME'!AC653</f>
        <v>0.36722563378717299</v>
      </c>
      <c r="AE49" s="18">
        <f>'Variables AME'!AD653</f>
        <v>0.36658015735011401</v>
      </c>
      <c r="AF49" s="18">
        <f>'Variables AME'!AE653</f>
        <v>0.365923806515423</v>
      </c>
      <c r="AG49" s="18">
        <f>'Variables AME'!AF653</f>
        <v>0.36532533606624301</v>
      </c>
      <c r="AH49" s="18">
        <f>'Variables AME'!AG653</f>
        <v>0.36464242561990301</v>
      </c>
      <c r="AI49" s="18">
        <f>'Variables AME'!AH653</f>
        <v>0.36410915790322901</v>
      </c>
      <c r="AJ49" s="18">
        <f>'Variables AME'!AI653</f>
        <v>0.36364553953301898</v>
      </c>
      <c r="AK49" s="18">
        <f>'Variables AME'!AJ653</f>
        <v>0.36315787880744899</v>
      </c>
      <c r="AL49" s="18">
        <f>'Variables AME'!AK653</f>
        <v>0.36266458520393002</v>
      </c>
      <c r="AM49" s="18">
        <f>'Variables AME'!AL653</f>
        <v>0.36216876455952202</v>
      </c>
      <c r="AN49" s="18">
        <f>'Variables AME'!AM653</f>
        <v>0.36182610577077901</v>
      </c>
      <c r="AO49" s="18">
        <f>'Variables AME'!AN653</f>
        <v>0.36143397992107301</v>
      </c>
      <c r="AP49" s="18">
        <f>'Variables AME'!AO653</f>
        <v>0.36104039349219802</v>
      </c>
      <c r="AQ49" s="18">
        <f>'Variables AME'!AP653</f>
        <v>0.36062447247045099</v>
      </c>
      <c r="AR49" s="18">
        <f>'Variables AME'!AQ653</f>
        <v>0.36019214472182798</v>
      </c>
      <c r="AS49" s="18">
        <f>'Variables AME'!AR653</f>
        <v>0.35974061853891898</v>
      </c>
      <c r="AT49" s="18">
        <f>'Variables AME'!AS653</f>
        <v>0.359273725371476</v>
      </c>
      <c r="AU49" s="18">
        <f>'Variables AME'!AT653</f>
        <v>0.35879386261281698</v>
      </c>
      <c r="AV49" s="18">
        <f>'Variables AME'!AU653</f>
        <v>0.35830466825054003</v>
      </c>
      <c r="AW49" s="18">
        <f>'Variables AME'!AV653</f>
        <v>0.357608794836069</v>
      </c>
    </row>
    <row r="50" spans="2:49" x14ac:dyDescent="0.25">
      <c r="B50" t="s">
        <v>1052</v>
      </c>
      <c r="C50" s="18">
        <f>'Variables AME'!B654</f>
        <v>1.94246982972392E-3</v>
      </c>
      <c r="D50" s="18">
        <f>'Variables AME'!C654</f>
        <v>1.94246982972392E-3</v>
      </c>
      <c r="E50" s="18">
        <f>'Variables AME'!D654</f>
        <v>1.94192531213282E-3</v>
      </c>
      <c r="F50" s="18">
        <f>'Variables AME'!E654</f>
        <v>1.9921510961262499E-3</v>
      </c>
      <c r="G50" s="18">
        <f>'Variables AME'!F654</f>
        <v>2.1327777356723401E-3</v>
      </c>
      <c r="H50" s="18">
        <f>'Variables AME'!G654</f>
        <v>2.3911825151798501E-3</v>
      </c>
      <c r="I50" s="18">
        <f>'Variables AME'!H654</f>
        <v>2.3137609351623202E-3</v>
      </c>
      <c r="J50" s="18">
        <f>'Variables AME'!I654</f>
        <v>2.2924839340228401E-3</v>
      </c>
      <c r="K50" s="18">
        <f>'Variables AME'!J654</f>
        <v>2.37379791791605E-3</v>
      </c>
      <c r="L50" s="18">
        <f>'Variables AME'!K654</f>
        <v>2.3111711605548701E-3</v>
      </c>
      <c r="M50" s="18">
        <f>'Variables AME'!L654</f>
        <v>2.31286509669381E-3</v>
      </c>
      <c r="N50" s="18">
        <f>'Variables AME'!M654</f>
        <v>2.3514824647261098E-3</v>
      </c>
      <c r="O50" s="18">
        <f>'Variables AME'!N654</f>
        <v>2.4657590133100602E-3</v>
      </c>
      <c r="P50" s="18">
        <f>'Variables AME'!O654</f>
        <v>2.4005260168700601E-3</v>
      </c>
      <c r="Q50" s="18">
        <f>'Variables AME'!P654</f>
        <v>2.3551048958070698E-3</v>
      </c>
      <c r="R50" s="18">
        <f>'Variables AME'!Q654</f>
        <v>2.42533187253591E-3</v>
      </c>
      <c r="S50" s="18">
        <f>'Variables AME'!R654</f>
        <v>2.4258086247561802E-3</v>
      </c>
      <c r="T50" s="18">
        <f>'Variables AME'!S654</f>
        <v>2.4257676770552002E-3</v>
      </c>
      <c r="U50" s="18">
        <f>'Variables AME'!T654</f>
        <v>2.4259714335590999E-3</v>
      </c>
      <c r="V50" s="18">
        <f>'Variables AME'!U654</f>
        <v>2.4257473921098301E-3</v>
      </c>
      <c r="W50" s="18">
        <f>'Variables AME'!V654</f>
        <v>2.4250484322079699E-3</v>
      </c>
      <c r="X50" s="18">
        <f>'Variables AME'!W654</f>
        <v>2.4235536311180499E-3</v>
      </c>
      <c r="Y50" s="18">
        <f>'Variables AME'!X654</f>
        <v>2.4238138279271998E-3</v>
      </c>
      <c r="Z50" s="18">
        <f>'Variables AME'!Y654</f>
        <v>2.4239624438623102E-3</v>
      </c>
      <c r="AA50" s="18">
        <f>'Variables AME'!Z654</f>
        <v>2.4234869616688798E-3</v>
      </c>
      <c r="AB50" s="18">
        <f>'Variables AME'!AA654</f>
        <v>2.4227218133324601E-3</v>
      </c>
      <c r="AC50" s="18">
        <f>'Variables AME'!AB654</f>
        <v>2.4218164167662199E-3</v>
      </c>
      <c r="AD50" s="18">
        <f>'Variables AME'!AC654</f>
        <v>2.4215644676298001E-3</v>
      </c>
      <c r="AE50" s="18">
        <f>'Variables AME'!AD654</f>
        <v>2.4207612840336499E-3</v>
      </c>
      <c r="AF50" s="18">
        <f>'Variables AME'!AE654</f>
        <v>2.4197832898025001E-3</v>
      </c>
      <c r="AG50" s="18">
        <f>'Variables AME'!AF654</f>
        <v>2.41899484938161E-3</v>
      </c>
      <c r="AH50" s="18">
        <f>'Variables AME'!AG654</f>
        <v>2.4179684899450198E-3</v>
      </c>
      <c r="AI50" s="18">
        <f>'Variables AME'!AH654</f>
        <v>2.4173803084967401E-3</v>
      </c>
      <c r="AJ50" s="18">
        <f>'Variables AME'!AI654</f>
        <v>2.4170832904921698E-3</v>
      </c>
      <c r="AK50" s="18">
        <f>'Variables AME'!AJ654</f>
        <v>2.4166378394691701E-3</v>
      </c>
      <c r="AL50" s="18">
        <f>'Variables AME'!AK654</f>
        <v>2.4161588826407598E-3</v>
      </c>
      <c r="AM50" s="18">
        <f>'Variables AME'!AL654</f>
        <v>2.41566345590711E-3</v>
      </c>
      <c r="AN50" s="18">
        <f>'Variables AME'!AM654</f>
        <v>2.4161905702454098E-3</v>
      </c>
      <c r="AO50" s="18">
        <f>'Variables AME'!AN654</f>
        <v>2.4163039016737802E-3</v>
      </c>
      <c r="AP50" s="18">
        <f>'Variables AME'!AO654</f>
        <v>2.4163826182056502E-3</v>
      </c>
      <c r="AQ50" s="18">
        <f>'Variables AME'!AP654</f>
        <v>2.4163615289518698E-3</v>
      </c>
      <c r="AR50" s="18">
        <f>'Variables AME'!AQ654</f>
        <v>2.4162605271341999E-3</v>
      </c>
      <c r="AS50" s="18">
        <f>'Variables AME'!AR654</f>
        <v>2.4160667751309201E-3</v>
      </c>
      <c r="AT50" s="18">
        <f>'Variables AME'!AS654</f>
        <v>2.4157891720926702E-3</v>
      </c>
      <c r="AU50" s="18">
        <f>'Variables AME'!AT654</f>
        <v>2.4154374003880802E-3</v>
      </c>
      <c r="AV50" s="18">
        <f>'Variables AME'!AU654</f>
        <v>2.41503481808203E-3</v>
      </c>
      <c r="AW50" s="18">
        <f>'Variables AME'!AV654</f>
        <v>2.4133048302584299E-3</v>
      </c>
    </row>
    <row r="51" spans="2:49" x14ac:dyDescent="0.25">
      <c r="B51" t="s">
        <v>1053</v>
      </c>
      <c r="C51" s="18">
        <f>'Variables AME'!B655</f>
        <v>3.4764470710933401E-3</v>
      </c>
      <c r="D51" s="18">
        <f>'Variables AME'!C655</f>
        <v>3.4764470710933401E-3</v>
      </c>
      <c r="E51" s="18">
        <f>'Variables AME'!D655</f>
        <v>3.4772291393954202E-3</v>
      </c>
      <c r="F51" s="18">
        <f>'Variables AME'!E655</f>
        <v>3.59381141204494E-3</v>
      </c>
      <c r="G51" s="18">
        <f>'Variables AME'!F655</f>
        <v>3.7973003169626098E-3</v>
      </c>
      <c r="H51" s="18">
        <f>'Variables AME'!G655</f>
        <v>4.1209258988252496E-3</v>
      </c>
      <c r="I51" s="18">
        <f>'Variables AME'!H655</f>
        <v>4.0550968421119802E-3</v>
      </c>
      <c r="J51" s="18">
        <f>'Variables AME'!I655</f>
        <v>4.09357479910963E-3</v>
      </c>
      <c r="K51" s="18">
        <f>'Variables AME'!J655</f>
        <v>4.18919760296E-3</v>
      </c>
      <c r="L51" s="18">
        <f>'Variables AME'!K655</f>
        <v>4.1452684953367496E-3</v>
      </c>
      <c r="M51" s="18">
        <f>'Variables AME'!L655</f>
        <v>4.1193371289257198E-3</v>
      </c>
      <c r="N51" s="18">
        <f>'Variables AME'!M655</f>
        <v>4.2376713746978302E-3</v>
      </c>
      <c r="O51" s="18">
        <f>'Variables AME'!N655</f>
        <v>4.4150117521528096E-3</v>
      </c>
      <c r="P51" s="18">
        <f>'Variables AME'!O655</f>
        <v>4.2991376661217096E-3</v>
      </c>
      <c r="Q51" s="18">
        <f>'Variables AME'!P655</f>
        <v>4.26536140236735E-3</v>
      </c>
      <c r="R51" s="18">
        <f>'Variables AME'!Q655</f>
        <v>4.3703782662368202E-3</v>
      </c>
      <c r="S51" s="18">
        <f>'Variables AME'!R655</f>
        <v>4.3711373973841297E-3</v>
      </c>
      <c r="T51" s="18">
        <f>'Variables AME'!S655</f>
        <v>4.3710881530070796E-3</v>
      </c>
      <c r="U51" s="18">
        <f>'Variables AME'!T655</f>
        <v>4.3714107249410196E-3</v>
      </c>
      <c r="V51" s="18">
        <f>'Variables AME'!U655</f>
        <v>4.3710843649719501E-3</v>
      </c>
      <c r="W51" s="18">
        <f>'Variables AME'!V655</f>
        <v>4.2331778924225103E-3</v>
      </c>
      <c r="X51" s="18">
        <f>'Variables AME'!W655</f>
        <v>4.0984220096014403E-3</v>
      </c>
      <c r="Y51" s="18">
        <f>'Variables AME'!X655</f>
        <v>3.9704147072712999E-3</v>
      </c>
      <c r="Z51" s="18">
        <f>'Variables AME'!Y655</f>
        <v>3.8459859047755502E-3</v>
      </c>
      <c r="AA51" s="18">
        <f>'Variables AME'!Z655</f>
        <v>3.7245032604419702E-3</v>
      </c>
      <c r="AB51" s="18">
        <f>'Variables AME'!AA655</f>
        <v>3.6063106454931599E-3</v>
      </c>
      <c r="AC51" s="18">
        <f>'Variables AME'!AB655</f>
        <v>3.4915379942889501E-3</v>
      </c>
      <c r="AD51" s="18">
        <f>'Variables AME'!AC655</f>
        <v>3.4889441322241599E-3</v>
      </c>
      <c r="AE51" s="18">
        <f>'Variables AME'!AD655</f>
        <v>3.48560096742929E-3</v>
      </c>
      <c r="AF51" s="18">
        <f>'Variables AME'!AE655</f>
        <v>3.4820697831701498E-3</v>
      </c>
      <c r="AG51" s="18">
        <f>'Variables AME'!AF655</f>
        <v>3.4788152879016401E-3</v>
      </c>
      <c r="AH51" s="18">
        <f>'Variables AME'!AG655</f>
        <v>3.47523819156631E-3</v>
      </c>
      <c r="AI51" s="18">
        <f>'Variables AME'!AH655</f>
        <v>3.47230968139093E-3</v>
      </c>
      <c r="AJ51" s="18">
        <f>'Variables AME'!AI655</f>
        <v>3.4697716048446999E-3</v>
      </c>
      <c r="AK51" s="18">
        <f>'Variables AME'!AJ655</f>
        <v>3.46706063428364E-3</v>
      </c>
      <c r="AL51" s="18">
        <f>'Variables AME'!AK655</f>
        <v>3.4643168336464299E-3</v>
      </c>
      <c r="AM51" s="18">
        <f>'Variables AME'!AL655</f>
        <v>3.4615644896787701E-3</v>
      </c>
      <c r="AN51" s="18">
        <f>'Variables AME'!AM655</f>
        <v>3.4599254863583698E-3</v>
      </c>
      <c r="AO51" s="18">
        <f>'Variables AME'!AN655</f>
        <v>3.4577321290832001E-3</v>
      </c>
      <c r="AP51" s="18">
        <f>'Variables AME'!AO655</f>
        <v>3.45544850193549E-3</v>
      </c>
      <c r="AQ51" s="18">
        <f>'Variables AME'!AP655</f>
        <v>3.4530090650718402E-3</v>
      </c>
      <c r="AR51" s="18">
        <f>'Variables AME'!AQ655</f>
        <v>3.45044484165673E-3</v>
      </c>
      <c r="AS51" s="18">
        <f>'Variables AME'!AR655</f>
        <v>3.44773297807777E-3</v>
      </c>
      <c r="AT51" s="18">
        <f>'Variables AME'!AS655</f>
        <v>3.4449046333655201E-3</v>
      </c>
      <c r="AU51" s="18">
        <f>'Variables AME'!AT655</f>
        <v>3.4419775054011399E-3</v>
      </c>
      <c r="AV51" s="18">
        <f>'Variables AME'!AU655</f>
        <v>3.4389794804523199E-3</v>
      </c>
      <c r="AW51" s="18">
        <f>'Variables AME'!AV655</f>
        <v>3.4347056548297001E-3</v>
      </c>
    </row>
    <row r="52" spans="2:49" x14ac:dyDescent="0.25">
      <c r="B52" t="s">
        <v>1054</v>
      </c>
      <c r="C52" s="18">
        <f>'Variables AME'!B656</f>
        <v>2.04559607205093E-2</v>
      </c>
      <c r="D52" s="18">
        <f>'Variables AME'!C656</f>
        <v>2.04559607205093E-2</v>
      </c>
      <c r="E52" s="18">
        <f>'Variables AME'!D656</f>
        <v>2.0558246302056798E-2</v>
      </c>
      <c r="F52" s="18">
        <f>'Variables AME'!E656</f>
        <v>2.0476945919536998E-2</v>
      </c>
      <c r="G52" s="18">
        <f>'Variables AME'!F656</f>
        <v>2.0649975404005198E-2</v>
      </c>
      <c r="H52" s="18">
        <f>'Variables AME'!G656</f>
        <v>2.0540773077848198E-2</v>
      </c>
      <c r="I52" s="18">
        <f>'Variables AME'!H656</f>
        <v>2.1332902754696601E-2</v>
      </c>
      <c r="J52" s="18">
        <f>'Variables AME'!I656</f>
        <v>2.13164293420409E-2</v>
      </c>
      <c r="K52" s="18">
        <f>'Variables AME'!J656</f>
        <v>2.1109555010875299E-2</v>
      </c>
      <c r="L52" s="18">
        <f>'Variables AME'!K656</f>
        <v>2.0632958162010901E-2</v>
      </c>
      <c r="M52" s="18">
        <f>'Variables AME'!L656</f>
        <v>2.0507151847636899E-2</v>
      </c>
      <c r="N52" s="18">
        <f>'Variables AME'!M656</f>
        <v>2.06911115209438E-2</v>
      </c>
      <c r="O52" s="18">
        <f>'Variables AME'!N656</f>
        <v>2.0866281379768401E-2</v>
      </c>
      <c r="P52" s="18">
        <f>'Variables AME'!O656</f>
        <v>2.0786947197483301E-2</v>
      </c>
      <c r="Q52" s="18">
        <f>'Variables AME'!P656</f>
        <v>2.0244621567811E-2</v>
      </c>
      <c r="R52" s="18">
        <f>'Variables AME'!Q656</f>
        <v>1.9813869550952899E-2</v>
      </c>
      <c r="S52" s="18">
        <f>'Variables AME'!R656</f>
        <v>1.9820861305459601E-2</v>
      </c>
      <c r="T52" s="18">
        <f>'Variables AME'!S656</f>
        <v>1.9821910230997102E-2</v>
      </c>
      <c r="U52" s="18">
        <f>'Variables AME'!T656</f>
        <v>1.98266389501074E-2</v>
      </c>
      <c r="V52" s="18">
        <f>'Variables AME'!U656</f>
        <v>1.9824846585144801E-2</v>
      </c>
      <c r="W52" s="18">
        <f>'Variables AME'!V656</f>
        <v>1.9841595770356501E-2</v>
      </c>
      <c r="X52" s="18">
        <f>'Variables AME'!W656</f>
        <v>1.98476930833878E-2</v>
      </c>
      <c r="Y52" s="18">
        <f>'Variables AME'!X656</f>
        <v>1.9880680231268901E-2</v>
      </c>
      <c r="Z52" s="18">
        <f>'Variables AME'!Y656</f>
        <v>1.9911852350826799E-2</v>
      </c>
      <c r="AA52" s="18">
        <f>'Variables AME'!Z656</f>
        <v>1.9934753698131701E-2</v>
      </c>
      <c r="AB52" s="18">
        <f>'Variables AME'!AA656</f>
        <v>1.9952716637009801E-2</v>
      </c>
      <c r="AC52" s="18">
        <f>'Variables AME'!AB656</f>
        <v>1.9967996932048E-2</v>
      </c>
      <c r="AD52" s="18">
        <f>'Variables AME'!AC656</f>
        <v>1.9971114710530601E-2</v>
      </c>
      <c r="AE52" s="18">
        <f>'Variables AME'!AD656</f>
        <v>1.9965040576245E-2</v>
      </c>
      <c r="AF52" s="18">
        <f>'Variables AME'!AE656</f>
        <v>1.99563588942532E-2</v>
      </c>
      <c r="AG52" s="18">
        <f>'Variables AME'!AF656</f>
        <v>1.9950554843551099E-2</v>
      </c>
      <c r="AH52" s="18">
        <f>'Variables AME'!AG656</f>
        <v>1.99403053264464E-2</v>
      </c>
      <c r="AI52" s="18">
        <f>'Variables AME'!AH656</f>
        <v>1.9937514651220001E-2</v>
      </c>
      <c r="AJ52" s="18">
        <f>'Variables AME'!AI656</f>
        <v>1.9939469200095698E-2</v>
      </c>
      <c r="AK52" s="18">
        <f>'Variables AME'!AJ656</f>
        <v>1.9939471294087699E-2</v>
      </c>
      <c r="AL52" s="18">
        <f>'Variables AME'!AK656</f>
        <v>1.9939022602572101E-2</v>
      </c>
      <c r="AM52" s="18">
        <f>'Variables AME'!AL656</f>
        <v>1.99383891462422E-2</v>
      </c>
      <c r="AN52" s="18">
        <f>'Variables AME'!AM656</f>
        <v>1.9947244862905202E-2</v>
      </c>
      <c r="AO52" s="18">
        <f>'Variables AME'!AN656</f>
        <v>1.99508462964741E-2</v>
      </c>
      <c r="AP52" s="18">
        <f>'Variables AME'!AO656</f>
        <v>1.9954249009902301E-2</v>
      </c>
      <c r="AQ52" s="18">
        <f>'Variables AME'!AP656</f>
        <v>1.9956720673857301E-2</v>
      </c>
      <c r="AR52" s="18">
        <f>'Variables AME'!AQ656</f>
        <v>1.9958573497731599E-2</v>
      </c>
      <c r="AS52" s="18">
        <f>'Variables AME'!AR656</f>
        <v>1.99593094133871E-2</v>
      </c>
      <c r="AT52" s="18">
        <f>'Variables AME'!AS656</f>
        <v>1.9959477313818599E-2</v>
      </c>
      <c r="AU52" s="18">
        <f>'Variables AME'!AT656</f>
        <v>1.9959063821668999E-2</v>
      </c>
      <c r="AV52" s="18">
        <f>'Variables AME'!AU656</f>
        <v>1.9958167989576898E-2</v>
      </c>
      <c r="AW52" s="18">
        <f>'Variables AME'!AV656</f>
        <v>1.99507310145196E-2</v>
      </c>
    </row>
    <row r="53" spans="2:49" x14ac:dyDescent="0.25">
      <c r="B53" t="s">
        <v>1055</v>
      </c>
      <c r="C53" s="18">
        <f>'Variables AME'!B657</f>
        <v>2.8424744395952301E-4</v>
      </c>
      <c r="D53" s="18">
        <f>'Variables AME'!C657</f>
        <v>2.8424744395952301E-4</v>
      </c>
      <c r="E53" s="18">
        <f>'Variables AME'!D657</f>
        <v>2.8421391483605198E-4</v>
      </c>
      <c r="F53" s="18">
        <f>'Variables AME'!E657</f>
        <v>2.7593907809225402E-4</v>
      </c>
      <c r="G53" s="18">
        <f>'Variables AME'!F657</f>
        <v>2.7435381775667701E-4</v>
      </c>
      <c r="H53" s="18">
        <f>'Variables AME'!G657</f>
        <v>2.7485730479245802E-4</v>
      </c>
      <c r="I53" s="18">
        <f>'Variables AME'!H657</f>
        <v>2.94368860839036E-4</v>
      </c>
      <c r="J53" s="18">
        <f>'Variables AME'!I657</f>
        <v>2.91537537351326E-4</v>
      </c>
      <c r="K53" s="18">
        <f>'Variables AME'!J657</f>
        <v>2.8937920985339002E-4</v>
      </c>
      <c r="L53" s="18">
        <f>'Variables AME'!K657</f>
        <v>2.7959646887806703E-4</v>
      </c>
      <c r="M53" s="18">
        <f>'Variables AME'!L657</f>
        <v>2.8534954031196201E-4</v>
      </c>
      <c r="N53" s="18">
        <f>'Variables AME'!M657</f>
        <v>2.9794247138816899E-4</v>
      </c>
      <c r="O53" s="18">
        <f>'Variables AME'!N657</f>
        <v>3.0125335422332902E-4</v>
      </c>
      <c r="P53" s="18">
        <f>'Variables AME'!O657</f>
        <v>2.9662866933907902E-4</v>
      </c>
      <c r="Q53" s="18">
        <f>'Variables AME'!P657</f>
        <v>2.85002940169941E-4</v>
      </c>
      <c r="R53" s="18">
        <f>'Variables AME'!Q657</f>
        <v>2.7539723918770998E-4</v>
      </c>
      <c r="S53" s="18">
        <f>'Variables AME'!R657</f>
        <v>2.7575781554687901E-4</v>
      </c>
      <c r="T53" s="18">
        <f>'Variables AME'!S657</f>
        <v>2.7570539663612499E-4</v>
      </c>
      <c r="U53" s="18">
        <f>'Variables AME'!T657</f>
        <v>2.7591454650711201E-4</v>
      </c>
      <c r="V53" s="18">
        <f>'Variables AME'!U657</f>
        <v>2.7597885513811198E-4</v>
      </c>
      <c r="W53" s="18">
        <f>'Variables AME'!V657</f>
        <v>2.7735393757106802E-4</v>
      </c>
      <c r="X53" s="18">
        <f>'Variables AME'!W657</f>
        <v>2.7820096556235098E-4</v>
      </c>
      <c r="Y53" s="18">
        <f>'Variables AME'!X657</f>
        <v>2.79965839097097E-4</v>
      </c>
      <c r="Z53" s="18">
        <f>'Variables AME'!Y657</f>
        <v>2.8158993048040801E-4</v>
      </c>
      <c r="AA53" s="18">
        <f>'Variables AME'!Z657</f>
        <v>2.8308157259622501E-4</v>
      </c>
      <c r="AB53" s="18">
        <f>'Variables AME'!AA657</f>
        <v>2.8454523708072699E-4</v>
      </c>
      <c r="AC53" s="18">
        <f>'Variables AME'!AB657</f>
        <v>2.8602395488384202E-4</v>
      </c>
      <c r="AD53" s="18">
        <f>'Variables AME'!AC657</f>
        <v>2.8656358876230002E-4</v>
      </c>
      <c r="AE53" s="18">
        <f>'Variables AME'!AD657</f>
        <v>2.87009442315746E-4</v>
      </c>
      <c r="AF53" s="18">
        <f>'Variables AME'!AE657</f>
        <v>2.8739074116822602E-4</v>
      </c>
      <c r="AG53" s="18">
        <f>'Variables AME'!AF657</f>
        <v>2.8782359548119402E-4</v>
      </c>
      <c r="AH53" s="18">
        <f>'Variables AME'!AG657</f>
        <v>2.8822130989977399E-4</v>
      </c>
      <c r="AI53" s="18">
        <f>'Variables AME'!AH657</f>
        <v>2.8873886558254799E-4</v>
      </c>
      <c r="AJ53" s="18">
        <f>'Variables AME'!AI657</f>
        <v>2.89347425133441E-4</v>
      </c>
      <c r="AK53" s="18">
        <f>'Variables AME'!AJ657</f>
        <v>2.8986711892313899E-4</v>
      </c>
      <c r="AL53" s="18">
        <f>'Variables AME'!AK657</f>
        <v>2.9035530632226801E-4</v>
      </c>
      <c r="AM53" s="18">
        <f>'Variables AME'!AL657</f>
        <v>2.9082949653227801E-4</v>
      </c>
      <c r="AN53" s="18">
        <f>'Variables AME'!AM657</f>
        <v>2.9265128106209802E-4</v>
      </c>
      <c r="AO53" s="18">
        <f>'Variables AME'!AN657</f>
        <v>2.9427107059094198E-4</v>
      </c>
      <c r="AP53" s="18">
        <f>'Variables AME'!AO657</f>
        <v>2.9592025557050099E-4</v>
      </c>
      <c r="AQ53" s="18">
        <f>'Variables AME'!AP657</f>
        <v>2.9754036802949702E-4</v>
      </c>
      <c r="AR53" s="18">
        <f>'Variables AME'!AQ657</f>
        <v>2.9918759673101098E-4</v>
      </c>
      <c r="AS53" s="18">
        <f>'Variables AME'!AR657</f>
        <v>3.0079308585336098E-4</v>
      </c>
      <c r="AT53" s="18">
        <f>'Variables AME'!AS657</f>
        <v>3.0235850624616702E-4</v>
      </c>
      <c r="AU53" s="18">
        <f>'Variables AME'!AT657</f>
        <v>3.0390258034337301E-4</v>
      </c>
      <c r="AV53" s="18">
        <f>'Variables AME'!AU657</f>
        <v>3.05450195447713E-4</v>
      </c>
      <c r="AW53" s="18">
        <f>'Variables AME'!AV657</f>
        <v>3.0466913107831301E-4</v>
      </c>
    </row>
    <row r="54" spans="2:49" x14ac:dyDescent="0.25">
      <c r="B54" t="s">
        <v>1056</v>
      </c>
      <c r="C54" s="18">
        <f>'Variables AME'!B658</f>
        <v>1.10721940973767E-4</v>
      </c>
      <c r="D54" s="18">
        <f>'Variables AME'!C658</f>
        <v>1.10721940973767E-4</v>
      </c>
      <c r="E54" s="18">
        <f>'Variables AME'!D658</f>
        <v>1.10513059432057E-4</v>
      </c>
      <c r="F54" s="18">
        <f>'Variables AME'!E658</f>
        <v>1.1081972340256001E-4</v>
      </c>
      <c r="G54" s="18">
        <f>'Variables AME'!F658</f>
        <v>1.12754986573114E-4</v>
      </c>
      <c r="H54" s="18">
        <f>'Variables AME'!G658</f>
        <v>1.09835836545095E-4</v>
      </c>
      <c r="I54" s="18">
        <f>'Variables AME'!H658</f>
        <v>1.13638007324456E-4</v>
      </c>
      <c r="J54" s="18">
        <f>'Variables AME'!I658</f>
        <v>1.14911920406613E-4</v>
      </c>
      <c r="K54" s="18">
        <f>'Variables AME'!J658</f>
        <v>1.1391296551434E-4</v>
      </c>
      <c r="L54" s="18">
        <f>'Variables AME'!K658</f>
        <v>1.08922682020784E-4</v>
      </c>
      <c r="M54" s="18">
        <f>'Variables AME'!L658</f>
        <v>1.08795277330273E-4</v>
      </c>
      <c r="N54" s="18">
        <f>'Variables AME'!M658</f>
        <v>1.10708137287948E-4</v>
      </c>
      <c r="O54" s="18">
        <f>'Variables AME'!N658</f>
        <v>1.11107514073801E-4</v>
      </c>
      <c r="P54" s="18">
        <f>'Variables AME'!O658</f>
        <v>1.0881751519464701E-4</v>
      </c>
      <c r="Q54" s="18">
        <f>'Variables AME'!P658</f>
        <v>1.07590933445772E-4</v>
      </c>
      <c r="R54" s="18">
        <f>'Variables AME'!Q658</f>
        <v>1.04548405614881E-4</v>
      </c>
      <c r="S54" s="18">
        <f>'Variables AME'!R658</f>
        <v>1.04570720054658E-4</v>
      </c>
      <c r="T54" s="18">
        <f>'Variables AME'!S658</f>
        <v>1.04577109110478E-4</v>
      </c>
      <c r="U54" s="18">
        <f>'Variables AME'!T658</f>
        <v>1.04579186110028E-4</v>
      </c>
      <c r="V54" s="18">
        <f>'Variables AME'!U658</f>
        <v>1.04551431019168E-4</v>
      </c>
      <c r="W54" s="18">
        <f>'Variables AME'!V658</f>
        <v>1.0454442159975099E-4</v>
      </c>
      <c r="X54" s="18">
        <f>'Variables AME'!W658</f>
        <v>1.04521985656906E-4</v>
      </c>
      <c r="Y54" s="18">
        <f>'Variables AME'!X658</f>
        <v>1.04106097861659E-4</v>
      </c>
      <c r="Z54" s="18">
        <f>'Variables AME'!Y658</f>
        <v>1.0392944354090201E-4</v>
      </c>
      <c r="AA54" s="18">
        <f>'Variables AME'!Z658</f>
        <v>1.03787645570656E-4</v>
      </c>
      <c r="AB54" s="18">
        <f>'Variables AME'!AA658</f>
        <v>1.03659436955823E-4</v>
      </c>
      <c r="AC54" s="18">
        <f>'Variables AME'!AB658</f>
        <v>1.03540316176736E-4</v>
      </c>
      <c r="AD54" s="18">
        <f>'Variables AME'!AC658</f>
        <v>1.0340762582151099E-4</v>
      </c>
      <c r="AE54" s="18">
        <f>'Variables AME'!AD658</f>
        <v>1.03477870215523E-4</v>
      </c>
      <c r="AF54" s="18">
        <f>'Variables AME'!AE658</f>
        <v>1.03440941866352E-4</v>
      </c>
      <c r="AG54" s="18">
        <f>'Variables AME'!AF658</f>
        <v>1.03381279365087E-4</v>
      </c>
      <c r="AH54" s="18">
        <f>'Variables AME'!AG658</f>
        <v>1.0352007176565401E-4</v>
      </c>
      <c r="AI54" s="18">
        <f>'Variables AME'!AH658</f>
        <v>1.03325063912938E-4</v>
      </c>
      <c r="AJ54" s="18">
        <f>'Variables AME'!AI658</f>
        <v>1.03213194157119E-4</v>
      </c>
      <c r="AK54" s="18">
        <f>'Variables AME'!AJ658</f>
        <v>1.03105483906682E-4</v>
      </c>
      <c r="AL54" s="18">
        <f>'Variables AME'!AK658</f>
        <v>1.02997066037902E-4</v>
      </c>
      <c r="AM54" s="18">
        <f>'Variables AME'!AL658</f>
        <v>1.02889640889862E-4</v>
      </c>
      <c r="AN54" s="18">
        <f>'Variables AME'!AM658</f>
        <v>1.02851909005626E-4</v>
      </c>
      <c r="AO54" s="18">
        <f>'Variables AME'!AN658</f>
        <v>1.02785510462096E-4</v>
      </c>
      <c r="AP54" s="18">
        <f>'Variables AME'!AO658</f>
        <v>1.02709378924436E-4</v>
      </c>
      <c r="AQ54" s="18">
        <f>'Variables AME'!AP658</f>
        <v>1.02625308181914E-4</v>
      </c>
      <c r="AR54" s="18">
        <f>'Variables AME'!AQ658</f>
        <v>1.02536392583864E-4</v>
      </c>
      <c r="AS54" s="18">
        <f>'Variables AME'!AR658</f>
        <v>1.02464894194244E-4</v>
      </c>
      <c r="AT54" s="18">
        <f>'Variables AME'!AS658</f>
        <v>1.02381003128738E-4</v>
      </c>
      <c r="AU54" s="18">
        <f>'Variables AME'!AT658</f>
        <v>1.02292362385345E-4</v>
      </c>
      <c r="AV54" s="18">
        <f>'Variables AME'!AU658</f>
        <v>1.02200588470911E-4</v>
      </c>
      <c r="AW54" s="18">
        <f>'Variables AME'!AV658</f>
        <v>1.02084743103418E-4</v>
      </c>
    </row>
    <row r="55" spans="2:49" x14ac:dyDescent="0.25">
      <c r="B55" t="s">
        <v>1057</v>
      </c>
      <c r="C55" s="18">
        <f>'Variables AME'!B659</f>
        <v>1.74378051615903E-4</v>
      </c>
      <c r="D55" s="18">
        <f>'Variables AME'!C659</f>
        <v>1.74378051615903E-4</v>
      </c>
      <c r="E55" s="18">
        <f>'Variables AME'!D659</f>
        <v>1.7437788457640399E-4</v>
      </c>
      <c r="F55" s="18">
        <f>'Variables AME'!E659</f>
        <v>1.7532200729730799E-4</v>
      </c>
      <c r="G55" s="18">
        <f>'Variables AME'!F659</f>
        <v>1.8103132239976401E-4</v>
      </c>
      <c r="H55" s="18">
        <f>'Variables AME'!G659</f>
        <v>1.75220020643395E-4</v>
      </c>
      <c r="I55" s="18">
        <f>'Variables AME'!H659</f>
        <v>1.8230959743614799E-4</v>
      </c>
      <c r="J55" s="18">
        <f>'Variables AME'!I659</f>
        <v>1.8695441476192099E-4</v>
      </c>
      <c r="K55" s="18">
        <f>'Variables AME'!J659</f>
        <v>1.8680303581264599E-4</v>
      </c>
      <c r="L55" s="18">
        <f>'Variables AME'!K659</f>
        <v>1.79614107529749E-4</v>
      </c>
      <c r="M55" s="18">
        <f>'Variables AME'!L659</f>
        <v>1.8049815998960901E-4</v>
      </c>
      <c r="N55" s="18">
        <f>'Variables AME'!M659</f>
        <v>1.85113879819618E-4</v>
      </c>
      <c r="O55" s="18">
        <f>'Variables AME'!N659</f>
        <v>1.8606411996873799E-4</v>
      </c>
      <c r="P55" s="18">
        <f>'Variables AME'!O659</f>
        <v>1.8176954986565599E-4</v>
      </c>
      <c r="Q55" s="18">
        <f>'Variables AME'!P659</f>
        <v>1.81559065548217E-4</v>
      </c>
      <c r="R55" s="18">
        <f>'Variables AME'!Q659</f>
        <v>1.7541214545206099E-4</v>
      </c>
      <c r="S55" s="18">
        <f>'Variables AME'!R659</f>
        <v>1.75466900577034E-4</v>
      </c>
      <c r="T55" s="18">
        <f>'Variables AME'!S659</f>
        <v>1.7549151996979401E-4</v>
      </c>
      <c r="U55" s="18">
        <f>'Variables AME'!T659</f>
        <v>1.7549348281186401E-4</v>
      </c>
      <c r="V55" s="18">
        <f>'Variables AME'!U659</f>
        <v>1.7547749481228999E-4</v>
      </c>
      <c r="W55" s="18">
        <f>'Variables AME'!V659</f>
        <v>1.7544680168233599E-4</v>
      </c>
      <c r="X55" s="18">
        <f>'Variables AME'!W659</f>
        <v>1.7540144890607201E-4</v>
      </c>
      <c r="Y55" s="18">
        <f>'Variables AME'!X659</f>
        <v>1.7427120360713301E-4</v>
      </c>
      <c r="Z55" s="18">
        <f>'Variables AME'!Y659</f>
        <v>1.7366307104208501E-4</v>
      </c>
      <c r="AA55" s="18">
        <f>'Variables AME'!Z659</f>
        <v>1.7323746058805199E-4</v>
      </c>
      <c r="AB55" s="18">
        <f>'Variables AME'!AA659</f>
        <v>1.7289637804018099E-4</v>
      </c>
      <c r="AC55" s="18">
        <f>'Variables AME'!AB659</f>
        <v>1.7260554292782999E-4</v>
      </c>
      <c r="AD55" s="18">
        <f>'Variables AME'!AC659</f>
        <v>1.7232623358958099E-4</v>
      </c>
      <c r="AE55" s="18">
        <f>'Variables AME'!AD659</f>
        <v>1.7259178131394899E-4</v>
      </c>
      <c r="AF55" s="18">
        <f>'Variables AME'!AE659</f>
        <v>1.72630346725841E-4</v>
      </c>
      <c r="AG55" s="18">
        <f>'Variables AME'!AF659</f>
        <v>1.7258734735819701E-4</v>
      </c>
      <c r="AH55" s="18">
        <f>'Variables AME'!AG659</f>
        <v>1.7304670619383401E-4</v>
      </c>
      <c r="AI55" s="18">
        <f>'Variables AME'!AH659</f>
        <v>1.72708195657911E-4</v>
      </c>
      <c r="AJ55" s="18">
        <f>'Variables AME'!AI659</f>
        <v>1.72516139280113E-4</v>
      </c>
      <c r="AK55" s="18">
        <f>'Variables AME'!AJ659</f>
        <v>1.7236993042426499E-4</v>
      </c>
      <c r="AL55" s="18">
        <f>'Variables AME'!AK659</f>
        <v>1.72243946159983E-4</v>
      </c>
      <c r="AM55" s="18">
        <f>'Variables AME'!AL659</f>
        <v>1.7213142650926401E-4</v>
      </c>
      <c r="AN55" s="18">
        <f>'Variables AME'!AM659</f>
        <v>1.72147500197339E-4</v>
      </c>
      <c r="AO55" s="18">
        <f>'Variables AME'!AN659</f>
        <v>1.72131871483064E-4</v>
      </c>
      <c r="AP55" s="18">
        <f>'Variables AME'!AO659</f>
        <v>1.7209218688155699E-4</v>
      </c>
      <c r="AQ55" s="18">
        <f>'Variables AME'!AP659</f>
        <v>1.72037792529763E-4</v>
      </c>
      <c r="AR55" s="18">
        <f>'Variables AME'!AQ659</f>
        <v>1.7197618989782301E-4</v>
      </c>
      <c r="AS55" s="18">
        <f>'Variables AME'!AR659</f>
        <v>1.7195929304055001E-4</v>
      </c>
      <c r="AT55" s="18">
        <f>'Variables AME'!AS659</f>
        <v>1.7191772718069001E-4</v>
      </c>
      <c r="AU55" s="18">
        <f>'Variables AME'!AT659</f>
        <v>1.7186582622466301E-4</v>
      </c>
      <c r="AV55" s="18">
        <f>'Variables AME'!AU659</f>
        <v>1.7180813612010899E-4</v>
      </c>
      <c r="AW55" s="18">
        <f>'Variables AME'!AV659</f>
        <v>1.71716598388905E-4</v>
      </c>
    </row>
    <row r="56" spans="2:49" x14ac:dyDescent="0.25">
      <c r="B56" t="s">
        <v>1058</v>
      </c>
      <c r="C56" s="18">
        <f>'Variables AME'!B660</f>
        <v>9.1787569677421807E-5</v>
      </c>
      <c r="D56" s="18">
        <f>'Variables AME'!C660</f>
        <v>9.1787569677421807E-5</v>
      </c>
      <c r="E56" s="18">
        <f>'Variables AME'!D660</f>
        <v>9.1251386037557902E-5</v>
      </c>
      <c r="F56" s="18">
        <f>'Variables AME'!E660</f>
        <v>9.1045694520672994E-5</v>
      </c>
      <c r="G56" s="18">
        <f>'Variables AME'!F660</f>
        <v>9.32463707855065E-5</v>
      </c>
      <c r="H56" s="18">
        <f>'Variables AME'!G660</f>
        <v>9.1243658808065807E-5</v>
      </c>
      <c r="I56" s="18">
        <f>'Variables AME'!H660</f>
        <v>9.4319609560160502E-5</v>
      </c>
      <c r="J56" s="18">
        <f>'Variables AME'!I660</f>
        <v>9.4670354526744699E-5</v>
      </c>
      <c r="K56" s="18">
        <f>'Variables AME'!J660</f>
        <v>9.5031101222448099E-5</v>
      </c>
      <c r="L56" s="18">
        <f>'Variables AME'!K660</f>
        <v>9.2134378712544203E-5</v>
      </c>
      <c r="M56" s="18">
        <f>'Variables AME'!L660</f>
        <v>9.1076620843340096E-5</v>
      </c>
      <c r="N56" s="18">
        <f>'Variables AME'!M660</f>
        <v>9.1160850806507198E-5</v>
      </c>
      <c r="O56" s="18">
        <f>'Variables AME'!N660</f>
        <v>9.1316405138865006E-5</v>
      </c>
      <c r="P56" s="18">
        <f>'Variables AME'!O660</f>
        <v>8.9291290398417101E-5</v>
      </c>
      <c r="Q56" s="18">
        <f>'Variables AME'!P660</f>
        <v>8.8952039541357694E-5</v>
      </c>
      <c r="R56" s="18">
        <f>'Variables AME'!Q660</f>
        <v>8.7853251886574194E-5</v>
      </c>
      <c r="S56" s="18">
        <f>'Variables AME'!R660</f>
        <v>8.78876415680338E-5</v>
      </c>
      <c r="T56" s="18">
        <f>'Variables AME'!S660</f>
        <v>8.7908785697614201E-5</v>
      </c>
      <c r="U56" s="18">
        <f>'Variables AME'!T660</f>
        <v>8.7944036814179496E-5</v>
      </c>
      <c r="V56" s="18">
        <f>'Variables AME'!U660</f>
        <v>8.7951600447177993E-5</v>
      </c>
      <c r="W56" s="18">
        <f>'Variables AME'!V660</f>
        <v>8.7973725853824006E-5</v>
      </c>
      <c r="X56" s="18">
        <f>'Variables AME'!W660</f>
        <v>8.7916536576579396E-5</v>
      </c>
      <c r="Y56" s="18">
        <f>'Variables AME'!X660</f>
        <v>8.7889019012711298E-5</v>
      </c>
      <c r="Z56" s="18">
        <f>'Variables AME'!Y660</f>
        <v>8.7883443066886496E-5</v>
      </c>
      <c r="AA56" s="18">
        <f>'Variables AME'!Z660</f>
        <v>8.7851890391893201E-5</v>
      </c>
      <c r="AB56" s="18">
        <f>'Variables AME'!AA660</f>
        <v>8.7806746690184895E-5</v>
      </c>
      <c r="AC56" s="18">
        <f>'Variables AME'!AB660</f>
        <v>8.7755870295528598E-5</v>
      </c>
      <c r="AD56" s="18">
        <f>'Variables AME'!AC660</f>
        <v>8.7670516666473703E-5</v>
      </c>
      <c r="AE56" s="18">
        <f>'Variables AME'!AD660</f>
        <v>8.7587283510023306E-5</v>
      </c>
      <c r="AF56" s="18">
        <f>'Variables AME'!AE660</f>
        <v>8.7478073726647907E-5</v>
      </c>
      <c r="AG56" s="18">
        <f>'Variables AME'!AF660</f>
        <v>8.7381925691631607E-5</v>
      </c>
      <c r="AH56" s="18">
        <f>'Variables AME'!AG660</f>
        <v>8.7304204590244001E-5</v>
      </c>
      <c r="AI56" s="18">
        <f>'Variables AME'!AH660</f>
        <v>8.7212790553326203E-5</v>
      </c>
      <c r="AJ56" s="18">
        <f>'Variables AME'!AI660</f>
        <v>8.7157862281095599E-5</v>
      </c>
      <c r="AK56" s="18">
        <f>'Variables AME'!AJ660</f>
        <v>8.7103361854793697E-5</v>
      </c>
      <c r="AL56" s="18">
        <f>'Variables AME'!AK660</f>
        <v>8.7053832539725305E-5</v>
      </c>
      <c r="AM56" s="18">
        <f>'Variables AME'!AL660</f>
        <v>8.7008843744414306E-5</v>
      </c>
      <c r="AN56" s="18">
        <f>'Variables AME'!AM660</f>
        <v>8.7025570943507303E-5</v>
      </c>
      <c r="AO56" s="18">
        <f>'Variables AME'!AN660</f>
        <v>8.7022697093887505E-5</v>
      </c>
      <c r="AP56" s="18">
        <f>'Variables AME'!AO660</f>
        <v>8.7020720772119104E-5</v>
      </c>
      <c r="AQ56" s="18">
        <f>'Variables AME'!AP660</f>
        <v>8.7015595922447598E-5</v>
      </c>
      <c r="AR56" s="18">
        <f>'Variables AME'!AQ660</f>
        <v>8.7007986743448603E-5</v>
      </c>
      <c r="AS56" s="18">
        <f>'Variables AME'!AR660</f>
        <v>8.7003637472376203E-5</v>
      </c>
      <c r="AT56" s="18">
        <f>'Variables AME'!AS660</f>
        <v>8.6995814434870296E-5</v>
      </c>
      <c r="AU56" s="18">
        <f>'Variables AME'!AT660</f>
        <v>8.69855730650798E-5</v>
      </c>
      <c r="AV56" s="18">
        <f>'Variables AME'!AU660</f>
        <v>8.6973439021815194E-5</v>
      </c>
      <c r="AW56" s="18">
        <f>'Variables AME'!AV660</f>
        <v>8.6928186908638799E-5</v>
      </c>
    </row>
    <row r="57" spans="2:49" x14ac:dyDescent="0.25">
      <c r="B57" t="s">
        <v>1059</v>
      </c>
      <c r="C57" s="18">
        <f>'Variables AME'!B661</f>
        <v>3.0767725882451902E-4</v>
      </c>
      <c r="D57" s="18">
        <f>'Variables AME'!C661</f>
        <v>3.0767725882451902E-4</v>
      </c>
      <c r="E57" s="18">
        <f>'Variables AME'!D661</f>
        <v>3.0462286978212799E-4</v>
      </c>
      <c r="F57" s="18">
        <f>'Variables AME'!E661</f>
        <v>2.4976010018361002E-4</v>
      </c>
      <c r="G57" s="18">
        <f>'Variables AME'!F661</f>
        <v>2.6693996230194202E-4</v>
      </c>
      <c r="H57" s="18">
        <f>'Variables AME'!G661</f>
        <v>3.10589835500489E-4</v>
      </c>
      <c r="I57" s="18">
        <f>'Variables AME'!H661</f>
        <v>2.5474048514841498E-4</v>
      </c>
      <c r="J57" s="18">
        <f>'Variables AME'!I661</f>
        <v>2.9812305846552698E-4</v>
      </c>
      <c r="K57" s="18">
        <f>'Variables AME'!J661</f>
        <v>2.2748955468737E-4</v>
      </c>
      <c r="L57" s="18">
        <f>'Variables AME'!K661</f>
        <v>2.2395922337587601E-4</v>
      </c>
      <c r="M57" s="18">
        <f>'Variables AME'!L661</f>
        <v>2.0472678649754099E-4</v>
      </c>
      <c r="N57" s="18">
        <f>'Variables AME'!M661</f>
        <v>1.8827066183007901E-4</v>
      </c>
      <c r="O57" s="18">
        <f>'Variables AME'!N661</f>
        <v>2.1296208145125299E-4</v>
      </c>
      <c r="P57" s="18">
        <f>'Variables AME'!O661</f>
        <v>2.0363526654988901E-4</v>
      </c>
      <c r="Q57" s="18">
        <f>'Variables AME'!P661</f>
        <v>1.9959839675721299E-4</v>
      </c>
      <c r="R57" s="18">
        <f>'Variables AME'!Q661</f>
        <v>1.95404155762461E-4</v>
      </c>
      <c r="S57" s="18">
        <f>'Variables AME'!R661</f>
        <v>1.9544887953323799E-4</v>
      </c>
      <c r="T57" s="18">
        <f>'Variables AME'!S661</f>
        <v>1.9556729497994301E-4</v>
      </c>
      <c r="U57" s="18">
        <f>'Variables AME'!T661</f>
        <v>1.9571802142633499E-4</v>
      </c>
      <c r="V57" s="18">
        <f>'Variables AME'!U661</f>
        <v>1.9583739062088099E-4</v>
      </c>
      <c r="W57" s="18">
        <f>'Variables AME'!V661</f>
        <v>1.9594363907436501E-4</v>
      </c>
      <c r="X57" s="18">
        <f>'Variables AME'!W661</f>
        <v>1.95926339418106E-4</v>
      </c>
      <c r="Y57" s="18">
        <f>'Variables AME'!X661</f>
        <v>1.9600874009153101E-4</v>
      </c>
      <c r="Z57" s="18">
        <f>'Variables AME'!Y661</f>
        <v>1.9618983257787301E-4</v>
      </c>
      <c r="AA57" s="18">
        <f>'Variables AME'!Z661</f>
        <v>1.9635723653267E-4</v>
      </c>
      <c r="AB57" s="18">
        <f>'Variables AME'!AA661</f>
        <v>1.9650591585375701E-4</v>
      </c>
      <c r="AC57" s="18">
        <f>'Variables AME'!AB661</f>
        <v>1.9664481536486601E-4</v>
      </c>
      <c r="AD57" s="18">
        <f>'Variables AME'!AC661</f>
        <v>1.96735985516651E-4</v>
      </c>
      <c r="AE57" s="18">
        <f>'Variables AME'!AD661</f>
        <v>1.96852100751927E-4</v>
      </c>
      <c r="AF57" s="18">
        <f>'Variables AME'!AE661</f>
        <v>1.96923327317798E-4</v>
      </c>
      <c r="AG57" s="18">
        <f>'Variables AME'!AF661</f>
        <v>1.96996457003304E-4</v>
      </c>
      <c r="AH57" s="18">
        <f>'Variables AME'!AG661</f>
        <v>1.9710084668236299E-4</v>
      </c>
      <c r="AI57" s="18">
        <f>'Variables AME'!AH661</f>
        <v>1.97136618712987E-4</v>
      </c>
      <c r="AJ57" s="18">
        <f>'Variables AME'!AI661</f>
        <v>1.9718290902143E-4</v>
      </c>
      <c r="AK57" s="18">
        <f>'Variables AME'!AJ661</f>
        <v>1.9720608538752499E-4</v>
      </c>
      <c r="AL57" s="18">
        <f>'Variables AME'!AK661</f>
        <v>1.9721624575191101E-4</v>
      </c>
      <c r="AM57" s="18">
        <f>'Variables AME'!AL661</f>
        <v>1.9721577724139699E-4</v>
      </c>
      <c r="AN57" s="18">
        <f>'Variables AME'!AM661</f>
        <v>1.97297899567077E-4</v>
      </c>
      <c r="AO57" s="18">
        <f>'Variables AME'!AN661</f>
        <v>1.9732168658841601E-4</v>
      </c>
      <c r="AP57" s="18">
        <f>'Variables AME'!AO661</f>
        <v>1.9733157703757199E-4</v>
      </c>
      <c r="AQ57" s="18">
        <f>'Variables AME'!AP661</f>
        <v>1.9733881345125701E-4</v>
      </c>
      <c r="AR57" s="18">
        <f>'Variables AME'!AQ661</f>
        <v>1.97341112471974E-4</v>
      </c>
      <c r="AS57" s="18">
        <f>'Variables AME'!AR661</f>
        <v>1.9734315248341901E-4</v>
      </c>
      <c r="AT57" s="18">
        <f>'Variables AME'!AS661</f>
        <v>1.9732976033966099E-4</v>
      </c>
      <c r="AU57" s="18">
        <f>'Variables AME'!AT661</f>
        <v>1.97309014024504E-4</v>
      </c>
      <c r="AV57" s="18">
        <f>'Variables AME'!AU661</f>
        <v>1.9728353620473499E-4</v>
      </c>
      <c r="AW57" s="18">
        <f>'Variables AME'!AV661</f>
        <v>1.97203839804784E-4</v>
      </c>
    </row>
    <row r="58" spans="2:49" x14ac:dyDescent="0.25">
      <c r="B58" t="s">
        <v>1060</v>
      </c>
      <c r="C58" s="18">
        <f>'Variables AME'!B662</f>
        <v>1.21739410862187E-4</v>
      </c>
      <c r="D58" s="18">
        <f>'Variables AME'!C662</f>
        <v>1.21739410862187E-4</v>
      </c>
      <c r="E58" s="18">
        <f>'Variables AME'!D662</f>
        <v>1.21549984470554E-4</v>
      </c>
      <c r="F58" s="18">
        <f>'Variables AME'!E662</f>
        <v>1.1780812399845E-4</v>
      </c>
      <c r="G58" s="18">
        <f>'Variables AME'!F662</f>
        <v>1.1507799779668999E-4</v>
      </c>
      <c r="H58" s="18">
        <f>'Variables AME'!G662</f>
        <v>1.25241187606839E-4</v>
      </c>
      <c r="I58" s="18">
        <f>'Variables AME'!H662</f>
        <v>1.2660431428226099E-4</v>
      </c>
      <c r="J58" s="18">
        <f>'Variables AME'!I662</f>
        <v>1.19756601355426E-4</v>
      </c>
      <c r="K58" s="18">
        <f>'Variables AME'!J662</f>
        <v>1.1666659616652801E-4</v>
      </c>
      <c r="L58" s="18">
        <f>'Variables AME'!K662</f>
        <v>1.13610877381232E-4</v>
      </c>
      <c r="M58" s="18">
        <f>'Variables AME'!L662</f>
        <v>1.12613475733359E-4</v>
      </c>
      <c r="N58" s="18">
        <f>'Variables AME'!M662</f>
        <v>1.1013252850675801E-4</v>
      </c>
      <c r="O58" s="18">
        <f>'Variables AME'!N662</f>
        <v>1.14228952057992E-4</v>
      </c>
      <c r="P58" s="18">
        <f>'Variables AME'!O662</f>
        <v>1.16900449156738E-4</v>
      </c>
      <c r="Q58" s="18">
        <f>'Variables AME'!P662</f>
        <v>1.1068636097141001E-4</v>
      </c>
      <c r="R58" s="18">
        <f>'Variables AME'!Q662</f>
        <v>1.0864358903911999E-4</v>
      </c>
      <c r="S58" s="18">
        <f>'Variables AME'!R662</f>
        <v>1.08710856194287E-4</v>
      </c>
      <c r="T58" s="18">
        <f>'Variables AME'!S662</f>
        <v>1.0874872800621299E-4</v>
      </c>
      <c r="U58" s="18">
        <f>'Variables AME'!T662</f>
        <v>1.08773172557659E-4</v>
      </c>
      <c r="V58" s="18">
        <f>'Variables AME'!U662</f>
        <v>1.08773256602621E-4</v>
      </c>
      <c r="W58" s="18">
        <f>'Variables AME'!V662</f>
        <v>1.08770373401583E-4</v>
      </c>
      <c r="X58" s="18">
        <f>'Variables AME'!W662</f>
        <v>1.08755344665004E-4</v>
      </c>
      <c r="Y58" s="18">
        <f>'Variables AME'!X662</f>
        <v>1.08764569806715E-4</v>
      </c>
      <c r="Z58" s="18">
        <f>'Variables AME'!Y662</f>
        <v>1.08855000936389E-4</v>
      </c>
      <c r="AA58" s="18">
        <f>'Variables AME'!Z662</f>
        <v>1.08930753698057E-4</v>
      </c>
      <c r="AB58" s="18">
        <f>'Variables AME'!AA662</f>
        <v>1.0898359133971801E-4</v>
      </c>
      <c r="AC58" s="18">
        <f>'Variables AME'!AB662</f>
        <v>1.09027386151017E-4</v>
      </c>
      <c r="AD58" s="18">
        <f>'Variables AME'!AC662</f>
        <v>1.09046136203834E-4</v>
      </c>
      <c r="AE58" s="18">
        <f>'Variables AME'!AD662</f>
        <v>1.09085313015587E-4</v>
      </c>
      <c r="AF58" s="18">
        <f>'Variables AME'!AE662</f>
        <v>1.0907536308156799E-4</v>
      </c>
      <c r="AG58" s="18">
        <f>'Variables AME'!AF662</f>
        <v>1.0906383944097999E-4</v>
      </c>
      <c r="AH58" s="18">
        <f>'Variables AME'!AG662</f>
        <v>1.0908691386763701E-4</v>
      </c>
      <c r="AI58" s="18">
        <f>'Variables AME'!AH662</f>
        <v>1.09041842002281E-4</v>
      </c>
      <c r="AJ58" s="18">
        <f>'Variables AME'!AI662</f>
        <v>1.09040691630829E-4</v>
      </c>
      <c r="AK58" s="18">
        <f>'Variables AME'!AJ662</f>
        <v>1.09043499962249E-4</v>
      </c>
      <c r="AL58" s="18">
        <f>'Variables AME'!AK662</f>
        <v>1.0904143716525901E-4</v>
      </c>
      <c r="AM58" s="18">
        <f>'Variables AME'!AL662</f>
        <v>1.09037885691886E-4</v>
      </c>
      <c r="AN58" s="18">
        <f>'Variables AME'!AM662</f>
        <v>1.09074942569965E-4</v>
      </c>
      <c r="AO58" s="18">
        <f>'Variables AME'!AN662</f>
        <v>1.0910134193832E-4</v>
      </c>
      <c r="AP58" s="18">
        <f>'Variables AME'!AO662</f>
        <v>1.09114411596595E-4</v>
      </c>
      <c r="AQ58" s="18">
        <f>'Variables AME'!AP662</f>
        <v>1.09119532114951E-4</v>
      </c>
      <c r="AR58" s="18">
        <f>'Variables AME'!AQ662</f>
        <v>1.0911933961695301E-4</v>
      </c>
      <c r="AS58" s="18">
        <f>'Variables AME'!AR662</f>
        <v>1.09116001441671E-4</v>
      </c>
      <c r="AT58" s="18">
        <f>'Variables AME'!AS662</f>
        <v>1.09102814288753E-4</v>
      </c>
      <c r="AU58" s="18">
        <f>'Variables AME'!AT662</f>
        <v>1.09084498889374E-4</v>
      </c>
      <c r="AV58" s="18">
        <f>'Variables AME'!AU662</f>
        <v>1.0906247052653599E-4</v>
      </c>
      <c r="AW58" s="18">
        <f>'Variables AME'!AV662</f>
        <v>1.0900577633211301E-4</v>
      </c>
    </row>
    <row r="59" spans="2:49" x14ac:dyDescent="0.25">
      <c r="B59" t="s">
        <v>1061</v>
      </c>
      <c r="C59" s="18">
        <f>'Variables AME'!B663</f>
        <v>7.4635405408841795E-4</v>
      </c>
      <c r="D59" s="18">
        <f>'Variables AME'!C663</f>
        <v>7.4635405408841795E-4</v>
      </c>
      <c r="E59" s="18">
        <f>'Variables AME'!D663</f>
        <v>7.5089167811134697E-4</v>
      </c>
      <c r="F59" s="18">
        <f>'Variables AME'!E663</f>
        <v>7.4484661235040505E-4</v>
      </c>
      <c r="G59" s="18">
        <f>'Variables AME'!F663</f>
        <v>7.4023961325274498E-4</v>
      </c>
      <c r="H59" s="18">
        <f>'Variables AME'!G663</f>
        <v>7.0096967579348505E-4</v>
      </c>
      <c r="I59" s="18">
        <f>'Variables AME'!H663</f>
        <v>7.2921355425453803E-4</v>
      </c>
      <c r="J59" s="18">
        <f>'Variables AME'!I663</f>
        <v>7.3168933056214698E-4</v>
      </c>
      <c r="K59" s="18">
        <f>'Variables AME'!J663</f>
        <v>7.1467757432125E-4</v>
      </c>
      <c r="L59" s="18">
        <f>'Variables AME'!K663</f>
        <v>6.8793213370359305E-4</v>
      </c>
      <c r="M59" s="18">
        <f>'Variables AME'!L663</f>
        <v>6.8135975002114901E-4</v>
      </c>
      <c r="N59" s="18">
        <f>'Variables AME'!M663</f>
        <v>6.8531141757535599E-4</v>
      </c>
      <c r="O59" s="18">
        <f>'Variables AME'!N663</f>
        <v>6.9269010224327595E-4</v>
      </c>
      <c r="P59" s="18">
        <f>'Variables AME'!O663</f>
        <v>6.8546029255236497E-4</v>
      </c>
      <c r="Q59" s="18">
        <f>'Variables AME'!P663</f>
        <v>6.6026713853770103E-4</v>
      </c>
      <c r="R59" s="18">
        <f>'Variables AME'!Q663</f>
        <v>6.3971031884699399E-4</v>
      </c>
      <c r="S59" s="18">
        <f>'Variables AME'!R663</f>
        <v>6.4022528380915805E-4</v>
      </c>
      <c r="T59" s="18">
        <f>'Variables AME'!S663</f>
        <v>6.4042507445920705E-4</v>
      </c>
      <c r="U59" s="18">
        <f>'Variables AME'!T663</f>
        <v>6.4053687971440498E-4</v>
      </c>
      <c r="V59" s="18">
        <f>'Variables AME'!U663</f>
        <v>6.4043591478812997E-4</v>
      </c>
      <c r="W59" s="18">
        <f>'Variables AME'!V663</f>
        <v>6.38193543161202E-4</v>
      </c>
      <c r="X59" s="18">
        <f>'Variables AME'!W663</f>
        <v>6.3571964858993304E-4</v>
      </c>
      <c r="Y59" s="18">
        <f>'Variables AME'!X663</f>
        <v>6.3432149341103097E-4</v>
      </c>
      <c r="Z59" s="18">
        <f>'Variables AME'!Y663</f>
        <v>6.3293565587121503E-4</v>
      </c>
      <c r="AA59" s="18">
        <f>'Variables AME'!Z663</f>
        <v>6.3122431890975396E-4</v>
      </c>
      <c r="AB59" s="18">
        <f>'Variables AME'!AA663</f>
        <v>6.2931373314674898E-4</v>
      </c>
      <c r="AC59" s="18">
        <f>'Variables AME'!AB663</f>
        <v>6.2728478179189205E-4</v>
      </c>
      <c r="AD59" s="18">
        <f>'Variables AME'!AC663</f>
        <v>6.2708156169802396E-4</v>
      </c>
      <c r="AE59" s="18">
        <f>'Variables AME'!AD663</f>
        <v>6.2647359916541802E-4</v>
      </c>
      <c r="AF59" s="18">
        <f>'Variables AME'!AE663</f>
        <v>6.2579762105403902E-4</v>
      </c>
      <c r="AG59" s="18">
        <f>'Variables AME'!AF663</f>
        <v>6.2522933629858201E-4</v>
      </c>
      <c r="AH59" s="18">
        <f>'Variables AME'!AG663</f>
        <v>6.2442115678093904E-4</v>
      </c>
      <c r="AI59" s="18">
        <f>'Variables AME'!AH663</f>
        <v>6.2393884977124002E-4</v>
      </c>
      <c r="AJ59" s="18">
        <f>'Variables AME'!AI663</f>
        <v>6.2364287782736201E-4</v>
      </c>
      <c r="AK59" s="18">
        <f>'Variables AME'!AJ663</f>
        <v>6.2330657131408796E-4</v>
      </c>
      <c r="AL59" s="18">
        <f>'Variables AME'!AK663</f>
        <v>6.2296138650362305E-4</v>
      </c>
      <c r="AM59" s="18">
        <f>'Variables AME'!AL663</f>
        <v>6.2261081020605405E-4</v>
      </c>
      <c r="AN59" s="18">
        <f>'Variables AME'!AM663</f>
        <v>6.2245296339554E-4</v>
      </c>
      <c r="AO59" s="18">
        <f>'Variables AME'!AN663</f>
        <v>6.2222347949618905E-4</v>
      </c>
      <c r="AP59" s="18">
        <f>'Variables AME'!AO663</f>
        <v>6.2198174086634599E-4</v>
      </c>
      <c r="AQ59" s="18">
        <f>'Variables AME'!AP663</f>
        <v>6.2169886680062201E-4</v>
      </c>
      <c r="AR59" s="18">
        <f>'Variables AME'!AQ663</f>
        <v>6.2138603171341697E-4</v>
      </c>
      <c r="AS59" s="18">
        <f>'Variables AME'!AR663</f>
        <v>6.2103114287432595E-4</v>
      </c>
      <c r="AT59" s="18">
        <f>'Variables AME'!AS663</f>
        <v>6.2064395185718599E-4</v>
      </c>
      <c r="AU59" s="18">
        <f>'Variables AME'!AT663</f>
        <v>6.2022957807130895E-4</v>
      </c>
      <c r="AV59" s="18">
        <f>'Variables AME'!AU663</f>
        <v>6.1979296839919902E-4</v>
      </c>
      <c r="AW59" s="18">
        <f>'Variables AME'!AV663</f>
        <v>6.1914596527028903E-4</v>
      </c>
    </row>
    <row r="60" spans="2:49" x14ac:dyDescent="0.25">
      <c r="B60" t="s">
        <v>1062</v>
      </c>
      <c r="C60" s="18">
        <f>'Variables AME'!B664</f>
        <v>5.6271931454417005E-4</v>
      </c>
      <c r="D60" s="18">
        <f>'Variables AME'!C664</f>
        <v>5.6271931454417005E-4</v>
      </c>
      <c r="E60" s="18">
        <f>'Variables AME'!D664</f>
        <v>5.6301799599304896E-4</v>
      </c>
      <c r="F60" s="18">
        <f>'Variables AME'!E664</f>
        <v>5.70070783740393E-4</v>
      </c>
      <c r="G60" s="18">
        <f>'Variables AME'!F664</f>
        <v>5.6589361353972904E-4</v>
      </c>
      <c r="H60" s="18">
        <f>'Variables AME'!G664</f>
        <v>5.0526009290403396E-4</v>
      </c>
      <c r="I60" s="18">
        <f>'Variables AME'!H664</f>
        <v>5.34350611151711E-4</v>
      </c>
      <c r="J60" s="18">
        <f>'Variables AME'!I664</f>
        <v>5.3867733823497496E-4</v>
      </c>
      <c r="K60" s="18">
        <f>'Variables AME'!J664</f>
        <v>5.1981959528093699E-4</v>
      </c>
      <c r="L60" s="18">
        <f>'Variables AME'!K664</f>
        <v>4.9492761447465197E-4</v>
      </c>
      <c r="M60" s="18">
        <f>'Variables AME'!L664</f>
        <v>4.9287055859528999E-4</v>
      </c>
      <c r="N60" s="18">
        <f>'Variables AME'!M664</f>
        <v>4.9937427043517796E-4</v>
      </c>
      <c r="O60" s="18">
        <f>'Variables AME'!N664</f>
        <v>5.0536612985805198E-4</v>
      </c>
      <c r="P60" s="18">
        <f>'Variables AME'!O664</f>
        <v>5.1048634621841396E-4</v>
      </c>
      <c r="Q60" s="18">
        <f>'Variables AME'!P664</f>
        <v>4.9981625815818302E-4</v>
      </c>
      <c r="R60" s="18">
        <f>'Variables AME'!Q664</f>
        <v>4.9407963569061703E-4</v>
      </c>
      <c r="S60" s="18">
        <f>'Variables AME'!R664</f>
        <v>4.9421593786831003E-4</v>
      </c>
      <c r="T60" s="18">
        <f>'Variables AME'!S664</f>
        <v>4.9426371523714403E-4</v>
      </c>
      <c r="U60" s="18">
        <f>'Variables AME'!T664</f>
        <v>4.9428253057133803E-4</v>
      </c>
      <c r="V60" s="18">
        <f>'Variables AME'!U664</f>
        <v>4.9427474579566899E-4</v>
      </c>
      <c r="W60" s="18">
        <f>'Variables AME'!V664</f>
        <v>4.9427014666274499E-4</v>
      </c>
      <c r="X60" s="18">
        <f>'Variables AME'!W664</f>
        <v>4.9424624501300299E-4</v>
      </c>
      <c r="Y60" s="18">
        <f>'Variables AME'!X664</f>
        <v>4.9434995997093396E-4</v>
      </c>
      <c r="Z60" s="18">
        <f>'Variables AME'!Y664</f>
        <v>4.9445089903147699E-4</v>
      </c>
      <c r="AA60" s="18">
        <f>'Variables AME'!Z664</f>
        <v>4.9451308417477503E-4</v>
      </c>
      <c r="AB60" s="18">
        <f>'Variables AME'!AA664</f>
        <v>4.9454986820734298E-4</v>
      </c>
      <c r="AC60" s="18">
        <f>'Variables AME'!AB664</f>
        <v>4.9457110228969903E-4</v>
      </c>
      <c r="AD60" s="18">
        <f>'Variables AME'!AC664</f>
        <v>4.9457477947586201E-4</v>
      </c>
      <c r="AE60" s="18">
        <f>'Variables AME'!AD664</f>
        <v>4.9452489474134198E-4</v>
      </c>
      <c r="AF60" s="18">
        <f>'Variables AME'!AE664</f>
        <v>4.9447106592284099E-4</v>
      </c>
      <c r="AG60" s="18">
        <f>'Variables AME'!AF664</f>
        <v>4.9442981438958301E-4</v>
      </c>
      <c r="AH60" s="18">
        <f>'Variables AME'!AG664</f>
        <v>4.9435421635548704E-4</v>
      </c>
      <c r="AI60" s="18">
        <f>'Variables AME'!AH664</f>
        <v>4.9432546133646197E-4</v>
      </c>
      <c r="AJ60" s="18">
        <f>'Variables AME'!AI664</f>
        <v>4.9431524430975E-4</v>
      </c>
      <c r="AK60" s="18">
        <f>'Variables AME'!AJ664</f>
        <v>4.9430059964329805E-4</v>
      </c>
      <c r="AL60" s="18">
        <f>'Variables AME'!AK664</f>
        <v>4.9428415381542697E-4</v>
      </c>
      <c r="AM60" s="18">
        <f>'Variables AME'!AL664</f>
        <v>4.9426660951992101E-4</v>
      </c>
      <c r="AN60" s="18">
        <f>'Variables AME'!AM664</f>
        <v>4.9426229328942896E-4</v>
      </c>
      <c r="AO60" s="18">
        <f>'Variables AME'!AN664</f>
        <v>4.9425483549061502E-4</v>
      </c>
      <c r="AP60" s="18">
        <f>'Variables AME'!AO664</f>
        <v>4.9424609422818195E-4</v>
      </c>
      <c r="AQ60" s="18">
        <f>'Variables AME'!AP664</f>
        <v>4.9423299427861999E-4</v>
      </c>
      <c r="AR60" s="18">
        <f>'Variables AME'!AQ664</f>
        <v>4.94216584564921E-4</v>
      </c>
      <c r="AS60" s="18">
        <f>'Variables AME'!AR664</f>
        <v>4.9419493172663702E-4</v>
      </c>
      <c r="AT60" s="18">
        <f>'Variables AME'!AS664</f>
        <v>4.9416996038332097E-4</v>
      </c>
      <c r="AU60" s="18">
        <f>'Variables AME'!AT664</f>
        <v>4.9414215236113796E-4</v>
      </c>
      <c r="AV60" s="18">
        <f>'Variables AME'!AU664</f>
        <v>4.9411188900065801E-4</v>
      </c>
      <c r="AW60" s="18">
        <f>'Variables AME'!AV664</f>
        <v>4.94064688118017E-4</v>
      </c>
    </row>
    <row r="61" spans="2:49" x14ac:dyDescent="0.25">
      <c r="B61" t="s">
        <v>1063</v>
      </c>
      <c r="C61" s="18">
        <f>'Variables AME'!B665</f>
        <v>3.2157247649550499E-3</v>
      </c>
      <c r="D61" s="18">
        <f>'Variables AME'!C665</f>
        <v>3.2157247649550499E-3</v>
      </c>
      <c r="E61" s="18">
        <f>'Variables AME'!D665</f>
        <v>3.2191832159008402E-3</v>
      </c>
      <c r="F61" s="18">
        <f>'Variables AME'!E665</f>
        <v>3.2763015049813498E-3</v>
      </c>
      <c r="G61" s="18">
        <f>'Variables AME'!F665</f>
        <v>3.2955920402516501E-3</v>
      </c>
      <c r="H61" s="18">
        <f>'Variables AME'!G665</f>
        <v>2.9390843335379102E-3</v>
      </c>
      <c r="I61" s="18">
        <f>'Variables AME'!H665</f>
        <v>2.9205339601810799E-3</v>
      </c>
      <c r="J61" s="18">
        <f>'Variables AME'!I665</f>
        <v>3.0495487645446399E-3</v>
      </c>
      <c r="K61" s="18">
        <f>'Variables AME'!J665</f>
        <v>3.0443126060353898E-3</v>
      </c>
      <c r="L61" s="18">
        <f>'Variables AME'!K665</f>
        <v>3.0138726825086901E-3</v>
      </c>
      <c r="M61" s="18">
        <f>'Variables AME'!L665</f>
        <v>2.78353400631329E-3</v>
      </c>
      <c r="N61" s="18">
        <f>'Variables AME'!M665</f>
        <v>2.91327865536265E-3</v>
      </c>
      <c r="O61" s="18">
        <f>'Variables AME'!N665</f>
        <v>2.9848175552569401E-3</v>
      </c>
      <c r="P61" s="18">
        <f>'Variables AME'!O665</f>
        <v>3.0531370306112202E-3</v>
      </c>
      <c r="Q61" s="18">
        <f>'Variables AME'!P665</f>
        <v>3.03744915696955E-3</v>
      </c>
      <c r="R61" s="18">
        <f>'Variables AME'!Q665</f>
        <v>2.9946210010708498E-3</v>
      </c>
      <c r="S61" s="18">
        <f>'Variables AME'!R665</f>
        <v>2.9962140394139999E-3</v>
      </c>
      <c r="T61" s="18">
        <f>'Variables AME'!S665</f>
        <v>2.9977586387579902E-3</v>
      </c>
      <c r="U61" s="18">
        <f>'Variables AME'!T665</f>
        <v>2.99809335503738E-3</v>
      </c>
      <c r="V61" s="18">
        <f>'Variables AME'!U665</f>
        <v>2.9977463276206501E-3</v>
      </c>
      <c r="W61" s="18">
        <f>'Variables AME'!V665</f>
        <v>2.9286740289952299E-3</v>
      </c>
      <c r="X61" s="18">
        <f>'Variables AME'!W665</f>
        <v>2.86104894714779E-3</v>
      </c>
      <c r="Y61" s="18">
        <f>'Variables AME'!X665</f>
        <v>2.8006450433044599E-3</v>
      </c>
      <c r="Z61" s="18">
        <f>'Variables AME'!Y665</f>
        <v>2.7400248348939198E-3</v>
      </c>
      <c r="AA61" s="18">
        <f>'Variables AME'!Z665</f>
        <v>2.6786368269130401E-3</v>
      </c>
      <c r="AB61" s="18">
        <f>'Variables AME'!AA665</f>
        <v>2.6175657547430598E-3</v>
      </c>
      <c r="AC61" s="18">
        <f>'Variables AME'!AB665</f>
        <v>2.5574519041951E-3</v>
      </c>
      <c r="AD61" s="18">
        <f>'Variables AME'!AC665</f>
        <v>2.5567856389474E-3</v>
      </c>
      <c r="AE61" s="18">
        <f>'Variables AME'!AD665</f>
        <v>2.5539748782872499E-3</v>
      </c>
      <c r="AF61" s="18">
        <f>'Variables AME'!AE665</f>
        <v>2.5518498146455799E-3</v>
      </c>
      <c r="AG61" s="18">
        <f>'Variables AME'!AF665</f>
        <v>2.5505215002263699E-3</v>
      </c>
      <c r="AH61" s="18">
        <f>'Variables AME'!AG665</f>
        <v>2.5477220491833398E-3</v>
      </c>
      <c r="AI61" s="18">
        <f>'Variables AME'!AH665</f>
        <v>2.5476782374579399E-3</v>
      </c>
      <c r="AJ61" s="18">
        <f>'Variables AME'!AI665</f>
        <v>2.5479754042811802E-3</v>
      </c>
      <c r="AK61" s="18">
        <f>'Variables AME'!AJ665</f>
        <v>2.5479366617463198E-3</v>
      </c>
      <c r="AL61" s="18">
        <f>'Variables AME'!AK665</f>
        <v>2.5477160248018101E-3</v>
      </c>
      <c r="AM61" s="18">
        <f>'Variables AME'!AL665</f>
        <v>2.5474091724013502E-3</v>
      </c>
      <c r="AN61" s="18">
        <f>'Variables AME'!AM665</f>
        <v>2.5476892067409999E-3</v>
      </c>
      <c r="AO61" s="18">
        <f>'Variables AME'!AN665</f>
        <v>2.5481973688470999E-3</v>
      </c>
      <c r="AP61" s="18">
        <f>'Variables AME'!AO665</f>
        <v>2.5486521538864901E-3</v>
      </c>
      <c r="AQ61" s="18">
        <f>'Variables AME'!AP665</f>
        <v>2.5489636926361902E-3</v>
      </c>
      <c r="AR61" s="18">
        <f>'Variables AME'!AQ665</f>
        <v>2.5491786149294498E-3</v>
      </c>
      <c r="AS61" s="18">
        <f>'Variables AME'!AR665</f>
        <v>2.5492860314862602E-3</v>
      </c>
      <c r="AT61" s="18">
        <f>'Variables AME'!AS665</f>
        <v>2.5493532338777001E-3</v>
      </c>
      <c r="AU61" s="18">
        <f>'Variables AME'!AT665</f>
        <v>2.5493793977105599E-3</v>
      </c>
      <c r="AV61" s="18">
        <f>'Variables AME'!AU665</f>
        <v>2.5493603974013801E-3</v>
      </c>
      <c r="AW61" s="18">
        <f>'Variables AME'!AV665</f>
        <v>2.5489511184920398E-3</v>
      </c>
    </row>
    <row r="62" spans="2:49" x14ac:dyDescent="0.25">
      <c r="B62" t="s">
        <v>1064</v>
      </c>
      <c r="C62" s="18">
        <f>'Variables AME'!B666</f>
        <v>2.20616109838308E-2</v>
      </c>
      <c r="D62" s="18">
        <f>'Variables AME'!C666</f>
        <v>2.20616109838308E-2</v>
      </c>
      <c r="E62" s="18">
        <f>'Variables AME'!D666</f>
        <v>2.2349246068053601E-2</v>
      </c>
      <c r="F62" s="18">
        <f>'Variables AME'!E666</f>
        <v>2.2557002924696801E-2</v>
      </c>
      <c r="G62" s="18">
        <f>'Variables AME'!F666</f>
        <v>2.2654449235460301E-2</v>
      </c>
      <c r="H62" s="18">
        <f>'Variables AME'!G666</f>
        <v>2.0190609003011301E-2</v>
      </c>
      <c r="I62" s="18">
        <f>'Variables AME'!H666</f>
        <v>2.0656801197555599E-2</v>
      </c>
      <c r="J62" s="18">
        <f>'Variables AME'!I666</f>
        <v>2.0905536703374E-2</v>
      </c>
      <c r="K62" s="18">
        <f>'Variables AME'!J666</f>
        <v>2.1211345991317999E-2</v>
      </c>
      <c r="L62" s="18">
        <f>'Variables AME'!K666</f>
        <v>2.05184289448875E-2</v>
      </c>
      <c r="M62" s="18">
        <f>'Variables AME'!L666</f>
        <v>1.9333096195754101E-2</v>
      </c>
      <c r="N62" s="18">
        <f>'Variables AME'!M666</f>
        <v>2.0158299886212001E-2</v>
      </c>
      <c r="O62" s="18">
        <f>'Variables AME'!N666</f>
        <v>2.01842715498236E-2</v>
      </c>
      <c r="P62" s="18">
        <f>'Variables AME'!O666</f>
        <v>2.0546528515875798E-2</v>
      </c>
      <c r="Q62" s="18">
        <f>'Variables AME'!P666</f>
        <v>2.0100148434206402E-2</v>
      </c>
      <c r="R62" s="18">
        <f>'Variables AME'!Q666</f>
        <v>2.0088352533116301E-2</v>
      </c>
      <c r="S62" s="18">
        <f>'Variables AME'!R666</f>
        <v>2.0100001122368798E-2</v>
      </c>
      <c r="T62" s="18">
        <f>'Variables AME'!S666</f>
        <v>2.01062084392933E-2</v>
      </c>
      <c r="U62" s="18">
        <f>'Variables AME'!T666</f>
        <v>2.01052806519658E-2</v>
      </c>
      <c r="V62" s="18">
        <f>'Variables AME'!U666</f>
        <v>2.0098779499253101E-2</v>
      </c>
      <c r="W62" s="18">
        <f>'Variables AME'!V666</f>
        <v>1.9640692189981799E-2</v>
      </c>
      <c r="X62" s="18">
        <f>'Variables AME'!W666</f>
        <v>1.9192045473327601E-2</v>
      </c>
      <c r="Y62" s="18">
        <f>'Variables AME'!X666</f>
        <v>1.87934446918596E-2</v>
      </c>
      <c r="Z62" s="18">
        <f>'Variables AME'!Y666</f>
        <v>1.84005896271562E-2</v>
      </c>
      <c r="AA62" s="18">
        <f>'Variables AME'!Z666</f>
        <v>1.8004493874276901E-2</v>
      </c>
      <c r="AB62" s="18">
        <f>'Variables AME'!AA666</f>
        <v>1.7608858725013499E-2</v>
      </c>
      <c r="AC62" s="18">
        <f>'Variables AME'!AB666</f>
        <v>1.7216864633823301E-2</v>
      </c>
      <c r="AD62" s="18">
        <f>'Variables AME'!AC666</f>
        <v>1.7218722061031099E-2</v>
      </c>
      <c r="AE62" s="18">
        <f>'Variables AME'!AD666</f>
        <v>1.72027980459219E-2</v>
      </c>
      <c r="AF62" s="18">
        <f>'Variables AME'!AE666</f>
        <v>1.71874120356219E-2</v>
      </c>
      <c r="AG62" s="18">
        <f>'Variables AME'!AF666</f>
        <v>1.71754036262712E-2</v>
      </c>
      <c r="AH62" s="18">
        <f>'Variables AME'!AG666</f>
        <v>1.7151327039360599E-2</v>
      </c>
      <c r="AI62" s="18">
        <f>'Variables AME'!AH666</f>
        <v>1.7143927701406599E-2</v>
      </c>
      <c r="AJ62" s="18">
        <f>'Variables AME'!AI666</f>
        <v>1.7140398999497399E-2</v>
      </c>
      <c r="AK62" s="18">
        <f>'Variables AME'!AJ666</f>
        <v>1.7136100148967399E-2</v>
      </c>
      <c r="AL62" s="18">
        <f>'Variables AME'!AK666</f>
        <v>1.7131195447344899E-2</v>
      </c>
      <c r="AM62" s="18">
        <f>'Variables AME'!AL666</f>
        <v>1.7125913903531E-2</v>
      </c>
      <c r="AN62" s="18">
        <f>'Variables AME'!AM666</f>
        <v>1.7119985099467602E-2</v>
      </c>
      <c r="AO62" s="18">
        <f>'Variables AME'!AN666</f>
        <v>1.7115556234948901E-2</v>
      </c>
      <c r="AP62" s="18">
        <f>'Variables AME'!AO666</f>
        <v>1.71108336382822E-2</v>
      </c>
      <c r="AQ62" s="18">
        <f>'Variables AME'!AP666</f>
        <v>1.7105068605714001E-2</v>
      </c>
      <c r="AR62" s="18">
        <f>'Variables AME'!AQ666</f>
        <v>1.7098482987242501E-2</v>
      </c>
      <c r="AS62" s="18">
        <f>'Variables AME'!AR666</f>
        <v>1.7090326969170299E-2</v>
      </c>
      <c r="AT62" s="18">
        <f>'Variables AME'!AS666</f>
        <v>1.7081483348785498E-2</v>
      </c>
      <c r="AU62" s="18">
        <f>'Variables AME'!AT666</f>
        <v>1.7072039908654701E-2</v>
      </c>
      <c r="AV62" s="18">
        <f>'Variables AME'!AU666</f>
        <v>1.7062016762521E-2</v>
      </c>
      <c r="AW62" s="18">
        <f>'Variables AME'!AV666</f>
        <v>1.70511061314348E-2</v>
      </c>
    </row>
    <row r="63" spans="2:49" x14ac:dyDescent="0.25">
      <c r="B63" t="s">
        <v>1065</v>
      </c>
      <c r="C63" s="18">
        <f>'Variables AME'!B667</f>
        <v>3.9784339034096998E-2</v>
      </c>
      <c r="D63" s="18">
        <f>'Variables AME'!C667</f>
        <v>3.9784339034096998E-2</v>
      </c>
      <c r="E63" s="18">
        <f>'Variables AME'!D667</f>
        <v>3.9782191056444503E-2</v>
      </c>
      <c r="F63" s="18">
        <f>'Variables AME'!E667</f>
        <v>4.1516492445761298E-2</v>
      </c>
      <c r="G63" s="18">
        <f>'Variables AME'!F667</f>
        <v>4.1843667720097399E-2</v>
      </c>
      <c r="H63" s="18">
        <f>'Variables AME'!G667</f>
        <v>4.1690947407584202E-2</v>
      </c>
      <c r="I63" s="18">
        <f>'Variables AME'!H667</f>
        <v>3.98324577539707E-2</v>
      </c>
      <c r="J63" s="18">
        <f>'Variables AME'!I667</f>
        <v>4.0570054156196599E-2</v>
      </c>
      <c r="K63" s="18">
        <f>'Variables AME'!J667</f>
        <v>4.0813786703324799E-2</v>
      </c>
      <c r="L63" s="18">
        <f>'Variables AME'!K667</f>
        <v>3.9319269033961698E-2</v>
      </c>
      <c r="M63" s="18">
        <f>'Variables AME'!L667</f>
        <v>3.7004401812564702E-2</v>
      </c>
      <c r="N63" s="18">
        <f>'Variables AME'!M667</f>
        <v>3.7716213273264201E-2</v>
      </c>
      <c r="O63" s="18">
        <f>'Variables AME'!N667</f>
        <v>3.6360292960429301E-2</v>
      </c>
      <c r="P63" s="18">
        <f>'Variables AME'!O667</f>
        <v>3.5426403984231102E-2</v>
      </c>
      <c r="Q63" s="18">
        <f>'Variables AME'!P667</f>
        <v>3.4177886852295197E-2</v>
      </c>
      <c r="R63" s="18">
        <f>'Variables AME'!Q667</f>
        <v>3.3285527096326102E-2</v>
      </c>
      <c r="S63" s="18">
        <f>'Variables AME'!R667</f>
        <v>3.32950655052002E-2</v>
      </c>
      <c r="T63" s="18">
        <f>'Variables AME'!S667</f>
        <v>3.3294953990827401E-2</v>
      </c>
      <c r="U63" s="18">
        <f>'Variables AME'!T667</f>
        <v>3.3298132229487298E-2</v>
      </c>
      <c r="V63" s="18">
        <f>'Variables AME'!U667</f>
        <v>3.3288415200245697E-2</v>
      </c>
      <c r="W63" s="18">
        <f>'Variables AME'!V667</f>
        <v>3.7323027767411698E-2</v>
      </c>
      <c r="X63" s="18">
        <f>'Variables AME'!W667</f>
        <v>4.1823246602639599E-2</v>
      </c>
      <c r="Y63" s="18">
        <f>'Variables AME'!X667</f>
        <v>4.6928759295740002E-2</v>
      </c>
      <c r="Z63" s="18">
        <f>'Variables AME'!Y667</f>
        <v>5.2679752813426697E-2</v>
      </c>
      <c r="AA63" s="18">
        <f>'Variables AME'!Z667</f>
        <v>5.9081753785417301E-2</v>
      </c>
      <c r="AB63" s="18">
        <f>'Variables AME'!AA667</f>
        <v>6.6245244849128401E-2</v>
      </c>
      <c r="AC63" s="18">
        <f>'Variables AME'!AB667</f>
        <v>7.4266393355017807E-2</v>
      </c>
      <c r="AD63" s="18">
        <f>'Variables AME'!AC667</f>
        <v>7.4258509458164701E-2</v>
      </c>
      <c r="AE63" s="18">
        <f>'Variables AME'!AD667</f>
        <v>7.4213268675611094E-2</v>
      </c>
      <c r="AF63" s="18">
        <f>'Variables AME'!AE667</f>
        <v>7.4158438304011101E-2</v>
      </c>
      <c r="AG63" s="18">
        <f>'Variables AME'!AF667</f>
        <v>7.4125658658050195E-2</v>
      </c>
      <c r="AH63" s="18">
        <f>'Variables AME'!AG667</f>
        <v>7.4066939353740702E-2</v>
      </c>
      <c r="AI63" s="18">
        <f>'Variables AME'!AH667</f>
        <v>7.4039847655165705E-2</v>
      </c>
      <c r="AJ63" s="18">
        <f>'Variables AME'!AI667</f>
        <v>7.4043459220755101E-2</v>
      </c>
      <c r="AK63" s="18">
        <f>'Variables AME'!AJ667</f>
        <v>7.4032381877073797E-2</v>
      </c>
      <c r="AL63" s="18">
        <f>'Variables AME'!AK667</f>
        <v>7.4020006761601004E-2</v>
      </c>
      <c r="AM63" s="18">
        <f>'Variables AME'!AL667</f>
        <v>7.4007084333299902E-2</v>
      </c>
      <c r="AN63" s="18">
        <f>'Variables AME'!AM667</f>
        <v>7.4019226788547096E-2</v>
      </c>
      <c r="AO63" s="18">
        <f>'Variables AME'!AN667</f>
        <v>7.4004019647173999E-2</v>
      </c>
      <c r="AP63" s="18">
        <f>'Variables AME'!AO667</f>
        <v>7.3991763480238906E-2</v>
      </c>
      <c r="AQ63" s="18">
        <f>'Variables AME'!AP667</f>
        <v>7.3975941529936598E-2</v>
      </c>
      <c r="AR63" s="18">
        <f>'Variables AME'!AQ667</f>
        <v>7.3958798518445099E-2</v>
      </c>
      <c r="AS63" s="18">
        <f>'Variables AME'!AR667</f>
        <v>7.3938978462868801E-2</v>
      </c>
      <c r="AT63" s="18">
        <f>'Variables AME'!AS667</f>
        <v>7.3916369802181497E-2</v>
      </c>
      <c r="AU63" s="18">
        <f>'Variables AME'!AT667</f>
        <v>7.3893090174083895E-2</v>
      </c>
      <c r="AV63" s="18">
        <f>'Variables AME'!AU667</f>
        <v>7.3869300349359304E-2</v>
      </c>
      <c r="AW63" s="18">
        <f>'Variables AME'!AV667</f>
        <v>7.3824323293888397E-2</v>
      </c>
    </row>
    <row r="64" spans="2:49" x14ac:dyDescent="0.25">
      <c r="B64" t="s">
        <v>1066</v>
      </c>
      <c r="C64" s="18">
        <f>'Variables AME'!B668</f>
        <v>6.1635598316295802E-3</v>
      </c>
      <c r="D64" s="18">
        <f>'Variables AME'!C668</f>
        <v>6.1635598316295802E-3</v>
      </c>
      <c r="E64" s="18">
        <f>'Variables AME'!D668</f>
        <v>6.1871416663332301E-3</v>
      </c>
      <c r="F64" s="18">
        <f>'Variables AME'!E668</f>
        <v>6.3599827492802101E-3</v>
      </c>
      <c r="G64" s="18">
        <f>'Variables AME'!F668</f>
        <v>6.6989606392829802E-3</v>
      </c>
      <c r="H64" s="18">
        <f>'Variables AME'!G668</f>
        <v>6.9066595619896301E-3</v>
      </c>
      <c r="I64" s="18">
        <f>'Variables AME'!H668</f>
        <v>6.9095226983748098E-3</v>
      </c>
      <c r="J64" s="18">
        <f>'Variables AME'!I668</f>
        <v>6.3551099196422298E-3</v>
      </c>
      <c r="K64" s="18">
        <f>'Variables AME'!J668</f>
        <v>6.8238232630633902E-3</v>
      </c>
      <c r="L64" s="18">
        <f>'Variables AME'!K668</f>
        <v>6.7955522470302303E-3</v>
      </c>
      <c r="M64" s="18">
        <f>'Variables AME'!L668</f>
        <v>6.4551143814040304E-3</v>
      </c>
      <c r="N64" s="18">
        <f>'Variables AME'!M668</f>
        <v>6.8282130141143196E-3</v>
      </c>
      <c r="O64" s="18">
        <f>'Variables AME'!N668</f>
        <v>6.5823667948090398E-3</v>
      </c>
      <c r="P64" s="18">
        <f>'Variables AME'!O668</f>
        <v>6.5428090788029998E-3</v>
      </c>
      <c r="Q64" s="18">
        <f>'Variables AME'!P668</f>
        <v>6.3300464323617399E-3</v>
      </c>
      <c r="R64" s="18">
        <f>'Variables AME'!Q668</f>
        <v>6.2360598762258301E-3</v>
      </c>
      <c r="S64" s="18">
        <f>'Variables AME'!R668</f>
        <v>6.2379106189473597E-3</v>
      </c>
      <c r="T64" s="18">
        <f>'Variables AME'!S668</f>
        <v>6.2382795568088397E-3</v>
      </c>
      <c r="U64" s="18">
        <f>'Variables AME'!T668</f>
        <v>6.2381268109014303E-3</v>
      </c>
      <c r="V64" s="18">
        <f>'Variables AME'!U668</f>
        <v>6.2364719517098996E-3</v>
      </c>
      <c r="W64" s="18">
        <f>'Variables AME'!V668</f>
        <v>6.2894702876013101E-3</v>
      </c>
      <c r="X64" s="18">
        <f>'Variables AME'!W668</f>
        <v>6.3411274223960402E-3</v>
      </c>
      <c r="Y64" s="18">
        <f>'Variables AME'!X668</f>
        <v>6.4010334412406998E-3</v>
      </c>
      <c r="Z64" s="18">
        <f>'Variables AME'!Y668</f>
        <v>6.46137007614814E-3</v>
      </c>
      <c r="AA64" s="18">
        <f>'Variables AME'!Z668</f>
        <v>6.5196623559136699E-3</v>
      </c>
      <c r="AB64" s="18">
        <f>'Variables AME'!AA668</f>
        <v>6.5768323370096497E-3</v>
      </c>
      <c r="AC64" s="18">
        <f>'Variables AME'!AB668</f>
        <v>6.6334297147582696E-3</v>
      </c>
      <c r="AD64" s="18">
        <f>'Variables AME'!AC668</f>
        <v>6.6384523658674496E-3</v>
      </c>
      <c r="AE64" s="18">
        <f>'Variables AME'!AD668</f>
        <v>6.6397528206475903E-3</v>
      </c>
      <c r="AF64" s="18">
        <f>'Variables AME'!AE668</f>
        <v>6.6407844850084096E-3</v>
      </c>
      <c r="AG64" s="18">
        <f>'Variables AME'!AF668</f>
        <v>6.6427994226041899E-3</v>
      </c>
      <c r="AH64" s="18">
        <f>'Variables AME'!AG668</f>
        <v>6.6424951778464303E-3</v>
      </c>
      <c r="AI64" s="18">
        <f>'Variables AME'!AH668</f>
        <v>6.6456386537705704E-3</v>
      </c>
      <c r="AJ64" s="18">
        <f>'Variables AME'!AI668</f>
        <v>6.6501356759606899E-3</v>
      </c>
      <c r="AK64" s="18">
        <f>'Variables AME'!AJ668</f>
        <v>6.6542524209187203E-3</v>
      </c>
      <c r="AL64" s="18">
        <f>'Variables AME'!AK668</f>
        <v>6.6582607573179697E-3</v>
      </c>
      <c r="AM64" s="18">
        <f>'Variables AME'!AL668</f>
        <v>6.6622177667638597E-3</v>
      </c>
      <c r="AN64" s="18">
        <f>'Variables AME'!AM668</f>
        <v>6.66786758217247E-3</v>
      </c>
      <c r="AO64" s="18">
        <f>'Variables AME'!AN668</f>
        <v>6.6727760096654803E-3</v>
      </c>
      <c r="AP64" s="18">
        <f>'Variables AME'!AO668</f>
        <v>6.6774927817815398E-3</v>
      </c>
      <c r="AQ64" s="18">
        <f>'Variables AME'!AP668</f>
        <v>6.6817984998900704E-3</v>
      </c>
      <c r="AR64" s="18">
        <f>'Variables AME'!AQ668</f>
        <v>6.6857703480815798E-3</v>
      </c>
      <c r="AS64" s="18">
        <f>'Variables AME'!AR668</f>
        <v>6.6893591715598399E-3</v>
      </c>
      <c r="AT64" s="18">
        <f>'Variables AME'!AS668</f>
        <v>6.6926851817098497E-3</v>
      </c>
      <c r="AU64" s="18">
        <f>'Variables AME'!AT668</f>
        <v>6.6958000839095998E-3</v>
      </c>
      <c r="AV64" s="18">
        <f>'Variables AME'!AU668</f>
        <v>6.6987461235757401E-3</v>
      </c>
      <c r="AW64" s="18">
        <f>'Variables AME'!AV668</f>
        <v>6.6994052904411801E-3</v>
      </c>
    </row>
    <row r="65" spans="2:49" x14ac:dyDescent="0.25">
      <c r="B65" t="s">
        <v>1067</v>
      </c>
      <c r="C65" s="18">
        <f>'Variables AME'!B669</f>
        <v>7.5429386881402504E-3</v>
      </c>
      <c r="D65" s="18">
        <f>'Variables AME'!C669</f>
        <v>7.5429386881402504E-3</v>
      </c>
      <c r="E65" s="18">
        <f>'Variables AME'!D669</f>
        <v>7.5509463087238202E-3</v>
      </c>
      <c r="F65" s="18">
        <f>'Variables AME'!E669</f>
        <v>7.7650042776613902E-3</v>
      </c>
      <c r="G65" s="18">
        <f>'Variables AME'!F669</f>
        <v>8.1737712256527498E-3</v>
      </c>
      <c r="H65" s="18">
        <f>'Variables AME'!G669</f>
        <v>8.4371901618276405E-3</v>
      </c>
      <c r="I65" s="18">
        <f>'Variables AME'!H669</f>
        <v>8.4304876445415594E-3</v>
      </c>
      <c r="J65" s="18">
        <f>'Variables AME'!I669</f>
        <v>7.7182215795919499E-3</v>
      </c>
      <c r="K65" s="18">
        <f>'Variables AME'!J669</f>
        <v>8.3364542335849206E-3</v>
      </c>
      <c r="L65" s="18">
        <f>'Variables AME'!K669</f>
        <v>8.3209366875914102E-3</v>
      </c>
      <c r="M65" s="18">
        <f>'Variables AME'!L669</f>
        <v>7.9117666600576203E-3</v>
      </c>
      <c r="N65" s="18">
        <f>'Variables AME'!M669</f>
        <v>8.4017749109614494E-3</v>
      </c>
      <c r="O65" s="18">
        <f>'Variables AME'!N669</f>
        <v>8.0879419379500193E-3</v>
      </c>
      <c r="P65" s="18">
        <f>'Variables AME'!O669</f>
        <v>8.0356745006706799E-3</v>
      </c>
      <c r="Q65" s="18">
        <f>'Variables AME'!P669</f>
        <v>7.7878777121385004E-3</v>
      </c>
      <c r="R65" s="18">
        <f>'Variables AME'!Q669</f>
        <v>7.6564853492929004E-3</v>
      </c>
      <c r="S65" s="18">
        <f>'Variables AME'!R669</f>
        <v>7.6626191645778599E-3</v>
      </c>
      <c r="T65" s="18">
        <f>'Variables AME'!S669</f>
        <v>7.6622332647370197E-3</v>
      </c>
      <c r="U65" s="18">
        <f>'Variables AME'!T669</f>
        <v>7.6654156200411999E-3</v>
      </c>
      <c r="V65" s="18">
        <f>'Variables AME'!U669</f>
        <v>7.6658899347281503E-3</v>
      </c>
      <c r="W65" s="18">
        <f>'Variables AME'!V669</f>
        <v>7.6892362818088899E-3</v>
      </c>
      <c r="X65" s="18">
        <f>'Variables AME'!W669</f>
        <v>7.70436638656973E-3</v>
      </c>
      <c r="Y65" s="18">
        <f>'Variables AME'!X669</f>
        <v>7.73571500735623E-3</v>
      </c>
      <c r="Z65" s="18">
        <f>'Variables AME'!Y669</f>
        <v>7.7651583357112699E-3</v>
      </c>
      <c r="AA65" s="18">
        <f>'Variables AME'!Z669</f>
        <v>7.7914968742725504E-3</v>
      </c>
      <c r="AB65" s="18">
        <f>'Variables AME'!AA669</f>
        <v>7.8163875131540394E-3</v>
      </c>
      <c r="AC65" s="18">
        <f>'Variables AME'!AB669</f>
        <v>7.8405914456141403E-3</v>
      </c>
      <c r="AD65" s="18">
        <f>'Variables AME'!AC669</f>
        <v>7.8486296419735101E-3</v>
      </c>
      <c r="AE65" s="18">
        <f>'Variables AME'!AD669</f>
        <v>7.8536069922017608E-3</v>
      </c>
      <c r="AF65" s="18">
        <f>'Variables AME'!AE669</f>
        <v>7.8572928502140798E-3</v>
      </c>
      <c r="AG65" s="18">
        <f>'Variables AME'!AF669</f>
        <v>7.8618738320442305E-3</v>
      </c>
      <c r="AH65" s="18">
        <f>'Variables AME'!AG669</f>
        <v>7.8650355171372005E-3</v>
      </c>
      <c r="AI65" s="18">
        <f>'Variables AME'!AH669</f>
        <v>7.8709794696662106E-3</v>
      </c>
      <c r="AJ65" s="18">
        <f>'Variables AME'!AI669</f>
        <v>7.8785654006792993E-3</v>
      </c>
      <c r="AK65" s="18">
        <f>'Variables AME'!AJ669</f>
        <v>7.8849396547948005E-3</v>
      </c>
      <c r="AL65" s="18">
        <f>'Variables AME'!AK669</f>
        <v>7.8907838850723194E-3</v>
      </c>
      <c r="AM65" s="18">
        <f>'Variables AME'!AL669</f>
        <v>7.8963042653993898E-3</v>
      </c>
      <c r="AN65" s="18">
        <f>'Variables AME'!AM669</f>
        <v>7.9198839813651306E-3</v>
      </c>
      <c r="AO65" s="18">
        <f>'Variables AME'!AN669</f>
        <v>7.9407609650771101E-3</v>
      </c>
      <c r="AP65" s="18">
        <f>'Variables AME'!AO669</f>
        <v>7.9619653111899502E-3</v>
      </c>
      <c r="AQ65" s="18">
        <f>'Variables AME'!AP669</f>
        <v>7.9827841004487601E-3</v>
      </c>
      <c r="AR65" s="18">
        <f>'Variables AME'!AQ669</f>
        <v>8.0035576415302193E-3</v>
      </c>
      <c r="AS65" s="18">
        <f>'Variables AME'!AR669</f>
        <v>8.0236199572640901E-3</v>
      </c>
      <c r="AT65" s="18">
        <f>'Variables AME'!AS669</f>
        <v>8.0429548357558393E-3</v>
      </c>
      <c r="AU65" s="18">
        <f>'Variables AME'!AT669</f>
        <v>8.0616764384589795E-3</v>
      </c>
      <c r="AV65" s="18">
        <f>'Variables AME'!AU669</f>
        <v>8.0801686572897907E-3</v>
      </c>
      <c r="AW65" s="18">
        <f>'Variables AME'!AV669</f>
        <v>8.0691963041354293E-3</v>
      </c>
    </row>
    <row r="66" spans="2:49" x14ac:dyDescent="0.25">
      <c r="B66" t="s">
        <v>1068</v>
      </c>
      <c r="C66" s="18">
        <f>'Variables AME'!B670</f>
        <v>1.39696717906107E-2</v>
      </c>
      <c r="D66" s="18">
        <f>'Variables AME'!C670</f>
        <v>1.39696717906107E-2</v>
      </c>
      <c r="E66" s="18">
        <f>'Variables AME'!D670</f>
        <v>1.40068294957471E-2</v>
      </c>
      <c r="F66" s="18">
        <f>'Variables AME'!E670</f>
        <v>1.43582148915274E-2</v>
      </c>
      <c r="G66" s="18">
        <f>'Variables AME'!F670</f>
        <v>1.46468101020472E-2</v>
      </c>
      <c r="H66" s="18">
        <f>'Variables AME'!G670</f>
        <v>1.4446510011661501E-2</v>
      </c>
      <c r="I66" s="18">
        <f>'Variables AME'!H670</f>
        <v>1.40681864899004E-2</v>
      </c>
      <c r="J66" s="18">
        <f>'Variables AME'!I670</f>
        <v>1.48494214992378E-2</v>
      </c>
      <c r="K66" s="18">
        <f>'Variables AME'!J670</f>
        <v>1.55453211010134E-2</v>
      </c>
      <c r="L66" s="18">
        <f>'Variables AME'!K670</f>
        <v>1.48869356563731E-2</v>
      </c>
      <c r="M66" s="18">
        <f>'Variables AME'!L670</f>
        <v>1.44104483648502E-2</v>
      </c>
      <c r="N66" s="18">
        <f>'Variables AME'!M670</f>
        <v>1.48792333503699E-2</v>
      </c>
      <c r="O66" s="18">
        <f>'Variables AME'!N670</f>
        <v>1.4973287727829E-2</v>
      </c>
      <c r="P66" s="18">
        <f>'Variables AME'!O670</f>
        <v>1.5508323684172799E-2</v>
      </c>
      <c r="Q66" s="18">
        <f>'Variables AME'!P670</f>
        <v>1.51930161389832E-2</v>
      </c>
      <c r="R66" s="18">
        <f>'Variables AME'!Q670</f>
        <v>1.52839337788924E-2</v>
      </c>
      <c r="S66" s="18">
        <f>'Variables AME'!R670</f>
        <v>1.52882444915037E-2</v>
      </c>
      <c r="T66" s="18">
        <f>'Variables AME'!S670</f>
        <v>1.52896114725982E-2</v>
      </c>
      <c r="U66" s="18">
        <f>'Variables AME'!T670</f>
        <v>1.5290167524148799E-2</v>
      </c>
      <c r="V66" s="18">
        <f>'Variables AME'!U670</f>
        <v>1.52873240332976E-2</v>
      </c>
      <c r="W66" s="18">
        <f>'Variables AME'!V670</f>
        <v>1.52743100953122E-2</v>
      </c>
      <c r="X66" s="18">
        <f>'Variables AME'!W670</f>
        <v>1.52740085358872E-2</v>
      </c>
      <c r="Y66" s="18">
        <f>'Variables AME'!X670</f>
        <v>1.53010018238824E-2</v>
      </c>
      <c r="Z66" s="18">
        <f>'Variables AME'!Y670</f>
        <v>1.53324604995162E-2</v>
      </c>
      <c r="AA66" s="18">
        <f>'Variables AME'!Z670</f>
        <v>1.5361649511961201E-2</v>
      </c>
      <c r="AB66" s="18">
        <f>'Variables AME'!AA670</f>
        <v>1.53897791769578E-2</v>
      </c>
      <c r="AC66" s="18">
        <f>'Variables AME'!AB670</f>
        <v>1.54169948051022E-2</v>
      </c>
      <c r="AD66" s="18">
        <f>'Variables AME'!AC670</f>
        <v>1.5446692013548501E-2</v>
      </c>
      <c r="AE66" s="18">
        <f>'Variables AME'!AD670</f>
        <v>1.54661761500039E-2</v>
      </c>
      <c r="AF66" s="18">
        <f>'Variables AME'!AE670</f>
        <v>1.54827927022413E-2</v>
      </c>
      <c r="AG66" s="18">
        <f>'Variables AME'!AF670</f>
        <v>1.5499858522790899E-2</v>
      </c>
      <c r="AH66" s="18">
        <f>'Variables AME'!AG670</f>
        <v>1.5512116350097801E-2</v>
      </c>
      <c r="AI66" s="18">
        <f>'Variables AME'!AH670</f>
        <v>1.5530108840868299E-2</v>
      </c>
      <c r="AJ66" s="18">
        <f>'Variables AME'!AI670</f>
        <v>1.5550365923837E-2</v>
      </c>
      <c r="AK66" s="18">
        <f>'Variables AME'!AJ670</f>
        <v>1.5569785575888E-2</v>
      </c>
      <c r="AL66" s="18">
        <f>'Variables AME'!AK670</f>
        <v>1.5588786550307401E-2</v>
      </c>
      <c r="AM66" s="18">
        <f>'Variables AME'!AL670</f>
        <v>1.56075175342894E-2</v>
      </c>
      <c r="AN66" s="18">
        <f>'Variables AME'!AM670</f>
        <v>1.5629565423023701E-2</v>
      </c>
      <c r="AO66" s="18">
        <f>'Variables AME'!AN670</f>
        <v>1.5649552831058101E-2</v>
      </c>
      <c r="AP66" s="18">
        <f>'Variables AME'!AO670</f>
        <v>1.5668513841551799E-2</v>
      </c>
      <c r="AQ66" s="18">
        <f>'Variables AME'!AP670</f>
        <v>1.5685931692667E-2</v>
      </c>
      <c r="AR66" s="18">
        <f>'Variables AME'!AQ670</f>
        <v>1.57019647675193E-2</v>
      </c>
      <c r="AS66" s="18">
        <f>'Variables AME'!AR670</f>
        <v>1.57162928919901E-2</v>
      </c>
      <c r="AT66" s="18">
        <f>'Variables AME'!AS670</f>
        <v>1.5729381160877302E-2</v>
      </c>
      <c r="AU66" s="18">
        <f>'Variables AME'!AT670</f>
        <v>1.5741237840116599E-2</v>
      </c>
      <c r="AV66" s="18">
        <f>'Variables AME'!AU670</f>
        <v>1.5751938641614598E-2</v>
      </c>
      <c r="AW66" s="18">
        <f>'Variables AME'!AV670</f>
        <v>1.5758023407818698E-2</v>
      </c>
    </row>
    <row r="67" spans="2:49" x14ac:dyDescent="0.25">
      <c r="B67" t="s">
        <v>1069</v>
      </c>
      <c r="C67" s="18">
        <f>'Variables AME'!B671</f>
        <v>2.30962343096234E-2</v>
      </c>
      <c r="D67" s="18">
        <f>'Variables AME'!C671</f>
        <v>2.30962343096234E-2</v>
      </c>
      <c r="E67" s="18">
        <f>'Variables AME'!D671</f>
        <v>2.3101356415828299E-2</v>
      </c>
      <c r="F67" s="18">
        <f>'Variables AME'!E671</f>
        <v>2.3822589994938699E-2</v>
      </c>
      <c r="G67" s="18">
        <f>'Variables AME'!F671</f>
        <v>2.32918213963203E-2</v>
      </c>
      <c r="H67" s="18">
        <f>'Variables AME'!G671</f>
        <v>2.2239698056619302E-2</v>
      </c>
      <c r="I67" s="18">
        <f>'Variables AME'!H671</f>
        <v>2.2023455708404201E-2</v>
      </c>
      <c r="J67" s="18">
        <f>'Variables AME'!I671</f>
        <v>2.2314407828026E-2</v>
      </c>
      <c r="K67" s="18">
        <f>'Variables AME'!J671</f>
        <v>2.2751885597470399E-2</v>
      </c>
      <c r="L67" s="18">
        <f>'Variables AME'!K671</f>
        <v>2.18399276156204E-2</v>
      </c>
      <c r="M67" s="18">
        <f>'Variables AME'!L671</f>
        <v>2.1011911106478501E-2</v>
      </c>
      <c r="N67" s="18">
        <f>'Variables AME'!M671</f>
        <v>2.14063651029879E-2</v>
      </c>
      <c r="O67" s="18">
        <f>'Variables AME'!N671</f>
        <v>2.0919986264948801E-2</v>
      </c>
      <c r="P67" s="18">
        <f>'Variables AME'!O671</f>
        <v>2.12074923603696E-2</v>
      </c>
      <c r="Q67" s="18">
        <f>'Variables AME'!P671</f>
        <v>2.06574869822174E-2</v>
      </c>
      <c r="R67" s="18">
        <f>'Variables AME'!Q671</f>
        <v>2.0048128220601698E-2</v>
      </c>
      <c r="S67" s="18">
        <f>'Variables AME'!R671</f>
        <v>2.00469439756354E-2</v>
      </c>
      <c r="T67" s="18">
        <f>'Variables AME'!S671</f>
        <v>2.0042367380053501E-2</v>
      </c>
      <c r="U67" s="18">
        <f>'Variables AME'!T671</f>
        <v>2.00328270061127E-2</v>
      </c>
      <c r="V67" s="18">
        <f>'Variables AME'!U671</f>
        <v>2.0017267108052701E-2</v>
      </c>
      <c r="W67" s="18">
        <f>'Variables AME'!V671</f>
        <v>2.0006227080965101E-2</v>
      </c>
      <c r="X67" s="18">
        <f>'Variables AME'!W671</f>
        <v>1.9991637737201001E-2</v>
      </c>
      <c r="Y67" s="18">
        <f>'Variables AME'!X671</f>
        <v>1.9991156861581101E-2</v>
      </c>
      <c r="Z67" s="18">
        <f>'Variables AME'!Y671</f>
        <v>1.9988633265521999E-2</v>
      </c>
      <c r="AA67" s="18">
        <f>'Variables AME'!Z671</f>
        <v>1.9980583317015899E-2</v>
      </c>
      <c r="AB67" s="18">
        <f>'Variables AME'!AA671</f>
        <v>1.9970055699347299E-2</v>
      </c>
      <c r="AC67" s="18">
        <f>'Variables AME'!AB671</f>
        <v>1.9959045468502901E-2</v>
      </c>
      <c r="AD67" s="18">
        <f>'Variables AME'!AC671</f>
        <v>1.99455213431101E-2</v>
      </c>
      <c r="AE67" s="18">
        <f>'Variables AME'!AD671</f>
        <v>1.9927036252547999E-2</v>
      </c>
      <c r="AF67" s="18">
        <f>'Variables AME'!AE671</f>
        <v>1.99095285927097E-2</v>
      </c>
      <c r="AG67" s="18">
        <f>'Variables AME'!AF671</f>
        <v>1.9894338700573701E-2</v>
      </c>
      <c r="AH67" s="18">
        <f>'Variables AME'!AG671</f>
        <v>1.9876574360850201E-2</v>
      </c>
      <c r="AI67" s="18">
        <f>'Variables AME'!AH671</f>
        <v>1.9865592890670601E-2</v>
      </c>
      <c r="AJ67" s="18">
        <f>'Variables AME'!AI671</f>
        <v>1.9856685530686299E-2</v>
      </c>
      <c r="AK67" s="18">
        <f>'Variables AME'!AJ671</f>
        <v>1.9847282146821799E-2</v>
      </c>
      <c r="AL67" s="18">
        <f>'Variables AME'!AK671</f>
        <v>1.9837891770033401E-2</v>
      </c>
      <c r="AM67" s="18">
        <f>'Variables AME'!AL671</f>
        <v>1.9828706078950199E-2</v>
      </c>
      <c r="AN67" s="18">
        <f>'Variables AME'!AM671</f>
        <v>1.9820279873790401E-2</v>
      </c>
      <c r="AO67" s="18">
        <f>'Variables AME'!AN671</f>
        <v>1.9809437321032401E-2</v>
      </c>
      <c r="AP67" s="18">
        <f>'Variables AME'!AO671</f>
        <v>1.9796862523506101E-2</v>
      </c>
      <c r="AQ67" s="18">
        <f>'Variables AME'!AP671</f>
        <v>1.9782310737659601E-2</v>
      </c>
      <c r="AR67" s="18">
        <f>'Variables AME'!AQ671</f>
        <v>1.97658201010656E-2</v>
      </c>
      <c r="AS67" s="18">
        <f>'Variables AME'!AR671</f>
        <v>1.9749546173367501E-2</v>
      </c>
      <c r="AT67" s="18">
        <f>'Variables AME'!AS671</f>
        <v>1.97326550333803E-2</v>
      </c>
      <c r="AU67" s="18">
        <f>'Variables AME'!AT671</f>
        <v>1.9715232941336602E-2</v>
      </c>
      <c r="AV67" s="18">
        <f>'Variables AME'!AU671</f>
        <v>1.9697352521794401E-2</v>
      </c>
      <c r="AW67" s="18">
        <f>'Variables AME'!AV671</f>
        <v>1.9676600016742599E-2</v>
      </c>
    </row>
    <row r="68" spans="2:49" x14ac:dyDescent="0.25">
      <c r="B68" t="s">
        <v>1070</v>
      </c>
      <c r="C68" s="18">
        <f>'Variables AME'!B672</f>
        <v>1.34089736977823E-2</v>
      </c>
      <c r="D68" s="18">
        <f>'Variables AME'!C672</f>
        <v>1.34089736977823E-2</v>
      </c>
      <c r="E68" s="18">
        <f>'Variables AME'!D672</f>
        <v>1.34090266642444E-2</v>
      </c>
      <c r="F68" s="18">
        <f>'Variables AME'!E672</f>
        <v>1.3802923730376501E-2</v>
      </c>
      <c r="G68" s="18">
        <f>'Variables AME'!F672</f>
        <v>1.3475001494259699E-2</v>
      </c>
      <c r="H68" s="18">
        <f>'Variables AME'!G672</f>
        <v>1.27652413362016E-2</v>
      </c>
      <c r="I68" s="18">
        <f>'Variables AME'!H672</f>
        <v>1.26204143446766E-2</v>
      </c>
      <c r="J68" s="18">
        <f>'Variables AME'!I672</f>
        <v>1.27351695486391E-2</v>
      </c>
      <c r="K68" s="18">
        <f>'Variables AME'!J672</f>
        <v>1.28327213593105E-2</v>
      </c>
      <c r="L68" s="18">
        <f>'Variables AME'!K672</f>
        <v>1.2243666522057399E-2</v>
      </c>
      <c r="M68" s="18">
        <f>'Variables AME'!L672</f>
        <v>1.1680046004651499E-2</v>
      </c>
      <c r="N68" s="18">
        <f>'Variables AME'!M672</f>
        <v>1.17990219132184E-2</v>
      </c>
      <c r="O68" s="18">
        <f>'Variables AME'!N672</f>
        <v>1.1516911506513501E-2</v>
      </c>
      <c r="P68" s="18">
        <f>'Variables AME'!O672</f>
        <v>1.15673074026371E-2</v>
      </c>
      <c r="Q68" s="18">
        <f>'Variables AME'!P672</f>
        <v>1.11681931857039E-2</v>
      </c>
      <c r="R68" s="18">
        <f>'Variables AME'!Q672</f>
        <v>1.06710703172096E-2</v>
      </c>
      <c r="S68" s="18">
        <f>'Variables AME'!R672</f>
        <v>1.06727609011529E-2</v>
      </c>
      <c r="T68" s="18">
        <f>'Variables AME'!S672</f>
        <v>1.0671921177773399E-2</v>
      </c>
      <c r="U68" s="18">
        <f>'Variables AME'!T672</f>
        <v>1.06717970884766E-2</v>
      </c>
      <c r="V68" s="18">
        <f>'Variables AME'!U672</f>
        <v>1.06709451658159E-2</v>
      </c>
      <c r="W68" s="18">
        <f>'Variables AME'!V672</f>
        <v>1.0452554195780801E-2</v>
      </c>
      <c r="X68" s="18">
        <f>'Variables AME'!W672</f>
        <v>1.02373469815273E-2</v>
      </c>
      <c r="Y68" s="18">
        <f>'Variables AME'!X672</f>
        <v>1.0027821875485E-2</v>
      </c>
      <c r="Z68" s="18">
        <f>'Variables AME'!Y672</f>
        <v>9.8253159238503498E-3</v>
      </c>
      <c r="AA68" s="18">
        <f>'Variables AME'!Z672</f>
        <v>9.6239180505060095E-3</v>
      </c>
      <c r="AB68" s="18">
        <f>'Variables AME'!AA672</f>
        <v>9.4257588406522503E-3</v>
      </c>
      <c r="AC68" s="18">
        <f>'Variables AME'!AB672</f>
        <v>9.2320009503021796E-3</v>
      </c>
      <c r="AD68" s="18">
        <f>'Variables AME'!AC672</f>
        <v>9.2288954699713006E-3</v>
      </c>
      <c r="AE68" s="18">
        <f>'Variables AME'!AD672</f>
        <v>9.2254161666339603E-3</v>
      </c>
      <c r="AF68" s="18">
        <f>'Variables AME'!AE672</f>
        <v>9.22203194975456E-3</v>
      </c>
      <c r="AG68" s="18">
        <f>'Variables AME'!AF672</f>
        <v>9.2190964564000596E-3</v>
      </c>
      <c r="AH68" s="18">
        <f>'Variables AME'!AG672</f>
        <v>9.2157792747492792E-3</v>
      </c>
      <c r="AI68" s="18">
        <f>'Variables AME'!AH672</f>
        <v>9.2135440574184907E-3</v>
      </c>
      <c r="AJ68" s="18">
        <f>'Variables AME'!AI672</f>
        <v>9.2116844063992506E-3</v>
      </c>
      <c r="AK68" s="18">
        <f>'Variables AME'!AJ672</f>
        <v>9.2096801544166197E-3</v>
      </c>
      <c r="AL68" s="18">
        <f>'Variables AME'!AK672</f>
        <v>9.2077007991348599E-3</v>
      </c>
      <c r="AM68" s="18">
        <f>'Variables AME'!AL672</f>
        <v>9.2057399924628993E-3</v>
      </c>
      <c r="AN68" s="18">
        <f>'Variables AME'!AM672</f>
        <v>9.2044472847720802E-3</v>
      </c>
      <c r="AO68" s="18">
        <f>'Variables AME'!AN672</f>
        <v>9.2026426943111507E-3</v>
      </c>
      <c r="AP68" s="18">
        <f>'Variables AME'!AO672</f>
        <v>9.2007010022051305E-3</v>
      </c>
      <c r="AQ68" s="18">
        <f>'Variables AME'!AP672</f>
        <v>9.1984641488511605E-3</v>
      </c>
      <c r="AR68" s="18">
        <f>'Variables AME'!AQ672</f>
        <v>9.1951061970258693E-3</v>
      </c>
      <c r="AS68" s="18">
        <f>'Variables AME'!AR672</f>
        <v>9.1923443210579492E-3</v>
      </c>
      <c r="AT68" s="18">
        <f>'Variables AME'!AS672</f>
        <v>9.18958069864503E-3</v>
      </c>
      <c r="AU68" s="18">
        <f>'Variables AME'!AT672</f>
        <v>9.1867095641062994E-3</v>
      </c>
      <c r="AV68" s="18">
        <f>'Variables AME'!AU672</f>
        <v>9.1836865191277407E-3</v>
      </c>
      <c r="AW68" s="18">
        <f>'Variables AME'!AV672</f>
        <v>9.1807239304437203E-3</v>
      </c>
    </row>
    <row r="69" spans="2:49" x14ac:dyDescent="0.25">
      <c r="B69" t="s">
        <v>1071</v>
      </c>
      <c r="C69" s="18">
        <f>'Variables AME'!B673</f>
        <v>7.0205411418808802E-2</v>
      </c>
      <c r="D69" s="18">
        <f>'Variables AME'!C673</f>
        <v>7.0205411418808802E-2</v>
      </c>
      <c r="E69" s="18">
        <f>'Variables AME'!D673</f>
        <v>7.0409842082977195E-2</v>
      </c>
      <c r="F69" s="18">
        <f>'Variables AME'!E673</f>
        <v>7.0462119518517302E-2</v>
      </c>
      <c r="G69" s="18">
        <f>'Variables AME'!F673</f>
        <v>7.0891350766697905E-2</v>
      </c>
      <c r="H69" s="18">
        <f>'Variables AME'!G673</f>
        <v>7.3172754420311001E-2</v>
      </c>
      <c r="I69" s="18">
        <f>'Variables AME'!H673</f>
        <v>7.1200029804248194E-2</v>
      </c>
      <c r="J69" s="18">
        <f>'Variables AME'!I673</f>
        <v>7.0474031153884398E-2</v>
      </c>
      <c r="K69" s="18">
        <f>'Variables AME'!J673</f>
        <v>7.33814547127455E-2</v>
      </c>
      <c r="L69" s="18">
        <f>'Variables AME'!K673</f>
        <v>7.3844817426441306E-2</v>
      </c>
      <c r="M69" s="18">
        <f>'Variables AME'!L673</f>
        <v>7.2435688570727505E-2</v>
      </c>
      <c r="N69" s="18">
        <f>'Variables AME'!M673</f>
        <v>7.3283856217657498E-2</v>
      </c>
      <c r="O69" s="18">
        <f>'Variables AME'!N673</f>
        <v>7.2876749360796106E-2</v>
      </c>
      <c r="P69" s="18">
        <f>'Variables AME'!O673</f>
        <v>7.3338495034383305E-2</v>
      </c>
      <c r="Q69" s="18">
        <f>'Variables AME'!P673</f>
        <v>7.1586292199161794E-2</v>
      </c>
      <c r="R69" s="18">
        <f>'Variables AME'!Q673</f>
        <v>7.2194605640699405E-2</v>
      </c>
      <c r="S69" s="18">
        <f>'Variables AME'!R673</f>
        <v>7.2223189039894095E-2</v>
      </c>
      <c r="T69" s="18">
        <f>'Variables AME'!S673</f>
        <v>7.2230570128074698E-2</v>
      </c>
      <c r="U69" s="18">
        <f>'Variables AME'!T673</f>
        <v>7.2239315176303706E-2</v>
      </c>
      <c r="V69" s="18">
        <f>'Variables AME'!U673</f>
        <v>7.2235583964151001E-2</v>
      </c>
      <c r="W69" s="18">
        <f>'Variables AME'!V673</f>
        <v>7.2117096514210097E-2</v>
      </c>
      <c r="X69" s="18">
        <f>'Variables AME'!W673</f>
        <v>7.1973355985180301E-2</v>
      </c>
      <c r="Y69" s="18">
        <f>'Variables AME'!X673</f>
        <v>7.1920413808106307E-2</v>
      </c>
      <c r="Z69" s="18">
        <f>'Variables AME'!Y673</f>
        <v>7.1864084954897295E-2</v>
      </c>
      <c r="AA69" s="18">
        <f>'Variables AME'!Z673</f>
        <v>7.1778048520581103E-2</v>
      </c>
      <c r="AB69" s="18">
        <f>'Variables AME'!AA673</f>
        <v>7.1675571580631106E-2</v>
      </c>
      <c r="AC69" s="18">
        <f>'Variables AME'!AB673</f>
        <v>7.1563654496401494E-2</v>
      </c>
      <c r="AD69" s="18">
        <f>'Variables AME'!AC673</f>
        <v>7.1391171652739602E-2</v>
      </c>
      <c r="AE69" s="18">
        <f>'Variables AME'!AD673</f>
        <v>7.1189162757523003E-2</v>
      </c>
      <c r="AF69" s="18">
        <f>'Variables AME'!AE673</f>
        <v>7.0985395899679601E-2</v>
      </c>
      <c r="AG69" s="18">
        <f>'Variables AME'!AF673</f>
        <v>7.0793200627809194E-2</v>
      </c>
      <c r="AH69" s="18">
        <f>'Variables AME'!AG673</f>
        <v>7.0584991005401401E-2</v>
      </c>
      <c r="AI69" s="18">
        <f>'Variables AME'!AH673</f>
        <v>7.0406082622061605E-2</v>
      </c>
      <c r="AJ69" s="18">
        <f>'Variables AME'!AI673</f>
        <v>7.0240930264307402E-2</v>
      </c>
      <c r="AK69" s="18">
        <f>'Variables AME'!AJ673</f>
        <v>7.0071412507808906E-2</v>
      </c>
      <c r="AL69" s="18">
        <f>'Variables AME'!AK673</f>
        <v>6.9901092158016098E-2</v>
      </c>
      <c r="AM69" s="18">
        <f>'Variables AME'!AL673</f>
        <v>6.9730570174476494E-2</v>
      </c>
      <c r="AN69" s="18">
        <f>'Variables AME'!AM673</f>
        <v>6.9589791333382695E-2</v>
      </c>
      <c r="AO69" s="18">
        <f>'Variables AME'!AN673</f>
        <v>6.9439730740085095E-2</v>
      </c>
      <c r="AP69" s="18">
        <f>'Variables AME'!AO673</f>
        <v>6.9289631790471901E-2</v>
      </c>
      <c r="AQ69" s="18">
        <f>'Variables AME'!AP673</f>
        <v>6.91354933880753E-2</v>
      </c>
      <c r="AR69" s="18">
        <f>'Variables AME'!AQ673</f>
        <v>6.8978464092738695E-2</v>
      </c>
      <c r="AS69" s="18">
        <f>'Variables AME'!AR673</f>
        <v>6.8818019747028794E-2</v>
      </c>
      <c r="AT69" s="18">
        <f>'Variables AME'!AS673</f>
        <v>6.8654903804061404E-2</v>
      </c>
      <c r="AU69" s="18">
        <f>'Variables AME'!AT673</f>
        <v>6.8489583158068398E-2</v>
      </c>
      <c r="AV69" s="18">
        <f>'Variables AME'!AU673</f>
        <v>6.8322758976865294E-2</v>
      </c>
      <c r="AW69" s="18">
        <f>'Variables AME'!AV673</f>
        <v>6.8116846169610099E-2</v>
      </c>
    </row>
    <row r="70" spans="2:49" x14ac:dyDescent="0.25">
      <c r="B70" t="s">
        <v>1072</v>
      </c>
      <c r="C70" s="18">
        <f>'Variables AME'!B674</f>
        <v>3.5543064969416399E-3</v>
      </c>
      <c r="D70" s="18">
        <f>'Variables AME'!C674</f>
        <v>3.5543064969416399E-3</v>
      </c>
      <c r="E70" s="18">
        <f>'Variables AME'!D674</f>
        <v>3.5533101456047401E-3</v>
      </c>
      <c r="F70" s="18">
        <f>'Variables AME'!E674</f>
        <v>3.6915543690158301E-3</v>
      </c>
      <c r="G70" s="18">
        <f>'Variables AME'!F674</f>
        <v>3.9162745676464003E-3</v>
      </c>
      <c r="H70" s="18">
        <f>'Variables AME'!G674</f>
        <v>4.2940637112591998E-3</v>
      </c>
      <c r="I70" s="18">
        <f>'Variables AME'!H674</f>
        <v>4.0229888229900302E-3</v>
      </c>
      <c r="J70" s="18">
        <f>'Variables AME'!I674</f>
        <v>4.0310912518426896E-3</v>
      </c>
      <c r="K70" s="18">
        <f>'Variables AME'!J674</f>
        <v>4.2648790364607104E-3</v>
      </c>
      <c r="L70" s="18">
        <f>'Variables AME'!K674</f>
        <v>4.1217134026118899E-3</v>
      </c>
      <c r="M70" s="18">
        <f>'Variables AME'!L674</f>
        <v>3.9454049147675599E-3</v>
      </c>
      <c r="N70" s="18">
        <f>'Variables AME'!M674</f>
        <v>4.0862604158690202E-3</v>
      </c>
      <c r="O70" s="18">
        <f>'Variables AME'!N674</f>
        <v>4.1896768512084803E-3</v>
      </c>
      <c r="P70" s="18">
        <f>'Variables AME'!O674</f>
        <v>4.1409527632917699E-3</v>
      </c>
      <c r="Q70" s="18">
        <f>'Variables AME'!P674</f>
        <v>4.0338745824904003E-3</v>
      </c>
      <c r="R70" s="18">
        <f>'Variables AME'!Q674</f>
        <v>4.1118210818020398E-3</v>
      </c>
      <c r="S70" s="18">
        <f>'Variables AME'!R674</f>
        <v>4.11262934998441E-3</v>
      </c>
      <c r="T70" s="18">
        <f>'Variables AME'!S674</f>
        <v>4.1125599285167496E-3</v>
      </c>
      <c r="U70" s="18">
        <f>'Variables AME'!T674</f>
        <v>4.1129053700927603E-3</v>
      </c>
      <c r="V70" s="18">
        <f>'Variables AME'!U674</f>
        <v>4.1125255384135504E-3</v>
      </c>
      <c r="W70" s="18">
        <f>'Variables AME'!V674</f>
        <v>4.1384262156417403E-3</v>
      </c>
      <c r="X70" s="18">
        <f>'Variables AME'!W674</f>
        <v>4.1631225918174796E-3</v>
      </c>
      <c r="Y70" s="18">
        <f>'Variables AME'!X674</f>
        <v>4.19099930689082E-3</v>
      </c>
      <c r="Z70" s="18">
        <f>'Variables AME'!Y674</f>
        <v>4.2188684339514596E-3</v>
      </c>
      <c r="AA70" s="18">
        <f>'Variables AME'!Z674</f>
        <v>4.2458294792088397E-3</v>
      </c>
      <c r="AB70" s="18">
        <f>'Variables AME'!AA674</f>
        <v>4.2724518323191902E-3</v>
      </c>
      <c r="AC70" s="18">
        <f>'Variables AME'!AB674</f>
        <v>4.2989917293938199E-3</v>
      </c>
      <c r="AD70" s="18">
        <f>'Variables AME'!AC674</f>
        <v>4.2982638703730402E-3</v>
      </c>
      <c r="AE70" s="18">
        <f>'Variables AME'!AD674</f>
        <v>4.2965577139223998E-3</v>
      </c>
      <c r="AF70" s="18">
        <f>'Variables AME'!AE674</f>
        <v>4.2945415141246602E-3</v>
      </c>
      <c r="AG70" s="18">
        <f>'Variables AME'!AF674</f>
        <v>4.2928619510212299E-3</v>
      </c>
      <c r="AH70" s="18">
        <f>'Variables AME'!AG674</f>
        <v>4.2907603939577902E-3</v>
      </c>
      <c r="AI70" s="18">
        <f>'Variables AME'!AH674</f>
        <v>4.2894366019723502E-3</v>
      </c>
      <c r="AJ70" s="18">
        <f>'Variables AME'!AI674</f>
        <v>4.28862957631346E-3</v>
      </c>
      <c r="AK70" s="18">
        <f>'Variables AME'!AJ674</f>
        <v>4.28755929085435E-3</v>
      </c>
      <c r="AL70" s="18">
        <f>'Variables AME'!AK674</f>
        <v>4.2864296843816204E-3</v>
      </c>
      <c r="AM70" s="18">
        <f>'Variables AME'!AL674</f>
        <v>4.28527099091332E-3</v>
      </c>
      <c r="AN70" s="18">
        <f>'Variables AME'!AM674</f>
        <v>4.2859262509757001E-3</v>
      </c>
      <c r="AO70" s="18">
        <f>'Variables AME'!AN674</f>
        <v>4.2858474717241699E-3</v>
      </c>
      <c r="AP70" s="18">
        <f>'Variables AME'!AO674</f>
        <v>4.2857072900501598E-3</v>
      </c>
      <c r="AQ70" s="18">
        <f>'Variables AME'!AP674</f>
        <v>4.2853901056684801E-3</v>
      </c>
      <c r="AR70" s="18">
        <f>'Variables AME'!AQ674</f>
        <v>4.2849312284963101E-3</v>
      </c>
      <c r="AS70" s="18">
        <f>'Variables AME'!AR674</f>
        <v>4.2843079248352104E-3</v>
      </c>
      <c r="AT70" s="18">
        <f>'Variables AME'!AS674</f>
        <v>4.2835360013615698E-3</v>
      </c>
      <c r="AU70" s="18">
        <f>'Variables AME'!AT674</f>
        <v>4.2826326634565898E-3</v>
      </c>
      <c r="AV70" s="18">
        <f>'Variables AME'!AU674</f>
        <v>4.2816393355924404E-3</v>
      </c>
      <c r="AW70" s="18">
        <f>'Variables AME'!AV674</f>
        <v>4.2782929052992899E-3</v>
      </c>
    </row>
    <row r="71" spans="2:49" x14ac:dyDescent="0.25">
      <c r="B71" t="s">
        <v>1073</v>
      </c>
      <c r="C71" s="18">
        <f>'Variables AME'!B675</f>
        <v>7.64818355640535E-3</v>
      </c>
      <c r="D71" s="18">
        <f>'Variables AME'!C675</f>
        <v>7.64818355640535E-3</v>
      </c>
      <c r="E71" s="18">
        <f>'Variables AME'!D675</f>
        <v>7.6499041066699401E-3</v>
      </c>
      <c r="F71" s="18">
        <f>'Variables AME'!E675</f>
        <v>8.0068992775239392E-3</v>
      </c>
      <c r="G71" s="18">
        <f>'Variables AME'!F675</f>
        <v>8.3834845237636298E-3</v>
      </c>
      <c r="H71" s="18">
        <f>'Variables AME'!G675</f>
        <v>8.8975953379712199E-3</v>
      </c>
      <c r="I71" s="18">
        <f>'Variables AME'!H675</f>
        <v>8.4772240107746106E-3</v>
      </c>
      <c r="J71" s="18">
        <f>'Variables AME'!I675</f>
        <v>8.6544833431417695E-3</v>
      </c>
      <c r="K71" s="18">
        <f>'Variables AME'!J675</f>
        <v>9.0493191940404297E-3</v>
      </c>
      <c r="L71" s="18">
        <f>'Variables AME'!K675</f>
        <v>8.8883353962369606E-3</v>
      </c>
      <c r="M71" s="18">
        <f>'Variables AME'!L675</f>
        <v>8.4487158254488298E-3</v>
      </c>
      <c r="N71" s="18">
        <f>'Variables AME'!M675</f>
        <v>8.8538805488228706E-3</v>
      </c>
      <c r="O71" s="18">
        <f>'Variables AME'!N675</f>
        <v>9.0195287957431005E-3</v>
      </c>
      <c r="P71" s="18">
        <f>'Variables AME'!O675</f>
        <v>8.9165592326083797E-3</v>
      </c>
      <c r="Q71" s="18">
        <f>'Variables AME'!P675</f>
        <v>8.7839541099290399E-3</v>
      </c>
      <c r="R71" s="18">
        <f>'Variables AME'!Q675</f>
        <v>8.9084910914859292E-3</v>
      </c>
      <c r="S71" s="18">
        <f>'Variables AME'!R675</f>
        <v>8.9100384907458401E-3</v>
      </c>
      <c r="T71" s="18">
        <f>'Variables AME'!S675</f>
        <v>8.9099381118044295E-3</v>
      </c>
      <c r="U71" s="18">
        <f>'Variables AME'!T675</f>
        <v>8.9105956347918999E-3</v>
      </c>
      <c r="V71" s="18">
        <f>'Variables AME'!U675</f>
        <v>8.9099303897051604E-3</v>
      </c>
      <c r="W71" s="18">
        <f>'Variables AME'!V675</f>
        <v>8.9622713303333795E-3</v>
      </c>
      <c r="X71" s="18">
        <f>'Variables AME'!W675</f>
        <v>9.0122802857570093E-3</v>
      </c>
      <c r="Y71" s="18">
        <f>'Variables AME'!X675</f>
        <v>9.0681841703104792E-3</v>
      </c>
      <c r="Z71" s="18">
        <f>'Variables AME'!Y675</f>
        <v>9.1234394846817796E-3</v>
      </c>
      <c r="AA71" s="18">
        <f>'Variables AME'!Z675</f>
        <v>9.1766826340428393E-3</v>
      </c>
      <c r="AB71" s="18">
        <f>'Variables AME'!AA675</f>
        <v>9.2288361133331404E-3</v>
      </c>
      <c r="AC71" s="18">
        <f>'Variables AME'!AB675</f>
        <v>9.2804069036314402E-3</v>
      </c>
      <c r="AD71" s="18">
        <f>'Variables AME'!AC675</f>
        <v>9.3084100520218101E-3</v>
      </c>
      <c r="AE71" s="18">
        <f>'Variables AME'!AD675</f>
        <v>9.3344858972393193E-3</v>
      </c>
      <c r="AF71" s="18">
        <f>'Variables AME'!AE675</f>
        <v>9.3601207554910703E-3</v>
      </c>
      <c r="AG71" s="18">
        <f>'Variables AME'!AF675</f>
        <v>9.3865629341357299E-3</v>
      </c>
      <c r="AH71" s="18">
        <f>'Variables AME'!AG675</f>
        <v>9.4121978478369107E-3</v>
      </c>
      <c r="AI71" s="18">
        <f>'Variables AME'!AH675</f>
        <v>9.4396559953890992E-3</v>
      </c>
      <c r="AJ71" s="18">
        <f>'Variables AME'!AI675</f>
        <v>9.4682529122144098E-3</v>
      </c>
      <c r="AK71" s="18">
        <f>'Variables AME'!AJ675</f>
        <v>9.49645782134282E-3</v>
      </c>
      <c r="AL71" s="18">
        <f>'Variables AME'!AK675</f>
        <v>9.5246506541886607E-3</v>
      </c>
      <c r="AM71" s="18">
        <f>'Variables AME'!AL675</f>
        <v>9.5528976259967903E-3</v>
      </c>
      <c r="AN71" s="18">
        <f>'Variables AME'!AM675</f>
        <v>9.5843063648933299E-3</v>
      </c>
      <c r="AO71" s="18">
        <f>'Variables AME'!AN675</f>
        <v>9.6142748228980404E-3</v>
      </c>
      <c r="AP71" s="18">
        <f>'Variables AME'!AO675</f>
        <v>9.6440811593779905E-3</v>
      </c>
      <c r="AQ71" s="18">
        <f>'Variables AME'!AP675</f>
        <v>9.6735391896169299E-3</v>
      </c>
      <c r="AR71" s="18">
        <f>'Variables AME'!AQ675</f>
        <v>9.7027314439642395E-3</v>
      </c>
      <c r="AS71" s="18">
        <f>'Variables AME'!AR675</f>
        <v>9.7315896952983403E-3</v>
      </c>
      <c r="AT71" s="18">
        <f>'Variables AME'!AS675</f>
        <v>9.7601977198019194E-3</v>
      </c>
      <c r="AU71" s="18">
        <f>'Variables AME'!AT675</f>
        <v>9.7886023178591196E-3</v>
      </c>
      <c r="AV71" s="18">
        <f>'Variables AME'!AU675</f>
        <v>9.8168800955467806E-3</v>
      </c>
      <c r="AW71" s="18">
        <f>'Variables AME'!AV675</f>
        <v>9.8415764886673092E-3</v>
      </c>
    </row>
    <row r="72" spans="2:49" x14ac:dyDescent="0.25">
      <c r="B72" t="s">
        <v>1074</v>
      </c>
      <c r="C72" s="18">
        <f>'Variables AME'!B676</f>
        <v>1.8311673708923299E-2</v>
      </c>
      <c r="D72" s="18">
        <f>'Variables AME'!C676</f>
        <v>1.8311673708923299E-2</v>
      </c>
      <c r="E72" s="18">
        <f>'Variables AME'!D676</f>
        <v>1.84032372497424E-2</v>
      </c>
      <c r="F72" s="18">
        <f>'Variables AME'!E676</f>
        <v>1.85634949593095E-2</v>
      </c>
      <c r="G72" s="18">
        <f>'Variables AME'!F676</f>
        <v>1.85504581169979E-2</v>
      </c>
      <c r="H72" s="18">
        <f>'Variables AME'!G676</f>
        <v>1.80459649269448E-2</v>
      </c>
      <c r="I72" s="18">
        <f>'Variables AME'!H676</f>
        <v>1.8146290621152399E-2</v>
      </c>
      <c r="J72" s="18">
        <f>'Variables AME'!I676</f>
        <v>1.8337425155514599E-2</v>
      </c>
      <c r="K72" s="18">
        <f>'Variables AME'!J676</f>
        <v>1.8554515507054399E-2</v>
      </c>
      <c r="L72" s="18">
        <f>'Variables AME'!K676</f>
        <v>1.80017507870825E-2</v>
      </c>
      <c r="M72" s="18">
        <f>'Variables AME'!L676</f>
        <v>1.7114105028913199E-2</v>
      </c>
      <c r="N72" s="18">
        <f>'Variables AME'!M676</f>
        <v>1.7590398748790401E-2</v>
      </c>
      <c r="O72" s="18">
        <f>'Variables AME'!N676</f>
        <v>1.73453282967422E-2</v>
      </c>
      <c r="P72" s="18">
        <f>'Variables AME'!O676</f>
        <v>1.75425264033147E-2</v>
      </c>
      <c r="Q72" s="18">
        <f>'Variables AME'!P676</f>
        <v>1.6964043045392101E-2</v>
      </c>
      <c r="R72" s="18">
        <f>'Variables AME'!Q676</f>
        <v>1.6433872034204999E-2</v>
      </c>
      <c r="S72" s="18">
        <f>'Variables AME'!R676</f>
        <v>1.6439671083742401E-2</v>
      </c>
      <c r="T72" s="18">
        <f>'Variables AME'!S676</f>
        <v>1.6440541074550102E-2</v>
      </c>
      <c r="U72" s="18">
        <f>'Variables AME'!T676</f>
        <v>1.64444631335759E-2</v>
      </c>
      <c r="V72" s="18">
        <f>'Variables AME'!U676</f>
        <v>1.64429765263766E-2</v>
      </c>
      <c r="W72" s="18">
        <f>'Variables AME'!V676</f>
        <v>1.6186036878429701E-2</v>
      </c>
      <c r="X72" s="18">
        <f>'Variables AME'!W676</f>
        <v>1.59245544463321E-2</v>
      </c>
      <c r="Y72" s="18">
        <f>'Variables AME'!X676</f>
        <v>1.5688514412750199E-2</v>
      </c>
      <c r="Z72" s="18">
        <f>'Variables AME'!Y676</f>
        <v>1.54545217707823E-2</v>
      </c>
      <c r="AA72" s="18">
        <f>'Variables AME'!Z676</f>
        <v>1.5217668100604299E-2</v>
      </c>
      <c r="AB72" s="18">
        <f>'Variables AME'!AA676</f>
        <v>1.49807168434041E-2</v>
      </c>
      <c r="AC72" s="18">
        <f>'Variables AME'!AB676</f>
        <v>1.47454621287091E-2</v>
      </c>
      <c r="AD72" s="18">
        <f>'Variables AME'!AC676</f>
        <v>1.4745780623383799E-2</v>
      </c>
      <c r="AE72" s="18">
        <f>'Variables AME'!AD676</f>
        <v>1.47393127882662E-2</v>
      </c>
      <c r="AF72" s="18">
        <f>'Variables AME'!AE676</f>
        <v>1.4730921640399601E-2</v>
      </c>
      <c r="AG72" s="18">
        <f>'Variables AME'!AF676</f>
        <v>1.4724656337768101E-2</v>
      </c>
      <c r="AH72" s="18">
        <f>'Variables AME'!AG676</f>
        <v>1.47151118889966E-2</v>
      </c>
      <c r="AI72" s="18">
        <f>'Variables AME'!AH676</f>
        <v>1.4711073319483599E-2</v>
      </c>
      <c r="AJ72" s="18">
        <f>'Variables AME'!AI676</f>
        <v>1.47105363923357E-2</v>
      </c>
      <c r="AK72" s="18">
        <f>'Variables AME'!AJ676</f>
        <v>1.4708559111004001E-2</v>
      </c>
      <c r="AL72" s="18">
        <f>'Variables AME'!AK676</f>
        <v>1.47062496081511E-2</v>
      </c>
      <c r="AM72" s="18">
        <f>'Variables AME'!AL676</f>
        <v>1.47038041987444E-2</v>
      </c>
      <c r="AN72" s="18">
        <f>'Variables AME'!AM676</f>
        <v>1.47083561488154E-2</v>
      </c>
      <c r="AO72" s="18">
        <f>'Variables AME'!AN676</f>
        <v>1.4709032815003501E-2</v>
      </c>
      <c r="AP72" s="18">
        <f>'Variables AME'!AO676</f>
        <v>1.47095625369871E-2</v>
      </c>
      <c r="AQ72" s="18">
        <f>'Variables AME'!AP676</f>
        <v>1.4709405614948899E-2</v>
      </c>
      <c r="AR72" s="18">
        <f>'Variables AME'!AQ676</f>
        <v>1.47087923961164E-2</v>
      </c>
      <c r="AS72" s="18">
        <f>'Variables AME'!AR676</f>
        <v>1.47073560744676E-2</v>
      </c>
      <c r="AT72" s="18">
        <f>'Variables AME'!AS676</f>
        <v>1.47055013731879E-2</v>
      </c>
      <c r="AU72" s="18">
        <f>'Variables AME'!AT676</f>
        <v>1.47032186101428E-2</v>
      </c>
      <c r="AV72" s="18">
        <f>'Variables AME'!AU676</f>
        <v>1.47005809130133E-2</v>
      </c>
      <c r="AW72" s="18">
        <f>'Variables AME'!AV676</f>
        <v>1.4693126295865E-2</v>
      </c>
    </row>
    <row r="73" spans="2:49" x14ac:dyDescent="0.25">
      <c r="B73" t="s">
        <v>1075</v>
      </c>
      <c r="C73" s="18">
        <f>'Variables AME'!B677</f>
        <v>1.56073711921775E-2</v>
      </c>
      <c r="D73" s="18">
        <f>'Variables AME'!C677</f>
        <v>1.56073711921775E-2</v>
      </c>
      <c r="E73" s="18">
        <f>'Variables AME'!D677</f>
        <v>1.5605530185382599E-2</v>
      </c>
      <c r="F73" s="18">
        <f>'Variables AME'!E677</f>
        <v>1.53437954910911E-2</v>
      </c>
      <c r="G73" s="18">
        <f>'Variables AME'!F677</f>
        <v>1.51171923790832E-2</v>
      </c>
      <c r="H73" s="18">
        <f>'Variables AME'!G677</f>
        <v>1.4811383908009399E-2</v>
      </c>
      <c r="I73" s="18">
        <f>'Variables AME'!H677</f>
        <v>1.53587123576847E-2</v>
      </c>
      <c r="J73" s="18">
        <f>'Variables AME'!I677</f>
        <v>1.53830838599592E-2</v>
      </c>
      <c r="K73" s="18">
        <f>'Variables AME'!J677</f>
        <v>1.5601375788299E-2</v>
      </c>
      <c r="L73" s="18">
        <f>'Variables AME'!K677</f>
        <v>1.4962699743180201E-2</v>
      </c>
      <c r="M73" s="18">
        <f>'Variables AME'!L677</f>
        <v>1.4606664506309999E-2</v>
      </c>
      <c r="N73" s="18">
        <f>'Variables AME'!M677</f>
        <v>1.55363612202635E-2</v>
      </c>
      <c r="O73" s="18">
        <f>'Variables AME'!N677</f>
        <v>1.5360112163976E-2</v>
      </c>
      <c r="P73" s="18">
        <f>'Variables AME'!O677</f>
        <v>1.53546379552868E-2</v>
      </c>
      <c r="Q73" s="18">
        <f>'Variables AME'!P677</f>
        <v>1.46485309997826E-2</v>
      </c>
      <c r="R73" s="18">
        <f>'Variables AME'!Q677</f>
        <v>1.40105509897626E-2</v>
      </c>
      <c r="S73" s="18">
        <f>'Variables AME'!R677</f>
        <v>1.40288949391552E-2</v>
      </c>
      <c r="T73" s="18">
        <f>'Variables AME'!S677</f>
        <v>1.4026228181127901E-2</v>
      </c>
      <c r="U73" s="18">
        <f>'Variables AME'!T677</f>
        <v>1.40368684677315E-2</v>
      </c>
      <c r="V73" s="18">
        <f>'Variables AME'!U677</f>
        <v>1.4040140099789499E-2</v>
      </c>
      <c r="W73" s="18">
        <f>'Variables AME'!V677</f>
        <v>1.41100959756257E-2</v>
      </c>
      <c r="X73" s="18">
        <f>'Variables AME'!W677</f>
        <v>1.4153187621078801E-2</v>
      </c>
      <c r="Y73" s="18">
        <f>'Variables AME'!X677</f>
        <v>1.42429737151499E-2</v>
      </c>
      <c r="Z73" s="18">
        <f>'Variables AME'!Y677</f>
        <v>1.43255976618581E-2</v>
      </c>
      <c r="AA73" s="18">
        <f>'Variables AME'!Z677</f>
        <v>1.4401483389954201E-2</v>
      </c>
      <c r="AB73" s="18">
        <f>'Variables AME'!AA677</f>
        <v>1.44759457829499E-2</v>
      </c>
      <c r="AC73" s="18">
        <f>'Variables AME'!AB677</f>
        <v>1.45511739970021E-2</v>
      </c>
      <c r="AD73" s="18">
        <f>'Variables AME'!AC677</f>
        <v>1.45786273129685E-2</v>
      </c>
      <c r="AE73" s="18">
        <f>'Variables AME'!AD677</f>
        <v>1.4601309651103501E-2</v>
      </c>
      <c r="AF73" s="18">
        <f>'Variables AME'!AE677</f>
        <v>1.46207078371516E-2</v>
      </c>
      <c r="AG73" s="18">
        <f>'Variables AME'!AF677</f>
        <v>1.4642728854247101E-2</v>
      </c>
      <c r="AH73" s="18">
        <f>'Variables AME'!AG677</f>
        <v>1.4662962165866E-2</v>
      </c>
      <c r="AI73" s="18">
        <f>'Variables AME'!AH677</f>
        <v>1.46892922788096E-2</v>
      </c>
      <c r="AJ73" s="18">
        <f>'Variables AME'!AI677</f>
        <v>1.47202521189753E-2</v>
      </c>
      <c r="AK73" s="18">
        <f>'Variables AME'!AJ677</f>
        <v>1.4746691004943101E-2</v>
      </c>
      <c r="AL73" s="18">
        <f>'Variables AME'!AK677</f>
        <v>1.4771527036190101E-2</v>
      </c>
      <c r="AM73" s="18">
        <f>'Variables AME'!AL677</f>
        <v>1.4795650976607899E-2</v>
      </c>
      <c r="AN73" s="18">
        <f>'Variables AME'!AM677</f>
        <v>1.4888332386556499E-2</v>
      </c>
      <c r="AO73" s="18">
        <f>'Variables AME'!AN677</f>
        <v>1.49707375098144E-2</v>
      </c>
      <c r="AP73" s="18">
        <f>'Variables AME'!AO677</f>
        <v>1.5054638094055901E-2</v>
      </c>
      <c r="AQ73" s="18">
        <f>'Variables AME'!AP677</f>
        <v>1.513705964661E-2</v>
      </c>
      <c r="AR73" s="18">
        <f>'Variables AME'!AQ677</f>
        <v>1.5220860710407199E-2</v>
      </c>
      <c r="AS73" s="18">
        <f>'Variables AME'!AR677</f>
        <v>1.53025383149577E-2</v>
      </c>
      <c r="AT73" s="18">
        <f>'Variables AME'!AS677</f>
        <v>1.53821774623762E-2</v>
      </c>
      <c r="AU73" s="18">
        <f>'Variables AME'!AT677</f>
        <v>1.54607306436884E-2</v>
      </c>
      <c r="AV73" s="18">
        <f>'Variables AME'!AU677</f>
        <v>1.5539463967712899E-2</v>
      </c>
      <c r="AW73" s="18">
        <f>'Variables AME'!AV677</f>
        <v>1.54997281216884E-2</v>
      </c>
    </row>
    <row r="74" spans="2:49" x14ac:dyDescent="0.25">
      <c r="B74" t="s">
        <v>1076</v>
      </c>
      <c r="C74" s="18">
        <f>'Variables AME'!B678</f>
        <v>1.90128319919571E-4</v>
      </c>
      <c r="D74" s="18">
        <f>'Variables AME'!C678</f>
        <v>1.90128319919571E-4</v>
      </c>
      <c r="E74" s="18">
        <f>'Variables AME'!D678</f>
        <v>1.8976963499064801E-4</v>
      </c>
      <c r="F74" s="18">
        <f>'Variables AME'!E678</f>
        <v>1.92715472067917E-4</v>
      </c>
      <c r="G74" s="18">
        <f>'Variables AME'!F678</f>
        <v>1.9430135014062E-4</v>
      </c>
      <c r="H74" s="18">
        <f>'Variables AME'!G678</f>
        <v>1.8510252644608001E-4</v>
      </c>
      <c r="I74" s="18">
        <f>'Variables AME'!H678</f>
        <v>1.8542422739027201E-4</v>
      </c>
      <c r="J74" s="18">
        <f>'Variables AME'!I678</f>
        <v>1.8962427697948099E-4</v>
      </c>
      <c r="K74" s="18">
        <f>'Variables AME'!J678</f>
        <v>1.9206518915982401E-4</v>
      </c>
      <c r="L74" s="18">
        <f>'Variables AME'!K678</f>
        <v>1.8229574587435299E-4</v>
      </c>
      <c r="M74" s="18">
        <f>'Variables AME'!L678</f>
        <v>1.7416618915606799E-4</v>
      </c>
      <c r="N74" s="18">
        <f>'Variables AME'!M678</f>
        <v>1.8054121736478101E-4</v>
      </c>
      <c r="O74" s="18">
        <f>'Variables AME'!N678</f>
        <v>1.77168233799396E-4</v>
      </c>
      <c r="P74" s="18">
        <f>'Variables AME'!O678</f>
        <v>1.7615914378236601E-4</v>
      </c>
      <c r="Q74" s="18">
        <f>'Variables AME'!P678</f>
        <v>1.7294194474506001E-4</v>
      </c>
      <c r="R74" s="18">
        <f>'Variables AME'!Q678</f>
        <v>1.6633857470830501E-4</v>
      </c>
      <c r="S74" s="18">
        <f>'Variables AME'!R678</f>
        <v>1.6637407739586701E-4</v>
      </c>
      <c r="T74" s="18">
        <f>'Variables AME'!S678</f>
        <v>1.6638424240392901E-4</v>
      </c>
      <c r="U74" s="18">
        <f>'Variables AME'!T678</f>
        <v>1.6638754697444199E-4</v>
      </c>
      <c r="V74" s="18">
        <f>'Variables AME'!U678</f>
        <v>1.6634338813652501E-4</v>
      </c>
      <c r="W74" s="18">
        <f>'Variables AME'!V678</f>
        <v>1.6633223379949801E-4</v>
      </c>
      <c r="X74" s="18">
        <f>'Variables AME'!W678</f>
        <v>1.6629653571643901E-4</v>
      </c>
      <c r="Y74" s="18">
        <f>'Variables AME'!X678</f>
        <v>1.65634847788708E-4</v>
      </c>
      <c r="Z74" s="18">
        <f>'Variables AME'!Y678</f>
        <v>1.6535378517567499E-4</v>
      </c>
      <c r="AA74" s="18">
        <f>'Variables AME'!Z678</f>
        <v>1.6512817973387401E-4</v>
      </c>
      <c r="AB74" s="18">
        <f>'Variables AME'!AA678</f>
        <v>1.6492419512016999E-4</v>
      </c>
      <c r="AC74" s="18">
        <f>'Variables AME'!AB678</f>
        <v>1.6473466948524099E-4</v>
      </c>
      <c r="AD74" s="18">
        <f>'Variables AME'!AC678</f>
        <v>1.6452355663181399E-4</v>
      </c>
      <c r="AE74" s="18">
        <f>'Variables AME'!AD678</f>
        <v>1.64635316786257E-4</v>
      </c>
      <c r="AF74" s="18">
        <f>'Variables AME'!AE678</f>
        <v>1.64576563059001E-4</v>
      </c>
      <c r="AG74" s="18">
        <f>'Variables AME'!AF678</f>
        <v>1.64481638833151E-4</v>
      </c>
      <c r="AH74" s="18">
        <f>'Variables AME'!AG678</f>
        <v>1.6470246017870999E-4</v>
      </c>
      <c r="AI74" s="18">
        <f>'Variables AME'!AH678</f>
        <v>1.64392198878403E-4</v>
      </c>
      <c r="AJ74" s="18">
        <f>'Variables AME'!AI678</f>
        <v>1.64214211939649E-4</v>
      </c>
      <c r="AK74" s="18">
        <f>'Variables AME'!AJ678</f>
        <v>1.64042842785018E-4</v>
      </c>
      <c r="AL74" s="18">
        <f>'Variables AME'!AK678</f>
        <v>1.6387034790324399E-4</v>
      </c>
      <c r="AM74" s="18">
        <f>'Variables AME'!AL678</f>
        <v>1.6369943241502301E-4</v>
      </c>
      <c r="AN74" s="18">
        <f>'Variables AME'!AM678</f>
        <v>1.6363940032083801E-4</v>
      </c>
      <c r="AO74" s="18">
        <f>'Variables AME'!AN678</f>
        <v>1.63533758922243E-4</v>
      </c>
      <c r="AP74" s="18">
        <f>'Variables AME'!AO678</f>
        <v>1.63412632149455E-4</v>
      </c>
      <c r="AQ74" s="18">
        <f>'Variables AME'!AP678</f>
        <v>1.6327887384894101E-4</v>
      </c>
      <c r="AR74" s="18">
        <f>'Variables AME'!AQ678</f>
        <v>1.6313740747696899E-4</v>
      </c>
      <c r="AS74" s="18">
        <f>'Variables AME'!AR678</f>
        <v>1.63023652118584E-4</v>
      </c>
      <c r="AT74" s="18">
        <f>'Variables AME'!AS678</f>
        <v>1.6289017974814701E-4</v>
      </c>
      <c r="AU74" s="18">
        <f>'Variables AME'!AT678</f>
        <v>1.6274915057311201E-4</v>
      </c>
      <c r="AV74" s="18">
        <f>'Variables AME'!AU678</f>
        <v>1.62603136501647E-4</v>
      </c>
      <c r="AW74" s="18">
        <f>'Variables AME'!AV678</f>
        <v>1.62418824205379E-4</v>
      </c>
    </row>
    <row r="75" spans="2:49" x14ac:dyDescent="0.25">
      <c r="B75" t="s">
        <v>1077</v>
      </c>
      <c r="C75" s="18">
        <f>'Variables AME'!B679</f>
        <v>5.8126017205300998E-5</v>
      </c>
      <c r="D75" s="18">
        <f>'Variables AME'!C679</f>
        <v>5.8126017205300998E-5</v>
      </c>
      <c r="E75" s="18">
        <f>'Variables AME'!D679</f>
        <v>5.8125961525468102E-5</v>
      </c>
      <c r="F75" s="18">
        <f>'Variables AME'!E679</f>
        <v>5.9183627530557099E-5</v>
      </c>
      <c r="G75" s="18">
        <f>'Variables AME'!F679</f>
        <v>6.0556310888858298E-5</v>
      </c>
      <c r="H75" s="18">
        <f>'Variables AME'!G679</f>
        <v>5.7321511866140201E-5</v>
      </c>
      <c r="I75" s="18">
        <f>'Variables AME'!H679</f>
        <v>5.7745483994743403E-5</v>
      </c>
      <c r="J75" s="18">
        <f>'Variables AME'!I679</f>
        <v>5.9886675638684799E-5</v>
      </c>
      <c r="K75" s="18">
        <f>'Variables AME'!J679</f>
        <v>6.1139946612341801E-5</v>
      </c>
      <c r="L75" s="18">
        <f>'Variables AME'!K679</f>
        <v>5.8353146311519502E-5</v>
      </c>
      <c r="M75" s="18">
        <f>'Variables AME'!L679</f>
        <v>5.60908743625244E-5</v>
      </c>
      <c r="N75" s="18">
        <f>'Variables AME'!M679</f>
        <v>5.8600514826403698E-5</v>
      </c>
      <c r="O75" s="18">
        <f>'Variables AME'!N679</f>
        <v>5.7593130197048498E-5</v>
      </c>
      <c r="P75" s="18">
        <f>'Variables AME'!O679</f>
        <v>5.7120650281993599E-5</v>
      </c>
      <c r="Q75" s="18">
        <f>'Variables AME'!P679</f>
        <v>5.6651084334557401E-5</v>
      </c>
      <c r="R75" s="18">
        <f>'Variables AME'!Q679</f>
        <v>5.4175240404917601E-5</v>
      </c>
      <c r="S75" s="18">
        <f>'Variables AME'!R679</f>
        <v>5.4192151276434602E-5</v>
      </c>
      <c r="T75" s="18">
        <f>'Variables AME'!S679</f>
        <v>5.41997548629112E-5</v>
      </c>
      <c r="U75" s="18">
        <f>'Variables AME'!T679</f>
        <v>5.4200361062934098E-5</v>
      </c>
      <c r="V75" s="18">
        <f>'Variables AME'!U679</f>
        <v>5.4195423259420099E-5</v>
      </c>
      <c r="W75" s="18">
        <f>'Variables AME'!V679</f>
        <v>5.4184982720357497E-5</v>
      </c>
      <c r="X75" s="18">
        <f>'Variables AME'!W679</f>
        <v>5.4170015142602698E-5</v>
      </c>
      <c r="Y75" s="18">
        <f>'Variables AME'!X679</f>
        <v>5.3820001800461401E-5</v>
      </c>
      <c r="Z75" s="18">
        <f>'Variables AME'!Y679</f>
        <v>5.3631241542175098E-5</v>
      </c>
      <c r="AA75" s="18">
        <f>'Variables AME'!Z679</f>
        <v>5.3498854094361501E-5</v>
      </c>
      <c r="AB75" s="18">
        <f>'Variables AME'!AA679</f>
        <v>5.3392574601757498E-5</v>
      </c>
      <c r="AC75" s="18">
        <f>'Variables AME'!AB679</f>
        <v>5.3301815637182601E-5</v>
      </c>
      <c r="AD75" s="18">
        <f>'Variables AME'!AC679</f>
        <v>5.3215773473831002E-5</v>
      </c>
      <c r="AE75" s="18">
        <f>'Variables AME'!AD679</f>
        <v>5.3297987700609297E-5</v>
      </c>
      <c r="AF75" s="18">
        <f>'Variables AME'!AE679</f>
        <v>5.3310108004596399E-5</v>
      </c>
      <c r="AG75" s="18">
        <f>'Variables AME'!AF679</f>
        <v>5.3297040219133899E-5</v>
      </c>
      <c r="AH75" s="18">
        <f>'Variables AME'!AG679</f>
        <v>5.34391071653166E-5</v>
      </c>
      <c r="AI75" s="18">
        <f>'Variables AME'!AH679</f>
        <v>5.3334781675119897E-5</v>
      </c>
      <c r="AJ75" s="18">
        <f>'Variables AME'!AI679</f>
        <v>5.3275682674947802E-5</v>
      </c>
      <c r="AK75" s="18">
        <f>'Variables AME'!AJ679</f>
        <v>5.3230741735639703E-5</v>
      </c>
      <c r="AL75" s="18">
        <f>'Variables AME'!AK679</f>
        <v>5.3192046096710902E-5</v>
      </c>
      <c r="AM75" s="18">
        <f>'Variables AME'!AL679</f>
        <v>5.31575083213724E-5</v>
      </c>
      <c r="AN75" s="18">
        <f>'Variables AME'!AM679</f>
        <v>5.3162682557090401E-5</v>
      </c>
      <c r="AO75" s="18">
        <f>'Variables AME'!AN679</f>
        <v>5.3158066418494201E-5</v>
      </c>
      <c r="AP75" s="18">
        <f>'Variables AME'!AO679</f>
        <v>5.3146021194693098E-5</v>
      </c>
      <c r="AQ75" s="18">
        <f>'Variables AME'!AP679</f>
        <v>5.3129433184780499E-5</v>
      </c>
      <c r="AR75" s="18">
        <f>'Variables AME'!AQ679</f>
        <v>5.31106189566852E-5</v>
      </c>
      <c r="AS75" s="18">
        <f>'Variables AME'!AR679</f>
        <v>5.3105610868261303E-5</v>
      </c>
      <c r="AT75" s="18">
        <f>'Variables AME'!AS679</f>
        <v>5.3092984312646201E-5</v>
      </c>
      <c r="AU75" s="18">
        <f>'Variables AME'!AT679</f>
        <v>5.30771658654263E-5</v>
      </c>
      <c r="AV75" s="18">
        <f>'Variables AME'!AU679</f>
        <v>5.3059559404811801E-5</v>
      </c>
      <c r="AW75" s="18">
        <f>'Variables AME'!AV679</f>
        <v>5.30314996053196E-5</v>
      </c>
    </row>
    <row r="76" spans="2:49" x14ac:dyDescent="0.25">
      <c r="B76" t="s">
        <v>1078</v>
      </c>
      <c r="C76" s="18">
        <f>'Variables AME'!B680</f>
        <v>5.5378657944818097E-4</v>
      </c>
      <c r="D76" s="18">
        <f>'Variables AME'!C680</f>
        <v>5.5378657944817999E-4</v>
      </c>
      <c r="E76" s="18">
        <f>'Variables AME'!D680</f>
        <v>5.50551595651668E-4</v>
      </c>
      <c r="F76" s="18">
        <f>'Variables AME'!E680</f>
        <v>5.56293992807624E-4</v>
      </c>
      <c r="G76" s="18">
        <f>'Variables AME'!F680</f>
        <v>5.6456952841319103E-4</v>
      </c>
      <c r="H76" s="18">
        <f>'Variables AME'!G680</f>
        <v>5.4027691552456796E-4</v>
      </c>
      <c r="I76" s="18">
        <f>'Variables AME'!H680</f>
        <v>5.4074224341531198E-4</v>
      </c>
      <c r="J76" s="18">
        <f>'Variables AME'!I680</f>
        <v>5.4889376121735201E-4</v>
      </c>
      <c r="K76" s="18">
        <f>'Variables AME'!J680</f>
        <v>5.6297187369377499E-4</v>
      </c>
      <c r="L76" s="18">
        <f>'Variables AME'!K680</f>
        <v>5.4178297674420698E-4</v>
      </c>
      <c r="M76" s="18">
        <f>'Variables AME'!L680</f>
        <v>5.1227852498923797E-4</v>
      </c>
      <c r="N76" s="18">
        <f>'Variables AME'!M680</f>
        <v>5.2233680534587601E-4</v>
      </c>
      <c r="O76" s="18">
        <f>'Variables AME'!N680</f>
        <v>5.1160722217691399E-4</v>
      </c>
      <c r="P76" s="18">
        <f>'Variables AME'!O680</f>
        <v>5.07879778005796E-4</v>
      </c>
      <c r="Q76" s="18">
        <f>'Variables AME'!P680</f>
        <v>5.0237267458249702E-4</v>
      </c>
      <c r="R76" s="18">
        <f>'Variables AME'!Q680</f>
        <v>4.9111006963193705E-4</v>
      </c>
      <c r="S76" s="18">
        <f>'Variables AME'!R680</f>
        <v>4.9130231197796104E-4</v>
      </c>
      <c r="T76" s="18">
        <f>'Variables AME'!S680</f>
        <v>4.9142051019581301E-4</v>
      </c>
      <c r="U76" s="18">
        <f>'Variables AME'!T680</f>
        <v>4.9161756815542903E-4</v>
      </c>
      <c r="V76" s="18">
        <f>'Variables AME'!U680</f>
        <v>4.9165984971109898E-4</v>
      </c>
      <c r="W76" s="18">
        <f>'Variables AME'!V680</f>
        <v>4.91774810510268E-4</v>
      </c>
      <c r="X76" s="18">
        <f>'Variables AME'!W680</f>
        <v>4.91446404450271E-4</v>
      </c>
      <c r="Y76" s="18">
        <f>'Variables AME'!X680</f>
        <v>4.91283869291877E-4</v>
      </c>
      <c r="Z76" s="18">
        <f>'Variables AME'!Y680</f>
        <v>4.9124398738931998E-4</v>
      </c>
      <c r="AA76" s="18">
        <f>'Variables AME'!Z680</f>
        <v>4.9105890663900405E-4</v>
      </c>
      <c r="AB76" s="18">
        <f>'Variables AME'!AA680</f>
        <v>4.9079786502126605E-4</v>
      </c>
      <c r="AC76" s="18">
        <f>'Variables AME'!AB680</f>
        <v>4.9050478989873497E-4</v>
      </c>
      <c r="AD76" s="18">
        <f>'Variables AME'!AC680</f>
        <v>4.9002965108157104E-4</v>
      </c>
      <c r="AE76" s="18">
        <f>'Variables AME'!AD680</f>
        <v>4.8956636087432997E-4</v>
      </c>
      <c r="AF76" s="18">
        <f>'Variables AME'!AE680</f>
        <v>4.8895787086751703E-4</v>
      </c>
      <c r="AG76" s="18">
        <f>'Variables AME'!AF680</f>
        <v>4.8842238477129997E-4</v>
      </c>
      <c r="AH76" s="18">
        <f>'Variables AME'!AG680</f>
        <v>4.87989892451435E-4</v>
      </c>
      <c r="AI76" s="18">
        <f>'Variables AME'!AH680</f>
        <v>4.8748085941494902E-4</v>
      </c>
      <c r="AJ76" s="18">
        <f>'Variables AME'!AI680</f>
        <v>4.87175762204457E-4</v>
      </c>
      <c r="AK76" s="18">
        <f>'Variables AME'!AJ680</f>
        <v>4.8687305417754502E-4</v>
      </c>
      <c r="AL76" s="18">
        <f>'Variables AME'!AK680</f>
        <v>4.8659813033016098E-4</v>
      </c>
      <c r="AM76" s="18">
        <f>'Variables AME'!AL680</f>
        <v>4.8634858422956501E-4</v>
      </c>
      <c r="AN76" s="18">
        <f>'Variables AME'!AM680</f>
        <v>4.8644400813513899E-4</v>
      </c>
      <c r="AO76" s="18">
        <f>'Variables AME'!AN680</f>
        <v>4.8642986883997298E-4</v>
      </c>
      <c r="AP76" s="18">
        <f>'Variables AME'!AO680</f>
        <v>4.8642074635167002E-4</v>
      </c>
      <c r="AQ76" s="18">
        <f>'Variables AME'!AP680</f>
        <v>4.86394024465693E-4</v>
      </c>
      <c r="AR76" s="18">
        <f>'Variables AME'!AQ680</f>
        <v>4.8635341545589801E-4</v>
      </c>
      <c r="AS76" s="18">
        <f>'Variables AME'!AR680</f>
        <v>4.8633102830846701E-4</v>
      </c>
      <c r="AT76" s="18">
        <f>'Variables AME'!AS680</f>
        <v>4.8628922330101499E-4</v>
      </c>
      <c r="AU76" s="18">
        <f>'Variables AME'!AT680</f>
        <v>4.86233900051193E-4</v>
      </c>
      <c r="AV76" s="18">
        <f>'Variables AME'!AU680</f>
        <v>4.8616799641314402E-4</v>
      </c>
      <c r="AW76" s="18">
        <f>'Variables AME'!AV680</f>
        <v>4.8591696680473E-4</v>
      </c>
    </row>
    <row r="77" spans="2:49" x14ac:dyDescent="0.25">
      <c r="B77" t="s">
        <v>1079</v>
      </c>
      <c r="C77" s="18">
        <f>'Variables AME'!B681</f>
        <v>1.45937702242628E-3</v>
      </c>
      <c r="D77" s="18">
        <f>'Variables AME'!C681</f>
        <v>1.45937702242628E-3</v>
      </c>
      <c r="E77" s="18">
        <f>'Variables AME'!D681</f>
        <v>1.44488942196372E-3</v>
      </c>
      <c r="F77" s="18">
        <f>'Variables AME'!E681</f>
        <v>1.19972460946543E-3</v>
      </c>
      <c r="G77" s="18">
        <f>'Variables AME'!F681</f>
        <v>1.2706110906571301E-3</v>
      </c>
      <c r="H77" s="18">
        <f>'Variables AME'!G681</f>
        <v>1.4458209364948901E-3</v>
      </c>
      <c r="I77" s="18">
        <f>'Variables AME'!H681</f>
        <v>1.1481531624321099E-3</v>
      </c>
      <c r="J77" s="18">
        <f>'Variables AME'!I681</f>
        <v>1.3588872055133299E-3</v>
      </c>
      <c r="K77" s="18">
        <f>'Variables AME'!J681</f>
        <v>1.0594877680614599E-3</v>
      </c>
      <c r="L77" s="18">
        <f>'Variables AME'!K681</f>
        <v>1.0353475178751801E-3</v>
      </c>
      <c r="M77" s="18">
        <f>'Variables AME'!L681</f>
        <v>9.0528945484673101E-4</v>
      </c>
      <c r="N77" s="18">
        <f>'Variables AME'!M681</f>
        <v>8.4808319688192105E-4</v>
      </c>
      <c r="O77" s="18">
        <f>'Variables AME'!N681</f>
        <v>9.3800184761145904E-4</v>
      </c>
      <c r="P77" s="18">
        <f>'Variables AME'!O681</f>
        <v>9.1058054204901703E-4</v>
      </c>
      <c r="Q77" s="18">
        <f>'Variables AME'!P681</f>
        <v>8.8621826765080303E-4</v>
      </c>
      <c r="R77" s="18">
        <f>'Variables AME'!Q681</f>
        <v>8.5875315118182202E-4</v>
      </c>
      <c r="S77" s="18">
        <f>'Variables AME'!R681</f>
        <v>8.5894970102670903E-4</v>
      </c>
      <c r="T77" s="18">
        <f>'Variables AME'!S681</f>
        <v>8.5947010765881099E-4</v>
      </c>
      <c r="U77" s="18">
        <f>'Variables AME'!T681</f>
        <v>8.6013251383196797E-4</v>
      </c>
      <c r="V77" s="18">
        <f>'Variables AME'!U681</f>
        <v>8.6065711160848897E-4</v>
      </c>
      <c r="W77" s="18">
        <f>'Variables AME'!V681</f>
        <v>8.6111839013747096E-4</v>
      </c>
      <c r="X77" s="18">
        <f>'Variables AME'!W681</f>
        <v>8.61036705805111E-4</v>
      </c>
      <c r="Y77" s="18">
        <f>'Variables AME'!X681</f>
        <v>8.6139317203926099E-4</v>
      </c>
      <c r="Z77" s="18">
        <f>'Variables AME'!Y681</f>
        <v>8.62183348672837E-4</v>
      </c>
      <c r="AA77" s="18">
        <f>'Variables AME'!Z681</f>
        <v>8.6291335933819796E-4</v>
      </c>
      <c r="AB77" s="18">
        <f>'Variables AME'!AA681</f>
        <v>8.6356107318199898E-4</v>
      </c>
      <c r="AC77" s="18">
        <f>'Variables AME'!AB681</f>
        <v>8.6416580068553195E-4</v>
      </c>
      <c r="AD77" s="18">
        <f>'Variables AME'!AC681</f>
        <v>8.6456747957826404E-4</v>
      </c>
      <c r="AE77" s="18">
        <f>'Variables AME'!AD681</f>
        <v>8.6507878224756298E-4</v>
      </c>
      <c r="AF77" s="18">
        <f>'Variables AME'!AE681</f>
        <v>8.653928198E-4</v>
      </c>
      <c r="AG77" s="18">
        <f>'Variables AME'!AF681</f>
        <v>8.6571522149880701E-4</v>
      </c>
      <c r="AH77" s="18">
        <f>'Variables AME'!AG681</f>
        <v>8.6617499845470503E-4</v>
      </c>
      <c r="AI77" s="18">
        <f>'Variables AME'!AH681</f>
        <v>8.6633323096791195E-4</v>
      </c>
      <c r="AJ77" s="18">
        <f>'Variables AME'!AI681</f>
        <v>8.6653768658976E-4</v>
      </c>
      <c r="AK77" s="18">
        <f>'Variables AME'!AJ681</f>
        <v>8.6664056668403001E-4</v>
      </c>
      <c r="AL77" s="18">
        <f>'Variables AME'!AK681</f>
        <v>8.6668624731731699E-4</v>
      </c>
      <c r="AM77" s="18">
        <f>'Variables AME'!AL681</f>
        <v>8.6668521791030803E-4</v>
      </c>
      <c r="AN77" s="18">
        <f>'Variables AME'!AM681</f>
        <v>8.6704714269506304E-4</v>
      </c>
      <c r="AO77" s="18">
        <f>'Variables AME'!AN681</f>
        <v>8.6715270762421698E-4</v>
      </c>
      <c r="AP77" s="18">
        <f>'Variables AME'!AO681</f>
        <v>8.6719720233973503E-4</v>
      </c>
      <c r="AQ77" s="18">
        <f>'Variables AME'!AP681</f>
        <v>8.6723003374644604E-4</v>
      </c>
      <c r="AR77" s="18">
        <f>'Variables AME'!AQ681</f>
        <v>8.6724116750706902E-4</v>
      </c>
      <c r="AS77" s="18">
        <f>'Variables AME'!AR681</f>
        <v>8.6725116274183897E-4</v>
      </c>
      <c r="AT77" s="18">
        <f>'Variables AME'!AS681</f>
        <v>8.6719333933559103E-4</v>
      </c>
      <c r="AU77" s="18">
        <f>'Variables AME'!AT681</f>
        <v>8.6710319698595504E-4</v>
      </c>
      <c r="AV77" s="18">
        <f>'Variables AME'!AU681</f>
        <v>8.6699226076883298E-4</v>
      </c>
      <c r="AW77" s="18">
        <f>'Variables AME'!AV681</f>
        <v>8.6664305262252499E-4</v>
      </c>
    </row>
    <row r="78" spans="2:49" x14ac:dyDescent="0.25">
      <c r="B78" t="s">
        <v>1080</v>
      </c>
      <c r="C78" s="18">
        <f>'Variables AME'!B682</f>
        <v>1.6028095372653201E-3</v>
      </c>
      <c r="D78" s="18">
        <f>'Variables AME'!C682</f>
        <v>1.6028095372653201E-3</v>
      </c>
      <c r="E78" s="18">
        <f>'Variables AME'!D682</f>
        <v>1.6003155676070999E-3</v>
      </c>
      <c r="F78" s="18">
        <f>'Variables AME'!E682</f>
        <v>1.5707691520324E-3</v>
      </c>
      <c r="G78" s="18">
        <f>'Variables AME'!F682</f>
        <v>1.5204423575965601E-3</v>
      </c>
      <c r="H78" s="18">
        <f>'Variables AME'!G682</f>
        <v>1.6182777517269799E-3</v>
      </c>
      <c r="I78" s="18">
        <f>'Variables AME'!H682</f>
        <v>1.58390443943262E-3</v>
      </c>
      <c r="J78" s="18">
        <f>'Variables AME'!I682</f>
        <v>1.51518589881624E-3</v>
      </c>
      <c r="K78" s="18">
        <f>'Variables AME'!J682</f>
        <v>1.50820240645596E-3</v>
      </c>
      <c r="L78" s="18">
        <f>'Variables AME'!K682</f>
        <v>1.4578596755976799E-3</v>
      </c>
      <c r="M78" s="18">
        <f>'Variables AME'!L682</f>
        <v>1.3822346340875899E-3</v>
      </c>
      <c r="N78" s="18">
        <f>'Variables AME'!M682</f>
        <v>1.3770510332778501E-3</v>
      </c>
      <c r="O78" s="18">
        <f>'Variables AME'!N682</f>
        <v>1.3965491327698201E-3</v>
      </c>
      <c r="P78" s="18">
        <f>'Variables AME'!O682</f>
        <v>1.45097579615814E-3</v>
      </c>
      <c r="Q78" s="18">
        <f>'Variables AME'!P682</f>
        <v>1.36413192952846E-3</v>
      </c>
      <c r="R78" s="18">
        <f>'Variables AME'!Q682</f>
        <v>1.32530936846166E-3</v>
      </c>
      <c r="S78" s="18">
        <f>'Variables AME'!R682</f>
        <v>1.32612993913342E-3</v>
      </c>
      <c r="T78" s="18">
        <f>'Variables AME'!S682</f>
        <v>1.3265919254666499E-3</v>
      </c>
      <c r="U78" s="18">
        <f>'Variables AME'!T682</f>
        <v>1.32689011709741E-3</v>
      </c>
      <c r="V78" s="18">
        <f>'Variables AME'!U682</f>
        <v>1.3268911421916801E-3</v>
      </c>
      <c r="W78" s="18">
        <f>'Variables AME'!V682</f>
        <v>1.3268559709724199E-3</v>
      </c>
      <c r="X78" s="18">
        <f>'Variables AME'!W682</f>
        <v>1.3266726399670001E-3</v>
      </c>
      <c r="Y78" s="18">
        <f>'Variables AME'!X682</f>
        <v>1.3267851749997699E-3</v>
      </c>
      <c r="Z78" s="18">
        <f>'Variables AME'!Y682</f>
        <v>1.32788831579401E-3</v>
      </c>
      <c r="AA78" s="18">
        <f>'Variables AME'!Z682</f>
        <v>1.32881240046846E-3</v>
      </c>
      <c r="AB78" s="18">
        <f>'Variables AME'!AA682</f>
        <v>1.3294569500123001E-3</v>
      </c>
      <c r="AC78" s="18">
        <f>'Variables AME'!AB682</f>
        <v>1.3299911899932199E-3</v>
      </c>
      <c r="AD78" s="18">
        <f>'Variables AME'!AC682</f>
        <v>1.33021991529383E-3</v>
      </c>
      <c r="AE78" s="18">
        <f>'Variables AME'!AD682</f>
        <v>1.3306978211804501E-3</v>
      </c>
      <c r="AF78" s="18">
        <f>'Variables AME'!AE682</f>
        <v>1.3305764451635E-3</v>
      </c>
      <c r="AG78" s="18">
        <f>'Variables AME'!AF682</f>
        <v>1.3304358717713099E-3</v>
      </c>
      <c r="AH78" s="18">
        <f>'Variables AME'!AG682</f>
        <v>1.3307173496853099E-3</v>
      </c>
      <c r="AI78" s="18">
        <f>'Variables AME'!AH682</f>
        <v>1.33016753181166E-3</v>
      </c>
      <c r="AJ78" s="18">
        <f>'Variables AME'!AI682</f>
        <v>1.3301534992279001E-3</v>
      </c>
      <c r="AK78" s="18">
        <f>'Variables AME'!AJ682</f>
        <v>1.33018775706413E-3</v>
      </c>
      <c r="AL78" s="18">
        <f>'Variables AME'!AK682</f>
        <v>1.33016259339114E-3</v>
      </c>
      <c r="AM78" s="18">
        <f>'Variables AME'!AL682</f>
        <v>1.3301192702595401E-3</v>
      </c>
      <c r="AN78" s="18">
        <f>'Variables AME'!AM682</f>
        <v>1.33057131567922E-3</v>
      </c>
      <c r="AO78" s="18">
        <f>'Variables AME'!AN682</f>
        <v>1.33089335354759E-3</v>
      </c>
      <c r="AP78" s="18">
        <f>'Variables AME'!AO682</f>
        <v>1.33105278618029E-3</v>
      </c>
      <c r="AQ78" s="18">
        <f>'Variables AME'!AP682</f>
        <v>1.3311152498364899E-3</v>
      </c>
      <c r="AR78" s="18">
        <f>'Variables AME'!AQ682</f>
        <v>1.33111290143885E-3</v>
      </c>
      <c r="AS78" s="18">
        <f>'Variables AME'!AR682</f>
        <v>1.33107217976499E-3</v>
      </c>
      <c r="AT78" s="18">
        <f>'Variables AME'!AS682</f>
        <v>1.3309113139606001E-3</v>
      </c>
      <c r="AU78" s="18">
        <f>'Variables AME'!AT682</f>
        <v>1.33068789016848E-3</v>
      </c>
      <c r="AV78" s="18">
        <f>'Variables AME'!AU682</f>
        <v>1.33041917302241E-3</v>
      </c>
      <c r="AW78" s="18">
        <f>'Variables AME'!AV682</f>
        <v>1.32972757825486E-3</v>
      </c>
    </row>
    <row r="79" spans="2:49" x14ac:dyDescent="0.25">
      <c r="B79" t="s">
        <v>1081</v>
      </c>
      <c r="C79" s="18">
        <f>'Variables AME'!B683</f>
        <v>2.7075995880430702E-3</v>
      </c>
      <c r="D79" s="18">
        <f>'Variables AME'!C683</f>
        <v>2.7075995880430702E-3</v>
      </c>
      <c r="E79" s="18">
        <f>'Variables AME'!D683</f>
        <v>2.7240610366918399E-3</v>
      </c>
      <c r="F79" s="18">
        <f>'Variables AME'!E683</f>
        <v>2.73648323147132E-3</v>
      </c>
      <c r="G79" s="18">
        <f>'Variables AME'!F683</f>
        <v>2.69487612029782E-3</v>
      </c>
      <c r="H79" s="18">
        <f>'Variables AME'!G683</f>
        <v>2.4957089588792101E-3</v>
      </c>
      <c r="I79" s="18">
        <f>'Variables AME'!H683</f>
        <v>2.5137612318235098E-3</v>
      </c>
      <c r="J79" s="18">
        <f>'Variables AME'!I683</f>
        <v>2.5508328476914902E-3</v>
      </c>
      <c r="K79" s="18">
        <f>'Variables AME'!J683</f>
        <v>2.5457284613853901E-3</v>
      </c>
      <c r="L79" s="18">
        <f>'Variables AME'!K683</f>
        <v>2.4323732949606599E-3</v>
      </c>
      <c r="M79" s="18">
        <f>'Variables AME'!L683</f>
        <v>2.30439382940639E-3</v>
      </c>
      <c r="N79" s="18">
        <f>'Variables AME'!M683</f>
        <v>2.3610827781767201E-3</v>
      </c>
      <c r="O79" s="18">
        <f>'Variables AME'!N683</f>
        <v>2.33350013191594E-3</v>
      </c>
      <c r="P79" s="18">
        <f>'Variables AME'!O683</f>
        <v>2.34431038349984E-3</v>
      </c>
      <c r="Q79" s="18">
        <f>'Variables AME'!P683</f>
        <v>2.2421815198709902E-3</v>
      </c>
      <c r="R79" s="18">
        <f>'Variables AME'!Q683</f>
        <v>2.1502320992608402E-3</v>
      </c>
      <c r="S79" s="18">
        <f>'Variables AME'!R683</f>
        <v>2.1519630293649799E-3</v>
      </c>
      <c r="T79" s="18">
        <f>'Variables AME'!S683</f>
        <v>2.1526345771639499E-3</v>
      </c>
      <c r="U79" s="18">
        <f>'Variables AME'!T683</f>
        <v>2.1530103842474098E-3</v>
      </c>
      <c r="V79" s="18">
        <f>'Variables AME'!U683</f>
        <v>2.1526710156918702E-3</v>
      </c>
      <c r="W79" s="18">
        <f>'Variables AME'!V683</f>
        <v>2.0997613197718001E-3</v>
      </c>
      <c r="X79" s="18">
        <f>'Variables AME'!W683</f>
        <v>2.0473811489181201E-3</v>
      </c>
      <c r="Y79" s="18">
        <f>'Variables AME'!X683</f>
        <v>1.9996686293076902E-3</v>
      </c>
      <c r="Z79" s="18">
        <f>'Variables AME'!Y683</f>
        <v>1.9530965301131199E-3</v>
      </c>
      <c r="AA79" s="18">
        <f>'Variables AME'!Z683</f>
        <v>1.90661677474442E-3</v>
      </c>
      <c r="AB79" s="18">
        <f>'Variables AME'!AA683</f>
        <v>1.86064035839819E-3</v>
      </c>
      <c r="AC79" s="18">
        <f>'Variables AME'!AB683</f>
        <v>1.8154133288920201E-3</v>
      </c>
      <c r="AD79" s="18">
        <f>'Variables AME'!AC683</f>
        <v>1.81448753482026E-3</v>
      </c>
      <c r="AE79" s="18">
        <f>'Variables AME'!AD683</f>
        <v>1.8123911009501499E-3</v>
      </c>
      <c r="AF79" s="18">
        <f>'Variables AME'!AE683</f>
        <v>1.8100986530365699E-3</v>
      </c>
      <c r="AG79" s="18">
        <f>'Variables AME'!AF683</f>
        <v>1.8081184364611899E-3</v>
      </c>
      <c r="AH79" s="18">
        <f>'Variables AME'!AG683</f>
        <v>1.8054452631989901E-3</v>
      </c>
      <c r="AI79" s="18">
        <f>'Variables AME'!AH683</f>
        <v>1.8037150728626499E-3</v>
      </c>
      <c r="AJ79" s="18">
        <f>'Variables AME'!AI683</f>
        <v>1.80252403026054E-3</v>
      </c>
      <c r="AK79" s="18">
        <f>'Variables AME'!AJ683</f>
        <v>1.8012168104610199E-3</v>
      </c>
      <c r="AL79" s="18">
        <f>'Variables AME'!AK683</f>
        <v>1.7998843636072999E-3</v>
      </c>
      <c r="AM79" s="18">
        <f>'Variables AME'!AL683</f>
        <v>1.79853677510594E-3</v>
      </c>
      <c r="AN79" s="18">
        <f>'Variables AME'!AM683</f>
        <v>1.79774626006268E-3</v>
      </c>
      <c r="AO79" s="18">
        <f>'Variables AME'!AN683</f>
        <v>1.7967491162265601E-3</v>
      </c>
      <c r="AP79" s="18">
        <f>'Variables AME'!AO683</f>
        <v>1.7957169013323401E-3</v>
      </c>
      <c r="AQ79" s="18">
        <f>'Variables AME'!AP683</f>
        <v>1.79456626717708E-3</v>
      </c>
      <c r="AR79" s="18">
        <f>'Variables AME'!AQ683</f>
        <v>1.79332953223002E-3</v>
      </c>
      <c r="AS79" s="18">
        <f>'Variables AME'!AR683</f>
        <v>1.7919718506314E-3</v>
      </c>
      <c r="AT79" s="18">
        <f>'Variables AME'!AS683</f>
        <v>1.7905214211637399E-3</v>
      </c>
      <c r="AU79" s="18">
        <f>'Variables AME'!AT683</f>
        <v>1.7889930641167701E-3</v>
      </c>
      <c r="AV79" s="18">
        <f>'Variables AME'!AU683</f>
        <v>1.7874010869521201E-3</v>
      </c>
      <c r="AW79" s="18">
        <f>'Variables AME'!AV683</f>
        <v>1.7852030078312801E-3</v>
      </c>
    </row>
    <row r="80" spans="2:49" x14ac:dyDescent="0.25">
      <c r="B80" t="s">
        <v>1082</v>
      </c>
      <c r="C80" s="18">
        <f>'Variables AME'!B684</f>
        <v>2.6543363893592901E-6</v>
      </c>
      <c r="D80" s="18">
        <f>'Variables AME'!C684</f>
        <v>2.6543363893592901E-6</v>
      </c>
      <c r="E80" s="18">
        <f>'Variables AME'!D684</f>
        <v>2.6557452641181502E-6</v>
      </c>
      <c r="F80" s="18">
        <f>'Variables AME'!E684</f>
        <v>2.7231986555676801E-6</v>
      </c>
      <c r="G80" s="18">
        <f>'Variables AME'!F684</f>
        <v>2.6787110698706699E-6</v>
      </c>
      <c r="H80" s="18">
        <f>'Variables AME'!G684</f>
        <v>2.3390219679353202E-6</v>
      </c>
      <c r="I80" s="18">
        <f>'Variables AME'!H684</f>
        <v>2.3950809578278599E-6</v>
      </c>
      <c r="J80" s="18">
        <f>'Variables AME'!I684</f>
        <v>2.4417915130110899E-6</v>
      </c>
      <c r="K80" s="18">
        <f>'Variables AME'!J684</f>
        <v>2.4075713459211502E-6</v>
      </c>
      <c r="L80" s="18">
        <f>'Variables AME'!K684</f>
        <v>2.2753641573005999E-6</v>
      </c>
      <c r="M80" s="18">
        <f>'Variables AME'!L684</f>
        <v>2.1673931740842902E-6</v>
      </c>
      <c r="N80" s="18">
        <f>'Variables AME'!M684</f>
        <v>2.2370413098874802E-6</v>
      </c>
      <c r="O80" s="18">
        <f>'Variables AME'!N684</f>
        <v>2.2136021884897902E-6</v>
      </c>
      <c r="P80" s="18">
        <f>'Variables AME'!O684</f>
        <v>2.2700819503802001E-6</v>
      </c>
      <c r="Q80" s="18">
        <f>'Variables AME'!P684</f>
        <v>2.2069173083898301E-6</v>
      </c>
      <c r="R80" s="18">
        <f>'Variables AME'!Q684</f>
        <v>2.1593524546043302E-6</v>
      </c>
      <c r="S80" s="18">
        <f>'Variables AME'!R684</f>
        <v>2.1599481567276801E-6</v>
      </c>
      <c r="T80" s="18">
        <f>'Variables AME'!S684</f>
        <v>2.16015696525496E-6</v>
      </c>
      <c r="U80" s="18">
        <f>'Variables AME'!T684</f>
        <v>2.16023919760596E-6</v>
      </c>
      <c r="V80" s="18">
        <f>'Variables AME'!U684</f>
        <v>2.1602051744811499E-6</v>
      </c>
      <c r="W80" s="18">
        <f>'Variables AME'!V684</f>
        <v>2.1216326425117E-6</v>
      </c>
      <c r="X80" s="18">
        <f>'Variables AME'!W684</f>
        <v>2.0836674844372899E-6</v>
      </c>
      <c r="Y80" s="18">
        <f>'Variables AME'!X684</f>
        <v>2.0469100920616098E-6</v>
      </c>
      <c r="Z80" s="18">
        <f>'Variables AME'!Y684</f>
        <v>2.0107897493587098E-6</v>
      </c>
      <c r="AA80" s="18">
        <f>'Variables AME'!Z684</f>
        <v>1.97515192524733E-6</v>
      </c>
      <c r="AB80" s="18">
        <f>'Variables AME'!AA684</f>
        <v>1.9400460456968101E-6</v>
      </c>
      <c r="AC80" s="18">
        <f>'Variables AME'!AB684</f>
        <v>1.90550420715275E-6</v>
      </c>
      <c r="AD80" s="18">
        <f>'Variables AME'!AC684</f>
        <v>1.9055185504337501E-6</v>
      </c>
      <c r="AE80" s="18">
        <f>'Variables AME'!AD684</f>
        <v>1.9053265274755899E-6</v>
      </c>
      <c r="AF80" s="18">
        <f>'Variables AME'!AE684</f>
        <v>1.9051193091518599E-6</v>
      </c>
      <c r="AG80" s="18">
        <f>'Variables AME'!AF684</f>
        <v>1.90496054806876E-6</v>
      </c>
      <c r="AH80" s="18">
        <f>'Variables AME'!AG684</f>
        <v>1.9046694565205999E-6</v>
      </c>
      <c r="AI80" s="18">
        <f>'Variables AME'!AH684</f>
        <v>1.90455884370969E-6</v>
      </c>
      <c r="AJ80" s="18">
        <f>'Variables AME'!AI684</f>
        <v>1.90451965279388E-6</v>
      </c>
      <c r="AK80" s="18">
        <f>'Variables AME'!AJ684</f>
        <v>1.90446340507315E-6</v>
      </c>
      <c r="AL80" s="18">
        <f>'Variables AME'!AK684</f>
        <v>1.90440021659139E-6</v>
      </c>
      <c r="AM80" s="18">
        <f>'Variables AME'!AL684</f>
        <v>1.9043327967824201E-6</v>
      </c>
      <c r="AN80" s="18">
        <f>'Variables AME'!AM684</f>
        <v>1.90431634240895E-6</v>
      </c>
      <c r="AO80" s="18">
        <f>'Variables AME'!AN684</f>
        <v>1.90428778325149E-6</v>
      </c>
      <c r="AP80" s="18">
        <f>'Variables AME'!AO684</f>
        <v>1.9042542798393101E-6</v>
      </c>
      <c r="AQ80" s="18">
        <f>'Variables AME'!AP684</f>
        <v>1.9042039827942001E-6</v>
      </c>
      <c r="AR80" s="18">
        <f>'Variables AME'!AQ684</f>
        <v>1.9041409335532199E-6</v>
      </c>
      <c r="AS80" s="18">
        <f>'Variables AME'!AR684</f>
        <v>1.9040576831573599E-6</v>
      </c>
      <c r="AT80" s="18">
        <f>'Variables AME'!AS684</f>
        <v>1.9039616484514299E-6</v>
      </c>
      <c r="AU80" s="18">
        <f>'Variables AME'!AT684</f>
        <v>1.9038546834126401E-6</v>
      </c>
      <c r="AV80" s="18">
        <f>'Variables AME'!AU684</f>
        <v>1.9037382587360301E-6</v>
      </c>
      <c r="AW80" s="18">
        <f>'Variables AME'!AV684</f>
        <v>1.90355657497559E-6</v>
      </c>
    </row>
    <row r="81" spans="2:49" x14ac:dyDescent="0.25">
      <c r="B81" t="s">
        <v>1483</v>
      </c>
      <c r="C81" s="18">
        <f>'Variables AME'!B685</f>
        <v>1.29145572889761E-5</v>
      </c>
      <c r="D81" s="18">
        <f>'Variables AME'!C685</f>
        <v>1.29145572889761E-5</v>
      </c>
      <c r="E81" s="18">
        <f>'Variables AME'!D685</f>
        <v>1.29284466502041E-5</v>
      </c>
      <c r="F81" s="18">
        <f>'Variables AME'!E685</f>
        <v>1.30600453385917E-5</v>
      </c>
      <c r="G81" s="18">
        <f>'Variables AME'!F685</f>
        <v>1.2720583694591299E-5</v>
      </c>
      <c r="H81" s="18">
        <f>'Variables AME'!G685</f>
        <v>1.18592629097735E-5</v>
      </c>
      <c r="I81" s="18">
        <f>'Variables AME'!H685</f>
        <v>1.22359483211636E-5</v>
      </c>
      <c r="J81" s="18">
        <f>'Variables AME'!I685</f>
        <v>1.2522622006850301E-5</v>
      </c>
      <c r="K81" s="18">
        <f>'Variables AME'!J685</f>
        <v>1.22348988073279E-5</v>
      </c>
      <c r="L81" s="18">
        <f>'Variables AME'!K685</f>
        <v>1.2776844077221E-5</v>
      </c>
      <c r="M81" s="18">
        <f>'Variables AME'!L685</f>
        <v>1.24258136364572E-5</v>
      </c>
      <c r="N81" s="18">
        <f>'Variables AME'!M685</f>
        <v>1.27309807805838E-5</v>
      </c>
      <c r="O81" s="18">
        <f>'Variables AME'!N685</f>
        <v>1.35635190387913E-5</v>
      </c>
      <c r="P81" s="18">
        <f>'Variables AME'!O685</f>
        <v>1.3739936072349299E-5</v>
      </c>
      <c r="Q81" s="18">
        <f>'Variables AME'!P685</f>
        <v>1.43122529826955E-5</v>
      </c>
      <c r="R81" s="18">
        <f>'Variables AME'!Q685</f>
        <v>1.4780414061997099E-5</v>
      </c>
      <c r="S81" s="18">
        <f>'Variables AME'!R685</f>
        <v>1.47882767540509E-5</v>
      </c>
      <c r="T81" s="18">
        <f>'Variables AME'!S685</f>
        <v>1.4795900353707599E-5</v>
      </c>
      <c r="U81" s="18">
        <f>'Variables AME'!T685</f>
        <v>1.4797552395363E-5</v>
      </c>
      <c r="V81" s="18">
        <f>'Variables AME'!U685</f>
        <v>1.4795839587467E-5</v>
      </c>
      <c r="W81" s="18">
        <f>'Variables AME'!V685</f>
        <v>1.48549472879034E-5</v>
      </c>
      <c r="X81" s="18">
        <f>'Variables AME'!W685</f>
        <v>1.49135389028978E-5</v>
      </c>
      <c r="Y81" s="18">
        <f>'Variables AME'!X685</f>
        <v>1.50026796974676E-5</v>
      </c>
      <c r="Z81" s="18">
        <f>'Variables AME'!Y685</f>
        <v>1.50841419834856E-5</v>
      </c>
      <c r="AA81" s="18">
        <f>'Variables AME'!Z685</f>
        <v>1.51542794893819E-5</v>
      </c>
      <c r="AB81" s="18">
        <f>'Variables AME'!AA685</f>
        <v>1.52185894596938E-5</v>
      </c>
      <c r="AC81" s="18">
        <f>'Variables AME'!AB685</f>
        <v>1.52805723339487E-5</v>
      </c>
      <c r="AD81" s="18">
        <f>'Variables AME'!AC685</f>
        <v>1.5273194265421801E-5</v>
      </c>
      <c r="AE81" s="18">
        <f>'Variables AME'!AD685</f>
        <v>1.5253011228501299E-5</v>
      </c>
      <c r="AF81" s="18">
        <f>'Variables AME'!AE685</f>
        <v>1.5236930668017299E-5</v>
      </c>
      <c r="AG81" s="18">
        <f>'Variables AME'!AF685</f>
        <v>1.52256127787447E-5</v>
      </c>
      <c r="AH81" s="18">
        <f>'Variables AME'!AG685</f>
        <v>1.5205519027520299E-5</v>
      </c>
      <c r="AI81" s="18">
        <f>'Variables AME'!AH685</f>
        <v>1.52018762268963E-5</v>
      </c>
      <c r="AJ81" s="18">
        <f>'Variables AME'!AI685</f>
        <v>1.52002684332343E-5</v>
      </c>
      <c r="AK81" s="18">
        <f>'Variables AME'!AJ685</f>
        <v>1.5196657146785E-5</v>
      </c>
      <c r="AL81" s="18">
        <f>'Variables AME'!AK685</f>
        <v>1.5191962085429701E-5</v>
      </c>
      <c r="AM81" s="18">
        <f>'Variables AME'!AL685</f>
        <v>1.5186754376075801E-5</v>
      </c>
      <c r="AN81" s="18">
        <f>'Variables AME'!AM685</f>
        <v>1.51850462625128E-5</v>
      </c>
      <c r="AO81" s="18">
        <f>'Variables AME'!AN685</f>
        <v>1.5184697559926401E-5</v>
      </c>
      <c r="AP81" s="18">
        <f>'Variables AME'!AO685</f>
        <v>1.51840302685415E-5</v>
      </c>
      <c r="AQ81" s="18">
        <f>'Variables AME'!AP685</f>
        <v>1.51825093066402E-5</v>
      </c>
      <c r="AR81" s="18">
        <f>'Variables AME'!AQ685</f>
        <v>1.5180412905623901E-5</v>
      </c>
      <c r="AS81" s="18">
        <f>'Variables AME'!AR685</f>
        <v>1.5177676628982501E-5</v>
      </c>
      <c r="AT81" s="18">
        <f>'Variables AME'!AS685</f>
        <v>1.5174701452950901E-5</v>
      </c>
      <c r="AU81" s="18">
        <f>'Variables AME'!AT685</f>
        <v>1.5171482628081499E-5</v>
      </c>
      <c r="AV81" s="18">
        <f>'Variables AME'!AU685</f>
        <v>1.51679957723446E-5</v>
      </c>
      <c r="AW81" s="18">
        <f>'Variables AME'!AV685</f>
        <v>1.51621881713951E-5</v>
      </c>
    </row>
    <row r="82" spans="2:49" x14ac:dyDescent="0.25">
      <c r="B82" t="s">
        <v>1484</v>
      </c>
      <c r="C82" s="18">
        <f>'Variables AME'!B686</f>
        <v>2.0212059387199701E-4</v>
      </c>
      <c r="D82" s="18">
        <f>'Variables AME'!C686</f>
        <v>2.0212059387199701E-4</v>
      </c>
      <c r="E82" s="18">
        <f>'Variables AME'!D686</f>
        <v>2.04755803684486E-4</v>
      </c>
      <c r="F82" s="18">
        <f>'Variables AME'!E686</f>
        <v>2.0512325988388899E-4</v>
      </c>
      <c r="G82" s="18">
        <f>'Variables AME'!F686</f>
        <v>1.9948019914229701E-4</v>
      </c>
      <c r="H82" s="18">
        <f>'Variables AME'!G686</f>
        <v>1.85852222258964E-4</v>
      </c>
      <c r="I82" s="18">
        <f>'Variables AME'!H686</f>
        <v>1.9742908539179801E-4</v>
      </c>
      <c r="J82" s="18">
        <f>'Variables AME'!I686</f>
        <v>1.95836528156963E-4</v>
      </c>
      <c r="K82" s="18">
        <f>'Variables AME'!J686</f>
        <v>1.9446974918161701E-4</v>
      </c>
      <c r="L82" s="18">
        <f>'Variables AME'!K686</f>
        <v>1.9843372629099501E-4</v>
      </c>
      <c r="M82" s="18">
        <f>'Variables AME'!L686</f>
        <v>1.9688036535988601E-4</v>
      </c>
      <c r="N82" s="18">
        <f>'Variables AME'!M686</f>
        <v>2.0095852191910201E-4</v>
      </c>
      <c r="O82" s="18">
        <f>'Variables AME'!N686</f>
        <v>2.09237904314137E-4</v>
      </c>
      <c r="P82" s="18">
        <f>'Variables AME'!O686</f>
        <v>2.1093544365264E-4</v>
      </c>
      <c r="Q82" s="18">
        <f>'Variables AME'!P686</f>
        <v>2.16058293700625E-4</v>
      </c>
      <c r="R82" s="18">
        <f>'Variables AME'!Q686</f>
        <v>2.2618393028975501E-4</v>
      </c>
      <c r="S82" s="18">
        <f>'Variables AME'!R686</f>
        <v>2.2631508710742199E-4</v>
      </c>
      <c r="T82" s="18">
        <f>'Variables AME'!S686</f>
        <v>2.2638497805976099E-4</v>
      </c>
      <c r="U82" s="18">
        <f>'Variables AME'!T686</f>
        <v>2.2637453171791999E-4</v>
      </c>
      <c r="V82" s="18">
        <f>'Variables AME'!U686</f>
        <v>2.2630133226944201E-4</v>
      </c>
      <c r="W82" s="18">
        <f>'Variables AME'!V686</f>
        <v>2.2622196537031499E-4</v>
      </c>
      <c r="X82" s="18">
        <f>'Variables AME'!W686</f>
        <v>2.26130843335239E-4</v>
      </c>
      <c r="Y82" s="18">
        <f>'Variables AME'!X686</f>
        <v>2.2651944307578399E-4</v>
      </c>
      <c r="Z82" s="18">
        <f>'Variables AME'!Y686</f>
        <v>2.2687748092354299E-4</v>
      </c>
      <c r="AA82" s="18">
        <f>'Variables AME'!Z686</f>
        <v>2.2709162904035801E-4</v>
      </c>
      <c r="AB82" s="18">
        <f>'Variables AME'!AA686</f>
        <v>2.27201908039174E-4</v>
      </c>
      <c r="AC82" s="18">
        <f>'Variables AME'!AB686</f>
        <v>2.2724554951234399E-4</v>
      </c>
      <c r="AD82" s="18">
        <f>'Variables AME'!AC686</f>
        <v>2.27259514321587E-4</v>
      </c>
      <c r="AE82" s="18">
        <f>'Variables AME'!AD686</f>
        <v>2.2703880155541199E-4</v>
      </c>
      <c r="AF82" s="18">
        <f>'Variables AME'!AE686</f>
        <v>2.2682520898780899E-4</v>
      </c>
      <c r="AG82" s="18">
        <f>'Variables AME'!AF686</f>
        <v>2.26656208539235E-4</v>
      </c>
      <c r="AH82" s="18">
        <f>'Variables AME'!AG686</f>
        <v>2.26327972242805E-4</v>
      </c>
      <c r="AI82" s="18">
        <f>'Variables AME'!AH686</f>
        <v>2.2621982770279901E-4</v>
      </c>
      <c r="AJ82" s="18">
        <f>'Variables AME'!AI686</f>
        <v>2.2616276480132299E-4</v>
      </c>
      <c r="AK82" s="18">
        <f>'Variables AME'!AJ686</f>
        <v>2.2609554523569299E-4</v>
      </c>
      <c r="AL82" s="18">
        <f>'Variables AME'!AK686</f>
        <v>2.26020338067078E-4</v>
      </c>
      <c r="AM82" s="18">
        <f>'Variables AME'!AL686</f>
        <v>2.2594016585067599E-4</v>
      </c>
      <c r="AN82" s="18">
        <f>'Variables AME'!AM686</f>
        <v>2.25851461741493E-4</v>
      </c>
      <c r="AO82" s="18">
        <f>'Variables AME'!AN686</f>
        <v>2.2578255200912499E-4</v>
      </c>
      <c r="AP82" s="18">
        <f>'Variables AME'!AO686</f>
        <v>2.25709773629932E-4</v>
      </c>
      <c r="AQ82" s="18">
        <f>'Variables AME'!AP686</f>
        <v>2.2562325133237201E-4</v>
      </c>
      <c r="AR82" s="18">
        <f>'Variables AME'!AQ686</f>
        <v>2.2552591314258801E-4</v>
      </c>
      <c r="AS82" s="18">
        <f>'Variables AME'!AR686</f>
        <v>2.25407871238783E-4</v>
      </c>
      <c r="AT82" s="18">
        <f>'Variables AME'!AS686</f>
        <v>2.25280771223873E-4</v>
      </c>
      <c r="AU82" s="18">
        <f>'Variables AME'!AT686</f>
        <v>2.25145772193205E-4</v>
      </c>
      <c r="AV82" s="18">
        <f>'Variables AME'!AU686</f>
        <v>2.2500314038062099E-4</v>
      </c>
      <c r="AW82" s="18">
        <f>'Variables AME'!AV686</f>
        <v>2.24848818308107E-4</v>
      </c>
    </row>
    <row r="83" spans="2:49" x14ac:dyDescent="0.25">
      <c r="B83" t="s">
        <v>1485</v>
      </c>
      <c r="C83" s="18">
        <f>'Variables AME'!B687</f>
        <v>9.2320532301051893E-5</v>
      </c>
      <c r="D83" s="18">
        <f>'Variables AME'!C687</f>
        <v>9.2320532301051893E-5</v>
      </c>
      <c r="E83" s="18">
        <f>'Variables AME'!D687</f>
        <v>9.2315547871861796E-5</v>
      </c>
      <c r="F83" s="18">
        <f>'Variables AME'!E687</f>
        <v>9.5624015752907094E-5</v>
      </c>
      <c r="G83" s="18">
        <f>'Variables AME'!F687</f>
        <v>9.3323031726355295E-5</v>
      </c>
      <c r="H83" s="18">
        <f>'Variables AME'!G687</f>
        <v>9.7201488030453106E-5</v>
      </c>
      <c r="I83" s="18">
        <f>'Variables AME'!H687</f>
        <v>9.6426849461062704E-5</v>
      </c>
      <c r="J83" s="18">
        <f>'Variables AME'!I687</f>
        <v>9.6261090316691604E-5</v>
      </c>
      <c r="K83" s="18">
        <f>'Variables AME'!J687</f>
        <v>9.4777123978740107E-5</v>
      </c>
      <c r="L83" s="18">
        <f>'Variables AME'!K687</f>
        <v>9.6314046149735197E-5</v>
      </c>
      <c r="M83" s="18">
        <f>'Variables AME'!L687</f>
        <v>9.5448079024446693E-5</v>
      </c>
      <c r="N83" s="18">
        <f>'Variables AME'!M687</f>
        <v>9.5234305326191796E-5</v>
      </c>
      <c r="O83" s="18">
        <f>'Variables AME'!N687</f>
        <v>9.5470119107164906E-5</v>
      </c>
      <c r="P83" s="18">
        <f>'Variables AME'!O687</f>
        <v>9.2119375616179101E-5</v>
      </c>
      <c r="Q83" s="18">
        <f>'Variables AME'!P687</f>
        <v>9.3052853313146898E-5</v>
      </c>
      <c r="R83" s="18">
        <f>'Variables AME'!Q687</f>
        <v>9.4926107587123704E-5</v>
      </c>
      <c r="S83" s="18">
        <f>'Variables AME'!R687</f>
        <v>9.4953309909155898E-5</v>
      </c>
      <c r="T83" s="18">
        <f>'Variables AME'!S687</f>
        <v>9.4952991886574701E-5</v>
      </c>
      <c r="U83" s="18">
        <f>'Variables AME'!T687</f>
        <v>9.4962055829971305E-5</v>
      </c>
      <c r="V83" s="18">
        <f>'Variables AME'!U687</f>
        <v>9.4934344076585796E-5</v>
      </c>
      <c r="W83" s="18">
        <f>'Variables AME'!V687</f>
        <v>9.4960431110278199E-5</v>
      </c>
      <c r="X83" s="18">
        <f>'Variables AME'!W687</f>
        <v>9.4933420129170501E-5</v>
      </c>
      <c r="Y83" s="18">
        <f>'Variables AME'!X687</f>
        <v>9.5033348515016403E-5</v>
      </c>
      <c r="Z83" s="18">
        <f>'Variables AME'!Y687</f>
        <v>9.51735487918763E-5</v>
      </c>
      <c r="AA83" s="18">
        <f>'Variables AME'!Z687</f>
        <v>9.5227303844791898E-5</v>
      </c>
      <c r="AB83" s="18">
        <f>'Variables AME'!AA687</f>
        <v>9.5257327815497498E-5</v>
      </c>
      <c r="AC83" s="18">
        <f>'Variables AME'!AB687</f>
        <v>9.5273384544204199E-5</v>
      </c>
      <c r="AD83" s="18">
        <f>'Variables AME'!AC687</f>
        <v>9.5263270583879995E-5</v>
      </c>
      <c r="AE83" s="18">
        <f>'Variables AME'!AD687</f>
        <v>9.5205233001350494E-5</v>
      </c>
      <c r="AF83" s="18">
        <f>'Variables AME'!AE687</f>
        <v>9.5134893311313106E-5</v>
      </c>
      <c r="AG83" s="18">
        <f>'Variables AME'!AF687</f>
        <v>9.5092841671463906E-5</v>
      </c>
      <c r="AH83" s="18">
        <f>'Variables AME'!AG687</f>
        <v>9.5017512964860803E-5</v>
      </c>
      <c r="AI83" s="18">
        <f>'Variables AME'!AH687</f>
        <v>9.49827581372327E-5</v>
      </c>
      <c r="AJ83" s="18">
        <f>'Variables AME'!AI687</f>
        <v>9.4987391293818098E-5</v>
      </c>
      <c r="AK83" s="18">
        <f>'Variables AME'!AJ687</f>
        <v>9.4973180580406504E-5</v>
      </c>
      <c r="AL83" s="18">
        <f>'Variables AME'!AK687</f>
        <v>9.4957305033803601E-5</v>
      </c>
      <c r="AM83" s="18">
        <f>'Variables AME'!AL687</f>
        <v>9.4940727333293903E-5</v>
      </c>
      <c r="AN83" s="18">
        <f>'Variables AME'!AM687</f>
        <v>9.4956304405297102E-5</v>
      </c>
      <c r="AO83" s="18">
        <f>'Variables AME'!AN687</f>
        <v>9.4936795825405901E-5</v>
      </c>
      <c r="AP83" s="18">
        <f>'Variables AME'!AO687</f>
        <v>9.4921072891851702E-5</v>
      </c>
      <c r="AQ83" s="18">
        <f>'Variables AME'!AP687</f>
        <v>9.4900775544918395E-5</v>
      </c>
      <c r="AR83" s="18">
        <f>'Variables AME'!AQ687</f>
        <v>9.48787834645756E-5</v>
      </c>
      <c r="AS83" s="18">
        <f>'Variables AME'!AR687</f>
        <v>9.4853357031458795E-5</v>
      </c>
      <c r="AT83" s="18">
        <f>'Variables AME'!AS687</f>
        <v>9.4824353286615103E-5</v>
      </c>
      <c r="AU83" s="18">
        <f>'Variables AME'!AT687</f>
        <v>9.4794488833633796E-5</v>
      </c>
      <c r="AV83" s="18">
        <f>'Variables AME'!AU687</f>
        <v>9.4763969806513403E-5</v>
      </c>
      <c r="AW83" s="18">
        <f>'Variables AME'!AV687</f>
        <v>9.47062705392506E-5</v>
      </c>
    </row>
    <row r="84" spans="2:49" x14ac:dyDescent="0.25">
      <c r="B84" t="s">
        <v>1486</v>
      </c>
      <c r="C84" s="18">
        <f>'Variables AME'!B688</f>
        <v>3.4608817055983599E-4</v>
      </c>
      <c r="D84" s="18">
        <f>'Variables AME'!C688</f>
        <v>3.4608817055983599E-4</v>
      </c>
      <c r="E84" s="18">
        <f>'Variables AME'!D688</f>
        <v>3.4741230704256299E-4</v>
      </c>
      <c r="F84" s="18">
        <f>'Variables AME'!E688</f>
        <v>3.5446327640145198E-4</v>
      </c>
      <c r="G84" s="18">
        <f>'Variables AME'!F688</f>
        <v>3.6152264573328501E-4</v>
      </c>
      <c r="H84" s="18">
        <f>'Variables AME'!G688</f>
        <v>3.8964417216044001E-4</v>
      </c>
      <c r="I84" s="18">
        <f>'Variables AME'!H688</f>
        <v>4.0474165889518301E-4</v>
      </c>
      <c r="J84" s="18">
        <f>'Variables AME'!I688</f>
        <v>3.6486923151284799E-4</v>
      </c>
      <c r="K84" s="18">
        <f>'Variables AME'!J688</f>
        <v>3.8343644699828102E-4</v>
      </c>
      <c r="L84" s="18">
        <f>'Variables AME'!K688</f>
        <v>4.0278930886277002E-4</v>
      </c>
      <c r="M84" s="18">
        <f>'Variables AME'!L688</f>
        <v>4.0289022689150698E-4</v>
      </c>
      <c r="N84" s="18">
        <f>'Variables AME'!M688</f>
        <v>4.1719719787398798E-4</v>
      </c>
      <c r="O84" s="18">
        <f>'Variables AME'!N688</f>
        <v>4.1820686358011298E-4</v>
      </c>
      <c r="P84" s="18">
        <f>'Variables AME'!O688</f>
        <v>4.1167751645774202E-4</v>
      </c>
      <c r="Q84" s="18">
        <f>'Variables AME'!P688</f>
        <v>4.1702334641209002E-4</v>
      </c>
      <c r="R84" s="18">
        <f>'Variables AME'!Q688</f>
        <v>4.3033780191978398E-4</v>
      </c>
      <c r="S84" s="18">
        <f>'Variables AME'!R688</f>
        <v>4.3046551802836201E-4</v>
      </c>
      <c r="T84" s="18">
        <f>'Variables AME'!S688</f>
        <v>4.30490977657193E-4</v>
      </c>
      <c r="U84" s="18">
        <f>'Variables AME'!T688</f>
        <v>4.3048043690678398E-4</v>
      </c>
      <c r="V84" s="18">
        <f>'Variables AME'!U688</f>
        <v>4.3036623842787998E-4</v>
      </c>
      <c r="W84" s="18">
        <f>'Variables AME'!V688</f>
        <v>4.3861237047192197E-4</v>
      </c>
      <c r="X84" s="18">
        <f>'Variables AME'!W688</f>
        <v>4.4689024252328501E-4</v>
      </c>
      <c r="Y84" s="18">
        <f>'Variables AME'!X688</f>
        <v>4.5588161043671799E-4</v>
      </c>
      <c r="Z84" s="18">
        <f>'Variables AME'!Y688</f>
        <v>4.6504414340480801E-4</v>
      </c>
      <c r="AA84" s="18">
        <f>'Variables AME'!Z688</f>
        <v>4.74200768783782E-4</v>
      </c>
      <c r="AB84" s="18">
        <f>'Variables AME'!AA688</f>
        <v>4.8341653949327099E-4</v>
      </c>
      <c r="AC84" s="18">
        <f>'Variables AME'!AB688</f>
        <v>4.9273164157528904E-4</v>
      </c>
      <c r="AD84" s="18">
        <f>'Variables AME'!AC688</f>
        <v>4.9171480486001097E-4</v>
      </c>
      <c r="AE84" s="18">
        <f>'Variables AME'!AD688</f>
        <v>4.9042485710146298E-4</v>
      </c>
      <c r="AF84" s="18">
        <f>'Variables AME'!AE688</f>
        <v>4.8911847711904097E-4</v>
      </c>
      <c r="AG84" s="18">
        <f>'Variables AME'!AF688</f>
        <v>4.8788778298828798E-4</v>
      </c>
      <c r="AH84" s="18">
        <f>'Variables AME'!AG688</f>
        <v>4.8649028571312098E-4</v>
      </c>
      <c r="AI84" s="18">
        <f>'Variables AME'!AH688</f>
        <v>4.8534858672193002E-4</v>
      </c>
      <c r="AJ84" s="18">
        <f>'Variables AME'!AI688</f>
        <v>4.84308033053044E-4</v>
      </c>
      <c r="AK84" s="18">
        <f>'Variables AME'!AJ688</f>
        <v>4.83241873017769E-4</v>
      </c>
      <c r="AL84" s="18">
        <f>'Variables AME'!AK688</f>
        <v>4.8217002482918198E-4</v>
      </c>
      <c r="AM84" s="18">
        <f>'Variables AME'!AL688</f>
        <v>4.8109667332745399E-4</v>
      </c>
      <c r="AN84" s="18">
        <f>'Variables AME'!AM688</f>
        <v>4.80147439280549E-4</v>
      </c>
      <c r="AO84" s="18">
        <f>'Variables AME'!AN688</f>
        <v>4.7914649765314001E-4</v>
      </c>
      <c r="AP84" s="18">
        <f>'Variables AME'!AO688</f>
        <v>4.7813366110535899E-4</v>
      </c>
      <c r="AQ84" s="18">
        <f>'Variables AME'!AP688</f>
        <v>4.7709337709706602E-4</v>
      </c>
      <c r="AR84" s="18">
        <f>'Variables AME'!AQ688</f>
        <v>4.7603138748507302E-4</v>
      </c>
      <c r="AS84" s="18">
        <f>'Variables AME'!AR688</f>
        <v>4.7494439892320099E-4</v>
      </c>
      <c r="AT84" s="18">
        <f>'Variables AME'!AS688</f>
        <v>4.7384114914604102E-4</v>
      </c>
      <c r="AU84" s="18">
        <f>'Variables AME'!AT688</f>
        <v>4.72725440796742E-4</v>
      </c>
      <c r="AV84" s="18">
        <f>'Variables AME'!AU688</f>
        <v>4.7160036941943203E-4</v>
      </c>
      <c r="AW84" s="18">
        <f>'Variables AME'!AV688</f>
        <v>4.7031733987522198E-4</v>
      </c>
    </row>
    <row r="85" spans="2:49" x14ac:dyDescent="0.25">
      <c r="B85" t="s">
        <v>1487</v>
      </c>
      <c r="C85" s="18">
        <f>'Variables AME'!B689</f>
        <v>2.0582113677434399E-4</v>
      </c>
      <c r="D85" s="18">
        <f>'Variables AME'!C689</f>
        <v>2.0582113677434399E-4</v>
      </c>
      <c r="E85" s="18">
        <f>'Variables AME'!D689</f>
        <v>2.06039637517148E-4</v>
      </c>
      <c r="F85" s="18">
        <f>'Variables AME'!E689</f>
        <v>2.10305807115991E-4</v>
      </c>
      <c r="G85" s="18">
        <f>'Variables AME'!F689</f>
        <v>2.1436052635330399E-4</v>
      </c>
      <c r="H85" s="18">
        <f>'Variables AME'!G689</f>
        <v>2.31308838975606E-4</v>
      </c>
      <c r="I85" s="18">
        <f>'Variables AME'!H689</f>
        <v>2.3998097392006901E-4</v>
      </c>
      <c r="J85" s="18">
        <f>'Variables AME'!I689</f>
        <v>2.15340478416152E-4</v>
      </c>
      <c r="K85" s="18">
        <f>'Variables AME'!J689</f>
        <v>2.2763615848748499E-4</v>
      </c>
      <c r="L85" s="18">
        <f>'Variables AME'!K689</f>
        <v>2.39673298104416E-4</v>
      </c>
      <c r="M85" s="18">
        <f>'Variables AME'!L689</f>
        <v>2.39966444452671E-4</v>
      </c>
      <c r="N85" s="18">
        <f>'Variables AME'!M689</f>
        <v>2.4945925434310398E-4</v>
      </c>
      <c r="O85" s="18">
        <f>'Variables AME'!N689</f>
        <v>2.4971311824855498E-4</v>
      </c>
      <c r="P85" s="18">
        <f>'Variables AME'!O689</f>
        <v>2.45702453763205E-4</v>
      </c>
      <c r="Q85" s="18">
        <f>'Variables AME'!P689</f>
        <v>2.4932558838724502E-4</v>
      </c>
      <c r="R85" s="18">
        <f>'Variables AME'!Q689</f>
        <v>2.5675737837880499E-4</v>
      </c>
      <c r="S85" s="18">
        <f>'Variables AME'!R689</f>
        <v>2.56963073562922E-4</v>
      </c>
      <c r="T85" s="18">
        <f>'Variables AME'!S689</f>
        <v>2.56950132531369E-4</v>
      </c>
      <c r="U85" s="18">
        <f>'Variables AME'!T689</f>
        <v>2.5705685155785101E-4</v>
      </c>
      <c r="V85" s="18">
        <f>'Variables AME'!U689</f>
        <v>2.5707275749682802E-4</v>
      </c>
      <c r="W85" s="18">
        <f>'Variables AME'!V689</f>
        <v>2.5778466489932098E-4</v>
      </c>
      <c r="X85" s="18">
        <f>'Variables AME'!W689</f>
        <v>2.5822078367705302E-4</v>
      </c>
      <c r="Y85" s="18">
        <f>'Variables AME'!X689</f>
        <v>2.5920007558305198E-4</v>
      </c>
      <c r="Z85" s="18">
        <f>'Variables AME'!Y689</f>
        <v>2.6011498562852301E-4</v>
      </c>
      <c r="AA85" s="18">
        <f>'Variables AME'!Z689</f>
        <v>2.6092539734142199E-4</v>
      </c>
      <c r="AB85" s="18">
        <f>'Variables AME'!AA689</f>
        <v>2.6168686848427702E-4</v>
      </c>
      <c r="AC85" s="18">
        <f>'Variables AME'!AB689</f>
        <v>2.6242491644798698E-4</v>
      </c>
      <c r="AD85" s="18">
        <f>'Variables AME'!AC689</f>
        <v>2.6269652697521198E-4</v>
      </c>
      <c r="AE85" s="18">
        <f>'Variables AME'!AD689</f>
        <v>2.6286569401368098E-4</v>
      </c>
      <c r="AF85" s="18">
        <f>'Variables AME'!AE689</f>
        <v>2.6299163680560902E-4</v>
      </c>
      <c r="AG85" s="18">
        <f>'Variables AME'!AF689</f>
        <v>2.6314754309533599E-4</v>
      </c>
      <c r="AH85" s="18">
        <f>'Variables AME'!AG689</f>
        <v>2.6325594614278499E-4</v>
      </c>
      <c r="AI85" s="18">
        <f>'Variables AME'!AH689</f>
        <v>2.63457479407637E-4</v>
      </c>
      <c r="AJ85" s="18">
        <f>'Variables AME'!AI689</f>
        <v>2.6371397734633798E-4</v>
      </c>
      <c r="AK85" s="18">
        <f>'Variables AME'!AJ689</f>
        <v>2.6392992230158199E-4</v>
      </c>
      <c r="AL85" s="18">
        <f>'Variables AME'!AK689</f>
        <v>2.6412813012204598E-4</v>
      </c>
      <c r="AM85" s="18">
        <f>'Variables AME'!AL689</f>
        <v>2.64315501230004E-4</v>
      </c>
      <c r="AN85" s="18">
        <f>'Variables AME'!AM689</f>
        <v>2.6510738792878702E-4</v>
      </c>
      <c r="AO85" s="18">
        <f>'Variables AME'!AN689</f>
        <v>2.6580881878908501E-4</v>
      </c>
      <c r="AP85" s="18">
        <f>'Variables AME'!AO689</f>
        <v>2.6652122169404298E-4</v>
      </c>
      <c r="AQ85" s="18">
        <f>'Variables AME'!AP689</f>
        <v>2.6722073216689702E-4</v>
      </c>
      <c r="AR85" s="18">
        <f>'Variables AME'!AQ689</f>
        <v>2.6791874140990701E-4</v>
      </c>
      <c r="AS85" s="18">
        <f>'Variables AME'!AR689</f>
        <v>2.6859295601101699E-4</v>
      </c>
      <c r="AT85" s="18">
        <f>'Variables AME'!AS689</f>
        <v>2.6924283236799798E-4</v>
      </c>
      <c r="AU85" s="18">
        <f>'Variables AME'!AT689</f>
        <v>2.6987219151387702E-4</v>
      </c>
      <c r="AV85" s="18">
        <f>'Variables AME'!AU689</f>
        <v>2.7049388384563401E-4</v>
      </c>
      <c r="AW85" s="18">
        <f>'Variables AME'!AV689</f>
        <v>2.7012921499231603E-4</v>
      </c>
    </row>
    <row r="86" spans="2:49" x14ac:dyDescent="0.25">
      <c r="B86" t="s">
        <v>1488</v>
      </c>
      <c r="C86" s="18">
        <f>'Variables AME'!B690</f>
        <v>3.7558714261060202E-4</v>
      </c>
      <c r="D86" s="18">
        <f>'Variables AME'!C690</f>
        <v>3.7558714261060202E-4</v>
      </c>
      <c r="E86" s="18">
        <f>'Variables AME'!D690</f>
        <v>3.7658616079996898E-4</v>
      </c>
      <c r="F86" s="18">
        <f>'Variables AME'!E690</f>
        <v>3.8316438394336199E-4</v>
      </c>
      <c r="G86" s="18">
        <f>'Variables AME'!F690</f>
        <v>3.78477883560802E-4</v>
      </c>
      <c r="H86" s="18">
        <f>'Variables AME'!G690</f>
        <v>3.9024060228642199E-4</v>
      </c>
      <c r="I86" s="18">
        <f>'Variables AME'!H690</f>
        <v>3.9458207395053502E-4</v>
      </c>
      <c r="J86" s="18">
        <f>'Variables AME'!I690</f>
        <v>4.0821887846935901E-4</v>
      </c>
      <c r="K86" s="18">
        <f>'Variables AME'!J690</f>
        <v>4.1824879072813702E-4</v>
      </c>
      <c r="L86" s="18">
        <f>'Variables AME'!K690</f>
        <v>4.2250112050486801E-4</v>
      </c>
      <c r="M86" s="18">
        <f>'Variables AME'!L690</f>
        <v>4.3065516379971002E-4</v>
      </c>
      <c r="N86" s="18">
        <f>'Variables AME'!M690</f>
        <v>4.3529557419856103E-4</v>
      </c>
      <c r="O86" s="18">
        <f>'Variables AME'!N690</f>
        <v>4.5550759444040501E-4</v>
      </c>
      <c r="P86" s="18">
        <f>'Variables AME'!O690</f>
        <v>4.6722614071007001E-4</v>
      </c>
      <c r="Q86" s="18">
        <f>'Variables AME'!P690</f>
        <v>4.7925521509027799E-4</v>
      </c>
      <c r="R86" s="18">
        <f>'Variables AME'!Q690</f>
        <v>5.0501437835383798E-4</v>
      </c>
      <c r="S86" s="18">
        <f>'Variables AME'!R690</f>
        <v>5.0515681355037495E-4</v>
      </c>
      <c r="T86" s="18">
        <f>'Variables AME'!S690</f>
        <v>5.0520198162405802E-4</v>
      </c>
      <c r="U86" s="18">
        <f>'Variables AME'!T690</f>
        <v>5.0522035477577301E-4</v>
      </c>
      <c r="V86" s="18">
        <f>'Variables AME'!U690</f>
        <v>5.0512639972039399E-4</v>
      </c>
      <c r="W86" s="18">
        <f>'Variables AME'!V690</f>
        <v>5.0880889371455898E-4</v>
      </c>
      <c r="X86" s="18">
        <f>'Variables AME'!W690</f>
        <v>5.1294477988205205E-4</v>
      </c>
      <c r="Y86" s="18">
        <f>'Variables AME'!X690</f>
        <v>5.1803839269666399E-4</v>
      </c>
      <c r="Z86" s="18">
        <f>'Variables AME'!Y690</f>
        <v>5.2333337181848004E-4</v>
      </c>
      <c r="AA86" s="18">
        <f>'Variables AME'!Z690</f>
        <v>5.2860214636930001E-4</v>
      </c>
      <c r="AB86" s="18">
        <f>'Variables AME'!AA690</f>
        <v>5.3388528774075505E-4</v>
      </c>
      <c r="AC86" s="18">
        <f>'Variables AME'!AB690</f>
        <v>5.3918746312615505E-4</v>
      </c>
      <c r="AD86" s="18">
        <f>'Variables AME'!AC690</f>
        <v>5.4059520866519704E-4</v>
      </c>
      <c r="AE86" s="18">
        <f>'Variables AME'!AD690</f>
        <v>5.4164695014976801E-4</v>
      </c>
      <c r="AF86" s="18">
        <f>'Variables AME'!AE690</f>
        <v>5.42599381108919E-4</v>
      </c>
      <c r="AG86" s="18">
        <f>'Variables AME'!AF690</f>
        <v>5.4356861655636805E-4</v>
      </c>
      <c r="AH86" s="18">
        <f>'Variables AME'!AG690</f>
        <v>5.4437019504633203E-4</v>
      </c>
      <c r="AI86" s="18">
        <f>'Variables AME'!AH690</f>
        <v>5.4537400050613197E-4</v>
      </c>
      <c r="AJ86" s="18">
        <f>'Variables AME'!AI690</f>
        <v>5.4645850384478999E-4</v>
      </c>
      <c r="AK86" s="18">
        <f>'Variables AME'!AJ690</f>
        <v>5.4751478659521705E-4</v>
      </c>
      <c r="AL86" s="18">
        <f>'Variables AME'!AK690</f>
        <v>5.4855752450866596E-4</v>
      </c>
      <c r="AM86" s="18">
        <f>'Variables AME'!AL690</f>
        <v>5.49591924350352E-4</v>
      </c>
      <c r="AN86" s="18">
        <f>'Variables AME'!AM690</f>
        <v>5.5074436088729502E-4</v>
      </c>
      <c r="AO86" s="18">
        <f>'Variables AME'!AN690</f>
        <v>5.5182546019747196E-4</v>
      </c>
      <c r="AP86" s="18">
        <f>'Variables AME'!AO690</f>
        <v>5.5287156263752102E-4</v>
      </c>
      <c r="AQ86" s="18">
        <f>'Variables AME'!AP690</f>
        <v>5.53864348765282E-4</v>
      </c>
      <c r="AR86" s="18">
        <f>'Variables AME'!AQ690</f>
        <v>5.54809304023349E-4</v>
      </c>
      <c r="AS86" s="18">
        <f>'Variables AME'!AR690</f>
        <v>5.5569500845669903E-4</v>
      </c>
      <c r="AT86" s="18">
        <f>'Variables AME'!AS690</f>
        <v>5.5653779587701399E-4</v>
      </c>
      <c r="AU86" s="18">
        <f>'Variables AME'!AT690</f>
        <v>5.5733786968183597E-4</v>
      </c>
      <c r="AV86" s="18">
        <f>'Variables AME'!AU690</f>
        <v>5.5809782361725699E-4</v>
      </c>
      <c r="AW86" s="18">
        <f>'Variables AME'!AV690</f>
        <v>5.5869489595311399E-4</v>
      </c>
    </row>
    <row r="87" spans="2:49" x14ac:dyDescent="0.25">
      <c r="B87" t="s">
        <v>1489</v>
      </c>
      <c r="C87" s="18">
        <f>'Variables AME'!B691</f>
        <v>3.9180698791075599E-4</v>
      </c>
      <c r="D87" s="18">
        <f>'Variables AME'!C691</f>
        <v>3.9180698791075599E-4</v>
      </c>
      <c r="E87" s="18">
        <f>'Variables AME'!D691</f>
        <v>3.9189387990703302E-4</v>
      </c>
      <c r="F87" s="18">
        <f>'Variables AME'!E691</f>
        <v>4.0112538558393398E-4</v>
      </c>
      <c r="G87" s="18">
        <f>'Variables AME'!F691</f>
        <v>3.7975840402844601E-4</v>
      </c>
      <c r="H87" s="18">
        <f>'Variables AME'!G691</f>
        <v>3.7905731645404399E-4</v>
      </c>
      <c r="I87" s="18">
        <f>'Variables AME'!H691</f>
        <v>3.8975454314813597E-4</v>
      </c>
      <c r="J87" s="18">
        <f>'Variables AME'!I691</f>
        <v>3.87057425153714E-4</v>
      </c>
      <c r="K87" s="18">
        <f>'Variables AME'!J691</f>
        <v>3.8624144977432001E-4</v>
      </c>
      <c r="L87" s="18">
        <f>'Variables AME'!K691</f>
        <v>3.9109317322419802E-4</v>
      </c>
      <c r="M87" s="18">
        <f>'Variables AME'!L691</f>
        <v>3.9620888193879098E-4</v>
      </c>
      <c r="N87" s="18">
        <f>'Variables AME'!M691</f>
        <v>3.95141925456704E-4</v>
      </c>
      <c r="O87" s="18">
        <f>'Variables AME'!N691</f>
        <v>4.0155619798137502E-4</v>
      </c>
      <c r="P87" s="18">
        <f>'Variables AME'!O691</f>
        <v>4.0314203334724602E-4</v>
      </c>
      <c r="Q87" s="18">
        <f>'Variables AME'!P691</f>
        <v>4.1115618016685602E-4</v>
      </c>
      <c r="R87" s="18">
        <f>'Variables AME'!Q691</f>
        <v>4.1797365948741003E-4</v>
      </c>
      <c r="S87" s="18">
        <f>'Variables AME'!R691</f>
        <v>4.1794896975292202E-4</v>
      </c>
      <c r="T87" s="18">
        <f>'Variables AME'!S691</f>
        <v>4.1785355460670403E-4</v>
      </c>
      <c r="U87" s="18">
        <f>'Variables AME'!T691</f>
        <v>4.1765465203887498E-4</v>
      </c>
      <c r="V87" s="18">
        <f>'Variables AME'!U691</f>
        <v>4.17330251342246E-4</v>
      </c>
      <c r="W87" s="18">
        <f>'Variables AME'!V691</f>
        <v>4.1711404407088898E-4</v>
      </c>
      <c r="X87" s="18">
        <f>'Variables AME'!W691</f>
        <v>4.1682381886814699E-4</v>
      </c>
      <c r="Y87" s="18">
        <f>'Variables AME'!X691</f>
        <v>4.1682774389218102E-4</v>
      </c>
      <c r="Z87" s="18">
        <f>'Variables AME'!Y691</f>
        <v>4.16789075505941E-4</v>
      </c>
      <c r="AA87" s="18">
        <f>'Variables AME'!Z691</f>
        <v>4.1663516838164603E-4</v>
      </c>
      <c r="AB87" s="18">
        <f>'Variables AME'!AA691</f>
        <v>4.1642958432972302E-4</v>
      </c>
      <c r="AC87" s="18">
        <f>'Variables AME'!AB691</f>
        <v>4.16213922086507E-4</v>
      </c>
      <c r="AD87" s="18">
        <f>'Variables AME'!AC691</f>
        <v>4.1593130363316302E-4</v>
      </c>
      <c r="AE87" s="18">
        <f>'Variables AME'!AD691</f>
        <v>4.1554523352003498E-4</v>
      </c>
      <c r="AF87" s="18">
        <f>'Variables AME'!AE691</f>
        <v>4.15179547089619E-4</v>
      </c>
      <c r="AG87" s="18">
        <f>'Variables AME'!AF691</f>
        <v>4.1486219499979902E-4</v>
      </c>
      <c r="AH87" s="18">
        <f>'Variables AME'!AG691</f>
        <v>4.1449115805074199E-4</v>
      </c>
      <c r="AI87" s="18">
        <f>'Variables AME'!AH691</f>
        <v>4.1426156668717502E-4</v>
      </c>
      <c r="AJ87" s="18">
        <f>'Variables AME'!AI691</f>
        <v>4.1407522798465998E-4</v>
      </c>
      <c r="AK87" s="18">
        <f>'Variables AME'!AJ691</f>
        <v>4.1387854614120199E-4</v>
      </c>
      <c r="AL87" s="18">
        <f>'Variables AME'!AK691</f>
        <v>4.1368213598756801E-4</v>
      </c>
      <c r="AM87" s="18">
        <f>'Variables AME'!AL691</f>
        <v>4.1348999484975201E-4</v>
      </c>
      <c r="AN87" s="18">
        <f>'Variables AME'!AM691</f>
        <v>4.1331369196776901E-4</v>
      </c>
      <c r="AO87" s="18">
        <f>'Variables AME'!AN691</f>
        <v>4.13087001147121E-4</v>
      </c>
      <c r="AP87" s="18">
        <f>'Variables AME'!AO691</f>
        <v>4.1282418845566303E-4</v>
      </c>
      <c r="AQ87" s="18">
        <f>'Variables AME'!AP691</f>
        <v>4.1252015053576797E-4</v>
      </c>
      <c r="AR87" s="18">
        <f>'Variables AME'!AQ691</f>
        <v>4.1217568262261298E-4</v>
      </c>
      <c r="AS87" s="18">
        <f>'Variables AME'!AR691</f>
        <v>4.1183573484844098E-4</v>
      </c>
      <c r="AT87" s="18">
        <f>'Variables AME'!AS691</f>
        <v>4.1148291731324502E-4</v>
      </c>
      <c r="AU87" s="18">
        <f>'Variables AME'!AT691</f>
        <v>4.1111902894214002E-4</v>
      </c>
      <c r="AV87" s="18">
        <f>'Variables AME'!AU691</f>
        <v>4.1074558428291498E-4</v>
      </c>
      <c r="AW87" s="18">
        <f>'Variables AME'!AV691</f>
        <v>4.1031224950526901E-4</v>
      </c>
    </row>
    <row r="88" spans="2:49" x14ac:dyDescent="0.25">
      <c r="B88" t="s">
        <v>1490</v>
      </c>
      <c r="C88" s="18">
        <f>'Variables AME'!B692</f>
        <v>2.2654178529794101E-4</v>
      </c>
      <c r="D88" s="18">
        <f>'Variables AME'!C692</f>
        <v>2.2654178529794101E-4</v>
      </c>
      <c r="E88" s="18">
        <f>'Variables AME'!D692</f>
        <v>2.26542680141728E-4</v>
      </c>
      <c r="F88" s="18">
        <f>'Variables AME'!E692</f>
        <v>2.31464311609594E-4</v>
      </c>
      <c r="G88" s="18">
        <f>'Variables AME'!F692</f>
        <v>2.1880364040659901E-4</v>
      </c>
      <c r="H88" s="18">
        <f>'Variables AME'!G692</f>
        <v>2.16683981058746E-4</v>
      </c>
      <c r="I88" s="18">
        <f>'Variables AME'!H692</f>
        <v>2.2243397038738101E-4</v>
      </c>
      <c r="J88" s="18">
        <f>'Variables AME'!I692</f>
        <v>2.19996893032651E-4</v>
      </c>
      <c r="K88" s="18">
        <f>'Variables AME'!J692</f>
        <v>2.1696117634684701E-4</v>
      </c>
      <c r="L88" s="18">
        <f>'Variables AME'!K692</f>
        <v>2.18354583184636E-4</v>
      </c>
      <c r="M88" s="18">
        <f>'Variables AME'!L692</f>
        <v>2.19343608846836E-4</v>
      </c>
      <c r="N88" s="18">
        <f>'Variables AME'!M692</f>
        <v>2.1690919888254701E-4</v>
      </c>
      <c r="O88" s="18">
        <f>'Variables AME'!N692</f>
        <v>2.20162195544674E-4</v>
      </c>
      <c r="P88" s="18">
        <f>'Variables AME'!O692</f>
        <v>2.18989261582335E-4</v>
      </c>
      <c r="Q88" s="18">
        <f>'Variables AME'!P692</f>
        <v>2.2137778194826201E-4</v>
      </c>
      <c r="R88" s="18">
        <f>'Variables AME'!Q692</f>
        <v>2.21566880514672E-4</v>
      </c>
      <c r="S88" s="18">
        <f>'Variables AME'!R692</f>
        <v>2.21601982692979E-4</v>
      </c>
      <c r="T88" s="18">
        <f>'Variables AME'!S692</f>
        <v>2.2158454725803201E-4</v>
      </c>
      <c r="U88" s="18">
        <f>'Variables AME'!T692</f>
        <v>2.2158197072544701E-4</v>
      </c>
      <c r="V88" s="18">
        <f>'Variables AME'!U692</f>
        <v>2.21564281993547E-4</v>
      </c>
      <c r="W88" s="18">
        <f>'Variables AME'!V692</f>
        <v>2.2158495395696199E-4</v>
      </c>
      <c r="X88" s="18">
        <f>'Variables AME'!W692</f>
        <v>2.2157779744599599E-4</v>
      </c>
      <c r="Y88" s="18">
        <f>'Variables AME'!X692</f>
        <v>2.2159829097081199E-4</v>
      </c>
      <c r="Z88" s="18">
        <f>'Variables AME'!Y692</f>
        <v>2.2168040049468099E-4</v>
      </c>
      <c r="AA88" s="18">
        <f>'Variables AME'!Z692</f>
        <v>2.21693861486528E-4</v>
      </c>
      <c r="AB88" s="18">
        <f>'Variables AME'!AA692</f>
        <v>2.2168640158699401E-4</v>
      </c>
      <c r="AC88" s="18">
        <f>'Variables AME'!AB692</f>
        <v>2.21686654007753E-4</v>
      </c>
      <c r="AD88" s="18">
        <f>'Variables AME'!AC692</f>
        <v>2.21612082551398E-4</v>
      </c>
      <c r="AE88" s="18">
        <f>'Variables AME'!AD692</f>
        <v>2.21528534548923E-4</v>
      </c>
      <c r="AF88" s="18">
        <f>'Variables AME'!AE692</f>
        <v>2.2144726987892899E-4</v>
      </c>
      <c r="AG88" s="18">
        <f>'Variables AME'!AF692</f>
        <v>2.2137678031762799E-4</v>
      </c>
      <c r="AH88" s="18">
        <f>'Variables AME'!AG692</f>
        <v>2.2129712533757099E-4</v>
      </c>
      <c r="AI88" s="18">
        <f>'Variables AME'!AH692</f>
        <v>2.21243451405748E-4</v>
      </c>
      <c r="AJ88" s="18">
        <f>'Variables AME'!AI692</f>
        <v>2.2119879591111301E-4</v>
      </c>
      <c r="AK88" s="18">
        <f>'Variables AME'!AJ692</f>
        <v>2.21150668065223E-4</v>
      </c>
      <c r="AL88" s="18">
        <f>'Variables AME'!AK692</f>
        <v>2.2110313814714401E-4</v>
      </c>
      <c r="AM88" s="18">
        <f>'Variables AME'!AL692</f>
        <v>2.2105605355879899E-4</v>
      </c>
      <c r="AN88" s="18">
        <f>'Variables AME'!AM692</f>
        <v>2.2102501198156699E-4</v>
      </c>
      <c r="AO88" s="18">
        <f>'Variables AME'!AN692</f>
        <v>2.20981678576055E-4</v>
      </c>
      <c r="AP88" s="18">
        <f>'Variables AME'!AO692</f>
        <v>2.20935053052616E-4</v>
      </c>
      <c r="AQ88" s="18">
        <f>'Variables AME'!AP692</f>
        <v>2.2088133978639501E-4</v>
      </c>
      <c r="AR88" s="18">
        <f>'Variables AME'!AQ692</f>
        <v>2.2080070581223499E-4</v>
      </c>
      <c r="AS88" s="18">
        <f>'Variables AME'!AR692</f>
        <v>2.2073438528636099E-4</v>
      </c>
      <c r="AT88" s="18">
        <f>'Variables AME'!AS692</f>
        <v>2.2066802285068999E-4</v>
      </c>
      <c r="AU88" s="18">
        <f>'Variables AME'!AT692</f>
        <v>2.2059907872523199E-4</v>
      </c>
      <c r="AV88" s="18">
        <f>'Variables AME'!AU692</f>
        <v>2.2052648678330301E-4</v>
      </c>
      <c r="AW88" s="18">
        <f>'Variables AME'!AV692</f>
        <v>2.2045534658679701E-4</v>
      </c>
    </row>
    <row r="89" spans="2:49" x14ac:dyDescent="0.25">
      <c r="B89" t="s">
        <v>1491</v>
      </c>
      <c r="C89" s="18">
        <f>'Variables AME'!B693</f>
        <v>2.2421332843302401E-4</v>
      </c>
      <c r="D89" s="18">
        <f>'Variables AME'!C693</f>
        <v>2.2421332843302401E-4</v>
      </c>
      <c r="E89" s="18">
        <f>'Variables AME'!D693</f>
        <v>2.2486621369920601E-4</v>
      </c>
      <c r="F89" s="18">
        <f>'Variables AME'!E693</f>
        <v>2.23360673494696E-4</v>
      </c>
      <c r="G89" s="18">
        <f>'Variables AME'!F693</f>
        <v>2.17599067597298E-4</v>
      </c>
      <c r="H89" s="18">
        <f>'Variables AME'!G693</f>
        <v>2.34793049696671E-4</v>
      </c>
      <c r="I89" s="18">
        <f>'Variables AME'!H693</f>
        <v>2.3721695840586099E-4</v>
      </c>
      <c r="J89" s="18">
        <f>'Variables AME'!I693</f>
        <v>2.3013304692524899E-4</v>
      </c>
      <c r="K89" s="18">
        <f>'Variables AME'!J693</f>
        <v>2.3452418570509299E-4</v>
      </c>
      <c r="L89" s="18">
        <f>'Variables AME'!K693</f>
        <v>2.4894814691166098E-4</v>
      </c>
      <c r="M89" s="18">
        <f>'Variables AME'!L693</f>
        <v>2.57140853648389E-4</v>
      </c>
      <c r="N89" s="18">
        <f>'Variables AME'!M693</f>
        <v>2.5467031988041401E-4</v>
      </c>
      <c r="O89" s="18">
        <f>'Variables AME'!N693</f>
        <v>2.6335027002083298E-4</v>
      </c>
      <c r="P89" s="18">
        <f>'Variables AME'!O693</f>
        <v>2.6245847004789701E-4</v>
      </c>
      <c r="Q89" s="18">
        <f>'Variables AME'!P693</f>
        <v>2.6823722045193199E-4</v>
      </c>
      <c r="R89" s="18">
        <f>'Variables AME'!Q693</f>
        <v>2.8336073294198702E-4</v>
      </c>
      <c r="S89" s="18">
        <f>'Variables AME'!R693</f>
        <v>2.8347292150943701E-4</v>
      </c>
      <c r="T89" s="18">
        <f>'Variables AME'!S693</f>
        <v>2.8350189201369503E-4</v>
      </c>
      <c r="U89" s="18">
        <f>'Variables AME'!T693</f>
        <v>2.8353621591705E-4</v>
      </c>
      <c r="V89" s="18">
        <f>'Variables AME'!U693</f>
        <v>2.8352157112138999E-4</v>
      </c>
      <c r="W89" s="18">
        <f>'Variables AME'!V693</f>
        <v>2.8735121401849502E-4</v>
      </c>
      <c r="X89" s="18">
        <f>'Variables AME'!W693</f>
        <v>2.9112965156810399E-4</v>
      </c>
      <c r="Y89" s="18">
        <f>'Variables AME'!X693</f>
        <v>2.9532944449602098E-4</v>
      </c>
      <c r="Z89" s="18">
        <f>'Variables AME'!Y693</f>
        <v>2.9957554294961003E-4</v>
      </c>
      <c r="AA89" s="18">
        <f>'Variables AME'!Z693</f>
        <v>3.0375678392277801E-4</v>
      </c>
      <c r="AB89" s="18">
        <f>'Variables AME'!AA693</f>
        <v>3.0792531062140898E-4</v>
      </c>
      <c r="AC89" s="18">
        <f>'Variables AME'!AB693</f>
        <v>3.1210923387309502E-4</v>
      </c>
      <c r="AD89" s="18">
        <f>'Variables AME'!AC693</f>
        <v>3.12380699744681E-4</v>
      </c>
      <c r="AE89" s="18">
        <f>'Variables AME'!AD693</f>
        <v>3.1252095706062497E-4</v>
      </c>
      <c r="AF89" s="18">
        <f>'Variables AME'!AE693</f>
        <v>3.1265101688752003E-4</v>
      </c>
      <c r="AG89" s="18">
        <f>'Variables AME'!AF693</f>
        <v>3.1282968757165102E-4</v>
      </c>
      <c r="AH89" s="18">
        <f>'Variables AME'!AG693</f>
        <v>3.1293515431208701E-4</v>
      </c>
      <c r="AI89" s="18">
        <f>'Variables AME'!AH693</f>
        <v>3.1316826562432701E-4</v>
      </c>
      <c r="AJ89" s="18">
        <f>'Variables AME'!AI693</f>
        <v>3.1346091533871303E-4</v>
      </c>
      <c r="AK89" s="18">
        <f>'Variables AME'!AJ693</f>
        <v>3.1373255862933598E-4</v>
      </c>
      <c r="AL89" s="18">
        <f>'Variables AME'!AK693</f>
        <v>3.1399899417908499E-4</v>
      </c>
      <c r="AM89" s="18">
        <f>'Variables AME'!AL693</f>
        <v>3.1426288164829202E-4</v>
      </c>
      <c r="AN89" s="18">
        <f>'Variables AME'!AM693</f>
        <v>3.1465959744546502E-4</v>
      </c>
      <c r="AO89" s="18">
        <f>'Variables AME'!AN693</f>
        <v>3.1501341817673798E-4</v>
      </c>
      <c r="AP89" s="18">
        <f>'Variables AME'!AO693</f>
        <v>3.1536598928674602E-4</v>
      </c>
      <c r="AQ89" s="18">
        <f>'Variables AME'!AP693</f>
        <v>3.1569902774037398E-4</v>
      </c>
      <c r="AR89" s="18">
        <f>'Variables AME'!AQ693</f>
        <v>3.1601760272922101E-4</v>
      </c>
      <c r="AS89" s="18">
        <f>'Variables AME'!AR693</f>
        <v>3.1631916262629998E-4</v>
      </c>
      <c r="AT89" s="18">
        <f>'Variables AME'!AS693</f>
        <v>3.16606969232129E-4</v>
      </c>
      <c r="AU89" s="18">
        <f>'Variables AME'!AT693</f>
        <v>3.1688304812957699E-4</v>
      </c>
      <c r="AV89" s="18">
        <f>'Variables AME'!AU693</f>
        <v>3.1715054036397301E-4</v>
      </c>
      <c r="AW89" s="18">
        <f>'Variables AME'!AV693</f>
        <v>3.1723432233719898E-4</v>
      </c>
    </row>
    <row r="90" spans="2:49" x14ac:dyDescent="0.25">
      <c r="B90" t="s">
        <v>1492</v>
      </c>
      <c r="C90" s="18">
        <f>'Variables AME'!B694</f>
        <v>3.9724620993246499E-4</v>
      </c>
      <c r="D90" s="18">
        <f>'Variables AME'!C694</f>
        <v>3.9724620993246499E-4</v>
      </c>
      <c r="E90" s="18">
        <f>'Variables AME'!D694</f>
        <v>3.9713485298475498E-4</v>
      </c>
      <c r="F90" s="18">
        <f>'Variables AME'!E694</f>
        <v>4.0951925520239698E-4</v>
      </c>
      <c r="G90" s="18">
        <f>'Variables AME'!F694</f>
        <v>4.2067912393773402E-4</v>
      </c>
      <c r="H90" s="18">
        <f>'Variables AME'!G694</f>
        <v>4.8219018622833301E-4</v>
      </c>
      <c r="I90" s="18">
        <f>'Variables AME'!H694</f>
        <v>4.6906003690027102E-4</v>
      </c>
      <c r="J90" s="18">
        <f>'Variables AME'!I694</f>
        <v>4.6066641677841401E-4</v>
      </c>
      <c r="K90" s="18">
        <f>'Variables AME'!J694</f>
        <v>4.7700407321247601E-4</v>
      </c>
      <c r="L90" s="18">
        <f>'Variables AME'!K694</f>
        <v>4.8627362811374299E-4</v>
      </c>
      <c r="M90" s="18">
        <f>'Variables AME'!L694</f>
        <v>4.9014448409292197E-4</v>
      </c>
      <c r="N90" s="18">
        <f>'Variables AME'!M694</f>
        <v>4.9694704255058304E-4</v>
      </c>
      <c r="O90" s="18">
        <f>'Variables AME'!N694</f>
        <v>5.2983342417429699E-4</v>
      </c>
      <c r="P90" s="18">
        <f>'Variables AME'!O694</f>
        <v>5.18612434603509E-4</v>
      </c>
      <c r="Q90" s="18">
        <f>'Variables AME'!P694</f>
        <v>5.2896338674430902E-4</v>
      </c>
      <c r="R90" s="18">
        <f>'Variables AME'!Q694</f>
        <v>5.6478503087914304E-4</v>
      </c>
      <c r="S90" s="18">
        <f>'Variables AME'!R694</f>
        <v>5.6489605179010102E-4</v>
      </c>
      <c r="T90" s="18">
        <f>'Variables AME'!S694</f>
        <v>5.6488651644701505E-4</v>
      </c>
      <c r="U90" s="18">
        <f>'Variables AME'!T694</f>
        <v>5.6493396477104397E-4</v>
      </c>
      <c r="V90" s="18">
        <f>'Variables AME'!U694</f>
        <v>5.6488179264991298E-4</v>
      </c>
      <c r="W90" s="18">
        <f>'Variables AME'!V694</f>
        <v>5.5656037213666903E-4</v>
      </c>
      <c r="X90" s="18">
        <f>'Variables AME'!W694</f>
        <v>5.4818148086054703E-4</v>
      </c>
      <c r="Y90" s="18">
        <f>'Variables AME'!X694</f>
        <v>5.4031975289868897E-4</v>
      </c>
      <c r="Z90" s="18">
        <f>'Variables AME'!Y694</f>
        <v>5.32546252890556E-4</v>
      </c>
      <c r="AA90" s="18">
        <f>'Variables AME'!Z694</f>
        <v>5.2474945343547604E-4</v>
      </c>
      <c r="AB90" s="18">
        <f>'Variables AME'!AA694</f>
        <v>5.1700496945082598E-4</v>
      </c>
      <c r="AC90" s="18">
        <f>'Variables AME'!AB694</f>
        <v>5.0934523486156197E-4</v>
      </c>
      <c r="AD90" s="18">
        <f>'Variables AME'!AC694</f>
        <v>5.0892285251330602E-4</v>
      </c>
      <c r="AE90" s="18">
        <f>'Variables AME'!AD694</f>
        <v>5.0838505025472603E-4</v>
      </c>
      <c r="AF90" s="18">
        <f>'Variables AME'!AE694</f>
        <v>5.07811075057799E-4</v>
      </c>
      <c r="AG90" s="18">
        <f>'Variables AME'!AF694</f>
        <v>5.0727741542767402E-4</v>
      </c>
      <c r="AH90" s="18">
        <f>'Variables AME'!AG694</f>
        <v>5.0669440548684204E-4</v>
      </c>
      <c r="AI90" s="18">
        <f>'Variables AME'!AH694</f>
        <v>5.0620373003395505E-4</v>
      </c>
      <c r="AJ90" s="18">
        <f>'Variables AME'!AI694</f>
        <v>5.0577442604650196E-4</v>
      </c>
      <c r="AK90" s="18">
        <f>'Variables AME'!AJ694</f>
        <v>5.0531444092098503E-4</v>
      </c>
      <c r="AL90" s="18">
        <f>'Variables AME'!AK694</f>
        <v>5.0484785635490702E-4</v>
      </c>
      <c r="AM90" s="18">
        <f>'Variables AME'!AL694</f>
        <v>5.0437824408811397E-4</v>
      </c>
      <c r="AN90" s="18">
        <f>'Variables AME'!AM694</f>
        <v>5.0412239378804804E-4</v>
      </c>
      <c r="AO90" s="18">
        <f>'Variables AME'!AN694</f>
        <v>5.0378037879191396E-4</v>
      </c>
      <c r="AP90" s="18">
        <f>'Variables AME'!AO694</f>
        <v>5.0343138291883795E-4</v>
      </c>
      <c r="AQ90" s="18">
        <f>'Variables AME'!AP694</f>
        <v>5.0306185006510399E-4</v>
      </c>
      <c r="AR90" s="18">
        <f>'Variables AME'!AQ694</f>
        <v>5.0267596322675395E-4</v>
      </c>
      <c r="AS90" s="18">
        <f>'Variables AME'!AR694</f>
        <v>5.0227108966555405E-4</v>
      </c>
      <c r="AT90" s="18">
        <f>'Variables AME'!AS694</f>
        <v>5.0184912046824395E-4</v>
      </c>
      <c r="AU90" s="18">
        <f>'Variables AME'!AT694</f>
        <v>5.0141210239021405E-4</v>
      </c>
      <c r="AV90" s="18">
        <f>'Variables AME'!AU694</f>
        <v>5.0096491457772595E-4</v>
      </c>
      <c r="AW90" s="18">
        <f>'Variables AME'!AV694</f>
        <v>5.0024295957154399E-4</v>
      </c>
    </row>
    <row r="91" spans="2:49" x14ac:dyDescent="0.25">
      <c r="B91" t="s">
        <v>1493</v>
      </c>
      <c r="C91" s="18">
        <f>'Variables AME'!B695</f>
        <v>2.7352314090964698E-4</v>
      </c>
      <c r="D91" s="18">
        <f>'Variables AME'!C695</f>
        <v>2.7352314090964698E-4</v>
      </c>
      <c r="E91" s="18">
        <f>'Variables AME'!D695</f>
        <v>2.7358467318136601E-4</v>
      </c>
      <c r="F91" s="18">
        <f>'Variables AME'!E695</f>
        <v>2.8422371285670802E-4</v>
      </c>
      <c r="G91" s="18">
        <f>'Variables AME'!F695</f>
        <v>2.8815972491517099E-4</v>
      </c>
      <c r="H91" s="18">
        <f>'Variables AME'!G695</f>
        <v>3.1970793763864898E-4</v>
      </c>
      <c r="I91" s="18">
        <f>'Variables AME'!H695</f>
        <v>3.16274481503863E-4</v>
      </c>
      <c r="J91" s="18">
        <f>'Variables AME'!I695</f>
        <v>3.1647248354061802E-4</v>
      </c>
      <c r="K91" s="18">
        <f>'Variables AME'!J695</f>
        <v>3.2386361732486503E-4</v>
      </c>
      <c r="L91" s="18">
        <f>'Variables AME'!K695</f>
        <v>3.3554768455712399E-4</v>
      </c>
      <c r="M91" s="18">
        <f>'Variables AME'!L695</f>
        <v>3.3585678522624703E-4</v>
      </c>
      <c r="N91" s="18">
        <f>'Variables AME'!M695</f>
        <v>3.4454711176167902E-4</v>
      </c>
      <c r="O91" s="18">
        <f>'Variables AME'!N695</f>
        <v>3.6498377589986301E-4</v>
      </c>
      <c r="P91" s="18">
        <f>'Variables AME'!O695</f>
        <v>3.5733111428570098E-4</v>
      </c>
      <c r="Q91" s="18">
        <f>'Variables AME'!P695</f>
        <v>3.6857354936028998E-4</v>
      </c>
      <c r="R91" s="18">
        <f>'Variables AME'!Q695</f>
        <v>3.9154709332016899E-4</v>
      </c>
      <c r="S91" s="18">
        <f>'Variables AME'!R695</f>
        <v>3.9161510477940601E-4</v>
      </c>
      <c r="T91" s="18">
        <f>'Variables AME'!S695</f>
        <v>3.9161069288378098E-4</v>
      </c>
      <c r="U91" s="18">
        <f>'Variables AME'!T695</f>
        <v>3.9163959246007199E-4</v>
      </c>
      <c r="V91" s="18">
        <f>'Variables AME'!U695</f>
        <v>3.9161035343767201E-4</v>
      </c>
      <c r="W91" s="18">
        <f>'Variables AME'!V695</f>
        <v>3.9362112312149399E-4</v>
      </c>
      <c r="X91" s="18">
        <f>'Variables AME'!W695</f>
        <v>3.9552637799033298E-4</v>
      </c>
      <c r="Y91" s="18">
        <f>'Variables AME'!X695</f>
        <v>3.9768714072403098E-4</v>
      </c>
      <c r="Z91" s="18">
        <f>'Variables AME'!Y695</f>
        <v>3.9981608836223202E-4</v>
      </c>
      <c r="AA91" s="18">
        <f>'Variables AME'!Z695</f>
        <v>4.0185357536906801E-4</v>
      </c>
      <c r="AB91" s="18">
        <f>'Variables AME'!AA695</f>
        <v>4.03840166296495E-4</v>
      </c>
      <c r="AC91" s="18">
        <f>'Variables AME'!AB695</f>
        <v>4.0579813876643201E-4</v>
      </c>
      <c r="AD91" s="18">
        <f>'Variables AME'!AC695</f>
        <v>4.05487259659261E-4</v>
      </c>
      <c r="AE91" s="18">
        <f>'Variables AME'!AD695</f>
        <v>4.0508931240489202E-4</v>
      </c>
      <c r="AF91" s="18">
        <f>'Variables AME'!AE695</f>
        <v>4.04669532639013E-4</v>
      </c>
      <c r="AG91" s="18">
        <f>'Variables AME'!AF695</f>
        <v>4.0428192684630997E-4</v>
      </c>
      <c r="AH91" s="18">
        <f>'Variables AME'!AG695</f>
        <v>4.0385684946935197E-4</v>
      </c>
      <c r="AI91" s="18">
        <f>'Variables AME'!AH695</f>
        <v>4.03507161862277E-4</v>
      </c>
      <c r="AJ91" s="18">
        <f>'Variables AME'!AI695</f>
        <v>4.0320286048643701E-4</v>
      </c>
      <c r="AK91" s="18">
        <f>'Variables AME'!AJ695</f>
        <v>4.0287848241181298E-4</v>
      </c>
      <c r="AL91" s="18">
        <f>'Variables AME'!AK695</f>
        <v>4.0255030429412999E-4</v>
      </c>
      <c r="AM91" s="18">
        <f>'Variables AME'!AL695</f>
        <v>4.0222114853546401E-4</v>
      </c>
      <c r="AN91" s="18">
        <f>'Variables AME'!AM695</f>
        <v>4.0202137101445101E-4</v>
      </c>
      <c r="AO91" s="18">
        <f>'Variables AME'!AN695</f>
        <v>4.0175719157324998E-4</v>
      </c>
      <c r="AP91" s="18">
        <f>'Variables AME'!AO695</f>
        <v>4.0148253579905198E-4</v>
      </c>
      <c r="AQ91" s="18">
        <f>'Variables AME'!AP695</f>
        <v>4.0118978984866898E-4</v>
      </c>
      <c r="AR91" s="18">
        <f>'Variables AME'!AQ695</f>
        <v>4.0088255913232299E-4</v>
      </c>
      <c r="AS91" s="18">
        <f>'Variables AME'!AR695</f>
        <v>4.0055818961041501E-4</v>
      </c>
      <c r="AT91" s="18">
        <f>'Variables AME'!AS695</f>
        <v>4.0022030246671602E-4</v>
      </c>
      <c r="AU91" s="18">
        <f>'Variables AME'!AT695</f>
        <v>3.99870954744174E-4</v>
      </c>
      <c r="AV91" s="18">
        <f>'Variables AME'!AU695</f>
        <v>3.9951338663473301E-4</v>
      </c>
      <c r="AW91" s="18">
        <f>'Variables AME'!AV695</f>
        <v>3.99007626056403E-4</v>
      </c>
    </row>
    <row r="92" spans="2:49" x14ac:dyDescent="0.25">
      <c r="B92" t="s">
        <v>1494</v>
      </c>
      <c r="C92" s="18">
        <f>'Variables AME'!B696</f>
        <v>3.40873995233587E-4</v>
      </c>
      <c r="D92" s="18">
        <f>'Variables AME'!C696</f>
        <v>3.40873995233587E-4</v>
      </c>
      <c r="E92" s="18">
        <f>'Variables AME'!D696</f>
        <v>3.4257846156903501E-4</v>
      </c>
      <c r="F92" s="18">
        <f>'Variables AME'!E696</f>
        <v>3.42993385289527E-4</v>
      </c>
      <c r="G92" s="18">
        <f>'Variables AME'!F696</f>
        <v>3.3188942185213399E-4</v>
      </c>
      <c r="H92" s="18">
        <f>'Variables AME'!G696</f>
        <v>3.3751333397056399E-4</v>
      </c>
      <c r="I92" s="18">
        <f>'Variables AME'!H696</f>
        <v>3.52393924325636E-4</v>
      </c>
      <c r="J92" s="18">
        <f>'Variables AME'!I696</f>
        <v>3.4903037216457299E-4</v>
      </c>
      <c r="K92" s="18">
        <f>'Variables AME'!J696</f>
        <v>3.4564153954391599E-4</v>
      </c>
      <c r="L92" s="18">
        <f>'Variables AME'!K696</f>
        <v>3.5373547394853302E-4</v>
      </c>
      <c r="M92" s="18">
        <f>'Variables AME'!L696</f>
        <v>3.54117731994063E-4</v>
      </c>
      <c r="N92" s="18">
        <f>'Variables AME'!M696</f>
        <v>3.5630399904471201E-4</v>
      </c>
      <c r="O92" s="18">
        <f>'Variables AME'!N696</f>
        <v>3.65344262847009E-4</v>
      </c>
      <c r="P92" s="18">
        <f>'Variables AME'!O696</f>
        <v>3.6592807468599801E-4</v>
      </c>
      <c r="Q92" s="18">
        <f>'Variables AME'!P696</f>
        <v>3.7050453625833598E-4</v>
      </c>
      <c r="R92" s="18">
        <f>'Variables AME'!Q696</f>
        <v>3.7596707383411699E-4</v>
      </c>
      <c r="S92" s="18">
        <f>'Variables AME'!R696</f>
        <v>3.7609974201193602E-4</v>
      </c>
      <c r="T92" s="18">
        <f>'Variables AME'!S696</f>
        <v>3.7611964533765501E-4</v>
      </c>
      <c r="U92" s="18">
        <f>'Variables AME'!T696</f>
        <v>3.7620937259106701E-4</v>
      </c>
      <c r="V92" s="18">
        <f>'Variables AME'!U696</f>
        <v>3.7617536262025698E-4</v>
      </c>
      <c r="W92" s="18">
        <f>'Variables AME'!V696</f>
        <v>3.7637846584207099E-4</v>
      </c>
      <c r="X92" s="18">
        <f>'Variables AME'!W696</f>
        <v>3.7637941478524899E-4</v>
      </c>
      <c r="Y92" s="18">
        <f>'Variables AME'!X696</f>
        <v>3.7689009528956498E-4</v>
      </c>
      <c r="Z92" s="18">
        <f>'Variables AME'!Y696</f>
        <v>3.7736603140012102E-4</v>
      </c>
      <c r="AA92" s="18">
        <f>'Variables AME'!Z696</f>
        <v>3.7768494372876098E-4</v>
      </c>
      <c r="AB92" s="18">
        <f>'Variables AME'!AA696</f>
        <v>3.7791009248895201E-4</v>
      </c>
      <c r="AC92" s="18">
        <f>'Variables AME'!AB696</f>
        <v>3.7808427384962602E-4</v>
      </c>
      <c r="AD92" s="18">
        <f>'Variables AME'!AC696</f>
        <v>3.7812525056600798E-4</v>
      </c>
      <c r="AE92" s="18">
        <f>'Variables AME'!AD696</f>
        <v>3.7799219490391702E-4</v>
      </c>
      <c r="AF92" s="18">
        <f>'Variables AME'!AE696</f>
        <v>3.7780978526705798E-4</v>
      </c>
      <c r="AG92" s="18">
        <f>'Variables AME'!AF696</f>
        <v>3.7768186836898901E-4</v>
      </c>
      <c r="AH92" s="18">
        <f>'Variables AME'!AG696</f>
        <v>3.7746981020776401E-4</v>
      </c>
      <c r="AI92" s="18">
        <f>'Variables AME'!AH696</f>
        <v>3.7739896054455203E-4</v>
      </c>
      <c r="AJ92" s="18">
        <f>'Variables AME'!AI696</f>
        <v>3.7741793501314699E-4</v>
      </c>
      <c r="AK92" s="18">
        <f>'Variables AME'!AJ696</f>
        <v>3.7739995249201402E-4</v>
      </c>
      <c r="AL92" s="18">
        <f>'Variables AME'!AK696</f>
        <v>3.7737343899995598E-4</v>
      </c>
      <c r="AM92" s="18">
        <f>'Variables AME'!AL696</f>
        <v>3.7734343045463698E-4</v>
      </c>
      <c r="AN92" s="18">
        <f>'Variables AME'!AM696</f>
        <v>3.7749300237101101E-4</v>
      </c>
      <c r="AO92" s="18">
        <f>'Variables AME'!AN696</f>
        <v>3.77543128898007E-4</v>
      </c>
      <c r="AP92" s="18">
        <f>'Variables AME'!AO696</f>
        <v>3.7758948923276103E-4</v>
      </c>
      <c r="AQ92" s="18">
        <f>'Variables AME'!AP696</f>
        <v>3.7761822726219699E-4</v>
      </c>
      <c r="AR92" s="18">
        <f>'Variables AME'!AQ696</f>
        <v>3.7763525249771102E-4</v>
      </c>
      <c r="AS92" s="18">
        <f>'Variables AME'!AR696</f>
        <v>3.7763114353372599E-4</v>
      </c>
      <c r="AT92" s="18">
        <f>'Variables AME'!AS696</f>
        <v>3.77616287510321E-4</v>
      </c>
      <c r="AU92" s="18">
        <f>'Variables AME'!AT696</f>
        <v>3.7759043329577499E-4</v>
      </c>
      <c r="AV92" s="18">
        <f>'Variables AME'!AU696</f>
        <v>3.7755545583902198E-4</v>
      </c>
      <c r="AW92" s="18">
        <f>'Variables AME'!AV696</f>
        <v>3.7739674581113703E-4</v>
      </c>
    </row>
    <row r="93" spans="2:49" x14ac:dyDescent="0.25">
      <c r="B93" t="s">
        <v>1152</v>
      </c>
      <c r="C93" s="18">
        <f>'Variables AME'!B697</f>
        <v>1.86881249557996E-4</v>
      </c>
      <c r="D93" s="18">
        <f>'Variables AME'!C697</f>
        <v>1.86881249557996E-4</v>
      </c>
      <c r="E93" s="18">
        <f>'Variables AME'!D697</f>
        <v>1.8685920550308801E-4</v>
      </c>
      <c r="F93" s="18">
        <f>'Variables AME'!E697</f>
        <v>1.8235973061325701E-4</v>
      </c>
      <c r="G93" s="18">
        <f>'Variables AME'!F697</f>
        <v>1.7397227848310701E-4</v>
      </c>
      <c r="H93" s="18">
        <f>'Variables AME'!G697</f>
        <v>1.7818724176145599E-4</v>
      </c>
      <c r="I93" s="18">
        <f>'Variables AME'!H697</f>
        <v>1.91851631730177E-4</v>
      </c>
      <c r="J93" s="18">
        <f>'Variables AME'!I697</f>
        <v>1.8833819929821199E-4</v>
      </c>
      <c r="K93" s="18">
        <f>'Variables AME'!J697</f>
        <v>1.86943061403358E-4</v>
      </c>
      <c r="L93" s="18">
        <f>'Variables AME'!K697</f>
        <v>1.89122835621038E-4</v>
      </c>
      <c r="M93" s="18">
        <f>'Variables AME'!L697</f>
        <v>1.9440824313356401E-4</v>
      </c>
      <c r="N93" s="18">
        <f>'Variables AME'!M697</f>
        <v>2.0242514671021299E-4</v>
      </c>
      <c r="O93" s="18">
        <f>'Variables AME'!N697</f>
        <v>2.0810585301253001E-4</v>
      </c>
      <c r="P93" s="18">
        <f>'Variables AME'!O697</f>
        <v>2.0602186434228299E-4</v>
      </c>
      <c r="Q93" s="18">
        <f>'Variables AME'!P697</f>
        <v>2.05791948205643E-4</v>
      </c>
      <c r="R93" s="18">
        <f>'Variables AME'!Q697</f>
        <v>2.06174650332602E-4</v>
      </c>
      <c r="S93" s="18">
        <f>'Variables AME'!R697</f>
        <v>2.06444593890378E-4</v>
      </c>
      <c r="T93" s="18">
        <f>'Variables AME'!S697</f>
        <v>2.0640535076681899E-4</v>
      </c>
      <c r="U93" s="18">
        <f>'Variables AME'!T697</f>
        <v>2.0656192966439301E-4</v>
      </c>
      <c r="V93" s="18">
        <f>'Variables AME'!U697</f>
        <v>2.0661007396351899E-4</v>
      </c>
      <c r="W93" s="18">
        <f>'Variables AME'!V697</f>
        <v>2.0763952196457E-4</v>
      </c>
      <c r="X93" s="18">
        <f>'Variables AME'!W697</f>
        <v>2.0827364488453301E-4</v>
      </c>
      <c r="Y93" s="18">
        <f>'Variables AME'!X697</f>
        <v>2.0959490787375999E-4</v>
      </c>
      <c r="Z93" s="18">
        <f>'Variables AME'!Y697</f>
        <v>2.1081077508656499E-4</v>
      </c>
      <c r="AA93" s="18">
        <f>'Variables AME'!Z697</f>
        <v>2.1192748489075601E-4</v>
      </c>
      <c r="AB93" s="18">
        <f>'Variables AME'!AA697</f>
        <v>2.1302324939496999E-4</v>
      </c>
      <c r="AC93" s="18">
        <f>'Variables AME'!AB697</f>
        <v>2.1413028343251399E-4</v>
      </c>
      <c r="AD93" s="18">
        <f>'Variables AME'!AC697</f>
        <v>2.14534277404835E-4</v>
      </c>
      <c r="AE93" s="18">
        <f>'Variables AME'!AD697</f>
        <v>2.1486806325545001E-4</v>
      </c>
      <c r="AF93" s="18">
        <f>'Variables AME'!AE697</f>
        <v>2.1515352056686901E-4</v>
      </c>
      <c r="AG93" s="18">
        <f>'Variables AME'!AF697</f>
        <v>2.1547757460588799E-4</v>
      </c>
      <c r="AH93" s="18">
        <f>'Variables AME'!AG697</f>
        <v>2.1577532135762701E-4</v>
      </c>
      <c r="AI93" s="18">
        <f>'Variables AME'!AH697</f>
        <v>2.1616278664408201E-4</v>
      </c>
      <c r="AJ93" s="18">
        <f>'Variables AME'!AI697</f>
        <v>2.1661838144010001E-4</v>
      </c>
      <c r="AK93" s="18">
        <f>'Variables AME'!AJ697</f>
        <v>2.17007447380297E-4</v>
      </c>
      <c r="AL93" s="18">
        <f>'Variables AME'!AK697</f>
        <v>2.1737292620259001E-4</v>
      </c>
      <c r="AM93" s="18">
        <f>'Variables AME'!AL697</f>
        <v>2.17727926170316E-4</v>
      </c>
      <c r="AN93" s="18">
        <f>'Variables AME'!AM697</f>
        <v>2.1909179527944601E-4</v>
      </c>
      <c r="AO93" s="18">
        <f>'Variables AME'!AN697</f>
        <v>2.20304441901214E-4</v>
      </c>
      <c r="AP93" s="18">
        <f>'Variables AME'!AO697</f>
        <v>2.2153909529234799E-4</v>
      </c>
      <c r="AQ93" s="18">
        <f>'Variables AME'!AP697</f>
        <v>2.2275198373330701E-4</v>
      </c>
      <c r="AR93" s="18">
        <f>'Variables AME'!AQ697</f>
        <v>2.23985172553105E-4</v>
      </c>
      <c r="AS93" s="18">
        <f>'Variables AME'!AR697</f>
        <v>2.2518711329209799E-4</v>
      </c>
      <c r="AT93" s="18">
        <f>'Variables AME'!AS697</f>
        <v>2.26359056765811E-4</v>
      </c>
      <c r="AU93" s="18">
        <f>'Variables AME'!AT697</f>
        <v>2.2751501948611099E-4</v>
      </c>
      <c r="AV93" s="18">
        <f>'Variables AME'!AU697</f>
        <v>2.2867363316794099E-4</v>
      </c>
      <c r="AW93" s="18">
        <f>'Variables AME'!AV697</f>
        <v>2.28088893531238E-4</v>
      </c>
    </row>
    <row r="94" spans="2:49" x14ac:dyDescent="0.25">
      <c r="B94" t="s">
        <v>1495</v>
      </c>
      <c r="C94" s="18">
        <f>'Variables AME'!B698</f>
        <v>1.9450598166912199E-3</v>
      </c>
      <c r="D94" s="18">
        <f>'Variables AME'!C698</f>
        <v>1.9450598166912199E-3</v>
      </c>
      <c r="E94" s="18">
        <f>'Variables AME'!D698</f>
        <v>1.9413903807983599E-3</v>
      </c>
      <c r="F94" s="18">
        <f>'Variables AME'!E698</f>
        <v>1.9568741894813398E-3</v>
      </c>
      <c r="G94" s="18">
        <f>'Variables AME'!F698</f>
        <v>1.91044663559019E-3</v>
      </c>
      <c r="H94" s="18">
        <f>'Variables AME'!G698</f>
        <v>1.90258248382487E-3</v>
      </c>
      <c r="I94" s="18">
        <f>'Variables AME'!H698</f>
        <v>1.9789159543507E-3</v>
      </c>
      <c r="J94" s="18">
        <f>'Variables AME'!I698</f>
        <v>1.9835316079222899E-3</v>
      </c>
      <c r="K94" s="18">
        <f>'Variables AME'!J698</f>
        <v>1.9662796847736701E-3</v>
      </c>
      <c r="L94" s="18">
        <f>'Variables AME'!K698</f>
        <v>1.9686147065278098E-3</v>
      </c>
      <c r="M94" s="18">
        <f>'Variables AME'!L698</f>
        <v>1.98051279319616E-3</v>
      </c>
      <c r="N94" s="18">
        <f>'Variables AME'!M698</f>
        <v>2.0097484418485699E-3</v>
      </c>
      <c r="O94" s="18">
        <f>'Variables AME'!N698</f>
        <v>2.0508124473219099E-3</v>
      </c>
      <c r="P94" s="18">
        <f>'Variables AME'!O698</f>
        <v>2.01943139679139E-3</v>
      </c>
      <c r="Q94" s="18">
        <f>'Variables AME'!P698</f>
        <v>2.0757967313458701E-3</v>
      </c>
      <c r="R94" s="18">
        <f>'Variables AME'!Q698</f>
        <v>2.09133308868507E-3</v>
      </c>
      <c r="S94" s="18">
        <f>'Variables AME'!R698</f>
        <v>2.0917794549245501E-3</v>
      </c>
      <c r="T94" s="18">
        <f>'Variables AME'!S698</f>
        <v>2.0919072577788699E-3</v>
      </c>
      <c r="U94" s="18">
        <f>'Variables AME'!T698</f>
        <v>2.0919488049285801E-3</v>
      </c>
      <c r="V94" s="18">
        <f>'Variables AME'!U698</f>
        <v>2.0913936074765898E-3</v>
      </c>
      <c r="W94" s="18">
        <f>'Variables AME'!V698</f>
        <v>2.0912533938796602E-3</v>
      </c>
      <c r="X94" s="18">
        <f>'Variables AME'!W698</f>
        <v>2.0908045974982301E-3</v>
      </c>
      <c r="Y94" s="18">
        <f>'Variables AME'!X698</f>
        <v>2.0824853889678798E-3</v>
      </c>
      <c r="Z94" s="18">
        <f>'Variables AME'!Y698</f>
        <v>2.0789516856039802E-3</v>
      </c>
      <c r="AA94" s="18">
        <f>'Variables AME'!Z698</f>
        <v>2.0761152320632301E-3</v>
      </c>
      <c r="AB94" s="18">
        <f>'Variables AME'!AA698</f>
        <v>2.0735506117659699E-3</v>
      </c>
      <c r="AC94" s="18">
        <f>'Variables AME'!AB698</f>
        <v>2.07116777951393E-3</v>
      </c>
      <c r="AD94" s="18">
        <f>'Variables AME'!AC698</f>
        <v>2.0685135103756299E-3</v>
      </c>
      <c r="AE94" s="18">
        <f>'Variables AME'!AD698</f>
        <v>2.0699186432121398E-3</v>
      </c>
      <c r="AF94" s="18">
        <f>'Variables AME'!AE698</f>
        <v>2.0691799473353699E-3</v>
      </c>
      <c r="AG94" s="18">
        <f>'Variables AME'!AF698</f>
        <v>2.0679864890448198E-3</v>
      </c>
      <c r="AH94" s="18">
        <f>'Variables AME'!AG698</f>
        <v>2.0707628207883898E-3</v>
      </c>
      <c r="AI94" s="18">
        <f>'Variables AME'!AH698</f>
        <v>2.0668619827388501E-3</v>
      </c>
      <c r="AJ94" s="18">
        <f>'Variables AME'!AI698</f>
        <v>2.0646241971990702E-3</v>
      </c>
      <c r="AK94" s="18">
        <f>'Variables AME'!AJ698</f>
        <v>2.06246961633306E-3</v>
      </c>
      <c r="AL94" s="18">
        <f>'Variables AME'!AK698</f>
        <v>2.0603008804879201E-3</v>
      </c>
      <c r="AM94" s="18">
        <f>'Variables AME'!AL698</f>
        <v>2.0581520030031001E-3</v>
      </c>
      <c r="AN94" s="18">
        <f>'Variables AME'!AM698</f>
        <v>2.05739723432784E-3</v>
      </c>
      <c r="AO94" s="18">
        <f>'Variables AME'!AN698</f>
        <v>2.05606903164934E-3</v>
      </c>
      <c r="AP94" s="18">
        <f>'Variables AME'!AO698</f>
        <v>2.0545461344598599E-3</v>
      </c>
      <c r="AQ94" s="18">
        <f>'Variables AME'!AP698</f>
        <v>2.0528644253921102E-3</v>
      </c>
      <c r="AR94" s="18">
        <f>'Variables AME'!AQ698</f>
        <v>2.0510858039003701E-3</v>
      </c>
      <c r="AS94" s="18">
        <f>'Variables AME'!AR698</f>
        <v>2.04965558651922E-3</v>
      </c>
      <c r="AT94" s="18">
        <f>'Variables AME'!AS698</f>
        <v>2.04797747135243E-3</v>
      </c>
      <c r="AU94" s="18">
        <f>'Variables AME'!AT698</f>
        <v>2.04620434766464E-3</v>
      </c>
      <c r="AV94" s="18">
        <f>'Variables AME'!AU698</f>
        <v>2.0443685486992401E-3</v>
      </c>
      <c r="AW94" s="18">
        <f>'Variables AME'!AV698</f>
        <v>2.04205123697634E-3</v>
      </c>
    </row>
    <row r="95" spans="2:49" x14ac:dyDescent="0.25">
      <c r="B95" t="s">
        <v>1496</v>
      </c>
      <c r="C95" s="18">
        <f>'Variables AME'!B699</f>
        <v>1.1399277829558501E-4</v>
      </c>
      <c r="D95" s="18">
        <f>'Variables AME'!C699</f>
        <v>1.1399277829558599E-4</v>
      </c>
      <c r="E95" s="18">
        <f>'Variables AME'!D699</f>
        <v>1.13992669111881E-4</v>
      </c>
      <c r="F95" s="18">
        <f>'Variables AME'!E699</f>
        <v>1.1520425609641099E-4</v>
      </c>
      <c r="G95" s="18">
        <f>'Variables AME'!F699</f>
        <v>1.1414033003251101E-4</v>
      </c>
      <c r="H95" s="18">
        <f>'Variables AME'!G699</f>
        <v>1.12945623005014E-4</v>
      </c>
      <c r="I95" s="18">
        <f>'Variables AME'!H699</f>
        <v>1.18140694265582E-4</v>
      </c>
      <c r="J95" s="18">
        <f>'Variables AME'!I699</f>
        <v>1.2008700531445699E-4</v>
      </c>
      <c r="K95" s="18">
        <f>'Variables AME'!J699</f>
        <v>1.19989242185874E-4</v>
      </c>
      <c r="L95" s="18">
        <f>'Variables AME'!K699</f>
        <v>1.2080059956208999E-4</v>
      </c>
      <c r="M95" s="18">
        <f>'Variables AME'!L699</f>
        <v>1.2227189241972999E-4</v>
      </c>
      <c r="N95" s="18">
        <f>'Variables AME'!M699</f>
        <v>1.25051062676465E-4</v>
      </c>
      <c r="O95" s="18">
        <f>'Variables AME'!N699</f>
        <v>1.27800158877937E-4</v>
      </c>
      <c r="P95" s="18">
        <f>'Variables AME'!O699</f>
        <v>1.2552715264683501E-4</v>
      </c>
      <c r="Q95" s="18">
        <f>'Variables AME'!P699</f>
        <v>1.3035068980611601E-4</v>
      </c>
      <c r="R95" s="18">
        <f>'Variables AME'!Q699</f>
        <v>1.3057249464058299E-4</v>
      </c>
      <c r="S95" s="18">
        <f>'Variables AME'!R699</f>
        <v>1.3061325299726199E-4</v>
      </c>
      <c r="T95" s="18">
        <f>'Variables AME'!S699</f>
        <v>1.3063157905727601E-4</v>
      </c>
      <c r="U95" s="18">
        <f>'Variables AME'!T699</f>
        <v>1.3063304013459501E-4</v>
      </c>
      <c r="V95" s="18">
        <f>'Variables AME'!U699</f>
        <v>1.3062113907557401E-4</v>
      </c>
      <c r="W95" s="18">
        <f>'Variables AME'!V699</f>
        <v>1.3059817853462101E-4</v>
      </c>
      <c r="X95" s="18">
        <f>'Variables AME'!W699</f>
        <v>1.3056430573776901E-4</v>
      </c>
      <c r="Y95" s="18">
        <f>'Variables AME'!X699</f>
        <v>1.2972286777878099E-4</v>
      </c>
      <c r="Z95" s="18">
        <f>'Variables AME'!Y699</f>
        <v>1.2927007777137201E-4</v>
      </c>
      <c r="AA95" s="18">
        <f>'Variables AME'!Z699</f>
        <v>1.2895315303111099E-4</v>
      </c>
      <c r="AB95" s="18">
        <f>'Variables AME'!AA699</f>
        <v>1.2869914893122E-4</v>
      </c>
      <c r="AC95" s="18">
        <f>'Variables AME'!AB699</f>
        <v>1.2848254803997901E-4</v>
      </c>
      <c r="AD95" s="18">
        <f>'Variables AME'!AC699</f>
        <v>1.28275022431931E-4</v>
      </c>
      <c r="AE95" s="18">
        <f>'Variables AME'!AD699</f>
        <v>1.2847307383322801E-4</v>
      </c>
      <c r="AF95" s="18">
        <f>'Variables AME'!AE699</f>
        <v>1.2850216584119501E-4</v>
      </c>
      <c r="AG95" s="18">
        <f>'Variables AME'!AF699</f>
        <v>1.2847054283770599E-4</v>
      </c>
      <c r="AH95" s="18">
        <f>'Variables AME'!AG699</f>
        <v>1.2881286608202799E-4</v>
      </c>
      <c r="AI95" s="18">
        <f>'Variables AME'!AH699</f>
        <v>1.2856126993611501E-4</v>
      </c>
      <c r="AJ95" s="18">
        <f>'Variables AME'!AI699</f>
        <v>1.2841869084525301E-4</v>
      </c>
      <c r="AK95" s="18">
        <f>'Variables AME'!AJ699</f>
        <v>1.2831023920496199E-4</v>
      </c>
      <c r="AL95" s="18">
        <f>'Variables AME'!AK699</f>
        <v>1.2821684191153301E-4</v>
      </c>
      <c r="AM95" s="18">
        <f>'Variables AME'!AL699</f>
        <v>1.28133467082365E-4</v>
      </c>
      <c r="AN95" s="18">
        <f>'Variables AME'!AM699</f>
        <v>1.28145815995873E-4</v>
      </c>
      <c r="AO95" s="18">
        <f>'Variables AME'!AN699</f>
        <v>1.28134565793354E-4</v>
      </c>
      <c r="AP95" s="18">
        <f>'Variables AME'!AO699</f>
        <v>1.2810540838570299E-4</v>
      </c>
      <c r="AQ95" s="18">
        <f>'Variables AME'!AP699</f>
        <v>1.2806530079036599E-4</v>
      </c>
      <c r="AR95" s="18">
        <f>'Variables AME'!AQ699</f>
        <v>1.28019827067309E-4</v>
      </c>
      <c r="AS95" s="18">
        <f>'Variables AME'!AR699</f>
        <v>1.2800763234473701E-4</v>
      </c>
      <c r="AT95" s="18">
        <f>'Variables AME'!AS699</f>
        <v>1.2797707371930099E-4</v>
      </c>
      <c r="AU95" s="18">
        <f>'Variables AME'!AT699</f>
        <v>1.27938821341165E-4</v>
      </c>
      <c r="AV95" s="18">
        <f>'Variables AME'!AU699</f>
        <v>1.2789625926320499E-4</v>
      </c>
      <c r="AW95" s="18">
        <f>'Variables AME'!AV699</f>
        <v>1.27828500182261E-4</v>
      </c>
    </row>
    <row r="96" spans="2:49" x14ac:dyDescent="0.25">
      <c r="B96" t="s">
        <v>1497</v>
      </c>
      <c r="C96" s="18">
        <f>'Variables AME'!B700</f>
        <v>8.3574634728585703E-4</v>
      </c>
      <c r="D96" s="18">
        <f>'Variables AME'!C700</f>
        <v>8.3574634728585703E-4</v>
      </c>
      <c r="E96" s="18">
        <f>'Variables AME'!D700</f>
        <v>8.3086427546580203E-4</v>
      </c>
      <c r="F96" s="18">
        <f>'Variables AME'!E700</f>
        <v>8.3329082725643402E-4</v>
      </c>
      <c r="G96" s="18">
        <f>'Variables AME'!F700</f>
        <v>8.1888409518478201E-4</v>
      </c>
      <c r="H96" s="18">
        <f>'Variables AME'!G700</f>
        <v>8.1920664897158595E-4</v>
      </c>
      <c r="I96" s="18">
        <f>'Variables AME'!H700</f>
        <v>8.51328317332668E-4</v>
      </c>
      <c r="J96" s="18">
        <f>'Variables AME'!I700</f>
        <v>8.4699216187359805E-4</v>
      </c>
      <c r="K96" s="18">
        <f>'Variables AME'!J700</f>
        <v>8.5021593599313595E-4</v>
      </c>
      <c r="L96" s="18">
        <f>'Variables AME'!K700</f>
        <v>8.6308874888704095E-4</v>
      </c>
      <c r="M96" s="18">
        <f>'Variables AME'!L700</f>
        <v>8.5934165172324396E-4</v>
      </c>
      <c r="N96" s="18">
        <f>'Variables AME'!M700</f>
        <v>8.5775226125066296E-4</v>
      </c>
      <c r="O96" s="18">
        <f>'Variables AME'!N700</f>
        <v>8.7362019543857697E-4</v>
      </c>
      <c r="P96" s="18">
        <f>'Variables AME'!O700</f>
        <v>8.5887654667719305E-4</v>
      </c>
      <c r="Q96" s="18">
        <f>'Variables AME'!P700</f>
        <v>8.8952140575411596E-4</v>
      </c>
      <c r="R96" s="18">
        <f>'Variables AME'!Q700</f>
        <v>9.1086702684442403E-4</v>
      </c>
      <c r="S96" s="18">
        <f>'Variables AME'!R700</f>
        <v>9.1122358088386603E-4</v>
      </c>
      <c r="T96" s="18">
        <f>'Variables AME'!S700</f>
        <v>9.1144280426543696E-4</v>
      </c>
      <c r="U96" s="18">
        <f>'Variables AME'!T700</f>
        <v>9.1180828971748704E-4</v>
      </c>
      <c r="V96" s="18">
        <f>'Variables AME'!U700</f>
        <v>9.1188670978194599E-4</v>
      </c>
      <c r="W96" s="18">
        <f>'Variables AME'!V700</f>
        <v>9.1211531561550304E-4</v>
      </c>
      <c r="X96" s="18">
        <f>'Variables AME'!W700</f>
        <v>9.1152158370501704E-4</v>
      </c>
      <c r="Y96" s="18">
        <f>'Variables AME'!X700</f>
        <v>9.1123548978399704E-4</v>
      </c>
      <c r="Z96" s="18">
        <f>'Variables AME'!Y700</f>
        <v>9.1117688737020605E-4</v>
      </c>
      <c r="AA96" s="18">
        <f>'Variables AME'!Z700</f>
        <v>9.1084895821811696E-4</v>
      </c>
      <c r="AB96" s="18">
        <f>'Variables AME'!AA700</f>
        <v>9.1038011799283395E-4</v>
      </c>
      <c r="AC96" s="18">
        <f>'Variables AME'!AB700</f>
        <v>9.0985184205699199E-4</v>
      </c>
      <c r="AD96" s="18">
        <f>'Variables AME'!AC700</f>
        <v>9.0896961888316003E-4</v>
      </c>
      <c r="AE96" s="18">
        <f>'Variables AME'!AD700</f>
        <v>9.0810937571361998E-4</v>
      </c>
      <c r="AF96" s="18">
        <f>'Variables AME'!AE700</f>
        <v>9.0697979945576497E-4</v>
      </c>
      <c r="AG96" s="18">
        <f>'Variables AME'!AF700</f>
        <v>9.0598564209602597E-4</v>
      </c>
      <c r="AH96" s="18">
        <f>'Variables AME'!AG700</f>
        <v>9.0518253204768502E-4</v>
      </c>
      <c r="AI96" s="18">
        <f>'Variables AME'!AH700</f>
        <v>9.0423744630464104E-4</v>
      </c>
      <c r="AJ96" s="18">
        <f>'Variables AME'!AI700</f>
        <v>9.0367064684531502E-4</v>
      </c>
      <c r="AK96" s="18">
        <f>'Variables AME'!AJ700</f>
        <v>9.0310828010119301E-4</v>
      </c>
      <c r="AL96" s="18">
        <f>'Variables AME'!AK700</f>
        <v>9.0259745168987495E-4</v>
      </c>
      <c r="AM96" s="18">
        <f>'Variables AME'!AL700</f>
        <v>9.0213369773950696E-4</v>
      </c>
      <c r="AN96" s="18">
        <f>'Variables AME'!AM700</f>
        <v>9.0230983262783897E-4</v>
      </c>
      <c r="AO96" s="18">
        <f>'Variables AME'!AN700</f>
        <v>9.0228273798913499E-4</v>
      </c>
      <c r="AP96" s="18">
        <f>'Variables AME'!AO700</f>
        <v>9.0226494890722402E-4</v>
      </c>
      <c r="AQ96" s="18">
        <f>'Variables AME'!AP700</f>
        <v>9.0221451450994195E-4</v>
      </c>
      <c r="AR96" s="18">
        <f>'Variables AME'!AQ700</f>
        <v>9.0213832132209602E-4</v>
      </c>
      <c r="AS96" s="18">
        <f>'Variables AME'!AR700</f>
        <v>9.0209592776731404E-4</v>
      </c>
      <c r="AT96" s="18">
        <f>'Variables AME'!AS700</f>
        <v>9.0201751622246101E-4</v>
      </c>
      <c r="AU96" s="18">
        <f>'Variables AME'!AT700</f>
        <v>9.0191402961357805E-4</v>
      </c>
      <c r="AV96" s="18">
        <f>'Variables AME'!AU700</f>
        <v>9.0179091809546095E-4</v>
      </c>
      <c r="AW96" s="18">
        <f>'Variables AME'!AV700</f>
        <v>9.0132441742998403E-4</v>
      </c>
    </row>
    <row r="97" spans="2:49" x14ac:dyDescent="0.25">
      <c r="B97" t="s">
        <v>1498</v>
      </c>
      <c r="C97" s="18">
        <f>'Variables AME'!B701</f>
        <v>1.3835187564510099E-3</v>
      </c>
      <c r="D97" s="18">
        <f>'Variables AME'!C701</f>
        <v>1.3835187564510099E-3</v>
      </c>
      <c r="E97" s="18">
        <f>'Variables AME'!D701</f>
        <v>1.36978421994053E-3</v>
      </c>
      <c r="F97" s="18">
        <f>'Variables AME'!E701</f>
        <v>1.12890990986892E-3</v>
      </c>
      <c r="G97" s="18">
        <f>'Variables AME'!F701</f>
        <v>1.15771891894696E-3</v>
      </c>
      <c r="H97" s="18">
        <f>'Variables AME'!G701</f>
        <v>1.3771367019985599E-3</v>
      </c>
      <c r="I97" s="18">
        <f>'Variables AME'!H701</f>
        <v>1.1355129565203701E-3</v>
      </c>
      <c r="J97" s="18">
        <f>'Variables AME'!I701</f>
        <v>1.3172250865327499E-3</v>
      </c>
      <c r="K97" s="18">
        <f>'Variables AME'!J701</f>
        <v>1.00513403063626E-3</v>
      </c>
      <c r="L97" s="18">
        <f>'Variables AME'!K701</f>
        <v>1.03610014357152E-3</v>
      </c>
      <c r="M97" s="18">
        <f>'Variables AME'!L701</f>
        <v>9.5396548126320299E-4</v>
      </c>
      <c r="N97" s="18">
        <f>'Variables AME'!M701</f>
        <v>8.7485320784457205E-4</v>
      </c>
      <c r="O97" s="18">
        <f>'Variables AME'!N701</f>
        <v>1.00617883810553E-3</v>
      </c>
      <c r="P97" s="18">
        <f>'Variables AME'!O701</f>
        <v>9.6732781371631495E-4</v>
      </c>
      <c r="Q97" s="18">
        <f>'Variables AME'!P701</f>
        <v>9.8572683367268896E-4</v>
      </c>
      <c r="R97" s="18">
        <f>'Variables AME'!Q701</f>
        <v>1.0005296721767201E-3</v>
      </c>
      <c r="S97" s="18">
        <f>'Variables AME'!R701</f>
        <v>1.0007586712983E-3</v>
      </c>
      <c r="T97" s="18">
        <f>'Variables AME'!S701</f>
        <v>1.00136499504081E-3</v>
      </c>
      <c r="U97" s="18">
        <f>'Variables AME'!T701</f>
        <v>1.00213676129147E-3</v>
      </c>
      <c r="V97" s="18">
        <f>'Variables AME'!U701</f>
        <v>1.00274796837073E-3</v>
      </c>
      <c r="W97" s="18">
        <f>'Variables AME'!V701</f>
        <v>1.0032859793420799E-3</v>
      </c>
      <c r="X97" s="18">
        <f>'Variables AME'!W701</f>
        <v>1.0031913872506301E-3</v>
      </c>
      <c r="Y97" s="18">
        <f>'Variables AME'!X701</f>
        <v>1.0036072836120599E-3</v>
      </c>
      <c r="Z97" s="18">
        <f>'Variables AME'!Y701</f>
        <v>1.0045284947969601E-3</v>
      </c>
      <c r="AA97" s="18">
        <f>'Variables AME'!Z701</f>
        <v>1.0053796080713999E-3</v>
      </c>
      <c r="AB97" s="18">
        <f>'Variables AME'!AA701</f>
        <v>1.0061348384129199E-3</v>
      </c>
      <c r="AC97" s="18">
        <f>'Variables AME'!AB701</f>
        <v>1.0068399865678999E-3</v>
      </c>
      <c r="AD97" s="18">
        <f>'Variables AME'!AC701</f>
        <v>1.00730686143067E-3</v>
      </c>
      <c r="AE97" s="18">
        <f>'Variables AME'!AD701</f>
        <v>1.0079014575505201E-3</v>
      </c>
      <c r="AF97" s="18">
        <f>'Variables AME'!AE701</f>
        <v>1.0082662188123199E-3</v>
      </c>
      <c r="AG97" s="18">
        <f>'Variables AME'!AF701</f>
        <v>1.0086407253158301E-3</v>
      </c>
      <c r="AH97" s="18">
        <f>'Variables AME'!AG701</f>
        <v>1.0091752854722001E-3</v>
      </c>
      <c r="AI97" s="18">
        <f>'Variables AME'!AH701</f>
        <v>1.00935851707318E-3</v>
      </c>
      <c r="AJ97" s="18">
        <f>'Variables AME'!AI701</f>
        <v>1.00959560309379E-3</v>
      </c>
      <c r="AK97" s="18">
        <f>'Variables AME'!AJ701</f>
        <v>1.00971434327343E-3</v>
      </c>
      <c r="AL97" s="18">
        <f>'Variables AME'!AK701</f>
        <v>1.0097664406132701E-3</v>
      </c>
      <c r="AM97" s="18">
        <f>'Variables AME'!AL701</f>
        <v>1.00976411691989E-3</v>
      </c>
      <c r="AN97" s="18">
        <f>'Variables AME'!AM701</f>
        <v>1.0101846665612399E-3</v>
      </c>
      <c r="AO97" s="18">
        <f>'Variables AME'!AN701</f>
        <v>1.01030653365486E-3</v>
      </c>
      <c r="AP97" s="18">
        <f>'Variables AME'!AO701</f>
        <v>1.01035724908397E-3</v>
      </c>
      <c r="AQ97" s="18">
        <f>'Variables AME'!AP701</f>
        <v>1.0103943754678499E-3</v>
      </c>
      <c r="AR97" s="18">
        <f>'Variables AME'!AQ701</f>
        <v>1.01040622189096E-3</v>
      </c>
      <c r="AS97" s="18">
        <f>'Variables AME'!AR701</f>
        <v>1.01041674201154E-3</v>
      </c>
      <c r="AT97" s="18">
        <f>'Variables AME'!AS701</f>
        <v>1.0103482483155299E-3</v>
      </c>
      <c r="AU97" s="18">
        <f>'Variables AME'!AT701</f>
        <v>1.0102421001517601E-3</v>
      </c>
      <c r="AV97" s="18">
        <f>'Variables AME'!AU701</f>
        <v>1.01011172673271E-3</v>
      </c>
      <c r="AW97" s="18">
        <f>'Variables AME'!AV701</f>
        <v>1.0097037481554801E-3</v>
      </c>
    </row>
    <row r="98" spans="2:49" x14ac:dyDescent="0.25">
      <c r="B98" t="s">
        <v>1499</v>
      </c>
      <c r="C98" s="18">
        <f>'Variables AME'!B702</f>
        <v>8.0432603977267003E-4</v>
      </c>
      <c r="D98" s="18">
        <f>'Variables AME'!C702</f>
        <v>8.0432603977267101E-4</v>
      </c>
      <c r="E98" s="18">
        <f>'Variables AME'!D702</f>
        <v>8.0307450963580998E-4</v>
      </c>
      <c r="F98" s="18">
        <f>'Variables AME'!E702</f>
        <v>7.8238901719016897E-4</v>
      </c>
      <c r="G98" s="18">
        <f>'Variables AME'!F702</f>
        <v>7.3331929581864905E-4</v>
      </c>
      <c r="H98" s="18">
        <f>'Variables AME'!G702</f>
        <v>8.1592130011835795E-4</v>
      </c>
      <c r="I98" s="18">
        <f>'Variables AME'!H702</f>
        <v>8.2918971680022197E-4</v>
      </c>
      <c r="J98" s="18">
        <f>'Variables AME'!I702</f>
        <v>7.7745483233910499E-4</v>
      </c>
      <c r="K98" s="18">
        <f>'Variables AME'!J702</f>
        <v>7.5739131946259098E-4</v>
      </c>
      <c r="L98" s="18">
        <f>'Variables AME'!K702</f>
        <v>7.7226077147951003E-4</v>
      </c>
      <c r="M98" s="18">
        <f>'Variables AME'!L702</f>
        <v>7.7100932930789705E-4</v>
      </c>
      <c r="N98" s="18">
        <f>'Variables AME'!M702</f>
        <v>7.51933492058117E-4</v>
      </c>
      <c r="O98" s="18">
        <f>'Variables AME'!N702</f>
        <v>7.9297659372679302E-4</v>
      </c>
      <c r="P98" s="18">
        <f>'Variables AME'!O702</f>
        <v>8.1592105712046498E-4</v>
      </c>
      <c r="Q98" s="18">
        <f>'Variables AME'!P702</f>
        <v>8.0316526830603396E-4</v>
      </c>
      <c r="R98" s="18">
        <f>'Variables AME'!Q702</f>
        <v>8.1735657565136597E-4</v>
      </c>
      <c r="S98" s="18">
        <f>'Variables AME'!R702</f>
        <v>8.1786264524786104E-4</v>
      </c>
      <c r="T98" s="18">
        <f>'Variables AME'!S702</f>
        <v>8.1814756555549705E-4</v>
      </c>
      <c r="U98" s="18">
        <f>'Variables AME'!T702</f>
        <v>8.1833146879981195E-4</v>
      </c>
      <c r="V98" s="18">
        <f>'Variables AME'!U702</f>
        <v>8.1833210123282004E-4</v>
      </c>
      <c r="W98" s="18">
        <f>'Variables AME'!V702</f>
        <v>8.1831040985962599E-4</v>
      </c>
      <c r="X98" s="18">
        <f>'Variables AME'!W702</f>
        <v>8.1819734428530296E-4</v>
      </c>
      <c r="Y98" s="18">
        <f>'Variables AME'!X702</f>
        <v>8.1826674788948103E-4</v>
      </c>
      <c r="Z98" s="18">
        <f>'Variables AME'!Y702</f>
        <v>8.1894708670960195E-4</v>
      </c>
      <c r="AA98" s="18">
        <f>'Variables AME'!Z702</f>
        <v>8.19516996742505E-4</v>
      </c>
      <c r="AB98" s="18">
        <f>'Variables AME'!AA702</f>
        <v>8.19914508877391E-4</v>
      </c>
      <c r="AC98" s="18">
        <f>'Variables AME'!AB702</f>
        <v>8.2024399017048696E-4</v>
      </c>
      <c r="AD98" s="18">
        <f>'Variables AME'!AC702</f>
        <v>8.2038505187874802E-4</v>
      </c>
      <c r="AE98" s="18">
        <f>'Variables AME'!AD702</f>
        <v>8.2067979010073304E-4</v>
      </c>
      <c r="AF98" s="18">
        <f>'Variables AME'!AE702</f>
        <v>8.2060493379926497E-4</v>
      </c>
      <c r="AG98" s="18">
        <f>'Variables AME'!AF702</f>
        <v>8.2051823839904899E-4</v>
      </c>
      <c r="AH98" s="18">
        <f>'Variables AME'!AG702</f>
        <v>8.20691833677361E-4</v>
      </c>
      <c r="AI98" s="18">
        <f>'Variables AME'!AH702</f>
        <v>8.2035274544266896E-4</v>
      </c>
      <c r="AJ98" s="18">
        <f>'Variables AME'!AI702</f>
        <v>8.2034409089470895E-4</v>
      </c>
      <c r="AK98" s="18">
        <f>'Variables AME'!AJ702</f>
        <v>8.2036521869144699E-4</v>
      </c>
      <c r="AL98" s="18">
        <f>'Variables AME'!AK702</f>
        <v>8.20349699489402E-4</v>
      </c>
      <c r="AM98" s="18">
        <f>'Variables AME'!AL702</f>
        <v>8.20322981071797E-4</v>
      </c>
      <c r="AN98" s="18">
        <f>'Variables AME'!AM702</f>
        <v>8.2060177066979698E-4</v>
      </c>
      <c r="AO98" s="18">
        <f>'Variables AME'!AN702</f>
        <v>8.2080038025245301E-4</v>
      </c>
      <c r="AP98" s="18">
        <f>'Variables AME'!AO702</f>
        <v>8.2089870706866797E-4</v>
      </c>
      <c r="AQ98" s="18">
        <f>'Variables AME'!AP702</f>
        <v>8.2093723016508197E-4</v>
      </c>
      <c r="AR98" s="18">
        <f>'Variables AME'!AQ702</f>
        <v>8.2093578211181895E-4</v>
      </c>
      <c r="AS98" s="18">
        <f>'Variables AME'!AR702</f>
        <v>8.2091066788385705E-4</v>
      </c>
      <c r="AT98" s="18">
        <f>'Variables AME'!AS702</f>
        <v>8.20811457212013E-4</v>
      </c>
      <c r="AU98" s="18">
        <f>'Variables AME'!AT702</f>
        <v>8.2067366547320796E-4</v>
      </c>
      <c r="AV98" s="18">
        <f>'Variables AME'!AU702</f>
        <v>8.2050793960413001E-4</v>
      </c>
      <c r="AW98" s="18">
        <f>'Variables AME'!AV702</f>
        <v>8.2008141318320104E-4</v>
      </c>
    </row>
    <row r="99" spans="2:49" x14ac:dyDescent="0.25">
      <c r="B99" t="s">
        <v>1500</v>
      </c>
      <c r="C99" s="18">
        <f>'Variables AME'!B703</f>
        <v>6.5285007284956401E-4</v>
      </c>
      <c r="D99" s="18">
        <f>'Variables AME'!C703</f>
        <v>6.5285007284956401E-4</v>
      </c>
      <c r="E99" s="18">
        <f>'Variables AME'!D703</f>
        <v>6.5681921906508096E-4</v>
      </c>
      <c r="F99" s="18">
        <f>'Variables AME'!E703</f>
        <v>6.5491053935423703E-4</v>
      </c>
      <c r="G99" s="18">
        <f>'Variables AME'!F703</f>
        <v>6.2451196743250499E-4</v>
      </c>
      <c r="H99" s="18">
        <f>'Variables AME'!G703</f>
        <v>6.0459973431974698E-4</v>
      </c>
      <c r="I99" s="18">
        <f>'Variables AME'!H703</f>
        <v>6.3230666854923899E-4</v>
      </c>
      <c r="J99" s="18">
        <f>'Variables AME'!I703</f>
        <v>6.28883289500342E-4</v>
      </c>
      <c r="K99" s="18">
        <f>'Variables AME'!J703</f>
        <v>6.1425907057630199E-4</v>
      </c>
      <c r="L99" s="18">
        <f>'Variables AME'!K703</f>
        <v>6.1909498239656096E-4</v>
      </c>
      <c r="M99" s="18">
        <f>'Variables AME'!L703</f>
        <v>6.1760865406814997E-4</v>
      </c>
      <c r="N99" s="18">
        <f>'Variables AME'!M703</f>
        <v>6.1946876600269397E-4</v>
      </c>
      <c r="O99" s="18">
        <f>'Variables AME'!N703</f>
        <v>6.3663540189955897E-4</v>
      </c>
      <c r="P99" s="18">
        <f>'Variables AME'!O703</f>
        <v>6.3340558877516195E-4</v>
      </c>
      <c r="Q99" s="18">
        <f>'Variables AME'!P703</f>
        <v>6.3430497951759901E-4</v>
      </c>
      <c r="R99" s="18">
        <f>'Variables AME'!Q703</f>
        <v>6.3717457826303805E-4</v>
      </c>
      <c r="S99" s="18">
        <f>'Variables AME'!R703</f>
        <v>6.3768750197644398E-4</v>
      </c>
      <c r="T99" s="18">
        <f>'Variables AME'!S703</f>
        <v>6.3788650024491596E-4</v>
      </c>
      <c r="U99" s="18">
        <f>'Variables AME'!T703</f>
        <v>6.3799786261903096E-4</v>
      </c>
      <c r="V99" s="18">
        <f>'Variables AME'!U703</f>
        <v>6.3789729823093605E-4</v>
      </c>
      <c r="W99" s="18">
        <f>'Variables AME'!V703</f>
        <v>6.3672801936235203E-4</v>
      </c>
      <c r="X99" s="18">
        <f>'Variables AME'!W703</f>
        <v>6.3532165891150804E-4</v>
      </c>
      <c r="Y99" s="18">
        <f>'Variables AME'!X703</f>
        <v>6.3498567068587405E-4</v>
      </c>
      <c r="Z99" s="18">
        <f>'Variables AME'!Y703</f>
        <v>6.3465912839275095E-4</v>
      </c>
      <c r="AA99" s="18">
        <f>'Variables AME'!Z703</f>
        <v>6.3400278089160804E-4</v>
      </c>
      <c r="AB99" s="18">
        <f>'Variables AME'!AA703</f>
        <v>6.3314199577236001E-4</v>
      </c>
      <c r="AC99" s="18">
        <f>'Variables AME'!AB703</f>
        <v>6.3215726654087395E-4</v>
      </c>
      <c r="AD99" s="18">
        <f>'Variables AME'!AC703</f>
        <v>6.3282731106105395E-4</v>
      </c>
      <c r="AE99" s="18">
        <f>'Variables AME'!AD703</f>
        <v>6.33088982981356E-4</v>
      </c>
      <c r="AF99" s="18">
        <f>'Variables AME'!AE703</f>
        <v>6.3328133838690397E-4</v>
      </c>
      <c r="AG99" s="18">
        <f>'Variables AME'!AF703</f>
        <v>6.3358214437366802E-4</v>
      </c>
      <c r="AH99" s="18">
        <f>'Variables AME'!AG703</f>
        <v>6.3363913365260599E-4</v>
      </c>
      <c r="AI99" s="18">
        <f>'Variables AME'!AH703</f>
        <v>6.3402620741999198E-4</v>
      </c>
      <c r="AJ99" s="18">
        <f>'Variables AME'!AI703</f>
        <v>6.3460274823732698E-4</v>
      </c>
      <c r="AK99" s="18">
        <f>'Variables AME'!AJ703</f>
        <v>6.3513857014090198E-4</v>
      </c>
      <c r="AL99" s="18">
        <f>'Variables AME'!AK703</f>
        <v>6.3566560038161605E-4</v>
      </c>
      <c r="AM99" s="18">
        <f>'Variables AME'!AL703</f>
        <v>6.3618736290277996E-4</v>
      </c>
      <c r="AN99" s="18">
        <f>'Variables AME'!AM703</f>
        <v>6.36906556679251E-4</v>
      </c>
      <c r="AO99" s="18">
        <f>'Variables AME'!AN703</f>
        <v>6.3755312075723203E-4</v>
      </c>
      <c r="AP99" s="18">
        <f>'Variables AME'!AO703</f>
        <v>6.3818768063466497E-4</v>
      </c>
      <c r="AQ99" s="18">
        <f>'Variables AME'!AP703</f>
        <v>6.3878050890076802E-4</v>
      </c>
      <c r="AR99" s="18">
        <f>'Variables AME'!AQ703</f>
        <v>6.3934292944530001E-4</v>
      </c>
      <c r="AS99" s="18">
        <f>'Variables AME'!AR703</f>
        <v>6.3986235436746305E-4</v>
      </c>
      <c r="AT99" s="18">
        <f>'Variables AME'!AS703</f>
        <v>6.4034866390499001E-4</v>
      </c>
      <c r="AU99" s="18">
        <f>'Variables AME'!AT703</f>
        <v>6.4080700906801302E-4</v>
      </c>
      <c r="AV99" s="18">
        <f>'Variables AME'!AU703</f>
        <v>6.4124239034319005E-4</v>
      </c>
      <c r="AW99" s="18">
        <f>'Variables AME'!AV703</f>
        <v>6.4145977377861598E-4</v>
      </c>
    </row>
    <row r="100" spans="2:49" x14ac:dyDescent="0.25">
      <c r="B100" t="s">
        <v>1501</v>
      </c>
      <c r="C100" s="18">
        <f>'Variables AME'!B704</f>
        <v>2.06394124565585E-3</v>
      </c>
      <c r="D100" s="18">
        <f>'Variables AME'!C704</f>
        <v>2.06394124565585E-3</v>
      </c>
      <c r="E100" s="18">
        <f>'Variables AME'!D704</f>
        <v>2.0650367492030699E-3</v>
      </c>
      <c r="F100" s="18">
        <f>'Variables AME'!E704</f>
        <v>2.1017490685966101E-3</v>
      </c>
      <c r="G100" s="18">
        <f>'Variables AME'!F704</f>
        <v>2.00188987412844E-3</v>
      </c>
      <c r="H100" s="18">
        <f>'Variables AME'!G704</f>
        <v>1.82734549174548E-3</v>
      </c>
      <c r="I100" s="18">
        <f>'Variables AME'!H704</f>
        <v>1.9428366496072201E-3</v>
      </c>
      <c r="J100" s="18">
        <f>'Variables AME'!I704</f>
        <v>1.9413729999746201E-3</v>
      </c>
      <c r="K100" s="18">
        <f>'Variables AME'!J704</f>
        <v>1.8734021642840999E-3</v>
      </c>
      <c r="L100" s="18">
        <f>'Variables AME'!K704</f>
        <v>1.86762776368815E-3</v>
      </c>
      <c r="M100" s="18">
        <f>'Variables AME'!L704</f>
        <v>1.8732973628538801E-3</v>
      </c>
      <c r="N100" s="18">
        <f>'Variables AME'!M704</f>
        <v>1.8927556696405399E-3</v>
      </c>
      <c r="O100" s="18">
        <f>'Variables AME'!N704</f>
        <v>1.9475781004667399E-3</v>
      </c>
      <c r="P100" s="18">
        <f>'Variables AME'!O704</f>
        <v>1.97797440181485E-3</v>
      </c>
      <c r="Q100" s="18">
        <f>'Variables AME'!P704</f>
        <v>2.0133800638518599E-3</v>
      </c>
      <c r="R100" s="18">
        <f>'Variables AME'!Q704</f>
        <v>2.0635214397508E-3</v>
      </c>
      <c r="S100" s="18">
        <f>'Variables AME'!R704</f>
        <v>2.06409070498734E-3</v>
      </c>
      <c r="T100" s="18">
        <f>'Variables AME'!S704</f>
        <v>2.0642902464216399E-3</v>
      </c>
      <c r="U100" s="18">
        <f>'Variables AME'!T704</f>
        <v>2.0643688295236E-3</v>
      </c>
      <c r="V100" s="18">
        <f>'Variables AME'!U704</f>
        <v>2.0643363162375699E-3</v>
      </c>
      <c r="W100" s="18">
        <f>'Variables AME'!V704</f>
        <v>2.06435389924129E-3</v>
      </c>
      <c r="X100" s="18">
        <f>'Variables AME'!W704</f>
        <v>2.0642908627717801E-3</v>
      </c>
      <c r="Y100" s="18">
        <f>'Variables AME'!X704</f>
        <v>2.06476084167167E-3</v>
      </c>
      <c r="Z100" s="18">
        <f>'Variables AME'!Y704</f>
        <v>2.0652192427573E-3</v>
      </c>
      <c r="AA100" s="18">
        <f>'Variables AME'!Z704</f>
        <v>2.0655157903818199E-3</v>
      </c>
      <c r="AB100" s="18">
        <f>'Variables AME'!AA704</f>
        <v>2.0657062471782801E-3</v>
      </c>
      <c r="AC100" s="18">
        <f>'Variables AME'!AB704</f>
        <v>2.0658317594813499E-3</v>
      </c>
      <c r="AD100" s="18">
        <f>'Variables AME'!AC704</f>
        <v>2.0658460663629599E-3</v>
      </c>
      <c r="AE100" s="18">
        <f>'Variables AME'!AD704</f>
        <v>2.0656366435584102E-3</v>
      </c>
      <c r="AF100" s="18">
        <f>'Variables AME'!AE704</f>
        <v>2.0654107468617601E-3</v>
      </c>
      <c r="AG100" s="18">
        <f>'Variables AME'!AF704</f>
        <v>2.06523738456388E-3</v>
      </c>
      <c r="AH100" s="18">
        <f>'Variables AME'!AG704</f>
        <v>2.0649205585337102E-3</v>
      </c>
      <c r="AI100" s="18">
        <f>'Variables AME'!AH704</f>
        <v>2.0647993959512301E-3</v>
      </c>
      <c r="AJ100" s="18">
        <f>'Variables AME'!AI704</f>
        <v>2.0647556665626199E-3</v>
      </c>
      <c r="AK100" s="18">
        <f>'Variables AME'!AJ704</f>
        <v>2.0646934440490998E-3</v>
      </c>
      <c r="AL100" s="18">
        <f>'Variables AME'!AK704</f>
        <v>2.0646236964680098E-3</v>
      </c>
      <c r="AM100" s="18">
        <f>'Variables AME'!AL704</f>
        <v>2.06454936028377E-3</v>
      </c>
      <c r="AN100" s="18">
        <f>'Variables AME'!AM704</f>
        <v>2.0645302790195902E-3</v>
      </c>
      <c r="AO100" s="18">
        <f>'Variables AME'!AN704</f>
        <v>2.0644980761310799E-3</v>
      </c>
      <c r="AP100" s="18">
        <f>'Variables AME'!AO704</f>
        <v>2.0644605110235301E-3</v>
      </c>
      <c r="AQ100" s="18">
        <f>'Variables AME'!AP704</f>
        <v>2.0644047394255001E-3</v>
      </c>
      <c r="AR100" s="18">
        <f>'Variables AME'!AQ704</f>
        <v>2.06433514447713E-3</v>
      </c>
      <c r="AS100" s="18">
        <f>'Variables AME'!AR704</f>
        <v>2.0642436473680302E-3</v>
      </c>
      <c r="AT100" s="18">
        <f>'Variables AME'!AS704</f>
        <v>2.0641382903448398E-3</v>
      </c>
      <c r="AU100" s="18">
        <f>'Variables AME'!AT704</f>
        <v>2.0640210843550998E-3</v>
      </c>
      <c r="AV100" s="18">
        <f>'Variables AME'!AU704</f>
        <v>2.0638936233649701E-3</v>
      </c>
      <c r="AW100" s="18">
        <f>'Variables AME'!AV704</f>
        <v>2.0636954131520399E-3</v>
      </c>
    </row>
    <row r="101" spans="2:49" x14ac:dyDescent="0.25">
      <c r="B101" t="s">
        <v>1083</v>
      </c>
      <c r="C101" s="18">
        <f>'Variables AME'!B705</f>
        <v>4.7783861969211703E-4</v>
      </c>
      <c r="D101" s="18">
        <f>'Variables AME'!C705</f>
        <v>4.7783861969211703E-4</v>
      </c>
      <c r="E101" s="18">
        <f>'Variables AME'!D705</f>
        <v>4.7835252605755502E-4</v>
      </c>
      <c r="F101" s="18">
        <f>'Variables AME'!E705</f>
        <v>4.8322167773003798E-4</v>
      </c>
      <c r="G101" s="18">
        <f>'Variables AME'!F705</f>
        <v>4.70661596679335E-4</v>
      </c>
      <c r="H101" s="18">
        <f>'Variables AME'!G705</f>
        <v>4.3879272769400398E-4</v>
      </c>
      <c r="I101" s="18">
        <f>'Variables AME'!H705</f>
        <v>4.5273008786690498E-4</v>
      </c>
      <c r="J101" s="18">
        <f>'Variables AME'!I705</f>
        <v>4.6333701424091701E-4</v>
      </c>
      <c r="K101" s="18">
        <f>'Variables AME'!J705</f>
        <v>4.52691255896132E-4</v>
      </c>
      <c r="L101" s="18">
        <f>'Variables AME'!K705</f>
        <v>4.72743230827522E-4</v>
      </c>
      <c r="M101" s="18">
        <f>'Variables AME'!L705</f>
        <v>4.5975510459847198E-4</v>
      </c>
      <c r="N101" s="18">
        <f>'Variables AME'!M705</f>
        <v>4.71046288943749E-4</v>
      </c>
      <c r="O101" s="18">
        <f>'Variables AME'!N705</f>
        <v>5.0185020438443004E-4</v>
      </c>
      <c r="P101" s="18">
        <f>'Variables AME'!O705</f>
        <v>5.0837763445217804E-4</v>
      </c>
      <c r="Q101" s="18">
        <f>'Variables AME'!P705</f>
        <v>5.2955336042288001E-4</v>
      </c>
      <c r="R101" s="18">
        <f>'Variables AME'!Q705</f>
        <v>5.4687532026873205E-4</v>
      </c>
      <c r="S101" s="18">
        <f>'Variables AME'!R705</f>
        <v>5.4716623981278104E-4</v>
      </c>
      <c r="T101" s="18">
        <f>'Variables AME'!S705</f>
        <v>5.4744831325865E-4</v>
      </c>
      <c r="U101" s="18">
        <f>'Variables AME'!T705</f>
        <v>5.4750943873745604E-4</v>
      </c>
      <c r="V101" s="18">
        <f>'Variables AME'!U705</f>
        <v>5.4744606481958496E-4</v>
      </c>
      <c r="W101" s="18">
        <f>'Variables AME'!V705</f>
        <v>5.48904132538766E-4</v>
      </c>
      <c r="X101" s="18">
        <f>'Variables AME'!W705</f>
        <v>5.5033832562811696E-4</v>
      </c>
      <c r="Y101" s="18">
        <f>'Variables AME'!X705</f>
        <v>5.5289357803147495E-4</v>
      </c>
      <c r="Z101" s="18">
        <f>'Variables AME'!Y705</f>
        <v>5.5515848419053796E-4</v>
      </c>
      <c r="AA101" s="18">
        <f>'Variables AME'!Z705</f>
        <v>5.57000164425827E-4</v>
      </c>
      <c r="AB101" s="18">
        <f>'Variables AME'!AA705</f>
        <v>5.5862207538027802E-4</v>
      </c>
      <c r="AC101" s="18">
        <f>'Variables AME'!AB705</f>
        <v>5.6015339767077096E-4</v>
      </c>
      <c r="AD101" s="18">
        <f>'Variables AME'!AC705</f>
        <v>5.5991851034506099E-4</v>
      </c>
      <c r="AE101" s="18">
        <f>'Variables AME'!AD705</f>
        <v>5.5921412840094302E-4</v>
      </c>
      <c r="AF101" s="18">
        <f>'Variables AME'!AE705</f>
        <v>5.5866007142405297E-4</v>
      </c>
      <c r="AG101" s="18">
        <f>'Variables AME'!AF705</f>
        <v>5.5828057553008504E-4</v>
      </c>
      <c r="AH101" s="18">
        <f>'Variables AME'!AG705</f>
        <v>5.5757922200330896E-4</v>
      </c>
      <c r="AI101" s="18">
        <f>'Variables AME'!AH705</f>
        <v>5.5748106439443203E-4</v>
      </c>
      <c r="AJ101" s="18">
        <f>'Variables AME'!AI705</f>
        <v>5.5745752450265303E-4</v>
      </c>
      <c r="AK101" s="18">
        <f>'Variables AME'!AJ705</f>
        <v>5.5736049800134298E-4</v>
      </c>
      <c r="AL101" s="18">
        <f>'Variables AME'!AK705</f>
        <v>5.5722370512897596E-4</v>
      </c>
      <c r="AM101" s="18">
        <f>'Variables AME'!AL705</f>
        <v>5.5706808830409502E-4</v>
      </c>
      <c r="AN101" s="18">
        <f>'Variables AME'!AM705</f>
        <v>5.5704082667230404E-4</v>
      </c>
      <c r="AO101" s="18">
        <f>'Variables AME'!AN705</f>
        <v>5.5706343101502803E-4</v>
      </c>
      <c r="AP101" s="18">
        <f>'Variables AME'!AO705</f>
        <v>5.5707434710766603E-4</v>
      </c>
      <c r="AQ101" s="18">
        <f>'Variables AME'!AP705</f>
        <v>5.5705394057225599E-4</v>
      </c>
      <c r="AR101" s="18">
        <f>'Variables AME'!AQ705</f>
        <v>5.5701241493480804E-4</v>
      </c>
      <c r="AS101" s="18">
        <f>'Variables AME'!AR705</f>
        <v>5.5694740159408396E-4</v>
      </c>
      <c r="AT101" s="18">
        <f>'Variables AME'!AS705</f>
        <v>5.5687361046945498E-4</v>
      </c>
      <c r="AU101" s="18">
        <f>'Variables AME'!AT705</f>
        <v>5.5679086591666101E-4</v>
      </c>
      <c r="AV101" s="18">
        <f>'Variables AME'!AU705</f>
        <v>5.5669827124792202E-4</v>
      </c>
      <c r="AW101" s="18">
        <f>'Variables AME'!AV705</f>
        <v>5.5652048110977996E-4</v>
      </c>
    </row>
    <row r="102" spans="2:49" x14ac:dyDescent="0.25">
      <c r="B102" t="s">
        <v>1084</v>
      </c>
      <c r="C102" s="18">
        <f>'Variables AME'!B706</f>
        <v>2.4150837869961099E-3</v>
      </c>
      <c r="D102" s="18">
        <f>'Variables AME'!C706</f>
        <v>2.4150837869961099E-3</v>
      </c>
      <c r="E102" s="18">
        <f>'Variables AME'!D706</f>
        <v>2.4465711898136399E-3</v>
      </c>
      <c r="F102" s="18">
        <f>'Variables AME'!E706</f>
        <v>2.4509618232710401E-3</v>
      </c>
      <c r="G102" s="18">
        <f>'Variables AME'!F706</f>
        <v>2.3835344313307598E-3</v>
      </c>
      <c r="H102" s="18">
        <f>'Variables AME'!G706</f>
        <v>2.22069745615957E-3</v>
      </c>
      <c r="I102" s="18">
        <f>'Variables AME'!H706</f>
        <v>2.35902623307483E-3</v>
      </c>
      <c r="J102" s="18">
        <f>'Variables AME'!I706</f>
        <v>2.3399972015692499E-3</v>
      </c>
      <c r="K102" s="18">
        <f>'Variables AME'!J706</f>
        <v>2.3236659322559399E-3</v>
      </c>
      <c r="L102" s="18">
        <f>'Variables AME'!K706</f>
        <v>2.3710304125648201E-3</v>
      </c>
      <c r="M102" s="18">
        <f>'Variables AME'!L706</f>
        <v>2.3524697278513801E-3</v>
      </c>
      <c r="N102" s="18">
        <f>'Variables AME'!M706</f>
        <v>2.4011985065849799E-3</v>
      </c>
      <c r="O102" s="18">
        <f>'Variables AME'!N706</f>
        <v>2.5001265865904798E-3</v>
      </c>
      <c r="P102" s="18">
        <f>'Variables AME'!O706</f>
        <v>2.52041002035983E-3</v>
      </c>
      <c r="Q102" s="18">
        <f>'Variables AME'!P706</f>
        <v>2.5816215566358898E-3</v>
      </c>
      <c r="R102" s="18">
        <f>'Variables AME'!Q706</f>
        <v>2.7026100233939398E-3</v>
      </c>
      <c r="S102" s="18">
        <f>'Variables AME'!R706</f>
        <v>2.7041771798521101E-3</v>
      </c>
      <c r="T102" s="18">
        <f>'Variables AME'!S706</f>
        <v>2.7050122883228601E-3</v>
      </c>
      <c r="U102" s="18">
        <f>'Variables AME'!T706</f>
        <v>2.70488746817983E-3</v>
      </c>
      <c r="V102" s="18">
        <f>'Variables AME'!U706</f>
        <v>2.7040128279863899E-3</v>
      </c>
      <c r="W102" s="18">
        <f>'Variables AME'!V706</f>
        <v>2.70332827290222E-3</v>
      </c>
      <c r="X102" s="18">
        <f>'Variables AME'!W706</f>
        <v>2.7025030743225401E-3</v>
      </c>
      <c r="Y102" s="18">
        <f>'Variables AME'!X706</f>
        <v>2.7074114305182398E-3</v>
      </c>
      <c r="Z102" s="18">
        <f>'Variables AME'!Y706</f>
        <v>2.7119554005160802E-3</v>
      </c>
      <c r="AA102" s="18">
        <f>'Variables AME'!Z706</f>
        <v>2.7147800932239099E-3</v>
      </c>
      <c r="AB102" s="18">
        <f>'Variables AME'!AA706</f>
        <v>2.7163634810791898E-3</v>
      </c>
      <c r="AC102" s="18">
        <f>'Variables AME'!AB706</f>
        <v>2.7171503753324801E-3</v>
      </c>
      <c r="AD102" s="18">
        <f>'Variables AME'!AC706</f>
        <v>2.7177712310709999E-3</v>
      </c>
      <c r="AE102" s="18">
        <f>'Variables AME'!AD706</f>
        <v>2.7155852683111098E-3</v>
      </c>
      <c r="AF102" s="18">
        <f>'Variables AME'!AE706</f>
        <v>2.71348367670115E-3</v>
      </c>
      <c r="AG102" s="18">
        <f>'Variables AME'!AF706</f>
        <v>2.7119148463120701E-3</v>
      </c>
      <c r="AH102" s="18">
        <f>'Variables AME'!AG706</f>
        <v>2.7084398607933398E-3</v>
      </c>
      <c r="AI102" s="18">
        <f>'Variables AME'!AH706</f>
        <v>2.7075978899043398E-3</v>
      </c>
      <c r="AJ102" s="18">
        <f>'Variables AME'!AI706</f>
        <v>2.7073670542124501E-3</v>
      </c>
      <c r="AK102" s="18">
        <f>'Variables AME'!AJ706</f>
        <v>2.70701446135687E-3</v>
      </c>
      <c r="AL102" s="18">
        <f>'Variables AME'!AK706</f>
        <v>2.7065660255830102E-3</v>
      </c>
      <c r="AM102" s="18">
        <f>'Variables AME'!AL706</f>
        <v>2.7060578973715499E-3</v>
      </c>
      <c r="AN102" s="18">
        <f>'Variables AME'!AM706</f>
        <v>2.7054473217639702E-3</v>
      </c>
      <c r="AO102" s="18">
        <f>'Variables AME'!AN706</f>
        <v>2.7050736210672802E-3</v>
      </c>
      <c r="AP102" s="18">
        <f>'Variables AME'!AO706</f>
        <v>2.7046533624824299E-3</v>
      </c>
      <c r="AQ102" s="18">
        <f>'Variables AME'!AP706</f>
        <v>2.70406816849076E-3</v>
      </c>
      <c r="AR102" s="18">
        <f>'Variables AME'!AQ706</f>
        <v>2.7033530547833301E-3</v>
      </c>
      <c r="AS102" s="18">
        <f>'Variables AME'!AR706</f>
        <v>2.7023894126521801E-3</v>
      </c>
      <c r="AT102" s="18">
        <f>'Variables AME'!AS706</f>
        <v>2.7013167579051402E-3</v>
      </c>
      <c r="AU102" s="18">
        <f>'Variables AME'!AT706</f>
        <v>2.7001489370133101E-3</v>
      </c>
      <c r="AV102" s="18">
        <f>'Variables AME'!AU706</f>
        <v>2.6988890970532499E-3</v>
      </c>
      <c r="AW102" s="18">
        <f>'Variables AME'!AV706</f>
        <v>2.6974885138845999E-3</v>
      </c>
    </row>
    <row r="103" spans="2:49" x14ac:dyDescent="0.25">
      <c r="B103" t="s">
        <v>1085</v>
      </c>
      <c r="C103" s="18">
        <f>'Variables AME'!B707</f>
        <v>1.4022230239698801E-3</v>
      </c>
      <c r="D103" s="18">
        <f>'Variables AME'!C707</f>
        <v>1.4022230239698801E-3</v>
      </c>
      <c r="E103" s="18">
        <f>'Variables AME'!D707</f>
        <v>1.40214731768445E-3</v>
      </c>
      <c r="F103" s="18">
        <f>'Variables AME'!E707</f>
        <v>1.4523984335299801E-3</v>
      </c>
      <c r="G103" s="18">
        <f>'Variables AME'!F707</f>
        <v>1.4174496230948499E-3</v>
      </c>
      <c r="H103" s="18">
        <f>'Variables AME'!G707</f>
        <v>1.4763580876293999E-3</v>
      </c>
      <c r="I103" s="18">
        <f>'Variables AME'!H707</f>
        <v>1.4645923832329599E-3</v>
      </c>
      <c r="J103" s="18">
        <f>'Variables AME'!I707</f>
        <v>1.4620747282546699E-3</v>
      </c>
      <c r="K103" s="18">
        <f>'Variables AME'!J707</f>
        <v>1.4395353027046099E-3</v>
      </c>
      <c r="L103" s="18">
        <f>'Variables AME'!K707</f>
        <v>1.4628790547375401E-3</v>
      </c>
      <c r="M103" s="18">
        <f>'Variables AME'!L707</f>
        <v>1.44972619461551E-3</v>
      </c>
      <c r="N103" s="18">
        <f>'Variables AME'!M707</f>
        <v>1.44647926369431E-3</v>
      </c>
      <c r="O103" s="18">
        <f>'Variables AME'!N707</f>
        <v>1.45006095399223E-3</v>
      </c>
      <c r="P103" s="18">
        <f>'Variables AME'!O707</f>
        <v>1.39916772811951E-3</v>
      </c>
      <c r="Q103" s="18">
        <f>'Variables AME'!P707</f>
        <v>1.4133459820385599E-3</v>
      </c>
      <c r="R103" s="18">
        <f>'Variables AME'!Q707</f>
        <v>1.44179816055296E-3</v>
      </c>
      <c r="S103" s="18">
        <f>'Variables AME'!R707</f>
        <v>1.44221132668865E-3</v>
      </c>
      <c r="T103" s="18">
        <f>'Variables AME'!S707</f>
        <v>1.44220649633692E-3</v>
      </c>
      <c r="U103" s="18">
        <f>'Variables AME'!T707</f>
        <v>1.44234416468437E-3</v>
      </c>
      <c r="V103" s="18">
        <f>'Variables AME'!U707</f>
        <v>1.4419232612715399E-3</v>
      </c>
      <c r="W103" s="18">
        <f>'Variables AME'!V707</f>
        <v>1.44231948740307E-3</v>
      </c>
      <c r="X103" s="18">
        <f>'Variables AME'!W707</f>
        <v>1.4419092273466601E-3</v>
      </c>
      <c r="Y103" s="18">
        <f>'Variables AME'!X707</f>
        <v>1.4434270046581E-3</v>
      </c>
      <c r="Z103" s="18">
        <f>'Variables AME'!Y707</f>
        <v>1.44555645406301E-3</v>
      </c>
      <c r="AA103" s="18">
        <f>'Variables AME'!Z707</f>
        <v>1.4463729211660499E-3</v>
      </c>
      <c r="AB103" s="18">
        <f>'Variables AME'!AA707</f>
        <v>1.4468289446543201E-3</v>
      </c>
      <c r="AC103" s="18">
        <f>'Variables AME'!AB707</f>
        <v>1.44707282352616E-3</v>
      </c>
      <c r="AD103" s="18">
        <f>'Variables AME'!AC707</f>
        <v>1.4469192065817999E-3</v>
      </c>
      <c r="AE103" s="18">
        <f>'Variables AME'!AD707</f>
        <v>1.4460376949108501E-3</v>
      </c>
      <c r="AF103" s="18">
        <f>'Variables AME'!AE707</f>
        <v>1.4449693312382501E-3</v>
      </c>
      <c r="AG103" s="18">
        <f>'Variables AME'!AF707</f>
        <v>1.4443306233586199E-3</v>
      </c>
      <c r="AH103" s="18">
        <f>'Variables AME'!AG707</f>
        <v>1.4431864838003799E-3</v>
      </c>
      <c r="AI103" s="18">
        <f>'Variables AME'!AH707</f>
        <v>1.44265860492189E-3</v>
      </c>
      <c r="AJ103" s="18">
        <f>'Variables AME'!AI707</f>
        <v>1.44272897552048E-3</v>
      </c>
      <c r="AK103" s="18">
        <f>'Variables AME'!AJ707</f>
        <v>1.4425131349522001E-3</v>
      </c>
      <c r="AL103" s="18">
        <f>'Variables AME'!AK707</f>
        <v>1.44227200666636E-3</v>
      </c>
      <c r="AM103" s="18">
        <f>'Variables AME'!AL707</f>
        <v>1.4420202149996999E-3</v>
      </c>
      <c r="AN103" s="18">
        <f>'Variables AME'!AM707</f>
        <v>1.44225680913319E-3</v>
      </c>
      <c r="AO103" s="18">
        <f>'Variables AME'!AN707</f>
        <v>1.4419604995566701E-3</v>
      </c>
      <c r="AP103" s="18">
        <f>'Variables AME'!AO707</f>
        <v>1.4417216895064901E-3</v>
      </c>
      <c r="AQ103" s="18">
        <f>'Variables AME'!AP707</f>
        <v>1.44141340106478E-3</v>
      </c>
      <c r="AR103" s="18">
        <f>'Variables AME'!AQ707</f>
        <v>1.44107937100998E-3</v>
      </c>
      <c r="AS103" s="18">
        <f>'Variables AME'!AR707</f>
        <v>1.4406931791786E-3</v>
      </c>
      <c r="AT103" s="18">
        <f>'Variables AME'!AS707</f>
        <v>1.4402526514901901E-3</v>
      </c>
      <c r="AU103" s="18">
        <f>'Variables AME'!AT707</f>
        <v>1.43979905080383E-3</v>
      </c>
      <c r="AV103" s="18">
        <f>'Variables AME'!AU707</f>
        <v>1.43933550843438E-3</v>
      </c>
      <c r="AW103" s="18">
        <f>'Variables AME'!AV707</f>
        <v>1.43845913526952E-3</v>
      </c>
    </row>
    <row r="104" spans="2:49" x14ac:dyDescent="0.25">
      <c r="B104" t="s">
        <v>1086</v>
      </c>
      <c r="C104" s="18">
        <f>'Variables AME'!B708</f>
        <v>4.6774237737740804E-3</v>
      </c>
      <c r="D104" s="18">
        <f>'Variables AME'!C708</f>
        <v>4.6774237737740804E-3</v>
      </c>
      <c r="E104" s="18">
        <f>'Variables AME'!D708</f>
        <v>4.6953196382354904E-3</v>
      </c>
      <c r="F104" s="18">
        <f>'Variables AME'!E708</f>
        <v>4.7906143477035703E-3</v>
      </c>
      <c r="G104" s="18">
        <f>'Variables AME'!F708</f>
        <v>4.8860225854144203E-3</v>
      </c>
      <c r="H104" s="18">
        <f>'Variables AME'!G708</f>
        <v>5.2660884414878102E-3</v>
      </c>
      <c r="I104" s="18">
        <f>'Variables AME'!H708</f>
        <v>5.4701328102415804E-3</v>
      </c>
      <c r="J104" s="18">
        <f>'Variables AME'!I708</f>
        <v>4.9312521006768797E-3</v>
      </c>
      <c r="K104" s="18">
        <f>'Variables AME'!J708</f>
        <v>5.18219027859007E-3</v>
      </c>
      <c r="L104" s="18">
        <f>'Variables AME'!K708</f>
        <v>5.4437465639352502E-3</v>
      </c>
      <c r="M104" s="18">
        <f>'Variables AME'!L708</f>
        <v>5.4451104822927504E-3</v>
      </c>
      <c r="N104" s="18">
        <f>'Variables AME'!M708</f>
        <v>5.6384709382875202E-3</v>
      </c>
      <c r="O104" s="18">
        <f>'Variables AME'!N708</f>
        <v>5.6521166922380997E-3</v>
      </c>
      <c r="P104" s="18">
        <f>'Variables AME'!O708</f>
        <v>5.5638717718438898E-3</v>
      </c>
      <c r="Q104" s="18">
        <f>'Variables AME'!P708</f>
        <v>5.6361213129378501E-3</v>
      </c>
      <c r="R104" s="18">
        <f>'Variables AME'!Q708</f>
        <v>5.8160678009332497E-3</v>
      </c>
      <c r="S104" s="18">
        <f>'Variables AME'!R708</f>
        <v>5.8177938999020001E-3</v>
      </c>
      <c r="T104" s="18">
        <f>'Variables AME'!S708</f>
        <v>5.8181379897338297E-3</v>
      </c>
      <c r="U104" s="18">
        <f>'Variables AME'!T708</f>
        <v>5.8179955306948902E-3</v>
      </c>
      <c r="V104" s="18">
        <f>'Variables AME'!U708</f>
        <v>5.8164521246815903E-3</v>
      </c>
      <c r="W104" s="18">
        <f>'Variables AME'!V708</f>
        <v>5.9282492750334396E-3</v>
      </c>
      <c r="X104" s="18">
        <f>'Variables AME'!W708</f>
        <v>6.0404886136209996E-3</v>
      </c>
      <c r="Y104" s="18">
        <f>'Variables AME'!X708</f>
        <v>6.1623858638556999E-3</v>
      </c>
      <c r="Z104" s="18">
        <f>'Variables AME'!Y708</f>
        <v>6.2866113345002904E-3</v>
      </c>
      <c r="AA104" s="18">
        <f>'Variables AME'!Z708</f>
        <v>6.4107715763578998E-3</v>
      </c>
      <c r="AB104" s="18">
        <f>'Variables AME'!AA708</f>
        <v>6.5357460816038203E-3</v>
      </c>
      <c r="AC104" s="18">
        <f>'Variables AME'!AB708</f>
        <v>6.6620783391072502E-3</v>
      </c>
      <c r="AD104" s="18">
        <f>'Variables AME'!AC708</f>
        <v>6.6628317559252999E-3</v>
      </c>
      <c r="AE104" s="18">
        <f>'Variables AME'!AD708</f>
        <v>6.6598479819885304E-3</v>
      </c>
      <c r="AF104" s="18">
        <f>'Variables AME'!AE708</f>
        <v>6.6565958578458997E-3</v>
      </c>
      <c r="AG104" s="18">
        <f>'Variables AME'!AF708</f>
        <v>6.6543301422013201E-3</v>
      </c>
      <c r="AH104" s="18">
        <f>'Variables AME'!AG708</f>
        <v>6.6497428718675601E-3</v>
      </c>
      <c r="AI104" s="18">
        <f>'Variables AME'!AH708</f>
        <v>6.6486080120636299E-3</v>
      </c>
      <c r="AJ104" s="18">
        <f>'Variables AME'!AI708</f>
        <v>6.6488251378056199E-3</v>
      </c>
      <c r="AK104" s="18">
        <f>'Variables AME'!AJ708</f>
        <v>6.6486592719378701E-3</v>
      </c>
      <c r="AL104" s="18">
        <f>'Variables AME'!AK708</f>
        <v>6.6483826187865597E-3</v>
      </c>
      <c r="AM104" s="18">
        <f>'Variables AME'!AL708</f>
        <v>6.6480523501715799E-3</v>
      </c>
      <c r="AN104" s="18">
        <f>'Variables AME'!AM708</f>
        <v>6.6494078708720398E-3</v>
      </c>
      <c r="AO104" s="18">
        <f>'Variables AME'!AN708</f>
        <v>6.6500200313518599E-3</v>
      </c>
      <c r="AP104" s="18">
        <f>'Variables AME'!AO708</f>
        <v>6.6504377761882998E-3</v>
      </c>
      <c r="AQ104" s="18">
        <f>'Variables AME'!AP708</f>
        <v>6.65044309851832E-3</v>
      </c>
      <c r="AR104" s="18">
        <f>'Variables AME'!AQ708</f>
        <v>6.6501135794574196E-3</v>
      </c>
      <c r="AS104" s="18">
        <f>'Variables AME'!AR708</f>
        <v>6.6494009833078403E-3</v>
      </c>
      <c r="AT104" s="18">
        <f>'Variables AME'!AS708</f>
        <v>6.6484254779299503E-3</v>
      </c>
      <c r="AU104" s="18">
        <f>'Variables AME'!AT708</f>
        <v>6.6472388936778901E-3</v>
      </c>
      <c r="AV104" s="18">
        <f>'Variables AME'!AU708</f>
        <v>6.6458835563750797E-3</v>
      </c>
      <c r="AW104" s="18">
        <f>'Variables AME'!AV708</f>
        <v>6.6422598458518202E-3</v>
      </c>
    </row>
    <row r="105" spans="2:49" x14ac:dyDescent="0.25">
      <c r="B105" t="s">
        <v>1087</v>
      </c>
      <c r="C105" s="18">
        <f>'Variables AME'!B709</f>
        <v>3.56420095139589E-3</v>
      </c>
      <c r="D105" s="18">
        <f>'Variables AME'!C709</f>
        <v>3.56420095139589E-3</v>
      </c>
      <c r="E105" s="18">
        <f>'Variables AME'!D709</f>
        <v>3.5679847246845899E-3</v>
      </c>
      <c r="F105" s="18">
        <f>'Variables AME'!E709</f>
        <v>3.6418619074776101E-3</v>
      </c>
      <c r="G105" s="18">
        <f>'Variables AME'!F709</f>
        <v>3.71207740811567E-3</v>
      </c>
      <c r="H105" s="18">
        <f>'Variables AME'!G709</f>
        <v>4.0055710354276498E-3</v>
      </c>
      <c r="I105" s="18">
        <f>'Variables AME'!H709</f>
        <v>4.1557462419962096E-3</v>
      </c>
      <c r="J105" s="18">
        <f>'Variables AME'!I709</f>
        <v>3.7290472207201801E-3</v>
      </c>
      <c r="K105" s="18">
        <f>'Variables AME'!J709</f>
        <v>3.9419712929120799E-3</v>
      </c>
      <c r="L105" s="18">
        <f>'Variables AME'!K709</f>
        <v>4.1504182250498099E-3</v>
      </c>
      <c r="M105" s="18">
        <f>'Variables AME'!L709</f>
        <v>4.15549463520696E-3</v>
      </c>
      <c r="N105" s="18">
        <f>'Variables AME'!M709</f>
        <v>4.3198814551068804E-3</v>
      </c>
      <c r="O105" s="18">
        <f>'Variables AME'!N709</f>
        <v>4.32427761073979E-3</v>
      </c>
      <c r="P105" s="18">
        <f>'Variables AME'!O709</f>
        <v>4.2548250052842204E-3</v>
      </c>
      <c r="Q105" s="18">
        <f>'Variables AME'!P709</f>
        <v>4.3175667636936197E-3</v>
      </c>
      <c r="R105" s="18">
        <f>'Variables AME'!Q709</f>
        <v>4.4462629374723396E-3</v>
      </c>
      <c r="S105" s="18">
        <f>'Variables AME'!R709</f>
        <v>4.4498249578262599E-3</v>
      </c>
      <c r="T105" s="18">
        <f>'Variables AME'!S709</f>
        <v>4.44960085811186E-3</v>
      </c>
      <c r="U105" s="18">
        <f>'Variables AME'!T709</f>
        <v>4.4514489099171002E-3</v>
      </c>
      <c r="V105" s="18">
        <f>'Variables AME'!U709</f>
        <v>4.4517243530163304E-3</v>
      </c>
      <c r="W105" s="18">
        <f>'Variables AME'!V709</f>
        <v>4.4616586748048304E-3</v>
      </c>
      <c r="X105" s="18">
        <f>'Variables AME'!W709</f>
        <v>4.4668103566530403E-3</v>
      </c>
      <c r="Y105" s="18">
        <f>'Variables AME'!X709</f>
        <v>4.4813462269901001E-3</v>
      </c>
      <c r="Z105" s="18">
        <f>'Variables AME'!Y709</f>
        <v>4.4947527126783402E-3</v>
      </c>
      <c r="AA105" s="18">
        <f>'Variables AME'!Z709</f>
        <v>4.50633878301911E-3</v>
      </c>
      <c r="AB105" s="18">
        <f>'Variables AME'!AA709</f>
        <v>4.5170663557845096E-3</v>
      </c>
      <c r="AC105" s="18">
        <f>'Variables AME'!AB709</f>
        <v>4.5273770290030499E-3</v>
      </c>
      <c r="AD105" s="18">
        <f>'Variables AME'!AC709</f>
        <v>4.5321559569253302E-3</v>
      </c>
      <c r="AE105" s="18">
        <f>'Variables AME'!AD709</f>
        <v>4.5351676424220302E-3</v>
      </c>
      <c r="AF105" s="18">
        <f>'Variables AME'!AE709</f>
        <v>4.5374336957083698E-3</v>
      </c>
      <c r="AG105" s="18">
        <f>'Variables AME'!AF709</f>
        <v>4.54021681501724E-3</v>
      </c>
      <c r="AH105" s="18">
        <f>'Variables AME'!AG709</f>
        <v>4.5421804322376197E-3</v>
      </c>
      <c r="AI105" s="18">
        <f>'Variables AME'!AH709</f>
        <v>4.5457510174186904E-3</v>
      </c>
      <c r="AJ105" s="18">
        <f>'Variables AME'!AI709</f>
        <v>4.55027013864017E-3</v>
      </c>
      <c r="AK105" s="18">
        <f>'Variables AME'!AJ709</f>
        <v>4.5540897051470101E-3</v>
      </c>
      <c r="AL105" s="18">
        <f>'Variables AME'!AK709</f>
        <v>4.5576033676442704E-3</v>
      </c>
      <c r="AM105" s="18">
        <f>'Variables AME'!AL709</f>
        <v>4.5609301782971604E-3</v>
      </c>
      <c r="AN105" s="18">
        <f>'Variables AME'!AM709</f>
        <v>4.5746886346199403E-3</v>
      </c>
      <c r="AO105" s="18">
        <f>'Variables AME'!AN709</f>
        <v>4.5868867171634598E-3</v>
      </c>
      <c r="AP105" s="18">
        <f>'Variables AME'!AO709</f>
        <v>4.5992746400326402E-3</v>
      </c>
      <c r="AQ105" s="18">
        <f>'Variables AME'!AP709</f>
        <v>4.6114405845396698E-3</v>
      </c>
      <c r="AR105" s="18">
        <f>'Variables AME'!AQ709</f>
        <v>4.6235811201522396E-3</v>
      </c>
      <c r="AS105" s="18">
        <f>'Variables AME'!AR709</f>
        <v>4.6353115089672403E-3</v>
      </c>
      <c r="AT105" s="18">
        <f>'Variables AME'!AS709</f>
        <v>4.6466223488880899E-3</v>
      </c>
      <c r="AU105" s="18">
        <f>'Variables AME'!AT709</f>
        <v>4.6575795532198304E-3</v>
      </c>
      <c r="AV105" s="18">
        <f>'Variables AME'!AU709</f>
        <v>4.6684048835344298E-3</v>
      </c>
      <c r="AW105" s="18">
        <f>'Variables AME'!AV709</f>
        <v>4.6622068819083201E-3</v>
      </c>
    </row>
    <row r="106" spans="2:49" x14ac:dyDescent="0.25">
      <c r="B106" t="s">
        <v>1088</v>
      </c>
      <c r="C106" s="18">
        <f>'Variables AME'!B710</f>
        <v>2.7477200079955898E-3</v>
      </c>
      <c r="D106" s="18">
        <f>'Variables AME'!C710</f>
        <v>2.7477200079955898E-3</v>
      </c>
      <c r="E106" s="18">
        <f>'Variables AME'!D710</f>
        <v>2.7550286240104901E-3</v>
      </c>
      <c r="F106" s="18">
        <f>'Variables AME'!E710</f>
        <v>2.80315358171056E-3</v>
      </c>
      <c r="G106" s="18">
        <f>'Variables AME'!F710</f>
        <v>2.7688680873029698E-3</v>
      </c>
      <c r="H106" s="18">
        <f>'Variables AME'!G710</f>
        <v>2.8549217724676001E-3</v>
      </c>
      <c r="I106" s="18">
        <f>'Variables AME'!H710</f>
        <v>2.8866831058352201E-3</v>
      </c>
      <c r="J106" s="18">
        <f>'Variables AME'!I710</f>
        <v>2.9864472252870799E-3</v>
      </c>
      <c r="K106" s="18">
        <f>'Variables AME'!J710</f>
        <v>3.0598240466664698E-3</v>
      </c>
      <c r="L106" s="18">
        <f>'Variables AME'!K710</f>
        <v>3.0909332362521699E-3</v>
      </c>
      <c r="M106" s="18">
        <f>'Variables AME'!L710</f>
        <v>3.1505865774243799E-3</v>
      </c>
      <c r="N106" s="18">
        <f>'Variables AME'!M710</f>
        <v>3.1845348868310701E-3</v>
      </c>
      <c r="O106" s="18">
        <f>'Variables AME'!N710</f>
        <v>3.3324019618635502E-3</v>
      </c>
      <c r="P106" s="18">
        <f>'Variables AME'!O710</f>
        <v>3.4181324906576E-3</v>
      </c>
      <c r="Q106" s="18">
        <f>'Variables AME'!P710</f>
        <v>3.5061347793299402E-3</v>
      </c>
      <c r="R106" s="18">
        <f>'Variables AME'!Q710</f>
        <v>3.69458363811417E-3</v>
      </c>
      <c r="S106" s="18">
        <f>'Variables AME'!R710</f>
        <v>3.6956256656011902E-3</v>
      </c>
      <c r="T106" s="18">
        <f>'Variables AME'!S710</f>
        <v>3.69595610611372E-3</v>
      </c>
      <c r="U106" s="18">
        <f>'Variables AME'!T710</f>
        <v>3.6960905198761898E-3</v>
      </c>
      <c r="V106" s="18">
        <f>'Variables AME'!U710</f>
        <v>3.6954031638802699E-3</v>
      </c>
      <c r="W106" s="18">
        <f>'Variables AME'!V710</f>
        <v>3.71358799185211E-3</v>
      </c>
      <c r="X106" s="18">
        <f>'Variables AME'!W710</f>
        <v>3.7349681666361901E-3</v>
      </c>
      <c r="Y106" s="18">
        <f>'Variables AME'!X710</f>
        <v>3.7631844277190899E-3</v>
      </c>
      <c r="Z106" s="18">
        <f>'Variables AME'!Y710</f>
        <v>3.7927066290081202E-3</v>
      </c>
      <c r="AA106" s="18">
        <f>'Variables AME'!Z710</f>
        <v>3.8218796640765501E-3</v>
      </c>
      <c r="AB106" s="18">
        <f>'Variables AME'!AA710</f>
        <v>3.8509981080322498E-3</v>
      </c>
      <c r="AC106" s="18">
        <f>'Variables AME'!AB710</f>
        <v>3.8800953963613201E-3</v>
      </c>
      <c r="AD106" s="18">
        <f>'Variables AME'!AC710</f>
        <v>3.8908557969722099E-3</v>
      </c>
      <c r="AE106" s="18">
        <f>'Variables AME'!AD710</f>
        <v>3.8990568826756601E-3</v>
      </c>
      <c r="AF106" s="18">
        <f>'Variables AME'!AE710</f>
        <v>3.9065455176728802E-3</v>
      </c>
      <c r="AG106" s="18">
        <f>'Variables AME'!AF710</f>
        <v>3.9141574819060903E-3</v>
      </c>
      <c r="AH106" s="18">
        <f>'Variables AME'!AG710</f>
        <v>3.9205643371090703E-3</v>
      </c>
      <c r="AI106" s="18">
        <f>'Variables AME'!AH710</f>
        <v>3.9284298468597696E-3</v>
      </c>
      <c r="AJ106" s="18">
        <f>'Variables AME'!AI710</f>
        <v>3.93687917713028E-3</v>
      </c>
      <c r="AK106" s="18">
        <f>'Variables AME'!AJ710</f>
        <v>3.94512779650176E-3</v>
      </c>
      <c r="AL106" s="18">
        <f>'Variables AME'!AK710</f>
        <v>3.9532813693871696E-3</v>
      </c>
      <c r="AM106" s="18">
        <f>'Variables AME'!AL710</f>
        <v>3.9613773816097797E-3</v>
      </c>
      <c r="AN106" s="18">
        <f>'Variables AME'!AM710</f>
        <v>3.9703268420134301E-3</v>
      </c>
      <c r="AO106" s="18">
        <f>'Variables AME'!AN710</f>
        <v>3.9787647391201202E-3</v>
      </c>
      <c r="AP106" s="18">
        <f>'Variables AME'!AO710</f>
        <v>3.9869528943412696E-3</v>
      </c>
      <c r="AQ106" s="18">
        <f>'Variables AME'!AP710</f>
        <v>3.9947590496469303E-3</v>
      </c>
      <c r="AR106" s="18">
        <f>'Variables AME'!AQ710</f>
        <v>4.0022225910411099E-3</v>
      </c>
      <c r="AS106" s="18">
        <f>'Variables AME'!AR710</f>
        <v>4.0092609631734201E-3</v>
      </c>
      <c r="AT106" s="18">
        <f>'Variables AME'!AS710</f>
        <v>4.0159918162815797E-3</v>
      </c>
      <c r="AU106" s="18">
        <f>'Variables AME'!AT710</f>
        <v>4.0224164700115297E-3</v>
      </c>
      <c r="AV106" s="18">
        <f>'Variables AME'!AU710</f>
        <v>4.0285535008221102E-3</v>
      </c>
      <c r="AW106" s="18">
        <f>'Variables AME'!AV710</f>
        <v>4.03351648594087E-3</v>
      </c>
    </row>
    <row r="107" spans="2:49" x14ac:dyDescent="0.25">
      <c r="B107" t="s">
        <v>1089</v>
      </c>
      <c r="C107" s="18">
        <f>'Variables AME'!B711</f>
        <v>1.44354035614503E-3</v>
      </c>
      <c r="D107" s="18">
        <f>'Variables AME'!C711</f>
        <v>1.44354035614503E-3</v>
      </c>
      <c r="E107" s="18">
        <f>'Variables AME'!D711</f>
        <v>1.4438604934906001E-3</v>
      </c>
      <c r="F107" s="18">
        <f>'Variables AME'!E711</f>
        <v>1.4778722685523001E-3</v>
      </c>
      <c r="G107" s="18">
        <f>'Variables AME'!F711</f>
        <v>1.3991495780612099E-3</v>
      </c>
      <c r="H107" s="18">
        <f>'Variables AME'!G711</f>
        <v>1.3965665505684E-3</v>
      </c>
      <c r="I107" s="18">
        <f>'Variables AME'!H711</f>
        <v>1.43597850323198E-3</v>
      </c>
      <c r="J107" s="18">
        <f>'Variables AME'!I711</f>
        <v>1.4260414708689201E-3</v>
      </c>
      <c r="K107" s="18">
        <f>'Variables AME'!J711</f>
        <v>1.4230351606876999E-3</v>
      </c>
      <c r="L107" s="18">
        <f>'Variables AME'!K711</f>
        <v>1.4409104378516201E-3</v>
      </c>
      <c r="M107" s="18">
        <f>'Variables AME'!L711</f>
        <v>1.4597583200981E-3</v>
      </c>
      <c r="N107" s="18">
        <f>'Variables AME'!M711</f>
        <v>1.4558273163979101E-3</v>
      </c>
      <c r="O107" s="18">
        <f>'Variables AME'!N711</f>
        <v>1.4794595170235601E-3</v>
      </c>
      <c r="P107" s="18">
        <f>'Variables AME'!O711</f>
        <v>1.48530223404729E-3</v>
      </c>
      <c r="Q107" s="18">
        <f>'Variables AME'!P711</f>
        <v>1.5148288750557E-3</v>
      </c>
      <c r="R107" s="18">
        <f>'Variables AME'!Q711</f>
        <v>1.5399466161229701E-3</v>
      </c>
      <c r="S107" s="18">
        <f>'Variables AME'!R711</f>
        <v>1.53985565191036E-3</v>
      </c>
      <c r="T107" s="18">
        <f>'Variables AME'!S711</f>
        <v>1.53950411184927E-3</v>
      </c>
      <c r="U107" s="18">
        <f>'Variables AME'!T711</f>
        <v>1.53877129254523E-3</v>
      </c>
      <c r="V107" s="18">
        <f>'Variables AME'!U711</f>
        <v>1.53757609769502E-3</v>
      </c>
      <c r="W107" s="18">
        <f>'Variables AME'!V711</f>
        <v>1.5367784732196999E-3</v>
      </c>
      <c r="X107" s="18">
        <f>'Variables AME'!W711</f>
        <v>1.5357081444010399E-3</v>
      </c>
      <c r="Y107" s="18">
        <f>'Variables AME'!X711</f>
        <v>1.5357215580936699E-3</v>
      </c>
      <c r="Z107" s="18">
        <f>'Variables AME'!Y711</f>
        <v>1.53557804240224E-3</v>
      </c>
      <c r="AA107" s="18">
        <f>'Variables AME'!Z711</f>
        <v>1.5350099540388899E-3</v>
      </c>
      <c r="AB107" s="18">
        <f>'Variables AME'!AA711</f>
        <v>1.5342514728678299E-3</v>
      </c>
      <c r="AC107" s="18">
        <f>'Variables AME'!AB711</f>
        <v>1.5334558620724E-3</v>
      </c>
      <c r="AD107" s="18">
        <f>'Variables AME'!AC711</f>
        <v>1.53221561002742E-3</v>
      </c>
      <c r="AE107" s="18">
        <f>'Variables AME'!AD711</f>
        <v>1.5305946074692699E-3</v>
      </c>
      <c r="AF107" s="18">
        <f>'Variables AME'!AE711</f>
        <v>1.5290490687287399E-3</v>
      </c>
      <c r="AG107" s="18">
        <f>'Variables AME'!AF711</f>
        <v>1.5276818927616601E-3</v>
      </c>
      <c r="AH107" s="18">
        <f>'Variables AME'!AG711</f>
        <v>1.5261173827856201E-3</v>
      </c>
      <c r="AI107" s="18">
        <f>'Variables AME'!AH711</f>
        <v>1.5250739749867401E-3</v>
      </c>
      <c r="AJ107" s="18">
        <f>'Variables AME'!AI711</f>
        <v>1.5241900238029901E-3</v>
      </c>
      <c r="AK107" s="18">
        <f>'Variables AME'!AJ711</f>
        <v>1.52326820878794E-3</v>
      </c>
      <c r="AL107" s="18">
        <f>'Variables AME'!AK711</f>
        <v>1.5223476076436399E-3</v>
      </c>
      <c r="AM107" s="18">
        <f>'Variables AME'!AL711</f>
        <v>1.5214429265802E-3</v>
      </c>
      <c r="AN107" s="18">
        <f>'Variables AME'!AM711</f>
        <v>1.5205967245704899E-3</v>
      </c>
      <c r="AO107" s="18">
        <f>'Variables AME'!AN711</f>
        <v>1.5195653625503899E-3</v>
      </c>
      <c r="AP107" s="18">
        <f>'Variables AME'!AO711</f>
        <v>1.51840138387754E-3</v>
      </c>
      <c r="AQ107" s="18">
        <f>'Variables AME'!AP711</f>
        <v>1.51708607010043E-3</v>
      </c>
      <c r="AR107" s="18">
        <f>'Variables AME'!AQ711</f>
        <v>1.5156224077364101E-3</v>
      </c>
      <c r="AS107" s="18">
        <f>'Variables AME'!AR711</f>
        <v>1.5141757177636701E-3</v>
      </c>
      <c r="AT107" s="18">
        <f>'Variables AME'!AS711</f>
        <v>1.5126820672702801E-3</v>
      </c>
      <c r="AU107" s="18">
        <f>'Variables AME'!AT711</f>
        <v>1.5111480853730499E-3</v>
      </c>
      <c r="AV107" s="18">
        <f>'Variables AME'!AU711</f>
        <v>1.50957935513158E-3</v>
      </c>
      <c r="AW107" s="18">
        <f>'Variables AME'!AV711</f>
        <v>1.5077909271774201E-3</v>
      </c>
    </row>
    <row r="108" spans="2:49" x14ac:dyDescent="0.25">
      <c r="B108" t="s">
        <v>1090</v>
      </c>
      <c r="C108" s="18">
        <f>'Variables AME'!B712</f>
        <v>1.35039656003028E-3</v>
      </c>
      <c r="D108" s="18">
        <f>'Variables AME'!C712</f>
        <v>1.35039656003028E-3</v>
      </c>
      <c r="E108" s="18">
        <f>'Variables AME'!D712</f>
        <v>1.3504018942512501E-3</v>
      </c>
      <c r="F108" s="18">
        <f>'Variables AME'!E712</f>
        <v>1.37973932597478E-3</v>
      </c>
      <c r="G108" s="18">
        <f>'Variables AME'!F712</f>
        <v>1.30427012819804E-3</v>
      </c>
      <c r="H108" s="18">
        <f>'Variables AME'!G712</f>
        <v>1.2916350165777201E-3</v>
      </c>
      <c r="I108" s="18">
        <f>'Variables AME'!H712</f>
        <v>1.3259102200461499E-3</v>
      </c>
      <c r="J108" s="18">
        <f>'Variables AME'!I712</f>
        <v>1.3113830069466999E-3</v>
      </c>
      <c r="K108" s="18">
        <f>'Variables AME'!J712</f>
        <v>1.29328735459124E-3</v>
      </c>
      <c r="L108" s="18">
        <f>'Variables AME'!K712</f>
        <v>1.3015933355111501E-3</v>
      </c>
      <c r="M108" s="18">
        <f>'Variables AME'!L712</f>
        <v>1.30748883458593E-3</v>
      </c>
      <c r="N108" s="18">
        <f>'Variables AME'!M712</f>
        <v>1.2929775213354701E-3</v>
      </c>
      <c r="O108" s="18">
        <f>'Variables AME'!N712</f>
        <v>1.31236836101524E-3</v>
      </c>
      <c r="P108" s="18">
        <f>'Variables AME'!O712</f>
        <v>1.3053766003514899E-3</v>
      </c>
      <c r="Q108" s="18">
        <f>'Variables AME'!P712</f>
        <v>1.3196143697511199E-3</v>
      </c>
      <c r="R108" s="18">
        <f>'Variables AME'!Q712</f>
        <v>1.3207415703691001E-3</v>
      </c>
      <c r="S108" s="18">
        <f>'Variables AME'!R712</f>
        <v>1.3209508116249901E-3</v>
      </c>
      <c r="T108" s="18">
        <f>'Variables AME'!S712</f>
        <v>1.32084688023339E-3</v>
      </c>
      <c r="U108" s="18">
        <f>'Variables AME'!T712</f>
        <v>1.3208315218575799E-3</v>
      </c>
      <c r="V108" s="18">
        <f>'Variables AME'!U712</f>
        <v>1.3207260809444E-3</v>
      </c>
      <c r="W108" s="18">
        <f>'Variables AME'!V712</f>
        <v>1.3208493046499401E-3</v>
      </c>
      <c r="X108" s="18">
        <f>'Variables AME'!W712</f>
        <v>1.3208066451217801E-3</v>
      </c>
      <c r="Y108" s="18">
        <f>'Variables AME'!X712</f>
        <v>1.32092880557491E-3</v>
      </c>
      <c r="Z108" s="18">
        <f>'Variables AME'!Y712</f>
        <v>1.32141825340716E-3</v>
      </c>
      <c r="AA108" s="18">
        <f>'Variables AME'!Z712</f>
        <v>1.32149849310908E-3</v>
      </c>
      <c r="AB108" s="18">
        <f>'Variables AME'!AA712</f>
        <v>1.32145402546544E-3</v>
      </c>
      <c r="AC108" s="18">
        <f>'Variables AME'!AB712</f>
        <v>1.32145553005872E-3</v>
      </c>
      <c r="AD108" s="18">
        <f>'Variables AME'!AC712</f>
        <v>1.3210110158246599E-3</v>
      </c>
      <c r="AE108" s="18">
        <f>'Variables AME'!AD712</f>
        <v>1.32051299316609E-3</v>
      </c>
      <c r="AF108" s="18">
        <f>'Variables AME'!AE712</f>
        <v>1.3200285812745201E-3</v>
      </c>
      <c r="AG108" s="18">
        <f>'Variables AME'!AF712</f>
        <v>1.31960839906385E-3</v>
      </c>
      <c r="AH108" s="18">
        <f>'Variables AME'!AG712</f>
        <v>1.31913358233524E-3</v>
      </c>
      <c r="AI108" s="18">
        <f>'Variables AME'!AH712</f>
        <v>1.31881363672348E-3</v>
      </c>
      <c r="AJ108" s="18">
        <f>'Variables AME'!AI712</f>
        <v>1.3185474489334E-3</v>
      </c>
      <c r="AK108" s="18">
        <f>'Variables AME'!AJ712</f>
        <v>1.3182605629725201E-3</v>
      </c>
      <c r="AL108" s="18">
        <f>'Variables AME'!AK712</f>
        <v>1.31797724100763E-3</v>
      </c>
      <c r="AM108" s="18">
        <f>'Variables AME'!AL712</f>
        <v>1.3176965737049899E-3</v>
      </c>
      <c r="AN108" s="18">
        <f>'Variables AME'!AM712</f>
        <v>1.3175115376056899E-3</v>
      </c>
      <c r="AO108" s="18">
        <f>'Variables AME'!AN712</f>
        <v>1.3172532307349401E-3</v>
      </c>
      <c r="AP108" s="18">
        <f>'Variables AME'!AO712</f>
        <v>1.3169752997889499E-3</v>
      </c>
      <c r="AQ108" s="18">
        <f>'Variables AME'!AP712</f>
        <v>1.31665511971652E-3</v>
      </c>
      <c r="AR108" s="18">
        <f>'Variables AME'!AQ712</f>
        <v>1.31617446729484E-3</v>
      </c>
      <c r="AS108" s="18">
        <f>'Variables AME'!AR712</f>
        <v>1.31577913621534E-3</v>
      </c>
      <c r="AT108" s="18">
        <f>'Variables AME'!AS712</f>
        <v>1.31538355522438E-3</v>
      </c>
      <c r="AU108" s="18">
        <f>'Variables AME'!AT712</f>
        <v>1.31497258517055E-3</v>
      </c>
      <c r="AV108" s="18">
        <f>'Variables AME'!AU712</f>
        <v>1.3145398708016801E-3</v>
      </c>
      <c r="AW108" s="18">
        <f>'Variables AME'!AV712</f>
        <v>1.3141158098513401E-3</v>
      </c>
    </row>
    <row r="109" spans="2:49" x14ac:dyDescent="0.25">
      <c r="B109" t="s">
        <v>1091</v>
      </c>
      <c r="C109" s="18">
        <f>'Variables AME'!B713</f>
        <v>1.65836451869807E-3</v>
      </c>
      <c r="D109" s="18">
        <f>'Variables AME'!C713</f>
        <v>1.65836451869807E-3</v>
      </c>
      <c r="E109" s="18">
        <f>'Variables AME'!D713</f>
        <v>1.6631934991146601E-3</v>
      </c>
      <c r="F109" s="18">
        <f>'Variables AME'!E713</f>
        <v>1.6520579683368499E-3</v>
      </c>
      <c r="G109" s="18">
        <f>'Variables AME'!F713</f>
        <v>1.6094430045232699E-3</v>
      </c>
      <c r="H109" s="18">
        <f>'Variables AME'!G713</f>
        <v>1.73661604117205E-3</v>
      </c>
      <c r="I109" s="18">
        <f>'Variables AME'!H713</f>
        <v>1.7545441644801099E-3</v>
      </c>
      <c r="J109" s="18">
        <f>'Variables AME'!I713</f>
        <v>1.70214894138184E-3</v>
      </c>
      <c r="K109" s="18">
        <f>'Variables AME'!J713</f>
        <v>1.73462742410948E-3</v>
      </c>
      <c r="L109" s="18">
        <f>'Variables AME'!K713</f>
        <v>1.84131236396865E-3</v>
      </c>
      <c r="M109" s="18">
        <f>'Variables AME'!L713</f>
        <v>1.90190864660301E-3</v>
      </c>
      <c r="N109" s="18">
        <f>'Variables AME'!M713</f>
        <v>1.88363566700821E-3</v>
      </c>
      <c r="O109" s="18">
        <f>'Variables AME'!N713</f>
        <v>1.94783578141268E-3</v>
      </c>
      <c r="P109" s="18">
        <f>'Variables AME'!O713</f>
        <v>1.94123969975947E-3</v>
      </c>
      <c r="Q109" s="18">
        <f>'Variables AME'!P713</f>
        <v>1.9839814701434698E-3</v>
      </c>
      <c r="R109" s="18">
        <f>'Variables AME'!Q713</f>
        <v>2.0958405499648999E-3</v>
      </c>
      <c r="S109" s="18">
        <f>'Variables AME'!R713</f>
        <v>2.09667033761443E-3</v>
      </c>
      <c r="T109" s="18">
        <f>'Variables AME'!S713</f>
        <v>2.0968846143842299E-3</v>
      </c>
      <c r="U109" s="18">
        <f>'Variables AME'!T713</f>
        <v>2.0971384864440301E-3</v>
      </c>
      <c r="V109" s="18">
        <f>'Variables AME'!U713</f>
        <v>2.09703016815484E-3</v>
      </c>
      <c r="W109" s="18">
        <f>'Variables AME'!V713</f>
        <v>2.1535711833976698E-3</v>
      </c>
      <c r="X109" s="18">
        <f>'Variables AME'!W713</f>
        <v>2.2108549950622899E-3</v>
      </c>
      <c r="Y109" s="18">
        <f>'Variables AME'!X713</f>
        <v>2.2725224933511901E-3</v>
      </c>
      <c r="Z109" s="18">
        <f>'Variables AME'!Y713</f>
        <v>2.3357987444226399E-3</v>
      </c>
      <c r="AA109" s="18">
        <f>'Variables AME'!Z713</f>
        <v>2.39984213983536E-3</v>
      </c>
      <c r="AB109" s="18">
        <f>'Variables AME'!AA713</f>
        <v>2.4650725224497501E-3</v>
      </c>
      <c r="AC109" s="18">
        <f>'Variables AME'!AB713</f>
        <v>2.5317367964257701E-3</v>
      </c>
      <c r="AD109" s="18">
        <f>'Variables AME'!AC713</f>
        <v>2.5324103670521202E-3</v>
      </c>
      <c r="AE109" s="18">
        <f>'Variables AME'!AD713</f>
        <v>2.53201916283096E-3</v>
      </c>
      <c r="AF109" s="18">
        <f>'Variables AME'!AE713</f>
        <v>2.53154494018874E-3</v>
      </c>
      <c r="AG109" s="18">
        <f>'Variables AME'!AF713</f>
        <v>2.5314637342275501E-3</v>
      </c>
      <c r="AH109" s="18">
        <f>'Variables AME'!AG713</f>
        <v>2.5307896855577901E-3</v>
      </c>
      <c r="AI109" s="18">
        <f>'Variables AME'!AH713</f>
        <v>2.5311472017068102E-3</v>
      </c>
      <c r="AJ109" s="18">
        <f>'Variables AME'!AI713</f>
        <v>2.5319842880580398E-3</v>
      </c>
      <c r="AK109" s="18">
        <f>'Variables AME'!AJ713</f>
        <v>2.5326498657220501E-3</v>
      </c>
      <c r="AL109" s="18">
        <f>'Variables AME'!AK713</f>
        <v>2.5332717049649399E-3</v>
      </c>
      <c r="AM109" s="18">
        <f>'Variables AME'!AL713</f>
        <v>2.5338713273314098E-3</v>
      </c>
      <c r="AN109" s="18">
        <f>'Variables AME'!AM713</f>
        <v>2.5355396413720898E-3</v>
      </c>
      <c r="AO109" s="18">
        <f>'Variables AME'!AN713</f>
        <v>2.53685957743012E-3</v>
      </c>
      <c r="AP109" s="18">
        <f>'Variables AME'!AO713</f>
        <v>2.53816694259396E-3</v>
      </c>
      <c r="AQ109" s="18">
        <f>'Variables AME'!AP713</f>
        <v>2.5393146966485799E-3</v>
      </c>
      <c r="AR109" s="18">
        <f>'Variables AME'!AQ713</f>
        <v>2.54034387667635E-3</v>
      </c>
      <c r="AS109" s="18">
        <f>'Variables AME'!AR713</f>
        <v>2.5412341959437398E-3</v>
      </c>
      <c r="AT109" s="18">
        <f>'Variables AME'!AS713</f>
        <v>2.5420120917775302E-3</v>
      </c>
      <c r="AU109" s="18">
        <f>'Variables AME'!AT713</f>
        <v>2.5426940201687502E-3</v>
      </c>
      <c r="AV109" s="18">
        <f>'Variables AME'!AU713</f>
        <v>2.5433053446580699E-3</v>
      </c>
      <c r="AW109" s="18">
        <f>'Variables AME'!AV713</f>
        <v>2.54244267723638E-3</v>
      </c>
    </row>
    <row r="110" spans="2:49" x14ac:dyDescent="0.25">
      <c r="B110" t="s">
        <v>1092</v>
      </c>
      <c r="C110" s="18">
        <f>'Variables AME'!B714</f>
        <v>5.3094906996722004E-3</v>
      </c>
      <c r="D110" s="18">
        <f>'Variables AME'!C714</f>
        <v>5.3094906996722004E-3</v>
      </c>
      <c r="E110" s="18">
        <f>'Variables AME'!D714</f>
        <v>5.30800233234981E-3</v>
      </c>
      <c r="F110" s="18">
        <f>'Variables AME'!E714</f>
        <v>5.4735290670081798E-3</v>
      </c>
      <c r="G110" s="18">
        <f>'Variables AME'!F714</f>
        <v>5.6226890019120696E-3</v>
      </c>
      <c r="H110" s="18">
        <f>'Variables AME'!G714</f>
        <v>6.4448300447747398E-3</v>
      </c>
      <c r="I110" s="18">
        <f>'Variables AME'!H714</f>
        <v>6.2693358444938898E-3</v>
      </c>
      <c r="J110" s="18">
        <f>'Variables AME'!I714</f>
        <v>6.1571488755188496E-3</v>
      </c>
      <c r="K110" s="18">
        <f>'Variables AME'!J714</f>
        <v>6.3755137903290402E-3</v>
      </c>
      <c r="L110" s="18">
        <f>'Variables AME'!K714</f>
        <v>6.4994082788624096E-3</v>
      </c>
      <c r="M110" s="18">
        <f>'Variables AME'!L714</f>
        <v>6.5511451470700397E-3</v>
      </c>
      <c r="N110" s="18">
        <f>'Variables AME'!M714</f>
        <v>6.6420663917562397E-3</v>
      </c>
      <c r="O110" s="18">
        <f>'Variables AME'!N714</f>
        <v>7.0816173141240802E-3</v>
      </c>
      <c r="P110" s="18">
        <f>'Variables AME'!O714</f>
        <v>6.9316404528666099E-3</v>
      </c>
      <c r="Q110" s="18">
        <f>'Variables AME'!P714</f>
        <v>7.0699886201335202E-3</v>
      </c>
      <c r="R110" s="18">
        <f>'Variables AME'!Q714</f>
        <v>7.5487715041511003E-3</v>
      </c>
      <c r="S110" s="18">
        <f>'Variables AME'!R714</f>
        <v>7.55025537628164E-3</v>
      </c>
      <c r="T110" s="18">
        <f>'Variables AME'!S714</f>
        <v>7.5501279294477898E-3</v>
      </c>
      <c r="U110" s="18">
        <f>'Variables AME'!T714</f>
        <v>7.5507621134739602E-3</v>
      </c>
      <c r="V110" s="18">
        <f>'Variables AME'!U714</f>
        <v>7.5500647921479596E-3</v>
      </c>
      <c r="W110" s="18">
        <f>'Variables AME'!V714</f>
        <v>7.5632658443076303E-3</v>
      </c>
      <c r="X110" s="18">
        <f>'Variables AME'!W714</f>
        <v>7.5740022141348E-3</v>
      </c>
      <c r="Y110" s="18">
        <f>'Variables AME'!X714</f>
        <v>7.59024676802416E-3</v>
      </c>
      <c r="Z110" s="18">
        <f>'Variables AME'!Y714</f>
        <v>7.6061759424484498E-3</v>
      </c>
      <c r="AA110" s="18">
        <f>'Variables AME'!Z714</f>
        <v>7.6201761664160296E-3</v>
      </c>
      <c r="AB110" s="18">
        <f>'Variables AME'!AA714</f>
        <v>7.63328921541885E-3</v>
      </c>
      <c r="AC110" s="18">
        <f>'Variables AME'!AB714</f>
        <v>7.64598128305776E-3</v>
      </c>
      <c r="AD110" s="18">
        <f>'Variables AME'!AC714</f>
        <v>7.6457240742644501E-3</v>
      </c>
      <c r="AE110" s="18">
        <f>'Variables AME'!AD714</f>
        <v>7.6437262284797299E-3</v>
      </c>
      <c r="AF110" s="18">
        <f>'Variables AME'!AE714</f>
        <v>7.6411760498331996E-3</v>
      </c>
      <c r="AG110" s="18">
        <f>'Variables AME'!AF714</f>
        <v>7.6392240888375103E-3</v>
      </c>
      <c r="AH110" s="18">
        <f>'Variables AME'!AG714</f>
        <v>7.6365204079434403E-3</v>
      </c>
      <c r="AI110" s="18">
        <f>'Variables AME'!AH714</f>
        <v>7.6352002787055404E-3</v>
      </c>
      <c r="AJ110" s="18">
        <f>'Variables AME'!AI714</f>
        <v>7.6347996157262697E-3</v>
      </c>
      <c r="AK110" s="18">
        <f>'Variables AME'!AJ714</f>
        <v>7.6339299772320299E-3</v>
      </c>
      <c r="AL110" s="18">
        <f>'Variables AME'!AK714</f>
        <v>7.6329543258641603E-3</v>
      </c>
      <c r="AM110" s="18">
        <f>'Variables AME'!AL714</f>
        <v>7.63192646355388E-3</v>
      </c>
      <c r="AN110" s="18">
        <f>'Variables AME'!AM714</f>
        <v>7.6341292167494698E-3</v>
      </c>
      <c r="AO110" s="18">
        <f>'Variables AME'!AN714</f>
        <v>7.6350247683682204E-3</v>
      </c>
      <c r="AP110" s="18">
        <f>'Variables AME'!AO714</f>
        <v>7.6358110228382896E-3</v>
      </c>
      <c r="AQ110" s="18">
        <f>'Variables AME'!AP714</f>
        <v>7.6362819449746003E-3</v>
      </c>
      <c r="AR110" s="18">
        <f>'Variables AME'!AQ714</f>
        <v>7.6365003346536399E-3</v>
      </c>
      <c r="AS110" s="18">
        <f>'Variables AME'!AR714</f>
        <v>7.6364255602754099E-3</v>
      </c>
      <c r="AT110" s="18">
        <f>'Variables AME'!AS714</f>
        <v>7.63608569284209E-3</v>
      </c>
      <c r="AU110" s="18">
        <f>'Variables AME'!AT714</f>
        <v>7.6355112841490699E-3</v>
      </c>
      <c r="AV110" s="18">
        <f>'Variables AME'!AU714</f>
        <v>7.6347761264661303E-3</v>
      </c>
      <c r="AW110" s="18">
        <f>'Variables AME'!AV714</f>
        <v>7.6298441365051E-3</v>
      </c>
    </row>
    <row r="111" spans="2:49" x14ac:dyDescent="0.25">
      <c r="B111" t="s">
        <v>1093</v>
      </c>
      <c r="C111" s="18">
        <f>'Variables AME'!B715</f>
        <v>2.31603024694439E-3</v>
      </c>
      <c r="D111" s="18">
        <f>'Variables AME'!C715</f>
        <v>2.31603024694439E-3</v>
      </c>
      <c r="E111" s="18">
        <f>'Variables AME'!D715</f>
        <v>2.3165512655015899E-3</v>
      </c>
      <c r="F111" s="18">
        <f>'Variables AME'!E715</f>
        <v>2.40663628583668E-3</v>
      </c>
      <c r="G111" s="18">
        <f>'Variables AME'!F715</f>
        <v>2.4399640800804802E-3</v>
      </c>
      <c r="H111" s="18">
        <f>'Variables AME'!G715</f>
        <v>2.70709546342735E-3</v>
      </c>
      <c r="I111" s="18">
        <f>'Variables AME'!H715</f>
        <v>2.6780230116343002E-3</v>
      </c>
      <c r="J111" s="18">
        <f>'Variables AME'!I715</f>
        <v>2.6796995740384299E-3</v>
      </c>
      <c r="K111" s="18">
        <f>'Variables AME'!J715</f>
        <v>2.7422832712843599E-3</v>
      </c>
      <c r="L111" s="18">
        <f>'Variables AME'!K715</f>
        <v>2.8412169593279401E-3</v>
      </c>
      <c r="M111" s="18">
        <f>'Variables AME'!L715</f>
        <v>2.8438342384608899E-3</v>
      </c>
      <c r="N111" s="18">
        <f>'Variables AME'!M715</f>
        <v>2.9174187218167199E-3</v>
      </c>
      <c r="O111" s="18">
        <f>'Variables AME'!N715</f>
        <v>3.09046416239739E-3</v>
      </c>
      <c r="P111" s="18">
        <f>'Variables AME'!O715</f>
        <v>3.0256660038345002E-3</v>
      </c>
      <c r="Q111" s="18">
        <f>'Variables AME'!P715</f>
        <v>3.12086021536559E-3</v>
      </c>
      <c r="R111" s="18">
        <f>'Variables AME'!Q715</f>
        <v>3.31538643549444E-3</v>
      </c>
      <c r="S111" s="18">
        <f>'Variables AME'!R715</f>
        <v>3.3159623156675299E-3</v>
      </c>
      <c r="T111" s="18">
        <f>'Variables AME'!S715</f>
        <v>3.3159249591779298E-3</v>
      </c>
      <c r="U111" s="18">
        <f>'Variables AME'!T715</f>
        <v>3.3161696629133599E-3</v>
      </c>
      <c r="V111" s="18">
        <f>'Variables AME'!U715</f>
        <v>3.3159220848919999E-3</v>
      </c>
      <c r="W111" s="18">
        <f>'Variables AME'!V715</f>
        <v>3.3473455893841498E-3</v>
      </c>
      <c r="X111" s="18">
        <f>'Variables AME'!W715</f>
        <v>3.37807753038585E-3</v>
      </c>
      <c r="Y111" s="18">
        <f>'Variables AME'!X715</f>
        <v>3.4112041642243201E-3</v>
      </c>
      <c r="Z111" s="18">
        <f>'Variables AME'!Y715</f>
        <v>3.4442798833442798E-3</v>
      </c>
      <c r="AA111" s="18">
        <f>'Variables AME'!Z715</f>
        <v>3.4767864013082799E-3</v>
      </c>
      <c r="AB111" s="18">
        <f>'Variables AME'!AA715</f>
        <v>3.5090672390353898E-3</v>
      </c>
      <c r="AC111" s="18">
        <f>'Variables AME'!AB715</f>
        <v>3.5413123418629E-3</v>
      </c>
      <c r="AD111" s="18">
        <f>'Variables AME'!AC715</f>
        <v>3.5407583155335101E-3</v>
      </c>
      <c r="AE111" s="18">
        <f>'Variables AME'!AD715</f>
        <v>3.5394415416268202E-3</v>
      </c>
      <c r="AF111" s="18">
        <f>'Variables AME'!AE715</f>
        <v>3.5379309671227698E-3</v>
      </c>
      <c r="AG111" s="18">
        <f>'Variables AME'!AF715</f>
        <v>3.5366986927316399E-3</v>
      </c>
      <c r="AH111" s="18">
        <f>'Variables AME'!AG715</f>
        <v>3.5351355922332199E-3</v>
      </c>
      <c r="AI111" s="18">
        <f>'Variables AME'!AH715</f>
        <v>3.5342295911506201E-3</v>
      </c>
      <c r="AJ111" s="18">
        <f>'Variables AME'!AI715</f>
        <v>3.5337189382766698E-3</v>
      </c>
      <c r="AK111" s="18">
        <f>'Variables AME'!AJ715</f>
        <v>3.5330302855090998E-3</v>
      </c>
      <c r="AL111" s="18">
        <f>'Variables AME'!AK715</f>
        <v>3.53230613124427E-3</v>
      </c>
      <c r="AM111" s="18">
        <f>'Variables AME'!AL715</f>
        <v>3.5315711949988099E-3</v>
      </c>
      <c r="AN111" s="18">
        <f>'Variables AME'!AM715</f>
        <v>3.53197070363303E-3</v>
      </c>
      <c r="AO111" s="18">
        <f>'Variables AME'!AN715</f>
        <v>3.5318032345838801E-3</v>
      </c>
      <c r="AP111" s="18">
        <f>'Variables AME'!AO715</f>
        <v>3.53154209416431E-3</v>
      </c>
      <c r="AQ111" s="18">
        <f>'Variables AME'!AP715</f>
        <v>3.5311200975334999E-3</v>
      </c>
      <c r="AR111" s="18">
        <f>'Variables AME'!AQ715</f>
        <v>3.5305687041456398E-3</v>
      </c>
      <c r="AS111" s="18">
        <f>'Variables AME'!AR715</f>
        <v>3.52986429048035E-3</v>
      </c>
      <c r="AT111" s="18">
        <f>'Variables AME'!AS715</f>
        <v>3.5290385079053701E-3</v>
      </c>
      <c r="AU111" s="18">
        <f>'Variables AME'!AT715</f>
        <v>3.5281092853804998E-3</v>
      </c>
      <c r="AV111" s="18">
        <f>'Variables AME'!AU715</f>
        <v>3.5271050420656799E-3</v>
      </c>
      <c r="AW111" s="18">
        <f>'Variables AME'!AV715</f>
        <v>3.52478914373053E-3</v>
      </c>
    </row>
    <row r="112" spans="2:49" x14ac:dyDescent="0.25">
      <c r="B112" t="s">
        <v>1094</v>
      </c>
      <c r="C112" s="18">
        <f>'Variables AME'!B716</f>
        <v>2.13897450143413E-3</v>
      </c>
      <c r="D112" s="18">
        <f>'Variables AME'!C716</f>
        <v>2.13897450143413E-3</v>
      </c>
      <c r="E112" s="18">
        <f>'Variables AME'!D716</f>
        <v>2.1496699780176E-3</v>
      </c>
      <c r="F112" s="18">
        <f>'Variables AME'!E716</f>
        <v>2.1522736134963298E-3</v>
      </c>
      <c r="G112" s="18">
        <f>'Variables AME'!F716</f>
        <v>2.0825965620686802E-3</v>
      </c>
      <c r="H112" s="18">
        <f>'Variables AME'!G716</f>
        <v>2.1178864490439099E-3</v>
      </c>
      <c r="I112" s="18">
        <f>'Variables AME'!H716</f>
        <v>2.2112617252807399E-3</v>
      </c>
      <c r="J112" s="18">
        <f>'Variables AME'!I716</f>
        <v>2.19015553170242E-3</v>
      </c>
      <c r="K112" s="18">
        <f>'Variables AME'!J716</f>
        <v>2.1688907051425101E-3</v>
      </c>
      <c r="L112" s="18">
        <f>'Variables AME'!K716</f>
        <v>2.21967990949453E-3</v>
      </c>
      <c r="M112" s="18">
        <f>'Variables AME'!L716</f>
        <v>2.2220785681524701E-3</v>
      </c>
      <c r="N112" s="18">
        <f>'Variables AME'!M716</f>
        <v>2.2357973312221E-3</v>
      </c>
      <c r="O112" s="18">
        <f>'Variables AME'!N716</f>
        <v>2.29252472590342E-3</v>
      </c>
      <c r="P112" s="18">
        <f>'Variables AME'!O716</f>
        <v>2.2961881296009799E-3</v>
      </c>
      <c r="Q112" s="18">
        <f>'Variables AME'!P716</f>
        <v>2.32490529238203E-3</v>
      </c>
      <c r="R112" s="18">
        <f>'Variables AME'!Q716</f>
        <v>2.3591825593168299E-3</v>
      </c>
      <c r="S112" s="18">
        <f>'Variables AME'!R716</f>
        <v>2.3600150474160299E-3</v>
      </c>
      <c r="T112" s="18">
        <f>'Variables AME'!S716</f>
        <v>2.3601399400182098E-3</v>
      </c>
      <c r="U112" s="18">
        <f>'Variables AME'!T716</f>
        <v>2.3607029758989199E-3</v>
      </c>
      <c r="V112" s="18">
        <f>'Variables AME'!U716</f>
        <v>2.3604895648703102E-3</v>
      </c>
      <c r="W112" s="18">
        <f>'Variables AME'!V716</f>
        <v>2.36184117977996E-3</v>
      </c>
      <c r="X112" s="18">
        <f>'Variables AME'!W716</f>
        <v>2.36192428822618E-3</v>
      </c>
      <c r="Y112" s="18">
        <f>'Variables AME'!X716</f>
        <v>2.3652062600952998E-3</v>
      </c>
      <c r="Z112" s="18">
        <f>'Variables AME'!Y716</f>
        <v>2.3682703983019201E-3</v>
      </c>
      <c r="AA112" s="18">
        <f>'Variables AME'!Z716</f>
        <v>2.3703492511529E-3</v>
      </c>
      <c r="AB112" s="18">
        <f>'Variables AME'!AA716</f>
        <v>2.3718397590213199E-3</v>
      </c>
      <c r="AC112" s="18">
        <f>'Variables AME'!AB716</f>
        <v>2.3730104717380801E-3</v>
      </c>
      <c r="AD112" s="18">
        <f>'Variables AME'!AC716</f>
        <v>2.37333282402903E-3</v>
      </c>
      <c r="AE112" s="18">
        <f>'Variables AME'!AD716</f>
        <v>2.3725628364685801E-3</v>
      </c>
      <c r="AF112" s="18">
        <f>'Variables AME'!AE716</f>
        <v>2.3714830125435601E-3</v>
      </c>
      <c r="AG112" s="18">
        <f>'Variables AME'!AF716</f>
        <v>2.3707451833029701E-3</v>
      </c>
      <c r="AH112" s="18">
        <f>'Variables AME'!AG716</f>
        <v>2.3694791351183799E-3</v>
      </c>
      <c r="AI112" s="18">
        <f>'Variables AME'!AH716</f>
        <v>2.3690994449448101E-3</v>
      </c>
      <c r="AJ112" s="18">
        <f>'Variables AME'!AI716</f>
        <v>2.36928361120657E-3</v>
      </c>
      <c r="AK112" s="18">
        <f>'Variables AME'!AJ716</f>
        <v>2.3692357785622298E-3</v>
      </c>
      <c r="AL112" s="18">
        <f>'Variables AME'!AK716</f>
        <v>2.3691343854479298E-3</v>
      </c>
      <c r="AM112" s="18">
        <f>'Variables AME'!AL716</f>
        <v>2.3690110399019102E-3</v>
      </c>
      <c r="AN112" s="18">
        <f>'Variables AME'!AM716</f>
        <v>2.3700151477177101E-3</v>
      </c>
      <c r="AO112" s="18">
        <f>'Variables AME'!AN716</f>
        <v>2.3703949437840501E-3</v>
      </c>
      <c r="AP112" s="18">
        <f>'Variables AME'!AO716</f>
        <v>2.37075111203282E-3</v>
      </c>
      <c r="AQ112" s="18">
        <f>'Variables AME'!AP716</f>
        <v>2.3709966515177202E-3</v>
      </c>
      <c r="AR112" s="18">
        <f>'Variables AME'!AQ716</f>
        <v>2.37116865722194E-3</v>
      </c>
      <c r="AS112" s="18">
        <f>'Variables AME'!AR716</f>
        <v>2.37120796589567E-3</v>
      </c>
      <c r="AT112" s="18">
        <f>'Variables AME'!AS716</f>
        <v>2.3711797903728802E-3</v>
      </c>
      <c r="AU112" s="18">
        <f>'Variables AME'!AT716</f>
        <v>2.3710825470340102E-3</v>
      </c>
      <c r="AV112" s="18">
        <f>'Variables AME'!AU716</f>
        <v>2.3709280084633099E-3</v>
      </c>
      <c r="AW112" s="18">
        <f>'Variables AME'!AV716</f>
        <v>2.3699964351146401E-3</v>
      </c>
    </row>
    <row r="113" spans="2:49" x14ac:dyDescent="0.25">
      <c r="B113" t="s">
        <v>1095</v>
      </c>
      <c r="C113" s="18">
        <f>'Variables AME'!B717</f>
        <v>1.45222339431568E-3</v>
      </c>
      <c r="D113" s="18">
        <f>'Variables AME'!C717</f>
        <v>1.45222339431568E-3</v>
      </c>
      <c r="E113" s="18">
        <f>'Variables AME'!D717</f>
        <v>1.4520520937695801E-3</v>
      </c>
      <c r="F113" s="18">
        <f>'Variables AME'!E717</f>
        <v>1.41708741579338E-3</v>
      </c>
      <c r="G113" s="18">
        <f>'Variables AME'!F717</f>
        <v>1.3519099072231699E-3</v>
      </c>
      <c r="H113" s="18">
        <f>'Variables AME'!G717</f>
        <v>1.3846636924514601E-3</v>
      </c>
      <c r="I113" s="18">
        <f>'Variables AME'!H717</f>
        <v>1.49084741521498E-3</v>
      </c>
      <c r="J113" s="18">
        <f>'Variables AME'!I717</f>
        <v>1.46354511072929E-3</v>
      </c>
      <c r="K113" s="18">
        <f>'Variables AME'!J717</f>
        <v>1.4527037239075401E-3</v>
      </c>
      <c r="L113" s="18">
        <f>'Variables AME'!K717</f>
        <v>1.4696423899909299E-3</v>
      </c>
      <c r="M113" s="18">
        <f>'Variables AME'!L717</f>
        <v>1.51071442120839E-3</v>
      </c>
      <c r="N113" s="18">
        <f>'Variables AME'!M717</f>
        <v>1.5730124578572399E-3</v>
      </c>
      <c r="O113" s="18">
        <f>'Variables AME'!N717</f>
        <v>1.6171562901636199E-3</v>
      </c>
      <c r="P113" s="18">
        <f>'Variables AME'!O717</f>
        <v>1.60096195782089E-3</v>
      </c>
      <c r="Q113" s="18">
        <f>'Variables AME'!P717</f>
        <v>1.59917531724005E-3</v>
      </c>
      <c r="R113" s="18">
        <f>'Variables AME'!Q717</f>
        <v>1.6021492322715501E-3</v>
      </c>
      <c r="S113" s="18">
        <f>'Variables AME'!R717</f>
        <v>1.6042469190815901E-3</v>
      </c>
      <c r="T113" s="18">
        <f>'Variables AME'!S717</f>
        <v>1.6039419672242701E-3</v>
      </c>
      <c r="U113" s="18">
        <f>'Variables AME'!T717</f>
        <v>1.6051587163502701E-3</v>
      </c>
      <c r="V113" s="18">
        <f>'Variables AME'!U717</f>
        <v>1.6055328376283001E-3</v>
      </c>
      <c r="W113" s="18">
        <f>'Variables AME'!V717</f>
        <v>1.6135325085465701E-3</v>
      </c>
      <c r="X113" s="18">
        <f>'Variables AME'!W717</f>
        <v>1.6184601734549899E-3</v>
      </c>
      <c r="Y113" s="18">
        <f>'Variables AME'!X717</f>
        <v>1.6287274902274101E-3</v>
      </c>
      <c r="Z113" s="18">
        <f>'Variables AME'!Y717</f>
        <v>1.63817579382381E-3</v>
      </c>
      <c r="AA113" s="18">
        <f>'Variables AME'!Z717</f>
        <v>1.64685356202871E-3</v>
      </c>
      <c r="AB113" s="18">
        <f>'Variables AME'!AA717</f>
        <v>1.6553685670283799E-3</v>
      </c>
      <c r="AC113" s="18">
        <f>'Variables AME'!AB717</f>
        <v>1.6639711464878099E-3</v>
      </c>
      <c r="AD113" s="18">
        <f>'Variables AME'!AC717</f>
        <v>1.6671105168143199E-3</v>
      </c>
      <c r="AE113" s="18">
        <f>'Variables AME'!AD717</f>
        <v>1.66970431165187E-3</v>
      </c>
      <c r="AF113" s="18">
        <f>'Variables AME'!AE717</f>
        <v>1.67192255337794E-3</v>
      </c>
      <c r="AG113" s="18">
        <f>'Variables AME'!AF717</f>
        <v>1.67444072386309E-3</v>
      </c>
      <c r="AH113" s="18">
        <f>'Variables AME'!AG717</f>
        <v>1.6767544648261701E-3</v>
      </c>
      <c r="AI113" s="18">
        <f>'Variables AME'!AH717</f>
        <v>1.6797653934566201E-3</v>
      </c>
      <c r="AJ113" s="18">
        <f>'Variables AME'!AI717</f>
        <v>1.6833057455379399E-3</v>
      </c>
      <c r="AK113" s="18">
        <f>'Variables AME'!AJ717</f>
        <v>1.68632911314678E-3</v>
      </c>
      <c r="AL113" s="18">
        <f>'Variables AME'!AK717</f>
        <v>1.68916918901877E-3</v>
      </c>
      <c r="AM113" s="18">
        <f>'Variables AME'!AL717</f>
        <v>1.6919278351687299E-3</v>
      </c>
      <c r="AN113" s="18">
        <f>'Variables AME'!AM717</f>
        <v>1.70252623693526E-3</v>
      </c>
      <c r="AO113" s="18">
        <f>'Variables AME'!AN717</f>
        <v>1.7119495144124E-3</v>
      </c>
      <c r="AP113" s="18">
        <f>'Variables AME'!AO717</f>
        <v>1.72154380227424E-3</v>
      </c>
      <c r="AQ113" s="18">
        <f>'Variables AME'!AP717</f>
        <v>1.73096895851384E-3</v>
      </c>
      <c r="AR113" s="18">
        <f>'Variables AME'!AQ717</f>
        <v>1.74055186555721E-3</v>
      </c>
      <c r="AS113" s="18">
        <f>'Variables AME'!AR717</f>
        <v>1.74989194873792E-3</v>
      </c>
      <c r="AT113" s="18">
        <f>'Variables AME'!AS717</f>
        <v>1.75899892870505E-3</v>
      </c>
      <c r="AU113" s="18">
        <f>'Variables AME'!AT717</f>
        <v>1.76798172425996E-3</v>
      </c>
      <c r="AV113" s="18">
        <f>'Variables AME'!AU717</f>
        <v>1.7769851201969501E-3</v>
      </c>
      <c r="AW113" s="18">
        <f>'Variables AME'!AV717</f>
        <v>1.7724412048669099E-3</v>
      </c>
    </row>
    <row r="114" spans="2:49" x14ac:dyDescent="0.25">
      <c r="B114" t="s">
        <v>1096</v>
      </c>
      <c r="C114" s="18">
        <f>'Variables AME'!B718</f>
        <v>3.8396725319411501E-3</v>
      </c>
      <c r="D114" s="18">
        <f>'Variables AME'!C718</f>
        <v>3.8396725319411501E-3</v>
      </c>
      <c r="E114" s="18">
        <f>'Variables AME'!D718</f>
        <v>3.8324288305604999E-3</v>
      </c>
      <c r="F114" s="18">
        <f>'Variables AME'!E718</f>
        <v>3.8629948590402099E-3</v>
      </c>
      <c r="G114" s="18">
        <f>'Variables AME'!F718</f>
        <v>3.7713438987537701E-3</v>
      </c>
      <c r="H114" s="18">
        <f>'Variables AME'!G718</f>
        <v>3.75581955905443E-3</v>
      </c>
      <c r="I114" s="18">
        <f>'Variables AME'!H718</f>
        <v>3.9065067128687897E-3</v>
      </c>
      <c r="J114" s="18">
        <f>'Variables AME'!I718</f>
        <v>3.91561830990678E-3</v>
      </c>
      <c r="K114" s="18">
        <f>'Variables AME'!J718</f>
        <v>3.88156190872643E-3</v>
      </c>
      <c r="L114" s="18">
        <f>'Variables AME'!K718</f>
        <v>3.8861713908339098E-3</v>
      </c>
      <c r="M114" s="18">
        <f>'Variables AME'!L718</f>
        <v>3.90965897676104E-3</v>
      </c>
      <c r="N114" s="18">
        <f>'Variables AME'!M718</f>
        <v>3.9673720167359601E-3</v>
      </c>
      <c r="O114" s="18">
        <f>'Variables AME'!N718</f>
        <v>4.0484349919923598E-3</v>
      </c>
      <c r="P114" s="18">
        <f>'Variables AME'!O718</f>
        <v>3.9864867909873303E-3</v>
      </c>
      <c r="Q114" s="18">
        <f>'Variables AME'!P718</f>
        <v>4.0977555672357903E-3</v>
      </c>
      <c r="R114" s="18">
        <f>'Variables AME'!Q718</f>
        <v>4.1284253294325097E-3</v>
      </c>
      <c r="S114" s="18">
        <f>'Variables AME'!R718</f>
        <v>4.1293064859057099E-3</v>
      </c>
      <c r="T114" s="18">
        <f>'Variables AME'!S718</f>
        <v>4.1295587762002397E-3</v>
      </c>
      <c r="U114" s="18">
        <f>'Variables AME'!T718</f>
        <v>4.1296407934087297E-3</v>
      </c>
      <c r="V114" s="18">
        <f>'Variables AME'!U718</f>
        <v>4.1285447978629099E-3</v>
      </c>
      <c r="W114" s="18">
        <f>'Variables AME'!V718</f>
        <v>4.1282680067471298E-3</v>
      </c>
      <c r="X114" s="18">
        <f>'Variables AME'!W718</f>
        <v>4.1273820542566397E-3</v>
      </c>
      <c r="Y114" s="18">
        <f>'Variables AME'!X718</f>
        <v>4.1109594044094902E-3</v>
      </c>
      <c r="Z114" s="18">
        <f>'Variables AME'!Y718</f>
        <v>4.1039836479684604E-3</v>
      </c>
      <c r="AA114" s="18">
        <f>'Variables AME'!Z718</f>
        <v>4.0983843077094803E-3</v>
      </c>
      <c r="AB114" s="18">
        <f>'Variables AME'!AA718</f>
        <v>4.0933215820362703E-3</v>
      </c>
      <c r="AC114" s="18">
        <f>'Variables AME'!AB718</f>
        <v>4.0886177193558198E-3</v>
      </c>
      <c r="AD114" s="18">
        <f>'Variables AME'!AC718</f>
        <v>4.0833780227684498E-3</v>
      </c>
      <c r="AE114" s="18">
        <f>'Variables AME'!AD718</f>
        <v>4.0861518453138498E-3</v>
      </c>
      <c r="AF114" s="18">
        <f>'Variables AME'!AE718</f>
        <v>4.08469361143729E-3</v>
      </c>
      <c r="AG114" s="18">
        <f>'Variables AME'!AF718</f>
        <v>4.0823376478120801E-3</v>
      </c>
      <c r="AH114" s="18">
        <f>'Variables AME'!AG718</f>
        <v>4.0878183047496301E-3</v>
      </c>
      <c r="AI114" s="18">
        <f>'Variables AME'!AH718</f>
        <v>4.0801178015041299E-3</v>
      </c>
      <c r="AJ114" s="18">
        <f>'Variables AME'!AI718</f>
        <v>4.07570027037532E-3</v>
      </c>
      <c r="AK114" s="18">
        <f>'Variables AME'!AJ718</f>
        <v>4.0714469887222398E-3</v>
      </c>
      <c r="AL114" s="18">
        <f>'Variables AME'!AK718</f>
        <v>4.0671657659353301E-3</v>
      </c>
      <c r="AM114" s="18">
        <f>'Variables AME'!AL718</f>
        <v>4.0629237433088003E-3</v>
      </c>
      <c r="AN114" s="18">
        <f>'Variables AME'!AM718</f>
        <v>4.0614337821380997E-3</v>
      </c>
      <c r="AO114" s="18">
        <f>'Variables AME'!AN718</f>
        <v>4.0588118252634598E-3</v>
      </c>
      <c r="AP114" s="18">
        <f>'Variables AME'!AO718</f>
        <v>4.05580552945628E-3</v>
      </c>
      <c r="AQ114" s="18">
        <f>'Variables AME'!AP718</f>
        <v>4.0524857272560399E-3</v>
      </c>
      <c r="AR114" s="18">
        <f>'Variables AME'!AQ718</f>
        <v>4.04897461544963E-3</v>
      </c>
      <c r="AS114" s="18">
        <f>'Variables AME'!AR718</f>
        <v>4.0461512738642199E-3</v>
      </c>
      <c r="AT114" s="18">
        <f>'Variables AME'!AS718</f>
        <v>4.0428385677592103E-3</v>
      </c>
      <c r="AU114" s="18">
        <f>'Variables AME'!AT718</f>
        <v>4.03933830784716E-3</v>
      </c>
      <c r="AV114" s="18">
        <f>'Variables AME'!AU718</f>
        <v>4.0357143234636102E-3</v>
      </c>
      <c r="AW114" s="18">
        <f>'Variables AME'!AV718</f>
        <v>4.0311398019716501E-3</v>
      </c>
    </row>
    <row r="115" spans="2:49" x14ac:dyDescent="0.25">
      <c r="B115" t="s">
        <v>1097</v>
      </c>
      <c r="C115" s="18">
        <f>'Variables AME'!B719</f>
        <v>2.8766024944884001E-3</v>
      </c>
      <c r="D115" s="18">
        <f>'Variables AME'!C719</f>
        <v>2.8766024944884001E-3</v>
      </c>
      <c r="E115" s="18">
        <f>'Variables AME'!D719</f>
        <v>2.8765997392255398E-3</v>
      </c>
      <c r="F115" s="18">
        <f>'Variables AME'!E719</f>
        <v>2.9071740807991402E-3</v>
      </c>
      <c r="G115" s="18">
        <f>'Variables AME'!F719</f>
        <v>2.8803259554048698E-3</v>
      </c>
      <c r="H115" s="18">
        <f>'Variables AME'!G719</f>
        <v>2.8501775800217101E-3</v>
      </c>
      <c r="I115" s="18">
        <f>'Variables AME'!H719</f>
        <v>2.9812749629507E-3</v>
      </c>
      <c r="J115" s="18">
        <f>'Variables AME'!I719</f>
        <v>3.03039003111375E-3</v>
      </c>
      <c r="K115" s="18">
        <f>'Variables AME'!J719</f>
        <v>3.02792298333551E-3</v>
      </c>
      <c r="L115" s="18">
        <f>'Variables AME'!K719</f>
        <v>3.0483975503324602E-3</v>
      </c>
      <c r="M115" s="18">
        <f>'Variables AME'!L719</f>
        <v>3.08552555723018E-3</v>
      </c>
      <c r="N115" s="18">
        <f>'Variables AME'!M719</f>
        <v>3.1556577909566601E-3</v>
      </c>
      <c r="O115" s="18">
        <f>'Variables AME'!N719</f>
        <v>3.2250311048511401E-3</v>
      </c>
      <c r="P115" s="18">
        <f>'Variables AME'!O719</f>
        <v>3.1676718981161101E-3</v>
      </c>
      <c r="Q115" s="18">
        <f>'Variables AME'!P719</f>
        <v>3.2893936350804698E-3</v>
      </c>
      <c r="R115" s="18">
        <f>'Variables AME'!Q719</f>
        <v>3.2949908701451502E-3</v>
      </c>
      <c r="S115" s="18">
        <f>'Variables AME'!R719</f>
        <v>3.2960194057128499E-3</v>
      </c>
      <c r="T115" s="18">
        <f>'Variables AME'!S719</f>
        <v>3.2964818631815401E-3</v>
      </c>
      <c r="U115" s="18">
        <f>'Variables AME'!T719</f>
        <v>3.2965187332940999E-3</v>
      </c>
      <c r="V115" s="18">
        <f>'Variables AME'!U719</f>
        <v>3.2962184109659501E-3</v>
      </c>
      <c r="W115" s="18">
        <f>'Variables AME'!V719</f>
        <v>3.2953474333241098E-3</v>
      </c>
      <c r="X115" s="18">
        <f>'Variables AME'!W719</f>
        <v>3.2942012636707099E-3</v>
      </c>
      <c r="Y115" s="18">
        <f>'Variables AME'!X719</f>
        <v>3.2726818088790401E-3</v>
      </c>
      <c r="Z115" s="18">
        <f>'Variables AME'!Y719</f>
        <v>3.26097017969873E-3</v>
      </c>
      <c r="AA115" s="18">
        <f>'Variables AME'!Z719</f>
        <v>3.25268763288168E-3</v>
      </c>
      <c r="AB115" s="18">
        <f>'Variables AME'!AA719</f>
        <v>3.2459934847194399E-3</v>
      </c>
      <c r="AC115" s="18">
        <f>'Variables AME'!AB719</f>
        <v>3.24024377897665E-3</v>
      </c>
      <c r="AD115" s="18">
        <f>'Variables AME'!AC719</f>
        <v>3.2350099175827E-3</v>
      </c>
      <c r="AE115" s="18">
        <f>'Variables AME'!AD719</f>
        <v>3.2400044348640999E-3</v>
      </c>
      <c r="AF115" s="18">
        <f>'Variables AME'!AE719</f>
        <v>3.2407379105678898E-3</v>
      </c>
      <c r="AG115" s="18">
        <f>'Variables AME'!AF719</f>
        <v>3.2399401948216599E-3</v>
      </c>
      <c r="AH115" s="18">
        <f>'Variables AME'!AG719</f>
        <v>3.24857314979841E-3</v>
      </c>
      <c r="AI115" s="18">
        <f>'Variables AME'!AH719</f>
        <v>3.2422278605810299E-3</v>
      </c>
      <c r="AJ115" s="18">
        <f>'Variables AME'!AI719</f>
        <v>3.2386319065222401E-3</v>
      </c>
      <c r="AK115" s="18">
        <f>'Variables AME'!AJ719</f>
        <v>3.23589662507598E-3</v>
      </c>
      <c r="AL115" s="18">
        <f>'Variables AME'!AK719</f>
        <v>3.2335410047374699E-3</v>
      </c>
      <c r="AM115" s="18">
        <f>'Variables AME'!AL719</f>
        <v>3.2314381438407602E-3</v>
      </c>
      <c r="AN115" s="18">
        <f>'Variables AME'!AM719</f>
        <v>3.2317493703762899E-3</v>
      </c>
      <c r="AO115" s="18">
        <f>'Variables AME'!AN719</f>
        <v>3.2314654438684001E-3</v>
      </c>
      <c r="AP115" s="18">
        <f>'Variables AME'!AO719</f>
        <v>3.2307299085468301E-3</v>
      </c>
      <c r="AQ115" s="18">
        <f>'Variables AME'!AP719</f>
        <v>3.2297182184253901E-3</v>
      </c>
      <c r="AR115" s="18">
        <f>'Variables AME'!AQ719</f>
        <v>3.2285711980197598E-3</v>
      </c>
      <c r="AS115" s="18">
        <f>'Variables AME'!AR719</f>
        <v>3.2282634509827601E-3</v>
      </c>
      <c r="AT115" s="18">
        <f>'Variables AME'!AS719</f>
        <v>3.2274925798665699E-3</v>
      </c>
      <c r="AU115" s="18">
        <f>'Variables AME'!AT719</f>
        <v>3.2265276777629099E-3</v>
      </c>
      <c r="AV115" s="18">
        <f>'Variables AME'!AU719</f>
        <v>3.2254540866615698E-3</v>
      </c>
      <c r="AW115" s="18">
        <f>'Variables AME'!AV719</f>
        <v>3.2237450465164301E-3</v>
      </c>
    </row>
    <row r="116" spans="2:49" x14ac:dyDescent="0.25">
      <c r="B116" t="s">
        <v>1098</v>
      </c>
      <c r="C116" s="18">
        <f>'Variables AME'!B720</f>
        <v>9.9331455167150598E-2</v>
      </c>
      <c r="D116" s="18">
        <f>'Variables AME'!C720</f>
        <v>9.9331455167150598E-2</v>
      </c>
      <c r="E116" s="18">
        <f>'Variables AME'!D720</f>
        <v>9.8751203392181602E-2</v>
      </c>
      <c r="F116" s="18">
        <f>'Variables AME'!E720</f>
        <v>9.90396077878513E-2</v>
      </c>
      <c r="G116" s="18">
        <f>'Variables AME'!F720</f>
        <v>9.7327315952709506E-2</v>
      </c>
      <c r="H116" s="18">
        <f>'Variables AME'!G720</f>
        <v>9.7365652611183406E-2</v>
      </c>
      <c r="I116" s="18">
        <f>'Variables AME'!H720</f>
        <v>0.101183428276061</v>
      </c>
      <c r="J116" s="18">
        <f>'Variables AME'!I720</f>
        <v>0.100668060621063</v>
      </c>
      <c r="K116" s="18">
        <f>'Variables AME'!J720</f>
        <v>0.10105121774732299</v>
      </c>
      <c r="L116" s="18">
        <f>'Variables AME'!K720</f>
        <v>0.102581197788952</v>
      </c>
      <c r="M116" s="18">
        <f>'Variables AME'!L720</f>
        <v>0.10213584184093399</v>
      </c>
      <c r="N116" s="18">
        <f>'Variables AME'!M720</f>
        <v>0.101946937082244</v>
      </c>
      <c r="O116" s="18">
        <f>'Variables AME'!N720</f>
        <v>0.10383289805894801</v>
      </c>
      <c r="P116" s="18">
        <f>'Variables AME'!O720</f>
        <v>0.10208056243981101</v>
      </c>
      <c r="Q116" s="18">
        <f>'Variables AME'!P720</f>
        <v>0.105722814010178</v>
      </c>
      <c r="R116" s="18">
        <f>'Variables AME'!Q720</f>
        <v>0.108259817739907</v>
      </c>
      <c r="S116" s="18">
        <f>'Variables AME'!R720</f>
        <v>0.10830219547610501</v>
      </c>
      <c r="T116" s="18">
        <f>'Variables AME'!S720</f>
        <v>0.10832825095925</v>
      </c>
      <c r="U116" s="18">
        <f>'Variables AME'!T720</f>
        <v>0.10837169022769</v>
      </c>
      <c r="V116" s="18">
        <f>'Variables AME'!U720</f>
        <v>0.10838101073331401</v>
      </c>
      <c r="W116" s="18">
        <f>'Variables AME'!V720</f>
        <v>0.108398590359153</v>
      </c>
      <c r="X116" s="18">
        <f>'Variables AME'!W720</f>
        <v>0.108318445533893</v>
      </c>
      <c r="Y116" s="18">
        <f>'Variables AME'!X720</f>
        <v>0.108274868213389</v>
      </c>
      <c r="Z116" s="18">
        <f>'Variables AME'!Y720</f>
        <v>0.108258326370625</v>
      </c>
      <c r="AA116" s="18">
        <f>'Variables AME'!Z720</f>
        <v>0.108209790326123</v>
      </c>
      <c r="AB116" s="18">
        <f>'Variables AME'!AA720</f>
        <v>0.10814452310924499</v>
      </c>
      <c r="AC116" s="18">
        <f>'Variables AME'!AB720</f>
        <v>0.108072206818739</v>
      </c>
      <c r="AD116" s="18">
        <f>'Variables AME'!AC720</f>
        <v>0.107967409507793</v>
      </c>
      <c r="AE116" s="18">
        <f>'Variables AME'!AD720</f>
        <v>0.107865223001631</v>
      </c>
      <c r="AF116" s="18">
        <f>'Variables AME'!AE720</f>
        <v>0.10773104512512501</v>
      </c>
      <c r="AG116" s="18">
        <f>'Variables AME'!AF720</f>
        <v>0.10761295230672401</v>
      </c>
      <c r="AH116" s="18">
        <f>'Variables AME'!AG720</f>
        <v>0.107517552101401</v>
      </c>
      <c r="AI116" s="18">
        <f>'Variables AME'!AH720</f>
        <v>0.107405288052242</v>
      </c>
      <c r="AJ116" s="18">
        <f>'Variables AME'!AI720</f>
        <v>0.107337956830935</v>
      </c>
      <c r="AK116" s="18">
        <f>'Variables AME'!AJ720</f>
        <v>0.107271152132935</v>
      </c>
      <c r="AL116" s="18">
        <f>'Variables AME'!AK720</f>
        <v>0.107210469184432</v>
      </c>
      <c r="AM116" s="18">
        <f>'Variables AME'!AL720</f>
        <v>0.107155377726926</v>
      </c>
      <c r="AN116" s="18">
        <f>'Variables AME'!AM720</f>
        <v>0.10717629223797701</v>
      </c>
      <c r="AO116" s="18">
        <f>'Variables AME'!AN720</f>
        <v>0.107173067140881</v>
      </c>
      <c r="AP116" s="18">
        <f>'Variables AME'!AO720</f>
        <v>0.107170947369058</v>
      </c>
      <c r="AQ116" s="18">
        <f>'Variables AME'!AP720</f>
        <v>0.10716495000036701</v>
      </c>
      <c r="AR116" s="18">
        <f>'Variables AME'!AQ720</f>
        <v>0.10715589297945501</v>
      </c>
      <c r="AS116" s="18">
        <f>'Variables AME'!AR720</f>
        <v>0.107150850704441</v>
      </c>
      <c r="AT116" s="18">
        <f>'Variables AME'!AS720</f>
        <v>0.10714153020311</v>
      </c>
      <c r="AU116" s="18">
        <f>'Variables AME'!AT720</f>
        <v>0.10712923129401999</v>
      </c>
      <c r="AV116" s="18">
        <f>'Variables AME'!AU720</f>
        <v>0.10711460132332599</v>
      </c>
      <c r="AW116" s="18">
        <f>'Variables AME'!AV720</f>
        <v>0.10705918366511701</v>
      </c>
    </row>
    <row r="117" spans="2:49" x14ac:dyDescent="0.25">
      <c r="B117" t="s">
        <v>1099</v>
      </c>
      <c r="C117" s="18">
        <f>'Variables AME'!B721</f>
        <v>2.80462902391223E-2</v>
      </c>
      <c r="D117" s="18">
        <f>'Variables AME'!C721</f>
        <v>2.80462902391223E-2</v>
      </c>
      <c r="E117" s="18">
        <f>'Variables AME'!D721</f>
        <v>2.7767867708258499E-2</v>
      </c>
      <c r="F117" s="18">
        <f>'Variables AME'!E721</f>
        <v>2.28849336742592E-2</v>
      </c>
      <c r="G117" s="18">
        <f>'Variables AME'!F721</f>
        <v>2.3468941543727799E-2</v>
      </c>
      <c r="H117" s="18">
        <f>'Variables AME'!G721</f>
        <v>2.79169150883763E-2</v>
      </c>
      <c r="I117" s="18">
        <f>'Variables AME'!H721</f>
        <v>2.3018788722497501E-2</v>
      </c>
      <c r="J117" s="18">
        <f>'Variables AME'!I721</f>
        <v>2.67024042226142E-2</v>
      </c>
      <c r="K117" s="18">
        <f>'Variables AME'!J721</f>
        <v>2.03757850128558E-2</v>
      </c>
      <c r="L117" s="18">
        <f>'Variables AME'!K721</f>
        <v>2.1003521055367999E-2</v>
      </c>
      <c r="M117" s="18">
        <f>'Variables AME'!L721</f>
        <v>1.9338511051867801E-2</v>
      </c>
      <c r="N117" s="18">
        <f>'Variables AME'!M721</f>
        <v>1.77347700318067E-2</v>
      </c>
      <c r="O117" s="18">
        <f>'Variables AME'!N721</f>
        <v>2.03969650532475E-2</v>
      </c>
      <c r="P117" s="18">
        <f>'Variables AME'!O721</f>
        <v>1.9609388372303999E-2</v>
      </c>
      <c r="Q117" s="18">
        <f>'Variables AME'!P721</f>
        <v>1.99823679655338E-2</v>
      </c>
      <c r="R117" s="18">
        <f>'Variables AME'!Q721</f>
        <v>2.0282446798504199E-2</v>
      </c>
      <c r="S117" s="18">
        <f>'Variables AME'!R721</f>
        <v>2.0287089010316998E-2</v>
      </c>
      <c r="T117" s="18">
        <f>'Variables AME'!S721</f>
        <v>2.02993802263489E-2</v>
      </c>
      <c r="U117" s="18">
        <f>'Variables AME'!T721</f>
        <v>2.03150252442796E-2</v>
      </c>
      <c r="V117" s="18">
        <f>'Variables AME'!U721</f>
        <v>2.0327415460204099E-2</v>
      </c>
      <c r="W117" s="18">
        <f>'Variables AME'!V721</f>
        <v>2.0338324152566398E-2</v>
      </c>
      <c r="X117" s="18">
        <f>'Variables AME'!W721</f>
        <v>2.0336408900104502E-2</v>
      </c>
      <c r="Y117" s="18">
        <f>'Variables AME'!X721</f>
        <v>2.0344842117639501E-2</v>
      </c>
      <c r="Z117" s="18">
        <f>'Variables AME'!Y721</f>
        <v>2.0363518950292901E-2</v>
      </c>
      <c r="AA117" s="18">
        <f>'Variables AME'!Z721</f>
        <v>2.0380774776782101E-2</v>
      </c>
      <c r="AB117" s="18">
        <f>'Variables AME'!AA721</f>
        <v>2.0396086891008001E-2</v>
      </c>
      <c r="AC117" s="18">
        <f>'Variables AME'!AB721</f>
        <v>2.0410383753316701E-2</v>
      </c>
      <c r="AD117" s="18">
        <f>'Variables AME'!AC721</f>
        <v>2.0419854319053202E-2</v>
      </c>
      <c r="AE117" s="18">
        <f>'Variables AME'!AD721</f>
        <v>2.0431914024733201E-2</v>
      </c>
      <c r="AF117" s="18">
        <f>'Variables AME'!AE721</f>
        <v>2.0439314595501499E-2</v>
      </c>
      <c r="AG117" s="18">
        <f>'Variables AME'!AF721</f>
        <v>2.0446912705126202E-2</v>
      </c>
      <c r="AH117" s="18">
        <f>'Variables AME'!AG721</f>
        <v>2.0457755404778399E-2</v>
      </c>
      <c r="AI117" s="18">
        <f>'Variables AME'!AH721</f>
        <v>2.0461476048438801E-2</v>
      </c>
      <c r="AJ117" s="18">
        <f>'Variables AME'!AI721</f>
        <v>2.0466288423433801E-2</v>
      </c>
      <c r="AK117" s="18">
        <f>'Variables AME'!AJ721</f>
        <v>2.0468701726583102E-2</v>
      </c>
      <c r="AL117" s="18">
        <f>'Variables AME'!AK721</f>
        <v>2.0469764060624701E-2</v>
      </c>
      <c r="AM117" s="18">
        <f>'Variables AME'!AL721</f>
        <v>2.0469723181184001E-2</v>
      </c>
      <c r="AN117" s="18">
        <f>'Variables AME'!AM721</f>
        <v>2.0478254697585099E-2</v>
      </c>
      <c r="AO117" s="18">
        <f>'Variables AME'!AN721</f>
        <v>2.04807313931459E-2</v>
      </c>
      <c r="AP117" s="18">
        <f>'Variables AME'!AO721</f>
        <v>2.0481765709748599E-2</v>
      </c>
      <c r="AQ117" s="18">
        <f>'Variables AME'!AP721</f>
        <v>2.0482524558120899E-2</v>
      </c>
      <c r="AR117" s="18">
        <f>'Variables AME'!AQ721</f>
        <v>2.0482770938396899E-2</v>
      </c>
      <c r="AS117" s="18">
        <f>'Variables AME'!AR721</f>
        <v>2.0482990434694402E-2</v>
      </c>
      <c r="AT117" s="18">
        <f>'Variables AME'!AS721</f>
        <v>2.0481608169264601E-2</v>
      </c>
      <c r="AU117" s="18">
        <f>'Variables AME'!AT721</f>
        <v>2.0479462580256999E-2</v>
      </c>
      <c r="AV117" s="18">
        <f>'Variables AME'!AU721</f>
        <v>2.0476825892995501E-2</v>
      </c>
      <c r="AW117" s="18">
        <f>'Variables AME'!AV721</f>
        <v>2.0468561642903001E-2</v>
      </c>
    </row>
    <row r="118" spans="2:49" x14ac:dyDescent="0.25">
      <c r="B118" t="s">
        <v>1100</v>
      </c>
      <c r="C118" s="18">
        <f>'Variables AME'!B722</f>
        <v>1.30857991380875E-2</v>
      </c>
      <c r="D118" s="18">
        <f>'Variables AME'!C722</f>
        <v>1.30857991380875E-2</v>
      </c>
      <c r="E118" s="18">
        <f>'Variables AME'!D722</f>
        <v>1.3065437651168899E-2</v>
      </c>
      <c r="F118" s="18">
        <f>'Variables AME'!E722</f>
        <v>1.27288997491233E-2</v>
      </c>
      <c r="G118" s="18">
        <f>'Variables AME'!F722</f>
        <v>1.1930571100316799E-2</v>
      </c>
      <c r="H118" s="18">
        <f>'Variables AME'!G722</f>
        <v>1.32744455877679E-2</v>
      </c>
      <c r="I118" s="18">
        <f>'Variables AME'!H722</f>
        <v>1.3490313062656099E-2</v>
      </c>
      <c r="J118" s="18">
        <f>'Variables AME'!I722</f>
        <v>1.2648624159733699E-2</v>
      </c>
      <c r="K118" s="18">
        <f>'Variables AME'!J722</f>
        <v>1.23222054017643E-2</v>
      </c>
      <c r="L118" s="18">
        <f>'Variables AME'!K722</f>
        <v>1.2564120563174699E-2</v>
      </c>
      <c r="M118" s="18">
        <f>'Variables AME'!L722</f>
        <v>1.2543760517701801E-2</v>
      </c>
      <c r="N118" s="18">
        <f>'Variables AME'!M722</f>
        <v>1.22334105250726E-2</v>
      </c>
      <c r="O118" s="18">
        <f>'Variables AME'!N722</f>
        <v>1.2901151917492901E-2</v>
      </c>
      <c r="P118" s="18">
        <f>'Variables AME'!O722</f>
        <v>1.327444162359E-2</v>
      </c>
      <c r="Q118" s="18">
        <f>'Variables AME'!P722</f>
        <v>1.30669142291031E-2</v>
      </c>
      <c r="R118" s="18">
        <f>'Variables AME'!Q722</f>
        <v>1.32977964689662E-2</v>
      </c>
      <c r="S118" s="18">
        <f>'Variables AME'!R722</f>
        <v>1.33060298517276E-2</v>
      </c>
      <c r="T118" s="18">
        <f>'Variables AME'!S722</f>
        <v>1.33106653000506E-2</v>
      </c>
      <c r="U118" s="18">
        <f>'Variables AME'!T722</f>
        <v>1.33136572753143E-2</v>
      </c>
      <c r="V118" s="18">
        <f>'Variables AME'!U722</f>
        <v>1.3313667562892701E-2</v>
      </c>
      <c r="W118" s="18">
        <f>'Variables AME'!V722</f>
        <v>1.33133146589567E-2</v>
      </c>
      <c r="X118" s="18">
        <f>'Variables AME'!W722</f>
        <v>1.33114751672748E-2</v>
      </c>
      <c r="Y118" s="18">
        <f>'Variables AME'!X722</f>
        <v>1.33126043108001E-2</v>
      </c>
      <c r="Z118" s="18">
        <f>'Variables AME'!Y722</f>
        <v>1.3323672931934399E-2</v>
      </c>
      <c r="AA118" s="18">
        <f>'Variables AME'!Z722</f>
        <v>1.33329449460667E-2</v>
      </c>
      <c r="AB118" s="18">
        <f>'Variables AME'!AA722</f>
        <v>1.3339412183660601E-2</v>
      </c>
      <c r="AC118" s="18">
        <f>'Variables AME'!AB722</f>
        <v>1.33447726027491E-2</v>
      </c>
      <c r="AD118" s="18">
        <f>'Variables AME'!AC722</f>
        <v>1.3347067573943701E-2</v>
      </c>
      <c r="AE118" s="18">
        <f>'Variables AME'!AD722</f>
        <v>1.3351862748325999E-2</v>
      </c>
      <c r="AF118" s="18">
        <f>'Variables AME'!AE722</f>
        <v>1.3350644896025899E-2</v>
      </c>
      <c r="AG118" s="18">
        <f>'Variables AME'!AF722</f>
        <v>1.33492344210389E-2</v>
      </c>
      <c r="AH118" s="18">
        <f>'Variables AME'!AG722</f>
        <v>1.3352058689616799E-2</v>
      </c>
      <c r="AI118" s="18">
        <f>'Variables AME'!AH722</f>
        <v>1.3346541971051199E-2</v>
      </c>
      <c r="AJ118" s="18">
        <f>'Variables AME'!AI722</f>
        <v>1.3346401170241899E-2</v>
      </c>
      <c r="AK118" s="18">
        <f>'Variables AME'!AJ722</f>
        <v>1.3346744904111901E-2</v>
      </c>
      <c r="AL118" s="18">
        <f>'Variables AME'!AK722</f>
        <v>1.33464924162681E-2</v>
      </c>
      <c r="AM118" s="18">
        <f>'Variables AME'!AL722</f>
        <v>1.33460577255732E-2</v>
      </c>
      <c r="AN118" s="18">
        <f>'Variables AME'!AM722</f>
        <v>1.33505934278784E-2</v>
      </c>
      <c r="AO118" s="18">
        <f>'Variables AME'!AN722</f>
        <v>1.33538246686825E-2</v>
      </c>
      <c r="AP118" s="18">
        <f>'Variables AME'!AO722</f>
        <v>1.33554243701291E-2</v>
      </c>
      <c r="AQ118" s="18">
        <f>'Variables AME'!AP722</f>
        <v>1.33560511170299E-2</v>
      </c>
      <c r="AR118" s="18">
        <f>'Variables AME'!AQ722</f>
        <v>1.33560275534004E-2</v>
      </c>
      <c r="AS118" s="18">
        <f>'Variables AME'!AR722</f>
        <v>1.33556189621068E-2</v>
      </c>
      <c r="AT118" s="18">
        <f>'Variables AME'!AS722</f>
        <v>1.3354004880120901E-2</v>
      </c>
      <c r="AU118" s="18">
        <f>'Variables AME'!AT722</f>
        <v>1.3351763106215799E-2</v>
      </c>
      <c r="AV118" s="18">
        <f>'Variables AME'!AU722</f>
        <v>1.3349066868780001E-2</v>
      </c>
      <c r="AW118" s="18">
        <f>'Variables AME'!AV722</f>
        <v>1.33421275937239E-2</v>
      </c>
    </row>
    <row r="119" spans="2:49" x14ac:dyDescent="0.25">
      <c r="B119" t="s">
        <v>1101</v>
      </c>
      <c r="C119" s="18">
        <f>'Variables AME'!B723</f>
        <v>6.7162328483103603E-3</v>
      </c>
      <c r="D119" s="18">
        <f>'Variables AME'!C723</f>
        <v>6.7162328483103498E-3</v>
      </c>
      <c r="E119" s="18">
        <f>'Variables AME'!D723</f>
        <v>6.7570656693890499E-3</v>
      </c>
      <c r="F119" s="18">
        <f>'Variables AME'!E723</f>
        <v>6.73743001659537E-3</v>
      </c>
      <c r="G119" s="18">
        <f>'Variables AME'!F723</f>
        <v>6.4247029545526496E-3</v>
      </c>
      <c r="H119" s="18">
        <f>'Variables AME'!G723</f>
        <v>6.2198547028032699E-3</v>
      </c>
      <c r="I119" s="18">
        <f>'Variables AME'!H723</f>
        <v>6.5048913897765501E-3</v>
      </c>
      <c r="J119" s="18">
        <f>'Variables AME'!I723</f>
        <v>6.4696731789732802E-3</v>
      </c>
      <c r="K119" s="18">
        <f>'Variables AME'!J723</f>
        <v>6.3192256809562397E-3</v>
      </c>
      <c r="L119" s="18">
        <f>'Variables AME'!K723</f>
        <v>6.3689754039150601E-3</v>
      </c>
      <c r="M119" s="18">
        <f>'Variables AME'!L723</f>
        <v>6.3536847139156402E-3</v>
      </c>
      <c r="N119" s="18">
        <f>'Variables AME'!M723</f>
        <v>6.3728207253659101E-3</v>
      </c>
      <c r="O119" s="18">
        <f>'Variables AME'!N723</f>
        <v>6.5494234839888997E-3</v>
      </c>
      <c r="P119" s="18">
        <f>'Variables AME'!O723</f>
        <v>6.5161965964470802E-3</v>
      </c>
      <c r="Q119" s="18">
        <f>'Variables AME'!P723</f>
        <v>6.5254491240353497E-3</v>
      </c>
      <c r="R119" s="18">
        <f>'Variables AME'!Q723</f>
        <v>6.5549702926861698E-3</v>
      </c>
      <c r="S119" s="18">
        <f>'Variables AME'!R723</f>
        <v>6.5602470219236399E-3</v>
      </c>
      <c r="T119" s="18">
        <f>'Variables AME'!S723</f>
        <v>6.5622942319691303E-3</v>
      </c>
      <c r="U119" s="18">
        <f>'Variables AME'!T723</f>
        <v>6.5634398754556402E-3</v>
      </c>
      <c r="V119" s="18">
        <f>'Variables AME'!U723</f>
        <v>6.5624053168253102E-3</v>
      </c>
      <c r="W119" s="18">
        <f>'Variables AME'!V723</f>
        <v>6.55308686712634E-3</v>
      </c>
      <c r="X119" s="18">
        <f>'Variables AME'!W723</f>
        <v>6.5413185764670503E-3</v>
      </c>
      <c r="Y119" s="18">
        <f>'Variables AME'!X723</f>
        <v>6.5405646211166299E-3</v>
      </c>
      <c r="Z119" s="18">
        <f>'Variables AME'!Y723</f>
        <v>6.5399062493374498E-3</v>
      </c>
      <c r="AA119" s="18">
        <f>'Variables AME'!Z723</f>
        <v>6.5358463030362798E-3</v>
      </c>
      <c r="AB119" s="18">
        <f>'Variables AME'!AA723</f>
        <v>6.5296734824068703E-3</v>
      </c>
      <c r="AC119" s="18">
        <f>'Variables AME'!AB723</f>
        <v>6.5222156532609901E-3</v>
      </c>
      <c r="AD119" s="18">
        <f>'Variables AME'!AC723</f>
        <v>6.5188557189847602E-3</v>
      </c>
      <c r="AE119" s="18">
        <f>'Variables AME'!AD723</f>
        <v>6.5112901130079601E-3</v>
      </c>
      <c r="AF119" s="18">
        <f>'Variables AME'!AE723</f>
        <v>6.5030203779090001E-3</v>
      </c>
      <c r="AG119" s="18">
        <f>'Variables AME'!AF723</f>
        <v>6.4958724576212896E-3</v>
      </c>
      <c r="AH119" s="18">
        <f>'Variables AME'!AG723</f>
        <v>6.4862351028241597E-3</v>
      </c>
      <c r="AI119" s="18">
        <f>'Variables AME'!AH723</f>
        <v>6.4799855818256603E-3</v>
      </c>
      <c r="AJ119" s="18">
        <f>'Variables AME'!AI723</f>
        <v>6.4756730460102897E-3</v>
      </c>
      <c r="AK119" s="18">
        <f>'Variables AME'!AJ723</f>
        <v>6.4709431820691998E-3</v>
      </c>
      <c r="AL119" s="18">
        <f>'Variables AME'!AK723</f>
        <v>6.4661227376441796E-3</v>
      </c>
      <c r="AM119" s="18">
        <f>'Variables AME'!AL723</f>
        <v>6.46124795126783E-3</v>
      </c>
      <c r="AN119" s="18">
        <f>'Variables AME'!AM723</f>
        <v>6.45837448889134E-3</v>
      </c>
      <c r="AO119" s="18">
        <f>'Variables AME'!AN723</f>
        <v>6.4547587517804501E-3</v>
      </c>
      <c r="AP119" s="18">
        <f>'Variables AME'!AO723</f>
        <v>6.45101706303203E-3</v>
      </c>
      <c r="AQ119" s="18">
        <f>'Variables AME'!AP723</f>
        <v>6.4468499951291303E-3</v>
      </c>
      <c r="AR119" s="18">
        <f>'Variables AME'!AQ723</f>
        <v>6.4423736613678098E-3</v>
      </c>
      <c r="AS119" s="18">
        <f>'Variables AME'!AR723</f>
        <v>6.4374628897089598E-3</v>
      </c>
      <c r="AT119" s="18">
        <f>'Variables AME'!AS723</f>
        <v>6.43221898478861E-3</v>
      </c>
      <c r="AU119" s="18">
        <f>'Variables AME'!AT723</f>
        <v>6.4266951863114503E-3</v>
      </c>
      <c r="AV119" s="18">
        <f>'Variables AME'!AU723</f>
        <v>6.42094290470653E-3</v>
      </c>
      <c r="AW119" s="18">
        <f>'Variables AME'!AV723</f>
        <v>6.4130133682303902E-3</v>
      </c>
    </row>
    <row r="120" spans="2:49" x14ac:dyDescent="0.25">
      <c r="B120" t="s">
        <v>1102</v>
      </c>
      <c r="C120" s="18">
        <f>'Variables AME'!B724</f>
        <v>2.0372967444615398E-3</v>
      </c>
      <c r="D120" s="18">
        <f>'Variables AME'!C724</f>
        <v>2.0372967444615398E-3</v>
      </c>
      <c r="E120" s="18">
        <f>'Variables AME'!D724</f>
        <v>2.03837810549682E-3</v>
      </c>
      <c r="F120" s="18">
        <f>'Variables AME'!E724</f>
        <v>2.0746164863409198E-3</v>
      </c>
      <c r="G120" s="18">
        <f>'Variables AME'!F724</f>
        <v>1.9760464266824099E-3</v>
      </c>
      <c r="H120" s="18">
        <f>'Variables AME'!G724</f>
        <v>1.8037553293428E-3</v>
      </c>
      <c r="I120" s="18">
        <f>'Variables AME'!H724</f>
        <v>1.9177555512937599E-3</v>
      </c>
      <c r="J120" s="18">
        <f>'Variables AME'!I724</f>
        <v>1.9163107967024599E-3</v>
      </c>
      <c r="K120" s="18">
        <f>'Variables AME'!J724</f>
        <v>1.84921743207267E-3</v>
      </c>
      <c r="L120" s="18">
        <f>'Variables AME'!K724</f>
        <v>1.8435175764511299E-3</v>
      </c>
      <c r="M120" s="18">
        <f>'Variables AME'!L724</f>
        <v>1.84911398355155E-3</v>
      </c>
      <c r="N120" s="18">
        <f>'Variables AME'!M724</f>
        <v>1.8683210929971599E-3</v>
      </c>
      <c r="O120" s="18">
        <f>'Variables AME'!N724</f>
        <v>1.9224357921460099E-3</v>
      </c>
      <c r="P120" s="18">
        <f>'Variables AME'!O724</f>
        <v>1.9524396917824001E-3</v>
      </c>
      <c r="Q120" s="18">
        <f>'Variables AME'!P724</f>
        <v>1.9873882837061901E-3</v>
      </c>
      <c r="R120" s="18">
        <f>'Variables AME'!Q724</f>
        <v>2.0368823579094402E-3</v>
      </c>
      <c r="S120" s="18">
        <f>'Variables AME'!R724</f>
        <v>2.0374442742743101E-3</v>
      </c>
      <c r="T120" s="18">
        <f>'Variables AME'!S724</f>
        <v>2.03764123992609E-3</v>
      </c>
      <c r="U120" s="18">
        <f>'Variables AME'!T724</f>
        <v>2.03771880831382E-3</v>
      </c>
      <c r="V120" s="18">
        <f>'Variables AME'!U724</f>
        <v>2.0376867148569101E-3</v>
      </c>
      <c r="W120" s="18">
        <f>'Variables AME'!V724</f>
        <v>2.0376873370583099E-3</v>
      </c>
      <c r="X120" s="18">
        <f>'Variables AME'!W724</f>
        <v>2.0376083819001701E-3</v>
      </c>
      <c r="Y120" s="18">
        <f>'Variables AME'!X724</f>
        <v>2.0380555495022501E-3</v>
      </c>
      <c r="Z120" s="18">
        <f>'Variables AME'!Y724</f>
        <v>2.0384912816023199E-3</v>
      </c>
      <c r="AA120" s="18">
        <f>'Variables AME'!Z724</f>
        <v>2.0387672467684901E-3</v>
      </c>
      <c r="AB120" s="18">
        <f>'Variables AME'!AA724</f>
        <v>2.03893849403161E-3</v>
      </c>
      <c r="AC120" s="18">
        <f>'Variables AME'!AB724</f>
        <v>2.0390456338001202E-3</v>
      </c>
      <c r="AD120" s="18">
        <f>'Variables AME'!AC724</f>
        <v>2.0390572697407301E-3</v>
      </c>
      <c r="AE120" s="18">
        <f>'Variables AME'!AD724</f>
        <v>2.0388480746632602E-3</v>
      </c>
      <c r="AF120" s="18">
        <f>'Variables AME'!AE724</f>
        <v>2.0386226214634201E-3</v>
      </c>
      <c r="AG120" s="18">
        <f>'Variables AME'!AF724</f>
        <v>2.03844902353665E-3</v>
      </c>
      <c r="AH120" s="18">
        <f>'Variables AME'!AG724</f>
        <v>2.0381338206054002E-3</v>
      </c>
      <c r="AI120" s="18">
        <f>'Variables AME'!AH724</f>
        <v>2.0380117438230901E-3</v>
      </c>
      <c r="AJ120" s="18">
        <f>'Variables AME'!AI724</f>
        <v>2.03796609631458E-3</v>
      </c>
      <c r="AK120" s="18">
        <f>'Variables AME'!AJ724</f>
        <v>2.03790219553359E-3</v>
      </c>
      <c r="AL120" s="18">
        <f>'Variables AME'!AK724</f>
        <v>2.0378308674563399E-3</v>
      </c>
      <c r="AM120" s="18">
        <f>'Variables AME'!AL724</f>
        <v>2.0377550131745401E-3</v>
      </c>
      <c r="AN120" s="18">
        <f>'Variables AME'!AM724</f>
        <v>2.0377336921235298E-3</v>
      </c>
      <c r="AO120" s="18">
        <f>'Variables AME'!AN724</f>
        <v>2.0376994223933E-3</v>
      </c>
      <c r="AP120" s="18">
        <f>'Variables AME'!AO724</f>
        <v>2.0376598596228601E-3</v>
      </c>
      <c r="AQ120" s="18">
        <f>'Variables AME'!AP724</f>
        <v>2.0376023275724001E-3</v>
      </c>
      <c r="AR120" s="18">
        <f>'Variables AME'!AQ724</f>
        <v>2.03753115149281E-3</v>
      </c>
      <c r="AS120" s="18">
        <f>'Variables AME'!AR724</f>
        <v>2.0374383572534199E-3</v>
      </c>
      <c r="AT120" s="18">
        <f>'Variables AME'!AS724</f>
        <v>2.0373318838363499E-3</v>
      </c>
      <c r="AU120" s="18">
        <f>'Variables AME'!AT724</f>
        <v>2.0372137162695402E-3</v>
      </c>
      <c r="AV120" s="18">
        <f>'Variables AME'!AU724</f>
        <v>2.0370854246120401E-3</v>
      </c>
      <c r="AW120" s="18">
        <f>'Variables AME'!AV724</f>
        <v>2.0368873063326401E-3</v>
      </c>
    </row>
    <row r="121" spans="2:49" x14ac:dyDescent="0.25">
      <c r="B121" t="s">
        <v>1502</v>
      </c>
      <c r="C121" s="18">
        <f>'Variables AME'!B725</f>
        <v>6.7318951308486998E-4</v>
      </c>
      <c r="D121" s="18">
        <f>'Variables AME'!C725</f>
        <v>6.7318951308487096E-4</v>
      </c>
      <c r="E121" s="18">
        <f>'Variables AME'!D725</f>
        <v>6.8196642983114105E-4</v>
      </c>
      <c r="F121" s="18">
        <f>'Variables AME'!E725</f>
        <v>7.5530761446463996E-4</v>
      </c>
      <c r="G121" s="18">
        <f>'Variables AME'!F725</f>
        <v>7.6897564215311299E-4</v>
      </c>
      <c r="H121" s="18">
        <f>'Variables AME'!G725</f>
        <v>4.7702393604583798E-4</v>
      </c>
      <c r="I121" s="18">
        <f>'Variables AME'!H725</f>
        <v>4.58081133417033E-4</v>
      </c>
      <c r="J121" s="18">
        <f>'Variables AME'!I725</f>
        <v>3.01598984378743E-4</v>
      </c>
      <c r="K121" s="18">
        <f>'Variables AME'!J725</f>
        <v>2.26672488940692E-4</v>
      </c>
      <c r="L121" s="18">
        <f>'Variables AME'!K725</f>
        <v>1.88301008378613E-4</v>
      </c>
      <c r="M121" s="18">
        <f>'Variables AME'!L725</f>
        <v>1.22047207879206E-4</v>
      </c>
      <c r="N121" s="18">
        <f>'Variables AME'!M725</f>
        <v>2.97550001228551E-4</v>
      </c>
      <c r="O121" s="18">
        <f>'Variables AME'!N725</f>
        <v>2.5123430467711598E-4</v>
      </c>
      <c r="P121" s="18">
        <f>'Variables AME'!O725</f>
        <v>1.9024766530920001E-4</v>
      </c>
      <c r="Q121" s="18">
        <f>'Variables AME'!P725</f>
        <v>5.7492326501768301E-4</v>
      </c>
      <c r="R121" s="18">
        <f>'Variables AME'!Q725</f>
        <v>6.1355500036264904E-4</v>
      </c>
      <c r="S121" s="18">
        <f>'Variables AME'!R725</f>
        <v>6.13910781224781E-4</v>
      </c>
      <c r="T121" s="18">
        <f>'Variables AME'!S725</f>
        <v>6.1410037022450895E-4</v>
      </c>
      <c r="U121" s="18">
        <f>'Variables AME'!T725</f>
        <v>6.1407203312201502E-4</v>
      </c>
      <c r="V121" s="18">
        <f>'Variables AME'!U725</f>
        <v>6.1387346955024105E-4</v>
      </c>
      <c r="W121" s="18">
        <f>'Variables AME'!V725</f>
        <v>6.1366690466838297E-4</v>
      </c>
      <c r="X121" s="18">
        <f>'Variables AME'!W725</f>
        <v>6.1342844582962502E-4</v>
      </c>
      <c r="Y121" s="18">
        <f>'Variables AME'!X725</f>
        <v>6.1449134670997301E-4</v>
      </c>
      <c r="Z121" s="18">
        <f>'Variables AME'!Y725</f>
        <v>6.1547136957036696E-4</v>
      </c>
      <c r="AA121" s="18">
        <f>'Variables AME'!Z725</f>
        <v>6.1606107180444596E-4</v>
      </c>
      <c r="AB121" s="18">
        <f>'Variables AME'!AA725</f>
        <v>6.1636900730413903E-4</v>
      </c>
      <c r="AC121" s="18">
        <f>'Variables AME'!AB725</f>
        <v>6.1649617022672401E-4</v>
      </c>
      <c r="AD121" s="18">
        <f>'Variables AME'!AC725</f>
        <v>6.1663703670453596E-4</v>
      </c>
      <c r="AE121" s="18">
        <f>'Variables AME'!AD725</f>
        <v>6.1614106201631695E-4</v>
      </c>
      <c r="AF121" s="18">
        <f>'Variables AME'!AE725</f>
        <v>6.1566423045438196E-4</v>
      </c>
      <c r="AG121" s="18">
        <f>'Variables AME'!AF725</f>
        <v>6.1530827747474702E-4</v>
      </c>
      <c r="AH121" s="18">
        <f>'Variables AME'!AG725</f>
        <v>6.1451983548901001E-4</v>
      </c>
      <c r="AI121" s="18">
        <f>'Variables AME'!AH725</f>
        <v>6.1432880008447201E-4</v>
      </c>
      <c r="AJ121" s="18">
        <f>'Variables AME'!AI725</f>
        <v>6.1427642560958303E-4</v>
      </c>
      <c r="AK121" s="18">
        <f>'Variables AME'!AJ725</f>
        <v>6.14196425656024E-4</v>
      </c>
      <c r="AL121" s="18">
        <f>'Variables AME'!AK725</f>
        <v>6.1409467965835296E-4</v>
      </c>
      <c r="AM121" s="18">
        <f>'Variables AME'!AL725</f>
        <v>6.1397938986812103E-4</v>
      </c>
      <c r="AN121" s="18">
        <f>'Variables AME'!AM725</f>
        <v>6.1384085609889299E-4</v>
      </c>
      <c r="AO121" s="18">
        <f>'Variables AME'!AN725</f>
        <v>6.1375606671408101E-4</v>
      </c>
      <c r="AP121" s="18">
        <f>'Variables AME'!AO725</f>
        <v>6.1366071429447202E-4</v>
      </c>
      <c r="AQ121" s="18">
        <f>'Variables AME'!AP725</f>
        <v>6.1352793922813602E-4</v>
      </c>
      <c r="AR121" s="18">
        <f>'Variables AME'!AQ725</f>
        <v>6.1336568676961204E-4</v>
      </c>
      <c r="AS121" s="18">
        <f>'Variables AME'!AR725</f>
        <v>6.1314704488347799E-4</v>
      </c>
      <c r="AT121" s="18">
        <f>'Variables AME'!AS725</f>
        <v>6.1290366986652503E-4</v>
      </c>
      <c r="AU121" s="18">
        <f>'Variables AME'!AT725</f>
        <v>6.1263870207118405E-4</v>
      </c>
      <c r="AV121" s="18">
        <f>'Variables AME'!AU725</f>
        <v>6.1235285624481402E-4</v>
      </c>
      <c r="AW121" s="18">
        <f>'Variables AME'!AV725</f>
        <v>6.1203507650936203E-4</v>
      </c>
    </row>
    <row r="122" spans="2:49" x14ac:dyDescent="0.25">
      <c r="B122" t="s">
        <v>1503</v>
      </c>
      <c r="C122" s="18">
        <f>'Variables AME'!B726</f>
        <v>3.8285979837811101E-4</v>
      </c>
      <c r="D122" s="18">
        <f>'Variables AME'!C726</f>
        <v>3.8285979837811101E-4</v>
      </c>
      <c r="E122" s="18">
        <f>'Variables AME'!D726</f>
        <v>3.8283912760725701E-4</v>
      </c>
      <c r="F122" s="18">
        <f>'Variables AME'!E726</f>
        <v>4.38420265974862E-4</v>
      </c>
      <c r="G122" s="18">
        <f>'Variables AME'!F726</f>
        <v>4.4793636302013599E-4</v>
      </c>
      <c r="H122" s="18">
        <f>'Variables AME'!G726</f>
        <v>3.1064188782959501E-4</v>
      </c>
      <c r="I122" s="18">
        <f>'Variables AME'!H726</f>
        <v>2.7857615450593398E-4</v>
      </c>
      <c r="J122" s="18">
        <f>'Variables AME'!I726</f>
        <v>1.8458722471872201E-4</v>
      </c>
      <c r="K122" s="18">
        <f>'Variables AME'!J726</f>
        <v>1.3755138740144401E-4</v>
      </c>
      <c r="L122" s="18">
        <f>'Variables AME'!K726</f>
        <v>1.13799793993512E-4</v>
      </c>
      <c r="M122" s="18">
        <f>'Variables AME'!L726</f>
        <v>7.3672825112347596E-5</v>
      </c>
      <c r="N122" s="18">
        <f>'Variables AME'!M726</f>
        <v>1.75574579470209E-4</v>
      </c>
      <c r="O122" s="18">
        <f>'Variables AME'!N726</f>
        <v>1.4273179661611999E-4</v>
      </c>
      <c r="P122" s="18">
        <f>'Variables AME'!O726</f>
        <v>1.03451180540402E-4</v>
      </c>
      <c r="Q122" s="18">
        <f>'Variables AME'!P726</f>
        <v>3.0830695784617098E-4</v>
      </c>
      <c r="R122" s="18">
        <f>'Variables AME'!Q726</f>
        <v>3.2062111258836001E-4</v>
      </c>
      <c r="S122" s="18">
        <f>'Variables AME'!R726</f>
        <v>3.2071299078391998E-4</v>
      </c>
      <c r="T122" s="18">
        <f>'Variables AME'!S726</f>
        <v>3.2071191667030802E-4</v>
      </c>
      <c r="U122" s="18">
        <f>'Variables AME'!T726</f>
        <v>3.2074253092864301E-4</v>
      </c>
      <c r="V122" s="18">
        <f>'Variables AME'!U726</f>
        <v>3.2064893206731302E-4</v>
      </c>
      <c r="W122" s="18">
        <f>'Variables AME'!V726</f>
        <v>3.2073704314894799E-4</v>
      </c>
      <c r="X122" s="18">
        <f>'Variables AME'!W726</f>
        <v>3.2064581130837399E-4</v>
      </c>
      <c r="Y122" s="18">
        <f>'Variables AME'!X726</f>
        <v>3.2098332819529603E-4</v>
      </c>
      <c r="Z122" s="18">
        <f>'Variables AME'!Y726</f>
        <v>3.2145686650472899E-4</v>
      </c>
      <c r="AA122" s="18">
        <f>'Variables AME'!Z726</f>
        <v>3.2163842891558698E-4</v>
      </c>
      <c r="AB122" s="18">
        <f>'Variables AME'!AA726</f>
        <v>3.2173983763712099E-4</v>
      </c>
      <c r="AC122" s="18">
        <f>'Variables AME'!AB726</f>
        <v>3.2179407046419001E-4</v>
      </c>
      <c r="AD122" s="18">
        <f>'Variables AME'!AC726</f>
        <v>3.2175990975043402E-4</v>
      </c>
      <c r="AE122" s="18">
        <f>'Variables AME'!AD726</f>
        <v>3.2156388285265098E-4</v>
      </c>
      <c r="AF122" s="18">
        <f>'Variables AME'!AE726</f>
        <v>3.2132630440726001E-4</v>
      </c>
      <c r="AG122" s="18">
        <f>'Variables AME'!AF726</f>
        <v>3.2118427120057498E-4</v>
      </c>
      <c r="AH122" s="18">
        <f>'Variables AME'!AG726</f>
        <v>3.20929842216346E-4</v>
      </c>
      <c r="AI122" s="18">
        <f>'Variables AME'!AH726</f>
        <v>3.20812454750586E-4</v>
      </c>
      <c r="AJ122" s="18">
        <f>'Variables AME'!AI726</f>
        <v>3.2082810352377099E-4</v>
      </c>
      <c r="AK122" s="18">
        <f>'Variables AME'!AJ726</f>
        <v>3.2078010568934102E-4</v>
      </c>
      <c r="AL122" s="18">
        <f>'Variables AME'!AK726</f>
        <v>3.2072648465083798E-4</v>
      </c>
      <c r="AM122" s="18">
        <f>'Variables AME'!AL726</f>
        <v>3.2067049216399598E-4</v>
      </c>
      <c r="AN122" s="18">
        <f>'Variables AME'!AM726</f>
        <v>3.20723105055333E-4</v>
      </c>
      <c r="AO122" s="18">
        <f>'Variables AME'!AN726</f>
        <v>3.2065721301292698E-4</v>
      </c>
      <c r="AP122" s="18">
        <f>'Variables AME'!AO726</f>
        <v>3.2060410735381599E-4</v>
      </c>
      <c r="AQ122" s="18">
        <f>'Variables AME'!AP726</f>
        <v>3.2053555133337798E-4</v>
      </c>
      <c r="AR122" s="18">
        <f>'Variables AME'!AQ726</f>
        <v>3.2046127118300999E-4</v>
      </c>
      <c r="AS122" s="18">
        <f>'Variables AME'!AR726</f>
        <v>3.20375391422279E-4</v>
      </c>
      <c r="AT122" s="18">
        <f>'Variables AME'!AS726</f>
        <v>3.2027742872872602E-4</v>
      </c>
      <c r="AU122" s="18">
        <f>'Variables AME'!AT726</f>
        <v>3.2017655896083598E-4</v>
      </c>
      <c r="AV122" s="18">
        <f>'Variables AME'!AU726</f>
        <v>3.2007347825294098E-4</v>
      </c>
      <c r="AW122" s="18">
        <f>'Variables AME'!AV726</f>
        <v>3.1987859397686802E-4</v>
      </c>
    </row>
    <row r="123" spans="2:49" x14ac:dyDescent="0.25">
      <c r="B123" t="s">
        <v>1504</v>
      </c>
      <c r="C123" s="18">
        <f>'Variables AME'!B727</f>
        <v>1.2766274416327E-3</v>
      </c>
      <c r="D123" s="18">
        <f>'Variables AME'!C727</f>
        <v>1.2766274416327E-3</v>
      </c>
      <c r="E123" s="18">
        <f>'Variables AME'!D727</f>
        <v>1.28151182961144E-3</v>
      </c>
      <c r="F123" s="18">
        <f>'Variables AME'!E727</f>
        <v>1.4455424326338701E-3</v>
      </c>
      <c r="G123" s="18">
        <f>'Variables AME'!F727</f>
        <v>1.5434726596704499E-3</v>
      </c>
      <c r="H123" s="18">
        <f>'Variables AME'!G727</f>
        <v>1.1076211558137001E-3</v>
      </c>
      <c r="I123" s="18">
        <f>'Variables AME'!H727</f>
        <v>1.0400634220564301E-3</v>
      </c>
      <c r="J123" s="18">
        <f>'Variables AME'!I727</f>
        <v>6.2233476124170996E-4</v>
      </c>
      <c r="K123" s="18">
        <f>'Variables AME'!J727</f>
        <v>4.9498358314662902E-4</v>
      </c>
      <c r="L123" s="18">
        <f>'Variables AME'!K727</f>
        <v>4.2331702618496E-4</v>
      </c>
      <c r="M123" s="18">
        <f>'Variables AME'!L727</f>
        <v>2.7660677815344201E-4</v>
      </c>
      <c r="N123" s="18">
        <f>'Variables AME'!M727</f>
        <v>6.8414090119325399E-4</v>
      </c>
      <c r="O123" s="18">
        <f>'Variables AME'!N727</f>
        <v>5.5613519238177503E-4</v>
      </c>
      <c r="P123" s="18">
        <f>'Variables AME'!O727</f>
        <v>4.1122316178387498E-4</v>
      </c>
      <c r="Q123" s="18">
        <f>'Variables AME'!P727</f>
        <v>1.2289945420681299E-3</v>
      </c>
      <c r="R123" s="18">
        <f>'Variables AME'!Q727</f>
        <v>1.2928611784862E-3</v>
      </c>
      <c r="S123" s="18">
        <f>'Variables AME'!R727</f>
        <v>1.2932448752505999E-3</v>
      </c>
      <c r="T123" s="18">
        <f>'Variables AME'!S727</f>
        <v>1.29332136335936E-3</v>
      </c>
      <c r="U123" s="18">
        <f>'Variables AME'!T727</f>
        <v>1.29328969611512E-3</v>
      </c>
      <c r="V123" s="18">
        <f>'Variables AME'!U727</f>
        <v>1.2929466103404101E-3</v>
      </c>
      <c r="W123" s="18">
        <f>'Variables AME'!V727</f>
        <v>1.31772041357056E-3</v>
      </c>
      <c r="X123" s="18">
        <f>'Variables AME'!W727</f>
        <v>1.3425895729438299E-3</v>
      </c>
      <c r="Y123" s="18">
        <f>'Variables AME'!X727</f>
        <v>1.3696022834015201E-3</v>
      </c>
      <c r="Z123" s="18">
        <f>'Variables AME'!Y727</f>
        <v>1.39712922382858E-3</v>
      </c>
      <c r="AA123" s="18">
        <f>'Variables AME'!Z727</f>
        <v>1.42463841741529E-3</v>
      </c>
      <c r="AB123" s="18">
        <f>'Variables AME'!AA727</f>
        <v>1.45232529957378E-3</v>
      </c>
      <c r="AC123" s="18">
        <f>'Variables AME'!AB727</f>
        <v>1.48031060308904E-3</v>
      </c>
      <c r="AD123" s="18">
        <f>'Variables AME'!AC727</f>
        <v>1.48047801169754E-3</v>
      </c>
      <c r="AE123" s="18">
        <f>'Variables AME'!AD727</f>
        <v>1.47981501869355E-3</v>
      </c>
      <c r="AF123" s="18">
        <f>'Variables AME'!AE727</f>
        <v>1.47909239830401E-3</v>
      </c>
      <c r="AG123" s="18">
        <f>'Variables AME'!AF727</f>
        <v>1.4785889570995E-3</v>
      </c>
      <c r="AH123" s="18">
        <f>'Variables AME'!AG727</f>
        <v>1.4775696680948099E-3</v>
      </c>
      <c r="AI123" s="18">
        <f>'Variables AME'!AH727</f>
        <v>1.4773175026560001E-3</v>
      </c>
      <c r="AJ123" s="18">
        <f>'Variables AME'!AI727</f>
        <v>1.4773657474864599E-3</v>
      </c>
      <c r="AK123" s="18">
        <f>'Variables AME'!AJ727</f>
        <v>1.4773288924337599E-3</v>
      </c>
      <c r="AL123" s="18">
        <f>'Variables AME'!AK727</f>
        <v>1.47726742055967E-3</v>
      </c>
      <c r="AM123" s="18">
        <f>'Variables AME'!AL727</f>
        <v>1.47719403443424E-3</v>
      </c>
      <c r="AN123" s="18">
        <f>'Variables AME'!AM727</f>
        <v>1.4774952308910501E-3</v>
      </c>
      <c r="AO123" s="18">
        <f>'Variables AME'!AN727</f>
        <v>1.4776312525701101E-3</v>
      </c>
      <c r="AP123" s="18">
        <f>'Variables AME'!AO727</f>
        <v>1.47772407534763E-3</v>
      </c>
      <c r="AQ123" s="18">
        <f>'Variables AME'!AP727</f>
        <v>1.47772525779802E-3</v>
      </c>
      <c r="AR123" s="18">
        <f>'Variables AME'!AQ727</f>
        <v>1.47765203872022E-3</v>
      </c>
      <c r="AS123" s="18">
        <f>'Variables AME'!AR727</f>
        <v>1.47749370060351E-3</v>
      </c>
      <c r="AT123" s="18">
        <f>'Variables AME'!AS727</f>
        <v>1.47727694393872E-3</v>
      </c>
      <c r="AU123" s="18">
        <f>'Variables AME'!AT727</f>
        <v>1.47701328506906E-3</v>
      </c>
      <c r="AV123" s="18">
        <f>'Variables AME'!AU727</f>
        <v>1.4767121298514801E-3</v>
      </c>
      <c r="AW123" s="18">
        <f>'Variables AME'!AV727</f>
        <v>1.47590694295364E-3</v>
      </c>
    </row>
    <row r="124" spans="2:49" x14ac:dyDescent="0.25">
      <c r="B124" t="s">
        <v>1505</v>
      </c>
      <c r="C124" s="18">
        <f>'Variables AME'!B728</f>
        <v>1.0098853302105699E-3</v>
      </c>
      <c r="D124" s="18">
        <f>'Variables AME'!C728</f>
        <v>1.0098853302105699E-3</v>
      </c>
      <c r="E124" s="18">
        <f>'Variables AME'!D728</f>
        <v>1.01095742920653E-3</v>
      </c>
      <c r="F124" s="18">
        <f>'Variables AME'!E728</f>
        <v>1.14081581412224E-3</v>
      </c>
      <c r="G124" s="18">
        <f>'Variables AME'!F728</f>
        <v>1.21734287924153E-3</v>
      </c>
      <c r="H124" s="18">
        <f>'Variables AME'!G728</f>
        <v>8.7462111254422504E-4</v>
      </c>
      <c r="I124" s="18">
        <f>'Variables AME'!H728</f>
        <v>8.2028240824081201E-4</v>
      </c>
      <c r="J124" s="18">
        <f>'Variables AME'!I728</f>
        <v>4.8855916184036301E-4</v>
      </c>
      <c r="K124" s="18">
        <f>'Variables AME'!J728</f>
        <v>3.9087988523121598E-4</v>
      </c>
      <c r="L124" s="18">
        <f>'Variables AME'!K728</f>
        <v>3.35051930661693E-4</v>
      </c>
      <c r="M124" s="18">
        <f>'Variables AME'!L728</f>
        <v>2.19144852054395E-4</v>
      </c>
      <c r="N124" s="18">
        <f>'Variables AME'!M728</f>
        <v>5.4413725722201895E-4</v>
      </c>
      <c r="O124" s="18">
        <f>'Variables AME'!N728</f>
        <v>4.4170798527808298E-4</v>
      </c>
      <c r="P124" s="18">
        <f>'Variables AME'!O728</f>
        <v>3.2646346321451398E-4</v>
      </c>
      <c r="Q124" s="18">
        <f>'Variables AME'!P728</f>
        <v>9.7737473539571506E-4</v>
      </c>
      <c r="R124" s="18">
        <f>'Variables AME'!Q728</f>
        <v>1.02605348795098E-3</v>
      </c>
      <c r="S124" s="18">
        <f>'Variables AME'!R728</f>
        <v>1.02687548685135E-3</v>
      </c>
      <c r="T124" s="18">
        <f>'Variables AME'!S728</f>
        <v>1.02682377186823E-3</v>
      </c>
      <c r="U124" s="18">
        <f>'Variables AME'!T728</f>
        <v>1.0272502423244801E-3</v>
      </c>
      <c r="V124" s="18">
        <f>'Variables AME'!U728</f>
        <v>1.0273138056673999E-3</v>
      </c>
      <c r="W124" s="18">
        <f>'Variables AME'!V728</f>
        <v>1.03075819702754E-3</v>
      </c>
      <c r="X124" s="18">
        <f>'Variables AME'!W728</f>
        <v>1.03310286070698E-3</v>
      </c>
      <c r="Y124" s="18">
        <f>'Variables AME'!X728</f>
        <v>1.03762432321753E-3</v>
      </c>
      <c r="Z124" s="18">
        <f>'Variables AME'!Y728</f>
        <v>1.04189281568827E-3</v>
      </c>
      <c r="AA124" s="18">
        <f>'Variables AME'!Z728</f>
        <v>1.04574711232545E-3</v>
      </c>
      <c r="AB124" s="18">
        <f>'Variables AME'!AA728</f>
        <v>1.0494092823133999E-3</v>
      </c>
      <c r="AC124" s="18">
        <f>'Variables AME'!AB728</f>
        <v>1.05298137409299E-3</v>
      </c>
      <c r="AD124" s="18">
        <f>'Variables AME'!AC728</f>
        <v>1.0540928614416001E-3</v>
      </c>
      <c r="AE124" s="18">
        <f>'Variables AME'!AD728</f>
        <v>1.0547933215931699E-3</v>
      </c>
      <c r="AF124" s="18">
        <f>'Variables AME'!AE728</f>
        <v>1.05532036257131E-3</v>
      </c>
      <c r="AG124" s="18">
        <f>'Variables AME'!AF728</f>
        <v>1.05596766276512E-3</v>
      </c>
      <c r="AH124" s="18">
        <f>'Variables AME'!AG728</f>
        <v>1.05642436285586E-3</v>
      </c>
      <c r="AI124" s="18">
        <f>'Variables AME'!AH728</f>
        <v>1.0572548124217699E-3</v>
      </c>
      <c r="AJ124" s="18">
        <f>'Variables AME'!AI728</f>
        <v>1.0583058737380099E-3</v>
      </c>
      <c r="AK124" s="18">
        <f>'Variables AME'!AJ728</f>
        <v>1.0591942320666301E-3</v>
      </c>
      <c r="AL124" s="18">
        <f>'Variables AME'!AK728</f>
        <v>1.06001144255305E-3</v>
      </c>
      <c r="AM124" s="18">
        <f>'Variables AME'!AL728</f>
        <v>1.0607851953550601E-3</v>
      </c>
      <c r="AN124" s="18">
        <f>'Variables AME'!AM728</f>
        <v>1.0639851494288E-3</v>
      </c>
      <c r="AO124" s="18">
        <f>'Variables AME'!AN728</f>
        <v>1.06682219027928E-3</v>
      </c>
      <c r="AP124" s="18">
        <f>'Variables AME'!AO728</f>
        <v>1.06970338436478E-3</v>
      </c>
      <c r="AQ124" s="18">
        <f>'Variables AME'!AP728</f>
        <v>1.07253295054641E-3</v>
      </c>
      <c r="AR124" s="18">
        <f>'Variables AME'!AQ728</f>
        <v>1.07535660716487E-3</v>
      </c>
      <c r="AS124" s="18">
        <f>'Variables AME'!AR728</f>
        <v>1.0780848715988801E-3</v>
      </c>
      <c r="AT124" s="18">
        <f>'Variables AME'!AS728</f>
        <v>1.08071555622894E-3</v>
      </c>
      <c r="AU124" s="18">
        <f>'Variables AME'!AT728</f>
        <v>1.0832639924992799E-3</v>
      </c>
      <c r="AV124" s="18">
        <f>'Variables AME'!AU728</f>
        <v>1.0857817581441801E-3</v>
      </c>
      <c r="AW124" s="18">
        <f>'Variables AME'!AV728</f>
        <v>1.0843402212363201E-3</v>
      </c>
    </row>
    <row r="125" spans="2:49" x14ac:dyDescent="0.25">
      <c r="B125" t="s">
        <v>1506</v>
      </c>
      <c r="C125" s="18">
        <f>'Variables AME'!B729</f>
        <v>7.5602045300083795E-4</v>
      </c>
      <c r="D125" s="18">
        <f>'Variables AME'!C729</f>
        <v>7.5602045300083795E-4</v>
      </c>
      <c r="E125" s="18">
        <f>'Variables AME'!D729</f>
        <v>7.5803137947929103E-4</v>
      </c>
      <c r="F125" s="18">
        <f>'Variables AME'!E729</f>
        <v>8.5268797518204295E-4</v>
      </c>
      <c r="G125" s="18">
        <f>'Variables AME'!F729</f>
        <v>8.8175787805579902E-4</v>
      </c>
      <c r="H125" s="18">
        <f>'Variables AME'!G729</f>
        <v>6.0534215481943205E-4</v>
      </c>
      <c r="I125" s="18">
        <f>'Variables AME'!H729</f>
        <v>5.5330510168876399E-4</v>
      </c>
      <c r="J125" s="18">
        <f>'Variables AME'!I729</f>
        <v>3.7994900414128901E-4</v>
      </c>
      <c r="K125" s="18">
        <f>'Variables AME'!J729</f>
        <v>2.9463036589008699E-4</v>
      </c>
      <c r="L125" s="18">
        <f>'Variables AME'!K729</f>
        <v>2.4230427397852801E-4</v>
      </c>
      <c r="M125" s="18">
        <f>'Variables AME'!L729</f>
        <v>1.61343380573282E-4</v>
      </c>
      <c r="N125" s="18">
        <f>'Variables AME'!M729</f>
        <v>3.8952365071898398E-4</v>
      </c>
      <c r="O125" s="18">
        <f>'Variables AME'!N729</f>
        <v>3.3054474099936403E-4</v>
      </c>
      <c r="P125" s="18">
        <f>'Variables AME'!O729</f>
        <v>2.5467889676799601E-4</v>
      </c>
      <c r="Q125" s="18">
        <f>'Variables AME'!P729</f>
        <v>7.7072924843606702E-4</v>
      </c>
      <c r="R125" s="18">
        <f>'Variables AME'!Q729</f>
        <v>8.2792605175249399E-4</v>
      </c>
      <c r="S125" s="18">
        <f>'Variables AME'!R729</f>
        <v>8.2815956163569799E-4</v>
      </c>
      <c r="T125" s="18">
        <f>'Variables AME'!S729</f>
        <v>8.2823361085379598E-4</v>
      </c>
      <c r="U125" s="18">
        <f>'Variables AME'!T729</f>
        <v>8.2826373196562698E-4</v>
      </c>
      <c r="V125" s="18">
        <f>'Variables AME'!U729</f>
        <v>8.2810970096221595E-4</v>
      </c>
      <c r="W125" s="18">
        <f>'Variables AME'!V729</f>
        <v>8.4318329422636404E-4</v>
      </c>
      <c r="X125" s="18">
        <f>'Variables AME'!W729</f>
        <v>8.5924577987532699E-4</v>
      </c>
      <c r="Y125" s="18">
        <f>'Variables AME'!X729</f>
        <v>8.7717901788529303E-4</v>
      </c>
      <c r="Z125" s="18">
        <f>'Variables AME'!Y729</f>
        <v>8.9574462575775103E-4</v>
      </c>
      <c r="AA125" s="18">
        <f>'Variables AME'!Z729</f>
        <v>9.1456420110407304E-4</v>
      </c>
      <c r="AB125" s="18">
        <f>'Variables AME'!AA729</f>
        <v>9.3371153239583797E-4</v>
      </c>
      <c r="AC125" s="18">
        <f>'Variables AME'!AB729</f>
        <v>9.5320003466419303E-4</v>
      </c>
      <c r="AD125" s="18">
        <f>'Variables AME'!AC729</f>
        <v>9.5584347911397002E-4</v>
      </c>
      <c r="AE125" s="18">
        <f>'Variables AME'!AD729</f>
        <v>9.5785819088541697E-4</v>
      </c>
      <c r="AF125" s="18">
        <f>'Variables AME'!AE729</f>
        <v>9.5969787929951105E-4</v>
      </c>
      <c r="AG125" s="18">
        <f>'Variables AME'!AF729</f>
        <v>9.6156786498753405E-4</v>
      </c>
      <c r="AH125" s="18">
        <f>'Variables AME'!AG729</f>
        <v>9.6314179969157396E-4</v>
      </c>
      <c r="AI125" s="18">
        <f>'Variables AME'!AH729</f>
        <v>9.6507407251926805E-4</v>
      </c>
      <c r="AJ125" s="18">
        <f>'Variables AME'!AI729</f>
        <v>9.6714976975715498E-4</v>
      </c>
      <c r="AK125" s="18">
        <f>'Variables AME'!AJ729</f>
        <v>9.6917615864237797E-4</v>
      </c>
      <c r="AL125" s="18">
        <f>'Variables AME'!AK729</f>
        <v>9.7117919915131596E-4</v>
      </c>
      <c r="AM125" s="18">
        <f>'Variables AME'!AL729</f>
        <v>9.7316809844651196E-4</v>
      </c>
      <c r="AN125" s="18">
        <f>'Variables AME'!AM729</f>
        <v>9.7536665889313902E-4</v>
      </c>
      <c r="AO125" s="18">
        <f>'Variables AME'!AN729</f>
        <v>9.774395475895929E-4</v>
      </c>
      <c r="AP125" s="18">
        <f>'Variables AME'!AO729</f>
        <v>9.79451082869312E-4</v>
      </c>
      <c r="AQ125" s="18">
        <f>'Variables AME'!AP729</f>
        <v>9.8136877470478105E-4</v>
      </c>
      <c r="AR125" s="18">
        <f>'Variables AME'!AQ729</f>
        <v>9.832022992232901E-4</v>
      </c>
      <c r="AS125" s="18">
        <f>'Variables AME'!AR729</f>
        <v>9.8493137384887209E-4</v>
      </c>
      <c r="AT125" s="18">
        <f>'Variables AME'!AS729</f>
        <v>9.8658490257717097E-4</v>
      </c>
      <c r="AU125" s="18">
        <f>'Variables AME'!AT729</f>
        <v>9.881632092426059E-4</v>
      </c>
      <c r="AV125" s="18">
        <f>'Variables AME'!AU729</f>
        <v>9.89670857392213E-4</v>
      </c>
      <c r="AW125" s="18">
        <f>'Variables AME'!AV729</f>
        <v>9.9089008448249795E-4</v>
      </c>
    </row>
    <row r="126" spans="2:49" x14ac:dyDescent="0.25">
      <c r="B126" t="s">
        <v>1507</v>
      </c>
      <c r="C126" s="18">
        <f>'Variables AME'!B730</f>
        <v>3.7223902434408497E-4</v>
      </c>
      <c r="D126" s="18">
        <f>'Variables AME'!C730</f>
        <v>3.7223902434408497E-4</v>
      </c>
      <c r="E126" s="18">
        <f>'Variables AME'!D730</f>
        <v>3.7232157659169502E-4</v>
      </c>
      <c r="F126" s="18">
        <f>'Variables AME'!E730</f>
        <v>4.2131997356745199E-4</v>
      </c>
      <c r="G126" s="18">
        <f>'Variables AME'!F730</f>
        <v>4.1758330899396601E-4</v>
      </c>
      <c r="H126" s="18">
        <f>'Variables AME'!G730</f>
        <v>2.7752380701614202E-4</v>
      </c>
      <c r="I126" s="18">
        <f>'Variables AME'!H730</f>
        <v>2.57955864278354E-4</v>
      </c>
      <c r="J126" s="18">
        <f>'Variables AME'!I730</f>
        <v>1.7003351157776899E-4</v>
      </c>
      <c r="K126" s="18">
        <f>'Variables AME'!J730</f>
        <v>1.2841879350630601E-4</v>
      </c>
      <c r="L126" s="18">
        <f>'Variables AME'!K730</f>
        <v>1.05862059916308E-4</v>
      </c>
      <c r="M126" s="18">
        <f>'Variables AME'!L730</f>
        <v>7.0060397343670706E-5</v>
      </c>
      <c r="N126" s="18">
        <f>'Variables AME'!M730</f>
        <v>1.66889720633066E-4</v>
      </c>
      <c r="O126" s="18">
        <f>'Variables AME'!N730</f>
        <v>1.3753329857228599E-4</v>
      </c>
      <c r="P126" s="18">
        <f>'Variables AME'!O730</f>
        <v>1.03717204941124E-4</v>
      </c>
      <c r="Q126" s="18">
        <f>'Variables AME'!P730</f>
        <v>3.1208199343165798E-4</v>
      </c>
      <c r="R126" s="18">
        <f>'Variables AME'!Q730</f>
        <v>3.2341757367600801E-4</v>
      </c>
      <c r="S126" s="18">
        <f>'Variables AME'!R730</f>
        <v>3.23398469533999E-4</v>
      </c>
      <c r="T126" s="18">
        <f>'Variables AME'!S730</f>
        <v>3.23324639619175E-4</v>
      </c>
      <c r="U126" s="18">
        <f>'Variables AME'!T730</f>
        <v>3.2317073370026001E-4</v>
      </c>
      <c r="V126" s="18">
        <f>'Variables AME'!U730</f>
        <v>3.2291972047349598E-4</v>
      </c>
      <c r="W126" s="18">
        <f>'Variables AME'!V730</f>
        <v>3.2275244259415099E-4</v>
      </c>
      <c r="X126" s="18">
        <f>'Variables AME'!W730</f>
        <v>3.2252789150422198E-4</v>
      </c>
      <c r="Y126" s="18">
        <f>'Variables AME'!X730</f>
        <v>3.2253094635071499E-4</v>
      </c>
      <c r="Z126" s="18">
        <f>'Variables AME'!Y730</f>
        <v>3.2250104346126301E-4</v>
      </c>
      <c r="AA126" s="18">
        <f>'Variables AME'!Z730</f>
        <v>3.22381971820462E-4</v>
      </c>
      <c r="AB126" s="18">
        <f>'Variables AME'!AA730</f>
        <v>3.2222291387688101E-4</v>
      </c>
      <c r="AC126" s="18">
        <f>'Variables AME'!AB730</f>
        <v>3.2205605759430398E-4</v>
      </c>
      <c r="AD126" s="18">
        <f>'Variables AME'!AC730</f>
        <v>3.2179558018193601E-4</v>
      </c>
      <c r="AE126" s="18">
        <f>'Variables AME'!AD730</f>
        <v>3.2145513746526601E-4</v>
      </c>
      <c r="AF126" s="18">
        <f>'Variables AME'!AE730</f>
        <v>3.21130543986273E-4</v>
      </c>
      <c r="AG126" s="18">
        <f>'Variables AME'!AF730</f>
        <v>3.20843409814216E-4</v>
      </c>
      <c r="AH126" s="18">
        <f>'Variables AME'!AG730</f>
        <v>3.2051483190682298E-4</v>
      </c>
      <c r="AI126" s="18">
        <f>'Variables AME'!AH730</f>
        <v>3.2029569572638499E-4</v>
      </c>
      <c r="AJ126" s="18">
        <f>'Variables AME'!AI730</f>
        <v>3.2011004844050602E-4</v>
      </c>
      <c r="AK126" s="18">
        <f>'Variables AME'!AJ730</f>
        <v>3.1991644895345601E-4</v>
      </c>
      <c r="AL126" s="18">
        <f>'Variables AME'!AK730</f>
        <v>3.1972310437202502E-4</v>
      </c>
      <c r="AM126" s="18">
        <f>'Variables AME'!AL730</f>
        <v>3.1953310355368098E-4</v>
      </c>
      <c r="AN126" s="18">
        <f>'Variables AME'!AM730</f>
        <v>3.1935538458220599E-4</v>
      </c>
      <c r="AO126" s="18">
        <f>'Variables AME'!AN730</f>
        <v>3.1913877810385002E-4</v>
      </c>
      <c r="AP126" s="18">
        <f>'Variables AME'!AO730</f>
        <v>3.1889431933902599E-4</v>
      </c>
      <c r="AQ126" s="18">
        <f>'Variables AME'!AP730</f>
        <v>3.1861807762813602E-4</v>
      </c>
      <c r="AR126" s="18">
        <f>'Variables AME'!AQ730</f>
        <v>3.1831067950011902E-4</v>
      </c>
      <c r="AS126" s="18">
        <f>'Variables AME'!AR730</f>
        <v>3.1800684604284702E-4</v>
      </c>
      <c r="AT126" s="18">
        <f>'Variables AME'!AS730</f>
        <v>3.1769314986636798E-4</v>
      </c>
      <c r="AU126" s="18">
        <f>'Variables AME'!AT730</f>
        <v>3.1737098336670402E-4</v>
      </c>
      <c r="AV126" s="18">
        <f>'Variables AME'!AU730</f>
        <v>3.1704151905856702E-4</v>
      </c>
      <c r="AW126" s="18">
        <f>'Variables AME'!AV730</f>
        <v>3.1666591369160501E-4</v>
      </c>
    </row>
    <row r="127" spans="2:49" x14ac:dyDescent="0.25">
      <c r="B127" t="s">
        <v>1508</v>
      </c>
      <c r="C127" s="18">
        <f>'Variables AME'!B731</f>
        <v>3.5628039675517E-4</v>
      </c>
      <c r="D127" s="18">
        <f>'Variables AME'!C731</f>
        <v>3.5628039675517E-4</v>
      </c>
      <c r="E127" s="18">
        <f>'Variables AME'!D731</f>
        <v>3.56281804102656E-4</v>
      </c>
      <c r="F127" s="18">
        <f>'Variables AME'!E731</f>
        <v>4.0244804689753102E-4</v>
      </c>
      <c r="G127" s="18">
        <f>'Variables AME'!F731</f>
        <v>3.9827602683792E-4</v>
      </c>
      <c r="H127" s="18">
        <f>'Variables AME'!G731</f>
        <v>2.6261289757087397E-4</v>
      </c>
      <c r="I127" s="18">
        <f>'Variables AME'!H731</f>
        <v>2.4369645845069701E-4</v>
      </c>
      <c r="J127" s="18">
        <f>'Variables AME'!I731</f>
        <v>1.59981422213551E-4</v>
      </c>
      <c r="K127" s="18">
        <f>'Variables AME'!J731</f>
        <v>1.19411352791108E-4</v>
      </c>
      <c r="L127" s="18">
        <f>'Variables AME'!K731</f>
        <v>9.78399680227668E-5</v>
      </c>
      <c r="M127" s="18">
        <f>'Variables AME'!L731</f>
        <v>6.4204764650767899E-5</v>
      </c>
      <c r="N127" s="18">
        <f>'Variables AME'!M731</f>
        <v>1.51652065952094E-4</v>
      </c>
      <c r="O127" s="18">
        <f>'Variables AME'!N731</f>
        <v>1.2482401791694101E-4</v>
      </c>
      <c r="P127" s="18">
        <f>'Variables AME'!O731</f>
        <v>9.3263009692139904E-5</v>
      </c>
      <c r="Q127" s="18">
        <f>'Variables AME'!P731</f>
        <v>2.7815687934471602E-4</v>
      </c>
      <c r="R127" s="18">
        <f>'Variables AME'!Q731</f>
        <v>2.8380067829397103E-4</v>
      </c>
      <c r="S127" s="18">
        <f>'Variables AME'!R731</f>
        <v>2.8384563997660699E-4</v>
      </c>
      <c r="T127" s="18">
        <f>'Variables AME'!S731</f>
        <v>2.8382330726939699E-4</v>
      </c>
      <c r="U127" s="18">
        <f>'Variables AME'!T731</f>
        <v>2.8382000706295997E-4</v>
      </c>
      <c r="V127" s="18">
        <f>'Variables AME'!U731</f>
        <v>2.8379734988449802E-4</v>
      </c>
      <c r="W127" s="18">
        <f>'Variables AME'!V731</f>
        <v>2.83823828226709E-4</v>
      </c>
      <c r="X127" s="18">
        <f>'Variables AME'!W731</f>
        <v>2.8381466155389897E-4</v>
      </c>
      <c r="Y127" s="18">
        <f>'Variables AME'!X731</f>
        <v>2.8384091133589601E-4</v>
      </c>
      <c r="Z127" s="18">
        <f>'Variables AME'!Y731</f>
        <v>2.83946083798604E-4</v>
      </c>
      <c r="AA127" s="18">
        <f>'Variables AME'!Z731</f>
        <v>2.8396332569817999E-4</v>
      </c>
      <c r="AB127" s="18">
        <f>'Variables AME'!AA731</f>
        <v>2.8395377048632002E-4</v>
      </c>
      <c r="AC127" s="18">
        <f>'Variables AME'!AB731</f>
        <v>2.8395409380086698E-4</v>
      </c>
      <c r="AD127" s="18">
        <f>'Variables AME'!AC731</f>
        <v>2.8385857667802901E-4</v>
      </c>
      <c r="AE127" s="18">
        <f>'Variables AME'!AD731</f>
        <v>2.8375156166591002E-4</v>
      </c>
      <c r="AF127" s="18">
        <f>'Variables AME'!AE731</f>
        <v>2.8364747135478999E-4</v>
      </c>
      <c r="AG127" s="18">
        <f>'Variables AME'!AF731</f>
        <v>2.8355718263435001E-4</v>
      </c>
      <c r="AH127" s="18">
        <f>'Variables AME'!AG731</f>
        <v>2.8345515416560297E-4</v>
      </c>
      <c r="AI127" s="18">
        <f>'Variables AME'!AH731</f>
        <v>2.83386404272454E-4</v>
      </c>
      <c r="AJ127" s="18">
        <f>'Variables AME'!AI731</f>
        <v>2.8332920603451602E-4</v>
      </c>
      <c r="AK127" s="18">
        <f>'Variables AME'!AJ731</f>
        <v>2.8326755989732102E-4</v>
      </c>
      <c r="AL127" s="18">
        <f>'Variables AME'!AK731</f>
        <v>2.8320667976875001E-4</v>
      </c>
      <c r="AM127" s="18">
        <f>'Variables AME'!AL731</f>
        <v>2.8314636996361201E-4</v>
      </c>
      <c r="AN127" s="18">
        <f>'Variables AME'!AM731</f>
        <v>2.8310660945888899E-4</v>
      </c>
      <c r="AO127" s="18">
        <f>'Variables AME'!AN731</f>
        <v>2.8305110464292002E-4</v>
      </c>
      <c r="AP127" s="18">
        <f>'Variables AME'!AO731</f>
        <v>2.8299138288603902E-4</v>
      </c>
      <c r="AQ127" s="18">
        <f>'Variables AME'!AP731</f>
        <v>2.8292258270323501E-4</v>
      </c>
      <c r="AR127" s="18">
        <f>'Variables AME'!AQ731</f>
        <v>2.8281930013253901E-4</v>
      </c>
      <c r="AS127" s="18">
        <f>'Variables AME'!AR731</f>
        <v>2.8273435154286999E-4</v>
      </c>
      <c r="AT127" s="18">
        <f>'Variables AME'!AS731</f>
        <v>2.82649349053295E-4</v>
      </c>
      <c r="AU127" s="18">
        <f>'Variables AME'!AT731</f>
        <v>2.8256104003171001E-4</v>
      </c>
      <c r="AV127" s="18">
        <f>'Variables AME'!AU731</f>
        <v>2.82468058385823E-4</v>
      </c>
      <c r="AW127" s="18">
        <f>'Variables AME'!AV731</f>
        <v>2.8237693614454099E-4</v>
      </c>
    </row>
    <row r="128" spans="2:49" x14ac:dyDescent="0.25">
      <c r="B128" t="s">
        <v>1509</v>
      </c>
      <c r="C128" s="18">
        <f>'Variables AME'!B732</f>
        <v>4.2577193818573101E-4</v>
      </c>
      <c r="D128" s="18">
        <f>'Variables AME'!C732</f>
        <v>4.2577193818573101E-4</v>
      </c>
      <c r="E128" s="18">
        <f>'Variables AME'!D732</f>
        <v>4.2701174053434401E-4</v>
      </c>
      <c r="F128" s="18">
        <f>'Variables AME'!E732</f>
        <v>4.6892619724839599E-4</v>
      </c>
      <c r="G128" s="18">
        <f>'Variables AME'!F732</f>
        <v>4.7825404616780201E-4</v>
      </c>
      <c r="H128" s="18">
        <f>'Variables AME'!G732</f>
        <v>3.4359472081327101E-4</v>
      </c>
      <c r="I128" s="18">
        <f>'Variables AME'!H732</f>
        <v>3.1380931949967901E-4</v>
      </c>
      <c r="J128" s="18">
        <f>'Variables AME'!I732</f>
        <v>2.02071001303336E-4</v>
      </c>
      <c r="K128" s="18">
        <f>'Variables AME'!J732</f>
        <v>1.5585589322303901E-4</v>
      </c>
      <c r="L128" s="18">
        <f>'Variables AME'!K732</f>
        <v>1.34689855866182E-4</v>
      </c>
      <c r="M128" s="18">
        <f>'Variables AME'!L732</f>
        <v>9.0883565220424206E-5</v>
      </c>
      <c r="N128" s="18">
        <f>'Variables AME'!M732</f>
        <v>2.1499120542307101E-4</v>
      </c>
      <c r="O128" s="18">
        <f>'Variables AME'!N732</f>
        <v>1.8028565762642299E-4</v>
      </c>
      <c r="P128" s="18">
        <f>'Variables AME'!O732</f>
        <v>1.34964391280329E-4</v>
      </c>
      <c r="Q128" s="18">
        <f>'Variables AME'!P732</f>
        <v>4.0695539830454697E-4</v>
      </c>
      <c r="R128" s="18">
        <f>'Variables AME'!Q732</f>
        <v>4.38248313405358E-4</v>
      </c>
      <c r="S128" s="18">
        <f>'Variables AME'!R732</f>
        <v>4.3842182522205202E-4</v>
      </c>
      <c r="T128" s="18">
        <f>'Variables AME'!S732</f>
        <v>4.3846663110596999E-4</v>
      </c>
      <c r="U128" s="18">
        <f>'Variables AME'!T732</f>
        <v>4.3851971665800497E-4</v>
      </c>
      <c r="V128" s="18">
        <f>'Variables AME'!U732</f>
        <v>4.3849706691196201E-4</v>
      </c>
      <c r="W128" s="18">
        <f>'Variables AME'!V732</f>
        <v>4.5598023696744603E-4</v>
      </c>
      <c r="X128" s="18">
        <f>'Variables AME'!W732</f>
        <v>4.7399288389104598E-4</v>
      </c>
      <c r="Y128" s="18">
        <f>'Variables AME'!X732</f>
        <v>4.9333795248672095E-4</v>
      </c>
      <c r="Z128" s="18">
        <f>'Variables AME'!Y732</f>
        <v>5.1344807616442796E-4</v>
      </c>
      <c r="AA128" s="18">
        <f>'Variables AME'!Z732</f>
        <v>5.3415655135339104E-4</v>
      </c>
      <c r="AB128" s="18">
        <f>'Variables AME'!AA732</f>
        <v>5.5557201165375104E-4</v>
      </c>
      <c r="AC128" s="18">
        <f>'Variables AME'!AB732</f>
        <v>5.77768666926505E-4</v>
      </c>
      <c r="AD128" s="18">
        <f>'Variables AME'!AC732</f>
        <v>5.7792238265967904E-4</v>
      </c>
      <c r="AE128" s="18">
        <f>'Variables AME'!AD732</f>
        <v>5.7783310602142605E-4</v>
      </c>
      <c r="AF128" s="18">
        <f>'Variables AME'!AE732</f>
        <v>5.7772488351090295E-4</v>
      </c>
      <c r="AG128" s="18">
        <f>'Variables AME'!AF732</f>
        <v>5.7770635125923501E-4</v>
      </c>
      <c r="AH128" s="18">
        <f>'Variables AME'!AG732</f>
        <v>5.7755252644115895E-4</v>
      </c>
      <c r="AI128" s="18">
        <f>'Variables AME'!AH732</f>
        <v>5.7763411514764895E-4</v>
      </c>
      <c r="AJ128" s="18">
        <f>'Variables AME'!AI732</f>
        <v>5.7782514707518896E-4</v>
      </c>
      <c r="AK128" s="18">
        <f>'Variables AME'!AJ732</f>
        <v>5.7797703890665505E-4</v>
      </c>
      <c r="AL128" s="18">
        <f>'Variables AME'!AK732</f>
        <v>5.7811894906928298E-4</v>
      </c>
      <c r="AM128" s="18">
        <f>'Variables AME'!AL732</f>
        <v>5.7825578905402303E-4</v>
      </c>
      <c r="AN128" s="18">
        <f>'Variables AME'!AM732</f>
        <v>5.7863651588526104E-4</v>
      </c>
      <c r="AO128" s="18">
        <f>'Variables AME'!AN732</f>
        <v>5.7893773882897301E-4</v>
      </c>
      <c r="AP128" s="18">
        <f>'Variables AME'!AO732</f>
        <v>5.7923609334659001E-4</v>
      </c>
      <c r="AQ128" s="18">
        <f>'Variables AME'!AP732</f>
        <v>5.7949802257843295E-4</v>
      </c>
      <c r="AR128" s="18">
        <f>'Variables AME'!AQ732</f>
        <v>5.7973289222435105E-4</v>
      </c>
      <c r="AS128" s="18">
        <f>'Variables AME'!AR732</f>
        <v>5.7993607232479695E-4</v>
      </c>
      <c r="AT128" s="18">
        <f>'Variables AME'!AS732</f>
        <v>5.8011359610834904E-4</v>
      </c>
      <c r="AU128" s="18">
        <f>'Variables AME'!AT732</f>
        <v>5.8026921926454902E-4</v>
      </c>
      <c r="AV128" s="18">
        <f>'Variables AME'!AU732</f>
        <v>5.8040872993054497E-4</v>
      </c>
      <c r="AW128" s="18">
        <f>'Variables AME'!AV732</f>
        <v>5.8021186037601595E-4</v>
      </c>
    </row>
    <row r="129" spans="2:49" x14ac:dyDescent="0.25">
      <c r="B129" t="s">
        <v>1510</v>
      </c>
      <c r="C129" s="18">
        <f>'Variables AME'!B733</f>
        <v>1.51252347815762E-3</v>
      </c>
      <c r="D129" s="18">
        <f>'Variables AME'!C733</f>
        <v>1.51252347815762E-3</v>
      </c>
      <c r="E129" s="18">
        <f>'Variables AME'!D733</f>
        <v>1.5120994842156301E-3</v>
      </c>
      <c r="F129" s="18">
        <f>'Variables AME'!E733</f>
        <v>1.7238475894763401E-3</v>
      </c>
      <c r="G129" s="18">
        <f>'Variables AME'!F733</f>
        <v>1.8538702586273199E-3</v>
      </c>
      <c r="H129" s="18">
        <f>'Variables AME'!G733</f>
        <v>1.4148368621214799E-3</v>
      </c>
      <c r="I129" s="18">
        <f>'Variables AME'!H733</f>
        <v>1.24415729713237E-3</v>
      </c>
      <c r="J129" s="18">
        <f>'Variables AME'!I733</f>
        <v>8.11032601752598E-4</v>
      </c>
      <c r="K129" s="18">
        <f>'Variables AME'!J733</f>
        <v>6.3560079657272797E-4</v>
      </c>
      <c r="L129" s="18">
        <f>'Variables AME'!K733</f>
        <v>5.2751335747225402E-4</v>
      </c>
      <c r="M129" s="18">
        <f>'Variables AME'!L733</f>
        <v>3.4734827562939299E-4</v>
      </c>
      <c r="N129" s="18">
        <f>'Variables AME'!M733</f>
        <v>8.4116118625812697E-4</v>
      </c>
      <c r="O129" s="18">
        <f>'Variables AME'!N733</f>
        <v>7.2726638791989896E-4</v>
      </c>
      <c r="P129" s="18">
        <f>'Variables AME'!O733</f>
        <v>5.34722288470063E-4</v>
      </c>
      <c r="Q129" s="18">
        <f>'Variables AME'!P733</f>
        <v>1.6090892741702199E-3</v>
      </c>
      <c r="R129" s="18">
        <f>'Variables AME'!Q733</f>
        <v>1.7514208572813399E-3</v>
      </c>
      <c r="S129" s="18">
        <f>'Variables AME'!R733</f>
        <v>1.75176513694141E-3</v>
      </c>
      <c r="T129" s="18">
        <f>'Variables AME'!S733</f>
        <v>1.7517355674529301E-3</v>
      </c>
      <c r="U129" s="18">
        <f>'Variables AME'!T733</f>
        <v>1.7518827070794199E-3</v>
      </c>
      <c r="V129" s="18">
        <f>'Variables AME'!U733</f>
        <v>1.7517209188519199E-3</v>
      </c>
      <c r="W129" s="18">
        <f>'Variables AME'!V733</f>
        <v>1.75600208215015E-3</v>
      </c>
      <c r="X129" s="18">
        <f>'Variables AME'!W733</f>
        <v>1.7597157099812999E-3</v>
      </c>
      <c r="Y129" s="18">
        <f>'Variables AME'!X733</f>
        <v>1.76471428843994E-3</v>
      </c>
      <c r="Z129" s="18">
        <f>'Variables AME'!Y733</f>
        <v>1.7696455836846399E-3</v>
      </c>
      <c r="AA129" s="18">
        <f>'Variables AME'!Z733</f>
        <v>1.7741337763970901E-3</v>
      </c>
      <c r="AB129" s="18">
        <f>'Variables AME'!AA733</f>
        <v>1.7784206517245801E-3</v>
      </c>
      <c r="AC129" s="18">
        <f>'Variables AME'!AB733</f>
        <v>1.7826144754021201E-3</v>
      </c>
      <c r="AD129" s="18">
        <f>'Variables AME'!AC733</f>
        <v>1.78255450910044E-3</v>
      </c>
      <c r="AE129" s="18">
        <f>'Variables AME'!AD733</f>
        <v>1.7820887238663E-3</v>
      </c>
      <c r="AF129" s="18">
        <f>'Variables AME'!AE733</f>
        <v>1.7814941646766801E-3</v>
      </c>
      <c r="AG129" s="18">
        <f>'Variables AME'!AF733</f>
        <v>1.78103907665157E-3</v>
      </c>
      <c r="AH129" s="18">
        <f>'Variables AME'!AG733</f>
        <v>1.78040872999775E-3</v>
      </c>
      <c r="AI129" s="18">
        <f>'Variables AME'!AH733</f>
        <v>1.7801009491544299E-3</v>
      </c>
      <c r="AJ129" s="18">
        <f>'Variables AME'!AI733</f>
        <v>1.7800075377166799E-3</v>
      </c>
      <c r="AK129" s="18">
        <f>'Variables AME'!AJ733</f>
        <v>1.7798047862451899E-3</v>
      </c>
      <c r="AL129" s="18">
        <f>'Variables AME'!AK733</f>
        <v>1.7795773190572299E-3</v>
      </c>
      <c r="AM129" s="18">
        <f>'Variables AME'!AL733</f>
        <v>1.7793376796772799E-3</v>
      </c>
      <c r="AN129" s="18">
        <f>'Variables AME'!AM733</f>
        <v>1.7798512376715099E-3</v>
      </c>
      <c r="AO129" s="18">
        <f>'Variables AME'!AN733</f>
        <v>1.7800600300831499E-3</v>
      </c>
      <c r="AP129" s="18">
        <f>'Variables AME'!AO733</f>
        <v>1.7802433413417001E-3</v>
      </c>
      <c r="AQ129" s="18">
        <f>'Variables AME'!AP733</f>
        <v>1.7803531338152899E-3</v>
      </c>
      <c r="AR129" s="18">
        <f>'Variables AME'!AQ733</f>
        <v>1.7804040500203201E-3</v>
      </c>
      <c r="AS129" s="18">
        <f>'Variables AME'!AR733</f>
        <v>1.78038661678225E-3</v>
      </c>
      <c r="AT129" s="18">
        <f>'Variables AME'!AS733</f>
        <v>1.7803073790563699E-3</v>
      </c>
      <c r="AU129" s="18">
        <f>'Variables AME'!AT733</f>
        <v>1.7801734591104601E-3</v>
      </c>
      <c r="AV129" s="18">
        <f>'Variables AME'!AU733</f>
        <v>1.78000206139993E-3</v>
      </c>
      <c r="AW129" s="18">
        <f>'Variables AME'!AV733</f>
        <v>1.77885219731127E-3</v>
      </c>
    </row>
    <row r="130" spans="2:49" x14ac:dyDescent="0.25">
      <c r="B130" t="s">
        <v>1511</v>
      </c>
      <c r="C130" s="18">
        <f>'Variables AME'!B734</f>
        <v>6.5019627946580197E-4</v>
      </c>
      <c r="D130" s="18">
        <f>'Variables AME'!C734</f>
        <v>6.5019627946580197E-4</v>
      </c>
      <c r="E130" s="18">
        <f>'Variables AME'!D734</f>
        <v>6.5034254892737604E-4</v>
      </c>
      <c r="F130" s="18">
        <f>'Variables AME'!E734</f>
        <v>7.4695233704677097E-4</v>
      </c>
      <c r="G130" s="18">
        <f>'Variables AME'!F734</f>
        <v>7.9281106001841302E-4</v>
      </c>
      <c r="H130" s="18">
        <f>'Variables AME'!G734</f>
        <v>5.85665256543037E-4</v>
      </c>
      <c r="I130" s="18">
        <f>'Variables AME'!H734</f>
        <v>5.2374399062816101E-4</v>
      </c>
      <c r="J130" s="18">
        <f>'Variables AME'!I734</f>
        <v>3.47853003554602E-4</v>
      </c>
      <c r="K130" s="18">
        <f>'Variables AME'!J734</f>
        <v>2.6942168660329602E-4</v>
      </c>
      <c r="L130" s="18">
        <f>'Variables AME'!K734</f>
        <v>2.2725582983559799E-4</v>
      </c>
      <c r="M130" s="18">
        <f>'Variables AME'!L734</f>
        <v>1.4859465807162E-4</v>
      </c>
      <c r="N130" s="18">
        <f>'Variables AME'!M734</f>
        <v>3.64104269051937E-4</v>
      </c>
      <c r="O130" s="18">
        <f>'Variables AME'!N734</f>
        <v>3.1277768912333801E-4</v>
      </c>
      <c r="P130" s="18">
        <f>'Variables AME'!O734</f>
        <v>2.3001927878524701E-4</v>
      </c>
      <c r="Q130" s="18">
        <f>'Variables AME'!P734</f>
        <v>6.9998177876788505E-4</v>
      </c>
      <c r="R130" s="18">
        <f>'Variables AME'!Q734</f>
        <v>7.5805267872666704E-4</v>
      </c>
      <c r="S130" s="18">
        <f>'Variables AME'!R734</f>
        <v>7.5818435194427805E-4</v>
      </c>
      <c r="T130" s="18">
        <f>'Variables AME'!S734</f>
        <v>7.5817581033200499E-4</v>
      </c>
      <c r="U130" s="18">
        <f>'Variables AME'!T734</f>
        <v>7.5823176110690401E-4</v>
      </c>
      <c r="V130" s="18">
        <f>'Variables AME'!U734</f>
        <v>7.5817515322705998E-4</v>
      </c>
      <c r="W130" s="18">
        <f>'Variables AME'!V734</f>
        <v>7.62060878305782E-4</v>
      </c>
      <c r="X130" s="18">
        <f>'Variables AME'!W734</f>
        <v>7.6574225240504904E-4</v>
      </c>
      <c r="Y130" s="18">
        <f>'Variables AME'!X734</f>
        <v>7.6991821731937601E-4</v>
      </c>
      <c r="Z130" s="18">
        <f>'Variables AME'!Y734</f>
        <v>7.7403250987104503E-4</v>
      </c>
      <c r="AA130" s="18">
        <f>'Variables AME'!Z734</f>
        <v>7.7796966104403396E-4</v>
      </c>
      <c r="AB130" s="18">
        <f>'Variables AME'!AA734</f>
        <v>7.8180820575260803E-4</v>
      </c>
      <c r="AC130" s="18">
        <f>'Variables AME'!AB734</f>
        <v>7.8559127514383098E-4</v>
      </c>
      <c r="AD130" s="18">
        <f>'Variables AME'!AC734</f>
        <v>7.8546837251022199E-4</v>
      </c>
      <c r="AE130" s="18">
        <f>'Variables AME'!AD734</f>
        <v>7.8517626387609996E-4</v>
      </c>
      <c r="AF130" s="18">
        <f>'Variables AME'!AE734</f>
        <v>7.84841163802392E-4</v>
      </c>
      <c r="AG130" s="18">
        <f>'Variables AME'!AF734</f>
        <v>7.8456780071201103E-4</v>
      </c>
      <c r="AH130" s="18">
        <f>'Variables AME'!AG734</f>
        <v>7.8422104868169505E-4</v>
      </c>
      <c r="AI130" s="18">
        <f>'Variables AME'!AH734</f>
        <v>7.8402006460812003E-4</v>
      </c>
      <c r="AJ130" s="18">
        <f>'Variables AME'!AI734</f>
        <v>7.83906783925914E-4</v>
      </c>
      <c r="AK130" s="18">
        <f>'Variables AME'!AJ734</f>
        <v>7.8375401528158503E-4</v>
      </c>
      <c r="AL130" s="18">
        <f>'Variables AME'!AK734</f>
        <v>7.8359337193490905E-4</v>
      </c>
      <c r="AM130" s="18">
        <f>'Variables AME'!AL734</f>
        <v>7.8343033649434801E-4</v>
      </c>
      <c r="AN130" s="18">
        <f>'Variables AME'!AM734</f>
        <v>7.8351896169856397E-4</v>
      </c>
      <c r="AO130" s="18">
        <f>'Variables AME'!AN734</f>
        <v>7.8348181129111495E-4</v>
      </c>
      <c r="AP130" s="18">
        <f>'Variables AME'!AO734</f>
        <v>7.8342388057991595E-4</v>
      </c>
      <c r="AQ130" s="18">
        <f>'Variables AME'!AP734</f>
        <v>7.8333026652740903E-4</v>
      </c>
      <c r="AR130" s="18">
        <f>'Variables AME'!AQ734</f>
        <v>7.8320794772240095E-4</v>
      </c>
      <c r="AS130" s="18">
        <f>'Variables AME'!AR734</f>
        <v>7.8305168317891296E-4</v>
      </c>
      <c r="AT130" s="18">
        <f>'Variables AME'!AS734</f>
        <v>7.8286849441359702E-4</v>
      </c>
      <c r="AU130" s="18">
        <f>'Variables AME'!AT734</f>
        <v>7.8266235966067E-4</v>
      </c>
      <c r="AV130" s="18">
        <f>'Variables AME'!AU734</f>
        <v>7.8243958194253497E-4</v>
      </c>
      <c r="AW130" s="18">
        <f>'Variables AME'!AV734</f>
        <v>7.8192583199107797E-4</v>
      </c>
    </row>
    <row r="131" spans="2:49" x14ac:dyDescent="0.25">
      <c r="B131" t="s">
        <v>1512</v>
      </c>
      <c r="C131" s="18">
        <f>'Variables AME'!B735</f>
        <v>5.7385065322541299E-4</v>
      </c>
      <c r="D131" s="18">
        <f>'Variables AME'!C735</f>
        <v>5.7385065322541299E-4</v>
      </c>
      <c r="E131" s="18">
        <f>'Variables AME'!D735</f>
        <v>5.7672006848458505E-4</v>
      </c>
      <c r="F131" s="18">
        <f>'Variables AME'!E735</f>
        <v>6.3837067874057305E-4</v>
      </c>
      <c r="G131" s="18">
        <f>'Variables AME'!F735</f>
        <v>6.4667256150478195E-4</v>
      </c>
      <c r="H131" s="18">
        <f>'Variables AME'!G735</f>
        <v>4.3786636043845602E-4</v>
      </c>
      <c r="I131" s="18">
        <f>'Variables AME'!H735</f>
        <v>4.1327384150206901E-4</v>
      </c>
      <c r="J131" s="18">
        <f>'Variables AME'!I735</f>
        <v>2.7169248561290397E-4</v>
      </c>
      <c r="K131" s="18">
        <f>'Variables AME'!J735</f>
        <v>2.0363429598509899E-4</v>
      </c>
      <c r="L131" s="18">
        <f>'Variables AME'!K735</f>
        <v>1.6966568142448801E-4</v>
      </c>
      <c r="M131" s="18">
        <f>'Variables AME'!L735</f>
        <v>1.10956142293262E-4</v>
      </c>
      <c r="N131" s="18">
        <f>'Variables AME'!M735</f>
        <v>2.6665667445618702E-4</v>
      </c>
      <c r="O131" s="18">
        <f>'Variables AME'!N735</f>
        <v>2.21727266543749E-4</v>
      </c>
      <c r="P131" s="18">
        <f>'Variables AME'!O735</f>
        <v>1.6681831839879201E-4</v>
      </c>
      <c r="Q131" s="18">
        <f>'Variables AME'!P735</f>
        <v>4.9832273806677397E-4</v>
      </c>
      <c r="R131" s="18">
        <f>'Variables AME'!Q735</f>
        <v>5.1548947103699201E-4</v>
      </c>
      <c r="S131" s="18">
        <f>'Variables AME'!R735</f>
        <v>5.1567137277413295E-4</v>
      </c>
      <c r="T131" s="18">
        <f>'Variables AME'!S735</f>
        <v>5.1569866224824895E-4</v>
      </c>
      <c r="U131" s="18">
        <f>'Variables AME'!T735</f>
        <v>5.1582168728912998E-4</v>
      </c>
      <c r="V131" s="18">
        <f>'Variables AME'!U735</f>
        <v>5.1577505617066101E-4</v>
      </c>
      <c r="W131" s="18">
        <f>'Variables AME'!V735</f>
        <v>5.1611081613322704E-4</v>
      </c>
      <c r="X131" s="18">
        <f>'Variables AME'!W735</f>
        <v>5.16169408518808E-4</v>
      </c>
      <c r="Y131" s="18">
        <f>'Variables AME'!X735</f>
        <v>5.1692713452098304E-4</v>
      </c>
      <c r="Z131" s="18">
        <f>'Variables AME'!Y735</f>
        <v>5.1763736323570198E-4</v>
      </c>
      <c r="AA131" s="18">
        <f>'Variables AME'!Z735</f>
        <v>5.1813232803769405E-4</v>
      </c>
      <c r="AB131" s="18">
        <f>'Variables AME'!AA735</f>
        <v>5.1849875110150895E-4</v>
      </c>
      <c r="AC131" s="18">
        <f>'Variables AME'!AB735</f>
        <v>5.1879531340062203E-4</v>
      </c>
      <c r="AD131" s="18">
        <f>'Variables AME'!AC735</f>
        <v>5.1886578730258996E-4</v>
      </c>
      <c r="AE131" s="18">
        <f>'Variables AME'!AD735</f>
        <v>5.1869744976805303E-4</v>
      </c>
      <c r="AF131" s="18">
        <f>'Variables AME'!AE735</f>
        <v>5.1846137533705702E-4</v>
      </c>
      <c r="AG131" s="18">
        <f>'Variables AME'!AF735</f>
        <v>5.1830006879359297E-4</v>
      </c>
      <c r="AH131" s="18">
        <f>'Variables AME'!AG735</f>
        <v>5.1802328120834605E-4</v>
      </c>
      <c r="AI131" s="18">
        <f>'Variables AME'!AH735</f>
        <v>5.1794027184962901E-4</v>
      </c>
      <c r="AJ131" s="18">
        <f>'Variables AME'!AI735</f>
        <v>5.17980535019611E-4</v>
      </c>
      <c r="AK131" s="18">
        <f>'Variables AME'!AJ735</f>
        <v>5.17970077678773E-4</v>
      </c>
      <c r="AL131" s="18">
        <f>'Variables AME'!AK735</f>
        <v>5.1794791062429997E-4</v>
      </c>
      <c r="AM131" s="18">
        <f>'Variables AME'!AL735</f>
        <v>5.17920944626353E-4</v>
      </c>
      <c r="AN131" s="18">
        <f>'Variables AME'!AM735</f>
        <v>5.1814046596242896E-4</v>
      </c>
      <c r="AO131" s="18">
        <f>'Variables AME'!AN735</f>
        <v>5.18223498115015E-4</v>
      </c>
      <c r="AP131" s="18">
        <f>'Variables AME'!AO735</f>
        <v>5.1830136472093605E-4</v>
      </c>
      <c r="AQ131" s="18">
        <f>'Variables AME'!AP735</f>
        <v>5.1835504526898601E-4</v>
      </c>
      <c r="AR131" s="18">
        <f>'Variables AME'!AQ735</f>
        <v>5.1839264973733295E-4</v>
      </c>
      <c r="AS131" s="18">
        <f>'Variables AME'!AR735</f>
        <v>5.1840124351135196E-4</v>
      </c>
      <c r="AT131" s="18">
        <f>'Variables AME'!AS735</f>
        <v>5.1839508392656703E-4</v>
      </c>
      <c r="AU131" s="18">
        <f>'Variables AME'!AT735</f>
        <v>5.1837382443938095E-4</v>
      </c>
      <c r="AV131" s="18">
        <f>'Variables AME'!AU735</f>
        <v>5.1834003830489501E-4</v>
      </c>
      <c r="AW131" s="18">
        <f>'Variables AME'!AV735</f>
        <v>5.1813637484020997E-4</v>
      </c>
    </row>
    <row r="132" spans="2:49" x14ac:dyDescent="0.25">
      <c r="B132" t="s">
        <v>1154</v>
      </c>
      <c r="C132" s="18">
        <f>'Variables AME'!B736</f>
        <v>3.9170044355003501E-4</v>
      </c>
      <c r="D132" s="18">
        <f>'Variables AME'!C736</f>
        <v>3.9170044355003501E-4</v>
      </c>
      <c r="E132" s="18">
        <f>'Variables AME'!D736</f>
        <v>3.91654239544416E-4</v>
      </c>
      <c r="F132" s="18">
        <f>'Variables AME'!E736</f>
        <v>4.2257076981388998E-4</v>
      </c>
      <c r="G132" s="18">
        <f>'Variables AME'!F736</f>
        <v>4.2204076302184898E-4</v>
      </c>
      <c r="H132" s="18">
        <f>'Variables AME'!G736</f>
        <v>2.8781311256130798E-4</v>
      </c>
      <c r="I132" s="18">
        <f>'Variables AME'!H736</f>
        <v>2.8012916492735303E-4</v>
      </c>
      <c r="J132" s="18">
        <f>'Variables AME'!I736</f>
        <v>1.8253079492118999E-4</v>
      </c>
      <c r="K132" s="18">
        <f>'Variables AME'!J736</f>
        <v>1.3712532423062801E-4</v>
      </c>
      <c r="L132" s="18">
        <f>'Variables AME'!K736</f>
        <v>1.12938674498852E-4</v>
      </c>
      <c r="M132" s="18">
        <f>'Variables AME'!L736</f>
        <v>7.5840585100546496E-5</v>
      </c>
      <c r="N132" s="18">
        <f>'Variables AME'!M736</f>
        <v>1.8861644234915301E-4</v>
      </c>
      <c r="O132" s="18">
        <f>'Variables AME'!N736</f>
        <v>1.5724774665256601E-4</v>
      </c>
      <c r="P132" s="18">
        <f>'Variables AME'!O736</f>
        <v>1.1693503383311301E-4</v>
      </c>
      <c r="Q132" s="18">
        <f>'Variables AME'!P736</f>
        <v>3.4461079492173902E-4</v>
      </c>
      <c r="R132" s="18">
        <f>'Variables AME'!Q736</f>
        <v>3.5195616592309298E-4</v>
      </c>
      <c r="S132" s="18">
        <f>'Variables AME'!R736</f>
        <v>3.5241698056090898E-4</v>
      </c>
      <c r="T132" s="18">
        <f>'Variables AME'!S736</f>
        <v>3.5234998946765702E-4</v>
      </c>
      <c r="U132" s="18">
        <f>'Variables AME'!T736</f>
        <v>3.5261728185156298E-4</v>
      </c>
      <c r="V132" s="18">
        <f>'Variables AME'!U736</f>
        <v>3.5269946791846102E-4</v>
      </c>
      <c r="W132" s="18">
        <f>'Variables AME'!V736</f>
        <v>3.5445681576447502E-4</v>
      </c>
      <c r="X132" s="18">
        <f>'Variables AME'!W736</f>
        <v>3.55539312916005E-4</v>
      </c>
      <c r="Y132" s="18">
        <f>'Variables AME'!X736</f>
        <v>3.5779481161714701E-4</v>
      </c>
      <c r="Z132" s="18">
        <f>'Variables AME'!Y736</f>
        <v>3.5987039152087598E-4</v>
      </c>
      <c r="AA132" s="18">
        <f>'Variables AME'!Z736</f>
        <v>3.6177670203673703E-4</v>
      </c>
      <c r="AB132" s="18">
        <f>'Variables AME'!AA736</f>
        <v>3.6364725725424599E-4</v>
      </c>
      <c r="AC132" s="18">
        <f>'Variables AME'!AB736</f>
        <v>3.6553705051702202E-4</v>
      </c>
      <c r="AD132" s="18">
        <f>'Variables AME'!AC736</f>
        <v>3.66226699621918E-4</v>
      </c>
      <c r="AE132" s="18">
        <f>'Variables AME'!AD736</f>
        <v>3.6679649801008702E-4</v>
      </c>
      <c r="AF132" s="18">
        <f>'Variables AME'!AE736</f>
        <v>3.6728379586246999E-4</v>
      </c>
      <c r="AG132" s="18">
        <f>'Variables AME'!AF736</f>
        <v>3.678369813332E-4</v>
      </c>
      <c r="AH132" s="18">
        <f>'Variables AME'!AG736</f>
        <v>3.6834525817902998E-4</v>
      </c>
      <c r="AI132" s="18">
        <f>'Variables AME'!AH736</f>
        <v>3.6900669152339699E-4</v>
      </c>
      <c r="AJ132" s="18">
        <f>'Variables AME'!AI736</f>
        <v>3.6978442730568499E-4</v>
      </c>
      <c r="AK132" s="18">
        <f>'Variables AME'!AJ736</f>
        <v>3.7044859311908E-4</v>
      </c>
      <c r="AL132" s="18">
        <f>'Variables AME'!AK736</f>
        <v>3.7107249394792099E-4</v>
      </c>
      <c r="AM132" s="18">
        <f>'Variables AME'!AL736</f>
        <v>3.7167850646006699E-4</v>
      </c>
      <c r="AN132" s="18">
        <f>'Variables AME'!AM736</f>
        <v>3.7400673711135603E-4</v>
      </c>
      <c r="AO132" s="18">
        <f>'Variables AME'!AN736</f>
        <v>3.7607681915195897E-4</v>
      </c>
      <c r="AP132" s="18">
        <f>'Variables AME'!AO736</f>
        <v>3.7818446850274397E-4</v>
      </c>
      <c r="AQ132" s="18">
        <f>'Variables AME'!AP736</f>
        <v>3.8025496348141098E-4</v>
      </c>
      <c r="AR132" s="18">
        <f>'Variables AME'!AQ736</f>
        <v>3.8236011278487399E-4</v>
      </c>
      <c r="AS132" s="18">
        <f>'Variables AME'!AR736</f>
        <v>3.8441191917572802E-4</v>
      </c>
      <c r="AT132" s="18">
        <f>'Variables AME'!AS736</f>
        <v>3.8641251762095498E-4</v>
      </c>
      <c r="AU132" s="18">
        <f>'Variables AME'!AT736</f>
        <v>3.8838583610368199E-4</v>
      </c>
      <c r="AV132" s="18">
        <f>'Variables AME'!AU736</f>
        <v>3.9036367979675498E-4</v>
      </c>
      <c r="AW132" s="18">
        <f>'Variables AME'!AV736</f>
        <v>3.893654837823E-4</v>
      </c>
    </row>
    <row r="133" spans="2:49" x14ac:dyDescent="0.25">
      <c r="B133" t="s">
        <v>1513</v>
      </c>
      <c r="C133" s="18">
        <f>'Variables AME'!B737</f>
        <v>1.3256601102602701E-3</v>
      </c>
      <c r="D133" s="18">
        <f>'Variables AME'!C737</f>
        <v>1.3256601102602701E-3</v>
      </c>
      <c r="E133" s="18">
        <f>'Variables AME'!D737</f>
        <v>1.3231591977766299E-3</v>
      </c>
      <c r="F133" s="18">
        <f>'Variables AME'!E737</f>
        <v>1.4744984092034199E-3</v>
      </c>
      <c r="G133" s="18">
        <f>'Variables AME'!F737</f>
        <v>1.5070239410417401E-3</v>
      </c>
      <c r="H133" s="18">
        <f>'Variables AME'!G737</f>
        <v>9.9928267427041293E-4</v>
      </c>
      <c r="I133" s="18">
        <f>'Variables AME'!H737</f>
        <v>9.3957417567617401E-4</v>
      </c>
      <c r="J133" s="18">
        <f>'Variables AME'!I737</f>
        <v>6.2509748170523096E-4</v>
      </c>
      <c r="K133" s="18">
        <f>'Variables AME'!J737</f>
        <v>4.6899099256398702E-4</v>
      </c>
      <c r="L133" s="18">
        <f>'Variables AME'!K737</f>
        <v>3.8227010266087197E-4</v>
      </c>
      <c r="M133" s="18">
        <f>'Variables AME'!L737</f>
        <v>2.5123234033822E-4</v>
      </c>
      <c r="N133" s="18">
        <f>'Variables AME'!M737</f>
        <v>6.0893043264646904E-4</v>
      </c>
      <c r="O133" s="18">
        <f>'Variables AME'!N737</f>
        <v>5.0389143106731999E-4</v>
      </c>
      <c r="P133" s="18">
        <f>'Variables AME'!O737</f>
        <v>3.7271024394382499E-4</v>
      </c>
      <c r="Q133" s="18">
        <f>'Variables AME'!P737</f>
        <v>1.1303064747514701E-3</v>
      </c>
      <c r="R133" s="18">
        <f>'Variables AME'!Q737</f>
        <v>1.1608802234047799E-3</v>
      </c>
      <c r="S133" s="18">
        <f>'Variables AME'!R737</f>
        <v>1.16112799729138E-3</v>
      </c>
      <c r="T133" s="18">
        <f>'Variables AME'!S737</f>
        <v>1.1611989392168801E-3</v>
      </c>
      <c r="U133" s="18">
        <f>'Variables AME'!T737</f>
        <v>1.1612220016147499E-3</v>
      </c>
      <c r="V133" s="18">
        <f>'Variables AME'!U737</f>
        <v>1.1609138165849899E-3</v>
      </c>
      <c r="W133" s="18">
        <f>'Variables AME'!V737</f>
        <v>1.16083598533203E-3</v>
      </c>
      <c r="X133" s="18">
        <f>'Variables AME'!W737</f>
        <v>1.16058686235058E-3</v>
      </c>
      <c r="Y133" s="18">
        <f>'Variables AME'!X737</f>
        <v>1.1559689445713799E-3</v>
      </c>
      <c r="Z133" s="18">
        <f>'Variables AME'!Y737</f>
        <v>1.1540074177666499E-3</v>
      </c>
      <c r="AA133" s="18">
        <f>'Variables AME'!Z737</f>
        <v>1.1524329281795401E-3</v>
      </c>
      <c r="AB133" s="18">
        <f>'Variables AME'!AA737</f>
        <v>1.1510093302175501E-3</v>
      </c>
      <c r="AC133" s="18">
        <f>'Variables AME'!AB737</f>
        <v>1.14968664107361E-3</v>
      </c>
      <c r="AD133" s="18">
        <f>'Variables AME'!AC737</f>
        <v>1.14821328035003E-3</v>
      </c>
      <c r="AE133" s="18">
        <f>'Variables AME'!AD737</f>
        <v>1.14899325677842E-3</v>
      </c>
      <c r="AF133" s="18">
        <f>'Variables AME'!AE737</f>
        <v>1.14858321310932E-3</v>
      </c>
      <c r="AG133" s="18">
        <f>'Variables AME'!AF737</f>
        <v>1.1479207356097599E-3</v>
      </c>
      <c r="AH133" s="18">
        <f>'Variables AME'!AG737</f>
        <v>1.1494618520010999E-3</v>
      </c>
      <c r="AI133" s="18">
        <f>'Variables AME'!AH737</f>
        <v>1.14729653265504E-3</v>
      </c>
      <c r="AJ133" s="18">
        <f>'Variables AME'!AI737</f>
        <v>1.14605435785998E-3</v>
      </c>
      <c r="AK133" s="18">
        <f>'Variables AME'!AJ737</f>
        <v>1.14485836926378E-3</v>
      </c>
      <c r="AL133" s="18">
        <f>'Variables AME'!AK737</f>
        <v>1.1436545233734199E-3</v>
      </c>
      <c r="AM133" s="18">
        <f>'Variables AME'!AL737</f>
        <v>1.14246170073911E-3</v>
      </c>
      <c r="AN133" s="18">
        <f>'Variables AME'!AM737</f>
        <v>1.14204273557877E-3</v>
      </c>
      <c r="AO133" s="18">
        <f>'Variables AME'!AN737</f>
        <v>1.1413054619410601E-3</v>
      </c>
      <c r="AP133" s="18">
        <f>'Variables AME'!AO737</f>
        <v>1.1404601152157901E-3</v>
      </c>
      <c r="AQ133" s="18">
        <f>'Variables AME'!AP737</f>
        <v>1.1395266140283499E-3</v>
      </c>
      <c r="AR133" s="18">
        <f>'Variables AME'!AQ737</f>
        <v>1.1385393169177E-3</v>
      </c>
      <c r="AS133" s="18">
        <f>'Variables AME'!AR737</f>
        <v>1.13774541584595E-3</v>
      </c>
      <c r="AT133" s="18">
        <f>'Variables AME'!AS737</f>
        <v>1.13681390970956E-3</v>
      </c>
      <c r="AU133" s="18">
        <f>'Variables AME'!AT737</f>
        <v>1.13582966436859E-3</v>
      </c>
      <c r="AV133" s="18">
        <f>'Variables AME'!AU737</f>
        <v>1.13481062919341E-3</v>
      </c>
      <c r="AW133" s="18">
        <f>'Variables AME'!AV737</f>
        <v>1.13352430981282E-3</v>
      </c>
    </row>
    <row r="134" spans="2:49" x14ac:dyDescent="0.25">
      <c r="B134" t="s">
        <v>1514</v>
      </c>
      <c r="C134" s="18">
        <f>'Variables AME'!B738</f>
        <v>3.6433373467128799E-4</v>
      </c>
      <c r="D134" s="18">
        <f>'Variables AME'!C738</f>
        <v>3.6433373467128799E-4</v>
      </c>
      <c r="E134" s="18">
        <f>'Variables AME'!D738</f>
        <v>3.64333385653673E-4</v>
      </c>
      <c r="F134" s="18">
        <f>'Variables AME'!E738</f>
        <v>4.0707342169343899E-4</v>
      </c>
      <c r="G134" s="18">
        <f>'Variables AME'!F738</f>
        <v>4.2222815044948601E-4</v>
      </c>
      <c r="H134" s="18">
        <f>'Variables AME'!G738</f>
        <v>2.7818716539892502E-4</v>
      </c>
      <c r="I134" s="18">
        <f>'Variables AME'!H738</f>
        <v>2.6304258330011601E-4</v>
      </c>
      <c r="J134" s="18">
        <f>'Variables AME'!I738</f>
        <v>1.77471025470354E-4</v>
      </c>
      <c r="K134" s="18">
        <f>'Variables AME'!J738</f>
        <v>1.3420983435629899E-4</v>
      </c>
      <c r="L134" s="18">
        <f>'Variables AME'!K738</f>
        <v>1.10002237331841E-4</v>
      </c>
      <c r="M134" s="18">
        <f>'Variables AME'!L738</f>
        <v>7.2735653666724495E-5</v>
      </c>
      <c r="N134" s="18">
        <f>'Variables AME'!M738</f>
        <v>1.7767903467284199E-4</v>
      </c>
      <c r="O134" s="18">
        <f>'Variables AME'!N738</f>
        <v>1.4725336988977199E-4</v>
      </c>
      <c r="P134" s="18">
        <f>'Variables AME'!O738</f>
        <v>1.08643243632146E-4</v>
      </c>
      <c r="Q134" s="18">
        <f>'Variables AME'!P738</f>
        <v>3.3284922157018898E-4</v>
      </c>
      <c r="R134" s="18">
        <f>'Variables AME'!Q738</f>
        <v>3.3989026492114597E-4</v>
      </c>
      <c r="S134" s="18">
        <f>'Variables AME'!R738</f>
        <v>3.3999636215396802E-4</v>
      </c>
      <c r="T134" s="18">
        <f>'Variables AME'!S738</f>
        <v>3.4004406625942098E-4</v>
      </c>
      <c r="U134" s="18">
        <f>'Variables AME'!T738</f>
        <v>3.40047869536569E-4</v>
      </c>
      <c r="V134" s="18">
        <f>'Variables AME'!U738</f>
        <v>3.4001689019662801E-4</v>
      </c>
      <c r="W134" s="18">
        <f>'Variables AME'!V738</f>
        <v>3.39942267461432E-4</v>
      </c>
      <c r="X134" s="18">
        <f>'Variables AME'!W738</f>
        <v>3.3983924773631799E-4</v>
      </c>
      <c r="Y134" s="18">
        <f>'Variables AME'!X738</f>
        <v>3.3763435750669202E-4</v>
      </c>
      <c r="Z134" s="18">
        <f>'Variables AME'!Y738</f>
        <v>3.3644116314146999E-4</v>
      </c>
      <c r="AA134" s="18">
        <f>'Variables AME'!Z738</f>
        <v>3.35601662720607E-4</v>
      </c>
      <c r="AB134" s="18">
        <f>'Variables AME'!AA738</f>
        <v>3.3492597952302603E-4</v>
      </c>
      <c r="AC134" s="18">
        <f>'Variables AME'!AB738</f>
        <v>3.3434768839193902E-4</v>
      </c>
      <c r="AD134" s="18">
        <f>'Variables AME'!AC738</f>
        <v>3.3380762734815502E-4</v>
      </c>
      <c r="AE134" s="18">
        <f>'Variables AME'!AD738</f>
        <v>3.3432299141868702E-4</v>
      </c>
      <c r="AF134" s="18">
        <f>'Variables AME'!AE738</f>
        <v>3.3439867587293701E-4</v>
      </c>
      <c r="AG134" s="18">
        <f>'Variables AME'!AF738</f>
        <v>3.3431636278145503E-4</v>
      </c>
      <c r="AH134" s="18">
        <f>'Variables AME'!AG738</f>
        <v>3.3520716258753899E-4</v>
      </c>
      <c r="AI134" s="18">
        <f>'Variables AME'!AH738</f>
        <v>3.34552417803284E-4</v>
      </c>
      <c r="AJ134" s="18">
        <f>'Variables AME'!AI738</f>
        <v>3.3418136580392401E-4</v>
      </c>
      <c r="AK134" s="18">
        <f>'Variables AME'!AJ738</f>
        <v>3.3389912311822798E-4</v>
      </c>
      <c r="AL134" s="18">
        <f>'Variables AME'!AK738</f>
        <v>3.3365605615808599E-4</v>
      </c>
      <c r="AM134" s="18">
        <f>'Variables AME'!AL738</f>
        <v>3.3343907040803898E-4</v>
      </c>
      <c r="AN134" s="18">
        <f>'Variables AME'!AM738</f>
        <v>3.3347118464811701E-4</v>
      </c>
      <c r="AO134" s="18">
        <f>'Variables AME'!AN738</f>
        <v>3.3344188743295402E-4</v>
      </c>
      <c r="AP134" s="18">
        <f>'Variables AME'!AO738</f>
        <v>3.33365990517026E-4</v>
      </c>
      <c r="AQ134" s="18">
        <f>'Variables AME'!AP738</f>
        <v>3.3326159823160998E-4</v>
      </c>
      <c r="AR134" s="18">
        <f>'Variables AME'!AQ738</f>
        <v>3.33143241836638E-4</v>
      </c>
      <c r="AS134" s="18">
        <f>'Variables AME'!AR738</f>
        <v>3.3311148667568101E-4</v>
      </c>
      <c r="AT134" s="18">
        <f>'Variables AME'!AS738</f>
        <v>3.33031943570212E-4</v>
      </c>
      <c r="AU134" s="18">
        <f>'Variables AME'!AT738</f>
        <v>3.3293237920944301E-4</v>
      </c>
      <c r="AV134" s="18">
        <f>'Variables AME'!AU738</f>
        <v>3.3282159967912598E-4</v>
      </c>
      <c r="AW134" s="18">
        <f>'Variables AME'!AV738</f>
        <v>3.32645250757169E-4</v>
      </c>
    </row>
    <row r="135" spans="2:49" x14ac:dyDescent="0.25">
      <c r="B135" t="s">
        <v>1515</v>
      </c>
      <c r="C135" s="18">
        <f>'Variables AME'!B739</f>
        <v>6.0909349068919904E-3</v>
      </c>
      <c r="D135" s="18">
        <f>'Variables AME'!C739</f>
        <v>6.0909349068919904E-3</v>
      </c>
      <c r="E135" s="18">
        <f>'Variables AME'!D739</f>
        <v>6.0553542767117496E-3</v>
      </c>
      <c r="F135" s="18">
        <f>'Variables AME'!E739</f>
        <v>6.7141068609794198E-3</v>
      </c>
      <c r="G135" s="18">
        <f>'Variables AME'!F739</f>
        <v>6.9074527251702499E-3</v>
      </c>
      <c r="H135" s="18">
        <f>'Variables AME'!G739</f>
        <v>4.6009612595667004E-3</v>
      </c>
      <c r="I135" s="18">
        <f>'Variables AME'!H739</f>
        <v>4.3222615732019598E-3</v>
      </c>
      <c r="J135" s="18">
        <f>'Variables AME'!I739</f>
        <v>2.8542910765135599E-3</v>
      </c>
      <c r="K135" s="18">
        <f>'Variables AME'!J739</f>
        <v>2.1684963486663001E-3</v>
      </c>
      <c r="L135" s="18">
        <f>'Variables AME'!K739</f>
        <v>1.7921539257084701E-3</v>
      </c>
      <c r="M135" s="18">
        <f>'Variables AME'!L739</f>
        <v>1.1656656494227001E-3</v>
      </c>
      <c r="N135" s="18">
        <f>'Variables AME'!M739</f>
        <v>2.77906109776324E-3</v>
      </c>
      <c r="O135" s="18">
        <f>'Variables AME'!N739</f>
        <v>2.2953236838624698E-3</v>
      </c>
      <c r="P135" s="18">
        <f>'Variables AME'!O739</f>
        <v>1.69505273241415E-3</v>
      </c>
      <c r="Q135" s="18">
        <f>'Variables AME'!P739</f>
        <v>5.1793831505524898E-3</v>
      </c>
      <c r="R135" s="18">
        <f>'Variables AME'!Q739</f>
        <v>5.4066646030720604E-3</v>
      </c>
      <c r="S135" s="18">
        <f>'Variables AME'!R739</f>
        <v>5.4087810142408304E-3</v>
      </c>
      <c r="T135" s="18">
        <f>'Variables AME'!S739</f>
        <v>5.41008226577714E-3</v>
      </c>
      <c r="U135" s="18">
        <f>'Variables AME'!T739</f>
        <v>5.4122516899110197E-3</v>
      </c>
      <c r="V135" s="18">
        <f>'Variables AME'!U739</f>
        <v>5.4127171707428401E-3</v>
      </c>
      <c r="W135" s="18">
        <f>'Variables AME'!V739</f>
        <v>5.41383754209648E-3</v>
      </c>
      <c r="X135" s="18">
        <f>'Variables AME'!W739</f>
        <v>5.4100770541981799E-3</v>
      </c>
      <c r="Y135" s="18">
        <f>'Variables AME'!X739</f>
        <v>5.4081427027295502E-3</v>
      </c>
      <c r="Z135" s="18">
        <f>'Variables AME'!Y739</f>
        <v>5.4075586040904502E-3</v>
      </c>
      <c r="AA135" s="18">
        <f>'Variables AME'!Z739</f>
        <v>5.4053762426257502E-3</v>
      </c>
      <c r="AB135" s="18">
        <f>'Variables AME'!AA739</f>
        <v>5.4023578700351802E-3</v>
      </c>
      <c r="AC135" s="18">
        <f>'Variables AME'!AB739</f>
        <v>5.3989870634394404E-3</v>
      </c>
      <c r="AD135" s="18">
        <f>'Variables AME'!AC739</f>
        <v>5.3937516807626099E-3</v>
      </c>
      <c r="AE135" s="18">
        <f>'Variables AME'!AD739</f>
        <v>5.3886467273328896E-3</v>
      </c>
      <c r="AF135" s="18">
        <f>'Variables AME'!AE739</f>
        <v>5.3819435725899999E-3</v>
      </c>
      <c r="AG135" s="18">
        <f>'Variables AME'!AF739</f>
        <v>5.3760439850886596E-3</v>
      </c>
      <c r="AH135" s="18">
        <f>'Variables AME'!AG739</f>
        <v>5.3712780554132202E-3</v>
      </c>
      <c r="AI135" s="18">
        <f>'Variables AME'!AH739</f>
        <v>5.3656696550109604E-3</v>
      </c>
      <c r="AJ135" s="18">
        <f>'Variables AME'!AI739</f>
        <v>5.3623059752681002E-3</v>
      </c>
      <c r="AK135" s="18">
        <f>'Variables AME'!AJ739</f>
        <v>5.3589685981815698E-3</v>
      </c>
      <c r="AL135" s="18">
        <f>'Variables AME'!AK739</f>
        <v>5.35593704682121E-3</v>
      </c>
      <c r="AM135" s="18">
        <f>'Variables AME'!AL739</f>
        <v>5.3531848302192002E-3</v>
      </c>
      <c r="AN135" s="18">
        <f>'Variables AME'!AM739</f>
        <v>5.3542296608530002E-3</v>
      </c>
      <c r="AO135" s="18">
        <f>'Variables AME'!AN739</f>
        <v>5.3540685444611498E-3</v>
      </c>
      <c r="AP135" s="18">
        <f>'Variables AME'!AO739</f>
        <v>5.3539626470045197E-3</v>
      </c>
      <c r="AQ135" s="18">
        <f>'Variables AME'!AP739</f>
        <v>5.3536630347034101E-3</v>
      </c>
      <c r="AR135" s="18">
        <f>'Variables AME'!AQ739</f>
        <v>5.3532105712330398E-3</v>
      </c>
      <c r="AS135" s="18">
        <f>'Variables AME'!AR739</f>
        <v>5.3529586731482903E-3</v>
      </c>
      <c r="AT135" s="18">
        <f>'Variables AME'!AS739</f>
        <v>5.35249304648422E-3</v>
      </c>
      <c r="AU135" s="18">
        <f>'Variables AME'!AT739</f>
        <v>5.3518786269645298E-3</v>
      </c>
      <c r="AV135" s="18">
        <f>'Variables AME'!AU739</f>
        <v>5.3511477542678501E-3</v>
      </c>
      <c r="AW135" s="18">
        <f>'Variables AME'!AV739</f>
        <v>5.3483792431208398E-3</v>
      </c>
    </row>
    <row r="136" spans="2:49" x14ac:dyDescent="0.25">
      <c r="B136" t="s">
        <v>1516</v>
      </c>
      <c r="C136" s="18">
        <f>'Variables AME'!B740</f>
        <v>0.136495244746031</v>
      </c>
      <c r="D136" s="18">
        <f>'Variables AME'!C740</f>
        <v>0.136495244746031</v>
      </c>
      <c r="E136" s="18">
        <f>'Variables AME'!D740</f>
        <v>0.13514022231246001</v>
      </c>
      <c r="F136" s="18">
        <f>'Variables AME'!E740</f>
        <v>0.12313285024038299</v>
      </c>
      <c r="G136" s="18">
        <f>'Variables AME'!F740</f>
        <v>0.132197004617922</v>
      </c>
      <c r="H136" s="18">
        <f>'Variables AME'!G740</f>
        <v>0.104702044010708</v>
      </c>
      <c r="I136" s="18">
        <f>'Variables AME'!H740</f>
        <v>7.8042120260761697E-2</v>
      </c>
      <c r="J136" s="18">
        <f>'Variables AME'!I740</f>
        <v>6.0089952515996699E-2</v>
      </c>
      <c r="K136" s="18">
        <f>'Variables AME'!J740</f>
        <v>3.4703751930048099E-2</v>
      </c>
      <c r="L136" s="18">
        <f>'Variables AME'!K740</f>
        <v>2.9123568351927101E-2</v>
      </c>
      <c r="M136" s="18">
        <f>'Variables AME'!L740</f>
        <v>1.7517163992866701E-2</v>
      </c>
      <c r="N136" s="18">
        <f>'Variables AME'!M740</f>
        <v>3.8370230758966201E-2</v>
      </c>
      <c r="O136" s="18">
        <f>'Variables AME'!N740</f>
        <v>3.5786518588758497E-2</v>
      </c>
      <c r="P136" s="18">
        <f>'Variables AME'!O740</f>
        <v>2.5843369930539699E-2</v>
      </c>
      <c r="Q136" s="18">
        <f>'Variables AME'!P740</f>
        <v>7.7696456849896095E-2</v>
      </c>
      <c r="R136" s="18">
        <f>'Variables AME'!Q740</f>
        <v>8.0394700259630095E-2</v>
      </c>
      <c r="S136" s="18">
        <f>'Variables AME'!R740</f>
        <v>8.0413100840663401E-2</v>
      </c>
      <c r="T136" s="18">
        <f>'Variables AME'!S740</f>
        <v>8.0461820249143598E-2</v>
      </c>
      <c r="U136" s="18">
        <f>'Variables AME'!T740</f>
        <v>8.0523833293819805E-2</v>
      </c>
      <c r="V136" s="18">
        <f>'Variables AME'!U740</f>
        <v>8.0572945132804497E-2</v>
      </c>
      <c r="W136" s="18">
        <f>'Variables AME'!V740</f>
        <v>8.0617198872753607E-2</v>
      </c>
      <c r="X136" s="18">
        <f>'Variables AME'!W740</f>
        <v>8.0610621471545796E-2</v>
      </c>
      <c r="Y136" s="18">
        <f>'Variables AME'!X740</f>
        <v>8.0645064232061095E-2</v>
      </c>
      <c r="Z136" s="18">
        <f>'Variables AME'!Y740</f>
        <v>8.0720113075365807E-2</v>
      </c>
      <c r="AA136" s="18">
        <f>'Variables AME'!Z740</f>
        <v>8.0789530949367E-2</v>
      </c>
      <c r="AB136" s="18">
        <f>'Variables AME'!AA740</f>
        <v>8.0851245572181402E-2</v>
      </c>
      <c r="AC136" s="18">
        <f>'Variables AME'!AB740</f>
        <v>8.0908937135691805E-2</v>
      </c>
      <c r="AD136" s="18">
        <f>'Variables AME'!AC740</f>
        <v>8.0946479474601804E-2</v>
      </c>
      <c r="AE136" s="18">
        <f>'Variables AME'!AD740</f>
        <v>8.0994285443400399E-2</v>
      </c>
      <c r="AF136" s="18">
        <f>'Variables AME'!AE740</f>
        <v>8.1023622104904103E-2</v>
      </c>
      <c r="AG136" s="18">
        <f>'Variables AME'!AF740</f>
        <v>8.1053741837159396E-2</v>
      </c>
      <c r="AH136" s="18">
        <f>'Variables AME'!AG740</f>
        <v>8.1096723409842697E-2</v>
      </c>
      <c r="AI136" s="18">
        <f>'Variables AME'!AH740</f>
        <v>8.1111472461377704E-2</v>
      </c>
      <c r="AJ136" s="18">
        <f>'Variables AME'!AI740</f>
        <v>8.1130549240169894E-2</v>
      </c>
      <c r="AK136" s="18">
        <f>'Variables AME'!AJ740</f>
        <v>8.1140115821091402E-2</v>
      </c>
      <c r="AL136" s="18">
        <f>'Variables AME'!AK740</f>
        <v>8.11443270346352E-2</v>
      </c>
      <c r="AM136" s="18">
        <f>'Variables AME'!AL740</f>
        <v>8.11441649522332E-2</v>
      </c>
      <c r="AN136" s="18">
        <f>'Variables AME'!AM740</f>
        <v>8.1177984823004395E-2</v>
      </c>
      <c r="AO136" s="18">
        <f>'Variables AME'!AN740</f>
        <v>8.1187802692836306E-2</v>
      </c>
      <c r="AP136" s="18">
        <f>'Variables AME'!AO740</f>
        <v>8.1191902847786504E-2</v>
      </c>
      <c r="AQ136" s="18">
        <f>'Variables AME'!AP740</f>
        <v>8.1194911005148293E-2</v>
      </c>
      <c r="AR136" s="18">
        <f>'Variables AME'!AQ740</f>
        <v>8.1195887701657199E-2</v>
      </c>
      <c r="AS136" s="18">
        <f>'Variables AME'!AR740</f>
        <v>8.1196757783460805E-2</v>
      </c>
      <c r="AT136" s="18">
        <f>'Variables AME'!AS740</f>
        <v>8.1191278338700601E-2</v>
      </c>
      <c r="AU136" s="18">
        <f>'Variables AME'!AT740</f>
        <v>8.1182772995304006E-2</v>
      </c>
      <c r="AV136" s="18">
        <f>'Variables AME'!AU740</f>
        <v>8.1172320878690807E-2</v>
      </c>
      <c r="AW136" s="18">
        <f>'Variables AME'!AV740</f>
        <v>8.1139560513324396E-2</v>
      </c>
    </row>
    <row r="137" spans="2:49" x14ac:dyDescent="0.25">
      <c r="B137" t="s">
        <v>1517</v>
      </c>
      <c r="C137" s="18">
        <f>'Variables AME'!B741</f>
        <v>4.1224702551168101E-3</v>
      </c>
      <c r="D137" s="18">
        <f>'Variables AME'!C741</f>
        <v>4.1224702551168101E-3</v>
      </c>
      <c r="E137" s="18">
        <f>'Variables AME'!D741</f>
        <v>4.1160556964922696E-3</v>
      </c>
      <c r="F137" s="18">
        <f>'Variables AME'!E741</f>
        <v>4.43333269666511E-3</v>
      </c>
      <c r="G137" s="18">
        <f>'Variables AME'!F741</f>
        <v>4.3501529640941998E-3</v>
      </c>
      <c r="H137" s="18">
        <f>'Variables AME'!G741</f>
        <v>3.2226957736299E-3</v>
      </c>
      <c r="I137" s="18">
        <f>'Variables AME'!H741</f>
        <v>2.9606277439709798E-3</v>
      </c>
      <c r="J137" s="18">
        <f>'Variables AME'!I741</f>
        <v>1.8425104784911999E-3</v>
      </c>
      <c r="K137" s="18">
        <f>'Variables AME'!J741</f>
        <v>1.3585189720954E-3</v>
      </c>
      <c r="L137" s="18">
        <f>'Variables AME'!K741</f>
        <v>1.1277160398132E-3</v>
      </c>
      <c r="M137" s="18">
        <f>'Variables AME'!L741</f>
        <v>7.3550173263539002E-4</v>
      </c>
      <c r="N137" s="18">
        <f>'Variables AME'!M741</f>
        <v>1.7132927737838E-3</v>
      </c>
      <c r="O137" s="18">
        <f>'Variables AME'!N741</f>
        <v>1.4652022331606699E-3</v>
      </c>
      <c r="P137" s="18">
        <f>'Variables AME'!O741</f>
        <v>1.1324434956633601E-3</v>
      </c>
      <c r="Q137" s="18">
        <f>'Variables AME'!P741</f>
        <v>3.2888380348005701E-3</v>
      </c>
      <c r="R137" s="18">
        <f>'Variables AME'!Q741</f>
        <v>3.4119443553598801E-3</v>
      </c>
      <c r="S137" s="18">
        <f>'Variables AME'!R741</f>
        <v>3.41405687537134E-3</v>
      </c>
      <c r="T137" s="18">
        <f>'Variables AME'!S741</f>
        <v>3.4152462366657801E-3</v>
      </c>
      <c r="U137" s="18">
        <f>'Variables AME'!T741</f>
        <v>3.4160139162127501E-3</v>
      </c>
      <c r="V137" s="18">
        <f>'Variables AME'!U741</f>
        <v>3.4160165559937298E-3</v>
      </c>
      <c r="W137" s="18">
        <f>'Variables AME'!V741</f>
        <v>3.4159260082766399E-3</v>
      </c>
      <c r="X137" s="18">
        <f>'Variables AME'!W741</f>
        <v>3.4154540322662501E-3</v>
      </c>
      <c r="Y137" s="18">
        <f>'Variables AME'!X741</f>
        <v>3.4157437477906902E-3</v>
      </c>
      <c r="Z137" s="18">
        <f>'Variables AME'!Y741</f>
        <v>3.4185837301901698E-3</v>
      </c>
      <c r="AA137" s="18">
        <f>'Variables AME'!Z741</f>
        <v>3.4209627415914602E-3</v>
      </c>
      <c r="AB137" s="18">
        <f>'Variables AME'!AA741</f>
        <v>3.4226221032124401E-3</v>
      </c>
      <c r="AC137" s="18">
        <f>'Variables AME'!AB741</f>
        <v>3.4239974767806699E-3</v>
      </c>
      <c r="AD137" s="18">
        <f>'Variables AME'!AC741</f>
        <v>3.4245863197779401E-3</v>
      </c>
      <c r="AE137" s="18">
        <f>'Variables AME'!AD741</f>
        <v>3.42581666497016E-3</v>
      </c>
      <c r="AF137" s="18">
        <f>'Variables AME'!AE741</f>
        <v>3.4255041882929401E-3</v>
      </c>
      <c r="AG137" s="18">
        <f>'Variables AME'!AF741</f>
        <v>3.42514228873305E-3</v>
      </c>
      <c r="AH137" s="18">
        <f>'Variables AME'!AG741</f>
        <v>3.4258669396000298E-3</v>
      </c>
      <c r="AI137" s="18">
        <f>'Variables AME'!AH741</f>
        <v>3.4244514607853199E-3</v>
      </c>
      <c r="AJ137" s="18">
        <f>'Variables AME'!AI741</f>
        <v>3.4244153344276502E-3</v>
      </c>
      <c r="AK137" s="18">
        <f>'Variables AME'!AJ741</f>
        <v>3.4245035299762801E-3</v>
      </c>
      <c r="AL137" s="18">
        <f>'Variables AME'!AK741</f>
        <v>3.4244387467855901E-3</v>
      </c>
      <c r="AM137" s="18">
        <f>'Variables AME'!AL741</f>
        <v>3.4243272141473301E-3</v>
      </c>
      <c r="AN137" s="18">
        <f>'Variables AME'!AM741</f>
        <v>3.4254909828456701E-3</v>
      </c>
      <c r="AO137" s="18">
        <f>'Variables AME'!AN741</f>
        <v>3.4263200531187898E-3</v>
      </c>
      <c r="AP137" s="18">
        <f>'Variables AME'!AO741</f>
        <v>3.4267305047790499E-3</v>
      </c>
      <c r="AQ137" s="18">
        <f>'Variables AME'!AP741</f>
        <v>3.4268913146702799E-3</v>
      </c>
      <c r="AR137" s="18">
        <f>'Variables AME'!AQ741</f>
        <v>3.4268852700782299E-3</v>
      </c>
      <c r="AS137" s="18">
        <f>'Variables AME'!AR741</f>
        <v>3.4267804334619499E-3</v>
      </c>
      <c r="AT137" s="18">
        <f>'Variables AME'!AS741</f>
        <v>3.4263662932126301E-3</v>
      </c>
      <c r="AU137" s="18">
        <f>'Variables AME'!AT741</f>
        <v>3.4257910988602998E-3</v>
      </c>
      <c r="AV137" s="18">
        <f>'Variables AME'!AU741</f>
        <v>3.4250992981062602E-3</v>
      </c>
      <c r="AW137" s="18">
        <f>'Variables AME'!AV741</f>
        <v>3.4233188227172401E-3</v>
      </c>
    </row>
    <row r="138" spans="2:49" x14ac:dyDescent="0.25">
      <c r="B138" t="s">
        <v>1518</v>
      </c>
      <c r="C138" s="18">
        <f>'Variables AME'!B742</f>
        <v>1.0043700538044601E-3</v>
      </c>
      <c r="D138" s="18">
        <f>'Variables AME'!C742</f>
        <v>1.0043700538044601E-3</v>
      </c>
      <c r="E138" s="18">
        <f>'Variables AME'!D742</f>
        <v>1.01047634283404E-3</v>
      </c>
      <c r="F138" s="18">
        <f>'Variables AME'!E742</f>
        <v>1.1138955135487399E-3</v>
      </c>
      <c r="G138" s="18">
        <f>'Variables AME'!F742</f>
        <v>1.1120058647193401E-3</v>
      </c>
      <c r="H138" s="18">
        <f>'Variables AME'!G742</f>
        <v>7.1679321776357396E-4</v>
      </c>
      <c r="I138" s="18">
        <f>'Variables AME'!H742</f>
        <v>6.7766109939116899E-4</v>
      </c>
      <c r="J138" s="18">
        <f>'Variables AME'!I742</f>
        <v>4.4736267899990901E-4</v>
      </c>
      <c r="K138" s="18">
        <f>'Variables AME'!J742</f>
        <v>3.3071345145444799E-4</v>
      </c>
      <c r="L138" s="18">
        <f>'Variables AME'!K742</f>
        <v>2.7136133304104198E-4</v>
      </c>
      <c r="M138" s="18">
        <f>'Variables AME'!L742</f>
        <v>1.7684481714727601E-4</v>
      </c>
      <c r="N138" s="18">
        <f>'Variables AME'!M742</f>
        <v>4.2366878227333702E-4</v>
      </c>
      <c r="O138" s="18">
        <f>'Variables AME'!N742</f>
        <v>3.5308794105817998E-4</v>
      </c>
      <c r="P138" s="18">
        <f>'Variables AME'!O742</f>
        <v>2.6387921779776502E-4</v>
      </c>
      <c r="Q138" s="18">
        <f>'Variables AME'!P742</f>
        <v>7.7963366510440597E-4</v>
      </c>
      <c r="R138" s="18">
        <f>'Variables AME'!Q742</f>
        <v>7.9836909304943496E-4</v>
      </c>
      <c r="S138" s="18">
        <f>'Variables AME'!R742</f>
        <v>7.9901177755517701E-4</v>
      </c>
      <c r="T138" s="18">
        <f>'Variables AME'!S742</f>
        <v>7.99261119743068E-4</v>
      </c>
      <c r="U138" s="18">
        <f>'Variables AME'!T742</f>
        <v>7.9940065445645097E-4</v>
      </c>
      <c r="V138" s="18">
        <f>'Variables AME'!U742</f>
        <v>7.9927464885009702E-4</v>
      </c>
      <c r="W138" s="18">
        <f>'Variables AME'!V742</f>
        <v>7.9735582200096298E-4</v>
      </c>
      <c r="X138" s="18">
        <f>'Variables AME'!W742</f>
        <v>7.9514219747856105E-4</v>
      </c>
      <c r="Y138" s="18">
        <f>'Variables AME'!X742</f>
        <v>7.9426970537735105E-4</v>
      </c>
      <c r="Z138" s="18">
        <f>'Variables AME'!Y742</f>
        <v>7.9340975608494803E-4</v>
      </c>
      <c r="AA138" s="18">
        <f>'Variables AME'!Z742</f>
        <v>7.9213846198269598E-4</v>
      </c>
      <c r="AB138" s="18">
        <f>'Variables AME'!AA742</f>
        <v>7.9061307326491195E-4</v>
      </c>
      <c r="AC138" s="18">
        <f>'Variables AME'!AB742</f>
        <v>7.8893448046431897E-4</v>
      </c>
      <c r="AD138" s="18">
        <f>'Variables AME'!AC742</f>
        <v>7.8852805865567996E-4</v>
      </c>
      <c r="AE138" s="18">
        <f>'Variables AME'!AD742</f>
        <v>7.8761291476137898E-4</v>
      </c>
      <c r="AF138" s="18">
        <f>'Variables AME'!AE742</f>
        <v>7.8661259861173896E-4</v>
      </c>
      <c r="AG138" s="18">
        <f>'Variables AME'!AF742</f>
        <v>7.8574797851111702E-4</v>
      </c>
      <c r="AH138" s="18">
        <f>'Variables AME'!AG742</f>
        <v>7.8458223287751797E-4</v>
      </c>
      <c r="AI138" s="18">
        <f>'Variables AME'!AH742</f>
        <v>7.8382628365325404E-4</v>
      </c>
      <c r="AJ138" s="18">
        <f>'Variables AME'!AI742</f>
        <v>7.8330463457559104E-4</v>
      </c>
      <c r="AK138" s="18">
        <f>'Variables AME'!AJ742</f>
        <v>7.8273250501820495E-4</v>
      </c>
      <c r="AL138" s="18">
        <f>'Variables AME'!AK742</f>
        <v>7.8214941907386003E-4</v>
      </c>
      <c r="AM138" s="18">
        <f>'Variables AME'!AL742</f>
        <v>7.81559759111094E-4</v>
      </c>
      <c r="AN138" s="18">
        <f>'Variables AME'!AM742</f>
        <v>7.8121218196397903E-4</v>
      </c>
      <c r="AO138" s="18">
        <f>'Variables AME'!AN742</f>
        <v>7.8077481858720098E-4</v>
      </c>
      <c r="AP138" s="18">
        <f>'Variables AME'!AO742</f>
        <v>7.8032221938682399E-4</v>
      </c>
      <c r="AQ138" s="18">
        <f>'Variables AME'!AP742</f>
        <v>7.7981816638635602E-4</v>
      </c>
      <c r="AR138" s="18">
        <f>'Variables AME'!AQ742</f>
        <v>7.7927670431252396E-4</v>
      </c>
      <c r="AS138" s="18">
        <f>'Variables AME'!AR742</f>
        <v>7.7868269174353403E-4</v>
      </c>
      <c r="AT138" s="18">
        <f>'Variables AME'!AS742</f>
        <v>7.7804838297459197E-4</v>
      </c>
      <c r="AU138" s="18">
        <f>'Variables AME'!AT742</f>
        <v>7.7738021842720995E-4</v>
      </c>
      <c r="AV138" s="18">
        <f>'Variables AME'!AU742</f>
        <v>7.7668441571612302E-4</v>
      </c>
      <c r="AW138" s="18">
        <f>'Variables AME'!AV742</f>
        <v>7.7572525052861197E-4</v>
      </c>
    </row>
    <row r="139" spans="2:49" x14ac:dyDescent="0.25">
      <c r="B139" t="s">
        <v>1519</v>
      </c>
      <c r="C139" s="18">
        <f>'Variables AME'!B743</f>
        <v>4.9853900052131301E-5</v>
      </c>
      <c r="D139" s="18">
        <f>'Variables AME'!C743</f>
        <v>4.9853900052131301E-5</v>
      </c>
      <c r="E139" s="18">
        <f>'Variables AME'!D743</f>
        <v>4.9880361610450002E-5</v>
      </c>
      <c r="F139" s="18">
        <f>'Variables AME'!E743</f>
        <v>5.6126097856285301E-5</v>
      </c>
      <c r="G139" s="18">
        <f>'Variables AME'!F743</f>
        <v>5.5966481618736502E-5</v>
      </c>
      <c r="H139" s="18">
        <f>'Variables AME'!G743</f>
        <v>3.4014814872608202E-5</v>
      </c>
      <c r="I139" s="18">
        <f>'Variables AME'!H743</f>
        <v>3.2692082882336402E-5</v>
      </c>
      <c r="J139" s="18">
        <f>'Variables AME'!I743</f>
        <v>2.16830410075202E-5</v>
      </c>
      <c r="K139" s="18">
        <f>'Variables AME'!J743</f>
        <v>1.5836266776613701E-5</v>
      </c>
      <c r="L139" s="18">
        <f>'Variables AME'!K743</f>
        <v>1.2852940930866999E-5</v>
      </c>
      <c r="M139" s="18">
        <f>'Variables AME'!L743</f>
        <v>8.4218440592716607E-6</v>
      </c>
      <c r="N139" s="18">
        <f>'Variables AME'!M743</f>
        <v>2.03246519210176E-5</v>
      </c>
      <c r="O139" s="18">
        <f>'Variables AME'!N743</f>
        <v>1.6959322264053E-5</v>
      </c>
      <c r="P139" s="18">
        <f>'Variables AME'!O743</f>
        <v>1.2937950170861699E-5</v>
      </c>
      <c r="Q139" s="18">
        <f>'Variables AME'!P743</f>
        <v>3.8854358005824602E-5</v>
      </c>
      <c r="R139" s="18">
        <f>'Variables AME'!Q743</f>
        <v>4.0595301512145099E-5</v>
      </c>
      <c r="S139" s="18">
        <f>'Variables AME'!R743</f>
        <v>4.0606500578055499E-5</v>
      </c>
      <c r="T139" s="18">
        <f>'Variables AME'!S743</f>
        <v>4.0610426127169303E-5</v>
      </c>
      <c r="U139" s="18">
        <f>'Variables AME'!T743</f>
        <v>4.0611972066768402E-5</v>
      </c>
      <c r="V139" s="18">
        <f>'Variables AME'!U743</f>
        <v>4.0611332441228999E-5</v>
      </c>
      <c r="W139" s="18">
        <f>'Variables AME'!V743</f>
        <v>4.0611277835100698E-5</v>
      </c>
      <c r="X139" s="18">
        <f>'Variables AME'!W743</f>
        <v>4.0609637230858599E-5</v>
      </c>
      <c r="Y139" s="18">
        <f>'Variables AME'!X743</f>
        <v>4.0618482291101E-5</v>
      </c>
      <c r="Z139" s="18">
        <f>'Variables AME'!Y743</f>
        <v>4.0627099405657699E-5</v>
      </c>
      <c r="AA139" s="18">
        <f>'Variables AME'!Z743</f>
        <v>4.0632532352887101E-5</v>
      </c>
      <c r="AB139" s="18">
        <f>'Variables AME'!AA743</f>
        <v>4.0635878249618402E-5</v>
      </c>
      <c r="AC139" s="18">
        <f>'Variables AME'!AB743</f>
        <v>4.0637946498729698E-5</v>
      </c>
      <c r="AD139" s="18">
        <f>'Variables AME'!AC743</f>
        <v>4.06381783706127E-5</v>
      </c>
      <c r="AE139" s="18">
        <f>'Variables AME'!AD743</f>
        <v>4.0634009158846402E-5</v>
      </c>
      <c r="AF139" s="18">
        <f>'Variables AME'!AE743</f>
        <v>4.0629515897594203E-5</v>
      </c>
      <c r="AG139" s="18">
        <f>'Variables AME'!AF743</f>
        <v>4.06260560966102E-5</v>
      </c>
      <c r="AH139" s="18">
        <f>'Variables AME'!AG743</f>
        <v>4.06197741457501E-5</v>
      </c>
      <c r="AI139" s="18">
        <f>'Variables AME'!AH743</f>
        <v>4.06173411786935E-5</v>
      </c>
      <c r="AJ139" s="18">
        <f>'Variables AME'!AI743</f>
        <v>4.0616431415570001E-5</v>
      </c>
      <c r="AK139" s="18">
        <f>'Variables AME'!AJ743</f>
        <v>4.0615157887627197E-5</v>
      </c>
      <c r="AL139" s="18">
        <f>'Variables AME'!AK743</f>
        <v>4.0613736332359397E-5</v>
      </c>
      <c r="AM139" s="18">
        <f>'Variables AME'!AL743</f>
        <v>4.0612224545465599E-5</v>
      </c>
      <c r="AN139" s="18">
        <f>'Variables AME'!AM743</f>
        <v>4.0611799648649801E-5</v>
      </c>
      <c r="AO139" s="18">
        <f>'Variables AME'!AN743</f>
        <v>4.0611116624611703E-5</v>
      </c>
      <c r="AP139" s="18">
        <f>'Variables AME'!AO743</f>
        <v>4.0610328159776099E-5</v>
      </c>
      <c r="AQ139" s="18">
        <f>'Variables AME'!AP743</f>
        <v>4.0609181552573902E-5</v>
      </c>
      <c r="AR139" s="18">
        <f>'Variables AME'!AQ743</f>
        <v>4.0607762998230697E-5</v>
      </c>
      <c r="AS139" s="18">
        <f>'Variables AME'!AR743</f>
        <v>4.0605913648797001E-5</v>
      </c>
      <c r="AT139" s="18">
        <f>'Variables AME'!AS743</f>
        <v>4.0603791639784803E-5</v>
      </c>
      <c r="AU139" s="18">
        <f>'Variables AME'!AT743</f>
        <v>4.0601436554166202E-5</v>
      </c>
      <c r="AV139" s="18">
        <f>'Variables AME'!AU743</f>
        <v>4.0598879724981E-5</v>
      </c>
      <c r="AW139" s="18">
        <f>'Variables AME'!AV743</f>
        <v>4.0594931255070899E-5</v>
      </c>
    </row>
    <row r="140" spans="2:49" x14ac:dyDescent="0.25">
      <c r="B140" t="s">
        <v>1143</v>
      </c>
      <c r="C140" s="18">
        <f>'Variables AME'!B744</f>
        <v>8.1382229724411108E-3</v>
      </c>
      <c r="D140" s="18">
        <f>'Variables AME'!C744</f>
        <v>8.1382229724411108E-3</v>
      </c>
      <c r="E140" s="18">
        <f>'Variables AME'!D744</f>
        <v>8.1372630078445102E-3</v>
      </c>
      <c r="F140" s="18">
        <f>'Variables AME'!E744</f>
        <v>7.9216858640205699E-3</v>
      </c>
      <c r="G140" s="18">
        <f>'Variables AME'!F744</f>
        <v>7.9911188837047693E-3</v>
      </c>
      <c r="H140" s="18">
        <f>'Variables AME'!G744</f>
        <v>8.6731486005480803E-3</v>
      </c>
      <c r="I140" s="18">
        <f>'Variables AME'!H744</f>
        <v>8.7396628367826593E-3</v>
      </c>
      <c r="J140" s="18">
        <f>'Variables AME'!I744</f>
        <v>8.6555985908968996E-3</v>
      </c>
      <c r="K140" s="18">
        <f>'Variables AME'!J744</f>
        <v>8.6277673960980395E-3</v>
      </c>
      <c r="L140" s="18">
        <f>'Variables AME'!K744</f>
        <v>8.4779973346711408E-3</v>
      </c>
      <c r="M140" s="18">
        <f>'Variables AME'!L744</f>
        <v>8.8167907255195192E-3</v>
      </c>
      <c r="N140" s="18">
        <f>'Variables AME'!M744</f>
        <v>8.6722168987014101E-3</v>
      </c>
      <c r="O140" s="18">
        <f>'Variables AME'!N744</f>
        <v>8.5830458530365104E-3</v>
      </c>
      <c r="P140" s="18">
        <f>'Variables AME'!O744</f>
        <v>8.3478063801002006E-3</v>
      </c>
      <c r="Q140" s="18">
        <f>'Variables AME'!P744</f>
        <v>8.0786117312554098E-3</v>
      </c>
      <c r="R140" s="18">
        <f>'Variables AME'!Q744</f>
        <v>7.8997650022031296E-3</v>
      </c>
      <c r="S140" s="18">
        <f>'Variables AME'!R744</f>
        <v>7.9101081304817408E-3</v>
      </c>
      <c r="T140" s="18">
        <f>'Variables AME'!S744</f>
        <v>7.9086044941661608E-3</v>
      </c>
      <c r="U140" s="18">
        <f>'Variables AME'!T744</f>
        <v>7.9146039560249095E-3</v>
      </c>
      <c r="V140" s="18">
        <f>'Variables AME'!U744</f>
        <v>7.9164486458817001E-3</v>
      </c>
      <c r="W140" s="18">
        <f>'Variables AME'!V744</f>
        <v>8.0939499947717194E-3</v>
      </c>
      <c r="X140" s="18">
        <f>'Variables AME'!W744</f>
        <v>8.2595503489738993E-3</v>
      </c>
      <c r="Y140" s="18">
        <f>'Variables AME'!X744</f>
        <v>8.4561836311579704E-3</v>
      </c>
      <c r="Z140" s="18">
        <f>'Variables AME'!Y744</f>
        <v>8.6528280636073603E-3</v>
      </c>
      <c r="AA140" s="18">
        <f>'Variables AME'!Z744</f>
        <v>8.84961024575656E-3</v>
      </c>
      <c r="AB140" s="18">
        <f>'Variables AME'!AA744</f>
        <v>9.04972653055406E-3</v>
      </c>
      <c r="AC140" s="18">
        <f>'Variables AME'!AB744</f>
        <v>9.2546102461754307E-3</v>
      </c>
      <c r="AD140" s="18">
        <f>'Variables AME'!AC744</f>
        <v>9.27207067626332E-3</v>
      </c>
      <c r="AE140" s="18">
        <f>'Variables AME'!AD744</f>
        <v>9.2864967439703506E-3</v>
      </c>
      <c r="AF140" s="18">
        <f>'Variables AME'!AE744</f>
        <v>9.2988340764561996E-3</v>
      </c>
      <c r="AG140" s="18">
        <f>'Variables AME'!AF744</f>
        <v>9.31283953722159E-3</v>
      </c>
      <c r="AH140" s="18">
        <f>'Variables AME'!AG744</f>
        <v>9.3257080115990605E-3</v>
      </c>
      <c r="AI140" s="18">
        <f>'Variables AME'!AH744</f>
        <v>9.3424540782276206E-3</v>
      </c>
      <c r="AJ140" s="18">
        <f>'Variables AME'!AI744</f>
        <v>9.3621446736155498E-3</v>
      </c>
      <c r="AK140" s="18">
        <f>'Variables AME'!AJ744</f>
        <v>9.3789599182374003E-3</v>
      </c>
      <c r="AL140" s="18">
        <f>'Variables AME'!AK744</f>
        <v>9.3947557425765604E-3</v>
      </c>
      <c r="AM140" s="18">
        <f>'Variables AME'!AL744</f>
        <v>9.4100986740914497E-3</v>
      </c>
      <c r="AN140" s="18">
        <f>'Variables AME'!AM744</f>
        <v>9.4690444574158303E-3</v>
      </c>
      <c r="AO140" s="18">
        <f>'Variables AME'!AN744</f>
        <v>9.5214544745755095E-3</v>
      </c>
      <c r="AP140" s="18">
        <f>'Variables AME'!AO744</f>
        <v>9.5748156127161994E-3</v>
      </c>
      <c r="AQ140" s="18">
        <f>'Variables AME'!AP744</f>
        <v>9.6272360831686499E-3</v>
      </c>
      <c r="AR140" s="18">
        <f>'Variables AME'!AQ744</f>
        <v>9.6805339227442801E-3</v>
      </c>
      <c r="AS140" s="18">
        <f>'Variables AME'!AR744</f>
        <v>9.7324812372524307E-3</v>
      </c>
      <c r="AT140" s="18">
        <f>'Variables AME'!AS744</f>
        <v>9.7831320849595099E-3</v>
      </c>
      <c r="AU140" s="18">
        <f>'Variables AME'!AT744</f>
        <v>9.8330922503627599E-3</v>
      </c>
      <c r="AV140" s="18">
        <f>'Variables AME'!AU744</f>
        <v>9.8831669887807002E-3</v>
      </c>
      <c r="AW140" s="18">
        <f>'Variables AME'!AV744</f>
        <v>9.8578948172194699E-3</v>
      </c>
    </row>
    <row r="141" spans="2:49" x14ac:dyDescent="0.25">
      <c r="B141" t="s">
        <v>1144</v>
      </c>
      <c r="C141" s="18">
        <f>'Variables AME'!B745</f>
        <v>6.2097133911157302E-4</v>
      </c>
      <c r="D141" s="18">
        <f>'Variables AME'!C745</f>
        <v>6.2097133911157302E-4</v>
      </c>
      <c r="E141" s="18">
        <f>'Variables AME'!D745</f>
        <v>6.2089809087260603E-4</v>
      </c>
      <c r="F141" s="18">
        <f>'Variables AME'!E745</f>
        <v>6.0493373661144696E-4</v>
      </c>
      <c r="G141" s="18">
        <f>'Variables AME'!F745</f>
        <v>5.9625318487628598E-4</v>
      </c>
      <c r="H141" s="18">
        <f>'Variables AME'!G745</f>
        <v>6.4681380390185002E-4</v>
      </c>
      <c r="I141" s="18">
        <f>'Variables AME'!H745</f>
        <v>6.4802444980778496E-4</v>
      </c>
      <c r="J141" s="18">
        <f>'Variables AME'!I745</f>
        <v>6.2462690487456697E-4</v>
      </c>
      <c r="K141" s="18">
        <f>'Variables AME'!J745</f>
        <v>6.3335756033724804E-4</v>
      </c>
      <c r="L141" s="18">
        <f>'Variables AME'!K745</f>
        <v>6.1793886761228004E-4</v>
      </c>
      <c r="M141" s="18">
        <f>'Variables AME'!L745</f>
        <v>6.6093978627557095E-4</v>
      </c>
      <c r="N141" s="18">
        <f>'Variables AME'!M745</f>
        <v>6.6107349977777004E-4</v>
      </c>
      <c r="O141" s="18">
        <f>'Variables AME'!N745</f>
        <v>6.4577030831752997E-4</v>
      </c>
      <c r="P141" s="18">
        <f>'Variables AME'!O745</f>
        <v>6.4874782320904398E-4</v>
      </c>
      <c r="Q141" s="18">
        <f>'Variables AME'!P745</f>
        <v>6.2904785319859899E-4</v>
      </c>
      <c r="R141" s="18">
        <f>'Variables AME'!Q745</f>
        <v>6.1637094891608697E-4</v>
      </c>
      <c r="S141" s="18">
        <f>'Variables AME'!R745</f>
        <v>6.1717796081472499E-4</v>
      </c>
      <c r="T141" s="18">
        <f>'Variables AME'!S745</f>
        <v>6.1706064130211905E-4</v>
      </c>
      <c r="U141" s="18">
        <f>'Variables AME'!T745</f>
        <v>6.1752874265759395E-4</v>
      </c>
      <c r="V141" s="18">
        <f>'Variables AME'!U745</f>
        <v>6.1767267288891103E-4</v>
      </c>
      <c r="W141" s="18">
        <f>'Variables AME'!V745</f>
        <v>6.2075026666297902E-4</v>
      </c>
      <c r="X141" s="18">
        <f>'Variables AME'!W745</f>
        <v>6.2264601364533695E-4</v>
      </c>
      <c r="Y141" s="18">
        <f>'Variables AME'!X745</f>
        <v>6.26596005326302E-4</v>
      </c>
      <c r="Z141" s="18">
        <f>'Variables AME'!Y745</f>
        <v>6.3023091004312795E-4</v>
      </c>
      <c r="AA141" s="18">
        <f>'Variables AME'!Z745</f>
        <v>6.3356937818853599E-4</v>
      </c>
      <c r="AB141" s="18">
        <f>'Variables AME'!AA745</f>
        <v>6.3684522902272996E-4</v>
      </c>
      <c r="AC141" s="18">
        <f>'Variables AME'!AB745</f>
        <v>6.40154770879526E-4</v>
      </c>
      <c r="AD141" s="18">
        <f>'Variables AME'!AC745</f>
        <v>6.41146079420124E-4</v>
      </c>
      <c r="AE141" s="18">
        <f>'Variables AME'!AD745</f>
        <v>6.4192689650578499E-4</v>
      </c>
      <c r="AF141" s="18">
        <f>'Variables AME'!AE745</f>
        <v>6.4256277900089402E-4</v>
      </c>
      <c r="AG141" s="18">
        <f>'Variables AME'!AF745</f>
        <v>6.4331339038035604E-4</v>
      </c>
      <c r="AH141" s="18">
        <f>'Variables AME'!AG745</f>
        <v>6.4398490754000398E-4</v>
      </c>
      <c r="AI141" s="18">
        <f>'Variables AME'!AH745</f>
        <v>6.4492357392904995E-4</v>
      </c>
      <c r="AJ141" s="18">
        <f>'Variables AME'!AI745</f>
        <v>6.4606473030836404E-4</v>
      </c>
      <c r="AK141" s="18">
        <f>'Variables AME'!AJ745</f>
        <v>6.4700668709247904E-4</v>
      </c>
      <c r="AL141" s="18">
        <f>'Variables AME'!AK745</f>
        <v>6.4787763337664198E-4</v>
      </c>
      <c r="AM141" s="18">
        <f>'Variables AME'!AL745</f>
        <v>6.4871669645174602E-4</v>
      </c>
      <c r="AN141" s="18">
        <f>'Variables AME'!AM745</f>
        <v>6.5256001391926705E-4</v>
      </c>
      <c r="AO141" s="18">
        <f>'Variables AME'!AN745</f>
        <v>6.5595040245955004E-4</v>
      </c>
      <c r="AP141" s="18">
        <f>'Variables AME'!AO745</f>
        <v>6.5940393038291896E-4</v>
      </c>
      <c r="AQ141" s="18">
        <f>'Variables AME'!AP745</f>
        <v>6.6279029172343405E-4</v>
      </c>
      <c r="AR141" s="18">
        <f>'Variables AME'!AQ745</f>
        <v>6.6623467500463501E-4</v>
      </c>
      <c r="AS141" s="18">
        <f>'Variables AME'!AR745</f>
        <v>6.69583743276392E-4</v>
      </c>
      <c r="AT141" s="18">
        <f>'Variables AME'!AS745</f>
        <v>6.7284130926539203E-4</v>
      </c>
      <c r="AU141" s="18">
        <f>'Variables AME'!AT745</f>
        <v>6.7604911451210397E-4</v>
      </c>
      <c r="AV141" s="18">
        <f>'Variables AME'!AU745</f>
        <v>6.7926255242692596E-4</v>
      </c>
      <c r="AW141" s="18">
        <f>'Variables AME'!AV745</f>
        <v>6.7729695607442197E-4</v>
      </c>
    </row>
    <row r="142" spans="2:49" x14ac:dyDescent="0.25">
      <c r="B142" t="s">
        <v>1145</v>
      </c>
      <c r="C142" s="18">
        <f>'Variables AME'!B746</f>
        <v>3.73894714746757E-4</v>
      </c>
      <c r="D142" s="18">
        <f>'Variables AME'!C746</f>
        <v>3.73894714746757E-4</v>
      </c>
      <c r="E142" s="18">
        <f>'Variables AME'!D746</f>
        <v>3.7385061105357602E-4</v>
      </c>
      <c r="F142" s="18">
        <f>'Variables AME'!E746</f>
        <v>3.5391653560808199E-4</v>
      </c>
      <c r="G142" s="18">
        <f>'Variables AME'!F746</f>
        <v>3.55382519408744E-4</v>
      </c>
      <c r="H142" s="18">
        <f>'Variables AME'!G746</f>
        <v>3.43405761546938E-4</v>
      </c>
      <c r="I142" s="18">
        <f>'Variables AME'!H746</f>
        <v>3.6999141515796201E-4</v>
      </c>
      <c r="J142" s="18">
        <f>'Variables AME'!I746</f>
        <v>3.8279577129190698E-4</v>
      </c>
      <c r="K142" s="18">
        <f>'Variables AME'!J746</f>
        <v>3.8912113472356702E-4</v>
      </c>
      <c r="L142" s="18">
        <f>'Variables AME'!K746</f>
        <v>3.9988020420021698E-4</v>
      </c>
      <c r="M142" s="18">
        <f>'Variables AME'!L746</f>
        <v>4.4933070883684502E-4</v>
      </c>
      <c r="N142" s="18">
        <f>'Variables AME'!M746</f>
        <v>4.7609770479258002E-4</v>
      </c>
      <c r="O142" s="18">
        <f>'Variables AME'!N746</f>
        <v>5.0780688707183501E-4</v>
      </c>
      <c r="P142" s="18">
        <f>'Variables AME'!O746</f>
        <v>5.5386622697840403E-4</v>
      </c>
      <c r="Q142" s="18">
        <f>'Variables AME'!P746</f>
        <v>5.4036809847879104E-4</v>
      </c>
      <c r="R142" s="18">
        <f>'Variables AME'!Q746</f>
        <v>5.47369710437065E-4</v>
      </c>
      <c r="S142" s="18">
        <f>'Variables AME'!R746</f>
        <v>5.4808637951576596E-4</v>
      </c>
      <c r="T142" s="18">
        <f>'Variables AME'!S746</f>
        <v>5.4798219334518104E-4</v>
      </c>
      <c r="U142" s="18">
        <f>'Variables AME'!T746</f>
        <v>5.4839789236607996E-4</v>
      </c>
      <c r="V142" s="18">
        <f>'Variables AME'!U746</f>
        <v>5.4852570976259799E-4</v>
      </c>
      <c r="W142" s="18">
        <f>'Variables AME'!V746</f>
        <v>5.5125877426854901E-4</v>
      </c>
      <c r="X142" s="18">
        <f>'Variables AME'!W746</f>
        <v>5.5294229705975901E-4</v>
      </c>
      <c r="Y142" s="18">
        <f>'Variables AME'!X746</f>
        <v>5.5645009662227095E-4</v>
      </c>
      <c r="Z142" s="18">
        <f>'Variables AME'!Y746</f>
        <v>5.5967808232177199E-4</v>
      </c>
      <c r="AA142" s="18">
        <f>'Variables AME'!Z746</f>
        <v>5.6264281702555195E-4</v>
      </c>
      <c r="AB142" s="18">
        <f>'Variables AME'!AA746</f>
        <v>5.6555194427867898E-4</v>
      </c>
      <c r="AC142" s="18">
        <f>'Variables AME'!AB746</f>
        <v>5.6849099082283995E-4</v>
      </c>
      <c r="AD142" s="18">
        <f>'Variables AME'!AC746</f>
        <v>5.6956354788263502E-4</v>
      </c>
      <c r="AE142" s="18">
        <f>'Variables AME'!AD746</f>
        <v>5.7044971055658005E-4</v>
      </c>
      <c r="AF142" s="18">
        <f>'Variables AME'!AE746</f>
        <v>5.7120756658877699E-4</v>
      </c>
      <c r="AG142" s="18">
        <f>'Variables AME'!AF746</f>
        <v>5.7206789229460203E-4</v>
      </c>
      <c r="AH142" s="18">
        <f>'Variables AME'!AG746</f>
        <v>5.7285837523187897E-4</v>
      </c>
      <c r="AI142" s="18">
        <f>'Variables AME'!AH746</f>
        <v>5.7388705055463896E-4</v>
      </c>
      <c r="AJ142" s="18">
        <f>'Variables AME'!AI746</f>
        <v>5.7509660156391704E-4</v>
      </c>
      <c r="AK142" s="18">
        <f>'Variables AME'!AJ746</f>
        <v>5.7612952651368203E-4</v>
      </c>
      <c r="AL142" s="18">
        <f>'Variables AME'!AK746</f>
        <v>5.7709983044505395E-4</v>
      </c>
      <c r="AM142" s="18">
        <f>'Variables AME'!AL746</f>
        <v>5.7804231387823598E-4</v>
      </c>
      <c r="AN142" s="18">
        <f>'Variables AME'!AM746</f>
        <v>5.8166322751847601E-4</v>
      </c>
      <c r="AO142" s="18">
        <f>'Variables AME'!AN746</f>
        <v>5.8488266359499504E-4</v>
      </c>
      <c r="AP142" s="18">
        <f>'Variables AME'!AO746</f>
        <v>5.88160524415812E-4</v>
      </c>
      <c r="AQ142" s="18">
        <f>'Variables AME'!AP746</f>
        <v>5.9138060215269703E-4</v>
      </c>
      <c r="AR142" s="18">
        <f>'Variables AME'!AQ746</f>
        <v>5.9465457520373503E-4</v>
      </c>
      <c r="AS142" s="18">
        <f>'Variables AME'!AR746</f>
        <v>5.9784558785910098E-4</v>
      </c>
      <c r="AT142" s="18">
        <f>'Variables AME'!AS746</f>
        <v>6.00956961432686E-4</v>
      </c>
      <c r="AU142" s="18">
        <f>'Variables AME'!AT746</f>
        <v>6.0402590812363998E-4</v>
      </c>
      <c r="AV142" s="18">
        <f>'Variables AME'!AU746</f>
        <v>6.0710189262860197E-4</v>
      </c>
      <c r="AW142" s="18">
        <f>'Variables AME'!AV746</f>
        <v>6.0554947670153603E-4</v>
      </c>
    </row>
    <row r="143" spans="2:49" x14ac:dyDescent="0.25">
      <c r="B143" t="s">
        <v>1146</v>
      </c>
      <c r="C143" s="18">
        <f>'Variables AME'!B747</f>
        <v>2.6806720484182701E-3</v>
      </c>
      <c r="D143" s="18">
        <f>'Variables AME'!C747</f>
        <v>2.6806720484182701E-3</v>
      </c>
      <c r="E143" s="18">
        <f>'Variables AME'!D747</f>
        <v>2.6803558429923098E-3</v>
      </c>
      <c r="F143" s="18">
        <f>'Variables AME'!E747</f>
        <v>2.58923249114621E-3</v>
      </c>
      <c r="G143" s="18">
        <f>'Variables AME'!F747</f>
        <v>2.4390522516783402E-3</v>
      </c>
      <c r="H143" s="18">
        <f>'Variables AME'!G747</f>
        <v>2.4176704335347799E-3</v>
      </c>
      <c r="I143" s="18">
        <f>'Variables AME'!H747</f>
        <v>2.3868417387041701E-3</v>
      </c>
      <c r="J143" s="18">
        <f>'Variables AME'!I747</f>
        <v>2.5350424241909401E-3</v>
      </c>
      <c r="K143" s="18">
        <f>'Variables AME'!J747</f>
        <v>2.4860849822050798E-3</v>
      </c>
      <c r="L143" s="18">
        <f>'Variables AME'!K747</f>
        <v>2.37769750002481E-3</v>
      </c>
      <c r="M143" s="18">
        <f>'Variables AME'!L747</f>
        <v>2.3942514836882102E-3</v>
      </c>
      <c r="N143" s="18">
        <f>'Variables AME'!M747</f>
        <v>2.3853734250742801E-3</v>
      </c>
      <c r="O143" s="18">
        <f>'Variables AME'!N747</f>
        <v>2.4225755419243901E-3</v>
      </c>
      <c r="P143" s="18">
        <f>'Variables AME'!O747</f>
        <v>2.4517988594086101E-3</v>
      </c>
      <c r="Q143" s="18">
        <f>'Variables AME'!P747</f>
        <v>2.40813290978664E-3</v>
      </c>
      <c r="R143" s="18">
        <f>'Variables AME'!Q747</f>
        <v>2.36894861410892E-3</v>
      </c>
      <c r="S143" s="18">
        <f>'Variables AME'!R747</f>
        <v>2.3720502677921401E-3</v>
      </c>
      <c r="T143" s="18">
        <f>'Variables AME'!S747</f>
        <v>2.37159936408271E-3</v>
      </c>
      <c r="U143" s="18">
        <f>'Variables AME'!T747</f>
        <v>2.37339845725913E-3</v>
      </c>
      <c r="V143" s="18">
        <f>'Variables AME'!U747</f>
        <v>2.3739516356700301E-3</v>
      </c>
      <c r="W143" s="18">
        <f>'Variables AME'!V747</f>
        <v>2.3843438623955202E-3</v>
      </c>
      <c r="X143" s="18">
        <f>'Variables AME'!W747</f>
        <v>2.3901858956621499E-3</v>
      </c>
      <c r="Y143" s="18">
        <f>'Variables AME'!X747</f>
        <v>2.4039010279790301E-3</v>
      </c>
      <c r="Z143" s="18">
        <f>'Variables AME'!Y747</f>
        <v>2.4163906971553899E-3</v>
      </c>
      <c r="AA143" s="18">
        <f>'Variables AME'!Z747</f>
        <v>2.4277285642958402E-3</v>
      </c>
      <c r="AB143" s="18">
        <f>'Variables AME'!AA747</f>
        <v>2.4388121119982E-3</v>
      </c>
      <c r="AC143" s="18">
        <f>'Variables AME'!AB747</f>
        <v>2.45001037928155E-3</v>
      </c>
      <c r="AD143" s="18">
        <f>'Variables AME'!AC747</f>
        <v>2.45463274922642E-3</v>
      </c>
      <c r="AE143" s="18">
        <f>'Variables AME'!AD747</f>
        <v>2.4584518204057398E-3</v>
      </c>
      <c r="AF143" s="18">
        <f>'Variables AME'!AE747</f>
        <v>2.4617179318746998E-3</v>
      </c>
      <c r="AG143" s="18">
        <f>'Variables AME'!AF747</f>
        <v>2.4654256547666799E-3</v>
      </c>
      <c r="AH143" s="18">
        <f>'Variables AME'!AG747</f>
        <v>2.4688323779451602E-3</v>
      </c>
      <c r="AI143" s="18">
        <f>'Variables AME'!AH747</f>
        <v>2.47326563207623E-3</v>
      </c>
      <c r="AJ143" s="18">
        <f>'Variables AME'!AI747</f>
        <v>2.4784784022387298E-3</v>
      </c>
      <c r="AK143" s="18">
        <f>'Variables AME'!AJ747</f>
        <v>2.4829299705930699E-3</v>
      </c>
      <c r="AL143" s="18">
        <f>'Variables AME'!AK747</f>
        <v>2.4871116628140898E-3</v>
      </c>
      <c r="AM143" s="18">
        <f>'Variables AME'!AL747</f>
        <v>2.4911734589408499E-3</v>
      </c>
      <c r="AN143" s="18">
        <f>'Variables AME'!AM747</f>
        <v>2.5067784141506E-3</v>
      </c>
      <c r="AO143" s="18">
        <f>'Variables AME'!AN747</f>
        <v>2.5206531303818098E-3</v>
      </c>
      <c r="AP143" s="18">
        <f>'Variables AME'!AO747</f>
        <v>2.53477964044312E-3</v>
      </c>
      <c r="AQ143" s="18">
        <f>'Variables AME'!AP747</f>
        <v>2.5486571227804201E-3</v>
      </c>
      <c r="AR143" s="18">
        <f>'Variables AME'!AQ747</f>
        <v>2.5627668758332E-3</v>
      </c>
      <c r="AS143" s="18">
        <f>'Variables AME'!AR747</f>
        <v>2.5765190980434E-3</v>
      </c>
      <c r="AT143" s="18">
        <f>'Variables AME'!AS747</f>
        <v>2.5899281016583801E-3</v>
      </c>
      <c r="AU143" s="18">
        <f>'Variables AME'!AT747</f>
        <v>2.6031542582195099E-3</v>
      </c>
      <c r="AV143" s="18">
        <f>'Variables AME'!AU747</f>
        <v>2.6164107458869E-3</v>
      </c>
      <c r="AW143" s="18">
        <f>'Variables AME'!AV747</f>
        <v>2.60972034174868E-3</v>
      </c>
    </row>
    <row r="144" spans="2:49" x14ac:dyDescent="0.25">
      <c r="B144" t="s">
        <v>1147</v>
      </c>
      <c r="C144" s="18">
        <f>'Variables AME'!B748</f>
        <v>7.6650603041884896E-2</v>
      </c>
      <c r="D144" s="18">
        <f>'Variables AME'!C748</f>
        <v>7.6650603041884896E-2</v>
      </c>
      <c r="E144" s="18">
        <f>'Variables AME'!D748</f>
        <v>7.6641561526866506E-2</v>
      </c>
      <c r="F144" s="18">
        <f>'Variables AME'!E748</f>
        <v>7.4035998541380099E-2</v>
      </c>
      <c r="G144" s="18">
        <f>'Variables AME'!F748</f>
        <v>6.9741774646464999E-2</v>
      </c>
      <c r="H144" s="18">
        <f>'Variables AME'!G748</f>
        <v>6.9130387182282496E-2</v>
      </c>
      <c r="I144" s="18">
        <f>'Variables AME'!H748</f>
        <v>6.82488776494483E-2</v>
      </c>
      <c r="J144" s="18">
        <f>'Variables AME'!I748</f>
        <v>7.2486498529391E-2</v>
      </c>
      <c r="K144" s="18">
        <f>'Variables AME'!J748</f>
        <v>7.1086619173726703E-2</v>
      </c>
      <c r="L144" s="18">
        <f>'Variables AME'!K748</f>
        <v>6.79874091170284E-2</v>
      </c>
      <c r="M144" s="18">
        <f>'Variables AME'!L748</f>
        <v>6.8460750434429105E-2</v>
      </c>
      <c r="N144" s="18">
        <f>'Variables AME'!M748</f>
        <v>6.8206892971838198E-2</v>
      </c>
      <c r="O144" s="18">
        <f>'Variables AME'!N748</f>
        <v>6.9270642883381903E-2</v>
      </c>
      <c r="P144" s="18">
        <f>'Variables AME'!O748</f>
        <v>7.0106248607402194E-2</v>
      </c>
      <c r="Q144" s="18">
        <f>'Variables AME'!P748</f>
        <v>6.8857673168788602E-2</v>
      </c>
      <c r="R144" s="18">
        <f>'Variables AME'!Q748</f>
        <v>6.7737245212203798E-2</v>
      </c>
      <c r="S144" s="18">
        <f>'Variables AME'!R748</f>
        <v>6.7825933263736898E-2</v>
      </c>
      <c r="T144" s="18">
        <f>'Variables AME'!S748</f>
        <v>6.7813040201775698E-2</v>
      </c>
      <c r="U144" s="18">
        <f>'Variables AME'!T748</f>
        <v>6.78644831387617E-2</v>
      </c>
      <c r="V144" s="18">
        <f>'Variables AME'!U748</f>
        <v>6.7880300608473998E-2</v>
      </c>
      <c r="W144" s="18">
        <f>'Variables AME'!V748</f>
        <v>6.7825190754747605E-2</v>
      </c>
      <c r="X144" s="18">
        <f>'Variables AME'!W748</f>
        <v>6.7640071934850193E-2</v>
      </c>
      <c r="Y144" s="18">
        <f>'Variables AME'!X748</f>
        <v>6.7676705707124293E-2</v>
      </c>
      <c r="Z144" s="18">
        <f>'Variables AME'!Y748</f>
        <v>6.7676833122490399E-2</v>
      </c>
      <c r="AA144" s="18">
        <f>'Variables AME'!Z748</f>
        <v>6.7643060176828099E-2</v>
      </c>
      <c r="AB144" s="18">
        <f>'Variables AME'!AA748</f>
        <v>6.7600780086823506E-2</v>
      </c>
      <c r="AC144" s="18">
        <f>'Variables AME'!AB748</f>
        <v>6.7560294556604894E-2</v>
      </c>
      <c r="AD144" s="18">
        <f>'Variables AME'!AC748</f>
        <v>6.7681376719705005E-2</v>
      </c>
      <c r="AE144" s="18">
        <f>'Variables AME'!AD748</f>
        <v>6.7780288248521406E-2</v>
      </c>
      <c r="AF144" s="18">
        <f>'Variables AME'!AE748</f>
        <v>6.7863936668191904E-2</v>
      </c>
      <c r="AG144" s="18">
        <f>'Variables AME'!AF748</f>
        <v>6.7959741797416096E-2</v>
      </c>
      <c r="AH144" s="18">
        <f>'Variables AME'!AG748</f>
        <v>6.8047231972583805E-2</v>
      </c>
      <c r="AI144" s="18">
        <f>'Variables AME'!AH748</f>
        <v>6.81629961350812E-2</v>
      </c>
      <c r="AJ144" s="18">
        <f>'Variables AME'!AI748</f>
        <v>6.8300219222211397E-2</v>
      </c>
      <c r="AK144" s="18">
        <f>'Variables AME'!AJ748</f>
        <v>6.8416441139187795E-2</v>
      </c>
      <c r="AL144" s="18">
        <f>'Variables AME'!AK748</f>
        <v>6.8525204883719396E-2</v>
      </c>
      <c r="AM144" s="18">
        <f>'Variables AME'!AL748</f>
        <v>6.8630644414047898E-2</v>
      </c>
      <c r="AN144" s="18">
        <f>'Variables AME'!AM748</f>
        <v>6.9054041987065606E-2</v>
      </c>
      <c r="AO144" s="18">
        <f>'Variables AME'!AN748</f>
        <v>6.9429700885546897E-2</v>
      </c>
      <c r="AP144" s="18">
        <f>'Variables AME'!AO748</f>
        <v>6.9812223111322097E-2</v>
      </c>
      <c r="AQ144" s="18">
        <f>'Variables AME'!AP748</f>
        <v>7.0187814626229805E-2</v>
      </c>
      <c r="AR144" s="18">
        <f>'Variables AME'!AQ748</f>
        <v>7.0569730615503895E-2</v>
      </c>
      <c r="AS144" s="18">
        <f>'Variables AME'!AR748</f>
        <v>7.0941729721317695E-2</v>
      </c>
      <c r="AT144" s="18">
        <f>'Variables AME'!AS748</f>
        <v>7.1304208781866496E-2</v>
      </c>
      <c r="AU144" s="18">
        <f>'Variables AME'!AT748</f>
        <v>7.1661585302800507E-2</v>
      </c>
      <c r="AV144" s="18">
        <f>'Variables AME'!AU748</f>
        <v>7.2019728720186596E-2</v>
      </c>
      <c r="AW144" s="18">
        <f>'Variables AME'!AV748</f>
        <v>7.1828794469528695E-2</v>
      </c>
    </row>
    <row r="145" spans="2:49" x14ac:dyDescent="0.25">
      <c r="B145" t="s">
        <v>1016</v>
      </c>
      <c r="C145" s="18">
        <f>'Variables AME'!B749</f>
        <v>1.6748734005614899E-3</v>
      </c>
      <c r="D145" s="18">
        <f>'Variables AME'!C749</f>
        <v>1.6748734005614899E-3</v>
      </c>
      <c r="E145" s="18">
        <f>'Variables AME'!D749</f>
        <v>1.6746758366493501E-3</v>
      </c>
      <c r="F145" s="18">
        <f>'Variables AME'!E749</f>
        <v>1.6135882152225401E-3</v>
      </c>
      <c r="G145" s="18">
        <f>'Variables AME'!F749</f>
        <v>1.58823439339182E-3</v>
      </c>
      <c r="H145" s="18">
        <f>'Variables AME'!G749</f>
        <v>1.6561183865725999E-3</v>
      </c>
      <c r="I145" s="18">
        <f>'Variables AME'!H749</f>
        <v>1.69347267091642E-3</v>
      </c>
      <c r="J145" s="18">
        <f>'Variables AME'!I749</f>
        <v>1.5864237924523501E-3</v>
      </c>
      <c r="K145" s="18">
        <f>'Variables AME'!J749</f>
        <v>1.54324790001655E-3</v>
      </c>
      <c r="L145" s="18">
        <f>'Variables AME'!K749</f>
        <v>1.5310965592857299E-3</v>
      </c>
      <c r="M145" s="18">
        <f>'Variables AME'!L749</f>
        <v>1.53418039709676E-3</v>
      </c>
      <c r="N145" s="18">
        <f>'Variables AME'!M749</f>
        <v>1.5657649225839401E-3</v>
      </c>
      <c r="O145" s="18">
        <f>'Variables AME'!N749</f>
        <v>1.5619042432799999E-3</v>
      </c>
      <c r="P145" s="18">
        <f>'Variables AME'!O749</f>
        <v>1.5495490723101801E-3</v>
      </c>
      <c r="Q145" s="18">
        <f>'Variables AME'!P749</f>
        <v>1.48871425546833E-3</v>
      </c>
      <c r="R145" s="18">
        <f>'Variables AME'!Q749</f>
        <v>1.4075836070872301E-3</v>
      </c>
      <c r="S145" s="18">
        <f>'Variables AME'!R749</f>
        <v>1.40942654988254E-3</v>
      </c>
      <c r="T145" s="18">
        <f>'Variables AME'!S749</f>
        <v>1.4091586316050701E-3</v>
      </c>
      <c r="U145" s="18">
        <f>'Variables AME'!T749</f>
        <v>1.41022761790233E-3</v>
      </c>
      <c r="V145" s="18">
        <f>'Variables AME'!U749</f>
        <v>1.4105563060298799E-3</v>
      </c>
      <c r="W145" s="18">
        <f>'Variables AME'!V749</f>
        <v>1.4175868611245299E-3</v>
      </c>
      <c r="X145" s="18">
        <f>'Variables AME'!W749</f>
        <v>1.4219184901888499E-3</v>
      </c>
      <c r="Y145" s="18">
        <f>'Variables AME'!X749</f>
        <v>1.4309413598238799E-3</v>
      </c>
      <c r="Z145" s="18">
        <f>'Variables AME'!Y749</f>
        <v>1.4392447027946999E-3</v>
      </c>
      <c r="AA145" s="18">
        <f>'Variables AME'!Z749</f>
        <v>1.4468711061085501E-3</v>
      </c>
      <c r="AB145" s="18">
        <f>'Variables AME'!AA749</f>
        <v>1.45435453685632E-3</v>
      </c>
      <c r="AC145" s="18">
        <f>'Variables AME'!AB749</f>
        <v>1.4619149329259699E-3</v>
      </c>
      <c r="AD145" s="18">
        <f>'Variables AME'!AC749</f>
        <v>1.4646730891111201E-3</v>
      </c>
      <c r="AE145" s="18">
        <f>'Variables AME'!AD749</f>
        <v>1.4669519190017701E-3</v>
      </c>
      <c r="AF145" s="18">
        <f>'Variables AME'!AE749</f>
        <v>1.46890079954744E-3</v>
      </c>
      <c r="AG145" s="18">
        <f>'Variables AME'!AF749</f>
        <v>1.4711131881553199E-3</v>
      </c>
      <c r="AH145" s="18">
        <f>'Variables AME'!AG749</f>
        <v>1.4731459713519901E-3</v>
      </c>
      <c r="AI145" s="18">
        <f>'Variables AME'!AH749</f>
        <v>1.47579128256114E-3</v>
      </c>
      <c r="AJ145" s="18">
        <f>'Variables AME'!AI749</f>
        <v>1.4789017294162799E-3</v>
      </c>
      <c r="AK145" s="18">
        <f>'Variables AME'!AJ749</f>
        <v>1.48155796870876E-3</v>
      </c>
      <c r="AL145" s="18">
        <f>'Variables AME'!AK749</f>
        <v>1.4840531739556499E-3</v>
      </c>
      <c r="AM145" s="18">
        <f>'Variables AME'!AL749</f>
        <v>1.48647683751272E-3</v>
      </c>
      <c r="AN145" s="18">
        <f>'Variables AME'!AM749</f>
        <v>1.49578827402671E-3</v>
      </c>
      <c r="AO145" s="18">
        <f>'Variables AME'!AN749</f>
        <v>1.50406728192971E-3</v>
      </c>
      <c r="AP145" s="18">
        <f>'Variables AME'!AO749</f>
        <v>1.51249653440788E-3</v>
      </c>
      <c r="AQ145" s="18">
        <f>'Variables AME'!AP749</f>
        <v>1.5207771925409199E-3</v>
      </c>
      <c r="AR145" s="18">
        <f>'Variables AME'!AQ749</f>
        <v>1.52919644620689E-3</v>
      </c>
      <c r="AS145" s="18">
        <f>'Variables AME'!AR749</f>
        <v>1.5374023619887101E-3</v>
      </c>
      <c r="AT145" s="18">
        <f>'Variables AME'!AS749</f>
        <v>1.5454034800411701E-3</v>
      </c>
      <c r="AU145" s="18">
        <f>'Variables AME'!AT749</f>
        <v>1.5532954939926501E-3</v>
      </c>
      <c r="AV145" s="18">
        <f>'Variables AME'!AU749</f>
        <v>1.5612056065826599E-3</v>
      </c>
      <c r="AW145" s="18">
        <f>'Variables AME'!AV749</f>
        <v>1.5572134591638599E-3</v>
      </c>
    </row>
    <row r="146" spans="2:49" x14ac:dyDescent="0.25">
      <c r="B146" t="s">
        <v>1036</v>
      </c>
      <c r="C146" s="18">
        <f>'Variables AME'!B750</f>
        <v>5.7286792551842298E-4</v>
      </c>
      <c r="D146" s="18">
        <f>'Variables AME'!C750</f>
        <v>5.7286792551842298E-4</v>
      </c>
      <c r="E146" s="18">
        <f>'Variables AME'!D750</f>
        <v>5.7280035143881299E-4</v>
      </c>
      <c r="F146" s="18">
        <f>'Variables AME'!E750</f>
        <v>5.5612337255270901E-4</v>
      </c>
      <c r="G146" s="18">
        <f>'Variables AME'!F750</f>
        <v>5.5292846367294602E-4</v>
      </c>
      <c r="H146" s="18">
        <f>'Variables AME'!G750</f>
        <v>5.5394318346556402E-4</v>
      </c>
      <c r="I146" s="18">
        <f>'Variables AME'!H750</f>
        <v>5.9326647335453705E-4</v>
      </c>
      <c r="J146" s="18">
        <f>'Variables AME'!I750</f>
        <v>5.8756026779963803E-4</v>
      </c>
      <c r="K146" s="18">
        <f>'Variables AME'!J750</f>
        <v>5.8321040763524904E-4</v>
      </c>
      <c r="L146" s="18">
        <f>'Variables AME'!K750</f>
        <v>5.6349442188653601E-4</v>
      </c>
      <c r="M146" s="18">
        <f>'Variables AME'!L750</f>
        <v>5.7508907379812395E-4</v>
      </c>
      <c r="N146" s="18">
        <f>'Variables AME'!M750</f>
        <v>6.0046867300364603E-4</v>
      </c>
      <c r="O146" s="18">
        <f>'Variables AME'!N750</f>
        <v>6.0714137545717995E-4</v>
      </c>
      <c r="P146" s="18">
        <f>'Variables AME'!O750</f>
        <v>5.9782085652105796E-4</v>
      </c>
      <c r="Q146" s="18">
        <f>'Variables AME'!P750</f>
        <v>5.7439054095918796E-4</v>
      </c>
      <c r="R146" s="18">
        <f>'Variables AME'!Q750</f>
        <v>5.5503135905854602E-4</v>
      </c>
      <c r="S146" s="18">
        <f>'Variables AME'!R750</f>
        <v>5.5575805882947802E-4</v>
      </c>
      <c r="T146" s="18">
        <f>'Variables AME'!S750</f>
        <v>5.5565241493115499E-4</v>
      </c>
      <c r="U146" s="18">
        <f>'Variables AME'!T750</f>
        <v>5.5607393217188398E-4</v>
      </c>
      <c r="V146" s="18">
        <f>'Variables AME'!U750</f>
        <v>5.5620353864055698E-4</v>
      </c>
      <c r="W146" s="18">
        <f>'Variables AME'!V750</f>
        <v>5.5897485881708803E-4</v>
      </c>
      <c r="X146" s="18">
        <f>'Variables AME'!W750</f>
        <v>5.6068194594418002E-4</v>
      </c>
      <c r="Y146" s="18">
        <f>'Variables AME'!X750</f>
        <v>5.6423884481040197E-4</v>
      </c>
      <c r="Z146" s="18">
        <f>'Variables AME'!Y750</f>
        <v>5.6751201377387304E-4</v>
      </c>
      <c r="AA146" s="18">
        <f>'Variables AME'!Z750</f>
        <v>5.7051824646586996E-4</v>
      </c>
      <c r="AB146" s="18">
        <f>'Variables AME'!AA750</f>
        <v>5.7346809321421103E-4</v>
      </c>
      <c r="AC146" s="18">
        <f>'Variables AME'!AB750</f>
        <v>5.7644827817131901E-4</v>
      </c>
      <c r="AD146" s="18">
        <f>'Variables AME'!AC750</f>
        <v>5.7753584629382897E-4</v>
      </c>
      <c r="AE146" s="18">
        <f>'Variables AME'!AD750</f>
        <v>5.7843441055834097E-4</v>
      </c>
      <c r="AF146" s="18">
        <f>'Variables AME'!AE750</f>
        <v>5.7920287251996396E-4</v>
      </c>
      <c r="AG146" s="18">
        <f>'Variables AME'!AF750</f>
        <v>5.8007523844315801E-4</v>
      </c>
      <c r="AH146" s="18">
        <f>'Variables AME'!AG750</f>
        <v>5.8087678422740201E-4</v>
      </c>
      <c r="AI146" s="18">
        <f>'Variables AME'!AH750</f>
        <v>5.8191985602267903E-4</v>
      </c>
      <c r="AJ146" s="18">
        <f>'Variables AME'!AI750</f>
        <v>5.8314633533760099E-4</v>
      </c>
      <c r="AK146" s="18">
        <f>'Variables AME'!AJ750</f>
        <v>5.84193716479136E-4</v>
      </c>
      <c r="AL146" s="18">
        <f>'Variables AME'!AK750</f>
        <v>5.8517759987032495E-4</v>
      </c>
      <c r="AM146" s="18">
        <f>'Variables AME'!AL750</f>
        <v>5.8613327366395203E-4</v>
      </c>
      <c r="AN146" s="18">
        <f>'Variables AME'!AM750</f>
        <v>5.8980486805016395E-4</v>
      </c>
      <c r="AO146" s="18">
        <f>'Variables AME'!AN750</f>
        <v>5.9306936485699596E-4</v>
      </c>
      <c r="AP146" s="18">
        <f>'Variables AME'!AO750</f>
        <v>5.9639310453403905E-4</v>
      </c>
      <c r="AQ146" s="18">
        <f>'Variables AME'!AP750</f>
        <v>5.9965825215704599E-4</v>
      </c>
      <c r="AR146" s="18">
        <f>'Variables AME'!AQ750</f>
        <v>6.0297804933183896E-4</v>
      </c>
      <c r="AS146" s="18">
        <f>'Variables AME'!AR750</f>
        <v>6.0621372541156304E-4</v>
      </c>
      <c r="AT146" s="18">
        <f>'Variables AME'!AS750</f>
        <v>6.0936864728235304E-4</v>
      </c>
      <c r="AU146" s="18">
        <f>'Variables AME'!AT750</f>
        <v>6.1248054832116602E-4</v>
      </c>
      <c r="AV146" s="18">
        <f>'Variables AME'!AU750</f>
        <v>6.1559958575883595E-4</v>
      </c>
      <c r="AW146" s="18">
        <f>'Variables AME'!AV750</f>
        <v>6.1402543840168304E-4</v>
      </c>
    </row>
    <row r="147" spans="2:49" x14ac:dyDescent="0.25">
      <c r="B147" t="s">
        <v>1055</v>
      </c>
      <c r="C147" s="18">
        <f>'Variables AME'!B751</f>
        <v>2.8424744395952301E-4</v>
      </c>
      <c r="D147" s="18">
        <f>'Variables AME'!C751</f>
        <v>2.8424744395952301E-4</v>
      </c>
      <c r="E147" s="18">
        <f>'Variables AME'!D751</f>
        <v>2.8421391483605198E-4</v>
      </c>
      <c r="F147" s="18">
        <f>'Variables AME'!E751</f>
        <v>2.7593907809225402E-4</v>
      </c>
      <c r="G147" s="18">
        <f>'Variables AME'!F751</f>
        <v>2.7435381775667701E-4</v>
      </c>
      <c r="H147" s="18">
        <f>'Variables AME'!G751</f>
        <v>2.7485730479245802E-4</v>
      </c>
      <c r="I147" s="18">
        <f>'Variables AME'!H751</f>
        <v>2.94368860839036E-4</v>
      </c>
      <c r="J147" s="18">
        <f>'Variables AME'!I751</f>
        <v>2.91537537351326E-4</v>
      </c>
      <c r="K147" s="18">
        <f>'Variables AME'!J751</f>
        <v>2.8937920985339002E-4</v>
      </c>
      <c r="L147" s="18">
        <f>'Variables AME'!K751</f>
        <v>2.7959646887806703E-4</v>
      </c>
      <c r="M147" s="18">
        <f>'Variables AME'!L751</f>
        <v>2.8534954031196201E-4</v>
      </c>
      <c r="N147" s="18">
        <f>'Variables AME'!M751</f>
        <v>2.9794247138816899E-4</v>
      </c>
      <c r="O147" s="18">
        <f>'Variables AME'!N751</f>
        <v>3.0125335422332902E-4</v>
      </c>
      <c r="P147" s="18">
        <f>'Variables AME'!O751</f>
        <v>2.9662866933907902E-4</v>
      </c>
      <c r="Q147" s="18">
        <f>'Variables AME'!P751</f>
        <v>2.85002940169941E-4</v>
      </c>
      <c r="R147" s="18">
        <f>'Variables AME'!Q751</f>
        <v>2.7539723918770998E-4</v>
      </c>
      <c r="S147" s="18">
        <f>'Variables AME'!R751</f>
        <v>2.7575781554687901E-4</v>
      </c>
      <c r="T147" s="18">
        <f>'Variables AME'!S751</f>
        <v>2.7570539663612499E-4</v>
      </c>
      <c r="U147" s="18">
        <f>'Variables AME'!T751</f>
        <v>2.7591454650711201E-4</v>
      </c>
      <c r="V147" s="18">
        <f>'Variables AME'!U751</f>
        <v>2.7597885513811198E-4</v>
      </c>
      <c r="W147" s="18">
        <f>'Variables AME'!V751</f>
        <v>2.7735393757106802E-4</v>
      </c>
      <c r="X147" s="18">
        <f>'Variables AME'!W751</f>
        <v>2.7820096556235098E-4</v>
      </c>
      <c r="Y147" s="18">
        <f>'Variables AME'!X751</f>
        <v>2.79965839097097E-4</v>
      </c>
      <c r="Z147" s="18">
        <f>'Variables AME'!Y751</f>
        <v>2.8158993048040801E-4</v>
      </c>
      <c r="AA147" s="18">
        <f>'Variables AME'!Z751</f>
        <v>2.8308157259622501E-4</v>
      </c>
      <c r="AB147" s="18">
        <f>'Variables AME'!AA751</f>
        <v>2.8454523708072699E-4</v>
      </c>
      <c r="AC147" s="18">
        <f>'Variables AME'!AB751</f>
        <v>2.8602395488384202E-4</v>
      </c>
      <c r="AD147" s="18">
        <f>'Variables AME'!AC751</f>
        <v>2.8656358876230002E-4</v>
      </c>
      <c r="AE147" s="18">
        <f>'Variables AME'!AD751</f>
        <v>2.87009442315746E-4</v>
      </c>
      <c r="AF147" s="18">
        <f>'Variables AME'!AE751</f>
        <v>2.8739074116822602E-4</v>
      </c>
      <c r="AG147" s="18">
        <f>'Variables AME'!AF751</f>
        <v>2.8782359548119402E-4</v>
      </c>
      <c r="AH147" s="18">
        <f>'Variables AME'!AG751</f>
        <v>2.8822130989977399E-4</v>
      </c>
      <c r="AI147" s="18">
        <f>'Variables AME'!AH751</f>
        <v>2.8873886558254799E-4</v>
      </c>
      <c r="AJ147" s="18">
        <f>'Variables AME'!AI751</f>
        <v>2.89347425133441E-4</v>
      </c>
      <c r="AK147" s="18">
        <f>'Variables AME'!AJ751</f>
        <v>2.8986711892313899E-4</v>
      </c>
      <c r="AL147" s="18">
        <f>'Variables AME'!AK751</f>
        <v>2.9035530632226801E-4</v>
      </c>
      <c r="AM147" s="18">
        <f>'Variables AME'!AL751</f>
        <v>2.9082949653227801E-4</v>
      </c>
      <c r="AN147" s="18">
        <f>'Variables AME'!AM751</f>
        <v>2.9265128106209802E-4</v>
      </c>
      <c r="AO147" s="18">
        <f>'Variables AME'!AN751</f>
        <v>2.9427107059094198E-4</v>
      </c>
      <c r="AP147" s="18">
        <f>'Variables AME'!AO751</f>
        <v>2.9592025557050099E-4</v>
      </c>
      <c r="AQ147" s="18">
        <f>'Variables AME'!AP751</f>
        <v>2.9754036802949702E-4</v>
      </c>
      <c r="AR147" s="18">
        <f>'Variables AME'!AQ751</f>
        <v>2.9918759673101098E-4</v>
      </c>
      <c r="AS147" s="18">
        <f>'Variables AME'!AR751</f>
        <v>3.0079308585336098E-4</v>
      </c>
      <c r="AT147" s="18">
        <f>'Variables AME'!AS751</f>
        <v>3.0235850624616702E-4</v>
      </c>
      <c r="AU147" s="18">
        <f>'Variables AME'!AT751</f>
        <v>3.0390258034337301E-4</v>
      </c>
      <c r="AV147" s="18">
        <f>'Variables AME'!AU751</f>
        <v>3.05450195447713E-4</v>
      </c>
      <c r="AW147" s="18">
        <f>'Variables AME'!AV751</f>
        <v>3.0466913107831301E-4</v>
      </c>
    </row>
    <row r="148" spans="2:49" x14ac:dyDescent="0.25">
      <c r="B148" t="s">
        <v>1075</v>
      </c>
      <c r="C148" s="18">
        <f>'Variables AME'!B752</f>
        <v>1.56073711921775E-2</v>
      </c>
      <c r="D148" s="18">
        <f>'Variables AME'!C752</f>
        <v>1.56073711921775E-2</v>
      </c>
      <c r="E148" s="18">
        <f>'Variables AME'!D752</f>
        <v>1.5605530185382599E-2</v>
      </c>
      <c r="F148" s="18">
        <f>'Variables AME'!E752</f>
        <v>1.53437954910911E-2</v>
      </c>
      <c r="G148" s="18">
        <f>'Variables AME'!F752</f>
        <v>1.51171923790832E-2</v>
      </c>
      <c r="H148" s="18">
        <f>'Variables AME'!G752</f>
        <v>1.4811383908009399E-2</v>
      </c>
      <c r="I148" s="18">
        <f>'Variables AME'!H752</f>
        <v>1.53587123576847E-2</v>
      </c>
      <c r="J148" s="18">
        <f>'Variables AME'!I752</f>
        <v>1.53830838599592E-2</v>
      </c>
      <c r="K148" s="18">
        <f>'Variables AME'!J752</f>
        <v>1.5601375788299E-2</v>
      </c>
      <c r="L148" s="18">
        <f>'Variables AME'!K752</f>
        <v>1.4962699743180201E-2</v>
      </c>
      <c r="M148" s="18">
        <f>'Variables AME'!L752</f>
        <v>1.4606664506309999E-2</v>
      </c>
      <c r="N148" s="18">
        <f>'Variables AME'!M752</f>
        <v>1.55363612202635E-2</v>
      </c>
      <c r="O148" s="18">
        <f>'Variables AME'!N752</f>
        <v>1.5360112163976E-2</v>
      </c>
      <c r="P148" s="18">
        <f>'Variables AME'!O752</f>
        <v>1.53546379552868E-2</v>
      </c>
      <c r="Q148" s="18">
        <f>'Variables AME'!P752</f>
        <v>1.46485309997826E-2</v>
      </c>
      <c r="R148" s="18">
        <f>'Variables AME'!Q752</f>
        <v>1.40105509897626E-2</v>
      </c>
      <c r="S148" s="18">
        <f>'Variables AME'!R752</f>
        <v>1.40288949391552E-2</v>
      </c>
      <c r="T148" s="18">
        <f>'Variables AME'!S752</f>
        <v>1.4026228181127901E-2</v>
      </c>
      <c r="U148" s="18">
        <f>'Variables AME'!T752</f>
        <v>1.40368684677315E-2</v>
      </c>
      <c r="V148" s="18">
        <f>'Variables AME'!U752</f>
        <v>1.4040140099789499E-2</v>
      </c>
      <c r="W148" s="18">
        <f>'Variables AME'!V752</f>
        <v>1.41100959756257E-2</v>
      </c>
      <c r="X148" s="18">
        <f>'Variables AME'!W752</f>
        <v>1.4153187621078801E-2</v>
      </c>
      <c r="Y148" s="18">
        <f>'Variables AME'!X752</f>
        <v>1.42429737151499E-2</v>
      </c>
      <c r="Z148" s="18">
        <f>'Variables AME'!Y752</f>
        <v>1.43255976618581E-2</v>
      </c>
      <c r="AA148" s="18">
        <f>'Variables AME'!Z752</f>
        <v>1.4401483389954201E-2</v>
      </c>
      <c r="AB148" s="18">
        <f>'Variables AME'!AA752</f>
        <v>1.44759457829499E-2</v>
      </c>
      <c r="AC148" s="18">
        <f>'Variables AME'!AB752</f>
        <v>1.45511739970021E-2</v>
      </c>
      <c r="AD148" s="18">
        <f>'Variables AME'!AC752</f>
        <v>1.45786273129685E-2</v>
      </c>
      <c r="AE148" s="18">
        <f>'Variables AME'!AD752</f>
        <v>1.4601309651103501E-2</v>
      </c>
      <c r="AF148" s="18">
        <f>'Variables AME'!AE752</f>
        <v>1.46207078371516E-2</v>
      </c>
      <c r="AG148" s="18">
        <f>'Variables AME'!AF752</f>
        <v>1.4642728854247101E-2</v>
      </c>
      <c r="AH148" s="18">
        <f>'Variables AME'!AG752</f>
        <v>1.4662962165866E-2</v>
      </c>
      <c r="AI148" s="18">
        <f>'Variables AME'!AH752</f>
        <v>1.46892922788096E-2</v>
      </c>
      <c r="AJ148" s="18">
        <f>'Variables AME'!AI752</f>
        <v>1.47202521189753E-2</v>
      </c>
      <c r="AK148" s="18">
        <f>'Variables AME'!AJ752</f>
        <v>1.4746691004943101E-2</v>
      </c>
      <c r="AL148" s="18">
        <f>'Variables AME'!AK752</f>
        <v>1.4771527036190101E-2</v>
      </c>
      <c r="AM148" s="18">
        <f>'Variables AME'!AL752</f>
        <v>1.4795650976607899E-2</v>
      </c>
      <c r="AN148" s="18">
        <f>'Variables AME'!AM752</f>
        <v>1.4888332386556499E-2</v>
      </c>
      <c r="AO148" s="18">
        <f>'Variables AME'!AN752</f>
        <v>1.49707375098144E-2</v>
      </c>
      <c r="AP148" s="18">
        <f>'Variables AME'!AO752</f>
        <v>1.5054638094055901E-2</v>
      </c>
      <c r="AQ148" s="18">
        <f>'Variables AME'!AP752</f>
        <v>1.513705964661E-2</v>
      </c>
      <c r="AR148" s="18">
        <f>'Variables AME'!AQ752</f>
        <v>1.5220860710407199E-2</v>
      </c>
      <c r="AS148" s="18">
        <f>'Variables AME'!AR752</f>
        <v>1.53025383149577E-2</v>
      </c>
      <c r="AT148" s="18">
        <f>'Variables AME'!AS752</f>
        <v>1.53821774623762E-2</v>
      </c>
      <c r="AU148" s="18">
        <f>'Variables AME'!AT752</f>
        <v>1.54607306436884E-2</v>
      </c>
      <c r="AV148" s="18">
        <f>'Variables AME'!AU752</f>
        <v>1.5539463967712899E-2</v>
      </c>
      <c r="AW148" s="18">
        <f>'Variables AME'!AV752</f>
        <v>1.54997281216884E-2</v>
      </c>
    </row>
    <row r="149" spans="2:49" x14ac:dyDescent="0.25">
      <c r="B149" t="s">
        <v>1148</v>
      </c>
      <c r="C149" s="18">
        <f>'Variables AME'!B753</f>
        <v>9.9880178769777006E-3</v>
      </c>
      <c r="D149" s="18">
        <f>'Variables AME'!C753</f>
        <v>9.9880178769777006E-3</v>
      </c>
      <c r="E149" s="18">
        <f>'Variables AME'!D753</f>
        <v>9.9868397151622098E-3</v>
      </c>
      <c r="F149" s="18">
        <f>'Variables AME'!E753</f>
        <v>9.7358544185037199E-3</v>
      </c>
      <c r="G149" s="18">
        <f>'Variables AME'!F753</f>
        <v>8.8424938988205595E-3</v>
      </c>
      <c r="H149" s="18">
        <f>'Variables AME'!G753</f>
        <v>8.0476371731393308E-3</v>
      </c>
      <c r="I149" s="18">
        <f>'Variables AME'!H753</f>
        <v>8.5686944638631302E-3</v>
      </c>
      <c r="J149" s="18">
        <f>'Variables AME'!I753</f>
        <v>8.2482148651093507E-3</v>
      </c>
      <c r="K149" s="18">
        <f>'Variables AME'!J753</f>
        <v>8.0603813361292097E-3</v>
      </c>
      <c r="L149" s="18">
        <f>'Variables AME'!K753</f>
        <v>7.9472590537413706E-3</v>
      </c>
      <c r="M149" s="18">
        <f>'Variables AME'!L753</f>
        <v>8.1206160928639793E-3</v>
      </c>
      <c r="N149" s="18">
        <f>'Variables AME'!M753</f>
        <v>8.1940415115679694E-3</v>
      </c>
      <c r="O149" s="18">
        <f>'Variables AME'!N753</f>
        <v>8.1915715328504304E-3</v>
      </c>
      <c r="P149" s="18">
        <f>'Variables AME'!O753</f>
        <v>8.1514839192131892E-3</v>
      </c>
      <c r="Q149" s="18">
        <f>'Variables AME'!P753</f>
        <v>8.0694634372547799E-3</v>
      </c>
      <c r="R149" s="18">
        <f>'Variables AME'!Q753</f>
        <v>7.5954051212276004E-3</v>
      </c>
      <c r="S149" s="18">
        <f>'Variables AME'!R753</f>
        <v>7.6053497521872404E-3</v>
      </c>
      <c r="T149" s="18">
        <f>'Variables AME'!S753</f>
        <v>7.6039040471005603E-3</v>
      </c>
      <c r="U149" s="18">
        <f>'Variables AME'!T753</f>
        <v>7.60967236168627E-3</v>
      </c>
      <c r="V149" s="18">
        <f>'Variables AME'!U753</f>
        <v>7.6114459816450696E-3</v>
      </c>
      <c r="W149" s="18">
        <f>'Variables AME'!V753</f>
        <v>7.9262100548101403E-3</v>
      </c>
      <c r="X149" s="18">
        <f>'Variables AME'!W753</f>
        <v>8.2381511398295203E-3</v>
      </c>
      <c r="Y149" s="18">
        <f>'Variables AME'!X753</f>
        <v>8.5904526052731408E-3</v>
      </c>
      <c r="Z149" s="18">
        <f>'Variables AME'!Y753</f>
        <v>8.9529880454581306E-3</v>
      </c>
      <c r="AA149" s="18">
        <f>'Variables AME'!Z753</f>
        <v>9.3261493168540401E-3</v>
      </c>
      <c r="AB149" s="18">
        <f>'Variables AME'!AA753</f>
        <v>9.7136391589629605E-3</v>
      </c>
      <c r="AC149" s="18">
        <f>'Variables AME'!AB753</f>
        <v>1.01174935005335E-2</v>
      </c>
      <c r="AD149" s="18">
        <f>'Variables AME'!AC753</f>
        <v>1.0136581906375E-2</v>
      </c>
      <c r="AE149" s="18">
        <f>'Variables AME'!AD753</f>
        <v>1.01523530366454E-2</v>
      </c>
      <c r="AF149" s="18">
        <f>'Variables AME'!AE753</f>
        <v>1.01658406761269E-2</v>
      </c>
      <c r="AG149" s="18">
        <f>'Variables AME'!AF753</f>
        <v>1.01811519849715E-2</v>
      </c>
      <c r="AH149" s="18">
        <f>'Variables AME'!AG753</f>
        <v>1.0195220291924101E-2</v>
      </c>
      <c r="AI149" s="18">
        <f>'Variables AME'!AH753</f>
        <v>1.0213527733748499E-2</v>
      </c>
      <c r="AJ149" s="18">
        <f>'Variables AME'!AI753</f>
        <v>1.0235054240255099E-2</v>
      </c>
      <c r="AK149" s="18">
        <f>'Variables AME'!AJ753</f>
        <v>1.02534373123234E-2</v>
      </c>
      <c r="AL149" s="18">
        <f>'Variables AME'!AK753</f>
        <v>1.02707059087587E-2</v>
      </c>
      <c r="AM149" s="18">
        <f>'Variables AME'!AL753</f>
        <v>1.02874793896321E-2</v>
      </c>
      <c r="AN149" s="18">
        <f>'Variables AME'!AM753</f>
        <v>1.03519211673813E-2</v>
      </c>
      <c r="AO149" s="18">
        <f>'Variables AME'!AN753</f>
        <v>1.0409217804298701E-2</v>
      </c>
      <c r="AP149" s="18">
        <f>'Variables AME'!AO753</f>
        <v>1.04675542403078E-2</v>
      </c>
      <c r="AQ149" s="18">
        <f>'Variables AME'!AP753</f>
        <v>1.05248622985697E-2</v>
      </c>
      <c r="AR149" s="18">
        <f>'Variables AME'!AQ753</f>
        <v>1.05831295360758E-2</v>
      </c>
      <c r="AS149" s="18">
        <f>'Variables AME'!AR753</f>
        <v>1.06399203236258E-2</v>
      </c>
      <c r="AT149" s="18">
        <f>'Variables AME'!AS753</f>
        <v>1.0695293762159001E-2</v>
      </c>
      <c r="AU149" s="18">
        <f>'Variables AME'!AT753</f>
        <v>1.0749912124659099E-2</v>
      </c>
      <c r="AV149" s="18">
        <f>'Variables AME'!AU753</f>
        <v>1.08046557416579E-2</v>
      </c>
      <c r="AW149" s="18">
        <f>'Variables AME'!AV753</f>
        <v>1.07770272376887E-2</v>
      </c>
    </row>
    <row r="150" spans="2:49" x14ac:dyDescent="0.25">
      <c r="B150" t="s">
        <v>1149</v>
      </c>
      <c r="C150" s="18">
        <f>'Variables AME'!B754</f>
        <v>5.3569710592371598E-3</v>
      </c>
      <c r="D150" s="18">
        <f>'Variables AME'!C754</f>
        <v>5.3569710592371598E-3</v>
      </c>
      <c r="E150" s="18">
        <f>'Variables AME'!D754</f>
        <v>5.35633916421791E-3</v>
      </c>
      <c r="F150" s="18">
        <f>'Variables AME'!E754</f>
        <v>5.2217257730523799E-3</v>
      </c>
      <c r="G150" s="18">
        <f>'Variables AME'!F754</f>
        <v>4.7425810111066599E-3</v>
      </c>
      <c r="H150" s="18">
        <f>'Variables AME'!G754</f>
        <v>4.3162677474698702E-3</v>
      </c>
      <c r="I150" s="18">
        <f>'Variables AME'!H754</f>
        <v>4.5957314886508E-3</v>
      </c>
      <c r="J150" s="18">
        <f>'Variables AME'!I754</f>
        <v>4.4238455370817203E-3</v>
      </c>
      <c r="K150" s="18">
        <f>'Variables AME'!J754</f>
        <v>4.3231029489854498E-3</v>
      </c>
      <c r="L150" s="18">
        <f>'Variables AME'!K754</f>
        <v>4.2624309736284897E-3</v>
      </c>
      <c r="M150" s="18">
        <f>'Variables AME'!L754</f>
        <v>4.3554092451171204E-3</v>
      </c>
      <c r="N150" s="18">
        <f>'Variables AME'!M754</f>
        <v>4.3947902158634903E-3</v>
      </c>
      <c r="O150" s="18">
        <f>'Variables AME'!N754</f>
        <v>4.3934654665688001E-3</v>
      </c>
      <c r="P150" s="18">
        <f>'Variables AME'!O754</f>
        <v>4.3719648857605004E-3</v>
      </c>
      <c r="Q150" s="18">
        <f>'Variables AME'!P754</f>
        <v>4.3279740420561702E-3</v>
      </c>
      <c r="R150" s="18">
        <f>'Variables AME'!Q754</f>
        <v>4.0737177199322199E-3</v>
      </c>
      <c r="S150" s="18">
        <f>'Variables AME'!R754</f>
        <v>4.0790514202387997E-3</v>
      </c>
      <c r="T150" s="18">
        <f>'Variables AME'!S754</f>
        <v>4.0782760329497901E-3</v>
      </c>
      <c r="U150" s="18">
        <f>'Variables AME'!T754</f>
        <v>4.0813698096832897E-3</v>
      </c>
      <c r="V150" s="18">
        <f>'Variables AME'!U754</f>
        <v>4.0823210729873599E-3</v>
      </c>
      <c r="W150" s="18">
        <f>'Variables AME'!V754</f>
        <v>4.10316453745073E-3</v>
      </c>
      <c r="X150" s="18">
        <f>'Variables AME'!W754</f>
        <v>4.1162000795672499E-3</v>
      </c>
      <c r="Y150" s="18">
        <f>'Variables AME'!X754</f>
        <v>4.1428206570038803E-3</v>
      </c>
      <c r="Z150" s="18">
        <f>'Variables AME'!Y754</f>
        <v>4.1673642121679002E-3</v>
      </c>
      <c r="AA150" s="18">
        <f>'Variables AME'!Z754</f>
        <v>4.1899533101640001E-3</v>
      </c>
      <c r="AB150" s="18">
        <f>'Variables AME'!AA754</f>
        <v>4.2121337339910197E-3</v>
      </c>
      <c r="AC150" s="18">
        <f>'Variables AME'!AB754</f>
        <v>4.2345423915838296E-3</v>
      </c>
      <c r="AD150" s="18">
        <f>'Variables AME'!AC754</f>
        <v>4.2377133226798201E-3</v>
      </c>
      <c r="AE150" s="18">
        <f>'Variables AME'!AD754</f>
        <v>4.2394863349064496E-3</v>
      </c>
      <c r="AF150" s="18">
        <f>'Variables AME'!AE754</f>
        <v>4.24029738317655E-3</v>
      </c>
      <c r="AG150" s="18">
        <f>'Variables AME'!AF754</f>
        <v>4.2418609328751401E-3</v>
      </c>
      <c r="AH150" s="18">
        <f>'Variables AME'!AG754</f>
        <v>4.2428981686927101E-3</v>
      </c>
      <c r="AI150" s="18">
        <f>'Variables AME'!AH754</f>
        <v>4.2456897513359201E-3</v>
      </c>
      <c r="AJ150" s="18">
        <f>'Variables AME'!AI754</f>
        <v>4.2498061459013397E-3</v>
      </c>
      <c r="AK150" s="18">
        <f>'Variables AME'!AJ754</f>
        <v>4.25260397356402E-3</v>
      </c>
      <c r="AL150" s="18">
        <f>'Variables AME'!AK754</f>
        <v>4.2549282663620399E-3</v>
      </c>
      <c r="AM150" s="18">
        <f>'Variables AME'!AL754</f>
        <v>4.2570369093693503E-3</v>
      </c>
      <c r="AN150" s="18">
        <f>'Variables AME'!AM754</f>
        <v>4.27883837652282E-3</v>
      </c>
      <c r="AO150" s="18">
        <f>'Variables AME'!AN754</f>
        <v>4.2976348288066204E-3</v>
      </c>
      <c r="AP150" s="18">
        <f>'Variables AME'!AO754</f>
        <v>4.3168118816066603E-3</v>
      </c>
      <c r="AQ150" s="18">
        <f>'Variables AME'!AP754</f>
        <v>4.3355162116268499E-3</v>
      </c>
      <c r="AR150" s="18">
        <f>'Variables AME'!AQ754</f>
        <v>4.3545671585229996E-3</v>
      </c>
      <c r="AS150" s="18">
        <f>'Variables AME'!AR754</f>
        <v>4.3729624195615402E-3</v>
      </c>
      <c r="AT150" s="18">
        <f>'Variables AME'!AS754</f>
        <v>4.3907284231578898E-3</v>
      </c>
      <c r="AU150" s="18">
        <f>'Variables AME'!AT754</f>
        <v>4.40813880254479E-3</v>
      </c>
      <c r="AV150" s="18">
        <f>'Variables AME'!AU754</f>
        <v>4.4255552753547402E-3</v>
      </c>
      <c r="AW150" s="18">
        <f>'Variables AME'!AV754</f>
        <v>4.4092254403038699E-3</v>
      </c>
    </row>
    <row r="151" spans="2:49" x14ac:dyDescent="0.25">
      <c r="B151" t="s">
        <v>1150</v>
      </c>
      <c r="C151" s="18">
        <f>'Variables AME'!B755</f>
        <v>0.13760418762080501</v>
      </c>
      <c r="D151" s="18">
        <f>'Variables AME'!C755</f>
        <v>0.13760418762080501</v>
      </c>
      <c r="E151" s="18">
        <f>'Variables AME'!D755</f>
        <v>0.13758795617213301</v>
      </c>
      <c r="F151" s="18">
        <f>'Variables AME'!E755</f>
        <v>0.132374612004175</v>
      </c>
      <c r="G151" s="18">
        <f>'Variables AME'!F755</f>
        <v>0.13213778678325999</v>
      </c>
      <c r="H151" s="18">
        <f>'Variables AME'!G755</f>
        <v>0.13259941896251001</v>
      </c>
      <c r="I151" s="18">
        <f>'Variables AME'!H755</f>
        <v>0.135973152845527</v>
      </c>
      <c r="J151" s="18">
        <f>'Variables AME'!I755</f>
        <v>0.133485058010992</v>
      </c>
      <c r="K151" s="18">
        <f>'Variables AME'!J755</f>
        <v>0.130835328238427</v>
      </c>
      <c r="L151" s="18">
        <f>'Variables AME'!K755</f>
        <v>0.12891348739135</v>
      </c>
      <c r="M151" s="18">
        <f>'Variables AME'!L755</f>
        <v>0.13069492886829601</v>
      </c>
      <c r="N151" s="18">
        <f>'Variables AME'!M755</f>
        <v>0.13582801336379599</v>
      </c>
      <c r="O151" s="18">
        <f>'Variables AME'!N755</f>
        <v>0.136927536286469</v>
      </c>
      <c r="P151" s="18">
        <f>'Variables AME'!O755</f>
        <v>0.13627314222542999</v>
      </c>
      <c r="Q151" s="18">
        <f>'Variables AME'!P755</f>
        <v>0.13365403124225</v>
      </c>
      <c r="R151" s="18">
        <f>'Variables AME'!Q755</f>
        <v>0.13122745271512001</v>
      </c>
      <c r="S151" s="18">
        <f>'Variables AME'!R755</f>
        <v>0.13139926824687501</v>
      </c>
      <c r="T151" s="18">
        <f>'Variables AME'!S755</f>
        <v>0.131374290499369</v>
      </c>
      <c r="U151" s="18">
        <f>'Variables AME'!T755</f>
        <v>0.13147395091863201</v>
      </c>
      <c r="V151" s="18">
        <f>'Variables AME'!U755</f>
        <v>0.131504594153598</v>
      </c>
      <c r="W151" s="18">
        <f>'Variables AME'!V755</f>
        <v>0.13255899774497701</v>
      </c>
      <c r="X151" s="18">
        <f>'Variables AME'!W755</f>
        <v>0.13336542958344599</v>
      </c>
      <c r="Y151" s="18">
        <f>'Variables AME'!X755</f>
        <v>0.13461685414497801</v>
      </c>
      <c r="Z151" s="18">
        <f>'Variables AME'!Y755</f>
        <v>0.135806724428612</v>
      </c>
      <c r="AA151" s="18">
        <f>'Variables AME'!Z755</f>
        <v>0.136938483081991</v>
      </c>
      <c r="AB151" s="18">
        <f>'Variables AME'!AA755</f>
        <v>0.13806226469414901</v>
      </c>
      <c r="AC151" s="18">
        <f>'Variables AME'!AB755</f>
        <v>0.13919891150333399</v>
      </c>
      <c r="AD151" s="18">
        <f>'Variables AME'!AC755</f>
        <v>0.13944751391236199</v>
      </c>
      <c r="AE151" s="18">
        <f>'Variables AME'!AD755</f>
        <v>0.13965043415417799</v>
      </c>
      <c r="AF151" s="18">
        <f>'Variables AME'!AE755</f>
        <v>0.13982190491212401</v>
      </c>
      <c r="AG151" s="18">
        <f>'Variables AME'!AF755</f>
        <v>0.14001842010129101</v>
      </c>
      <c r="AH151" s="18">
        <f>'Variables AME'!AG755</f>
        <v>0.14019780150871999</v>
      </c>
      <c r="AI151" s="18">
        <f>'Variables AME'!AH755</f>
        <v>0.14043543321235699</v>
      </c>
      <c r="AJ151" s="18">
        <f>'Variables AME'!AI755</f>
        <v>0.14071727332404199</v>
      </c>
      <c r="AK151" s="18">
        <f>'Variables AME'!AJ755</f>
        <v>0.14095584193500801</v>
      </c>
      <c r="AL151" s="18">
        <f>'Variables AME'!AK755</f>
        <v>0.14117904184987201</v>
      </c>
      <c r="AM151" s="18">
        <f>'Variables AME'!AL755</f>
        <v>0.141395390293168</v>
      </c>
      <c r="AN151" s="18">
        <f>'Variables AME'!AM755</f>
        <v>0.142266800932417</v>
      </c>
      <c r="AO151" s="18">
        <f>'Variables AME'!AN755</f>
        <v>0.143039848794699</v>
      </c>
      <c r="AP151" s="18">
        <f>'Variables AME'!AO755</f>
        <v>0.14382702697570299</v>
      </c>
      <c r="AQ151" s="18">
        <f>'Variables AME'!AP755</f>
        <v>0.14459991663872501</v>
      </c>
      <c r="AR151" s="18">
        <f>'Variables AME'!AQ755</f>
        <v>0.14538582617043699</v>
      </c>
      <c r="AS151" s="18">
        <f>'Variables AME'!AR755</f>
        <v>0.14615129552518699</v>
      </c>
      <c r="AT151" s="18">
        <f>'Variables AME'!AS755</f>
        <v>0.146897142612956</v>
      </c>
      <c r="AU151" s="18">
        <f>'Variables AME'!AT755</f>
        <v>0.147632468454794</v>
      </c>
      <c r="AV151" s="18">
        <f>'Variables AME'!AU755</f>
        <v>0.148369364998437</v>
      </c>
      <c r="AW151" s="18">
        <f>'Variables AME'!AV755</f>
        <v>0.14797509288519101</v>
      </c>
    </row>
    <row r="152" spans="2:49" x14ac:dyDescent="0.25">
      <c r="B152" t="s">
        <v>1151</v>
      </c>
      <c r="C152" s="18">
        <f>'Variables AME'!B756</f>
        <v>0.12881219552725701</v>
      </c>
      <c r="D152" s="18">
        <f>'Variables AME'!C756</f>
        <v>0.12881219552725701</v>
      </c>
      <c r="E152" s="18">
        <f>'Variables AME'!D756</f>
        <v>0.12879700116016499</v>
      </c>
      <c r="F152" s="18">
        <f>'Variables AME'!E756</f>
        <v>0.127237817057261</v>
      </c>
      <c r="G152" s="18">
        <f>'Variables AME'!F756</f>
        <v>0.126218731756184</v>
      </c>
      <c r="H152" s="18">
        <f>'Variables AME'!G756</f>
        <v>0.132790758975423</v>
      </c>
      <c r="I152" s="18">
        <f>'Variables AME'!H756</f>
        <v>0.13178520462420601</v>
      </c>
      <c r="J152" s="18">
        <f>'Variables AME'!I756</f>
        <v>0.13191792220248999</v>
      </c>
      <c r="K152" s="18">
        <f>'Variables AME'!J756</f>
        <v>0.13170320601341901</v>
      </c>
      <c r="L152" s="18">
        <f>'Variables AME'!K756</f>
        <v>0.136986838044547</v>
      </c>
      <c r="M152" s="18">
        <f>'Variables AME'!L756</f>
        <v>0.137336677837818</v>
      </c>
      <c r="N152" s="18">
        <f>'Variables AME'!M756</f>
        <v>0.14363937505570701</v>
      </c>
      <c r="O152" s="18">
        <f>'Variables AME'!N756</f>
        <v>0.14285944651844601</v>
      </c>
      <c r="P152" s="18">
        <f>'Variables AME'!O756</f>
        <v>0.13601818219796499</v>
      </c>
      <c r="Q152" s="18">
        <f>'Variables AME'!P756</f>
        <v>0.13445816670769101</v>
      </c>
      <c r="R152" s="18">
        <f>'Variables AME'!Q756</f>
        <v>0.132452513055768</v>
      </c>
      <c r="S152" s="18">
        <f>'Variables AME'!R756</f>
        <v>0.13262593255538599</v>
      </c>
      <c r="T152" s="18">
        <f>'Variables AME'!S756</f>
        <v>0.13260072161733</v>
      </c>
      <c r="U152" s="18">
        <f>'Variables AME'!T756</f>
        <v>0.13270131242194799</v>
      </c>
      <c r="V152" s="18">
        <f>'Variables AME'!U756</f>
        <v>0.13273224169702799</v>
      </c>
      <c r="W152" s="18">
        <f>'Variables AME'!V756</f>
        <v>0.13339358862919001</v>
      </c>
      <c r="X152" s="18">
        <f>'Variables AME'!W756</f>
        <v>0.133800967408605</v>
      </c>
      <c r="Y152" s="18">
        <f>'Variables AME'!X756</f>
        <v>0.134649784689897</v>
      </c>
      <c r="Z152" s="18">
        <f>'Variables AME'!Y756</f>
        <v>0.13543089269698899</v>
      </c>
      <c r="AA152" s="18">
        <f>'Variables AME'!Z756</f>
        <v>0.13614829912604001</v>
      </c>
      <c r="AB152" s="18">
        <f>'Variables AME'!AA756</f>
        <v>0.13685224967818299</v>
      </c>
      <c r="AC152" s="18">
        <f>'Variables AME'!AB756</f>
        <v>0.13756344010104499</v>
      </c>
      <c r="AD152" s="18">
        <f>'Variables AME'!AC756</f>
        <v>0.137822977428568</v>
      </c>
      <c r="AE152" s="18">
        <f>'Variables AME'!AD756</f>
        <v>0.13803741105613701</v>
      </c>
      <c r="AF152" s="18">
        <f>'Variables AME'!AE756</f>
        <v>0.13822079701169901</v>
      </c>
      <c r="AG152" s="18">
        <f>'Variables AME'!AF756</f>
        <v>0.138428978630076</v>
      </c>
      <c r="AH152" s="18">
        <f>'Variables AME'!AG756</f>
        <v>0.13862025968018399</v>
      </c>
      <c r="AI152" s="18">
        <f>'Variables AME'!AH756</f>
        <v>0.13886917851429501</v>
      </c>
      <c r="AJ152" s="18">
        <f>'Variables AME'!AI756</f>
        <v>0.13916186566296801</v>
      </c>
      <c r="AK152" s="18">
        <f>'Variables AME'!AJ756</f>
        <v>0.13941181279781001</v>
      </c>
      <c r="AL152" s="18">
        <f>'Variables AME'!AK756</f>
        <v>0.13964660689990699</v>
      </c>
      <c r="AM152" s="18">
        <f>'Variables AME'!AL756</f>
        <v>0.139874669055711</v>
      </c>
      <c r="AN152" s="18">
        <f>'Variables AME'!AM756</f>
        <v>0.14075085771530399</v>
      </c>
      <c r="AO152" s="18">
        <f>'Variables AME'!AN756</f>
        <v>0.14152989672557401</v>
      </c>
      <c r="AP152" s="18">
        <f>'Variables AME'!AO756</f>
        <v>0.14232307350089499</v>
      </c>
      <c r="AQ152" s="18">
        <f>'Variables AME'!AP756</f>
        <v>0.143102267841035</v>
      </c>
      <c r="AR152" s="18">
        <f>'Variables AME'!AQ756</f>
        <v>0.14389450376023899</v>
      </c>
      <c r="AS152" s="18">
        <f>'Variables AME'!AR756</f>
        <v>0.144666664948392</v>
      </c>
      <c r="AT152" s="18">
        <f>'Variables AME'!AS756</f>
        <v>0.14541955508954399</v>
      </c>
      <c r="AU152" s="18">
        <f>'Variables AME'!AT756</f>
        <v>0.14616217870999401</v>
      </c>
      <c r="AV152" s="18">
        <f>'Variables AME'!AU756</f>
        <v>0.14690650539055</v>
      </c>
      <c r="AW152" s="18">
        <f>'Variables AME'!AV756</f>
        <v>0.14653085188753801</v>
      </c>
    </row>
    <row r="153" spans="2:49" x14ac:dyDescent="0.25">
      <c r="B153" t="s">
        <v>1152</v>
      </c>
      <c r="C153" s="18">
        <f>'Variables AME'!B757</f>
        <v>1.86881249557996E-4</v>
      </c>
      <c r="D153" s="18">
        <f>'Variables AME'!C757</f>
        <v>1.86881249557996E-4</v>
      </c>
      <c r="E153" s="18">
        <f>'Variables AME'!D757</f>
        <v>1.8685920550308801E-4</v>
      </c>
      <c r="F153" s="18">
        <f>'Variables AME'!E757</f>
        <v>1.8235973061325701E-4</v>
      </c>
      <c r="G153" s="18">
        <f>'Variables AME'!F757</f>
        <v>1.7397227848310701E-4</v>
      </c>
      <c r="H153" s="18">
        <f>'Variables AME'!G757</f>
        <v>1.7818724176145599E-4</v>
      </c>
      <c r="I153" s="18">
        <f>'Variables AME'!H757</f>
        <v>1.91851631730177E-4</v>
      </c>
      <c r="J153" s="18">
        <f>'Variables AME'!I757</f>
        <v>1.8833819929821199E-4</v>
      </c>
      <c r="K153" s="18">
        <f>'Variables AME'!J757</f>
        <v>1.86943061403358E-4</v>
      </c>
      <c r="L153" s="18">
        <f>'Variables AME'!K757</f>
        <v>1.89122835621038E-4</v>
      </c>
      <c r="M153" s="18">
        <f>'Variables AME'!L757</f>
        <v>1.9440824313356401E-4</v>
      </c>
      <c r="N153" s="18">
        <f>'Variables AME'!M757</f>
        <v>2.0242514671021299E-4</v>
      </c>
      <c r="O153" s="18">
        <f>'Variables AME'!N757</f>
        <v>2.0810585301253001E-4</v>
      </c>
      <c r="P153" s="18">
        <f>'Variables AME'!O757</f>
        <v>2.0602186434228299E-4</v>
      </c>
      <c r="Q153" s="18">
        <f>'Variables AME'!P757</f>
        <v>2.05791948205643E-4</v>
      </c>
      <c r="R153" s="18">
        <f>'Variables AME'!Q757</f>
        <v>2.06174650332602E-4</v>
      </c>
      <c r="S153" s="18">
        <f>'Variables AME'!R757</f>
        <v>2.06444593890378E-4</v>
      </c>
      <c r="T153" s="18">
        <f>'Variables AME'!S757</f>
        <v>2.0640535076681899E-4</v>
      </c>
      <c r="U153" s="18">
        <f>'Variables AME'!T757</f>
        <v>2.0656192966439301E-4</v>
      </c>
      <c r="V153" s="18">
        <f>'Variables AME'!U757</f>
        <v>2.0661007396351899E-4</v>
      </c>
      <c r="W153" s="18">
        <f>'Variables AME'!V757</f>
        <v>2.0763952196457E-4</v>
      </c>
      <c r="X153" s="18">
        <f>'Variables AME'!W757</f>
        <v>2.0827364488453301E-4</v>
      </c>
      <c r="Y153" s="18">
        <f>'Variables AME'!X757</f>
        <v>2.0959490787375999E-4</v>
      </c>
      <c r="Z153" s="18">
        <f>'Variables AME'!Y757</f>
        <v>2.1081077508656499E-4</v>
      </c>
      <c r="AA153" s="18">
        <f>'Variables AME'!Z757</f>
        <v>2.1192748489075601E-4</v>
      </c>
      <c r="AB153" s="18">
        <f>'Variables AME'!AA757</f>
        <v>2.1302324939496999E-4</v>
      </c>
      <c r="AC153" s="18">
        <f>'Variables AME'!AB757</f>
        <v>2.1413028343251399E-4</v>
      </c>
      <c r="AD153" s="18">
        <f>'Variables AME'!AC757</f>
        <v>2.14534277404835E-4</v>
      </c>
      <c r="AE153" s="18">
        <f>'Variables AME'!AD757</f>
        <v>2.1486806325545001E-4</v>
      </c>
      <c r="AF153" s="18">
        <f>'Variables AME'!AE757</f>
        <v>2.1515352056686901E-4</v>
      </c>
      <c r="AG153" s="18">
        <f>'Variables AME'!AF757</f>
        <v>2.1547757460588799E-4</v>
      </c>
      <c r="AH153" s="18">
        <f>'Variables AME'!AG757</f>
        <v>2.1577532135762701E-4</v>
      </c>
      <c r="AI153" s="18">
        <f>'Variables AME'!AH757</f>
        <v>2.1616278664408201E-4</v>
      </c>
      <c r="AJ153" s="18">
        <f>'Variables AME'!AI757</f>
        <v>2.1661838144010001E-4</v>
      </c>
      <c r="AK153" s="18">
        <f>'Variables AME'!AJ757</f>
        <v>2.17007447380297E-4</v>
      </c>
      <c r="AL153" s="18">
        <f>'Variables AME'!AK757</f>
        <v>2.1737292620259001E-4</v>
      </c>
      <c r="AM153" s="18">
        <f>'Variables AME'!AL757</f>
        <v>2.17727926170316E-4</v>
      </c>
      <c r="AN153" s="18">
        <f>'Variables AME'!AM757</f>
        <v>2.1909179527944601E-4</v>
      </c>
      <c r="AO153" s="18">
        <f>'Variables AME'!AN757</f>
        <v>2.20304441901214E-4</v>
      </c>
      <c r="AP153" s="18">
        <f>'Variables AME'!AO757</f>
        <v>2.2153909529234799E-4</v>
      </c>
      <c r="AQ153" s="18">
        <f>'Variables AME'!AP757</f>
        <v>2.2275198373330701E-4</v>
      </c>
      <c r="AR153" s="18">
        <f>'Variables AME'!AQ757</f>
        <v>2.23985172553105E-4</v>
      </c>
      <c r="AS153" s="18">
        <f>'Variables AME'!AR757</f>
        <v>2.2518711329209799E-4</v>
      </c>
      <c r="AT153" s="18">
        <f>'Variables AME'!AS757</f>
        <v>2.26359056765811E-4</v>
      </c>
      <c r="AU153" s="18">
        <f>'Variables AME'!AT757</f>
        <v>2.2751501948611099E-4</v>
      </c>
      <c r="AV153" s="18">
        <f>'Variables AME'!AU757</f>
        <v>2.2867363316794099E-4</v>
      </c>
      <c r="AW153" s="18">
        <f>'Variables AME'!AV757</f>
        <v>2.28088893531238E-4</v>
      </c>
    </row>
    <row r="154" spans="2:49" x14ac:dyDescent="0.25">
      <c r="B154" t="s">
        <v>1153</v>
      </c>
      <c r="C154" s="18">
        <f>'Variables AME'!B758</f>
        <v>2.6238225596263598E-4</v>
      </c>
      <c r="D154" s="18">
        <f>'Variables AME'!C758</f>
        <v>2.6238225596263598E-4</v>
      </c>
      <c r="E154" s="18">
        <f>'Variables AME'!D758</f>
        <v>2.6235130600250998E-4</v>
      </c>
      <c r="F154" s="18">
        <f>'Variables AME'!E758</f>
        <v>2.56034019603225E-4</v>
      </c>
      <c r="G154" s="18">
        <f>'Variables AME'!F758</f>
        <v>2.44257992746042E-4</v>
      </c>
      <c r="H154" s="18">
        <f>'Variables AME'!G758</f>
        <v>2.50175823363157E-4</v>
      </c>
      <c r="I154" s="18">
        <f>'Variables AME'!H758</f>
        <v>2.6936069861755601E-4</v>
      </c>
      <c r="J154" s="18">
        <f>'Variables AME'!I758</f>
        <v>2.6442782105468601E-4</v>
      </c>
      <c r="K154" s="18">
        <f>'Variables AME'!J758</f>
        <v>2.6246904010484797E-4</v>
      </c>
      <c r="L154" s="18">
        <f>'Variables AME'!K758</f>
        <v>2.6552945453374601E-4</v>
      </c>
      <c r="M154" s="18">
        <f>'Variables AME'!L758</f>
        <v>2.72950194482622E-4</v>
      </c>
      <c r="N154" s="18">
        <f>'Variables AME'!M758</f>
        <v>2.8420596922572902E-4</v>
      </c>
      <c r="O154" s="18">
        <f>'Variables AME'!N758</f>
        <v>2.9218171065790099E-4</v>
      </c>
      <c r="P154" s="18">
        <f>'Variables AME'!O758</f>
        <v>2.8925577964468202E-4</v>
      </c>
      <c r="Q154" s="18">
        <f>'Variables AME'!P758</f>
        <v>2.8893297617664699E-4</v>
      </c>
      <c r="R154" s="18">
        <f>'Variables AME'!Q758</f>
        <v>2.8947029197748901E-4</v>
      </c>
      <c r="S154" s="18">
        <f>'Variables AME'!R758</f>
        <v>2.8984929412238E-4</v>
      </c>
      <c r="T154" s="18">
        <f>'Variables AME'!S758</f>
        <v>2.8979419657554698E-4</v>
      </c>
      <c r="U154" s="18">
        <f>'Variables AME'!T758</f>
        <v>2.9001403421448601E-4</v>
      </c>
      <c r="V154" s="18">
        <f>'Variables AME'!U758</f>
        <v>2.9008162907395198E-4</v>
      </c>
      <c r="W154" s="18">
        <f>'Variables AME'!V758</f>
        <v>2.91526979466086E-4</v>
      </c>
      <c r="X154" s="18">
        <f>'Variables AME'!W758</f>
        <v>2.9241729140417201E-4</v>
      </c>
      <c r="Y154" s="18">
        <f>'Variables AME'!X758</f>
        <v>2.9427235156077598E-4</v>
      </c>
      <c r="Z154" s="18">
        <f>'Variables AME'!Y758</f>
        <v>2.95979435507305E-4</v>
      </c>
      <c r="AA154" s="18">
        <f>'Variables AME'!Z758</f>
        <v>2.9754730193109601E-4</v>
      </c>
      <c r="AB154" s="18">
        <f>'Variables AME'!AA758</f>
        <v>2.9908576103953102E-4</v>
      </c>
      <c r="AC154" s="18">
        <f>'Variables AME'!AB758</f>
        <v>3.0064004266509397E-4</v>
      </c>
      <c r="AD154" s="18">
        <f>'Variables AME'!AC758</f>
        <v>3.0120725230255402E-4</v>
      </c>
      <c r="AE154" s="18">
        <f>'Variables AME'!AD758</f>
        <v>3.0167588939996302E-4</v>
      </c>
      <c r="AF154" s="18">
        <f>'Variables AME'!AE758</f>
        <v>3.0207667296078202E-4</v>
      </c>
      <c r="AG154" s="18">
        <f>'Variables AME'!AF758</f>
        <v>3.0253164653187403E-4</v>
      </c>
      <c r="AH154" s="18">
        <f>'Variables AME'!AG758</f>
        <v>3.0294968455521699E-4</v>
      </c>
      <c r="AI154" s="18">
        <f>'Variables AME'!AH758</f>
        <v>3.0349368779866498E-4</v>
      </c>
      <c r="AJ154" s="18">
        <f>'Variables AME'!AI758</f>
        <v>3.0413334529336101E-4</v>
      </c>
      <c r="AK154" s="18">
        <f>'Variables AME'!AJ758</f>
        <v>3.0467959593703201E-4</v>
      </c>
      <c r="AL154" s="18">
        <f>'Variables AME'!AK758</f>
        <v>3.0519273012914998E-4</v>
      </c>
      <c r="AM154" s="18">
        <f>'Variables AME'!AL758</f>
        <v>3.0569115192085298E-4</v>
      </c>
      <c r="AN154" s="18">
        <f>'Variables AME'!AM758</f>
        <v>3.0760603132800799E-4</v>
      </c>
      <c r="AO154" s="18">
        <f>'Variables AME'!AN758</f>
        <v>3.0930859357706798E-4</v>
      </c>
      <c r="AP154" s="18">
        <f>'Variables AME'!AO758</f>
        <v>3.1104205341794599E-4</v>
      </c>
      <c r="AQ154" s="18">
        <f>'Variables AME'!AP758</f>
        <v>3.1274495514539398E-4</v>
      </c>
      <c r="AR154" s="18">
        <f>'Variables AME'!AQ758</f>
        <v>3.1447635874669397E-4</v>
      </c>
      <c r="AS154" s="18">
        <f>'Variables AME'!AR758</f>
        <v>3.1616388981228798E-4</v>
      </c>
      <c r="AT154" s="18">
        <f>'Variables AME'!AS758</f>
        <v>3.1780930465053798E-4</v>
      </c>
      <c r="AU154" s="18">
        <f>'Variables AME'!AT758</f>
        <v>3.19432282373119E-4</v>
      </c>
      <c r="AV154" s="18">
        <f>'Variables AME'!AU758</f>
        <v>3.2105898204229399E-4</v>
      </c>
      <c r="AW154" s="18">
        <f>'Variables AME'!AV758</f>
        <v>3.2023800454901202E-4</v>
      </c>
    </row>
    <row r="155" spans="2:49" x14ac:dyDescent="0.25">
      <c r="B155" t="s">
        <v>1095</v>
      </c>
      <c r="C155" s="18">
        <f>'Variables AME'!B759</f>
        <v>1.45222339431568E-3</v>
      </c>
      <c r="D155" s="18">
        <f>'Variables AME'!C759</f>
        <v>1.45222339431568E-3</v>
      </c>
      <c r="E155" s="18">
        <f>'Variables AME'!D759</f>
        <v>1.4520520937695801E-3</v>
      </c>
      <c r="F155" s="18">
        <f>'Variables AME'!E759</f>
        <v>1.41708741579338E-3</v>
      </c>
      <c r="G155" s="18">
        <f>'Variables AME'!F759</f>
        <v>1.3519099072231699E-3</v>
      </c>
      <c r="H155" s="18">
        <f>'Variables AME'!G759</f>
        <v>1.3846636924514601E-3</v>
      </c>
      <c r="I155" s="18">
        <f>'Variables AME'!H759</f>
        <v>1.49084741521498E-3</v>
      </c>
      <c r="J155" s="18">
        <f>'Variables AME'!I759</f>
        <v>1.46354511072929E-3</v>
      </c>
      <c r="K155" s="18">
        <f>'Variables AME'!J759</f>
        <v>1.4527037239075401E-3</v>
      </c>
      <c r="L155" s="18">
        <f>'Variables AME'!K759</f>
        <v>1.4696423899909299E-3</v>
      </c>
      <c r="M155" s="18">
        <f>'Variables AME'!L759</f>
        <v>1.51071442120839E-3</v>
      </c>
      <c r="N155" s="18">
        <f>'Variables AME'!M759</f>
        <v>1.5730124578572399E-3</v>
      </c>
      <c r="O155" s="18">
        <f>'Variables AME'!N759</f>
        <v>1.6171562901636199E-3</v>
      </c>
      <c r="P155" s="18">
        <f>'Variables AME'!O759</f>
        <v>1.60096195782089E-3</v>
      </c>
      <c r="Q155" s="18">
        <f>'Variables AME'!P759</f>
        <v>1.59917531724005E-3</v>
      </c>
      <c r="R155" s="18">
        <f>'Variables AME'!Q759</f>
        <v>1.6021492322715501E-3</v>
      </c>
      <c r="S155" s="18">
        <f>'Variables AME'!R759</f>
        <v>1.6042469190815901E-3</v>
      </c>
      <c r="T155" s="18">
        <f>'Variables AME'!S759</f>
        <v>1.6039419672242701E-3</v>
      </c>
      <c r="U155" s="18">
        <f>'Variables AME'!T759</f>
        <v>1.6051587163502701E-3</v>
      </c>
      <c r="V155" s="18">
        <f>'Variables AME'!U759</f>
        <v>1.6055328376283001E-3</v>
      </c>
      <c r="W155" s="18">
        <f>'Variables AME'!V759</f>
        <v>1.6135325085465701E-3</v>
      </c>
      <c r="X155" s="18">
        <f>'Variables AME'!W759</f>
        <v>1.6184601734549899E-3</v>
      </c>
      <c r="Y155" s="18">
        <f>'Variables AME'!X759</f>
        <v>1.6287274902274101E-3</v>
      </c>
      <c r="Z155" s="18">
        <f>'Variables AME'!Y759</f>
        <v>1.63817579382381E-3</v>
      </c>
      <c r="AA155" s="18">
        <f>'Variables AME'!Z759</f>
        <v>1.64685356202871E-3</v>
      </c>
      <c r="AB155" s="18">
        <f>'Variables AME'!AA759</f>
        <v>1.6553685670283799E-3</v>
      </c>
      <c r="AC155" s="18">
        <f>'Variables AME'!AB759</f>
        <v>1.6639711464878099E-3</v>
      </c>
      <c r="AD155" s="18">
        <f>'Variables AME'!AC759</f>
        <v>1.6671105168143199E-3</v>
      </c>
      <c r="AE155" s="18">
        <f>'Variables AME'!AD759</f>
        <v>1.66970431165187E-3</v>
      </c>
      <c r="AF155" s="18">
        <f>'Variables AME'!AE759</f>
        <v>1.67192255337794E-3</v>
      </c>
      <c r="AG155" s="18">
        <f>'Variables AME'!AF759</f>
        <v>1.67444072386309E-3</v>
      </c>
      <c r="AH155" s="18">
        <f>'Variables AME'!AG759</f>
        <v>1.6767544648261701E-3</v>
      </c>
      <c r="AI155" s="18">
        <f>'Variables AME'!AH759</f>
        <v>1.6797653934566201E-3</v>
      </c>
      <c r="AJ155" s="18">
        <f>'Variables AME'!AI759</f>
        <v>1.6833057455379399E-3</v>
      </c>
      <c r="AK155" s="18">
        <f>'Variables AME'!AJ759</f>
        <v>1.68632911314678E-3</v>
      </c>
      <c r="AL155" s="18">
        <f>'Variables AME'!AK759</f>
        <v>1.68916918901877E-3</v>
      </c>
      <c r="AM155" s="18">
        <f>'Variables AME'!AL759</f>
        <v>1.6919278351687299E-3</v>
      </c>
      <c r="AN155" s="18">
        <f>'Variables AME'!AM759</f>
        <v>1.70252623693526E-3</v>
      </c>
      <c r="AO155" s="18">
        <f>'Variables AME'!AN759</f>
        <v>1.7119495144124E-3</v>
      </c>
      <c r="AP155" s="18">
        <f>'Variables AME'!AO759</f>
        <v>1.72154380227424E-3</v>
      </c>
      <c r="AQ155" s="18">
        <f>'Variables AME'!AP759</f>
        <v>1.73096895851384E-3</v>
      </c>
      <c r="AR155" s="18">
        <f>'Variables AME'!AQ759</f>
        <v>1.74055186555721E-3</v>
      </c>
      <c r="AS155" s="18">
        <f>'Variables AME'!AR759</f>
        <v>1.74989194873792E-3</v>
      </c>
      <c r="AT155" s="18">
        <f>'Variables AME'!AS759</f>
        <v>1.75899892870505E-3</v>
      </c>
      <c r="AU155" s="18">
        <f>'Variables AME'!AT759</f>
        <v>1.76798172425996E-3</v>
      </c>
      <c r="AV155" s="18">
        <f>'Variables AME'!AU759</f>
        <v>1.7769851201969501E-3</v>
      </c>
      <c r="AW155" s="18">
        <f>'Variables AME'!AV759</f>
        <v>1.7724412048669099E-3</v>
      </c>
    </row>
    <row r="156" spans="2:49" x14ac:dyDescent="0.25">
      <c r="B156" t="s">
        <v>1154</v>
      </c>
      <c r="C156" s="18">
        <f>'Variables AME'!B760</f>
        <v>3.9170044355003501E-4</v>
      </c>
      <c r="D156" s="18">
        <f>'Variables AME'!C760</f>
        <v>3.9170044355003501E-4</v>
      </c>
      <c r="E156" s="18">
        <f>'Variables AME'!D760</f>
        <v>3.91654239544416E-4</v>
      </c>
      <c r="F156" s="18">
        <f>'Variables AME'!E760</f>
        <v>4.2257076981388998E-4</v>
      </c>
      <c r="G156" s="18">
        <f>'Variables AME'!F760</f>
        <v>4.2204076302184898E-4</v>
      </c>
      <c r="H156" s="18">
        <f>'Variables AME'!G760</f>
        <v>2.8781311256130798E-4</v>
      </c>
      <c r="I156" s="18">
        <f>'Variables AME'!H760</f>
        <v>2.8012916492735303E-4</v>
      </c>
      <c r="J156" s="18">
        <f>'Variables AME'!I760</f>
        <v>1.8253079492118999E-4</v>
      </c>
      <c r="K156" s="18">
        <f>'Variables AME'!J760</f>
        <v>1.3712532423062801E-4</v>
      </c>
      <c r="L156" s="18">
        <f>'Variables AME'!K760</f>
        <v>1.12938674498852E-4</v>
      </c>
      <c r="M156" s="18">
        <f>'Variables AME'!L760</f>
        <v>7.5840585100546496E-5</v>
      </c>
      <c r="N156" s="18">
        <f>'Variables AME'!M760</f>
        <v>1.8861644234915301E-4</v>
      </c>
      <c r="O156" s="18">
        <f>'Variables AME'!N760</f>
        <v>1.5724774665256601E-4</v>
      </c>
      <c r="P156" s="18">
        <f>'Variables AME'!O760</f>
        <v>1.1693503383311301E-4</v>
      </c>
      <c r="Q156" s="18">
        <f>'Variables AME'!P760</f>
        <v>3.4461079492173902E-4</v>
      </c>
      <c r="R156" s="18">
        <f>'Variables AME'!Q760</f>
        <v>3.5195616592309298E-4</v>
      </c>
      <c r="S156" s="18">
        <f>'Variables AME'!R760</f>
        <v>3.5241698056090898E-4</v>
      </c>
      <c r="T156" s="18">
        <f>'Variables AME'!S760</f>
        <v>3.5234998946765702E-4</v>
      </c>
      <c r="U156" s="18">
        <f>'Variables AME'!T760</f>
        <v>3.5261728185156298E-4</v>
      </c>
      <c r="V156" s="18">
        <f>'Variables AME'!U760</f>
        <v>3.5269946791846102E-4</v>
      </c>
      <c r="W156" s="18">
        <f>'Variables AME'!V760</f>
        <v>3.5445681576447502E-4</v>
      </c>
      <c r="X156" s="18">
        <f>'Variables AME'!W760</f>
        <v>3.55539312916005E-4</v>
      </c>
      <c r="Y156" s="18">
        <f>'Variables AME'!X760</f>
        <v>3.5779481161714701E-4</v>
      </c>
      <c r="Z156" s="18">
        <f>'Variables AME'!Y760</f>
        <v>3.5987039152087598E-4</v>
      </c>
      <c r="AA156" s="18">
        <f>'Variables AME'!Z760</f>
        <v>3.6177670203673703E-4</v>
      </c>
      <c r="AB156" s="18">
        <f>'Variables AME'!AA760</f>
        <v>3.6364725725424599E-4</v>
      </c>
      <c r="AC156" s="18">
        <f>'Variables AME'!AB760</f>
        <v>3.6553705051702202E-4</v>
      </c>
      <c r="AD156" s="18">
        <f>'Variables AME'!AC760</f>
        <v>3.66226699621918E-4</v>
      </c>
      <c r="AE156" s="18">
        <f>'Variables AME'!AD760</f>
        <v>3.6679649801008702E-4</v>
      </c>
      <c r="AF156" s="18">
        <f>'Variables AME'!AE760</f>
        <v>3.6728379586246999E-4</v>
      </c>
      <c r="AG156" s="18">
        <f>'Variables AME'!AF760</f>
        <v>3.678369813332E-4</v>
      </c>
      <c r="AH156" s="18">
        <f>'Variables AME'!AG760</f>
        <v>3.6834525817902998E-4</v>
      </c>
      <c r="AI156" s="18">
        <f>'Variables AME'!AH760</f>
        <v>3.6900669152339699E-4</v>
      </c>
      <c r="AJ156" s="18">
        <f>'Variables AME'!AI760</f>
        <v>3.6978442730568499E-4</v>
      </c>
      <c r="AK156" s="18">
        <f>'Variables AME'!AJ760</f>
        <v>3.7044859311908E-4</v>
      </c>
      <c r="AL156" s="18">
        <f>'Variables AME'!AK760</f>
        <v>3.7107249394792099E-4</v>
      </c>
      <c r="AM156" s="18">
        <f>'Variables AME'!AL760</f>
        <v>3.7167850646006699E-4</v>
      </c>
      <c r="AN156" s="18">
        <f>'Variables AME'!AM760</f>
        <v>3.7400673711135603E-4</v>
      </c>
      <c r="AO156" s="18">
        <f>'Variables AME'!AN760</f>
        <v>3.7607681915195897E-4</v>
      </c>
      <c r="AP156" s="18">
        <f>'Variables AME'!AO760</f>
        <v>3.7818446850274397E-4</v>
      </c>
      <c r="AQ156" s="18">
        <f>'Variables AME'!AP760</f>
        <v>3.8025496348141098E-4</v>
      </c>
      <c r="AR156" s="18">
        <f>'Variables AME'!AQ760</f>
        <v>3.8236011278487399E-4</v>
      </c>
      <c r="AS156" s="18">
        <f>'Variables AME'!AR760</f>
        <v>3.8441191917572802E-4</v>
      </c>
      <c r="AT156" s="18">
        <f>'Variables AME'!AS760</f>
        <v>3.8641251762095498E-4</v>
      </c>
      <c r="AU156" s="18">
        <f>'Variables AME'!AT760</f>
        <v>3.8838583610368199E-4</v>
      </c>
      <c r="AV156" s="18">
        <f>'Variables AME'!AU760</f>
        <v>3.9036367979675498E-4</v>
      </c>
      <c r="AW156" s="18">
        <f>'Variables AME'!AV760</f>
        <v>3.893654837823E-4</v>
      </c>
    </row>
    <row r="157" spans="2:49" x14ac:dyDescent="0.25">
      <c r="B157" t="s">
        <v>1115</v>
      </c>
      <c r="C157" s="18">
        <f>'Variables AME'!B761</f>
        <v>7.5044682578022902E-4</v>
      </c>
      <c r="D157" s="18">
        <f>'Variables AME'!C761</f>
        <v>7.5044682578022902E-4</v>
      </c>
      <c r="E157" s="18">
        <f>'Variables AME'!D761</f>
        <v>7.5035830476578998E-4</v>
      </c>
      <c r="F157" s="18">
        <f>'Variables AME'!E761</f>
        <v>7.2411643026018004E-4</v>
      </c>
      <c r="G157" s="18">
        <f>'Variables AME'!F761</f>
        <v>7.1824927346406E-4</v>
      </c>
      <c r="H157" s="18">
        <f>'Variables AME'!G761</f>
        <v>5.3033250220485995E-4</v>
      </c>
      <c r="I157" s="18">
        <f>'Variables AME'!H761</f>
        <v>6.2805554309013003E-4</v>
      </c>
      <c r="J157" s="18">
        <f>'Variables AME'!I761</f>
        <v>6.9201358912933798E-4</v>
      </c>
      <c r="K157" s="18">
        <f>'Variables AME'!J761</f>
        <v>6.7120546869744405E-4</v>
      </c>
      <c r="L157" s="18">
        <f>'Variables AME'!K761</f>
        <v>7.8936946838656895E-4</v>
      </c>
      <c r="M157" s="18">
        <f>'Variables AME'!L761</f>
        <v>6.9739302501461997E-4</v>
      </c>
      <c r="N157" s="18">
        <f>'Variables AME'!M761</f>
        <v>7.3224155207862903E-4</v>
      </c>
      <c r="O157" s="18">
        <f>'Variables AME'!N761</f>
        <v>7.1373532947860299E-4</v>
      </c>
      <c r="P157" s="18">
        <f>'Variables AME'!O761</f>
        <v>6.5820110751056303E-4</v>
      </c>
      <c r="Q157" s="18">
        <f>'Variables AME'!P761</f>
        <v>7.3610494031823898E-4</v>
      </c>
      <c r="R157" s="18">
        <f>'Variables AME'!Q761</f>
        <v>7.0069366909407903E-4</v>
      </c>
      <c r="S157" s="18">
        <f>'Variables AME'!R761</f>
        <v>7.01611084448166E-4</v>
      </c>
      <c r="T157" s="18">
        <f>'Variables AME'!S761</f>
        <v>7.0147771489162197E-4</v>
      </c>
      <c r="U157" s="18">
        <f>'Variables AME'!T761</f>
        <v>7.0200985526948996E-4</v>
      </c>
      <c r="V157" s="18">
        <f>'Variables AME'!U761</f>
        <v>7.0217347566736601E-4</v>
      </c>
      <c r="W157" s="18">
        <f>'Variables AME'!V761</f>
        <v>7.0567210016931996E-4</v>
      </c>
      <c r="X157" s="18">
        <f>'Variables AME'!W761</f>
        <v>7.0782719514137003E-4</v>
      </c>
      <c r="Y157" s="18">
        <f>'Variables AME'!X761</f>
        <v>7.1231756606368905E-4</v>
      </c>
      <c r="Z157" s="18">
        <f>'Variables AME'!Y761</f>
        <v>7.1644974435847305E-4</v>
      </c>
      <c r="AA157" s="18">
        <f>'Variables AME'!Z761</f>
        <v>7.2024493210184404E-4</v>
      </c>
      <c r="AB157" s="18">
        <f>'Variables AME'!AA761</f>
        <v>7.2396893612634698E-4</v>
      </c>
      <c r="AC157" s="18">
        <f>'Variables AME'!AB761</f>
        <v>7.2773124022562901E-4</v>
      </c>
      <c r="AD157" s="18">
        <f>'Variables AME'!AC761</f>
        <v>7.2910423184617502E-4</v>
      </c>
      <c r="AE157" s="18">
        <f>'Variables AME'!AD761</f>
        <v>7.3023861757794996E-4</v>
      </c>
      <c r="AF157" s="18">
        <f>'Variables AME'!AE761</f>
        <v>7.3120875707923102E-4</v>
      </c>
      <c r="AG157" s="18">
        <f>'Variables AME'!AF761</f>
        <v>7.3231006881828398E-4</v>
      </c>
      <c r="AH157" s="18">
        <f>'Variables AME'!AG761</f>
        <v>7.33321974466473E-4</v>
      </c>
      <c r="AI157" s="18">
        <f>'Variables AME'!AH761</f>
        <v>7.3463879231820803E-4</v>
      </c>
      <c r="AJ157" s="18">
        <f>'Variables AME'!AI761</f>
        <v>7.3618715120142802E-4</v>
      </c>
      <c r="AK157" s="18">
        <f>'Variables AME'!AJ761</f>
        <v>7.3750940923331804E-4</v>
      </c>
      <c r="AL157" s="18">
        <f>'Variables AME'!AK761</f>
        <v>7.38751505072578E-4</v>
      </c>
      <c r="AM157" s="18">
        <f>'Variables AME'!AL761</f>
        <v>7.3995798804640898E-4</v>
      </c>
      <c r="AN157" s="18">
        <f>'Variables AME'!AM761</f>
        <v>7.4459315774599497E-4</v>
      </c>
      <c r="AO157" s="18">
        <f>'Variables AME'!AN761</f>
        <v>7.4871439107488205E-4</v>
      </c>
      <c r="AP157" s="18">
        <f>'Variables AME'!AO761</f>
        <v>7.5291041509321205E-4</v>
      </c>
      <c r="AQ157" s="18">
        <f>'Variables AME'!AP761</f>
        <v>7.5703247009767697E-4</v>
      </c>
      <c r="AR157" s="18">
        <f>'Variables AME'!AQ761</f>
        <v>7.6122351686366905E-4</v>
      </c>
      <c r="AS157" s="18">
        <f>'Variables AME'!AR761</f>
        <v>7.65308365529958E-4</v>
      </c>
      <c r="AT157" s="18">
        <f>'Variables AME'!AS761</f>
        <v>7.69291267515019E-4</v>
      </c>
      <c r="AU157" s="18">
        <f>'Variables AME'!AT761</f>
        <v>7.7321985783616095E-4</v>
      </c>
      <c r="AV157" s="18">
        <f>'Variables AME'!AU761</f>
        <v>7.7715745754871799E-4</v>
      </c>
      <c r="AW157" s="18">
        <f>'Variables AME'!AV761</f>
        <v>7.75170194069146E-4</v>
      </c>
    </row>
    <row r="158" spans="2:49" x14ac:dyDescent="0.25">
      <c r="B158" t="s">
        <v>1135</v>
      </c>
      <c r="C158" s="18">
        <f>'Variables AME'!B762</f>
        <v>0.15362918390372299</v>
      </c>
      <c r="D158" s="18">
        <f>'Variables AME'!C762</f>
        <v>0.15362918390372299</v>
      </c>
      <c r="E158" s="18">
        <f>'Variables AME'!D762</f>
        <v>0.15361106218623599</v>
      </c>
      <c r="F158" s="18">
        <f>'Variables AME'!E762</f>
        <v>0.15002854837163401</v>
      </c>
      <c r="G158" s="18">
        <f>'Variables AME'!F762</f>
        <v>0.14880896457398701</v>
      </c>
      <c r="H158" s="18">
        <f>'Variables AME'!G762</f>
        <v>0.154810575763589</v>
      </c>
      <c r="I158" s="18">
        <f>'Variables AME'!H762</f>
        <v>0.16088081938948501</v>
      </c>
      <c r="J158" s="18">
        <f>'Variables AME'!I762</f>
        <v>0.15770410436170601</v>
      </c>
      <c r="K158" s="18">
        <f>'Variables AME'!J762</f>
        <v>0.16120660811287299</v>
      </c>
      <c r="L158" s="18">
        <f>'Variables AME'!K762</f>
        <v>0.161978372634109</v>
      </c>
      <c r="M158" s="18">
        <f>'Variables AME'!L762</f>
        <v>0.16780929397887601</v>
      </c>
      <c r="N158" s="18">
        <f>'Variables AME'!M762</f>
        <v>0.17603738900157301</v>
      </c>
      <c r="O158" s="18">
        <f>'Variables AME'!N762</f>
        <v>0.17490447692939001</v>
      </c>
      <c r="P158" s="18">
        <f>'Variables AME'!O762</f>
        <v>0.17534199998018801</v>
      </c>
      <c r="Q158" s="18">
        <f>'Variables AME'!P762</f>
        <v>0.17502274359126499</v>
      </c>
      <c r="R158" s="18">
        <f>'Variables AME'!Q762</f>
        <v>0.17566252231989199</v>
      </c>
      <c r="S158" s="18">
        <f>'Variables AME'!R762</f>
        <v>0.175892516479428</v>
      </c>
      <c r="T158" s="18">
        <f>'Variables AME'!S762</f>
        <v>0.17585908097990499</v>
      </c>
      <c r="U158" s="18">
        <f>'Variables AME'!T762</f>
        <v>0.175992487522701</v>
      </c>
      <c r="V158" s="18">
        <f>'Variables AME'!U762</f>
        <v>0.17603350687785899</v>
      </c>
      <c r="W158" s="18">
        <f>'Variables AME'!V762</f>
        <v>0.17686993656668801</v>
      </c>
      <c r="X158" s="18">
        <f>'Variables AME'!W762</f>
        <v>0.17736930700703599</v>
      </c>
      <c r="Y158" s="18">
        <f>'Variables AME'!X762</f>
        <v>0.178453483863138</v>
      </c>
      <c r="Z158" s="18">
        <f>'Variables AME'!Y762</f>
        <v>0.179447437384056</v>
      </c>
      <c r="AA158" s="18">
        <f>'Variables AME'!Z762</f>
        <v>0.18035653856516301</v>
      </c>
      <c r="AB158" s="18">
        <f>'Variables AME'!AA762</f>
        <v>0.18124739132274001</v>
      </c>
      <c r="AC158" s="18">
        <f>'Variables AME'!AB762</f>
        <v>0.18214741132348899</v>
      </c>
      <c r="AD158" s="18">
        <f>'Variables AME'!AC762</f>
        <v>0.18249106403482199</v>
      </c>
      <c r="AE158" s="18">
        <f>'Variables AME'!AD762</f>
        <v>0.18277499506181799</v>
      </c>
      <c r="AF158" s="18">
        <f>'Variables AME'!AE762</f>
        <v>0.18301781595744099</v>
      </c>
      <c r="AG158" s="18">
        <f>'Variables AME'!AF762</f>
        <v>0.18329346873518901</v>
      </c>
      <c r="AH158" s="18">
        <f>'Variables AME'!AG762</f>
        <v>0.18354674350622199</v>
      </c>
      <c r="AI158" s="18">
        <f>'Variables AME'!AH762</f>
        <v>0.183876336282639</v>
      </c>
      <c r="AJ158" s="18">
        <f>'Variables AME'!AI762</f>
        <v>0.18426388266489899</v>
      </c>
      <c r="AK158" s="18">
        <f>'Variables AME'!AJ762</f>
        <v>0.18459483702512</v>
      </c>
      <c r="AL158" s="18">
        <f>'Variables AME'!AK762</f>
        <v>0.18490572732934599</v>
      </c>
      <c r="AM158" s="18">
        <f>'Variables AME'!AL762</f>
        <v>0.185207703862767</v>
      </c>
      <c r="AN158" s="18">
        <f>'Variables AME'!AM762</f>
        <v>0.18636786309019299</v>
      </c>
      <c r="AO158" s="18">
        <f>'Variables AME'!AN762</f>
        <v>0.18739938670696499</v>
      </c>
      <c r="AP158" s="18">
        <f>'Variables AME'!AO762</f>
        <v>0.18844963012441701</v>
      </c>
      <c r="AQ158" s="18">
        <f>'Variables AME'!AP762</f>
        <v>0.18948135941820299</v>
      </c>
      <c r="AR158" s="18">
        <f>'Variables AME'!AQ762</f>
        <v>0.19053035701757701</v>
      </c>
      <c r="AS158" s="18">
        <f>'Variables AME'!AR762</f>
        <v>0.191552773774502</v>
      </c>
      <c r="AT158" s="18">
        <f>'Variables AME'!AS762</f>
        <v>0.192549673748347</v>
      </c>
      <c r="AU158" s="18">
        <f>'Variables AME'!AT762</f>
        <v>0.193532979878656</v>
      </c>
      <c r="AV158" s="18">
        <f>'Variables AME'!AU762</f>
        <v>0.19451854096950699</v>
      </c>
      <c r="AW158" s="18">
        <f>'Variables AME'!AV762</f>
        <v>0.19402113908325</v>
      </c>
    </row>
    <row r="159" spans="2:49" x14ac:dyDescent="0.25">
      <c r="B159" t="s">
        <v>1155</v>
      </c>
      <c r="C159" s="18">
        <f>'Variables AME'!B763</f>
        <v>3.4109693275142697E-4</v>
      </c>
      <c r="D159" s="18">
        <f>'Variables AME'!C763</f>
        <v>3.4109693275142697E-4</v>
      </c>
      <c r="E159" s="18">
        <f>'Variables AME'!D763</f>
        <v>3.4105669780326299E-4</v>
      </c>
      <c r="F159" s="18">
        <f>'Variables AME'!E763</f>
        <v>3.26373162400837E-4</v>
      </c>
      <c r="G159" s="18">
        <f>'Variables AME'!F763</f>
        <v>3.1462820046962599E-4</v>
      </c>
      <c r="H159" s="18">
        <f>'Variables AME'!G763</f>
        <v>3.3309938460711602E-4</v>
      </c>
      <c r="I159" s="18">
        <f>'Variables AME'!H763</f>
        <v>3.4228792369204899E-4</v>
      </c>
      <c r="J159" s="18">
        <f>'Variables AME'!I763</f>
        <v>3.54486673275496E-4</v>
      </c>
      <c r="K159" s="18">
        <f>'Variables AME'!J763</f>
        <v>3.8061698168056102E-4</v>
      </c>
      <c r="L159" s="18">
        <f>'Variables AME'!K763</f>
        <v>4.1575552529031501E-4</v>
      </c>
      <c r="M159" s="18">
        <f>'Variables AME'!L763</f>
        <v>4.26881571267748E-4</v>
      </c>
      <c r="N159" s="18">
        <f>'Variables AME'!M763</f>
        <v>4.46968579930959E-4</v>
      </c>
      <c r="O159" s="18">
        <f>'Variables AME'!N763</f>
        <v>4.57330643184366E-4</v>
      </c>
      <c r="P159" s="18">
        <f>'Variables AME'!O763</f>
        <v>4.5738191971717598E-4</v>
      </c>
      <c r="Q159" s="18">
        <f>'Variables AME'!P763</f>
        <v>4.6904089786156499E-4</v>
      </c>
      <c r="R159" s="18">
        <f>'Variables AME'!Q763</f>
        <v>4.5723964365402701E-4</v>
      </c>
      <c r="S159" s="18">
        <f>'Variables AME'!R763</f>
        <v>4.5783830545107699E-4</v>
      </c>
      <c r="T159" s="18">
        <f>'Variables AME'!S763</f>
        <v>4.5775127469185401E-4</v>
      </c>
      <c r="U159" s="18">
        <f>'Variables AME'!T763</f>
        <v>4.58098524736637E-4</v>
      </c>
      <c r="V159" s="18">
        <f>'Variables AME'!U763</f>
        <v>4.5820529549818402E-4</v>
      </c>
      <c r="W159" s="18">
        <f>'Variables AME'!V763</f>
        <v>4.6048833282421703E-4</v>
      </c>
      <c r="X159" s="18">
        <f>'Variables AME'!W763</f>
        <v>4.6189464641966798E-4</v>
      </c>
      <c r="Y159" s="18">
        <f>'Variables AME'!X763</f>
        <v>4.64824850611356E-4</v>
      </c>
      <c r="Z159" s="18">
        <f>'Variables AME'!Y763</f>
        <v>4.67521315415568E-4</v>
      </c>
      <c r="AA159" s="18">
        <f>'Variables AME'!Z763</f>
        <v>4.6999787573156099E-4</v>
      </c>
      <c r="AB159" s="18">
        <f>'Variables AME'!AA763</f>
        <v>4.7242798530207803E-4</v>
      </c>
      <c r="AC159" s="18">
        <f>'Variables AME'!AB763</f>
        <v>4.7488308728868702E-4</v>
      </c>
      <c r="AD159" s="18">
        <f>'Variables AME'!AC763</f>
        <v>4.7577785787941202E-4</v>
      </c>
      <c r="AE159" s="18">
        <f>'Variables AME'!AD763</f>
        <v>4.7651692219448198E-4</v>
      </c>
      <c r="AF159" s="18">
        <f>'Variables AME'!AE763</f>
        <v>4.77148803716094E-4</v>
      </c>
      <c r="AG159" s="18">
        <f>'Variables AME'!AF763</f>
        <v>4.77866278630092E-4</v>
      </c>
      <c r="AH159" s="18">
        <f>'Variables AME'!AG763</f>
        <v>4.7852540824361197E-4</v>
      </c>
      <c r="AI159" s="18">
        <f>'Variables AME'!AH763</f>
        <v>4.7938350299603599E-4</v>
      </c>
      <c r="AJ159" s="18">
        <f>'Variables AME'!AI763</f>
        <v>4.8039268373580902E-4</v>
      </c>
      <c r="AK159" s="18">
        <f>'Variables AME'!AJ763</f>
        <v>4.8125431948933302E-4</v>
      </c>
      <c r="AL159" s="18">
        <f>'Variables AME'!AK763</f>
        <v>4.82063642234459E-4</v>
      </c>
      <c r="AM159" s="18">
        <f>'Variables AME'!AL763</f>
        <v>4.8284972196693902E-4</v>
      </c>
      <c r="AN159" s="18">
        <f>'Variables AME'!AM763</f>
        <v>4.8587313618754502E-4</v>
      </c>
      <c r="AO159" s="18">
        <f>'Variables AME'!AN763</f>
        <v>4.8856117454158701E-4</v>
      </c>
      <c r="AP159" s="18">
        <f>'Variables AME'!AO763</f>
        <v>4.9129800343608902E-4</v>
      </c>
      <c r="AQ159" s="18">
        <f>'Variables AME'!AP763</f>
        <v>4.9398655126391697E-4</v>
      </c>
      <c r="AR159" s="18">
        <f>'Variables AME'!AQ763</f>
        <v>4.9672010526589103E-4</v>
      </c>
      <c r="AS159" s="18">
        <f>'Variables AME'!AR763</f>
        <v>4.9938434817863205E-4</v>
      </c>
      <c r="AT159" s="18">
        <f>'Variables AME'!AS763</f>
        <v>5.0198205527724295E-4</v>
      </c>
      <c r="AU159" s="18">
        <f>'Variables AME'!AT763</f>
        <v>5.0454431010507996E-4</v>
      </c>
      <c r="AV159" s="18">
        <f>'Variables AME'!AU763</f>
        <v>5.0711243089790697E-4</v>
      </c>
      <c r="AW159" s="18">
        <f>'Variables AME'!AV763</f>
        <v>5.0581444389187296E-4</v>
      </c>
    </row>
  </sheetData>
  <pageMargins left="0.7" right="0.7" top="0.75" bottom="0.75" header="0.3" footer="0.3"/>
  <pageSetup paperSize="9" orientation="portrait" r:id="rId1"/>
  <headerFooter scaleWithDoc="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159"/>
  <sheetViews>
    <sheetView workbookViewId="0">
      <pane xSplit="2" ySplit="1" topLeftCell="C2" activePane="bottomRight" state="frozen"/>
      <selection pane="topRight" activeCell="C1" sqref="C1"/>
      <selection pane="bottomLeft" activeCell="A2" sqref="A2"/>
      <selection pane="bottomRight" activeCell="AC3" sqref="AC3"/>
    </sheetView>
  </sheetViews>
  <sheetFormatPr baseColWidth="10" defaultRowHeight="15" x14ac:dyDescent="0.25"/>
  <cols>
    <col min="1" max="1" width="34" customWidth="1"/>
    <col min="2" max="2" width="39" customWidth="1"/>
    <col min="3" max="3" width="14.85546875"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1329</v>
      </c>
      <c r="C3" s="18">
        <f>'Variables AMS'!B607</f>
        <v>1.6918070048558701E-3</v>
      </c>
      <c r="D3" s="18">
        <f>'Variables AMS'!C607</f>
        <v>1.6918070048558701E-3</v>
      </c>
      <c r="E3" s="18">
        <f>'Variables AMS'!D607</f>
        <v>1.69362651117674E-3</v>
      </c>
      <c r="F3" s="18">
        <f>'Variables AMS'!E607</f>
        <v>1.68913163535863E-3</v>
      </c>
      <c r="G3" s="18">
        <f>'Variables AMS'!F607</f>
        <v>1.69744856915358E-3</v>
      </c>
      <c r="H3" s="18">
        <f>'Variables AMS'!G607</f>
        <v>1.61111859498054E-3</v>
      </c>
      <c r="I3" s="18">
        <f>'Variables AMS'!H607</f>
        <v>1.57872093807093E-3</v>
      </c>
      <c r="J3" s="18">
        <f>'Variables AMS'!I607</f>
        <v>1.5418109005918899E-3</v>
      </c>
      <c r="K3" s="18">
        <f>'Variables AMS'!J607</f>
        <v>1.4763242906490699E-3</v>
      </c>
      <c r="L3" s="18">
        <f>'Variables AMS'!K607</f>
        <v>1.5119493546853901E-3</v>
      </c>
      <c r="M3" s="18">
        <f>'Variables AMS'!L607</f>
        <v>1.4333149445605201E-3</v>
      </c>
      <c r="N3" s="18">
        <f>'Variables AMS'!M607</f>
        <v>1.4393917155957E-3</v>
      </c>
      <c r="O3" s="18">
        <f>'Variables AMS'!N607</f>
        <v>1.4879814969377301E-3</v>
      </c>
      <c r="P3" s="18">
        <f>'Variables AMS'!O607</f>
        <v>1.5105384095432199E-3</v>
      </c>
      <c r="Q3" s="18">
        <f>'Variables AMS'!P607</f>
        <v>1.5133731078256199E-3</v>
      </c>
      <c r="R3" s="18">
        <f>'Variables AMS'!Q607</f>
        <v>1.4749611245939E-3</v>
      </c>
      <c r="S3" s="18">
        <f>'Variables AMS'!R607</f>
        <v>1.4749486615243401E-3</v>
      </c>
      <c r="T3" s="18">
        <f>'Variables AMS'!S607</f>
        <v>1.4750014926290199E-3</v>
      </c>
      <c r="U3" s="18">
        <f>'Variables AMS'!T607</f>
        <v>1.4750718561351299E-3</v>
      </c>
      <c r="V3" s="18">
        <f>'Variables AMS'!U607</f>
        <v>1.4751480247237E-3</v>
      </c>
      <c r="W3" s="18">
        <f>'Variables AMS'!V607</f>
        <v>1.47838856351647E-3</v>
      </c>
      <c r="X3" s="18">
        <f>'Variables AMS'!W607</f>
        <v>1.48163622058229E-3</v>
      </c>
      <c r="Y3" s="18">
        <f>'Variables AMS'!X607</f>
        <v>1.48489101262291E-3</v>
      </c>
      <c r="Z3" s="18">
        <f>'Variables AMS'!Y607</f>
        <v>1.4881529539817E-3</v>
      </c>
      <c r="AA3" s="18">
        <f>'Variables AMS'!Z607</f>
        <v>1.49142206098282E-3</v>
      </c>
      <c r="AB3" s="18">
        <f>'Variables AMS'!AA607</f>
        <v>1.4946983487540201E-3</v>
      </c>
      <c r="AC3" s="115">
        <f>'Variables AMS'!AB607</f>
        <v>1.4979818344347301E-3</v>
      </c>
      <c r="AD3" s="18">
        <f>'Variables AMS'!AC607</f>
        <v>1.4976032641759499E-3</v>
      </c>
      <c r="AE3" s="18">
        <f>'Variables AMS'!AD607</f>
        <v>1.49722478968245E-3</v>
      </c>
      <c r="AF3" s="18">
        <f>'Variables AMS'!AE607</f>
        <v>1.49684641115124E-3</v>
      </c>
      <c r="AG3" s="18">
        <f>'Variables AMS'!AF607</f>
        <v>1.4964681276236501E-3</v>
      </c>
      <c r="AH3" s="18">
        <f>'Variables AMS'!AG607</f>
        <v>1.49608993983572E-3</v>
      </c>
      <c r="AI3" s="18">
        <f>'Variables AMS'!AH607</f>
        <v>1.4957118477235401E-3</v>
      </c>
      <c r="AJ3" s="18">
        <f>'Variables AMS'!AI607</f>
        <v>1.4953338507840001E-3</v>
      </c>
      <c r="AK3" s="18">
        <f>'Variables AMS'!AJ607</f>
        <v>1.4949559494702701E-3</v>
      </c>
      <c r="AL3" s="18">
        <f>'Variables AMS'!AK607</f>
        <v>1.4945781435324399E-3</v>
      </c>
      <c r="AM3" s="18">
        <f>'Variables AMS'!AL607</f>
        <v>1.4942004347492501E-3</v>
      </c>
      <c r="AN3" s="18">
        <f>'Variables AMS'!AM607</f>
        <v>1.4938228191667101E-3</v>
      </c>
      <c r="AO3" s="18">
        <f>'Variables AMS'!AN607</f>
        <v>1.4934453007771401E-3</v>
      </c>
      <c r="AP3" s="18">
        <f>'Variables AMS'!AO607</f>
        <v>1.4930678764219899E-3</v>
      </c>
      <c r="AQ3" s="18">
        <f>'Variables AMS'!AP607</f>
        <v>1.49269054801875E-3</v>
      </c>
      <c r="AR3" s="18">
        <f>'Variables AMS'!AQ607</f>
        <v>1.492313315542E-3</v>
      </c>
      <c r="AS3" s="18">
        <f>'Variables AMS'!AR607</f>
        <v>1.4919361774413599E-3</v>
      </c>
      <c r="AT3" s="18">
        <f>'Variables AMS'!AS607</f>
        <v>1.49155913612616E-3</v>
      </c>
      <c r="AU3" s="18">
        <f>'Variables AMS'!AT607</f>
        <v>1.4911821879696899E-3</v>
      </c>
      <c r="AV3" s="18">
        <f>'Variables AMS'!AU607</f>
        <v>1.49080533674789E-3</v>
      </c>
      <c r="AW3" s="18">
        <f>'Variables AMS'!AV607</f>
        <v>1.4904285801005E-3</v>
      </c>
      <c r="AX3" s="18"/>
    </row>
    <row r="4" spans="1:50" x14ac:dyDescent="0.25">
      <c r="A4" s="18"/>
      <c r="B4" t="s">
        <v>1330</v>
      </c>
      <c r="C4" s="18">
        <f>'Variables AMS'!B608</f>
        <v>1.6902638822501599E-2</v>
      </c>
      <c r="D4" s="18">
        <f>'Variables AMS'!C608</f>
        <v>1.6902638822501599E-2</v>
      </c>
      <c r="E4" s="18">
        <f>'Variables AMS'!D608</f>
        <v>1.7123012209778798E-2</v>
      </c>
      <c r="F4" s="18">
        <f>'Variables AMS'!E608</f>
        <v>1.6935825535551001E-2</v>
      </c>
      <c r="G4" s="18">
        <f>'Variables AMS'!F608</f>
        <v>1.6992685834990601E-2</v>
      </c>
      <c r="H4" s="18">
        <f>'Variables AMS'!G608</f>
        <v>1.6117965490511199E-2</v>
      </c>
      <c r="I4" s="18">
        <f>'Variables AMS'!H608</f>
        <v>1.62611598299034E-2</v>
      </c>
      <c r="J4" s="18">
        <f>'Variables AMS'!I608</f>
        <v>1.53922529448976E-2</v>
      </c>
      <c r="K4" s="18">
        <f>'Variables AMS'!J608</f>
        <v>1.4979802517688099E-2</v>
      </c>
      <c r="L4" s="18">
        <f>'Variables AMS'!K608</f>
        <v>1.49900053293321E-2</v>
      </c>
      <c r="M4" s="18">
        <f>'Variables AMS'!L608</f>
        <v>1.4497457696246999E-2</v>
      </c>
      <c r="N4" s="18">
        <f>'Variables AMS'!M608</f>
        <v>1.4504281314052601E-2</v>
      </c>
      <c r="O4" s="18">
        <f>'Variables AMS'!N608</f>
        <v>1.46533917778935E-2</v>
      </c>
      <c r="P4" s="18">
        <f>'Variables AMS'!O608</f>
        <v>1.48036657993839E-2</v>
      </c>
      <c r="Q4" s="18">
        <f>'Variables AMS'!P608</f>
        <v>1.45841660473108E-2</v>
      </c>
      <c r="R4" s="18">
        <f>'Variables AMS'!Q608</f>
        <v>1.44088184609123E-2</v>
      </c>
      <c r="S4" s="18">
        <f>'Variables AMS'!R608</f>
        <v>1.44084532525571E-2</v>
      </c>
      <c r="T4" s="18">
        <f>'Variables AMS'!S608</f>
        <v>1.44084317870601E-2</v>
      </c>
      <c r="U4" s="18">
        <f>'Variables AMS'!T608</f>
        <v>1.44084649255186E-2</v>
      </c>
      <c r="V4" s="18">
        <f>'Variables AMS'!U608</f>
        <v>1.44085732030727E-2</v>
      </c>
      <c r="W4" s="18">
        <f>'Variables AMS'!V608</f>
        <v>1.4478960217586E-2</v>
      </c>
      <c r="X4" s="18">
        <f>'Variables AMS'!W608</f>
        <v>1.4549691066461401E-2</v>
      </c>
      <c r="Y4" s="18">
        <f>'Variables AMS'!X608</f>
        <v>1.4620767454244E-2</v>
      </c>
      <c r="Z4" s="18">
        <f>'Variables AMS'!Y608</f>
        <v>1.46921910472982E-2</v>
      </c>
      <c r="AA4" s="18">
        <f>'Variables AMS'!Z608</f>
        <v>1.47639635521318E-2</v>
      </c>
      <c r="AB4" s="18">
        <f>'Variables AMS'!AA608</f>
        <v>1.4836086672256599E-2</v>
      </c>
      <c r="AC4" s="18">
        <f>'Variables AMS'!AB608</f>
        <v>1.4908562114268E-2</v>
      </c>
      <c r="AD4" s="18">
        <f>'Variables AMS'!AC608</f>
        <v>1.4920749675361901E-2</v>
      </c>
      <c r="AE4" s="18">
        <f>'Variables AMS'!AD608</f>
        <v>1.49329471974397E-2</v>
      </c>
      <c r="AF4" s="18">
        <f>'Variables AMS'!AE608</f>
        <v>1.4945154690116799E-2</v>
      </c>
      <c r="AG4" s="18">
        <f>'Variables AMS'!AF608</f>
        <v>1.4957372158944901E-2</v>
      </c>
      <c r="AH4" s="18">
        <f>'Variables AMS'!AG608</f>
        <v>1.49695996221356E-2</v>
      </c>
      <c r="AI4" s="18">
        <f>'Variables AMS'!AH608</f>
        <v>1.4981837076695301E-2</v>
      </c>
      <c r="AJ4" s="18">
        <f>'Variables AMS'!AI608</f>
        <v>1.49940845403243E-2</v>
      </c>
      <c r="AK4" s="18">
        <f>'Variables AMS'!AJ608</f>
        <v>1.50063420004814E-2</v>
      </c>
      <c r="AL4" s="18">
        <f>'Variables AMS'!AK608</f>
        <v>1.50186094967848E-2</v>
      </c>
      <c r="AM4" s="18">
        <f>'Variables AMS'!AL608</f>
        <v>1.5030887011016099E-2</v>
      </c>
      <c r="AN4" s="18">
        <f>'Variables AMS'!AM608</f>
        <v>1.5043174574358199E-2</v>
      </c>
      <c r="AO4" s="18">
        <f>'Variables AMS'!AN608</f>
        <v>1.5055472176525701E-2</v>
      </c>
      <c r="AP4" s="18">
        <f>'Variables AMS'!AO608</f>
        <v>1.50677798304356E-2</v>
      </c>
      <c r="AQ4" s="18">
        <f>'Variables AMS'!AP608</f>
        <v>1.50800975402108E-2</v>
      </c>
      <c r="AR4" s="18">
        <f>'Variables AMS'!AQ608</f>
        <v>1.5092425335773299E-2</v>
      </c>
      <c r="AS4" s="18">
        <f>'Variables AMS'!AR608</f>
        <v>1.51047631923708E-2</v>
      </c>
      <c r="AT4" s="18">
        <f>'Variables AMS'!AS608</f>
        <v>1.51171111481893E-2</v>
      </c>
      <c r="AU4" s="18">
        <f>'Variables AMS'!AT608</f>
        <v>1.5129469192373299E-2</v>
      </c>
      <c r="AV4" s="18">
        <f>'Variables AMS'!AU608</f>
        <v>1.51418373327849E-2</v>
      </c>
      <c r="AW4" s="18">
        <f>'Variables AMS'!AV608</f>
        <v>1.5154215586191601E-2</v>
      </c>
      <c r="AX4" s="18"/>
    </row>
    <row r="5" spans="1:50" x14ac:dyDescent="0.25">
      <c r="A5" s="18"/>
      <c r="B5" t="s">
        <v>1331</v>
      </c>
      <c r="C5" s="18">
        <f>'Variables AMS'!B609</f>
        <v>1.2649689864113801E-3</v>
      </c>
      <c r="D5" s="18">
        <f>'Variables AMS'!C609</f>
        <v>1.2649689864113801E-3</v>
      </c>
      <c r="E5" s="18">
        <f>'Variables AMS'!D609</f>
        <v>1.2649006900621201E-3</v>
      </c>
      <c r="F5" s="18">
        <f>'Variables AMS'!E609</f>
        <v>1.29358827807814E-3</v>
      </c>
      <c r="G5" s="18">
        <f>'Variables AMS'!F609</f>
        <v>1.3025329132736001E-3</v>
      </c>
      <c r="H5" s="18">
        <f>'Variables AMS'!G609</f>
        <v>1.3811886764262199E-3</v>
      </c>
      <c r="I5" s="18">
        <f>'Variables AMS'!H609</f>
        <v>1.3012956987405999E-3</v>
      </c>
      <c r="J5" s="18">
        <f>'Variables AMS'!I609</f>
        <v>1.2396437620478601E-3</v>
      </c>
      <c r="K5" s="18">
        <f>'Variables AMS'!J609</f>
        <v>1.19617629585756E-3</v>
      </c>
      <c r="L5" s="18">
        <f>'Variables AMS'!K609</f>
        <v>1.19210239239215E-3</v>
      </c>
      <c r="M5" s="18">
        <f>'Variables AMS'!L609</f>
        <v>1.1515804088067399E-3</v>
      </c>
      <c r="N5" s="18">
        <f>'Variables AMS'!M609</f>
        <v>1.1262137800945699E-3</v>
      </c>
      <c r="O5" s="18">
        <f>'Variables AMS'!N609</f>
        <v>1.0954760720591999E-3</v>
      </c>
      <c r="P5" s="18">
        <f>'Variables AMS'!O609</f>
        <v>1.0592740407041801E-3</v>
      </c>
      <c r="Q5" s="18">
        <f>'Variables AMS'!P609</f>
        <v>1.0291483566923199E-3</v>
      </c>
      <c r="R5" s="18">
        <f>'Variables AMS'!Q609</f>
        <v>9.908089683044771E-4</v>
      </c>
      <c r="S5" s="18">
        <f>'Variables AMS'!R609</f>
        <v>9.9079376951084893E-4</v>
      </c>
      <c r="T5" s="18">
        <f>'Variables AMS'!S609</f>
        <v>9.90805381577247E-4</v>
      </c>
      <c r="U5" s="18">
        <f>'Variables AMS'!T609</f>
        <v>9.9080374916735593E-4</v>
      </c>
      <c r="V5" s="18">
        <f>'Variables AMS'!U609</f>
        <v>9.9067287857797399E-4</v>
      </c>
      <c r="W5" s="18">
        <f>'Variables AMS'!V609</f>
        <v>9.9067287968601604E-4</v>
      </c>
      <c r="X5" s="18">
        <f>'Variables AMS'!W609</f>
        <v>9.9067287959452108E-4</v>
      </c>
      <c r="Y5" s="18">
        <f>'Variables AMS'!X609</f>
        <v>9.9067287993610201E-4</v>
      </c>
      <c r="Z5" s="18">
        <f>'Variables AMS'!Y609</f>
        <v>9.9067288015426995E-4</v>
      </c>
      <c r="AA5" s="18">
        <f>'Variables AMS'!Z609</f>
        <v>9.9067287942746591E-4</v>
      </c>
      <c r="AB5" s="18">
        <f>'Variables AMS'!AA609</f>
        <v>9.9067287949093099E-4</v>
      </c>
      <c r="AC5" s="18">
        <f>'Variables AMS'!AB609</f>
        <v>9.9067287963999491E-4</v>
      </c>
      <c r="AD5" s="18">
        <f>'Variables AMS'!AC609</f>
        <v>9.9067287917746299E-4</v>
      </c>
      <c r="AE5" s="18">
        <f>'Variables AMS'!AD609</f>
        <v>9.9067287961967696E-4</v>
      </c>
      <c r="AF5" s="18">
        <f>'Variables AMS'!AE609</f>
        <v>9.9067287944455511E-4</v>
      </c>
      <c r="AG5" s="18">
        <f>'Variables AMS'!AF609</f>
        <v>9.9067288017135307E-4</v>
      </c>
      <c r="AH5" s="18">
        <f>'Variables AMS'!AG609</f>
        <v>9.906728795172359E-4</v>
      </c>
      <c r="AI5" s="18">
        <f>'Variables AMS'!AH609</f>
        <v>9.9067287892502191E-4</v>
      </c>
      <c r="AJ5" s="18">
        <f>'Variables AMS'!AI609</f>
        <v>9.9067287936247905E-4</v>
      </c>
      <c r="AK5" s="18">
        <f>'Variables AMS'!AJ609</f>
        <v>9.9067287887338006E-4</v>
      </c>
      <c r="AL5" s="18">
        <f>'Variables AMS'!AK609</f>
        <v>9.90672879705492E-4</v>
      </c>
      <c r="AM5" s="18">
        <f>'Variables AMS'!AL609</f>
        <v>9.9067287983905898E-4</v>
      </c>
      <c r="AN5" s="18">
        <f>'Variables AMS'!AM609</f>
        <v>9.9067287942132499E-4</v>
      </c>
      <c r="AO5" s="18">
        <f>'Variables AMS'!AN609</f>
        <v>9.906728797757741E-4</v>
      </c>
      <c r="AP5" s="18">
        <f>'Variables AMS'!AO609</f>
        <v>9.9067287977408903E-4</v>
      </c>
      <c r="AQ5" s="18">
        <f>'Variables AMS'!AP609</f>
        <v>9.9067287921317704E-4</v>
      </c>
      <c r="AR5" s="18">
        <f>'Variables AMS'!AQ609</f>
        <v>9.9067287975087995E-4</v>
      </c>
      <c r="AS5" s="18">
        <f>'Variables AMS'!AR609</f>
        <v>9.9067287963853796E-4</v>
      </c>
      <c r="AT5" s="18">
        <f>'Variables AMS'!AS609</f>
        <v>9.9067287989130603E-4</v>
      </c>
      <c r="AU5" s="18">
        <f>'Variables AMS'!AT609</f>
        <v>9.9067287918752308E-4</v>
      </c>
      <c r="AV5" s="18">
        <f>'Variables AMS'!AU609</f>
        <v>9.9067287893604E-4</v>
      </c>
      <c r="AW5" s="18">
        <f>'Variables AMS'!AV609</f>
        <v>9.9067287921426406E-4</v>
      </c>
      <c r="AX5" s="18"/>
    </row>
    <row r="6" spans="1:50" x14ac:dyDescent="0.25">
      <c r="A6" s="18"/>
      <c r="B6" t="s">
        <v>1332</v>
      </c>
      <c r="C6" s="18">
        <f>'Variables AMS'!B610</f>
        <v>3.0517137702946399E-2</v>
      </c>
      <c r="D6" s="18">
        <f>'Variables AMS'!C610</f>
        <v>3.0517137702946399E-2</v>
      </c>
      <c r="E6" s="18">
        <f>'Variables AMS'!D610</f>
        <v>3.06338965430645E-2</v>
      </c>
      <c r="F6" s="18">
        <f>'Variables AMS'!E610</f>
        <v>3.0858570581497598E-2</v>
      </c>
      <c r="G6" s="18">
        <f>'Variables AMS'!F610</f>
        <v>3.2472134551773398E-2</v>
      </c>
      <c r="H6" s="18">
        <f>'Variables AMS'!G610</f>
        <v>3.5630649958770501E-2</v>
      </c>
      <c r="I6" s="18">
        <f>'Variables AMS'!H610</f>
        <v>3.5150490408798502E-2</v>
      </c>
      <c r="J6" s="18">
        <f>'Variables AMS'!I610</f>
        <v>3.0238401470444501E-2</v>
      </c>
      <c r="K6" s="18">
        <f>'Variables AMS'!J610</f>
        <v>3.1143005473377099E-2</v>
      </c>
      <c r="L6" s="18">
        <f>'Variables AMS'!K610</f>
        <v>3.2083174291064602E-2</v>
      </c>
      <c r="M6" s="18">
        <f>'Variables AMS'!L610</f>
        <v>3.1281622620415402E-2</v>
      </c>
      <c r="N6" s="18">
        <f>'Variables AMS'!M610</f>
        <v>3.1750039192952197E-2</v>
      </c>
      <c r="O6" s="18">
        <f>'Variables AMS'!N610</f>
        <v>3.08817606022159E-2</v>
      </c>
      <c r="P6" s="18">
        <f>'Variables AMS'!O610</f>
        <v>3.04642125347536E-2</v>
      </c>
      <c r="Q6" s="18">
        <f>'Variables AMS'!P610</f>
        <v>2.96813823472033E-2</v>
      </c>
      <c r="R6" s="18">
        <f>'Variables AMS'!Q610</f>
        <v>2.89060811059213E-2</v>
      </c>
      <c r="S6" s="18">
        <f>'Variables AMS'!R610</f>
        <v>2.8905862248871102E-2</v>
      </c>
      <c r="T6" s="18">
        <f>'Variables AMS'!S610</f>
        <v>2.8906635060662201E-2</v>
      </c>
      <c r="U6" s="18">
        <f>'Variables AMS'!T610</f>
        <v>2.8906870803617101E-2</v>
      </c>
      <c r="V6" s="18">
        <f>'Variables AMS'!U610</f>
        <v>2.89078470631467E-2</v>
      </c>
      <c r="W6" s="18">
        <f>'Variables AMS'!V610</f>
        <v>2.93878346198417E-2</v>
      </c>
      <c r="X6" s="18">
        <f>'Variables AMS'!W610</f>
        <v>2.98757919082344E-2</v>
      </c>
      <c r="Y6" s="18">
        <f>'Variables AMS'!X610</f>
        <v>3.03718512695734E-2</v>
      </c>
      <c r="Z6" s="18">
        <f>'Variables AMS'!Y610</f>
        <v>3.0876147224502801E-2</v>
      </c>
      <c r="AA6" s="18">
        <f>'Variables AMS'!Z610</f>
        <v>3.1388816539075701E-2</v>
      </c>
      <c r="AB6" s="18">
        <f>'Variables AMS'!AA610</f>
        <v>3.1909998244062598E-2</v>
      </c>
      <c r="AC6" s="18">
        <f>'Variables AMS'!AB610</f>
        <v>3.2439833698335002E-2</v>
      </c>
      <c r="AD6" s="18">
        <f>'Variables AMS'!AC610</f>
        <v>3.24483619464579E-2</v>
      </c>
      <c r="AE6" s="18">
        <f>'Variables AMS'!AD610</f>
        <v>3.24568924108872E-2</v>
      </c>
      <c r="AF6" s="18">
        <f>'Variables AMS'!AE610</f>
        <v>3.24654251630387E-2</v>
      </c>
      <c r="AG6" s="18">
        <f>'Variables AMS'!AF610</f>
        <v>3.2473960123037902E-2</v>
      </c>
      <c r="AH6" s="18">
        <f>'Variables AMS'!AG610</f>
        <v>3.2482497339822301E-2</v>
      </c>
      <c r="AI6" s="18">
        <f>'Variables AMS'!AH610</f>
        <v>3.2491036795474298E-2</v>
      </c>
      <c r="AJ6" s="18">
        <f>'Variables AMS'!AI610</f>
        <v>3.2499578493023297E-2</v>
      </c>
      <c r="AK6" s="18">
        <f>'Variables AMS'!AJ610</f>
        <v>3.2508122441386698E-2</v>
      </c>
      <c r="AL6" s="18">
        <f>'Variables AMS'!AK610</f>
        <v>3.2516668658472803E-2</v>
      </c>
      <c r="AM6" s="18">
        <f>'Variables AMS'!AL610</f>
        <v>3.2525217095250802E-2</v>
      </c>
      <c r="AN6" s="18">
        <f>'Variables AMS'!AM610</f>
        <v>3.2533767784772197E-2</v>
      </c>
      <c r="AO6" s="18">
        <f>'Variables AMS'!AN610</f>
        <v>3.2542320711763502E-2</v>
      </c>
      <c r="AP6" s="18">
        <f>'Variables AMS'!AO610</f>
        <v>3.2550875898520501E-2</v>
      </c>
      <c r="AQ6" s="18">
        <f>'Variables AMS'!AP610</f>
        <v>3.25594333415819E-2</v>
      </c>
      <c r="AR6" s="18">
        <f>'Variables AMS'!AQ610</f>
        <v>3.25679930356901E-2</v>
      </c>
      <c r="AS6" s="18">
        <f>'Variables AMS'!AR610</f>
        <v>3.2576554960818703E-2</v>
      </c>
      <c r="AT6" s="18">
        <f>'Variables AMS'!AS610</f>
        <v>3.2585119149293899E-2</v>
      </c>
      <c r="AU6" s="18">
        <f>'Variables AMS'!AT610</f>
        <v>3.2593685597760297E-2</v>
      </c>
      <c r="AV6" s="18">
        <f>'Variables AMS'!AU610</f>
        <v>3.2602254277489001E-2</v>
      </c>
      <c r="AW6" s="18">
        <f>'Variables AMS'!AV610</f>
        <v>3.2610825225586497E-2</v>
      </c>
      <c r="AX6" s="18"/>
    </row>
    <row r="7" spans="1:50" x14ac:dyDescent="0.25">
      <c r="A7" s="18"/>
      <c r="B7" t="s">
        <v>1333</v>
      </c>
      <c r="C7" s="18">
        <f>'Variables AMS'!B611</f>
        <v>5.8610672238927604E-3</v>
      </c>
      <c r="D7" s="18">
        <f>'Variables AMS'!C611</f>
        <v>5.8610672238927604E-3</v>
      </c>
      <c r="E7" s="18">
        <f>'Variables AMS'!D611</f>
        <v>5.8672893615083696E-3</v>
      </c>
      <c r="F7" s="18">
        <f>'Variables AMS'!E611</f>
        <v>5.9126954557454396E-3</v>
      </c>
      <c r="G7" s="18">
        <f>'Variables AMS'!F611</f>
        <v>6.2179873428574997E-3</v>
      </c>
      <c r="H7" s="18">
        <f>'Variables AMS'!G611</f>
        <v>6.8308929026516503E-3</v>
      </c>
      <c r="I7" s="18">
        <f>'Variables AMS'!H611</f>
        <v>6.7306960795763E-3</v>
      </c>
      <c r="J7" s="18">
        <f>'Variables AMS'!I611</f>
        <v>5.7633759257190503E-3</v>
      </c>
      <c r="K7" s="18">
        <f>'Variables AMS'!J611</f>
        <v>5.9708761969783104E-3</v>
      </c>
      <c r="L7" s="18">
        <f>'Variables AMS'!K611</f>
        <v>6.1652222342045001E-3</v>
      </c>
      <c r="M7" s="18">
        <f>'Variables AMS'!L611</f>
        <v>6.0170378599160796E-3</v>
      </c>
      <c r="N7" s="18">
        <f>'Variables AMS'!M611</f>
        <v>6.1310123470636E-3</v>
      </c>
      <c r="O7" s="18">
        <f>'Variables AMS'!N611</f>
        <v>5.9550024085321604E-3</v>
      </c>
      <c r="P7" s="18">
        <f>'Variables AMS'!O611</f>
        <v>5.8718099314662101E-3</v>
      </c>
      <c r="Q7" s="18">
        <f>'Variables AMS'!P611</f>
        <v>5.7308665436333903E-3</v>
      </c>
      <c r="R7" s="18">
        <f>'Variables AMS'!Q611</f>
        <v>5.5697068851544096E-3</v>
      </c>
      <c r="S7" s="18">
        <f>'Variables AMS'!R611</f>
        <v>5.56967187202787E-3</v>
      </c>
      <c r="T7" s="18">
        <f>'Variables AMS'!S611</f>
        <v>5.5698070130374101E-3</v>
      </c>
      <c r="U7" s="18">
        <f>'Variables AMS'!T611</f>
        <v>5.5698049210016597E-3</v>
      </c>
      <c r="V7" s="18">
        <f>'Variables AMS'!U611</f>
        <v>5.5699623037514401E-3</v>
      </c>
      <c r="W7" s="18">
        <f>'Variables AMS'!V611</f>
        <v>5.5794690831592999E-3</v>
      </c>
      <c r="X7" s="18">
        <f>'Variables AMS'!W611</f>
        <v>5.5889920903176397E-3</v>
      </c>
      <c r="Y7" s="18">
        <f>'Variables AMS'!X611</f>
        <v>5.5985313522923597E-3</v>
      </c>
      <c r="Z7" s="18">
        <f>'Variables AMS'!Y611</f>
        <v>5.6080868955394802E-3</v>
      </c>
      <c r="AA7" s="18">
        <f>'Variables AMS'!Z611</f>
        <v>5.6176587423924602E-3</v>
      </c>
      <c r="AB7" s="18">
        <f>'Variables AMS'!AA611</f>
        <v>5.6272469318830896E-3</v>
      </c>
      <c r="AC7" s="18">
        <f>'Variables AMS'!AB611</f>
        <v>5.6368514839839302E-3</v>
      </c>
      <c r="AD7" s="18">
        <f>'Variables AMS'!AC611</f>
        <v>5.63893922867254E-3</v>
      </c>
      <c r="AE7" s="18">
        <f>'Variables AMS'!AD611</f>
        <v>5.6410277430835503E-3</v>
      </c>
      <c r="AF7" s="18">
        <f>'Variables AMS'!AE611</f>
        <v>5.6431170286640802E-3</v>
      </c>
      <c r="AG7" s="18">
        <f>'Variables AMS'!AF611</f>
        <v>5.6452070918431799E-3</v>
      </c>
      <c r="AH7" s="18">
        <f>'Variables AMS'!AG611</f>
        <v>5.6472979231166898E-3</v>
      </c>
      <c r="AI7" s="18">
        <f>'Variables AMS'!AH611</f>
        <v>5.6493895360731402E-3</v>
      </c>
      <c r="AJ7" s="18">
        <f>'Variables AMS'!AI611</f>
        <v>5.6514819178645299E-3</v>
      </c>
      <c r="AK7" s="18">
        <f>'Variables AMS'!AJ611</f>
        <v>5.6535750768110004E-3</v>
      </c>
      <c r="AL7" s="18">
        <f>'Variables AMS'!AK611</f>
        <v>5.6556690134751198E-3</v>
      </c>
      <c r="AM7" s="18">
        <f>'Variables AMS'!AL611</f>
        <v>5.6577637220360903E-3</v>
      </c>
      <c r="AN7" s="18">
        <f>'Variables AMS'!AM611</f>
        <v>5.65985920769834E-3</v>
      </c>
      <c r="AO7" s="18">
        <f>'Variables AMS'!AN611</f>
        <v>5.6619554708435002E-3</v>
      </c>
      <c r="AP7" s="18">
        <f>'Variables AMS'!AO611</f>
        <v>5.6640525098067699E-3</v>
      </c>
      <c r="AQ7" s="18">
        <f>'Variables AMS'!AP611</f>
        <v>5.6661503245780797E-3</v>
      </c>
      <c r="AR7" s="18">
        <f>'Variables AMS'!AQ611</f>
        <v>5.6682489163845202E-3</v>
      </c>
      <c r="AS7" s="18">
        <f>'Variables AMS'!AR611</f>
        <v>5.6703482828843301E-3</v>
      </c>
      <c r="AT7" s="18">
        <f>'Variables AMS'!AS611</f>
        <v>5.6724484325203096E-3</v>
      </c>
      <c r="AU7" s="18">
        <f>'Variables AMS'!AT611</f>
        <v>5.6745493568919596E-3</v>
      </c>
      <c r="AV7" s="18">
        <f>'Variables AMS'!AU611</f>
        <v>5.6766510590521499E-3</v>
      </c>
      <c r="AW7" s="18">
        <f>'Variables AMS'!AV611</f>
        <v>5.67875354214358E-3</v>
      </c>
      <c r="AX7" s="18"/>
    </row>
    <row r="8" spans="1:50" x14ac:dyDescent="0.25">
      <c r="A8" s="18"/>
      <c r="B8" t="s">
        <v>1334</v>
      </c>
      <c r="C8" s="18">
        <f>'Variables AMS'!B612</f>
        <v>0.33257166597424098</v>
      </c>
      <c r="D8" s="18">
        <f>'Variables AMS'!C612</f>
        <v>0.33257166597424098</v>
      </c>
      <c r="E8" s="18">
        <f>'Variables AMS'!D612</f>
        <v>0.33345626799540701</v>
      </c>
      <c r="F8" s="18">
        <f>'Variables AMS'!E612</f>
        <v>0.33497097562040201</v>
      </c>
      <c r="G8" s="18">
        <f>'Variables AMS'!F612</f>
        <v>0.34137626682081801</v>
      </c>
      <c r="H8" s="18">
        <f>'Variables AMS'!G612</f>
        <v>0.35834842497884101</v>
      </c>
      <c r="I8" s="18">
        <f>'Variables AMS'!H612</f>
        <v>0.34411873633329099</v>
      </c>
      <c r="J8" s="18">
        <f>'Variables AMS'!I612</f>
        <v>0.33972863884238202</v>
      </c>
      <c r="K8" s="18">
        <f>'Variables AMS'!J612</f>
        <v>0.341129526453264</v>
      </c>
      <c r="L8" s="18">
        <f>'Variables AMS'!K612</f>
        <v>0.33794400604913699</v>
      </c>
      <c r="M8" s="18">
        <f>'Variables AMS'!L612</f>
        <v>0.33577602679819701</v>
      </c>
      <c r="N8" s="18">
        <f>'Variables AMS'!M612</f>
        <v>0.33266309325321503</v>
      </c>
      <c r="O8" s="18">
        <f>'Variables AMS'!N612</f>
        <v>0.337772279744116</v>
      </c>
      <c r="P8" s="18">
        <f>'Variables AMS'!O612</f>
        <v>0.34719817017808902</v>
      </c>
      <c r="Q8" s="18">
        <f>'Variables AMS'!P612</f>
        <v>0.34253747266797502</v>
      </c>
      <c r="R8" s="18">
        <f>'Variables AMS'!Q612</f>
        <v>0.34064416171624601</v>
      </c>
      <c r="S8" s="18">
        <f>'Variables AMS'!R612</f>
        <v>0.34063992132586202</v>
      </c>
      <c r="T8" s="18">
        <f>'Variables AMS'!S612</f>
        <v>0.34064412770539798</v>
      </c>
      <c r="U8" s="18">
        <f>'Variables AMS'!T612</f>
        <v>0.34064547627687802</v>
      </c>
      <c r="V8" s="18">
        <f>'Variables AMS'!U612</f>
        <v>0.34065182485145301</v>
      </c>
      <c r="W8" s="18">
        <f>'Variables AMS'!V612</f>
        <v>0.36606998240100203</v>
      </c>
      <c r="X8" s="18">
        <f>'Variables AMS'!W612</f>
        <v>0.393384746916561</v>
      </c>
      <c r="Y8" s="18">
        <f>'Variables AMS'!X612</f>
        <v>0.42273763658043501</v>
      </c>
      <c r="Z8" s="18">
        <f>'Variables AMS'!Y612</f>
        <v>0.45428072868043801</v>
      </c>
      <c r="AA8" s="18">
        <f>'Variables AMS'!Z612</f>
        <v>0.488177446971369</v>
      </c>
      <c r="AB8" s="18">
        <f>'Variables AMS'!AA612</f>
        <v>0.52460341166791902</v>
      </c>
      <c r="AC8" s="18">
        <f>'Variables AMS'!AB612</f>
        <v>0.56374734408507299</v>
      </c>
      <c r="AD8" s="18">
        <f>'Variables AMS'!AC612</f>
        <v>0.565065840146311</v>
      </c>
      <c r="AE8" s="18">
        <f>'Variables AMS'!AD612</f>
        <v>0.56638741951209504</v>
      </c>
      <c r="AF8" s="18">
        <f>'Variables AMS'!AE612</f>
        <v>0.56771208992017497</v>
      </c>
      <c r="AG8" s="18">
        <f>'Variables AMS'!AF612</f>
        <v>0.56903985883389796</v>
      </c>
      <c r="AH8" s="18">
        <f>'Variables AMS'!AG612</f>
        <v>0.570370732636724</v>
      </c>
      <c r="AI8" s="18">
        <f>'Variables AMS'!AH612</f>
        <v>0.57170471916452303</v>
      </c>
      <c r="AJ8" s="18">
        <f>'Variables AMS'!AI612</f>
        <v>0.57304182592053199</v>
      </c>
      <c r="AK8" s="18">
        <f>'Variables AMS'!AJ612</f>
        <v>0.574382059666939</v>
      </c>
      <c r="AL8" s="18">
        <f>'Variables AMS'!AK612</f>
        <v>0.57572542804759896</v>
      </c>
      <c r="AM8" s="18">
        <f>'Variables AMS'!AL612</f>
        <v>0.57707193844985505</v>
      </c>
      <c r="AN8" s="18">
        <f>'Variables AMS'!AM612</f>
        <v>0.578421597914757</v>
      </c>
      <c r="AO8" s="18">
        <f>'Variables AMS'!AN612</f>
        <v>0.57977441398390495</v>
      </c>
      <c r="AP8" s="18">
        <f>'Variables AMS'!AO612</f>
        <v>0.58113039371874597</v>
      </c>
      <c r="AQ8" s="18">
        <f>'Variables AMS'!AP612</f>
        <v>0.58248954509342099</v>
      </c>
      <c r="AR8" s="18">
        <f>'Variables AMS'!AQ612</f>
        <v>0.58385187553013995</v>
      </c>
      <c r="AS8" s="18">
        <f>'Variables AMS'!AR612</f>
        <v>0.58521739204552603</v>
      </c>
      <c r="AT8" s="18">
        <f>'Variables AMS'!AS612</f>
        <v>0.58658610213176499</v>
      </c>
      <c r="AU8" s="18">
        <f>'Variables AMS'!AT612</f>
        <v>0.58795801319031804</v>
      </c>
      <c r="AV8" s="18">
        <f>'Variables AMS'!AU612</f>
        <v>0.58933313318049596</v>
      </c>
      <c r="AW8" s="18">
        <f>'Variables AMS'!AV612</f>
        <v>0.59071146923998197</v>
      </c>
      <c r="AX8" s="18"/>
    </row>
    <row r="9" spans="1:50" x14ac:dyDescent="0.25">
      <c r="A9" s="18"/>
      <c r="B9" t="s">
        <v>1335</v>
      </c>
      <c r="C9" s="18">
        <f>'Variables AMS'!B613</f>
        <v>5.0209205020920501E-3</v>
      </c>
      <c r="D9" s="18">
        <f>'Variables AMS'!C613</f>
        <v>5.0209205020920501E-3</v>
      </c>
      <c r="E9" s="18">
        <f>'Variables AMS'!D613</f>
        <v>5.0220340034409401E-3</v>
      </c>
      <c r="F9" s="18">
        <f>'Variables AMS'!E613</f>
        <v>5.07503253473121E-3</v>
      </c>
      <c r="G9" s="18">
        <f>'Variables AMS'!F613</f>
        <v>4.95720467239932E-3</v>
      </c>
      <c r="H9" s="18">
        <f>'Variables AMS'!G613</f>
        <v>5.0374943121623003E-3</v>
      </c>
      <c r="I9" s="18">
        <f>'Variables AMS'!H613</f>
        <v>4.9192488531693401E-3</v>
      </c>
      <c r="J9" s="18">
        <f>'Variables AMS'!I613</f>
        <v>4.6617729280444501E-3</v>
      </c>
      <c r="K9" s="18">
        <f>'Variables AMS'!J613</f>
        <v>4.5591106686274502E-3</v>
      </c>
      <c r="L9" s="18">
        <f>'Variables AMS'!K613</f>
        <v>4.5272424844134502E-3</v>
      </c>
      <c r="M9" s="18">
        <f>'Variables AMS'!L613</f>
        <v>4.4707550136490401E-3</v>
      </c>
      <c r="N9" s="18">
        <f>'Variables AMS'!M613</f>
        <v>4.3702886282525099E-3</v>
      </c>
      <c r="O9" s="18">
        <f>'Variables AMS'!N613</f>
        <v>4.30934589778793E-3</v>
      </c>
      <c r="P9" s="18">
        <f>'Variables AMS'!O613</f>
        <v>4.3355581457038099E-3</v>
      </c>
      <c r="Q9" s="18">
        <f>'Variables AMS'!P613</f>
        <v>4.2528954134707997E-3</v>
      </c>
      <c r="R9" s="18">
        <f>'Variables AMS'!Q613</f>
        <v>4.0802122824676202E-3</v>
      </c>
      <c r="S9" s="18">
        <f>'Variables AMS'!R613</f>
        <v>4.0801263514557004E-3</v>
      </c>
      <c r="T9" s="18">
        <f>'Variables AMS'!S613</f>
        <v>4.08031480249396E-3</v>
      </c>
      <c r="U9" s="18">
        <f>'Variables AMS'!T613</f>
        <v>4.0803859058671597E-3</v>
      </c>
      <c r="V9" s="18">
        <f>'Variables AMS'!U613</f>
        <v>4.0806154801618097E-3</v>
      </c>
      <c r="W9" s="18">
        <f>'Variables AMS'!V613</f>
        <v>4.08365816883629E-3</v>
      </c>
      <c r="X9" s="18">
        <f>'Variables AMS'!W613</f>
        <v>4.0867031275229303E-3</v>
      </c>
      <c r="Y9" s="18">
        <f>'Variables AMS'!X613</f>
        <v>4.0897503542920302E-3</v>
      </c>
      <c r="Z9" s="18">
        <f>'Variables AMS'!Y613</f>
        <v>4.0927998551198103E-3</v>
      </c>
      <c r="AA9" s="18">
        <f>'Variables AMS'!Z613</f>
        <v>4.0958516294716104E-3</v>
      </c>
      <c r="AB9" s="18">
        <f>'Variables AMS'!AA613</f>
        <v>4.0989056798160601E-3</v>
      </c>
      <c r="AC9" s="18">
        <f>'Variables AMS'!AB613</f>
        <v>4.1019620073764803E-3</v>
      </c>
      <c r="AD9" s="18">
        <f>'Variables AMS'!AC613</f>
        <v>4.1037773379324601E-3</v>
      </c>
      <c r="AE9" s="18">
        <f>'Variables AMS'!AD613</f>
        <v>4.10559347314105E-3</v>
      </c>
      <c r="AF9" s="18">
        <f>'Variables AMS'!AE613</f>
        <v>4.1074104108656598E-3</v>
      </c>
      <c r="AG9" s="18">
        <f>'Variables AMS'!AF613</f>
        <v>4.1092281539185302E-3</v>
      </c>
      <c r="AH9" s="18">
        <f>'Variables AMS'!AG613</f>
        <v>4.1110467010661003E-3</v>
      </c>
      <c r="AI9" s="18">
        <f>'Variables AMS'!AH613</f>
        <v>4.1128660520203097E-3</v>
      </c>
      <c r="AJ9" s="18">
        <f>'Variables AMS'!AI613</f>
        <v>4.1146862097157701E-3</v>
      </c>
      <c r="AK9" s="18">
        <f>'Variables AMS'!AJ613</f>
        <v>4.1165071719423104E-3</v>
      </c>
      <c r="AL9" s="18">
        <f>'Variables AMS'!AK613</f>
        <v>4.1183289404920003E-3</v>
      </c>
      <c r="AM9" s="18">
        <f>'Variables AMS'!AL613</f>
        <v>4.12015151475732E-3</v>
      </c>
      <c r="AN9" s="18">
        <f>'Variables AMS'!AM613</f>
        <v>4.1219748954188602E-3</v>
      </c>
      <c r="AO9" s="18">
        <f>'Variables AMS'!AN613</f>
        <v>4.1237990839084601E-3</v>
      </c>
      <c r="AP9" s="18">
        <f>'Variables AMS'!AO613</f>
        <v>4.1256240787970796E-3</v>
      </c>
      <c r="AQ9" s="18">
        <f>'Variables AMS'!AP613</f>
        <v>4.1274498822056601E-3</v>
      </c>
      <c r="AR9" s="18">
        <f>'Variables AMS'!AQ613</f>
        <v>4.1292764942694798E-3</v>
      </c>
      <c r="AS9" s="18">
        <f>'Variables AMS'!AR613</f>
        <v>4.1311039121431602E-3</v>
      </c>
      <c r="AT9" s="18">
        <f>'Variables AMS'!AS613</f>
        <v>4.1329321386408399E-3</v>
      </c>
      <c r="AU9" s="18">
        <f>'Variables AMS'!AT613</f>
        <v>4.1347611779531902E-3</v>
      </c>
      <c r="AV9" s="18">
        <f>'Variables AMS'!AU613</f>
        <v>4.1365910265367097E-3</v>
      </c>
      <c r="AW9" s="18">
        <f>'Variables AMS'!AV613</f>
        <v>4.13842168170276E-3</v>
      </c>
      <c r="AX9" s="18"/>
    </row>
    <row r="10" spans="1:50" x14ac:dyDescent="0.25">
      <c r="A10" s="18"/>
      <c r="B10" t="s">
        <v>1336</v>
      </c>
      <c r="C10" s="18">
        <f>'Variables AMS'!B614</f>
        <v>8.9822932783221506E-3</v>
      </c>
      <c r="D10" s="18">
        <f>'Variables AMS'!C614</f>
        <v>8.9822932783221506E-3</v>
      </c>
      <c r="E10" s="18">
        <f>'Variables AMS'!D614</f>
        <v>8.9823287590612092E-3</v>
      </c>
      <c r="F10" s="18">
        <f>'Variables AMS'!E614</f>
        <v>9.06088182574428E-3</v>
      </c>
      <c r="G10" s="18">
        <f>'Variables AMS'!F614</f>
        <v>8.8371401936312103E-3</v>
      </c>
      <c r="H10" s="18">
        <f>'Variables AMS'!G614</f>
        <v>8.9097236898649495E-3</v>
      </c>
      <c r="I10" s="18">
        <f>'Variables AMS'!H614</f>
        <v>8.6863328153048303E-3</v>
      </c>
      <c r="J10" s="18">
        <f>'Variables AMS'!I614</f>
        <v>8.1982282299586807E-3</v>
      </c>
      <c r="K10" s="18">
        <f>'Variables AMS'!J614</f>
        <v>7.9237547892368997E-3</v>
      </c>
      <c r="L10" s="18">
        <f>'Variables AMS'!K614</f>
        <v>7.8206631041010007E-3</v>
      </c>
      <c r="M10" s="18">
        <f>'Variables AMS'!L614</f>
        <v>7.6578947733302602E-3</v>
      </c>
      <c r="N10" s="18">
        <f>'Variables AMS'!M614</f>
        <v>7.4227139318851403E-3</v>
      </c>
      <c r="O10" s="18">
        <f>'Variables AMS'!N614</f>
        <v>7.31030528004439E-3</v>
      </c>
      <c r="P10" s="18">
        <f>'Variables AMS'!O614</f>
        <v>7.2868108579852197E-3</v>
      </c>
      <c r="Q10" s="18">
        <f>'Variables AMS'!P614</f>
        <v>7.0849967672980303E-3</v>
      </c>
      <c r="R10" s="18">
        <f>'Variables AMS'!Q614</f>
        <v>6.6921618065457203E-3</v>
      </c>
      <c r="S10" s="18">
        <f>'Variables AMS'!R614</f>
        <v>6.6921245686947699E-3</v>
      </c>
      <c r="T10" s="18">
        <f>'Variables AMS'!S614</f>
        <v>6.6921374718804704E-3</v>
      </c>
      <c r="U10" s="18">
        <f>'Variables AMS'!T614</f>
        <v>6.6921403451571998E-3</v>
      </c>
      <c r="V10" s="18">
        <f>'Variables AMS'!U614</f>
        <v>6.6922203965709796E-3</v>
      </c>
      <c r="W10" s="18">
        <f>'Variables AMS'!V614</f>
        <v>6.7809331858833298E-3</v>
      </c>
      <c r="X10" s="18">
        <f>'Variables AMS'!W614</f>
        <v>6.8708219645464801E-3</v>
      </c>
      <c r="Y10" s="18">
        <f>'Variables AMS'!X614</f>
        <v>6.9619023161094397E-3</v>
      </c>
      <c r="Z10" s="18">
        <f>'Variables AMS'!Y614</f>
        <v>7.0541900372309702E-3</v>
      </c>
      <c r="AA10" s="18">
        <f>'Variables AMS'!Z614</f>
        <v>7.1477011352023903E-3</v>
      </c>
      <c r="AB10" s="18">
        <f>'Variables AMS'!AA614</f>
        <v>7.2424518295618502E-3</v>
      </c>
      <c r="AC10" s="18">
        <f>'Variables AMS'!AB614</f>
        <v>7.3384585446969602E-3</v>
      </c>
      <c r="AD10" s="18">
        <f>'Variables AMS'!AC614</f>
        <v>7.3459981562284497E-3</v>
      </c>
      <c r="AE10" s="18">
        <f>'Variables AMS'!AD614</f>
        <v>7.35354551537895E-3</v>
      </c>
      <c r="AF10" s="18">
        <f>'Variables AMS'!AE614</f>
        <v>7.3611006279901301E-3</v>
      </c>
      <c r="AG10" s="18">
        <f>'Variables AMS'!AF614</f>
        <v>7.36866350247043E-3</v>
      </c>
      <c r="AH10" s="18">
        <f>'Variables AMS'!AG614</f>
        <v>7.3762341438349402E-3</v>
      </c>
      <c r="AI10" s="18">
        <f>'Variables AMS'!AH614</f>
        <v>7.3838125670264397E-3</v>
      </c>
      <c r="AJ10" s="18">
        <f>'Variables AMS'!AI614</f>
        <v>7.3913987753608896E-3</v>
      </c>
      <c r="AK10" s="18">
        <f>'Variables AMS'!AJ614</f>
        <v>7.3989927778231896E-3</v>
      </c>
      <c r="AL10" s="18">
        <f>'Variables AMS'!AK614</f>
        <v>7.4065945838726402E-3</v>
      </c>
      <c r="AM10" s="18">
        <f>'Variables AMS'!AL614</f>
        <v>7.4142041984215003E-3</v>
      </c>
      <c r="AN10" s="18">
        <f>'Variables AMS'!AM614</f>
        <v>7.4218216322269404E-3</v>
      </c>
      <c r="AO10" s="18">
        <f>'Variables AMS'!AN614</f>
        <v>7.4294468915440696E-3</v>
      </c>
      <c r="AP10" s="18">
        <f>'Variables AMS'!AO614</f>
        <v>7.4370799852520701E-3</v>
      </c>
      <c r="AQ10" s="18">
        <f>'Variables AMS'!AP614</f>
        <v>7.4447209204815097E-3</v>
      </c>
      <c r="AR10" s="18">
        <f>'Variables AMS'!AQ614</f>
        <v>7.4523697068098098E-3</v>
      </c>
      <c r="AS10" s="18">
        <f>'Variables AMS'!AR614</f>
        <v>7.4600263524469699E-3</v>
      </c>
      <c r="AT10" s="18">
        <f>'Variables AMS'!AS614</f>
        <v>7.4676908630924698E-3</v>
      </c>
      <c r="AU10" s="18">
        <f>'Variables AMS'!AT614</f>
        <v>7.4753632501021296E-3</v>
      </c>
      <c r="AV10" s="18">
        <f>'Variables AMS'!AU614</f>
        <v>7.48304351699834E-3</v>
      </c>
      <c r="AW10" s="18">
        <f>'Variables AMS'!AV614</f>
        <v>7.4907316779006397E-3</v>
      </c>
      <c r="AX10" s="18"/>
    </row>
    <row r="11" spans="1:50" x14ac:dyDescent="0.25">
      <c r="A11" s="18"/>
      <c r="B11" t="s">
        <v>1337</v>
      </c>
      <c r="C11" s="18">
        <f>'Variables AMS'!B615</f>
        <v>1.9547856490126699E-2</v>
      </c>
      <c r="D11" s="18">
        <f>'Variables AMS'!C615</f>
        <v>1.9547856490126699E-2</v>
      </c>
      <c r="E11" s="18">
        <f>'Variables AMS'!D615</f>
        <v>1.9604777761643901E-2</v>
      </c>
      <c r="F11" s="18">
        <f>'Variables AMS'!E615</f>
        <v>1.9226132992121E-2</v>
      </c>
      <c r="G11" s="18">
        <f>'Variables AMS'!F615</f>
        <v>1.9324712228560002E-2</v>
      </c>
      <c r="H11" s="18">
        <f>'Variables AMS'!G615</f>
        <v>2.1228605699894699E-2</v>
      </c>
      <c r="I11" s="18">
        <f>'Variables AMS'!H615</f>
        <v>2.0369477469194701E-2</v>
      </c>
      <c r="J11" s="18">
        <f>'Variables AMS'!I615</f>
        <v>1.8857375468657799E-2</v>
      </c>
      <c r="K11" s="18">
        <f>'Variables AMS'!J615</f>
        <v>1.8833691016465901E-2</v>
      </c>
      <c r="L11" s="18">
        <f>'Variables AMS'!K615</f>
        <v>1.9605998620805799E-2</v>
      </c>
      <c r="M11" s="18">
        <f>'Variables AMS'!L615</f>
        <v>1.9740324844023799E-2</v>
      </c>
      <c r="N11" s="18">
        <f>'Variables AMS'!M615</f>
        <v>1.9162929007086601E-2</v>
      </c>
      <c r="O11" s="18">
        <f>'Variables AMS'!N615</f>
        <v>1.92276114751108E-2</v>
      </c>
      <c r="P11" s="18">
        <f>'Variables AMS'!O615</f>
        <v>1.9203220754104699E-2</v>
      </c>
      <c r="Q11" s="18">
        <f>'Variables AMS'!P615</f>
        <v>1.8876586773669601E-2</v>
      </c>
      <c r="R11" s="18">
        <f>'Variables AMS'!Q615</f>
        <v>1.8819152476748199E-2</v>
      </c>
      <c r="S11" s="18">
        <f>'Variables AMS'!R615</f>
        <v>1.8819101575532401E-2</v>
      </c>
      <c r="T11" s="18">
        <f>'Variables AMS'!S615</f>
        <v>1.8819302942041601E-2</v>
      </c>
      <c r="U11" s="18">
        <f>'Variables AMS'!T615</f>
        <v>1.8819318754516898E-2</v>
      </c>
      <c r="V11" s="18">
        <f>'Variables AMS'!U615</f>
        <v>1.8819594199137799E-2</v>
      </c>
      <c r="W11" s="18">
        <f>'Variables AMS'!V615</f>
        <v>2.0428932477827001E-2</v>
      </c>
      <c r="X11" s="18">
        <f>'Variables AMS'!W615</f>
        <v>2.2175891665103802E-2</v>
      </c>
      <c r="Y11" s="18">
        <f>'Variables AMS'!X615</f>
        <v>2.4072240263640798E-2</v>
      </c>
      <c r="Z11" s="18">
        <f>'Variables AMS'!Y615</f>
        <v>2.6130753178964999E-2</v>
      </c>
      <c r="AA11" s="18">
        <f>'Variables AMS'!Z615</f>
        <v>2.8365297708070201E-2</v>
      </c>
      <c r="AB11" s="18">
        <f>'Variables AMS'!AA615</f>
        <v>3.07909270146478E-2</v>
      </c>
      <c r="AC11" s="18">
        <f>'Variables AMS'!AB615</f>
        <v>3.34239815210376E-2</v>
      </c>
      <c r="AD11" s="18">
        <f>'Variables AMS'!AC615</f>
        <v>3.3467741884047497E-2</v>
      </c>
      <c r="AE11" s="18">
        <f>'Variables AMS'!AD615</f>
        <v>3.3511559544840801E-2</v>
      </c>
      <c r="AF11" s="18">
        <f>'Variables AMS'!AE615</f>
        <v>3.3555434561348699E-2</v>
      </c>
      <c r="AG11" s="18">
        <f>'Variables AMS'!AF615</f>
        <v>3.3599367026773998E-2</v>
      </c>
      <c r="AH11" s="18">
        <f>'Variables AMS'!AG615</f>
        <v>3.3643357009635902E-2</v>
      </c>
      <c r="AI11" s="18">
        <f>'Variables AMS'!AH615</f>
        <v>3.3687404592440399E-2</v>
      </c>
      <c r="AJ11" s="18">
        <f>'Variables AMS'!AI615</f>
        <v>3.3731509836441097E-2</v>
      </c>
      <c r="AK11" s="18">
        <f>'Variables AMS'!AJ615</f>
        <v>3.3775672826059797E-2</v>
      </c>
      <c r="AL11" s="18">
        <f>'Variables AMS'!AK615</f>
        <v>3.3819893640771197E-2</v>
      </c>
      <c r="AM11" s="18">
        <f>'Variables AMS'!AL615</f>
        <v>3.3864172351235802E-2</v>
      </c>
      <c r="AN11" s="18">
        <f>'Variables AMS'!AM615</f>
        <v>3.3908509056330298E-2</v>
      </c>
      <c r="AO11" s="18">
        <f>'Variables AMS'!AN615</f>
        <v>3.3952903775037097E-2</v>
      </c>
      <c r="AP11" s="18">
        <f>'Variables AMS'!AO615</f>
        <v>3.3997356610013199E-2</v>
      </c>
      <c r="AQ11" s="18">
        <f>'Variables AMS'!AP615</f>
        <v>3.40418676590429E-2</v>
      </c>
      <c r="AR11" s="18">
        <f>'Variables AMS'!AQ615</f>
        <v>3.4086437018377401E-2</v>
      </c>
      <c r="AS11" s="18">
        <f>'Variables AMS'!AR615</f>
        <v>3.41310646895958E-2</v>
      </c>
      <c r="AT11" s="18">
        <f>'Variables AMS'!AS615</f>
        <v>3.4175750805672402E-2</v>
      </c>
      <c r="AU11" s="18">
        <f>'Variables AMS'!AT615</f>
        <v>3.42204953972403E-2</v>
      </c>
      <c r="AV11" s="18">
        <f>'Variables AMS'!AU615</f>
        <v>3.4265298594334297E-2</v>
      </c>
      <c r="AW11" s="18">
        <f>'Variables AMS'!AV615</f>
        <v>3.4310160463457001E-2</v>
      </c>
      <c r="AX11" s="18"/>
    </row>
    <row r="12" spans="1:50" x14ac:dyDescent="0.25">
      <c r="A12" s="18"/>
      <c r="B12" t="s">
        <v>1338</v>
      </c>
      <c r="C12" s="18">
        <f>'Variables AMS'!B616</f>
        <v>3.3026247175386701E-3</v>
      </c>
      <c r="D12" s="18">
        <f>'Variables AMS'!C616</f>
        <v>3.3026247175386701E-3</v>
      </c>
      <c r="E12" s="18">
        <f>'Variables AMS'!D616</f>
        <v>3.30336768242565E-3</v>
      </c>
      <c r="F12" s="18">
        <f>'Variables AMS'!E616</f>
        <v>3.3882307205505302E-3</v>
      </c>
      <c r="G12" s="18">
        <f>'Variables AMS'!F616</f>
        <v>3.5441877650068099E-3</v>
      </c>
      <c r="H12" s="18">
        <f>'Variables AMS'!G616</f>
        <v>4.0032903398765996E-3</v>
      </c>
      <c r="I12" s="18">
        <f>'Variables AMS'!H616</f>
        <v>3.76119407752523E-3</v>
      </c>
      <c r="J12" s="18">
        <f>'Variables AMS'!I616</f>
        <v>3.59141549364263E-3</v>
      </c>
      <c r="K12" s="18">
        <f>'Variables AMS'!J616</f>
        <v>3.6019476997062099E-3</v>
      </c>
      <c r="L12" s="18">
        <f>'Variables AMS'!K616</f>
        <v>3.6598370719703602E-3</v>
      </c>
      <c r="M12" s="18">
        <f>'Variables AMS'!L616</f>
        <v>3.5707938344287501E-3</v>
      </c>
      <c r="N12" s="18">
        <f>'Variables AMS'!M616</f>
        <v>3.59053865266176E-3</v>
      </c>
      <c r="O12" s="18">
        <f>'Variables AMS'!N616</f>
        <v>3.6905625084289601E-3</v>
      </c>
      <c r="P12" s="18">
        <f>'Variables AMS'!O616</f>
        <v>3.62086014844544E-3</v>
      </c>
      <c r="Q12" s="18">
        <f>'Variables AMS'!P616</f>
        <v>3.59216295158975E-3</v>
      </c>
      <c r="R12" s="18">
        <f>'Variables AMS'!Q616</f>
        <v>3.6014039275476702E-3</v>
      </c>
      <c r="S12" s="18">
        <f>'Variables AMS'!R616</f>
        <v>3.6013846770695701E-3</v>
      </c>
      <c r="T12" s="18">
        <f>'Variables AMS'!S616</f>
        <v>3.60143672051059E-3</v>
      </c>
      <c r="U12" s="18">
        <f>'Variables AMS'!T616</f>
        <v>3.60143440204785E-3</v>
      </c>
      <c r="V12" s="18">
        <f>'Variables AMS'!U616</f>
        <v>3.6014549251004802E-3</v>
      </c>
      <c r="W12" s="18">
        <f>'Variables AMS'!V616</f>
        <v>3.68153378336665E-3</v>
      </c>
      <c r="X12" s="18">
        <f>'Variables AMS'!W616</f>
        <v>3.7633932057540599E-3</v>
      </c>
      <c r="Y12" s="18">
        <f>'Variables AMS'!X616</f>
        <v>3.8470727878861999E-3</v>
      </c>
      <c r="Z12" s="18">
        <f>'Variables AMS'!Y616</f>
        <v>3.9326129956323702E-3</v>
      </c>
      <c r="AA12" s="18">
        <f>'Variables AMS'!Z616</f>
        <v>4.02005520007458E-3</v>
      </c>
      <c r="AB12" s="18">
        <f>'Variables AMS'!AA616</f>
        <v>4.1094416973079303E-3</v>
      </c>
      <c r="AC12" s="18">
        <f>'Variables AMS'!AB616</f>
        <v>4.2008157143106099E-3</v>
      </c>
      <c r="AD12" s="18">
        <f>'Variables AMS'!AC616</f>
        <v>4.2010924885673498E-3</v>
      </c>
      <c r="AE12" s="18">
        <f>'Variables AMS'!AD616</f>
        <v>4.2013692789478196E-3</v>
      </c>
      <c r="AF12" s="18">
        <f>'Variables AMS'!AE616</f>
        <v>4.2016460883397798E-3</v>
      </c>
      <c r="AG12" s="18">
        <f>'Variables AMS'!AF616</f>
        <v>4.2019229158251001E-3</v>
      </c>
      <c r="AH12" s="18">
        <f>'Variables AMS'!AG616</f>
        <v>4.2021997606643E-3</v>
      </c>
      <c r="AI12" s="18">
        <f>'Variables AMS'!AH616</f>
        <v>4.2024766254266099E-3</v>
      </c>
      <c r="AJ12" s="18">
        <f>'Variables AMS'!AI616</f>
        <v>4.2027535058787903E-3</v>
      </c>
      <c r="AK12" s="18">
        <f>'Variables AMS'!AJ616</f>
        <v>4.2030304074736E-3</v>
      </c>
      <c r="AL12" s="18">
        <f>'Variables AMS'!AK616</f>
        <v>4.2033073255572798E-3</v>
      </c>
      <c r="AM12" s="18">
        <f>'Variables AMS'!AL616</f>
        <v>4.20358426117407E-3</v>
      </c>
      <c r="AN12" s="18">
        <f>'Variables AMS'!AM616</f>
        <v>4.2038612158491698E-3</v>
      </c>
      <c r="AO12" s="18">
        <f>'Variables AMS'!AN616</f>
        <v>4.2041381903587102E-3</v>
      </c>
      <c r="AP12" s="18">
        <f>'Variables AMS'!AO616</f>
        <v>4.2044151812129903E-3</v>
      </c>
      <c r="AQ12" s="18">
        <f>'Variables AMS'!AP616</f>
        <v>4.2046921922636801E-3</v>
      </c>
      <c r="AR12" s="18">
        <f>'Variables AMS'!AQ616</f>
        <v>4.2049692182296299E-3</v>
      </c>
      <c r="AS12" s="18">
        <f>'Variables AMS'!AR616</f>
        <v>4.2052462650174899E-3</v>
      </c>
      <c r="AT12" s="18">
        <f>'Variables AMS'!AS616</f>
        <v>4.2055233305287503E-3</v>
      </c>
      <c r="AU12" s="18">
        <f>'Variables AMS'!AT616</f>
        <v>4.2058004141100102E-3</v>
      </c>
      <c r="AV12" s="18">
        <f>'Variables AMS'!AU616</f>
        <v>4.2060775123900001E-3</v>
      </c>
      <c r="AW12" s="18">
        <f>'Variables AMS'!AV616</f>
        <v>4.2063546319465704E-3</v>
      </c>
      <c r="AX12" s="18"/>
    </row>
    <row r="13" spans="1:50" x14ac:dyDescent="0.25">
      <c r="A13" s="18"/>
      <c r="B13" t="s">
        <v>1339</v>
      </c>
      <c r="C13" s="18">
        <f>'Variables AMS'!B617</f>
        <v>1.7376695029869101E-2</v>
      </c>
      <c r="D13" s="18">
        <f>'Variables AMS'!C617</f>
        <v>1.7376695029869101E-2</v>
      </c>
      <c r="E13" s="18">
        <f>'Variables AMS'!D617</f>
        <v>1.7463583413200898E-2</v>
      </c>
      <c r="F13" s="18">
        <f>'Variables AMS'!E617</f>
        <v>1.7262614349475298E-2</v>
      </c>
      <c r="G13" s="18">
        <f>'Variables AMS'!F617</f>
        <v>1.7233957115569899E-2</v>
      </c>
      <c r="H13" s="18">
        <f>'Variables AMS'!G617</f>
        <v>1.7842789861251599E-2</v>
      </c>
      <c r="I13" s="18">
        <f>'Variables AMS'!H617</f>
        <v>1.7692864826929899E-2</v>
      </c>
      <c r="J13" s="18">
        <f>'Variables AMS'!I617</f>
        <v>1.6722494941421199E-2</v>
      </c>
      <c r="K13" s="18">
        <f>'Variables AMS'!J617</f>
        <v>1.6229656474483201E-2</v>
      </c>
      <c r="L13" s="18">
        <f>'Variables AMS'!K617</f>
        <v>1.6288994495160601E-2</v>
      </c>
      <c r="M13" s="18">
        <f>'Variables AMS'!L617</f>
        <v>1.5895217681355999E-2</v>
      </c>
      <c r="N13" s="18">
        <f>'Variables AMS'!M617</f>
        <v>1.56761657134145E-2</v>
      </c>
      <c r="O13" s="18">
        <f>'Variables AMS'!N617</f>
        <v>1.5596582751147999E-2</v>
      </c>
      <c r="P13" s="18">
        <f>'Variables AMS'!O617</f>
        <v>1.56547019822189E-2</v>
      </c>
      <c r="Q13" s="18">
        <f>'Variables AMS'!P617</f>
        <v>1.52452148902827E-2</v>
      </c>
      <c r="R13" s="18">
        <f>'Variables AMS'!Q617</f>
        <v>1.4599762740766501E-2</v>
      </c>
      <c r="S13" s="18">
        <f>'Variables AMS'!R617</f>
        <v>1.4599725076570501E-2</v>
      </c>
      <c r="T13" s="18">
        <f>'Variables AMS'!S617</f>
        <v>1.4600202873775101E-2</v>
      </c>
      <c r="U13" s="18">
        <f>'Variables AMS'!T617</f>
        <v>1.4600179370619099E-2</v>
      </c>
      <c r="V13" s="18">
        <f>'Variables AMS'!U617</f>
        <v>1.46004293909905E-2</v>
      </c>
      <c r="W13" s="18">
        <f>'Variables AMS'!V617</f>
        <v>1.5098519793729E-2</v>
      </c>
      <c r="X13" s="18">
        <f>'Variables AMS'!W617</f>
        <v>1.56136024422936E-2</v>
      </c>
      <c r="Y13" s="18">
        <f>'Variables AMS'!X617</f>
        <v>1.6146257019187201E-2</v>
      </c>
      <c r="Z13" s="18">
        <f>'Variables AMS'!Y617</f>
        <v>1.66970829921315E-2</v>
      </c>
      <c r="AA13" s="18">
        <f>'Variables AMS'!Z617</f>
        <v>1.7266700265040999E-2</v>
      </c>
      <c r="AB13" s="18">
        <f>'Variables AMS'!AA617</f>
        <v>1.7855749909594501E-2</v>
      </c>
      <c r="AC13" s="18">
        <f>'Variables AMS'!AB617</f>
        <v>1.8464894842530399E-2</v>
      </c>
      <c r="AD13" s="18">
        <f>'Variables AMS'!AC617</f>
        <v>1.8479736303632699E-2</v>
      </c>
      <c r="AE13" s="18">
        <f>'Variables AMS'!AD617</f>
        <v>1.84945897109338E-2</v>
      </c>
      <c r="AF13" s="18">
        <f>'Variables AMS'!AE617</f>
        <v>1.8509455040574201E-2</v>
      </c>
      <c r="AG13" s="18">
        <f>'Variables AMS'!AF617</f>
        <v>1.8524332319759199E-2</v>
      </c>
      <c r="AH13" s="18">
        <f>'Variables AMS'!AG617</f>
        <v>1.85392215589773E-2</v>
      </c>
      <c r="AI13" s="18">
        <f>'Variables AMS'!AH617</f>
        <v>1.8554122764433099E-2</v>
      </c>
      <c r="AJ13" s="18">
        <f>'Variables AMS'!AI617</f>
        <v>1.8569035936268199E-2</v>
      </c>
      <c r="AK13" s="18">
        <f>'Variables AMS'!AJ617</f>
        <v>1.8583961110870899E-2</v>
      </c>
      <c r="AL13" s="18">
        <f>'Variables AMS'!AK617</f>
        <v>1.8598898266799599E-2</v>
      </c>
      <c r="AM13" s="18">
        <f>'Variables AMS'!AL617</f>
        <v>1.86138474418301E-2</v>
      </c>
      <c r="AN13" s="18">
        <f>'Variables AMS'!AM617</f>
        <v>1.8628808629097399E-2</v>
      </c>
      <c r="AO13" s="18">
        <f>'Variables AMS'!AN617</f>
        <v>1.8643781845725401E-2</v>
      </c>
      <c r="AP13" s="18">
        <f>'Variables AMS'!AO617</f>
        <v>1.8658767079684401E-2</v>
      </c>
      <c r="AQ13" s="18">
        <f>'Variables AMS'!AP617</f>
        <v>1.86737643849079E-2</v>
      </c>
      <c r="AR13" s="18">
        <f>'Variables AMS'!AQ617</f>
        <v>1.86887737224594E-2</v>
      </c>
      <c r="AS13" s="18">
        <f>'Variables AMS'!AR617</f>
        <v>1.87037951289661E-2</v>
      </c>
      <c r="AT13" s="18">
        <f>'Variables AMS'!AS617</f>
        <v>1.8718828618914999E-2</v>
      </c>
      <c r="AU13" s="18">
        <f>'Variables AMS'!AT617</f>
        <v>1.8733874181415901E-2</v>
      </c>
      <c r="AV13" s="18">
        <f>'Variables AMS'!AU617</f>
        <v>1.87489318441833E-2</v>
      </c>
      <c r="AW13" s="18">
        <f>'Variables AMS'!AV617</f>
        <v>1.8764001613112501E-2</v>
      </c>
      <c r="AX13" s="18"/>
    </row>
    <row r="14" spans="1:50" x14ac:dyDescent="0.25">
      <c r="A14" s="18"/>
      <c r="B14" t="s">
        <v>1340</v>
      </c>
      <c r="C14" s="18">
        <f>'Variables AMS'!B618</f>
        <v>1.6748734005614899E-3</v>
      </c>
      <c r="D14" s="18">
        <f>'Variables AMS'!C618</f>
        <v>1.6748734005614899E-3</v>
      </c>
      <c r="E14" s="18">
        <f>'Variables AMS'!D618</f>
        <v>1.6746758366493501E-3</v>
      </c>
      <c r="F14" s="18">
        <f>'Variables AMS'!E618</f>
        <v>1.6135882152225401E-3</v>
      </c>
      <c r="G14" s="18">
        <f>'Variables AMS'!F618</f>
        <v>1.58823439339182E-3</v>
      </c>
      <c r="H14" s="18">
        <f>'Variables AMS'!G618</f>
        <v>1.6561183865725999E-3</v>
      </c>
      <c r="I14" s="18">
        <f>'Variables AMS'!H618</f>
        <v>1.69347267091642E-3</v>
      </c>
      <c r="J14" s="18">
        <f>'Variables AMS'!I618</f>
        <v>1.5864237924523501E-3</v>
      </c>
      <c r="K14" s="18">
        <f>'Variables AMS'!J618</f>
        <v>1.54324790001655E-3</v>
      </c>
      <c r="L14" s="18">
        <f>'Variables AMS'!K618</f>
        <v>1.5310965592857299E-3</v>
      </c>
      <c r="M14" s="18">
        <f>'Variables AMS'!L618</f>
        <v>1.53418039709676E-3</v>
      </c>
      <c r="N14" s="18">
        <f>'Variables AMS'!M618</f>
        <v>1.5657649225839401E-3</v>
      </c>
      <c r="O14" s="18">
        <f>'Variables AMS'!N618</f>
        <v>1.5619042432799999E-3</v>
      </c>
      <c r="P14" s="18">
        <f>'Variables AMS'!O618</f>
        <v>1.5495490723101801E-3</v>
      </c>
      <c r="Q14" s="18">
        <f>'Variables AMS'!P618</f>
        <v>1.48871425546833E-3</v>
      </c>
      <c r="R14" s="18">
        <f>'Variables AMS'!Q618</f>
        <v>1.4075836070872301E-3</v>
      </c>
      <c r="S14" s="18">
        <f>'Variables AMS'!R618</f>
        <v>1.4076309517984699E-3</v>
      </c>
      <c r="T14" s="18">
        <f>'Variables AMS'!S618</f>
        <v>1.40769842211543E-3</v>
      </c>
      <c r="U14" s="18">
        <f>'Variables AMS'!T618</f>
        <v>1.4077184746971599E-3</v>
      </c>
      <c r="V14" s="18">
        <f>'Variables AMS'!U618</f>
        <v>1.4077917953215699E-3</v>
      </c>
      <c r="W14" s="18">
        <f>'Variables AMS'!V618</f>
        <v>1.40779421856657E-3</v>
      </c>
      <c r="X14" s="18">
        <f>'Variables AMS'!W618</f>
        <v>1.4077966415024701E-3</v>
      </c>
      <c r="Y14" s="18">
        <f>'Variables AMS'!X618</f>
        <v>1.4077990648123399E-3</v>
      </c>
      <c r="Z14" s="18">
        <f>'Variables AMS'!Y618</f>
        <v>1.4078014881809299E-3</v>
      </c>
      <c r="AA14" s="18">
        <f>'Variables AMS'!Z618</f>
        <v>1.4078039116340701E-3</v>
      </c>
      <c r="AB14" s="18">
        <f>'Variables AMS'!AA618</f>
        <v>1.40780633492424E-3</v>
      </c>
      <c r="AC14" s="18">
        <f>'Variables AMS'!AB618</f>
        <v>1.4078087583297E-3</v>
      </c>
      <c r="AD14" s="18">
        <f>'Variables AMS'!AC618</f>
        <v>1.4078088785319299E-3</v>
      </c>
      <c r="AE14" s="18">
        <f>'Variables AMS'!AD618</f>
        <v>1.4078089982174501E-3</v>
      </c>
      <c r="AF14" s="18">
        <f>'Variables AMS'!AE618</f>
        <v>1.40780911764839E-3</v>
      </c>
      <c r="AG14" s="18">
        <f>'Variables AMS'!AF618</f>
        <v>1.40780923786522E-3</v>
      </c>
      <c r="AH14" s="18">
        <f>'Variables AMS'!AG618</f>
        <v>1.40780935734253E-3</v>
      </c>
      <c r="AI14" s="18">
        <f>'Variables AMS'!AH618</f>
        <v>1.4078094773662801E-3</v>
      </c>
      <c r="AJ14" s="18">
        <f>'Variables AMS'!AI618</f>
        <v>1.40780959732308E-3</v>
      </c>
      <c r="AK14" s="18">
        <f>'Variables AMS'!AJ618</f>
        <v>1.4078097171996099E-3</v>
      </c>
      <c r="AL14" s="18">
        <f>'Variables AMS'!AK618</f>
        <v>1.40780983684385E-3</v>
      </c>
      <c r="AM14" s="18">
        <f>'Variables AMS'!AL618</f>
        <v>1.4078099570957201E-3</v>
      </c>
      <c r="AN14" s="18">
        <f>'Variables AMS'!AM618</f>
        <v>1.4078100768311801E-3</v>
      </c>
      <c r="AO14" s="18">
        <f>'Variables AMS'!AN618</f>
        <v>1.4078101966758399E-3</v>
      </c>
      <c r="AP14" s="18">
        <f>'Variables AMS'!AO618</f>
        <v>1.40781031633864E-3</v>
      </c>
      <c r="AQ14" s="18">
        <f>'Variables AMS'!AP618</f>
        <v>1.40781043611383E-3</v>
      </c>
      <c r="AR14" s="18">
        <f>'Variables AMS'!AQ618</f>
        <v>1.4078105558445299E-3</v>
      </c>
      <c r="AS14" s="18">
        <f>'Variables AMS'!AR618</f>
        <v>1.4078106761514001E-3</v>
      </c>
      <c r="AT14" s="18">
        <f>'Variables AMS'!AS618</f>
        <v>1.40781079590188E-3</v>
      </c>
      <c r="AU14" s="18">
        <f>'Variables AMS'!AT618</f>
        <v>1.4078109154243899E-3</v>
      </c>
      <c r="AV14" s="18">
        <f>'Variables AMS'!AU618</f>
        <v>1.4078110357376599E-3</v>
      </c>
      <c r="AW14" s="18">
        <f>'Variables AMS'!AV618</f>
        <v>1.4078111552790599E-3</v>
      </c>
      <c r="AX14" s="18"/>
    </row>
    <row r="15" spans="1:50" x14ac:dyDescent="0.25">
      <c r="A15" s="18"/>
      <c r="B15" t="s">
        <v>1341</v>
      </c>
      <c r="C15" s="18">
        <f>'Variables AMS'!B619</f>
        <v>2.0462413036033899E-4</v>
      </c>
      <c r="D15" s="18">
        <f>'Variables AMS'!C619</f>
        <v>2.0462413036033999E-4</v>
      </c>
      <c r="E15" s="18">
        <f>'Variables AMS'!D619</f>
        <v>2.0423809845272899E-4</v>
      </c>
      <c r="F15" s="18">
        <f>'Variables AMS'!E619</f>
        <v>2.0325175551424299E-4</v>
      </c>
      <c r="G15" s="18">
        <f>'Variables AMS'!F619</f>
        <v>2.0472792521146401E-4</v>
      </c>
      <c r="H15" s="18">
        <f>'Variables AMS'!G619</f>
        <v>2.0757062671493301E-4</v>
      </c>
      <c r="I15" s="18">
        <f>'Variables AMS'!H619</f>
        <v>2.0504428721035601E-4</v>
      </c>
      <c r="J15" s="18">
        <f>'Variables AMS'!I619</f>
        <v>1.9612256069001399E-4</v>
      </c>
      <c r="K15" s="18">
        <f>'Variables AMS'!J619</f>
        <v>1.90536974640895E-4</v>
      </c>
      <c r="L15" s="18">
        <f>'Variables AMS'!K619</f>
        <v>1.8707982871688799E-4</v>
      </c>
      <c r="M15" s="18">
        <f>'Variables AMS'!L619</f>
        <v>1.8346238485392099E-4</v>
      </c>
      <c r="N15" s="18">
        <f>'Variables AMS'!M619</f>
        <v>1.8247838394943599E-4</v>
      </c>
      <c r="O15" s="18">
        <f>'Variables AMS'!N619</f>
        <v>1.8067733802654601E-4</v>
      </c>
      <c r="P15" s="18">
        <f>'Variables AMS'!O619</f>
        <v>1.78290726407258E-4</v>
      </c>
      <c r="Q15" s="18">
        <f>'Variables AMS'!P619</f>
        <v>1.7626878912591301E-4</v>
      </c>
      <c r="R15" s="18">
        <f>'Variables AMS'!Q619</f>
        <v>1.6759836255723801E-4</v>
      </c>
      <c r="S15" s="18">
        <f>'Variables AMS'!R619</f>
        <v>1.67608155088957E-4</v>
      </c>
      <c r="T15" s="18">
        <f>'Variables AMS'!S619</f>
        <v>1.6760812322071599E-4</v>
      </c>
      <c r="U15" s="18">
        <f>'Variables AMS'!T619</f>
        <v>1.6760616395564899E-4</v>
      </c>
      <c r="V15" s="18">
        <f>'Variables AMS'!U619</f>
        <v>1.67602284399462E-4</v>
      </c>
      <c r="W15" s="18">
        <f>'Variables AMS'!V619</f>
        <v>1.6761516957209299E-4</v>
      </c>
      <c r="X15" s="18">
        <f>'Variables AMS'!W619</f>
        <v>1.6762805561166001E-4</v>
      </c>
      <c r="Y15" s="18">
        <f>'Variables AMS'!X619</f>
        <v>1.6764094263390199E-4</v>
      </c>
      <c r="Z15" s="18">
        <f>'Variables AMS'!Y619</f>
        <v>1.67653830807189E-4</v>
      </c>
      <c r="AA15" s="18">
        <f>'Variables AMS'!Z619</f>
        <v>1.6766671982091901E-4</v>
      </c>
      <c r="AB15" s="18">
        <f>'Variables AMS'!AA619</f>
        <v>1.6767961002025301E-4</v>
      </c>
      <c r="AC15" s="18">
        <f>'Variables AMS'!AB619</f>
        <v>1.6769250113613299E-4</v>
      </c>
      <c r="AD15" s="18">
        <f>'Variables AMS'!AC619</f>
        <v>1.6769313817908499E-4</v>
      </c>
      <c r="AE15" s="18">
        <f>'Variables AMS'!AD619</f>
        <v>1.6769377535577501E-4</v>
      </c>
      <c r="AF15" s="18">
        <f>'Variables AMS'!AE619</f>
        <v>1.6769441258303899E-4</v>
      </c>
      <c r="AG15" s="18">
        <f>'Variables AMS'!AF619</f>
        <v>1.6769504970690901E-4</v>
      </c>
      <c r="AH15" s="18">
        <f>'Variables AMS'!AG619</f>
        <v>1.6769568696554501E-4</v>
      </c>
      <c r="AI15" s="18">
        <f>'Variables AMS'!AH619</f>
        <v>1.6769632408091301E-4</v>
      </c>
      <c r="AJ15" s="18">
        <f>'Variables AMS'!AI619</f>
        <v>1.6769696133030101E-4</v>
      </c>
      <c r="AK15" s="18">
        <f>'Variables AMS'!AJ619</f>
        <v>1.6769759847503501E-4</v>
      </c>
      <c r="AL15" s="18">
        <f>'Variables AMS'!AK619</f>
        <v>1.6769823555836199E-4</v>
      </c>
      <c r="AM15" s="18">
        <f>'Variables AMS'!AL619</f>
        <v>1.67698872876721E-4</v>
      </c>
      <c r="AN15" s="18">
        <f>'Variables AMS'!AM619</f>
        <v>1.6769951000907799E-4</v>
      </c>
      <c r="AO15" s="18">
        <f>'Variables AMS'!AN619</f>
        <v>1.6770014712893299E-4</v>
      </c>
      <c r="AP15" s="18">
        <f>'Variables AMS'!AO619</f>
        <v>1.6770078443990399E-4</v>
      </c>
      <c r="AQ15" s="18">
        <f>'Variables AMS'!AP619</f>
        <v>1.67701421624608E-4</v>
      </c>
      <c r="AR15" s="18">
        <f>'Variables AMS'!AQ619</f>
        <v>1.6770205881541899E-4</v>
      </c>
      <c r="AS15" s="18">
        <f>'Variables AMS'!AR619</f>
        <v>1.6770269600961801E-4</v>
      </c>
      <c r="AT15" s="18">
        <f>'Variables AMS'!AS619</f>
        <v>1.6770333314312699E-4</v>
      </c>
      <c r="AU15" s="18">
        <f>'Variables AMS'!AT619</f>
        <v>1.6770397037136299E-4</v>
      </c>
      <c r="AV15" s="18">
        <f>'Variables AMS'!AU619</f>
        <v>1.6770460759451701E-4</v>
      </c>
      <c r="AW15" s="18">
        <f>'Variables AMS'!AV619</f>
        <v>1.6770524483991501E-4</v>
      </c>
      <c r="AX15" s="18"/>
    </row>
    <row r="16" spans="1:50" x14ac:dyDescent="0.25">
      <c r="A16" s="18"/>
      <c r="B16" t="s">
        <v>1342</v>
      </c>
      <c r="C16" s="18">
        <f>'Variables AMS'!B620</f>
        <v>6.9751220646361298E-4</v>
      </c>
      <c r="D16" s="18">
        <f>'Variables AMS'!C620</f>
        <v>6.9751220646361298E-4</v>
      </c>
      <c r="E16" s="18">
        <f>'Variables AMS'!D620</f>
        <v>6.9751153830561704E-4</v>
      </c>
      <c r="F16" s="18">
        <f>'Variables AMS'!E620</f>
        <v>6.9596998902348697E-4</v>
      </c>
      <c r="G16" s="18">
        <f>'Variables AMS'!F620</f>
        <v>7.1142952776595699E-4</v>
      </c>
      <c r="H16" s="18">
        <f>'Variables AMS'!G620</f>
        <v>7.1670823775424797E-4</v>
      </c>
      <c r="I16" s="18">
        <f>'Variables AMS'!H620</f>
        <v>7.1198432349693999E-4</v>
      </c>
      <c r="J16" s="18">
        <f>'Variables AMS'!I620</f>
        <v>6.9061345098663895E-4</v>
      </c>
      <c r="K16" s="18">
        <f>'Variables AMS'!J620</f>
        <v>6.7628051110034599E-4</v>
      </c>
      <c r="L16" s="18">
        <f>'Variables AMS'!K620</f>
        <v>6.6770698089401999E-4</v>
      </c>
      <c r="M16" s="18">
        <f>'Variables AMS'!L620</f>
        <v>6.5878940356725905E-4</v>
      </c>
      <c r="N16" s="18">
        <f>'Variables AMS'!M620</f>
        <v>6.6040096766652103E-4</v>
      </c>
      <c r="O16" s="18">
        <f>'Variables AMS'!N620</f>
        <v>6.5487697459313502E-4</v>
      </c>
      <c r="P16" s="18">
        <f>'Variables AMS'!O620</f>
        <v>6.4459646099314805E-4</v>
      </c>
      <c r="Q16" s="18">
        <f>'Variables AMS'!P620</f>
        <v>6.4380525853115396E-4</v>
      </c>
      <c r="R16" s="18">
        <f>'Variables AMS'!Q620</f>
        <v>6.0862368980734902E-4</v>
      </c>
      <c r="S16" s="18">
        <f>'Variables AMS'!R620</f>
        <v>6.0867353922118995E-4</v>
      </c>
      <c r="T16" s="18">
        <f>'Variables AMS'!S620</f>
        <v>6.0870971890688197E-4</v>
      </c>
      <c r="U16" s="18">
        <f>'Variables AMS'!T620</f>
        <v>6.0875124226648697E-4</v>
      </c>
      <c r="V16" s="18">
        <f>'Variables AMS'!U620</f>
        <v>6.0878395477408402E-4</v>
      </c>
      <c r="W16" s="18">
        <f>'Variables AMS'!V620</f>
        <v>6.61166316093251E-4</v>
      </c>
      <c r="X16" s="18">
        <f>'Variables AMS'!W620</f>
        <v>7.1805587881352596E-4</v>
      </c>
      <c r="Y16" s="18">
        <f>'Variables AMS'!X620</f>
        <v>7.7984046173244195E-4</v>
      </c>
      <c r="Z16" s="18">
        <f>'Variables AMS'!Y620</f>
        <v>8.4694125326257902E-4</v>
      </c>
      <c r="AA16" s="18">
        <f>'Variables AMS'!Z620</f>
        <v>9.1981568215206502E-4</v>
      </c>
      <c r="AB16" s="18">
        <f>'Variables AMS'!AA620</f>
        <v>9.9896053688914893E-4</v>
      </c>
      <c r="AC16" s="18">
        <f>'Variables AMS'!AB620</f>
        <v>1.0849153508665601E-3</v>
      </c>
      <c r="AD16" s="18">
        <f>'Variables AMS'!AC620</f>
        <v>1.0876051746461801E-3</v>
      </c>
      <c r="AE16" s="18">
        <f>'Variables AMS'!AD620</f>
        <v>1.09030166702251E-3</v>
      </c>
      <c r="AF16" s="18">
        <f>'Variables AMS'!AE620</f>
        <v>1.09300484444624E-3</v>
      </c>
      <c r="AG16" s="18">
        <f>'Variables AMS'!AF620</f>
        <v>1.09571472446941E-3</v>
      </c>
      <c r="AH16" s="18">
        <f>'Variables AMS'!AG620</f>
        <v>1.0984313224667501E-3</v>
      </c>
      <c r="AI16" s="18">
        <f>'Variables AMS'!AH620</f>
        <v>1.10115465605383E-3</v>
      </c>
      <c r="AJ16" s="18">
        <f>'Variables AMS'!AI620</f>
        <v>1.10388474156407E-3</v>
      </c>
      <c r="AK16" s="18">
        <f>'Variables AMS'!AJ620</f>
        <v>1.10662159624403E-3</v>
      </c>
      <c r="AL16" s="18">
        <f>'Variables AMS'!AK620</f>
        <v>1.10936523566708E-3</v>
      </c>
      <c r="AM16" s="18">
        <f>'Variables AMS'!AL620</f>
        <v>1.11211567770077E-3</v>
      </c>
      <c r="AN16" s="18">
        <f>'Variables AMS'!AM620</f>
        <v>1.1148729383217201E-3</v>
      </c>
      <c r="AO16" s="18">
        <f>'Variables AMS'!AN620</f>
        <v>1.1176370354992399E-3</v>
      </c>
      <c r="AP16" s="18">
        <f>'Variables AMS'!AO620</f>
        <v>1.12040798543842E-3</v>
      </c>
      <c r="AQ16" s="18">
        <f>'Variables AMS'!AP620</f>
        <v>1.1231858056657399E-3</v>
      </c>
      <c r="AR16" s="18">
        <f>'Variables AMS'!AQ620</f>
        <v>1.12597051279278E-3</v>
      </c>
      <c r="AS16" s="18">
        <f>'Variables AMS'!AR620</f>
        <v>1.12876212435081E-3</v>
      </c>
      <c r="AT16" s="18">
        <f>'Variables AMS'!AS620</f>
        <v>1.1315606567994399E-3</v>
      </c>
      <c r="AU16" s="18">
        <f>'Variables AMS'!AT620</f>
        <v>1.1343661275373799E-3</v>
      </c>
      <c r="AV16" s="18">
        <f>'Variables AMS'!AU620</f>
        <v>1.1371785543156799E-3</v>
      </c>
      <c r="AW16" s="18">
        <f>'Variables AMS'!AV620</f>
        <v>1.13999795339452E-3</v>
      </c>
      <c r="AX16" s="18"/>
    </row>
    <row r="17" spans="1:50" x14ac:dyDescent="0.25">
      <c r="A17" s="18"/>
      <c r="B17" t="s">
        <v>1343</v>
      </c>
      <c r="C17" s="18">
        <f>'Variables AMS'!B621</f>
        <v>1.23935422158917E-3</v>
      </c>
      <c r="D17" s="18">
        <f>'Variables AMS'!C621</f>
        <v>1.23935422158917E-3</v>
      </c>
      <c r="E17" s="18">
        <f>'Variables AMS'!D621</f>
        <v>1.23211444551431E-3</v>
      </c>
      <c r="F17" s="18">
        <f>'Variables AMS'!E621</f>
        <v>1.22001474588749E-3</v>
      </c>
      <c r="G17" s="18">
        <f>'Variables AMS'!F621</f>
        <v>1.23697718223443E-3</v>
      </c>
      <c r="H17" s="18">
        <f>'Variables AMS'!G621</f>
        <v>1.25983291076247E-3</v>
      </c>
      <c r="I17" s="18">
        <f>'Variables AMS'!H621</f>
        <v>1.24341036038475E-3</v>
      </c>
      <c r="J17" s="18">
        <f>'Variables AMS'!I621</f>
        <v>1.1804970313752301E-3</v>
      </c>
      <c r="K17" s="18">
        <f>'Variables AMS'!J621</f>
        <v>1.16134242705345E-3</v>
      </c>
      <c r="L17" s="18">
        <f>'Variables AMS'!K621</f>
        <v>1.15616221560058E-3</v>
      </c>
      <c r="M17" s="18">
        <f>'Variables AMS'!L621</f>
        <v>1.1221019655166199E-3</v>
      </c>
      <c r="N17" s="18">
        <f>'Variables AMS'!M621</f>
        <v>1.0978137744795599E-3</v>
      </c>
      <c r="O17" s="18">
        <f>'Variables AMS'!N621</f>
        <v>1.08491941717621E-3</v>
      </c>
      <c r="P17" s="18">
        <f>'Variables AMS'!O621</f>
        <v>1.0688763607970199E-3</v>
      </c>
      <c r="Q17" s="18">
        <f>'Variables AMS'!P621</f>
        <v>1.0647412489018201E-3</v>
      </c>
      <c r="R17" s="18">
        <f>'Variables AMS'!Q621</f>
        <v>1.02896030707252E-3</v>
      </c>
      <c r="S17" s="18">
        <f>'Variables AMS'!R621</f>
        <v>1.02897183875071E-3</v>
      </c>
      <c r="T17" s="18">
        <f>'Variables AMS'!S621</f>
        <v>1.02895872764835E-3</v>
      </c>
      <c r="U17" s="18">
        <f>'Variables AMS'!T621</f>
        <v>1.02894669861931E-3</v>
      </c>
      <c r="V17" s="18">
        <f>'Variables AMS'!U621</f>
        <v>1.0289374728353899E-3</v>
      </c>
      <c r="W17" s="18">
        <f>'Variables AMS'!V621</f>
        <v>1.1174716307506001E-3</v>
      </c>
      <c r="X17" s="18">
        <f>'Variables AMS'!W621</f>
        <v>1.21362364423476E-3</v>
      </c>
      <c r="Y17" s="18">
        <f>'Variables AMS'!X621</f>
        <v>1.3180489856832499E-3</v>
      </c>
      <c r="Z17" s="18">
        <f>'Variables AMS'!Y621</f>
        <v>1.4314595282158701E-3</v>
      </c>
      <c r="AA17" s="18">
        <f>'Variables AMS'!Z621</f>
        <v>1.55462839620021E-3</v>
      </c>
      <c r="AB17" s="18">
        <f>'Variables AMS'!AA621</f>
        <v>1.6883952379681999E-3</v>
      </c>
      <c r="AC17" s="18">
        <f>'Variables AMS'!AB621</f>
        <v>1.8336719465289501E-3</v>
      </c>
      <c r="AD17" s="18">
        <f>'Variables AMS'!AC621</f>
        <v>1.8382181578857799E-3</v>
      </c>
      <c r="AE17" s="18">
        <f>'Variables AMS'!AD621</f>
        <v>1.8427756396808201E-3</v>
      </c>
      <c r="AF17" s="18">
        <f>'Variables AMS'!AE621</f>
        <v>1.84734442115975E-3</v>
      </c>
      <c r="AG17" s="18">
        <f>'Variables AMS'!AF621</f>
        <v>1.85192453042052E-3</v>
      </c>
      <c r="AH17" s="18">
        <f>'Variables AMS'!AG621</f>
        <v>1.8565159946513799E-3</v>
      </c>
      <c r="AI17" s="18">
        <f>'Variables AMS'!AH621</f>
        <v>1.86111884204487E-3</v>
      </c>
      <c r="AJ17" s="18">
        <f>'Variables AMS'!AI621</f>
        <v>1.86573310208682E-3</v>
      </c>
      <c r="AK17" s="18">
        <f>'Variables AMS'!AJ621</f>
        <v>1.87035880229556E-3</v>
      </c>
      <c r="AL17" s="18">
        <f>'Variables AMS'!AK621</f>
        <v>1.8749959708593701E-3</v>
      </c>
      <c r="AM17" s="18">
        <f>'Variables AMS'!AL621</f>
        <v>1.8796446358707601E-3</v>
      </c>
      <c r="AN17" s="18">
        <f>'Variables AMS'!AM621</f>
        <v>1.8843048257185301E-3</v>
      </c>
      <c r="AO17" s="18">
        <f>'Variables AMS'!AN621</f>
        <v>1.88897657041245E-3</v>
      </c>
      <c r="AP17" s="18">
        <f>'Variables AMS'!AO621</f>
        <v>1.89365989800956E-3</v>
      </c>
      <c r="AQ17" s="18">
        <f>'Variables AMS'!AP621</f>
        <v>1.89835483614061E-3</v>
      </c>
      <c r="AR17" s="18">
        <f>'Variables AMS'!AQ621</f>
        <v>1.9030614146982199E-3</v>
      </c>
      <c r="AS17" s="18">
        <f>'Variables AMS'!AR621</f>
        <v>1.9077796623681101E-3</v>
      </c>
      <c r="AT17" s="18">
        <f>'Variables AMS'!AS621</f>
        <v>1.9125096081570299E-3</v>
      </c>
      <c r="AU17" s="18">
        <f>'Variables AMS'!AT621</f>
        <v>1.9172512798087001E-3</v>
      </c>
      <c r="AV17" s="18">
        <f>'Variables AMS'!AU621</f>
        <v>1.9220047091478799E-3</v>
      </c>
      <c r="AW17" s="18">
        <f>'Variables AMS'!AV621</f>
        <v>1.92676992257069E-3</v>
      </c>
      <c r="AX17" s="18"/>
    </row>
    <row r="18" spans="1:50" x14ac:dyDescent="0.25">
      <c r="A18" s="18"/>
      <c r="B18" t="s">
        <v>1344</v>
      </c>
      <c r="C18" s="18">
        <f>'Variables AMS'!B622</f>
        <v>2.7099633074613699E-3</v>
      </c>
      <c r="D18" s="18">
        <f>'Variables AMS'!C622</f>
        <v>2.7099633074613699E-3</v>
      </c>
      <c r="E18" s="18">
        <f>'Variables AMS'!D622</f>
        <v>2.6830608243346801E-3</v>
      </c>
      <c r="F18" s="18">
        <f>'Variables AMS'!E622</f>
        <v>2.1831579612471702E-3</v>
      </c>
      <c r="G18" s="18">
        <f>'Variables AMS'!F622</f>
        <v>2.3099351045283599E-3</v>
      </c>
      <c r="H18" s="18">
        <f>'Variables AMS'!G622</f>
        <v>2.7973958719868901E-3</v>
      </c>
      <c r="I18" s="18">
        <f>'Variables AMS'!H622</f>
        <v>2.1906192132658498E-3</v>
      </c>
      <c r="J18" s="18">
        <f>'Variables AMS'!I622</f>
        <v>2.4249506081511899E-3</v>
      </c>
      <c r="K18" s="18">
        <f>'Variables AMS'!J622</f>
        <v>1.81347855605854E-3</v>
      </c>
      <c r="L18" s="18">
        <f>'Variables AMS'!K622</f>
        <v>1.83325317874195E-3</v>
      </c>
      <c r="M18" s="18">
        <f>'Variables AMS'!L622</f>
        <v>1.6453432623442701E-3</v>
      </c>
      <c r="N18" s="18">
        <f>'Variables AMS'!M622</f>
        <v>1.47897008124164E-3</v>
      </c>
      <c r="O18" s="18">
        <f>'Variables AMS'!N622</f>
        <v>1.6504690782020201E-3</v>
      </c>
      <c r="P18" s="18">
        <f>'Variables AMS'!O622</f>
        <v>1.5901123108265601E-3</v>
      </c>
      <c r="Q18" s="18">
        <f>'Variables AMS'!P622</f>
        <v>1.55848149861003E-3</v>
      </c>
      <c r="R18" s="18">
        <f>'Variables AMS'!Q622</f>
        <v>1.4929010025263E-3</v>
      </c>
      <c r="S18" s="18">
        <f>'Variables AMS'!R622</f>
        <v>1.49283851212104E-3</v>
      </c>
      <c r="T18" s="18">
        <f>'Variables AMS'!S622</f>
        <v>1.4927423324806301E-3</v>
      </c>
      <c r="U18" s="18">
        <f>'Variables AMS'!T622</f>
        <v>1.4927229926854E-3</v>
      </c>
      <c r="V18" s="18">
        <f>'Variables AMS'!U622</f>
        <v>1.4927305705120101E-3</v>
      </c>
      <c r="W18" s="18">
        <f>'Variables AMS'!V622</f>
        <v>1.4927182277813999E-3</v>
      </c>
      <c r="X18" s="18">
        <f>'Variables AMS'!W622</f>
        <v>1.4927058856932199E-3</v>
      </c>
      <c r="Y18" s="18">
        <f>'Variables AMS'!X622</f>
        <v>1.4926935438303601E-3</v>
      </c>
      <c r="Z18" s="18">
        <f>'Variables AMS'!Y622</f>
        <v>1.49268120206917E-3</v>
      </c>
      <c r="AA18" s="18">
        <f>'Variables AMS'!Z622</f>
        <v>1.4926688595988599E-3</v>
      </c>
      <c r="AB18" s="18">
        <f>'Variables AMS'!AA622</f>
        <v>1.4926565179431701E-3</v>
      </c>
      <c r="AC18" s="18">
        <f>'Variables AMS'!AB622</f>
        <v>1.4926441763709901E-3</v>
      </c>
      <c r="AD18" s="18">
        <f>'Variables AMS'!AC622</f>
        <v>1.49265102863575E-3</v>
      </c>
      <c r="AE18" s="18">
        <f>'Variables AMS'!AD622</f>
        <v>1.4926578814525599E-3</v>
      </c>
      <c r="AF18" s="18">
        <f>'Variables AMS'!AE622</f>
        <v>1.49266473334076E-3</v>
      </c>
      <c r="AG18" s="18">
        <f>'Variables AMS'!AF622</f>
        <v>1.49267158547508E-3</v>
      </c>
      <c r="AH18" s="18">
        <f>'Variables AMS'!AG622</f>
        <v>1.4926784378930199E-3</v>
      </c>
      <c r="AI18" s="18">
        <f>'Variables AMS'!AH622</f>
        <v>1.4926852902987901E-3</v>
      </c>
      <c r="AJ18" s="18">
        <f>'Variables AMS'!AI622</f>
        <v>1.49269214341962E-3</v>
      </c>
      <c r="AK18" s="18">
        <f>'Variables AMS'!AJ622</f>
        <v>1.4926989956170599E-3</v>
      </c>
      <c r="AL18" s="18">
        <f>'Variables AMS'!AK622</f>
        <v>1.4927058478507E-3</v>
      </c>
      <c r="AM18" s="18">
        <f>'Variables AMS'!AL622</f>
        <v>1.4927127004794899E-3</v>
      </c>
      <c r="AN18" s="18">
        <f>'Variables AMS'!AM622</f>
        <v>1.49271955268286E-3</v>
      </c>
      <c r="AO18" s="18">
        <f>'Variables AMS'!AN622</f>
        <v>1.4927264055500601E-3</v>
      </c>
      <c r="AP18" s="18">
        <f>'Variables AMS'!AO622</f>
        <v>1.4927332583631601E-3</v>
      </c>
      <c r="AQ18" s="18">
        <f>'Variables AMS'!AP622</f>
        <v>1.4927401105834699E-3</v>
      </c>
      <c r="AR18" s="18">
        <f>'Variables AMS'!AQ622</f>
        <v>1.4927469636837601E-3</v>
      </c>
      <c r="AS18" s="18">
        <f>'Variables AMS'!AR622</f>
        <v>1.49275381659681E-3</v>
      </c>
      <c r="AT18" s="18">
        <f>'Variables AMS'!AS622</f>
        <v>1.49276066917157E-3</v>
      </c>
      <c r="AU18" s="18">
        <f>'Variables AMS'!AT622</f>
        <v>1.4927675221543099E-3</v>
      </c>
      <c r="AV18" s="18">
        <f>'Variables AMS'!AU622</f>
        <v>1.49277437424991E-3</v>
      </c>
      <c r="AW18" s="18">
        <f>'Variables AMS'!AV622</f>
        <v>1.49278122736063E-3</v>
      </c>
      <c r="AX18" s="18"/>
    </row>
    <row r="19" spans="1:50" x14ac:dyDescent="0.25">
      <c r="A19" s="18"/>
      <c r="B19" t="s">
        <v>1345</v>
      </c>
      <c r="C19" s="18">
        <f>'Variables AMS'!B623</f>
        <v>3.6778400827501898E-4</v>
      </c>
      <c r="D19" s="18">
        <f>'Variables AMS'!C623</f>
        <v>3.6778400827501898E-4</v>
      </c>
      <c r="E19" s="18">
        <f>'Variables AMS'!D623</f>
        <v>3.6721173680649298E-4</v>
      </c>
      <c r="F19" s="18">
        <f>'Variables AMS'!E623</f>
        <v>3.5320835923183702E-4</v>
      </c>
      <c r="G19" s="18">
        <f>'Variables AMS'!F623</f>
        <v>3.4156401837828499E-4</v>
      </c>
      <c r="H19" s="18">
        <f>'Variables AMS'!G623</f>
        <v>3.8690781413884198E-4</v>
      </c>
      <c r="I19" s="18">
        <f>'Variables AMS'!H623</f>
        <v>3.7343159469619498E-4</v>
      </c>
      <c r="J19" s="18">
        <f>'Variables AMS'!I623</f>
        <v>3.3411842429216499E-4</v>
      </c>
      <c r="K19" s="18">
        <f>'Variables AMS'!J623</f>
        <v>3.19000323805681E-4</v>
      </c>
      <c r="L19" s="18">
        <f>'Variables AMS'!K623</f>
        <v>3.1898263452924001E-4</v>
      </c>
      <c r="M19" s="18">
        <f>'Variables AMS'!L623</f>
        <v>3.10431542867719E-4</v>
      </c>
      <c r="N19" s="18">
        <f>'Variables AMS'!M623</f>
        <v>2.96746757661322E-4</v>
      </c>
      <c r="O19" s="18">
        <f>'Variables AMS'!N623</f>
        <v>3.0365115320450301E-4</v>
      </c>
      <c r="P19" s="18">
        <f>'Variables AMS'!O623</f>
        <v>3.1310111864954801E-4</v>
      </c>
      <c r="Q19" s="18">
        <f>'Variables AMS'!P623</f>
        <v>2.9643695575690203E-4</v>
      </c>
      <c r="R19" s="18">
        <f>'Variables AMS'!Q623</f>
        <v>2.8470490596995199E-4</v>
      </c>
      <c r="S19" s="18">
        <f>'Variables AMS'!R623</f>
        <v>2.8474145429292899E-4</v>
      </c>
      <c r="T19" s="18">
        <f>'Variables AMS'!S623</f>
        <v>2.8479343679054301E-4</v>
      </c>
      <c r="U19" s="18">
        <f>'Variables AMS'!T623</f>
        <v>2.84853489354073E-4</v>
      </c>
      <c r="V19" s="18">
        <f>'Variables AMS'!U623</f>
        <v>2.8492435975040702E-4</v>
      </c>
      <c r="W19" s="18">
        <f>'Variables AMS'!V623</f>
        <v>2.8492435976731803E-4</v>
      </c>
      <c r="X19" s="18">
        <f>'Variables AMS'!W623</f>
        <v>2.8492435986316502E-4</v>
      </c>
      <c r="Y19" s="18">
        <f>'Variables AMS'!X623</f>
        <v>2.8492435982371101E-4</v>
      </c>
      <c r="Z19" s="18">
        <f>'Variables AMS'!Y623</f>
        <v>2.8492435979969398E-4</v>
      </c>
      <c r="AA19" s="18">
        <f>'Variables AMS'!Z623</f>
        <v>2.8492435981901002E-4</v>
      </c>
      <c r="AB19" s="18">
        <f>'Variables AMS'!AA623</f>
        <v>2.8492435976271201E-4</v>
      </c>
      <c r="AC19" s="18">
        <f>'Variables AMS'!AB623</f>
        <v>2.84924359760738E-4</v>
      </c>
      <c r="AD19" s="18">
        <f>'Variables AMS'!AC623</f>
        <v>2.8492435981492599E-4</v>
      </c>
      <c r="AE19" s="18">
        <f>'Variables AMS'!AD623</f>
        <v>2.8492435986869998E-4</v>
      </c>
      <c r="AF19" s="18">
        <f>'Variables AMS'!AE623</f>
        <v>2.8492435982830201E-4</v>
      </c>
      <c r="AG19" s="18">
        <f>'Variables AMS'!AF623</f>
        <v>2.8492435979686302E-4</v>
      </c>
      <c r="AH19" s="18">
        <f>'Variables AMS'!AG623</f>
        <v>2.8492435986986599E-4</v>
      </c>
      <c r="AI19" s="18">
        <f>'Variables AMS'!AH623</f>
        <v>2.8492435978254001E-4</v>
      </c>
      <c r="AJ19" s="18">
        <f>'Variables AMS'!AI623</f>
        <v>2.8492435982435199E-4</v>
      </c>
      <c r="AK19" s="18">
        <f>'Variables AMS'!AJ623</f>
        <v>2.84924359845666E-4</v>
      </c>
      <c r="AL19" s="18">
        <f>'Variables AMS'!AK623</f>
        <v>2.8492435980625899E-4</v>
      </c>
      <c r="AM19" s="18">
        <f>'Variables AMS'!AL623</f>
        <v>2.8492435985719801E-4</v>
      </c>
      <c r="AN19" s="18">
        <f>'Variables AMS'!AM623</f>
        <v>2.8492435983027201E-4</v>
      </c>
      <c r="AO19" s="18">
        <f>'Variables AMS'!AN623</f>
        <v>2.8492435983363499E-4</v>
      </c>
      <c r="AP19" s="18">
        <f>'Variables AMS'!AO623</f>
        <v>2.8492435980412599E-4</v>
      </c>
      <c r="AQ19" s="18">
        <f>'Variables AMS'!AP623</f>
        <v>2.8492435977747901E-4</v>
      </c>
      <c r="AR19" s="18">
        <f>'Variables AMS'!AQ623</f>
        <v>2.8492435986420499E-4</v>
      </c>
      <c r="AS19" s="18">
        <f>'Variables AMS'!AR623</f>
        <v>2.8492435976344602E-4</v>
      </c>
      <c r="AT19" s="18">
        <f>'Variables AMS'!AS623</f>
        <v>2.8492435984060901E-4</v>
      </c>
      <c r="AU19" s="18">
        <f>'Variables AMS'!AT623</f>
        <v>2.8492435980913701E-4</v>
      </c>
      <c r="AV19" s="18">
        <f>'Variables AMS'!AU623</f>
        <v>2.8492435979236602E-4</v>
      </c>
      <c r="AW19" s="18">
        <f>'Variables AMS'!AV623</f>
        <v>2.8492435978472402E-4</v>
      </c>
      <c r="AX19" s="18"/>
    </row>
    <row r="20" spans="1:50" x14ac:dyDescent="0.25">
      <c r="A20" s="19"/>
      <c r="B20" t="s">
        <v>1346</v>
      </c>
      <c r="C20" s="18">
        <f>'Variables AMS'!B624</f>
        <v>2.8932344975778402E-3</v>
      </c>
      <c r="D20" s="18">
        <f>'Variables AMS'!C624</f>
        <v>2.8932344975778402E-3</v>
      </c>
      <c r="E20" s="18">
        <f>'Variables AMS'!D624</f>
        <v>2.9108245545866598E-3</v>
      </c>
      <c r="F20" s="18">
        <f>'Variables AMS'!E624</f>
        <v>2.86549511686344E-3</v>
      </c>
      <c r="G20" s="18">
        <f>'Variables AMS'!F624</f>
        <v>2.8192217165145098E-3</v>
      </c>
      <c r="H20" s="18">
        <f>'Variables AMS'!G624</f>
        <v>2.7786679214424799E-3</v>
      </c>
      <c r="I20" s="18">
        <f>'Variables AMS'!H624</f>
        <v>2.7599065622880702E-3</v>
      </c>
      <c r="J20" s="18">
        <f>'Variables AMS'!I624</f>
        <v>2.6194178174935899E-3</v>
      </c>
      <c r="K20" s="18">
        <f>'Variables AMS'!J624</f>
        <v>2.5074474748604399E-3</v>
      </c>
      <c r="L20" s="18">
        <f>'Variables AMS'!K624</f>
        <v>2.4783909554842399E-3</v>
      </c>
      <c r="M20" s="18">
        <f>'Variables AMS'!L624</f>
        <v>2.4100666220119599E-3</v>
      </c>
      <c r="N20" s="18">
        <f>'Variables AMS'!M624</f>
        <v>2.3693838957847399E-3</v>
      </c>
      <c r="O20" s="18">
        <f>'Variables AMS'!N624</f>
        <v>2.3627339238382998E-3</v>
      </c>
      <c r="P20" s="18">
        <f>'Variables AMS'!O624</f>
        <v>2.3557425927334501E-3</v>
      </c>
      <c r="Q20" s="18">
        <f>'Variables AMS'!P624</f>
        <v>2.2690026908672302E-3</v>
      </c>
      <c r="R20" s="18">
        <f>'Variables AMS'!Q624</f>
        <v>2.1510539132702602E-3</v>
      </c>
      <c r="S20" s="18">
        <f>'Variables AMS'!R624</f>
        <v>2.1514774833604499E-3</v>
      </c>
      <c r="T20" s="18">
        <f>'Variables AMS'!S624</f>
        <v>2.1516585782509301E-3</v>
      </c>
      <c r="U20" s="18">
        <f>'Variables AMS'!T624</f>
        <v>2.1517292160557E-3</v>
      </c>
      <c r="V20" s="18">
        <f>'Variables AMS'!U624</f>
        <v>2.15181518015377E-3</v>
      </c>
      <c r="W20" s="18">
        <f>'Variables AMS'!V624</f>
        <v>2.1882864967283202E-3</v>
      </c>
      <c r="X20" s="18">
        <f>'Variables AMS'!W624</f>
        <v>2.2253759698053301E-3</v>
      </c>
      <c r="Y20" s="18">
        <f>'Variables AMS'!X624</f>
        <v>2.2630940743257099E-3</v>
      </c>
      <c r="Z20" s="18">
        <f>'Variables AMS'!Y624</f>
        <v>2.3014514673949799E-3</v>
      </c>
      <c r="AA20" s="18">
        <f>'Variables AMS'!Z624</f>
        <v>2.3404589833915801E-3</v>
      </c>
      <c r="AB20" s="18">
        <f>'Variables AMS'!AA624</f>
        <v>2.3801276423414701E-3</v>
      </c>
      <c r="AC20" s="18">
        <f>'Variables AMS'!AB624</f>
        <v>2.4204686483456301E-3</v>
      </c>
      <c r="AD20" s="18">
        <f>'Variables AMS'!AC624</f>
        <v>2.42277650037169E-3</v>
      </c>
      <c r="AE20" s="18">
        <f>'Variables AMS'!AD624</f>
        <v>2.4250865525081598E-3</v>
      </c>
      <c r="AF20" s="18">
        <f>'Variables AMS'!AE624</f>
        <v>2.4273988080644499E-3</v>
      </c>
      <c r="AG20" s="18">
        <f>'Variables AMS'!AF624</f>
        <v>2.4297132682569202E-3</v>
      </c>
      <c r="AH20" s="18">
        <f>'Variables AMS'!AG624</f>
        <v>2.4320299347526599E-3</v>
      </c>
      <c r="AI20" s="18">
        <f>'Variables AMS'!AH624</f>
        <v>2.4343488102070501E-3</v>
      </c>
      <c r="AJ20" s="18">
        <f>'Variables AMS'!AI624</f>
        <v>2.4366698970056302E-3</v>
      </c>
      <c r="AK20" s="18">
        <f>'Variables AMS'!AJ624</f>
        <v>2.4389931966898402E-3</v>
      </c>
      <c r="AL20" s="18">
        <f>'Variables AMS'!AK624</f>
        <v>2.4413187113902701E-3</v>
      </c>
      <c r="AM20" s="18">
        <f>'Variables AMS'!AL624</f>
        <v>2.4436464436417599E-3</v>
      </c>
      <c r="AN20" s="18">
        <f>'Variables AMS'!AM624</f>
        <v>2.4459763955701598E-3</v>
      </c>
      <c r="AO20" s="18">
        <f>'Variables AMS'!AN624</f>
        <v>2.4483085693055699E-3</v>
      </c>
      <c r="AP20" s="18">
        <f>'Variables AMS'!AO624</f>
        <v>2.4506429656787798E-3</v>
      </c>
      <c r="AQ20" s="18">
        <f>'Variables AMS'!AP624</f>
        <v>2.4529795881539302E-3</v>
      </c>
      <c r="AR20" s="18">
        <f>'Variables AMS'!AQ624</f>
        <v>2.4553184384931799E-3</v>
      </c>
      <c r="AS20" s="18">
        <f>'Variables AMS'!AR624</f>
        <v>2.4576595191125499E-3</v>
      </c>
      <c r="AT20" s="18">
        <f>'Variables AMS'!AS624</f>
        <v>2.4600028324455099E-3</v>
      </c>
      <c r="AU20" s="18">
        <f>'Variables AMS'!AT624</f>
        <v>2.4623483796266002E-3</v>
      </c>
      <c r="AV20" s="18">
        <f>'Variables AMS'!AU624</f>
        <v>2.4646961629510799E-3</v>
      </c>
      <c r="AW20" s="18">
        <f>'Variables AMS'!AV624</f>
        <v>2.4670461846228002E-3</v>
      </c>
      <c r="AX20" s="18"/>
    </row>
    <row r="21" spans="1:50" x14ac:dyDescent="0.25">
      <c r="A21" s="19"/>
      <c r="B21" t="s">
        <v>1347</v>
      </c>
      <c r="C21" s="18">
        <f>'Variables AMS'!B625</f>
        <v>2.2561859309554E-3</v>
      </c>
      <c r="D21" s="18">
        <f>'Variables AMS'!C625</f>
        <v>2.2561859309554E-3</v>
      </c>
      <c r="E21" s="18">
        <f>'Variables AMS'!D625</f>
        <v>2.2573834745004298E-3</v>
      </c>
      <c r="F21" s="18">
        <f>'Variables AMS'!E625</f>
        <v>2.2683284283732002E-3</v>
      </c>
      <c r="G21" s="18">
        <f>'Variables AMS'!F625</f>
        <v>2.22913324345688E-3</v>
      </c>
      <c r="H21" s="18">
        <f>'Variables AMS'!G625</f>
        <v>2.0715562971466801E-3</v>
      </c>
      <c r="I21" s="18">
        <f>'Variables AMS'!H625</f>
        <v>2.09175243467503E-3</v>
      </c>
      <c r="J21" s="18">
        <f>'Variables AMS'!I625</f>
        <v>1.99457828537567E-3</v>
      </c>
      <c r="K21" s="18">
        <f>'Variables AMS'!J625</f>
        <v>1.8863343031136201E-3</v>
      </c>
      <c r="L21" s="18">
        <f>'Variables AMS'!K625</f>
        <v>1.8442094019431401E-3</v>
      </c>
      <c r="M21" s="18">
        <f>'Variables AMS'!L625</f>
        <v>1.80314136323374E-3</v>
      </c>
      <c r="N21" s="18">
        <f>'Variables AMS'!M625</f>
        <v>1.78573887488492E-3</v>
      </c>
      <c r="O21" s="18">
        <f>'Variables AMS'!N625</f>
        <v>1.78289715860786E-3</v>
      </c>
      <c r="P21" s="18">
        <f>'Variables AMS'!O625</f>
        <v>1.8145710966023501E-3</v>
      </c>
      <c r="Q21" s="18">
        <f>'Variables AMS'!P625</f>
        <v>1.77651972177655E-3</v>
      </c>
      <c r="R21" s="18">
        <f>'Variables AMS'!Q625</f>
        <v>1.7183404746100501E-3</v>
      </c>
      <c r="S21" s="18">
        <f>'Variables AMS'!R625</f>
        <v>1.7186637663508201E-3</v>
      </c>
      <c r="T21" s="18">
        <f>'Variables AMS'!S625</f>
        <v>1.7187631461946201E-3</v>
      </c>
      <c r="U21" s="18">
        <f>'Variables AMS'!T625</f>
        <v>1.71880725862295E-3</v>
      </c>
      <c r="V21" s="18">
        <f>'Variables AMS'!U625</f>
        <v>1.71883526403481E-3</v>
      </c>
      <c r="W21" s="18">
        <f>'Variables AMS'!V625</f>
        <v>1.72630095405293E-3</v>
      </c>
      <c r="X21" s="18">
        <f>'Variables AMS'!W625</f>
        <v>1.73379907097619E-3</v>
      </c>
      <c r="Y21" s="18">
        <f>'Variables AMS'!X625</f>
        <v>1.74132975588613E-3</v>
      </c>
      <c r="Z21" s="18">
        <f>'Variables AMS'!Y625</f>
        <v>1.74889314960035E-3</v>
      </c>
      <c r="AA21" s="18">
        <f>'Variables AMS'!Z625</f>
        <v>1.75648939483215E-3</v>
      </c>
      <c r="AB21" s="18">
        <f>'Variables AMS'!AA625</f>
        <v>1.76411863421133E-3</v>
      </c>
      <c r="AC21" s="18">
        <f>'Variables AMS'!AB625</f>
        <v>1.7717810105589401E-3</v>
      </c>
      <c r="AD21" s="18">
        <f>'Variables AMS'!AC625</f>
        <v>1.7729180106680401E-3</v>
      </c>
      <c r="AE21" s="18">
        <f>'Variables AMS'!AD625</f>
        <v>1.7740557405347499E-3</v>
      </c>
      <c r="AF21" s="18">
        <f>'Variables AMS'!AE625</f>
        <v>1.7751942003601301E-3</v>
      </c>
      <c r="AG21" s="18">
        <f>'Variables AMS'!AF625</f>
        <v>1.7763333908972299E-3</v>
      </c>
      <c r="AH21" s="18">
        <f>'Variables AMS'!AG625</f>
        <v>1.77747331212117E-3</v>
      </c>
      <c r="AI21" s="18">
        <f>'Variables AMS'!AH625</f>
        <v>1.77861396539641E-3</v>
      </c>
      <c r="AJ21" s="18">
        <f>'Variables AMS'!AI625</f>
        <v>1.77975535023581E-3</v>
      </c>
      <c r="AK21" s="18">
        <f>'Variables AMS'!AJ625</f>
        <v>1.7808974679470501E-3</v>
      </c>
      <c r="AL21" s="18">
        <f>'Variables AMS'!AK625</f>
        <v>1.7820403184706801E-3</v>
      </c>
      <c r="AM21" s="18">
        <f>'Variables AMS'!AL625</f>
        <v>1.78318390149405E-3</v>
      </c>
      <c r="AN21" s="18">
        <f>'Variables AMS'!AM625</f>
        <v>1.7843282202919899E-3</v>
      </c>
      <c r="AO21" s="18">
        <f>'Variables AMS'!AN625</f>
        <v>1.78547327161001E-3</v>
      </c>
      <c r="AP21" s="18">
        <f>'Variables AMS'!AO625</f>
        <v>1.7866190593447699E-3</v>
      </c>
      <c r="AQ21" s="18">
        <f>'Variables AMS'!AP625</f>
        <v>1.78776558124577E-3</v>
      </c>
      <c r="AR21" s="18">
        <f>'Variables AMS'!AQ625</f>
        <v>1.7889128378313799E-3</v>
      </c>
      <c r="AS21" s="18">
        <f>'Variables AMS'!AR625</f>
        <v>1.79006083245256E-3</v>
      </c>
      <c r="AT21" s="18">
        <f>'Variables AMS'!AS625</f>
        <v>1.79120956352699E-3</v>
      </c>
      <c r="AU21" s="18">
        <f>'Variables AMS'!AT625</f>
        <v>1.79235903072033E-3</v>
      </c>
      <c r="AV21" s="18">
        <f>'Variables AMS'!AU625</f>
        <v>1.7935092369977101E-3</v>
      </c>
      <c r="AW21" s="18">
        <f>'Variables AMS'!AV625</f>
        <v>1.7946601808416899E-3</v>
      </c>
      <c r="AX21" s="18"/>
    </row>
    <row r="22" spans="1:50" x14ac:dyDescent="0.25">
      <c r="A22" s="19"/>
      <c r="B22" t="s">
        <v>1348</v>
      </c>
      <c r="C22" s="18">
        <f>'Variables AMS'!B626</f>
        <v>3.8201260460791399E-2</v>
      </c>
      <c r="D22" s="18">
        <f>'Variables AMS'!C626</f>
        <v>3.8201260460791399E-2</v>
      </c>
      <c r="E22" s="18">
        <f>'Variables AMS'!D626</f>
        <v>3.8242345191303997E-2</v>
      </c>
      <c r="F22" s="18">
        <f>'Variables AMS'!E626</f>
        <v>3.8432291761947901E-2</v>
      </c>
      <c r="G22" s="18">
        <f>'Variables AMS'!F626</f>
        <v>3.9012638843736701E-2</v>
      </c>
      <c r="H22" s="18">
        <f>'Variables AMS'!G626</f>
        <v>3.55758844857769E-2</v>
      </c>
      <c r="I22" s="18">
        <f>'Variables AMS'!H626</f>
        <v>3.6511639513654499E-2</v>
      </c>
      <c r="J22" s="18">
        <f>'Variables AMS'!I626</f>
        <v>3.7698031207924199E-2</v>
      </c>
      <c r="K22" s="18">
        <f>'Variables AMS'!J626</f>
        <v>3.6832032795974599E-2</v>
      </c>
      <c r="L22" s="18">
        <f>'Variables AMS'!K626</f>
        <v>3.6734880984362298E-2</v>
      </c>
      <c r="M22" s="18">
        <f>'Variables AMS'!L626</f>
        <v>3.5469467486330203E-2</v>
      </c>
      <c r="N22" s="18">
        <f>'Variables AMS'!M626</f>
        <v>3.6441575645992298E-2</v>
      </c>
      <c r="O22" s="18">
        <f>'Variables AMS'!N626</f>
        <v>3.8184517605956599E-2</v>
      </c>
      <c r="P22" s="18">
        <f>'Variables AMS'!O626</f>
        <v>3.84726280122882E-2</v>
      </c>
      <c r="Q22" s="18">
        <f>'Variables AMS'!P626</f>
        <v>3.8547507071974497E-2</v>
      </c>
      <c r="R22" s="18">
        <f>'Variables AMS'!Q626</f>
        <v>3.8395316061739002E-2</v>
      </c>
      <c r="S22" s="18">
        <f>'Variables AMS'!R626</f>
        <v>3.8394991644059198E-2</v>
      </c>
      <c r="T22" s="18">
        <f>'Variables AMS'!S626</f>
        <v>3.8396366904935801E-2</v>
      </c>
      <c r="U22" s="18">
        <f>'Variables AMS'!T626</f>
        <v>3.8398198576046601E-2</v>
      </c>
      <c r="V22" s="18">
        <f>'Variables AMS'!U626</f>
        <v>3.8400181354496597E-2</v>
      </c>
      <c r="W22" s="18">
        <f>'Variables AMS'!V626</f>
        <v>3.7030845481259698E-2</v>
      </c>
      <c r="X22" s="18">
        <f>'Variables AMS'!W626</f>
        <v>3.5710339617204601E-2</v>
      </c>
      <c r="Y22" s="18">
        <f>'Variables AMS'!X626</f>
        <v>3.4436922478374501E-2</v>
      </c>
      <c r="Z22" s="18">
        <f>'Variables AMS'!Y626</f>
        <v>3.3208914911624997E-2</v>
      </c>
      <c r="AA22" s="18">
        <f>'Variables AMS'!Z626</f>
        <v>3.2024697632930803E-2</v>
      </c>
      <c r="AB22" s="18">
        <f>'Variables AMS'!AA626</f>
        <v>3.08827090883932E-2</v>
      </c>
      <c r="AC22" s="18">
        <f>'Variables AMS'!AB626</f>
        <v>2.9781443423142501E-2</v>
      </c>
      <c r="AD22" s="18">
        <f>'Variables AMS'!AC626</f>
        <v>2.92065080889326E-2</v>
      </c>
      <c r="AE22" s="18">
        <f>'Variables AMS'!AD626</f>
        <v>2.8642671962652699E-2</v>
      </c>
      <c r="AF22" s="18">
        <f>'Variables AMS'!AE626</f>
        <v>2.80897207866538E-2</v>
      </c>
      <c r="AG22" s="18">
        <f>'Variables AMS'!AF626</f>
        <v>2.75474444196851E-2</v>
      </c>
      <c r="AH22" s="18">
        <f>'Variables AMS'!AG626</f>
        <v>2.7015636780483399E-2</v>
      </c>
      <c r="AI22" s="18">
        <f>'Variables AMS'!AH626</f>
        <v>2.6494095769656299E-2</v>
      </c>
      <c r="AJ22" s="18">
        <f>'Variables AMS'!AI626</f>
        <v>2.59826231769551E-2</v>
      </c>
      <c r="AK22" s="18">
        <f>'Variables AMS'!AJ626</f>
        <v>2.54810246438586E-2</v>
      </c>
      <c r="AL22" s="18">
        <f>'Variables AMS'!AK626</f>
        <v>2.4989109548244601E-2</v>
      </c>
      <c r="AM22" s="18">
        <f>'Variables AMS'!AL626</f>
        <v>2.4506690970188202E-2</v>
      </c>
      <c r="AN22" s="18">
        <f>'Variables AMS'!AM626</f>
        <v>2.40335855339119E-2</v>
      </c>
      <c r="AO22" s="18">
        <f>'Variables AMS'!AN626</f>
        <v>2.35696134813063E-2</v>
      </c>
      <c r="AP22" s="18">
        <f>'Variables AMS'!AO626</f>
        <v>2.31145984726868E-2</v>
      </c>
      <c r="AQ22" s="18">
        <f>'Variables AMS'!AP626</f>
        <v>2.26683676035709E-2</v>
      </c>
      <c r="AR22" s="18">
        <f>'Variables AMS'!AQ626</f>
        <v>2.2230751293019099E-2</v>
      </c>
      <c r="AS22" s="18">
        <f>'Variables AMS'!AR626</f>
        <v>2.18015832238895E-2</v>
      </c>
      <c r="AT22" s="18">
        <f>'Variables AMS'!AS626</f>
        <v>2.1380700326808399E-2</v>
      </c>
      <c r="AU22" s="18">
        <f>'Variables AMS'!AT626</f>
        <v>2.0967942614988799E-2</v>
      </c>
      <c r="AV22" s="18">
        <f>'Variables AMS'!AU626</f>
        <v>2.0563153271843802E-2</v>
      </c>
      <c r="AW22" s="18">
        <f>'Variables AMS'!AV626</f>
        <v>2.0166178440919499E-2</v>
      </c>
      <c r="AX22" s="18"/>
    </row>
    <row r="23" spans="1:50" x14ac:dyDescent="0.25">
      <c r="A23" s="19"/>
      <c r="B23" t="s">
        <v>1349</v>
      </c>
      <c r="C23" s="18">
        <f>'Variables AMS'!B627</f>
        <v>1.3185871338860399E-4</v>
      </c>
      <c r="D23" s="18">
        <f>'Variables AMS'!C627</f>
        <v>1.3185871338860399E-4</v>
      </c>
      <c r="E23" s="18">
        <f>'Variables AMS'!D627</f>
        <v>1.3357786219232601E-4</v>
      </c>
      <c r="F23" s="18">
        <f>'Variables AMS'!E627</f>
        <v>1.33127141255923E-4</v>
      </c>
      <c r="G23" s="18">
        <f>'Variables AMS'!F627</f>
        <v>1.34926787202438E-4</v>
      </c>
      <c r="H23" s="18">
        <f>'Variables AMS'!G627</f>
        <v>1.2296056953544401E-4</v>
      </c>
      <c r="I23" s="18">
        <f>'Variables AMS'!H627</f>
        <v>1.2992865206682401E-4</v>
      </c>
      <c r="J23" s="18">
        <f>'Variables AMS'!I627</f>
        <v>1.3002210644766501E-4</v>
      </c>
      <c r="K23" s="18">
        <f>'Variables AMS'!J627</f>
        <v>1.2911522592799001E-4</v>
      </c>
      <c r="L23" s="18">
        <f>'Variables AMS'!K627</f>
        <v>1.25826068950739E-4</v>
      </c>
      <c r="M23" s="18">
        <f>'Variables AMS'!L627</f>
        <v>1.23945949196453E-4</v>
      </c>
      <c r="N23" s="18">
        <f>'Variables AMS'!M627</f>
        <v>1.2686499605993399E-4</v>
      </c>
      <c r="O23" s="18">
        <f>'Variables AMS'!N627</f>
        <v>1.2991383022512899E-4</v>
      </c>
      <c r="P23" s="18">
        <f>'Variables AMS'!O627</f>
        <v>1.3026171776833899E-4</v>
      </c>
      <c r="Q23" s="18">
        <f>'Variables AMS'!P627</f>
        <v>1.28339201559656E-4</v>
      </c>
      <c r="R23" s="18">
        <f>'Variables AMS'!Q627</f>
        <v>1.2958462948264101E-4</v>
      </c>
      <c r="S23" s="18">
        <f>'Variables AMS'!R627</f>
        <v>1.2958134492369001E-4</v>
      </c>
      <c r="T23" s="18">
        <f>'Variables AMS'!S627</f>
        <v>1.2958115190205301E-4</v>
      </c>
      <c r="U23" s="18">
        <f>'Variables AMS'!T627</f>
        <v>1.2958144997823499E-4</v>
      </c>
      <c r="V23" s="18">
        <f>'Variables AMS'!U627</f>
        <v>1.2958242370130301E-4</v>
      </c>
      <c r="W23" s="18">
        <f>'Variables AMS'!V627</f>
        <v>1.2522037695639101E-4</v>
      </c>
      <c r="X23" s="18">
        <f>'Variables AMS'!W627</f>
        <v>1.2100516673841E-4</v>
      </c>
      <c r="Y23" s="18">
        <f>'Variables AMS'!X627</f>
        <v>1.16931850479327E-4</v>
      </c>
      <c r="Z23" s="18">
        <f>'Variables AMS'!Y627</f>
        <v>1.12995651491129E-4</v>
      </c>
      <c r="AA23" s="18">
        <f>'Variables AMS'!Z627</f>
        <v>1.09191954102199E-4</v>
      </c>
      <c r="AB23" s="18">
        <f>'Variables AMS'!AA627</f>
        <v>1.05516298105843E-4</v>
      </c>
      <c r="AC23" s="18">
        <f>'Variables AMS'!AB627</f>
        <v>1.01964373184782E-4</v>
      </c>
      <c r="AD23" s="18">
        <f>'Variables AMS'!AC627</f>
        <v>1.00647904636932E-4</v>
      </c>
      <c r="AE23" s="18">
        <f>'Variables AMS'!AD627</f>
        <v>9.9348433066727998E-5</v>
      </c>
      <c r="AF23" s="18">
        <f>'Variables AMS'!AE627</f>
        <v>9.8065739067627197E-5</v>
      </c>
      <c r="AG23" s="18">
        <f>'Variables AMS'!AF627</f>
        <v>9.6799605996203894E-5</v>
      </c>
      <c r="AH23" s="18">
        <f>'Variables AMS'!AG627</f>
        <v>9.5549820079132304E-5</v>
      </c>
      <c r="AI23" s="18">
        <f>'Variables AMS'!AH627</f>
        <v>9.4316170189992195E-5</v>
      </c>
      <c r="AJ23" s="18">
        <f>'Variables AMS'!AI627</f>
        <v>9.3098448070189495E-5</v>
      </c>
      <c r="AK23" s="18">
        <f>'Variables AMS'!AJ627</f>
        <v>9.1896448001527398E-5</v>
      </c>
      <c r="AL23" s="18">
        <f>'Variables AMS'!AK627</f>
        <v>9.0709967054712596E-5</v>
      </c>
      <c r="AM23" s="18">
        <f>'Variables AMS'!AL627</f>
        <v>8.9538804805734895E-5</v>
      </c>
      <c r="AN23" s="18">
        <f>'Variables AMS'!AM627</f>
        <v>8.8382763569915503E-5</v>
      </c>
      <c r="AO23" s="18">
        <f>'Variables AMS'!AN627</f>
        <v>8.7241648069138895E-5</v>
      </c>
      <c r="AP23" s="18">
        <f>'Variables AMS'!AO627</f>
        <v>8.6115265486848202E-5</v>
      </c>
      <c r="AQ23" s="18">
        <f>'Variables AMS'!AP627</f>
        <v>8.5003425766187496E-5</v>
      </c>
      <c r="AR23" s="18">
        <f>'Variables AMS'!AQ627</f>
        <v>8.3905941117404104E-5</v>
      </c>
      <c r="AS23" s="18">
        <f>'Variables AMS'!AR627</f>
        <v>8.2822626064817299E-5</v>
      </c>
      <c r="AT23" s="18">
        <f>'Variables AMS'!AS627</f>
        <v>8.1753297855167696E-5</v>
      </c>
      <c r="AU23" s="18">
        <f>'Variables AMS'!AT627</f>
        <v>8.0697775778503899E-5</v>
      </c>
      <c r="AV23" s="18">
        <f>'Variables AMS'!AU627</f>
        <v>7.9655881608918703E-5</v>
      </c>
      <c r="AW23" s="18">
        <f>'Variables AMS'!AV627</f>
        <v>7.8627439367019293E-5</v>
      </c>
      <c r="AX23" s="18"/>
    </row>
    <row r="24" spans="1:50" x14ac:dyDescent="0.25">
      <c r="A24" s="19"/>
      <c r="B24" t="s">
        <v>1350</v>
      </c>
      <c r="C24" s="18">
        <f>'Variables AMS'!B628</f>
        <v>2.45038722168441E-3</v>
      </c>
      <c r="D24" s="18">
        <f>'Variables AMS'!C628</f>
        <v>2.45038722168441E-3</v>
      </c>
      <c r="E24" s="18">
        <f>'Variables AMS'!D628</f>
        <v>2.4502549239733E-3</v>
      </c>
      <c r="F24" s="18">
        <f>'Variables AMS'!E628</f>
        <v>2.5249735060692701E-3</v>
      </c>
      <c r="G24" s="18">
        <f>'Variables AMS'!F628</f>
        <v>2.5681795066668199E-3</v>
      </c>
      <c r="H24" s="18">
        <f>'Variables AMS'!G628</f>
        <v>2.6164303129643501E-3</v>
      </c>
      <c r="I24" s="18">
        <f>'Variables AMS'!H628</f>
        <v>2.5818435828716501E-3</v>
      </c>
      <c r="J24" s="18">
        <f>'Variables AMS'!I628</f>
        <v>2.6002339472281999E-3</v>
      </c>
      <c r="K24" s="18">
        <f>'Variables AMS'!J628</f>
        <v>2.5601598487547598E-3</v>
      </c>
      <c r="L24" s="18">
        <f>'Variables AMS'!K628</f>
        <v>2.48475126074471E-3</v>
      </c>
      <c r="M24" s="18">
        <f>'Variables AMS'!L628</f>
        <v>2.4447546138449501E-3</v>
      </c>
      <c r="N24" s="18">
        <f>'Variables AMS'!M628</f>
        <v>2.4460591331487199E-3</v>
      </c>
      <c r="O24" s="18">
        <f>'Variables AMS'!N628</f>
        <v>2.41168532577828E-3</v>
      </c>
      <c r="P24" s="18">
        <f>'Variables AMS'!O628</f>
        <v>2.3144956915216799E-3</v>
      </c>
      <c r="Q24" s="18">
        <f>'Variables AMS'!P628</f>
        <v>2.2488279833881302E-3</v>
      </c>
      <c r="R24" s="18">
        <f>'Variables AMS'!Q628</f>
        <v>2.2126645047752902E-3</v>
      </c>
      <c r="S24" s="18">
        <f>'Variables AMS'!R628</f>
        <v>2.21263056351654E-3</v>
      </c>
      <c r="T24" s="18">
        <f>'Variables AMS'!S628</f>
        <v>2.2126564956664501E-3</v>
      </c>
      <c r="U24" s="18">
        <f>'Variables AMS'!T628</f>
        <v>2.21265285124848E-3</v>
      </c>
      <c r="V24" s="18">
        <f>'Variables AMS'!U628</f>
        <v>2.21236059203982E-3</v>
      </c>
      <c r="W24" s="18">
        <f>'Variables AMS'!V628</f>
        <v>2.2123605941090502E-3</v>
      </c>
      <c r="X24" s="18">
        <f>'Variables AMS'!W628</f>
        <v>2.2123605939369001E-3</v>
      </c>
      <c r="Y24" s="18">
        <f>'Variables AMS'!X628</f>
        <v>2.21236059382912E-3</v>
      </c>
      <c r="Z24" s="18">
        <f>'Variables AMS'!Y628</f>
        <v>2.21236059394567E-3</v>
      </c>
      <c r="AA24" s="18">
        <f>'Variables AMS'!Z628</f>
        <v>2.2123605926250502E-3</v>
      </c>
      <c r="AB24" s="18">
        <f>'Variables AMS'!AA628</f>
        <v>2.21236059274751E-3</v>
      </c>
      <c r="AC24" s="18">
        <f>'Variables AMS'!AB628</f>
        <v>2.2123605935540102E-3</v>
      </c>
      <c r="AD24" s="18">
        <f>'Variables AMS'!AC628</f>
        <v>2.2123605929980001E-3</v>
      </c>
      <c r="AE24" s="18">
        <f>'Variables AMS'!AD628</f>
        <v>2.2123605944546101E-3</v>
      </c>
      <c r="AF24" s="18">
        <f>'Variables AMS'!AE628</f>
        <v>2.21236059322961E-3</v>
      </c>
      <c r="AG24" s="18">
        <f>'Variables AMS'!AF628</f>
        <v>2.2123605943547399E-3</v>
      </c>
      <c r="AH24" s="18">
        <f>'Variables AMS'!AG628</f>
        <v>2.2123605928932198E-3</v>
      </c>
      <c r="AI24" s="18">
        <f>'Variables AMS'!AH628</f>
        <v>2.2123605925165298E-3</v>
      </c>
      <c r="AJ24" s="18">
        <f>'Variables AMS'!AI628</f>
        <v>2.2123605933243402E-3</v>
      </c>
      <c r="AK24" s="18">
        <f>'Variables AMS'!AJ628</f>
        <v>2.2123605932428299E-3</v>
      </c>
      <c r="AL24" s="18">
        <f>'Variables AMS'!AK628</f>
        <v>2.2123605935390699E-3</v>
      </c>
      <c r="AM24" s="18">
        <f>'Variables AMS'!AL628</f>
        <v>2.21236059379199E-3</v>
      </c>
      <c r="AN24" s="18">
        <f>'Variables AMS'!AM628</f>
        <v>2.2123605925801798E-3</v>
      </c>
      <c r="AO24" s="18">
        <f>'Variables AMS'!AN628</f>
        <v>2.2123605936657E-3</v>
      </c>
      <c r="AP24" s="18">
        <f>'Variables AMS'!AO628</f>
        <v>2.2123605941931201E-3</v>
      </c>
      <c r="AQ24" s="18">
        <f>'Variables AMS'!AP628</f>
        <v>2.2123605931840301E-3</v>
      </c>
      <c r="AR24" s="18">
        <f>'Variables AMS'!AQ628</f>
        <v>2.2123605938603199E-3</v>
      </c>
      <c r="AS24" s="18">
        <f>'Variables AMS'!AR628</f>
        <v>2.2123605931679501E-3</v>
      </c>
      <c r="AT24" s="18">
        <f>'Variables AMS'!AS628</f>
        <v>2.21236059403878E-3</v>
      </c>
      <c r="AU24" s="18">
        <f>'Variables AMS'!AT628</f>
        <v>2.2123605932630902E-3</v>
      </c>
      <c r="AV24" s="18">
        <f>'Variables AMS'!AU628</f>
        <v>2.2123605924907999E-3</v>
      </c>
      <c r="AW24" s="18">
        <f>'Variables AMS'!AV628</f>
        <v>2.2123605937761802E-3</v>
      </c>
      <c r="AX24" s="18"/>
    </row>
    <row r="25" spans="1:50" x14ac:dyDescent="0.25">
      <c r="A25" s="18"/>
      <c r="B25" t="s">
        <v>1351</v>
      </c>
      <c r="C25" s="18">
        <f>'Variables AMS'!B629</f>
        <v>3.0517137702946399E-2</v>
      </c>
      <c r="D25" s="18">
        <f>'Variables AMS'!C629</f>
        <v>3.0517137702946399E-2</v>
      </c>
      <c r="E25" s="18">
        <f>'Variables AMS'!D629</f>
        <v>3.06338965430645E-2</v>
      </c>
      <c r="F25" s="18">
        <f>'Variables AMS'!E629</f>
        <v>3.1094366830088999E-2</v>
      </c>
      <c r="G25" s="18">
        <f>'Variables AMS'!F629</f>
        <v>3.3051613581641798E-2</v>
      </c>
      <c r="H25" s="18">
        <f>'Variables AMS'!G629</f>
        <v>3.4843764258195298E-2</v>
      </c>
      <c r="I25" s="18">
        <f>'Variables AMS'!H629</f>
        <v>3.6002319407988002E-2</v>
      </c>
      <c r="J25" s="18">
        <f>'Variables AMS'!I629</f>
        <v>3.2743078748622499E-2</v>
      </c>
      <c r="K25" s="18">
        <f>'Variables AMS'!J629</f>
        <v>3.4409437338871703E-2</v>
      </c>
      <c r="L25" s="18">
        <f>'Variables AMS'!K629</f>
        <v>3.4521674193597598E-2</v>
      </c>
      <c r="M25" s="18">
        <f>'Variables AMS'!L629</f>
        <v>3.4282733115987202E-2</v>
      </c>
      <c r="N25" s="18">
        <f>'Variables AMS'!M629</f>
        <v>3.5598814819638801E-2</v>
      </c>
      <c r="O25" s="18">
        <f>'Variables AMS'!N629</f>
        <v>3.5096592700848403E-2</v>
      </c>
      <c r="P25" s="18">
        <f>'Variables AMS'!O629</f>
        <v>3.4362374202058198E-2</v>
      </c>
      <c r="Q25" s="18">
        <f>'Variables AMS'!P629</f>
        <v>3.3481702575493703E-2</v>
      </c>
      <c r="R25" s="18">
        <f>'Variables AMS'!Q629</f>
        <v>3.33242217726097E-2</v>
      </c>
      <c r="S25" s="18">
        <f>'Variables AMS'!R629</f>
        <v>3.3323969464750497E-2</v>
      </c>
      <c r="T25" s="18">
        <f>'Variables AMS'!S629</f>
        <v>3.3324860394731003E-2</v>
      </c>
      <c r="U25" s="18">
        <f>'Variables AMS'!T629</f>
        <v>3.3325132178451497E-2</v>
      </c>
      <c r="V25" s="18">
        <f>'Variables AMS'!U629</f>
        <v>3.3326257660339503E-2</v>
      </c>
      <c r="W25" s="18">
        <f>'Variables AMS'!V629</f>
        <v>3.4085757273890502E-2</v>
      </c>
      <c r="X25" s="18">
        <f>'Variables AMS'!W629</f>
        <v>3.4862565745132697E-2</v>
      </c>
      <c r="Y25" s="18">
        <f>'Variables AMS'!X629</f>
        <v>3.5657077555269798E-2</v>
      </c>
      <c r="Z25" s="18">
        <f>'Variables AMS'!Y629</f>
        <v>3.6469696152452401E-2</v>
      </c>
      <c r="AA25" s="18">
        <f>'Variables AMS'!Z629</f>
        <v>3.7300834181950897E-2</v>
      </c>
      <c r="AB25" s="18">
        <f>'Variables AMS'!AA629</f>
        <v>3.8150913690351403E-2</v>
      </c>
      <c r="AC25" s="18">
        <f>'Variables AMS'!AB629</f>
        <v>3.9020366393228902E-2</v>
      </c>
      <c r="AD25" s="18">
        <f>'Variables AMS'!AC629</f>
        <v>3.9034006598966803E-2</v>
      </c>
      <c r="AE25" s="18">
        <f>'Variables AMS'!AD629</f>
        <v>3.9047651553215698E-2</v>
      </c>
      <c r="AF25" s="18">
        <f>'Variables AMS'!AE629</f>
        <v>3.9061301312928197E-2</v>
      </c>
      <c r="AG25" s="18">
        <f>'Variables AMS'!AF629</f>
        <v>3.9074955815854601E-2</v>
      </c>
      <c r="AH25" s="18">
        <f>'Variables AMS'!AG629</f>
        <v>3.9088615105213602E-2</v>
      </c>
      <c r="AI25" s="18">
        <f>'Variables AMS'!AH629</f>
        <v>3.9102279155929801E-2</v>
      </c>
      <c r="AJ25" s="18">
        <f>'Variables AMS'!AI629</f>
        <v>3.9115947988327002E-2</v>
      </c>
      <c r="AK25" s="18">
        <f>'Variables AMS'!AJ629</f>
        <v>3.9129621598177899E-2</v>
      </c>
      <c r="AL25" s="18">
        <f>'Variables AMS'!AK629</f>
        <v>3.9143300015512299E-2</v>
      </c>
      <c r="AM25" s="18">
        <f>'Variables AMS'!AL629</f>
        <v>3.9156983182747497E-2</v>
      </c>
      <c r="AN25" s="18">
        <f>'Variables AMS'!AM629</f>
        <v>3.9170671145933603E-2</v>
      </c>
      <c r="AO25" s="18">
        <f>'Variables AMS'!AN629</f>
        <v>3.9184363875426301E-2</v>
      </c>
      <c r="AP25" s="18">
        <f>'Variables AMS'!AO629</f>
        <v>3.9198061408946903E-2</v>
      </c>
      <c r="AQ25" s="18">
        <f>'Variables AMS'!AP629</f>
        <v>3.921176372949E-2</v>
      </c>
      <c r="AR25" s="18">
        <f>'Variables AMS'!AQ629</f>
        <v>3.92254708539196E-2</v>
      </c>
      <c r="AS25" s="18">
        <f>'Variables AMS'!AR629</f>
        <v>3.9239182742150998E-2</v>
      </c>
      <c r="AT25" s="18">
        <f>'Variables AMS'!AS629</f>
        <v>3.9252899439672001E-2</v>
      </c>
      <c r="AU25" s="18">
        <f>'Variables AMS'!AT629</f>
        <v>3.9266620934966398E-2</v>
      </c>
      <c r="AV25" s="18">
        <f>'Variables AMS'!AU629</f>
        <v>3.9280347209739601E-2</v>
      </c>
      <c r="AW25" s="18">
        <f>'Variables AMS'!AV629</f>
        <v>3.9294078297583197E-2</v>
      </c>
      <c r="AX25" s="18"/>
    </row>
    <row r="26" spans="1:50" x14ac:dyDescent="0.25">
      <c r="A26" s="18"/>
      <c r="B26" t="s">
        <v>1352</v>
      </c>
      <c r="C26" s="18">
        <f>'Variables AMS'!B630</f>
        <v>2.24249528566332E-3</v>
      </c>
      <c r="D26" s="18">
        <f>'Variables AMS'!C630</f>
        <v>2.24249528566332E-3</v>
      </c>
      <c r="E26" s="18">
        <f>'Variables AMS'!D630</f>
        <v>2.2448759296205901E-3</v>
      </c>
      <c r="F26" s="18">
        <f>'Variables AMS'!E630</f>
        <v>2.2795349715176E-3</v>
      </c>
      <c r="G26" s="18">
        <f>'Variables AMS'!F630</f>
        <v>2.42151129285489E-3</v>
      </c>
      <c r="H26" s="18">
        <f>'Variables AMS'!G630</f>
        <v>2.55583983338849E-3</v>
      </c>
      <c r="I26" s="18">
        <f>'Variables AMS'!H630</f>
        <v>2.63763021330984E-3</v>
      </c>
      <c r="J26" s="18">
        <f>'Variables AMS'!I630</f>
        <v>2.3877698718543501E-3</v>
      </c>
      <c r="K26" s="18">
        <f>'Variables AMS'!J630</f>
        <v>2.5241197296519699E-3</v>
      </c>
      <c r="L26" s="18">
        <f>'Variables AMS'!K630</f>
        <v>2.5381547135130498E-3</v>
      </c>
      <c r="M26" s="18">
        <f>'Variables AMS'!L630</f>
        <v>2.5230377338856099E-3</v>
      </c>
      <c r="N26" s="18">
        <f>'Variables AMS'!M630</f>
        <v>2.6301365738342201E-3</v>
      </c>
      <c r="O26" s="18">
        <f>'Variables AMS'!N630</f>
        <v>2.5894032060890899E-3</v>
      </c>
      <c r="P26" s="18">
        <f>'Variables AMS'!O630</f>
        <v>2.5340783101015399E-3</v>
      </c>
      <c r="Q26" s="18">
        <f>'Variables AMS'!P630</f>
        <v>2.47342383684027E-3</v>
      </c>
      <c r="R26" s="18">
        <f>'Variables AMS'!Q630</f>
        <v>2.4567330907768999E-3</v>
      </c>
      <c r="S26" s="18">
        <f>'Variables AMS'!R630</f>
        <v>2.4567176471627498E-3</v>
      </c>
      <c r="T26" s="18">
        <f>'Variables AMS'!S630</f>
        <v>2.4567772557540198E-3</v>
      </c>
      <c r="U26" s="18">
        <f>'Variables AMS'!T630</f>
        <v>2.4567763332923702E-3</v>
      </c>
      <c r="V26" s="18">
        <f>'Variables AMS'!U630</f>
        <v>2.4568457534946998E-3</v>
      </c>
      <c r="W26" s="18">
        <f>'Variables AMS'!V630</f>
        <v>2.46099716370772E-3</v>
      </c>
      <c r="X26" s="18">
        <f>'Variables AMS'!W630</f>
        <v>2.4651555892572798E-3</v>
      </c>
      <c r="Y26" s="18">
        <f>'Variables AMS'!X630</f>
        <v>2.46932104011873E-3</v>
      </c>
      <c r="Z26" s="18">
        <f>'Variables AMS'!Y630</f>
        <v>2.4734935310561199E-3</v>
      </c>
      <c r="AA26" s="18">
        <f>'Variables AMS'!Z630</f>
        <v>2.4776730707616701E-3</v>
      </c>
      <c r="AB26" s="18">
        <f>'Variables AMS'!AA630</f>
        <v>2.4818596740315002E-3</v>
      </c>
      <c r="AC26" s="18">
        <f>'Variables AMS'!AB630</f>
        <v>2.4860533510742198E-3</v>
      </c>
      <c r="AD26" s="18">
        <f>'Variables AMS'!AC630</f>
        <v>2.4876877695837298E-3</v>
      </c>
      <c r="AE26" s="18">
        <f>'Variables AMS'!AD630</f>
        <v>2.4893232612497999E-3</v>
      </c>
      <c r="AF26" s="18">
        <f>'Variables AMS'!AE630</f>
        <v>2.4909598289181499E-3</v>
      </c>
      <c r="AG26" s="18">
        <f>'Variables AMS'!AF630</f>
        <v>2.4925974723529099E-3</v>
      </c>
      <c r="AH26" s="18">
        <f>'Variables AMS'!AG630</f>
        <v>2.4942361922005302E-3</v>
      </c>
      <c r="AI26" s="18">
        <f>'Variables AMS'!AH630</f>
        <v>2.4958759890083399E-3</v>
      </c>
      <c r="AJ26" s="18">
        <f>'Variables AMS'!AI630</f>
        <v>2.4975168649235802E-3</v>
      </c>
      <c r="AK26" s="18">
        <f>'Variables AMS'!AJ630</f>
        <v>2.4991588194172298E-3</v>
      </c>
      <c r="AL26" s="18">
        <f>'Variables AMS'!AK630</f>
        <v>2.5008018530694501E-3</v>
      </c>
      <c r="AM26" s="18">
        <f>'Variables AMS'!AL630</f>
        <v>2.5024459660546402E-3</v>
      </c>
      <c r="AN26" s="18">
        <f>'Variables AMS'!AM630</f>
        <v>2.5040911608428698E-3</v>
      </c>
      <c r="AO26" s="18">
        <f>'Variables AMS'!AN630</f>
        <v>2.50573743676674E-3</v>
      </c>
      <c r="AP26" s="18">
        <f>'Variables AMS'!AO630</f>
        <v>2.5073847962178001E-3</v>
      </c>
      <c r="AQ26" s="18">
        <f>'Variables AMS'!AP630</f>
        <v>2.50903323762717E-3</v>
      </c>
      <c r="AR26" s="18">
        <f>'Variables AMS'!AQ630</f>
        <v>2.51068276290406E-3</v>
      </c>
      <c r="AS26" s="18">
        <f>'Variables AMS'!AR630</f>
        <v>2.5123333721705299E-3</v>
      </c>
      <c r="AT26" s="18">
        <f>'Variables AMS'!AS630</f>
        <v>2.5139850673483199E-3</v>
      </c>
      <c r="AU26" s="18">
        <f>'Variables AMS'!AT630</f>
        <v>2.5156378485927601E-3</v>
      </c>
      <c r="AV26" s="18">
        <f>'Variables AMS'!AU630</f>
        <v>2.5172917157516902E-3</v>
      </c>
      <c r="AW26" s="18">
        <f>'Variables AMS'!AV630</f>
        <v>2.5189466714904199E-3</v>
      </c>
      <c r="AX26" s="18"/>
    </row>
    <row r="27" spans="1:50" x14ac:dyDescent="0.25">
      <c r="A27" s="18"/>
      <c r="B27" t="s">
        <v>1353</v>
      </c>
      <c r="C27" s="18">
        <f>'Variables AMS'!B631</f>
        <v>9.1400083090984602E-3</v>
      </c>
      <c r="D27" s="18">
        <f>'Variables AMS'!C631</f>
        <v>9.1400083090984602E-3</v>
      </c>
      <c r="E27" s="18">
        <f>'Variables AMS'!D631</f>
        <v>9.1643196700799002E-3</v>
      </c>
      <c r="F27" s="18">
        <f>'Variables AMS'!E631</f>
        <v>9.2762925259341506E-3</v>
      </c>
      <c r="G27" s="18">
        <f>'Variables AMS'!F631</f>
        <v>9.5494090781404802E-3</v>
      </c>
      <c r="H27" s="18">
        <f>'Variables AMS'!G631</f>
        <v>9.6309286761464708E-3</v>
      </c>
      <c r="I27" s="18">
        <f>'Variables AMS'!H631</f>
        <v>9.68654178293951E-3</v>
      </c>
      <c r="J27" s="18">
        <f>'Variables AMS'!I631</f>
        <v>1.01100705789204E-2</v>
      </c>
      <c r="K27" s="18">
        <f>'Variables AMS'!J631</f>
        <v>1.03585199057643E-2</v>
      </c>
      <c r="L27" s="18">
        <f>'Variables AMS'!K631</f>
        <v>9.99356891395798E-3</v>
      </c>
      <c r="M27" s="18">
        <f>'Variables AMS'!L631</f>
        <v>1.0113400259516001E-2</v>
      </c>
      <c r="N27" s="18">
        <f>'Variables AMS'!M631</f>
        <v>1.0250787713896E-2</v>
      </c>
      <c r="O27" s="18">
        <f>'Variables AMS'!N631</f>
        <v>1.0549897821062601E-2</v>
      </c>
      <c r="P27" s="18">
        <f>'Variables AMS'!O631</f>
        <v>1.07629662546238E-2</v>
      </c>
      <c r="Q27" s="18">
        <f>'Variables AMS'!P631</f>
        <v>1.0619225525452299E-2</v>
      </c>
      <c r="R27" s="18">
        <f>'Variables AMS'!Q631</f>
        <v>1.07927742653988E-2</v>
      </c>
      <c r="S27" s="18">
        <f>'Variables AMS'!R631</f>
        <v>1.0792639912862599E-2</v>
      </c>
      <c r="T27" s="18">
        <f>'Variables AMS'!S631</f>
        <v>1.07927731867713E-2</v>
      </c>
      <c r="U27" s="18">
        <f>'Variables AMS'!T631</f>
        <v>1.07928159135093E-2</v>
      </c>
      <c r="V27" s="18">
        <f>'Variables AMS'!U631</f>
        <v>1.07930170579804E-2</v>
      </c>
      <c r="W27" s="18">
        <f>'Variables AMS'!V631</f>
        <v>1.1739762030560701E-2</v>
      </c>
      <c r="X27" s="18">
        <f>'Variables AMS'!W631</f>
        <v>1.2769553839154501E-2</v>
      </c>
      <c r="Y27" s="18">
        <f>'Variables AMS'!X631</f>
        <v>1.3889677232028099E-2</v>
      </c>
      <c r="Z27" s="18">
        <f>'Variables AMS'!Y631</f>
        <v>1.51080559254251E-2</v>
      </c>
      <c r="AA27" s="18">
        <f>'Variables AMS'!Z631</f>
        <v>1.6433308710868101E-2</v>
      </c>
      <c r="AB27" s="18">
        <f>'Variables AMS'!AA631</f>
        <v>1.78748104073197E-2</v>
      </c>
      <c r="AC27" s="18">
        <f>'Variables AMS'!AB631</f>
        <v>1.9442758153381701E-2</v>
      </c>
      <c r="AD27" s="18">
        <f>'Variables AMS'!AC631</f>
        <v>1.9465290644609199E-2</v>
      </c>
      <c r="AE27" s="18">
        <f>'Variables AMS'!AD631</f>
        <v>1.94878492411182E-2</v>
      </c>
      <c r="AF27" s="18">
        <f>'Variables AMS'!AE631</f>
        <v>1.9510433984381799E-2</v>
      </c>
      <c r="AG27" s="18">
        <f>'Variables AMS'!AF631</f>
        <v>1.9533044906507001E-2</v>
      </c>
      <c r="AH27" s="18">
        <f>'Variables AMS'!AG631</f>
        <v>1.9555682027896201E-2</v>
      </c>
      <c r="AI27" s="18">
        <f>'Variables AMS'!AH631</f>
        <v>1.9578345383630499E-2</v>
      </c>
      <c r="AJ27" s="18">
        <f>'Variables AMS'!AI631</f>
        <v>1.9601035003434401E-2</v>
      </c>
      <c r="AK27" s="18">
        <f>'Variables AMS'!AJ631</f>
        <v>1.9623750919244301E-2</v>
      </c>
      <c r="AL27" s="18">
        <f>'Variables AMS'!AK631</f>
        <v>1.96464931583064E-2</v>
      </c>
      <c r="AM27" s="18">
        <f>'Variables AMS'!AL631</f>
        <v>1.9669261761635401E-2</v>
      </c>
      <c r="AN27" s="18">
        <f>'Variables AMS'!AM631</f>
        <v>1.9692056747024799E-2</v>
      </c>
      <c r="AO27" s="18">
        <f>'Variables AMS'!AN631</f>
        <v>1.9714878148769099E-2</v>
      </c>
      <c r="AP27" s="18">
        <f>'Variables AMS'!AO631</f>
        <v>1.9737725996966798E-2</v>
      </c>
      <c r="AQ27" s="18">
        <f>'Variables AMS'!AP631</f>
        <v>1.97606003240526E-2</v>
      </c>
      <c r="AR27" s="18">
        <f>'Variables AMS'!AQ631</f>
        <v>1.97835011671239E-2</v>
      </c>
      <c r="AS27" s="18">
        <f>'Variables AMS'!AR631</f>
        <v>1.9806428546003799E-2</v>
      </c>
      <c r="AT27" s="18">
        <f>'Variables AMS'!AS631</f>
        <v>1.9829382496926898E-2</v>
      </c>
      <c r="AU27" s="18">
        <f>'Variables AMS'!AT631</f>
        <v>1.9852363046698102E-2</v>
      </c>
      <c r="AV27" s="18">
        <f>'Variables AMS'!AU631</f>
        <v>1.9875370230883298E-2</v>
      </c>
      <c r="AW27" s="18">
        <f>'Variables AMS'!AV631</f>
        <v>1.9898404073598198E-2</v>
      </c>
      <c r="AX27" s="18"/>
    </row>
    <row r="28" spans="1:50" x14ac:dyDescent="0.25">
      <c r="A28" s="18"/>
      <c r="B28" t="s">
        <v>1354</v>
      </c>
      <c r="C28" s="18">
        <f>'Variables AMS'!B632</f>
        <v>0.29020920502092001</v>
      </c>
      <c r="D28" s="18">
        <f>'Variables AMS'!C632</f>
        <v>0.29020920502092001</v>
      </c>
      <c r="E28" s="18">
        <f>'Variables AMS'!D632</f>
        <v>0.29027356539888599</v>
      </c>
      <c r="F28" s="18">
        <f>'Variables AMS'!E632</f>
        <v>0.295578323808112</v>
      </c>
      <c r="G28" s="18">
        <f>'Variables AMS'!F632</f>
        <v>0.29163961586988302</v>
      </c>
      <c r="H28" s="18">
        <f>'Variables AMS'!G632</f>
        <v>0.28473688480620901</v>
      </c>
      <c r="I28" s="18">
        <f>'Variables AMS'!H632</f>
        <v>0.29122303504675301</v>
      </c>
      <c r="J28" s="18">
        <f>'Variables AMS'!I632</f>
        <v>0.29176932962790197</v>
      </c>
      <c r="K28" s="18">
        <f>'Variables AMS'!J632</f>
        <v>0.291155515697131</v>
      </c>
      <c r="L28" s="18">
        <f>'Variables AMS'!K632</f>
        <v>0.28156334364705399</v>
      </c>
      <c r="M28" s="18">
        <f>'Variables AMS'!L632</f>
        <v>0.28320106096272801</v>
      </c>
      <c r="N28" s="18">
        <f>'Variables AMS'!M632</f>
        <v>0.283223465336567</v>
      </c>
      <c r="O28" s="18">
        <f>'Variables AMS'!N632</f>
        <v>0.28307537876612299</v>
      </c>
      <c r="P28" s="18">
        <f>'Variables AMS'!O632</f>
        <v>0.28266110986863902</v>
      </c>
      <c r="Q28" s="18">
        <f>'Variables AMS'!P632</f>
        <v>0.27729111351583902</v>
      </c>
      <c r="R28" s="18">
        <f>'Variables AMS'!Q632</f>
        <v>0.27188258866735798</v>
      </c>
      <c r="S28" s="18">
        <f>'Variables AMS'!R632</f>
        <v>0.27187686280046902</v>
      </c>
      <c r="T28" s="18">
        <f>'Variables AMS'!S632</f>
        <v>0.27188942020870799</v>
      </c>
      <c r="U28" s="18">
        <f>'Variables AMS'!T632</f>
        <v>0.27189415797113797</v>
      </c>
      <c r="V28" s="18">
        <f>'Variables AMS'!U632</f>
        <v>0.271909455527028</v>
      </c>
      <c r="W28" s="18">
        <f>'Variables AMS'!V632</f>
        <v>0.27190945549704598</v>
      </c>
      <c r="X28" s="18">
        <f>'Variables AMS'!W632</f>
        <v>0.27190945560971702</v>
      </c>
      <c r="Y28" s="18">
        <f>'Variables AMS'!X632</f>
        <v>0.27190945549734302</v>
      </c>
      <c r="Z28" s="18">
        <f>'Variables AMS'!Y632</f>
        <v>0.27190945559452301</v>
      </c>
      <c r="AA28" s="18">
        <f>'Variables AMS'!Z632</f>
        <v>0.27190945561072899</v>
      </c>
      <c r="AB28" s="18">
        <f>'Variables AMS'!AA632</f>
        <v>0.27190945551211598</v>
      </c>
      <c r="AC28" s="18">
        <f>'Variables AMS'!AB632</f>
        <v>0.271909455540848</v>
      </c>
      <c r="AD28" s="18">
        <f>'Variables AMS'!AC632</f>
        <v>0.27190945551370899</v>
      </c>
      <c r="AE28" s="18">
        <f>'Variables AMS'!AD632</f>
        <v>0.27190945557252699</v>
      </c>
      <c r="AF28" s="18">
        <f>'Variables AMS'!AE632</f>
        <v>0.271909455590718</v>
      </c>
      <c r="AG28" s="18">
        <f>'Variables AMS'!AF632</f>
        <v>0.27190945550308299</v>
      </c>
      <c r="AH28" s="18">
        <f>'Variables AMS'!AG632</f>
        <v>0.27190945561984098</v>
      </c>
      <c r="AI28" s="18">
        <f>'Variables AMS'!AH632</f>
        <v>0.271909455503623</v>
      </c>
      <c r="AJ28" s="18">
        <f>'Variables AMS'!AI632</f>
        <v>0.27190945557814</v>
      </c>
      <c r="AK28" s="18">
        <f>'Variables AMS'!AJ632</f>
        <v>0.27190945556871499</v>
      </c>
      <c r="AL28" s="18">
        <f>'Variables AMS'!AK632</f>
        <v>0.27190945555377</v>
      </c>
      <c r="AM28" s="18">
        <f>'Variables AMS'!AL632</f>
        <v>0.27190945558266699</v>
      </c>
      <c r="AN28" s="18">
        <f>'Variables AMS'!AM632</f>
        <v>0.27190945551509899</v>
      </c>
      <c r="AO28" s="18">
        <f>'Variables AMS'!AN632</f>
        <v>0.27190945555218499</v>
      </c>
      <c r="AP28" s="18">
        <f>'Variables AMS'!AO632</f>
        <v>0.27190945550276802</v>
      </c>
      <c r="AQ28" s="18">
        <f>'Variables AMS'!AP632</f>
        <v>0.27190945554671597</v>
      </c>
      <c r="AR28" s="18">
        <f>'Variables AMS'!AQ632</f>
        <v>0.271909455603424</v>
      </c>
      <c r="AS28" s="18">
        <f>'Variables AMS'!AR632</f>
        <v>0.271909455530573</v>
      </c>
      <c r="AT28" s="18">
        <f>'Variables AMS'!AS632</f>
        <v>0.27190945544150702</v>
      </c>
      <c r="AU28" s="18">
        <f>'Variables AMS'!AT632</f>
        <v>0.27190945556761098</v>
      </c>
      <c r="AV28" s="18">
        <f>'Variables AMS'!AU632</f>
        <v>0.271909455682043</v>
      </c>
      <c r="AW28" s="18">
        <f>'Variables AMS'!AV632</f>
        <v>0.27190945559042401</v>
      </c>
      <c r="AX28" s="18"/>
    </row>
    <row r="29" spans="1:50" x14ac:dyDescent="0.25">
      <c r="B29" t="s">
        <v>1355</v>
      </c>
      <c r="C29" s="18">
        <f>'Variables AMS'!B633</f>
        <v>5.0971291043493197E-2</v>
      </c>
      <c r="D29" s="18">
        <f>'Variables AMS'!C633</f>
        <v>5.0971291043493197E-2</v>
      </c>
      <c r="E29" s="18">
        <f>'Variables AMS'!D633</f>
        <v>5.0971492383955E-2</v>
      </c>
      <c r="F29" s="18">
        <f>'Variables AMS'!E633</f>
        <v>5.1810141963749702E-2</v>
      </c>
      <c r="G29" s="18">
        <f>'Variables AMS'!F633</f>
        <v>5.1042504595140599E-2</v>
      </c>
      <c r="H29" s="18">
        <f>'Variables AMS'!G633</f>
        <v>4.9442902872282903E-2</v>
      </c>
      <c r="I29" s="18">
        <f>'Variables AMS'!H633</f>
        <v>5.0486348453792802E-2</v>
      </c>
      <c r="J29" s="18">
        <f>'Variables AMS'!I633</f>
        <v>5.0375467662791801E-2</v>
      </c>
      <c r="K29" s="18">
        <f>'Variables AMS'!J633</f>
        <v>4.9680559653127301E-2</v>
      </c>
      <c r="L29" s="18">
        <f>'Variables AMS'!K633</f>
        <v>4.7752542519593502E-2</v>
      </c>
      <c r="M29" s="18">
        <f>'Variables AMS'!L633</f>
        <v>4.7624887497458301E-2</v>
      </c>
      <c r="N29" s="18">
        <f>'Variables AMS'!M633</f>
        <v>4.7227221954566502E-2</v>
      </c>
      <c r="O29" s="18">
        <f>'Variables AMS'!N633</f>
        <v>4.71451280931178E-2</v>
      </c>
      <c r="P29" s="18">
        <f>'Variables AMS'!O633</f>
        <v>4.6641134559233702E-2</v>
      </c>
      <c r="Q29" s="18">
        <f>'Variables AMS'!P633</f>
        <v>4.5352524848059302E-2</v>
      </c>
      <c r="R29" s="18">
        <f>'Variables AMS'!Q633</f>
        <v>4.3779987688002203E-2</v>
      </c>
      <c r="S29" s="18">
        <f>'Variables AMS'!R633</f>
        <v>4.3779744074872097E-2</v>
      </c>
      <c r="T29" s="18">
        <f>'Variables AMS'!S633</f>
        <v>4.37798284920069E-2</v>
      </c>
      <c r="U29" s="18">
        <f>'Variables AMS'!T633</f>
        <v>4.3779847278289902E-2</v>
      </c>
      <c r="V29" s="18">
        <f>'Variables AMS'!U633</f>
        <v>4.37803709860295E-2</v>
      </c>
      <c r="W29" s="18">
        <f>'Variables AMS'!V633</f>
        <v>4.3780370988647302E-2</v>
      </c>
      <c r="X29" s="18">
        <f>'Variables AMS'!W633</f>
        <v>4.3780370985845203E-2</v>
      </c>
      <c r="Y29" s="18">
        <f>'Variables AMS'!X633</f>
        <v>4.3780370983485799E-2</v>
      </c>
      <c r="Z29" s="18">
        <f>'Variables AMS'!Y633</f>
        <v>4.3780370961839399E-2</v>
      </c>
      <c r="AA29" s="18">
        <f>'Variables AMS'!Z633</f>
        <v>4.3780370967137397E-2</v>
      </c>
      <c r="AB29" s="18">
        <f>'Variables AMS'!AA633</f>
        <v>4.37803709959938E-2</v>
      </c>
      <c r="AC29" s="18">
        <f>'Variables AMS'!AB633</f>
        <v>4.3780370990268297E-2</v>
      </c>
      <c r="AD29" s="18">
        <f>'Variables AMS'!AC633</f>
        <v>4.3780370984119098E-2</v>
      </c>
      <c r="AE29" s="18">
        <f>'Variables AMS'!AD633</f>
        <v>4.3780370984210899E-2</v>
      </c>
      <c r="AF29" s="18">
        <f>'Variables AMS'!AE633</f>
        <v>4.37803709829847E-2</v>
      </c>
      <c r="AG29" s="18">
        <f>'Variables AMS'!AF633</f>
        <v>4.3780371001166399E-2</v>
      </c>
      <c r="AH29" s="18">
        <f>'Variables AMS'!AG633</f>
        <v>4.3780370976007003E-2</v>
      </c>
      <c r="AI29" s="18">
        <f>'Variables AMS'!AH633</f>
        <v>4.37803709835516E-2</v>
      </c>
      <c r="AJ29" s="18">
        <f>'Variables AMS'!AI633</f>
        <v>4.3780370992504501E-2</v>
      </c>
      <c r="AK29" s="18">
        <f>'Variables AMS'!AJ633</f>
        <v>4.3780370974274903E-2</v>
      </c>
      <c r="AL29" s="18">
        <f>'Variables AMS'!AK633</f>
        <v>4.3780370988803601E-2</v>
      </c>
      <c r="AM29" s="18">
        <f>'Variables AMS'!AL633</f>
        <v>4.3780370983952002E-2</v>
      </c>
      <c r="AN29" s="18">
        <f>'Variables AMS'!AM633</f>
        <v>4.3780370974230098E-2</v>
      </c>
      <c r="AO29" s="18">
        <f>'Variables AMS'!AN633</f>
        <v>4.3780370995392101E-2</v>
      </c>
      <c r="AP29" s="18">
        <f>'Variables AMS'!AO633</f>
        <v>4.3780370972976199E-2</v>
      </c>
      <c r="AQ29" s="18">
        <f>'Variables AMS'!AP633</f>
        <v>4.3780370987605698E-2</v>
      </c>
      <c r="AR29" s="18">
        <f>'Variables AMS'!AQ633</f>
        <v>4.3780370988422898E-2</v>
      </c>
      <c r="AS29" s="18">
        <f>'Variables AMS'!AR633</f>
        <v>4.3780370980179902E-2</v>
      </c>
      <c r="AT29" s="18">
        <f>'Variables AMS'!AS633</f>
        <v>4.3780370980421798E-2</v>
      </c>
      <c r="AU29" s="18">
        <f>'Variables AMS'!AT633</f>
        <v>4.3780370978383401E-2</v>
      </c>
      <c r="AV29" s="18">
        <f>'Variables AMS'!AU633</f>
        <v>4.3780370969979901E-2</v>
      </c>
      <c r="AW29" s="18">
        <f>'Variables AMS'!AV633</f>
        <v>4.3780370980112802E-2</v>
      </c>
    </row>
    <row r="30" spans="1:50" x14ac:dyDescent="0.25">
      <c r="B30" t="s">
        <v>1356</v>
      </c>
      <c r="C30" s="18">
        <f>'Variables AMS'!B634</f>
        <v>3.9334101474035503E-3</v>
      </c>
      <c r="D30" s="18">
        <f>'Variables AMS'!C634</f>
        <v>3.9334101474035503E-3</v>
      </c>
      <c r="E30" s="18">
        <f>'Variables AMS'!D634</f>
        <v>3.9448638178917602E-3</v>
      </c>
      <c r="F30" s="18">
        <f>'Variables AMS'!E634</f>
        <v>3.8982343755131102E-3</v>
      </c>
      <c r="G30" s="18">
        <f>'Variables AMS'!F634</f>
        <v>3.9579012659443202E-3</v>
      </c>
      <c r="H30" s="18">
        <f>'Variables AMS'!G634</f>
        <v>4.1772732449887303E-3</v>
      </c>
      <c r="I30" s="18">
        <f>'Variables AMS'!H634</f>
        <v>4.1980641653729302E-3</v>
      </c>
      <c r="J30" s="18">
        <f>'Variables AMS'!I634</f>
        <v>4.1087718255903597E-3</v>
      </c>
      <c r="K30" s="18">
        <f>'Variables AMS'!J634</f>
        <v>4.1871891703935899E-3</v>
      </c>
      <c r="L30" s="18">
        <f>'Variables AMS'!K634</f>
        <v>4.2449597680457403E-3</v>
      </c>
      <c r="M30" s="18">
        <f>'Variables AMS'!L634</f>
        <v>4.3532193634781202E-3</v>
      </c>
      <c r="N30" s="18">
        <f>'Variables AMS'!M634</f>
        <v>4.3233784772156499E-3</v>
      </c>
      <c r="O30" s="18">
        <f>'Variables AMS'!N634</f>
        <v>4.3970189119503598E-3</v>
      </c>
      <c r="P30" s="18">
        <f>'Variables AMS'!O634</f>
        <v>4.3585032370838696E-3</v>
      </c>
      <c r="Q30" s="18">
        <f>'Variables AMS'!P634</f>
        <v>4.2846659778893901E-3</v>
      </c>
      <c r="R30" s="18">
        <f>'Variables AMS'!Q634</f>
        <v>4.3655699555079303E-3</v>
      </c>
      <c r="S30" s="18">
        <f>'Variables AMS'!R634</f>
        <v>4.36555814939848E-3</v>
      </c>
      <c r="T30" s="18">
        <f>'Variables AMS'!S634</f>
        <v>4.36560485962791E-3</v>
      </c>
      <c r="U30" s="18">
        <f>'Variables AMS'!T634</f>
        <v>4.3656085292855399E-3</v>
      </c>
      <c r="V30" s="18">
        <f>'Variables AMS'!U634</f>
        <v>4.3656724246520897E-3</v>
      </c>
      <c r="W30" s="18">
        <f>'Variables AMS'!V634</f>
        <v>4.3617299770041399E-3</v>
      </c>
      <c r="X30" s="18">
        <f>'Variables AMS'!W634</f>
        <v>4.3577910867470997E-3</v>
      </c>
      <c r="Y30" s="18">
        <f>'Variables AMS'!X634</f>
        <v>4.3538557578033602E-3</v>
      </c>
      <c r="Z30" s="18">
        <f>'Variables AMS'!Y634</f>
        <v>4.3499239800228696E-3</v>
      </c>
      <c r="AA30" s="18">
        <f>'Variables AMS'!Z634</f>
        <v>4.3459957521816703E-3</v>
      </c>
      <c r="AB30" s="18">
        <f>'Variables AMS'!AA634</f>
        <v>4.3420710722104697E-3</v>
      </c>
      <c r="AC30" s="18">
        <f>'Variables AMS'!AB634</f>
        <v>4.3381499372330996E-3</v>
      </c>
      <c r="AD30" s="18">
        <f>'Variables AMS'!AC634</f>
        <v>4.3279491427505503E-3</v>
      </c>
      <c r="AE30" s="18">
        <f>'Variables AMS'!AD634</f>
        <v>4.31777233571096E-3</v>
      </c>
      <c r="AF30" s="18">
        <f>'Variables AMS'!AE634</f>
        <v>4.3076194590985096E-3</v>
      </c>
      <c r="AG30" s="18">
        <f>'Variables AMS'!AF634</f>
        <v>4.2974904549858799E-3</v>
      </c>
      <c r="AH30" s="18">
        <f>'Variables AMS'!AG634</f>
        <v>4.2873852678798896E-3</v>
      </c>
      <c r="AI30" s="18">
        <f>'Variables AMS'!AH634</f>
        <v>4.27730384364562E-3</v>
      </c>
      <c r="AJ30" s="18">
        <f>'Variables AMS'!AI634</f>
        <v>4.2672461242751897E-3</v>
      </c>
      <c r="AK30" s="18">
        <f>'Variables AMS'!AJ634</f>
        <v>4.2572120570755099E-3</v>
      </c>
      <c r="AL30" s="18">
        <f>'Variables AMS'!AK634</f>
        <v>4.2472015818152504E-3</v>
      </c>
      <c r="AM30" s="18">
        <f>'Variables AMS'!AL634</f>
        <v>4.2372146469314498E-3</v>
      </c>
      <c r="AN30" s="18">
        <f>'Variables AMS'!AM634</f>
        <v>4.22725119303821E-3</v>
      </c>
      <c r="AO30" s="18">
        <f>'Variables AMS'!AN634</f>
        <v>4.2173111671178799E-3</v>
      </c>
      <c r="AP30" s="18">
        <f>'Variables AMS'!AO634</f>
        <v>4.2073945178193999E-3</v>
      </c>
      <c r="AQ30" s="18">
        <f>'Variables AMS'!AP634</f>
        <v>4.19750118536552E-3</v>
      </c>
      <c r="AR30" s="18">
        <f>'Variables AMS'!AQ634</f>
        <v>4.1876311155372601E-3</v>
      </c>
      <c r="AS30" s="18">
        <f>'Variables AMS'!AR634</f>
        <v>4.1777842516909896E-3</v>
      </c>
      <c r="AT30" s="18">
        <f>'Variables AMS'!AS634</f>
        <v>4.1679605459131004E-3</v>
      </c>
      <c r="AU30" s="18">
        <f>'Variables AMS'!AT634</f>
        <v>4.1581599397379999E-3</v>
      </c>
      <c r="AV30" s="18">
        <f>'Variables AMS'!AU634</f>
        <v>4.14838237504268E-3</v>
      </c>
      <c r="AW30" s="18">
        <f>'Variables AMS'!AV634</f>
        <v>4.13862780474707E-3</v>
      </c>
    </row>
    <row r="31" spans="1:50" x14ac:dyDescent="0.25">
      <c r="B31" t="s">
        <v>1357</v>
      </c>
      <c r="C31" s="18">
        <f>'Variables AMS'!B635</f>
        <v>8.6377913704744503E-3</v>
      </c>
      <c r="D31" s="18">
        <f>'Variables AMS'!C635</f>
        <v>8.6377913704744503E-3</v>
      </c>
      <c r="E31" s="18">
        <f>'Variables AMS'!D635</f>
        <v>8.6353700050161696E-3</v>
      </c>
      <c r="F31" s="18">
        <f>'Variables AMS'!E635</f>
        <v>8.8587144492227494E-3</v>
      </c>
      <c r="G31" s="18">
        <f>'Variables AMS'!F635</f>
        <v>9.4840541868140994E-3</v>
      </c>
      <c r="H31" s="18">
        <f>'Variables AMS'!G635</f>
        <v>1.06331307590612E-2</v>
      </c>
      <c r="I31" s="18">
        <f>'Variables AMS'!H635</f>
        <v>1.0288851815384401E-2</v>
      </c>
      <c r="J31" s="18">
        <f>'Variables AMS'!I635</f>
        <v>1.01942370684676E-2</v>
      </c>
      <c r="K31" s="18">
        <f>'Variables AMS'!J635</f>
        <v>1.05558247848199E-2</v>
      </c>
      <c r="L31" s="18">
        <f>'Variables AMS'!K635</f>
        <v>1.02773355890129E-2</v>
      </c>
      <c r="M31" s="18">
        <f>'Variables AMS'!L635</f>
        <v>1.0284868195903799E-2</v>
      </c>
      <c r="N31" s="18">
        <f>'Variables AMS'!M635</f>
        <v>1.0456592237534E-2</v>
      </c>
      <c r="O31" s="18">
        <f>'Variables AMS'!N635</f>
        <v>1.0964758163646501E-2</v>
      </c>
      <c r="P31" s="18">
        <f>'Variables AMS'!O635</f>
        <v>1.0674679524695301E-2</v>
      </c>
      <c r="Q31" s="18">
        <f>'Variables AMS'!P635</f>
        <v>1.04727004955259E-2</v>
      </c>
      <c r="R31" s="18">
        <f>'Variables AMS'!Q635</f>
        <v>1.07849864134687E-2</v>
      </c>
      <c r="S31" s="18">
        <f>'Variables AMS'!R635</f>
        <v>1.07848914250447E-2</v>
      </c>
      <c r="T31" s="18">
        <f>'Variables AMS'!S635</f>
        <v>1.07849966582213E-2</v>
      </c>
      <c r="U31" s="18">
        <f>'Variables AMS'!T635</f>
        <v>1.07849997835019E-2</v>
      </c>
      <c r="V31" s="18">
        <f>'Variables AMS'!U635</f>
        <v>1.07850821453934E-2</v>
      </c>
      <c r="W31" s="18">
        <f>'Variables AMS'!V635</f>
        <v>1.0785082145175399E-2</v>
      </c>
      <c r="X31" s="18">
        <f>'Variables AMS'!W635</f>
        <v>1.0785082146263799E-2</v>
      </c>
      <c r="Y31" s="18">
        <f>'Variables AMS'!X635</f>
        <v>1.0785082145339501E-2</v>
      </c>
      <c r="Z31" s="18">
        <f>'Variables AMS'!Y635</f>
        <v>1.07850821514368E-2</v>
      </c>
      <c r="AA31" s="18">
        <f>'Variables AMS'!Z635</f>
        <v>1.07850821450043E-2</v>
      </c>
      <c r="AB31" s="18">
        <f>'Variables AMS'!AA635</f>
        <v>1.0785082144698499E-2</v>
      </c>
      <c r="AC31" s="18">
        <f>'Variables AMS'!AB635</f>
        <v>1.0785082147715201E-2</v>
      </c>
      <c r="AD31" s="18">
        <f>'Variables AMS'!AC635</f>
        <v>1.07850821471313E-2</v>
      </c>
      <c r="AE31" s="18">
        <f>'Variables AMS'!AD635</f>
        <v>1.07850821471304E-2</v>
      </c>
      <c r="AF31" s="18">
        <f>'Variables AMS'!AE635</f>
        <v>1.07850821477727E-2</v>
      </c>
      <c r="AG31" s="18">
        <f>'Variables AMS'!AF635</f>
        <v>1.07850821512647E-2</v>
      </c>
      <c r="AH31" s="18">
        <f>'Variables AMS'!AG635</f>
        <v>1.0785082147298701E-2</v>
      </c>
      <c r="AI31" s="18">
        <f>'Variables AMS'!AH635</f>
        <v>1.07850821491807E-2</v>
      </c>
      <c r="AJ31" s="18">
        <f>'Variables AMS'!AI635</f>
        <v>1.0785082144425801E-2</v>
      </c>
      <c r="AK31" s="18">
        <f>'Variables AMS'!AJ635</f>
        <v>1.0785082146783699E-2</v>
      </c>
      <c r="AL31" s="18">
        <f>'Variables AMS'!AK635</f>
        <v>1.07850821484886E-2</v>
      </c>
      <c r="AM31" s="18">
        <f>'Variables AMS'!AL635</f>
        <v>1.07850821478543E-2</v>
      </c>
      <c r="AN31" s="18">
        <f>'Variables AMS'!AM635</f>
        <v>1.0785082146529301E-2</v>
      </c>
      <c r="AO31" s="18">
        <f>'Variables AMS'!AN635</f>
        <v>1.07850821506711E-2</v>
      </c>
      <c r="AP31" s="18">
        <f>'Variables AMS'!AO635</f>
        <v>1.0785082148962399E-2</v>
      </c>
      <c r="AQ31" s="18">
        <f>'Variables AMS'!AP635</f>
        <v>1.07850821507926E-2</v>
      </c>
      <c r="AR31" s="18">
        <f>'Variables AMS'!AQ635</f>
        <v>1.07850821476462E-2</v>
      </c>
      <c r="AS31" s="18">
        <f>'Variables AMS'!AR635</f>
        <v>1.07850821474763E-2</v>
      </c>
      <c r="AT31" s="18">
        <f>'Variables AMS'!AS635</f>
        <v>1.07850821508822E-2</v>
      </c>
      <c r="AU31" s="18">
        <f>'Variables AMS'!AT635</f>
        <v>1.07850821489193E-2</v>
      </c>
      <c r="AV31" s="18">
        <f>'Variables AMS'!AU635</f>
        <v>1.0785082146930801E-2</v>
      </c>
      <c r="AW31" s="18">
        <f>'Variables AMS'!AV635</f>
        <v>1.0785082147658101E-2</v>
      </c>
    </row>
    <row r="32" spans="1:50" x14ac:dyDescent="0.25">
      <c r="B32" t="s">
        <v>1358</v>
      </c>
      <c r="C32" s="18">
        <f>'Variables AMS'!B636</f>
        <v>4.69320354597601E-3</v>
      </c>
      <c r="D32" s="18">
        <f>'Variables AMS'!C636</f>
        <v>4.69320354597601E-3</v>
      </c>
      <c r="E32" s="18">
        <f>'Variables AMS'!D636</f>
        <v>4.69425933818383E-3</v>
      </c>
      <c r="F32" s="18">
        <f>'Variables AMS'!E636</f>
        <v>4.8516454063917197E-3</v>
      </c>
      <c r="G32" s="18">
        <f>'Variables AMS'!F636</f>
        <v>5.1263554280381804E-3</v>
      </c>
      <c r="H32" s="18">
        <f>'Variables AMS'!G636</f>
        <v>5.5632499635250403E-3</v>
      </c>
      <c r="I32" s="18">
        <f>'Variables AMS'!H636</f>
        <v>5.4743807371062702E-3</v>
      </c>
      <c r="J32" s="18">
        <f>'Variables AMS'!I636</f>
        <v>5.5263259776897802E-3</v>
      </c>
      <c r="K32" s="18">
        <f>'Variables AMS'!J636</f>
        <v>5.6554167646268097E-3</v>
      </c>
      <c r="L32" s="18">
        <f>'Variables AMS'!K636</f>
        <v>5.5961124689736103E-3</v>
      </c>
      <c r="M32" s="18">
        <f>'Variables AMS'!L636</f>
        <v>5.5611051239965199E-3</v>
      </c>
      <c r="N32" s="18">
        <f>'Variables AMS'!M636</f>
        <v>5.7208563560558401E-3</v>
      </c>
      <c r="O32" s="18">
        <f>'Variables AMS'!N636</f>
        <v>5.9602658664932697E-3</v>
      </c>
      <c r="P32" s="18">
        <f>'Variables AMS'!O636</f>
        <v>5.8038358493674802E-3</v>
      </c>
      <c r="Q32" s="18">
        <f>'Variables AMS'!P636</f>
        <v>5.7582378925242301E-3</v>
      </c>
      <c r="R32" s="18">
        <f>'Variables AMS'!Q636</f>
        <v>5.9000106586783998E-3</v>
      </c>
      <c r="S32" s="18">
        <f>'Variables AMS'!R636</f>
        <v>5.89997912173595E-3</v>
      </c>
      <c r="T32" s="18">
        <f>'Variables AMS'!S636</f>
        <v>5.9000643816157798E-3</v>
      </c>
      <c r="U32" s="18">
        <f>'Variables AMS'!T636</f>
        <v>5.9000605846306099E-3</v>
      </c>
      <c r="V32" s="18">
        <f>'Variables AMS'!U636</f>
        <v>5.9000942058406803E-3</v>
      </c>
      <c r="W32" s="18">
        <f>'Variables AMS'!V636</f>
        <v>6.1005144127420996E-3</v>
      </c>
      <c r="X32" s="18">
        <f>'Variables AMS'!W636</f>
        <v>6.30774269039199E-3</v>
      </c>
      <c r="Y32" s="18">
        <f>'Variables AMS'!X636</f>
        <v>6.5220103070996599E-3</v>
      </c>
      <c r="Z32" s="18">
        <f>'Variables AMS'!Y636</f>
        <v>6.7435563753657302E-3</v>
      </c>
      <c r="AA32" s="18">
        <f>'Variables AMS'!Z636</f>
        <v>6.9726281363533199E-3</v>
      </c>
      <c r="AB32" s="18">
        <f>'Variables AMS'!AA636</f>
        <v>7.2094812366321898E-3</v>
      </c>
      <c r="AC32" s="18">
        <f>'Variables AMS'!AB636</f>
        <v>7.4543799918786796E-3</v>
      </c>
      <c r="AD32" s="18">
        <f>'Variables AMS'!AC636</f>
        <v>7.4535745590591698E-3</v>
      </c>
      <c r="AE32" s="18">
        <f>'Variables AMS'!AD636</f>
        <v>7.45276921517583E-3</v>
      </c>
      <c r="AF32" s="18">
        <f>'Variables AMS'!AE636</f>
        <v>7.4519639536709398E-3</v>
      </c>
      <c r="AG32" s="18">
        <f>'Variables AMS'!AF636</f>
        <v>7.45115878204629E-3</v>
      </c>
      <c r="AH32" s="18">
        <f>'Variables AMS'!AG636</f>
        <v>7.4503536960423E-3</v>
      </c>
      <c r="AI32" s="18">
        <f>'Variables AMS'!AH636</f>
        <v>7.4495487002048796E-3</v>
      </c>
      <c r="AJ32" s="18">
        <f>'Variables AMS'!AI636</f>
        <v>7.44874377991042E-3</v>
      </c>
      <c r="AK32" s="18">
        <f>'Variables AMS'!AJ636</f>
        <v>7.4479389629436401E-3</v>
      </c>
      <c r="AL32" s="18">
        <f>'Variables AMS'!AK636</f>
        <v>7.4471342182557201E-3</v>
      </c>
      <c r="AM32" s="18">
        <f>'Variables AMS'!AL636</f>
        <v>7.4463295713093304E-3</v>
      </c>
      <c r="AN32" s="18">
        <f>'Variables AMS'!AM636</f>
        <v>7.4455250057963796E-3</v>
      </c>
      <c r="AO32" s="18">
        <f>'Variables AMS'!AN636</f>
        <v>7.4447205275205101E-3</v>
      </c>
      <c r="AP32" s="18">
        <f>'Variables AMS'!AO636</f>
        <v>7.4439161357717698E-3</v>
      </c>
      <c r="AQ32" s="18">
        <f>'Variables AMS'!AP636</f>
        <v>7.4431118396847901E-3</v>
      </c>
      <c r="AR32" s="18">
        <f>'Variables AMS'!AQ636</f>
        <v>7.4423076155781904E-3</v>
      </c>
      <c r="AS32" s="18">
        <f>'Variables AMS'!AR636</f>
        <v>7.44150348957101E-3</v>
      </c>
      <c r="AT32" s="18">
        <f>'Variables AMS'!AS636</f>
        <v>7.4406994442426802E-3</v>
      </c>
      <c r="AU32" s="18">
        <f>'Variables AMS'!AT636</f>
        <v>7.4398954898354502E-3</v>
      </c>
      <c r="AV32" s="18">
        <f>'Variables AMS'!AU636</f>
        <v>7.43909161964548E-3</v>
      </c>
      <c r="AW32" s="18">
        <f>'Variables AMS'!AV636</f>
        <v>7.4382878355122002E-3</v>
      </c>
    </row>
    <row r="33" spans="2:49" x14ac:dyDescent="0.25">
      <c r="B33" t="s">
        <v>1359</v>
      </c>
      <c r="C33" s="18">
        <f>'Variables AMS'!B637</f>
        <v>5.4601761399582401E-3</v>
      </c>
      <c r="D33" s="18">
        <f>'Variables AMS'!C637</f>
        <v>5.4601761399582401E-3</v>
      </c>
      <c r="E33" s="18">
        <f>'Variables AMS'!D637</f>
        <v>5.4874785629271802E-3</v>
      </c>
      <c r="F33" s="18">
        <f>'Variables AMS'!E637</f>
        <v>5.4657775821642203E-3</v>
      </c>
      <c r="G33" s="18">
        <f>'Variables AMS'!F637</f>
        <v>5.5119632140729199E-3</v>
      </c>
      <c r="H33" s="18">
        <f>'Variables AMS'!G637</f>
        <v>5.4828145494648E-3</v>
      </c>
      <c r="I33" s="18">
        <f>'Variables AMS'!H637</f>
        <v>5.6942525559225904E-3</v>
      </c>
      <c r="J33" s="18">
        <f>'Variables AMS'!I637</f>
        <v>5.6898554156024099E-3</v>
      </c>
      <c r="K33" s="18">
        <f>'Variables AMS'!J637</f>
        <v>5.63463579911129E-3</v>
      </c>
      <c r="L33" s="18">
        <f>'Variables AMS'!K637</f>
        <v>5.5074209134644099E-3</v>
      </c>
      <c r="M33" s="18">
        <f>'Variables AMS'!L637</f>
        <v>5.4738402537843102E-3</v>
      </c>
      <c r="N33" s="18">
        <f>'Variables AMS'!M637</f>
        <v>5.5229434082199897E-3</v>
      </c>
      <c r="O33" s="18">
        <f>'Variables AMS'!N637</f>
        <v>5.5697003564544401E-3</v>
      </c>
      <c r="P33" s="18">
        <f>'Variables AMS'!O637</f>
        <v>5.5485242009501497E-3</v>
      </c>
      <c r="Q33" s="18">
        <f>'Variables AMS'!P637</f>
        <v>5.4037647591310203E-3</v>
      </c>
      <c r="R33" s="18">
        <f>'Variables AMS'!Q637</f>
        <v>5.2887869327098097E-3</v>
      </c>
      <c r="S33" s="18">
        <f>'Variables AMS'!R637</f>
        <v>5.2887732883690102E-3</v>
      </c>
      <c r="T33" s="18">
        <f>'Variables AMS'!S637</f>
        <v>5.28894637056664E-3</v>
      </c>
      <c r="U33" s="18">
        <f>'Variables AMS'!T637</f>
        <v>5.2889378570415502E-3</v>
      </c>
      <c r="V33" s="18">
        <f>'Variables AMS'!U637</f>
        <v>5.2890284284966803E-3</v>
      </c>
      <c r="W33" s="18">
        <f>'Variables AMS'!V637</f>
        <v>5.2887723561980604E-3</v>
      </c>
      <c r="X33" s="18">
        <f>'Variables AMS'!W637</f>
        <v>5.28851629898604E-3</v>
      </c>
      <c r="Y33" s="18">
        <f>'Variables AMS'!X637</f>
        <v>5.2882602524925298E-3</v>
      </c>
      <c r="Z33" s="18">
        <f>'Variables AMS'!Y637</f>
        <v>5.2880042186415699E-3</v>
      </c>
      <c r="AA33" s="18">
        <f>'Variables AMS'!Z637</f>
        <v>5.2877481969912802E-3</v>
      </c>
      <c r="AB33" s="18">
        <f>'Variables AMS'!AA637</f>
        <v>5.2874921881652503E-3</v>
      </c>
      <c r="AC33" s="18">
        <f>'Variables AMS'!AB637</f>
        <v>5.2872361911682902E-3</v>
      </c>
      <c r="AD33" s="18">
        <f>'Variables AMS'!AC637</f>
        <v>5.2869886949756303E-3</v>
      </c>
      <c r="AE33" s="18">
        <f>'Variables AMS'!AD637</f>
        <v>5.2867412089465703E-3</v>
      </c>
      <c r="AF33" s="18">
        <f>'Variables AMS'!AE637</f>
        <v>5.2864937351705804E-3</v>
      </c>
      <c r="AG33" s="18">
        <f>'Variables AMS'!AF637</f>
        <v>5.2862462735528198E-3</v>
      </c>
      <c r="AH33" s="18">
        <f>'Variables AMS'!AG637</f>
        <v>5.2859988223094897E-3</v>
      </c>
      <c r="AI33" s="18">
        <f>'Variables AMS'!AH637</f>
        <v>5.2857513827027497E-3</v>
      </c>
      <c r="AJ33" s="18">
        <f>'Variables AMS'!AI637</f>
        <v>5.2855039549618401E-3</v>
      </c>
      <c r="AK33" s="18">
        <f>'Variables AMS'!AJ637</f>
        <v>5.2852565389492302E-3</v>
      </c>
      <c r="AL33" s="18">
        <f>'Variables AMS'!AK637</f>
        <v>5.2850091343851604E-3</v>
      </c>
      <c r="AM33" s="18">
        <f>'Variables AMS'!AL637</f>
        <v>5.2847617415495802E-3</v>
      </c>
      <c r="AN33" s="18">
        <f>'Variables AMS'!AM637</f>
        <v>5.2845143598215299E-3</v>
      </c>
      <c r="AO33" s="18">
        <f>'Variables AMS'!AN637</f>
        <v>5.2842669891680601E-3</v>
      </c>
      <c r="AP33" s="18">
        <f>'Variables AMS'!AO637</f>
        <v>5.2840196308863501E-3</v>
      </c>
      <c r="AQ33" s="18">
        <f>'Variables AMS'!AP637</f>
        <v>5.2837722851791996E-3</v>
      </c>
      <c r="AR33" s="18">
        <f>'Variables AMS'!AQ637</f>
        <v>5.2835249490069802E-3</v>
      </c>
      <c r="AS33" s="18">
        <f>'Variables AMS'!AR637</f>
        <v>5.2832776258290902E-3</v>
      </c>
      <c r="AT33" s="18">
        <f>'Variables AMS'!AS637</f>
        <v>5.2830303141947702E-3</v>
      </c>
      <c r="AU33" s="18">
        <f>'Variables AMS'!AT637</f>
        <v>5.2827830138220001E-3</v>
      </c>
      <c r="AV33" s="18">
        <f>'Variables AMS'!AU637</f>
        <v>5.2825357243919497E-3</v>
      </c>
      <c r="AW33" s="18">
        <f>'Variables AMS'!AV637</f>
        <v>5.2822884480971301E-3</v>
      </c>
    </row>
    <row r="34" spans="2:49" x14ac:dyDescent="0.25">
      <c r="B34" t="s">
        <v>1360</v>
      </c>
      <c r="C34" s="18">
        <f>'Variables AMS'!B638</f>
        <v>5.7286792551842298E-4</v>
      </c>
      <c r="D34" s="18">
        <f>'Variables AMS'!C638</f>
        <v>5.7286792551842298E-4</v>
      </c>
      <c r="E34" s="18">
        <f>'Variables AMS'!D638</f>
        <v>5.7280035143881299E-4</v>
      </c>
      <c r="F34" s="18">
        <f>'Variables AMS'!E638</f>
        <v>5.5612337255270901E-4</v>
      </c>
      <c r="G34" s="18">
        <f>'Variables AMS'!F638</f>
        <v>5.5292846367294602E-4</v>
      </c>
      <c r="H34" s="18">
        <f>'Variables AMS'!G638</f>
        <v>5.5394318346556402E-4</v>
      </c>
      <c r="I34" s="18">
        <f>'Variables AMS'!H638</f>
        <v>5.9326647335453705E-4</v>
      </c>
      <c r="J34" s="18">
        <f>'Variables AMS'!I638</f>
        <v>5.8756026779963803E-4</v>
      </c>
      <c r="K34" s="18">
        <f>'Variables AMS'!J638</f>
        <v>5.8321040763524904E-4</v>
      </c>
      <c r="L34" s="18">
        <f>'Variables AMS'!K638</f>
        <v>5.6349442188653601E-4</v>
      </c>
      <c r="M34" s="18">
        <f>'Variables AMS'!L638</f>
        <v>5.7508907379812395E-4</v>
      </c>
      <c r="N34" s="18">
        <f>'Variables AMS'!M638</f>
        <v>6.0046867300364603E-4</v>
      </c>
      <c r="O34" s="18">
        <f>'Variables AMS'!N638</f>
        <v>6.0714137545717995E-4</v>
      </c>
      <c r="P34" s="18">
        <f>'Variables AMS'!O638</f>
        <v>5.9782085652105796E-4</v>
      </c>
      <c r="Q34" s="18">
        <f>'Variables AMS'!P638</f>
        <v>5.7439054095918796E-4</v>
      </c>
      <c r="R34" s="18">
        <f>'Variables AMS'!Q638</f>
        <v>5.5503135905854602E-4</v>
      </c>
      <c r="S34" s="18">
        <f>'Variables AMS'!R638</f>
        <v>5.5505002782502198E-4</v>
      </c>
      <c r="T34" s="18">
        <f>'Variables AMS'!S638</f>
        <v>5.5507663235762595E-4</v>
      </c>
      <c r="U34" s="18">
        <f>'Variables AMS'!T638</f>
        <v>5.5508453909120599E-4</v>
      </c>
      <c r="V34" s="18">
        <f>'Variables AMS'!U638</f>
        <v>5.5511345080667496E-4</v>
      </c>
      <c r="W34" s="18">
        <f>'Variables AMS'!V638</f>
        <v>5.5511345064092603E-4</v>
      </c>
      <c r="X34" s="18">
        <f>'Variables AMS'!W638</f>
        <v>5.5511345033691E-4</v>
      </c>
      <c r="Y34" s="18">
        <f>'Variables AMS'!X638</f>
        <v>5.5511345058728903E-4</v>
      </c>
      <c r="Z34" s="18">
        <f>'Variables AMS'!Y638</f>
        <v>5.5511345068882099E-4</v>
      </c>
      <c r="AA34" s="18">
        <f>'Variables AMS'!Z638</f>
        <v>5.5511345075158003E-4</v>
      </c>
      <c r="AB34" s="18">
        <f>'Variables AMS'!AA638</f>
        <v>5.5511345041724298E-4</v>
      </c>
      <c r="AC34" s="18">
        <f>'Variables AMS'!AB638</f>
        <v>5.5511345056701597E-4</v>
      </c>
      <c r="AD34" s="18">
        <f>'Variables AMS'!AC638</f>
        <v>5.5511345069613903E-4</v>
      </c>
      <c r="AE34" s="18">
        <f>'Variables AMS'!AD638</f>
        <v>5.5511345072673695E-4</v>
      </c>
      <c r="AF34" s="18">
        <f>'Variables AMS'!AE638</f>
        <v>5.5511345039204602E-4</v>
      </c>
      <c r="AG34" s="18">
        <f>'Variables AMS'!AF638</f>
        <v>5.5511345071361301E-4</v>
      </c>
      <c r="AH34" s="18">
        <f>'Variables AMS'!AG638</f>
        <v>5.55113450535095E-4</v>
      </c>
      <c r="AI34" s="18">
        <f>'Variables AMS'!AH638</f>
        <v>5.5511345053657602E-4</v>
      </c>
      <c r="AJ34" s="18">
        <f>'Variables AMS'!AI638</f>
        <v>5.5511345076474799E-4</v>
      </c>
      <c r="AK34" s="18">
        <f>'Variables AMS'!AJ638</f>
        <v>5.5511345069384399E-4</v>
      </c>
      <c r="AL34" s="18">
        <f>'Variables AMS'!AK638</f>
        <v>5.5511345054073502E-4</v>
      </c>
      <c r="AM34" s="18">
        <f>'Variables AMS'!AL638</f>
        <v>5.5511345057642695E-4</v>
      </c>
      <c r="AN34" s="18">
        <f>'Variables AMS'!AM638</f>
        <v>5.5511345069310803E-4</v>
      </c>
      <c r="AO34" s="18">
        <f>'Variables AMS'!AN638</f>
        <v>5.5511345063088795E-4</v>
      </c>
      <c r="AP34" s="18">
        <f>'Variables AMS'!AO638</f>
        <v>5.5511345046677595E-4</v>
      </c>
      <c r="AQ34" s="18">
        <f>'Variables AMS'!AP638</f>
        <v>5.5511345060760297E-4</v>
      </c>
      <c r="AR34" s="18">
        <f>'Variables AMS'!AQ638</f>
        <v>5.5511345048033303E-4</v>
      </c>
      <c r="AS34" s="18">
        <f>'Variables AMS'!AR638</f>
        <v>5.5511345055325896E-4</v>
      </c>
      <c r="AT34" s="18">
        <f>'Variables AMS'!AS638</f>
        <v>5.5511345060305995E-4</v>
      </c>
      <c r="AU34" s="18">
        <f>'Variables AMS'!AT638</f>
        <v>5.55113450504142E-4</v>
      </c>
      <c r="AV34" s="18">
        <f>'Variables AMS'!AU638</f>
        <v>5.5511345062142904E-4</v>
      </c>
      <c r="AW34" s="18">
        <f>'Variables AMS'!AV638</f>
        <v>5.5511345052607097E-4</v>
      </c>
    </row>
    <row r="35" spans="2:49" x14ac:dyDescent="0.25">
      <c r="B35" t="s">
        <v>1361</v>
      </c>
      <c r="C35" s="18">
        <f>'Variables AMS'!B639</f>
        <v>1.07667849475852E-4</v>
      </c>
      <c r="D35" s="18">
        <f>'Variables AMS'!C639</f>
        <v>1.07667849475852E-4</v>
      </c>
      <c r="E35" s="18">
        <f>'Variables AMS'!D639</f>
        <v>1.07464729629352E-4</v>
      </c>
      <c r="F35" s="18">
        <f>'Variables AMS'!E639</f>
        <v>1.07762934715631E-4</v>
      </c>
      <c r="G35" s="18">
        <f>'Variables AMS'!F639</f>
        <v>1.0964481667861199E-4</v>
      </c>
      <c r="H35" s="18">
        <f>'Variables AMS'!G639</f>
        <v>1.06806186873017E-4</v>
      </c>
      <c r="I35" s="18">
        <f>'Variables AMS'!H639</f>
        <v>1.10503480660939E-4</v>
      </c>
      <c r="J35" s="18">
        <f>'Variables AMS'!I639</f>
        <v>1.1174225483654601E-4</v>
      </c>
      <c r="K35" s="18">
        <f>'Variables AMS'!J639</f>
        <v>1.10770854597084E-4</v>
      </c>
      <c r="L35" s="18">
        <f>'Variables AMS'!K639</f>
        <v>1.05918220223986E-4</v>
      </c>
      <c r="M35" s="18">
        <f>'Variables AMS'!L639</f>
        <v>1.05794329823304E-4</v>
      </c>
      <c r="N35" s="18">
        <f>'Variables AMS'!M639</f>
        <v>1.07654426568027E-4</v>
      </c>
      <c r="O35" s="18">
        <f>'Variables AMS'!N639</f>
        <v>1.08042787146081E-4</v>
      </c>
      <c r="P35" s="18">
        <f>'Variables AMS'!O639</f>
        <v>1.0581595431282701E-4</v>
      </c>
      <c r="Q35" s="18">
        <f>'Variables AMS'!P639</f>
        <v>1.04623205898726E-4</v>
      </c>
      <c r="R35" s="18">
        <f>'Variables AMS'!Q639</f>
        <v>1.01664601446424E-4</v>
      </c>
      <c r="S35" s="18">
        <f>'Variables AMS'!R639</f>
        <v>1.0167054155245E-4</v>
      </c>
      <c r="T35" s="18">
        <f>'Variables AMS'!S639</f>
        <v>1.01670522209592E-4</v>
      </c>
      <c r="U35" s="18">
        <f>'Variables AMS'!T639</f>
        <v>1.01669333755849E-4</v>
      </c>
      <c r="V35" s="18">
        <f>'Variables AMS'!U639</f>
        <v>1.01666980442876E-4</v>
      </c>
      <c r="W35" s="18">
        <f>'Variables AMS'!V639</f>
        <v>1.01666980450063E-4</v>
      </c>
      <c r="X35" s="18">
        <f>'Variables AMS'!W639</f>
        <v>1.01666980357671E-4</v>
      </c>
      <c r="Y35" s="18">
        <f>'Variables AMS'!X639</f>
        <v>1.01666980345398E-4</v>
      </c>
      <c r="Z35" s="18">
        <f>'Variables AMS'!Y639</f>
        <v>1.01666980392955E-4</v>
      </c>
      <c r="AA35" s="18">
        <f>'Variables AMS'!Z639</f>
        <v>1.01666980338215E-4</v>
      </c>
      <c r="AB35" s="18">
        <f>'Variables AMS'!AA639</f>
        <v>1.01666980368796E-4</v>
      </c>
      <c r="AC35" s="18">
        <f>'Variables AMS'!AB639</f>
        <v>1.01666980421311E-4</v>
      </c>
      <c r="AD35" s="18">
        <f>'Variables AMS'!AC639</f>
        <v>1.01666980342159E-4</v>
      </c>
      <c r="AE35" s="18">
        <f>'Variables AMS'!AD639</f>
        <v>1.0166698033169801E-4</v>
      </c>
      <c r="AF35" s="18">
        <f>'Variables AMS'!AE639</f>
        <v>1.01666980429441E-4</v>
      </c>
      <c r="AG35" s="18">
        <f>'Variables AMS'!AF639</f>
        <v>1.01666980369137E-4</v>
      </c>
      <c r="AH35" s="18">
        <f>'Variables AMS'!AG639</f>
        <v>1.01666980395448E-4</v>
      </c>
      <c r="AI35" s="18">
        <f>'Variables AMS'!AH639</f>
        <v>1.01666980396554E-4</v>
      </c>
      <c r="AJ35" s="18">
        <f>'Variables AMS'!AI639</f>
        <v>1.0166698042193699E-4</v>
      </c>
      <c r="AK35" s="18">
        <f>'Variables AMS'!AJ639</f>
        <v>1.01666980438542E-4</v>
      </c>
      <c r="AL35" s="18">
        <f>'Variables AMS'!AK639</f>
        <v>1.0166698038388999E-4</v>
      </c>
      <c r="AM35" s="18">
        <f>'Variables AMS'!AL639</f>
        <v>1.0166698043696E-4</v>
      </c>
      <c r="AN35" s="18">
        <f>'Variables AMS'!AM639</f>
        <v>1.0166698040244101E-4</v>
      </c>
      <c r="AO35" s="18">
        <f>'Variables AMS'!AN639</f>
        <v>1.0166698036566101E-4</v>
      </c>
      <c r="AP35" s="18">
        <f>'Variables AMS'!AO639</f>
        <v>1.0166698040072E-4</v>
      </c>
      <c r="AQ35" s="18">
        <f>'Variables AMS'!AP639</f>
        <v>1.0166698039752601E-4</v>
      </c>
      <c r="AR35" s="18">
        <f>'Variables AMS'!AQ639</f>
        <v>1.01666980433772E-4</v>
      </c>
      <c r="AS35" s="18">
        <f>'Variables AMS'!AR639</f>
        <v>1.0166698043666701E-4</v>
      </c>
      <c r="AT35" s="18">
        <f>'Variables AMS'!AS639</f>
        <v>1.0166698038587099E-4</v>
      </c>
      <c r="AU35" s="18">
        <f>'Variables AMS'!AT639</f>
        <v>1.0166698037180601E-4</v>
      </c>
      <c r="AV35" s="18">
        <f>'Variables AMS'!AU639</f>
        <v>1.01666980358218E-4</v>
      </c>
      <c r="AW35" s="18">
        <f>'Variables AMS'!AV639</f>
        <v>1.0166698042245301E-4</v>
      </c>
    </row>
    <row r="36" spans="2:49" x14ac:dyDescent="0.25">
      <c r="B36" t="s">
        <v>1362</v>
      </c>
      <c r="C36" s="18">
        <f>'Variables AMS'!B640</f>
        <v>1.16252034410602E-4</v>
      </c>
      <c r="D36" s="18">
        <f>'Variables AMS'!C640</f>
        <v>1.16252034410602E-4</v>
      </c>
      <c r="E36" s="18">
        <f>'Variables AMS'!D640</f>
        <v>1.16251923050936E-4</v>
      </c>
      <c r="F36" s="18">
        <f>'Variables AMS'!E640</f>
        <v>1.16881338179263E-4</v>
      </c>
      <c r="G36" s="18">
        <f>'Variables AMS'!F640</f>
        <v>1.20687548305679E-4</v>
      </c>
      <c r="H36" s="18">
        <f>'Variables AMS'!G640</f>
        <v>1.16813347074628E-4</v>
      </c>
      <c r="I36" s="18">
        <f>'Variables AMS'!H640</f>
        <v>1.21539731644487E-4</v>
      </c>
      <c r="J36" s="18">
        <f>'Variables AMS'!I640</f>
        <v>1.2463627652839699E-4</v>
      </c>
      <c r="K36" s="18">
        <f>'Variables AMS'!J640</f>
        <v>1.2453535720842999E-4</v>
      </c>
      <c r="L36" s="18">
        <f>'Variables AMS'!K640</f>
        <v>1.19742738373887E-4</v>
      </c>
      <c r="M36" s="18">
        <f>'Variables AMS'!L640</f>
        <v>1.20332106639018E-4</v>
      </c>
      <c r="N36" s="18">
        <f>'Variables AMS'!M640</f>
        <v>1.23409253213079E-4</v>
      </c>
      <c r="O36" s="18">
        <f>'Variables AMS'!N640</f>
        <v>1.2404274664582499E-4</v>
      </c>
      <c r="P36" s="18">
        <f>'Variables AMS'!O640</f>
        <v>1.21179699929826E-4</v>
      </c>
      <c r="Q36" s="18">
        <f>'Variables AMS'!P640</f>
        <v>1.21039377012595E-4</v>
      </c>
      <c r="R36" s="18">
        <f>'Variables AMS'!Q640</f>
        <v>1.1694143032026499E-4</v>
      </c>
      <c r="S36" s="18">
        <f>'Variables AMS'!R640</f>
        <v>1.16951008366096E-4</v>
      </c>
      <c r="T36" s="18">
        <f>'Variables AMS'!S640</f>
        <v>1.16957960018647E-4</v>
      </c>
      <c r="U36" s="18">
        <f>'Variables AMS'!T640</f>
        <v>1.16965938420383E-4</v>
      </c>
      <c r="V36" s="18">
        <f>'Variables AMS'!U640</f>
        <v>1.16972223777145E-4</v>
      </c>
      <c r="W36" s="18">
        <f>'Variables AMS'!V640</f>
        <v>1.1694770542017401E-4</v>
      </c>
      <c r="X36" s="18">
        <f>'Variables AMS'!W640</f>
        <v>1.16923192212606E-4</v>
      </c>
      <c r="Y36" s="18">
        <f>'Variables AMS'!X640</f>
        <v>1.16898684183726E-4</v>
      </c>
      <c r="Z36" s="18">
        <f>'Variables AMS'!Y640</f>
        <v>1.16874181256606E-4</v>
      </c>
      <c r="AA36" s="18">
        <f>'Variables AMS'!Z640</f>
        <v>1.1684968348455E-4</v>
      </c>
      <c r="AB36" s="18">
        <f>'Variables AMS'!AA640</f>
        <v>1.16825190815941E-4</v>
      </c>
      <c r="AC36" s="18">
        <f>'Variables AMS'!AB640</f>
        <v>1.16800703293381E-4</v>
      </c>
      <c r="AD36" s="18">
        <f>'Variables AMS'!AC640</f>
        <v>1.16809922974611E-4</v>
      </c>
      <c r="AE36" s="18">
        <f>'Variables AMS'!AD640</f>
        <v>1.16819143432503E-4</v>
      </c>
      <c r="AF36" s="18">
        <f>'Variables AMS'!AE640</f>
        <v>1.16828364577197E-4</v>
      </c>
      <c r="AG36" s="18">
        <f>'Variables AMS'!AF640</f>
        <v>1.16837586428629E-4</v>
      </c>
      <c r="AH36" s="18">
        <f>'Variables AMS'!AG640</f>
        <v>1.1684680906600701E-4</v>
      </c>
      <c r="AI36" s="18">
        <f>'Variables AMS'!AH640</f>
        <v>1.16856032386434E-4</v>
      </c>
      <c r="AJ36" s="18">
        <f>'Variables AMS'!AI640</f>
        <v>1.16865256426941E-4</v>
      </c>
      <c r="AK36" s="18">
        <f>'Variables AMS'!AJ640</f>
        <v>1.16874481277604E-4</v>
      </c>
      <c r="AL36" s="18">
        <f>'Variables AMS'!AK640</f>
        <v>1.16883706792841E-4</v>
      </c>
      <c r="AM36" s="18">
        <f>'Variables AMS'!AL640</f>
        <v>1.16892933031184E-4</v>
      </c>
      <c r="AN36" s="18">
        <f>'Variables AMS'!AM640</f>
        <v>1.16902159975158E-4</v>
      </c>
      <c r="AO36" s="18">
        <f>'Variables AMS'!AN640</f>
        <v>1.16911387734042E-4</v>
      </c>
      <c r="AP36" s="18">
        <f>'Variables AMS'!AO640</f>
        <v>1.16920616121008E-4</v>
      </c>
      <c r="AQ36" s="18">
        <f>'Variables AMS'!AP640</f>
        <v>1.16929845296179E-4</v>
      </c>
      <c r="AR36" s="18">
        <f>'Variables AMS'!AQ640</f>
        <v>1.16939075196381E-4</v>
      </c>
      <c r="AS36" s="18">
        <f>'Variables AMS'!AR640</f>
        <v>1.16948305858573E-4</v>
      </c>
      <c r="AT36" s="18">
        <f>'Variables AMS'!AS640</f>
        <v>1.16957537157812E-4</v>
      </c>
      <c r="AU36" s="18">
        <f>'Variables AMS'!AT640</f>
        <v>1.16966769233092E-4</v>
      </c>
      <c r="AV36" s="18">
        <f>'Variables AMS'!AU640</f>
        <v>1.1697600204089299E-4</v>
      </c>
      <c r="AW36" s="18">
        <f>'Variables AMS'!AV640</f>
        <v>1.16985235601514E-4</v>
      </c>
    </row>
    <row r="37" spans="2:49" x14ac:dyDescent="0.25">
      <c r="B37" t="s">
        <v>1363</v>
      </c>
      <c r="C37" s="18">
        <f>'Variables AMS'!B641</f>
        <v>7.8456405338957896E-5</v>
      </c>
      <c r="D37" s="18">
        <f>'Variables AMS'!C641</f>
        <v>7.8456405338957896E-5</v>
      </c>
      <c r="E37" s="18">
        <f>'Variables AMS'!D641</f>
        <v>7.7998096652792006E-5</v>
      </c>
      <c r="F37" s="18">
        <f>'Variables AMS'!E641</f>
        <v>7.7822279624627301E-5</v>
      </c>
      <c r="G37" s="18">
        <f>'Variables AMS'!F641</f>
        <v>7.9703331165534901E-5</v>
      </c>
      <c r="H37" s="18">
        <f>'Variables AMS'!G641</f>
        <v>7.7991491718482303E-5</v>
      </c>
      <c r="I37" s="18">
        <f>'Variables AMS'!H641</f>
        <v>8.0620693463034199E-5</v>
      </c>
      <c r="J37" s="18">
        <f>'Variables AMS'!I641</f>
        <v>8.0920496468216694E-5</v>
      </c>
      <c r="K37" s="18">
        <f>'Variables AMS'!J641</f>
        <v>8.1228848567280301E-5</v>
      </c>
      <c r="L37" s="18">
        <f>'Variables AMS'!K641</f>
        <v>7.8752844071471999E-5</v>
      </c>
      <c r="M37" s="18">
        <f>'Variables AMS'!L641</f>
        <v>7.7848714233930195E-5</v>
      </c>
      <c r="N37" s="18">
        <f>'Variables AMS'!M641</f>
        <v>7.7920710686187105E-5</v>
      </c>
      <c r="O37" s="18">
        <f>'Variables AMS'!N641</f>
        <v>7.8053672411617901E-5</v>
      </c>
      <c r="P37" s="18">
        <f>'Variables AMS'!O641</f>
        <v>7.6322683969123599E-5</v>
      </c>
      <c r="Q37" s="18">
        <f>'Variables AMS'!P641</f>
        <v>7.6032705674703804E-5</v>
      </c>
      <c r="R37" s="18">
        <f>'Variables AMS'!Q641</f>
        <v>7.5093505185318404E-5</v>
      </c>
      <c r="S37" s="18">
        <f>'Variables AMS'!R641</f>
        <v>7.5094346763095393E-5</v>
      </c>
      <c r="T37" s="18">
        <f>'Variables AMS'!S641</f>
        <v>7.5093389919935404E-5</v>
      </c>
      <c r="U37" s="18">
        <f>'Variables AMS'!T641</f>
        <v>7.5092512044768001E-5</v>
      </c>
      <c r="V37" s="18">
        <f>'Variables AMS'!U641</f>
        <v>7.5091838742145104E-5</v>
      </c>
      <c r="W37" s="18">
        <f>'Variables AMS'!V641</f>
        <v>7.5076098877468195E-5</v>
      </c>
      <c r="X37" s="18">
        <f>'Variables AMS'!W641</f>
        <v>7.5060362324337894E-5</v>
      </c>
      <c r="Y37" s="18">
        <f>'Variables AMS'!X641</f>
        <v>7.5044629053354296E-5</v>
      </c>
      <c r="Z37" s="18">
        <f>'Variables AMS'!Y641</f>
        <v>7.5028899079916501E-5</v>
      </c>
      <c r="AA37" s="18">
        <f>'Variables AMS'!Z641</f>
        <v>7.5013172411046995E-5</v>
      </c>
      <c r="AB37" s="18">
        <f>'Variables AMS'!AA641</f>
        <v>7.49974490351591E-5</v>
      </c>
      <c r="AC37" s="18">
        <f>'Variables AMS'!AB641</f>
        <v>7.4981728955825395E-5</v>
      </c>
      <c r="AD37" s="18">
        <f>'Variables AMS'!AC641</f>
        <v>7.4987647677394307E-5</v>
      </c>
      <c r="AE37" s="18">
        <f>'Variables AMS'!AD641</f>
        <v>7.4993566833666801E-5</v>
      </c>
      <c r="AF37" s="18">
        <f>'Variables AMS'!AE641</f>
        <v>7.4999486476197397E-5</v>
      </c>
      <c r="AG37" s="18">
        <f>'Variables AMS'!AF641</f>
        <v>7.5005406588452594E-5</v>
      </c>
      <c r="AH37" s="18">
        <f>'Variables AMS'!AG641</f>
        <v>7.5011327154290397E-5</v>
      </c>
      <c r="AI37" s="18">
        <f>'Variables AMS'!AH641</f>
        <v>7.5017248194912204E-5</v>
      </c>
      <c r="AJ37" s="18">
        <f>'Variables AMS'!AI641</f>
        <v>7.5023169709374297E-5</v>
      </c>
      <c r="AK37" s="18">
        <f>'Variables AMS'!AJ641</f>
        <v>7.5029091672309503E-5</v>
      </c>
      <c r="AL37" s="18">
        <f>'Variables AMS'!AK641</f>
        <v>7.5035014112548494E-5</v>
      </c>
      <c r="AM37" s="18">
        <f>'Variables AMS'!AL641</f>
        <v>7.5040937040265598E-5</v>
      </c>
      <c r="AN37" s="18">
        <f>'Variables AMS'!AM641</f>
        <v>7.5046860412482594E-5</v>
      </c>
      <c r="AO37" s="18">
        <f>'Variables AMS'!AN641</f>
        <v>7.5052784262075596E-5</v>
      </c>
      <c r="AP37" s="18">
        <f>'Variables AMS'!AO641</f>
        <v>7.5058708569175704E-5</v>
      </c>
      <c r="AQ37" s="18">
        <f>'Variables AMS'!AP641</f>
        <v>7.5064633355776298E-5</v>
      </c>
      <c r="AR37" s="18">
        <f>'Variables AMS'!AQ641</f>
        <v>7.5070558593029902E-5</v>
      </c>
      <c r="AS37" s="18">
        <f>'Variables AMS'!AR641</f>
        <v>7.5076484320627193E-5</v>
      </c>
      <c r="AT37" s="18">
        <f>'Variables AMS'!AS641</f>
        <v>7.5082410499881195E-5</v>
      </c>
      <c r="AU37" s="18">
        <f>'Variables AMS'!AT641</f>
        <v>7.5088337153396303E-5</v>
      </c>
      <c r="AV37" s="18">
        <f>'Variables AMS'!AU641</f>
        <v>7.5094264280677701E-5</v>
      </c>
      <c r="AW37" s="18">
        <f>'Variables AMS'!AV641</f>
        <v>7.5100191858530198E-5</v>
      </c>
    </row>
    <row r="38" spans="2:49" x14ac:dyDescent="0.25">
      <c r="B38" t="s">
        <v>1364</v>
      </c>
      <c r="C38" s="18">
        <f>'Variables AMS'!B642</f>
        <v>2.9134383117250501E-4</v>
      </c>
      <c r="D38" s="18">
        <f>'Variables AMS'!C642</f>
        <v>2.9134383117250501E-4</v>
      </c>
      <c r="E38" s="18">
        <f>'Variables AMS'!D642</f>
        <v>2.8845158815104101E-4</v>
      </c>
      <c r="F38" s="18">
        <f>'Variables AMS'!E642</f>
        <v>2.36501276514703E-4</v>
      </c>
      <c r="G38" s="18">
        <f>'Variables AMS'!F642</f>
        <v>2.5276912438508201E-4</v>
      </c>
      <c r="H38" s="18">
        <f>'Variables AMS'!G642</f>
        <v>2.9410179016999899E-4</v>
      </c>
      <c r="I38" s="18">
        <f>'Variables AMS'!H642</f>
        <v>2.4121727155602699E-4</v>
      </c>
      <c r="J38" s="18">
        <f>'Variables AMS'!I642</f>
        <v>2.8229682734162899E-4</v>
      </c>
      <c r="K38" s="18">
        <f>'Variables AMS'!J642</f>
        <v>2.1541299048797899E-4</v>
      </c>
      <c r="L38" s="18">
        <f>'Variables AMS'!K642</f>
        <v>2.12070071099215E-4</v>
      </c>
      <c r="M38" s="18">
        <f>'Variables AMS'!L642</f>
        <v>1.9385861190759199E-4</v>
      </c>
      <c r="N38" s="18">
        <f>'Variables AMS'!M642</f>
        <v>1.7827608098382099E-4</v>
      </c>
      <c r="O38" s="18">
        <f>'Variables AMS'!N642</f>
        <v>2.0165672609344699E-4</v>
      </c>
      <c r="P38" s="18">
        <f>'Variables AMS'!O642</f>
        <v>1.92825036716662E-4</v>
      </c>
      <c r="Q38" s="18">
        <f>'Variables AMS'!P642</f>
        <v>1.8900246912715001E-4</v>
      </c>
      <c r="R38" s="18">
        <f>'Variables AMS'!Q642</f>
        <v>1.85030884593181E-4</v>
      </c>
      <c r="S38" s="18">
        <f>'Variables AMS'!R642</f>
        <v>1.8502313955319301E-4</v>
      </c>
      <c r="T38" s="18">
        <f>'Variables AMS'!S642</f>
        <v>1.8501121896821401E-4</v>
      </c>
      <c r="U38" s="18">
        <f>'Variables AMS'!T642</f>
        <v>1.8500882197362199E-4</v>
      </c>
      <c r="V38" s="18">
        <f>'Variables AMS'!U642</f>
        <v>1.85009761134747E-4</v>
      </c>
      <c r="W38" s="18">
        <f>'Variables AMS'!V642</f>
        <v>1.8500976113416099E-4</v>
      </c>
      <c r="X38" s="18">
        <f>'Variables AMS'!W642</f>
        <v>1.8500976114227399E-4</v>
      </c>
      <c r="Y38" s="18">
        <f>'Variables AMS'!X642</f>
        <v>1.85009761118429E-4</v>
      </c>
      <c r="Z38" s="18">
        <f>'Variables AMS'!Y642</f>
        <v>1.85009761179963E-4</v>
      </c>
      <c r="AA38" s="18">
        <f>'Variables AMS'!Z642</f>
        <v>1.85009761109838E-4</v>
      </c>
      <c r="AB38" s="18">
        <f>'Variables AMS'!AA642</f>
        <v>1.8500976114139799E-4</v>
      </c>
      <c r="AC38" s="18">
        <f>'Variables AMS'!AB642</f>
        <v>1.8500976115956499E-4</v>
      </c>
      <c r="AD38" s="18">
        <f>'Variables AMS'!AC642</f>
        <v>1.8500976112932E-4</v>
      </c>
      <c r="AE38" s="18">
        <f>'Variables AMS'!AD642</f>
        <v>1.85009761215628E-4</v>
      </c>
      <c r="AF38" s="18">
        <f>'Variables AMS'!AE642</f>
        <v>1.85009761190187E-4</v>
      </c>
      <c r="AG38" s="18">
        <f>'Variables AMS'!AF642</f>
        <v>1.8500976112140199E-4</v>
      </c>
      <c r="AH38" s="18">
        <f>'Variables AMS'!AG642</f>
        <v>1.85009761146633E-4</v>
      </c>
      <c r="AI38" s="18">
        <f>'Variables AMS'!AH642</f>
        <v>1.8500976115487299E-4</v>
      </c>
      <c r="AJ38" s="18">
        <f>'Variables AMS'!AI642</f>
        <v>1.8500976120578501E-4</v>
      </c>
      <c r="AK38" s="18">
        <f>'Variables AMS'!AJ642</f>
        <v>1.85009761192354E-4</v>
      </c>
      <c r="AL38" s="18">
        <f>'Variables AMS'!AK642</f>
        <v>1.8500976115409299E-4</v>
      </c>
      <c r="AM38" s="18">
        <f>'Variables AMS'!AL642</f>
        <v>1.8500976120058101E-4</v>
      </c>
      <c r="AN38" s="18">
        <f>'Variables AMS'!AM642</f>
        <v>1.85009761142519E-4</v>
      </c>
      <c r="AO38" s="18">
        <f>'Variables AMS'!AN642</f>
        <v>1.8500976119659499E-4</v>
      </c>
      <c r="AP38" s="18">
        <f>'Variables AMS'!AO642</f>
        <v>1.85009761219111E-4</v>
      </c>
      <c r="AQ38" s="18">
        <f>'Variables AMS'!AP642</f>
        <v>1.8500976113242901E-4</v>
      </c>
      <c r="AR38" s="18">
        <f>'Variables AMS'!AQ642</f>
        <v>1.8500976116015899E-4</v>
      </c>
      <c r="AS38" s="18">
        <f>'Variables AMS'!AR642</f>
        <v>1.8500976121700499E-4</v>
      </c>
      <c r="AT38" s="18">
        <f>'Variables AMS'!AS642</f>
        <v>1.85009761167567E-4</v>
      </c>
      <c r="AU38" s="18">
        <f>'Variables AMS'!AT642</f>
        <v>1.8500976119117899E-4</v>
      </c>
      <c r="AV38" s="18">
        <f>'Variables AMS'!AU642</f>
        <v>1.85009761143064E-4</v>
      </c>
      <c r="AW38" s="18">
        <f>'Variables AMS'!AV642</f>
        <v>1.85009761172536E-4</v>
      </c>
    </row>
    <row r="39" spans="2:49" x14ac:dyDescent="0.25">
      <c r="B39" t="s">
        <v>1365</v>
      </c>
      <c r="C39" s="18">
        <f>'Variables AMS'!B643</f>
        <v>1.17833941061983E-4</v>
      </c>
      <c r="D39" s="18">
        <f>'Variables AMS'!C643</f>
        <v>1.17833941061983E-4</v>
      </c>
      <c r="E39" s="18">
        <f>'Variables AMS'!D643</f>
        <v>1.17650591594833E-4</v>
      </c>
      <c r="F39" s="18">
        <f>'Variables AMS'!E643</f>
        <v>1.1402877215926401E-4</v>
      </c>
      <c r="G39" s="18">
        <f>'Variables AMS'!F643</f>
        <v>1.1138622993501501E-4</v>
      </c>
      <c r="H39" s="18">
        <f>'Variables AMS'!G643</f>
        <v>1.21223378788359E-4</v>
      </c>
      <c r="I39" s="18">
        <f>'Variables AMS'!H643</f>
        <v>1.2254277561254699E-4</v>
      </c>
      <c r="J39" s="18">
        <f>'Variables AMS'!I643</f>
        <v>1.1591474123129799E-4</v>
      </c>
      <c r="K39" s="18">
        <f>'Variables AMS'!J643</f>
        <v>1.12923865163614E-4</v>
      </c>
      <c r="L39" s="18">
        <f>'Variables AMS'!K643</f>
        <v>1.09966175577213E-4</v>
      </c>
      <c r="M39" s="18">
        <f>'Variables AMS'!L643</f>
        <v>1.09000771107848E-4</v>
      </c>
      <c r="N39" s="18">
        <f>'Variables AMS'!M643</f>
        <v>1.0659941413410001E-4</v>
      </c>
      <c r="O39" s="18">
        <f>'Variables AMS'!N643</f>
        <v>1.10564422077985E-4</v>
      </c>
      <c r="P39" s="18">
        <f>'Variables AMS'!O643</f>
        <v>1.1315021603850399E-4</v>
      </c>
      <c r="Q39" s="18">
        <f>'Variables AMS'!P643</f>
        <v>1.07135479289225E-4</v>
      </c>
      <c r="R39" s="18">
        <f>'Variables AMS'!Q643</f>
        <v>1.0515824070855699E-4</v>
      </c>
      <c r="S39" s="18">
        <f>'Variables AMS'!R643</f>
        <v>1.0517174012973999E-4</v>
      </c>
      <c r="T39" s="18">
        <f>'Variables AMS'!S643</f>
        <v>1.05190940312636E-4</v>
      </c>
      <c r="U39" s="18">
        <f>'Variables AMS'!T643</f>
        <v>1.05213121278277E-4</v>
      </c>
      <c r="V39" s="18">
        <f>'Variables AMS'!U643</f>
        <v>1.05239297856416E-4</v>
      </c>
      <c r="W39" s="18">
        <f>'Variables AMS'!V643</f>
        <v>1.05239297871957E-4</v>
      </c>
      <c r="X39" s="18">
        <f>'Variables AMS'!W643</f>
        <v>1.05239297891614E-4</v>
      </c>
      <c r="Y39" s="18">
        <f>'Variables AMS'!X643</f>
        <v>1.0523929787409099E-4</v>
      </c>
      <c r="Z39" s="18">
        <f>'Variables AMS'!Y643</f>
        <v>1.0523929789865101E-4</v>
      </c>
      <c r="AA39" s="18">
        <f>'Variables AMS'!Z643</f>
        <v>1.05239297873763E-4</v>
      </c>
      <c r="AB39" s="18">
        <f>'Variables AMS'!AA643</f>
        <v>1.0523929787151899E-4</v>
      </c>
      <c r="AC39" s="18">
        <f>'Variables AMS'!AB643</f>
        <v>1.05239297863856E-4</v>
      </c>
      <c r="AD39" s="18">
        <f>'Variables AMS'!AC643</f>
        <v>1.05239297884288E-4</v>
      </c>
      <c r="AE39" s="18">
        <f>'Variables AMS'!AD643</f>
        <v>1.05239297887805E-4</v>
      </c>
      <c r="AF39" s="18">
        <f>'Variables AMS'!AE643</f>
        <v>1.05239297908334E-4</v>
      </c>
      <c r="AG39" s="18">
        <f>'Variables AMS'!AF643</f>
        <v>1.05239297882947E-4</v>
      </c>
      <c r="AH39" s="18">
        <f>'Variables AMS'!AG643</f>
        <v>1.05239297918243E-4</v>
      </c>
      <c r="AI39" s="18">
        <f>'Variables AMS'!AH643</f>
        <v>1.05239297875924E-4</v>
      </c>
      <c r="AJ39" s="18">
        <f>'Variables AMS'!AI643</f>
        <v>1.0523929787397301E-4</v>
      </c>
      <c r="AK39" s="18">
        <f>'Variables AMS'!AJ643</f>
        <v>1.0523929790565E-4</v>
      </c>
      <c r="AL39" s="18">
        <f>'Variables AMS'!AK643</f>
        <v>1.05239297871812E-4</v>
      </c>
      <c r="AM39" s="18">
        <f>'Variables AMS'!AL643</f>
        <v>1.05239297891759E-4</v>
      </c>
      <c r="AN39" s="18">
        <f>'Variables AMS'!AM643</f>
        <v>1.05239297909887E-4</v>
      </c>
      <c r="AO39" s="18">
        <f>'Variables AMS'!AN643</f>
        <v>1.05239297903663E-4</v>
      </c>
      <c r="AP39" s="18">
        <f>'Variables AMS'!AO643</f>
        <v>1.05239297876849E-4</v>
      </c>
      <c r="AQ39" s="18">
        <f>'Variables AMS'!AP643</f>
        <v>1.05239297859591E-4</v>
      </c>
      <c r="AR39" s="18">
        <f>'Variables AMS'!AQ643</f>
        <v>1.0523929792045199E-4</v>
      </c>
      <c r="AS39" s="18">
        <f>'Variables AMS'!AR643</f>
        <v>1.0523929785201E-4</v>
      </c>
      <c r="AT39" s="18">
        <f>'Variables AMS'!AS643</f>
        <v>1.05239297921261E-4</v>
      </c>
      <c r="AU39" s="18">
        <f>'Variables AMS'!AT643</f>
        <v>1.0523929789405101E-4</v>
      </c>
      <c r="AV39" s="18">
        <f>'Variables AMS'!AU643</f>
        <v>1.05239297882943E-4</v>
      </c>
      <c r="AW39" s="18">
        <f>'Variables AMS'!AV643</f>
        <v>1.0523929786137E-4</v>
      </c>
    </row>
    <row r="40" spans="2:49" x14ac:dyDescent="0.25">
      <c r="B40" t="s">
        <v>1366</v>
      </c>
      <c r="C40" s="18">
        <f>'Variables AMS'!B644</f>
        <v>1.98349629365916E-4</v>
      </c>
      <c r="D40" s="18">
        <f>'Variables AMS'!C644</f>
        <v>1.98349629365916E-4</v>
      </c>
      <c r="E40" s="18">
        <f>'Variables AMS'!D644</f>
        <v>1.9955553966843301E-4</v>
      </c>
      <c r="F40" s="18">
        <f>'Variables AMS'!E644</f>
        <v>1.9794901454968901E-4</v>
      </c>
      <c r="G40" s="18">
        <f>'Variables AMS'!F644</f>
        <v>1.96724667288326E-4</v>
      </c>
      <c r="H40" s="18">
        <f>'Variables AMS'!G644</f>
        <v>1.8628836362733999E-4</v>
      </c>
      <c r="I40" s="18">
        <f>'Variables AMS'!H644</f>
        <v>1.9379440283755699E-4</v>
      </c>
      <c r="J40" s="18">
        <f>'Variables AMS'!I644</f>
        <v>1.94452360505272E-4</v>
      </c>
      <c r="K40" s="18">
        <f>'Variables AMS'!J644</f>
        <v>1.8993134860106499E-4</v>
      </c>
      <c r="L40" s="18">
        <f>'Variables AMS'!K644</f>
        <v>1.8282353124329201E-4</v>
      </c>
      <c r="M40" s="18">
        <f>'Variables AMS'!L644</f>
        <v>1.8107686709041199E-4</v>
      </c>
      <c r="N40" s="18">
        <f>'Variables AMS'!M644</f>
        <v>1.82127054818377E-4</v>
      </c>
      <c r="O40" s="18">
        <f>'Variables AMS'!N644</f>
        <v>1.8408799988246701E-4</v>
      </c>
      <c r="P40" s="18">
        <f>'Variables AMS'!O644</f>
        <v>1.8216661951092001E-4</v>
      </c>
      <c r="Q40" s="18">
        <f>'Variables AMS'!P644</f>
        <v>1.7547133489418401E-4</v>
      </c>
      <c r="R40" s="18">
        <f>'Variables AMS'!Q644</f>
        <v>1.7000819377664599E-4</v>
      </c>
      <c r="S40" s="18">
        <f>'Variables AMS'!R644</f>
        <v>1.7004167055245301E-4</v>
      </c>
      <c r="T40" s="18">
        <f>'Variables AMS'!S644</f>
        <v>1.7005598336295699E-4</v>
      </c>
      <c r="U40" s="18">
        <f>'Variables AMS'!T644</f>
        <v>1.7006156617368099E-4</v>
      </c>
      <c r="V40" s="18">
        <f>'Variables AMS'!U644</f>
        <v>1.7006836035778701E-4</v>
      </c>
      <c r="W40" s="18">
        <f>'Variables AMS'!V644</f>
        <v>1.6990030167889501E-4</v>
      </c>
      <c r="X40" s="18">
        <f>'Variables AMS'!W644</f>
        <v>1.69732409092999E-4</v>
      </c>
      <c r="Y40" s="18">
        <f>'Variables AMS'!X644</f>
        <v>1.6956468230932301E-4</v>
      </c>
      <c r="Z40" s="18">
        <f>'Variables AMS'!Y644</f>
        <v>1.6939712136011399E-4</v>
      </c>
      <c r="AA40" s="18">
        <f>'Variables AMS'!Z644</f>
        <v>1.69229726003901E-4</v>
      </c>
      <c r="AB40" s="18">
        <f>'Variables AMS'!AA644</f>
        <v>1.6906249604222101E-4</v>
      </c>
      <c r="AC40" s="18">
        <f>'Variables AMS'!AB644</f>
        <v>1.6889543134537201E-4</v>
      </c>
      <c r="AD40" s="18">
        <f>'Variables AMS'!AC644</f>
        <v>1.6889175514474299E-4</v>
      </c>
      <c r="AE40" s="18">
        <f>'Variables AMS'!AD644</f>
        <v>1.6888807901179899E-4</v>
      </c>
      <c r="AF40" s="18">
        <f>'Variables AMS'!AE644</f>
        <v>1.6888440300100901E-4</v>
      </c>
      <c r="AG40" s="18">
        <f>'Variables AMS'!AF644</f>
        <v>1.6888072702984301E-4</v>
      </c>
      <c r="AH40" s="18">
        <f>'Variables AMS'!AG644</f>
        <v>1.6887705118211001E-4</v>
      </c>
      <c r="AI40" s="18">
        <f>'Variables AMS'!AH644</f>
        <v>1.68873375356087E-4</v>
      </c>
      <c r="AJ40" s="18">
        <f>'Variables AMS'!AI644</f>
        <v>1.6886969968805599E-4</v>
      </c>
      <c r="AK40" s="18">
        <f>'Variables AMS'!AJ644</f>
        <v>1.68866024043647E-4</v>
      </c>
      <c r="AL40" s="18">
        <f>'Variables AMS'!AK644</f>
        <v>1.6886234846336801E-4</v>
      </c>
      <c r="AM40" s="18">
        <f>'Variables AMS'!AL644</f>
        <v>1.6885867300889899E-4</v>
      </c>
      <c r="AN40" s="18">
        <f>'Variables AMS'!AM644</f>
        <v>1.6885499765012399E-4</v>
      </c>
      <c r="AO40" s="18">
        <f>'Variables AMS'!AN644</f>
        <v>1.6885132236921601E-4</v>
      </c>
      <c r="AP40" s="18">
        <f>'Variables AMS'!AO644</f>
        <v>1.68847647102025E-4</v>
      </c>
      <c r="AQ40" s="18">
        <f>'Variables AMS'!AP644</f>
        <v>1.6884397195421401E-4</v>
      </c>
      <c r="AR40" s="18">
        <f>'Variables AMS'!AQ644</f>
        <v>1.6884029686026799E-4</v>
      </c>
      <c r="AS40" s="18">
        <f>'Variables AMS'!AR644</f>
        <v>1.68836621855139E-4</v>
      </c>
      <c r="AT40" s="18">
        <f>'Variables AMS'!AS644</f>
        <v>1.6883294698704301E-4</v>
      </c>
      <c r="AU40" s="18">
        <f>'Variables AMS'!AT644</f>
        <v>1.68829272158741E-4</v>
      </c>
      <c r="AV40" s="18">
        <f>'Variables AMS'!AU644</f>
        <v>1.6882559741548001E-4</v>
      </c>
      <c r="AW40" s="18">
        <f>'Variables AMS'!AV644</f>
        <v>1.6882192271139301E-4</v>
      </c>
    </row>
    <row r="41" spans="2:49" x14ac:dyDescent="0.25">
      <c r="B41" t="s">
        <v>1367</v>
      </c>
      <c r="C41" s="18">
        <f>'Variables AMS'!B645</f>
        <v>7.1667082512700994E-5</v>
      </c>
      <c r="D41" s="18">
        <f>'Variables AMS'!C645</f>
        <v>7.1667082512700994E-5</v>
      </c>
      <c r="E41" s="18">
        <f>'Variables AMS'!D645</f>
        <v>7.1705122131190203E-5</v>
      </c>
      <c r="F41" s="18">
        <f>'Variables AMS'!E645</f>
        <v>7.2603354509540101E-5</v>
      </c>
      <c r="G41" s="18">
        <f>'Variables AMS'!F645</f>
        <v>7.2071356444077699E-5</v>
      </c>
      <c r="H41" s="18">
        <f>'Variables AMS'!G645</f>
        <v>6.4349162764374803E-5</v>
      </c>
      <c r="I41" s="18">
        <f>'Variables AMS'!H645</f>
        <v>6.8054087267646406E-5</v>
      </c>
      <c r="J41" s="18">
        <f>'Variables AMS'!I645</f>
        <v>6.8605132716964003E-5</v>
      </c>
      <c r="K41" s="18">
        <f>'Variables AMS'!J645</f>
        <v>6.6203439026505203E-5</v>
      </c>
      <c r="L41" s="18">
        <f>'Variables AMS'!K645</f>
        <v>6.3033233935634798E-5</v>
      </c>
      <c r="M41" s="18">
        <f>'Variables AMS'!L645</f>
        <v>6.27712503803378E-5</v>
      </c>
      <c r="N41" s="18">
        <f>'Variables AMS'!M645</f>
        <v>6.3599553307450203E-5</v>
      </c>
      <c r="O41" s="18">
        <f>'Variables AMS'!N645</f>
        <v>6.4362667499639402E-5</v>
      </c>
      <c r="P41" s="18">
        <f>'Variables AMS'!O645</f>
        <v>6.5014770493247205E-5</v>
      </c>
      <c r="Q41" s="18">
        <f>'Variables AMS'!P645</f>
        <v>6.3655844199822297E-5</v>
      </c>
      <c r="R41" s="18">
        <f>'Variables AMS'!Q645</f>
        <v>6.2925236626302494E-5</v>
      </c>
      <c r="S41" s="18">
        <f>'Variables AMS'!R645</f>
        <v>6.2937075501353403E-5</v>
      </c>
      <c r="T41" s="18">
        <f>'Variables AMS'!S645</f>
        <v>6.29407147776E-5</v>
      </c>
      <c r="U41" s="18">
        <f>'Variables AMS'!T645</f>
        <v>6.2942330160827397E-5</v>
      </c>
      <c r="V41" s="18">
        <f>'Variables AMS'!U645</f>
        <v>6.2943355704633903E-5</v>
      </c>
      <c r="W41" s="18">
        <f>'Variables AMS'!V645</f>
        <v>6.2945926616460904E-5</v>
      </c>
      <c r="X41" s="18">
        <f>'Variables AMS'!W645</f>
        <v>6.2948497636318703E-5</v>
      </c>
      <c r="Y41" s="18">
        <f>'Variables AMS'!X645</f>
        <v>6.2951068761856195E-5</v>
      </c>
      <c r="Z41" s="18">
        <f>'Variables AMS'!Y645</f>
        <v>6.2953639997410094E-5</v>
      </c>
      <c r="AA41" s="18">
        <f>'Variables AMS'!Z645</f>
        <v>6.2956211328554602E-5</v>
      </c>
      <c r="AB41" s="18">
        <f>'Variables AMS'!AA645</f>
        <v>6.2958782768003196E-5</v>
      </c>
      <c r="AC41" s="18">
        <f>'Variables AMS'!AB645</f>
        <v>6.29613543151964E-5</v>
      </c>
      <c r="AD41" s="18">
        <f>'Variables AMS'!AC645</f>
        <v>6.2961506069091996E-5</v>
      </c>
      <c r="AE41" s="18">
        <f>'Variables AMS'!AD645</f>
        <v>6.2961657830871301E-5</v>
      </c>
      <c r="AF41" s="18">
        <f>'Variables AMS'!AE645</f>
        <v>6.29618096020413E-5</v>
      </c>
      <c r="AG41" s="18">
        <f>'Variables AMS'!AF645</f>
        <v>6.2961961352969706E-5</v>
      </c>
      <c r="AH41" s="18">
        <f>'Variables AMS'!AG645</f>
        <v>6.2962113101590401E-5</v>
      </c>
      <c r="AI41" s="18">
        <f>'Variables AMS'!AH645</f>
        <v>6.2962264864668797E-5</v>
      </c>
      <c r="AJ41" s="18">
        <f>'Variables AMS'!AI645</f>
        <v>6.2962416626690597E-5</v>
      </c>
      <c r="AK41" s="18">
        <f>'Variables AMS'!AJ645</f>
        <v>6.2962568388763205E-5</v>
      </c>
      <c r="AL41" s="18">
        <f>'Variables AMS'!AK645</f>
        <v>6.2962720141685201E-5</v>
      </c>
      <c r="AM41" s="18">
        <f>'Variables AMS'!AL645</f>
        <v>6.2962871898626497E-5</v>
      </c>
      <c r="AN41" s="18">
        <f>'Variables AMS'!AM645</f>
        <v>6.2963023654755699E-5</v>
      </c>
      <c r="AO41" s="18">
        <f>'Variables AMS'!AN645</f>
        <v>6.2963175417940997E-5</v>
      </c>
      <c r="AP41" s="18">
        <f>'Variables AMS'!AO645</f>
        <v>6.29633271863594E-5</v>
      </c>
      <c r="AQ41" s="18">
        <f>'Variables AMS'!AP645</f>
        <v>6.29634789556268E-5</v>
      </c>
      <c r="AR41" s="18">
        <f>'Variables AMS'!AQ645</f>
        <v>6.2963630700564095E-5</v>
      </c>
      <c r="AS41" s="18">
        <f>'Variables AMS'!AR645</f>
        <v>6.29637824795146E-5</v>
      </c>
      <c r="AT41" s="18">
        <f>'Variables AMS'!AS645</f>
        <v>6.2963934235555602E-5</v>
      </c>
      <c r="AU41" s="18">
        <f>'Variables AMS'!AT645</f>
        <v>6.2964085986502697E-5</v>
      </c>
      <c r="AV41" s="18">
        <f>'Variables AMS'!AU645</f>
        <v>6.2964237751966202E-5</v>
      </c>
      <c r="AW41" s="18">
        <f>'Variables AMS'!AV645</f>
        <v>6.2964389510426899E-5</v>
      </c>
    </row>
    <row r="42" spans="2:49" x14ac:dyDescent="0.25">
      <c r="B42" t="s">
        <v>1368</v>
      </c>
      <c r="C42" s="18">
        <f>'Variables AMS'!B646</f>
        <v>1.35979298181998E-3</v>
      </c>
      <c r="D42" s="18">
        <f>'Variables AMS'!C646</f>
        <v>1.35979298181998E-3</v>
      </c>
      <c r="E42" s="18">
        <f>'Variables AMS'!D646</f>
        <v>1.3775217038583601E-3</v>
      </c>
      <c r="F42" s="18">
        <f>'Variables AMS'!E646</f>
        <v>1.37287364450511E-3</v>
      </c>
      <c r="G42" s="18">
        <f>'Variables AMS'!F646</f>
        <v>1.3914324924863E-3</v>
      </c>
      <c r="H42" s="18">
        <f>'Variables AMS'!G646</f>
        <v>1.2680308729721599E-3</v>
      </c>
      <c r="I42" s="18">
        <f>'Variables AMS'!H646</f>
        <v>1.3398892241837E-3</v>
      </c>
      <c r="J42" s="18">
        <f>'Variables AMS'!I646</f>
        <v>1.3408529730915401E-3</v>
      </c>
      <c r="K42" s="18">
        <f>'Variables AMS'!J646</f>
        <v>1.33150076733177E-3</v>
      </c>
      <c r="L42" s="18">
        <f>'Variables AMS'!K646</f>
        <v>1.29758133600346E-3</v>
      </c>
      <c r="M42" s="18">
        <f>'Variables AMS'!L646</f>
        <v>1.2781926008633201E-3</v>
      </c>
      <c r="N42" s="18">
        <f>'Variables AMS'!M646</f>
        <v>1.3082952717930699E-3</v>
      </c>
      <c r="O42" s="18">
        <f>'Variables AMS'!N646</f>
        <v>1.33973637439655E-3</v>
      </c>
      <c r="P42" s="18">
        <f>'Variables AMS'!O646</f>
        <v>1.34332396394867E-3</v>
      </c>
      <c r="Q42" s="18">
        <f>'Variables AMS'!P646</f>
        <v>1.3234980161082499E-3</v>
      </c>
      <c r="R42" s="18">
        <f>'Variables AMS'!Q646</f>
        <v>1.3363414915152001E-3</v>
      </c>
      <c r="S42" s="18">
        <f>'Variables AMS'!R646</f>
        <v>1.33630762025263E-3</v>
      </c>
      <c r="T42" s="18">
        <f>'Variables AMS'!S646</f>
        <v>1.3363056284886E-3</v>
      </c>
      <c r="U42" s="18">
        <f>'Variables AMS'!T646</f>
        <v>1.33630870233425E-3</v>
      </c>
      <c r="V42" s="18">
        <f>'Variables AMS'!U646</f>
        <v>1.3363187448135201E-3</v>
      </c>
      <c r="W42" s="18">
        <f>'Variables AMS'!V646</f>
        <v>1.3389483583649E-3</v>
      </c>
      <c r="X42" s="18">
        <f>'Variables AMS'!W646</f>
        <v>1.3415831462594101E-3</v>
      </c>
      <c r="Y42" s="18">
        <f>'Variables AMS'!X646</f>
        <v>1.3442231201799401E-3</v>
      </c>
      <c r="Z42" s="18">
        <f>'Variables AMS'!Y646</f>
        <v>1.34686828772253E-3</v>
      </c>
      <c r="AA42" s="18">
        <f>'Variables AMS'!Z646</f>
        <v>1.3495186606078101E-3</v>
      </c>
      <c r="AB42" s="18">
        <f>'Variables AMS'!AA646</f>
        <v>1.3521742491609499E-3</v>
      </c>
      <c r="AC42" s="18">
        <f>'Variables AMS'!AB646</f>
        <v>1.35483506342168E-3</v>
      </c>
      <c r="AD42" s="18">
        <f>'Variables AMS'!AC646</f>
        <v>1.3564360320014301E-3</v>
      </c>
      <c r="AE42" s="18">
        <f>'Variables AMS'!AD646</f>
        <v>1.35803889128125E-3</v>
      </c>
      <c r="AF42" s="18">
        <f>'Variables AMS'!AE646</f>
        <v>1.3596436460144E-3</v>
      </c>
      <c r="AG42" s="18">
        <f>'Variables AMS'!AF646</f>
        <v>1.3612502963991199E-3</v>
      </c>
      <c r="AH42" s="18">
        <f>'Variables AMS'!AG646</f>
        <v>1.3628588452763699E-3</v>
      </c>
      <c r="AI42" s="18">
        <f>'Variables AMS'!AH646</f>
        <v>1.3644692946879399E-3</v>
      </c>
      <c r="AJ42" s="18">
        <f>'Variables AMS'!AI646</f>
        <v>1.36608164781488E-3</v>
      </c>
      <c r="AK42" s="18">
        <f>'Variables AMS'!AJ646</f>
        <v>1.3676959050648199E-3</v>
      </c>
      <c r="AL42" s="18">
        <f>'Variables AMS'!AK646</f>
        <v>1.36931207074538E-3</v>
      </c>
      <c r="AM42" s="18">
        <f>'Variables AMS'!AL646</f>
        <v>1.3709301459198899E-3</v>
      </c>
      <c r="AN42" s="18">
        <f>'Variables AMS'!AM646</f>
        <v>1.3725501332790501E-3</v>
      </c>
      <c r="AO42" s="18">
        <f>'Variables AMS'!AN646</f>
        <v>1.3741720354850499E-3</v>
      </c>
      <c r="AP42" s="18">
        <f>'Variables AMS'!AO646</f>
        <v>1.3757958534499301E-3</v>
      </c>
      <c r="AQ42" s="18">
        <f>'Variables AMS'!AP646</f>
        <v>1.3774215896487599E-3</v>
      </c>
      <c r="AR42" s="18">
        <f>'Variables AMS'!AQ646</f>
        <v>1.3790492488409199E-3</v>
      </c>
      <c r="AS42" s="18">
        <f>'Variables AMS'!AR646</f>
        <v>1.38067882933532E-3</v>
      </c>
      <c r="AT42" s="18">
        <f>'Variables AMS'!AS646</f>
        <v>1.3823103371791599E-3</v>
      </c>
      <c r="AU42" s="18">
        <f>'Variables AMS'!AT646</f>
        <v>1.3839437720166499E-3</v>
      </c>
      <c r="AV42" s="18">
        <f>'Variables AMS'!AU646</f>
        <v>1.3855791369901101E-3</v>
      </c>
      <c r="AW42" s="18">
        <f>'Variables AMS'!AV646</f>
        <v>1.38721643429759E-3</v>
      </c>
    </row>
    <row r="43" spans="2:49" x14ac:dyDescent="0.25">
      <c r="B43" t="s">
        <v>1369</v>
      </c>
      <c r="C43" s="18">
        <f>'Variables AMS'!B647</f>
        <v>4.3259922555663102E-3</v>
      </c>
      <c r="D43" s="18">
        <f>'Variables AMS'!C647</f>
        <v>4.3259922555663102E-3</v>
      </c>
      <c r="E43" s="18">
        <f>'Variables AMS'!D647</f>
        <v>4.3257586929405303E-3</v>
      </c>
      <c r="F43" s="18">
        <f>'Variables AMS'!E647</f>
        <v>4.4576692750104502E-3</v>
      </c>
      <c r="G43" s="18">
        <f>'Variables AMS'!F647</f>
        <v>4.5339465354448504E-3</v>
      </c>
      <c r="H43" s="18">
        <f>'Variables AMS'!G647</f>
        <v>4.6191300595173198E-3</v>
      </c>
      <c r="I43" s="18">
        <f>'Variables AMS'!H647</f>
        <v>4.5580695361907E-3</v>
      </c>
      <c r="J43" s="18">
        <f>'Variables AMS'!I647</f>
        <v>4.5905364749963202E-3</v>
      </c>
      <c r="K43" s="18">
        <f>'Variables AMS'!J647</f>
        <v>4.5197883753973498E-3</v>
      </c>
      <c r="L43" s="18">
        <f>'Variables AMS'!K647</f>
        <v>4.3866596343899297E-3</v>
      </c>
      <c r="M43" s="18">
        <f>'Variables AMS'!L647</f>
        <v>4.3160482677888504E-3</v>
      </c>
      <c r="N43" s="18">
        <f>'Variables AMS'!M647</f>
        <v>4.3183513087490296E-3</v>
      </c>
      <c r="O43" s="18">
        <f>'Variables AMS'!N647</f>
        <v>4.2576666875510398E-3</v>
      </c>
      <c r="P43" s="18">
        <f>'Variables AMS'!O647</f>
        <v>4.0860849864171904E-3</v>
      </c>
      <c r="Q43" s="18">
        <f>'Variables AMS'!P647</f>
        <v>3.9701531058848397E-3</v>
      </c>
      <c r="R43" s="18">
        <f>'Variables AMS'!Q647</f>
        <v>3.9063089404687001E-3</v>
      </c>
      <c r="S43" s="18">
        <f>'Variables AMS'!R647</f>
        <v>3.90624902071128E-3</v>
      </c>
      <c r="T43" s="18">
        <f>'Variables AMS'!S647</f>
        <v>3.9062948019754603E-3</v>
      </c>
      <c r="U43" s="18">
        <f>'Variables AMS'!T647</f>
        <v>3.9062883676424399E-3</v>
      </c>
      <c r="V43" s="18">
        <f>'Variables AMS'!U647</f>
        <v>3.9057724038665202E-3</v>
      </c>
      <c r="W43" s="18">
        <f>'Variables AMS'!V647</f>
        <v>3.90577240672229E-3</v>
      </c>
      <c r="X43" s="18">
        <f>'Variables AMS'!W647</f>
        <v>3.9057724063497699E-3</v>
      </c>
      <c r="Y43" s="18">
        <f>'Variables AMS'!X647</f>
        <v>3.9057724063896798E-3</v>
      </c>
      <c r="Z43" s="18">
        <f>'Variables AMS'!Y647</f>
        <v>3.9057724068237501E-3</v>
      </c>
      <c r="AA43" s="18">
        <f>'Variables AMS'!Z647</f>
        <v>3.9057724049530299E-3</v>
      </c>
      <c r="AB43" s="18">
        <f>'Variables AMS'!AA647</f>
        <v>3.9057724043347502E-3</v>
      </c>
      <c r="AC43" s="18">
        <f>'Variables AMS'!AB647</f>
        <v>3.9057724058818698E-3</v>
      </c>
      <c r="AD43" s="18">
        <f>'Variables AMS'!AC647</f>
        <v>3.90577240439543E-3</v>
      </c>
      <c r="AE43" s="18">
        <f>'Variables AMS'!AD647</f>
        <v>3.9057724075374301E-3</v>
      </c>
      <c r="AF43" s="18">
        <f>'Variables AMS'!AE647</f>
        <v>3.9057724055896999E-3</v>
      </c>
      <c r="AG43" s="18">
        <f>'Variables AMS'!AF647</f>
        <v>3.9057724075946898E-3</v>
      </c>
      <c r="AH43" s="18">
        <f>'Variables AMS'!AG647</f>
        <v>3.9057724057589699E-3</v>
      </c>
      <c r="AI43" s="18">
        <f>'Variables AMS'!AH647</f>
        <v>3.90577240419705E-3</v>
      </c>
      <c r="AJ43" s="18">
        <f>'Variables AMS'!AI647</f>
        <v>3.9057724059801901E-3</v>
      </c>
      <c r="AK43" s="18">
        <f>'Variables AMS'!AJ647</f>
        <v>3.90577240506135E-3</v>
      </c>
      <c r="AL43" s="18">
        <f>'Variables AMS'!AK647</f>
        <v>3.9057724064854699E-3</v>
      </c>
      <c r="AM43" s="18">
        <f>'Variables AMS'!AL647</f>
        <v>3.9057724059504001E-3</v>
      </c>
      <c r="AN43" s="18">
        <f>'Variables AMS'!AM647</f>
        <v>3.9057724043106202E-3</v>
      </c>
      <c r="AO43" s="18">
        <f>'Variables AMS'!AN647</f>
        <v>3.9057724064924999E-3</v>
      </c>
      <c r="AP43" s="18">
        <f>'Variables AMS'!AO647</f>
        <v>3.90577240677825E-3</v>
      </c>
      <c r="AQ43" s="18">
        <f>'Variables AMS'!AP647</f>
        <v>3.90577240467576E-3</v>
      </c>
      <c r="AR43" s="18">
        <f>'Variables AMS'!AQ647</f>
        <v>3.9057724069851102E-3</v>
      </c>
      <c r="AS43" s="18">
        <f>'Variables AMS'!AR647</f>
        <v>3.9057724056295999E-3</v>
      </c>
      <c r="AT43" s="18">
        <f>'Variables AMS'!AS647</f>
        <v>3.9057724064293598E-3</v>
      </c>
      <c r="AU43" s="18">
        <f>'Variables AMS'!AT647</f>
        <v>3.90577240561962E-3</v>
      </c>
      <c r="AV43" s="18">
        <f>'Variables AMS'!AU647</f>
        <v>3.9057724045926398E-3</v>
      </c>
      <c r="AW43" s="18">
        <f>'Variables AMS'!AV647</f>
        <v>3.9057724060385501E-3</v>
      </c>
    </row>
    <row r="44" spans="2:49" x14ac:dyDescent="0.25">
      <c r="B44" t="s">
        <v>1370</v>
      </c>
      <c r="C44" s="18">
        <f>'Variables AMS'!B648</f>
        <v>9.0198436560432905E-3</v>
      </c>
      <c r="D44" s="18">
        <f>'Variables AMS'!C648</f>
        <v>9.0198436560432905E-3</v>
      </c>
      <c r="E44" s="18">
        <f>'Variables AMS'!D648</f>
        <v>9.0543536580486306E-3</v>
      </c>
      <c r="F44" s="18">
        <f>'Variables AMS'!E648</f>
        <v>9.1904532507715592E-3</v>
      </c>
      <c r="G44" s="18">
        <f>'Variables AMS'!F648</f>
        <v>9.7689498292025893E-3</v>
      </c>
      <c r="H44" s="18">
        <f>'Variables AMS'!G648</f>
        <v>1.0298649534405501E-2</v>
      </c>
      <c r="I44" s="18">
        <f>'Variables AMS'!H648</f>
        <v>1.0641079629330899E-2</v>
      </c>
      <c r="J44" s="18">
        <f>'Variables AMS'!I648</f>
        <v>9.6777572646953702E-3</v>
      </c>
      <c r="K44" s="18">
        <f>'Variables AMS'!J648</f>
        <v>1.01702770488302E-2</v>
      </c>
      <c r="L44" s="18">
        <f>'Variables AMS'!K648</f>
        <v>1.0203450502171099E-2</v>
      </c>
      <c r="M44" s="18">
        <f>'Variables AMS'!L648</f>
        <v>1.01328275194052E-2</v>
      </c>
      <c r="N44" s="18">
        <f>'Variables AMS'!M648</f>
        <v>1.0521817187338399E-2</v>
      </c>
      <c r="O44" s="18">
        <f>'Variables AMS'!N648</f>
        <v>1.03733771549143E-2</v>
      </c>
      <c r="P44" s="18">
        <f>'Variables AMS'!O648</f>
        <v>1.01563667602136E-2</v>
      </c>
      <c r="Q44" s="18">
        <f>'Variables AMS'!P648</f>
        <v>9.8960697244950598E-3</v>
      </c>
      <c r="R44" s="18">
        <f>'Variables AMS'!Q648</f>
        <v>9.8495236795256395E-3</v>
      </c>
      <c r="S44" s="18">
        <f>'Variables AMS'!R648</f>
        <v>9.8494491024126007E-3</v>
      </c>
      <c r="T44" s="18">
        <f>'Variables AMS'!S648</f>
        <v>9.8497124331446799E-3</v>
      </c>
      <c r="U44" s="18">
        <f>'Variables AMS'!T648</f>
        <v>9.8497927602367898E-3</v>
      </c>
      <c r="V44" s="18">
        <f>'Variables AMS'!U648</f>
        <v>9.8501254153503196E-3</v>
      </c>
      <c r="W44" s="18">
        <f>'Variables AMS'!V648</f>
        <v>1.0011634553826299E-2</v>
      </c>
      <c r="X44" s="18">
        <f>'Variables AMS'!W648</f>
        <v>1.0175791901233701E-2</v>
      </c>
      <c r="Y44" s="18">
        <f>'Variables AMS'!X648</f>
        <v>1.0342640882038401E-2</v>
      </c>
      <c r="Z44" s="18">
        <f>'Variables AMS'!Y648</f>
        <v>1.0512225625481699E-2</v>
      </c>
      <c r="AA44" s="18">
        <f>'Variables AMS'!Z648</f>
        <v>1.06845909960509E-2</v>
      </c>
      <c r="AB44" s="18">
        <f>'Variables AMS'!AA648</f>
        <v>1.08597825777847E-2</v>
      </c>
      <c r="AC44" s="18">
        <f>'Variables AMS'!AB648</f>
        <v>1.1037846730105501E-2</v>
      </c>
      <c r="AD44" s="18">
        <f>'Variables AMS'!AC648</f>
        <v>1.1040715513134E-2</v>
      </c>
      <c r="AE44" s="18">
        <f>'Variables AMS'!AD648</f>
        <v>1.1043585036676601E-2</v>
      </c>
      <c r="AF44" s="18">
        <f>'Variables AMS'!AE648</f>
        <v>1.1046455315413701E-2</v>
      </c>
      <c r="AG44" s="18">
        <f>'Variables AMS'!AF648</f>
        <v>1.10493263345768E-2</v>
      </c>
      <c r="AH44" s="18">
        <f>'Variables AMS'!AG648</f>
        <v>1.10521981036659E-2</v>
      </c>
      <c r="AI44" s="18">
        <f>'Variables AMS'!AH648</f>
        <v>1.10550706136411E-2</v>
      </c>
      <c r="AJ44" s="18">
        <f>'Variables AMS'!AI648</f>
        <v>1.1057943869609701E-2</v>
      </c>
      <c r="AK44" s="18">
        <f>'Variables AMS'!AJ648</f>
        <v>1.1060817881507E-2</v>
      </c>
      <c r="AL44" s="18">
        <f>'Variables AMS'!AK648</f>
        <v>1.1063692640642201E-2</v>
      </c>
      <c r="AM44" s="18">
        <f>'Variables AMS'!AL648</f>
        <v>1.10665681401303E-2</v>
      </c>
      <c r="AN44" s="18">
        <f>'Variables AMS'!AM648</f>
        <v>1.10694443818906E-2</v>
      </c>
      <c r="AO44" s="18">
        <f>'Variables AMS'!AN648</f>
        <v>1.1072321379939999E-2</v>
      </c>
      <c r="AP44" s="18">
        <f>'Variables AMS'!AO648</f>
        <v>1.1075199123765599E-2</v>
      </c>
      <c r="AQ44" s="18">
        <f>'Variables AMS'!AP648</f>
        <v>1.10780776131133E-2</v>
      </c>
      <c r="AR44" s="18">
        <f>'Variables AMS'!AQ648</f>
        <v>1.10809568580743E-2</v>
      </c>
      <c r="AS44" s="18">
        <f>'Variables AMS'!AR648</f>
        <v>1.10838368449017E-2</v>
      </c>
      <c r="AT44" s="18">
        <f>'Variables AMS'!AS648</f>
        <v>1.10867175758895E-2</v>
      </c>
      <c r="AU44" s="18">
        <f>'Variables AMS'!AT648</f>
        <v>1.10895990635778E-2</v>
      </c>
      <c r="AV44" s="18">
        <f>'Variables AMS'!AU648</f>
        <v>1.1092481300414601E-2</v>
      </c>
      <c r="AW44" s="18">
        <f>'Variables AMS'!AV648</f>
        <v>1.1095364282577E-2</v>
      </c>
    </row>
    <row r="45" spans="2:49" x14ac:dyDescent="0.25">
      <c r="B45" t="s">
        <v>1371</v>
      </c>
      <c r="C45" s="18">
        <f>'Variables AMS'!B649</f>
        <v>5.40237500637072E-3</v>
      </c>
      <c r="D45" s="18">
        <f>'Variables AMS'!C649</f>
        <v>5.40237500637072E-3</v>
      </c>
      <c r="E45" s="18">
        <f>'Variables AMS'!D649</f>
        <v>5.4081101940859798E-3</v>
      </c>
      <c r="F45" s="18">
        <f>'Variables AMS'!E649</f>
        <v>5.4916069753723198E-3</v>
      </c>
      <c r="G45" s="18">
        <f>'Variables AMS'!F649</f>
        <v>5.8336408403188399E-3</v>
      </c>
      <c r="H45" s="18">
        <f>'Variables AMS'!G649</f>
        <v>6.1572505073674002E-3</v>
      </c>
      <c r="I45" s="18">
        <f>'Variables AMS'!H649</f>
        <v>6.3542909711708402E-3</v>
      </c>
      <c r="J45" s="18">
        <f>'Variables AMS'!I649</f>
        <v>5.7523546931795696E-3</v>
      </c>
      <c r="K45" s="18">
        <f>'Variables AMS'!J649</f>
        <v>6.08083389643889E-3</v>
      </c>
      <c r="L45" s="18">
        <f>'Variables AMS'!K649</f>
        <v>6.1146454483140501E-3</v>
      </c>
      <c r="M45" s="18">
        <f>'Variables AMS'!L649</f>
        <v>6.0782272678625102E-3</v>
      </c>
      <c r="N45" s="18">
        <f>'Variables AMS'!M649</f>
        <v>6.3362381110896003E-3</v>
      </c>
      <c r="O45" s="18">
        <f>'Variables AMS'!N649</f>
        <v>6.2381077231805403E-3</v>
      </c>
      <c r="P45" s="18">
        <f>'Variables AMS'!O649</f>
        <v>6.1048250208204603E-3</v>
      </c>
      <c r="Q45" s="18">
        <f>'Variables AMS'!P649</f>
        <v>5.9587028787939896E-3</v>
      </c>
      <c r="R45" s="18">
        <f>'Variables AMS'!Q649</f>
        <v>5.91849335677539E-3</v>
      </c>
      <c r="S45" s="18">
        <f>'Variables AMS'!R649</f>
        <v>5.9184561493451698E-3</v>
      </c>
      <c r="T45" s="18">
        <f>'Variables AMS'!S649</f>
        <v>5.9185997550192E-3</v>
      </c>
      <c r="U45" s="18">
        <f>'Variables AMS'!T649</f>
        <v>5.9185975290732403E-3</v>
      </c>
      <c r="V45" s="18">
        <f>'Variables AMS'!U649</f>
        <v>5.9187647690480301E-3</v>
      </c>
      <c r="W45" s="18">
        <f>'Variables AMS'!V649</f>
        <v>5.9240517192286797E-3</v>
      </c>
      <c r="X45" s="18">
        <f>'Variables AMS'!W649</f>
        <v>5.9293433967252101E-3</v>
      </c>
      <c r="Y45" s="18">
        <f>'Variables AMS'!X649</f>
        <v>5.9346397969929398E-3</v>
      </c>
      <c r="Z45" s="18">
        <f>'Variables AMS'!Y649</f>
        <v>5.93994093015833E-3</v>
      </c>
      <c r="AA45" s="18">
        <f>'Variables AMS'!Z649</f>
        <v>5.9452467969734399E-3</v>
      </c>
      <c r="AB45" s="18">
        <f>'Variables AMS'!AA649</f>
        <v>5.9505574040452603E-3</v>
      </c>
      <c r="AC45" s="18">
        <f>'Variables AMS'!AB649</f>
        <v>5.9558727528296398E-3</v>
      </c>
      <c r="AD45" s="18">
        <f>'Variables AMS'!AC649</f>
        <v>5.9573722061076204E-3</v>
      </c>
      <c r="AE45" s="18">
        <f>'Variables AMS'!AD649</f>
        <v>5.9588720333793302E-3</v>
      </c>
      <c r="AF45" s="18">
        <f>'Variables AMS'!AE649</f>
        <v>5.9603722391235502E-3</v>
      </c>
      <c r="AG45" s="18">
        <f>'Variables AMS'!AF649</f>
        <v>5.9618728245902303E-3</v>
      </c>
      <c r="AH45" s="18">
        <f>'Variables AMS'!AG649</f>
        <v>5.9633737847692202E-3</v>
      </c>
      <c r="AI45" s="18">
        <f>'Variables AMS'!AH649</f>
        <v>5.9648751233577204E-3</v>
      </c>
      <c r="AJ45" s="18">
        <f>'Variables AMS'!AI649</f>
        <v>5.9663768461551301E-3</v>
      </c>
      <c r="AK45" s="18">
        <f>'Variables AMS'!AJ649</f>
        <v>5.9678789396536997E-3</v>
      </c>
      <c r="AL45" s="18">
        <f>'Variables AMS'!AK649</f>
        <v>5.9693814125411498E-3</v>
      </c>
      <c r="AM45" s="18">
        <f>'Variables AMS'!AL649</f>
        <v>5.9708842639325599E-3</v>
      </c>
      <c r="AN45" s="18">
        <f>'Variables AMS'!AM649</f>
        <v>5.9723874970743201E-3</v>
      </c>
      <c r="AO45" s="18">
        <f>'Variables AMS'!AN649</f>
        <v>5.9738911047807703E-3</v>
      </c>
      <c r="AP45" s="18">
        <f>'Variables AMS'!AO649</f>
        <v>5.9753950915236798E-3</v>
      </c>
      <c r="AQ45" s="18">
        <f>'Variables AMS'!AP649</f>
        <v>5.9768994578536698E-3</v>
      </c>
      <c r="AR45" s="18">
        <f>'Variables AMS'!AQ649</f>
        <v>5.9784042054246899E-3</v>
      </c>
      <c r="AS45" s="18">
        <f>'Variables AMS'!AR649</f>
        <v>5.9799093254597896E-3</v>
      </c>
      <c r="AT45" s="18">
        <f>'Variables AMS'!AS649</f>
        <v>5.9814148264234904E-3</v>
      </c>
      <c r="AU45" s="18">
        <f>'Variables AMS'!AT649</f>
        <v>5.9829207105281399E-3</v>
      </c>
      <c r="AV45" s="18">
        <f>'Variables AMS'!AU649</f>
        <v>5.9844269716810101E-3</v>
      </c>
      <c r="AW45" s="18">
        <f>'Variables AMS'!AV649</f>
        <v>5.9859336096832003E-3</v>
      </c>
    </row>
    <row r="46" spans="2:49" x14ac:dyDescent="0.25">
      <c r="B46" t="s">
        <v>1372</v>
      </c>
      <c r="C46" s="18">
        <f>'Variables AMS'!B650</f>
        <v>3.7339011217282898E-2</v>
      </c>
      <c r="D46" s="18">
        <f>'Variables AMS'!C650</f>
        <v>3.7339011217282898E-2</v>
      </c>
      <c r="E46" s="18">
        <f>'Variables AMS'!D650</f>
        <v>3.7438328652201397E-2</v>
      </c>
      <c r="F46" s="18">
        <f>'Variables AMS'!E650</f>
        <v>3.7895763222420803E-2</v>
      </c>
      <c r="G46" s="18">
        <f>'Variables AMS'!F650</f>
        <v>3.9011506410302203E-2</v>
      </c>
      <c r="H46" s="18">
        <f>'Variables AMS'!G650</f>
        <v>3.93445324877435E-2</v>
      </c>
      <c r="I46" s="18">
        <f>'Variables AMS'!H650</f>
        <v>3.9571724670328497E-2</v>
      </c>
      <c r="J46" s="18">
        <f>'Variables AMS'!I650</f>
        <v>4.1301936048371402E-2</v>
      </c>
      <c r="K46" s="18">
        <f>'Variables AMS'!J650</f>
        <v>4.23169080351277E-2</v>
      </c>
      <c r="L46" s="18">
        <f>'Variables AMS'!K650</f>
        <v>4.0826000265982501E-2</v>
      </c>
      <c r="M46" s="18">
        <f>'Variables AMS'!L650</f>
        <v>4.1315538561059101E-2</v>
      </c>
      <c r="N46" s="18">
        <f>'Variables AMS'!M650</f>
        <v>4.18767975399192E-2</v>
      </c>
      <c r="O46" s="18">
        <f>'Variables AMS'!N650</f>
        <v>4.3098730295510902E-2</v>
      </c>
      <c r="P46" s="18">
        <f>'Variables AMS'!O650</f>
        <v>4.3969163284736698E-2</v>
      </c>
      <c r="Q46" s="18">
        <f>'Variables AMS'!P650</f>
        <v>4.3381949726171598E-2</v>
      </c>
      <c r="R46" s="18">
        <f>'Variables AMS'!Q650</f>
        <v>4.4090935776991302E-2</v>
      </c>
      <c r="S46" s="18">
        <f>'Variables AMS'!R650</f>
        <v>4.4090386921350401E-2</v>
      </c>
      <c r="T46" s="18">
        <f>'Variables AMS'!S650</f>
        <v>4.4090931376115798E-2</v>
      </c>
      <c r="U46" s="18">
        <f>'Variables AMS'!T650</f>
        <v>4.4091105927031603E-2</v>
      </c>
      <c r="V46" s="18">
        <f>'Variables AMS'!U650</f>
        <v>4.4091927649409501E-2</v>
      </c>
      <c r="W46" s="18">
        <f>'Variables AMS'!V650</f>
        <v>4.4845798407482103E-2</v>
      </c>
      <c r="X46" s="18">
        <f>'Variables AMS'!W650</f>
        <v>4.5612558593251001E-2</v>
      </c>
      <c r="Y46" s="18">
        <f>'Variables AMS'!X650</f>
        <v>4.6392428625776298E-2</v>
      </c>
      <c r="Z46" s="18">
        <f>'Variables AMS'!Y650</f>
        <v>4.71856326750828E-2</v>
      </c>
      <c r="AA46" s="18">
        <f>'Variables AMS'!Z650</f>
        <v>4.7992398699714001E-2</v>
      </c>
      <c r="AB46" s="18">
        <f>'Variables AMS'!AA650</f>
        <v>4.8812958554640601E-2</v>
      </c>
      <c r="AC46" s="18">
        <f>'Variables AMS'!AB650</f>
        <v>4.9647548087877198E-2</v>
      </c>
      <c r="AD46" s="18">
        <f>'Variables AMS'!AC650</f>
        <v>4.9665818000146203E-2</v>
      </c>
      <c r="AE46" s="18">
        <f>'Variables AMS'!AD650</f>
        <v>4.9684094642383901E-2</v>
      </c>
      <c r="AF46" s="18">
        <f>'Variables AMS'!AE650</f>
        <v>4.9702378008051502E-2</v>
      </c>
      <c r="AG46" s="18">
        <f>'Variables AMS'!AF650</f>
        <v>4.9720668127012403E-2</v>
      </c>
      <c r="AH46" s="18">
        <f>'Variables AMS'!AG650</f>
        <v>4.9738964957125202E-2</v>
      </c>
      <c r="AI46" s="18">
        <f>'Variables AMS'!AH650</f>
        <v>4.9757268513038702E-2</v>
      </c>
      <c r="AJ46" s="18">
        <f>'Variables AMS'!AI650</f>
        <v>4.9775578786000203E-2</v>
      </c>
      <c r="AK46" s="18">
        <f>'Variables AMS'!AJ650</f>
        <v>4.9793895826577901E-2</v>
      </c>
      <c r="AL46" s="18">
        <f>'Variables AMS'!AK650</f>
        <v>4.9812219606064301E-2</v>
      </c>
      <c r="AM46" s="18">
        <f>'Variables AMS'!AL650</f>
        <v>4.9830550128493203E-2</v>
      </c>
      <c r="AN46" s="18">
        <f>'Variables AMS'!AM650</f>
        <v>4.9848887378355203E-2</v>
      </c>
      <c r="AO46" s="18">
        <f>'Variables AMS'!AN650</f>
        <v>4.9867231387111001E-2</v>
      </c>
      <c r="AP46" s="18">
        <f>'Variables AMS'!AO650</f>
        <v>4.9885582150720302E-2</v>
      </c>
      <c r="AQ46" s="18">
        <f>'Variables AMS'!AP650</f>
        <v>4.9903939657632901E-2</v>
      </c>
      <c r="AR46" s="18">
        <f>'Variables AMS'!AQ650</f>
        <v>4.99223039286711E-2</v>
      </c>
      <c r="AS46" s="18">
        <f>'Variables AMS'!AR650</f>
        <v>4.9940674955724101E-2</v>
      </c>
      <c r="AT46" s="18">
        <f>'Variables AMS'!AS650</f>
        <v>4.9959052762270403E-2</v>
      </c>
      <c r="AU46" s="18">
        <f>'Variables AMS'!AT650</f>
        <v>4.99774373160429E-2</v>
      </c>
      <c r="AV46" s="18">
        <f>'Variables AMS'!AU650</f>
        <v>4.9995828628345403E-2</v>
      </c>
      <c r="AW46" s="18">
        <f>'Variables AMS'!AV650</f>
        <v>5.0014226693635602E-2</v>
      </c>
    </row>
    <row r="47" spans="2:49" x14ac:dyDescent="0.25">
      <c r="B47" t="s">
        <v>1373</v>
      </c>
      <c r="C47" s="18">
        <f>'Variables AMS'!B651</f>
        <v>1.8075313807531301E-2</v>
      </c>
      <c r="D47" s="18">
        <f>'Variables AMS'!C651</f>
        <v>1.8075313807531301E-2</v>
      </c>
      <c r="E47" s="18">
        <f>'Variables AMS'!D651</f>
        <v>1.80793224123873E-2</v>
      </c>
      <c r="F47" s="18">
        <f>'Variables AMS'!E651</f>
        <v>1.8409722589665799E-2</v>
      </c>
      <c r="G47" s="18">
        <f>'Variables AMS'!F651</f>
        <v>1.8164405138191501E-2</v>
      </c>
      <c r="H47" s="18">
        <f>'Variables AMS'!G651</f>
        <v>1.7734477260240598E-2</v>
      </c>
      <c r="I47" s="18">
        <f>'Variables AMS'!H651</f>
        <v>1.8138458920947301E-2</v>
      </c>
      <c r="J47" s="18">
        <f>'Variables AMS'!I651</f>
        <v>1.8172484200627601E-2</v>
      </c>
      <c r="K47" s="18">
        <f>'Variables AMS'!J651</f>
        <v>1.8134253571198598E-2</v>
      </c>
      <c r="L47" s="18">
        <f>'Variables AMS'!K651</f>
        <v>1.7536817246414899E-2</v>
      </c>
      <c r="M47" s="18">
        <f>'Variables AMS'!L651</f>
        <v>1.7638820402129399E-2</v>
      </c>
      <c r="N47" s="18">
        <f>'Variables AMS'!M651</f>
        <v>1.76402158338263E-2</v>
      </c>
      <c r="O47" s="18">
        <f>'Variables AMS'!N651</f>
        <v>1.7630992453217701E-2</v>
      </c>
      <c r="P47" s="18">
        <f>'Variables AMS'!O651</f>
        <v>1.76051902324625E-2</v>
      </c>
      <c r="Q47" s="18">
        <f>'Variables AMS'!P651</f>
        <v>1.72707267937494E-2</v>
      </c>
      <c r="R47" s="18">
        <f>'Variables AMS'!Q651</f>
        <v>1.69338636570723E-2</v>
      </c>
      <c r="S47" s="18">
        <f>'Variables AMS'!R651</f>
        <v>1.6933507023746901E-2</v>
      </c>
      <c r="T47" s="18">
        <f>'Variables AMS'!S651</f>
        <v>1.6934289146887702E-2</v>
      </c>
      <c r="U47" s="18">
        <f>'Variables AMS'!T651</f>
        <v>1.69345842422308E-2</v>
      </c>
      <c r="V47" s="18">
        <f>'Variables AMS'!U651</f>
        <v>1.6935537017623001E-2</v>
      </c>
      <c r="W47" s="18">
        <f>'Variables AMS'!V651</f>
        <v>1.6948330731348001E-2</v>
      </c>
      <c r="X47" s="18">
        <f>'Variables AMS'!W651</f>
        <v>1.6961134092136398E-2</v>
      </c>
      <c r="Y47" s="18">
        <f>'Variables AMS'!X651</f>
        <v>1.6973947134948299E-2</v>
      </c>
      <c r="Z47" s="18">
        <f>'Variables AMS'!Y651</f>
        <v>1.6986769846773001E-2</v>
      </c>
      <c r="AA47" s="18">
        <f>'Variables AMS'!Z651</f>
        <v>1.6999602259289998E-2</v>
      </c>
      <c r="AB47" s="18">
        <f>'Variables AMS'!AA651</f>
        <v>1.7012444364765501E-2</v>
      </c>
      <c r="AC47" s="18">
        <f>'Variables AMS'!AB651</f>
        <v>1.70252961660344E-2</v>
      </c>
      <c r="AD47" s="18">
        <f>'Variables AMS'!AC651</f>
        <v>1.70329289379124E-2</v>
      </c>
      <c r="AE47" s="18">
        <f>'Variables AMS'!AD651</f>
        <v>1.7040565141123801E-2</v>
      </c>
      <c r="AF47" s="18">
        <f>'Variables AMS'!AE651</f>
        <v>1.70482047628609E-2</v>
      </c>
      <c r="AG47" s="18">
        <f>'Variables AMS'!AF651</f>
        <v>1.7055847811039498E-2</v>
      </c>
      <c r="AH47" s="18">
        <f>'Variables AMS'!AG651</f>
        <v>1.7063494281799301E-2</v>
      </c>
      <c r="AI47" s="18">
        <f>'Variables AMS'!AH651</f>
        <v>1.7071144189511799E-2</v>
      </c>
      <c r="AJ47" s="18">
        <f>'Variables AMS'!AI651</f>
        <v>1.70787975193166E-2</v>
      </c>
      <c r="AK47" s="18">
        <f>'Variables AMS'!AJ651</f>
        <v>1.7086454284170799E-2</v>
      </c>
      <c r="AL47" s="18">
        <f>'Variables AMS'!AK651</f>
        <v>1.70941144794538E-2</v>
      </c>
      <c r="AM47" s="18">
        <f>'Variables AMS'!AL651</f>
        <v>1.7101778116777499E-2</v>
      </c>
      <c r="AN47" s="18">
        <f>'Variables AMS'!AM651</f>
        <v>1.7109445177868599E-2</v>
      </c>
      <c r="AO47" s="18">
        <f>'Variables AMS'!AN651</f>
        <v>1.7117115685066998E-2</v>
      </c>
      <c r="AP47" s="18">
        <f>'Variables AMS'!AO651</f>
        <v>1.7124789622988201E-2</v>
      </c>
      <c r="AQ47" s="18">
        <f>'Variables AMS'!AP651</f>
        <v>1.71324670060773E-2</v>
      </c>
      <c r="AR47" s="18">
        <f>'Variables AMS'!AQ651</f>
        <v>1.7140147837984301E-2</v>
      </c>
      <c r="AS47" s="18">
        <f>'Variables AMS'!AR651</f>
        <v>1.71478320998927E-2</v>
      </c>
      <c r="AT47" s="18">
        <f>'Variables AMS'!AS651</f>
        <v>1.7155519812629201E-2</v>
      </c>
      <c r="AU47" s="18">
        <f>'Variables AMS'!AT651</f>
        <v>1.7163210976946099E-2</v>
      </c>
      <c r="AV47" s="18">
        <f>'Variables AMS'!AU651</f>
        <v>1.7170905597303401E-2</v>
      </c>
      <c r="AW47" s="18">
        <f>'Variables AMS'!AV651</f>
        <v>1.7178603648159398E-2</v>
      </c>
    </row>
    <row r="48" spans="2:49" x14ac:dyDescent="0.25">
      <c r="B48" t="s">
        <v>1374</v>
      </c>
      <c r="C48" s="18">
        <f>'Variables AMS'!B652</f>
        <v>0.18957366340037801</v>
      </c>
      <c r="D48" s="18">
        <f>'Variables AMS'!C652</f>
        <v>0.18957366340037801</v>
      </c>
      <c r="E48" s="18">
        <f>'Variables AMS'!D652</f>
        <v>0.189574412230712</v>
      </c>
      <c r="F48" s="18">
        <f>'Variables AMS'!E652</f>
        <v>0.19269353804075401</v>
      </c>
      <c r="G48" s="18">
        <f>'Variables AMS'!F652</f>
        <v>0.189838522543371</v>
      </c>
      <c r="H48" s="18">
        <f>'Variables AMS'!G652</f>
        <v>0.18388924495002701</v>
      </c>
      <c r="I48" s="18">
        <f>'Variables AMS'!H652</f>
        <v>0.18777005307893299</v>
      </c>
      <c r="J48" s="18">
        <f>'Variables AMS'!I652</f>
        <v>0.18735766263327999</v>
      </c>
      <c r="K48" s="18">
        <f>'Variables AMS'!J652</f>
        <v>0.184773143795009</v>
      </c>
      <c r="L48" s="18">
        <f>'Variables AMS'!K652</f>
        <v>0.17760241566104101</v>
      </c>
      <c r="M48" s="18">
        <f>'Variables AMS'!L652</f>
        <v>0.177127638027303</v>
      </c>
      <c r="N48" s="18">
        <f>'Variables AMS'!M652</f>
        <v>0.17564863074289799</v>
      </c>
      <c r="O48" s="18">
        <f>'Variables AMS'!N652</f>
        <v>0.17534330527963601</v>
      </c>
      <c r="P48" s="18">
        <f>'Variables AMS'!O652</f>
        <v>0.173468840288624</v>
      </c>
      <c r="Q48" s="18">
        <f>'Variables AMS'!P652</f>
        <v>0.168676211731386</v>
      </c>
      <c r="R48" s="18">
        <f>'Variables AMS'!Q652</f>
        <v>0.16282759337633801</v>
      </c>
      <c r="S48" s="18">
        <f>'Variables AMS'!R652</f>
        <v>0.162826687262563</v>
      </c>
      <c r="T48" s="18">
        <f>'Variables AMS'!S652</f>
        <v>0.16282700119224999</v>
      </c>
      <c r="U48" s="18">
        <f>'Variables AMS'!T652</f>
        <v>0.162827071171739</v>
      </c>
      <c r="V48" s="18">
        <f>'Variables AMS'!U652</f>
        <v>0.16282901889597201</v>
      </c>
      <c r="W48" s="18">
        <f>'Variables AMS'!V652</f>
        <v>0.16282901889697399</v>
      </c>
      <c r="X48" s="18">
        <f>'Variables AMS'!W652</f>
        <v>0.16282901889364601</v>
      </c>
      <c r="Y48" s="18">
        <f>'Variables AMS'!X652</f>
        <v>0.162829018878967</v>
      </c>
      <c r="Z48" s="18">
        <f>'Variables AMS'!Y652</f>
        <v>0.162829018867895</v>
      </c>
      <c r="AA48" s="18">
        <f>'Variables AMS'!Z652</f>
        <v>0.16282901886578899</v>
      </c>
      <c r="AB48" s="18">
        <f>'Variables AMS'!AA652</f>
        <v>0.162829018887753</v>
      </c>
      <c r="AC48" s="18">
        <f>'Variables AMS'!AB652</f>
        <v>0.16282901889294099</v>
      </c>
      <c r="AD48" s="18">
        <f>'Variables AMS'!AC652</f>
        <v>0.16282901889551299</v>
      </c>
      <c r="AE48" s="18">
        <f>'Variables AMS'!AD652</f>
        <v>0.16282901889131199</v>
      </c>
      <c r="AF48" s="18">
        <f>'Variables AMS'!AE652</f>
        <v>0.16282901889085599</v>
      </c>
      <c r="AG48" s="18">
        <f>'Variables AMS'!AF652</f>
        <v>0.162829018916366</v>
      </c>
      <c r="AH48" s="18">
        <f>'Variables AMS'!AG652</f>
        <v>0.16282901885532999</v>
      </c>
      <c r="AI48" s="18">
        <f>'Variables AMS'!AH652</f>
        <v>0.16282901890352999</v>
      </c>
      <c r="AJ48" s="18">
        <f>'Variables AMS'!AI652</f>
        <v>0.16282901888123799</v>
      </c>
      <c r="AK48" s="18">
        <f>'Variables AMS'!AJ652</f>
        <v>0.162829018876885</v>
      </c>
      <c r="AL48" s="18">
        <f>'Variables AMS'!AK652</f>
        <v>0.162829018894354</v>
      </c>
      <c r="AM48" s="18">
        <f>'Variables AMS'!AL652</f>
        <v>0.162829018876441</v>
      </c>
      <c r="AN48" s="18">
        <f>'Variables AMS'!AM652</f>
        <v>0.16282901890967499</v>
      </c>
      <c r="AO48" s="18">
        <f>'Variables AMS'!AN652</f>
        <v>0.16282901889659299</v>
      </c>
      <c r="AP48" s="18">
        <f>'Variables AMS'!AO652</f>
        <v>0.162829018898208</v>
      </c>
      <c r="AQ48" s="18">
        <f>'Variables AMS'!AP652</f>
        <v>0.16282901889836601</v>
      </c>
      <c r="AR48" s="18">
        <f>'Variables AMS'!AQ652</f>
        <v>0.16282901887224499</v>
      </c>
      <c r="AS48" s="18">
        <f>'Variables AMS'!AR652</f>
        <v>0.162829018890979</v>
      </c>
      <c r="AT48" s="18">
        <f>'Variables AMS'!AS652</f>
        <v>0.162829018890812</v>
      </c>
      <c r="AU48" s="18">
        <f>'Variables AMS'!AT652</f>
        <v>0.16282901890065801</v>
      </c>
      <c r="AV48" s="18">
        <f>'Variables AMS'!AU652</f>
        <v>0.16282901887460699</v>
      </c>
      <c r="AW48" s="18">
        <f>'Variables AMS'!AV652</f>
        <v>0.16282901889843701</v>
      </c>
    </row>
    <row r="49" spans="2:49" x14ac:dyDescent="0.25">
      <c r="B49" t="s">
        <v>1375</v>
      </c>
      <c r="C49" s="18">
        <f>'Variables AMS'!B653</f>
        <v>0.33283006873534898</v>
      </c>
      <c r="D49" s="18">
        <f>'Variables AMS'!C653</f>
        <v>0.33283006873534898</v>
      </c>
      <c r="E49" s="18">
        <f>'Variables AMS'!D653</f>
        <v>0.33379923436847703</v>
      </c>
      <c r="F49" s="18">
        <f>'Variables AMS'!E653</f>
        <v>0.32985362989134598</v>
      </c>
      <c r="G49" s="18">
        <f>'Variables AMS'!F653</f>
        <v>0.334902413138355</v>
      </c>
      <c r="H49" s="18">
        <f>'Variables AMS'!G653</f>
        <v>0.35346482802266199</v>
      </c>
      <c r="I49" s="18">
        <f>'Variables AMS'!H653</f>
        <v>0.355224075897838</v>
      </c>
      <c r="J49" s="18">
        <f>'Variables AMS'!I653</f>
        <v>0.34766850071246003</v>
      </c>
      <c r="K49" s="18">
        <f>'Variables AMS'!J653</f>
        <v>0.35430387555998399</v>
      </c>
      <c r="L49" s="18">
        <f>'Variables AMS'!K653</f>
        <v>0.35919220177192102</v>
      </c>
      <c r="M49" s="18">
        <f>'Variables AMS'!L653</f>
        <v>0.36835271320016499</v>
      </c>
      <c r="N49" s="18">
        <f>'Variables AMS'!M653</f>
        <v>0.36582769196722797</v>
      </c>
      <c r="O49" s="18">
        <f>'Variables AMS'!N653</f>
        <v>0.37205886280170503</v>
      </c>
      <c r="P49" s="18">
        <f>'Variables AMS'!O653</f>
        <v>0.36879981422075597</v>
      </c>
      <c r="Q49" s="18">
        <f>'Variables AMS'!P653</f>
        <v>0.36255198894011398</v>
      </c>
      <c r="R49" s="18">
        <f>'Variables AMS'!Q653</f>
        <v>0.36939777299884202</v>
      </c>
      <c r="S49" s="18">
        <f>'Variables AMS'!R653</f>
        <v>0.36939677391914999</v>
      </c>
      <c r="T49" s="18">
        <f>'Variables AMS'!S653</f>
        <v>0.36940072644293098</v>
      </c>
      <c r="U49" s="18">
        <f>'Variables AMS'!T653</f>
        <v>0.369401036861153</v>
      </c>
      <c r="V49" s="18">
        <f>'Variables AMS'!U653</f>
        <v>0.36940644345986001</v>
      </c>
      <c r="W49" s="18">
        <f>'Variables AMS'!V653</f>
        <v>0.368492751265945</v>
      </c>
      <c r="X49" s="18">
        <f>'Variables AMS'!W653</f>
        <v>0.36758131888469803</v>
      </c>
      <c r="Y49" s="18">
        <f>'Variables AMS'!X653</f>
        <v>0.36667214073724202</v>
      </c>
      <c r="Z49" s="18">
        <f>'Variables AMS'!Y653</f>
        <v>0.36576521152249297</v>
      </c>
      <c r="AA49" s="18">
        <f>'Variables AMS'!Z653</f>
        <v>0.36486052550523601</v>
      </c>
      <c r="AB49" s="18">
        <f>'Variables AMS'!AA653</f>
        <v>0.36395807714738199</v>
      </c>
      <c r="AC49" s="18">
        <f>'Variables AMS'!AB653</f>
        <v>0.36305786073152801</v>
      </c>
      <c r="AD49" s="18">
        <f>'Variables AMS'!AC653</f>
        <v>0.36222446339679298</v>
      </c>
      <c r="AE49" s="18">
        <f>'Variables AMS'!AD653</f>
        <v>0.36139297966544298</v>
      </c>
      <c r="AF49" s="18">
        <f>'Variables AMS'!AE653</f>
        <v>0.36056340386730001</v>
      </c>
      <c r="AG49" s="18">
        <f>'Variables AMS'!AF653</f>
        <v>0.35973573281409998</v>
      </c>
      <c r="AH49" s="18">
        <f>'Variables AMS'!AG653</f>
        <v>0.35890996158035698</v>
      </c>
      <c r="AI49" s="18">
        <f>'Variables AMS'!AH653</f>
        <v>0.35808608601063102</v>
      </c>
      <c r="AJ49" s="18">
        <f>'Variables AMS'!AI653</f>
        <v>0.357264101437264</v>
      </c>
      <c r="AK49" s="18">
        <f>'Variables AMS'!AJ653</f>
        <v>0.35644400374244301</v>
      </c>
      <c r="AL49" s="18">
        <f>'Variables AMS'!AK653</f>
        <v>0.35562578863929101</v>
      </c>
      <c r="AM49" s="18">
        <f>'Variables AMS'!AL653</f>
        <v>0.35480945174725398</v>
      </c>
      <c r="AN49" s="18">
        <f>'Variables AMS'!AM653</f>
        <v>0.353994988685852</v>
      </c>
      <c r="AO49" s="18">
        <f>'Variables AMS'!AN653</f>
        <v>0.35318239529918599</v>
      </c>
      <c r="AP49" s="18">
        <f>'Variables AMS'!AO653</f>
        <v>0.35237166715708501</v>
      </c>
      <c r="AQ49" s="18">
        <f>'Variables AMS'!AP653</f>
        <v>0.35156280008866803</v>
      </c>
      <c r="AR49" s="18">
        <f>'Variables AMS'!AQ653</f>
        <v>0.35075578983148598</v>
      </c>
      <c r="AS49" s="18">
        <f>'Variables AMS'!AR653</f>
        <v>0.34995063170443602</v>
      </c>
      <c r="AT49" s="18">
        <f>'Variables AMS'!AS653</f>
        <v>0.34914732209257099</v>
      </c>
      <c r="AU49" s="18">
        <f>'Variables AMS'!AT653</f>
        <v>0.34834585658574402</v>
      </c>
      <c r="AV49" s="18">
        <f>'Variables AMS'!AU653</f>
        <v>0.34754623047996602</v>
      </c>
      <c r="AW49" s="18">
        <f>'Variables AMS'!AV653</f>
        <v>0.34674844038024699</v>
      </c>
    </row>
    <row r="50" spans="2:49" x14ac:dyDescent="0.25">
      <c r="B50" t="s">
        <v>1376</v>
      </c>
      <c r="C50" s="18">
        <f>'Variables AMS'!B654</f>
        <v>1.94246982972392E-3</v>
      </c>
      <c r="D50" s="18">
        <f>'Variables AMS'!C654</f>
        <v>1.94246982972392E-3</v>
      </c>
      <c r="E50" s="18">
        <f>'Variables AMS'!D654</f>
        <v>1.94192531213282E-3</v>
      </c>
      <c r="F50" s="18">
        <f>'Variables AMS'!E654</f>
        <v>1.9921510961262499E-3</v>
      </c>
      <c r="G50" s="18">
        <f>'Variables AMS'!F654</f>
        <v>2.1327777356723401E-3</v>
      </c>
      <c r="H50" s="18">
        <f>'Variables AMS'!G654</f>
        <v>2.3911825151798501E-3</v>
      </c>
      <c r="I50" s="18">
        <f>'Variables AMS'!H654</f>
        <v>2.3137609351623202E-3</v>
      </c>
      <c r="J50" s="18">
        <f>'Variables AMS'!I654</f>
        <v>2.2924839340228401E-3</v>
      </c>
      <c r="K50" s="18">
        <f>'Variables AMS'!J654</f>
        <v>2.37379791791605E-3</v>
      </c>
      <c r="L50" s="18">
        <f>'Variables AMS'!K654</f>
        <v>2.3111711605548701E-3</v>
      </c>
      <c r="M50" s="18">
        <f>'Variables AMS'!L654</f>
        <v>2.31286509669381E-3</v>
      </c>
      <c r="N50" s="18">
        <f>'Variables AMS'!M654</f>
        <v>2.3514824647261098E-3</v>
      </c>
      <c r="O50" s="18">
        <f>'Variables AMS'!N654</f>
        <v>2.4657590133100602E-3</v>
      </c>
      <c r="P50" s="18">
        <f>'Variables AMS'!O654</f>
        <v>2.4005260168700601E-3</v>
      </c>
      <c r="Q50" s="18">
        <f>'Variables AMS'!P654</f>
        <v>2.3551048958070698E-3</v>
      </c>
      <c r="R50" s="18">
        <f>'Variables AMS'!Q654</f>
        <v>2.42533187253591E-3</v>
      </c>
      <c r="S50" s="18">
        <f>'Variables AMS'!R654</f>
        <v>2.4253105120422402E-3</v>
      </c>
      <c r="T50" s="18">
        <f>'Variables AMS'!S654</f>
        <v>2.42533417698838E-3</v>
      </c>
      <c r="U50" s="18">
        <f>'Variables AMS'!T654</f>
        <v>2.4253348795045702E-3</v>
      </c>
      <c r="V50" s="18">
        <f>'Variables AMS'!U654</f>
        <v>2.4253534014111199E-3</v>
      </c>
      <c r="W50" s="18">
        <f>'Variables AMS'!V654</f>
        <v>2.4230661497428399E-3</v>
      </c>
      <c r="X50" s="18">
        <f>'Variables AMS'!W654</f>
        <v>2.42078105565759E-3</v>
      </c>
      <c r="Y50" s="18">
        <f>'Variables AMS'!X654</f>
        <v>2.4184981164489601E-3</v>
      </c>
      <c r="Z50" s="18">
        <f>'Variables AMS'!Y654</f>
        <v>2.4162173303293099E-3</v>
      </c>
      <c r="AA50" s="18">
        <f>'Variables AMS'!Z654</f>
        <v>2.4139386941070999E-3</v>
      </c>
      <c r="AB50" s="18">
        <f>'Variables AMS'!AA654</f>
        <v>2.4116622072250702E-3</v>
      </c>
      <c r="AC50" s="18">
        <f>'Variables AMS'!AB654</f>
        <v>2.4093878681726E-3</v>
      </c>
      <c r="AD50" s="18">
        <f>'Variables AMS'!AC654</f>
        <v>2.4092136016955401E-3</v>
      </c>
      <c r="AE50" s="18">
        <f>'Variables AMS'!AD654</f>
        <v>2.4090393488863898E-3</v>
      </c>
      <c r="AF50" s="18">
        <f>'Variables AMS'!AE654</f>
        <v>2.4088651082659202E-3</v>
      </c>
      <c r="AG50" s="18">
        <f>'Variables AMS'!AF654</f>
        <v>2.4086908803689498E-3</v>
      </c>
      <c r="AH50" s="18">
        <f>'Variables AMS'!AG654</f>
        <v>2.4085166643525099E-3</v>
      </c>
      <c r="AI50" s="18">
        <f>'Variables AMS'!AH654</f>
        <v>2.4083424618657001E-3</v>
      </c>
      <c r="AJ50" s="18">
        <f>'Variables AMS'!AI654</f>
        <v>2.4081682707326798E-3</v>
      </c>
      <c r="AK50" s="18">
        <f>'Variables AMS'!AJ654</f>
        <v>2.4079940934136701E-3</v>
      </c>
      <c r="AL50" s="18">
        <f>'Variables AMS'!AK654</f>
        <v>2.4078199284856901E-3</v>
      </c>
      <c r="AM50" s="18">
        <f>'Variables AMS'!AL654</f>
        <v>2.40764577554333E-3</v>
      </c>
      <c r="AN50" s="18">
        <f>'Variables AMS'!AM654</f>
        <v>2.4074716354334602E-3</v>
      </c>
      <c r="AO50" s="18">
        <f>'Variables AMS'!AN654</f>
        <v>2.4072975089255099E-3</v>
      </c>
      <c r="AP50" s="18">
        <f>'Variables AMS'!AO654</f>
        <v>2.4071233935922601E-3</v>
      </c>
      <c r="AQ50" s="18">
        <f>'Variables AMS'!AP654</f>
        <v>2.4069492917016501E-3</v>
      </c>
      <c r="AR50" s="18">
        <f>'Variables AMS'!AQ654</f>
        <v>2.40677520164057E-3</v>
      </c>
      <c r="AS50" s="18">
        <f>'Variables AMS'!AR654</f>
        <v>2.4066011250155599E-3</v>
      </c>
      <c r="AT50" s="18">
        <f>'Variables AMS'!AS654</f>
        <v>2.40642706087483E-3</v>
      </c>
      <c r="AU50" s="18">
        <f>'Variables AMS'!AT654</f>
        <v>2.4062530087062199E-3</v>
      </c>
      <c r="AV50" s="18">
        <f>'Variables AMS'!AU654</f>
        <v>2.4060789693071899E-3</v>
      </c>
      <c r="AW50" s="18">
        <f>'Variables AMS'!AV654</f>
        <v>2.4059049429263498E-3</v>
      </c>
    </row>
    <row r="51" spans="2:49" x14ac:dyDescent="0.25">
      <c r="B51" t="s">
        <v>1377</v>
      </c>
      <c r="C51" s="18">
        <f>'Variables AMS'!B655</f>
        <v>3.4764470710933401E-3</v>
      </c>
      <c r="D51" s="18">
        <f>'Variables AMS'!C655</f>
        <v>3.4764470710933401E-3</v>
      </c>
      <c r="E51" s="18">
        <f>'Variables AMS'!D655</f>
        <v>3.4772291393954202E-3</v>
      </c>
      <c r="F51" s="18">
        <f>'Variables AMS'!E655</f>
        <v>3.59381141204494E-3</v>
      </c>
      <c r="G51" s="18">
        <f>'Variables AMS'!F655</f>
        <v>3.7973003169626098E-3</v>
      </c>
      <c r="H51" s="18">
        <f>'Variables AMS'!G655</f>
        <v>4.1209258988252496E-3</v>
      </c>
      <c r="I51" s="18">
        <f>'Variables AMS'!H655</f>
        <v>4.0550968421119802E-3</v>
      </c>
      <c r="J51" s="18">
        <f>'Variables AMS'!I655</f>
        <v>4.09357479910963E-3</v>
      </c>
      <c r="K51" s="18">
        <f>'Variables AMS'!J655</f>
        <v>4.18919760296E-3</v>
      </c>
      <c r="L51" s="18">
        <f>'Variables AMS'!K655</f>
        <v>4.1452684953367496E-3</v>
      </c>
      <c r="M51" s="18">
        <f>'Variables AMS'!L655</f>
        <v>4.1193371289257198E-3</v>
      </c>
      <c r="N51" s="18">
        <f>'Variables AMS'!M655</f>
        <v>4.2376713746978302E-3</v>
      </c>
      <c r="O51" s="18">
        <f>'Variables AMS'!N655</f>
        <v>4.4150117521528096E-3</v>
      </c>
      <c r="P51" s="18">
        <f>'Variables AMS'!O655</f>
        <v>4.2991376661217096E-3</v>
      </c>
      <c r="Q51" s="18">
        <f>'Variables AMS'!P655</f>
        <v>4.26536140236735E-3</v>
      </c>
      <c r="R51" s="18">
        <f>'Variables AMS'!Q655</f>
        <v>4.3703782662368202E-3</v>
      </c>
      <c r="S51" s="18">
        <f>'Variables AMS'!R655</f>
        <v>4.37035490479281E-3</v>
      </c>
      <c r="T51" s="18">
        <f>'Variables AMS'!S655</f>
        <v>4.3704180603447596E-3</v>
      </c>
      <c r="U51" s="18">
        <f>'Variables AMS'!T655</f>
        <v>4.3704152470946103E-3</v>
      </c>
      <c r="V51" s="18">
        <f>'Variables AMS'!U655</f>
        <v>4.37044015240184E-3</v>
      </c>
      <c r="W51" s="18">
        <f>'Variables AMS'!V655</f>
        <v>4.2306700558075198E-3</v>
      </c>
      <c r="X51" s="18">
        <f>'Variables AMS'!W655</f>
        <v>4.0953699164861896E-3</v>
      </c>
      <c r="Y51" s="18">
        <f>'Variables AMS'!X655</f>
        <v>3.9643967848118399E-3</v>
      </c>
      <c r="Z51" s="18">
        <f>'Variables AMS'!Y655</f>
        <v>3.8376122750241499E-3</v>
      </c>
      <c r="AA51" s="18">
        <f>'Variables AMS'!Z655</f>
        <v>3.7148824316010302E-3</v>
      </c>
      <c r="AB51" s="18">
        <f>'Variables AMS'!AA655</f>
        <v>3.5960775863749599E-3</v>
      </c>
      <c r="AC51" s="18">
        <f>'Variables AMS'!AB655</f>
        <v>3.48107221248178E-3</v>
      </c>
      <c r="AD51" s="18">
        <f>'Variables AMS'!AC655</f>
        <v>3.4848076401038501E-3</v>
      </c>
      <c r="AE51" s="18">
        <f>'Variables AMS'!AD655</f>
        <v>3.4885470747724901E-3</v>
      </c>
      <c r="AF51" s="18">
        <f>'Variables AMS'!AE655</f>
        <v>3.4922905217212399E-3</v>
      </c>
      <c r="AG51" s="18">
        <f>'Variables AMS'!AF655</f>
        <v>3.4960379864873502E-3</v>
      </c>
      <c r="AH51" s="18">
        <f>'Variables AMS'!AG655</f>
        <v>3.4997894721802299E-3</v>
      </c>
      <c r="AI51" s="18">
        <f>'Variables AMS'!AH655</f>
        <v>3.50354498414713E-3</v>
      </c>
      <c r="AJ51" s="18">
        <f>'Variables AMS'!AI655</f>
        <v>3.5073045239878099E-3</v>
      </c>
      <c r="AK51" s="18">
        <f>'Variables AMS'!AJ655</f>
        <v>3.5110681003750698E-3</v>
      </c>
      <c r="AL51" s="18">
        <f>'Variables AMS'!AK655</f>
        <v>3.5148357139606402E-3</v>
      </c>
      <c r="AM51" s="18">
        <f>'Variables AMS'!AL655</f>
        <v>3.51860737006223E-3</v>
      </c>
      <c r="AN51" s="18">
        <f>'Variables AMS'!AM655</f>
        <v>3.5223830743674198E-3</v>
      </c>
      <c r="AO51" s="18">
        <f>'Variables AMS'!AN655</f>
        <v>3.5261628312641502E-3</v>
      </c>
      <c r="AP51" s="18">
        <f>'Variables AMS'!AO655</f>
        <v>3.5299466422270701E-3</v>
      </c>
      <c r="AQ51" s="18">
        <f>'Variables AMS'!AP655</f>
        <v>3.5337345153685302E-3</v>
      </c>
      <c r="AR51" s="18">
        <f>'Variables AMS'!AQ655</f>
        <v>3.5375264501831499E-3</v>
      </c>
      <c r="AS51" s="18">
        <f>'Variables AMS'!AR655</f>
        <v>3.54132245657227E-3</v>
      </c>
      <c r="AT51" s="18">
        <f>'Variables AMS'!AS655</f>
        <v>3.5451225365005501E-3</v>
      </c>
      <c r="AU51" s="18">
        <f>'Variables AMS'!AT655</f>
        <v>3.5489266933305102E-3</v>
      </c>
      <c r="AV51" s="18">
        <f>'Variables AMS'!AU655</f>
        <v>3.5527349304145801E-3</v>
      </c>
      <c r="AW51" s="18">
        <f>'Variables AMS'!AV655</f>
        <v>3.5565472560044899E-3</v>
      </c>
    </row>
    <row r="52" spans="2:49" x14ac:dyDescent="0.25">
      <c r="B52" t="s">
        <v>1378</v>
      </c>
      <c r="C52" s="18">
        <f>'Variables AMS'!B656</f>
        <v>2.04559607205093E-2</v>
      </c>
      <c r="D52" s="18">
        <f>'Variables AMS'!C656</f>
        <v>2.04559607205093E-2</v>
      </c>
      <c r="E52" s="18">
        <f>'Variables AMS'!D656</f>
        <v>2.0558246302056798E-2</v>
      </c>
      <c r="F52" s="18">
        <f>'Variables AMS'!E656</f>
        <v>2.0476945919536998E-2</v>
      </c>
      <c r="G52" s="18">
        <f>'Variables AMS'!F656</f>
        <v>2.0649975404005198E-2</v>
      </c>
      <c r="H52" s="18">
        <f>'Variables AMS'!G656</f>
        <v>2.0540773077848198E-2</v>
      </c>
      <c r="I52" s="18">
        <f>'Variables AMS'!H656</f>
        <v>2.1332902754696601E-2</v>
      </c>
      <c r="J52" s="18">
        <f>'Variables AMS'!I656</f>
        <v>2.13164293420409E-2</v>
      </c>
      <c r="K52" s="18">
        <f>'Variables AMS'!J656</f>
        <v>2.1109555010875299E-2</v>
      </c>
      <c r="L52" s="18">
        <f>'Variables AMS'!K656</f>
        <v>2.0632958162010901E-2</v>
      </c>
      <c r="M52" s="18">
        <f>'Variables AMS'!L656</f>
        <v>2.0507151847636899E-2</v>
      </c>
      <c r="N52" s="18">
        <f>'Variables AMS'!M656</f>
        <v>2.06911115209438E-2</v>
      </c>
      <c r="O52" s="18">
        <f>'Variables AMS'!N656</f>
        <v>2.0866281379768401E-2</v>
      </c>
      <c r="P52" s="18">
        <f>'Variables AMS'!O656</f>
        <v>2.0786947197483301E-2</v>
      </c>
      <c r="Q52" s="18">
        <f>'Variables AMS'!P656</f>
        <v>2.0244621567811E-2</v>
      </c>
      <c r="R52" s="18">
        <f>'Variables AMS'!Q656</f>
        <v>1.9813869550952899E-2</v>
      </c>
      <c r="S52" s="18">
        <f>'Variables AMS'!R656</f>
        <v>1.9813818431340901E-2</v>
      </c>
      <c r="T52" s="18">
        <f>'Variables AMS'!S656</f>
        <v>1.9814466868676401E-2</v>
      </c>
      <c r="U52" s="18">
        <f>'Variables AMS'!T656</f>
        <v>1.98144349722142E-2</v>
      </c>
      <c r="V52" s="18">
        <f>'Variables AMS'!U656</f>
        <v>1.9814774290452E-2</v>
      </c>
      <c r="W52" s="18">
        <f>'Variables AMS'!V656</f>
        <v>1.9816754246569399E-2</v>
      </c>
      <c r="X52" s="18">
        <f>'Variables AMS'!W656</f>
        <v>1.9818734413180401E-2</v>
      </c>
      <c r="Y52" s="18">
        <f>'Variables AMS'!X656</f>
        <v>1.9820714789435399E-2</v>
      </c>
      <c r="Z52" s="18">
        <f>'Variables AMS'!Y656</f>
        <v>1.9822695344660801E-2</v>
      </c>
      <c r="AA52" s="18">
        <f>'Variables AMS'!Z656</f>
        <v>1.9824676120206799E-2</v>
      </c>
      <c r="AB52" s="18">
        <f>'Variables AMS'!AA656</f>
        <v>1.9826657076546499E-2</v>
      </c>
      <c r="AC52" s="18">
        <f>'Variables AMS'!AB656</f>
        <v>1.9828638227007801E-2</v>
      </c>
      <c r="AD52" s="18">
        <f>'Variables AMS'!AC656</f>
        <v>1.9828564009364901E-2</v>
      </c>
      <c r="AE52" s="18">
        <f>'Variables AMS'!AD656</f>
        <v>1.9828489797740802E-2</v>
      </c>
      <c r="AF52" s="18">
        <f>'Variables AMS'!AE656</f>
        <v>1.98284155755079E-2</v>
      </c>
      <c r="AG52" s="18">
        <f>'Variables AMS'!AF656</f>
        <v>1.9828341371068502E-2</v>
      </c>
      <c r="AH52" s="18">
        <f>'Variables AMS'!AG656</f>
        <v>1.98282671523759E-2</v>
      </c>
      <c r="AI52" s="18">
        <f>'Variables AMS'!AH656</f>
        <v>1.9828192945295899E-2</v>
      </c>
      <c r="AJ52" s="18">
        <f>'Variables AMS'!AI656</f>
        <v>1.98281187376417E-2</v>
      </c>
      <c r="AK52" s="18">
        <f>'Variables AMS'!AJ656</f>
        <v>1.9828044517258701E-2</v>
      </c>
      <c r="AL52" s="18">
        <f>'Variables AMS'!AK656</f>
        <v>1.9827970306136599E-2</v>
      </c>
      <c r="AM52" s="18">
        <f>'Variables AMS'!AL656</f>
        <v>1.9827896089971299E-2</v>
      </c>
      <c r="AN52" s="18">
        <f>'Variables AMS'!AM656</f>
        <v>1.9827821883358999E-2</v>
      </c>
      <c r="AO52" s="18">
        <f>'Variables AMS'!AN656</f>
        <v>1.9827747667025601E-2</v>
      </c>
      <c r="AP52" s="18">
        <f>'Variables AMS'!AO656</f>
        <v>1.9827673450104201E-2</v>
      </c>
      <c r="AQ52" s="18">
        <f>'Variables AMS'!AP656</f>
        <v>1.9827599238815601E-2</v>
      </c>
      <c r="AR52" s="18">
        <f>'Variables AMS'!AQ656</f>
        <v>1.9827525025208299E-2</v>
      </c>
      <c r="AS52" s="18">
        <f>'Variables AMS'!AR656</f>
        <v>1.9827450818698401E-2</v>
      </c>
      <c r="AT52" s="18">
        <f>'Variables AMS'!AS656</f>
        <v>1.98273766057185E-2</v>
      </c>
      <c r="AU52" s="18">
        <f>'Variables AMS'!AT656</f>
        <v>1.9827302408626901E-2</v>
      </c>
      <c r="AV52" s="18">
        <f>'Variables AMS'!AU656</f>
        <v>1.9827228192884499E-2</v>
      </c>
      <c r="AW52" s="18">
        <f>'Variables AMS'!AV656</f>
        <v>1.9827153987358001E-2</v>
      </c>
    </row>
    <row r="53" spans="2:49" x14ac:dyDescent="0.25">
      <c r="B53" t="s">
        <v>1379</v>
      </c>
      <c r="C53" s="18">
        <f>'Variables AMS'!B657</f>
        <v>2.8424744395952301E-4</v>
      </c>
      <c r="D53" s="18">
        <f>'Variables AMS'!C657</f>
        <v>2.8424744395952301E-4</v>
      </c>
      <c r="E53" s="18">
        <f>'Variables AMS'!D657</f>
        <v>2.8421391483605198E-4</v>
      </c>
      <c r="F53" s="18">
        <f>'Variables AMS'!E657</f>
        <v>2.7593907809225402E-4</v>
      </c>
      <c r="G53" s="18">
        <f>'Variables AMS'!F657</f>
        <v>2.7435381775667701E-4</v>
      </c>
      <c r="H53" s="18">
        <f>'Variables AMS'!G657</f>
        <v>2.7485730479245802E-4</v>
      </c>
      <c r="I53" s="18">
        <f>'Variables AMS'!H657</f>
        <v>2.94368860839036E-4</v>
      </c>
      <c r="J53" s="18">
        <f>'Variables AMS'!I657</f>
        <v>2.91537537351326E-4</v>
      </c>
      <c r="K53" s="18">
        <f>'Variables AMS'!J657</f>
        <v>2.8937920985339002E-4</v>
      </c>
      <c r="L53" s="18">
        <f>'Variables AMS'!K657</f>
        <v>2.7959646887806703E-4</v>
      </c>
      <c r="M53" s="18">
        <f>'Variables AMS'!L657</f>
        <v>2.8534954031196201E-4</v>
      </c>
      <c r="N53" s="18">
        <f>'Variables AMS'!M657</f>
        <v>2.9794247138816899E-4</v>
      </c>
      <c r="O53" s="18">
        <f>'Variables AMS'!N657</f>
        <v>3.0125335422332902E-4</v>
      </c>
      <c r="P53" s="18">
        <f>'Variables AMS'!O657</f>
        <v>2.9662866933907902E-4</v>
      </c>
      <c r="Q53" s="18">
        <f>'Variables AMS'!P657</f>
        <v>2.85002940169941E-4</v>
      </c>
      <c r="R53" s="18">
        <f>'Variables AMS'!Q657</f>
        <v>2.7539723918770998E-4</v>
      </c>
      <c r="S53" s="18">
        <f>'Variables AMS'!R657</f>
        <v>2.75406502266285E-4</v>
      </c>
      <c r="T53" s="18">
        <f>'Variables AMS'!S657</f>
        <v>2.7541970300895899E-4</v>
      </c>
      <c r="U53" s="18">
        <f>'Variables AMS'!T657</f>
        <v>2.7542362633572098E-4</v>
      </c>
      <c r="V53" s="18">
        <f>'Variables AMS'!U657</f>
        <v>2.7543797168995502E-4</v>
      </c>
      <c r="W53" s="18">
        <f>'Variables AMS'!V657</f>
        <v>2.7543797167545398E-4</v>
      </c>
      <c r="X53" s="18">
        <f>'Variables AMS'!W657</f>
        <v>2.7543797163453201E-4</v>
      </c>
      <c r="Y53" s="18">
        <f>'Variables AMS'!X657</f>
        <v>2.7543797161736801E-4</v>
      </c>
      <c r="Z53" s="18">
        <f>'Variables AMS'!Y657</f>
        <v>2.7543797162984398E-4</v>
      </c>
      <c r="AA53" s="18">
        <f>'Variables AMS'!Z657</f>
        <v>2.75437971673501E-4</v>
      </c>
      <c r="AB53" s="18">
        <f>'Variables AMS'!AA657</f>
        <v>2.7543797162661398E-4</v>
      </c>
      <c r="AC53" s="18">
        <f>'Variables AMS'!AB657</f>
        <v>2.75437971669407E-4</v>
      </c>
      <c r="AD53" s="18">
        <f>'Variables AMS'!AC657</f>
        <v>2.7543797171827498E-4</v>
      </c>
      <c r="AE53" s="18">
        <f>'Variables AMS'!AD657</f>
        <v>2.7543797169379797E-4</v>
      </c>
      <c r="AF53" s="18">
        <f>'Variables AMS'!AE657</f>
        <v>2.7543797162846601E-4</v>
      </c>
      <c r="AG53" s="18">
        <f>'Variables AMS'!AF657</f>
        <v>2.7543797171237898E-4</v>
      </c>
      <c r="AH53" s="18">
        <f>'Variables AMS'!AG657</f>
        <v>2.7543797163272102E-4</v>
      </c>
      <c r="AI53" s="18">
        <f>'Variables AMS'!AH657</f>
        <v>2.7543797162726699E-4</v>
      </c>
      <c r="AJ53" s="18">
        <f>'Variables AMS'!AI657</f>
        <v>2.7543797165948102E-4</v>
      </c>
      <c r="AK53" s="18">
        <f>'Variables AMS'!AJ657</f>
        <v>2.7543797167820303E-4</v>
      </c>
      <c r="AL53" s="18">
        <f>'Variables AMS'!AK657</f>
        <v>2.7543797166852999E-4</v>
      </c>
      <c r="AM53" s="18">
        <f>'Variables AMS'!AL657</f>
        <v>2.7543797166035202E-4</v>
      </c>
      <c r="AN53" s="18">
        <f>'Variables AMS'!AM657</f>
        <v>2.7543797172489501E-4</v>
      </c>
      <c r="AO53" s="18">
        <f>'Variables AMS'!AN657</f>
        <v>2.7543797167014502E-4</v>
      </c>
      <c r="AP53" s="18">
        <f>'Variables AMS'!AO657</f>
        <v>2.75437971636153E-4</v>
      </c>
      <c r="AQ53" s="18">
        <f>'Variables AMS'!AP657</f>
        <v>2.7543797165574199E-4</v>
      </c>
      <c r="AR53" s="18">
        <f>'Variables AMS'!AQ657</f>
        <v>2.75437971643614E-4</v>
      </c>
      <c r="AS53" s="18">
        <f>'Variables AMS'!AR657</f>
        <v>2.75437971655867E-4</v>
      </c>
      <c r="AT53" s="18">
        <f>'Variables AMS'!AS657</f>
        <v>2.7543797170283301E-4</v>
      </c>
      <c r="AU53" s="18">
        <f>'Variables AMS'!AT657</f>
        <v>2.7543797161810402E-4</v>
      </c>
      <c r="AV53" s="18">
        <f>'Variables AMS'!AU657</f>
        <v>2.7543797169337101E-4</v>
      </c>
      <c r="AW53" s="18">
        <f>'Variables AMS'!AV657</f>
        <v>2.7543797164186301E-4</v>
      </c>
    </row>
    <row r="54" spans="2:49" x14ac:dyDescent="0.25">
      <c r="B54" t="s">
        <v>1380</v>
      </c>
      <c r="C54" s="18">
        <f>'Variables AMS'!B658</f>
        <v>1.10721940973767E-4</v>
      </c>
      <c r="D54" s="18">
        <f>'Variables AMS'!C658</f>
        <v>1.10721940973767E-4</v>
      </c>
      <c r="E54" s="18">
        <f>'Variables AMS'!D658</f>
        <v>1.10513059432057E-4</v>
      </c>
      <c r="F54" s="18">
        <f>'Variables AMS'!E658</f>
        <v>1.1081972340256001E-4</v>
      </c>
      <c r="G54" s="18">
        <f>'Variables AMS'!F658</f>
        <v>1.12754986573114E-4</v>
      </c>
      <c r="H54" s="18">
        <f>'Variables AMS'!G658</f>
        <v>1.09835836545095E-4</v>
      </c>
      <c r="I54" s="18">
        <f>'Variables AMS'!H658</f>
        <v>1.13638007324456E-4</v>
      </c>
      <c r="J54" s="18">
        <f>'Variables AMS'!I658</f>
        <v>1.14911920406613E-4</v>
      </c>
      <c r="K54" s="18">
        <f>'Variables AMS'!J658</f>
        <v>1.1391296551434E-4</v>
      </c>
      <c r="L54" s="18">
        <f>'Variables AMS'!K658</f>
        <v>1.08922682020784E-4</v>
      </c>
      <c r="M54" s="18">
        <f>'Variables AMS'!L658</f>
        <v>1.08795277330273E-4</v>
      </c>
      <c r="N54" s="18">
        <f>'Variables AMS'!M658</f>
        <v>1.10708137287948E-4</v>
      </c>
      <c r="O54" s="18">
        <f>'Variables AMS'!N658</f>
        <v>1.11107514073801E-4</v>
      </c>
      <c r="P54" s="18">
        <f>'Variables AMS'!O658</f>
        <v>1.0881751519464701E-4</v>
      </c>
      <c r="Q54" s="18">
        <f>'Variables AMS'!P658</f>
        <v>1.07590933445772E-4</v>
      </c>
      <c r="R54" s="18">
        <f>'Variables AMS'!Q658</f>
        <v>1.04548405614881E-4</v>
      </c>
      <c r="S54" s="18">
        <f>'Variables AMS'!R658</f>
        <v>1.04554514259059E-4</v>
      </c>
      <c r="T54" s="18">
        <f>'Variables AMS'!S658</f>
        <v>1.0455449435187601E-4</v>
      </c>
      <c r="U54" s="18">
        <f>'Variables AMS'!T658</f>
        <v>1.04553272184007E-4</v>
      </c>
      <c r="V54" s="18">
        <f>'Variables AMS'!U658</f>
        <v>1.04550852118259E-4</v>
      </c>
      <c r="W54" s="18">
        <f>'Variables AMS'!V658</f>
        <v>1.0455085206588599E-4</v>
      </c>
      <c r="X54" s="18">
        <f>'Variables AMS'!W658</f>
        <v>1.04550852046369E-4</v>
      </c>
      <c r="Y54" s="18">
        <f>'Variables AMS'!X658</f>
        <v>1.0455085199326499E-4</v>
      </c>
      <c r="Z54" s="18">
        <f>'Variables AMS'!Y658</f>
        <v>1.04550852053034E-4</v>
      </c>
      <c r="AA54" s="18">
        <f>'Variables AMS'!Z658</f>
        <v>1.0455085201190099E-4</v>
      </c>
      <c r="AB54" s="18">
        <f>'Variables AMS'!AA658</f>
        <v>1.04550852066394E-4</v>
      </c>
      <c r="AC54" s="18">
        <f>'Variables AMS'!AB658</f>
        <v>1.04550852114742E-4</v>
      </c>
      <c r="AD54" s="18">
        <f>'Variables AMS'!AC658</f>
        <v>1.04550852020674E-4</v>
      </c>
      <c r="AE54" s="18">
        <f>'Variables AMS'!AD658</f>
        <v>1.0455085204444E-4</v>
      </c>
      <c r="AF54" s="18">
        <f>'Variables AMS'!AE658</f>
        <v>1.0455085206328499E-4</v>
      </c>
      <c r="AG54" s="18">
        <f>'Variables AMS'!AF658</f>
        <v>1.04550852023028E-4</v>
      </c>
      <c r="AH54" s="18">
        <f>'Variables AMS'!AG658</f>
        <v>1.0455085211718501E-4</v>
      </c>
      <c r="AI54" s="18">
        <f>'Variables AMS'!AH658</f>
        <v>1.0455085202086E-4</v>
      </c>
      <c r="AJ54" s="18">
        <f>'Variables AMS'!AI658</f>
        <v>1.04550852118582E-4</v>
      </c>
      <c r="AK54" s="18">
        <f>'Variables AMS'!AJ658</f>
        <v>1.0455085209689601E-4</v>
      </c>
      <c r="AL54" s="18">
        <f>'Variables AMS'!AK658</f>
        <v>1.0455085200515999E-4</v>
      </c>
      <c r="AM54" s="18">
        <f>'Variables AMS'!AL658</f>
        <v>1.04550852070403E-4</v>
      </c>
      <c r="AN54" s="18">
        <f>'Variables AMS'!AM658</f>
        <v>1.04550852058237E-4</v>
      </c>
      <c r="AO54" s="18">
        <f>'Variables AMS'!AN658</f>
        <v>1.04550851995994E-4</v>
      </c>
      <c r="AP54" s="18">
        <f>'Variables AMS'!AO658</f>
        <v>1.04550852111944E-4</v>
      </c>
      <c r="AQ54" s="18">
        <f>'Variables AMS'!AP658</f>
        <v>1.04550852064386E-4</v>
      </c>
      <c r="AR54" s="18">
        <f>'Variables AMS'!AQ658</f>
        <v>1.0455085204941799E-4</v>
      </c>
      <c r="AS54" s="18">
        <f>'Variables AMS'!AR658</f>
        <v>1.0455085207938699E-4</v>
      </c>
      <c r="AT54" s="18">
        <f>'Variables AMS'!AS658</f>
        <v>1.04550852005524E-4</v>
      </c>
      <c r="AU54" s="18">
        <f>'Variables AMS'!AT658</f>
        <v>1.04550852039271E-4</v>
      </c>
      <c r="AV54" s="18">
        <f>'Variables AMS'!AU658</f>
        <v>1.04550852047279E-4</v>
      </c>
      <c r="AW54" s="18">
        <f>'Variables AMS'!AV658</f>
        <v>1.0455085205303201E-4</v>
      </c>
    </row>
    <row r="55" spans="2:49" x14ac:dyDescent="0.25">
      <c r="B55" t="s">
        <v>1381</v>
      </c>
      <c r="C55" s="18">
        <f>'Variables AMS'!B659</f>
        <v>1.74378051615903E-4</v>
      </c>
      <c r="D55" s="18">
        <f>'Variables AMS'!C659</f>
        <v>1.74378051615903E-4</v>
      </c>
      <c r="E55" s="18">
        <f>'Variables AMS'!D659</f>
        <v>1.7437788457640399E-4</v>
      </c>
      <c r="F55" s="18">
        <f>'Variables AMS'!E659</f>
        <v>1.7532200729730799E-4</v>
      </c>
      <c r="G55" s="18">
        <f>'Variables AMS'!F659</f>
        <v>1.8103132239976401E-4</v>
      </c>
      <c r="H55" s="18">
        <f>'Variables AMS'!G659</f>
        <v>1.75220020643395E-4</v>
      </c>
      <c r="I55" s="18">
        <f>'Variables AMS'!H659</f>
        <v>1.8230959743614799E-4</v>
      </c>
      <c r="J55" s="18">
        <f>'Variables AMS'!I659</f>
        <v>1.8695441476192099E-4</v>
      </c>
      <c r="K55" s="18">
        <f>'Variables AMS'!J659</f>
        <v>1.8680303581264599E-4</v>
      </c>
      <c r="L55" s="18">
        <f>'Variables AMS'!K659</f>
        <v>1.79614107529749E-4</v>
      </c>
      <c r="M55" s="18">
        <f>'Variables AMS'!L659</f>
        <v>1.8049815998960901E-4</v>
      </c>
      <c r="N55" s="18">
        <f>'Variables AMS'!M659</f>
        <v>1.85113879819618E-4</v>
      </c>
      <c r="O55" s="18">
        <f>'Variables AMS'!N659</f>
        <v>1.8606411996873799E-4</v>
      </c>
      <c r="P55" s="18">
        <f>'Variables AMS'!O659</f>
        <v>1.8176954986565599E-4</v>
      </c>
      <c r="Q55" s="18">
        <f>'Variables AMS'!P659</f>
        <v>1.81559065548217E-4</v>
      </c>
      <c r="R55" s="18">
        <f>'Variables AMS'!Q659</f>
        <v>1.7541214545206099E-4</v>
      </c>
      <c r="S55" s="18">
        <f>'Variables AMS'!R659</f>
        <v>1.7542651257754799E-4</v>
      </c>
      <c r="T55" s="18">
        <f>'Variables AMS'!S659</f>
        <v>1.7543693997100699E-4</v>
      </c>
      <c r="U55" s="18">
        <f>'Variables AMS'!T659</f>
        <v>1.75448907630575E-4</v>
      </c>
      <c r="V55" s="18">
        <f>'Variables AMS'!U659</f>
        <v>1.7545833560948099E-4</v>
      </c>
      <c r="W55" s="18">
        <f>'Variables AMS'!V659</f>
        <v>1.7545885755377601E-4</v>
      </c>
      <c r="X55" s="18">
        <f>'Variables AMS'!W659</f>
        <v>1.7545937942087299E-4</v>
      </c>
      <c r="Y55" s="18">
        <f>'Variables AMS'!X659</f>
        <v>1.7545990137345999E-4</v>
      </c>
      <c r="Z55" s="18">
        <f>'Variables AMS'!Y659</f>
        <v>1.7546042332106199E-4</v>
      </c>
      <c r="AA55" s="18">
        <f>'Variables AMS'!Z659</f>
        <v>1.75460945178338E-4</v>
      </c>
      <c r="AB55" s="18">
        <f>'Variables AMS'!AA659</f>
        <v>1.7546146710755201E-4</v>
      </c>
      <c r="AC55" s="18">
        <f>'Variables AMS'!AB659</f>
        <v>1.75461988996319E-4</v>
      </c>
      <c r="AD55" s="18">
        <f>'Variables AMS'!AC659</f>
        <v>1.75461792465564E-4</v>
      </c>
      <c r="AE55" s="18">
        <f>'Variables AMS'!AD659</f>
        <v>1.7546159605344699E-4</v>
      </c>
      <c r="AF55" s="18">
        <f>'Variables AMS'!AE659</f>
        <v>1.7546139947504299E-4</v>
      </c>
      <c r="AG55" s="18">
        <f>'Variables AMS'!AF659</f>
        <v>1.7546120298335101E-4</v>
      </c>
      <c r="AH55" s="18">
        <f>'Variables AMS'!AG659</f>
        <v>1.75461006523585E-4</v>
      </c>
      <c r="AI55" s="18">
        <f>'Variables AMS'!AH659</f>
        <v>1.7546081003294499E-4</v>
      </c>
      <c r="AJ55" s="18">
        <f>'Variables AMS'!AI659</f>
        <v>1.7546061348689199E-4</v>
      </c>
      <c r="AK55" s="18">
        <f>'Variables AMS'!AJ659</f>
        <v>1.7546041703683099E-4</v>
      </c>
      <c r="AL55" s="18">
        <f>'Variables AMS'!AK659</f>
        <v>1.7546022056835999E-4</v>
      </c>
      <c r="AM55" s="18">
        <f>'Variables AMS'!AL659</f>
        <v>1.7546002406087301E-4</v>
      </c>
      <c r="AN55" s="18">
        <f>'Variables AMS'!AM659</f>
        <v>1.75459827474991E-4</v>
      </c>
      <c r="AO55" s="18">
        <f>'Variables AMS'!AN659</f>
        <v>1.75459631050044E-4</v>
      </c>
      <c r="AP55" s="18">
        <f>'Variables AMS'!AO659</f>
        <v>1.7545943448994599E-4</v>
      </c>
      <c r="AQ55" s="18">
        <f>'Variables AMS'!AP659</f>
        <v>1.7545923801509899E-4</v>
      </c>
      <c r="AR55" s="18">
        <f>'Variables AMS'!AQ659</f>
        <v>1.75459041510782E-4</v>
      </c>
      <c r="AS55" s="18">
        <f>'Variables AMS'!AR659</f>
        <v>1.7545884505379501E-4</v>
      </c>
      <c r="AT55" s="18">
        <f>'Variables AMS'!AS659</f>
        <v>1.7545864853628899E-4</v>
      </c>
      <c r="AU55" s="18">
        <f>'Variables AMS'!AT659</f>
        <v>1.7545845201973699E-4</v>
      </c>
      <c r="AV55" s="18">
        <f>'Variables AMS'!AU659</f>
        <v>1.7545825554380099E-4</v>
      </c>
      <c r="AW55" s="18">
        <f>'Variables AMS'!AV659</f>
        <v>1.7545805905018301E-4</v>
      </c>
    </row>
    <row r="56" spans="2:49" x14ac:dyDescent="0.25">
      <c r="B56" t="s">
        <v>1382</v>
      </c>
      <c r="C56" s="18">
        <f>'Variables AMS'!B660</f>
        <v>9.1787569677421807E-5</v>
      </c>
      <c r="D56" s="18">
        <f>'Variables AMS'!C660</f>
        <v>9.1787569677421807E-5</v>
      </c>
      <c r="E56" s="18">
        <f>'Variables AMS'!D660</f>
        <v>9.1251386037557902E-5</v>
      </c>
      <c r="F56" s="18">
        <f>'Variables AMS'!E660</f>
        <v>9.1045694520672994E-5</v>
      </c>
      <c r="G56" s="18">
        <f>'Variables AMS'!F660</f>
        <v>9.32463707855065E-5</v>
      </c>
      <c r="H56" s="18">
        <f>'Variables AMS'!G660</f>
        <v>9.1243658808065807E-5</v>
      </c>
      <c r="I56" s="18">
        <f>'Variables AMS'!H660</f>
        <v>9.4319609560160502E-5</v>
      </c>
      <c r="J56" s="18">
        <f>'Variables AMS'!I660</f>
        <v>9.4670354526744699E-5</v>
      </c>
      <c r="K56" s="18">
        <f>'Variables AMS'!J660</f>
        <v>9.5031101222448099E-5</v>
      </c>
      <c r="L56" s="18">
        <f>'Variables AMS'!K660</f>
        <v>9.2134378712544203E-5</v>
      </c>
      <c r="M56" s="18">
        <f>'Variables AMS'!L660</f>
        <v>9.1076620843340096E-5</v>
      </c>
      <c r="N56" s="18">
        <f>'Variables AMS'!M660</f>
        <v>9.1160850806507198E-5</v>
      </c>
      <c r="O56" s="18">
        <f>'Variables AMS'!N660</f>
        <v>9.1316405138865006E-5</v>
      </c>
      <c r="P56" s="18">
        <f>'Variables AMS'!O660</f>
        <v>8.9291290398417101E-5</v>
      </c>
      <c r="Q56" s="18">
        <f>'Variables AMS'!P660</f>
        <v>8.8952039541357694E-5</v>
      </c>
      <c r="R56" s="18">
        <f>'Variables AMS'!Q660</f>
        <v>8.7853251886574194E-5</v>
      </c>
      <c r="S56" s="18">
        <f>'Variables AMS'!R660</f>
        <v>8.7854236454386103E-5</v>
      </c>
      <c r="T56" s="18">
        <f>'Variables AMS'!S660</f>
        <v>8.7853117018361093E-5</v>
      </c>
      <c r="U56" s="18">
        <f>'Variables AMS'!T660</f>
        <v>8.7852089979729503E-5</v>
      </c>
      <c r="V56" s="18">
        <f>'Variables AMS'!U660</f>
        <v>8.7851302276318094E-5</v>
      </c>
      <c r="W56" s="18">
        <f>'Variables AMS'!V660</f>
        <v>8.7851563591838302E-5</v>
      </c>
      <c r="X56" s="18">
        <f>'Variables AMS'!W660</f>
        <v>8.7851824920863995E-5</v>
      </c>
      <c r="Y56" s="18">
        <f>'Variables AMS'!X660</f>
        <v>8.7852086234289198E-5</v>
      </c>
      <c r="Z56" s="18">
        <f>'Variables AMS'!Y660</f>
        <v>8.7852347552494405E-5</v>
      </c>
      <c r="AA56" s="18">
        <f>'Variables AMS'!Z660</f>
        <v>8.7852608868530706E-5</v>
      </c>
      <c r="AB56" s="18">
        <f>'Variables AMS'!AA660</f>
        <v>8.7852870199020506E-5</v>
      </c>
      <c r="AC56" s="18">
        <f>'Variables AMS'!AB660</f>
        <v>8.7853131519781205E-5</v>
      </c>
      <c r="AD56" s="18">
        <f>'Variables AMS'!AC660</f>
        <v>8.7853033140566003E-5</v>
      </c>
      <c r="AE56" s="18">
        <f>'Variables AMS'!AD660</f>
        <v>8.7852934744059904E-5</v>
      </c>
      <c r="AF56" s="18">
        <f>'Variables AMS'!AE660</f>
        <v>8.7852836355111101E-5</v>
      </c>
      <c r="AG56" s="18">
        <f>'Variables AMS'!AF660</f>
        <v>8.78527379644588E-5</v>
      </c>
      <c r="AH56" s="18">
        <f>'Variables AMS'!AG660</f>
        <v>8.7852639575668995E-5</v>
      </c>
      <c r="AI56" s="18">
        <f>'Variables AMS'!AH660</f>
        <v>8.7852541194002602E-5</v>
      </c>
      <c r="AJ56" s="18">
        <f>'Variables AMS'!AI660</f>
        <v>8.7852442809183796E-5</v>
      </c>
      <c r="AK56" s="18">
        <f>'Variables AMS'!AJ660</f>
        <v>8.7852344412215299E-5</v>
      </c>
      <c r="AL56" s="18">
        <f>'Variables AMS'!AK660</f>
        <v>8.78522460291941E-5</v>
      </c>
      <c r="AM56" s="18">
        <f>'Variables AMS'!AL660</f>
        <v>8.7852147651482795E-5</v>
      </c>
      <c r="AN56" s="18">
        <f>'Variables AMS'!AM660</f>
        <v>8.7852049269776205E-5</v>
      </c>
      <c r="AO56" s="18">
        <f>'Variables AMS'!AN660</f>
        <v>8.7851950877391606E-5</v>
      </c>
      <c r="AP56" s="18">
        <f>'Variables AMS'!AO660</f>
        <v>8.7851852494575904E-5</v>
      </c>
      <c r="AQ56" s="18">
        <f>'Variables AMS'!AP660</f>
        <v>8.7851754115272001E-5</v>
      </c>
      <c r="AR56" s="18">
        <f>'Variables AMS'!AQ660</f>
        <v>8.7851655717722493E-5</v>
      </c>
      <c r="AS56" s="18">
        <f>'Variables AMS'!AR660</f>
        <v>8.7851557337589406E-5</v>
      </c>
      <c r="AT56" s="18">
        <f>'Variables AMS'!AS660</f>
        <v>8.7851458950493505E-5</v>
      </c>
      <c r="AU56" s="18">
        <f>'Variables AMS'!AT660</f>
        <v>8.7851360564313198E-5</v>
      </c>
      <c r="AV56" s="18">
        <f>'Variables AMS'!AU660</f>
        <v>8.7851262188146502E-5</v>
      </c>
      <c r="AW56" s="18">
        <f>'Variables AMS'!AV660</f>
        <v>8.7851163797961803E-5</v>
      </c>
    </row>
    <row r="57" spans="2:49" x14ac:dyDescent="0.25">
      <c r="B57" t="s">
        <v>1383</v>
      </c>
      <c r="C57" s="18">
        <f>'Variables AMS'!B661</f>
        <v>3.0767725882451902E-4</v>
      </c>
      <c r="D57" s="18">
        <f>'Variables AMS'!C661</f>
        <v>3.0767725882451902E-4</v>
      </c>
      <c r="E57" s="18">
        <f>'Variables AMS'!D661</f>
        <v>3.0462286978212799E-4</v>
      </c>
      <c r="F57" s="18">
        <f>'Variables AMS'!E661</f>
        <v>2.4976010018361002E-4</v>
      </c>
      <c r="G57" s="18">
        <f>'Variables AMS'!F661</f>
        <v>2.6693996230194202E-4</v>
      </c>
      <c r="H57" s="18">
        <f>'Variables AMS'!G661</f>
        <v>3.10589835500489E-4</v>
      </c>
      <c r="I57" s="18">
        <f>'Variables AMS'!H661</f>
        <v>2.5474048514841498E-4</v>
      </c>
      <c r="J57" s="18">
        <f>'Variables AMS'!I661</f>
        <v>2.9812305846552698E-4</v>
      </c>
      <c r="K57" s="18">
        <f>'Variables AMS'!J661</f>
        <v>2.2748955468737E-4</v>
      </c>
      <c r="L57" s="18">
        <f>'Variables AMS'!K661</f>
        <v>2.2395922337587601E-4</v>
      </c>
      <c r="M57" s="18">
        <f>'Variables AMS'!L661</f>
        <v>2.0472678649754099E-4</v>
      </c>
      <c r="N57" s="18">
        <f>'Variables AMS'!M661</f>
        <v>1.8827066183007901E-4</v>
      </c>
      <c r="O57" s="18">
        <f>'Variables AMS'!N661</f>
        <v>2.1296208145125299E-4</v>
      </c>
      <c r="P57" s="18">
        <f>'Variables AMS'!O661</f>
        <v>2.0363526654988901E-4</v>
      </c>
      <c r="Q57" s="18">
        <f>'Variables AMS'!P661</f>
        <v>1.9959839675721299E-4</v>
      </c>
      <c r="R57" s="18">
        <f>'Variables AMS'!Q661</f>
        <v>1.95404155762461E-4</v>
      </c>
      <c r="S57" s="18">
        <f>'Variables AMS'!R661</f>
        <v>1.9539597653086299E-4</v>
      </c>
      <c r="T57" s="18">
        <f>'Variables AMS'!S661</f>
        <v>1.9538338761459801E-4</v>
      </c>
      <c r="U57" s="18">
        <f>'Variables AMS'!T661</f>
        <v>1.9538085629651101E-4</v>
      </c>
      <c r="V57" s="18">
        <f>'Variables AMS'!U661</f>
        <v>1.95381848101291E-4</v>
      </c>
      <c r="W57" s="18">
        <f>'Variables AMS'!V661</f>
        <v>1.95381423532919E-4</v>
      </c>
      <c r="X57" s="18">
        <f>'Variables AMS'!W661</f>
        <v>1.9538099903018699E-4</v>
      </c>
      <c r="Y57" s="18">
        <f>'Variables AMS'!X661</f>
        <v>1.9538057445847199E-4</v>
      </c>
      <c r="Z57" s="18">
        <f>'Variables AMS'!Y661</f>
        <v>1.9538014997438099E-4</v>
      </c>
      <c r="AA57" s="18">
        <f>'Variables AMS'!Z661</f>
        <v>1.9537972540186301E-4</v>
      </c>
      <c r="AB57" s="18">
        <f>'Variables AMS'!AA661</f>
        <v>1.9537930086786499E-4</v>
      </c>
      <c r="AC57" s="18">
        <f>'Variables AMS'!AB661</f>
        <v>1.9537887635620501E-4</v>
      </c>
      <c r="AD57" s="18">
        <f>'Variables AMS'!AC661</f>
        <v>1.9537911202661501E-4</v>
      </c>
      <c r="AE57" s="18">
        <f>'Variables AMS'!AD661</f>
        <v>1.95379347823345E-4</v>
      </c>
      <c r="AF57" s="18">
        <f>'Variables AMS'!AE661</f>
        <v>1.9537958351977899E-4</v>
      </c>
      <c r="AG57" s="18">
        <f>'Variables AMS'!AF661</f>
        <v>1.9537981914917999E-4</v>
      </c>
      <c r="AH57" s="18">
        <f>'Variables AMS'!AG661</f>
        <v>1.9538005487596699E-4</v>
      </c>
      <c r="AI57" s="18">
        <f>'Variables AMS'!AH661</f>
        <v>1.95380290599908E-4</v>
      </c>
      <c r="AJ57" s="18">
        <f>'Variables AMS'!AI661</f>
        <v>1.9538052636785299E-4</v>
      </c>
      <c r="AK57" s="18">
        <f>'Variables AMS'!AJ661</f>
        <v>1.9538076205620399E-4</v>
      </c>
      <c r="AL57" s="18">
        <f>'Variables AMS'!AK661</f>
        <v>1.95380997745271E-4</v>
      </c>
      <c r="AM57" s="18">
        <f>'Variables AMS'!AL661</f>
        <v>1.95381233471725E-4</v>
      </c>
      <c r="AN57" s="18">
        <f>'Variables AMS'!AM661</f>
        <v>1.9538146914501101E-4</v>
      </c>
      <c r="AO57" s="18">
        <f>'Variables AMS'!AN661</f>
        <v>1.95381704885147E-4</v>
      </c>
      <c r="AP57" s="18">
        <f>'Variables AMS'!AO661</f>
        <v>1.9538194063187001E-4</v>
      </c>
      <c r="AQ57" s="18">
        <f>'Variables AMS'!AP661</f>
        <v>1.9538217626863499E-4</v>
      </c>
      <c r="AR57" s="18">
        <f>'Variables AMS'!AQ661</f>
        <v>1.9538241200706201E-4</v>
      </c>
      <c r="AS57" s="18">
        <f>'Variables AMS'!AR661</f>
        <v>1.95382647743313E-4</v>
      </c>
      <c r="AT57" s="18">
        <f>'Variables AMS'!AS661</f>
        <v>1.9538288344774001E-4</v>
      </c>
      <c r="AU57" s="18">
        <f>'Variables AMS'!AT661</f>
        <v>1.9538311918160101E-4</v>
      </c>
      <c r="AV57" s="18">
        <f>'Variables AMS'!AU661</f>
        <v>1.9538335483730099E-4</v>
      </c>
      <c r="AW57" s="18">
        <f>'Variables AMS'!AV661</f>
        <v>1.9538359056955399E-4</v>
      </c>
    </row>
    <row r="58" spans="2:49" x14ac:dyDescent="0.25">
      <c r="B58" t="s">
        <v>1384</v>
      </c>
      <c r="C58" s="18">
        <f>'Variables AMS'!B662</f>
        <v>1.21739410862187E-4</v>
      </c>
      <c r="D58" s="18">
        <f>'Variables AMS'!C662</f>
        <v>1.21739410862187E-4</v>
      </c>
      <c r="E58" s="18">
        <f>'Variables AMS'!D662</f>
        <v>1.21549984470554E-4</v>
      </c>
      <c r="F58" s="18">
        <f>'Variables AMS'!E662</f>
        <v>1.1780812399845E-4</v>
      </c>
      <c r="G58" s="18">
        <f>'Variables AMS'!F662</f>
        <v>1.1507799779668999E-4</v>
      </c>
      <c r="H58" s="18">
        <f>'Variables AMS'!G662</f>
        <v>1.25241187606839E-4</v>
      </c>
      <c r="I58" s="18">
        <f>'Variables AMS'!H662</f>
        <v>1.2660431428226099E-4</v>
      </c>
      <c r="J58" s="18">
        <f>'Variables AMS'!I662</f>
        <v>1.19756601355426E-4</v>
      </c>
      <c r="K58" s="18">
        <f>'Variables AMS'!J662</f>
        <v>1.1666659616652801E-4</v>
      </c>
      <c r="L58" s="18">
        <f>'Variables AMS'!K662</f>
        <v>1.13610877381232E-4</v>
      </c>
      <c r="M58" s="18">
        <f>'Variables AMS'!L662</f>
        <v>1.12613475733359E-4</v>
      </c>
      <c r="N58" s="18">
        <f>'Variables AMS'!M662</f>
        <v>1.1013252850675801E-4</v>
      </c>
      <c r="O58" s="18">
        <f>'Variables AMS'!N662</f>
        <v>1.14228952057992E-4</v>
      </c>
      <c r="P58" s="18">
        <f>'Variables AMS'!O662</f>
        <v>1.16900449156738E-4</v>
      </c>
      <c r="Q58" s="18">
        <f>'Variables AMS'!P662</f>
        <v>1.1068636097141001E-4</v>
      </c>
      <c r="R58" s="18">
        <f>'Variables AMS'!Q662</f>
        <v>1.0864358903911999E-4</v>
      </c>
      <c r="S58" s="18">
        <f>'Variables AMS'!R662</f>
        <v>1.0865753594135699E-4</v>
      </c>
      <c r="T58" s="18">
        <f>'Variables AMS'!S662</f>
        <v>1.08677372471399E-4</v>
      </c>
      <c r="U58" s="18">
        <f>'Variables AMS'!T662</f>
        <v>1.0870028857244E-4</v>
      </c>
      <c r="V58" s="18">
        <f>'Variables AMS'!U662</f>
        <v>1.0872733278725501E-4</v>
      </c>
      <c r="W58" s="18">
        <f>'Variables AMS'!V662</f>
        <v>1.08727332769294E-4</v>
      </c>
      <c r="X58" s="18">
        <f>'Variables AMS'!W662</f>
        <v>1.08727332832991E-4</v>
      </c>
      <c r="Y58" s="18">
        <f>'Variables AMS'!X662</f>
        <v>1.08727332801138E-4</v>
      </c>
      <c r="Z58" s="18">
        <f>'Variables AMS'!Y662</f>
        <v>1.0872733280087301E-4</v>
      </c>
      <c r="AA58" s="18">
        <f>'Variables AMS'!Z662</f>
        <v>1.0872733280622001E-4</v>
      </c>
      <c r="AB58" s="18">
        <f>'Variables AMS'!AA662</f>
        <v>1.08727332778039E-4</v>
      </c>
      <c r="AC58" s="18">
        <f>'Variables AMS'!AB662</f>
        <v>1.08727332746366E-4</v>
      </c>
      <c r="AD58" s="18">
        <f>'Variables AMS'!AC662</f>
        <v>1.08727332806562E-4</v>
      </c>
      <c r="AE58" s="18">
        <f>'Variables AMS'!AD662</f>
        <v>1.08727332793127E-4</v>
      </c>
      <c r="AF58" s="18">
        <f>'Variables AMS'!AE662</f>
        <v>1.0872733281523399E-4</v>
      </c>
      <c r="AG58" s="18">
        <f>'Variables AMS'!AF662</f>
        <v>1.08727332777282E-4</v>
      </c>
      <c r="AH58" s="18">
        <f>'Variables AMS'!AG662</f>
        <v>1.0872733280962399E-4</v>
      </c>
      <c r="AI58" s="18">
        <f>'Variables AMS'!AH662</f>
        <v>1.0872733279003401E-4</v>
      </c>
      <c r="AJ58" s="18">
        <f>'Variables AMS'!AI662</f>
        <v>1.08727332813214E-4</v>
      </c>
      <c r="AK58" s="18">
        <f>'Variables AMS'!AJ662</f>
        <v>1.0872733282892699E-4</v>
      </c>
      <c r="AL58" s="18">
        <f>'Variables AMS'!AK662</f>
        <v>1.0872733278939E-4</v>
      </c>
      <c r="AM58" s="18">
        <f>'Variables AMS'!AL662</f>
        <v>1.0872733281249E-4</v>
      </c>
      <c r="AN58" s="18">
        <f>'Variables AMS'!AM662</f>
        <v>1.0872733279193099E-4</v>
      </c>
      <c r="AO58" s="18">
        <f>'Variables AMS'!AN662</f>
        <v>1.08727332794432E-4</v>
      </c>
      <c r="AP58" s="18">
        <f>'Variables AMS'!AO662</f>
        <v>1.08727332779511E-4</v>
      </c>
      <c r="AQ58" s="18">
        <f>'Variables AMS'!AP662</f>
        <v>1.08727332771399E-4</v>
      </c>
      <c r="AR58" s="18">
        <f>'Variables AMS'!AQ662</f>
        <v>1.0872733279119899E-4</v>
      </c>
      <c r="AS58" s="18">
        <f>'Variables AMS'!AR662</f>
        <v>1.08727332786004E-4</v>
      </c>
      <c r="AT58" s="18">
        <f>'Variables AMS'!AS662</f>
        <v>1.08727332811413E-4</v>
      </c>
      <c r="AU58" s="18">
        <f>'Variables AMS'!AT662</f>
        <v>1.08727332779002E-4</v>
      </c>
      <c r="AV58" s="18">
        <f>'Variables AMS'!AU662</f>
        <v>1.0872733278773401E-4</v>
      </c>
      <c r="AW58" s="18">
        <f>'Variables AMS'!AV662</f>
        <v>1.08727332761856E-4</v>
      </c>
    </row>
    <row r="59" spans="2:49" x14ac:dyDescent="0.25">
      <c r="B59" t="s">
        <v>1385</v>
      </c>
      <c r="C59" s="18">
        <f>'Variables AMS'!B663</f>
        <v>7.4635405408841795E-4</v>
      </c>
      <c r="D59" s="18">
        <f>'Variables AMS'!C663</f>
        <v>7.4635405408841795E-4</v>
      </c>
      <c r="E59" s="18">
        <f>'Variables AMS'!D663</f>
        <v>7.5089167811134697E-4</v>
      </c>
      <c r="F59" s="18">
        <f>'Variables AMS'!E663</f>
        <v>7.4484661235040505E-4</v>
      </c>
      <c r="G59" s="18">
        <f>'Variables AMS'!F663</f>
        <v>7.4023961325274498E-4</v>
      </c>
      <c r="H59" s="18">
        <f>'Variables AMS'!G663</f>
        <v>7.0096967579348505E-4</v>
      </c>
      <c r="I59" s="18">
        <f>'Variables AMS'!H663</f>
        <v>7.2921355425453803E-4</v>
      </c>
      <c r="J59" s="18">
        <f>'Variables AMS'!I663</f>
        <v>7.3168933056214698E-4</v>
      </c>
      <c r="K59" s="18">
        <f>'Variables AMS'!J663</f>
        <v>7.1467757432125E-4</v>
      </c>
      <c r="L59" s="18">
        <f>'Variables AMS'!K663</f>
        <v>6.8793213370359305E-4</v>
      </c>
      <c r="M59" s="18">
        <f>'Variables AMS'!L663</f>
        <v>6.8135975002114901E-4</v>
      </c>
      <c r="N59" s="18">
        <f>'Variables AMS'!M663</f>
        <v>6.8531141757535599E-4</v>
      </c>
      <c r="O59" s="18">
        <f>'Variables AMS'!N663</f>
        <v>6.9269010224327595E-4</v>
      </c>
      <c r="P59" s="18">
        <f>'Variables AMS'!O663</f>
        <v>6.8546029255236497E-4</v>
      </c>
      <c r="Q59" s="18">
        <f>'Variables AMS'!P663</f>
        <v>6.6026713853770103E-4</v>
      </c>
      <c r="R59" s="18">
        <f>'Variables AMS'!Q663</f>
        <v>6.3971031884699399E-4</v>
      </c>
      <c r="S59" s="18">
        <f>'Variables AMS'!R663</f>
        <v>6.3983628575582001E-4</v>
      </c>
      <c r="T59" s="18">
        <f>'Variables AMS'!S663</f>
        <v>6.3989014251451695E-4</v>
      </c>
      <c r="U59" s="18">
        <f>'Variables AMS'!T663</f>
        <v>6.3991114962997297E-4</v>
      </c>
      <c r="V59" s="18">
        <f>'Variables AMS'!U663</f>
        <v>6.3993671498584095E-4</v>
      </c>
      <c r="W59" s="18">
        <f>'Variables AMS'!V663</f>
        <v>6.3848864474107204E-4</v>
      </c>
      <c r="X59" s="18">
        <f>'Variables AMS'!W663</f>
        <v>6.3704385098249704E-4</v>
      </c>
      <c r="Y59" s="18">
        <f>'Variables AMS'!X663</f>
        <v>6.3560232661144197E-4</v>
      </c>
      <c r="Z59" s="18">
        <f>'Variables AMS'!Y663</f>
        <v>6.3416406451735901E-4</v>
      </c>
      <c r="AA59" s="18">
        <f>'Variables AMS'!Z663</f>
        <v>6.32729056656463E-4</v>
      </c>
      <c r="AB59" s="18">
        <f>'Variables AMS'!AA663</f>
        <v>6.3129729614817896E-4</v>
      </c>
      <c r="AC59" s="18">
        <f>'Variables AMS'!AB663</f>
        <v>6.2986877540682795E-4</v>
      </c>
      <c r="AD59" s="18">
        <f>'Variables AMS'!AC663</f>
        <v>6.2988071899894803E-4</v>
      </c>
      <c r="AE59" s="18">
        <f>'Variables AMS'!AD663</f>
        <v>6.2989266325914298E-4</v>
      </c>
      <c r="AF59" s="18">
        <f>'Variables AMS'!AE663</f>
        <v>6.2990460737730701E-4</v>
      </c>
      <c r="AG59" s="18">
        <f>'Variables AMS'!AF663</f>
        <v>6.2991655165479596E-4</v>
      </c>
      <c r="AH59" s="18">
        <f>'Variables AMS'!AG663</f>
        <v>6.2992849645136903E-4</v>
      </c>
      <c r="AI59" s="18">
        <f>'Variables AMS'!AH663</f>
        <v>6.2994044092185095E-4</v>
      </c>
      <c r="AJ59" s="18">
        <f>'Variables AMS'!AI663</f>
        <v>6.2995238631271199E-4</v>
      </c>
      <c r="AK59" s="18">
        <f>'Variables AMS'!AJ663</f>
        <v>6.2996433160673502E-4</v>
      </c>
      <c r="AL59" s="18">
        <f>'Variables AMS'!AK663</f>
        <v>6.2997627722168503E-4</v>
      </c>
      <c r="AM59" s="18">
        <f>'Variables AMS'!AL663</f>
        <v>6.2998822289828495E-4</v>
      </c>
      <c r="AN59" s="18">
        <f>'Variables AMS'!AM663</f>
        <v>6.3000016875081695E-4</v>
      </c>
      <c r="AO59" s="18">
        <f>'Variables AMS'!AN663</f>
        <v>6.3001211510307995E-4</v>
      </c>
      <c r="AP59" s="18">
        <f>'Variables AMS'!AO663</f>
        <v>6.3002406152590695E-4</v>
      </c>
      <c r="AQ59" s="18">
        <f>'Variables AMS'!AP663</f>
        <v>6.3003600813766995E-4</v>
      </c>
      <c r="AR59" s="18">
        <f>'Variables AMS'!AQ663</f>
        <v>6.30047954861486E-4</v>
      </c>
      <c r="AS59" s="18">
        <f>'Variables AMS'!AR663</f>
        <v>6.3005990228715404E-4</v>
      </c>
      <c r="AT59" s="18">
        <f>'Variables AMS'!AS663</f>
        <v>6.3007184969297099E-4</v>
      </c>
      <c r="AU59" s="18">
        <f>'Variables AMS'!AT663</f>
        <v>6.3008379746421796E-4</v>
      </c>
      <c r="AV59" s="18">
        <f>'Variables AMS'!AU663</f>
        <v>6.3009574494240898E-4</v>
      </c>
      <c r="AW59" s="18">
        <f>'Variables AMS'!AV663</f>
        <v>6.3010769293757101E-4</v>
      </c>
    </row>
    <row r="60" spans="2:49" x14ac:dyDescent="0.25">
      <c r="B60" t="s">
        <v>1386</v>
      </c>
      <c r="C60" s="18">
        <f>'Variables AMS'!B664</f>
        <v>5.6271931454417005E-4</v>
      </c>
      <c r="D60" s="18">
        <f>'Variables AMS'!C664</f>
        <v>5.6271931454417005E-4</v>
      </c>
      <c r="E60" s="18">
        <f>'Variables AMS'!D664</f>
        <v>5.6301799599304896E-4</v>
      </c>
      <c r="F60" s="18">
        <f>'Variables AMS'!E664</f>
        <v>5.70070783740393E-4</v>
      </c>
      <c r="G60" s="18">
        <f>'Variables AMS'!F664</f>
        <v>5.6589361353972904E-4</v>
      </c>
      <c r="H60" s="18">
        <f>'Variables AMS'!G664</f>
        <v>5.0526009290403396E-4</v>
      </c>
      <c r="I60" s="18">
        <f>'Variables AMS'!H664</f>
        <v>5.34350611151711E-4</v>
      </c>
      <c r="J60" s="18">
        <f>'Variables AMS'!I664</f>
        <v>5.3867733823497496E-4</v>
      </c>
      <c r="K60" s="18">
        <f>'Variables AMS'!J664</f>
        <v>5.1981959528093699E-4</v>
      </c>
      <c r="L60" s="18">
        <f>'Variables AMS'!K664</f>
        <v>4.9492761447465197E-4</v>
      </c>
      <c r="M60" s="18">
        <f>'Variables AMS'!L664</f>
        <v>4.9287055859528999E-4</v>
      </c>
      <c r="N60" s="18">
        <f>'Variables AMS'!M664</f>
        <v>4.9937427043517796E-4</v>
      </c>
      <c r="O60" s="18">
        <f>'Variables AMS'!N664</f>
        <v>5.0536612985805198E-4</v>
      </c>
      <c r="P60" s="18">
        <f>'Variables AMS'!O664</f>
        <v>5.1048634621841396E-4</v>
      </c>
      <c r="Q60" s="18">
        <f>'Variables AMS'!P664</f>
        <v>4.9981625815818302E-4</v>
      </c>
      <c r="R60" s="18">
        <f>'Variables AMS'!Q664</f>
        <v>4.9407963569061703E-4</v>
      </c>
      <c r="S60" s="18">
        <f>'Variables AMS'!R664</f>
        <v>4.9417259277591101E-4</v>
      </c>
      <c r="T60" s="18">
        <f>'Variables AMS'!S664</f>
        <v>4.9420116788175005E-4</v>
      </c>
      <c r="U60" s="18">
        <f>'Variables AMS'!T664</f>
        <v>4.94213851594588E-4</v>
      </c>
      <c r="V60" s="18">
        <f>'Variables AMS'!U664</f>
        <v>4.9422190402271702E-4</v>
      </c>
      <c r="W60" s="18">
        <f>'Variables AMS'!V664</f>
        <v>4.9422430395020998E-4</v>
      </c>
      <c r="X60" s="18">
        <f>'Variables AMS'!W664</f>
        <v>4.9422670393119204E-4</v>
      </c>
      <c r="Y60" s="18">
        <f>'Variables AMS'!X664</f>
        <v>4.9422910399815297E-4</v>
      </c>
      <c r="Z60" s="18">
        <f>'Variables AMS'!Y664</f>
        <v>4.9423150404560997E-4</v>
      </c>
      <c r="AA60" s="18">
        <f>'Variables AMS'!Z664</f>
        <v>4.9423390396994898E-4</v>
      </c>
      <c r="AB60" s="18">
        <f>'Variables AMS'!AA664</f>
        <v>4.9423630403081301E-4</v>
      </c>
      <c r="AC60" s="18">
        <f>'Variables AMS'!AB664</f>
        <v>4.94238703953626E-4</v>
      </c>
      <c r="AD60" s="18">
        <f>'Variables AMS'!AC664</f>
        <v>4.94240735993551E-4</v>
      </c>
      <c r="AE60" s="18">
        <f>'Variables AMS'!AD664</f>
        <v>4.9424276805968203E-4</v>
      </c>
      <c r="AF60" s="18">
        <f>'Variables AMS'!AE664</f>
        <v>4.9424480006018696E-4</v>
      </c>
      <c r="AG60" s="18">
        <f>'Variables AMS'!AF664</f>
        <v>4.9424683207256596E-4</v>
      </c>
      <c r="AH60" s="18">
        <f>'Variables AMS'!AG664</f>
        <v>4.9424886415334304E-4</v>
      </c>
      <c r="AI60" s="18">
        <f>'Variables AMS'!AH664</f>
        <v>4.9425089621785395E-4</v>
      </c>
      <c r="AJ60" s="18">
        <f>'Variables AMS'!AI664</f>
        <v>4.9425292812388995E-4</v>
      </c>
      <c r="AK60" s="18">
        <f>'Variables AMS'!AJ664</f>
        <v>4.9425496033143597E-4</v>
      </c>
      <c r="AL60" s="18">
        <f>'Variables AMS'!AK664</f>
        <v>4.9425699236555105E-4</v>
      </c>
      <c r="AM60" s="18">
        <f>'Variables AMS'!AL664</f>
        <v>4.9425902435756603E-4</v>
      </c>
      <c r="AN60" s="18">
        <f>'Variables AMS'!AM664</f>
        <v>4.94261056422392E-4</v>
      </c>
      <c r="AO60" s="18">
        <f>'Variables AMS'!AN664</f>
        <v>4.9426308865590596E-4</v>
      </c>
      <c r="AP60" s="18">
        <f>'Variables AMS'!AO664</f>
        <v>4.9426512062555905E-4</v>
      </c>
      <c r="AQ60" s="18">
        <f>'Variables AMS'!AP664</f>
        <v>4.94267152791397E-4</v>
      </c>
      <c r="AR60" s="18">
        <f>'Variables AMS'!AQ664</f>
        <v>4.9426918492082397E-4</v>
      </c>
      <c r="AS60" s="18">
        <f>'Variables AMS'!AR664</f>
        <v>4.9427121698565504E-4</v>
      </c>
      <c r="AT60" s="18">
        <f>'Variables AMS'!AS664</f>
        <v>4.9427324911984795E-4</v>
      </c>
      <c r="AU60" s="18">
        <f>'Variables AMS'!AT664</f>
        <v>4.9427528130427303E-4</v>
      </c>
      <c r="AV60" s="18">
        <f>'Variables AMS'!AU664</f>
        <v>4.9427731343814501E-4</v>
      </c>
      <c r="AW60" s="18">
        <f>'Variables AMS'!AV664</f>
        <v>4.9427934558753204E-4</v>
      </c>
    </row>
    <row r="61" spans="2:49" x14ac:dyDescent="0.25">
      <c r="B61" t="s">
        <v>1387</v>
      </c>
      <c r="C61" s="18">
        <f>'Variables AMS'!B665</f>
        <v>3.2157247649550499E-3</v>
      </c>
      <c r="D61" s="18">
        <f>'Variables AMS'!C665</f>
        <v>3.2157247649550499E-3</v>
      </c>
      <c r="E61" s="18">
        <f>'Variables AMS'!D665</f>
        <v>3.2191832159008402E-3</v>
      </c>
      <c r="F61" s="18">
        <f>'Variables AMS'!E665</f>
        <v>3.2763015049813498E-3</v>
      </c>
      <c r="G61" s="18">
        <f>'Variables AMS'!F665</f>
        <v>3.2955920402516501E-3</v>
      </c>
      <c r="H61" s="18">
        <f>'Variables AMS'!G665</f>
        <v>2.9390843335379102E-3</v>
      </c>
      <c r="I61" s="18">
        <f>'Variables AMS'!H665</f>
        <v>2.9205339601810799E-3</v>
      </c>
      <c r="J61" s="18">
        <f>'Variables AMS'!I665</f>
        <v>3.0495487645446399E-3</v>
      </c>
      <c r="K61" s="18">
        <f>'Variables AMS'!J665</f>
        <v>3.0443126060353898E-3</v>
      </c>
      <c r="L61" s="18">
        <f>'Variables AMS'!K665</f>
        <v>3.0138726825086901E-3</v>
      </c>
      <c r="M61" s="18">
        <f>'Variables AMS'!L665</f>
        <v>2.78353400631329E-3</v>
      </c>
      <c r="N61" s="18">
        <f>'Variables AMS'!M665</f>
        <v>2.91327865536265E-3</v>
      </c>
      <c r="O61" s="18">
        <f>'Variables AMS'!N665</f>
        <v>2.9848175552569401E-3</v>
      </c>
      <c r="P61" s="18">
        <f>'Variables AMS'!O665</f>
        <v>3.0531370306112202E-3</v>
      </c>
      <c r="Q61" s="18">
        <f>'Variables AMS'!P665</f>
        <v>3.03744915696955E-3</v>
      </c>
      <c r="R61" s="18">
        <f>'Variables AMS'!Q665</f>
        <v>2.9946210010708498E-3</v>
      </c>
      <c r="S61" s="18">
        <f>'Variables AMS'!R665</f>
        <v>2.9945956984681601E-3</v>
      </c>
      <c r="T61" s="18">
        <f>'Variables AMS'!S665</f>
        <v>2.99470296123832E-3</v>
      </c>
      <c r="U61" s="18">
        <f>'Variables AMS'!T665</f>
        <v>2.9948458196886298E-3</v>
      </c>
      <c r="V61" s="18">
        <f>'Variables AMS'!U665</f>
        <v>2.9950004656778498E-3</v>
      </c>
      <c r="W61" s="18">
        <f>'Variables AMS'!V665</f>
        <v>2.9221000783088398E-3</v>
      </c>
      <c r="X61" s="18">
        <f>'Variables AMS'!W665</f>
        <v>2.8509741360237401E-3</v>
      </c>
      <c r="Y61" s="18">
        <f>'Variables AMS'!X665</f>
        <v>2.7815794493885999E-3</v>
      </c>
      <c r="Z61" s="18">
        <f>'Variables AMS'!Y665</f>
        <v>2.7138738761827599E-3</v>
      </c>
      <c r="AA61" s="18">
        <f>'Variables AMS'!Z665</f>
        <v>2.64781630476842E-3</v>
      </c>
      <c r="AB61" s="18">
        <f>'Variables AMS'!AA665</f>
        <v>2.58336662005505E-3</v>
      </c>
      <c r="AC61" s="18">
        <f>'Variables AMS'!AB665</f>
        <v>2.5204856855403001E-3</v>
      </c>
      <c r="AD61" s="18">
        <f>'Variables AMS'!AC665</f>
        <v>2.4695454544312301E-3</v>
      </c>
      <c r="AE61" s="18">
        <f>'Variables AMS'!AD665</f>
        <v>2.4196347501350599E-3</v>
      </c>
      <c r="AF61" s="18">
        <f>'Variables AMS'!AE665</f>
        <v>2.3707327644393399E-3</v>
      </c>
      <c r="AG61" s="18">
        <f>'Variables AMS'!AF665</f>
        <v>2.32281911239373E-3</v>
      </c>
      <c r="AH61" s="18">
        <f>'Variables AMS'!AG665</f>
        <v>2.2758738179691801E-3</v>
      </c>
      <c r="AI61" s="18">
        <f>'Variables AMS'!AH665</f>
        <v>2.2298773107286298E-3</v>
      </c>
      <c r="AJ61" s="18">
        <f>'Variables AMS'!AI665</f>
        <v>2.18481041497459E-3</v>
      </c>
      <c r="AK61" s="18">
        <f>'Variables AMS'!AJ665</f>
        <v>2.1406543416275401E-3</v>
      </c>
      <c r="AL61" s="18">
        <f>'Variables AMS'!AK665</f>
        <v>2.0973906859477298E-3</v>
      </c>
      <c r="AM61" s="18">
        <f>'Variables AMS'!AL665</f>
        <v>2.0550014094382401E-3</v>
      </c>
      <c r="AN61" s="18">
        <f>'Variables AMS'!AM665</f>
        <v>2.0134688394432701E-3</v>
      </c>
      <c r="AO61" s="18">
        <f>'Variables AMS'!AN665</f>
        <v>1.9727756643284902E-3</v>
      </c>
      <c r="AP61" s="18">
        <f>'Variables AMS'!AO665</f>
        <v>1.9329049157906001E-3</v>
      </c>
      <c r="AQ61" s="18">
        <f>'Variables AMS'!AP665</f>
        <v>1.89383997538424E-3</v>
      </c>
      <c r="AR61" s="18">
        <f>'Variables AMS'!AQ665</f>
        <v>1.85556455660383E-3</v>
      </c>
      <c r="AS61" s="18">
        <f>'Variables AMS'!AR665</f>
        <v>1.8180627017334501E-3</v>
      </c>
      <c r="AT61" s="18">
        <f>'Variables AMS'!AS665</f>
        <v>1.78131877887164E-3</v>
      </c>
      <c r="AU61" s="18">
        <f>'Variables AMS'!AT665</f>
        <v>1.74531746648923E-3</v>
      </c>
      <c r="AV61" s="18">
        <f>'Variables AMS'!AU665</f>
        <v>1.7100437596628999E-3</v>
      </c>
      <c r="AW61" s="18">
        <f>'Variables AMS'!AV665</f>
        <v>1.67548295055457E-3</v>
      </c>
    </row>
    <row r="62" spans="2:49" x14ac:dyDescent="0.25">
      <c r="B62" t="s">
        <v>1388</v>
      </c>
      <c r="C62" s="18">
        <f>'Variables AMS'!B666</f>
        <v>2.20616109838308E-2</v>
      </c>
      <c r="D62" s="18">
        <f>'Variables AMS'!C666</f>
        <v>2.20616109838308E-2</v>
      </c>
      <c r="E62" s="18">
        <f>'Variables AMS'!D666</f>
        <v>2.2349246068053601E-2</v>
      </c>
      <c r="F62" s="18">
        <f>'Variables AMS'!E666</f>
        <v>2.2557002924696801E-2</v>
      </c>
      <c r="G62" s="18">
        <f>'Variables AMS'!F666</f>
        <v>2.2654449235460301E-2</v>
      </c>
      <c r="H62" s="18">
        <f>'Variables AMS'!G666</f>
        <v>2.0190609003011301E-2</v>
      </c>
      <c r="I62" s="18">
        <f>'Variables AMS'!H666</f>
        <v>2.0656801197555599E-2</v>
      </c>
      <c r="J62" s="18">
        <f>'Variables AMS'!I666</f>
        <v>2.0905536703374E-2</v>
      </c>
      <c r="K62" s="18">
        <f>'Variables AMS'!J666</f>
        <v>2.1211345991317999E-2</v>
      </c>
      <c r="L62" s="18">
        <f>'Variables AMS'!K666</f>
        <v>2.05184289448875E-2</v>
      </c>
      <c r="M62" s="18">
        <f>'Variables AMS'!L666</f>
        <v>1.9333096195754101E-2</v>
      </c>
      <c r="N62" s="18">
        <f>'Variables AMS'!M666</f>
        <v>2.0158299886212001E-2</v>
      </c>
      <c r="O62" s="18">
        <f>'Variables AMS'!N666</f>
        <v>2.01842715498236E-2</v>
      </c>
      <c r="P62" s="18">
        <f>'Variables AMS'!O666</f>
        <v>2.0546528515875798E-2</v>
      </c>
      <c r="Q62" s="18">
        <f>'Variables AMS'!P666</f>
        <v>2.0100148434206402E-2</v>
      </c>
      <c r="R62" s="18">
        <f>'Variables AMS'!Q666</f>
        <v>2.0088352533116301E-2</v>
      </c>
      <c r="S62" s="18">
        <f>'Variables AMS'!R666</f>
        <v>2.0087843367767502E-2</v>
      </c>
      <c r="T62" s="18">
        <f>'Variables AMS'!S666</f>
        <v>2.0087813436798999E-2</v>
      </c>
      <c r="U62" s="18">
        <f>'Variables AMS'!T666</f>
        <v>2.00878596423965E-2</v>
      </c>
      <c r="V62" s="18">
        <f>'Variables AMS'!U666</f>
        <v>2.0088010597301E-2</v>
      </c>
      <c r="W62" s="18">
        <f>'Variables AMS'!V666</f>
        <v>1.9622352630350101E-2</v>
      </c>
      <c r="X62" s="18">
        <f>'Variables AMS'!W666</f>
        <v>1.91674890248082E-2</v>
      </c>
      <c r="Y62" s="18">
        <f>'Variables AMS'!X666</f>
        <v>1.8723169578057801E-2</v>
      </c>
      <c r="Z62" s="18">
        <f>'Variables AMS'!Y666</f>
        <v>1.8289149833032502E-2</v>
      </c>
      <c r="AA62" s="18">
        <f>'Variables AMS'!Z666</f>
        <v>1.7865191060095299E-2</v>
      </c>
      <c r="AB62" s="18">
        <f>'Variables AMS'!AA666</f>
        <v>1.74510600332566E-2</v>
      </c>
      <c r="AC62" s="18">
        <f>'Variables AMS'!AB666</f>
        <v>1.7046528917091699E-2</v>
      </c>
      <c r="AD62" s="18">
        <f>'Variables AMS'!AC666</f>
        <v>1.67061824828761E-2</v>
      </c>
      <c r="AE62" s="18">
        <f>'Variables AMS'!AD666</f>
        <v>1.6372631308811801E-2</v>
      </c>
      <c r="AF62" s="18">
        <f>'Variables AMS'!AE666</f>
        <v>1.6045739728433501E-2</v>
      </c>
      <c r="AG62" s="18">
        <f>'Variables AMS'!AF666</f>
        <v>1.5725374775853E-2</v>
      </c>
      <c r="AH62" s="18">
        <f>'Variables AMS'!AG666</f>
        <v>1.5411406152404701E-2</v>
      </c>
      <c r="AI62" s="18">
        <f>'Variables AMS'!AH666</f>
        <v>1.5103706128710301E-2</v>
      </c>
      <c r="AJ62" s="18">
        <f>'Variables AMS'!AI666</f>
        <v>1.4802149576328199E-2</v>
      </c>
      <c r="AK62" s="18">
        <f>'Variables AMS'!AJ666</f>
        <v>1.4506613804304199E-2</v>
      </c>
      <c r="AL62" s="18">
        <f>'Variables AMS'!AK666</f>
        <v>1.4216978633893901E-2</v>
      </c>
      <c r="AM62" s="18">
        <f>'Variables AMS'!AL666</f>
        <v>1.3933126235967199E-2</v>
      </c>
      <c r="AN62" s="18">
        <f>'Variables AMS'!AM666</f>
        <v>1.36549411636365E-2</v>
      </c>
      <c r="AO62" s="18">
        <f>'Variables AMS'!AN666</f>
        <v>1.33823102597097E-2</v>
      </c>
      <c r="AP62" s="18">
        <f>'Variables AMS'!AO666</f>
        <v>1.3115122630619499E-2</v>
      </c>
      <c r="AQ62" s="18">
        <f>'Variables AMS'!AP666</f>
        <v>1.28532695935622E-2</v>
      </c>
      <c r="AR62" s="18">
        <f>'Variables AMS'!AQ666</f>
        <v>1.2596644656583399E-2</v>
      </c>
      <c r="AS62" s="18">
        <f>'Variables AMS'!AR666</f>
        <v>1.2345143405484701E-2</v>
      </c>
      <c r="AT62" s="18">
        <f>'Variables AMS'!AS666</f>
        <v>1.20986635809245E-2</v>
      </c>
      <c r="AU62" s="18">
        <f>'Variables AMS'!AT666</f>
        <v>1.1857104894539601E-2</v>
      </c>
      <c r="AV62" s="18">
        <f>'Variables AMS'!AU666</f>
        <v>1.1620369109183499E-2</v>
      </c>
      <c r="AW62" s="18">
        <f>'Variables AMS'!AV666</f>
        <v>1.1388359920388299E-2</v>
      </c>
    </row>
    <row r="63" spans="2:49" x14ac:dyDescent="0.25">
      <c r="B63" t="s">
        <v>1389</v>
      </c>
      <c r="C63" s="18">
        <f>'Variables AMS'!B667</f>
        <v>3.9784339034096998E-2</v>
      </c>
      <c r="D63" s="18">
        <f>'Variables AMS'!C667</f>
        <v>3.9784339034096998E-2</v>
      </c>
      <c r="E63" s="18">
        <f>'Variables AMS'!D667</f>
        <v>3.9782191056444503E-2</v>
      </c>
      <c r="F63" s="18">
        <f>'Variables AMS'!E667</f>
        <v>4.1516492445761298E-2</v>
      </c>
      <c r="G63" s="18">
        <f>'Variables AMS'!F667</f>
        <v>4.1843667720097399E-2</v>
      </c>
      <c r="H63" s="18">
        <f>'Variables AMS'!G667</f>
        <v>4.1690947407584202E-2</v>
      </c>
      <c r="I63" s="18">
        <f>'Variables AMS'!H667</f>
        <v>3.98324577539707E-2</v>
      </c>
      <c r="J63" s="18">
        <f>'Variables AMS'!I667</f>
        <v>4.0570054156196599E-2</v>
      </c>
      <c r="K63" s="18">
        <f>'Variables AMS'!J667</f>
        <v>4.0813786703324799E-2</v>
      </c>
      <c r="L63" s="18">
        <f>'Variables AMS'!K667</f>
        <v>3.9319269033961698E-2</v>
      </c>
      <c r="M63" s="18">
        <f>'Variables AMS'!L667</f>
        <v>3.7004401812564702E-2</v>
      </c>
      <c r="N63" s="18">
        <f>'Variables AMS'!M667</f>
        <v>3.7716213273264201E-2</v>
      </c>
      <c r="O63" s="18">
        <f>'Variables AMS'!N667</f>
        <v>3.6360292960429301E-2</v>
      </c>
      <c r="P63" s="18">
        <f>'Variables AMS'!O667</f>
        <v>3.5426403984231102E-2</v>
      </c>
      <c r="Q63" s="18">
        <f>'Variables AMS'!P667</f>
        <v>3.4177886852295197E-2</v>
      </c>
      <c r="R63" s="18">
        <f>'Variables AMS'!Q667</f>
        <v>3.3285527096326102E-2</v>
      </c>
      <c r="S63" s="18">
        <f>'Variables AMS'!R667</f>
        <v>3.3285016515020603E-2</v>
      </c>
      <c r="T63" s="18">
        <f>'Variables AMS'!S667</f>
        <v>3.3285406623888798E-2</v>
      </c>
      <c r="U63" s="18">
        <f>'Variables AMS'!T667</f>
        <v>3.3285351793872098E-2</v>
      </c>
      <c r="V63" s="18">
        <f>'Variables AMS'!U667</f>
        <v>3.3280955290182497E-2</v>
      </c>
      <c r="W63" s="18">
        <f>'Variables AMS'!V667</f>
        <v>3.6917316077593298E-2</v>
      </c>
      <c r="X63" s="18">
        <f>'Variables AMS'!W667</f>
        <v>4.0950994764865703E-2</v>
      </c>
      <c r="Y63" s="18">
        <f>'Variables AMS'!X667</f>
        <v>4.5425403308683797E-2</v>
      </c>
      <c r="Z63" s="18">
        <f>'Variables AMS'!Y667</f>
        <v>5.0388696976331901E-2</v>
      </c>
      <c r="AA63" s="18">
        <f>'Variables AMS'!Z667</f>
        <v>5.5894292527985799E-2</v>
      </c>
      <c r="AB63" s="18">
        <f>'Variables AMS'!AA667</f>
        <v>6.2001443324441199E-2</v>
      </c>
      <c r="AC63" s="18">
        <f>'Variables AMS'!AB667</f>
        <v>6.8775876780718004E-2</v>
      </c>
      <c r="AD63" s="18">
        <f>'Variables AMS'!AC667</f>
        <v>6.8575490725407903E-2</v>
      </c>
      <c r="AE63" s="18">
        <f>'Variables AMS'!AD667</f>
        <v>6.8375688584742703E-2</v>
      </c>
      <c r="AF63" s="18">
        <f>'Variables AMS'!AE667</f>
        <v>6.8176468518030803E-2</v>
      </c>
      <c r="AG63" s="18">
        <f>'Variables AMS'!AF667</f>
        <v>6.7977828955425298E-2</v>
      </c>
      <c r="AH63" s="18">
        <f>'Variables AMS'!AG667</f>
        <v>6.7779768085189596E-2</v>
      </c>
      <c r="AI63" s="18">
        <f>'Variables AMS'!AH667</f>
        <v>6.7582284308304694E-2</v>
      </c>
      <c r="AJ63" s="18">
        <f>'Variables AMS'!AI667</f>
        <v>6.7385375965961003E-2</v>
      </c>
      <c r="AK63" s="18">
        <f>'Variables AMS'!AJ667</f>
        <v>6.7189041291334503E-2</v>
      </c>
      <c r="AL63" s="18">
        <f>'Variables AMS'!AK667</f>
        <v>6.69932787072096E-2</v>
      </c>
      <c r="AM63" s="18">
        <f>'Variables AMS'!AL667</f>
        <v>6.6798086460241907E-2</v>
      </c>
      <c r="AN63" s="18">
        <f>'Variables AMS'!AM667</f>
        <v>6.6603462913338296E-2</v>
      </c>
      <c r="AO63" s="18">
        <f>'Variables AMS'!AN667</f>
        <v>6.6409406473971505E-2</v>
      </c>
      <c r="AP63" s="18">
        <f>'Variables AMS'!AO667</f>
        <v>6.6215915415941198E-2</v>
      </c>
      <c r="AQ63" s="18">
        <f>'Variables AMS'!AP667</f>
        <v>6.6022988082243106E-2</v>
      </c>
      <c r="AR63" s="18">
        <f>'Variables AMS'!AQ667</f>
        <v>6.5830622930990595E-2</v>
      </c>
      <c r="AS63" s="18">
        <f>'Variables AMS'!AR667</f>
        <v>6.5638818188161599E-2</v>
      </c>
      <c r="AT63" s="18">
        <f>'Variables AMS'!AS667</f>
        <v>6.5447572341907706E-2</v>
      </c>
      <c r="AU63" s="18">
        <f>'Variables AMS'!AT667</f>
        <v>6.5256883666068105E-2</v>
      </c>
      <c r="AV63" s="18">
        <f>'Variables AMS'!AU667</f>
        <v>6.5066750593230596E-2</v>
      </c>
      <c r="AW63" s="18">
        <f>'Variables AMS'!AV667</f>
        <v>6.4877171526906793E-2</v>
      </c>
    </row>
    <row r="64" spans="2:49" x14ac:dyDescent="0.25">
      <c r="B64" t="s">
        <v>1390</v>
      </c>
      <c r="C64" s="18">
        <f>'Variables AMS'!B668</f>
        <v>6.1635598316295802E-3</v>
      </c>
      <c r="D64" s="18">
        <f>'Variables AMS'!C668</f>
        <v>6.1635598316295802E-3</v>
      </c>
      <c r="E64" s="18">
        <f>'Variables AMS'!D668</f>
        <v>6.1871416663332301E-3</v>
      </c>
      <c r="F64" s="18">
        <f>'Variables AMS'!E668</f>
        <v>6.3599827492802101E-3</v>
      </c>
      <c r="G64" s="18">
        <f>'Variables AMS'!F668</f>
        <v>6.6989606392829802E-3</v>
      </c>
      <c r="H64" s="18">
        <f>'Variables AMS'!G668</f>
        <v>6.9066595619896301E-3</v>
      </c>
      <c r="I64" s="18">
        <f>'Variables AMS'!H668</f>
        <v>6.9095226983748098E-3</v>
      </c>
      <c r="J64" s="18">
        <f>'Variables AMS'!I668</f>
        <v>6.3551099196422298E-3</v>
      </c>
      <c r="K64" s="18">
        <f>'Variables AMS'!J668</f>
        <v>6.8238232630633902E-3</v>
      </c>
      <c r="L64" s="18">
        <f>'Variables AMS'!K668</f>
        <v>6.7955522470302303E-3</v>
      </c>
      <c r="M64" s="18">
        <f>'Variables AMS'!L668</f>
        <v>6.4551143814040304E-3</v>
      </c>
      <c r="N64" s="18">
        <f>'Variables AMS'!M668</f>
        <v>6.8282130141143196E-3</v>
      </c>
      <c r="O64" s="18">
        <f>'Variables AMS'!N668</f>
        <v>6.5823667948090398E-3</v>
      </c>
      <c r="P64" s="18">
        <f>'Variables AMS'!O668</f>
        <v>6.5428090788029998E-3</v>
      </c>
      <c r="Q64" s="18">
        <f>'Variables AMS'!P668</f>
        <v>6.3300464323617399E-3</v>
      </c>
      <c r="R64" s="18">
        <f>'Variables AMS'!Q668</f>
        <v>6.2360598762258301E-3</v>
      </c>
      <c r="S64" s="18">
        <f>'Variables AMS'!R668</f>
        <v>6.23601265987334E-3</v>
      </c>
      <c r="T64" s="18">
        <f>'Variables AMS'!S668</f>
        <v>6.2361793822808299E-3</v>
      </c>
      <c r="U64" s="18">
        <f>'Variables AMS'!T668</f>
        <v>6.2362302395800196E-3</v>
      </c>
      <c r="V64" s="18">
        <f>'Variables AMS'!U668</f>
        <v>6.2364408550472303E-3</v>
      </c>
      <c r="W64" s="18">
        <f>'Variables AMS'!V668</f>
        <v>6.2967476905260696E-3</v>
      </c>
      <c r="X64" s="18">
        <f>'Variables AMS'!W668</f>
        <v>6.3576376964356602E-3</v>
      </c>
      <c r="Y64" s="18">
        <f>'Variables AMS'!X668</f>
        <v>6.4191165153690503E-3</v>
      </c>
      <c r="Z64" s="18">
        <f>'Variables AMS'!Y668</f>
        <v>6.4811898373281097E-3</v>
      </c>
      <c r="AA64" s="18">
        <f>'Variables AMS'!Z668</f>
        <v>6.5438634137330101E-3</v>
      </c>
      <c r="AB64" s="18">
        <f>'Variables AMS'!AA668</f>
        <v>6.6071430467637502E-3</v>
      </c>
      <c r="AC64" s="18">
        <f>'Variables AMS'!AB668</f>
        <v>6.6710346017637501E-3</v>
      </c>
      <c r="AD64" s="18">
        <f>'Variables AMS'!AC668</f>
        <v>6.6721059224433103E-3</v>
      </c>
      <c r="AE64" s="18">
        <f>'Variables AMS'!AD668</f>
        <v>6.6731774111224804E-3</v>
      </c>
      <c r="AF64" s="18">
        <f>'Variables AMS'!AE668</f>
        <v>6.6742490782963401E-3</v>
      </c>
      <c r="AG64" s="18">
        <f>'Variables AMS'!AF668</f>
        <v>6.6753209129669496E-3</v>
      </c>
      <c r="AH64" s="18">
        <f>'Variables AMS'!AG668</f>
        <v>6.6763929208592402E-3</v>
      </c>
      <c r="AI64" s="18">
        <f>'Variables AMS'!AH668</f>
        <v>6.6774651002490196E-3</v>
      </c>
      <c r="AJ64" s="18">
        <f>'Variables AMS'!AI668</f>
        <v>6.6785374519844204E-3</v>
      </c>
      <c r="AK64" s="18">
        <f>'Variables AMS'!AJ668</f>
        <v>6.6796099762198597E-3</v>
      </c>
      <c r="AL64" s="18">
        <f>'Variables AMS'!AK668</f>
        <v>6.6806826767050898E-3</v>
      </c>
      <c r="AM64" s="18">
        <f>'Variables AMS'!AL668</f>
        <v>6.68175554600158E-3</v>
      </c>
      <c r="AN64" s="18">
        <f>'Variables AMS'!AM668</f>
        <v>6.68282858713431E-3</v>
      </c>
      <c r="AO64" s="18">
        <f>'Variables AMS'!AN668</f>
        <v>6.6839017952640897E-3</v>
      </c>
      <c r="AP64" s="18">
        <f>'Variables AMS'!AO668</f>
        <v>6.6849751838878703E-3</v>
      </c>
      <c r="AQ64" s="18">
        <f>'Variables AMS'!AP668</f>
        <v>6.6860487442780298E-3</v>
      </c>
      <c r="AR64" s="18">
        <f>'Variables AMS'!AQ668</f>
        <v>6.6871224800904303E-3</v>
      </c>
      <c r="AS64" s="18">
        <f>'Variables AMS'!AR668</f>
        <v>6.6881963761525696E-3</v>
      </c>
      <c r="AT64" s="18">
        <f>'Variables AMS'!AS668</f>
        <v>6.6892704565436403E-3</v>
      </c>
      <c r="AU64" s="18">
        <f>'Variables AMS'!AT668</f>
        <v>6.6903447016626004E-3</v>
      </c>
      <c r="AV64" s="18">
        <f>'Variables AMS'!AU668</f>
        <v>6.69141912225999E-3</v>
      </c>
      <c r="AW64" s="18">
        <f>'Variables AMS'!AV668</f>
        <v>6.6924937188560301E-3</v>
      </c>
    </row>
    <row r="65" spans="2:49" x14ac:dyDescent="0.25">
      <c r="B65" t="s">
        <v>1391</v>
      </c>
      <c r="C65" s="18">
        <f>'Variables AMS'!B669</f>
        <v>7.5429386881402504E-3</v>
      </c>
      <c r="D65" s="18">
        <f>'Variables AMS'!C669</f>
        <v>7.5429386881402504E-3</v>
      </c>
      <c r="E65" s="18">
        <f>'Variables AMS'!D669</f>
        <v>7.5509463087238202E-3</v>
      </c>
      <c r="F65" s="18">
        <f>'Variables AMS'!E669</f>
        <v>7.7650042776613902E-3</v>
      </c>
      <c r="G65" s="18">
        <f>'Variables AMS'!F669</f>
        <v>8.1737712256527498E-3</v>
      </c>
      <c r="H65" s="18">
        <f>'Variables AMS'!G669</f>
        <v>8.4371901618276405E-3</v>
      </c>
      <c r="I65" s="18">
        <f>'Variables AMS'!H669</f>
        <v>8.4304876445415594E-3</v>
      </c>
      <c r="J65" s="18">
        <f>'Variables AMS'!I669</f>
        <v>7.7182215795919499E-3</v>
      </c>
      <c r="K65" s="18">
        <f>'Variables AMS'!J669</f>
        <v>8.3364542335849206E-3</v>
      </c>
      <c r="L65" s="18">
        <f>'Variables AMS'!K669</f>
        <v>8.3209366875914102E-3</v>
      </c>
      <c r="M65" s="18">
        <f>'Variables AMS'!L669</f>
        <v>7.9117666600576203E-3</v>
      </c>
      <c r="N65" s="18">
        <f>'Variables AMS'!M669</f>
        <v>8.4017749109614494E-3</v>
      </c>
      <c r="O65" s="18">
        <f>'Variables AMS'!N669</f>
        <v>8.0879419379500193E-3</v>
      </c>
      <c r="P65" s="18">
        <f>'Variables AMS'!O669</f>
        <v>8.0356745006706799E-3</v>
      </c>
      <c r="Q65" s="18">
        <f>'Variables AMS'!P669</f>
        <v>7.7878777121385004E-3</v>
      </c>
      <c r="R65" s="18">
        <f>'Variables AMS'!Q669</f>
        <v>7.6564853492929004E-3</v>
      </c>
      <c r="S65" s="18">
        <f>'Variables AMS'!R669</f>
        <v>7.6564372199861702E-3</v>
      </c>
      <c r="T65" s="18">
        <f>'Variables AMS'!S669</f>
        <v>7.6566229920836896E-3</v>
      </c>
      <c r="U65" s="18">
        <f>'Variables AMS'!T669</f>
        <v>7.6566201185913401E-3</v>
      </c>
      <c r="V65" s="18">
        <f>'Variables AMS'!U669</f>
        <v>7.6568364675526704E-3</v>
      </c>
      <c r="W65" s="18">
        <f>'Variables AMS'!V669</f>
        <v>7.6587866690212498E-3</v>
      </c>
      <c r="X65" s="18">
        <f>'Variables AMS'!W669</f>
        <v>7.6607373705473002E-3</v>
      </c>
      <c r="Y65" s="18">
        <f>'Variables AMS'!X669</f>
        <v>7.6626885668988898E-3</v>
      </c>
      <c r="Z65" s="18">
        <f>'Variables AMS'!Y669</f>
        <v>7.6646402646001702E-3</v>
      </c>
      <c r="AA65" s="18">
        <f>'Variables AMS'!Z669</f>
        <v>7.6665924497921704E-3</v>
      </c>
      <c r="AB65" s="18">
        <f>'Variables AMS'!AA669</f>
        <v>7.6685451426271103E-3</v>
      </c>
      <c r="AC65" s="18">
        <f>'Variables AMS'!AB669</f>
        <v>7.6704983247511101E-3</v>
      </c>
      <c r="AD65" s="18">
        <f>'Variables AMS'!AC669</f>
        <v>7.6713687312209601E-3</v>
      </c>
      <c r="AE65" s="18">
        <f>'Variables AMS'!AD669</f>
        <v>7.67223923113396E-3</v>
      </c>
      <c r="AF65" s="18">
        <f>'Variables AMS'!AE669</f>
        <v>7.67310982766906E-3</v>
      </c>
      <c r="AG65" s="18">
        <f>'Variables AMS'!AF669</f>
        <v>7.6739805247346598E-3</v>
      </c>
      <c r="AH65" s="18">
        <f>'Variables AMS'!AG669</f>
        <v>7.6748513238041596E-3</v>
      </c>
      <c r="AI65" s="18">
        <f>'Variables AMS'!AH669</f>
        <v>7.6757222170728296E-3</v>
      </c>
      <c r="AJ65" s="18">
        <f>'Variables AMS'!AI669</f>
        <v>7.6765932149616897E-3</v>
      </c>
      <c r="AK65" s="18">
        <f>'Variables AMS'!AJ669</f>
        <v>7.6774643068371097E-3</v>
      </c>
      <c r="AL65" s="18">
        <f>'Variables AMS'!AK669</f>
        <v>7.6783355002725201E-3</v>
      </c>
      <c r="AM65" s="18">
        <f>'Variables AMS'!AL669</f>
        <v>7.6792067873197103E-3</v>
      </c>
      <c r="AN65" s="18">
        <f>'Variables AMS'!AM669</f>
        <v>7.6800781758694101E-3</v>
      </c>
      <c r="AO65" s="18">
        <f>'Variables AMS'!AN669</f>
        <v>7.6809496657492503E-3</v>
      </c>
      <c r="AP65" s="18">
        <f>'Variables AMS'!AO669</f>
        <v>7.6818212563981199E-3</v>
      </c>
      <c r="AQ65" s="18">
        <f>'Variables AMS'!AP669</f>
        <v>7.6826929409452198E-3</v>
      </c>
      <c r="AR65" s="18">
        <f>'Variables AMS'!AQ669</f>
        <v>7.6835647250220497E-3</v>
      </c>
      <c r="AS65" s="18">
        <f>'Variables AMS'!AR669</f>
        <v>7.6844366069370104E-3</v>
      </c>
      <c r="AT65" s="18">
        <f>'Variables AMS'!AS669</f>
        <v>7.6853085903347699E-3</v>
      </c>
      <c r="AU65" s="18">
        <f>'Variables AMS'!AT669</f>
        <v>7.6861806748332404E-3</v>
      </c>
      <c r="AV65" s="18">
        <f>'Variables AMS'!AU669</f>
        <v>7.6870528565415102E-3</v>
      </c>
      <c r="AW65" s="18">
        <f>'Variables AMS'!AV669</f>
        <v>7.6879251357881099E-3</v>
      </c>
    </row>
    <row r="66" spans="2:49" x14ac:dyDescent="0.25">
      <c r="B66" t="s">
        <v>1392</v>
      </c>
      <c r="C66" s="18">
        <f>'Variables AMS'!B670</f>
        <v>1.39696717906107E-2</v>
      </c>
      <c r="D66" s="18">
        <f>'Variables AMS'!C670</f>
        <v>1.39696717906107E-2</v>
      </c>
      <c r="E66" s="18">
        <f>'Variables AMS'!D670</f>
        <v>1.40068294957471E-2</v>
      </c>
      <c r="F66" s="18">
        <f>'Variables AMS'!E670</f>
        <v>1.43582148915274E-2</v>
      </c>
      <c r="G66" s="18">
        <f>'Variables AMS'!F670</f>
        <v>1.46468101020472E-2</v>
      </c>
      <c r="H66" s="18">
        <f>'Variables AMS'!G670</f>
        <v>1.4446510011661501E-2</v>
      </c>
      <c r="I66" s="18">
        <f>'Variables AMS'!H670</f>
        <v>1.40681864899004E-2</v>
      </c>
      <c r="J66" s="18">
        <f>'Variables AMS'!I670</f>
        <v>1.48494214992378E-2</v>
      </c>
      <c r="K66" s="18">
        <f>'Variables AMS'!J670</f>
        <v>1.55453211010134E-2</v>
      </c>
      <c r="L66" s="18">
        <f>'Variables AMS'!K670</f>
        <v>1.48869356563731E-2</v>
      </c>
      <c r="M66" s="18">
        <f>'Variables AMS'!L670</f>
        <v>1.44104483648502E-2</v>
      </c>
      <c r="N66" s="18">
        <f>'Variables AMS'!M670</f>
        <v>1.48792333503699E-2</v>
      </c>
      <c r="O66" s="18">
        <f>'Variables AMS'!N670</f>
        <v>1.4973287727829E-2</v>
      </c>
      <c r="P66" s="18">
        <f>'Variables AMS'!O670</f>
        <v>1.5508323684172799E-2</v>
      </c>
      <c r="Q66" s="18">
        <f>'Variables AMS'!P670</f>
        <v>1.51930161389832E-2</v>
      </c>
      <c r="R66" s="18">
        <f>'Variables AMS'!Q670</f>
        <v>1.52839337788924E-2</v>
      </c>
      <c r="S66" s="18">
        <f>'Variables AMS'!R670</f>
        <v>1.52837435242661E-2</v>
      </c>
      <c r="T66" s="18">
        <f>'Variables AMS'!S670</f>
        <v>1.52839322559089E-2</v>
      </c>
      <c r="U66" s="18">
        <f>'Variables AMS'!T670</f>
        <v>1.52839927611163E-2</v>
      </c>
      <c r="V66" s="18">
        <f>'Variables AMS'!U670</f>
        <v>1.5284277607805499E-2</v>
      </c>
      <c r="W66" s="18">
        <f>'Variables AMS'!V670</f>
        <v>1.52695681197493E-2</v>
      </c>
      <c r="X66" s="18">
        <f>'Variables AMS'!W670</f>
        <v>1.52548727764052E-2</v>
      </c>
      <c r="Y66" s="18">
        <f>'Variables AMS'!X670</f>
        <v>1.5240191582933301E-2</v>
      </c>
      <c r="Z66" s="18">
        <f>'Variables AMS'!Y670</f>
        <v>1.52255245193797E-2</v>
      </c>
      <c r="AA66" s="18">
        <f>'Variables AMS'!Z670</f>
        <v>1.5210871569820501E-2</v>
      </c>
      <c r="AB66" s="18">
        <f>'Variables AMS'!AA670</f>
        <v>1.5196232728750699E-2</v>
      </c>
      <c r="AC66" s="18">
        <f>'Variables AMS'!AB670</f>
        <v>1.5181607964650399E-2</v>
      </c>
      <c r="AD66" s="18">
        <f>'Variables AMS'!AC670</f>
        <v>1.51822434224057E-2</v>
      </c>
      <c r="AE66" s="18">
        <f>'Variables AMS'!AD670</f>
        <v>1.51828789015E-2</v>
      </c>
      <c r="AF66" s="18">
        <f>'Variables AMS'!AE670</f>
        <v>1.51835144073379E-2</v>
      </c>
      <c r="AG66" s="18">
        <f>'Variables AMS'!AF670</f>
        <v>1.51841499426326E-2</v>
      </c>
      <c r="AH66" s="18">
        <f>'Variables AMS'!AG670</f>
        <v>1.51847855040682E-2</v>
      </c>
      <c r="AI66" s="18">
        <f>'Variables AMS'!AH670</f>
        <v>1.51854210898811E-2</v>
      </c>
      <c r="AJ66" s="18">
        <f>'Variables AMS'!AI670</f>
        <v>1.51860567049493E-2</v>
      </c>
      <c r="AK66" s="18">
        <f>'Variables AMS'!AJ670</f>
        <v>1.5186692342213801E-2</v>
      </c>
      <c r="AL66" s="18">
        <f>'Variables AMS'!AK670</f>
        <v>1.51873280073652E-2</v>
      </c>
      <c r="AM66" s="18">
        <f>'Variables AMS'!AL670</f>
        <v>1.51879637056442E-2</v>
      </c>
      <c r="AN66" s="18">
        <f>'Variables AMS'!AM670</f>
        <v>1.5188599423378401E-2</v>
      </c>
      <c r="AO66" s="18">
        <f>'Variables AMS'!AN670</f>
        <v>1.5189235169588399E-2</v>
      </c>
      <c r="AP66" s="18">
        <f>'Variables AMS'!AO670</f>
        <v>1.5189870942236E-2</v>
      </c>
      <c r="AQ66" s="18">
        <f>'Variables AMS'!AP670</f>
        <v>1.51905067420578E-2</v>
      </c>
      <c r="AR66" s="18">
        <f>'Variables AMS'!AQ670</f>
        <v>1.5191142568749601E-2</v>
      </c>
      <c r="AS66" s="18">
        <f>'Variables AMS'!AR670</f>
        <v>1.5191778423039501E-2</v>
      </c>
      <c r="AT66" s="18">
        <f>'Variables AMS'!AS670</f>
        <v>1.51924143025073E-2</v>
      </c>
      <c r="AU66" s="18">
        <f>'Variables AMS'!AT670</f>
        <v>1.5193050209393001E-2</v>
      </c>
      <c r="AV66" s="18">
        <f>'Variables AMS'!AU670</f>
        <v>1.51936861407224E-2</v>
      </c>
      <c r="AW66" s="18">
        <f>'Variables AMS'!AV670</f>
        <v>1.51943220992157E-2</v>
      </c>
    </row>
    <row r="67" spans="2:49" x14ac:dyDescent="0.25">
      <c r="B67" t="s">
        <v>1393</v>
      </c>
      <c r="C67" s="18">
        <f>'Variables AMS'!B671</f>
        <v>2.30962343096234E-2</v>
      </c>
      <c r="D67" s="18">
        <f>'Variables AMS'!C671</f>
        <v>2.30962343096234E-2</v>
      </c>
      <c r="E67" s="18">
        <f>'Variables AMS'!D671</f>
        <v>2.3101356415828299E-2</v>
      </c>
      <c r="F67" s="18">
        <f>'Variables AMS'!E671</f>
        <v>2.3822589994938699E-2</v>
      </c>
      <c r="G67" s="18">
        <f>'Variables AMS'!F671</f>
        <v>2.32918213963203E-2</v>
      </c>
      <c r="H67" s="18">
        <f>'Variables AMS'!G671</f>
        <v>2.2239698056619302E-2</v>
      </c>
      <c r="I67" s="18">
        <f>'Variables AMS'!H671</f>
        <v>2.2023455708404201E-2</v>
      </c>
      <c r="J67" s="18">
        <f>'Variables AMS'!I671</f>
        <v>2.2314407828026E-2</v>
      </c>
      <c r="K67" s="18">
        <f>'Variables AMS'!J671</f>
        <v>2.2751885597470399E-2</v>
      </c>
      <c r="L67" s="18">
        <f>'Variables AMS'!K671</f>
        <v>2.18399276156204E-2</v>
      </c>
      <c r="M67" s="18">
        <f>'Variables AMS'!L671</f>
        <v>2.1011911106478501E-2</v>
      </c>
      <c r="N67" s="18">
        <f>'Variables AMS'!M671</f>
        <v>2.14063651029879E-2</v>
      </c>
      <c r="O67" s="18">
        <f>'Variables AMS'!N671</f>
        <v>2.0919986264948801E-2</v>
      </c>
      <c r="P67" s="18">
        <f>'Variables AMS'!O671</f>
        <v>2.12074923603696E-2</v>
      </c>
      <c r="Q67" s="18">
        <f>'Variables AMS'!P671</f>
        <v>2.06574869822174E-2</v>
      </c>
      <c r="R67" s="18">
        <f>'Variables AMS'!Q671</f>
        <v>2.0048128220601698E-2</v>
      </c>
      <c r="S67" s="18">
        <f>'Variables AMS'!R671</f>
        <v>2.0047705987962999E-2</v>
      </c>
      <c r="T67" s="18">
        <f>'Variables AMS'!S671</f>
        <v>2.0048631959119701E-2</v>
      </c>
      <c r="U67" s="18">
        <f>'Variables AMS'!T671</f>
        <v>2.0048981308196299E-2</v>
      </c>
      <c r="V67" s="18">
        <f>'Variables AMS'!U671</f>
        <v>2.00501093244525E-2</v>
      </c>
      <c r="W67" s="18">
        <f>'Variables AMS'!V671</f>
        <v>2.0062724345457899E-2</v>
      </c>
      <c r="X67" s="18">
        <f>'Variables AMS'!W671</f>
        <v>2.00753472961646E-2</v>
      </c>
      <c r="Y67" s="18">
        <f>'Variables AMS'!X671</f>
        <v>2.0087978177366801E-2</v>
      </c>
      <c r="Z67" s="18">
        <f>'Variables AMS'!Y671</f>
        <v>2.0100617015008499E-2</v>
      </c>
      <c r="AA67" s="18">
        <f>'Variables AMS'!Z671</f>
        <v>2.0113263812205101E-2</v>
      </c>
      <c r="AB67" s="18">
        <f>'Variables AMS'!AA671</f>
        <v>2.0125918558950798E-2</v>
      </c>
      <c r="AC67" s="18">
        <f>'Variables AMS'!AB671</f>
        <v>2.0138581267996301E-2</v>
      </c>
      <c r="AD67" s="18">
        <f>'Variables AMS'!AC671</f>
        <v>2.0146111872041898E-2</v>
      </c>
      <c r="AE67" s="18">
        <f>'Variables AMS'!AD671</f>
        <v>2.01536452989531E-2</v>
      </c>
      <c r="AF67" s="18">
        <f>'Variables AMS'!AE671</f>
        <v>2.0161181542134501E-2</v>
      </c>
      <c r="AG67" s="18">
        <f>'Variables AMS'!AF671</f>
        <v>2.01687205937604E-2</v>
      </c>
      <c r="AH67" s="18">
        <f>'Variables AMS'!AG671</f>
        <v>2.0176262474391301E-2</v>
      </c>
      <c r="AI67" s="18">
        <f>'Variables AMS'!AH671</f>
        <v>2.0183807167159E-2</v>
      </c>
      <c r="AJ67" s="18">
        <f>'Variables AMS'!AI671</f>
        <v>2.0191354681497499E-2</v>
      </c>
      <c r="AK67" s="18">
        <f>'Variables AMS'!AJ671</f>
        <v>2.0198905029376799E-2</v>
      </c>
      <c r="AL67" s="18">
        <f>'Variables AMS'!AK671</f>
        <v>2.0206458191192999E-2</v>
      </c>
      <c r="AM67" s="18">
        <f>'Variables AMS'!AL671</f>
        <v>2.0214014178650801E-2</v>
      </c>
      <c r="AN67" s="18">
        <f>'Variables AMS'!AM671</f>
        <v>2.0221572988160501E-2</v>
      </c>
      <c r="AO67" s="18">
        <f>'Variables AMS'!AN671</f>
        <v>2.02291346337257E-2</v>
      </c>
      <c r="AP67" s="18">
        <f>'Variables AMS'!AO671</f>
        <v>2.0236699098920601E-2</v>
      </c>
      <c r="AQ67" s="18">
        <f>'Variables AMS'!AP671</f>
        <v>2.0244266393192101E-2</v>
      </c>
      <c r="AR67" s="18">
        <f>'Variables AMS'!AQ671</f>
        <v>2.0251836533417299E-2</v>
      </c>
      <c r="AS67" s="18">
        <f>'Variables AMS'!AR671</f>
        <v>2.0259409478529399E-2</v>
      </c>
      <c r="AT67" s="18">
        <f>'Variables AMS'!AS671</f>
        <v>2.0266985255993401E-2</v>
      </c>
      <c r="AU67" s="18">
        <f>'Variables AMS'!AT671</f>
        <v>2.0274563888672499E-2</v>
      </c>
      <c r="AV67" s="18">
        <f>'Variables AMS'!AU671</f>
        <v>2.0282145353667399E-2</v>
      </c>
      <c r="AW67" s="18">
        <f>'Variables AMS'!AV671</f>
        <v>2.0289729634870701E-2</v>
      </c>
    </row>
    <row r="68" spans="2:49" x14ac:dyDescent="0.25">
      <c r="B68" t="s">
        <v>1394</v>
      </c>
      <c r="C68" s="18">
        <f>'Variables AMS'!B672</f>
        <v>1.34089736977823E-2</v>
      </c>
      <c r="D68" s="18">
        <f>'Variables AMS'!C672</f>
        <v>1.34089736977823E-2</v>
      </c>
      <c r="E68" s="18">
        <f>'Variables AMS'!D672</f>
        <v>1.34090266642444E-2</v>
      </c>
      <c r="F68" s="18">
        <f>'Variables AMS'!E672</f>
        <v>1.3802923730376501E-2</v>
      </c>
      <c r="G68" s="18">
        <f>'Variables AMS'!F672</f>
        <v>1.3475001494259699E-2</v>
      </c>
      <c r="H68" s="18">
        <f>'Variables AMS'!G672</f>
        <v>1.27652413362016E-2</v>
      </c>
      <c r="I68" s="18">
        <f>'Variables AMS'!H672</f>
        <v>1.26204143446766E-2</v>
      </c>
      <c r="J68" s="18">
        <f>'Variables AMS'!I672</f>
        <v>1.27351695486391E-2</v>
      </c>
      <c r="K68" s="18">
        <f>'Variables AMS'!J672</f>
        <v>1.28327213593105E-2</v>
      </c>
      <c r="L68" s="18">
        <f>'Variables AMS'!K672</f>
        <v>1.2243666522057399E-2</v>
      </c>
      <c r="M68" s="18">
        <f>'Variables AMS'!L672</f>
        <v>1.1680046004651499E-2</v>
      </c>
      <c r="N68" s="18">
        <f>'Variables AMS'!M672</f>
        <v>1.17990219132184E-2</v>
      </c>
      <c r="O68" s="18">
        <f>'Variables AMS'!N672</f>
        <v>1.1516911506513501E-2</v>
      </c>
      <c r="P68" s="18">
        <f>'Variables AMS'!O672</f>
        <v>1.15673074026371E-2</v>
      </c>
      <c r="Q68" s="18">
        <f>'Variables AMS'!P672</f>
        <v>1.11681931857039E-2</v>
      </c>
      <c r="R68" s="18">
        <f>'Variables AMS'!Q672</f>
        <v>1.06710703172096E-2</v>
      </c>
      <c r="S68" s="18">
        <f>'Variables AMS'!R672</f>
        <v>1.0671010934220701E-2</v>
      </c>
      <c r="T68" s="18">
        <f>'Variables AMS'!S672</f>
        <v>1.0671031507869E-2</v>
      </c>
      <c r="U68" s="18">
        <f>'Variables AMS'!T672</f>
        <v>1.0671036093492301E-2</v>
      </c>
      <c r="V68" s="18">
        <f>'Variables AMS'!U672</f>
        <v>1.0671163738943701E-2</v>
      </c>
      <c r="W68" s="18">
        <f>'Variables AMS'!V672</f>
        <v>1.0442395783221699E-2</v>
      </c>
      <c r="X68" s="18">
        <f>'Variables AMS'!W672</f>
        <v>1.0218532145409499E-2</v>
      </c>
      <c r="Y68" s="18">
        <f>'Variables AMS'!X672</f>
        <v>9.9994676873061301E-3</v>
      </c>
      <c r="Z68" s="18">
        <f>'Variables AMS'!Y672</f>
        <v>9.7850995200453109E-3</v>
      </c>
      <c r="AA68" s="18">
        <f>'Variables AMS'!Z672</f>
        <v>9.5753269705657201E-3</v>
      </c>
      <c r="AB68" s="18">
        <f>'Variables AMS'!AA672</f>
        <v>9.3700515196581593E-3</v>
      </c>
      <c r="AC68" s="18">
        <f>'Variables AMS'!AB672</f>
        <v>9.1691767532369808E-3</v>
      </c>
      <c r="AD68" s="18">
        <f>'Variables AMS'!AC672</f>
        <v>9.0091799454060009E-3</v>
      </c>
      <c r="AE68" s="18">
        <f>'Variables AMS'!AD672</f>
        <v>8.8519749878535892E-3</v>
      </c>
      <c r="AF68" s="18">
        <f>'Variables AMS'!AE672</f>
        <v>8.6975131663597806E-3</v>
      </c>
      <c r="AG68" s="18">
        <f>'Variables AMS'!AF672</f>
        <v>8.5457466129679697E-3</v>
      </c>
      <c r="AH68" s="18">
        <f>'Variables AMS'!AG672</f>
        <v>8.3966282976442094E-3</v>
      </c>
      <c r="AI68" s="18">
        <f>'Variables AMS'!AH672</f>
        <v>8.2501120127852993E-3</v>
      </c>
      <c r="AJ68" s="18">
        <f>'Variables AMS'!AI672</f>
        <v>8.1061523477140001E-3</v>
      </c>
      <c r="AK68" s="18">
        <f>'Variables AMS'!AJ672</f>
        <v>7.9647046990957097E-3</v>
      </c>
      <c r="AL68" s="18">
        <f>'Variables AMS'!AK672</f>
        <v>7.8257252285750308E-3</v>
      </c>
      <c r="AM68" s="18">
        <f>'Variables AMS'!AL672</f>
        <v>7.6891708695891103E-3</v>
      </c>
      <c r="AN68" s="18">
        <f>'Variables AMS'!AM672</f>
        <v>7.5549993046900099E-3</v>
      </c>
      <c r="AO68" s="18">
        <f>'Variables AMS'!AN672</f>
        <v>7.4231689548939304E-3</v>
      </c>
      <c r="AP68" s="18">
        <f>'Variables AMS'!AO672</f>
        <v>7.2936389679352101E-3</v>
      </c>
      <c r="AQ68" s="18">
        <f>'Variables AMS'!AP672</f>
        <v>7.1663692048589602E-3</v>
      </c>
      <c r="AR68" s="18">
        <f>'Variables AMS'!AQ672</f>
        <v>7.0413202230728399E-3</v>
      </c>
      <c r="AS68" s="18">
        <f>'Variables AMS'!AR672</f>
        <v>6.9184532765518402E-3</v>
      </c>
      <c r="AT68" s="18">
        <f>'Variables AMS'!AS672</f>
        <v>6.7977302858607197E-3</v>
      </c>
      <c r="AU68" s="18">
        <f>'Variables AMS'!AT672</f>
        <v>6.6791138404373503E-3</v>
      </c>
      <c r="AV68" s="18">
        <f>'Variables AMS'!AU672</f>
        <v>6.5625671839232898E-3</v>
      </c>
      <c r="AW68" s="18">
        <f>'Variables AMS'!AV672</f>
        <v>6.4480541986380903E-3</v>
      </c>
    </row>
    <row r="69" spans="2:49" x14ac:dyDescent="0.25">
      <c r="B69" t="s">
        <v>1395</v>
      </c>
      <c r="C69" s="18">
        <f>'Variables AMS'!B673</f>
        <v>7.0205411418808802E-2</v>
      </c>
      <c r="D69" s="18">
        <f>'Variables AMS'!C673</f>
        <v>7.0205411418808802E-2</v>
      </c>
      <c r="E69" s="18">
        <f>'Variables AMS'!D673</f>
        <v>7.0409842082977195E-2</v>
      </c>
      <c r="F69" s="18">
        <f>'Variables AMS'!E673</f>
        <v>7.0462119518517302E-2</v>
      </c>
      <c r="G69" s="18">
        <f>'Variables AMS'!F673</f>
        <v>7.0891350766697905E-2</v>
      </c>
      <c r="H69" s="18">
        <f>'Variables AMS'!G673</f>
        <v>7.3172754420311001E-2</v>
      </c>
      <c r="I69" s="18">
        <f>'Variables AMS'!H673</f>
        <v>7.1200029804248194E-2</v>
      </c>
      <c r="J69" s="18">
        <f>'Variables AMS'!I673</f>
        <v>7.0474031153884398E-2</v>
      </c>
      <c r="K69" s="18">
        <f>'Variables AMS'!J673</f>
        <v>7.33814547127455E-2</v>
      </c>
      <c r="L69" s="18">
        <f>'Variables AMS'!K673</f>
        <v>7.3844817426441306E-2</v>
      </c>
      <c r="M69" s="18">
        <f>'Variables AMS'!L673</f>
        <v>7.2435688570727505E-2</v>
      </c>
      <c r="N69" s="18">
        <f>'Variables AMS'!M673</f>
        <v>7.3283856217657498E-2</v>
      </c>
      <c r="O69" s="18">
        <f>'Variables AMS'!N673</f>
        <v>7.2876749360796106E-2</v>
      </c>
      <c r="P69" s="18">
        <f>'Variables AMS'!O673</f>
        <v>7.3338495034383305E-2</v>
      </c>
      <c r="Q69" s="18">
        <f>'Variables AMS'!P673</f>
        <v>7.1586292199161794E-2</v>
      </c>
      <c r="R69" s="18">
        <f>'Variables AMS'!Q673</f>
        <v>7.2194605640699405E-2</v>
      </c>
      <c r="S69" s="18">
        <f>'Variables AMS'!R673</f>
        <v>7.2194410382179594E-2</v>
      </c>
      <c r="T69" s="18">
        <f>'Variables AMS'!S673</f>
        <v>7.2195182837463401E-2</v>
      </c>
      <c r="U69" s="18">
        <f>'Variables AMS'!T673</f>
        <v>7.2195243532788306E-2</v>
      </c>
      <c r="V69" s="18">
        <f>'Variables AMS'!U673</f>
        <v>7.2196300200911306E-2</v>
      </c>
      <c r="W69" s="18">
        <f>'Variables AMS'!V673</f>
        <v>7.2083601555969601E-2</v>
      </c>
      <c r="X69" s="18">
        <f>'Variables AMS'!W673</f>
        <v>7.1971078817639797E-2</v>
      </c>
      <c r="Y69" s="18">
        <f>'Variables AMS'!X673</f>
        <v>7.1858731704464301E-2</v>
      </c>
      <c r="Z69" s="18">
        <f>'Variables AMS'!Y673</f>
        <v>7.1746560000284496E-2</v>
      </c>
      <c r="AA69" s="18">
        <f>'Variables AMS'!Z673</f>
        <v>7.1634563381978503E-2</v>
      </c>
      <c r="AB69" s="18">
        <f>'Variables AMS'!AA673</f>
        <v>7.1522741579041094E-2</v>
      </c>
      <c r="AC69" s="18">
        <f>'Variables AMS'!AB673</f>
        <v>7.1411094337809899E-2</v>
      </c>
      <c r="AD69" s="18">
        <f>'Variables AMS'!AC673</f>
        <v>7.1625025813610799E-2</v>
      </c>
      <c r="AE69" s="18">
        <f>'Variables AMS'!AD673</f>
        <v>7.1839598187257103E-2</v>
      </c>
      <c r="AF69" s="18">
        <f>'Variables AMS'!AE673</f>
        <v>7.2054813325132805E-2</v>
      </c>
      <c r="AG69" s="18">
        <f>'Variables AMS'!AF673</f>
        <v>7.2270673243605504E-2</v>
      </c>
      <c r="AH69" s="18">
        <f>'Variables AMS'!AG673</f>
        <v>7.2487179799077595E-2</v>
      </c>
      <c r="AI69" s="18">
        <f>'Variables AMS'!AH673</f>
        <v>7.2704334973919704E-2</v>
      </c>
      <c r="AJ69" s="18">
        <f>'Variables AMS'!AI673</f>
        <v>7.2922140691516493E-2</v>
      </c>
      <c r="AK69" s="18">
        <f>'Variables AMS'!AJ673</f>
        <v>7.3140598912935006E-2</v>
      </c>
      <c r="AL69" s="18">
        <f>'Variables AMS'!AK673</f>
        <v>7.3359711557171497E-2</v>
      </c>
      <c r="AM69" s="18">
        <f>'Variables AMS'!AL673</f>
        <v>7.3579480656610602E-2</v>
      </c>
      <c r="AN69" s="18">
        <f>'Variables AMS'!AM673</f>
        <v>7.3799908119317997E-2</v>
      </c>
      <c r="AO69" s="18">
        <f>'Variables AMS'!AN673</f>
        <v>7.4020995928384195E-2</v>
      </c>
      <c r="AP69" s="18">
        <f>'Variables AMS'!AO673</f>
        <v>7.4242746051181002E-2</v>
      </c>
      <c r="AQ69" s="18">
        <f>'Variables AMS'!AP673</f>
        <v>7.4465160506668404E-2</v>
      </c>
      <c r="AR69" s="18">
        <f>'Variables AMS'!AQ673</f>
        <v>7.4688241278770995E-2</v>
      </c>
      <c r="AS69" s="18">
        <f>'Variables AMS'!AR673</f>
        <v>7.4911990327201097E-2</v>
      </c>
      <c r="AT69" s="18">
        <f>'Variables AMS'!AS673</f>
        <v>7.51364096720053E-2</v>
      </c>
      <c r="AU69" s="18">
        <f>'Variables AMS'!AT673</f>
        <v>7.5361501333609401E-2</v>
      </c>
      <c r="AV69" s="18">
        <f>'Variables AMS'!AU673</f>
        <v>7.5587267303236699E-2</v>
      </c>
      <c r="AW69" s="18">
        <f>'Variables AMS'!AV673</f>
        <v>7.5813709652217606E-2</v>
      </c>
    </row>
    <row r="70" spans="2:49" x14ac:dyDescent="0.25">
      <c r="B70" t="s">
        <v>1396</v>
      </c>
      <c r="C70" s="18">
        <f>'Variables AMS'!B674</f>
        <v>3.5543064969416399E-3</v>
      </c>
      <c r="D70" s="18">
        <f>'Variables AMS'!C674</f>
        <v>3.5543064969416399E-3</v>
      </c>
      <c r="E70" s="18">
        <f>'Variables AMS'!D674</f>
        <v>3.5533101456047401E-3</v>
      </c>
      <c r="F70" s="18">
        <f>'Variables AMS'!E674</f>
        <v>3.6915543690158301E-3</v>
      </c>
      <c r="G70" s="18">
        <f>'Variables AMS'!F674</f>
        <v>3.9162745676464003E-3</v>
      </c>
      <c r="H70" s="18">
        <f>'Variables AMS'!G674</f>
        <v>4.2940637112591998E-3</v>
      </c>
      <c r="I70" s="18">
        <f>'Variables AMS'!H674</f>
        <v>4.0229888229900302E-3</v>
      </c>
      <c r="J70" s="18">
        <f>'Variables AMS'!I674</f>
        <v>4.0310912518426896E-3</v>
      </c>
      <c r="K70" s="18">
        <f>'Variables AMS'!J674</f>
        <v>4.2648790364607104E-3</v>
      </c>
      <c r="L70" s="18">
        <f>'Variables AMS'!K674</f>
        <v>4.1217134026118899E-3</v>
      </c>
      <c r="M70" s="18">
        <f>'Variables AMS'!L674</f>
        <v>3.9454049147675599E-3</v>
      </c>
      <c r="N70" s="18">
        <f>'Variables AMS'!M674</f>
        <v>4.0862604158690202E-3</v>
      </c>
      <c r="O70" s="18">
        <f>'Variables AMS'!N674</f>
        <v>4.1896768512084803E-3</v>
      </c>
      <c r="P70" s="18">
        <f>'Variables AMS'!O674</f>
        <v>4.1409527632917699E-3</v>
      </c>
      <c r="Q70" s="18">
        <f>'Variables AMS'!P674</f>
        <v>4.0338745824904003E-3</v>
      </c>
      <c r="R70" s="18">
        <f>'Variables AMS'!Q674</f>
        <v>4.1118210818020398E-3</v>
      </c>
      <c r="S70" s="18">
        <f>'Variables AMS'!R674</f>
        <v>4.1117848677156097E-3</v>
      </c>
      <c r="T70" s="18">
        <f>'Variables AMS'!S674</f>
        <v>4.1118249885521603E-3</v>
      </c>
      <c r="U70" s="18">
        <f>'Variables AMS'!T674</f>
        <v>4.1118261791635901E-3</v>
      </c>
      <c r="V70" s="18">
        <f>'Variables AMS'!U674</f>
        <v>4.1118575803881499E-3</v>
      </c>
      <c r="W70" s="18">
        <f>'Variables AMS'!V674</f>
        <v>4.1448477319520997E-3</v>
      </c>
      <c r="X70" s="18">
        <f>'Variables AMS'!W674</f>
        <v>4.1781025698935104E-3</v>
      </c>
      <c r="Y70" s="18">
        <f>'Variables AMS'!X674</f>
        <v>4.2116242173584704E-3</v>
      </c>
      <c r="Z70" s="18">
        <f>'Variables AMS'!Y674</f>
        <v>4.2454148149560604E-3</v>
      </c>
      <c r="AA70" s="18">
        <f>'Variables AMS'!Z674</f>
        <v>4.2794765189273602E-3</v>
      </c>
      <c r="AB70" s="18">
        <f>'Variables AMS'!AA674</f>
        <v>4.3138115062043604E-3</v>
      </c>
      <c r="AC70" s="18">
        <f>'Variables AMS'!AB674</f>
        <v>4.34842197015658E-3</v>
      </c>
      <c r="AD70" s="18">
        <f>'Variables AMS'!AC674</f>
        <v>4.3509823308793402E-3</v>
      </c>
      <c r="AE70" s="18">
        <f>'Variables AMS'!AD674</f>
        <v>4.3535442009652097E-3</v>
      </c>
      <c r="AF70" s="18">
        <f>'Variables AMS'!AE674</f>
        <v>4.3561075783831796E-3</v>
      </c>
      <c r="AG70" s="18">
        <f>'Variables AMS'!AF674</f>
        <v>4.3586724657363497E-3</v>
      </c>
      <c r="AH70" s="18">
        <f>'Variables AMS'!AG674</f>
        <v>4.3612388614743796E-3</v>
      </c>
      <c r="AI70" s="18">
        <f>'Variables AMS'!AH674</f>
        <v>4.3638067714576803E-3</v>
      </c>
      <c r="AJ70" s="18">
        <f>'Variables AMS'!AI674</f>
        <v>4.36637618777941E-3</v>
      </c>
      <c r="AK70" s="18">
        <f>'Variables AMS'!AJ674</f>
        <v>4.3689471245781297E-3</v>
      </c>
      <c r="AL70" s="18">
        <f>'Variables AMS'!AK674</f>
        <v>4.37151956823885E-3</v>
      </c>
      <c r="AM70" s="18">
        <f>'Variables AMS'!AL674</f>
        <v>4.3740935316641102E-3</v>
      </c>
      <c r="AN70" s="18">
        <f>'Variables AMS'!AM674</f>
        <v>4.3766690083977197E-3</v>
      </c>
      <c r="AO70" s="18">
        <f>'Variables AMS'!AN674</f>
        <v>4.3792460026949101E-3</v>
      </c>
      <c r="AP70" s="18">
        <f>'Variables AMS'!AO674</f>
        <v>4.3818245126123799E-3</v>
      </c>
      <c r="AQ70" s="18">
        <f>'Variables AMS'!AP674</f>
        <v>4.3844045391971198E-3</v>
      </c>
      <c r="AR70" s="18">
        <f>'Variables AMS'!AQ674</f>
        <v>4.3869860894058697E-3</v>
      </c>
      <c r="AS70" s="18">
        <f>'Variables AMS'!AR674</f>
        <v>4.3895691560019399E-3</v>
      </c>
      <c r="AT70" s="18">
        <f>'Variables AMS'!AS674</f>
        <v>4.3921537451637399E-3</v>
      </c>
      <c r="AU70" s="18">
        <f>'Variables AMS'!AT674</f>
        <v>4.3947398557148704E-3</v>
      </c>
      <c r="AV70" s="18">
        <f>'Variables AMS'!AU674</f>
        <v>4.3973274889883198E-3</v>
      </c>
      <c r="AW70" s="18">
        <f>'Variables AMS'!AV674</f>
        <v>4.3999166457207497E-3</v>
      </c>
    </row>
    <row r="71" spans="2:49" x14ac:dyDescent="0.25">
      <c r="B71" t="s">
        <v>1397</v>
      </c>
      <c r="C71" s="18">
        <f>'Variables AMS'!B675</f>
        <v>7.64818355640535E-3</v>
      </c>
      <c r="D71" s="18">
        <f>'Variables AMS'!C675</f>
        <v>7.64818355640535E-3</v>
      </c>
      <c r="E71" s="18">
        <f>'Variables AMS'!D675</f>
        <v>7.6499041066699401E-3</v>
      </c>
      <c r="F71" s="18">
        <f>'Variables AMS'!E675</f>
        <v>8.0068992775239392E-3</v>
      </c>
      <c r="G71" s="18">
        <f>'Variables AMS'!F675</f>
        <v>8.3834845237636298E-3</v>
      </c>
      <c r="H71" s="18">
        <f>'Variables AMS'!G675</f>
        <v>8.8975953379712199E-3</v>
      </c>
      <c r="I71" s="18">
        <f>'Variables AMS'!H675</f>
        <v>8.4772240107746106E-3</v>
      </c>
      <c r="J71" s="18">
        <f>'Variables AMS'!I675</f>
        <v>8.6544833431417695E-3</v>
      </c>
      <c r="K71" s="18">
        <f>'Variables AMS'!J675</f>
        <v>9.0493191940404297E-3</v>
      </c>
      <c r="L71" s="18">
        <f>'Variables AMS'!K675</f>
        <v>8.8883353962369606E-3</v>
      </c>
      <c r="M71" s="18">
        <f>'Variables AMS'!L675</f>
        <v>8.4487158254488298E-3</v>
      </c>
      <c r="N71" s="18">
        <f>'Variables AMS'!M675</f>
        <v>8.8538805488228706E-3</v>
      </c>
      <c r="O71" s="18">
        <f>'Variables AMS'!N675</f>
        <v>9.0195287957431005E-3</v>
      </c>
      <c r="P71" s="18">
        <f>'Variables AMS'!O675</f>
        <v>8.9165592326083797E-3</v>
      </c>
      <c r="Q71" s="18">
        <f>'Variables AMS'!P675</f>
        <v>8.7839541099290399E-3</v>
      </c>
      <c r="R71" s="18">
        <f>'Variables AMS'!Q675</f>
        <v>8.9084910914859292E-3</v>
      </c>
      <c r="S71" s="18">
        <f>'Variables AMS'!R675</f>
        <v>8.9084434741455599E-3</v>
      </c>
      <c r="T71" s="18">
        <f>'Variables AMS'!S675</f>
        <v>8.9085722088920599E-3</v>
      </c>
      <c r="U71" s="18">
        <f>'Variables AMS'!T675</f>
        <v>8.9085664742167107E-3</v>
      </c>
      <c r="V71" s="18">
        <f>'Variables AMS'!U675</f>
        <v>8.9086172393658004E-3</v>
      </c>
      <c r="W71" s="18">
        <f>'Variables AMS'!V675</f>
        <v>8.9625552980085194E-3</v>
      </c>
      <c r="X71" s="18">
        <f>'Variables AMS'!W675</f>
        <v>9.0168199287641703E-3</v>
      </c>
      <c r="Y71" s="18">
        <f>'Variables AMS'!X675</f>
        <v>9.0714131164399796E-3</v>
      </c>
      <c r="Z71" s="18">
        <f>'Variables AMS'!Y675</f>
        <v>9.1263368393558093E-3</v>
      </c>
      <c r="AA71" s="18">
        <f>'Variables AMS'!Z675</f>
        <v>9.1815931022609498E-3</v>
      </c>
      <c r="AB71" s="18">
        <f>'Variables AMS'!AA675</f>
        <v>9.2371839262193108E-3</v>
      </c>
      <c r="AC71" s="18">
        <f>'Variables AMS'!AB675</f>
        <v>9.2931113226043405E-3</v>
      </c>
      <c r="AD71" s="18">
        <f>'Variables AMS'!AC675</f>
        <v>9.2954786564110707E-3</v>
      </c>
      <c r="AE71" s="18">
        <f>'Variables AMS'!AD675</f>
        <v>9.2978465866576706E-3</v>
      </c>
      <c r="AF71" s="18">
        <f>'Variables AMS'!AE675</f>
        <v>9.3002151209095208E-3</v>
      </c>
      <c r="AG71" s="18">
        <f>'Variables AMS'!AF675</f>
        <v>9.3025842555155697E-3</v>
      </c>
      <c r="AH71" s="18">
        <f>'Variables AMS'!AG675</f>
        <v>9.3049539958235204E-3</v>
      </c>
      <c r="AI71" s="18">
        <f>'Variables AMS'!AH675</f>
        <v>9.3073243409444503E-3</v>
      </c>
      <c r="AJ71" s="18">
        <f>'Variables AMS'!AI675</f>
        <v>9.30969528618345E-3</v>
      </c>
      <c r="AK71" s="18">
        <f>'Variables AMS'!AJ675</f>
        <v>9.3120668368278404E-3</v>
      </c>
      <c r="AL71" s="18">
        <f>'Variables AMS'!AK675</f>
        <v>9.3144389933618905E-3</v>
      </c>
      <c r="AM71" s="18">
        <f>'Variables AMS'!AL675</f>
        <v>9.3168117531747807E-3</v>
      </c>
      <c r="AN71" s="18">
        <f>'Variables AMS'!AM675</f>
        <v>9.3191851135374093E-3</v>
      </c>
      <c r="AO71" s="18">
        <f>'Variables AMS'!AN675</f>
        <v>9.3215590886855902E-3</v>
      </c>
      <c r="AP71" s="18">
        <f>'Variables AMS'!AO675</f>
        <v>9.3239336618703792E-3</v>
      </c>
      <c r="AQ71" s="18">
        <f>'Variables AMS'!AP675</f>
        <v>9.3263088408251701E-3</v>
      </c>
      <c r="AR71" s="18">
        <f>'Variables AMS'!AQ675</f>
        <v>9.3286846219693808E-3</v>
      </c>
      <c r="AS71" s="18">
        <f>'Variables AMS'!AR675</f>
        <v>9.3310610058808807E-3</v>
      </c>
      <c r="AT71" s="18">
        <f>'Variables AMS'!AS675</f>
        <v>9.3334380045687008E-3</v>
      </c>
      <c r="AU71" s="18">
        <f>'Variables AMS'!AT675</f>
        <v>9.3358156061383504E-3</v>
      </c>
      <c r="AV71" s="18">
        <f>'Variables AMS'!AU675</f>
        <v>9.3381938066973303E-3</v>
      </c>
      <c r="AW71" s="18">
        <f>'Variables AMS'!AV675</f>
        <v>9.3405726175878404E-3</v>
      </c>
    </row>
    <row r="72" spans="2:49" x14ac:dyDescent="0.25">
      <c r="B72" t="s">
        <v>1398</v>
      </c>
      <c r="C72" s="18">
        <f>'Variables AMS'!B676</f>
        <v>1.8311673708923299E-2</v>
      </c>
      <c r="D72" s="18">
        <f>'Variables AMS'!C676</f>
        <v>1.8311673708923299E-2</v>
      </c>
      <c r="E72" s="18">
        <f>'Variables AMS'!D676</f>
        <v>1.84032372497424E-2</v>
      </c>
      <c r="F72" s="18">
        <f>'Variables AMS'!E676</f>
        <v>1.85634949593095E-2</v>
      </c>
      <c r="G72" s="18">
        <f>'Variables AMS'!F676</f>
        <v>1.85504581169979E-2</v>
      </c>
      <c r="H72" s="18">
        <f>'Variables AMS'!G676</f>
        <v>1.80459649269448E-2</v>
      </c>
      <c r="I72" s="18">
        <f>'Variables AMS'!H676</f>
        <v>1.8146290621152399E-2</v>
      </c>
      <c r="J72" s="18">
        <f>'Variables AMS'!I676</f>
        <v>1.8337425155514599E-2</v>
      </c>
      <c r="K72" s="18">
        <f>'Variables AMS'!J676</f>
        <v>1.8554515507054399E-2</v>
      </c>
      <c r="L72" s="18">
        <f>'Variables AMS'!K676</f>
        <v>1.80017507870825E-2</v>
      </c>
      <c r="M72" s="18">
        <f>'Variables AMS'!L676</f>
        <v>1.7114105028913199E-2</v>
      </c>
      <c r="N72" s="18">
        <f>'Variables AMS'!M676</f>
        <v>1.7590398748790401E-2</v>
      </c>
      <c r="O72" s="18">
        <f>'Variables AMS'!N676</f>
        <v>1.73453282967422E-2</v>
      </c>
      <c r="P72" s="18">
        <f>'Variables AMS'!O676</f>
        <v>1.75425264033147E-2</v>
      </c>
      <c r="Q72" s="18">
        <f>'Variables AMS'!P676</f>
        <v>1.6964043045392101E-2</v>
      </c>
      <c r="R72" s="18">
        <f>'Variables AMS'!Q676</f>
        <v>1.6433872034204999E-2</v>
      </c>
      <c r="S72" s="18">
        <f>'Variables AMS'!R676</f>
        <v>1.6433829634896702E-2</v>
      </c>
      <c r="T72" s="18">
        <f>'Variables AMS'!S676</f>
        <v>1.6434367457444501E-2</v>
      </c>
      <c r="U72" s="18">
        <f>'Variables AMS'!T676</f>
        <v>1.6434341000801999E-2</v>
      </c>
      <c r="V72" s="18">
        <f>'Variables AMS'!U676</f>
        <v>1.6434622430921898E-2</v>
      </c>
      <c r="W72" s="18">
        <f>'Variables AMS'!V676</f>
        <v>1.6159019260058301E-2</v>
      </c>
      <c r="X72" s="18">
        <f>'Variables AMS'!W676</f>
        <v>1.58880378664653E-2</v>
      </c>
      <c r="Y72" s="18">
        <f>'Variables AMS'!X676</f>
        <v>1.56216007368092E-2</v>
      </c>
      <c r="Z72" s="18">
        <f>'Variables AMS'!Y676</f>
        <v>1.53596316736679E-2</v>
      </c>
      <c r="AA72" s="18">
        <f>'Variables AMS'!Z676</f>
        <v>1.51020557401791E-2</v>
      </c>
      <c r="AB72" s="18">
        <f>'Variables AMS'!AA676</f>
        <v>1.4848799274293899E-2</v>
      </c>
      <c r="AC72" s="18">
        <f>'Variables AMS'!AB676</f>
        <v>1.4599789830249101E-2</v>
      </c>
      <c r="AD72" s="18">
        <f>'Variables AMS'!AC676</f>
        <v>1.4420102726372799E-2</v>
      </c>
      <c r="AE72" s="18">
        <f>'Variables AMS'!AD676</f>
        <v>1.42426271218535E-2</v>
      </c>
      <c r="AF72" s="18">
        <f>'Variables AMS'!AE676</f>
        <v>1.40673358010753E-2</v>
      </c>
      <c r="AG72" s="18">
        <f>'Variables AMS'!AF676</f>
        <v>1.38942018823174E-2</v>
      </c>
      <c r="AH72" s="18">
        <f>'Variables AMS'!AG676</f>
        <v>1.3723198810069099E-2</v>
      </c>
      <c r="AI72" s="18">
        <f>'Variables AMS'!AH676</f>
        <v>1.3554300360071801E-2</v>
      </c>
      <c r="AJ72" s="18">
        <f>'Variables AMS'!AI676</f>
        <v>1.33874806312609E-2</v>
      </c>
      <c r="AK72" s="18">
        <f>'Variables AMS'!AJ676</f>
        <v>1.3222714035941999E-2</v>
      </c>
      <c r="AL72" s="18">
        <f>'Variables AMS'!AK676</f>
        <v>1.30599753086201E-2</v>
      </c>
      <c r="AM72" s="18">
        <f>'Variables AMS'!AL676</f>
        <v>1.28992394912239E-2</v>
      </c>
      <c r="AN72" s="18">
        <f>'Variables AMS'!AM676</f>
        <v>1.27404819320721E-2</v>
      </c>
      <c r="AO72" s="18">
        <f>'Variables AMS'!AN676</f>
        <v>1.25836782823174E-2</v>
      </c>
      <c r="AP72" s="18">
        <f>'Variables AMS'!AO676</f>
        <v>1.2428804497722001E-2</v>
      </c>
      <c r="AQ72" s="18">
        <f>'Variables AMS'!AP676</f>
        <v>1.22758368243569E-2</v>
      </c>
      <c r="AR72" s="18">
        <f>'Variables AMS'!AQ676</f>
        <v>1.21247518005563E-2</v>
      </c>
      <c r="AS72" s="18">
        <f>'Variables AMS'!AR676</f>
        <v>1.19755262578234E-2</v>
      </c>
      <c r="AT72" s="18">
        <f>'Variables AMS'!AS676</f>
        <v>1.1828137312178799E-2</v>
      </c>
      <c r="AU72" s="18">
        <f>'Variables AMS'!AT676</f>
        <v>1.1682562355336899E-2</v>
      </c>
      <c r="AV72" s="18">
        <f>'Variables AMS'!AU676</f>
        <v>1.15387790653491E-2</v>
      </c>
      <c r="AW72" s="18">
        <f>'Variables AMS'!AV676</f>
        <v>1.13967653917627E-2</v>
      </c>
    </row>
    <row r="73" spans="2:49" x14ac:dyDescent="0.25">
      <c r="B73" t="s">
        <v>1399</v>
      </c>
      <c r="C73" s="18">
        <f>'Variables AMS'!B677</f>
        <v>1.56073711921775E-2</v>
      </c>
      <c r="D73" s="18">
        <f>'Variables AMS'!C677</f>
        <v>1.56073711921775E-2</v>
      </c>
      <c r="E73" s="18">
        <f>'Variables AMS'!D677</f>
        <v>1.5605530185382599E-2</v>
      </c>
      <c r="F73" s="18">
        <f>'Variables AMS'!E677</f>
        <v>1.53437954910911E-2</v>
      </c>
      <c r="G73" s="18">
        <f>'Variables AMS'!F677</f>
        <v>1.51171923790832E-2</v>
      </c>
      <c r="H73" s="18">
        <f>'Variables AMS'!G677</f>
        <v>1.4811383908009399E-2</v>
      </c>
      <c r="I73" s="18">
        <f>'Variables AMS'!H677</f>
        <v>1.53587123576847E-2</v>
      </c>
      <c r="J73" s="18">
        <f>'Variables AMS'!I677</f>
        <v>1.53830838599592E-2</v>
      </c>
      <c r="K73" s="18">
        <f>'Variables AMS'!J677</f>
        <v>1.5601375788299E-2</v>
      </c>
      <c r="L73" s="18">
        <f>'Variables AMS'!K677</f>
        <v>1.4962699743180201E-2</v>
      </c>
      <c r="M73" s="18">
        <f>'Variables AMS'!L677</f>
        <v>1.4606664506309999E-2</v>
      </c>
      <c r="N73" s="18">
        <f>'Variables AMS'!M677</f>
        <v>1.55363612202635E-2</v>
      </c>
      <c r="O73" s="18">
        <f>'Variables AMS'!N677</f>
        <v>1.5360112163976E-2</v>
      </c>
      <c r="P73" s="18">
        <f>'Variables AMS'!O677</f>
        <v>1.53546379552868E-2</v>
      </c>
      <c r="Q73" s="18">
        <f>'Variables AMS'!P677</f>
        <v>1.46485309997826E-2</v>
      </c>
      <c r="R73" s="18">
        <f>'Variables AMS'!Q677</f>
        <v>1.40105509897626E-2</v>
      </c>
      <c r="S73" s="18">
        <f>'Variables AMS'!R677</f>
        <v>1.4011022240194401E-2</v>
      </c>
      <c r="T73" s="18">
        <f>'Variables AMS'!S677</f>
        <v>1.4011693811959E-2</v>
      </c>
      <c r="U73" s="18">
        <f>'Variables AMS'!T677</f>
        <v>1.4011893408430299E-2</v>
      </c>
      <c r="V73" s="18">
        <f>'Variables AMS'!U677</f>
        <v>1.4012623214951E-2</v>
      </c>
      <c r="W73" s="18">
        <f>'Variables AMS'!V677</f>
        <v>1.40126231781732E-2</v>
      </c>
      <c r="X73" s="18">
        <f>'Variables AMS'!W677</f>
        <v>1.40126231376549E-2</v>
      </c>
      <c r="Y73" s="18">
        <f>'Variables AMS'!X677</f>
        <v>1.40126231022941E-2</v>
      </c>
      <c r="Z73" s="18">
        <f>'Variables AMS'!Y677</f>
        <v>1.40126230707014E-2</v>
      </c>
      <c r="AA73" s="18">
        <f>'Variables AMS'!Z677</f>
        <v>1.40126230382884E-2</v>
      </c>
      <c r="AB73" s="18">
        <f>'Variables AMS'!AA677</f>
        <v>1.4012622998570701E-2</v>
      </c>
      <c r="AC73" s="18">
        <f>'Variables AMS'!AB677</f>
        <v>1.4012622965807599E-2</v>
      </c>
      <c r="AD73" s="18">
        <f>'Variables AMS'!AC677</f>
        <v>1.40126229688852E-2</v>
      </c>
      <c r="AE73" s="18">
        <f>'Variables AMS'!AD677</f>
        <v>1.40126229689371E-2</v>
      </c>
      <c r="AF73" s="18">
        <f>'Variables AMS'!AE677</f>
        <v>1.40126229620408E-2</v>
      </c>
      <c r="AG73" s="18">
        <f>'Variables AMS'!AF677</f>
        <v>1.40126229656152E-2</v>
      </c>
      <c r="AH73" s="18">
        <f>'Variables AMS'!AG677</f>
        <v>1.40126229625355E-2</v>
      </c>
      <c r="AI73" s="18">
        <f>'Variables AMS'!AH677</f>
        <v>1.4012622963727499E-2</v>
      </c>
      <c r="AJ73" s="18">
        <f>'Variables AMS'!AI677</f>
        <v>1.40126229668286E-2</v>
      </c>
      <c r="AK73" s="18">
        <f>'Variables AMS'!AJ677</f>
        <v>1.4012622964647999E-2</v>
      </c>
      <c r="AL73" s="18">
        <f>'Variables AMS'!AK677</f>
        <v>1.40126229663285E-2</v>
      </c>
      <c r="AM73" s="18">
        <f>'Variables AMS'!AL677</f>
        <v>1.40126229646922E-2</v>
      </c>
      <c r="AN73" s="18">
        <f>'Variables AMS'!AM677</f>
        <v>1.40126229660495E-2</v>
      </c>
      <c r="AO73" s="18">
        <f>'Variables AMS'!AN677</f>
        <v>1.40126229666982E-2</v>
      </c>
      <c r="AP73" s="18">
        <f>'Variables AMS'!AO677</f>
        <v>1.40126229644911E-2</v>
      </c>
      <c r="AQ73" s="18">
        <f>'Variables AMS'!AP677</f>
        <v>1.40126229625988E-2</v>
      </c>
      <c r="AR73" s="18">
        <f>'Variables AMS'!AQ677</f>
        <v>1.40126229652113E-2</v>
      </c>
      <c r="AS73" s="18">
        <f>'Variables AMS'!AR677</f>
        <v>1.4012622963663001E-2</v>
      </c>
      <c r="AT73" s="18">
        <f>'Variables AMS'!AS677</f>
        <v>1.40126229666226E-2</v>
      </c>
      <c r="AU73" s="18">
        <f>'Variables AMS'!AT677</f>
        <v>1.4012622964249599E-2</v>
      </c>
      <c r="AV73" s="18">
        <f>'Variables AMS'!AU677</f>
        <v>1.40126229665474E-2</v>
      </c>
      <c r="AW73" s="18">
        <f>'Variables AMS'!AV677</f>
        <v>1.4012622963305301E-2</v>
      </c>
    </row>
    <row r="74" spans="2:49" x14ac:dyDescent="0.25">
      <c r="B74" t="s">
        <v>1400</v>
      </c>
      <c r="C74" s="18">
        <f>'Variables AMS'!B678</f>
        <v>1.90128319919571E-4</v>
      </c>
      <c r="D74" s="18">
        <f>'Variables AMS'!C678</f>
        <v>1.90128319919571E-4</v>
      </c>
      <c r="E74" s="18">
        <f>'Variables AMS'!D678</f>
        <v>1.8976963499064801E-4</v>
      </c>
      <c r="F74" s="18">
        <f>'Variables AMS'!E678</f>
        <v>1.92715472067917E-4</v>
      </c>
      <c r="G74" s="18">
        <f>'Variables AMS'!F678</f>
        <v>1.9430135014062E-4</v>
      </c>
      <c r="H74" s="18">
        <f>'Variables AMS'!G678</f>
        <v>1.8510252644608001E-4</v>
      </c>
      <c r="I74" s="18">
        <f>'Variables AMS'!H678</f>
        <v>1.8542422739027201E-4</v>
      </c>
      <c r="J74" s="18">
        <f>'Variables AMS'!I678</f>
        <v>1.8962427697948099E-4</v>
      </c>
      <c r="K74" s="18">
        <f>'Variables AMS'!J678</f>
        <v>1.9206518915982401E-4</v>
      </c>
      <c r="L74" s="18">
        <f>'Variables AMS'!K678</f>
        <v>1.8229574587435299E-4</v>
      </c>
      <c r="M74" s="18">
        <f>'Variables AMS'!L678</f>
        <v>1.7416618915606799E-4</v>
      </c>
      <c r="N74" s="18">
        <f>'Variables AMS'!M678</f>
        <v>1.8054121736478101E-4</v>
      </c>
      <c r="O74" s="18">
        <f>'Variables AMS'!N678</f>
        <v>1.77168233799396E-4</v>
      </c>
      <c r="P74" s="18">
        <f>'Variables AMS'!O678</f>
        <v>1.7615914378236601E-4</v>
      </c>
      <c r="Q74" s="18">
        <f>'Variables AMS'!P678</f>
        <v>1.7294194474506001E-4</v>
      </c>
      <c r="R74" s="18">
        <f>'Variables AMS'!Q678</f>
        <v>1.6633857470830501E-4</v>
      </c>
      <c r="S74" s="18">
        <f>'Variables AMS'!R678</f>
        <v>1.6634829359537899E-4</v>
      </c>
      <c r="T74" s="18">
        <f>'Variables AMS'!S678</f>
        <v>1.6634826194430899E-4</v>
      </c>
      <c r="U74" s="18">
        <f>'Variables AMS'!T678</f>
        <v>1.66346317474367E-4</v>
      </c>
      <c r="V74" s="18">
        <f>'Variables AMS'!U678</f>
        <v>1.6634246705723101E-4</v>
      </c>
      <c r="W74" s="18">
        <f>'Variables AMS'!V678</f>
        <v>1.66342464452767E-4</v>
      </c>
      <c r="X74" s="18">
        <f>'Variables AMS'!W678</f>
        <v>1.6634246178177199E-4</v>
      </c>
      <c r="Y74" s="18">
        <f>'Variables AMS'!X678</f>
        <v>1.66342459200457E-4</v>
      </c>
      <c r="Z74" s="18">
        <f>'Variables AMS'!Y678</f>
        <v>1.6634245659441201E-4</v>
      </c>
      <c r="AA74" s="18">
        <f>'Variables AMS'!Z678</f>
        <v>1.66342453989019E-4</v>
      </c>
      <c r="AB74" s="18">
        <f>'Variables AMS'!AA678</f>
        <v>1.6634245144238799E-4</v>
      </c>
      <c r="AC74" s="18">
        <f>'Variables AMS'!AB678</f>
        <v>1.66342448904647E-4</v>
      </c>
      <c r="AD74" s="18">
        <f>'Variables AMS'!AC678</f>
        <v>1.6634244886028801E-4</v>
      </c>
      <c r="AE74" s="18">
        <f>'Variables AMS'!AD678</f>
        <v>1.6634244886949299E-4</v>
      </c>
      <c r="AF74" s="18">
        <f>'Variables AMS'!AE678</f>
        <v>1.66342448891577E-4</v>
      </c>
      <c r="AG74" s="18">
        <f>'Variables AMS'!AF678</f>
        <v>1.66342448849393E-4</v>
      </c>
      <c r="AH74" s="18">
        <f>'Variables AMS'!AG678</f>
        <v>1.6634244897026501E-4</v>
      </c>
      <c r="AI74" s="18">
        <f>'Variables AMS'!AH678</f>
        <v>1.66342448837582E-4</v>
      </c>
      <c r="AJ74" s="18">
        <f>'Variables AMS'!AI678</f>
        <v>1.6634244890331999E-4</v>
      </c>
      <c r="AK74" s="18">
        <f>'Variables AMS'!AJ678</f>
        <v>1.6634244892910601E-4</v>
      </c>
      <c r="AL74" s="18">
        <f>'Variables AMS'!AK678</f>
        <v>1.6634244879919099E-4</v>
      </c>
      <c r="AM74" s="18">
        <f>'Variables AMS'!AL678</f>
        <v>1.6634244893897699E-4</v>
      </c>
      <c r="AN74" s="18">
        <f>'Variables AMS'!AM678</f>
        <v>1.6634244885910799E-4</v>
      </c>
      <c r="AO74" s="18">
        <f>'Variables AMS'!AN678</f>
        <v>1.6634244882234901E-4</v>
      </c>
      <c r="AP74" s="18">
        <f>'Variables AMS'!AO678</f>
        <v>1.6634244889810401E-4</v>
      </c>
      <c r="AQ74" s="18">
        <f>'Variables AMS'!AP678</f>
        <v>1.6634244888936301E-4</v>
      </c>
      <c r="AR74" s="18">
        <f>'Variables AMS'!AQ678</f>
        <v>1.6634244890249299E-4</v>
      </c>
      <c r="AS74" s="18">
        <f>'Variables AMS'!AR678</f>
        <v>1.6634244892080899E-4</v>
      </c>
      <c r="AT74" s="18">
        <f>'Variables AMS'!AS678</f>
        <v>1.6634244884060399E-4</v>
      </c>
      <c r="AU74" s="18">
        <f>'Variables AMS'!AT678</f>
        <v>1.66342448821509E-4</v>
      </c>
      <c r="AV74" s="18">
        <f>'Variables AMS'!AU678</f>
        <v>1.6634244882392701E-4</v>
      </c>
      <c r="AW74" s="18">
        <f>'Variables AMS'!AV678</f>
        <v>1.66342448930587E-4</v>
      </c>
    </row>
    <row r="75" spans="2:49" x14ac:dyDescent="0.25">
      <c r="B75" t="s">
        <v>1401</v>
      </c>
      <c r="C75" s="18">
        <f>'Variables AMS'!B679</f>
        <v>5.8126017205300998E-5</v>
      </c>
      <c r="D75" s="18">
        <f>'Variables AMS'!C679</f>
        <v>5.8126017205300998E-5</v>
      </c>
      <c r="E75" s="18">
        <f>'Variables AMS'!D679</f>
        <v>5.8125961525468102E-5</v>
      </c>
      <c r="F75" s="18">
        <f>'Variables AMS'!E679</f>
        <v>5.9183627530557099E-5</v>
      </c>
      <c r="G75" s="18">
        <f>'Variables AMS'!F679</f>
        <v>6.0556310888858298E-5</v>
      </c>
      <c r="H75" s="18">
        <f>'Variables AMS'!G679</f>
        <v>5.7321511866140201E-5</v>
      </c>
      <c r="I75" s="18">
        <f>'Variables AMS'!H679</f>
        <v>5.7745483994743403E-5</v>
      </c>
      <c r="J75" s="18">
        <f>'Variables AMS'!I679</f>
        <v>5.9886675638684799E-5</v>
      </c>
      <c r="K75" s="18">
        <f>'Variables AMS'!J679</f>
        <v>6.1139946612341801E-5</v>
      </c>
      <c r="L75" s="18">
        <f>'Variables AMS'!K679</f>
        <v>5.8353146311519502E-5</v>
      </c>
      <c r="M75" s="18">
        <f>'Variables AMS'!L679</f>
        <v>5.60908743625244E-5</v>
      </c>
      <c r="N75" s="18">
        <f>'Variables AMS'!M679</f>
        <v>5.8600514826403698E-5</v>
      </c>
      <c r="O75" s="18">
        <f>'Variables AMS'!N679</f>
        <v>5.7593130197048498E-5</v>
      </c>
      <c r="P75" s="18">
        <f>'Variables AMS'!O679</f>
        <v>5.7120650281993599E-5</v>
      </c>
      <c r="Q75" s="18">
        <f>'Variables AMS'!P679</f>
        <v>5.6651084334557401E-5</v>
      </c>
      <c r="R75" s="18">
        <f>'Variables AMS'!Q679</f>
        <v>5.4175240404917601E-5</v>
      </c>
      <c r="S75" s="18">
        <f>'Variables AMS'!R679</f>
        <v>5.4179677623541498E-5</v>
      </c>
      <c r="T75" s="18">
        <f>'Variables AMS'!S679</f>
        <v>5.4182898080170503E-5</v>
      </c>
      <c r="U75" s="18">
        <f>'Variables AMS'!T679</f>
        <v>5.4186594225370603E-5</v>
      </c>
      <c r="V75" s="18">
        <f>'Variables AMS'!U679</f>
        <v>5.4189506026048902E-5</v>
      </c>
      <c r="W75" s="18">
        <f>'Variables AMS'!V679</f>
        <v>5.4188752761132999E-5</v>
      </c>
      <c r="X75" s="18">
        <f>'Variables AMS'!W679</f>
        <v>5.4187999508118498E-5</v>
      </c>
      <c r="Y75" s="18">
        <f>'Variables AMS'!X679</f>
        <v>5.4187246240345898E-5</v>
      </c>
      <c r="Z75" s="18">
        <f>'Variables AMS'!Y679</f>
        <v>5.4186493005538499E-5</v>
      </c>
      <c r="AA75" s="18">
        <f>'Variables AMS'!Z679</f>
        <v>5.4185739774693703E-5</v>
      </c>
      <c r="AB75" s="18">
        <f>'Variables AMS'!AA679</f>
        <v>5.4184986547499301E-5</v>
      </c>
      <c r="AC75" s="18">
        <f>'Variables AMS'!AB679</f>
        <v>5.4184233321349601E-5</v>
      </c>
      <c r="AD75" s="18">
        <f>'Variables AMS'!AC679</f>
        <v>5.4184427197043597E-5</v>
      </c>
      <c r="AE75" s="18">
        <f>'Variables AMS'!AD679</f>
        <v>5.4184621099163503E-5</v>
      </c>
      <c r="AF75" s="18">
        <f>'Variables AMS'!AE679</f>
        <v>5.4184815011485297E-5</v>
      </c>
      <c r="AG75" s="18">
        <f>'Variables AMS'!AF679</f>
        <v>5.4185008888954098E-5</v>
      </c>
      <c r="AH75" s="18">
        <f>'Variables AMS'!AG679</f>
        <v>5.4185202801653397E-5</v>
      </c>
      <c r="AI75" s="18">
        <f>'Variables AMS'!AH679</f>
        <v>5.4185396667464897E-5</v>
      </c>
      <c r="AJ75" s="18">
        <f>'Variables AMS'!AI679</f>
        <v>5.41855905720858E-5</v>
      </c>
      <c r="AK75" s="18">
        <f>'Variables AMS'!AJ679</f>
        <v>5.41857844682892E-5</v>
      </c>
      <c r="AL75" s="18">
        <f>'Variables AMS'!AK679</f>
        <v>5.4185978374939303E-5</v>
      </c>
      <c r="AM75" s="18">
        <f>'Variables AMS'!AL679</f>
        <v>5.4186172246901698E-5</v>
      </c>
      <c r="AN75" s="18">
        <f>'Variables AMS'!AM679</f>
        <v>5.4186366136845302E-5</v>
      </c>
      <c r="AO75" s="18">
        <f>'Variables AMS'!AN679</f>
        <v>5.41865600317155E-5</v>
      </c>
      <c r="AP75" s="18">
        <f>'Variables AMS'!AO679</f>
        <v>5.4186753900387003E-5</v>
      </c>
      <c r="AQ75" s="18">
        <f>'Variables AMS'!AP679</f>
        <v>5.4186947817313397E-5</v>
      </c>
      <c r="AR75" s="18">
        <f>'Variables AMS'!AQ679</f>
        <v>5.4187141742596503E-5</v>
      </c>
      <c r="AS75" s="18">
        <f>'Variables AMS'!AR679</f>
        <v>5.4187335627190402E-5</v>
      </c>
      <c r="AT75" s="18">
        <f>'Variables AMS'!AS679</f>
        <v>5.4187529515138498E-5</v>
      </c>
      <c r="AU75" s="18">
        <f>'Variables AMS'!AT679</f>
        <v>5.4187723425237E-5</v>
      </c>
      <c r="AV75" s="18">
        <f>'Variables AMS'!AU679</f>
        <v>5.4187917306518601E-5</v>
      </c>
      <c r="AW75" s="18">
        <f>'Variables AMS'!AV679</f>
        <v>5.4188111236477003E-5</v>
      </c>
    </row>
    <row r="76" spans="2:49" x14ac:dyDescent="0.25">
      <c r="B76" t="s">
        <v>1402</v>
      </c>
      <c r="C76" s="18">
        <f>'Variables AMS'!B680</f>
        <v>5.5378657944818097E-4</v>
      </c>
      <c r="D76" s="18">
        <f>'Variables AMS'!C680</f>
        <v>5.5378657944817999E-4</v>
      </c>
      <c r="E76" s="18">
        <f>'Variables AMS'!D680</f>
        <v>5.50551595651668E-4</v>
      </c>
      <c r="F76" s="18">
        <f>'Variables AMS'!E680</f>
        <v>5.56293992807624E-4</v>
      </c>
      <c r="G76" s="18">
        <f>'Variables AMS'!F680</f>
        <v>5.6456952841319103E-4</v>
      </c>
      <c r="H76" s="18">
        <f>'Variables AMS'!G680</f>
        <v>5.4027691552456796E-4</v>
      </c>
      <c r="I76" s="18">
        <f>'Variables AMS'!H680</f>
        <v>5.4074224341531198E-4</v>
      </c>
      <c r="J76" s="18">
        <f>'Variables AMS'!I680</f>
        <v>5.4889376121735201E-4</v>
      </c>
      <c r="K76" s="18">
        <f>'Variables AMS'!J680</f>
        <v>5.6297187369377499E-4</v>
      </c>
      <c r="L76" s="18">
        <f>'Variables AMS'!K680</f>
        <v>5.4178297674420698E-4</v>
      </c>
      <c r="M76" s="18">
        <f>'Variables AMS'!L680</f>
        <v>5.1227852498923797E-4</v>
      </c>
      <c r="N76" s="18">
        <f>'Variables AMS'!M680</f>
        <v>5.2233680534587601E-4</v>
      </c>
      <c r="O76" s="18">
        <f>'Variables AMS'!N680</f>
        <v>5.1160722217691399E-4</v>
      </c>
      <c r="P76" s="18">
        <f>'Variables AMS'!O680</f>
        <v>5.07879778005796E-4</v>
      </c>
      <c r="Q76" s="18">
        <f>'Variables AMS'!P680</f>
        <v>5.0237267458249702E-4</v>
      </c>
      <c r="R76" s="18">
        <f>'Variables AMS'!Q680</f>
        <v>4.9111006963193705E-4</v>
      </c>
      <c r="S76" s="18">
        <f>'Variables AMS'!R680</f>
        <v>4.91115573512959E-4</v>
      </c>
      <c r="T76" s="18">
        <f>'Variables AMS'!S680</f>
        <v>4.9110931571437596E-4</v>
      </c>
      <c r="U76" s="18">
        <f>'Variables AMS'!T680</f>
        <v>4.9110357444678799E-4</v>
      </c>
      <c r="V76" s="18">
        <f>'Variables AMS'!U680</f>
        <v>4.9109917104159196E-4</v>
      </c>
      <c r="W76" s="18">
        <f>'Variables AMS'!V680</f>
        <v>4.9109234449726301E-4</v>
      </c>
      <c r="X76" s="18">
        <f>'Variables AMS'!W680</f>
        <v>4.9108551788564099E-4</v>
      </c>
      <c r="Y76" s="18">
        <f>'Variables AMS'!X680</f>
        <v>4.9107869141916405E-4</v>
      </c>
      <c r="Z76" s="18">
        <f>'Variables AMS'!Y680</f>
        <v>4.9107186510493098E-4</v>
      </c>
      <c r="AA76" s="18">
        <f>'Variables AMS'!Z680</f>
        <v>4.9106503887835198E-4</v>
      </c>
      <c r="AB76" s="18">
        <f>'Variables AMS'!AA680</f>
        <v>4.9105821269891897E-4</v>
      </c>
      <c r="AC76" s="18">
        <f>'Variables AMS'!AB680</f>
        <v>4.9105138664452797E-4</v>
      </c>
      <c r="AD76" s="18">
        <f>'Variables AMS'!AC680</f>
        <v>4.9105314387290196E-4</v>
      </c>
      <c r="AE76" s="18">
        <f>'Variables AMS'!AD680</f>
        <v>4.9105490098217297E-4</v>
      </c>
      <c r="AF76" s="18">
        <f>'Variables AMS'!AE680</f>
        <v>4.9105665806207599E-4</v>
      </c>
      <c r="AG76" s="18">
        <f>'Variables AMS'!AF680</f>
        <v>4.9105841517076501E-4</v>
      </c>
      <c r="AH76" s="18">
        <f>'Variables AMS'!AG680</f>
        <v>4.9106017241911E-4</v>
      </c>
      <c r="AI76" s="18">
        <f>'Variables AMS'!AH680</f>
        <v>4.9106192955568004E-4</v>
      </c>
      <c r="AJ76" s="18">
        <f>'Variables AMS'!AI680</f>
        <v>4.9106368676206402E-4</v>
      </c>
      <c r="AK76" s="18">
        <f>'Variables AMS'!AJ680</f>
        <v>4.9106544379194498E-4</v>
      </c>
      <c r="AL76" s="18">
        <f>'Variables AMS'!AK680</f>
        <v>4.9106720105595301E-4</v>
      </c>
      <c r="AM76" s="18">
        <f>'Variables AMS'!AL680</f>
        <v>4.9106895821608503E-4</v>
      </c>
      <c r="AN76" s="18">
        <f>'Variables AMS'!AM680</f>
        <v>4.9107071547349797E-4</v>
      </c>
      <c r="AO76" s="18">
        <f>'Variables AMS'!AN680</f>
        <v>4.9107247258880203E-4</v>
      </c>
      <c r="AP76" s="18">
        <f>'Variables AMS'!AO680</f>
        <v>4.9107422986952802E-4</v>
      </c>
      <c r="AQ76" s="18">
        <f>'Variables AMS'!AP680</f>
        <v>4.9107598705467996E-4</v>
      </c>
      <c r="AR76" s="18">
        <f>'Variables AMS'!AQ680</f>
        <v>4.9107774426431904E-4</v>
      </c>
      <c r="AS76" s="18">
        <f>'Variables AMS'!AR680</f>
        <v>4.91079501538398E-4</v>
      </c>
      <c r="AT76" s="18">
        <f>'Variables AMS'!AS680</f>
        <v>4.9108125870281902E-4</v>
      </c>
      <c r="AU76" s="18">
        <f>'Variables AMS'!AT680</f>
        <v>4.9108301597130101E-4</v>
      </c>
      <c r="AV76" s="18">
        <f>'Variables AMS'!AU680</f>
        <v>4.9108477323909897E-4</v>
      </c>
      <c r="AW76" s="18">
        <f>'Variables AMS'!AV680</f>
        <v>4.9108653045942796E-4</v>
      </c>
    </row>
    <row r="77" spans="2:49" x14ac:dyDescent="0.25">
      <c r="B77" t="s">
        <v>1403</v>
      </c>
      <c r="C77" s="18">
        <f>'Variables AMS'!B681</f>
        <v>1.45937702242628E-3</v>
      </c>
      <c r="D77" s="18">
        <f>'Variables AMS'!C681</f>
        <v>1.45937702242628E-3</v>
      </c>
      <c r="E77" s="18">
        <f>'Variables AMS'!D681</f>
        <v>1.44488942196372E-3</v>
      </c>
      <c r="F77" s="18">
        <f>'Variables AMS'!E681</f>
        <v>1.19972460946543E-3</v>
      </c>
      <c r="G77" s="18">
        <f>'Variables AMS'!F681</f>
        <v>1.2706110906571301E-3</v>
      </c>
      <c r="H77" s="18">
        <f>'Variables AMS'!G681</f>
        <v>1.4458209364948901E-3</v>
      </c>
      <c r="I77" s="18">
        <f>'Variables AMS'!H681</f>
        <v>1.1481531624321099E-3</v>
      </c>
      <c r="J77" s="18">
        <f>'Variables AMS'!I681</f>
        <v>1.3588872055133299E-3</v>
      </c>
      <c r="K77" s="18">
        <f>'Variables AMS'!J681</f>
        <v>1.0594877680614599E-3</v>
      </c>
      <c r="L77" s="18">
        <f>'Variables AMS'!K681</f>
        <v>1.0353475178751801E-3</v>
      </c>
      <c r="M77" s="18">
        <f>'Variables AMS'!L681</f>
        <v>9.0528945484673101E-4</v>
      </c>
      <c r="N77" s="18">
        <f>'Variables AMS'!M681</f>
        <v>8.4808319688192105E-4</v>
      </c>
      <c r="O77" s="18">
        <f>'Variables AMS'!N681</f>
        <v>9.3800184761145904E-4</v>
      </c>
      <c r="P77" s="18">
        <f>'Variables AMS'!O681</f>
        <v>9.1058054204901703E-4</v>
      </c>
      <c r="Q77" s="18">
        <f>'Variables AMS'!P681</f>
        <v>8.8621826765080303E-4</v>
      </c>
      <c r="R77" s="18">
        <f>'Variables AMS'!Q681</f>
        <v>8.5875315118182202E-4</v>
      </c>
      <c r="S77" s="18">
        <f>'Variables AMS'!R681</f>
        <v>8.5871720546507003E-4</v>
      </c>
      <c r="T77" s="18">
        <f>'Variables AMS'!S681</f>
        <v>8.5866188026796999E-4</v>
      </c>
      <c r="U77" s="18">
        <f>'Variables AMS'!T681</f>
        <v>8.5865075580602104E-4</v>
      </c>
      <c r="V77" s="18">
        <f>'Variables AMS'!U681</f>
        <v>8.5865511437518895E-4</v>
      </c>
      <c r="W77" s="18">
        <f>'Variables AMS'!V681</f>
        <v>8.5865027979657195E-4</v>
      </c>
      <c r="X77" s="18">
        <f>'Variables AMS'!W681</f>
        <v>8.5864544472268902E-4</v>
      </c>
      <c r="Y77" s="18">
        <f>'Variables AMS'!X681</f>
        <v>8.5864060972616596E-4</v>
      </c>
      <c r="Z77" s="18">
        <f>'Variables AMS'!Y681</f>
        <v>8.5863577510939904E-4</v>
      </c>
      <c r="AA77" s="18">
        <f>'Variables AMS'!Z681</f>
        <v>8.58630939937849E-4</v>
      </c>
      <c r="AB77" s="18">
        <f>'Variables AMS'!AA681</f>
        <v>8.5862610517142997E-4</v>
      </c>
      <c r="AC77" s="18">
        <f>'Variables AMS'!AB681</f>
        <v>8.5862127045145502E-4</v>
      </c>
      <c r="AD77" s="18">
        <f>'Variables AMS'!AC681</f>
        <v>8.5862395460019098E-4</v>
      </c>
      <c r="AE77" s="18">
        <f>'Variables AMS'!AD681</f>
        <v>8.58626639082829E-4</v>
      </c>
      <c r="AF77" s="18">
        <f>'Variables AMS'!AE681</f>
        <v>8.5862932354585002E-4</v>
      </c>
      <c r="AG77" s="18">
        <f>'Variables AMS'!AF681</f>
        <v>8.5863200744389599E-4</v>
      </c>
      <c r="AH77" s="18">
        <f>'Variables AMS'!AG681</f>
        <v>8.5863469217323902E-4</v>
      </c>
      <c r="AI77" s="18">
        <f>'Variables AMS'!AH681</f>
        <v>8.5863737649987998E-4</v>
      </c>
      <c r="AJ77" s="18">
        <f>'Variables AMS'!AI681</f>
        <v>8.5864006137702296E-4</v>
      </c>
      <c r="AK77" s="18">
        <f>'Variables AMS'!AJ681</f>
        <v>8.5864274544609803E-4</v>
      </c>
      <c r="AL77" s="18">
        <f>'Variables AMS'!AK681</f>
        <v>8.5864543003639604E-4</v>
      </c>
      <c r="AM77" s="18">
        <f>'Variables AMS'!AL681</f>
        <v>8.5864811458844002E-4</v>
      </c>
      <c r="AN77" s="18">
        <f>'Variables AMS'!AM681</f>
        <v>8.5865079852672204E-4</v>
      </c>
      <c r="AO77" s="18">
        <f>'Variables AMS'!AN681</f>
        <v>8.5865348347036901E-4</v>
      </c>
      <c r="AP77" s="18">
        <f>'Variables AMS'!AO681</f>
        <v>8.5865616792736295E-4</v>
      </c>
      <c r="AQ77" s="18">
        <f>'Variables AMS'!AP681</f>
        <v>8.5865885196565904E-4</v>
      </c>
      <c r="AR77" s="18">
        <f>'Variables AMS'!AQ681</f>
        <v>8.5866153672336197E-4</v>
      </c>
      <c r="AS77" s="18">
        <f>'Variables AMS'!AR681</f>
        <v>8.58664221091066E-4</v>
      </c>
      <c r="AT77" s="18">
        <f>'Variables AMS'!AS681</f>
        <v>8.5866690567467199E-4</v>
      </c>
      <c r="AU77" s="18">
        <f>'Variables AMS'!AT681</f>
        <v>8.5866959022447504E-4</v>
      </c>
      <c r="AV77" s="18">
        <f>'Variables AMS'!AU681</f>
        <v>8.5867227455453795E-4</v>
      </c>
      <c r="AW77" s="18">
        <f>'Variables AMS'!AV681</f>
        <v>8.5867495909426096E-4</v>
      </c>
    </row>
    <row r="78" spans="2:49" x14ac:dyDescent="0.25">
      <c r="B78" t="s">
        <v>1404</v>
      </c>
      <c r="C78" s="18">
        <f>'Variables AMS'!B682</f>
        <v>1.6028095372653201E-3</v>
      </c>
      <c r="D78" s="18">
        <f>'Variables AMS'!C682</f>
        <v>1.6028095372653201E-3</v>
      </c>
      <c r="E78" s="18">
        <f>'Variables AMS'!D682</f>
        <v>1.6003155676070999E-3</v>
      </c>
      <c r="F78" s="18">
        <f>'Variables AMS'!E682</f>
        <v>1.5707691520324E-3</v>
      </c>
      <c r="G78" s="18">
        <f>'Variables AMS'!F682</f>
        <v>1.5204423575965601E-3</v>
      </c>
      <c r="H78" s="18">
        <f>'Variables AMS'!G682</f>
        <v>1.6182777517269799E-3</v>
      </c>
      <c r="I78" s="18">
        <f>'Variables AMS'!H682</f>
        <v>1.58390443943262E-3</v>
      </c>
      <c r="J78" s="18">
        <f>'Variables AMS'!I682</f>
        <v>1.51518589881624E-3</v>
      </c>
      <c r="K78" s="18">
        <f>'Variables AMS'!J682</f>
        <v>1.50820240645596E-3</v>
      </c>
      <c r="L78" s="18">
        <f>'Variables AMS'!K682</f>
        <v>1.4578596755976799E-3</v>
      </c>
      <c r="M78" s="18">
        <f>'Variables AMS'!L682</f>
        <v>1.3822346340875899E-3</v>
      </c>
      <c r="N78" s="18">
        <f>'Variables AMS'!M682</f>
        <v>1.3770510332778501E-3</v>
      </c>
      <c r="O78" s="18">
        <f>'Variables AMS'!N682</f>
        <v>1.3965491327698201E-3</v>
      </c>
      <c r="P78" s="18">
        <f>'Variables AMS'!O682</f>
        <v>1.45097579615814E-3</v>
      </c>
      <c r="Q78" s="18">
        <f>'Variables AMS'!P682</f>
        <v>1.36413192952846E-3</v>
      </c>
      <c r="R78" s="18">
        <f>'Variables AMS'!Q682</f>
        <v>1.32530936846166E-3</v>
      </c>
      <c r="S78" s="18">
        <f>'Variables AMS'!R682</f>
        <v>1.32547950191015E-3</v>
      </c>
      <c r="T78" s="18">
        <f>'Variables AMS'!S682</f>
        <v>1.3257214815196E-3</v>
      </c>
      <c r="U78" s="18">
        <f>'Variables AMS'!T682</f>
        <v>1.32600102789336E-3</v>
      </c>
      <c r="V78" s="18">
        <f>'Variables AMS'!U682</f>
        <v>1.3263309316178199E-3</v>
      </c>
      <c r="W78" s="18">
        <f>'Variables AMS'!V682</f>
        <v>1.3263309319518899E-3</v>
      </c>
      <c r="X78" s="18">
        <f>'Variables AMS'!W682</f>
        <v>1.3263309320553701E-3</v>
      </c>
      <c r="Y78" s="18">
        <f>'Variables AMS'!X682</f>
        <v>1.32633093186773E-3</v>
      </c>
      <c r="Z78" s="18">
        <f>'Variables AMS'!Y682</f>
        <v>1.32633093204643E-3</v>
      </c>
      <c r="AA78" s="18">
        <f>'Variables AMS'!Z682</f>
        <v>1.3263309321984E-3</v>
      </c>
      <c r="AB78" s="18">
        <f>'Variables AMS'!AA682</f>
        <v>1.3263309316039599E-3</v>
      </c>
      <c r="AC78" s="18">
        <f>'Variables AMS'!AB682</f>
        <v>1.3263309318119799E-3</v>
      </c>
      <c r="AD78" s="18">
        <f>'Variables AMS'!AC682</f>
        <v>1.3263309318360601E-3</v>
      </c>
      <c r="AE78" s="18">
        <f>'Variables AMS'!AD682</f>
        <v>1.32633093212316E-3</v>
      </c>
      <c r="AF78" s="18">
        <f>'Variables AMS'!AE682</f>
        <v>1.3263309321926999E-3</v>
      </c>
      <c r="AG78" s="18">
        <f>'Variables AMS'!AF682</f>
        <v>1.3263309319084501E-3</v>
      </c>
      <c r="AH78" s="18">
        <f>'Variables AMS'!AG682</f>
        <v>1.32633093215441E-3</v>
      </c>
      <c r="AI78" s="18">
        <f>'Variables AMS'!AH682</f>
        <v>1.32633093171772E-3</v>
      </c>
      <c r="AJ78" s="18">
        <f>'Variables AMS'!AI682</f>
        <v>1.3263309318890101E-3</v>
      </c>
      <c r="AK78" s="18">
        <f>'Variables AMS'!AJ682</f>
        <v>1.32633093199241E-3</v>
      </c>
      <c r="AL78" s="18">
        <f>'Variables AMS'!AK682</f>
        <v>1.3263309318466601E-3</v>
      </c>
      <c r="AM78" s="18">
        <f>'Variables AMS'!AL682</f>
        <v>1.32633093229525E-3</v>
      </c>
      <c r="AN78" s="18">
        <f>'Variables AMS'!AM682</f>
        <v>1.3263309319520901E-3</v>
      </c>
      <c r="AO78" s="18">
        <f>'Variables AMS'!AN682</f>
        <v>1.3263309320321901E-3</v>
      </c>
      <c r="AP78" s="18">
        <f>'Variables AMS'!AO682</f>
        <v>1.32633093199268E-3</v>
      </c>
      <c r="AQ78" s="18">
        <f>'Variables AMS'!AP682</f>
        <v>1.32633093177371E-3</v>
      </c>
      <c r="AR78" s="18">
        <f>'Variables AMS'!AQ682</f>
        <v>1.3263309321793E-3</v>
      </c>
      <c r="AS78" s="18">
        <f>'Variables AMS'!AR682</f>
        <v>1.3263309317112599E-3</v>
      </c>
      <c r="AT78" s="18">
        <f>'Variables AMS'!AS682</f>
        <v>1.3263309319887101E-3</v>
      </c>
      <c r="AU78" s="18">
        <f>'Variables AMS'!AT682</f>
        <v>1.3263309321119301E-3</v>
      </c>
      <c r="AV78" s="18">
        <f>'Variables AMS'!AU682</f>
        <v>1.3263309319224599E-3</v>
      </c>
      <c r="AW78" s="18">
        <f>'Variables AMS'!AV682</f>
        <v>1.32633093178986E-3</v>
      </c>
    </row>
    <row r="79" spans="2:49" x14ac:dyDescent="0.25">
      <c r="B79" t="s">
        <v>1405</v>
      </c>
      <c r="C79" s="18">
        <f>'Variables AMS'!B683</f>
        <v>2.7075995880430702E-3</v>
      </c>
      <c r="D79" s="18">
        <f>'Variables AMS'!C683</f>
        <v>2.7075995880430702E-3</v>
      </c>
      <c r="E79" s="18">
        <f>'Variables AMS'!D683</f>
        <v>2.7240610366918399E-3</v>
      </c>
      <c r="F79" s="18">
        <f>'Variables AMS'!E683</f>
        <v>2.73648323147132E-3</v>
      </c>
      <c r="G79" s="18">
        <f>'Variables AMS'!F683</f>
        <v>2.69487612029782E-3</v>
      </c>
      <c r="H79" s="18">
        <f>'Variables AMS'!G683</f>
        <v>2.4957089588792101E-3</v>
      </c>
      <c r="I79" s="18">
        <f>'Variables AMS'!H683</f>
        <v>2.5137612318235098E-3</v>
      </c>
      <c r="J79" s="18">
        <f>'Variables AMS'!I683</f>
        <v>2.5508328476914902E-3</v>
      </c>
      <c r="K79" s="18">
        <f>'Variables AMS'!J683</f>
        <v>2.5457284613853901E-3</v>
      </c>
      <c r="L79" s="18">
        <f>'Variables AMS'!K683</f>
        <v>2.4323732949606599E-3</v>
      </c>
      <c r="M79" s="18">
        <f>'Variables AMS'!L683</f>
        <v>2.30439382940639E-3</v>
      </c>
      <c r="N79" s="18">
        <f>'Variables AMS'!M683</f>
        <v>2.3610827781767201E-3</v>
      </c>
      <c r="O79" s="18">
        <f>'Variables AMS'!N683</f>
        <v>2.33350013191594E-3</v>
      </c>
      <c r="P79" s="18">
        <f>'Variables AMS'!O683</f>
        <v>2.34431038349984E-3</v>
      </c>
      <c r="Q79" s="18">
        <f>'Variables AMS'!P683</f>
        <v>2.2421815198709902E-3</v>
      </c>
      <c r="R79" s="18">
        <f>'Variables AMS'!Q683</f>
        <v>2.1502320992608402E-3</v>
      </c>
      <c r="S79" s="18">
        <f>'Variables AMS'!R683</f>
        <v>2.1506555073155099E-3</v>
      </c>
      <c r="T79" s="18">
        <f>'Variables AMS'!S683</f>
        <v>2.1508365330691198E-3</v>
      </c>
      <c r="U79" s="18">
        <f>'Variables AMS'!T683</f>
        <v>2.1509071435242802E-3</v>
      </c>
      <c r="V79" s="18">
        <f>'Variables AMS'!U683</f>
        <v>2.15099307527777E-3</v>
      </c>
      <c r="W79" s="18">
        <f>'Variables AMS'!V683</f>
        <v>2.0982000745541399E-3</v>
      </c>
      <c r="X79" s="18">
        <f>'Variables AMS'!W683</f>
        <v>2.0467028021274002E-3</v>
      </c>
      <c r="Y79" s="18">
        <f>'Variables AMS'!X683</f>
        <v>1.9964694545306499E-3</v>
      </c>
      <c r="Z79" s="18">
        <f>'Variables AMS'!Y683</f>
        <v>1.94746901227206E-3</v>
      </c>
      <c r="AA79" s="18">
        <f>'Variables AMS'!Z683</f>
        <v>1.89967121442741E-3</v>
      </c>
      <c r="AB79" s="18">
        <f>'Variables AMS'!AA683</f>
        <v>1.8530465442507999E-3</v>
      </c>
      <c r="AC79" s="18">
        <f>'Variables AMS'!AB683</f>
        <v>1.8075662089741601E-3</v>
      </c>
      <c r="AD79" s="18">
        <f>'Variables AMS'!AC683</f>
        <v>1.7714034295975201E-3</v>
      </c>
      <c r="AE79" s="18">
        <f>'Variables AMS'!AD683</f>
        <v>1.73596413544613E-3</v>
      </c>
      <c r="AF79" s="18">
        <f>'Variables AMS'!AE683</f>
        <v>1.7012338514952299E-3</v>
      </c>
      <c r="AG79" s="18">
        <f>'Variables AMS'!AF683</f>
        <v>1.6671983933459801E-3</v>
      </c>
      <c r="AH79" s="18">
        <f>'Variables AMS'!AG683</f>
        <v>1.6338438600890599E-3</v>
      </c>
      <c r="AI79" s="18">
        <f>'Variables AMS'!AH683</f>
        <v>1.60115662889608E-3</v>
      </c>
      <c r="AJ79" s="18">
        <f>'Variables AMS'!AI683</f>
        <v>1.56912334967229E-3</v>
      </c>
      <c r="AK79" s="18">
        <f>'Variables AMS'!AJ683</f>
        <v>1.5377309388613001E-3</v>
      </c>
      <c r="AL79" s="18">
        <f>'Variables AMS'!AK683</f>
        <v>1.5069665750239501E-3</v>
      </c>
      <c r="AM79" s="18">
        <f>'Variables AMS'!AL683</f>
        <v>1.4768176937771701E-3</v>
      </c>
      <c r="AN79" s="18">
        <f>'Variables AMS'!AM683</f>
        <v>1.4472719813594999E-3</v>
      </c>
      <c r="AO79" s="18">
        <f>'Variables AMS'!AN683</f>
        <v>1.41831737026326E-3</v>
      </c>
      <c r="AP79" s="18">
        <f>'Variables AMS'!AO683</f>
        <v>1.38994203442205E-3</v>
      </c>
      <c r="AQ79" s="18">
        <f>'Variables AMS'!AP683</f>
        <v>1.3621343853795001E-3</v>
      </c>
      <c r="AR79" s="18">
        <f>'Variables AMS'!AQ683</f>
        <v>1.33488306540022E-3</v>
      </c>
      <c r="AS79" s="18">
        <f>'Variables AMS'!AR683</f>
        <v>1.3081769447438401E-3</v>
      </c>
      <c r="AT79" s="18">
        <f>'Variables AMS'!AS683</f>
        <v>1.2820051162075799E-3</v>
      </c>
      <c r="AU79" s="18">
        <f>'Variables AMS'!AT683</f>
        <v>1.2563568895213599E-3</v>
      </c>
      <c r="AV79" s="18">
        <f>'Variables AMS'!AU683</f>
        <v>1.2312217899606E-3</v>
      </c>
      <c r="AW79" s="18">
        <f>'Variables AMS'!AV683</f>
        <v>1.2065895514940101E-3</v>
      </c>
    </row>
    <row r="80" spans="2:49" x14ac:dyDescent="0.25">
      <c r="B80" t="s">
        <v>1406</v>
      </c>
      <c r="C80" s="18">
        <f>'Variables AMS'!B684</f>
        <v>2.6543363893592901E-6</v>
      </c>
      <c r="D80" s="18">
        <f>'Variables AMS'!C684</f>
        <v>2.6543363893592901E-6</v>
      </c>
      <c r="E80" s="18">
        <f>'Variables AMS'!D684</f>
        <v>2.6557452641181502E-6</v>
      </c>
      <c r="F80" s="18">
        <f>'Variables AMS'!E684</f>
        <v>2.7231986555676801E-6</v>
      </c>
      <c r="G80" s="18">
        <f>'Variables AMS'!F684</f>
        <v>2.6787110698706699E-6</v>
      </c>
      <c r="H80" s="18">
        <f>'Variables AMS'!G684</f>
        <v>2.3390219679353202E-6</v>
      </c>
      <c r="I80" s="18">
        <f>'Variables AMS'!H684</f>
        <v>2.3950809578278599E-6</v>
      </c>
      <c r="J80" s="18">
        <f>'Variables AMS'!I684</f>
        <v>2.4417915130110899E-6</v>
      </c>
      <c r="K80" s="18">
        <f>'Variables AMS'!J684</f>
        <v>2.4075713459211502E-6</v>
      </c>
      <c r="L80" s="18">
        <f>'Variables AMS'!K684</f>
        <v>2.2753641573005999E-6</v>
      </c>
      <c r="M80" s="18">
        <f>'Variables AMS'!L684</f>
        <v>2.1673931740842902E-6</v>
      </c>
      <c r="N80" s="18">
        <f>'Variables AMS'!M684</f>
        <v>2.2370413098874802E-6</v>
      </c>
      <c r="O80" s="18">
        <f>'Variables AMS'!N684</f>
        <v>2.2136021884897902E-6</v>
      </c>
      <c r="P80" s="18">
        <f>'Variables AMS'!O684</f>
        <v>2.2700819503802001E-6</v>
      </c>
      <c r="Q80" s="18">
        <f>'Variables AMS'!P684</f>
        <v>2.2069173083898301E-6</v>
      </c>
      <c r="R80" s="18">
        <f>'Variables AMS'!Q684</f>
        <v>2.1593524546043302E-6</v>
      </c>
      <c r="S80" s="18">
        <f>'Variables AMS'!R684</f>
        <v>2.1597587193428899E-6</v>
      </c>
      <c r="T80" s="18">
        <f>'Variables AMS'!S684</f>
        <v>2.1598836050035999E-6</v>
      </c>
      <c r="U80" s="18">
        <f>'Variables AMS'!T684</f>
        <v>2.15993903897333E-6</v>
      </c>
      <c r="V80" s="18">
        <f>'Variables AMS'!U684</f>
        <v>2.1599742326690902E-6</v>
      </c>
      <c r="W80" s="18">
        <f>'Variables AMS'!V684</f>
        <v>2.1196318539293398E-6</v>
      </c>
      <c r="X80" s="18">
        <f>'Variables AMS'!W684</f>
        <v>2.0800429589851402E-6</v>
      </c>
      <c r="Y80" s="18">
        <f>'Variables AMS'!X684</f>
        <v>2.0411934766794399E-6</v>
      </c>
      <c r="Z80" s="18">
        <f>'Variables AMS'!Y684</f>
        <v>2.0030695956624999E-6</v>
      </c>
      <c r="AA80" s="18">
        <f>'Variables AMS'!Z684</f>
        <v>1.9656577640480998E-6</v>
      </c>
      <c r="AB80" s="18">
        <f>'Variables AMS'!AA684</f>
        <v>1.92894468258037E-6</v>
      </c>
      <c r="AC80" s="18">
        <f>'Variables AMS'!AB684</f>
        <v>1.8929173004689001E-6</v>
      </c>
      <c r="AD80" s="18">
        <f>'Variables AMS'!AC684</f>
        <v>1.8661647292916799E-6</v>
      </c>
      <c r="AE80" s="18">
        <f>'Variables AMS'!AD684</f>
        <v>1.8397902519672799E-6</v>
      </c>
      <c r="AF80" s="18">
        <f>'Variables AMS'!AE684</f>
        <v>1.81378852446937E-6</v>
      </c>
      <c r="AG80" s="18">
        <f>'Variables AMS'!AF684</f>
        <v>1.7881542791463501E-6</v>
      </c>
      <c r="AH80" s="18">
        <f>'Variables AMS'!AG684</f>
        <v>1.76288232186446E-6</v>
      </c>
      <c r="AI80" s="18">
        <f>'Variables AMS'!AH684</f>
        <v>1.73796753331856E-6</v>
      </c>
      <c r="AJ80" s="18">
        <f>'Variables AMS'!AI684</f>
        <v>1.71340486457865E-6</v>
      </c>
      <c r="AK80" s="18">
        <f>'Variables AMS'!AJ684</f>
        <v>1.6891893402389799E-6</v>
      </c>
      <c r="AL80" s="18">
        <f>'Variables AMS'!AK684</f>
        <v>1.6653160533178801E-6</v>
      </c>
      <c r="AM80" s="18">
        <f>'Variables AMS'!AL684</f>
        <v>1.6417801667868499E-6</v>
      </c>
      <c r="AN80" s="18">
        <f>'Variables AMS'!AM684</f>
        <v>1.6185769129330099E-6</v>
      </c>
      <c r="AO80" s="18">
        <f>'Variables AMS'!AN684</f>
        <v>1.5957015903611E-6</v>
      </c>
      <c r="AP80" s="18">
        <f>'Variables AMS'!AO684</f>
        <v>1.57314956424434E-6</v>
      </c>
      <c r="AQ80" s="18">
        <f>'Variables AMS'!AP684</f>
        <v>1.55091626569977E-6</v>
      </c>
      <c r="AR80" s="18">
        <f>'Variables AMS'!AQ684</f>
        <v>1.52899718975103E-6</v>
      </c>
      <c r="AS80" s="18">
        <f>'Variables AMS'!AR684</f>
        <v>1.5073878960839301E-6</v>
      </c>
      <c r="AT80" s="18">
        <f>'Variables AMS'!AS684</f>
        <v>1.48608400617438E-6</v>
      </c>
      <c r="AU80" s="18">
        <f>'Variables AMS'!AT684</f>
        <v>1.4650812035395101E-6</v>
      </c>
      <c r="AV80" s="18">
        <f>'Variables AMS'!AU684</f>
        <v>1.4443752332450099E-6</v>
      </c>
      <c r="AW80" s="18">
        <f>'Variables AMS'!AV684</f>
        <v>1.4239619003342101E-6</v>
      </c>
    </row>
    <row r="81" spans="2:49" x14ac:dyDescent="0.25">
      <c r="B81" t="s">
        <v>1520</v>
      </c>
      <c r="C81" s="18">
        <f>'Variables AMS'!B685</f>
        <v>1.29145572889761E-5</v>
      </c>
      <c r="D81" s="18">
        <f>'Variables AMS'!C685</f>
        <v>1.29145572889761E-5</v>
      </c>
      <c r="E81" s="18">
        <f>'Variables AMS'!D685</f>
        <v>1.29284466502041E-5</v>
      </c>
      <c r="F81" s="18">
        <f>'Variables AMS'!E685</f>
        <v>1.30600453385917E-5</v>
      </c>
      <c r="G81" s="18">
        <f>'Variables AMS'!F685</f>
        <v>1.2720583694591299E-5</v>
      </c>
      <c r="H81" s="18">
        <f>'Variables AMS'!G685</f>
        <v>1.18592629097735E-5</v>
      </c>
      <c r="I81" s="18">
        <f>'Variables AMS'!H685</f>
        <v>1.22359483211636E-5</v>
      </c>
      <c r="J81" s="18">
        <f>'Variables AMS'!I685</f>
        <v>1.2522622006850301E-5</v>
      </c>
      <c r="K81" s="18">
        <f>'Variables AMS'!J685</f>
        <v>1.22348988073279E-5</v>
      </c>
      <c r="L81" s="18">
        <f>'Variables AMS'!K685</f>
        <v>1.2776844077221E-5</v>
      </c>
      <c r="M81" s="18">
        <f>'Variables AMS'!L685</f>
        <v>1.24258136364572E-5</v>
      </c>
      <c r="N81" s="18">
        <f>'Variables AMS'!M685</f>
        <v>1.27309807805838E-5</v>
      </c>
      <c r="O81" s="18">
        <f>'Variables AMS'!N685</f>
        <v>1.35635190387913E-5</v>
      </c>
      <c r="P81" s="18">
        <f>'Variables AMS'!O685</f>
        <v>1.3739936072349299E-5</v>
      </c>
      <c r="Q81" s="18">
        <f>'Variables AMS'!P685</f>
        <v>1.43122529826955E-5</v>
      </c>
      <c r="R81" s="18">
        <f>'Variables AMS'!Q685</f>
        <v>1.4780414061997099E-5</v>
      </c>
      <c r="S81" s="18">
        <f>'Variables AMS'!R685</f>
        <v>1.47802891798889E-5</v>
      </c>
      <c r="T81" s="18">
        <f>'Variables AMS'!S685</f>
        <v>1.47808185909261E-5</v>
      </c>
      <c r="U81" s="18">
        <f>'Variables AMS'!T685</f>
        <v>1.47815236958649E-5</v>
      </c>
      <c r="V81" s="18">
        <f>'Variables AMS'!U685</f>
        <v>1.47822869750386E-5</v>
      </c>
      <c r="W81" s="18">
        <f>'Variables AMS'!V685</f>
        <v>1.47948218580504E-5</v>
      </c>
      <c r="X81" s="18">
        <f>'Variables AMS'!W685</f>
        <v>1.48073673729911E-5</v>
      </c>
      <c r="Y81" s="18">
        <f>'Variables AMS'!X685</f>
        <v>1.4819923528636599E-5</v>
      </c>
      <c r="Z81" s="18">
        <f>'Variables AMS'!Y685</f>
        <v>1.4832490339753401E-5</v>
      </c>
      <c r="AA81" s="18">
        <f>'Variables AMS'!Z685</f>
        <v>1.48450677922871E-5</v>
      </c>
      <c r="AB81" s="18">
        <f>'Variables AMS'!AA685</f>
        <v>1.48576559156403E-5</v>
      </c>
      <c r="AC81" s="18">
        <f>'Variables AMS'!AB685</f>
        <v>1.4870254721666099E-5</v>
      </c>
      <c r="AD81" s="18">
        <f>'Variables AMS'!AC685</f>
        <v>1.48546842585328E-5</v>
      </c>
      <c r="AE81" s="18">
        <f>'Variables AMS'!AD685</f>
        <v>1.48391301049395E-5</v>
      </c>
      <c r="AF81" s="18">
        <f>'Variables AMS'!AE685</f>
        <v>1.48235922440976E-5</v>
      </c>
      <c r="AG81" s="18">
        <f>'Variables AMS'!AF685</f>
        <v>1.4808070648614599E-5</v>
      </c>
      <c r="AH81" s="18">
        <f>'Variables AMS'!AG685</f>
        <v>1.47925653014308E-5</v>
      </c>
      <c r="AI81" s="18">
        <f>'Variables AMS'!AH685</f>
        <v>1.47770761951662E-5</v>
      </c>
      <c r="AJ81" s="18">
        <f>'Variables AMS'!AI685</f>
        <v>1.4761603298139899E-5</v>
      </c>
      <c r="AK81" s="18">
        <f>'Variables AMS'!AJ685</f>
        <v>1.47461466057837E-5</v>
      </c>
      <c r="AL81" s="18">
        <f>'Variables AMS'!AK685</f>
        <v>1.47307061042402E-5</v>
      </c>
      <c r="AM81" s="18">
        <f>'Variables AMS'!AL685</f>
        <v>1.47152817755905E-5</v>
      </c>
      <c r="AN81" s="18">
        <f>'Variables AMS'!AM685</f>
        <v>1.4699873579637699E-5</v>
      </c>
      <c r="AO81" s="18">
        <f>'Variables AMS'!AN685</f>
        <v>1.4684481532185699E-5</v>
      </c>
      <c r="AP81" s="18">
        <f>'Variables AMS'!AO685</f>
        <v>1.46691055893858E-5</v>
      </c>
      <c r="AQ81" s="18">
        <f>'Variables AMS'!AP685</f>
        <v>1.4653745754934701E-5</v>
      </c>
      <c r="AR81" s="18">
        <f>'Variables AMS'!AQ685</f>
        <v>1.4638402005503299E-5</v>
      </c>
      <c r="AS81" s="18">
        <f>'Variables AMS'!AR685</f>
        <v>1.46230743144576E-5</v>
      </c>
      <c r="AT81" s="18">
        <f>'Variables AMS'!AS685</f>
        <v>1.46077626863152E-5</v>
      </c>
      <c r="AU81" s="18">
        <f>'Variables AMS'!AT685</f>
        <v>1.45924670742753E-5</v>
      </c>
      <c r="AV81" s="18">
        <f>'Variables AMS'!AU685</f>
        <v>1.45771874894789E-5</v>
      </c>
      <c r="AW81" s="18">
        <f>'Variables AMS'!AV685</f>
        <v>1.4561923899148801E-5</v>
      </c>
    </row>
    <row r="82" spans="2:49" x14ac:dyDescent="0.25">
      <c r="B82" t="s">
        <v>1521</v>
      </c>
      <c r="C82" s="18">
        <f>'Variables AMS'!B686</f>
        <v>2.0212059387199701E-4</v>
      </c>
      <c r="D82" s="18">
        <f>'Variables AMS'!C686</f>
        <v>2.0212059387199701E-4</v>
      </c>
      <c r="E82" s="18">
        <f>'Variables AMS'!D686</f>
        <v>2.04755803684486E-4</v>
      </c>
      <c r="F82" s="18">
        <f>'Variables AMS'!E686</f>
        <v>2.0512325988388899E-4</v>
      </c>
      <c r="G82" s="18">
        <f>'Variables AMS'!F686</f>
        <v>1.9948019914229701E-4</v>
      </c>
      <c r="H82" s="18">
        <f>'Variables AMS'!G686</f>
        <v>1.85852222258964E-4</v>
      </c>
      <c r="I82" s="18">
        <f>'Variables AMS'!H686</f>
        <v>1.9742908539179801E-4</v>
      </c>
      <c r="J82" s="18">
        <f>'Variables AMS'!I686</f>
        <v>1.95836528156963E-4</v>
      </c>
      <c r="K82" s="18">
        <f>'Variables AMS'!J686</f>
        <v>1.9446974918161701E-4</v>
      </c>
      <c r="L82" s="18">
        <f>'Variables AMS'!K686</f>
        <v>1.9843372629099501E-4</v>
      </c>
      <c r="M82" s="18">
        <f>'Variables AMS'!L686</f>
        <v>1.9688036535988601E-4</v>
      </c>
      <c r="N82" s="18">
        <f>'Variables AMS'!M686</f>
        <v>2.0095852191910201E-4</v>
      </c>
      <c r="O82" s="18">
        <f>'Variables AMS'!N686</f>
        <v>2.09237904314137E-4</v>
      </c>
      <c r="P82" s="18">
        <f>'Variables AMS'!O686</f>
        <v>2.1093544365264E-4</v>
      </c>
      <c r="Q82" s="18">
        <f>'Variables AMS'!P686</f>
        <v>2.16058293700625E-4</v>
      </c>
      <c r="R82" s="18">
        <f>'Variables AMS'!Q686</f>
        <v>2.2618393028975501E-4</v>
      </c>
      <c r="S82" s="18">
        <f>'Variables AMS'!R686</f>
        <v>2.26178197354825E-4</v>
      </c>
      <c r="T82" s="18">
        <f>'Variables AMS'!S686</f>
        <v>2.26177860365475E-4</v>
      </c>
      <c r="U82" s="18">
        <f>'Variables AMS'!T686</f>
        <v>2.26178380550606E-4</v>
      </c>
      <c r="V82" s="18">
        <f>'Variables AMS'!U686</f>
        <v>2.2618008026522801E-4</v>
      </c>
      <c r="W82" s="18">
        <f>'Variables AMS'!V686</f>
        <v>2.2608598914707E-4</v>
      </c>
      <c r="X82" s="18">
        <f>'Variables AMS'!W686</f>
        <v>2.2599193710975401E-4</v>
      </c>
      <c r="Y82" s="18">
        <f>'Variables AMS'!X686</f>
        <v>2.2589792434382901E-4</v>
      </c>
      <c r="Z82" s="18">
        <f>'Variables AMS'!Y686</f>
        <v>2.25803950531536E-4</v>
      </c>
      <c r="AA82" s="18">
        <f>'Variables AMS'!Z686</f>
        <v>2.2571001579048299E-4</v>
      </c>
      <c r="AB82" s="18">
        <f>'Variables AMS'!AA686</f>
        <v>2.25616120239259E-4</v>
      </c>
      <c r="AC82" s="18">
        <f>'Variables AMS'!AB686</f>
        <v>2.25522263639015E-4</v>
      </c>
      <c r="AD82" s="18">
        <f>'Variables AMS'!AC686</f>
        <v>2.25442628537432E-4</v>
      </c>
      <c r="AE82" s="18">
        <f>'Variables AMS'!AD686</f>
        <v>2.2536302151241299E-4</v>
      </c>
      <c r="AF82" s="18">
        <f>'Variables AMS'!AE686</f>
        <v>2.25283442626391E-4</v>
      </c>
      <c r="AG82" s="18">
        <f>'Variables AMS'!AF686</f>
        <v>2.2520389180168899E-4</v>
      </c>
      <c r="AH82" s="18">
        <f>'Variables AMS'!AG686</f>
        <v>2.2512436916583499E-4</v>
      </c>
      <c r="AI82" s="18">
        <f>'Variables AMS'!AH686</f>
        <v>2.2504487448067801E-4</v>
      </c>
      <c r="AJ82" s="18">
        <f>'Variables AMS'!AI686</f>
        <v>2.2496540799007999E-4</v>
      </c>
      <c r="AK82" s="18">
        <f>'Variables AMS'!AJ686</f>
        <v>2.2488596931070001E-4</v>
      </c>
      <c r="AL82" s="18">
        <f>'Variables AMS'!AK686</f>
        <v>2.24806558915992E-4</v>
      </c>
      <c r="AM82" s="18">
        <f>'Variables AMS'!AL686</f>
        <v>2.2472717651019901E-4</v>
      </c>
      <c r="AN82" s="18">
        <f>'Variables AMS'!AM686</f>
        <v>2.24647822129043E-4</v>
      </c>
      <c r="AO82" s="18">
        <f>'Variables AMS'!AN686</f>
        <v>2.2456849584348199E-4</v>
      </c>
      <c r="AP82" s="18">
        <f>'Variables AMS'!AO686</f>
        <v>2.2448919743752401E-4</v>
      </c>
      <c r="AQ82" s="18">
        <f>'Variables AMS'!AP686</f>
        <v>2.24409927047141E-4</v>
      </c>
      <c r="AR82" s="18">
        <f>'Variables AMS'!AQ686</f>
        <v>2.2433068482504399E-4</v>
      </c>
      <c r="AS82" s="18">
        <f>'Variables AMS'!AR686</f>
        <v>2.24251470355873E-4</v>
      </c>
      <c r="AT82" s="18">
        <f>'Variables AMS'!AS686</f>
        <v>2.2417228400908401E-4</v>
      </c>
      <c r="AU82" s="18">
        <f>'Variables AMS'!AT686</f>
        <v>2.2409312559607E-4</v>
      </c>
      <c r="AV82" s="18">
        <f>'Variables AMS'!AU686</f>
        <v>2.2401399509544001E-4</v>
      </c>
      <c r="AW82" s="18">
        <f>'Variables AMS'!AV686</f>
        <v>2.2393489246612299E-4</v>
      </c>
    </row>
    <row r="83" spans="2:49" x14ac:dyDescent="0.25">
      <c r="B83" t="s">
        <v>1522</v>
      </c>
      <c r="C83" s="18">
        <f>'Variables AMS'!B687</f>
        <v>9.2320532301051893E-5</v>
      </c>
      <c r="D83" s="18">
        <f>'Variables AMS'!C687</f>
        <v>9.2320532301051893E-5</v>
      </c>
      <c r="E83" s="18">
        <f>'Variables AMS'!D687</f>
        <v>9.2315547871861796E-5</v>
      </c>
      <c r="F83" s="18">
        <f>'Variables AMS'!E687</f>
        <v>9.5624015752907094E-5</v>
      </c>
      <c r="G83" s="18">
        <f>'Variables AMS'!F687</f>
        <v>9.3323031726355295E-5</v>
      </c>
      <c r="H83" s="18">
        <f>'Variables AMS'!G687</f>
        <v>9.7201488030453106E-5</v>
      </c>
      <c r="I83" s="18">
        <f>'Variables AMS'!H687</f>
        <v>9.6426849461062704E-5</v>
      </c>
      <c r="J83" s="18">
        <f>'Variables AMS'!I687</f>
        <v>9.6261090316691604E-5</v>
      </c>
      <c r="K83" s="18">
        <f>'Variables AMS'!J687</f>
        <v>9.4777123978740107E-5</v>
      </c>
      <c r="L83" s="18">
        <f>'Variables AMS'!K687</f>
        <v>9.6314046149735197E-5</v>
      </c>
      <c r="M83" s="18">
        <f>'Variables AMS'!L687</f>
        <v>9.5448079024446693E-5</v>
      </c>
      <c r="N83" s="18">
        <f>'Variables AMS'!M687</f>
        <v>9.5234305326191796E-5</v>
      </c>
      <c r="O83" s="18">
        <f>'Variables AMS'!N687</f>
        <v>9.5470119107164906E-5</v>
      </c>
      <c r="P83" s="18">
        <f>'Variables AMS'!O687</f>
        <v>9.2119375616179101E-5</v>
      </c>
      <c r="Q83" s="18">
        <f>'Variables AMS'!P687</f>
        <v>9.3052853313146898E-5</v>
      </c>
      <c r="R83" s="18">
        <f>'Variables AMS'!Q687</f>
        <v>9.4926107587123704E-5</v>
      </c>
      <c r="S83" s="18">
        <f>'Variables AMS'!R687</f>
        <v>9.4924651476991604E-5</v>
      </c>
      <c r="T83" s="18">
        <f>'Variables AMS'!S687</f>
        <v>9.4925763993166097E-5</v>
      </c>
      <c r="U83" s="18">
        <f>'Variables AMS'!T687</f>
        <v>9.4925607636812398E-5</v>
      </c>
      <c r="V83" s="18">
        <f>'Variables AMS'!U687</f>
        <v>9.4913069359031597E-5</v>
      </c>
      <c r="W83" s="18">
        <f>'Variables AMS'!V687</f>
        <v>9.4913069416053801E-5</v>
      </c>
      <c r="X83" s="18">
        <f>'Variables AMS'!W687</f>
        <v>9.4913069464544798E-5</v>
      </c>
      <c r="Y83" s="18">
        <f>'Variables AMS'!X687</f>
        <v>9.4913069430749294E-5</v>
      </c>
      <c r="Z83" s="18">
        <f>'Variables AMS'!Y687</f>
        <v>9.4913069430333205E-5</v>
      </c>
      <c r="AA83" s="18">
        <f>'Variables AMS'!Z687</f>
        <v>9.49130694132228E-5</v>
      </c>
      <c r="AB83" s="18">
        <f>'Variables AMS'!AA687</f>
        <v>9.4913069348256701E-5</v>
      </c>
      <c r="AC83" s="18">
        <f>'Variables AMS'!AB687</f>
        <v>9.4913069374087805E-5</v>
      </c>
      <c r="AD83" s="18">
        <f>'Variables AMS'!AC687</f>
        <v>9.4913069415746498E-5</v>
      </c>
      <c r="AE83" s="18">
        <f>'Variables AMS'!AD687</f>
        <v>9.4913069394467593E-5</v>
      </c>
      <c r="AF83" s="18">
        <f>'Variables AMS'!AE687</f>
        <v>9.4913069376089499E-5</v>
      </c>
      <c r="AG83" s="18">
        <f>'Variables AMS'!AF687</f>
        <v>9.4913069458782995E-5</v>
      </c>
      <c r="AH83" s="18">
        <f>'Variables AMS'!AG687</f>
        <v>9.4913069409838097E-5</v>
      </c>
      <c r="AI83" s="18">
        <f>'Variables AMS'!AH687</f>
        <v>9.4913069344564098E-5</v>
      </c>
      <c r="AJ83" s="18">
        <f>'Variables AMS'!AI687</f>
        <v>9.4913069373700297E-5</v>
      </c>
      <c r="AK83" s="18">
        <f>'Variables AMS'!AJ687</f>
        <v>9.4913069385693294E-5</v>
      </c>
      <c r="AL83" s="18">
        <f>'Variables AMS'!AK687</f>
        <v>9.4913069430063794E-5</v>
      </c>
      <c r="AM83" s="18">
        <f>'Variables AMS'!AL687</f>
        <v>9.4913069440438403E-5</v>
      </c>
      <c r="AN83" s="18">
        <f>'Variables AMS'!AM687</f>
        <v>9.4913069405009603E-5</v>
      </c>
      <c r="AO83" s="18">
        <f>'Variables AMS'!AN687</f>
        <v>9.4913069430700505E-5</v>
      </c>
      <c r="AP83" s="18">
        <f>'Variables AMS'!AO687</f>
        <v>9.4913069456628902E-5</v>
      </c>
      <c r="AQ83" s="18">
        <f>'Variables AMS'!AP687</f>
        <v>9.49130693552264E-5</v>
      </c>
      <c r="AR83" s="18">
        <f>'Variables AMS'!AQ687</f>
        <v>9.4913069427115496E-5</v>
      </c>
      <c r="AS83" s="18">
        <f>'Variables AMS'!AR687</f>
        <v>9.4913069407368203E-5</v>
      </c>
      <c r="AT83" s="18">
        <f>'Variables AMS'!AS687</f>
        <v>9.4913069389319896E-5</v>
      </c>
      <c r="AU83" s="18">
        <f>'Variables AMS'!AT687</f>
        <v>9.4913069396389504E-5</v>
      </c>
      <c r="AV83" s="18">
        <f>'Variables AMS'!AU687</f>
        <v>9.4913069390271596E-5</v>
      </c>
      <c r="AW83" s="18">
        <f>'Variables AMS'!AV687</f>
        <v>9.4913069413128393E-5</v>
      </c>
    </row>
    <row r="84" spans="2:49" x14ac:dyDescent="0.25">
      <c r="B84" t="s">
        <v>1523</v>
      </c>
      <c r="C84" s="18">
        <f>'Variables AMS'!B688</f>
        <v>3.4608817055983599E-4</v>
      </c>
      <c r="D84" s="18">
        <f>'Variables AMS'!C688</f>
        <v>3.4608817055983599E-4</v>
      </c>
      <c r="E84" s="18">
        <f>'Variables AMS'!D688</f>
        <v>3.4741230704256299E-4</v>
      </c>
      <c r="F84" s="18">
        <f>'Variables AMS'!E688</f>
        <v>3.5446327640145198E-4</v>
      </c>
      <c r="G84" s="18">
        <f>'Variables AMS'!F688</f>
        <v>3.6152264573328501E-4</v>
      </c>
      <c r="H84" s="18">
        <f>'Variables AMS'!G688</f>
        <v>3.8964417216044001E-4</v>
      </c>
      <c r="I84" s="18">
        <f>'Variables AMS'!H688</f>
        <v>4.0474165889518301E-4</v>
      </c>
      <c r="J84" s="18">
        <f>'Variables AMS'!I688</f>
        <v>3.6486923151284799E-4</v>
      </c>
      <c r="K84" s="18">
        <f>'Variables AMS'!J688</f>
        <v>3.8343644699828102E-4</v>
      </c>
      <c r="L84" s="18">
        <f>'Variables AMS'!K688</f>
        <v>4.0278930886277002E-4</v>
      </c>
      <c r="M84" s="18">
        <f>'Variables AMS'!L688</f>
        <v>4.0289022689150698E-4</v>
      </c>
      <c r="N84" s="18">
        <f>'Variables AMS'!M688</f>
        <v>4.1719719787398798E-4</v>
      </c>
      <c r="O84" s="18">
        <f>'Variables AMS'!N688</f>
        <v>4.1820686358011298E-4</v>
      </c>
      <c r="P84" s="18">
        <f>'Variables AMS'!O688</f>
        <v>4.1167751645774202E-4</v>
      </c>
      <c r="Q84" s="18">
        <f>'Variables AMS'!P688</f>
        <v>4.1702334641209002E-4</v>
      </c>
      <c r="R84" s="18">
        <f>'Variables AMS'!Q688</f>
        <v>4.3033780191978398E-4</v>
      </c>
      <c r="S84" s="18">
        <f>'Variables AMS'!R688</f>
        <v>4.3033454353080499E-4</v>
      </c>
      <c r="T84" s="18">
        <f>'Variables AMS'!S688</f>
        <v>4.3034604876821398E-4</v>
      </c>
      <c r="U84" s="18">
        <f>'Variables AMS'!T688</f>
        <v>4.3034955841647198E-4</v>
      </c>
      <c r="V84" s="18">
        <f>'Variables AMS'!U688</f>
        <v>4.3036409251374398E-4</v>
      </c>
      <c r="W84" s="18">
        <f>'Variables AMS'!V688</f>
        <v>4.3986419583245902E-4</v>
      </c>
      <c r="X84" s="18">
        <f>'Variables AMS'!W688</f>
        <v>4.4957400990894801E-4</v>
      </c>
      <c r="Y84" s="18">
        <f>'Variables AMS'!X688</f>
        <v>4.5949816395938098E-4</v>
      </c>
      <c r="Z84" s="18">
        <f>'Variables AMS'!Y688</f>
        <v>4.6964138944267703E-4</v>
      </c>
      <c r="AA84" s="18">
        <f>'Variables AMS'!Z688</f>
        <v>4.8000852232851001E-4</v>
      </c>
      <c r="AB84" s="18">
        <f>'Variables AMS'!AA688</f>
        <v>4.9060450514885597E-4</v>
      </c>
      <c r="AC84" s="18">
        <f>'Variables AMS'!AB688</f>
        <v>5.0143439002413401E-4</v>
      </c>
      <c r="AD84" s="18">
        <f>'Variables AMS'!AC688</f>
        <v>5.0160477106415502E-4</v>
      </c>
      <c r="AE84" s="18">
        <f>'Variables AMS'!AD688</f>
        <v>5.0177520959347396E-4</v>
      </c>
      <c r="AF84" s="18">
        <f>'Variables AMS'!AE688</f>
        <v>5.0194570657801502E-4</v>
      </c>
      <c r="AG84" s="18">
        <f>'Variables AMS'!AF688</f>
        <v>5.0211626115940903E-4</v>
      </c>
      <c r="AH84" s="18">
        <f>'Variables AMS'!AG688</f>
        <v>5.0228687373347002E-4</v>
      </c>
      <c r="AI84" s="18">
        <f>'Variables AMS'!AH688</f>
        <v>5.0245754420869199E-4</v>
      </c>
      <c r="AJ84" s="18">
        <f>'Variables AMS'!AI688</f>
        <v>5.0262827274587599E-4</v>
      </c>
      <c r="AK84" s="18">
        <f>'Variables AMS'!AJ688</f>
        <v>5.0279905930046705E-4</v>
      </c>
      <c r="AL84" s="18">
        <f>'Variables AMS'!AK688</f>
        <v>5.0296990418447602E-4</v>
      </c>
      <c r="AM84" s="18">
        <f>'Variables AMS'!AL688</f>
        <v>5.03140806804261E-4</v>
      </c>
      <c r="AN84" s="18">
        <f>'Variables AMS'!AM688</f>
        <v>5.0331176750347299E-4</v>
      </c>
      <c r="AO84" s="18">
        <f>'Variables AMS'!AN688</f>
        <v>5.0348278614820901E-4</v>
      </c>
      <c r="AP84" s="18">
        <f>'Variables AMS'!AO688</f>
        <v>5.0365386316734203E-4</v>
      </c>
      <c r="AQ84" s="18">
        <f>'Variables AMS'!AP688</f>
        <v>5.0382499825255304E-4</v>
      </c>
      <c r="AR84" s="18">
        <f>'Variables AMS'!AQ688</f>
        <v>5.0399619165795095E-4</v>
      </c>
      <c r="AS84" s="18">
        <f>'Variables AMS'!AR688</f>
        <v>5.0416744289150605E-4</v>
      </c>
      <c r="AT84" s="18">
        <f>'Variables AMS'!AS688</f>
        <v>5.04338752452771E-4</v>
      </c>
      <c r="AU84" s="18">
        <f>'Variables AMS'!AT688</f>
        <v>5.0451012031945503E-4</v>
      </c>
      <c r="AV84" s="18">
        <f>'Variables AMS'!AU688</f>
        <v>5.04681546214014E-4</v>
      </c>
      <c r="AW84" s="18">
        <f>'Variables AMS'!AV688</f>
        <v>5.0485303058475303E-4</v>
      </c>
    </row>
    <row r="85" spans="2:49" x14ac:dyDescent="0.25">
      <c r="B85" t="s">
        <v>1524</v>
      </c>
      <c r="C85" s="18">
        <f>'Variables AMS'!B689</f>
        <v>2.0582113677434399E-4</v>
      </c>
      <c r="D85" s="18">
        <f>'Variables AMS'!C689</f>
        <v>2.0582113677434399E-4</v>
      </c>
      <c r="E85" s="18">
        <f>'Variables AMS'!D689</f>
        <v>2.06039637517148E-4</v>
      </c>
      <c r="F85" s="18">
        <f>'Variables AMS'!E689</f>
        <v>2.10305807115991E-4</v>
      </c>
      <c r="G85" s="18">
        <f>'Variables AMS'!F689</f>
        <v>2.1436052635330399E-4</v>
      </c>
      <c r="H85" s="18">
        <f>'Variables AMS'!G689</f>
        <v>2.31308838975606E-4</v>
      </c>
      <c r="I85" s="18">
        <f>'Variables AMS'!H689</f>
        <v>2.3998097392006901E-4</v>
      </c>
      <c r="J85" s="18">
        <f>'Variables AMS'!I689</f>
        <v>2.15340478416152E-4</v>
      </c>
      <c r="K85" s="18">
        <f>'Variables AMS'!J689</f>
        <v>2.2763615848748499E-4</v>
      </c>
      <c r="L85" s="18">
        <f>'Variables AMS'!K689</f>
        <v>2.39673298104416E-4</v>
      </c>
      <c r="M85" s="18">
        <f>'Variables AMS'!L689</f>
        <v>2.39966444452671E-4</v>
      </c>
      <c r="N85" s="18">
        <f>'Variables AMS'!M689</f>
        <v>2.4945925434310398E-4</v>
      </c>
      <c r="O85" s="18">
        <f>'Variables AMS'!N689</f>
        <v>2.4971311824855498E-4</v>
      </c>
      <c r="P85" s="18">
        <f>'Variables AMS'!O689</f>
        <v>2.45702453763205E-4</v>
      </c>
      <c r="Q85" s="18">
        <f>'Variables AMS'!P689</f>
        <v>2.4932558838724502E-4</v>
      </c>
      <c r="R85" s="18">
        <f>'Variables AMS'!Q689</f>
        <v>2.5675737837880499E-4</v>
      </c>
      <c r="S85" s="18">
        <f>'Variables AMS'!R689</f>
        <v>2.5675576426922999E-4</v>
      </c>
      <c r="T85" s="18">
        <f>'Variables AMS'!S689</f>
        <v>2.5676199414759399E-4</v>
      </c>
      <c r="U85" s="18">
        <f>'Variables AMS'!T689</f>
        <v>2.5676189771429297E-4</v>
      </c>
      <c r="V85" s="18">
        <f>'Variables AMS'!U689</f>
        <v>2.5676915290789301E-4</v>
      </c>
      <c r="W85" s="18">
        <f>'Variables AMS'!V689</f>
        <v>2.5679953838905197E-4</v>
      </c>
      <c r="X85" s="18">
        <f>'Variables AMS'!W689</f>
        <v>2.5682992752602298E-4</v>
      </c>
      <c r="Y85" s="18">
        <f>'Variables AMS'!X689</f>
        <v>2.5686032012799001E-4</v>
      </c>
      <c r="Z85" s="18">
        <f>'Variables AMS'!Y689</f>
        <v>2.56890716498103E-4</v>
      </c>
      <c r="AA85" s="18">
        <f>'Variables AMS'!Z689</f>
        <v>2.5692111627512501E-4</v>
      </c>
      <c r="AB85" s="18">
        <f>'Variables AMS'!AA689</f>
        <v>2.5695151974959802E-4</v>
      </c>
      <c r="AC85" s="18">
        <f>'Variables AMS'!AB689</f>
        <v>2.5698192683631298E-4</v>
      </c>
      <c r="AD85" s="18">
        <f>'Variables AMS'!AC689</f>
        <v>2.5698643031814099E-4</v>
      </c>
      <c r="AE85" s="18">
        <f>'Variables AMS'!AD689</f>
        <v>2.5699093375763899E-4</v>
      </c>
      <c r="AF85" s="18">
        <f>'Variables AMS'!AE689</f>
        <v>2.5699543731286798E-4</v>
      </c>
      <c r="AG85" s="18">
        <f>'Variables AMS'!AF689</f>
        <v>2.5699994100955998E-4</v>
      </c>
      <c r="AH85" s="18">
        <f>'Variables AMS'!AG689</f>
        <v>2.5700444468537698E-4</v>
      </c>
      <c r="AI85" s="18">
        <f>'Variables AMS'!AH689</f>
        <v>2.57008948469776E-4</v>
      </c>
      <c r="AJ85" s="18">
        <f>'Variables AMS'!AI689</f>
        <v>2.5701345239004199E-4</v>
      </c>
      <c r="AK85" s="18">
        <f>'Variables AMS'!AJ689</f>
        <v>2.5701795637792597E-4</v>
      </c>
      <c r="AL85" s="18">
        <f>'Variables AMS'!AK689</f>
        <v>2.5702246041641401E-4</v>
      </c>
      <c r="AM85" s="18">
        <f>'Variables AMS'!AL689</f>
        <v>2.5702696447813298E-4</v>
      </c>
      <c r="AN85" s="18">
        <f>'Variables AMS'!AM689</f>
        <v>2.57031468631182E-4</v>
      </c>
      <c r="AO85" s="18">
        <f>'Variables AMS'!AN689</f>
        <v>2.57035972905124E-4</v>
      </c>
      <c r="AP85" s="18">
        <f>'Variables AMS'!AO689</f>
        <v>2.5704047730593999E-4</v>
      </c>
      <c r="AQ85" s="18">
        <f>'Variables AMS'!AP689</f>
        <v>2.5704498171730998E-4</v>
      </c>
      <c r="AR85" s="18">
        <f>'Variables AMS'!AQ689</f>
        <v>2.5704948626573501E-4</v>
      </c>
      <c r="AS85" s="18">
        <f>'Variables AMS'!AR689</f>
        <v>2.5705399079608101E-4</v>
      </c>
      <c r="AT85" s="18">
        <f>'Variables AMS'!AS689</f>
        <v>2.5705849543022598E-4</v>
      </c>
      <c r="AU85" s="18">
        <f>'Variables AMS'!AT689</f>
        <v>2.5706300020600798E-4</v>
      </c>
      <c r="AV85" s="18">
        <f>'Variables AMS'!AU689</f>
        <v>2.5706750503811998E-4</v>
      </c>
      <c r="AW85" s="18">
        <f>'Variables AMS'!AV689</f>
        <v>2.5707201001339903E-4</v>
      </c>
    </row>
    <row r="86" spans="2:49" x14ac:dyDescent="0.25">
      <c r="B86" t="s">
        <v>1525</v>
      </c>
      <c r="C86" s="18">
        <f>'Variables AMS'!B690</f>
        <v>3.7558714261060202E-4</v>
      </c>
      <c r="D86" s="18">
        <f>'Variables AMS'!C690</f>
        <v>3.7558714261060202E-4</v>
      </c>
      <c r="E86" s="18">
        <f>'Variables AMS'!D690</f>
        <v>3.7658616079996898E-4</v>
      </c>
      <c r="F86" s="18">
        <f>'Variables AMS'!E690</f>
        <v>3.8316438394336199E-4</v>
      </c>
      <c r="G86" s="18">
        <f>'Variables AMS'!F690</f>
        <v>3.78477883560802E-4</v>
      </c>
      <c r="H86" s="18">
        <f>'Variables AMS'!G690</f>
        <v>3.9024060228642199E-4</v>
      </c>
      <c r="I86" s="18">
        <f>'Variables AMS'!H690</f>
        <v>3.9458207395053502E-4</v>
      </c>
      <c r="J86" s="18">
        <f>'Variables AMS'!I690</f>
        <v>4.0821887846935901E-4</v>
      </c>
      <c r="K86" s="18">
        <f>'Variables AMS'!J690</f>
        <v>4.1824879072813702E-4</v>
      </c>
      <c r="L86" s="18">
        <f>'Variables AMS'!K690</f>
        <v>4.2250112050486801E-4</v>
      </c>
      <c r="M86" s="18">
        <f>'Variables AMS'!L690</f>
        <v>4.3065516379971002E-4</v>
      </c>
      <c r="N86" s="18">
        <f>'Variables AMS'!M690</f>
        <v>4.3529557419856103E-4</v>
      </c>
      <c r="O86" s="18">
        <f>'Variables AMS'!N690</f>
        <v>4.5550759444040501E-4</v>
      </c>
      <c r="P86" s="18">
        <f>'Variables AMS'!O690</f>
        <v>4.6722614071007001E-4</v>
      </c>
      <c r="Q86" s="18">
        <f>'Variables AMS'!P690</f>
        <v>4.7925521509027799E-4</v>
      </c>
      <c r="R86" s="18">
        <f>'Variables AMS'!Q690</f>
        <v>5.0501437835383798E-4</v>
      </c>
      <c r="S86" s="18">
        <f>'Variables AMS'!R690</f>
        <v>5.0500809185858296E-4</v>
      </c>
      <c r="T86" s="18">
        <f>'Variables AMS'!S690</f>
        <v>5.0501432792842305E-4</v>
      </c>
      <c r="U86" s="18">
        <f>'Variables AMS'!T690</f>
        <v>5.0501632722950603E-4</v>
      </c>
      <c r="V86" s="18">
        <f>'Variables AMS'!U690</f>
        <v>5.0502573921144605E-4</v>
      </c>
      <c r="W86" s="18">
        <f>'Variables AMS'!V690</f>
        <v>5.0864490820549198E-4</v>
      </c>
      <c r="X86" s="18">
        <f>'Variables AMS'!W690</f>
        <v>5.1229001282648704E-4</v>
      </c>
      <c r="Y86" s="18">
        <f>'Variables AMS'!X690</f>
        <v>5.15961239791904E-4</v>
      </c>
      <c r="Z86" s="18">
        <f>'Variables AMS'!Y690</f>
        <v>5.1965877587591201E-4</v>
      </c>
      <c r="AA86" s="18">
        <f>'Variables AMS'!Z690</f>
        <v>5.2338280963161595E-4</v>
      </c>
      <c r="AB86" s="18">
        <f>'Variables AMS'!AA690</f>
        <v>5.2713353123844098E-4</v>
      </c>
      <c r="AC86" s="18">
        <f>'Variables AMS'!AB690</f>
        <v>5.3091113101140302E-4</v>
      </c>
      <c r="AD86" s="18">
        <f>'Variables AMS'!AC690</f>
        <v>5.3082876284494499E-4</v>
      </c>
      <c r="AE86" s="18">
        <f>'Variables AMS'!AD690</f>
        <v>5.3074640750836301E-4</v>
      </c>
      <c r="AF86" s="18">
        <f>'Variables AMS'!AE690</f>
        <v>5.3066406485951796E-4</v>
      </c>
      <c r="AG86" s="18">
        <f>'Variables AMS'!AF690</f>
        <v>5.3058173524201302E-4</v>
      </c>
      <c r="AH86" s="18">
        <f>'Variables AMS'!AG690</f>
        <v>5.3049941813788795E-4</v>
      </c>
      <c r="AI86" s="18">
        <f>'Variables AMS'!AH690</f>
        <v>5.3041711372219099E-4</v>
      </c>
      <c r="AJ86" s="18">
        <f>'Variables AMS'!AI690</f>
        <v>5.3033482208279499E-4</v>
      </c>
      <c r="AK86" s="18">
        <f>'Variables AMS'!AJ690</f>
        <v>5.3025254347074295E-4</v>
      </c>
      <c r="AL86" s="18">
        <f>'Variables AMS'!AK690</f>
        <v>5.30170277287665E-4</v>
      </c>
      <c r="AM86" s="18">
        <f>'Variables AMS'!AL690</f>
        <v>5.3008802415407898E-4</v>
      </c>
      <c r="AN86" s="18">
        <f>'Variables AMS'!AM690</f>
        <v>5.3000578372725297E-4</v>
      </c>
      <c r="AO86" s="18">
        <f>'Variables AMS'!AN690</f>
        <v>5.2992355608854702E-4</v>
      </c>
      <c r="AP86" s="18">
        <f>'Variables AMS'!AO690</f>
        <v>5.2984134110475097E-4</v>
      </c>
      <c r="AQ86" s="18">
        <f>'Variables AMS'!AP690</f>
        <v>5.2975913864714203E-4</v>
      </c>
      <c r="AR86" s="18">
        <f>'Variables AMS'!AQ690</f>
        <v>5.2967694927971004E-4</v>
      </c>
      <c r="AS86" s="18">
        <f>'Variables AMS'!AR690</f>
        <v>5.2959477267459302E-4</v>
      </c>
      <c r="AT86" s="18">
        <f>'Variables AMS'!AS690</f>
        <v>5.2951260873282597E-4</v>
      </c>
      <c r="AU86" s="18">
        <f>'Variables AMS'!AT690</f>
        <v>5.2943045749193095E-4</v>
      </c>
      <c r="AV86" s="18">
        <f>'Variables AMS'!AU690</f>
        <v>5.2934831895787705E-4</v>
      </c>
      <c r="AW86" s="18">
        <f>'Variables AMS'!AV690</f>
        <v>5.2926619333551201E-4</v>
      </c>
    </row>
    <row r="87" spans="2:49" x14ac:dyDescent="0.25">
      <c r="B87" t="s">
        <v>1526</v>
      </c>
      <c r="C87" s="18">
        <f>'Variables AMS'!B691</f>
        <v>3.9180698791075599E-4</v>
      </c>
      <c r="D87" s="18">
        <f>'Variables AMS'!C691</f>
        <v>3.9180698791075599E-4</v>
      </c>
      <c r="E87" s="18">
        <f>'Variables AMS'!D691</f>
        <v>3.9189387990703302E-4</v>
      </c>
      <c r="F87" s="18">
        <f>'Variables AMS'!E691</f>
        <v>4.0112538558393398E-4</v>
      </c>
      <c r="G87" s="18">
        <f>'Variables AMS'!F691</f>
        <v>3.7975840402844601E-4</v>
      </c>
      <c r="H87" s="18">
        <f>'Variables AMS'!G691</f>
        <v>3.7905731645404399E-4</v>
      </c>
      <c r="I87" s="18">
        <f>'Variables AMS'!H691</f>
        <v>3.8975454314813597E-4</v>
      </c>
      <c r="J87" s="18">
        <f>'Variables AMS'!I691</f>
        <v>3.87057425153714E-4</v>
      </c>
      <c r="K87" s="18">
        <f>'Variables AMS'!J691</f>
        <v>3.8624144977432001E-4</v>
      </c>
      <c r="L87" s="18">
        <f>'Variables AMS'!K691</f>
        <v>3.9109317322419802E-4</v>
      </c>
      <c r="M87" s="18">
        <f>'Variables AMS'!L691</f>
        <v>3.9620888193879098E-4</v>
      </c>
      <c r="N87" s="18">
        <f>'Variables AMS'!M691</f>
        <v>3.95141925456704E-4</v>
      </c>
      <c r="O87" s="18">
        <f>'Variables AMS'!N691</f>
        <v>4.0155619798137502E-4</v>
      </c>
      <c r="P87" s="18">
        <f>'Variables AMS'!O691</f>
        <v>4.0314203334724602E-4</v>
      </c>
      <c r="Q87" s="18">
        <f>'Variables AMS'!P691</f>
        <v>4.1115618016685602E-4</v>
      </c>
      <c r="R87" s="18">
        <f>'Variables AMS'!Q691</f>
        <v>4.1797365948741003E-4</v>
      </c>
      <c r="S87" s="18">
        <f>'Variables AMS'!R691</f>
        <v>4.1796485669224899E-4</v>
      </c>
      <c r="T87" s="18">
        <f>'Variables AMS'!S691</f>
        <v>4.1798416160081898E-4</v>
      </c>
      <c r="U87" s="18">
        <f>'Variables AMS'!T691</f>
        <v>4.17991445312369E-4</v>
      </c>
      <c r="V87" s="18">
        <f>'Variables AMS'!U691</f>
        <v>4.1801496270624998E-4</v>
      </c>
      <c r="W87" s="18">
        <f>'Variables AMS'!V691</f>
        <v>4.1795968515947698E-4</v>
      </c>
      <c r="X87" s="18">
        <f>'Variables AMS'!W691</f>
        <v>4.1790441485009999E-4</v>
      </c>
      <c r="Y87" s="18">
        <f>'Variables AMS'!X691</f>
        <v>4.1784915192205602E-4</v>
      </c>
      <c r="Z87" s="18">
        <f>'Variables AMS'!Y691</f>
        <v>4.1779389630167298E-4</v>
      </c>
      <c r="AA87" s="18">
        <f>'Variables AMS'!Z691</f>
        <v>4.1773864799042701E-4</v>
      </c>
      <c r="AB87" s="18">
        <f>'Variables AMS'!AA691</f>
        <v>4.1768340697273401E-4</v>
      </c>
      <c r="AC87" s="18">
        <f>'Variables AMS'!AB691</f>
        <v>4.17628173193564E-4</v>
      </c>
      <c r="AD87" s="18">
        <f>'Variables AMS'!AC691</f>
        <v>4.1759511135158501E-4</v>
      </c>
      <c r="AE87" s="18">
        <f>'Variables AMS'!AD691</f>
        <v>4.1756205196762298E-4</v>
      </c>
      <c r="AF87" s="18">
        <f>'Variables AMS'!AE691</f>
        <v>4.1752899532453201E-4</v>
      </c>
      <c r="AG87" s="18">
        <f>'Variables AMS'!AF691</f>
        <v>4.1749594128586001E-4</v>
      </c>
      <c r="AH87" s="18">
        <f>'Variables AMS'!AG691</f>
        <v>4.1746288988679702E-4</v>
      </c>
      <c r="AI87" s="18">
        <f>'Variables AMS'!AH691</f>
        <v>4.1742984101472502E-4</v>
      </c>
      <c r="AJ87" s="18">
        <f>'Variables AMS'!AI691</f>
        <v>4.1739679480422E-4</v>
      </c>
      <c r="AK87" s="18">
        <f>'Variables AMS'!AJ691</f>
        <v>4.1736375121057299E-4</v>
      </c>
      <c r="AL87" s="18">
        <f>'Variables AMS'!AK691</f>
        <v>4.1733071035787597E-4</v>
      </c>
      <c r="AM87" s="18">
        <f>'Variables AMS'!AL691</f>
        <v>4.1729767196345202E-4</v>
      </c>
      <c r="AN87" s="18">
        <f>'Variables AMS'!AM691</f>
        <v>4.1726463617055198E-4</v>
      </c>
      <c r="AO87" s="18">
        <f>'Variables AMS'!AN691</f>
        <v>4.1723160312993299E-4</v>
      </c>
      <c r="AP87" s="18">
        <f>'Variables AMS'!AO691</f>
        <v>4.1719857255440702E-4</v>
      </c>
      <c r="AQ87" s="18">
        <f>'Variables AMS'!AP691</f>
        <v>4.1716554474029302E-4</v>
      </c>
      <c r="AR87" s="18">
        <f>'Variables AMS'!AQ691</f>
        <v>4.1713251956146201E-4</v>
      </c>
      <c r="AS87" s="18">
        <f>'Variables AMS'!AR691</f>
        <v>4.17099496706333E-4</v>
      </c>
      <c r="AT87" s="18">
        <f>'Variables AMS'!AS691</f>
        <v>4.1706647649772502E-4</v>
      </c>
      <c r="AU87" s="18">
        <f>'Variables AMS'!AT691</f>
        <v>4.1703345927065398E-4</v>
      </c>
      <c r="AV87" s="18">
        <f>'Variables AMS'!AU691</f>
        <v>4.1700044468759398E-4</v>
      </c>
      <c r="AW87" s="18">
        <f>'Variables AMS'!AV691</f>
        <v>4.1696743230833699E-4</v>
      </c>
    </row>
    <row r="88" spans="2:49" x14ac:dyDescent="0.25">
      <c r="B88" t="s">
        <v>1527</v>
      </c>
      <c r="C88" s="18">
        <f>'Variables AMS'!B692</f>
        <v>2.2654178529794101E-4</v>
      </c>
      <c r="D88" s="18">
        <f>'Variables AMS'!C692</f>
        <v>2.2654178529794101E-4</v>
      </c>
      <c r="E88" s="18">
        <f>'Variables AMS'!D692</f>
        <v>2.26542680141728E-4</v>
      </c>
      <c r="F88" s="18">
        <f>'Variables AMS'!E692</f>
        <v>2.31464311609594E-4</v>
      </c>
      <c r="G88" s="18">
        <f>'Variables AMS'!F692</f>
        <v>2.1880364040659901E-4</v>
      </c>
      <c r="H88" s="18">
        <f>'Variables AMS'!G692</f>
        <v>2.16683981058746E-4</v>
      </c>
      <c r="I88" s="18">
        <f>'Variables AMS'!H692</f>
        <v>2.2243397038738101E-4</v>
      </c>
      <c r="J88" s="18">
        <f>'Variables AMS'!I692</f>
        <v>2.19996893032651E-4</v>
      </c>
      <c r="K88" s="18">
        <f>'Variables AMS'!J692</f>
        <v>2.1696117634684701E-4</v>
      </c>
      <c r="L88" s="18">
        <f>'Variables AMS'!K692</f>
        <v>2.18354583184636E-4</v>
      </c>
      <c r="M88" s="18">
        <f>'Variables AMS'!L692</f>
        <v>2.19343608846836E-4</v>
      </c>
      <c r="N88" s="18">
        <f>'Variables AMS'!M692</f>
        <v>2.1690919888254701E-4</v>
      </c>
      <c r="O88" s="18">
        <f>'Variables AMS'!N692</f>
        <v>2.20162195544674E-4</v>
      </c>
      <c r="P88" s="18">
        <f>'Variables AMS'!O692</f>
        <v>2.18989261582335E-4</v>
      </c>
      <c r="Q88" s="18">
        <f>'Variables AMS'!P692</f>
        <v>2.2137778194826201E-4</v>
      </c>
      <c r="R88" s="18">
        <f>'Variables AMS'!Q692</f>
        <v>2.21566880514672E-4</v>
      </c>
      <c r="S88" s="18">
        <f>'Variables AMS'!R692</f>
        <v>2.2156564756530399E-4</v>
      </c>
      <c r="T88" s="18">
        <f>'Variables AMS'!S692</f>
        <v>2.2156607476557399E-4</v>
      </c>
      <c r="U88" s="18">
        <f>'Variables AMS'!T692</f>
        <v>2.2156616997976101E-4</v>
      </c>
      <c r="V88" s="18">
        <f>'Variables AMS'!U692</f>
        <v>2.2156882034484401E-4</v>
      </c>
      <c r="W88" s="18">
        <f>'Variables AMS'!V692</f>
        <v>2.21568820334524E-4</v>
      </c>
      <c r="X88" s="18">
        <f>'Variables AMS'!W692</f>
        <v>2.2156882030851001E-4</v>
      </c>
      <c r="Y88" s="18">
        <f>'Variables AMS'!X692</f>
        <v>2.2156882028543E-4</v>
      </c>
      <c r="Z88" s="18">
        <f>'Variables AMS'!Y692</f>
        <v>2.2156882026295999E-4</v>
      </c>
      <c r="AA88" s="18">
        <f>'Variables AMS'!Z692</f>
        <v>2.21568820278493E-4</v>
      </c>
      <c r="AB88" s="18">
        <f>'Variables AMS'!AA692</f>
        <v>2.2156882030901099E-4</v>
      </c>
      <c r="AC88" s="18">
        <f>'Variables AMS'!AB692</f>
        <v>2.21568820294612E-4</v>
      </c>
      <c r="AD88" s="18">
        <f>'Variables AMS'!AC692</f>
        <v>2.2156882032787901E-4</v>
      </c>
      <c r="AE88" s="18">
        <f>'Variables AMS'!AD692</f>
        <v>2.2156882028419501E-4</v>
      </c>
      <c r="AF88" s="18">
        <f>'Variables AMS'!AE692</f>
        <v>2.2156882031467299E-4</v>
      </c>
      <c r="AG88" s="18">
        <f>'Variables AMS'!AF692</f>
        <v>2.21568820338815E-4</v>
      </c>
      <c r="AH88" s="18">
        <f>'Variables AMS'!AG692</f>
        <v>2.21568820272342E-4</v>
      </c>
      <c r="AI88" s="18">
        <f>'Variables AMS'!AH692</f>
        <v>2.2156882030279599E-4</v>
      </c>
      <c r="AJ88" s="18">
        <f>'Variables AMS'!AI692</f>
        <v>2.2156882029127301E-4</v>
      </c>
      <c r="AK88" s="18">
        <f>'Variables AMS'!AJ692</f>
        <v>2.2156882027584901E-4</v>
      </c>
      <c r="AL88" s="18">
        <f>'Variables AMS'!AK692</f>
        <v>2.2156882032813401E-4</v>
      </c>
      <c r="AM88" s="18">
        <f>'Variables AMS'!AL692</f>
        <v>2.21568820292134E-4</v>
      </c>
      <c r="AN88" s="18">
        <f>'Variables AMS'!AM692</f>
        <v>2.21568820317202E-4</v>
      </c>
      <c r="AO88" s="18">
        <f>'Variables AMS'!AN692</f>
        <v>2.21568820342335E-4</v>
      </c>
      <c r="AP88" s="18">
        <f>'Variables AMS'!AO692</f>
        <v>2.2156882031800401E-4</v>
      </c>
      <c r="AQ88" s="18">
        <f>'Variables AMS'!AP692</f>
        <v>2.2156882031365501E-4</v>
      </c>
      <c r="AR88" s="18">
        <f>'Variables AMS'!AQ692</f>
        <v>2.2156882026374601E-4</v>
      </c>
      <c r="AS88" s="18">
        <f>'Variables AMS'!AR692</f>
        <v>2.2156882030974399E-4</v>
      </c>
      <c r="AT88" s="18">
        <f>'Variables AMS'!AS692</f>
        <v>2.2156882030625999E-4</v>
      </c>
      <c r="AU88" s="18">
        <f>'Variables AMS'!AT692</f>
        <v>2.2156882030689999E-4</v>
      </c>
      <c r="AV88" s="18">
        <f>'Variables AMS'!AU692</f>
        <v>2.21568820298321E-4</v>
      </c>
      <c r="AW88" s="18">
        <f>'Variables AMS'!AV692</f>
        <v>2.2156882032272501E-4</v>
      </c>
    </row>
    <row r="89" spans="2:49" x14ac:dyDescent="0.25">
      <c r="B89" t="s">
        <v>1528</v>
      </c>
      <c r="C89" s="18">
        <f>'Variables AMS'!B693</f>
        <v>2.2421332843302401E-4</v>
      </c>
      <c r="D89" s="18">
        <f>'Variables AMS'!C693</f>
        <v>2.2421332843302401E-4</v>
      </c>
      <c r="E89" s="18">
        <f>'Variables AMS'!D693</f>
        <v>2.2486621369920601E-4</v>
      </c>
      <c r="F89" s="18">
        <f>'Variables AMS'!E693</f>
        <v>2.23360673494696E-4</v>
      </c>
      <c r="G89" s="18">
        <f>'Variables AMS'!F693</f>
        <v>2.17599067597298E-4</v>
      </c>
      <c r="H89" s="18">
        <f>'Variables AMS'!G693</f>
        <v>2.34793049696671E-4</v>
      </c>
      <c r="I89" s="18">
        <f>'Variables AMS'!H693</f>
        <v>2.3721695840586099E-4</v>
      </c>
      <c r="J89" s="18">
        <f>'Variables AMS'!I693</f>
        <v>2.3013304692524899E-4</v>
      </c>
      <c r="K89" s="18">
        <f>'Variables AMS'!J693</f>
        <v>2.3452418570509299E-4</v>
      </c>
      <c r="L89" s="18">
        <f>'Variables AMS'!K693</f>
        <v>2.4894814691166098E-4</v>
      </c>
      <c r="M89" s="18">
        <f>'Variables AMS'!L693</f>
        <v>2.57140853648389E-4</v>
      </c>
      <c r="N89" s="18">
        <f>'Variables AMS'!M693</f>
        <v>2.5467031988041401E-4</v>
      </c>
      <c r="O89" s="18">
        <f>'Variables AMS'!N693</f>
        <v>2.6335027002083298E-4</v>
      </c>
      <c r="P89" s="18">
        <f>'Variables AMS'!O693</f>
        <v>2.6245847004789701E-4</v>
      </c>
      <c r="Q89" s="18">
        <f>'Variables AMS'!P693</f>
        <v>2.6823722045193199E-4</v>
      </c>
      <c r="R89" s="18">
        <f>'Variables AMS'!Q693</f>
        <v>2.8336073294198702E-4</v>
      </c>
      <c r="S89" s="18">
        <f>'Variables AMS'!R693</f>
        <v>2.8335996655321302E-4</v>
      </c>
      <c r="T89" s="18">
        <f>'Variables AMS'!S693</f>
        <v>2.8336299852346303E-4</v>
      </c>
      <c r="U89" s="18">
        <f>'Variables AMS'!T693</f>
        <v>2.8336323663092798E-4</v>
      </c>
      <c r="V89" s="18">
        <f>'Variables AMS'!U693</f>
        <v>2.8336738397293301E-4</v>
      </c>
      <c r="W89" s="18">
        <f>'Variables AMS'!V693</f>
        <v>2.87893646554952E-4</v>
      </c>
      <c r="X89" s="18">
        <f>'Variables AMS'!W693</f>
        <v>2.9249220755349901E-4</v>
      </c>
      <c r="Y89" s="18">
        <f>'Variables AMS'!X693</f>
        <v>2.9716422191331698E-4</v>
      </c>
      <c r="Z89" s="18">
        <f>'Variables AMS'!Y693</f>
        <v>3.0191086303556799E-4</v>
      </c>
      <c r="AA89" s="18">
        <f>'Variables AMS'!Z693</f>
        <v>3.0673332285903303E-4</v>
      </c>
      <c r="AB89" s="18">
        <f>'Variables AMS'!AA693</f>
        <v>3.1163281234991103E-4</v>
      </c>
      <c r="AC89" s="18">
        <f>'Variables AMS'!AB693</f>
        <v>3.1661056198131797E-4</v>
      </c>
      <c r="AD89" s="18">
        <f>'Variables AMS'!AC693</f>
        <v>3.1641425745087903E-4</v>
      </c>
      <c r="AE89" s="18">
        <f>'Variables AMS'!AD693</f>
        <v>3.1621807468710503E-4</v>
      </c>
      <c r="AF89" s="18">
        <f>'Variables AMS'!AE693</f>
        <v>3.1602201341916498E-4</v>
      </c>
      <c r="AG89" s="18">
        <f>'Variables AMS'!AF693</f>
        <v>3.1582607380990698E-4</v>
      </c>
      <c r="AH89" s="18">
        <f>'Variables AMS'!AG693</f>
        <v>3.1563025567168203E-4</v>
      </c>
      <c r="AI89" s="18">
        <f>'Variables AMS'!AH693</f>
        <v>3.1543455896000297E-4</v>
      </c>
      <c r="AJ89" s="18">
        <f>'Variables AMS'!AI693</f>
        <v>3.1523898353758099E-4</v>
      </c>
      <c r="AK89" s="18">
        <f>'Variables AMS'!AJ693</f>
        <v>3.15043529384741E-4</v>
      </c>
      <c r="AL89" s="18">
        <f>'Variables AMS'!AK693</f>
        <v>3.1484819644161499E-4</v>
      </c>
      <c r="AM89" s="18">
        <f>'Variables AMS'!AL693</f>
        <v>3.14652984645353E-4</v>
      </c>
      <c r="AN89" s="18">
        <f>'Variables AMS'!AM693</f>
        <v>3.1445789385154999E-4</v>
      </c>
      <c r="AO89" s="18">
        <f>'Variables AMS'!AN693</f>
        <v>3.1426292398010098E-4</v>
      </c>
      <c r="AP89" s="18">
        <f>'Variables AMS'!AO693</f>
        <v>3.14068075012495E-4</v>
      </c>
      <c r="AQ89" s="18">
        <f>'Variables AMS'!AP693</f>
        <v>3.1387334689884298E-4</v>
      </c>
      <c r="AR89" s="18">
        <f>'Variables AMS'!AQ693</f>
        <v>3.1367873948602202E-4</v>
      </c>
      <c r="AS89" s="18">
        <f>'Variables AMS'!AR693</f>
        <v>3.1348425272181401E-4</v>
      </c>
      <c r="AT89" s="18">
        <f>'Variables AMS'!AS693</f>
        <v>3.1328988661661098E-4</v>
      </c>
      <c r="AU89" s="18">
        <f>'Variables AMS'!AT693</f>
        <v>3.13095640928625E-4</v>
      </c>
      <c r="AV89" s="18">
        <f>'Variables AMS'!AU693</f>
        <v>3.1290151551788601E-4</v>
      </c>
      <c r="AW89" s="18">
        <f>'Variables AMS'!AV693</f>
        <v>3.1270751088208302E-4</v>
      </c>
    </row>
    <row r="90" spans="2:49" x14ac:dyDescent="0.25">
      <c r="B90" t="s">
        <v>1529</v>
      </c>
      <c r="C90" s="18">
        <f>'Variables AMS'!B694</f>
        <v>3.9724620993246499E-4</v>
      </c>
      <c r="D90" s="18">
        <f>'Variables AMS'!C694</f>
        <v>3.9724620993246499E-4</v>
      </c>
      <c r="E90" s="18">
        <f>'Variables AMS'!D694</f>
        <v>3.9713485298475498E-4</v>
      </c>
      <c r="F90" s="18">
        <f>'Variables AMS'!E694</f>
        <v>4.0951925520239698E-4</v>
      </c>
      <c r="G90" s="18">
        <f>'Variables AMS'!F694</f>
        <v>4.2067912393773402E-4</v>
      </c>
      <c r="H90" s="18">
        <f>'Variables AMS'!G694</f>
        <v>4.8219018622833301E-4</v>
      </c>
      <c r="I90" s="18">
        <f>'Variables AMS'!H694</f>
        <v>4.6906003690027102E-4</v>
      </c>
      <c r="J90" s="18">
        <f>'Variables AMS'!I694</f>
        <v>4.6066641677841401E-4</v>
      </c>
      <c r="K90" s="18">
        <f>'Variables AMS'!J694</f>
        <v>4.7700407321247601E-4</v>
      </c>
      <c r="L90" s="18">
        <f>'Variables AMS'!K694</f>
        <v>4.8627362811374299E-4</v>
      </c>
      <c r="M90" s="18">
        <f>'Variables AMS'!L694</f>
        <v>4.9014448409292197E-4</v>
      </c>
      <c r="N90" s="18">
        <f>'Variables AMS'!M694</f>
        <v>4.9694704255058304E-4</v>
      </c>
      <c r="O90" s="18">
        <f>'Variables AMS'!N694</f>
        <v>5.2983342417429699E-4</v>
      </c>
      <c r="P90" s="18">
        <f>'Variables AMS'!O694</f>
        <v>5.18612434603509E-4</v>
      </c>
      <c r="Q90" s="18">
        <f>'Variables AMS'!P694</f>
        <v>5.2896338674430902E-4</v>
      </c>
      <c r="R90" s="18">
        <f>'Variables AMS'!Q694</f>
        <v>5.6478503087914304E-4</v>
      </c>
      <c r="S90" s="18">
        <f>'Variables AMS'!R694</f>
        <v>5.6478005656211499E-4</v>
      </c>
      <c r="T90" s="18">
        <f>'Variables AMS'!S694</f>
        <v>5.6478556749585895E-4</v>
      </c>
      <c r="U90" s="18">
        <f>'Variables AMS'!T694</f>
        <v>5.6478573094685799E-4</v>
      </c>
      <c r="V90" s="18">
        <f>'Variables AMS'!U694</f>
        <v>5.6479004430734199E-4</v>
      </c>
      <c r="W90" s="18">
        <f>'Variables AMS'!V694</f>
        <v>5.5292832310845303E-4</v>
      </c>
      <c r="X90" s="18">
        <f>'Variables AMS'!W694</f>
        <v>5.4131572187852701E-4</v>
      </c>
      <c r="Y90" s="18">
        <f>'Variables AMS'!X694</f>
        <v>5.2994700831970095E-4</v>
      </c>
      <c r="Z90" s="18">
        <f>'Variables AMS'!Y694</f>
        <v>5.1881706115722802E-4</v>
      </c>
      <c r="AA90" s="18">
        <f>'Variables AMS'!Z694</f>
        <v>5.0792086411544503E-4</v>
      </c>
      <c r="AB90" s="18">
        <f>'Variables AMS'!AA694</f>
        <v>4.9725350948806905E-4</v>
      </c>
      <c r="AC90" s="18">
        <f>'Variables AMS'!AB694</f>
        <v>4.8681019109149903E-4</v>
      </c>
      <c r="AD90" s="18">
        <f>'Variables AMS'!AC694</f>
        <v>4.8593613944799798E-4</v>
      </c>
      <c r="AE90" s="18">
        <f>'Variables AMS'!AD694</f>
        <v>4.8506365690294999E-4</v>
      </c>
      <c r="AF90" s="18">
        <f>'Variables AMS'!AE694</f>
        <v>4.8419274119768899E-4</v>
      </c>
      <c r="AG90" s="18">
        <f>'Variables AMS'!AF694</f>
        <v>4.83323389260034E-4</v>
      </c>
      <c r="AH90" s="18">
        <f>'Variables AMS'!AG694</f>
        <v>4.8245559796225498E-4</v>
      </c>
      <c r="AI90" s="18">
        <f>'Variables AMS'!AH694</f>
        <v>4.8158936495056802E-4</v>
      </c>
      <c r="AJ90" s="18">
        <f>'Variables AMS'!AI694</f>
        <v>4.8072468678658298E-4</v>
      </c>
      <c r="AK90" s="18">
        <f>'Variables AMS'!AJ694</f>
        <v>4.7986156160763701E-4</v>
      </c>
      <c r="AL90" s="18">
        <f>'Variables AMS'!AK694</f>
        <v>4.7899998589028898E-4</v>
      </c>
      <c r="AM90" s="18">
        <f>'Variables AMS'!AL694</f>
        <v>4.7813995740797602E-4</v>
      </c>
      <c r="AN90" s="18">
        <f>'Variables AMS'!AM694</f>
        <v>4.7728147287483198E-4</v>
      </c>
      <c r="AO90" s="18">
        <f>'Variables AMS'!AN694</f>
        <v>4.7642452956855901E-4</v>
      </c>
      <c r="AP90" s="18">
        <f>'Variables AMS'!AO694</f>
        <v>4.75569124904744E-4</v>
      </c>
      <c r="AQ90" s="18">
        <f>'Variables AMS'!AP694</f>
        <v>4.7471525634841299E-4</v>
      </c>
      <c r="AR90" s="18">
        <f>'Variables AMS'!AQ694</f>
        <v>4.7386292085077402E-4</v>
      </c>
      <c r="AS90" s="18">
        <f>'Variables AMS'!AR694</f>
        <v>4.7301211569671602E-4</v>
      </c>
      <c r="AT90" s="18">
        <f>'Variables AMS'!AS694</f>
        <v>4.7216283800328198E-4</v>
      </c>
      <c r="AU90" s="18">
        <f>'Variables AMS'!AT694</f>
        <v>4.71315085109164E-4</v>
      </c>
      <c r="AV90" s="18">
        <f>'Variables AMS'!AU694</f>
        <v>4.7046885410295398E-4</v>
      </c>
      <c r="AW90" s="18">
        <f>'Variables AMS'!AV694</f>
        <v>4.69624142972407E-4</v>
      </c>
    </row>
    <row r="91" spans="2:49" x14ac:dyDescent="0.25">
      <c r="B91" t="s">
        <v>1530</v>
      </c>
      <c r="C91" s="18">
        <f>'Variables AMS'!B695</f>
        <v>2.7352314090964698E-4</v>
      </c>
      <c r="D91" s="18">
        <f>'Variables AMS'!C695</f>
        <v>2.7352314090964698E-4</v>
      </c>
      <c r="E91" s="18">
        <f>'Variables AMS'!D695</f>
        <v>2.7358467318136601E-4</v>
      </c>
      <c r="F91" s="18">
        <f>'Variables AMS'!E695</f>
        <v>2.8422371285670802E-4</v>
      </c>
      <c r="G91" s="18">
        <f>'Variables AMS'!F695</f>
        <v>2.8815972491517099E-4</v>
      </c>
      <c r="H91" s="18">
        <f>'Variables AMS'!G695</f>
        <v>3.1970793763864898E-4</v>
      </c>
      <c r="I91" s="18">
        <f>'Variables AMS'!H695</f>
        <v>3.16274481503863E-4</v>
      </c>
      <c r="J91" s="18">
        <f>'Variables AMS'!I695</f>
        <v>3.1647248354061802E-4</v>
      </c>
      <c r="K91" s="18">
        <f>'Variables AMS'!J695</f>
        <v>3.2386361732486503E-4</v>
      </c>
      <c r="L91" s="18">
        <f>'Variables AMS'!K695</f>
        <v>3.3554768455712399E-4</v>
      </c>
      <c r="M91" s="18">
        <f>'Variables AMS'!L695</f>
        <v>3.3585678522624703E-4</v>
      </c>
      <c r="N91" s="18">
        <f>'Variables AMS'!M695</f>
        <v>3.4454711176167902E-4</v>
      </c>
      <c r="O91" s="18">
        <f>'Variables AMS'!N695</f>
        <v>3.6498377589986301E-4</v>
      </c>
      <c r="P91" s="18">
        <f>'Variables AMS'!O695</f>
        <v>3.5733111428570098E-4</v>
      </c>
      <c r="Q91" s="18">
        <f>'Variables AMS'!P695</f>
        <v>3.6857354936028998E-4</v>
      </c>
      <c r="R91" s="18">
        <f>'Variables AMS'!Q695</f>
        <v>3.9154709332016899E-4</v>
      </c>
      <c r="S91" s="18">
        <f>'Variables AMS'!R695</f>
        <v>3.9154500040798E-4</v>
      </c>
      <c r="T91" s="18">
        <f>'Variables AMS'!S695</f>
        <v>3.9155065854969801E-4</v>
      </c>
      <c r="U91" s="18">
        <f>'Variables AMS'!T695</f>
        <v>3.9155040652140199E-4</v>
      </c>
      <c r="V91" s="18">
        <f>'Variables AMS'!U695</f>
        <v>3.9155263769931797E-4</v>
      </c>
      <c r="W91" s="18">
        <f>'Variables AMS'!V695</f>
        <v>3.9356053352477898E-4</v>
      </c>
      <c r="X91" s="18">
        <f>'Variables AMS'!W695</f>
        <v>3.9557872591788001E-4</v>
      </c>
      <c r="Y91" s="18">
        <f>'Variables AMS'!X695</f>
        <v>3.9760726793068297E-4</v>
      </c>
      <c r="Z91" s="18">
        <f>'Variables AMS'!Y695</f>
        <v>3.9964621225663699E-4</v>
      </c>
      <c r="AA91" s="18">
        <f>'Variables AMS'!Z695</f>
        <v>4.0169561226443802E-4</v>
      </c>
      <c r="AB91" s="18">
        <f>'Variables AMS'!AA695</f>
        <v>4.03755521880848E-4</v>
      </c>
      <c r="AC91" s="18">
        <f>'Variables AMS'!AB695</f>
        <v>4.0582599466281301E-4</v>
      </c>
      <c r="AD91" s="18">
        <f>'Variables AMS'!AC695</f>
        <v>4.0590521821394E-4</v>
      </c>
      <c r="AE91" s="18">
        <f>'Variables AMS'!AD695</f>
        <v>4.0598445710184701E-4</v>
      </c>
      <c r="AF91" s="18">
        <f>'Variables AMS'!AE695</f>
        <v>4.0606371148420599E-4</v>
      </c>
      <c r="AG91" s="18">
        <f>'Variables AMS'!AF695</f>
        <v>4.0614298134324301E-4</v>
      </c>
      <c r="AH91" s="18">
        <f>'Variables AMS'!AG695</f>
        <v>4.0622226664993198E-4</v>
      </c>
      <c r="AI91" s="18">
        <f>'Variables AMS'!AH695</f>
        <v>4.0630156753027503E-4</v>
      </c>
      <c r="AJ91" s="18">
        <f>'Variables AMS'!AI695</f>
        <v>4.0638088364646901E-4</v>
      </c>
      <c r="AK91" s="18">
        <f>'Variables AMS'!AJ695</f>
        <v>4.0646021553180799E-4</v>
      </c>
      <c r="AL91" s="18">
        <f>'Variables AMS'!AK695</f>
        <v>4.0653956274895402E-4</v>
      </c>
      <c r="AM91" s="18">
        <f>'Variables AMS'!AL695</f>
        <v>4.0661892542239402E-4</v>
      </c>
      <c r="AN91" s="18">
        <f>'Variables AMS'!AM695</f>
        <v>4.06698303638239E-4</v>
      </c>
      <c r="AO91" s="18">
        <f>'Variables AMS'!AN695</f>
        <v>4.0677769752875599E-4</v>
      </c>
      <c r="AP91" s="18">
        <f>'Variables AMS'!AO695</f>
        <v>4.0685710670520598E-4</v>
      </c>
      <c r="AQ91" s="18">
        <f>'Variables AMS'!AP695</f>
        <v>4.0693653151283098E-4</v>
      </c>
      <c r="AR91" s="18">
        <f>'Variables AMS'!AQ695</f>
        <v>4.0701597156076201E-4</v>
      </c>
      <c r="AS91" s="18">
        <f>'Variables AMS'!AR695</f>
        <v>4.0709542735698802E-4</v>
      </c>
      <c r="AT91" s="18">
        <f>'Variables AMS'!AS695</f>
        <v>4.0717489875059597E-4</v>
      </c>
      <c r="AU91" s="18">
        <f>'Variables AMS'!AT695</f>
        <v>4.0725438558126002E-4</v>
      </c>
      <c r="AV91" s="18">
        <f>'Variables AMS'!AU695</f>
        <v>4.0733388766112799E-4</v>
      </c>
      <c r="AW91" s="18">
        <f>'Variables AMS'!AV695</f>
        <v>4.0741340547821299E-4</v>
      </c>
    </row>
    <row r="92" spans="2:49" x14ac:dyDescent="0.25">
      <c r="B92" t="s">
        <v>1531</v>
      </c>
      <c r="C92" s="18">
        <f>'Variables AMS'!B696</f>
        <v>3.40873995233587E-4</v>
      </c>
      <c r="D92" s="18">
        <f>'Variables AMS'!C696</f>
        <v>3.40873995233587E-4</v>
      </c>
      <c r="E92" s="18">
        <f>'Variables AMS'!D696</f>
        <v>3.4257846156903501E-4</v>
      </c>
      <c r="F92" s="18">
        <f>'Variables AMS'!E696</f>
        <v>3.42993385289527E-4</v>
      </c>
      <c r="G92" s="18">
        <f>'Variables AMS'!F696</f>
        <v>3.3188942185213399E-4</v>
      </c>
      <c r="H92" s="18">
        <f>'Variables AMS'!G696</f>
        <v>3.3751333397056399E-4</v>
      </c>
      <c r="I92" s="18">
        <f>'Variables AMS'!H696</f>
        <v>3.52393924325636E-4</v>
      </c>
      <c r="J92" s="18">
        <f>'Variables AMS'!I696</f>
        <v>3.4903037216457299E-4</v>
      </c>
      <c r="K92" s="18">
        <f>'Variables AMS'!J696</f>
        <v>3.4564153954391599E-4</v>
      </c>
      <c r="L92" s="18">
        <f>'Variables AMS'!K696</f>
        <v>3.5373547394853302E-4</v>
      </c>
      <c r="M92" s="18">
        <f>'Variables AMS'!L696</f>
        <v>3.54117731994063E-4</v>
      </c>
      <c r="N92" s="18">
        <f>'Variables AMS'!M696</f>
        <v>3.5630399904471201E-4</v>
      </c>
      <c r="O92" s="18">
        <f>'Variables AMS'!N696</f>
        <v>3.65344262847009E-4</v>
      </c>
      <c r="P92" s="18">
        <f>'Variables AMS'!O696</f>
        <v>3.6592807468599801E-4</v>
      </c>
      <c r="Q92" s="18">
        <f>'Variables AMS'!P696</f>
        <v>3.7050453625833598E-4</v>
      </c>
      <c r="R92" s="18">
        <f>'Variables AMS'!Q696</f>
        <v>3.7596707383411699E-4</v>
      </c>
      <c r="S92" s="18">
        <f>'Variables AMS'!R696</f>
        <v>3.7596610390703801E-4</v>
      </c>
      <c r="T92" s="18">
        <f>'Variables AMS'!S696</f>
        <v>3.7597840793573203E-4</v>
      </c>
      <c r="U92" s="18">
        <f>'Variables AMS'!T696</f>
        <v>3.7597780269287901E-4</v>
      </c>
      <c r="V92" s="18">
        <f>'Variables AMS'!U696</f>
        <v>3.75984241162167E-4</v>
      </c>
      <c r="W92" s="18">
        <f>'Variables AMS'!V696</f>
        <v>3.7596271252198301E-4</v>
      </c>
      <c r="X92" s="18">
        <f>'Variables AMS'!W696</f>
        <v>3.7594118518235E-4</v>
      </c>
      <c r="Y92" s="18">
        <f>'Variables AMS'!X696</f>
        <v>3.7591965883917999E-4</v>
      </c>
      <c r="Z92" s="18">
        <f>'Variables AMS'!Y696</f>
        <v>3.7589813397829298E-4</v>
      </c>
      <c r="AA92" s="18">
        <f>'Variables AMS'!Z696</f>
        <v>3.7587661031673598E-4</v>
      </c>
      <c r="AB92" s="18">
        <f>'Variables AMS'!AA696</f>
        <v>3.7585508784307897E-4</v>
      </c>
      <c r="AC92" s="18">
        <f>'Variables AMS'!AB696</f>
        <v>3.7583356657858998E-4</v>
      </c>
      <c r="AD92" s="18">
        <f>'Variables AMS'!AC696</f>
        <v>3.7580517629166301E-4</v>
      </c>
      <c r="AE92" s="18">
        <f>'Variables AMS'!AD696</f>
        <v>3.7577678811612301E-4</v>
      </c>
      <c r="AF92" s="18">
        <f>'Variables AMS'!AE696</f>
        <v>3.7574840226408198E-4</v>
      </c>
      <c r="AG92" s="18">
        <f>'Variables AMS'!AF696</f>
        <v>3.7572001848013898E-4</v>
      </c>
      <c r="AH92" s="18">
        <f>'Variables AMS'!AG696</f>
        <v>3.7569163671862698E-4</v>
      </c>
      <c r="AI92" s="18">
        <f>'Variables AMS'!AH696</f>
        <v>3.7566325722705198E-4</v>
      </c>
      <c r="AJ92" s="18">
        <f>'Variables AMS'!AI696</f>
        <v>3.7563487990574198E-4</v>
      </c>
      <c r="AK92" s="18">
        <f>'Variables AMS'!AJ696</f>
        <v>3.7560650460991999E-4</v>
      </c>
      <c r="AL92" s="18">
        <f>'Variables AMS'!AK696</f>
        <v>3.7557813149705999E-4</v>
      </c>
      <c r="AM92" s="18">
        <f>'Variables AMS'!AL696</f>
        <v>3.7554976061039702E-4</v>
      </c>
      <c r="AN92" s="18">
        <f>'Variables AMS'!AM696</f>
        <v>3.7552139174204898E-4</v>
      </c>
      <c r="AO92" s="18">
        <f>'Variables AMS'!AN696</f>
        <v>3.7549302499936702E-4</v>
      </c>
      <c r="AP92" s="18">
        <f>'Variables AMS'!AO696</f>
        <v>3.7546466065307998E-4</v>
      </c>
      <c r="AQ92" s="18">
        <f>'Variables AMS'!AP696</f>
        <v>3.75436298203877E-4</v>
      </c>
      <c r="AR92" s="18">
        <f>'Variables AMS'!AQ696</f>
        <v>3.7540793796402201E-4</v>
      </c>
      <c r="AS92" s="18">
        <f>'Variables AMS'!AR696</f>
        <v>3.7537957988604501E-4</v>
      </c>
      <c r="AT92" s="18">
        <f>'Variables AMS'!AS696</f>
        <v>3.7535122394111002E-4</v>
      </c>
      <c r="AU92" s="18">
        <f>'Variables AMS'!AT696</f>
        <v>3.7532287014694699E-4</v>
      </c>
      <c r="AV92" s="18">
        <f>'Variables AMS'!AU696</f>
        <v>3.7529451841918798E-4</v>
      </c>
      <c r="AW92" s="18">
        <f>'Variables AMS'!AV696</f>
        <v>3.7526616898063902E-4</v>
      </c>
    </row>
    <row r="93" spans="2:49" x14ac:dyDescent="0.25">
      <c r="B93" t="s">
        <v>1476</v>
      </c>
      <c r="C93" s="18">
        <f>'Variables AMS'!B697</f>
        <v>1.86881249557996E-4</v>
      </c>
      <c r="D93" s="18">
        <f>'Variables AMS'!C697</f>
        <v>1.86881249557996E-4</v>
      </c>
      <c r="E93" s="18">
        <f>'Variables AMS'!D697</f>
        <v>1.8685920550308801E-4</v>
      </c>
      <c r="F93" s="18">
        <f>'Variables AMS'!E697</f>
        <v>1.8235973061325701E-4</v>
      </c>
      <c r="G93" s="18">
        <f>'Variables AMS'!F697</f>
        <v>1.7397227848310701E-4</v>
      </c>
      <c r="H93" s="18">
        <f>'Variables AMS'!G697</f>
        <v>1.7818724176145599E-4</v>
      </c>
      <c r="I93" s="18">
        <f>'Variables AMS'!H697</f>
        <v>1.91851631730177E-4</v>
      </c>
      <c r="J93" s="18">
        <f>'Variables AMS'!I697</f>
        <v>1.8833819929821199E-4</v>
      </c>
      <c r="K93" s="18">
        <f>'Variables AMS'!J697</f>
        <v>1.86943061403358E-4</v>
      </c>
      <c r="L93" s="18">
        <f>'Variables AMS'!K697</f>
        <v>1.89122835621038E-4</v>
      </c>
      <c r="M93" s="18">
        <f>'Variables AMS'!L697</f>
        <v>1.9440824313356401E-4</v>
      </c>
      <c r="N93" s="18">
        <f>'Variables AMS'!M697</f>
        <v>2.0242514671021299E-4</v>
      </c>
      <c r="O93" s="18">
        <f>'Variables AMS'!N697</f>
        <v>2.0810585301253001E-4</v>
      </c>
      <c r="P93" s="18">
        <f>'Variables AMS'!O697</f>
        <v>2.0602186434228299E-4</v>
      </c>
      <c r="Q93" s="18">
        <f>'Variables AMS'!P697</f>
        <v>2.05791948205643E-4</v>
      </c>
      <c r="R93" s="18">
        <f>'Variables AMS'!Q697</f>
        <v>2.06174650332602E-4</v>
      </c>
      <c r="S93" s="18">
        <f>'Variables AMS'!R697</f>
        <v>2.0618158509819401E-4</v>
      </c>
      <c r="T93" s="18">
        <f>'Variables AMS'!S697</f>
        <v>2.0619146777501701E-4</v>
      </c>
      <c r="U93" s="18">
        <f>'Variables AMS'!T697</f>
        <v>2.0619440490527501E-4</v>
      </c>
      <c r="V93" s="18">
        <f>'Variables AMS'!U697</f>
        <v>2.0620514452135099E-4</v>
      </c>
      <c r="W93" s="18">
        <f>'Variables AMS'!V697</f>
        <v>2.06205144515299E-4</v>
      </c>
      <c r="X93" s="18">
        <f>'Variables AMS'!W697</f>
        <v>2.0620514444105899E-4</v>
      </c>
      <c r="Y93" s="18">
        <f>'Variables AMS'!X697</f>
        <v>2.06205144453249E-4</v>
      </c>
      <c r="Z93" s="18">
        <f>'Variables AMS'!Y697</f>
        <v>2.0620514445824701E-4</v>
      </c>
      <c r="AA93" s="18">
        <f>'Variables AMS'!Z697</f>
        <v>2.0620514451004401E-4</v>
      </c>
      <c r="AB93" s="18">
        <f>'Variables AMS'!AA697</f>
        <v>2.0620514444684001E-4</v>
      </c>
      <c r="AC93" s="18">
        <f>'Variables AMS'!AB697</f>
        <v>2.06205144481304E-4</v>
      </c>
      <c r="AD93" s="18">
        <f>'Variables AMS'!AC697</f>
        <v>2.0620514453226701E-4</v>
      </c>
      <c r="AE93" s="18">
        <f>'Variables AMS'!AD697</f>
        <v>2.0620514451838299E-4</v>
      </c>
      <c r="AF93" s="18">
        <f>'Variables AMS'!AE697</f>
        <v>2.0620514445244699E-4</v>
      </c>
      <c r="AG93" s="18">
        <f>'Variables AMS'!AF697</f>
        <v>2.0620514453509201E-4</v>
      </c>
      <c r="AH93" s="18">
        <f>'Variables AMS'!AG697</f>
        <v>2.06205144481548E-4</v>
      </c>
      <c r="AI93" s="18">
        <f>'Variables AMS'!AH697</f>
        <v>2.0620514445224199E-4</v>
      </c>
      <c r="AJ93" s="18">
        <f>'Variables AMS'!AI697</f>
        <v>2.0620514448779E-4</v>
      </c>
      <c r="AK93" s="18">
        <f>'Variables AMS'!AJ697</f>
        <v>2.0620514449820699E-4</v>
      </c>
      <c r="AL93" s="18">
        <f>'Variables AMS'!AK697</f>
        <v>2.0620514448872301E-4</v>
      </c>
      <c r="AM93" s="18">
        <f>'Variables AMS'!AL697</f>
        <v>2.0620514448083501E-4</v>
      </c>
      <c r="AN93" s="18">
        <f>'Variables AMS'!AM697</f>
        <v>2.0620514452926699E-4</v>
      </c>
      <c r="AO93" s="18">
        <f>'Variables AMS'!AN697</f>
        <v>2.06205144515309E-4</v>
      </c>
      <c r="AP93" s="18">
        <f>'Variables AMS'!AO697</f>
        <v>2.0620514447114099E-4</v>
      </c>
      <c r="AQ93" s="18">
        <f>'Variables AMS'!AP697</f>
        <v>2.0620514448177501E-4</v>
      </c>
      <c r="AR93" s="18">
        <f>'Variables AMS'!AQ697</f>
        <v>2.06205144473012E-4</v>
      </c>
      <c r="AS93" s="18">
        <f>'Variables AMS'!AR697</f>
        <v>2.06205144476475E-4</v>
      </c>
      <c r="AT93" s="18">
        <f>'Variables AMS'!AS697</f>
        <v>2.06205144524977E-4</v>
      </c>
      <c r="AU93" s="18">
        <f>'Variables AMS'!AT697</f>
        <v>2.0620514447438999E-4</v>
      </c>
      <c r="AV93" s="18">
        <f>'Variables AMS'!AU697</f>
        <v>2.0620514450136399E-4</v>
      </c>
      <c r="AW93" s="18">
        <f>'Variables AMS'!AV697</f>
        <v>2.0620514447963501E-4</v>
      </c>
    </row>
    <row r="94" spans="2:49" x14ac:dyDescent="0.25">
      <c r="B94" t="s">
        <v>1532</v>
      </c>
      <c r="C94" s="18">
        <f>'Variables AMS'!B698</f>
        <v>1.9450598166912199E-3</v>
      </c>
      <c r="D94" s="18">
        <f>'Variables AMS'!C698</f>
        <v>1.9450598166912199E-3</v>
      </c>
      <c r="E94" s="18">
        <f>'Variables AMS'!D698</f>
        <v>1.9413903807983599E-3</v>
      </c>
      <c r="F94" s="18">
        <f>'Variables AMS'!E698</f>
        <v>1.9568741894813398E-3</v>
      </c>
      <c r="G94" s="18">
        <f>'Variables AMS'!F698</f>
        <v>1.91044663559019E-3</v>
      </c>
      <c r="H94" s="18">
        <f>'Variables AMS'!G698</f>
        <v>1.90258248382487E-3</v>
      </c>
      <c r="I94" s="18">
        <f>'Variables AMS'!H698</f>
        <v>1.9789159543507E-3</v>
      </c>
      <c r="J94" s="18">
        <f>'Variables AMS'!I698</f>
        <v>1.9835316079222899E-3</v>
      </c>
      <c r="K94" s="18">
        <f>'Variables AMS'!J698</f>
        <v>1.9662796847736701E-3</v>
      </c>
      <c r="L94" s="18">
        <f>'Variables AMS'!K698</f>
        <v>1.9686147065278098E-3</v>
      </c>
      <c r="M94" s="18">
        <f>'Variables AMS'!L698</f>
        <v>1.98051279319616E-3</v>
      </c>
      <c r="N94" s="18">
        <f>'Variables AMS'!M698</f>
        <v>2.0097484418485699E-3</v>
      </c>
      <c r="O94" s="18">
        <f>'Variables AMS'!N698</f>
        <v>2.0508124473219099E-3</v>
      </c>
      <c r="P94" s="18">
        <f>'Variables AMS'!O698</f>
        <v>2.01943139679139E-3</v>
      </c>
      <c r="Q94" s="18">
        <f>'Variables AMS'!P698</f>
        <v>2.0757967313458701E-3</v>
      </c>
      <c r="R94" s="18">
        <f>'Variables AMS'!Q698</f>
        <v>2.09133308868507E-3</v>
      </c>
      <c r="S94" s="18">
        <f>'Variables AMS'!R698</f>
        <v>2.09145528219443E-3</v>
      </c>
      <c r="T94" s="18">
        <f>'Variables AMS'!S698</f>
        <v>2.0914548837885601E-3</v>
      </c>
      <c r="U94" s="18">
        <f>'Variables AMS'!T698</f>
        <v>2.0914304365139201E-3</v>
      </c>
      <c r="V94" s="18">
        <f>'Variables AMS'!U698</f>
        <v>2.0913820260616699E-3</v>
      </c>
      <c r="W94" s="18">
        <f>'Variables AMS'!V698</f>
        <v>2.0913820262273199E-3</v>
      </c>
      <c r="X94" s="18">
        <f>'Variables AMS'!W698</f>
        <v>2.0913820256017899E-3</v>
      </c>
      <c r="Y94" s="18">
        <f>'Variables AMS'!X698</f>
        <v>2.0913820243798099E-3</v>
      </c>
      <c r="Z94" s="18">
        <f>'Variables AMS'!Y698</f>
        <v>2.0913820248634201E-3</v>
      </c>
      <c r="AA94" s="18">
        <f>'Variables AMS'!Z698</f>
        <v>2.0913820252176502E-3</v>
      </c>
      <c r="AB94" s="18">
        <f>'Variables AMS'!AA698</f>
        <v>2.0913820261205598E-3</v>
      </c>
      <c r="AC94" s="18">
        <f>'Variables AMS'!AB698</f>
        <v>2.0913820267476901E-3</v>
      </c>
      <c r="AD94" s="18">
        <f>'Variables AMS'!AC698</f>
        <v>2.0913820254227201E-3</v>
      </c>
      <c r="AE94" s="18">
        <f>'Variables AMS'!AD698</f>
        <v>2.09138202503423E-3</v>
      </c>
      <c r="AF94" s="18">
        <f>'Variables AMS'!AE698</f>
        <v>2.0913820260489401E-3</v>
      </c>
      <c r="AG94" s="18">
        <f>'Variables AMS'!AF698</f>
        <v>2.0913820252744702E-3</v>
      </c>
      <c r="AH94" s="18">
        <f>'Variables AMS'!AG698</f>
        <v>2.0913820266233699E-3</v>
      </c>
      <c r="AI94" s="18">
        <f>'Variables AMS'!AH698</f>
        <v>2.0913820254757501E-3</v>
      </c>
      <c r="AJ94" s="18">
        <f>'Variables AMS'!AI698</f>
        <v>2.0913820261036398E-3</v>
      </c>
      <c r="AK94" s="18">
        <f>'Variables AMS'!AJ698</f>
        <v>2.09138202637073E-3</v>
      </c>
      <c r="AL94" s="18">
        <f>'Variables AMS'!AK698</f>
        <v>2.0913820251322701E-3</v>
      </c>
      <c r="AM94" s="18">
        <f>'Variables AMS'!AL698</f>
        <v>2.09138202645338E-3</v>
      </c>
      <c r="AN94" s="18">
        <f>'Variables AMS'!AM698</f>
        <v>2.0913820252124399E-3</v>
      </c>
      <c r="AO94" s="18">
        <f>'Variables AMS'!AN698</f>
        <v>2.0913820246941301E-3</v>
      </c>
      <c r="AP94" s="18">
        <f>'Variables AMS'!AO698</f>
        <v>2.0913820257478298E-3</v>
      </c>
      <c r="AQ94" s="18">
        <f>'Variables AMS'!AP698</f>
        <v>2.0913820260683698E-3</v>
      </c>
      <c r="AR94" s="18">
        <f>'Variables AMS'!AQ698</f>
        <v>2.0913820257760802E-3</v>
      </c>
      <c r="AS94" s="18">
        <f>'Variables AMS'!AR698</f>
        <v>2.0913820260260001E-3</v>
      </c>
      <c r="AT94" s="18">
        <f>'Variables AMS'!AS698</f>
        <v>2.0913820253115798E-3</v>
      </c>
      <c r="AU94" s="18">
        <f>'Variables AMS'!AT698</f>
        <v>2.0913820251179001E-3</v>
      </c>
      <c r="AV94" s="18">
        <f>'Variables AMS'!AU698</f>
        <v>2.0913820251861701E-3</v>
      </c>
      <c r="AW94" s="18">
        <f>'Variables AMS'!AV698</f>
        <v>2.0913820259327001E-3</v>
      </c>
    </row>
    <row r="95" spans="2:49" x14ac:dyDescent="0.25">
      <c r="B95" t="s">
        <v>1533</v>
      </c>
      <c r="C95" s="18">
        <f>'Variables AMS'!B699</f>
        <v>1.1399277829558501E-4</v>
      </c>
      <c r="D95" s="18">
        <f>'Variables AMS'!C699</f>
        <v>1.1399277829558599E-4</v>
      </c>
      <c r="E95" s="18">
        <f>'Variables AMS'!D699</f>
        <v>1.13992669111881E-4</v>
      </c>
      <c r="F95" s="18">
        <f>'Variables AMS'!E699</f>
        <v>1.1520425609641099E-4</v>
      </c>
      <c r="G95" s="18">
        <f>'Variables AMS'!F699</f>
        <v>1.1414033003251101E-4</v>
      </c>
      <c r="H95" s="18">
        <f>'Variables AMS'!G699</f>
        <v>1.12945623005014E-4</v>
      </c>
      <c r="I95" s="18">
        <f>'Variables AMS'!H699</f>
        <v>1.18140694265582E-4</v>
      </c>
      <c r="J95" s="18">
        <f>'Variables AMS'!I699</f>
        <v>1.2008700531445699E-4</v>
      </c>
      <c r="K95" s="18">
        <f>'Variables AMS'!J699</f>
        <v>1.19989242185874E-4</v>
      </c>
      <c r="L95" s="18">
        <f>'Variables AMS'!K699</f>
        <v>1.2080059956208999E-4</v>
      </c>
      <c r="M95" s="18">
        <f>'Variables AMS'!L699</f>
        <v>1.2227189241972999E-4</v>
      </c>
      <c r="N95" s="18">
        <f>'Variables AMS'!M699</f>
        <v>1.25051062676465E-4</v>
      </c>
      <c r="O95" s="18">
        <f>'Variables AMS'!N699</f>
        <v>1.27800158877937E-4</v>
      </c>
      <c r="P95" s="18">
        <f>'Variables AMS'!O699</f>
        <v>1.2552715264683501E-4</v>
      </c>
      <c r="Q95" s="18">
        <f>'Variables AMS'!P699</f>
        <v>1.3035068980611601E-4</v>
      </c>
      <c r="R95" s="18">
        <f>'Variables AMS'!Q699</f>
        <v>1.3057249464058299E-4</v>
      </c>
      <c r="S95" s="18">
        <f>'Variables AMS'!R699</f>
        <v>1.30583189150712E-4</v>
      </c>
      <c r="T95" s="18">
        <f>'Variables AMS'!S699</f>
        <v>1.3059095108805299E-4</v>
      </c>
      <c r="U95" s="18">
        <f>'Variables AMS'!T699</f>
        <v>1.3059985943516099E-4</v>
      </c>
      <c r="V95" s="18">
        <f>'Variables AMS'!U699</f>
        <v>1.3060687747457701E-4</v>
      </c>
      <c r="W95" s="18">
        <f>'Variables AMS'!V699</f>
        <v>1.30607165426752E-4</v>
      </c>
      <c r="X95" s="18">
        <f>'Variables AMS'!W699</f>
        <v>1.3060745333306001E-4</v>
      </c>
      <c r="Y95" s="18">
        <f>'Variables AMS'!X699</f>
        <v>1.3060774130580101E-4</v>
      </c>
      <c r="Z95" s="18">
        <f>'Variables AMS'!Y699</f>
        <v>1.3060802927331201E-4</v>
      </c>
      <c r="AA95" s="18">
        <f>'Variables AMS'!Z699</f>
        <v>1.30608317232123E-4</v>
      </c>
      <c r="AB95" s="18">
        <f>'Variables AMS'!AA699</f>
        <v>1.3060860519249201E-4</v>
      </c>
      <c r="AC95" s="18">
        <f>'Variables AMS'!AB699</f>
        <v>1.3060889308498801E-4</v>
      </c>
      <c r="AD95" s="18">
        <f>'Variables AMS'!AC699</f>
        <v>1.3060878468050801E-4</v>
      </c>
      <c r="AE95" s="18">
        <f>'Variables AMS'!AD699</f>
        <v>1.3060867633936401E-4</v>
      </c>
      <c r="AF95" s="18">
        <f>'Variables AMS'!AE699</f>
        <v>1.3060856784809401E-4</v>
      </c>
      <c r="AG95" s="18">
        <f>'Variables AMS'!AF699</f>
        <v>1.3060845945644901E-4</v>
      </c>
      <c r="AH95" s="18">
        <f>'Variables AMS'!AG699</f>
        <v>1.3060835106966099E-4</v>
      </c>
      <c r="AI95" s="18">
        <f>'Variables AMS'!AH699</f>
        <v>1.30608242639338E-4</v>
      </c>
      <c r="AJ95" s="18">
        <f>'Variables AMS'!AI699</f>
        <v>1.30608134195782E-4</v>
      </c>
      <c r="AK95" s="18">
        <f>'Variables AMS'!AJ699</f>
        <v>1.3060802583153501E-4</v>
      </c>
      <c r="AL95" s="18">
        <f>'Variables AMS'!AK699</f>
        <v>1.3060791742615499E-4</v>
      </c>
      <c r="AM95" s="18">
        <f>'Variables AMS'!AL699</f>
        <v>1.3060780903411301E-4</v>
      </c>
      <c r="AN95" s="18">
        <f>'Variables AMS'!AM699</f>
        <v>1.30607700551553E-4</v>
      </c>
      <c r="AO95" s="18">
        <f>'Variables AMS'!AN699</f>
        <v>1.30607592180497E-4</v>
      </c>
      <c r="AP95" s="18">
        <f>'Variables AMS'!AO699</f>
        <v>1.3060748372483401E-4</v>
      </c>
      <c r="AQ95" s="18">
        <f>'Variables AMS'!AP699</f>
        <v>1.30607375312747E-4</v>
      </c>
      <c r="AR95" s="18">
        <f>'Variables AMS'!AQ699</f>
        <v>1.30607266899929E-4</v>
      </c>
      <c r="AS95" s="18">
        <f>'Variables AMS'!AR699</f>
        <v>1.3060715854556001E-4</v>
      </c>
      <c r="AT95" s="18">
        <f>'Variables AMS'!AS699</f>
        <v>1.3060705011692101E-4</v>
      </c>
      <c r="AU95" s="18">
        <f>'Variables AMS'!AT699</f>
        <v>1.30606941685175E-4</v>
      </c>
      <c r="AV95" s="18">
        <f>'Variables AMS'!AU699</f>
        <v>1.30606833251213E-4</v>
      </c>
      <c r="AW95" s="18">
        <f>'Variables AMS'!AV699</f>
        <v>1.30606724846582E-4</v>
      </c>
    </row>
    <row r="96" spans="2:49" x14ac:dyDescent="0.25">
      <c r="B96" t="s">
        <v>1534</v>
      </c>
      <c r="C96" s="18">
        <f>'Variables AMS'!B700</f>
        <v>8.3574634728585703E-4</v>
      </c>
      <c r="D96" s="18">
        <f>'Variables AMS'!C700</f>
        <v>8.3574634728585703E-4</v>
      </c>
      <c r="E96" s="18">
        <f>'Variables AMS'!D700</f>
        <v>8.3086427546580203E-4</v>
      </c>
      <c r="F96" s="18">
        <f>'Variables AMS'!E700</f>
        <v>8.3329082725643402E-4</v>
      </c>
      <c r="G96" s="18">
        <f>'Variables AMS'!F700</f>
        <v>8.1888409518478201E-4</v>
      </c>
      <c r="H96" s="18">
        <f>'Variables AMS'!G700</f>
        <v>8.1920664897158595E-4</v>
      </c>
      <c r="I96" s="18">
        <f>'Variables AMS'!H700</f>
        <v>8.51328317332668E-4</v>
      </c>
      <c r="J96" s="18">
        <f>'Variables AMS'!I700</f>
        <v>8.4699216187359805E-4</v>
      </c>
      <c r="K96" s="18">
        <f>'Variables AMS'!J700</f>
        <v>8.5021593599313595E-4</v>
      </c>
      <c r="L96" s="18">
        <f>'Variables AMS'!K700</f>
        <v>8.6308874888704095E-4</v>
      </c>
      <c r="M96" s="18">
        <f>'Variables AMS'!L700</f>
        <v>8.5934165172324396E-4</v>
      </c>
      <c r="N96" s="18">
        <f>'Variables AMS'!M700</f>
        <v>8.5775226125066296E-4</v>
      </c>
      <c r="O96" s="18">
        <f>'Variables AMS'!N700</f>
        <v>8.7362019543857697E-4</v>
      </c>
      <c r="P96" s="18">
        <f>'Variables AMS'!O700</f>
        <v>8.5887654667719305E-4</v>
      </c>
      <c r="Q96" s="18">
        <f>'Variables AMS'!P700</f>
        <v>8.8952140575411596E-4</v>
      </c>
      <c r="R96" s="18">
        <f>'Variables AMS'!Q700</f>
        <v>9.1086702684442403E-4</v>
      </c>
      <c r="S96" s="18">
        <f>'Variables AMS'!R700</f>
        <v>9.10877234888691E-4</v>
      </c>
      <c r="T96" s="18">
        <f>'Variables AMS'!S700</f>
        <v>9.1086562847912905E-4</v>
      </c>
      <c r="U96" s="18">
        <f>'Variables AMS'!T700</f>
        <v>9.1085498027827295E-4</v>
      </c>
      <c r="V96" s="18">
        <f>'Variables AMS'!U700</f>
        <v>9.1084681322193899E-4</v>
      </c>
      <c r="W96" s="18">
        <f>'Variables AMS'!V700</f>
        <v>9.1084882136967E-4</v>
      </c>
      <c r="X96" s="18">
        <f>'Variables AMS'!W700</f>
        <v>9.1085082956992398E-4</v>
      </c>
      <c r="Y96" s="18">
        <f>'Variables AMS'!X700</f>
        <v>9.1085283776446498E-4</v>
      </c>
      <c r="Z96" s="18">
        <f>'Variables AMS'!Y700</f>
        <v>9.1085484590599803E-4</v>
      </c>
      <c r="AA96" s="18">
        <f>'Variables AMS'!Z700</f>
        <v>9.1085685417101098E-4</v>
      </c>
      <c r="AB96" s="18">
        <f>'Variables AMS'!AA700</f>
        <v>9.10858862365712E-4</v>
      </c>
      <c r="AC96" s="18">
        <f>'Variables AMS'!AB700</f>
        <v>9.1086087050572197E-4</v>
      </c>
      <c r="AD96" s="18">
        <f>'Variables AMS'!AC700</f>
        <v>9.1086011450595104E-4</v>
      </c>
      <c r="AE96" s="18">
        <f>'Variables AMS'!AD700</f>
        <v>9.1085935831342795E-4</v>
      </c>
      <c r="AF96" s="18">
        <f>'Variables AMS'!AE700</f>
        <v>9.1085860227023505E-4</v>
      </c>
      <c r="AG96" s="18">
        <f>'Variables AMS'!AF700</f>
        <v>9.1085784621486201E-4</v>
      </c>
      <c r="AH96" s="18">
        <f>'Variables AMS'!AG700</f>
        <v>9.1085709015314195E-4</v>
      </c>
      <c r="AI96" s="18">
        <f>'Variables AMS'!AH700</f>
        <v>9.1085633411093004E-4</v>
      </c>
      <c r="AJ96" s="18">
        <f>'Variables AMS'!AI700</f>
        <v>9.1085557803139501E-4</v>
      </c>
      <c r="AK96" s="18">
        <f>'Variables AMS'!AJ700</f>
        <v>9.1085482185327099E-4</v>
      </c>
      <c r="AL96" s="18">
        <f>'Variables AMS'!AK700</f>
        <v>9.10854065733228E-4</v>
      </c>
      <c r="AM96" s="18">
        <f>'Variables AMS'!AL700</f>
        <v>9.1085330977876296E-4</v>
      </c>
      <c r="AN96" s="18">
        <f>'Variables AMS'!AM700</f>
        <v>9.10852553724045E-4</v>
      </c>
      <c r="AO96" s="18">
        <f>'Variables AMS'!AN700</f>
        <v>9.1085179758549901E-4</v>
      </c>
      <c r="AP96" s="18">
        <f>'Variables AMS'!AO700</f>
        <v>9.1085104150291901E-4</v>
      </c>
      <c r="AQ96" s="18">
        <f>'Variables AMS'!AP700</f>
        <v>9.1085028546892698E-4</v>
      </c>
      <c r="AR96" s="18">
        <f>'Variables AMS'!AQ700</f>
        <v>9.1084952938167796E-4</v>
      </c>
      <c r="AS96" s="18">
        <f>'Variables AMS'!AR700</f>
        <v>9.1084877337291195E-4</v>
      </c>
      <c r="AT96" s="18">
        <f>'Variables AMS'!AS700</f>
        <v>9.1084801725528001E-4</v>
      </c>
      <c r="AU96" s="18">
        <f>'Variables AMS'!AT700</f>
        <v>9.1084726123680205E-4</v>
      </c>
      <c r="AV96" s="18">
        <f>'Variables AMS'!AU700</f>
        <v>9.1084650518187397E-4</v>
      </c>
      <c r="AW96" s="18">
        <f>'Variables AMS'!AV700</f>
        <v>9.1084574904330598E-4</v>
      </c>
    </row>
    <row r="97" spans="2:49" x14ac:dyDescent="0.25">
      <c r="B97" t="s">
        <v>1535</v>
      </c>
      <c r="C97" s="18">
        <f>'Variables AMS'!B701</f>
        <v>1.3835187564510099E-3</v>
      </c>
      <c r="D97" s="18">
        <f>'Variables AMS'!C701</f>
        <v>1.3835187564510099E-3</v>
      </c>
      <c r="E97" s="18">
        <f>'Variables AMS'!D701</f>
        <v>1.36978421994053E-3</v>
      </c>
      <c r="F97" s="18">
        <f>'Variables AMS'!E701</f>
        <v>1.12890990986892E-3</v>
      </c>
      <c r="G97" s="18">
        <f>'Variables AMS'!F701</f>
        <v>1.15771891894696E-3</v>
      </c>
      <c r="H97" s="18">
        <f>'Variables AMS'!G701</f>
        <v>1.3771367019985599E-3</v>
      </c>
      <c r="I97" s="18">
        <f>'Variables AMS'!H701</f>
        <v>1.1355129565203701E-3</v>
      </c>
      <c r="J97" s="18">
        <f>'Variables AMS'!I701</f>
        <v>1.3172250865327499E-3</v>
      </c>
      <c r="K97" s="18">
        <f>'Variables AMS'!J701</f>
        <v>1.00513403063626E-3</v>
      </c>
      <c r="L97" s="18">
        <f>'Variables AMS'!K701</f>
        <v>1.03610014357152E-3</v>
      </c>
      <c r="M97" s="18">
        <f>'Variables AMS'!L701</f>
        <v>9.5396548126320299E-4</v>
      </c>
      <c r="N97" s="18">
        <f>'Variables AMS'!M701</f>
        <v>8.7485320784457205E-4</v>
      </c>
      <c r="O97" s="18">
        <f>'Variables AMS'!N701</f>
        <v>1.00617883810553E-3</v>
      </c>
      <c r="P97" s="18">
        <f>'Variables AMS'!O701</f>
        <v>9.6732781371631495E-4</v>
      </c>
      <c r="Q97" s="18">
        <f>'Variables AMS'!P701</f>
        <v>9.8572683367268896E-4</v>
      </c>
      <c r="R97" s="18">
        <f>'Variables AMS'!Q701</f>
        <v>1.0005296721767201E-3</v>
      </c>
      <c r="S97" s="18">
        <f>'Variables AMS'!R701</f>
        <v>1.00048779159432E-3</v>
      </c>
      <c r="T97" s="18">
        <f>'Variables AMS'!S701</f>
        <v>1.00042333263609E-3</v>
      </c>
      <c r="U97" s="18">
        <f>'Variables AMS'!T701</f>
        <v>1.0004103713506999E-3</v>
      </c>
      <c r="V97" s="18">
        <f>'Variables AMS'!U701</f>
        <v>1.0004154496817399E-3</v>
      </c>
      <c r="W97" s="18">
        <f>'Variables AMS'!V701</f>
        <v>1.00041011988128E-3</v>
      </c>
      <c r="X97" s="18">
        <f>'Variables AMS'!W701</f>
        <v>1.0004047899199299E-3</v>
      </c>
      <c r="Y97" s="18">
        <f>'Variables AMS'!X701</f>
        <v>1.00039945982012E-3</v>
      </c>
      <c r="Z97" s="18">
        <f>'Variables AMS'!Y701</f>
        <v>1.0003941306273999E-3</v>
      </c>
      <c r="AA97" s="18">
        <f>'Variables AMS'!Z701</f>
        <v>1.00038880021117E-3</v>
      </c>
      <c r="AB97" s="18">
        <f>'Variables AMS'!AA701</f>
        <v>1.0003834704993501E-3</v>
      </c>
      <c r="AC97" s="18">
        <f>'Variables AMS'!AB701</f>
        <v>1.00037814084142E-3</v>
      </c>
      <c r="AD97" s="18">
        <f>'Variables AMS'!AC701</f>
        <v>1.00038109984764E-3</v>
      </c>
      <c r="AE97" s="18">
        <f>'Variables AMS'!AD701</f>
        <v>1.0003840597052401E-3</v>
      </c>
      <c r="AF97" s="18">
        <f>'Variables AMS'!AE701</f>
        <v>1.00038701833532E-3</v>
      </c>
      <c r="AG97" s="18">
        <f>'Variables AMS'!AF701</f>
        <v>1.0003899772949301E-3</v>
      </c>
      <c r="AH97" s="18">
        <f>'Variables AMS'!AG701</f>
        <v>1.00039293683006E-3</v>
      </c>
      <c r="AI97" s="18">
        <f>'Variables AMS'!AH701</f>
        <v>1.0003958961603201E-3</v>
      </c>
      <c r="AJ97" s="18">
        <f>'Variables AMS'!AI701</f>
        <v>1.0003988555673301E-3</v>
      </c>
      <c r="AK97" s="18">
        <f>'Variables AMS'!AJ701</f>
        <v>1.00040181475936E-3</v>
      </c>
      <c r="AL97" s="18">
        <f>'Variables AMS'!AK701</f>
        <v>1.00040477369871E-3</v>
      </c>
      <c r="AM97" s="18">
        <f>'Variables AMS'!AL701</f>
        <v>1.0004077331073099E-3</v>
      </c>
      <c r="AN97" s="18">
        <f>'Variables AMS'!AM701</f>
        <v>1.0004106919327699E-3</v>
      </c>
      <c r="AO97" s="18">
        <f>'Variables AMS'!AN701</f>
        <v>1.0004136513615399E-3</v>
      </c>
      <c r="AP97" s="18">
        <f>'Variables AMS'!AO701</f>
        <v>1.00041661090339E-3</v>
      </c>
      <c r="AQ97" s="18">
        <f>'Variables AMS'!AP701</f>
        <v>1.0004195696608699E-3</v>
      </c>
      <c r="AR97" s="18">
        <f>'Variables AMS'!AQ701</f>
        <v>1.00042252951899E-3</v>
      </c>
      <c r="AS97" s="18">
        <f>'Variables AMS'!AR701</f>
        <v>1.0004254887971799E-3</v>
      </c>
      <c r="AT97" s="18">
        <f>'Variables AMS'!AS701</f>
        <v>1.00042844794187E-3</v>
      </c>
      <c r="AU97" s="18">
        <f>'Variables AMS'!AT701</f>
        <v>1.0004314072069101E-3</v>
      </c>
      <c r="AV97" s="18">
        <f>'Variables AMS'!AU701</f>
        <v>1.0004343662687E-3</v>
      </c>
      <c r="AW97" s="18">
        <f>'Variables AMS'!AV701</f>
        <v>1.0004373256365399E-3</v>
      </c>
    </row>
    <row r="98" spans="2:49" x14ac:dyDescent="0.25">
      <c r="B98" t="s">
        <v>1536</v>
      </c>
      <c r="C98" s="18">
        <f>'Variables AMS'!B702</f>
        <v>8.0432603977267003E-4</v>
      </c>
      <c r="D98" s="18">
        <f>'Variables AMS'!C702</f>
        <v>8.0432603977267101E-4</v>
      </c>
      <c r="E98" s="18">
        <f>'Variables AMS'!D702</f>
        <v>8.0307450963580998E-4</v>
      </c>
      <c r="F98" s="18">
        <f>'Variables AMS'!E702</f>
        <v>7.8238901719016897E-4</v>
      </c>
      <c r="G98" s="18">
        <f>'Variables AMS'!F702</f>
        <v>7.3331929581864905E-4</v>
      </c>
      <c r="H98" s="18">
        <f>'Variables AMS'!G702</f>
        <v>8.1592130011835795E-4</v>
      </c>
      <c r="I98" s="18">
        <f>'Variables AMS'!H702</f>
        <v>8.2918971680022197E-4</v>
      </c>
      <c r="J98" s="18">
        <f>'Variables AMS'!I702</f>
        <v>7.7745483233910499E-4</v>
      </c>
      <c r="K98" s="18">
        <f>'Variables AMS'!J702</f>
        <v>7.5739131946259098E-4</v>
      </c>
      <c r="L98" s="18">
        <f>'Variables AMS'!K702</f>
        <v>7.7226077147951003E-4</v>
      </c>
      <c r="M98" s="18">
        <f>'Variables AMS'!L702</f>
        <v>7.7100932930789705E-4</v>
      </c>
      <c r="N98" s="18">
        <f>'Variables AMS'!M702</f>
        <v>7.51933492058117E-4</v>
      </c>
      <c r="O98" s="18">
        <f>'Variables AMS'!N702</f>
        <v>7.9297659372679302E-4</v>
      </c>
      <c r="P98" s="18">
        <f>'Variables AMS'!O702</f>
        <v>8.1592105712046498E-4</v>
      </c>
      <c r="Q98" s="18">
        <f>'Variables AMS'!P702</f>
        <v>8.0316526830603396E-4</v>
      </c>
      <c r="R98" s="18">
        <f>'Variables AMS'!Q702</f>
        <v>8.1735657565136597E-4</v>
      </c>
      <c r="S98" s="18">
        <f>'Variables AMS'!R702</f>
        <v>8.1746150177574401E-4</v>
      </c>
      <c r="T98" s="18">
        <f>'Variables AMS'!S702</f>
        <v>8.17610737706407E-4</v>
      </c>
      <c r="U98" s="18">
        <f>'Variables AMS'!T702</f>
        <v>8.1778314199039697E-4</v>
      </c>
      <c r="V98" s="18">
        <f>'Variables AMS'!U702</f>
        <v>8.1798660309036805E-4</v>
      </c>
      <c r="W98" s="18">
        <f>'Variables AMS'!V702</f>
        <v>8.1798660331166098E-4</v>
      </c>
      <c r="X98" s="18">
        <f>'Variables AMS'!W702</f>
        <v>8.1798660342686797E-4</v>
      </c>
      <c r="Y98" s="18">
        <f>'Variables AMS'!X702</f>
        <v>8.1798660330386198E-4</v>
      </c>
      <c r="Z98" s="18">
        <f>'Variables AMS'!Y702</f>
        <v>8.1798660351048696E-4</v>
      </c>
      <c r="AA98" s="18">
        <f>'Variables AMS'!Z702</f>
        <v>8.1798660327072801E-4</v>
      </c>
      <c r="AB98" s="18">
        <f>'Variables AMS'!AA702</f>
        <v>8.17986603224778E-4</v>
      </c>
      <c r="AC98" s="18">
        <f>'Variables AMS'!AB702</f>
        <v>8.1798660325363502E-4</v>
      </c>
      <c r="AD98" s="18">
        <f>'Variables AMS'!AC702</f>
        <v>8.1798660347251104E-4</v>
      </c>
      <c r="AE98" s="18">
        <f>'Variables AMS'!AD702</f>
        <v>8.1798660357399995E-4</v>
      </c>
      <c r="AF98" s="18">
        <f>'Variables AMS'!AE702</f>
        <v>8.1798660353154097E-4</v>
      </c>
      <c r="AG98" s="18">
        <f>'Variables AMS'!AF702</f>
        <v>8.1798660314858895E-4</v>
      </c>
      <c r="AH98" s="18">
        <f>'Variables AMS'!AG702</f>
        <v>8.1798660336463E-4</v>
      </c>
      <c r="AI98" s="18">
        <f>'Variables AMS'!AH702</f>
        <v>8.1798660314299999E-4</v>
      </c>
      <c r="AJ98" s="18">
        <f>'Variables AMS'!AI702</f>
        <v>8.1798660345231095E-4</v>
      </c>
      <c r="AK98" s="18">
        <f>'Variables AMS'!AJ702</f>
        <v>8.1798660360030899E-4</v>
      </c>
      <c r="AL98" s="18">
        <f>'Variables AMS'!AK702</f>
        <v>8.1798660353484898E-4</v>
      </c>
      <c r="AM98" s="18">
        <f>'Variables AMS'!AL702</f>
        <v>8.17986603635062E-4</v>
      </c>
      <c r="AN98" s="18">
        <f>'Variables AMS'!AM702</f>
        <v>8.1798660360576003E-4</v>
      </c>
      <c r="AO98" s="18">
        <f>'Variables AMS'!AN702</f>
        <v>8.1798660324789699E-4</v>
      </c>
      <c r="AP98" s="18">
        <f>'Variables AMS'!AO702</f>
        <v>8.1798660302129299E-4</v>
      </c>
      <c r="AQ98" s="18">
        <f>'Variables AMS'!AP702</f>
        <v>8.1798660331439902E-4</v>
      </c>
      <c r="AR98" s="18">
        <f>'Variables AMS'!AQ702</f>
        <v>8.1798660355769702E-4</v>
      </c>
      <c r="AS98" s="18">
        <f>'Variables AMS'!AR702</f>
        <v>8.17986602973274E-4</v>
      </c>
      <c r="AT98" s="18">
        <f>'Variables AMS'!AS702</f>
        <v>8.1798660356135198E-4</v>
      </c>
      <c r="AU98" s="18">
        <f>'Variables AMS'!AT702</f>
        <v>8.1798660313404698E-4</v>
      </c>
      <c r="AV98" s="18">
        <f>'Variables AMS'!AU702</f>
        <v>8.17986603212458E-4</v>
      </c>
      <c r="AW98" s="18">
        <f>'Variables AMS'!AV702</f>
        <v>8.1798660322030599E-4</v>
      </c>
    </row>
    <row r="99" spans="2:49" x14ac:dyDescent="0.25">
      <c r="B99" t="s">
        <v>1537</v>
      </c>
      <c r="C99" s="18">
        <f>'Variables AMS'!B703</f>
        <v>6.5285007284956401E-4</v>
      </c>
      <c r="D99" s="18">
        <f>'Variables AMS'!C703</f>
        <v>6.5285007284956401E-4</v>
      </c>
      <c r="E99" s="18">
        <f>'Variables AMS'!D703</f>
        <v>6.5681921906508096E-4</v>
      </c>
      <c r="F99" s="18">
        <f>'Variables AMS'!E703</f>
        <v>6.5491053935423703E-4</v>
      </c>
      <c r="G99" s="18">
        <f>'Variables AMS'!F703</f>
        <v>6.2451196743250499E-4</v>
      </c>
      <c r="H99" s="18">
        <f>'Variables AMS'!G703</f>
        <v>6.0459973431974698E-4</v>
      </c>
      <c r="I99" s="18">
        <f>'Variables AMS'!H703</f>
        <v>6.3230666854923899E-4</v>
      </c>
      <c r="J99" s="18">
        <f>'Variables AMS'!I703</f>
        <v>6.28883289500342E-4</v>
      </c>
      <c r="K99" s="18">
        <f>'Variables AMS'!J703</f>
        <v>6.1425907057630199E-4</v>
      </c>
      <c r="L99" s="18">
        <f>'Variables AMS'!K703</f>
        <v>6.1909498239656096E-4</v>
      </c>
      <c r="M99" s="18">
        <f>'Variables AMS'!L703</f>
        <v>6.1760865406814997E-4</v>
      </c>
      <c r="N99" s="18">
        <f>'Variables AMS'!M703</f>
        <v>6.1946876600269397E-4</v>
      </c>
      <c r="O99" s="18">
        <f>'Variables AMS'!N703</f>
        <v>6.3663540189955897E-4</v>
      </c>
      <c r="P99" s="18">
        <f>'Variables AMS'!O703</f>
        <v>6.3340558877516195E-4</v>
      </c>
      <c r="Q99" s="18">
        <f>'Variables AMS'!P703</f>
        <v>6.3430497951759901E-4</v>
      </c>
      <c r="R99" s="18">
        <f>'Variables AMS'!Q703</f>
        <v>6.3717457826303805E-4</v>
      </c>
      <c r="S99" s="18">
        <f>'Variables AMS'!R703</f>
        <v>6.3730004623269501E-4</v>
      </c>
      <c r="T99" s="18">
        <f>'Variables AMS'!S703</f>
        <v>6.3735368923034002E-4</v>
      </c>
      <c r="U99" s="18">
        <f>'Variables AMS'!T703</f>
        <v>6.3737461281319603E-4</v>
      </c>
      <c r="V99" s="18">
        <f>'Variables AMS'!U703</f>
        <v>6.3740007669124297E-4</v>
      </c>
      <c r="W99" s="18">
        <f>'Variables AMS'!V703</f>
        <v>6.3678509004314596E-4</v>
      </c>
      <c r="X99" s="18">
        <f>'Variables AMS'!W703</f>
        <v>6.3617069705330996E-4</v>
      </c>
      <c r="Y99" s="18">
        <f>'Variables AMS'!X703</f>
        <v>6.3555689664408495E-4</v>
      </c>
      <c r="Z99" s="18">
        <f>'Variables AMS'!Y703</f>
        <v>6.3494368803486997E-4</v>
      </c>
      <c r="AA99" s="18">
        <f>'Variables AMS'!Z703</f>
        <v>6.3433107141415304E-4</v>
      </c>
      <c r="AB99" s="18">
        <f>'Variables AMS'!AA703</f>
        <v>6.3371904595024495E-4</v>
      </c>
      <c r="AC99" s="18">
        <f>'Variables AMS'!AB703</f>
        <v>6.3310761108876297E-4</v>
      </c>
      <c r="AD99" s="18">
        <f>'Variables AMS'!AC703</f>
        <v>6.3298493872847598E-4</v>
      </c>
      <c r="AE99" s="18">
        <f>'Variables AMS'!AD703</f>
        <v>6.3286228971801703E-4</v>
      </c>
      <c r="AF99" s="18">
        <f>'Variables AMS'!AE703</f>
        <v>6.32739664783659E-4</v>
      </c>
      <c r="AG99" s="18">
        <f>'Variables AMS'!AF703</f>
        <v>6.3261706353708003E-4</v>
      </c>
      <c r="AH99" s="18">
        <f>'Variables AMS'!AG703</f>
        <v>6.32494486089642E-4</v>
      </c>
      <c r="AI99" s="18">
        <f>'Variables AMS'!AH703</f>
        <v>6.3237193210828504E-4</v>
      </c>
      <c r="AJ99" s="18">
        <f>'Variables AMS'!AI703</f>
        <v>6.3224940266315898E-4</v>
      </c>
      <c r="AK99" s="18">
        <f>'Variables AMS'!AJ703</f>
        <v>6.3212689620949496E-4</v>
      </c>
      <c r="AL99" s="18">
        <f>'Variables AMS'!AK703</f>
        <v>6.3200441351665801E-4</v>
      </c>
      <c r="AM99" s="18">
        <f>'Variables AMS'!AL703</f>
        <v>6.3188195502387697E-4</v>
      </c>
      <c r="AN99" s="18">
        <f>'Variables AMS'!AM703</f>
        <v>6.3175951997139598E-4</v>
      </c>
      <c r="AO99" s="18">
        <f>'Variables AMS'!AN703</f>
        <v>6.3163710885077496E-4</v>
      </c>
      <c r="AP99" s="18">
        <f>'Variables AMS'!AO703</f>
        <v>6.3151472124566303E-4</v>
      </c>
      <c r="AQ99" s="18">
        <f>'Variables AMS'!AP703</f>
        <v>6.3139235712459697E-4</v>
      </c>
      <c r="AR99" s="18">
        <f>'Variables AMS'!AQ703</f>
        <v>6.3127001713837705E-4</v>
      </c>
      <c r="AS99" s="18">
        <f>'Variables AMS'!AR703</f>
        <v>6.3114770047890099E-4</v>
      </c>
      <c r="AT99" s="18">
        <f>'Variables AMS'!AS703</f>
        <v>6.3102540787710602E-4</v>
      </c>
      <c r="AU99" s="18">
        <f>'Variables AMS'!AT703</f>
        <v>6.3090313872965205E-4</v>
      </c>
      <c r="AV99" s="18">
        <f>'Variables AMS'!AU703</f>
        <v>6.3078089358192596E-4</v>
      </c>
      <c r="AW99" s="18">
        <f>'Variables AMS'!AV703</f>
        <v>6.3065867168954099E-4</v>
      </c>
    </row>
    <row r="100" spans="2:49" x14ac:dyDescent="0.25">
      <c r="B100" t="s">
        <v>1538</v>
      </c>
      <c r="C100" s="18">
        <f>'Variables AMS'!B704</f>
        <v>2.06394124565585E-3</v>
      </c>
      <c r="D100" s="18">
        <f>'Variables AMS'!C704</f>
        <v>2.06394124565585E-3</v>
      </c>
      <c r="E100" s="18">
        <f>'Variables AMS'!D704</f>
        <v>2.0650367492030699E-3</v>
      </c>
      <c r="F100" s="18">
        <f>'Variables AMS'!E704</f>
        <v>2.1017490685966101E-3</v>
      </c>
      <c r="G100" s="18">
        <f>'Variables AMS'!F704</f>
        <v>2.00188987412844E-3</v>
      </c>
      <c r="H100" s="18">
        <f>'Variables AMS'!G704</f>
        <v>1.82734549174548E-3</v>
      </c>
      <c r="I100" s="18">
        <f>'Variables AMS'!H704</f>
        <v>1.9428366496072201E-3</v>
      </c>
      <c r="J100" s="18">
        <f>'Variables AMS'!I704</f>
        <v>1.9413729999746201E-3</v>
      </c>
      <c r="K100" s="18">
        <f>'Variables AMS'!J704</f>
        <v>1.8734021642840999E-3</v>
      </c>
      <c r="L100" s="18">
        <f>'Variables AMS'!K704</f>
        <v>1.86762776368815E-3</v>
      </c>
      <c r="M100" s="18">
        <f>'Variables AMS'!L704</f>
        <v>1.8732973628538801E-3</v>
      </c>
      <c r="N100" s="18">
        <f>'Variables AMS'!M704</f>
        <v>1.8927556696405399E-3</v>
      </c>
      <c r="O100" s="18">
        <f>'Variables AMS'!N704</f>
        <v>1.9475781004667399E-3</v>
      </c>
      <c r="P100" s="18">
        <f>'Variables AMS'!O704</f>
        <v>1.97797440181485E-3</v>
      </c>
      <c r="Q100" s="18">
        <f>'Variables AMS'!P704</f>
        <v>2.0133800638518599E-3</v>
      </c>
      <c r="R100" s="18">
        <f>'Variables AMS'!Q704</f>
        <v>2.0635214397508E-3</v>
      </c>
      <c r="S100" s="18">
        <f>'Variables AMS'!R704</f>
        <v>2.0639096746840201E-3</v>
      </c>
      <c r="T100" s="18">
        <f>'Variables AMS'!S704</f>
        <v>2.0640290179778798E-3</v>
      </c>
      <c r="U100" s="18">
        <f>'Variables AMS'!T704</f>
        <v>2.0640819916783698E-3</v>
      </c>
      <c r="V100" s="18">
        <f>'Variables AMS'!U704</f>
        <v>2.0641156227995702E-3</v>
      </c>
      <c r="W100" s="18">
        <f>'Variables AMS'!V704</f>
        <v>2.06410754632221E-3</v>
      </c>
      <c r="X100" s="18">
        <f>'Variables AMS'!W704</f>
        <v>2.0640994700987601E-3</v>
      </c>
      <c r="Y100" s="18">
        <f>'Variables AMS'!X704</f>
        <v>2.0640913947623601E-3</v>
      </c>
      <c r="Z100" s="18">
        <f>'Variables AMS'!Y704</f>
        <v>2.06408331795927E-3</v>
      </c>
      <c r="AA100" s="18">
        <f>'Variables AMS'!Z704</f>
        <v>2.0640752422789702E-3</v>
      </c>
      <c r="AB100" s="18">
        <f>'Variables AMS'!AA704</f>
        <v>2.0640671649913601E-3</v>
      </c>
      <c r="AC100" s="18">
        <f>'Variables AMS'!AB704</f>
        <v>2.0640590901791198E-3</v>
      </c>
      <c r="AD100" s="18">
        <f>'Variables AMS'!AC704</f>
        <v>2.0640487501331702E-3</v>
      </c>
      <c r="AE100" s="18">
        <f>'Variables AMS'!AD704</f>
        <v>2.0640384109766601E-3</v>
      </c>
      <c r="AF100" s="18">
        <f>'Variables AMS'!AE704</f>
        <v>2.06402807323721E-3</v>
      </c>
      <c r="AG100" s="18">
        <f>'Variables AMS'!AF704</f>
        <v>2.0640177333756098E-3</v>
      </c>
      <c r="AH100" s="18">
        <f>'Variables AMS'!AG704</f>
        <v>2.0640073955521601E-3</v>
      </c>
      <c r="AI100" s="18">
        <f>'Variables AMS'!AH704</f>
        <v>2.06399705577491E-3</v>
      </c>
      <c r="AJ100" s="18">
        <f>'Variables AMS'!AI704</f>
        <v>2.06398671696614E-3</v>
      </c>
      <c r="AK100" s="18">
        <f>'Variables AMS'!AJ704</f>
        <v>2.0639763785336002E-3</v>
      </c>
      <c r="AL100" s="18">
        <f>'Variables AMS'!AK704</f>
        <v>2.0639660414550598E-3</v>
      </c>
      <c r="AM100" s="18">
        <f>'Variables AMS'!AL704</f>
        <v>2.0639557014850798E-3</v>
      </c>
      <c r="AN100" s="18">
        <f>'Variables AMS'!AM704</f>
        <v>2.0639453639572998E-3</v>
      </c>
      <c r="AO100" s="18">
        <f>'Variables AMS'!AN704</f>
        <v>2.0639350249987299E-3</v>
      </c>
      <c r="AP100" s="18">
        <f>'Variables AMS'!AO704</f>
        <v>2.0639246868356998E-3</v>
      </c>
      <c r="AQ100" s="18">
        <f>'Variables AMS'!AP704</f>
        <v>2.06391434902087E-3</v>
      </c>
      <c r="AR100" s="18">
        <f>'Variables AMS'!AQ704</f>
        <v>2.0639040107002299E-3</v>
      </c>
      <c r="AS100" s="18">
        <f>'Variables AMS'!AR704</f>
        <v>2.0638936728358502E-3</v>
      </c>
      <c r="AT100" s="18">
        <f>'Variables AMS'!AS704</f>
        <v>2.0638833350768398E-3</v>
      </c>
      <c r="AU100" s="18">
        <f>'Variables AMS'!AT704</f>
        <v>2.0638729957710902E-3</v>
      </c>
      <c r="AV100" s="18">
        <f>'Variables AMS'!AU704</f>
        <v>2.0638626578017398E-3</v>
      </c>
      <c r="AW100" s="18">
        <f>'Variables AMS'!AV704</f>
        <v>2.0638523198866199E-3</v>
      </c>
    </row>
    <row r="101" spans="2:49" x14ac:dyDescent="0.25">
      <c r="B101" t="s">
        <v>1407</v>
      </c>
      <c r="C101" s="18">
        <f>'Variables AMS'!B705</f>
        <v>4.7783861969211703E-4</v>
      </c>
      <c r="D101" s="18">
        <f>'Variables AMS'!C705</f>
        <v>4.7783861969211703E-4</v>
      </c>
      <c r="E101" s="18">
        <f>'Variables AMS'!D705</f>
        <v>4.7835252605755502E-4</v>
      </c>
      <c r="F101" s="18">
        <f>'Variables AMS'!E705</f>
        <v>4.8322167773003798E-4</v>
      </c>
      <c r="G101" s="18">
        <f>'Variables AMS'!F705</f>
        <v>4.70661596679335E-4</v>
      </c>
      <c r="H101" s="18">
        <f>'Variables AMS'!G705</f>
        <v>4.3879272769400398E-4</v>
      </c>
      <c r="I101" s="18">
        <f>'Variables AMS'!H705</f>
        <v>4.5273008786690498E-4</v>
      </c>
      <c r="J101" s="18">
        <f>'Variables AMS'!I705</f>
        <v>4.6333701424091701E-4</v>
      </c>
      <c r="K101" s="18">
        <f>'Variables AMS'!J705</f>
        <v>4.52691255896132E-4</v>
      </c>
      <c r="L101" s="18">
        <f>'Variables AMS'!K705</f>
        <v>4.72743230827522E-4</v>
      </c>
      <c r="M101" s="18">
        <f>'Variables AMS'!L705</f>
        <v>4.5975510459847198E-4</v>
      </c>
      <c r="N101" s="18">
        <f>'Variables AMS'!M705</f>
        <v>4.71046288943749E-4</v>
      </c>
      <c r="O101" s="18">
        <f>'Variables AMS'!N705</f>
        <v>5.0185020438443004E-4</v>
      </c>
      <c r="P101" s="18">
        <f>'Variables AMS'!O705</f>
        <v>5.0837763445217804E-4</v>
      </c>
      <c r="Q101" s="18">
        <f>'Variables AMS'!P705</f>
        <v>5.2955336042288001E-4</v>
      </c>
      <c r="R101" s="18">
        <f>'Variables AMS'!Q705</f>
        <v>5.4687532026873205E-4</v>
      </c>
      <c r="S101" s="18">
        <f>'Variables AMS'!R705</f>
        <v>5.4687069950657395E-4</v>
      </c>
      <c r="T101" s="18">
        <f>'Variables AMS'!S705</f>
        <v>5.4689028764380902E-4</v>
      </c>
      <c r="U101" s="18">
        <f>'Variables AMS'!T705</f>
        <v>5.4691637654107202E-4</v>
      </c>
      <c r="V101" s="18">
        <f>'Variables AMS'!U705</f>
        <v>5.4694461785045802E-4</v>
      </c>
      <c r="W101" s="18">
        <f>'Variables AMS'!V705</f>
        <v>5.4693000815343501E-4</v>
      </c>
      <c r="X101" s="18">
        <f>'Variables AMS'!W705</f>
        <v>5.4691539889621297E-4</v>
      </c>
      <c r="Y101" s="18">
        <f>'Variables AMS'!X705</f>
        <v>5.4690078998632095E-4</v>
      </c>
      <c r="Z101" s="18">
        <f>'Variables AMS'!Y705</f>
        <v>5.4688618149205295E-4</v>
      </c>
      <c r="AA101" s="18">
        <f>'Variables AMS'!Z705</f>
        <v>5.4687157329901502E-4</v>
      </c>
      <c r="AB101" s="18">
        <f>'Variables AMS'!AA705</f>
        <v>5.4685696556450603E-4</v>
      </c>
      <c r="AC101" s="18">
        <f>'Variables AMS'!AB705</f>
        <v>5.4684235817803602E-4</v>
      </c>
      <c r="AD101" s="18">
        <f>'Variables AMS'!AC705</f>
        <v>5.4632052166364803E-4</v>
      </c>
      <c r="AE101" s="18">
        <f>'Variables AMS'!AD705</f>
        <v>5.4579918300336205E-4</v>
      </c>
      <c r="AF101" s="18">
        <f>'Variables AMS'!AE705</f>
        <v>5.4527834189371999E-4</v>
      </c>
      <c r="AG101" s="18">
        <f>'Variables AMS'!AF705</f>
        <v>5.4475799777546695E-4</v>
      </c>
      <c r="AH101" s="18">
        <f>'Variables AMS'!AG705</f>
        <v>5.4423815028820197E-4</v>
      </c>
      <c r="AI101" s="18">
        <f>'Variables AMS'!AH705</f>
        <v>5.4371879880591996E-4</v>
      </c>
      <c r="AJ101" s="18">
        <f>'Variables AMS'!AI705</f>
        <v>5.4319994292744897E-4</v>
      </c>
      <c r="AK101" s="18">
        <f>'Variables AMS'!AJ705</f>
        <v>5.4268158189983403E-4</v>
      </c>
      <c r="AL101" s="18">
        <f>'Variables AMS'!AK705</f>
        <v>5.4216371589353805E-4</v>
      </c>
      <c r="AM101" s="18">
        <f>'Variables AMS'!AL705</f>
        <v>5.4164634429704304E-4</v>
      </c>
      <c r="AN101" s="18">
        <f>'Variables AMS'!AM705</f>
        <v>5.4112946585299204E-4</v>
      </c>
      <c r="AO101" s="18">
        <f>'Variables AMS'!AN705</f>
        <v>5.4061308115227404E-4</v>
      </c>
      <c r="AP101" s="18">
        <f>'Variables AMS'!AO705</f>
        <v>5.4009718891207404E-4</v>
      </c>
      <c r="AQ101" s="18">
        <f>'Variables AMS'!AP705</f>
        <v>5.3958178902861298E-4</v>
      </c>
      <c r="AR101" s="18">
        <f>'Variables AMS'!AQ705</f>
        <v>5.3906688112734496E-4</v>
      </c>
      <c r="AS101" s="18">
        <f>'Variables AMS'!AR705</f>
        <v>5.3855246432764695E-4</v>
      </c>
      <c r="AT101" s="18">
        <f>'Variables AMS'!AS705</f>
        <v>5.3803853883174801E-4</v>
      </c>
      <c r="AU101" s="18">
        <f>'Variables AMS'!AT705</f>
        <v>5.3752510319664195E-4</v>
      </c>
      <c r="AV101" s="18">
        <f>'Variables AMS'!AU705</f>
        <v>5.3701215796335704E-4</v>
      </c>
      <c r="AW101" s="18">
        <f>'Variables AMS'!AV705</f>
        <v>5.3649970209851405E-4</v>
      </c>
    </row>
    <row r="102" spans="2:49" x14ac:dyDescent="0.25">
      <c r="B102" t="s">
        <v>1408</v>
      </c>
      <c r="C102" s="18">
        <f>'Variables AMS'!B706</f>
        <v>2.4150837869961099E-3</v>
      </c>
      <c r="D102" s="18">
        <f>'Variables AMS'!C706</f>
        <v>2.4150837869961099E-3</v>
      </c>
      <c r="E102" s="18">
        <f>'Variables AMS'!D706</f>
        <v>2.4465711898136399E-3</v>
      </c>
      <c r="F102" s="18">
        <f>'Variables AMS'!E706</f>
        <v>2.4509618232710401E-3</v>
      </c>
      <c r="G102" s="18">
        <f>'Variables AMS'!F706</f>
        <v>2.3835344313307598E-3</v>
      </c>
      <c r="H102" s="18">
        <f>'Variables AMS'!G706</f>
        <v>2.22069745615957E-3</v>
      </c>
      <c r="I102" s="18">
        <f>'Variables AMS'!H706</f>
        <v>2.35902623307483E-3</v>
      </c>
      <c r="J102" s="18">
        <f>'Variables AMS'!I706</f>
        <v>2.3399972015692499E-3</v>
      </c>
      <c r="K102" s="18">
        <f>'Variables AMS'!J706</f>
        <v>2.3236659322559399E-3</v>
      </c>
      <c r="L102" s="18">
        <f>'Variables AMS'!K706</f>
        <v>2.3710304125648201E-3</v>
      </c>
      <c r="M102" s="18">
        <f>'Variables AMS'!L706</f>
        <v>2.3524697278513801E-3</v>
      </c>
      <c r="N102" s="18">
        <f>'Variables AMS'!M706</f>
        <v>2.4011985065849799E-3</v>
      </c>
      <c r="O102" s="18">
        <f>'Variables AMS'!N706</f>
        <v>2.5001265865904798E-3</v>
      </c>
      <c r="P102" s="18">
        <f>'Variables AMS'!O706</f>
        <v>2.52041002035983E-3</v>
      </c>
      <c r="Q102" s="18">
        <f>'Variables AMS'!P706</f>
        <v>2.5816215566358898E-3</v>
      </c>
      <c r="R102" s="18">
        <f>'Variables AMS'!Q706</f>
        <v>2.7026100233939398E-3</v>
      </c>
      <c r="S102" s="18">
        <f>'Variables AMS'!R706</f>
        <v>2.7025415219690801E-3</v>
      </c>
      <c r="T102" s="18">
        <f>'Variables AMS'!S706</f>
        <v>2.7025374951081299E-3</v>
      </c>
      <c r="U102" s="18">
        <f>'Variables AMS'!T706</f>
        <v>2.7025437113554298E-3</v>
      </c>
      <c r="V102" s="18">
        <f>'Variables AMS'!U706</f>
        <v>2.7025640202823602E-3</v>
      </c>
      <c r="W102" s="18">
        <f>'Variables AMS'!V706</f>
        <v>2.7028348022620401E-3</v>
      </c>
      <c r="X102" s="18">
        <f>'Variables AMS'!W706</f>
        <v>2.7031056089050101E-3</v>
      </c>
      <c r="Y102" s="18">
        <f>'Variables AMS'!X706</f>
        <v>2.7033764463563399E-3</v>
      </c>
      <c r="Z102" s="18">
        <f>'Variables AMS'!Y706</f>
        <v>2.7036473077424799E-3</v>
      </c>
      <c r="AA102" s="18">
        <f>'Variables AMS'!Z706</f>
        <v>2.70391819671269E-3</v>
      </c>
      <c r="AB102" s="18">
        <f>'Variables AMS'!AA706</f>
        <v>2.70418911442273E-3</v>
      </c>
      <c r="AC102" s="18">
        <f>'Variables AMS'!AB706</f>
        <v>2.7044600568669501E-3</v>
      </c>
      <c r="AD102" s="18">
        <f>'Variables AMS'!AC706</f>
        <v>2.70426936934479E-3</v>
      </c>
      <c r="AE102" s="18">
        <f>'Variables AMS'!AD706</f>
        <v>2.7040786936333499E-3</v>
      </c>
      <c r="AF102" s="18">
        <f>'Variables AMS'!AE706</f>
        <v>2.7038880322956798E-3</v>
      </c>
      <c r="AG102" s="18">
        <f>'Variables AMS'!AF706</f>
        <v>2.7036973831285902E-3</v>
      </c>
      <c r="AH102" s="18">
        <f>'Variables AMS'!AG706</f>
        <v>2.7035067492380202E-3</v>
      </c>
      <c r="AI102" s="18">
        <f>'Variables AMS'!AH706</f>
        <v>2.70331612711596E-3</v>
      </c>
      <c r="AJ102" s="18">
        <f>'Variables AMS'!AI706</f>
        <v>2.7031255194075901E-3</v>
      </c>
      <c r="AK102" s="18">
        <f>'Variables AMS'!AJ706</f>
        <v>2.7029349236094998E-3</v>
      </c>
      <c r="AL102" s="18">
        <f>'Variables AMS'!AK706</f>
        <v>2.7027443426301998E-3</v>
      </c>
      <c r="AM102" s="18">
        <f>'Variables AMS'!AL706</f>
        <v>2.7025537742127901E-3</v>
      </c>
      <c r="AN102" s="18">
        <f>'Variables AMS'!AM706</f>
        <v>2.7023632205729199E-3</v>
      </c>
      <c r="AO102" s="18">
        <f>'Variables AMS'!AN706</f>
        <v>2.70217268079546E-3</v>
      </c>
      <c r="AP102" s="18">
        <f>'Variables AMS'!AO706</f>
        <v>2.70198215243066E-3</v>
      </c>
      <c r="AQ102" s="18">
        <f>'Variables AMS'!AP706</f>
        <v>2.7017916377912198E-3</v>
      </c>
      <c r="AR102" s="18">
        <f>'Variables AMS'!AQ706</f>
        <v>2.7016011386602401E-3</v>
      </c>
      <c r="AS102" s="18">
        <f>'Variables AMS'!AR706</f>
        <v>2.7014106501416701E-3</v>
      </c>
      <c r="AT102" s="18">
        <f>'Variables AMS'!AS706</f>
        <v>2.7012201774963599E-3</v>
      </c>
      <c r="AU102" s="18">
        <f>'Variables AMS'!AT706</f>
        <v>2.7010297169889502E-3</v>
      </c>
      <c r="AV102" s="18">
        <f>'Variables AMS'!AU706</f>
        <v>2.70083926958763E-3</v>
      </c>
      <c r="AW102" s="18">
        <f>'Variables AMS'!AV706</f>
        <v>2.70064883585542E-3</v>
      </c>
    </row>
    <row r="103" spans="2:49" x14ac:dyDescent="0.25">
      <c r="B103" t="s">
        <v>1409</v>
      </c>
      <c r="C103" s="18">
        <f>'Variables AMS'!B707</f>
        <v>1.4022230239698801E-3</v>
      </c>
      <c r="D103" s="18">
        <f>'Variables AMS'!C707</f>
        <v>1.4022230239698801E-3</v>
      </c>
      <c r="E103" s="18">
        <f>'Variables AMS'!D707</f>
        <v>1.40214731768445E-3</v>
      </c>
      <c r="F103" s="18">
        <f>'Variables AMS'!E707</f>
        <v>1.4523984335299801E-3</v>
      </c>
      <c r="G103" s="18">
        <f>'Variables AMS'!F707</f>
        <v>1.4174496230948499E-3</v>
      </c>
      <c r="H103" s="18">
        <f>'Variables AMS'!G707</f>
        <v>1.4763580876293999E-3</v>
      </c>
      <c r="I103" s="18">
        <f>'Variables AMS'!H707</f>
        <v>1.4645923832329599E-3</v>
      </c>
      <c r="J103" s="18">
        <f>'Variables AMS'!I707</f>
        <v>1.4620747282546699E-3</v>
      </c>
      <c r="K103" s="18">
        <f>'Variables AMS'!J707</f>
        <v>1.4395353027046099E-3</v>
      </c>
      <c r="L103" s="18">
        <f>'Variables AMS'!K707</f>
        <v>1.4628790547375401E-3</v>
      </c>
      <c r="M103" s="18">
        <f>'Variables AMS'!L707</f>
        <v>1.44972619461551E-3</v>
      </c>
      <c r="N103" s="18">
        <f>'Variables AMS'!M707</f>
        <v>1.44647926369431E-3</v>
      </c>
      <c r="O103" s="18">
        <f>'Variables AMS'!N707</f>
        <v>1.45006095399223E-3</v>
      </c>
      <c r="P103" s="18">
        <f>'Variables AMS'!O707</f>
        <v>1.39916772811951E-3</v>
      </c>
      <c r="Q103" s="18">
        <f>'Variables AMS'!P707</f>
        <v>1.4133459820385599E-3</v>
      </c>
      <c r="R103" s="18">
        <f>'Variables AMS'!Q707</f>
        <v>1.44179816055296E-3</v>
      </c>
      <c r="S103" s="18">
        <f>'Variables AMS'!R707</f>
        <v>1.4417760443958001E-3</v>
      </c>
      <c r="T103" s="18">
        <f>'Variables AMS'!S707</f>
        <v>1.4417929420596899E-3</v>
      </c>
      <c r="U103" s="18">
        <f>'Variables AMS'!T707</f>
        <v>1.44179056631517E-3</v>
      </c>
      <c r="V103" s="18">
        <f>'Variables AMS'!U707</f>
        <v>1.44160012782349E-3</v>
      </c>
      <c r="W103" s="18">
        <f>'Variables AMS'!V707</f>
        <v>1.4416001285890701E-3</v>
      </c>
      <c r="X103" s="18">
        <f>'Variables AMS'!W707</f>
        <v>1.4416001285520699E-3</v>
      </c>
      <c r="Y103" s="18">
        <f>'Variables AMS'!X707</f>
        <v>1.4416001286480799E-3</v>
      </c>
      <c r="Z103" s="18">
        <f>'Variables AMS'!Y707</f>
        <v>1.4416001286349999E-3</v>
      </c>
      <c r="AA103" s="18">
        <f>'Variables AMS'!Z707</f>
        <v>1.4416001279334799E-3</v>
      </c>
      <c r="AB103" s="18">
        <f>'Variables AMS'!AA707</f>
        <v>1.4416001275738301E-3</v>
      </c>
      <c r="AC103" s="18">
        <f>'Variables AMS'!AB707</f>
        <v>1.4416001282761301E-3</v>
      </c>
      <c r="AD103" s="18">
        <f>'Variables AMS'!AC707</f>
        <v>1.4416001276270399E-3</v>
      </c>
      <c r="AE103" s="18">
        <f>'Variables AMS'!AD707</f>
        <v>1.44160012874005E-3</v>
      </c>
      <c r="AF103" s="18">
        <f>'Variables AMS'!AE707</f>
        <v>1.44160012802562E-3</v>
      </c>
      <c r="AG103" s="18">
        <f>'Variables AMS'!AF707</f>
        <v>1.4416001282841801E-3</v>
      </c>
      <c r="AH103" s="18">
        <f>'Variables AMS'!AG707</f>
        <v>1.44160012766645E-3</v>
      </c>
      <c r="AI103" s="18">
        <f>'Variables AMS'!AH707</f>
        <v>1.4416001278994299E-3</v>
      </c>
      <c r="AJ103" s="18">
        <f>'Variables AMS'!AI707</f>
        <v>1.44160012792643E-3</v>
      </c>
      <c r="AK103" s="18">
        <f>'Variables AMS'!AJ707</f>
        <v>1.4416001281073001E-3</v>
      </c>
      <c r="AL103" s="18">
        <f>'Variables AMS'!AK707</f>
        <v>1.441600128394E-3</v>
      </c>
      <c r="AM103" s="18">
        <f>'Variables AMS'!AL707</f>
        <v>1.4416001277945099E-3</v>
      </c>
      <c r="AN103" s="18">
        <f>'Variables AMS'!AM707</f>
        <v>1.44160012743355E-3</v>
      </c>
      <c r="AO103" s="18">
        <f>'Variables AMS'!AN707</f>
        <v>1.4416001281752501E-3</v>
      </c>
      <c r="AP103" s="18">
        <f>'Variables AMS'!AO707</f>
        <v>1.4416001283375399E-3</v>
      </c>
      <c r="AQ103" s="18">
        <f>'Variables AMS'!AP707</f>
        <v>1.44160012737337E-3</v>
      </c>
      <c r="AR103" s="18">
        <f>'Variables AMS'!AQ707</f>
        <v>1.4416001283371099E-3</v>
      </c>
      <c r="AS103" s="18">
        <f>'Variables AMS'!AR707</f>
        <v>1.44160012810177E-3</v>
      </c>
      <c r="AT103" s="18">
        <f>'Variables AMS'!AS707</f>
        <v>1.44160012823783E-3</v>
      </c>
      <c r="AU103" s="18">
        <f>'Variables AMS'!AT707</f>
        <v>1.44160012787142E-3</v>
      </c>
      <c r="AV103" s="18">
        <f>'Variables AMS'!AU707</f>
        <v>1.4416001276542499E-3</v>
      </c>
      <c r="AW103" s="18">
        <f>'Variables AMS'!AV707</f>
        <v>1.4416001280213901E-3</v>
      </c>
    </row>
    <row r="104" spans="2:49" x14ac:dyDescent="0.25">
      <c r="B104" t="s">
        <v>1410</v>
      </c>
      <c r="C104" s="18">
        <f>'Variables AMS'!B708</f>
        <v>4.6774237737740804E-3</v>
      </c>
      <c r="D104" s="18">
        <f>'Variables AMS'!C708</f>
        <v>4.6774237737740804E-3</v>
      </c>
      <c r="E104" s="18">
        <f>'Variables AMS'!D708</f>
        <v>4.6953196382354904E-3</v>
      </c>
      <c r="F104" s="18">
        <f>'Variables AMS'!E708</f>
        <v>4.7906143477035703E-3</v>
      </c>
      <c r="G104" s="18">
        <f>'Variables AMS'!F708</f>
        <v>4.8860225854144203E-3</v>
      </c>
      <c r="H104" s="18">
        <f>'Variables AMS'!G708</f>
        <v>5.2660884414878102E-3</v>
      </c>
      <c r="I104" s="18">
        <f>'Variables AMS'!H708</f>
        <v>5.4701328102415804E-3</v>
      </c>
      <c r="J104" s="18">
        <f>'Variables AMS'!I708</f>
        <v>4.9312521006768797E-3</v>
      </c>
      <c r="K104" s="18">
        <f>'Variables AMS'!J708</f>
        <v>5.18219027859007E-3</v>
      </c>
      <c r="L104" s="18">
        <f>'Variables AMS'!K708</f>
        <v>5.4437465639352502E-3</v>
      </c>
      <c r="M104" s="18">
        <f>'Variables AMS'!L708</f>
        <v>5.4451104822927504E-3</v>
      </c>
      <c r="N104" s="18">
        <f>'Variables AMS'!M708</f>
        <v>5.6384709382875202E-3</v>
      </c>
      <c r="O104" s="18">
        <f>'Variables AMS'!N708</f>
        <v>5.6521166922380997E-3</v>
      </c>
      <c r="P104" s="18">
        <f>'Variables AMS'!O708</f>
        <v>5.5638717718438898E-3</v>
      </c>
      <c r="Q104" s="18">
        <f>'Variables AMS'!P708</f>
        <v>5.6361213129378501E-3</v>
      </c>
      <c r="R104" s="18">
        <f>'Variables AMS'!Q708</f>
        <v>5.8160678009332497E-3</v>
      </c>
      <c r="S104" s="18">
        <f>'Variables AMS'!R708</f>
        <v>5.8160237651313099E-3</v>
      </c>
      <c r="T104" s="18">
        <f>'Variables AMS'!S708</f>
        <v>5.8161792585282998E-3</v>
      </c>
      <c r="U104" s="18">
        <f>'Variables AMS'!T708</f>
        <v>5.8162266924493998E-3</v>
      </c>
      <c r="V104" s="18">
        <f>'Variables AMS'!U708</f>
        <v>5.8164231215611702E-3</v>
      </c>
      <c r="W104" s="18">
        <f>'Variables AMS'!V708</f>
        <v>5.9452233200504197E-3</v>
      </c>
      <c r="X104" s="18">
        <f>'Variables AMS'!W708</f>
        <v>6.0768756981847902E-3</v>
      </c>
      <c r="Y104" s="18">
        <f>'Variables AMS'!X708</f>
        <v>6.2114434177379298E-3</v>
      </c>
      <c r="Z104" s="18">
        <f>'Variables AMS'!Y708</f>
        <v>6.3489910352324003E-3</v>
      </c>
      <c r="AA104" s="18">
        <f>'Variables AMS'!Z708</f>
        <v>6.4895845374923697E-3</v>
      </c>
      <c r="AB104" s="18">
        <f>'Variables AMS'!AA708</f>
        <v>6.6332913745616997E-3</v>
      </c>
      <c r="AC104" s="18">
        <f>'Variables AMS'!AB708</f>
        <v>6.7801804908900901E-3</v>
      </c>
      <c r="AD104" s="18">
        <f>'Variables AMS'!AC708</f>
        <v>6.7824907851753201E-3</v>
      </c>
      <c r="AE104" s="18">
        <f>'Variables AMS'!AD708</f>
        <v>6.7848018622796904E-3</v>
      </c>
      <c r="AF104" s="18">
        <f>'Variables AMS'!AE708</f>
        <v>6.7871137343424003E-3</v>
      </c>
      <c r="AG104" s="18">
        <f>'Variables AMS'!AF708</f>
        <v>6.7894263886743101E-3</v>
      </c>
      <c r="AH104" s="18">
        <f>'Variables AMS'!AG708</f>
        <v>6.7917398318746904E-3</v>
      </c>
      <c r="AI104" s="18">
        <f>'Variables AMS'!AH708</f>
        <v>6.7940540627072603E-3</v>
      </c>
      <c r="AJ104" s="18">
        <f>'Variables AMS'!AI708</f>
        <v>6.79636908196101E-3</v>
      </c>
      <c r="AK104" s="18">
        <f>'Variables AMS'!AJ708</f>
        <v>6.7986848933335696E-3</v>
      </c>
      <c r="AL104" s="18">
        <f>'Variables AMS'!AK708</f>
        <v>6.8010014962376396E-3</v>
      </c>
      <c r="AM104" s="18">
        <f>'Variables AMS'!AL708</f>
        <v>6.8033188827092399E-3</v>
      </c>
      <c r="AN104" s="18">
        <f>'Variables AMS'!AM708</f>
        <v>6.80563705685934E-3</v>
      </c>
      <c r="AO104" s="18">
        <f>'Variables AMS'!AN708</f>
        <v>6.8079560199568404E-3</v>
      </c>
      <c r="AP104" s="18">
        <f>'Variables AMS'!AO708</f>
        <v>6.8102757823207197E-3</v>
      </c>
      <c r="AQ104" s="18">
        <f>'Variables AMS'!AP708</f>
        <v>6.8125963279946E-3</v>
      </c>
      <c r="AR104" s="18">
        <f>'Variables AMS'!AQ708</f>
        <v>6.8149176686443701E-3</v>
      </c>
      <c r="AS104" s="18">
        <f>'Variables AMS'!AR708</f>
        <v>6.81723979748294E-3</v>
      </c>
      <c r="AT104" s="18">
        <f>'Variables AMS'!AS708</f>
        <v>6.819562717706E-3</v>
      </c>
      <c r="AU104" s="18">
        <f>'Variables AMS'!AT708</f>
        <v>6.8218864328917104E-3</v>
      </c>
      <c r="AV104" s="18">
        <f>'Variables AMS'!AU708</f>
        <v>6.8242109369319797E-3</v>
      </c>
      <c r="AW104" s="18">
        <f>'Variables AMS'!AV708</f>
        <v>6.8265362344991998E-3</v>
      </c>
    </row>
    <row r="105" spans="2:49" x14ac:dyDescent="0.25">
      <c r="B105" t="s">
        <v>1411</v>
      </c>
      <c r="C105" s="18">
        <f>'Variables AMS'!B709</f>
        <v>3.56420095139589E-3</v>
      </c>
      <c r="D105" s="18">
        <f>'Variables AMS'!C709</f>
        <v>3.56420095139589E-3</v>
      </c>
      <c r="E105" s="18">
        <f>'Variables AMS'!D709</f>
        <v>3.5679847246845899E-3</v>
      </c>
      <c r="F105" s="18">
        <f>'Variables AMS'!E709</f>
        <v>3.6418619074776101E-3</v>
      </c>
      <c r="G105" s="18">
        <f>'Variables AMS'!F709</f>
        <v>3.71207740811567E-3</v>
      </c>
      <c r="H105" s="18">
        <f>'Variables AMS'!G709</f>
        <v>4.0055710354276498E-3</v>
      </c>
      <c r="I105" s="18">
        <f>'Variables AMS'!H709</f>
        <v>4.1557462419962096E-3</v>
      </c>
      <c r="J105" s="18">
        <f>'Variables AMS'!I709</f>
        <v>3.7290472207201801E-3</v>
      </c>
      <c r="K105" s="18">
        <f>'Variables AMS'!J709</f>
        <v>3.9419712929120799E-3</v>
      </c>
      <c r="L105" s="18">
        <f>'Variables AMS'!K709</f>
        <v>4.1504182250498099E-3</v>
      </c>
      <c r="M105" s="18">
        <f>'Variables AMS'!L709</f>
        <v>4.15549463520696E-3</v>
      </c>
      <c r="N105" s="18">
        <f>'Variables AMS'!M709</f>
        <v>4.3198814551068804E-3</v>
      </c>
      <c r="O105" s="18">
        <f>'Variables AMS'!N709</f>
        <v>4.32427761073979E-3</v>
      </c>
      <c r="P105" s="18">
        <f>'Variables AMS'!O709</f>
        <v>4.2548250052842204E-3</v>
      </c>
      <c r="Q105" s="18">
        <f>'Variables AMS'!P709</f>
        <v>4.3175667636936197E-3</v>
      </c>
      <c r="R105" s="18">
        <f>'Variables AMS'!Q709</f>
        <v>4.4462629374723396E-3</v>
      </c>
      <c r="S105" s="18">
        <f>'Variables AMS'!R709</f>
        <v>4.4462349868369597E-3</v>
      </c>
      <c r="T105" s="18">
        <f>'Variables AMS'!S709</f>
        <v>4.4463428690706902E-3</v>
      </c>
      <c r="U105" s="18">
        <f>'Variables AMS'!T709</f>
        <v>4.44634119897774E-3</v>
      </c>
      <c r="V105" s="18">
        <f>'Variables AMS'!U709</f>
        <v>4.4464668373741904E-3</v>
      </c>
      <c r="W105" s="18">
        <f>'Variables AMS'!V709</f>
        <v>4.4450381403288901E-3</v>
      </c>
      <c r="X105" s="18">
        <f>'Variables AMS'!W709</f>
        <v>4.4436099026519196E-3</v>
      </c>
      <c r="Y105" s="18">
        <f>'Variables AMS'!X709</f>
        <v>4.44218212242929E-3</v>
      </c>
      <c r="Z105" s="18">
        <f>'Variables AMS'!Y709</f>
        <v>4.4407548033630999E-3</v>
      </c>
      <c r="AA105" s="18">
        <f>'Variables AMS'!Z709</f>
        <v>4.4393279398606302E-3</v>
      </c>
      <c r="AB105" s="18">
        <f>'Variables AMS'!AA709</f>
        <v>4.4379015368923996E-3</v>
      </c>
      <c r="AC105" s="18">
        <f>'Variables AMS'!AB709</f>
        <v>4.4364755915554197E-3</v>
      </c>
      <c r="AD105" s="18">
        <f>'Variables AMS'!AC709</f>
        <v>4.43606251771754E-3</v>
      </c>
      <c r="AE105" s="18">
        <f>'Variables AMS'!AD709</f>
        <v>4.4356494800284899E-3</v>
      </c>
      <c r="AF105" s="18">
        <f>'Variables AMS'!AE709</f>
        <v>4.4352364821002403E-3</v>
      </c>
      <c r="AG105" s="18">
        <f>'Variables AMS'!AF709</f>
        <v>4.4348235224766002E-3</v>
      </c>
      <c r="AH105" s="18">
        <f>'Variables AMS'!AG709</f>
        <v>4.4344106001742599E-3</v>
      </c>
      <c r="AI105" s="18">
        <f>'Variables AMS'!AH709</f>
        <v>4.4339977162560704E-3</v>
      </c>
      <c r="AJ105" s="18">
        <f>'Variables AMS'!AI709</f>
        <v>4.4335848722660103E-3</v>
      </c>
      <c r="AK105" s="18">
        <f>'Variables AMS'!AJ709</f>
        <v>4.4331720664995897E-3</v>
      </c>
      <c r="AL105" s="18">
        <f>'Variables AMS'!AK709</f>
        <v>4.4327592989321799E-3</v>
      </c>
      <c r="AM105" s="18">
        <f>'Variables AMS'!AL709</f>
        <v>4.4323465689745404E-3</v>
      </c>
      <c r="AN105" s="18">
        <f>'Variables AMS'!AM709</f>
        <v>4.4319338772700698E-3</v>
      </c>
      <c r="AO105" s="18">
        <f>'Variables AMS'!AN709</f>
        <v>4.43152122484884E-3</v>
      </c>
      <c r="AP105" s="18">
        <f>'Variables AMS'!AO709</f>
        <v>4.4311086114956098E-3</v>
      </c>
      <c r="AQ105" s="18">
        <f>'Variables AMS'!AP709</f>
        <v>4.4306960359268696E-3</v>
      </c>
      <c r="AR105" s="18">
        <f>'Variables AMS'!AQ709</f>
        <v>4.4302834984421098E-3</v>
      </c>
      <c r="AS105" s="18">
        <f>'Variables AMS'!AR709</f>
        <v>4.4298709984442897E-3</v>
      </c>
      <c r="AT105" s="18">
        <f>'Variables AMS'!AS709</f>
        <v>4.4294585377166401E-3</v>
      </c>
      <c r="AU105" s="18">
        <f>'Variables AMS'!AT709</f>
        <v>4.4290461164339101E-3</v>
      </c>
      <c r="AV105" s="18">
        <f>'Variables AMS'!AU709</f>
        <v>4.42863373130671E-3</v>
      </c>
      <c r="AW105" s="18">
        <f>'Variables AMS'!AV709</f>
        <v>4.4282213886778898E-3</v>
      </c>
    </row>
    <row r="106" spans="2:49" x14ac:dyDescent="0.25">
      <c r="B106" t="s">
        <v>1412</v>
      </c>
      <c r="C106" s="18">
        <f>'Variables AMS'!B710</f>
        <v>2.7477200079955898E-3</v>
      </c>
      <c r="D106" s="18">
        <f>'Variables AMS'!C710</f>
        <v>2.7477200079955898E-3</v>
      </c>
      <c r="E106" s="18">
        <f>'Variables AMS'!D710</f>
        <v>2.7550286240104901E-3</v>
      </c>
      <c r="F106" s="18">
        <f>'Variables AMS'!E710</f>
        <v>2.80315358171056E-3</v>
      </c>
      <c r="G106" s="18">
        <f>'Variables AMS'!F710</f>
        <v>2.7688680873029698E-3</v>
      </c>
      <c r="H106" s="18">
        <f>'Variables AMS'!G710</f>
        <v>2.8549217724676001E-3</v>
      </c>
      <c r="I106" s="18">
        <f>'Variables AMS'!H710</f>
        <v>2.8866831058352201E-3</v>
      </c>
      <c r="J106" s="18">
        <f>'Variables AMS'!I710</f>
        <v>2.9864472252870799E-3</v>
      </c>
      <c r="K106" s="18">
        <f>'Variables AMS'!J710</f>
        <v>3.0598240466664698E-3</v>
      </c>
      <c r="L106" s="18">
        <f>'Variables AMS'!K710</f>
        <v>3.0909332362521699E-3</v>
      </c>
      <c r="M106" s="18">
        <f>'Variables AMS'!L710</f>
        <v>3.1505865774243799E-3</v>
      </c>
      <c r="N106" s="18">
        <f>'Variables AMS'!M710</f>
        <v>3.1845348868310701E-3</v>
      </c>
      <c r="O106" s="18">
        <f>'Variables AMS'!N710</f>
        <v>3.3324019618635502E-3</v>
      </c>
      <c r="P106" s="18">
        <f>'Variables AMS'!O710</f>
        <v>3.4181324906576E-3</v>
      </c>
      <c r="Q106" s="18">
        <f>'Variables AMS'!P710</f>
        <v>3.5061347793299402E-3</v>
      </c>
      <c r="R106" s="18">
        <f>'Variables AMS'!Q710</f>
        <v>3.69458363811417E-3</v>
      </c>
      <c r="S106" s="18">
        <f>'Variables AMS'!R710</f>
        <v>3.6945376472133501E-3</v>
      </c>
      <c r="T106" s="18">
        <f>'Variables AMS'!S710</f>
        <v>3.6945832694336199E-3</v>
      </c>
      <c r="U106" s="18">
        <f>'Variables AMS'!T710</f>
        <v>3.6945978954946298E-3</v>
      </c>
      <c r="V106" s="18">
        <f>'Variables AMS'!U710</f>
        <v>3.69466675154651E-3</v>
      </c>
      <c r="W106" s="18">
        <f>'Variables AMS'!V710</f>
        <v>3.7125783984875002E-3</v>
      </c>
      <c r="X106" s="18">
        <f>'Variables AMS'!W710</f>
        <v>3.7305768779416302E-3</v>
      </c>
      <c r="Y106" s="18">
        <f>'Variables AMS'!X710</f>
        <v>3.7486626156367298E-3</v>
      </c>
      <c r="Z106" s="18">
        <f>'Variables AMS'!Y710</f>
        <v>3.7668360326092898E-3</v>
      </c>
      <c r="AA106" s="18">
        <f>'Variables AMS'!Z710</f>
        <v>3.7850975531510899E-3</v>
      </c>
      <c r="AB106" s="18">
        <f>'Variables AMS'!AA710</f>
        <v>3.80344760682866E-3</v>
      </c>
      <c r="AC106" s="18">
        <f>'Variables AMS'!AB710</f>
        <v>3.8218866190798599E-3</v>
      </c>
      <c r="AD106" s="18">
        <f>'Variables AMS'!AC710</f>
        <v>3.8217276569836099E-3</v>
      </c>
      <c r="AE106" s="18">
        <f>'Variables AMS'!AD710</f>
        <v>3.8215687037000002E-3</v>
      </c>
      <c r="AF106" s="18">
        <f>'Variables AMS'!AE710</f>
        <v>3.8214097558636798E-3</v>
      </c>
      <c r="AG106" s="18">
        <f>'Variables AMS'!AF710</f>
        <v>3.8212508171518401E-3</v>
      </c>
      <c r="AH106" s="18">
        <f>'Variables AMS'!AG710</f>
        <v>3.8210918814665499E-3</v>
      </c>
      <c r="AI106" s="18">
        <f>'Variables AMS'!AH710</f>
        <v>3.8209329532926002E-3</v>
      </c>
      <c r="AJ106" s="18">
        <f>'Variables AMS'!AI710</f>
        <v>3.8207740321443699E-3</v>
      </c>
      <c r="AK106" s="18">
        <f>'Variables AMS'!AJ710</f>
        <v>3.8206151188413099E-3</v>
      </c>
      <c r="AL106" s="18">
        <f>'Variables AMS'!AK710</f>
        <v>3.8204562086156801E-3</v>
      </c>
      <c r="AM106" s="18">
        <f>'Variables AMS'!AL710</f>
        <v>3.8202973076634202E-3</v>
      </c>
      <c r="AN106" s="18">
        <f>'Variables AMS'!AM710</f>
        <v>3.82013841269242E-3</v>
      </c>
      <c r="AO106" s="18">
        <f>'Variables AMS'!AN710</f>
        <v>3.8199795270605101E-3</v>
      </c>
      <c r="AP106" s="18">
        <f>'Variables AMS'!AO710</f>
        <v>3.8198206448453102E-3</v>
      </c>
      <c r="AQ106" s="18">
        <f>'Variables AMS'!AP710</f>
        <v>3.8196617701088602E-3</v>
      </c>
      <c r="AR106" s="18">
        <f>'Variables AMS'!AQ710</f>
        <v>3.8195029016458099E-3</v>
      </c>
      <c r="AS106" s="18">
        <f>'Variables AMS'!AR710</f>
        <v>3.8193440407566599E-3</v>
      </c>
      <c r="AT106" s="18">
        <f>'Variables AMS'!AS710</f>
        <v>3.8191851856544199E-3</v>
      </c>
      <c r="AU106" s="18">
        <f>'Variables AMS'!AT710</f>
        <v>3.81902633703391E-3</v>
      </c>
      <c r="AV106" s="18">
        <f>'Variables AMS'!AU710</f>
        <v>3.8188674931225498E-3</v>
      </c>
      <c r="AW106" s="18">
        <f>'Variables AMS'!AV710</f>
        <v>3.8187086594409E-3</v>
      </c>
    </row>
    <row r="107" spans="2:49" x14ac:dyDescent="0.25">
      <c r="B107" t="s">
        <v>1413</v>
      </c>
      <c r="C107" s="18">
        <f>'Variables AMS'!B711</f>
        <v>1.44354035614503E-3</v>
      </c>
      <c r="D107" s="18">
        <f>'Variables AMS'!C711</f>
        <v>1.44354035614503E-3</v>
      </c>
      <c r="E107" s="18">
        <f>'Variables AMS'!D711</f>
        <v>1.4438604934906001E-3</v>
      </c>
      <c r="F107" s="18">
        <f>'Variables AMS'!E711</f>
        <v>1.4778722685523001E-3</v>
      </c>
      <c r="G107" s="18">
        <f>'Variables AMS'!F711</f>
        <v>1.3991495780612099E-3</v>
      </c>
      <c r="H107" s="18">
        <f>'Variables AMS'!G711</f>
        <v>1.3965665505684E-3</v>
      </c>
      <c r="I107" s="18">
        <f>'Variables AMS'!H711</f>
        <v>1.43597850323198E-3</v>
      </c>
      <c r="J107" s="18">
        <f>'Variables AMS'!I711</f>
        <v>1.4260414708689201E-3</v>
      </c>
      <c r="K107" s="18">
        <f>'Variables AMS'!J711</f>
        <v>1.4230351606876999E-3</v>
      </c>
      <c r="L107" s="18">
        <f>'Variables AMS'!K711</f>
        <v>1.4409104378516201E-3</v>
      </c>
      <c r="M107" s="18">
        <f>'Variables AMS'!L711</f>
        <v>1.4597583200981E-3</v>
      </c>
      <c r="N107" s="18">
        <f>'Variables AMS'!M711</f>
        <v>1.4558273163979101E-3</v>
      </c>
      <c r="O107" s="18">
        <f>'Variables AMS'!N711</f>
        <v>1.4794595170235601E-3</v>
      </c>
      <c r="P107" s="18">
        <f>'Variables AMS'!O711</f>
        <v>1.48530223404729E-3</v>
      </c>
      <c r="Q107" s="18">
        <f>'Variables AMS'!P711</f>
        <v>1.5148288750557E-3</v>
      </c>
      <c r="R107" s="18">
        <f>'Variables AMS'!Q711</f>
        <v>1.5399466161229701E-3</v>
      </c>
      <c r="S107" s="18">
        <f>'Variables AMS'!R711</f>
        <v>1.53991418465386E-3</v>
      </c>
      <c r="T107" s="18">
        <f>'Variables AMS'!S711</f>
        <v>1.5399853100921501E-3</v>
      </c>
      <c r="U107" s="18">
        <f>'Variables AMS'!T711</f>
        <v>1.54001214468544E-3</v>
      </c>
      <c r="V107" s="18">
        <f>'Variables AMS'!U711</f>
        <v>1.5400987894866999E-3</v>
      </c>
      <c r="W107" s="18">
        <f>'Variables AMS'!V711</f>
        <v>1.5399191866553399E-3</v>
      </c>
      <c r="X107" s="18">
        <f>'Variables AMS'!W711</f>
        <v>1.53973960479121E-3</v>
      </c>
      <c r="Y107" s="18">
        <f>'Variables AMS'!X711</f>
        <v>1.53956004456586E-3</v>
      </c>
      <c r="Z107" s="18">
        <f>'Variables AMS'!Y711</f>
        <v>1.53938050335781E-3</v>
      </c>
      <c r="AA107" s="18">
        <f>'Variables AMS'!Z711</f>
        <v>1.53920098521525E-3</v>
      </c>
      <c r="AB107" s="18">
        <f>'Variables AMS'!AA711</f>
        <v>1.5390214867726699E-3</v>
      </c>
      <c r="AC107" s="18">
        <f>'Variables AMS'!AB711</f>
        <v>1.5388420086359001E-3</v>
      </c>
      <c r="AD107" s="18">
        <f>'Variables AMS'!AC711</f>
        <v>1.5387345927631701E-3</v>
      </c>
      <c r="AE107" s="18">
        <f>'Variables AMS'!AD711</f>
        <v>1.53862718281244E-3</v>
      </c>
      <c r="AF107" s="18">
        <f>'Variables AMS'!AE711</f>
        <v>1.53851978093062E-3</v>
      </c>
      <c r="AG107" s="18">
        <f>'Variables AMS'!AF711</f>
        <v>1.53841238634224E-3</v>
      </c>
      <c r="AH107" s="18">
        <f>'Variables AMS'!AG711</f>
        <v>1.5383049999628301E-3</v>
      </c>
      <c r="AI107" s="18">
        <f>'Variables AMS'!AH711</f>
        <v>1.53819762021409E-3</v>
      </c>
      <c r="AJ107" s="18">
        <f>'Variables AMS'!AI711</f>
        <v>1.53809024850122E-3</v>
      </c>
      <c r="AK107" s="18">
        <f>'Variables AMS'!AJ711</f>
        <v>1.5379828847540901E-3</v>
      </c>
      <c r="AL107" s="18">
        <f>'Variables AMS'!AK711</f>
        <v>1.53787552822481E-3</v>
      </c>
      <c r="AM107" s="18">
        <f>'Variables AMS'!AL711</f>
        <v>1.53776817817466E-3</v>
      </c>
      <c r="AN107" s="18">
        <f>'Variables AMS'!AM711</f>
        <v>1.53766083642473E-3</v>
      </c>
      <c r="AO107" s="18">
        <f>'Variables AMS'!AN711</f>
        <v>1.53755350184951E-3</v>
      </c>
      <c r="AP107" s="18">
        <f>'Variables AMS'!AO711</f>
        <v>1.53744617543146E-3</v>
      </c>
      <c r="AQ107" s="18">
        <f>'Variables AMS'!AP711</f>
        <v>1.5373388557248899E-3</v>
      </c>
      <c r="AR107" s="18">
        <f>'Variables AMS'!AQ711</f>
        <v>1.5372315449871999E-3</v>
      </c>
      <c r="AS107" s="18">
        <f>'Variables AMS'!AR711</f>
        <v>1.5371242394342699E-3</v>
      </c>
      <c r="AT107" s="18">
        <f>'Variables AMS'!AS711</f>
        <v>1.5370169419099699E-3</v>
      </c>
      <c r="AU107" s="18">
        <f>'Variables AMS'!AT711</f>
        <v>1.53690965346233E-3</v>
      </c>
      <c r="AV107" s="18">
        <f>'Variables AMS'!AU711</f>
        <v>1.53680237177842E-3</v>
      </c>
      <c r="AW107" s="18">
        <f>'Variables AMS'!AV711</f>
        <v>1.53669509692405E-3</v>
      </c>
    </row>
    <row r="108" spans="2:49" x14ac:dyDescent="0.25">
      <c r="B108" t="s">
        <v>1414</v>
      </c>
      <c r="C108" s="18">
        <f>'Variables AMS'!B712</f>
        <v>1.35039656003028E-3</v>
      </c>
      <c r="D108" s="18">
        <f>'Variables AMS'!C712</f>
        <v>1.35039656003028E-3</v>
      </c>
      <c r="E108" s="18">
        <f>'Variables AMS'!D712</f>
        <v>1.3504018942512501E-3</v>
      </c>
      <c r="F108" s="18">
        <f>'Variables AMS'!E712</f>
        <v>1.37973932597478E-3</v>
      </c>
      <c r="G108" s="18">
        <f>'Variables AMS'!F712</f>
        <v>1.30427012819804E-3</v>
      </c>
      <c r="H108" s="18">
        <f>'Variables AMS'!G712</f>
        <v>1.2916350165777201E-3</v>
      </c>
      <c r="I108" s="18">
        <f>'Variables AMS'!H712</f>
        <v>1.3259102200461499E-3</v>
      </c>
      <c r="J108" s="18">
        <f>'Variables AMS'!I712</f>
        <v>1.3113830069466999E-3</v>
      </c>
      <c r="K108" s="18">
        <f>'Variables AMS'!J712</f>
        <v>1.29328735459124E-3</v>
      </c>
      <c r="L108" s="18">
        <f>'Variables AMS'!K712</f>
        <v>1.3015933355111501E-3</v>
      </c>
      <c r="M108" s="18">
        <f>'Variables AMS'!L712</f>
        <v>1.30748883458593E-3</v>
      </c>
      <c r="N108" s="18">
        <f>'Variables AMS'!M712</f>
        <v>1.2929775213354701E-3</v>
      </c>
      <c r="O108" s="18">
        <f>'Variables AMS'!N712</f>
        <v>1.31236836101524E-3</v>
      </c>
      <c r="P108" s="18">
        <f>'Variables AMS'!O712</f>
        <v>1.3053766003514899E-3</v>
      </c>
      <c r="Q108" s="18">
        <f>'Variables AMS'!P712</f>
        <v>1.3196143697511199E-3</v>
      </c>
      <c r="R108" s="18">
        <f>'Variables AMS'!Q712</f>
        <v>1.3207415703691001E-3</v>
      </c>
      <c r="S108" s="18">
        <f>'Variables AMS'!R712</f>
        <v>1.32073422100839E-3</v>
      </c>
      <c r="T108" s="18">
        <f>'Variables AMS'!S712</f>
        <v>1.3207367671030101E-3</v>
      </c>
      <c r="U108" s="18">
        <f>'Variables AMS'!T712</f>
        <v>1.32073733484637E-3</v>
      </c>
      <c r="V108" s="18">
        <f>'Variables AMS'!U712</f>
        <v>1.3207531332618599E-3</v>
      </c>
      <c r="W108" s="18">
        <f>'Variables AMS'!V712</f>
        <v>1.3207531335080399E-3</v>
      </c>
      <c r="X108" s="18">
        <f>'Variables AMS'!W712</f>
        <v>1.3207531332547801E-3</v>
      </c>
      <c r="Y108" s="18">
        <f>'Variables AMS'!X712</f>
        <v>1.3207531330993499E-3</v>
      </c>
      <c r="Z108" s="18">
        <f>'Variables AMS'!Y712</f>
        <v>1.3207531332290301E-3</v>
      </c>
      <c r="AA108" s="18">
        <f>'Variables AMS'!Z712</f>
        <v>1.3207531330682999E-3</v>
      </c>
      <c r="AB108" s="18">
        <f>'Variables AMS'!AA712</f>
        <v>1.3207531333854401E-3</v>
      </c>
      <c r="AC108" s="18">
        <f>'Variables AMS'!AB712</f>
        <v>1.3207531331338499E-3</v>
      </c>
      <c r="AD108" s="18">
        <f>'Variables AMS'!AC712</f>
        <v>1.32075313340321E-3</v>
      </c>
      <c r="AE108" s="18">
        <f>'Variables AMS'!AD712</f>
        <v>1.3207531331754299E-3</v>
      </c>
      <c r="AF108" s="18">
        <f>'Variables AMS'!AE712</f>
        <v>1.32075313339463E-3</v>
      </c>
      <c r="AG108" s="18">
        <f>'Variables AMS'!AF712</f>
        <v>1.32075313346019E-3</v>
      </c>
      <c r="AH108" s="18">
        <f>'Variables AMS'!AG712</f>
        <v>1.32075313323471E-3</v>
      </c>
      <c r="AI108" s="18">
        <f>'Variables AMS'!AH712</f>
        <v>1.3207531332990899E-3</v>
      </c>
      <c r="AJ108" s="18">
        <f>'Variables AMS'!AI712</f>
        <v>1.3207531333230399E-3</v>
      </c>
      <c r="AK108" s="18">
        <f>'Variables AMS'!AJ712</f>
        <v>1.32075313299811E-3</v>
      </c>
      <c r="AL108" s="18">
        <f>'Variables AMS'!AK712</f>
        <v>1.32075313335118E-3</v>
      </c>
      <c r="AM108" s="18">
        <f>'Variables AMS'!AL712</f>
        <v>1.32075313324692E-3</v>
      </c>
      <c r="AN108" s="18">
        <f>'Variables AMS'!AM712</f>
        <v>1.32075313328414E-3</v>
      </c>
      <c r="AO108" s="18">
        <f>'Variables AMS'!AN712</f>
        <v>1.3207531333400101E-3</v>
      </c>
      <c r="AP108" s="18">
        <f>'Variables AMS'!AO712</f>
        <v>1.3207531332559599E-3</v>
      </c>
      <c r="AQ108" s="18">
        <f>'Variables AMS'!AP712</f>
        <v>1.32075313330863E-3</v>
      </c>
      <c r="AR108" s="18">
        <f>'Variables AMS'!AQ712</f>
        <v>1.32075313320261E-3</v>
      </c>
      <c r="AS108" s="18">
        <f>'Variables AMS'!AR712</f>
        <v>1.3207531334438599E-3</v>
      </c>
      <c r="AT108" s="18">
        <f>'Variables AMS'!AS712</f>
        <v>1.32075313322272E-3</v>
      </c>
      <c r="AU108" s="18">
        <f>'Variables AMS'!AT712</f>
        <v>1.32075313342364E-3</v>
      </c>
      <c r="AV108" s="18">
        <f>'Variables AMS'!AU712</f>
        <v>1.3207531332625299E-3</v>
      </c>
      <c r="AW108" s="18">
        <f>'Variables AMS'!AV712</f>
        <v>1.32075313339061E-3</v>
      </c>
    </row>
    <row r="109" spans="2:49" x14ac:dyDescent="0.25">
      <c r="B109" t="s">
        <v>1415</v>
      </c>
      <c r="C109" s="18">
        <f>'Variables AMS'!B713</f>
        <v>1.65836451869807E-3</v>
      </c>
      <c r="D109" s="18">
        <f>'Variables AMS'!C713</f>
        <v>1.65836451869807E-3</v>
      </c>
      <c r="E109" s="18">
        <f>'Variables AMS'!D713</f>
        <v>1.6631934991146601E-3</v>
      </c>
      <c r="F109" s="18">
        <f>'Variables AMS'!E713</f>
        <v>1.6520579683368499E-3</v>
      </c>
      <c r="G109" s="18">
        <f>'Variables AMS'!F713</f>
        <v>1.6094430045232699E-3</v>
      </c>
      <c r="H109" s="18">
        <f>'Variables AMS'!G713</f>
        <v>1.73661604117205E-3</v>
      </c>
      <c r="I109" s="18">
        <f>'Variables AMS'!H713</f>
        <v>1.7545441644801099E-3</v>
      </c>
      <c r="J109" s="18">
        <f>'Variables AMS'!I713</f>
        <v>1.70214894138184E-3</v>
      </c>
      <c r="K109" s="18">
        <f>'Variables AMS'!J713</f>
        <v>1.73462742410948E-3</v>
      </c>
      <c r="L109" s="18">
        <f>'Variables AMS'!K713</f>
        <v>1.84131236396865E-3</v>
      </c>
      <c r="M109" s="18">
        <f>'Variables AMS'!L713</f>
        <v>1.90190864660301E-3</v>
      </c>
      <c r="N109" s="18">
        <f>'Variables AMS'!M713</f>
        <v>1.88363566700821E-3</v>
      </c>
      <c r="O109" s="18">
        <f>'Variables AMS'!N713</f>
        <v>1.94783578141268E-3</v>
      </c>
      <c r="P109" s="18">
        <f>'Variables AMS'!O713</f>
        <v>1.94123969975947E-3</v>
      </c>
      <c r="Q109" s="18">
        <f>'Variables AMS'!P713</f>
        <v>1.9839814701434698E-3</v>
      </c>
      <c r="R109" s="18">
        <f>'Variables AMS'!Q713</f>
        <v>2.0958405499648999E-3</v>
      </c>
      <c r="S109" s="18">
        <f>'Variables AMS'!R713</f>
        <v>2.0958348814387301E-3</v>
      </c>
      <c r="T109" s="18">
        <f>'Variables AMS'!S713</f>
        <v>2.0958573070085701E-3</v>
      </c>
      <c r="U109" s="18">
        <f>'Variables AMS'!T713</f>
        <v>2.0958590677898998E-3</v>
      </c>
      <c r="V109" s="18">
        <f>'Variables AMS'!U713</f>
        <v>2.0958897430418699E-3</v>
      </c>
      <c r="W109" s="18">
        <f>'Variables AMS'!V713</f>
        <v>2.1632176360291701E-3</v>
      </c>
      <c r="X109" s="18">
        <f>'Variables AMS'!W713</f>
        <v>2.2327083543659302E-3</v>
      </c>
      <c r="Y109" s="18">
        <f>'Variables AMS'!X713</f>
        <v>2.3044313763525E-3</v>
      </c>
      <c r="Z109" s="18">
        <f>'Variables AMS'!Y713</f>
        <v>2.3784584131072099E-3</v>
      </c>
      <c r="AA109" s="18">
        <f>'Variables AMS'!Z713</f>
        <v>2.45486347843354E-3</v>
      </c>
      <c r="AB109" s="18">
        <f>'Variables AMS'!AA713</f>
        <v>2.5337229619065999E-3</v>
      </c>
      <c r="AC109" s="18">
        <f>'Variables AMS'!AB713</f>
        <v>2.6151157099642999E-3</v>
      </c>
      <c r="AD109" s="18">
        <f>'Variables AMS'!AC713</f>
        <v>2.6119352140529699E-3</v>
      </c>
      <c r="AE109" s="18">
        <f>'Variables AMS'!AD713</f>
        <v>2.6087585866507099E-3</v>
      </c>
      <c r="AF109" s="18">
        <f>'Variables AMS'!AE713</f>
        <v>2.6055858216551698E-3</v>
      </c>
      <c r="AG109" s="18">
        <f>'Variables AMS'!AF713</f>
        <v>2.60241691576363E-3</v>
      </c>
      <c r="AH109" s="18">
        <f>'Variables AMS'!AG713</f>
        <v>2.5992518639884501E-3</v>
      </c>
      <c r="AI109" s="18">
        <f>'Variables AMS'!AH713</f>
        <v>2.5960906617255798E-3</v>
      </c>
      <c r="AJ109" s="18">
        <f>'Variables AMS'!AI713</f>
        <v>2.5929333034891999E-3</v>
      </c>
      <c r="AK109" s="18">
        <f>'Variables AMS'!AJ713</f>
        <v>2.5897797855331502E-3</v>
      </c>
      <c r="AL109" s="18">
        <f>'Variables AMS'!AK713</f>
        <v>2.5866301032571701E-3</v>
      </c>
      <c r="AM109" s="18">
        <f>'Variables AMS'!AL713</f>
        <v>2.5834842516008799E-3</v>
      </c>
      <c r="AN109" s="18">
        <f>'Variables AMS'!AM713</f>
        <v>2.5803422256940201E-3</v>
      </c>
      <c r="AO109" s="18">
        <f>'Variables AMS'!AN713</f>
        <v>2.5772040206571501E-3</v>
      </c>
      <c r="AP109" s="18">
        <f>'Variables AMS'!AO713</f>
        <v>2.57406963292609E-3</v>
      </c>
      <c r="AQ109" s="18">
        <f>'Variables AMS'!AP713</f>
        <v>2.5709390569222498E-3</v>
      </c>
      <c r="AR109" s="18">
        <f>'Variables AMS'!AQ713</f>
        <v>2.5678122883999099E-3</v>
      </c>
      <c r="AS109" s="18">
        <f>'Variables AMS'!AR713</f>
        <v>2.5646893226731501E-3</v>
      </c>
      <c r="AT109" s="18">
        <f>'Variables AMS'!AS713</f>
        <v>2.56157015504989E-3</v>
      </c>
      <c r="AU109" s="18">
        <f>'Variables AMS'!AT713</f>
        <v>2.5584547808512699E-3</v>
      </c>
      <c r="AV109" s="18">
        <f>'Variables AMS'!AU713</f>
        <v>2.5553431951762001E-3</v>
      </c>
      <c r="AW109" s="18">
        <f>'Variables AMS'!AV713</f>
        <v>2.5522353945820102E-3</v>
      </c>
    </row>
    <row r="110" spans="2:49" x14ac:dyDescent="0.25">
      <c r="B110" t="s">
        <v>1416</v>
      </c>
      <c r="C110" s="18">
        <f>'Variables AMS'!B714</f>
        <v>5.3094906996722004E-3</v>
      </c>
      <c r="D110" s="18">
        <f>'Variables AMS'!C714</f>
        <v>5.3094906996722004E-3</v>
      </c>
      <c r="E110" s="18">
        <f>'Variables AMS'!D714</f>
        <v>5.30800233234981E-3</v>
      </c>
      <c r="F110" s="18">
        <f>'Variables AMS'!E714</f>
        <v>5.4735290670081798E-3</v>
      </c>
      <c r="G110" s="18">
        <f>'Variables AMS'!F714</f>
        <v>5.6226890019120696E-3</v>
      </c>
      <c r="H110" s="18">
        <f>'Variables AMS'!G714</f>
        <v>6.4448300447747398E-3</v>
      </c>
      <c r="I110" s="18">
        <f>'Variables AMS'!H714</f>
        <v>6.2693358444938898E-3</v>
      </c>
      <c r="J110" s="18">
        <f>'Variables AMS'!I714</f>
        <v>6.1571488755188496E-3</v>
      </c>
      <c r="K110" s="18">
        <f>'Variables AMS'!J714</f>
        <v>6.3755137903290402E-3</v>
      </c>
      <c r="L110" s="18">
        <f>'Variables AMS'!K714</f>
        <v>6.4994082788624096E-3</v>
      </c>
      <c r="M110" s="18">
        <f>'Variables AMS'!L714</f>
        <v>6.5511451470700397E-3</v>
      </c>
      <c r="N110" s="18">
        <f>'Variables AMS'!M714</f>
        <v>6.6420663917562397E-3</v>
      </c>
      <c r="O110" s="18">
        <f>'Variables AMS'!N714</f>
        <v>7.0816173141240802E-3</v>
      </c>
      <c r="P110" s="18">
        <f>'Variables AMS'!O714</f>
        <v>6.9316404528666099E-3</v>
      </c>
      <c r="Q110" s="18">
        <f>'Variables AMS'!P714</f>
        <v>7.0699886201335202E-3</v>
      </c>
      <c r="R110" s="18">
        <f>'Variables AMS'!Q714</f>
        <v>7.5487715041511003E-3</v>
      </c>
      <c r="S110" s="18">
        <f>'Variables AMS'!R714</f>
        <v>7.54870501870002E-3</v>
      </c>
      <c r="T110" s="18">
        <f>'Variables AMS'!S714</f>
        <v>7.5487786757158599E-3</v>
      </c>
      <c r="U110" s="18">
        <f>'Variables AMS'!T714</f>
        <v>7.5487808602412304E-3</v>
      </c>
      <c r="V110" s="18">
        <f>'Variables AMS'!U714</f>
        <v>7.5488385096047599E-3</v>
      </c>
      <c r="W110" s="18">
        <f>'Variables AMS'!V714</f>
        <v>7.5627297719829999E-3</v>
      </c>
      <c r="X110" s="18">
        <f>'Variables AMS'!W714</f>
        <v>7.5766466026806999E-3</v>
      </c>
      <c r="Y110" s="18">
        <f>'Variables AMS'!X714</f>
        <v>7.5905890401813799E-3</v>
      </c>
      <c r="Z110" s="18">
        <f>'Variables AMS'!Y714</f>
        <v>7.6045571327733701E-3</v>
      </c>
      <c r="AA110" s="18">
        <f>'Variables AMS'!Z714</f>
        <v>7.6185509275332698E-3</v>
      </c>
      <c r="AB110" s="18">
        <f>'Variables AMS'!AA714</f>
        <v>7.6325704762572099E-3</v>
      </c>
      <c r="AC110" s="18">
        <f>'Variables AMS'!AB714</f>
        <v>7.6466158265483201E-3</v>
      </c>
      <c r="AD110" s="18">
        <f>'Variables AMS'!AC714</f>
        <v>7.6476795709018901E-3</v>
      </c>
      <c r="AE110" s="18">
        <f>'Variables AMS'!AD714</f>
        <v>7.6487434702708201E-3</v>
      </c>
      <c r="AF110" s="18">
        <f>'Variables AMS'!AE714</f>
        <v>7.6498075144727801E-3</v>
      </c>
      <c r="AG110" s="18">
        <f>'Variables AMS'!AF714</f>
        <v>7.6508717084398598E-3</v>
      </c>
      <c r="AH110" s="18">
        <f>'Variables AMS'!AG714</f>
        <v>7.6519360453037701E-3</v>
      </c>
      <c r="AI110" s="18">
        <f>'Variables AMS'!AH714</f>
        <v>7.6530005345549499E-3</v>
      </c>
      <c r="AJ110" s="18">
        <f>'Variables AMS'!AI714</f>
        <v>7.6540651682833801E-3</v>
      </c>
      <c r="AK110" s="18">
        <f>'Variables AMS'!AJ714</f>
        <v>7.6551299556623202E-3</v>
      </c>
      <c r="AL110" s="18">
        <f>'Variables AMS'!AK714</f>
        <v>7.6561948867402002E-3</v>
      </c>
      <c r="AM110" s="18">
        <f>'Variables AMS'!AL714</f>
        <v>7.6572599667613797E-3</v>
      </c>
      <c r="AN110" s="18">
        <f>'Variables AMS'!AM714</f>
        <v>7.6583251966952396E-3</v>
      </c>
      <c r="AO110" s="18">
        <f>'Variables AMS'!AN714</f>
        <v>7.6593905758545596E-3</v>
      </c>
      <c r="AP110" s="18">
        <f>'Variables AMS'!AO714</f>
        <v>7.6604560996607401E-3</v>
      </c>
      <c r="AQ110" s="18">
        <f>'Variables AMS'!AP714</f>
        <v>7.6615217723261901E-3</v>
      </c>
      <c r="AR110" s="18">
        <f>'Variables AMS'!AQ714</f>
        <v>7.6625875928670898E-3</v>
      </c>
      <c r="AS110" s="18">
        <f>'Variables AMS'!AR714</f>
        <v>7.66365356533724E-3</v>
      </c>
      <c r="AT110" s="18">
        <f>'Variables AMS'!AS714</f>
        <v>7.6647196805558803E-3</v>
      </c>
      <c r="AU110" s="18">
        <f>'Variables AMS'!AT714</f>
        <v>7.6657859480197803E-3</v>
      </c>
      <c r="AV110" s="18">
        <f>'Variables AMS'!AU714</f>
        <v>7.6668523617707002E-3</v>
      </c>
      <c r="AW110" s="18">
        <f>'Variables AMS'!AV714</f>
        <v>7.6679189233243997E-3</v>
      </c>
    </row>
    <row r="111" spans="2:49" x14ac:dyDescent="0.25">
      <c r="B111" t="s">
        <v>1417</v>
      </c>
      <c r="C111" s="18">
        <f>'Variables AMS'!B715</f>
        <v>2.31603024694439E-3</v>
      </c>
      <c r="D111" s="18">
        <f>'Variables AMS'!C715</f>
        <v>2.31603024694439E-3</v>
      </c>
      <c r="E111" s="18">
        <f>'Variables AMS'!D715</f>
        <v>2.3165512655015899E-3</v>
      </c>
      <c r="F111" s="18">
        <f>'Variables AMS'!E715</f>
        <v>2.40663628583668E-3</v>
      </c>
      <c r="G111" s="18">
        <f>'Variables AMS'!F715</f>
        <v>2.4399640800804802E-3</v>
      </c>
      <c r="H111" s="18">
        <f>'Variables AMS'!G715</f>
        <v>2.70709546342735E-3</v>
      </c>
      <c r="I111" s="18">
        <f>'Variables AMS'!H715</f>
        <v>2.6780230116343002E-3</v>
      </c>
      <c r="J111" s="18">
        <f>'Variables AMS'!I715</f>
        <v>2.6796995740384299E-3</v>
      </c>
      <c r="K111" s="18">
        <f>'Variables AMS'!J715</f>
        <v>2.7422832712843599E-3</v>
      </c>
      <c r="L111" s="18">
        <f>'Variables AMS'!K715</f>
        <v>2.8412169593279401E-3</v>
      </c>
      <c r="M111" s="18">
        <f>'Variables AMS'!L715</f>
        <v>2.8438342384608899E-3</v>
      </c>
      <c r="N111" s="18">
        <f>'Variables AMS'!M715</f>
        <v>2.9174187218167199E-3</v>
      </c>
      <c r="O111" s="18">
        <f>'Variables AMS'!N715</f>
        <v>3.09046416239739E-3</v>
      </c>
      <c r="P111" s="18">
        <f>'Variables AMS'!O715</f>
        <v>3.0256660038345002E-3</v>
      </c>
      <c r="Q111" s="18">
        <f>'Variables AMS'!P715</f>
        <v>3.12086021536559E-3</v>
      </c>
      <c r="R111" s="18">
        <f>'Variables AMS'!Q715</f>
        <v>3.31538643549444E-3</v>
      </c>
      <c r="S111" s="18">
        <f>'Variables AMS'!R715</f>
        <v>3.3153687143388701E-3</v>
      </c>
      <c r="T111" s="18">
        <f>'Variables AMS'!S715</f>
        <v>3.31541662359694E-3</v>
      </c>
      <c r="U111" s="18">
        <f>'Variables AMS'!T715</f>
        <v>3.3154144897660398E-3</v>
      </c>
      <c r="V111" s="18">
        <f>'Variables AMS'!U715</f>
        <v>3.3154333827090901E-3</v>
      </c>
      <c r="W111" s="18">
        <f>'Variables AMS'!V715</f>
        <v>3.34727833849954E-3</v>
      </c>
      <c r="X111" s="18">
        <f>'Variables AMS'!W715</f>
        <v>3.37942916810542E-3</v>
      </c>
      <c r="Y111" s="18">
        <f>'Variables AMS'!X715</f>
        <v>3.4118888108607801E-3</v>
      </c>
      <c r="Z111" s="18">
        <f>'Variables AMS'!Y715</f>
        <v>3.44466022888481E-3</v>
      </c>
      <c r="AA111" s="18">
        <f>'Variables AMS'!Z715</f>
        <v>3.4777464183704501E-3</v>
      </c>
      <c r="AB111" s="18">
        <f>'Variables AMS'!AA715</f>
        <v>3.5111504046963799E-3</v>
      </c>
      <c r="AC111" s="18">
        <f>'Variables AMS'!AB715</f>
        <v>3.5448752370479801E-3</v>
      </c>
      <c r="AD111" s="18">
        <f>'Variables AMS'!AC715</f>
        <v>3.54540416399538E-3</v>
      </c>
      <c r="AE111" s="18">
        <f>'Variables AMS'!AD715</f>
        <v>3.54593316767687E-3</v>
      </c>
      <c r="AF111" s="18">
        <f>'Variables AMS'!AE715</f>
        <v>3.5464622511218102E-3</v>
      </c>
      <c r="AG111" s="18">
        <f>'Variables AMS'!AF715</f>
        <v>3.5469914141969001E-3</v>
      </c>
      <c r="AH111" s="18">
        <f>'Variables AMS'!AG715</f>
        <v>3.5475206550836399E-3</v>
      </c>
      <c r="AI111" s="18">
        <f>'Variables AMS'!AH715</f>
        <v>3.5480499759636399E-3</v>
      </c>
      <c r="AJ111" s="18">
        <f>'Variables AMS'!AI715</f>
        <v>3.54857937338296E-3</v>
      </c>
      <c r="AK111" s="18">
        <f>'Variables AMS'!AJ715</f>
        <v>3.5491088526957699E-3</v>
      </c>
      <c r="AL111" s="18">
        <f>'Variables AMS'!AK715</f>
        <v>3.5496384098243098E-3</v>
      </c>
      <c r="AM111" s="18">
        <f>'Variables AMS'!AL715</f>
        <v>3.5501680452816901E-3</v>
      </c>
      <c r="AN111" s="18">
        <f>'Variables AMS'!AM715</f>
        <v>3.5506977606089901E-3</v>
      </c>
      <c r="AO111" s="18">
        <f>'Variables AMS'!AN715</f>
        <v>3.5512275558704101E-3</v>
      </c>
      <c r="AP111" s="18">
        <f>'Variables AMS'!AO715</f>
        <v>3.5517574286306202E-3</v>
      </c>
      <c r="AQ111" s="18">
        <f>'Variables AMS'!AP715</f>
        <v>3.5522873824343098E-3</v>
      </c>
      <c r="AR111" s="18">
        <f>'Variables AMS'!AQ715</f>
        <v>3.5528174117494802E-3</v>
      </c>
      <c r="AS111" s="18">
        <f>'Variables AMS'!AR715</f>
        <v>3.5533475230744602E-3</v>
      </c>
      <c r="AT111" s="18">
        <f>'Variables AMS'!AS715</f>
        <v>3.5538777138044799E-3</v>
      </c>
      <c r="AU111" s="18">
        <f>'Variables AMS'!AT715</f>
        <v>3.5544079827261499E-3</v>
      </c>
      <c r="AV111" s="18">
        <f>'Variables AMS'!AU715</f>
        <v>3.5549383288155699E-3</v>
      </c>
      <c r="AW111" s="18">
        <f>'Variables AMS'!AV715</f>
        <v>3.55546875615146E-3</v>
      </c>
    </row>
    <row r="112" spans="2:49" x14ac:dyDescent="0.25">
      <c r="B112" t="s">
        <v>1418</v>
      </c>
      <c r="C112" s="18">
        <f>'Variables AMS'!B716</f>
        <v>2.13897450143413E-3</v>
      </c>
      <c r="D112" s="18">
        <f>'Variables AMS'!C716</f>
        <v>2.13897450143413E-3</v>
      </c>
      <c r="E112" s="18">
        <f>'Variables AMS'!D716</f>
        <v>2.1496699780176E-3</v>
      </c>
      <c r="F112" s="18">
        <f>'Variables AMS'!E716</f>
        <v>2.1522736134963298E-3</v>
      </c>
      <c r="G112" s="18">
        <f>'Variables AMS'!F716</f>
        <v>2.0825965620686802E-3</v>
      </c>
      <c r="H112" s="18">
        <f>'Variables AMS'!G716</f>
        <v>2.1178864490439099E-3</v>
      </c>
      <c r="I112" s="18">
        <f>'Variables AMS'!H716</f>
        <v>2.2112617252807399E-3</v>
      </c>
      <c r="J112" s="18">
        <f>'Variables AMS'!I716</f>
        <v>2.19015553170242E-3</v>
      </c>
      <c r="K112" s="18">
        <f>'Variables AMS'!J716</f>
        <v>2.1688907051425101E-3</v>
      </c>
      <c r="L112" s="18">
        <f>'Variables AMS'!K716</f>
        <v>2.21967990949453E-3</v>
      </c>
      <c r="M112" s="18">
        <f>'Variables AMS'!L716</f>
        <v>2.2220785681524701E-3</v>
      </c>
      <c r="N112" s="18">
        <f>'Variables AMS'!M716</f>
        <v>2.2357973312221E-3</v>
      </c>
      <c r="O112" s="18">
        <f>'Variables AMS'!N716</f>
        <v>2.29252472590342E-3</v>
      </c>
      <c r="P112" s="18">
        <f>'Variables AMS'!O716</f>
        <v>2.2961881296009799E-3</v>
      </c>
      <c r="Q112" s="18">
        <f>'Variables AMS'!P716</f>
        <v>2.32490529238203E-3</v>
      </c>
      <c r="R112" s="18">
        <f>'Variables AMS'!Q716</f>
        <v>2.3591825593168299E-3</v>
      </c>
      <c r="S112" s="18">
        <f>'Variables AMS'!R716</f>
        <v>2.3591764734041702E-3</v>
      </c>
      <c r="T112" s="18">
        <f>'Variables AMS'!S716</f>
        <v>2.3592536793542E-3</v>
      </c>
      <c r="U112" s="18">
        <f>'Variables AMS'!T716</f>
        <v>2.3592498825934301E-3</v>
      </c>
      <c r="V112" s="18">
        <f>'Variables AMS'!U716</f>
        <v>2.3592902835336501E-3</v>
      </c>
      <c r="W112" s="18">
        <f>'Variables AMS'!V716</f>
        <v>2.35917555567711E-3</v>
      </c>
      <c r="X112" s="18">
        <f>'Variables AMS'!W716</f>
        <v>2.3590608342375701E-3</v>
      </c>
      <c r="Y112" s="18">
        <f>'Variables AMS'!X716</f>
        <v>2.3589461196854302E-3</v>
      </c>
      <c r="Z112" s="18">
        <f>'Variables AMS'!Y716</f>
        <v>2.3588314095300301E-3</v>
      </c>
      <c r="AA112" s="18">
        <f>'Variables AMS'!Z716</f>
        <v>2.3587167045571299E-3</v>
      </c>
      <c r="AB112" s="18">
        <f>'Variables AMS'!AA716</f>
        <v>2.3586020052359501E-3</v>
      </c>
      <c r="AC112" s="18">
        <f>'Variables AMS'!AB716</f>
        <v>2.3584873108030099E-3</v>
      </c>
      <c r="AD112" s="18">
        <f>'Variables AMS'!AC716</f>
        <v>2.35834704725638E-3</v>
      </c>
      <c r="AE112" s="18">
        <f>'Variables AMS'!AD716</f>
        <v>2.3582067930595302E-3</v>
      </c>
      <c r="AF112" s="18">
        <f>'Variables AMS'!AE716</f>
        <v>2.3580665455446999E-3</v>
      </c>
      <c r="AG112" s="18">
        <f>'Variables AMS'!AF716</f>
        <v>2.3579263077933999E-3</v>
      </c>
      <c r="AH112" s="18">
        <f>'Variables AMS'!AG716</f>
        <v>2.3577860765063201E-3</v>
      </c>
      <c r="AI112" s="18">
        <f>'Variables AMS'!AH716</f>
        <v>2.3576458547538001E-3</v>
      </c>
      <c r="AJ112" s="18">
        <f>'Variables AMS'!AI716</f>
        <v>2.35750564221728E-3</v>
      </c>
      <c r="AK112" s="18">
        <f>'Variables AMS'!AJ716</f>
        <v>2.35736543546679E-3</v>
      </c>
      <c r="AL112" s="18">
        <f>'Variables AMS'!AK716</f>
        <v>2.3572252399665901E-3</v>
      </c>
      <c r="AM112" s="18">
        <f>'Variables AMS'!AL716</f>
        <v>2.3570850511502998E-3</v>
      </c>
      <c r="AN112" s="18">
        <f>'Variables AMS'!AM716</f>
        <v>2.35694487166477E-3</v>
      </c>
      <c r="AO112" s="18">
        <f>'Variables AMS'!AN716</f>
        <v>2.3568046995777999E-3</v>
      </c>
      <c r="AP112" s="18">
        <f>'Variables AMS'!AO716</f>
        <v>2.3566645357373499E-3</v>
      </c>
      <c r="AQ112" s="18">
        <f>'Variables AMS'!AP716</f>
        <v>2.3565243808272001E-3</v>
      </c>
      <c r="AR112" s="18">
        <f>'Variables AMS'!AQ716</f>
        <v>2.3563842337428901E-3</v>
      </c>
      <c r="AS112" s="18">
        <f>'Variables AMS'!AR716</f>
        <v>2.3562440956866599E-3</v>
      </c>
      <c r="AT112" s="18">
        <f>'Variables AMS'!AS716</f>
        <v>2.35610396571574E-3</v>
      </c>
      <c r="AU112" s="18">
        <f>'Variables AMS'!AT716</f>
        <v>2.35596384301511E-3</v>
      </c>
      <c r="AV112" s="18">
        <f>'Variables AMS'!AU716</f>
        <v>2.35582372947136E-3</v>
      </c>
      <c r="AW112" s="18">
        <f>'Variables AMS'!AV716</f>
        <v>2.3556836249422398E-3</v>
      </c>
    </row>
    <row r="113" spans="2:49" x14ac:dyDescent="0.25">
      <c r="B113" t="s">
        <v>1419</v>
      </c>
      <c r="C113" s="18">
        <f>'Variables AMS'!B717</f>
        <v>1.45222339431568E-3</v>
      </c>
      <c r="D113" s="18">
        <f>'Variables AMS'!C717</f>
        <v>1.45222339431568E-3</v>
      </c>
      <c r="E113" s="18">
        <f>'Variables AMS'!D717</f>
        <v>1.4520520937695801E-3</v>
      </c>
      <c r="F113" s="18">
        <f>'Variables AMS'!E717</f>
        <v>1.41708741579338E-3</v>
      </c>
      <c r="G113" s="18">
        <f>'Variables AMS'!F717</f>
        <v>1.3519099072231699E-3</v>
      </c>
      <c r="H113" s="18">
        <f>'Variables AMS'!G717</f>
        <v>1.3846636924514601E-3</v>
      </c>
      <c r="I113" s="18">
        <f>'Variables AMS'!H717</f>
        <v>1.49084741521498E-3</v>
      </c>
      <c r="J113" s="18">
        <f>'Variables AMS'!I717</f>
        <v>1.46354511072929E-3</v>
      </c>
      <c r="K113" s="18">
        <f>'Variables AMS'!J717</f>
        <v>1.4527037239075401E-3</v>
      </c>
      <c r="L113" s="18">
        <f>'Variables AMS'!K717</f>
        <v>1.4696423899909299E-3</v>
      </c>
      <c r="M113" s="18">
        <f>'Variables AMS'!L717</f>
        <v>1.51071442120839E-3</v>
      </c>
      <c r="N113" s="18">
        <f>'Variables AMS'!M717</f>
        <v>1.5730124578572399E-3</v>
      </c>
      <c r="O113" s="18">
        <f>'Variables AMS'!N717</f>
        <v>1.6171562901636199E-3</v>
      </c>
      <c r="P113" s="18">
        <f>'Variables AMS'!O717</f>
        <v>1.60096195782089E-3</v>
      </c>
      <c r="Q113" s="18">
        <f>'Variables AMS'!P717</f>
        <v>1.59917531724005E-3</v>
      </c>
      <c r="R113" s="18">
        <f>'Variables AMS'!Q717</f>
        <v>1.6021492322715501E-3</v>
      </c>
      <c r="S113" s="18">
        <f>'Variables AMS'!R717</f>
        <v>1.6022031210280101E-3</v>
      </c>
      <c r="T113" s="18">
        <f>'Variables AMS'!S717</f>
        <v>1.60227991778705E-3</v>
      </c>
      <c r="U113" s="18">
        <f>'Variables AMS'!T717</f>
        <v>1.6023027420519699E-3</v>
      </c>
      <c r="V113" s="18">
        <f>'Variables AMS'!U717</f>
        <v>1.60238619765411E-3</v>
      </c>
      <c r="W113" s="18">
        <f>'Variables AMS'!V717</f>
        <v>1.6023861976640599E-3</v>
      </c>
      <c r="X113" s="18">
        <f>'Variables AMS'!W717</f>
        <v>1.60238619705818E-3</v>
      </c>
      <c r="Y113" s="18">
        <f>'Variables AMS'!X717</f>
        <v>1.60238619706162E-3</v>
      </c>
      <c r="Z113" s="18">
        <f>'Variables AMS'!Y717</f>
        <v>1.6023861972860401E-3</v>
      </c>
      <c r="AA113" s="18">
        <f>'Variables AMS'!Z717</f>
        <v>1.60238619772258E-3</v>
      </c>
      <c r="AB113" s="18">
        <f>'Variables AMS'!AA717</f>
        <v>1.6023861972351201E-3</v>
      </c>
      <c r="AC113" s="18">
        <f>'Variables AMS'!AB717</f>
        <v>1.6023861975820099E-3</v>
      </c>
      <c r="AD113" s="18">
        <f>'Variables AMS'!AC717</f>
        <v>1.6023861977253299E-3</v>
      </c>
      <c r="AE113" s="18">
        <f>'Variables AMS'!AD717</f>
        <v>1.6023861978442899E-3</v>
      </c>
      <c r="AF113" s="18">
        <f>'Variables AMS'!AE717</f>
        <v>1.60238619719159E-3</v>
      </c>
      <c r="AG113" s="18">
        <f>'Variables AMS'!AF717</f>
        <v>1.6023861977394801E-3</v>
      </c>
      <c r="AH113" s="18">
        <f>'Variables AMS'!AG717</f>
        <v>1.6023861972350099E-3</v>
      </c>
      <c r="AI113" s="18">
        <f>'Variables AMS'!AH717</f>
        <v>1.6023861972816499E-3</v>
      </c>
      <c r="AJ113" s="18">
        <f>'Variables AMS'!AI717</f>
        <v>1.6023861975030999E-3</v>
      </c>
      <c r="AK113" s="18">
        <f>'Variables AMS'!AJ717</f>
        <v>1.6023861974967799E-3</v>
      </c>
      <c r="AL113" s="18">
        <f>'Variables AMS'!AK717</f>
        <v>1.6023861975364799E-3</v>
      </c>
      <c r="AM113" s="18">
        <f>'Variables AMS'!AL717</f>
        <v>1.60238619759856E-3</v>
      </c>
      <c r="AN113" s="18">
        <f>'Variables AMS'!AM717</f>
        <v>1.60238619766984E-3</v>
      </c>
      <c r="AO113" s="18">
        <f>'Variables AMS'!AN717</f>
        <v>1.6023861975064499E-3</v>
      </c>
      <c r="AP113" s="18">
        <f>'Variables AMS'!AO717</f>
        <v>1.60238619710842E-3</v>
      </c>
      <c r="AQ113" s="18">
        <f>'Variables AMS'!AP717</f>
        <v>1.60238619747245E-3</v>
      </c>
      <c r="AR113" s="18">
        <f>'Variables AMS'!AQ717</f>
        <v>1.60238619715635E-3</v>
      </c>
      <c r="AS113" s="18">
        <f>'Variables AMS'!AR717</f>
        <v>1.6023861974449E-3</v>
      </c>
      <c r="AT113" s="18">
        <f>'Variables AMS'!AS717</f>
        <v>1.6023861976221701E-3</v>
      </c>
      <c r="AU113" s="18">
        <f>'Variables AMS'!AT717</f>
        <v>1.6023861971237599E-3</v>
      </c>
      <c r="AV113" s="18">
        <f>'Variables AMS'!AU717</f>
        <v>1.6023861977922599E-3</v>
      </c>
      <c r="AW113" s="18">
        <f>'Variables AMS'!AV717</f>
        <v>1.6023861974389199E-3</v>
      </c>
    </row>
    <row r="114" spans="2:49" x14ac:dyDescent="0.25">
      <c r="B114" t="s">
        <v>1420</v>
      </c>
      <c r="C114" s="18">
        <f>'Variables AMS'!B718</f>
        <v>3.8396725319411501E-3</v>
      </c>
      <c r="D114" s="18">
        <f>'Variables AMS'!C718</f>
        <v>3.8396725319411501E-3</v>
      </c>
      <c r="E114" s="18">
        <f>'Variables AMS'!D718</f>
        <v>3.8324288305604999E-3</v>
      </c>
      <c r="F114" s="18">
        <f>'Variables AMS'!E718</f>
        <v>3.8629948590402099E-3</v>
      </c>
      <c r="G114" s="18">
        <f>'Variables AMS'!F718</f>
        <v>3.7713438987537701E-3</v>
      </c>
      <c r="H114" s="18">
        <f>'Variables AMS'!G718</f>
        <v>3.75581955905443E-3</v>
      </c>
      <c r="I114" s="18">
        <f>'Variables AMS'!H718</f>
        <v>3.9065067128687897E-3</v>
      </c>
      <c r="J114" s="18">
        <f>'Variables AMS'!I718</f>
        <v>3.91561830990678E-3</v>
      </c>
      <c r="K114" s="18">
        <f>'Variables AMS'!J718</f>
        <v>3.88156190872643E-3</v>
      </c>
      <c r="L114" s="18">
        <f>'Variables AMS'!K718</f>
        <v>3.8861713908339098E-3</v>
      </c>
      <c r="M114" s="18">
        <f>'Variables AMS'!L718</f>
        <v>3.90965897676104E-3</v>
      </c>
      <c r="N114" s="18">
        <f>'Variables AMS'!M718</f>
        <v>3.9673720167359601E-3</v>
      </c>
      <c r="O114" s="18">
        <f>'Variables AMS'!N718</f>
        <v>4.0484349919923598E-3</v>
      </c>
      <c r="P114" s="18">
        <f>'Variables AMS'!O718</f>
        <v>3.9864867909873303E-3</v>
      </c>
      <c r="Q114" s="18">
        <f>'Variables AMS'!P718</f>
        <v>4.0977555672357903E-3</v>
      </c>
      <c r="R114" s="18">
        <f>'Variables AMS'!Q718</f>
        <v>4.1284253294325097E-3</v>
      </c>
      <c r="S114" s="18">
        <f>'Variables AMS'!R718</f>
        <v>4.12866654772616E-3</v>
      </c>
      <c r="T114" s="18">
        <f>'Variables AMS'!S718</f>
        <v>4.1286657613968103E-3</v>
      </c>
      <c r="U114" s="18">
        <f>'Variables AMS'!T718</f>
        <v>4.1286175006623503E-3</v>
      </c>
      <c r="V114" s="18">
        <f>'Variables AMS'!U718</f>
        <v>4.1285219359157299E-3</v>
      </c>
      <c r="W114" s="18">
        <f>'Variables AMS'!V718</f>
        <v>4.1285219360677203E-3</v>
      </c>
      <c r="X114" s="18">
        <f>'Variables AMS'!W718</f>
        <v>4.1285219341436899E-3</v>
      </c>
      <c r="Y114" s="18">
        <f>'Variables AMS'!X718</f>
        <v>4.1285219330321199E-3</v>
      </c>
      <c r="Z114" s="18">
        <f>'Variables AMS'!Y718</f>
        <v>4.1285219335529203E-3</v>
      </c>
      <c r="AA114" s="18">
        <f>'Variables AMS'!Z718</f>
        <v>4.12852193373616E-3</v>
      </c>
      <c r="AB114" s="18">
        <f>'Variables AMS'!AA718</f>
        <v>4.1285219351319697E-3</v>
      </c>
      <c r="AC114" s="18">
        <f>'Variables AMS'!AB718</f>
        <v>4.1285219362303402E-3</v>
      </c>
      <c r="AD114" s="18">
        <f>'Variables AMS'!AC718</f>
        <v>4.1285219333577596E-3</v>
      </c>
      <c r="AE114" s="18">
        <f>'Variables AMS'!AD718</f>
        <v>4.1285219331719299E-3</v>
      </c>
      <c r="AF114" s="18">
        <f>'Variables AMS'!AE718</f>
        <v>4.1285219356297E-3</v>
      </c>
      <c r="AG114" s="18">
        <f>'Variables AMS'!AF718</f>
        <v>4.1285219343542203E-3</v>
      </c>
      <c r="AH114" s="18">
        <f>'Variables AMS'!AG718</f>
        <v>4.1285219357892903E-3</v>
      </c>
      <c r="AI114" s="18">
        <f>'Variables AMS'!AH718</f>
        <v>4.1285219339594397E-3</v>
      </c>
      <c r="AJ114" s="18">
        <f>'Variables AMS'!AI718</f>
        <v>4.1285219360126298E-3</v>
      </c>
      <c r="AK114" s="18">
        <f>'Variables AMS'!AJ718</f>
        <v>4.1285219351917604E-3</v>
      </c>
      <c r="AL114" s="18">
        <f>'Variables AMS'!AK718</f>
        <v>4.12852193370415E-3</v>
      </c>
      <c r="AM114" s="18">
        <f>'Variables AMS'!AL718</f>
        <v>4.1285219357120604E-3</v>
      </c>
      <c r="AN114" s="18">
        <f>'Variables AMS'!AM718</f>
        <v>4.1285219338481503E-3</v>
      </c>
      <c r="AO114" s="18">
        <f>'Variables AMS'!AN718</f>
        <v>4.1285219333063996E-3</v>
      </c>
      <c r="AP114" s="18">
        <f>'Variables AMS'!AO718</f>
        <v>4.1285219359008703E-3</v>
      </c>
      <c r="AQ114" s="18">
        <f>'Variables AMS'!AP718</f>
        <v>4.1285219357342197E-3</v>
      </c>
      <c r="AR114" s="18">
        <f>'Variables AMS'!AQ718</f>
        <v>4.1285219350499199E-3</v>
      </c>
      <c r="AS114" s="18">
        <f>'Variables AMS'!AR718</f>
        <v>4.1285219356345399E-3</v>
      </c>
      <c r="AT114" s="18">
        <f>'Variables AMS'!AS718</f>
        <v>4.1285219340915502E-3</v>
      </c>
      <c r="AU114" s="18">
        <f>'Variables AMS'!AT718</f>
        <v>4.1285219336614099E-3</v>
      </c>
      <c r="AV114" s="18">
        <f>'Variables AMS'!AU718</f>
        <v>4.1285219335200499E-3</v>
      </c>
      <c r="AW114" s="18">
        <f>'Variables AMS'!AV718</f>
        <v>4.1285219352087199E-3</v>
      </c>
    </row>
    <row r="115" spans="2:49" x14ac:dyDescent="0.25">
      <c r="B115" t="s">
        <v>1421</v>
      </c>
      <c r="C115" s="18">
        <f>'Variables AMS'!B719</f>
        <v>2.8766024944884001E-3</v>
      </c>
      <c r="D115" s="18">
        <f>'Variables AMS'!C719</f>
        <v>2.8766024944884001E-3</v>
      </c>
      <c r="E115" s="18">
        <f>'Variables AMS'!D719</f>
        <v>2.8765997392255398E-3</v>
      </c>
      <c r="F115" s="18">
        <f>'Variables AMS'!E719</f>
        <v>2.9071740807991402E-3</v>
      </c>
      <c r="G115" s="18">
        <f>'Variables AMS'!F719</f>
        <v>2.8803259554048698E-3</v>
      </c>
      <c r="H115" s="18">
        <f>'Variables AMS'!G719</f>
        <v>2.8501775800217101E-3</v>
      </c>
      <c r="I115" s="18">
        <f>'Variables AMS'!H719</f>
        <v>2.9812749629507E-3</v>
      </c>
      <c r="J115" s="18">
        <f>'Variables AMS'!I719</f>
        <v>3.03039003111375E-3</v>
      </c>
      <c r="K115" s="18">
        <f>'Variables AMS'!J719</f>
        <v>3.02792298333551E-3</v>
      </c>
      <c r="L115" s="18">
        <f>'Variables AMS'!K719</f>
        <v>3.0483975503324602E-3</v>
      </c>
      <c r="M115" s="18">
        <f>'Variables AMS'!L719</f>
        <v>3.08552555723018E-3</v>
      </c>
      <c r="N115" s="18">
        <f>'Variables AMS'!M719</f>
        <v>3.1556577909566601E-3</v>
      </c>
      <c r="O115" s="18">
        <f>'Variables AMS'!N719</f>
        <v>3.2250311048511401E-3</v>
      </c>
      <c r="P115" s="18">
        <f>'Variables AMS'!O719</f>
        <v>3.1676718981161101E-3</v>
      </c>
      <c r="Q115" s="18">
        <f>'Variables AMS'!P719</f>
        <v>3.2893936350804698E-3</v>
      </c>
      <c r="R115" s="18">
        <f>'Variables AMS'!Q719</f>
        <v>3.2949908701451502E-3</v>
      </c>
      <c r="S115" s="18">
        <f>'Variables AMS'!R719</f>
        <v>3.29526074600479E-3</v>
      </c>
      <c r="T115" s="18">
        <f>'Variables AMS'!S719</f>
        <v>3.2954566175436499E-3</v>
      </c>
      <c r="U115" s="18">
        <f>'Variables AMS'!T719</f>
        <v>3.2956814204485102E-3</v>
      </c>
      <c r="V115" s="18">
        <f>'Variables AMS'!U719</f>
        <v>3.2958585192365301E-3</v>
      </c>
      <c r="W115" s="18">
        <f>'Variables AMS'!V719</f>
        <v>3.2956071535808402E-3</v>
      </c>
      <c r="X115" s="18">
        <f>'Variables AMS'!W719</f>
        <v>3.2953558067452698E-3</v>
      </c>
      <c r="Y115" s="18">
        <f>'Variables AMS'!X719</f>
        <v>3.2951044800184899E-3</v>
      </c>
      <c r="Z115" s="18">
        <f>'Variables AMS'!Y719</f>
        <v>3.2948531729609402E-3</v>
      </c>
      <c r="AA115" s="18">
        <f>'Variables AMS'!Z719</f>
        <v>3.2946018835448001E-3</v>
      </c>
      <c r="AB115" s="18">
        <f>'Variables AMS'!AA719</f>
        <v>3.2943506144239802E-3</v>
      </c>
      <c r="AC115" s="18">
        <f>'Variables AMS'!AB719</f>
        <v>3.2940993626658101E-3</v>
      </c>
      <c r="AD115" s="18">
        <f>'Variables AMS'!AC719</f>
        <v>3.2941939586115898E-3</v>
      </c>
      <c r="AE115" s="18">
        <f>'Variables AMS'!AD719</f>
        <v>3.29428855835382E-3</v>
      </c>
      <c r="AF115" s="18">
        <f>'Variables AMS'!AE719</f>
        <v>3.2943831590243199E-3</v>
      </c>
      <c r="AG115" s="18">
        <f>'Variables AMS'!AF719</f>
        <v>3.2944777627963201E-3</v>
      </c>
      <c r="AH115" s="18">
        <f>'Variables AMS'!AG719</f>
        <v>3.2945723701985402E-3</v>
      </c>
      <c r="AI115" s="18">
        <f>'Variables AMS'!AH719</f>
        <v>3.29466697969653E-3</v>
      </c>
      <c r="AJ115" s="18">
        <f>'Variables AMS'!AI719</f>
        <v>3.2947615912146898E-3</v>
      </c>
      <c r="AK115" s="18">
        <f>'Variables AMS'!AJ719</f>
        <v>3.29485620737128E-3</v>
      </c>
      <c r="AL115" s="18">
        <f>'Variables AMS'!AK719</f>
        <v>3.2949508247524201E-3</v>
      </c>
      <c r="AM115" s="18">
        <f>'Variables AMS'!AL719</f>
        <v>3.2950454453896201E-3</v>
      </c>
      <c r="AN115" s="18">
        <f>'Variables AMS'!AM719</f>
        <v>3.2951400672745798E-3</v>
      </c>
      <c r="AO115" s="18">
        <f>'Variables AMS'!AN719</f>
        <v>3.29523469385608E-3</v>
      </c>
      <c r="AP115" s="18">
        <f>'Variables AMS'!AO719</f>
        <v>3.2953293212101202E-3</v>
      </c>
      <c r="AQ115" s="18">
        <f>'Variables AMS'!AP719</f>
        <v>3.29542395289582E-3</v>
      </c>
      <c r="AR115" s="18">
        <f>'Variables AMS'!AQ719</f>
        <v>3.2955185872681702E-3</v>
      </c>
      <c r="AS115" s="18">
        <f>'Variables AMS'!AR719</f>
        <v>3.2956132246061E-3</v>
      </c>
      <c r="AT115" s="18">
        <f>'Variables AMS'!AS719</f>
        <v>3.2957078636255302E-3</v>
      </c>
      <c r="AU115" s="18">
        <f>'Variables AMS'!AT719</f>
        <v>3.2958025053759E-3</v>
      </c>
      <c r="AV115" s="18">
        <f>'Variables AMS'!AU719</f>
        <v>3.2958971505771101E-3</v>
      </c>
      <c r="AW115" s="18">
        <f>'Variables AMS'!AV719</f>
        <v>3.29599179807825E-3</v>
      </c>
    </row>
    <row r="116" spans="2:49" x14ac:dyDescent="0.25">
      <c r="B116" t="s">
        <v>1422</v>
      </c>
      <c r="C116" s="18">
        <f>'Variables AMS'!B720</f>
        <v>9.9331455167150598E-2</v>
      </c>
      <c r="D116" s="18">
        <f>'Variables AMS'!C720</f>
        <v>9.9331455167150598E-2</v>
      </c>
      <c r="E116" s="18">
        <f>'Variables AMS'!D720</f>
        <v>9.8751203392181602E-2</v>
      </c>
      <c r="F116" s="18">
        <f>'Variables AMS'!E720</f>
        <v>9.90396077878513E-2</v>
      </c>
      <c r="G116" s="18">
        <f>'Variables AMS'!F720</f>
        <v>9.7327315952709506E-2</v>
      </c>
      <c r="H116" s="18">
        <f>'Variables AMS'!G720</f>
        <v>9.7365652611183406E-2</v>
      </c>
      <c r="I116" s="18">
        <f>'Variables AMS'!H720</f>
        <v>0.101183428276061</v>
      </c>
      <c r="J116" s="18">
        <f>'Variables AMS'!I720</f>
        <v>0.100668060621063</v>
      </c>
      <c r="K116" s="18">
        <f>'Variables AMS'!J720</f>
        <v>0.10105121774732299</v>
      </c>
      <c r="L116" s="18">
        <f>'Variables AMS'!K720</f>
        <v>0.102581197788952</v>
      </c>
      <c r="M116" s="18">
        <f>'Variables AMS'!L720</f>
        <v>0.10213584184093399</v>
      </c>
      <c r="N116" s="18">
        <f>'Variables AMS'!M720</f>
        <v>0.101946937082244</v>
      </c>
      <c r="O116" s="18">
        <f>'Variables AMS'!N720</f>
        <v>0.10383289805894801</v>
      </c>
      <c r="P116" s="18">
        <f>'Variables AMS'!O720</f>
        <v>0.10208056243981101</v>
      </c>
      <c r="Q116" s="18">
        <f>'Variables AMS'!P720</f>
        <v>0.105722814010178</v>
      </c>
      <c r="R116" s="18">
        <f>'Variables AMS'!Q720</f>
        <v>0.108259817739907</v>
      </c>
      <c r="S116" s="18">
        <f>'Variables AMS'!R720</f>
        <v>0.108261031010119</v>
      </c>
      <c r="T116" s="18">
        <f>'Variables AMS'!S720</f>
        <v>0.10825965155232101</v>
      </c>
      <c r="U116" s="18">
        <f>'Variables AMS'!T720</f>
        <v>0.108258385959734</v>
      </c>
      <c r="V116" s="18">
        <f>'Variables AMS'!U720</f>
        <v>0.108257415297798</v>
      </c>
      <c r="W116" s="18">
        <f>'Variables AMS'!V720</f>
        <v>0.108249158812376</v>
      </c>
      <c r="X116" s="18">
        <f>'Variables AMS'!W720</f>
        <v>0.108240902968363</v>
      </c>
      <c r="Y116" s="18">
        <f>'Variables AMS'!X720</f>
        <v>0.108232647750178</v>
      </c>
      <c r="Z116" s="18">
        <f>'Variables AMS'!Y720</f>
        <v>0.10822439315537501</v>
      </c>
      <c r="AA116" s="18">
        <f>'Variables AMS'!Z720</f>
        <v>0.108216139207734</v>
      </c>
      <c r="AB116" s="18">
        <f>'Variables AMS'!AA720</f>
        <v>0.108207885882125</v>
      </c>
      <c r="AC116" s="18">
        <f>'Variables AMS'!AB720</f>
        <v>0.108199633172812</v>
      </c>
      <c r="AD116" s="18">
        <f>'Variables AMS'!AC720</f>
        <v>0.108202740335471</v>
      </c>
      <c r="AE116" s="18">
        <f>'Variables AMS'!AD720</f>
        <v>0.108205847567218</v>
      </c>
      <c r="AF116" s="18">
        <f>'Variables AMS'!AE720</f>
        <v>0.1082089548937</v>
      </c>
      <c r="AG116" s="18">
        <f>'Variables AMS'!AF720</f>
        <v>0.108212062289767</v>
      </c>
      <c r="AH116" s="18">
        <f>'Variables AMS'!AG720</f>
        <v>0.108215169785446</v>
      </c>
      <c r="AI116" s="18">
        <f>'Variables AMS'!AH720</f>
        <v>0.108218277383511</v>
      </c>
      <c r="AJ116" s="18">
        <f>'Variables AMS'!AI720</f>
        <v>0.108221385061394</v>
      </c>
      <c r="AK116" s="18">
        <f>'Variables AMS'!AJ720</f>
        <v>0.108224492831033</v>
      </c>
      <c r="AL116" s="18">
        <f>'Variables AMS'!AK720</f>
        <v>0.108227600686543</v>
      </c>
      <c r="AM116" s="18">
        <f>'Variables AMS'!AL720</f>
        <v>0.108230708648865</v>
      </c>
      <c r="AN116" s="18">
        <f>'Variables AMS'!AM720</f>
        <v>0.108233816674559</v>
      </c>
      <c r="AO116" s="18">
        <f>'Variables AMS'!AN720</f>
        <v>0.10823692480883</v>
      </c>
      <c r="AP116" s="18">
        <f>'Variables AMS'!AO720</f>
        <v>0.108240033015787</v>
      </c>
      <c r="AQ116" s="18">
        <f>'Variables AMS'!AP720</f>
        <v>0.10824314133004199</v>
      </c>
      <c r="AR116" s="18">
        <f>'Variables AMS'!AQ720</f>
        <v>0.108246249715352</v>
      </c>
      <c r="AS116" s="18">
        <f>'Variables AMS'!AR720</f>
        <v>0.10824935820412999</v>
      </c>
      <c r="AT116" s="18">
        <f>'Variables AMS'!AS720</f>
        <v>0.10825246677301301</v>
      </c>
      <c r="AU116" s="18">
        <f>'Variables AMS'!AT720</f>
        <v>0.108255575439062</v>
      </c>
      <c r="AV116" s="18">
        <f>'Variables AMS'!AU720</f>
        <v>0.108258684192741</v>
      </c>
      <c r="AW116" s="18">
        <f>'Variables AMS'!AV720</f>
        <v>0.108261793024235</v>
      </c>
    </row>
    <row r="117" spans="2:49" x14ac:dyDescent="0.25">
      <c r="B117" t="s">
        <v>1423</v>
      </c>
      <c r="C117" s="18">
        <f>'Variables AMS'!B721</f>
        <v>2.80462902391223E-2</v>
      </c>
      <c r="D117" s="18">
        <f>'Variables AMS'!C721</f>
        <v>2.80462902391223E-2</v>
      </c>
      <c r="E117" s="18">
        <f>'Variables AMS'!D721</f>
        <v>2.7767867708258499E-2</v>
      </c>
      <c r="F117" s="18">
        <f>'Variables AMS'!E721</f>
        <v>2.28849336742592E-2</v>
      </c>
      <c r="G117" s="18">
        <f>'Variables AMS'!F721</f>
        <v>2.3468941543727799E-2</v>
      </c>
      <c r="H117" s="18">
        <f>'Variables AMS'!G721</f>
        <v>2.79169150883763E-2</v>
      </c>
      <c r="I117" s="18">
        <f>'Variables AMS'!H721</f>
        <v>2.3018788722497501E-2</v>
      </c>
      <c r="J117" s="18">
        <f>'Variables AMS'!I721</f>
        <v>2.67024042226142E-2</v>
      </c>
      <c r="K117" s="18">
        <f>'Variables AMS'!J721</f>
        <v>2.03757850128558E-2</v>
      </c>
      <c r="L117" s="18">
        <f>'Variables AMS'!K721</f>
        <v>2.1003521055367999E-2</v>
      </c>
      <c r="M117" s="18">
        <f>'Variables AMS'!L721</f>
        <v>1.9338511051867801E-2</v>
      </c>
      <c r="N117" s="18">
        <f>'Variables AMS'!M721</f>
        <v>1.77347700318067E-2</v>
      </c>
      <c r="O117" s="18">
        <f>'Variables AMS'!N721</f>
        <v>2.03969650532475E-2</v>
      </c>
      <c r="P117" s="18">
        <f>'Variables AMS'!O721</f>
        <v>1.9609388372303999E-2</v>
      </c>
      <c r="Q117" s="18">
        <f>'Variables AMS'!P721</f>
        <v>1.99823679655338E-2</v>
      </c>
      <c r="R117" s="18">
        <f>'Variables AMS'!Q721</f>
        <v>2.0282446798504199E-2</v>
      </c>
      <c r="S117" s="18">
        <f>'Variables AMS'!R721</f>
        <v>2.0281597810650101E-2</v>
      </c>
      <c r="T117" s="18">
        <f>'Variables AMS'!S721</f>
        <v>2.0280291121686701E-2</v>
      </c>
      <c r="U117" s="18">
        <f>'Variables AMS'!T721</f>
        <v>2.02800283730027E-2</v>
      </c>
      <c r="V117" s="18">
        <f>'Variables AMS'!U721</f>
        <v>2.0280131322936299E-2</v>
      </c>
      <c r="W117" s="18">
        <f>'Variables AMS'!V721</f>
        <v>2.0280024477199999E-2</v>
      </c>
      <c r="X117" s="18">
        <f>'Variables AMS'!W721</f>
        <v>2.0279917632757001E-2</v>
      </c>
      <c r="Y117" s="18">
        <f>'Variables AMS'!X721</f>
        <v>2.0279810786396801E-2</v>
      </c>
      <c r="Z117" s="18">
        <f>'Variables AMS'!Y721</f>
        <v>2.0279703945724301E-2</v>
      </c>
      <c r="AA117" s="18">
        <f>'Variables AMS'!Z721</f>
        <v>2.0279597098916899E-2</v>
      </c>
      <c r="AB117" s="18">
        <f>'Variables AMS'!AA721</f>
        <v>2.02794902579949E-2</v>
      </c>
      <c r="AC117" s="18">
        <f>'Variables AMS'!AB721</f>
        <v>2.02793834176965E-2</v>
      </c>
      <c r="AD117" s="18">
        <f>'Variables AMS'!AC721</f>
        <v>2.0279442736106601E-2</v>
      </c>
      <c r="AE117" s="18">
        <f>'Variables AMS'!AD721</f>
        <v>2.0279502062349599E-2</v>
      </c>
      <c r="AF117" s="18">
        <f>'Variables AMS'!AE721</f>
        <v>2.02795613797833E-2</v>
      </c>
      <c r="AG117" s="18">
        <f>'Variables AMS'!AF721</f>
        <v>2.0279620699301299E-2</v>
      </c>
      <c r="AH117" s="18">
        <f>'Variables AMS'!AG721</f>
        <v>2.0279680019511699E-2</v>
      </c>
      <c r="AI117" s="18">
        <f>'Variables AMS'!AH721</f>
        <v>2.0279739340161002E-2</v>
      </c>
      <c r="AJ117" s="18">
        <f>'Variables AMS'!AI721</f>
        <v>2.0279798667278099E-2</v>
      </c>
      <c r="AK117" s="18">
        <f>'Variables AMS'!AJ721</f>
        <v>2.0279857987561101E-2</v>
      </c>
      <c r="AL117" s="18">
        <f>'Variables AMS'!AK721</f>
        <v>2.0279917307878401E-2</v>
      </c>
      <c r="AM117" s="18">
        <f>'Variables AMS'!AL721</f>
        <v>2.0279976629186201E-2</v>
      </c>
      <c r="AN117" s="18">
        <f>'Variables AMS'!AM721</f>
        <v>2.0280035944412699E-2</v>
      </c>
      <c r="AO117" s="18">
        <f>'Variables AMS'!AN721</f>
        <v>2.02800952709211E-2</v>
      </c>
      <c r="AP117" s="18">
        <f>'Variables AMS'!AO721</f>
        <v>2.0280154597847801E-2</v>
      </c>
      <c r="AQ117" s="18">
        <f>'Variables AMS'!AP721</f>
        <v>2.02802139133616E-2</v>
      </c>
      <c r="AR117" s="18">
        <f>'Variables AMS'!AQ721</f>
        <v>2.0280273238584799E-2</v>
      </c>
      <c r="AS117" s="18">
        <f>'Variables AMS'!AR721</f>
        <v>2.0280332565212601E-2</v>
      </c>
      <c r="AT117" s="18">
        <f>'Variables AMS'!AS721</f>
        <v>2.02803918846561E-2</v>
      </c>
      <c r="AU117" s="18">
        <f>'Variables AMS'!AT721</f>
        <v>2.0280451205861801E-2</v>
      </c>
      <c r="AV117" s="18">
        <f>'Variables AMS'!AU721</f>
        <v>2.0280510524370798E-2</v>
      </c>
      <c r="AW117" s="18">
        <f>'Variables AMS'!AV721</f>
        <v>2.0280569850508901E-2</v>
      </c>
    </row>
    <row r="118" spans="2:49" x14ac:dyDescent="0.25">
      <c r="B118" t="s">
        <v>1424</v>
      </c>
      <c r="C118" s="18">
        <f>'Variables AMS'!B722</f>
        <v>1.30857991380875E-2</v>
      </c>
      <c r="D118" s="18">
        <f>'Variables AMS'!C722</f>
        <v>1.30857991380875E-2</v>
      </c>
      <c r="E118" s="18">
        <f>'Variables AMS'!D722</f>
        <v>1.3065437651168899E-2</v>
      </c>
      <c r="F118" s="18">
        <f>'Variables AMS'!E722</f>
        <v>1.27288997491233E-2</v>
      </c>
      <c r="G118" s="18">
        <f>'Variables AMS'!F722</f>
        <v>1.1930571100316799E-2</v>
      </c>
      <c r="H118" s="18">
        <f>'Variables AMS'!G722</f>
        <v>1.32744455877679E-2</v>
      </c>
      <c r="I118" s="18">
        <f>'Variables AMS'!H722</f>
        <v>1.3490313062656099E-2</v>
      </c>
      <c r="J118" s="18">
        <f>'Variables AMS'!I722</f>
        <v>1.2648624159733699E-2</v>
      </c>
      <c r="K118" s="18">
        <f>'Variables AMS'!J722</f>
        <v>1.23222054017643E-2</v>
      </c>
      <c r="L118" s="18">
        <f>'Variables AMS'!K722</f>
        <v>1.2564120563174699E-2</v>
      </c>
      <c r="M118" s="18">
        <f>'Variables AMS'!L722</f>
        <v>1.2543760517701801E-2</v>
      </c>
      <c r="N118" s="18">
        <f>'Variables AMS'!M722</f>
        <v>1.22334105250726E-2</v>
      </c>
      <c r="O118" s="18">
        <f>'Variables AMS'!N722</f>
        <v>1.2901151917492901E-2</v>
      </c>
      <c r="P118" s="18">
        <f>'Variables AMS'!O722</f>
        <v>1.327444162359E-2</v>
      </c>
      <c r="Q118" s="18">
        <f>'Variables AMS'!P722</f>
        <v>1.30669142291031E-2</v>
      </c>
      <c r="R118" s="18">
        <f>'Variables AMS'!Q722</f>
        <v>1.32977964689662E-2</v>
      </c>
      <c r="S118" s="18">
        <f>'Variables AMS'!R722</f>
        <v>1.32995035392521E-2</v>
      </c>
      <c r="T118" s="18">
        <f>'Variables AMS'!S722</f>
        <v>1.33019315036975E-2</v>
      </c>
      <c r="U118" s="18">
        <f>'Variables AMS'!T722</f>
        <v>1.3304736395641999E-2</v>
      </c>
      <c r="V118" s="18">
        <f>'Variables AMS'!U722</f>
        <v>1.3308046559974401E-2</v>
      </c>
      <c r="W118" s="18">
        <f>'Variables AMS'!V722</f>
        <v>1.3308046560962E-2</v>
      </c>
      <c r="X118" s="18">
        <f>'Variables AMS'!W722</f>
        <v>1.33080465646479E-2</v>
      </c>
      <c r="Y118" s="18">
        <f>'Variables AMS'!X722</f>
        <v>1.33080465642882E-2</v>
      </c>
      <c r="Z118" s="18">
        <f>'Variables AMS'!Y722</f>
        <v>1.3308046562694201E-2</v>
      </c>
      <c r="AA118" s="18">
        <f>'Variables AMS'!Z722</f>
        <v>1.33080465633937E-2</v>
      </c>
      <c r="AB118" s="18">
        <f>'Variables AMS'!AA722</f>
        <v>1.33080465614698E-2</v>
      </c>
      <c r="AC118" s="18">
        <f>'Variables AMS'!AB722</f>
        <v>1.3308046558756E-2</v>
      </c>
      <c r="AD118" s="18">
        <f>'Variables AMS'!AC722</f>
        <v>1.3308046562473599E-2</v>
      </c>
      <c r="AE118" s="18">
        <f>'Variables AMS'!AD722</f>
        <v>1.3308046562844201E-2</v>
      </c>
      <c r="AF118" s="18">
        <f>'Variables AMS'!AE722</f>
        <v>1.3308046565144E-2</v>
      </c>
      <c r="AG118" s="18">
        <f>'Variables AMS'!AF722</f>
        <v>1.33080465617738E-2</v>
      </c>
      <c r="AH118" s="18">
        <f>'Variables AMS'!AG722</f>
        <v>1.3308046566786901E-2</v>
      </c>
      <c r="AI118" s="18">
        <f>'Variables AMS'!AH722</f>
        <v>1.33080465595822E-2</v>
      </c>
      <c r="AJ118" s="18">
        <f>'Variables AMS'!AI722</f>
        <v>1.3308046562177499E-2</v>
      </c>
      <c r="AK118" s="18">
        <f>'Variables AMS'!AJ722</f>
        <v>1.33080465661586E-2</v>
      </c>
      <c r="AL118" s="18">
        <f>'Variables AMS'!AK722</f>
        <v>1.33080465623017E-2</v>
      </c>
      <c r="AM118" s="18">
        <f>'Variables AMS'!AL722</f>
        <v>1.3308046565338801E-2</v>
      </c>
      <c r="AN118" s="18">
        <f>'Variables AMS'!AM722</f>
        <v>1.33080465622626E-2</v>
      </c>
      <c r="AO118" s="18">
        <f>'Variables AMS'!AN722</f>
        <v>1.33080465612587E-2</v>
      </c>
      <c r="AP118" s="18">
        <f>'Variables AMS'!AO722</f>
        <v>1.33080465598618E-2</v>
      </c>
      <c r="AQ118" s="18">
        <f>'Variables AMS'!AP722</f>
        <v>1.3308046560419199E-2</v>
      </c>
      <c r="AR118" s="18">
        <f>'Variables AMS'!AQ722</f>
        <v>1.33080465626666E-2</v>
      </c>
      <c r="AS118" s="18">
        <f>'Variables AMS'!AR722</f>
        <v>1.3308046558669E-2</v>
      </c>
      <c r="AT118" s="18">
        <f>'Variables AMS'!AS722</f>
        <v>1.3308046563935199E-2</v>
      </c>
      <c r="AU118" s="18">
        <f>'Variables AMS'!AT722</f>
        <v>1.3308046562217801E-2</v>
      </c>
      <c r="AV118" s="18">
        <f>'Variables AMS'!AU722</f>
        <v>1.3308046559860599E-2</v>
      </c>
      <c r="AW118" s="18">
        <f>'Variables AMS'!AV722</f>
        <v>1.3308046562485401E-2</v>
      </c>
    </row>
    <row r="119" spans="2:49" x14ac:dyDescent="0.25">
      <c r="B119" t="s">
        <v>1425</v>
      </c>
      <c r="C119" s="18">
        <f>'Variables AMS'!B723</f>
        <v>6.7162328483103603E-3</v>
      </c>
      <c r="D119" s="18">
        <f>'Variables AMS'!C723</f>
        <v>6.7162328483103498E-3</v>
      </c>
      <c r="E119" s="18">
        <f>'Variables AMS'!D723</f>
        <v>6.7570656693890499E-3</v>
      </c>
      <c r="F119" s="18">
        <f>'Variables AMS'!E723</f>
        <v>6.73743001659537E-3</v>
      </c>
      <c r="G119" s="18">
        <f>'Variables AMS'!F723</f>
        <v>6.4247029545526496E-3</v>
      </c>
      <c r="H119" s="18">
        <f>'Variables AMS'!G723</f>
        <v>6.2198547028032699E-3</v>
      </c>
      <c r="I119" s="18">
        <f>'Variables AMS'!H723</f>
        <v>6.5048913897765501E-3</v>
      </c>
      <c r="J119" s="18">
        <f>'Variables AMS'!I723</f>
        <v>6.4696731789732802E-3</v>
      </c>
      <c r="K119" s="18">
        <f>'Variables AMS'!J723</f>
        <v>6.3192256809562397E-3</v>
      </c>
      <c r="L119" s="18">
        <f>'Variables AMS'!K723</f>
        <v>6.3689754039150601E-3</v>
      </c>
      <c r="M119" s="18">
        <f>'Variables AMS'!L723</f>
        <v>6.3536847139156402E-3</v>
      </c>
      <c r="N119" s="18">
        <f>'Variables AMS'!M723</f>
        <v>6.3728207253659101E-3</v>
      </c>
      <c r="O119" s="18">
        <f>'Variables AMS'!N723</f>
        <v>6.5494234839888997E-3</v>
      </c>
      <c r="P119" s="18">
        <f>'Variables AMS'!O723</f>
        <v>6.5161965964470802E-3</v>
      </c>
      <c r="Q119" s="18">
        <f>'Variables AMS'!P723</f>
        <v>6.5254491240353497E-3</v>
      </c>
      <c r="R119" s="18">
        <f>'Variables AMS'!Q723</f>
        <v>6.5549702926861698E-3</v>
      </c>
      <c r="S119" s="18">
        <f>'Variables AMS'!R723</f>
        <v>6.5562610480833696E-3</v>
      </c>
      <c r="T119" s="18">
        <f>'Variables AMS'!S723</f>
        <v>6.5568129020240496E-3</v>
      </c>
      <c r="U119" s="18">
        <f>'Variables AMS'!T723</f>
        <v>6.5570281598859304E-3</v>
      </c>
      <c r="V119" s="18">
        <f>'Variables AMS'!U723</f>
        <v>6.5572901204392596E-3</v>
      </c>
      <c r="W119" s="18">
        <f>'Variables AMS'!V723</f>
        <v>6.5523670415952202E-3</v>
      </c>
      <c r="X119" s="18">
        <f>'Variables AMS'!W723</f>
        <v>6.5474476557844802E-3</v>
      </c>
      <c r="Y119" s="18">
        <f>'Variables AMS'!X723</f>
        <v>6.5425319613398999E-3</v>
      </c>
      <c r="Z119" s="18">
        <f>'Variables AMS'!Y723</f>
        <v>6.5376199616918604E-3</v>
      </c>
      <c r="AA119" s="18">
        <f>'Variables AMS'!Z723</f>
        <v>6.5327116453299501E-3</v>
      </c>
      <c r="AB119" s="18">
        <f>'Variables AMS'!AA723</f>
        <v>6.5278070160888898E-3</v>
      </c>
      <c r="AC119" s="18">
        <f>'Variables AMS'!AB723</f>
        <v>6.5229060740336301E-3</v>
      </c>
      <c r="AD119" s="18">
        <f>'Variables AMS'!AC723</f>
        <v>6.5201749644000703E-3</v>
      </c>
      <c r="AE119" s="18">
        <f>'Variables AMS'!AD723</f>
        <v>6.5174450022522298E-3</v>
      </c>
      <c r="AF119" s="18">
        <f>'Variables AMS'!AE723</f>
        <v>6.5147161846849898E-3</v>
      </c>
      <c r="AG119" s="18">
        <f>'Variables AMS'!AF723</f>
        <v>6.5119885073006301E-3</v>
      </c>
      <c r="AH119" s="18">
        <f>'Variables AMS'!AG723</f>
        <v>6.5092619720049398E-3</v>
      </c>
      <c r="AI119" s="18">
        <f>'Variables AMS'!AH723</f>
        <v>6.5065365789831698E-3</v>
      </c>
      <c r="AJ119" s="18">
        <f>'Variables AMS'!AI723</f>
        <v>6.5038123270093704E-3</v>
      </c>
      <c r="AK119" s="18">
        <f>'Variables AMS'!AJ723</f>
        <v>6.5010892184901997E-3</v>
      </c>
      <c r="AL119" s="18">
        <f>'Variables AMS'!AK723</f>
        <v>6.4983672459657396E-3</v>
      </c>
      <c r="AM119" s="18">
        <f>'Variables AMS'!AL723</f>
        <v>6.49564641341742E-3</v>
      </c>
      <c r="AN119" s="18">
        <f>'Variables AMS'!AM723</f>
        <v>6.4929267248215999E-3</v>
      </c>
      <c r="AO119" s="18">
        <f>'Variables AMS'!AN723</f>
        <v>6.4902081712493297E-3</v>
      </c>
      <c r="AP119" s="18">
        <f>'Variables AMS'!AO723</f>
        <v>6.4874907528806496E-3</v>
      </c>
      <c r="AQ119" s="18">
        <f>'Variables AMS'!AP723</f>
        <v>6.4847744764406001E-3</v>
      </c>
      <c r="AR119" s="18">
        <f>'Variables AMS'!AQ723</f>
        <v>6.48205933396407E-3</v>
      </c>
      <c r="AS119" s="18">
        <f>'Variables AMS'!AR723</f>
        <v>6.4793453333082196E-3</v>
      </c>
      <c r="AT119" s="18">
        <f>'Variables AMS'!AS723</f>
        <v>6.47663246715925E-3</v>
      </c>
      <c r="AU119" s="18">
        <f>'Variables AMS'!AT723</f>
        <v>6.4739207349803797E-3</v>
      </c>
      <c r="AV119" s="18">
        <f>'Variables AMS'!AU723</f>
        <v>6.4712101411465196E-3</v>
      </c>
      <c r="AW119" s="18">
        <f>'Variables AMS'!AV723</f>
        <v>6.4685006791540996E-3</v>
      </c>
    </row>
    <row r="120" spans="2:49" x14ac:dyDescent="0.25">
      <c r="B120" t="s">
        <v>1426</v>
      </c>
      <c r="C120" s="18">
        <f>'Variables AMS'!B724</f>
        <v>2.0372967444615398E-3</v>
      </c>
      <c r="D120" s="18">
        <f>'Variables AMS'!C724</f>
        <v>2.0372967444615398E-3</v>
      </c>
      <c r="E120" s="18">
        <f>'Variables AMS'!D724</f>
        <v>2.03837810549682E-3</v>
      </c>
      <c r="F120" s="18">
        <f>'Variables AMS'!E724</f>
        <v>2.0746164863409198E-3</v>
      </c>
      <c r="G120" s="18">
        <f>'Variables AMS'!F724</f>
        <v>1.9760464266824099E-3</v>
      </c>
      <c r="H120" s="18">
        <f>'Variables AMS'!G724</f>
        <v>1.8037553293428E-3</v>
      </c>
      <c r="I120" s="18">
        <f>'Variables AMS'!H724</f>
        <v>1.9177555512937599E-3</v>
      </c>
      <c r="J120" s="18">
        <f>'Variables AMS'!I724</f>
        <v>1.9163107967024599E-3</v>
      </c>
      <c r="K120" s="18">
        <f>'Variables AMS'!J724</f>
        <v>1.84921743207267E-3</v>
      </c>
      <c r="L120" s="18">
        <f>'Variables AMS'!K724</f>
        <v>1.8435175764511299E-3</v>
      </c>
      <c r="M120" s="18">
        <f>'Variables AMS'!L724</f>
        <v>1.84911398355155E-3</v>
      </c>
      <c r="N120" s="18">
        <f>'Variables AMS'!M724</f>
        <v>1.8683210929971599E-3</v>
      </c>
      <c r="O120" s="18">
        <f>'Variables AMS'!N724</f>
        <v>1.9224357921460099E-3</v>
      </c>
      <c r="P120" s="18">
        <f>'Variables AMS'!O724</f>
        <v>1.9524396917824001E-3</v>
      </c>
      <c r="Q120" s="18">
        <f>'Variables AMS'!P724</f>
        <v>1.9873882837061901E-3</v>
      </c>
      <c r="R120" s="18">
        <f>'Variables AMS'!Q724</f>
        <v>2.0368823579094402E-3</v>
      </c>
      <c r="S120" s="18">
        <f>'Variables AMS'!R724</f>
        <v>2.0372655809430501E-3</v>
      </c>
      <c r="T120" s="18">
        <f>'Variables AMS'!S724</f>
        <v>2.0373833836502902E-3</v>
      </c>
      <c r="U120" s="18">
        <f>'Variables AMS'!T724</f>
        <v>2.0374356735563498E-3</v>
      </c>
      <c r="V120" s="18">
        <f>'Variables AMS'!U724</f>
        <v>2.03746887048371E-3</v>
      </c>
      <c r="W120" s="18">
        <f>'Variables AMS'!V724</f>
        <v>2.0374685324315799E-3</v>
      </c>
      <c r="X120" s="18">
        <f>'Variables AMS'!W724</f>
        <v>2.0374681942043099E-3</v>
      </c>
      <c r="Y120" s="18">
        <f>'Variables AMS'!X724</f>
        <v>2.0374678564252001E-3</v>
      </c>
      <c r="Z120" s="18">
        <f>'Variables AMS'!Y724</f>
        <v>2.03746751820021E-3</v>
      </c>
      <c r="AA120" s="18">
        <f>'Variables AMS'!Z724</f>
        <v>2.0374671793505698E-3</v>
      </c>
      <c r="AB120" s="18">
        <f>'Variables AMS'!AA724</f>
        <v>2.03746684158857E-3</v>
      </c>
      <c r="AC120" s="18">
        <f>'Variables AMS'!AB724</f>
        <v>2.0374665051200299E-3</v>
      </c>
      <c r="AD120" s="18">
        <f>'Variables AMS'!AC724</f>
        <v>2.0374645725573198E-3</v>
      </c>
      <c r="AE120" s="18">
        <f>'Variables AMS'!AD724</f>
        <v>2.0374626398172399E-3</v>
      </c>
      <c r="AF120" s="18">
        <f>'Variables AMS'!AE724</f>
        <v>2.0374607092120199E-3</v>
      </c>
      <c r="AG120" s="18">
        <f>'Variables AMS'!AF724</f>
        <v>2.0374587765427899E-3</v>
      </c>
      <c r="AH120" s="18">
        <f>'Variables AMS'!AG724</f>
        <v>2.0374568447780999E-3</v>
      </c>
      <c r="AI120" s="18">
        <f>'Variables AMS'!AH724</f>
        <v>2.0374549125805001E-3</v>
      </c>
      <c r="AJ120" s="18">
        <f>'Variables AMS'!AI724</f>
        <v>2.0374529810008898E-3</v>
      </c>
      <c r="AK120" s="18">
        <f>'Variables AMS'!AJ724</f>
        <v>2.0374510483741402E-3</v>
      </c>
      <c r="AL120" s="18">
        <f>'Variables AMS'!AK724</f>
        <v>2.0374491173613999E-3</v>
      </c>
      <c r="AM120" s="18">
        <f>'Variables AMS'!AL724</f>
        <v>2.03744718589907E-3</v>
      </c>
      <c r="AN120" s="18">
        <f>'Variables AMS'!AM724</f>
        <v>2.0374452533206801E-3</v>
      </c>
      <c r="AO120" s="18">
        <f>'Variables AMS'!AN724</f>
        <v>2.0374433224285299E-3</v>
      </c>
      <c r="AP120" s="18">
        <f>'Variables AMS'!AO724</f>
        <v>2.0374413893230999E-3</v>
      </c>
      <c r="AQ120" s="18">
        <f>'Variables AMS'!AP724</f>
        <v>2.0374394575045202E-3</v>
      </c>
      <c r="AR120" s="18">
        <f>'Variables AMS'!AQ724</f>
        <v>2.0374375261342499E-3</v>
      </c>
      <c r="AS120" s="18">
        <f>'Variables AMS'!AR724</f>
        <v>2.0374355939704E-3</v>
      </c>
      <c r="AT120" s="18">
        <f>'Variables AMS'!AS724</f>
        <v>2.0374336628471799E-3</v>
      </c>
      <c r="AU120" s="18">
        <f>'Variables AMS'!AT724</f>
        <v>2.0374317299768799E-3</v>
      </c>
      <c r="AV120" s="18">
        <f>'Variables AMS'!AU724</f>
        <v>2.0374297977001198E-3</v>
      </c>
      <c r="AW120" s="18">
        <f>'Variables AMS'!AV724</f>
        <v>2.0374278662645701E-3</v>
      </c>
    </row>
    <row r="121" spans="2:49" x14ac:dyDescent="0.25">
      <c r="B121" t="s">
        <v>1539</v>
      </c>
      <c r="C121" s="18">
        <f>'Variables AMS'!B725</f>
        <v>6.7318951308486998E-4</v>
      </c>
      <c r="D121" s="18">
        <f>'Variables AMS'!C725</f>
        <v>6.7318951308487096E-4</v>
      </c>
      <c r="E121" s="18">
        <f>'Variables AMS'!D725</f>
        <v>6.8196642983114105E-4</v>
      </c>
      <c r="F121" s="18">
        <f>'Variables AMS'!E725</f>
        <v>7.5530761446463996E-4</v>
      </c>
      <c r="G121" s="18">
        <f>'Variables AMS'!F725</f>
        <v>7.6897564215311299E-4</v>
      </c>
      <c r="H121" s="18">
        <f>'Variables AMS'!G725</f>
        <v>4.7702393604583798E-4</v>
      </c>
      <c r="I121" s="18">
        <f>'Variables AMS'!H725</f>
        <v>4.58081133417033E-4</v>
      </c>
      <c r="J121" s="18">
        <f>'Variables AMS'!I725</f>
        <v>3.01598984378743E-4</v>
      </c>
      <c r="K121" s="18">
        <f>'Variables AMS'!J725</f>
        <v>2.26672488940692E-4</v>
      </c>
      <c r="L121" s="18">
        <f>'Variables AMS'!K725</f>
        <v>1.88301008378613E-4</v>
      </c>
      <c r="M121" s="18">
        <f>'Variables AMS'!L725</f>
        <v>1.22047207879206E-4</v>
      </c>
      <c r="N121" s="18">
        <f>'Variables AMS'!M725</f>
        <v>2.97550001228551E-4</v>
      </c>
      <c r="O121" s="18">
        <f>'Variables AMS'!N725</f>
        <v>2.5123430467711598E-4</v>
      </c>
      <c r="P121" s="18">
        <f>'Variables AMS'!O725</f>
        <v>1.9024766530920001E-4</v>
      </c>
      <c r="Q121" s="18">
        <f>'Variables AMS'!P725</f>
        <v>5.7492326501768301E-4</v>
      </c>
      <c r="R121" s="18">
        <f>'Variables AMS'!Q725</f>
        <v>6.1355500036264904E-4</v>
      </c>
      <c r="S121" s="18">
        <f>'Variables AMS'!R725</f>
        <v>6.1353944900848899E-4</v>
      </c>
      <c r="T121" s="18">
        <f>'Variables AMS'!S725</f>
        <v>6.1353853485844904E-4</v>
      </c>
      <c r="U121" s="18">
        <f>'Variables AMS'!T725</f>
        <v>6.1353994607140998E-4</v>
      </c>
      <c r="V121" s="18">
        <f>'Variables AMS'!U725</f>
        <v>6.13544556656492E-4</v>
      </c>
      <c r="W121" s="18">
        <f>'Variables AMS'!V725</f>
        <v>6.1329285224726298E-4</v>
      </c>
      <c r="X121" s="18">
        <f>'Variables AMS'!W725</f>
        <v>6.1304125071239999E-4</v>
      </c>
      <c r="Y121" s="18">
        <f>'Variables AMS'!X725</f>
        <v>6.1278975291430401E-4</v>
      </c>
      <c r="Z121" s="18">
        <f>'Variables AMS'!Y725</f>
        <v>6.1253835787143998E-4</v>
      </c>
      <c r="AA121" s="18">
        <f>'Variables AMS'!Z725</f>
        <v>6.1228706583687305E-4</v>
      </c>
      <c r="AB121" s="18">
        <f>'Variables AMS'!AA725</f>
        <v>6.1203587730695097E-4</v>
      </c>
      <c r="AC121" s="18">
        <f>'Variables AMS'!AB725</f>
        <v>6.1178479144077195E-4</v>
      </c>
      <c r="AD121" s="18">
        <f>'Variables AMS'!AC725</f>
        <v>6.11575581845576E-4</v>
      </c>
      <c r="AE121" s="18">
        <f>'Variables AMS'!AD725</f>
        <v>6.1136644341679505E-4</v>
      </c>
      <c r="AF121" s="18">
        <f>'Variables AMS'!AE725</f>
        <v>6.1115737682991404E-4</v>
      </c>
      <c r="AG121" s="18">
        <f>'Variables AMS'!AF725</f>
        <v>6.1094838146425205E-4</v>
      </c>
      <c r="AH121" s="18">
        <f>'Variables AMS'!AG725</f>
        <v>6.1073945785995601E-4</v>
      </c>
      <c r="AI121" s="18">
        <f>'Variables AMS'!AH725</f>
        <v>6.1053060538097102E-4</v>
      </c>
      <c r="AJ121" s="18">
        <f>'Variables AMS'!AI725</f>
        <v>6.1032182457846198E-4</v>
      </c>
      <c r="AK121" s="18">
        <f>'Variables AMS'!AJ725</f>
        <v>6.1011311473204897E-4</v>
      </c>
      <c r="AL121" s="18">
        <f>'Variables AMS'!AK725</f>
        <v>6.0990447648302001E-4</v>
      </c>
      <c r="AM121" s="18">
        <f>'Variables AMS'!AL725</f>
        <v>6.0969590968676195E-4</v>
      </c>
      <c r="AN121" s="18">
        <f>'Variables AMS'!AM725</f>
        <v>6.0948741418639701E-4</v>
      </c>
      <c r="AO121" s="18">
        <f>'Variables AMS'!AN725</f>
        <v>6.0927899053716899E-4</v>
      </c>
      <c r="AP121" s="18">
        <f>'Variables AMS'!AO725</f>
        <v>6.0907063742159605E-4</v>
      </c>
      <c r="AQ121" s="18">
        <f>'Variables AMS'!AP725</f>
        <v>6.0886235557769202E-4</v>
      </c>
      <c r="AR121" s="18">
        <f>'Variables AMS'!AQ725</f>
        <v>6.0865414556816302E-4</v>
      </c>
      <c r="AS121" s="18">
        <f>'Variables AMS'!AR725</f>
        <v>6.0844600585624703E-4</v>
      </c>
      <c r="AT121" s="18">
        <f>'Variables AMS'!AS725</f>
        <v>6.0823793804490095E-4</v>
      </c>
      <c r="AU121" s="18">
        <f>'Variables AMS'!AT725</f>
        <v>6.08029941001441E-4</v>
      </c>
      <c r="AV121" s="18">
        <f>'Variables AMS'!AU725</f>
        <v>6.0782201518048105E-4</v>
      </c>
      <c r="AW121" s="18">
        <f>'Variables AMS'!AV725</f>
        <v>6.0761416075346298E-4</v>
      </c>
    </row>
    <row r="122" spans="2:49" x14ac:dyDescent="0.25">
      <c r="B122" t="s">
        <v>1540</v>
      </c>
      <c r="C122" s="18">
        <f>'Variables AMS'!B726</f>
        <v>3.8285979837811101E-4</v>
      </c>
      <c r="D122" s="18">
        <f>'Variables AMS'!C726</f>
        <v>3.8285979837811101E-4</v>
      </c>
      <c r="E122" s="18">
        <f>'Variables AMS'!D726</f>
        <v>3.8283912760725701E-4</v>
      </c>
      <c r="F122" s="18">
        <f>'Variables AMS'!E726</f>
        <v>4.38420265974862E-4</v>
      </c>
      <c r="G122" s="18">
        <f>'Variables AMS'!F726</f>
        <v>4.4793636302013599E-4</v>
      </c>
      <c r="H122" s="18">
        <f>'Variables AMS'!G726</f>
        <v>3.1064188782959501E-4</v>
      </c>
      <c r="I122" s="18">
        <f>'Variables AMS'!H726</f>
        <v>2.7857615450593398E-4</v>
      </c>
      <c r="J122" s="18">
        <f>'Variables AMS'!I726</f>
        <v>1.8458722471872201E-4</v>
      </c>
      <c r="K122" s="18">
        <f>'Variables AMS'!J726</f>
        <v>1.3755138740144401E-4</v>
      </c>
      <c r="L122" s="18">
        <f>'Variables AMS'!K726</f>
        <v>1.13799793993512E-4</v>
      </c>
      <c r="M122" s="18">
        <f>'Variables AMS'!L726</f>
        <v>7.3672825112347596E-5</v>
      </c>
      <c r="N122" s="18">
        <f>'Variables AMS'!M726</f>
        <v>1.75574579470209E-4</v>
      </c>
      <c r="O122" s="18">
        <f>'Variables AMS'!N726</f>
        <v>1.4273179661611999E-4</v>
      </c>
      <c r="P122" s="18">
        <f>'Variables AMS'!O726</f>
        <v>1.03451180540402E-4</v>
      </c>
      <c r="Q122" s="18">
        <f>'Variables AMS'!P726</f>
        <v>3.0830695784617098E-4</v>
      </c>
      <c r="R122" s="18">
        <f>'Variables AMS'!Q726</f>
        <v>3.2062111258836001E-4</v>
      </c>
      <c r="S122" s="18">
        <f>'Variables AMS'!R726</f>
        <v>3.2061619450635598E-4</v>
      </c>
      <c r="T122" s="18">
        <f>'Variables AMS'!S726</f>
        <v>3.20619952133719E-4</v>
      </c>
      <c r="U122" s="18">
        <f>'Variables AMS'!T726</f>
        <v>3.2061942395443098E-4</v>
      </c>
      <c r="V122" s="18">
        <f>'Variables AMS'!U726</f>
        <v>3.2057707491252302E-4</v>
      </c>
      <c r="W122" s="18">
        <f>'Variables AMS'!V726</f>
        <v>3.2057707508321802E-4</v>
      </c>
      <c r="X122" s="18">
        <f>'Variables AMS'!W726</f>
        <v>3.2057707504293601E-4</v>
      </c>
      <c r="Y122" s="18">
        <f>'Variables AMS'!X726</f>
        <v>3.20577075111808E-4</v>
      </c>
      <c r="Z122" s="18">
        <f>'Variables AMS'!Y726</f>
        <v>3.2057707515639598E-4</v>
      </c>
      <c r="AA122" s="18">
        <f>'Variables AMS'!Z726</f>
        <v>3.20577074933144E-4</v>
      </c>
      <c r="AB122" s="18">
        <f>'Variables AMS'!AA726</f>
        <v>3.2057707488614498E-4</v>
      </c>
      <c r="AC122" s="18">
        <f>'Variables AMS'!AB726</f>
        <v>3.20577075057231E-4</v>
      </c>
      <c r="AD122" s="18">
        <f>'Variables AMS'!AC726</f>
        <v>3.2057707494767399E-4</v>
      </c>
      <c r="AE122" s="18">
        <f>'Variables AMS'!AD726</f>
        <v>3.2057707512537598E-4</v>
      </c>
      <c r="AF122" s="18">
        <f>'Variables AMS'!AE726</f>
        <v>3.20577075048293E-4</v>
      </c>
      <c r="AG122" s="18">
        <f>'Variables AMS'!AF726</f>
        <v>3.2057707514946299E-4</v>
      </c>
      <c r="AH122" s="18">
        <f>'Variables AMS'!AG726</f>
        <v>3.2057707500785101E-4</v>
      </c>
      <c r="AI122" s="18">
        <f>'Variables AMS'!AH726</f>
        <v>3.2057707484421102E-4</v>
      </c>
      <c r="AJ122" s="18">
        <f>'Variables AMS'!AI726</f>
        <v>3.2057707502534499E-4</v>
      </c>
      <c r="AK122" s="18">
        <f>'Variables AMS'!AJ726</f>
        <v>3.2057707497527702E-4</v>
      </c>
      <c r="AL122" s="18">
        <f>'Variables AMS'!AK726</f>
        <v>3.2057707508884698E-4</v>
      </c>
      <c r="AM122" s="18">
        <f>'Variables AMS'!AL726</f>
        <v>3.2057707504930998E-4</v>
      </c>
      <c r="AN122" s="18">
        <f>'Variables AMS'!AM726</f>
        <v>3.2057707491950198E-4</v>
      </c>
      <c r="AO122" s="18">
        <f>'Variables AMS'!AN726</f>
        <v>3.20577075074142E-4</v>
      </c>
      <c r="AP122" s="18">
        <f>'Variables AMS'!AO726</f>
        <v>3.2057707504131897E-4</v>
      </c>
      <c r="AQ122" s="18">
        <f>'Variables AMS'!AP726</f>
        <v>3.2057707492798298E-4</v>
      </c>
      <c r="AR122" s="18">
        <f>'Variables AMS'!AQ726</f>
        <v>3.2057707514515898E-4</v>
      </c>
      <c r="AS122" s="18">
        <f>'Variables AMS'!AR726</f>
        <v>3.2057707502102097E-4</v>
      </c>
      <c r="AT122" s="18">
        <f>'Variables AMS'!AS726</f>
        <v>3.20577075091819E-4</v>
      </c>
      <c r="AU122" s="18">
        <f>'Variables AMS'!AT726</f>
        <v>3.2057707498542402E-4</v>
      </c>
      <c r="AV122" s="18">
        <f>'Variables AMS'!AU726</f>
        <v>3.2057707491657197E-4</v>
      </c>
      <c r="AW122" s="18">
        <f>'Variables AMS'!AV726</f>
        <v>3.2057707504047698E-4</v>
      </c>
    </row>
    <row r="123" spans="2:49" x14ac:dyDescent="0.25">
      <c r="B123" t="s">
        <v>1541</v>
      </c>
      <c r="C123" s="18">
        <f>'Variables AMS'!B727</f>
        <v>1.2766274416327E-3</v>
      </c>
      <c r="D123" s="18">
        <f>'Variables AMS'!C727</f>
        <v>1.2766274416327E-3</v>
      </c>
      <c r="E123" s="18">
        <f>'Variables AMS'!D727</f>
        <v>1.28151182961144E-3</v>
      </c>
      <c r="F123" s="18">
        <f>'Variables AMS'!E727</f>
        <v>1.4455424326338701E-3</v>
      </c>
      <c r="G123" s="18">
        <f>'Variables AMS'!F727</f>
        <v>1.5434726596704499E-3</v>
      </c>
      <c r="H123" s="18">
        <f>'Variables AMS'!G727</f>
        <v>1.1076211558137001E-3</v>
      </c>
      <c r="I123" s="18">
        <f>'Variables AMS'!H727</f>
        <v>1.0400634220564301E-3</v>
      </c>
      <c r="J123" s="18">
        <f>'Variables AMS'!I727</f>
        <v>6.2233476124170996E-4</v>
      </c>
      <c r="K123" s="18">
        <f>'Variables AMS'!J727</f>
        <v>4.9498358314662902E-4</v>
      </c>
      <c r="L123" s="18">
        <f>'Variables AMS'!K727</f>
        <v>4.2331702618496E-4</v>
      </c>
      <c r="M123" s="18">
        <f>'Variables AMS'!L727</f>
        <v>2.7660677815344201E-4</v>
      </c>
      <c r="N123" s="18">
        <f>'Variables AMS'!M727</f>
        <v>6.8414090119325399E-4</v>
      </c>
      <c r="O123" s="18">
        <f>'Variables AMS'!N727</f>
        <v>5.5613519238177503E-4</v>
      </c>
      <c r="P123" s="18">
        <f>'Variables AMS'!O727</f>
        <v>4.1122316178387498E-4</v>
      </c>
      <c r="Q123" s="18">
        <f>'Variables AMS'!P727</f>
        <v>1.2289945420681299E-3</v>
      </c>
      <c r="R123" s="18">
        <f>'Variables AMS'!Q727</f>
        <v>1.2928611784862E-3</v>
      </c>
      <c r="S123" s="18">
        <f>'Variables AMS'!R727</f>
        <v>1.2928513896485699E-3</v>
      </c>
      <c r="T123" s="18">
        <f>'Variables AMS'!S727</f>
        <v>1.29288595465428E-3</v>
      </c>
      <c r="U123" s="18">
        <f>'Variables AMS'!T727</f>
        <v>1.2928964985318399E-3</v>
      </c>
      <c r="V123" s="18">
        <f>'Variables AMS'!U727</f>
        <v>1.2929401632051599E-3</v>
      </c>
      <c r="W123" s="18">
        <f>'Variables AMS'!V727</f>
        <v>1.3214812645805801E-3</v>
      </c>
      <c r="X123" s="18">
        <f>'Variables AMS'!W727</f>
        <v>1.3506523988274901E-3</v>
      </c>
      <c r="Y123" s="18">
        <f>'Variables AMS'!X727</f>
        <v>1.3804674725068E-3</v>
      </c>
      <c r="Z123" s="18">
        <f>'Variables AMS'!Y727</f>
        <v>1.4109407024891899E-3</v>
      </c>
      <c r="AA123" s="18">
        <f>'Variables AMS'!Z727</f>
        <v>1.44208661444339E-3</v>
      </c>
      <c r="AB123" s="18">
        <f>'Variables AMS'!AA727</f>
        <v>1.47392005967965E-3</v>
      </c>
      <c r="AC123" s="18">
        <f>'Variables AMS'!AB727</f>
        <v>1.5064562155497701E-3</v>
      </c>
      <c r="AD123" s="18">
        <f>'Variables AMS'!AC727</f>
        <v>1.50696809000894E-3</v>
      </c>
      <c r="AE123" s="18">
        <f>'Variables AMS'!AD727</f>
        <v>1.5074801377295199E-3</v>
      </c>
      <c r="AF123" s="18">
        <f>'Variables AMS'!AE727</f>
        <v>1.50799236102181E-3</v>
      </c>
      <c r="AG123" s="18">
        <f>'Variables AMS'!AF727</f>
        <v>1.5085047565753999E-3</v>
      </c>
      <c r="AH123" s="18">
        <f>'Variables AMS'!AG727</f>
        <v>1.50901732709854E-3</v>
      </c>
      <c r="AI123" s="18">
        <f>'Variables AMS'!AH727</f>
        <v>1.50953007128393E-3</v>
      </c>
      <c r="AJ123" s="18">
        <f>'Variables AMS'!AI727</f>
        <v>1.51004298977443E-3</v>
      </c>
      <c r="AK123" s="18">
        <f>'Variables AMS'!AJ727</f>
        <v>1.51055608301318E-3</v>
      </c>
      <c r="AL123" s="18">
        <f>'Variables AMS'!AK727</f>
        <v>1.51106935143999E-3</v>
      </c>
      <c r="AM123" s="18">
        <f>'Variables AMS'!AL727</f>
        <v>1.51158279277543E-3</v>
      </c>
      <c r="AN123" s="18">
        <f>'Variables AMS'!AM727</f>
        <v>1.51209640932919E-3</v>
      </c>
      <c r="AO123" s="18">
        <f>'Variables AMS'!AN727</f>
        <v>1.5126101993051401E-3</v>
      </c>
      <c r="AP123" s="18">
        <f>'Variables AMS'!AO727</f>
        <v>1.51312416511571E-3</v>
      </c>
      <c r="AQ123" s="18">
        <f>'Variables AMS'!AP727</f>
        <v>1.51363830493204E-3</v>
      </c>
      <c r="AR123" s="18">
        <f>'Variables AMS'!AQ727</f>
        <v>1.5141526203488499E-3</v>
      </c>
      <c r="AS123" s="18">
        <f>'Variables AMS'!AR727</f>
        <v>1.5146671094424999E-3</v>
      </c>
      <c r="AT123" s="18">
        <f>'Variables AMS'!AS727</f>
        <v>1.51518177380521E-3</v>
      </c>
      <c r="AU123" s="18">
        <f>'Variables AMS'!AT727</f>
        <v>1.51569661322594E-3</v>
      </c>
      <c r="AV123" s="18">
        <f>'Variables AMS'!AU727</f>
        <v>1.5162116266083301E-3</v>
      </c>
      <c r="AW123" s="18">
        <f>'Variables AMS'!AV727</f>
        <v>1.51672681613561E-3</v>
      </c>
    </row>
    <row r="124" spans="2:49" x14ac:dyDescent="0.25">
      <c r="B124" t="s">
        <v>1542</v>
      </c>
      <c r="C124" s="18">
        <f>'Variables AMS'!B728</f>
        <v>1.0098853302105699E-3</v>
      </c>
      <c r="D124" s="18">
        <f>'Variables AMS'!C728</f>
        <v>1.0098853302105699E-3</v>
      </c>
      <c r="E124" s="18">
        <f>'Variables AMS'!D728</f>
        <v>1.01095742920653E-3</v>
      </c>
      <c r="F124" s="18">
        <f>'Variables AMS'!E728</f>
        <v>1.14081581412224E-3</v>
      </c>
      <c r="G124" s="18">
        <f>'Variables AMS'!F728</f>
        <v>1.21734287924153E-3</v>
      </c>
      <c r="H124" s="18">
        <f>'Variables AMS'!G728</f>
        <v>8.7462111254422504E-4</v>
      </c>
      <c r="I124" s="18">
        <f>'Variables AMS'!H728</f>
        <v>8.2028240824081201E-4</v>
      </c>
      <c r="J124" s="18">
        <f>'Variables AMS'!I728</f>
        <v>4.8855916184036301E-4</v>
      </c>
      <c r="K124" s="18">
        <f>'Variables AMS'!J728</f>
        <v>3.9087988523121598E-4</v>
      </c>
      <c r="L124" s="18">
        <f>'Variables AMS'!K728</f>
        <v>3.35051930661693E-4</v>
      </c>
      <c r="M124" s="18">
        <f>'Variables AMS'!L728</f>
        <v>2.19144852054395E-4</v>
      </c>
      <c r="N124" s="18">
        <f>'Variables AMS'!M728</f>
        <v>5.4413725722201895E-4</v>
      </c>
      <c r="O124" s="18">
        <f>'Variables AMS'!N728</f>
        <v>4.4170798527808298E-4</v>
      </c>
      <c r="P124" s="18">
        <f>'Variables AMS'!O728</f>
        <v>3.2646346321451398E-4</v>
      </c>
      <c r="Q124" s="18">
        <f>'Variables AMS'!P728</f>
        <v>9.7737473539571506E-4</v>
      </c>
      <c r="R124" s="18">
        <f>'Variables AMS'!Q728</f>
        <v>1.02605348795098E-3</v>
      </c>
      <c r="S124" s="18">
        <f>'Variables AMS'!R728</f>
        <v>1.0260470375292E-3</v>
      </c>
      <c r="T124" s="18">
        <f>'Variables AMS'!S728</f>
        <v>1.0260719331872301E-3</v>
      </c>
      <c r="U124" s="18">
        <f>'Variables AMS'!T728</f>
        <v>1.02607154821456E-3</v>
      </c>
      <c r="V124" s="18">
        <f>'Variables AMS'!U728</f>
        <v>1.02610054107457E-3</v>
      </c>
      <c r="W124" s="18">
        <f>'Variables AMS'!V728</f>
        <v>1.02671415277992E-3</v>
      </c>
      <c r="X124" s="18">
        <f>'Variables AMS'!W728</f>
        <v>1.0273281314348501E-3</v>
      </c>
      <c r="Y124" s="18">
        <f>'Variables AMS'!X728</f>
        <v>1.0279424766869499E-3</v>
      </c>
      <c r="Z124" s="18">
        <f>'Variables AMS'!Y728</f>
        <v>1.0285571900104499E-3</v>
      </c>
      <c r="AA124" s="18">
        <f>'Variables AMS'!Z728</f>
        <v>1.0291722702684099E-3</v>
      </c>
      <c r="AB124" s="18">
        <f>'Variables AMS'!AA728</f>
        <v>1.0297877185359401E-3</v>
      </c>
      <c r="AC124" s="18">
        <f>'Variables AMS'!AB728</f>
        <v>1.0304035350436099E-3</v>
      </c>
      <c r="AD124" s="18">
        <f>'Variables AMS'!AC728</f>
        <v>1.03054375152271E-3</v>
      </c>
      <c r="AE124" s="18">
        <f>'Variables AMS'!AD728</f>
        <v>1.0306839868048901E-3</v>
      </c>
      <c r="AF124" s="18">
        <f>'Variables AMS'!AE728</f>
        <v>1.03082424099801E-3</v>
      </c>
      <c r="AG124" s="18">
        <f>'Variables AMS'!AF728</f>
        <v>1.0309645148993099E-3</v>
      </c>
      <c r="AH124" s="18">
        <f>'Variables AMS'!AG728</f>
        <v>1.0311048071287401E-3</v>
      </c>
      <c r="AI124" s="18">
        <f>'Variables AMS'!AH728</f>
        <v>1.0312451188819499E-3</v>
      </c>
      <c r="AJ124" s="18">
        <f>'Variables AMS'!AI728</f>
        <v>1.03138544979472E-3</v>
      </c>
      <c r="AK124" s="18">
        <f>'Variables AMS'!AJ728</f>
        <v>1.0315257997498899E-3</v>
      </c>
      <c r="AL124" s="18">
        <f>'Variables AMS'!AK728</f>
        <v>1.0316661687863799E-3</v>
      </c>
      <c r="AM124" s="18">
        <f>'Variables AMS'!AL728</f>
        <v>1.03180655664129E-3</v>
      </c>
      <c r="AN124" s="18">
        <f>'Variables AMS'!AM728</f>
        <v>1.03194696389519E-3</v>
      </c>
      <c r="AO124" s="18">
        <f>'Variables AMS'!AN728</f>
        <v>1.03208739012523E-3</v>
      </c>
      <c r="AP124" s="18">
        <f>'Variables AMS'!AO728</f>
        <v>1.0322278356192801E-3</v>
      </c>
      <c r="AQ124" s="18">
        <f>'Variables AMS'!AP728</f>
        <v>1.0323682998750301E-3</v>
      </c>
      <c r="AR124" s="18">
        <f>'Variables AMS'!AQ728</f>
        <v>1.0325087835823001E-3</v>
      </c>
      <c r="AS124" s="18">
        <f>'Variables AMS'!AR728</f>
        <v>1.0326492861284899E-3</v>
      </c>
      <c r="AT124" s="18">
        <f>'Variables AMS'!AS728</f>
        <v>1.0327898081629401E-3</v>
      </c>
      <c r="AU124" s="18">
        <f>'Variables AMS'!AT728</f>
        <v>1.0329303492960401E-3</v>
      </c>
      <c r="AV124" s="18">
        <f>'Variables AMS'!AU728</f>
        <v>1.03307090925259E-3</v>
      </c>
      <c r="AW124" s="18">
        <f>'Variables AMS'!AV728</f>
        <v>1.03321148885058E-3</v>
      </c>
    </row>
    <row r="125" spans="2:49" x14ac:dyDescent="0.25">
      <c r="B125" t="s">
        <v>1543</v>
      </c>
      <c r="C125" s="18">
        <f>'Variables AMS'!B729</f>
        <v>7.5602045300083795E-4</v>
      </c>
      <c r="D125" s="18">
        <f>'Variables AMS'!C729</f>
        <v>7.5602045300083795E-4</v>
      </c>
      <c r="E125" s="18">
        <f>'Variables AMS'!D729</f>
        <v>7.5803137947929103E-4</v>
      </c>
      <c r="F125" s="18">
        <f>'Variables AMS'!E729</f>
        <v>8.5268797518204295E-4</v>
      </c>
      <c r="G125" s="18">
        <f>'Variables AMS'!F729</f>
        <v>8.8175787805579902E-4</v>
      </c>
      <c r="H125" s="18">
        <f>'Variables AMS'!G729</f>
        <v>6.0534215481943205E-4</v>
      </c>
      <c r="I125" s="18">
        <f>'Variables AMS'!H729</f>
        <v>5.5330510168876399E-4</v>
      </c>
      <c r="J125" s="18">
        <f>'Variables AMS'!I729</f>
        <v>3.7994900414128901E-4</v>
      </c>
      <c r="K125" s="18">
        <f>'Variables AMS'!J729</f>
        <v>2.9463036589008699E-4</v>
      </c>
      <c r="L125" s="18">
        <f>'Variables AMS'!K729</f>
        <v>2.4230427397852801E-4</v>
      </c>
      <c r="M125" s="18">
        <f>'Variables AMS'!L729</f>
        <v>1.61343380573282E-4</v>
      </c>
      <c r="N125" s="18">
        <f>'Variables AMS'!M729</f>
        <v>3.8952365071898398E-4</v>
      </c>
      <c r="O125" s="18">
        <f>'Variables AMS'!N729</f>
        <v>3.3054474099936403E-4</v>
      </c>
      <c r="P125" s="18">
        <f>'Variables AMS'!O729</f>
        <v>2.5467889676799601E-4</v>
      </c>
      <c r="Q125" s="18">
        <f>'Variables AMS'!P729</f>
        <v>7.7072924843606702E-4</v>
      </c>
      <c r="R125" s="18">
        <f>'Variables AMS'!Q729</f>
        <v>8.2792605175249399E-4</v>
      </c>
      <c r="S125" s="18">
        <f>'Variables AMS'!R729</f>
        <v>8.2791574602354202E-4</v>
      </c>
      <c r="T125" s="18">
        <f>'Variables AMS'!S729</f>
        <v>8.2792596958332202E-4</v>
      </c>
      <c r="U125" s="18">
        <f>'Variables AMS'!T729</f>
        <v>8.2792924705737698E-4</v>
      </c>
      <c r="V125" s="18">
        <f>'Variables AMS'!U729</f>
        <v>8.2794467722969404E-4</v>
      </c>
      <c r="W125" s="18">
        <f>'Variables AMS'!V729</f>
        <v>8.4294982049530696E-4</v>
      </c>
      <c r="X125" s="18">
        <f>'Variables AMS'!W729</f>
        <v>8.5822690720722104E-4</v>
      </c>
      <c r="Y125" s="18">
        <f>'Variables AMS'!X729</f>
        <v>8.7378086667168201E-4</v>
      </c>
      <c r="Z125" s="18">
        <f>'Variables AMS'!Y729</f>
        <v>8.8961671641406596E-4</v>
      </c>
      <c r="AA125" s="18">
        <f>'Variables AMS'!Z729</f>
        <v>9.0573956449114005E-4</v>
      </c>
      <c r="AB125" s="18">
        <f>'Variables AMS'!AA729</f>
        <v>9.22154613279088E-4</v>
      </c>
      <c r="AC125" s="18">
        <f>'Variables AMS'!AB729</f>
        <v>9.3886715758429795E-4</v>
      </c>
      <c r="AD125" s="18">
        <f>'Variables AMS'!AC729</f>
        <v>9.3879313821900096E-4</v>
      </c>
      <c r="AE125" s="18">
        <f>'Variables AMS'!AD729</f>
        <v>9.3871912440100097E-4</v>
      </c>
      <c r="AF125" s="18">
        <f>'Variables AMS'!AE729</f>
        <v>9.3864511621355603E-4</v>
      </c>
      <c r="AG125" s="18">
        <f>'Variables AMS'!AF729</f>
        <v>9.3857111428737895E-4</v>
      </c>
      <c r="AH125" s="18">
        <f>'Variables AMS'!AG729</f>
        <v>9.3849711807520396E-4</v>
      </c>
      <c r="AI125" s="18">
        <f>'Variables AMS'!AH729</f>
        <v>9.3842312747484597E-4</v>
      </c>
      <c r="AJ125" s="18">
        <f>'Variables AMS'!AI729</f>
        <v>9.38349142837879E-4</v>
      </c>
      <c r="AK125" s="18">
        <f>'Variables AMS'!AJ729</f>
        <v>9.3827516395959896E-4</v>
      </c>
      <c r="AL125" s="18">
        <f>'Variables AMS'!AK729</f>
        <v>9.3820119121707803E-4</v>
      </c>
      <c r="AM125" s="18">
        <f>'Variables AMS'!AL729</f>
        <v>9.3812722412352396E-4</v>
      </c>
      <c r="AN125" s="18">
        <f>'Variables AMS'!AM729</f>
        <v>9.3805326288986005E-4</v>
      </c>
      <c r="AO125" s="18">
        <f>'Variables AMS'!AN729</f>
        <v>9.3797930734080301E-4</v>
      </c>
      <c r="AP125" s="18">
        <f>'Variables AMS'!AO729</f>
        <v>9.3790535764159803E-4</v>
      </c>
      <c r="AQ125" s="18">
        <f>'Variables AMS'!AP729</f>
        <v>9.3783141376741895E-4</v>
      </c>
      <c r="AR125" s="18">
        <f>'Variables AMS'!AQ729</f>
        <v>9.3775747590544895E-4</v>
      </c>
      <c r="AS125" s="18">
        <f>'Variables AMS'!AR729</f>
        <v>9.3768354378938204E-4</v>
      </c>
      <c r="AT125" s="18">
        <f>'Variables AMS'!AS729</f>
        <v>9.3760961754151104E-4</v>
      </c>
      <c r="AU125" s="18">
        <f>'Variables AMS'!AT729</f>
        <v>9.3753569690008503E-4</v>
      </c>
      <c r="AV125" s="18">
        <f>'Variables AMS'!AU729</f>
        <v>9.3746178229419004E-4</v>
      </c>
      <c r="AW125" s="18">
        <f>'Variables AMS'!AV729</f>
        <v>9.3738787327405195E-4</v>
      </c>
    </row>
    <row r="126" spans="2:49" x14ac:dyDescent="0.25">
      <c r="B126" t="s">
        <v>1544</v>
      </c>
      <c r="C126" s="18">
        <f>'Variables AMS'!B730</f>
        <v>3.7223902434408497E-4</v>
      </c>
      <c r="D126" s="18">
        <f>'Variables AMS'!C730</f>
        <v>3.7223902434408497E-4</v>
      </c>
      <c r="E126" s="18">
        <f>'Variables AMS'!D730</f>
        <v>3.7232157659169502E-4</v>
      </c>
      <c r="F126" s="18">
        <f>'Variables AMS'!E730</f>
        <v>4.2131997356745199E-4</v>
      </c>
      <c r="G126" s="18">
        <f>'Variables AMS'!F730</f>
        <v>4.1758330899396601E-4</v>
      </c>
      <c r="H126" s="18">
        <f>'Variables AMS'!G730</f>
        <v>2.7752380701614202E-4</v>
      </c>
      <c r="I126" s="18">
        <f>'Variables AMS'!H730</f>
        <v>2.57955864278354E-4</v>
      </c>
      <c r="J126" s="18">
        <f>'Variables AMS'!I730</f>
        <v>1.7003351157776899E-4</v>
      </c>
      <c r="K126" s="18">
        <f>'Variables AMS'!J730</f>
        <v>1.2841879350630601E-4</v>
      </c>
      <c r="L126" s="18">
        <f>'Variables AMS'!K730</f>
        <v>1.05862059916308E-4</v>
      </c>
      <c r="M126" s="18">
        <f>'Variables AMS'!L730</f>
        <v>7.0060397343670706E-5</v>
      </c>
      <c r="N126" s="18">
        <f>'Variables AMS'!M730</f>
        <v>1.66889720633066E-4</v>
      </c>
      <c r="O126" s="18">
        <f>'Variables AMS'!N730</f>
        <v>1.3753329857228599E-4</v>
      </c>
      <c r="P126" s="18">
        <f>'Variables AMS'!O730</f>
        <v>1.03717204941124E-4</v>
      </c>
      <c r="Q126" s="18">
        <f>'Variables AMS'!P730</f>
        <v>3.1208199343165798E-4</v>
      </c>
      <c r="R126" s="18">
        <f>'Variables AMS'!Q730</f>
        <v>3.2341757367600801E-4</v>
      </c>
      <c r="S126" s="18">
        <f>'Variables AMS'!R730</f>
        <v>3.2341076245587599E-4</v>
      </c>
      <c r="T126" s="18">
        <f>'Variables AMS'!S730</f>
        <v>3.2342569996923E-4</v>
      </c>
      <c r="U126" s="18">
        <f>'Variables AMS'!T730</f>
        <v>3.23431335904429E-4</v>
      </c>
      <c r="V126" s="18">
        <f>'Variables AMS'!U730</f>
        <v>3.2344953300918698E-4</v>
      </c>
      <c r="W126" s="18">
        <f>'Variables AMS'!V730</f>
        <v>3.2340635128496101E-4</v>
      </c>
      <c r="X126" s="18">
        <f>'Variables AMS'!W730</f>
        <v>3.2336317536131403E-4</v>
      </c>
      <c r="Y126" s="18">
        <f>'Variables AMS'!X730</f>
        <v>3.2332000509473999E-4</v>
      </c>
      <c r="Z126" s="18">
        <f>'Variables AMS'!Y730</f>
        <v>3.2327684072683602E-4</v>
      </c>
      <c r="AA126" s="18">
        <f>'Variables AMS'!Z730</f>
        <v>3.2323368205090097E-4</v>
      </c>
      <c r="AB126" s="18">
        <f>'Variables AMS'!AA730</f>
        <v>3.2319052911008599E-4</v>
      </c>
      <c r="AC126" s="18">
        <f>'Variables AMS'!AB730</f>
        <v>3.2314738193334999E-4</v>
      </c>
      <c r="AD126" s="18">
        <f>'Variables AMS'!AC730</f>
        <v>3.2312155448397398E-4</v>
      </c>
      <c r="AE126" s="18">
        <f>'Variables AMS'!AD730</f>
        <v>3.2309572911741398E-4</v>
      </c>
      <c r="AF126" s="18">
        <f>'Variables AMS'!AE730</f>
        <v>3.2306990586969002E-4</v>
      </c>
      <c r="AG126" s="18">
        <f>'Variables AMS'!AF730</f>
        <v>3.2304408458698898E-4</v>
      </c>
      <c r="AH126" s="18">
        <f>'Variables AMS'!AG730</f>
        <v>3.2301826547882599E-4</v>
      </c>
      <c r="AI126" s="18">
        <f>'Variables AMS'!AH730</f>
        <v>3.2299244838690202E-4</v>
      </c>
      <c r="AJ126" s="18">
        <f>'Variables AMS'!AI730</f>
        <v>3.2296663337728801E-4</v>
      </c>
      <c r="AK126" s="18">
        <f>'Variables AMS'!AJ730</f>
        <v>3.2294082039133502E-4</v>
      </c>
      <c r="AL126" s="18">
        <f>'Variables AMS'!AK730</f>
        <v>3.2291500954982199E-4</v>
      </c>
      <c r="AM126" s="18">
        <f>'Variables AMS'!AL730</f>
        <v>3.2288920072456499E-4</v>
      </c>
      <c r="AN126" s="18">
        <f>'Variables AMS'!AM730</f>
        <v>3.2286339399522902E-4</v>
      </c>
      <c r="AO126" s="18">
        <f>'Variables AMS'!AN730</f>
        <v>3.2283758925077201E-4</v>
      </c>
      <c r="AP126" s="18">
        <f>'Variables AMS'!AO730</f>
        <v>3.2281178658736197E-4</v>
      </c>
      <c r="AQ126" s="18">
        <f>'Variables AMS'!AP730</f>
        <v>3.2278598607479302E-4</v>
      </c>
      <c r="AR126" s="18">
        <f>'Variables AMS'!AQ730</f>
        <v>3.2276018759027801E-4</v>
      </c>
      <c r="AS126" s="18">
        <f>'Variables AMS'!AR730</f>
        <v>3.2273439097975999E-4</v>
      </c>
      <c r="AT126" s="18">
        <f>'Variables AMS'!AS730</f>
        <v>3.2270859653103101E-4</v>
      </c>
      <c r="AU126" s="18">
        <f>'Variables AMS'!AT730</f>
        <v>3.22682804317988E-4</v>
      </c>
      <c r="AV126" s="18">
        <f>'Variables AMS'!AU730</f>
        <v>3.2265701421835399E-4</v>
      </c>
      <c r="AW126" s="18">
        <f>'Variables AMS'!AV730</f>
        <v>3.2263122586674602E-4</v>
      </c>
    </row>
    <row r="127" spans="2:49" x14ac:dyDescent="0.25">
      <c r="B127" t="s">
        <v>1545</v>
      </c>
      <c r="C127" s="18">
        <f>'Variables AMS'!B731</f>
        <v>3.5628039675517E-4</v>
      </c>
      <c r="D127" s="18">
        <f>'Variables AMS'!C731</f>
        <v>3.5628039675517E-4</v>
      </c>
      <c r="E127" s="18">
        <f>'Variables AMS'!D731</f>
        <v>3.56281804102656E-4</v>
      </c>
      <c r="F127" s="18">
        <f>'Variables AMS'!E731</f>
        <v>4.0244804689753102E-4</v>
      </c>
      <c r="G127" s="18">
        <f>'Variables AMS'!F731</f>
        <v>3.9827602683792E-4</v>
      </c>
      <c r="H127" s="18">
        <f>'Variables AMS'!G731</f>
        <v>2.6261289757087397E-4</v>
      </c>
      <c r="I127" s="18">
        <f>'Variables AMS'!H731</f>
        <v>2.4369645845069701E-4</v>
      </c>
      <c r="J127" s="18">
        <f>'Variables AMS'!I731</f>
        <v>1.59981422213551E-4</v>
      </c>
      <c r="K127" s="18">
        <f>'Variables AMS'!J731</f>
        <v>1.19411352791108E-4</v>
      </c>
      <c r="L127" s="18">
        <f>'Variables AMS'!K731</f>
        <v>9.78399680227668E-5</v>
      </c>
      <c r="M127" s="18">
        <f>'Variables AMS'!L731</f>
        <v>6.4204764650767899E-5</v>
      </c>
      <c r="N127" s="18">
        <f>'Variables AMS'!M731</f>
        <v>1.51652065952094E-4</v>
      </c>
      <c r="O127" s="18">
        <f>'Variables AMS'!N731</f>
        <v>1.2482401791694101E-4</v>
      </c>
      <c r="P127" s="18">
        <f>'Variables AMS'!O731</f>
        <v>9.3263009692139904E-5</v>
      </c>
      <c r="Q127" s="18">
        <f>'Variables AMS'!P731</f>
        <v>2.7815687934471602E-4</v>
      </c>
      <c r="R127" s="18">
        <f>'Variables AMS'!Q731</f>
        <v>2.8380067829397103E-4</v>
      </c>
      <c r="S127" s="18">
        <f>'Variables AMS'!R731</f>
        <v>2.83799099002815E-4</v>
      </c>
      <c r="T127" s="18">
        <f>'Variables AMS'!S731</f>
        <v>2.83799646208299E-4</v>
      </c>
      <c r="U127" s="18">
        <f>'Variables AMS'!T731</f>
        <v>2.83799768169281E-4</v>
      </c>
      <c r="V127" s="18">
        <f>'Variables AMS'!U731</f>
        <v>2.8380316296424302E-4</v>
      </c>
      <c r="W127" s="18">
        <f>'Variables AMS'!V731</f>
        <v>2.8380316296447401E-4</v>
      </c>
      <c r="X127" s="18">
        <f>'Variables AMS'!W731</f>
        <v>2.83803162898555E-4</v>
      </c>
      <c r="Y127" s="18">
        <f>'Variables AMS'!X731</f>
        <v>2.8380316288708702E-4</v>
      </c>
      <c r="Z127" s="18">
        <f>'Variables AMS'!Y731</f>
        <v>2.8380316287487901E-4</v>
      </c>
      <c r="AA127" s="18">
        <f>'Variables AMS'!Z731</f>
        <v>2.8380316286488901E-4</v>
      </c>
      <c r="AB127" s="18">
        <f>'Variables AMS'!AA731</f>
        <v>2.8380316292710302E-4</v>
      </c>
      <c r="AC127" s="18">
        <f>'Variables AMS'!AB731</f>
        <v>2.8380316290907399E-4</v>
      </c>
      <c r="AD127" s="18">
        <f>'Variables AMS'!AC731</f>
        <v>2.83803162937441E-4</v>
      </c>
      <c r="AE127" s="18">
        <f>'Variables AMS'!AD731</f>
        <v>2.8380316288503099E-4</v>
      </c>
      <c r="AF127" s="18">
        <f>'Variables AMS'!AE731</f>
        <v>2.8380316294128802E-4</v>
      </c>
      <c r="AG127" s="18">
        <f>'Variables AMS'!AF731</f>
        <v>2.8380316296510398E-4</v>
      </c>
      <c r="AH127" s="18">
        <f>'Variables AMS'!AG731</f>
        <v>2.8380316287254299E-4</v>
      </c>
      <c r="AI127" s="18">
        <f>'Variables AMS'!AH731</f>
        <v>2.8380316292458301E-4</v>
      </c>
      <c r="AJ127" s="18">
        <f>'Variables AMS'!AI731</f>
        <v>2.8380316283885899E-4</v>
      </c>
      <c r="AK127" s="18">
        <f>'Variables AMS'!AJ731</f>
        <v>2.83803162858991E-4</v>
      </c>
      <c r="AL127" s="18">
        <f>'Variables AMS'!AK731</f>
        <v>2.83803163038906E-4</v>
      </c>
      <c r="AM127" s="18">
        <f>'Variables AMS'!AL731</f>
        <v>2.8380316291462602E-4</v>
      </c>
      <c r="AN127" s="18">
        <f>'Variables AMS'!AM731</f>
        <v>2.8380316290037598E-4</v>
      </c>
      <c r="AO127" s="18">
        <f>'Variables AMS'!AN731</f>
        <v>2.8380316289110702E-4</v>
      </c>
      <c r="AP127" s="18">
        <f>'Variables AMS'!AO731</f>
        <v>2.8380316280339301E-4</v>
      </c>
      <c r="AQ127" s="18">
        <f>'Variables AMS'!AP731</f>
        <v>2.83803162934361E-4</v>
      </c>
      <c r="AR127" s="18">
        <f>'Variables AMS'!AQ731</f>
        <v>2.8380316282431702E-4</v>
      </c>
      <c r="AS127" s="18">
        <f>'Variables AMS'!AR731</f>
        <v>2.8380316285176398E-4</v>
      </c>
      <c r="AT127" s="18">
        <f>'Variables AMS'!AS731</f>
        <v>2.8380316293564702E-4</v>
      </c>
      <c r="AU127" s="18">
        <f>'Variables AMS'!AT731</f>
        <v>2.8380316303936999E-4</v>
      </c>
      <c r="AV127" s="18">
        <f>'Variables AMS'!AU731</f>
        <v>2.8380316298234502E-4</v>
      </c>
      <c r="AW127" s="18">
        <f>'Variables AMS'!AV731</f>
        <v>2.8380316299759102E-4</v>
      </c>
    </row>
    <row r="128" spans="2:49" x14ac:dyDescent="0.25">
      <c r="B128" t="s">
        <v>1546</v>
      </c>
      <c r="C128" s="18">
        <f>'Variables AMS'!B732</f>
        <v>4.2577193818573101E-4</v>
      </c>
      <c r="D128" s="18">
        <f>'Variables AMS'!C732</f>
        <v>4.2577193818573101E-4</v>
      </c>
      <c r="E128" s="18">
        <f>'Variables AMS'!D732</f>
        <v>4.2701174053434401E-4</v>
      </c>
      <c r="F128" s="18">
        <f>'Variables AMS'!E732</f>
        <v>4.6892619724839599E-4</v>
      </c>
      <c r="G128" s="18">
        <f>'Variables AMS'!F732</f>
        <v>4.7825404616780201E-4</v>
      </c>
      <c r="H128" s="18">
        <f>'Variables AMS'!G732</f>
        <v>3.4359472081327101E-4</v>
      </c>
      <c r="I128" s="18">
        <f>'Variables AMS'!H732</f>
        <v>3.1380931949967901E-4</v>
      </c>
      <c r="J128" s="18">
        <f>'Variables AMS'!I732</f>
        <v>2.02071001303336E-4</v>
      </c>
      <c r="K128" s="18">
        <f>'Variables AMS'!J732</f>
        <v>1.5585589322303901E-4</v>
      </c>
      <c r="L128" s="18">
        <f>'Variables AMS'!K732</f>
        <v>1.34689855866182E-4</v>
      </c>
      <c r="M128" s="18">
        <f>'Variables AMS'!L732</f>
        <v>9.0883565220424206E-5</v>
      </c>
      <c r="N128" s="18">
        <f>'Variables AMS'!M732</f>
        <v>2.1499120542307101E-4</v>
      </c>
      <c r="O128" s="18">
        <f>'Variables AMS'!N732</f>
        <v>1.8028565762642299E-4</v>
      </c>
      <c r="P128" s="18">
        <f>'Variables AMS'!O732</f>
        <v>1.34964391280329E-4</v>
      </c>
      <c r="Q128" s="18">
        <f>'Variables AMS'!P732</f>
        <v>4.0695539830454697E-4</v>
      </c>
      <c r="R128" s="18">
        <f>'Variables AMS'!Q732</f>
        <v>4.38248313405358E-4</v>
      </c>
      <c r="S128" s="18">
        <f>'Variables AMS'!R732</f>
        <v>4.3824712788897698E-4</v>
      </c>
      <c r="T128" s="18">
        <f>'Variables AMS'!S732</f>
        <v>4.3825181728075898E-4</v>
      </c>
      <c r="U128" s="18">
        <f>'Variables AMS'!T732</f>
        <v>4.3825218553432199E-4</v>
      </c>
      <c r="V128" s="18">
        <f>'Variables AMS'!U732</f>
        <v>4.3825859981898503E-4</v>
      </c>
      <c r="W128" s="18">
        <f>'Variables AMS'!V732</f>
        <v>4.59080227713924E-4</v>
      </c>
      <c r="X128" s="18">
        <f>'Variables AMS'!W732</f>
        <v>4.8089108896469201E-4</v>
      </c>
      <c r="Y128" s="18">
        <f>'Variables AMS'!X732</f>
        <v>5.0373818228313997E-4</v>
      </c>
      <c r="Z128" s="18">
        <f>'Variables AMS'!Y732</f>
        <v>5.2767073896424098E-4</v>
      </c>
      <c r="AA128" s="18">
        <f>'Variables AMS'!Z732</f>
        <v>5.5274032951722896E-4</v>
      </c>
      <c r="AB128" s="18">
        <f>'Variables AMS'!AA732</f>
        <v>5.7900097386567601E-4</v>
      </c>
      <c r="AC128" s="18">
        <f>'Variables AMS'!AB732</f>
        <v>6.0650925927157001E-4</v>
      </c>
      <c r="AD128" s="18">
        <f>'Variables AMS'!AC732</f>
        <v>6.0558592408629399E-4</v>
      </c>
      <c r="AE128" s="18">
        <f>'Variables AMS'!AD732</f>
        <v>6.0466399474625701E-4</v>
      </c>
      <c r="AF128" s="18">
        <f>'Variables AMS'!AE732</f>
        <v>6.0374346842571999E-4</v>
      </c>
      <c r="AG128" s="18">
        <f>'Variables AMS'!AF732</f>
        <v>6.0282434387616502E-4</v>
      </c>
      <c r="AH128" s="18">
        <f>'Variables AMS'!AG732</f>
        <v>6.0190661847285803E-4</v>
      </c>
      <c r="AI128" s="18">
        <f>'Variables AMS'!AH732</f>
        <v>6.0099029039820996E-4</v>
      </c>
      <c r="AJ128" s="18">
        <f>'Variables AMS'!AI732</f>
        <v>6.0007535677224395E-4</v>
      </c>
      <c r="AK128" s="18">
        <f>'Variables AMS'!AJ732</f>
        <v>5.9916181650534605E-4</v>
      </c>
      <c r="AL128" s="18">
        <f>'Variables AMS'!AK732</f>
        <v>5.98249666750822E-4</v>
      </c>
      <c r="AM128" s="18">
        <f>'Variables AMS'!AL732</f>
        <v>5.9733890603994705E-4</v>
      </c>
      <c r="AN128" s="18">
        <f>'Variables AMS'!AM732</f>
        <v>5.9642953123368496E-4</v>
      </c>
      <c r="AO128" s="18">
        <f>'Variables AMS'!AN732</f>
        <v>5.9552154111838904E-4</v>
      </c>
      <c r="AP128" s="18">
        <f>'Variables AMS'!AO732</f>
        <v>5.9461493342206396E-4</v>
      </c>
      <c r="AQ128" s="18">
        <f>'Variables AMS'!AP732</f>
        <v>5.93709705826437E-4</v>
      </c>
      <c r="AR128" s="18">
        <f>'Variables AMS'!AQ732</f>
        <v>5.9280585635114599E-4</v>
      </c>
      <c r="AS128" s="18">
        <f>'Variables AMS'!AR732</f>
        <v>5.9190338272763199E-4</v>
      </c>
      <c r="AT128" s="18">
        <f>'Variables AMS'!AS732</f>
        <v>5.9100228323085498E-4</v>
      </c>
      <c r="AU128" s="18">
        <f>'Variables AMS'!AT732</f>
        <v>5.9010255554375901E-4</v>
      </c>
      <c r="AV128" s="18">
        <f>'Variables AMS'!AU732</f>
        <v>5.8920419737628E-4</v>
      </c>
      <c r="AW128" s="18">
        <f>'Variables AMS'!AV732</f>
        <v>5.8830720688402395E-4</v>
      </c>
    </row>
    <row r="129" spans="2:49" x14ac:dyDescent="0.25">
      <c r="B129" t="s">
        <v>1547</v>
      </c>
      <c r="C129" s="18">
        <f>'Variables AMS'!B733</f>
        <v>1.51252347815762E-3</v>
      </c>
      <c r="D129" s="18">
        <f>'Variables AMS'!C733</f>
        <v>1.51252347815762E-3</v>
      </c>
      <c r="E129" s="18">
        <f>'Variables AMS'!D733</f>
        <v>1.5120994842156301E-3</v>
      </c>
      <c r="F129" s="18">
        <f>'Variables AMS'!E733</f>
        <v>1.7238475894763401E-3</v>
      </c>
      <c r="G129" s="18">
        <f>'Variables AMS'!F733</f>
        <v>1.8538702586273199E-3</v>
      </c>
      <c r="H129" s="18">
        <f>'Variables AMS'!G733</f>
        <v>1.4148368621214799E-3</v>
      </c>
      <c r="I129" s="18">
        <f>'Variables AMS'!H733</f>
        <v>1.24415729713237E-3</v>
      </c>
      <c r="J129" s="18">
        <f>'Variables AMS'!I733</f>
        <v>8.11032601752598E-4</v>
      </c>
      <c r="K129" s="18">
        <f>'Variables AMS'!J733</f>
        <v>6.3560079657272797E-4</v>
      </c>
      <c r="L129" s="18">
        <f>'Variables AMS'!K733</f>
        <v>5.2751335747225402E-4</v>
      </c>
      <c r="M129" s="18">
        <f>'Variables AMS'!L733</f>
        <v>3.4734827562939299E-4</v>
      </c>
      <c r="N129" s="18">
        <f>'Variables AMS'!M733</f>
        <v>8.4116118625812697E-4</v>
      </c>
      <c r="O129" s="18">
        <f>'Variables AMS'!N733</f>
        <v>7.2726638791989896E-4</v>
      </c>
      <c r="P129" s="18">
        <f>'Variables AMS'!O733</f>
        <v>5.34722288470063E-4</v>
      </c>
      <c r="Q129" s="18">
        <f>'Variables AMS'!P733</f>
        <v>1.6090892741702199E-3</v>
      </c>
      <c r="R129" s="18">
        <f>'Variables AMS'!Q733</f>
        <v>1.7514208572813399E-3</v>
      </c>
      <c r="S129" s="18">
        <f>'Variables AMS'!R733</f>
        <v>1.7514054320586299E-3</v>
      </c>
      <c r="T129" s="18">
        <f>'Variables AMS'!S733</f>
        <v>1.75142252100958E-3</v>
      </c>
      <c r="U129" s="18">
        <f>'Variables AMS'!T733</f>
        <v>1.7514230285398901E-3</v>
      </c>
      <c r="V129" s="18">
        <f>'Variables AMS'!U733</f>
        <v>1.7514364036629801E-3</v>
      </c>
      <c r="W129" s="18">
        <f>'Variables AMS'!V733</f>
        <v>1.7563199511332599E-3</v>
      </c>
      <c r="X129" s="18">
        <f>'Variables AMS'!W733</f>
        <v>1.7612171152045701E-3</v>
      </c>
      <c r="Y129" s="18">
        <f>'Variables AMS'!X733</f>
        <v>1.7661279344928899E-3</v>
      </c>
      <c r="Z129" s="18">
        <f>'Variables AMS'!Y733</f>
        <v>1.77105244680133E-3</v>
      </c>
      <c r="AA129" s="18">
        <f>'Variables AMS'!Z733</f>
        <v>1.7759906896154299E-3</v>
      </c>
      <c r="AB129" s="18">
        <f>'Variables AMS'!AA733</f>
        <v>1.7809427015806499E-3</v>
      </c>
      <c r="AC129" s="18">
        <f>'Variables AMS'!AB733</f>
        <v>1.7859085218240201E-3</v>
      </c>
      <c r="AD129" s="18">
        <f>'Variables AMS'!AC733</f>
        <v>1.78628314129501E-3</v>
      </c>
      <c r="AE129" s="18">
        <f>'Variables AMS'!AD733</f>
        <v>1.78665784041792E-3</v>
      </c>
      <c r="AF129" s="18">
        <f>'Variables AMS'!AE733</f>
        <v>1.7870326172734099E-3</v>
      </c>
      <c r="AG129" s="18">
        <f>'Variables AMS'!AF733</f>
        <v>1.78740747295671E-3</v>
      </c>
      <c r="AH129" s="18">
        <f>'Variables AMS'!AG733</f>
        <v>1.7877824066948099E-3</v>
      </c>
      <c r="AI129" s="18">
        <f>'Variables AMS'!AH733</f>
        <v>1.7881574196692599E-3</v>
      </c>
      <c r="AJ129" s="18">
        <f>'Variables AMS'!AI733</f>
        <v>1.7885325107349899E-3</v>
      </c>
      <c r="AK129" s="18">
        <f>'Variables AMS'!AJ733</f>
        <v>1.7889076812892899E-3</v>
      </c>
      <c r="AL129" s="18">
        <f>'Variables AMS'!AK733</f>
        <v>1.78928293004043E-3</v>
      </c>
      <c r="AM129" s="18">
        <f>'Variables AMS'!AL733</f>
        <v>1.78965825745963E-3</v>
      </c>
      <c r="AN129" s="18">
        <f>'Variables AMS'!AM733</f>
        <v>1.7900336638770799E-3</v>
      </c>
      <c r="AO129" s="18">
        <f>'Variables AMS'!AN733</f>
        <v>1.7904091492368501E-3</v>
      </c>
      <c r="AP129" s="18">
        <f>'Variables AMS'!AO733</f>
        <v>1.79078471285886E-3</v>
      </c>
      <c r="AQ129" s="18">
        <f>'Variables AMS'!AP733</f>
        <v>1.79116035541196E-3</v>
      </c>
      <c r="AR129" s="18">
        <f>'Variables AMS'!AQ733</f>
        <v>1.7915360766341201E-3</v>
      </c>
      <c r="AS129" s="18">
        <f>'Variables AMS'!AR733</f>
        <v>1.79191187714459E-3</v>
      </c>
      <c r="AT129" s="18">
        <f>'Variables AMS'!AS733</f>
        <v>1.79228775602135E-3</v>
      </c>
      <c r="AU129" s="18">
        <f>'Variables AMS'!AT733</f>
        <v>1.79266371373149E-3</v>
      </c>
      <c r="AV129" s="18">
        <f>'Variables AMS'!AU733</f>
        <v>1.7930397502497199E-3</v>
      </c>
      <c r="AW129" s="18">
        <f>'Variables AMS'!AV733</f>
        <v>1.79341586614017E-3</v>
      </c>
    </row>
    <row r="130" spans="2:49" x14ac:dyDescent="0.25">
      <c r="B130" t="s">
        <v>1548</v>
      </c>
      <c r="C130" s="18">
        <f>'Variables AMS'!B734</f>
        <v>6.5019627946580197E-4</v>
      </c>
      <c r="D130" s="18">
        <f>'Variables AMS'!C734</f>
        <v>6.5019627946580197E-4</v>
      </c>
      <c r="E130" s="18">
        <f>'Variables AMS'!D734</f>
        <v>6.5034254892737604E-4</v>
      </c>
      <c r="F130" s="18">
        <f>'Variables AMS'!E734</f>
        <v>7.4695233704677097E-4</v>
      </c>
      <c r="G130" s="18">
        <f>'Variables AMS'!F734</f>
        <v>7.9281106001841302E-4</v>
      </c>
      <c r="H130" s="18">
        <f>'Variables AMS'!G734</f>
        <v>5.85665256543037E-4</v>
      </c>
      <c r="I130" s="18">
        <f>'Variables AMS'!H734</f>
        <v>5.2374399062816101E-4</v>
      </c>
      <c r="J130" s="18">
        <f>'Variables AMS'!I734</f>
        <v>3.47853003554602E-4</v>
      </c>
      <c r="K130" s="18">
        <f>'Variables AMS'!J734</f>
        <v>2.6942168660329602E-4</v>
      </c>
      <c r="L130" s="18">
        <f>'Variables AMS'!K734</f>
        <v>2.2725582983559799E-4</v>
      </c>
      <c r="M130" s="18">
        <f>'Variables AMS'!L734</f>
        <v>1.4859465807162E-4</v>
      </c>
      <c r="N130" s="18">
        <f>'Variables AMS'!M734</f>
        <v>3.64104269051937E-4</v>
      </c>
      <c r="O130" s="18">
        <f>'Variables AMS'!N734</f>
        <v>3.1277768912333801E-4</v>
      </c>
      <c r="P130" s="18">
        <f>'Variables AMS'!O734</f>
        <v>2.3001927878524701E-4</v>
      </c>
      <c r="Q130" s="18">
        <f>'Variables AMS'!P734</f>
        <v>6.9998177876788505E-4</v>
      </c>
      <c r="R130" s="18">
        <f>'Variables AMS'!Q734</f>
        <v>7.5805267872666704E-4</v>
      </c>
      <c r="S130" s="18">
        <f>'Variables AMS'!R734</f>
        <v>7.5804862666192102E-4</v>
      </c>
      <c r="T130" s="18">
        <f>'Variables AMS'!S734</f>
        <v>7.5805958120937203E-4</v>
      </c>
      <c r="U130" s="18">
        <f>'Variables AMS'!T734</f>
        <v>7.5805909318841895E-4</v>
      </c>
      <c r="V130" s="18">
        <f>'Variables AMS'!U734</f>
        <v>7.5806341296626905E-4</v>
      </c>
      <c r="W130" s="18">
        <f>'Variables AMS'!V734</f>
        <v>7.6194234561805896E-4</v>
      </c>
      <c r="X130" s="18">
        <f>'Variables AMS'!W734</f>
        <v>7.6584112626502205E-4</v>
      </c>
      <c r="Y130" s="18">
        <f>'Variables AMS'!X734</f>
        <v>7.69759857185704E-4</v>
      </c>
      <c r="Z130" s="18">
        <f>'Variables AMS'!Y734</f>
        <v>7.7369863960088405E-4</v>
      </c>
      <c r="AA130" s="18">
        <f>'Variables AMS'!Z734</f>
        <v>7.7765757608616701E-4</v>
      </c>
      <c r="AB130" s="18">
        <f>'Variables AMS'!AA734</f>
        <v>7.8163677068586695E-4</v>
      </c>
      <c r="AC130" s="18">
        <f>'Variables AMS'!AB734</f>
        <v>7.8563632603804296E-4</v>
      </c>
      <c r="AD130" s="18">
        <f>'Variables AMS'!AC734</f>
        <v>7.8578913941286597E-4</v>
      </c>
      <c r="AE130" s="18">
        <f>'Variables AMS'!AD734</f>
        <v>7.8594198287452804E-4</v>
      </c>
      <c r="AF130" s="18">
        <f>'Variables AMS'!AE734</f>
        <v>7.8609485549989704E-4</v>
      </c>
      <c r="AG130" s="18">
        <f>'Variables AMS'!AF734</f>
        <v>7.8624775842912897E-4</v>
      </c>
      <c r="AH130" s="18">
        <f>'Variables AMS'!AG734</f>
        <v>7.8640069101812904E-4</v>
      </c>
      <c r="AI130" s="18">
        <f>'Variables AMS'!AH734</f>
        <v>7.8655365325575803E-4</v>
      </c>
      <c r="AJ130" s="18">
        <f>'Variables AMS'!AI734</f>
        <v>7.8670664523613999E-4</v>
      </c>
      <c r="AK130" s="18">
        <f>'Variables AMS'!AJ734</f>
        <v>7.8685966679254999E-4</v>
      </c>
      <c r="AL130" s="18">
        <f>'Variables AMS'!AK734</f>
        <v>7.8701271835378002E-4</v>
      </c>
      <c r="AM130" s="18">
        <f>'Variables AMS'!AL734</f>
        <v>7.8716579959568701E-4</v>
      </c>
      <c r="AN130" s="18">
        <f>'Variables AMS'!AM734</f>
        <v>7.8731891065074303E-4</v>
      </c>
      <c r="AO130" s="18">
        <f>'Variables AMS'!AN734</f>
        <v>7.87472051713268E-4</v>
      </c>
      <c r="AP130" s="18">
        <f>'Variables AMS'!AO734</f>
        <v>7.8762522215873804E-4</v>
      </c>
      <c r="AQ130" s="18">
        <f>'Variables AMS'!AP734</f>
        <v>7.8777842240599499E-4</v>
      </c>
      <c r="AR130" s="18">
        <f>'Variables AMS'!AQ734</f>
        <v>7.8793165252467802E-4</v>
      </c>
      <c r="AS130" s="18">
        <f>'Variables AMS'!AR734</f>
        <v>7.8808491225605703E-4</v>
      </c>
      <c r="AT130" s="18">
        <f>'Variables AMS'!AS734</f>
        <v>7.8823820272915001E-4</v>
      </c>
      <c r="AU130" s="18">
        <f>'Variables AMS'!AT734</f>
        <v>7.8839152203166198E-4</v>
      </c>
      <c r="AV130" s="18">
        <f>'Variables AMS'!AU734</f>
        <v>7.8854487105082497E-4</v>
      </c>
      <c r="AW130" s="18">
        <f>'Variables AMS'!AV734</f>
        <v>7.8869825076895801E-4</v>
      </c>
    </row>
    <row r="131" spans="2:49" x14ac:dyDescent="0.25">
      <c r="B131" t="s">
        <v>1549</v>
      </c>
      <c r="C131" s="18">
        <f>'Variables AMS'!B735</f>
        <v>5.7385065322541299E-4</v>
      </c>
      <c r="D131" s="18">
        <f>'Variables AMS'!C735</f>
        <v>5.7385065322541299E-4</v>
      </c>
      <c r="E131" s="18">
        <f>'Variables AMS'!D735</f>
        <v>5.7672006848458505E-4</v>
      </c>
      <c r="F131" s="18">
        <f>'Variables AMS'!E735</f>
        <v>6.3837067874057305E-4</v>
      </c>
      <c r="G131" s="18">
        <f>'Variables AMS'!F735</f>
        <v>6.4667256150478195E-4</v>
      </c>
      <c r="H131" s="18">
        <f>'Variables AMS'!G735</f>
        <v>4.3786636043845602E-4</v>
      </c>
      <c r="I131" s="18">
        <f>'Variables AMS'!H735</f>
        <v>4.1327384150206901E-4</v>
      </c>
      <c r="J131" s="18">
        <f>'Variables AMS'!I735</f>
        <v>2.7169248561290397E-4</v>
      </c>
      <c r="K131" s="18">
        <f>'Variables AMS'!J735</f>
        <v>2.0363429598509899E-4</v>
      </c>
      <c r="L131" s="18">
        <f>'Variables AMS'!K735</f>
        <v>1.6966568142448801E-4</v>
      </c>
      <c r="M131" s="18">
        <f>'Variables AMS'!L735</f>
        <v>1.10956142293262E-4</v>
      </c>
      <c r="N131" s="18">
        <f>'Variables AMS'!M735</f>
        <v>2.6665667445618702E-4</v>
      </c>
      <c r="O131" s="18">
        <f>'Variables AMS'!N735</f>
        <v>2.21727266543749E-4</v>
      </c>
      <c r="P131" s="18">
        <f>'Variables AMS'!O735</f>
        <v>1.6681831839879201E-4</v>
      </c>
      <c r="Q131" s="18">
        <f>'Variables AMS'!P735</f>
        <v>4.9832273806677397E-4</v>
      </c>
      <c r="R131" s="18">
        <f>'Variables AMS'!Q735</f>
        <v>5.1548947103699201E-4</v>
      </c>
      <c r="S131" s="18">
        <f>'Variables AMS'!R735</f>
        <v>5.1548814114910698E-4</v>
      </c>
      <c r="T131" s="18">
        <f>'Variables AMS'!S735</f>
        <v>5.1550501133189504E-4</v>
      </c>
      <c r="U131" s="18">
        <f>'Variables AMS'!T735</f>
        <v>5.1550418129684295E-4</v>
      </c>
      <c r="V131" s="18">
        <f>'Variables AMS'!U735</f>
        <v>5.1551300915380596E-4</v>
      </c>
      <c r="W131" s="18">
        <f>'Variables AMS'!V735</f>
        <v>5.1548330062447698E-4</v>
      </c>
      <c r="X131" s="18">
        <f>'Variables AMS'!W735</f>
        <v>5.1545359393841996E-4</v>
      </c>
      <c r="Y131" s="18">
        <f>'Variables AMS'!X735</f>
        <v>5.1542388864796401E-4</v>
      </c>
      <c r="Z131" s="18">
        <f>'Variables AMS'!Y735</f>
        <v>5.1539418545651404E-4</v>
      </c>
      <c r="AA131" s="18">
        <f>'Variables AMS'!Z735</f>
        <v>5.1536448375509298E-4</v>
      </c>
      <c r="AB131" s="18">
        <f>'Variables AMS'!AA735</f>
        <v>5.1533478381571101E-4</v>
      </c>
      <c r="AC131" s="18">
        <f>'Variables AMS'!AB735</f>
        <v>5.1530508554462398E-4</v>
      </c>
      <c r="AD131" s="18">
        <f>'Variables AMS'!AC735</f>
        <v>5.1526790429677605E-4</v>
      </c>
      <c r="AE131" s="18">
        <f>'Variables AMS'!AD735</f>
        <v>5.1523072558116805E-4</v>
      </c>
      <c r="AF131" s="18">
        <f>'Variables AMS'!AE735</f>
        <v>5.1519354963303402E-4</v>
      </c>
      <c r="AG131" s="18">
        <f>'Variables AMS'!AF735</f>
        <v>5.1515637643576202E-4</v>
      </c>
      <c r="AH131" s="18">
        <f>'Variables AMS'!AG735</f>
        <v>5.1511920582197901E-4</v>
      </c>
      <c r="AI131" s="18">
        <f>'Variables AMS'!AH735</f>
        <v>5.1508203783781604E-4</v>
      </c>
      <c r="AJ131" s="18">
        <f>'Variables AMS'!AI735</f>
        <v>5.1504487268538E-4</v>
      </c>
      <c r="AK131" s="18">
        <f>'Variables AMS'!AJ735</f>
        <v>5.1500771007280898E-4</v>
      </c>
      <c r="AL131" s="18">
        <f>'Variables AMS'!AK735</f>
        <v>5.1497055027070304E-4</v>
      </c>
      <c r="AM131" s="18">
        <f>'Variables AMS'!AL735</f>
        <v>5.1493339300658699E-4</v>
      </c>
      <c r="AN131" s="18">
        <f>'Variables AMS'!AM735</f>
        <v>5.1489623848406999E-4</v>
      </c>
      <c r="AO131" s="18">
        <f>'Variables AMS'!AN735</f>
        <v>5.1485908661198505E-4</v>
      </c>
      <c r="AP131" s="18">
        <f>'Variables AMS'!AO735</f>
        <v>5.1482193757442602E-4</v>
      </c>
      <c r="AQ131" s="18">
        <f>'Variables AMS'!AP735</f>
        <v>5.1478479111405904E-4</v>
      </c>
      <c r="AR131" s="18">
        <f>'Variables AMS'!AQ735</f>
        <v>5.1474764726614701E-4</v>
      </c>
      <c r="AS131" s="18">
        <f>'Variables AMS'!AR735</f>
        <v>5.14710506172433E-4</v>
      </c>
      <c r="AT131" s="18">
        <f>'Variables AMS'!AS735</f>
        <v>5.1467336781445305E-4</v>
      </c>
      <c r="AU131" s="18">
        <f>'Variables AMS'!AT735</f>
        <v>5.1463623205495095E-4</v>
      </c>
      <c r="AV131" s="18">
        <f>'Variables AMS'!AU735</f>
        <v>5.1459909898298503E-4</v>
      </c>
      <c r="AW131" s="18">
        <f>'Variables AMS'!AV735</f>
        <v>5.14561968582647E-4</v>
      </c>
    </row>
    <row r="132" spans="2:49" x14ac:dyDescent="0.25">
      <c r="B132" t="s">
        <v>1478</v>
      </c>
      <c r="C132" s="18">
        <f>'Variables AMS'!B736</f>
        <v>3.9170044355003501E-4</v>
      </c>
      <c r="D132" s="18">
        <f>'Variables AMS'!C736</f>
        <v>3.9170044355003501E-4</v>
      </c>
      <c r="E132" s="18">
        <f>'Variables AMS'!D736</f>
        <v>3.91654239544416E-4</v>
      </c>
      <c r="F132" s="18">
        <f>'Variables AMS'!E736</f>
        <v>4.2257076981388998E-4</v>
      </c>
      <c r="G132" s="18">
        <f>'Variables AMS'!F736</f>
        <v>4.2204076302184898E-4</v>
      </c>
      <c r="H132" s="18">
        <f>'Variables AMS'!G736</f>
        <v>2.8781311256130798E-4</v>
      </c>
      <c r="I132" s="18">
        <f>'Variables AMS'!H736</f>
        <v>2.8012916492735303E-4</v>
      </c>
      <c r="J132" s="18">
        <f>'Variables AMS'!I736</f>
        <v>1.8253079492118999E-4</v>
      </c>
      <c r="K132" s="18">
        <f>'Variables AMS'!J736</f>
        <v>1.3712532423062801E-4</v>
      </c>
      <c r="L132" s="18">
        <f>'Variables AMS'!K736</f>
        <v>1.12938674498852E-4</v>
      </c>
      <c r="M132" s="18">
        <f>'Variables AMS'!L736</f>
        <v>7.5840585100546496E-5</v>
      </c>
      <c r="N132" s="18">
        <f>'Variables AMS'!M736</f>
        <v>1.8861644234915301E-4</v>
      </c>
      <c r="O132" s="18">
        <f>'Variables AMS'!N736</f>
        <v>1.5724774665256601E-4</v>
      </c>
      <c r="P132" s="18">
        <f>'Variables AMS'!O736</f>
        <v>1.1693503383311301E-4</v>
      </c>
      <c r="Q132" s="18">
        <f>'Variables AMS'!P736</f>
        <v>3.4461079492173902E-4</v>
      </c>
      <c r="R132" s="18">
        <f>'Variables AMS'!Q736</f>
        <v>3.5195616592309298E-4</v>
      </c>
      <c r="S132" s="18">
        <f>'Variables AMS'!R736</f>
        <v>3.5196800407555302E-4</v>
      </c>
      <c r="T132" s="18">
        <f>'Variables AMS'!S736</f>
        <v>3.5198487459278698E-4</v>
      </c>
      <c r="U132" s="18">
        <f>'Variables AMS'!T736</f>
        <v>3.5198988853966901E-4</v>
      </c>
      <c r="V132" s="18">
        <f>'Variables AMS'!U736</f>
        <v>3.5200822185469998E-4</v>
      </c>
      <c r="W132" s="18">
        <f>'Variables AMS'!V736</f>
        <v>3.5200822182852902E-4</v>
      </c>
      <c r="X132" s="18">
        <f>'Variables AMS'!W736</f>
        <v>3.5200822176437797E-4</v>
      </c>
      <c r="Y132" s="18">
        <f>'Variables AMS'!X736</f>
        <v>3.5200822174434203E-4</v>
      </c>
      <c r="Z132" s="18">
        <f>'Variables AMS'!Y736</f>
        <v>3.5200822178112001E-4</v>
      </c>
      <c r="AA132" s="18">
        <f>'Variables AMS'!Z736</f>
        <v>3.5200822186068798E-4</v>
      </c>
      <c r="AB132" s="18">
        <f>'Variables AMS'!AA736</f>
        <v>3.52008221744961E-4</v>
      </c>
      <c r="AC132" s="18">
        <f>'Variables AMS'!AB736</f>
        <v>3.5200822182123901E-4</v>
      </c>
      <c r="AD132" s="18">
        <f>'Variables AMS'!AC736</f>
        <v>3.5200822187634998E-4</v>
      </c>
      <c r="AE132" s="18">
        <f>'Variables AMS'!AD736</f>
        <v>3.5200822185788098E-4</v>
      </c>
      <c r="AF132" s="18">
        <f>'Variables AMS'!AE736</f>
        <v>3.5200822179567201E-4</v>
      </c>
      <c r="AG132" s="18">
        <f>'Variables AMS'!AF736</f>
        <v>3.5200822187145801E-4</v>
      </c>
      <c r="AH132" s="18">
        <f>'Variables AMS'!AG736</f>
        <v>3.5200822177991502E-4</v>
      </c>
      <c r="AI132" s="18">
        <f>'Variables AMS'!AH736</f>
        <v>3.5200822175509802E-4</v>
      </c>
      <c r="AJ132" s="18">
        <f>'Variables AMS'!AI736</f>
        <v>3.5200822182739099E-4</v>
      </c>
      <c r="AK132" s="18">
        <f>'Variables AMS'!AJ736</f>
        <v>3.5200822182877899E-4</v>
      </c>
      <c r="AL132" s="18">
        <f>'Variables AMS'!AK736</f>
        <v>3.5200822179478101E-4</v>
      </c>
      <c r="AM132" s="18">
        <f>'Variables AMS'!AL736</f>
        <v>3.5200822183179399E-4</v>
      </c>
      <c r="AN132" s="18">
        <f>'Variables AMS'!AM736</f>
        <v>3.5200822186612102E-4</v>
      </c>
      <c r="AO132" s="18">
        <f>'Variables AMS'!AN736</f>
        <v>3.5200822182968202E-4</v>
      </c>
      <c r="AP132" s="18">
        <f>'Variables AMS'!AO736</f>
        <v>3.5200822178183699E-4</v>
      </c>
      <c r="AQ132" s="18">
        <f>'Variables AMS'!AP736</f>
        <v>3.5200822179115701E-4</v>
      </c>
      <c r="AR132" s="18">
        <f>'Variables AMS'!AQ736</f>
        <v>3.52008221792167E-4</v>
      </c>
      <c r="AS132" s="18">
        <f>'Variables AMS'!AR736</f>
        <v>3.5200822180116902E-4</v>
      </c>
      <c r="AT132" s="18">
        <f>'Variables AMS'!AS736</f>
        <v>3.5200822186273598E-4</v>
      </c>
      <c r="AU132" s="18">
        <f>'Variables AMS'!AT736</f>
        <v>3.5200822178422099E-4</v>
      </c>
      <c r="AV132" s="18">
        <f>'Variables AMS'!AU736</f>
        <v>3.5200822183657603E-4</v>
      </c>
      <c r="AW132" s="18">
        <f>'Variables AMS'!AV736</f>
        <v>3.52008221813696E-4</v>
      </c>
    </row>
    <row r="133" spans="2:49" x14ac:dyDescent="0.25">
      <c r="B133" t="s">
        <v>1550</v>
      </c>
      <c r="C133" s="18">
        <f>'Variables AMS'!B737</f>
        <v>1.3256601102602701E-3</v>
      </c>
      <c r="D133" s="18">
        <f>'Variables AMS'!C737</f>
        <v>1.3256601102602701E-3</v>
      </c>
      <c r="E133" s="18">
        <f>'Variables AMS'!D737</f>
        <v>1.3231591977766299E-3</v>
      </c>
      <c r="F133" s="18">
        <f>'Variables AMS'!E737</f>
        <v>1.4744984092034199E-3</v>
      </c>
      <c r="G133" s="18">
        <f>'Variables AMS'!F737</f>
        <v>1.5070239410417401E-3</v>
      </c>
      <c r="H133" s="18">
        <f>'Variables AMS'!G737</f>
        <v>9.9928267427041293E-4</v>
      </c>
      <c r="I133" s="18">
        <f>'Variables AMS'!H737</f>
        <v>9.3957417567617401E-4</v>
      </c>
      <c r="J133" s="18">
        <f>'Variables AMS'!I737</f>
        <v>6.2509748170523096E-4</v>
      </c>
      <c r="K133" s="18">
        <f>'Variables AMS'!J737</f>
        <v>4.6899099256398702E-4</v>
      </c>
      <c r="L133" s="18">
        <f>'Variables AMS'!K737</f>
        <v>3.8227010266087197E-4</v>
      </c>
      <c r="M133" s="18">
        <f>'Variables AMS'!L737</f>
        <v>2.5123234033822E-4</v>
      </c>
      <c r="N133" s="18">
        <f>'Variables AMS'!M737</f>
        <v>6.0893043264646904E-4</v>
      </c>
      <c r="O133" s="18">
        <f>'Variables AMS'!N737</f>
        <v>5.0389143106731999E-4</v>
      </c>
      <c r="P133" s="18">
        <f>'Variables AMS'!O737</f>
        <v>3.7271024394382499E-4</v>
      </c>
      <c r="Q133" s="18">
        <f>'Variables AMS'!P737</f>
        <v>1.1303064747514701E-3</v>
      </c>
      <c r="R133" s="18">
        <f>'Variables AMS'!Q737</f>
        <v>1.1608802234047799E-3</v>
      </c>
      <c r="S133" s="18">
        <f>'Variables AMS'!R737</f>
        <v>1.1609480524444099E-3</v>
      </c>
      <c r="T133" s="18">
        <f>'Variables AMS'!S737</f>
        <v>1.16094783041596E-3</v>
      </c>
      <c r="U133" s="18">
        <f>'Variables AMS'!T737</f>
        <v>1.1609342599679399E-3</v>
      </c>
      <c r="V133" s="18">
        <f>'Variables AMS'!U737</f>
        <v>1.16090738794438E-3</v>
      </c>
      <c r="W133" s="18">
        <f>'Variables AMS'!V737</f>
        <v>1.16090738807806E-3</v>
      </c>
      <c r="X133" s="18">
        <f>'Variables AMS'!W737</f>
        <v>1.1609073875238601E-3</v>
      </c>
      <c r="Y133" s="18">
        <f>'Variables AMS'!X737</f>
        <v>1.1609073876067901E-3</v>
      </c>
      <c r="Z133" s="18">
        <f>'Variables AMS'!Y737</f>
        <v>1.16090738752519E-3</v>
      </c>
      <c r="AA133" s="18">
        <f>'Variables AMS'!Z737</f>
        <v>1.1609073876050801E-3</v>
      </c>
      <c r="AB133" s="18">
        <f>'Variables AMS'!AA737</f>
        <v>1.16090738805017E-3</v>
      </c>
      <c r="AC133" s="18">
        <f>'Variables AMS'!AB737</f>
        <v>1.1609073887045699E-3</v>
      </c>
      <c r="AD133" s="18">
        <f>'Variables AMS'!AC737</f>
        <v>1.16090738729087E-3</v>
      </c>
      <c r="AE133" s="18">
        <f>'Variables AMS'!AD737</f>
        <v>1.1609073874721499E-3</v>
      </c>
      <c r="AF133" s="18">
        <f>'Variables AMS'!AE737</f>
        <v>1.1609073879639499E-3</v>
      </c>
      <c r="AG133" s="18">
        <f>'Variables AMS'!AF737</f>
        <v>1.1609073875204999E-3</v>
      </c>
      <c r="AH133" s="18">
        <f>'Variables AMS'!AG737</f>
        <v>1.1609073880720501E-3</v>
      </c>
      <c r="AI133" s="18">
        <f>'Variables AMS'!AH737</f>
        <v>1.1609073874437499E-3</v>
      </c>
      <c r="AJ133" s="18">
        <f>'Variables AMS'!AI737</f>
        <v>1.1609073879864E-3</v>
      </c>
      <c r="AK133" s="18">
        <f>'Variables AMS'!AJ737</f>
        <v>1.16090738796384E-3</v>
      </c>
      <c r="AL133" s="18">
        <f>'Variables AMS'!AK737</f>
        <v>1.1609073875811699E-3</v>
      </c>
      <c r="AM133" s="18">
        <f>'Variables AMS'!AL737</f>
        <v>1.16090738814807E-3</v>
      </c>
      <c r="AN133" s="18">
        <f>'Variables AMS'!AM737</f>
        <v>1.1609073877850899E-3</v>
      </c>
      <c r="AO133" s="18">
        <f>'Variables AMS'!AN737</f>
        <v>1.1609073874374301E-3</v>
      </c>
      <c r="AP133" s="18">
        <f>'Variables AMS'!AO737</f>
        <v>1.16090738819793E-3</v>
      </c>
      <c r="AQ133" s="18">
        <f>'Variables AMS'!AP737</f>
        <v>1.1609073883275601E-3</v>
      </c>
      <c r="AR133" s="18">
        <f>'Variables AMS'!AQ737</f>
        <v>1.16090738796321E-3</v>
      </c>
      <c r="AS133" s="18">
        <f>'Variables AMS'!AR737</f>
        <v>1.1609073883891801E-3</v>
      </c>
      <c r="AT133" s="18">
        <f>'Variables AMS'!AS737</f>
        <v>1.16090738795818E-3</v>
      </c>
      <c r="AU133" s="18">
        <f>'Variables AMS'!AT737</f>
        <v>1.1609073873257E-3</v>
      </c>
      <c r="AV133" s="18">
        <f>'Variables AMS'!AU737</f>
        <v>1.16090738738303E-3</v>
      </c>
      <c r="AW133" s="18">
        <f>'Variables AMS'!AV737</f>
        <v>1.16090738787234E-3</v>
      </c>
    </row>
    <row r="134" spans="2:49" x14ac:dyDescent="0.25">
      <c r="B134" t="s">
        <v>1551</v>
      </c>
      <c r="C134" s="18">
        <f>'Variables AMS'!B738</f>
        <v>3.6433373467128799E-4</v>
      </c>
      <c r="D134" s="18">
        <f>'Variables AMS'!C738</f>
        <v>3.6433373467128799E-4</v>
      </c>
      <c r="E134" s="18">
        <f>'Variables AMS'!D738</f>
        <v>3.64333385653673E-4</v>
      </c>
      <c r="F134" s="18">
        <f>'Variables AMS'!E738</f>
        <v>4.0707342169343899E-4</v>
      </c>
      <c r="G134" s="18">
        <f>'Variables AMS'!F738</f>
        <v>4.2222815044948601E-4</v>
      </c>
      <c r="H134" s="18">
        <f>'Variables AMS'!G738</f>
        <v>2.7818716539892502E-4</v>
      </c>
      <c r="I134" s="18">
        <f>'Variables AMS'!H738</f>
        <v>2.6304258330011601E-4</v>
      </c>
      <c r="J134" s="18">
        <f>'Variables AMS'!I738</f>
        <v>1.77471025470354E-4</v>
      </c>
      <c r="K134" s="18">
        <f>'Variables AMS'!J738</f>
        <v>1.3420983435629899E-4</v>
      </c>
      <c r="L134" s="18">
        <f>'Variables AMS'!K738</f>
        <v>1.10002237331841E-4</v>
      </c>
      <c r="M134" s="18">
        <f>'Variables AMS'!L738</f>
        <v>7.2735653666724495E-5</v>
      </c>
      <c r="N134" s="18">
        <f>'Variables AMS'!M738</f>
        <v>1.7767903467284199E-4</v>
      </c>
      <c r="O134" s="18">
        <f>'Variables AMS'!N738</f>
        <v>1.4725336988977199E-4</v>
      </c>
      <c r="P134" s="18">
        <f>'Variables AMS'!O738</f>
        <v>1.08643243632146E-4</v>
      </c>
      <c r="Q134" s="18">
        <f>'Variables AMS'!P738</f>
        <v>3.3284922157018898E-4</v>
      </c>
      <c r="R134" s="18">
        <f>'Variables AMS'!Q738</f>
        <v>3.3989026492114597E-4</v>
      </c>
      <c r="S134" s="18">
        <f>'Variables AMS'!R738</f>
        <v>3.3991810362729498E-4</v>
      </c>
      <c r="T134" s="18">
        <f>'Variables AMS'!S738</f>
        <v>3.3993830848315701E-4</v>
      </c>
      <c r="U134" s="18">
        <f>'Variables AMS'!T738</f>
        <v>3.3996149768720499E-4</v>
      </c>
      <c r="V134" s="18">
        <f>'Variables AMS'!U738</f>
        <v>3.3997976608579503E-4</v>
      </c>
      <c r="W134" s="18">
        <f>'Variables AMS'!V738</f>
        <v>3.3996733890146401E-4</v>
      </c>
      <c r="X134" s="18">
        <f>'Variables AMS'!W738</f>
        <v>3.3995491208252599E-4</v>
      </c>
      <c r="Y134" s="18">
        <f>'Variables AMS'!X738</f>
        <v>3.3994248585685202E-4</v>
      </c>
      <c r="Z134" s="18">
        <f>'Variables AMS'!Y738</f>
        <v>3.3993006011650499E-4</v>
      </c>
      <c r="AA134" s="18">
        <f>'Variables AMS'!Z738</f>
        <v>3.3991763468454501E-4</v>
      </c>
      <c r="AB134" s="18">
        <f>'Variables AMS'!AA738</f>
        <v>3.3990520979669498E-4</v>
      </c>
      <c r="AC134" s="18">
        <f>'Variables AMS'!AB738</f>
        <v>3.3989278521096998E-4</v>
      </c>
      <c r="AD134" s="18">
        <f>'Variables AMS'!AC738</f>
        <v>3.39897462982049E-4</v>
      </c>
      <c r="AE134" s="18">
        <f>'Variables AMS'!AD738</f>
        <v>3.3990214096351798E-4</v>
      </c>
      <c r="AF134" s="18">
        <f>'Variables AMS'!AE738</f>
        <v>3.3990681880189403E-4</v>
      </c>
      <c r="AG134" s="18">
        <f>'Variables AMS'!AF738</f>
        <v>3.3991149679537901E-4</v>
      </c>
      <c r="AH134" s="18">
        <f>'Variables AMS'!AG738</f>
        <v>3.3991617489625699E-4</v>
      </c>
      <c r="AI134" s="18">
        <f>'Variables AMS'!AH738</f>
        <v>3.3992085299006E-4</v>
      </c>
      <c r="AJ134" s="18">
        <f>'Variables AMS'!AI738</f>
        <v>3.3992553114241101E-4</v>
      </c>
      <c r="AK134" s="18">
        <f>'Variables AMS'!AJ738</f>
        <v>3.3993020950499799E-4</v>
      </c>
      <c r="AL134" s="18">
        <f>'Variables AMS'!AK738</f>
        <v>3.3993488781237501E-4</v>
      </c>
      <c r="AM134" s="18">
        <f>'Variables AMS'!AL738</f>
        <v>3.3993956621217099E-4</v>
      </c>
      <c r="AN134" s="18">
        <f>'Variables AMS'!AM738</f>
        <v>3.39944244507282E-4</v>
      </c>
      <c r="AO134" s="18">
        <f>'Variables AMS'!AN738</f>
        <v>3.3994892307726102E-4</v>
      </c>
      <c r="AP134" s="18">
        <f>'Variables AMS'!AO738</f>
        <v>3.3995360154021699E-4</v>
      </c>
      <c r="AQ134" s="18">
        <f>'Variables AMS'!AP738</f>
        <v>3.3995828023071999E-4</v>
      </c>
      <c r="AR134" s="18">
        <f>'Variables AMS'!AQ738</f>
        <v>3.3996295895940702E-4</v>
      </c>
      <c r="AS134" s="18">
        <f>'Variables AMS'!AR738</f>
        <v>3.3996763779790899E-4</v>
      </c>
      <c r="AT134" s="18">
        <f>'Variables AMS'!AS738</f>
        <v>3.3997231655242101E-4</v>
      </c>
      <c r="AU134" s="18">
        <f>'Variables AMS'!AT738</f>
        <v>3.3997699542440401E-4</v>
      </c>
      <c r="AV134" s="18">
        <f>'Variables AMS'!AU738</f>
        <v>3.3998167440793498E-4</v>
      </c>
      <c r="AW134" s="18">
        <f>'Variables AMS'!AV738</f>
        <v>3.3998635344598501E-4</v>
      </c>
    </row>
    <row r="135" spans="2:49" x14ac:dyDescent="0.25">
      <c r="B135" t="s">
        <v>1552</v>
      </c>
      <c r="C135" s="18">
        <f>'Variables AMS'!B739</f>
        <v>6.0909349068919904E-3</v>
      </c>
      <c r="D135" s="18">
        <f>'Variables AMS'!C739</f>
        <v>6.0909349068919904E-3</v>
      </c>
      <c r="E135" s="18">
        <f>'Variables AMS'!D739</f>
        <v>6.0553542767117496E-3</v>
      </c>
      <c r="F135" s="18">
        <f>'Variables AMS'!E739</f>
        <v>6.7141068609794198E-3</v>
      </c>
      <c r="G135" s="18">
        <f>'Variables AMS'!F739</f>
        <v>6.9074527251702499E-3</v>
      </c>
      <c r="H135" s="18">
        <f>'Variables AMS'!G739</f>
        <v>4.6009612595667004E-3</v>
      </c>
      <c r="I135" s="18">
        <f>'Variables AMS'!H739</f>
        <v>4.3222615732019598E-3</v>
      </c>
      <c r="J135" s="18">
        <f>'Variables AMS'!I739</f>
        <v>2.8542910765135599E-3</v>
      </c>
      <c r="K135" s="18">
        <f>'Variables AMS'!J739</f>
        <v>2.1684963486663001E-3</v>
      </c>
      <c r="L135" s="18">
        <f>'Variables AMS'!K739</f>
        <v>1.7921539257084701E-3</v>
      </c>
      <c r="M135" s="18">
        <f>'Variables AMS'!L739</f>
        <v>1.1656656494227001E-3</v>
      </c>
      <c r="N135" s="18">
        <f>'Variables AMS'!M739</f>
        <v>2.77906109776324E-3</v>
      </c>
      <c r="O135" s="18">
        <f>'Variables AMS'!N739</f>
        <v>2.2953236838624698E-3</v>
      </c>
      <c r="P135" s="18">
        <f>'Variables AMS'!O739</f>
        <v>1.69505273241415E-3</v>
      </c>
      <c r="Q135" s="18">
        <f>'Variables AMS'!P739</f>
        <v>5.1793831505524898E-3</v>
      </c>
      <c r="R135" s="18">
        <f>'Variables AMS'!Q739</f>
        <v>5.4066646030720604E-3</v>
      </c>
      <c r="S135" s="18">
        <f>'Variables AMS'!R739</f>
        <v>5.4067251958538802E-3</v>
      </c>
      <c r="T135" s="18">
        <f>'Variables AMS'!S739</f>
        <v>5.4066563036572497E-3</v>
      </c>
      <c r="U135" s="18">
        <f>'Variables AMS'!T739</f>
        <v>5.4065930987570602E-3</v>
      </c>
      <c r="V135" s="18">
        <f>'Variables AMS'!U739</f>
        <v>5.40654462115379E-3</v>
      </c>
      <c r="W135" s="18">
        <f>'Variables AMS'!V739</f>
        <v>5.4063469971365402E-3</v>
      </c>
      <c r="X135" s="18">
        <f>'Variables AMS'!W739</f>
        <v>5.4061493806075497E-3</v>
      </c>
      <c r="Y135" s="18">
        <f>'Variables AMS'!X739</f>
        <v>5.4059517698042099E-3</v>
      </c>
      <c r="Z135" s="18">
        <f>'Variables AMS'!Y739</f>
        <v>5.4057541685282604E-3</v>
      </c>
      <c r="AA135" s="18">
        <f>'Variables AMS'!Z739</f>
        <v>5.4055565729927198E-3</v>
      </c>
      <c r="AB135" s="18">
        <f>'Variables AMS'!AA739</f>
        <v>5.4053589848064897E-3</v>
      </c>
      <c r="AC135" s="18">
        <f>'Variables AMS'!AB739</f>
        <v>5.4051614036293603E-3</v>
      </c>
      <c r="AD135" s="18">
        <f>'Variables AMS'!AC739</f>
        <v>5.4052357936480999E-3</v>
      </c>
      <c r="AE135" s="18">
        <f>'Variables AMS'!AD739</f>
        <v>5.4053101832655997E-3</v>
      </c>
      <c r="AF135" s="18">
        <f>'Variables AMS'!AE739</f>
        <v>5.40538457385672E-3</v>
      </c>
      <c r="AG135" s="18">
        <f>'Variables AMS'!AF739</f>
        <v>5.4054589653433696E-3</v>
      </c>
      <c r="AH135" s="18">
        <f>'Variables AMS'!AG739</f>
        <v>5.4055333592126203E-3</v>
      </c>
      <c r="AI135" s="18">
        <f>'Variables AMS'!AH739</f>
        <v>5.4056077532028098E-3</v>
      </c>
      <c r="AJ135" s="18">
        <f>'Variables AMS'!AI739</f>
        <v>5.4056821485289697E-3</v>
      </c>
      <c r="AK135" s="18">
        <f>'Variables AMS'!AJ739</f>
        <v>5.4057565441123397E-3</v>
      </c>
      <c r="AL135" s="18">
        <f>'Variables AMS'!AK739</f>
        <v>5.4058309410998399E-3</v>
      </c>
      <c r="AM135" s="18">
        <f>'Variables AMS'!AL739</f>
        <v>5.4059053394105404E-3</v>
      </c>
      <c r="AN135" s="18">
        <f>'Variables AMS'!AM739</f>
        <v>5.40597973792543E-3</v>
      </c>
      <c r="AO135" s="18">
        <f>'Variables AMS'!AN739</f>
        <v>5.4060541389401098E-3</v>
      </c>
      <c r="AP135" s="18">
        <f>'Variables AMS'!AO739</f>
        <v>5.4061285404586002E-3</v>
      </c>
      <c r="AQ135" s="18">
        <f>'Variables AMS'!AP739</f>
        <v>5.4062029420127002E-3</v>
      </c>
      <c r="AR135" s="18">
        <f>'Variables AMS'!AQ739</f>
        <v>5.40627734558003E-3</v>
      </c>
      <c r="AS135" s="18">
        <f>'Variables AMS'!AR739</f>
        <v>5.4063517499184097E-3</v>
      </c>
      <c r="AT135" s="18">
        <f>'Variables AMS'!AS739</f>
        <v>5.40642615509364E-3</v>
      </c>
      <c r="AU135" s="18">
        <f>'Variables AMS'!AT739</f>
        <v>5.4065005614829503E-3</v>
      </c>
      <c r="AV135" s="18">
        <f>'Variables AMS'!AU739</f>
        <v>5.4065749689423404E-3</v>
      </c>
      <c r="AW135" s="18">
        <f>'Variables AMS'!AV739</f>
        <v>5.4066493765865201E-3</v>
      </c>
    </row>
    <row r="136" spans="2:49" x14ac:dyDescent="0.25">
      <c r="B136" t="s">
        <v>1553</v>
      </c>
      <c r="C136" s="18">
        <f>'Variables AMS'!B740</f>
        <v>0.136495244746031</v>
      </c>
      <c r="D136" s="18">
        <f>'Variables AMS'!C740</f>
        <v>0.136495244746031</v>
      </c>
      <c r="E136" s="18">
        <f>'Variables AMS'!D740</f>
        <v>0.13514022231246001</v>
      </c>
      <c r="F136" s="18">
        <f>'Variables AMS'!E740</f>
        <v>0.12313285024038299</v>
      </c>
      <c r="G136" s="18">
        <f>'Variables AMS'!F740</f>
        <v>0.132197004617922</v>
      </c>
      <c r="H136" s="18">
        <f>'Variables AMS'!G740</f>
        <v>0.104702044010708</v>
      </c>
      <c r="I136" s="18">
        <f>'Variables AMS'!H740</f>
        <v>7.8042120260761697E-2</v>
      </c>
      <c r="J136" s="18">
        <f>'Variables AMS'!I740</f>
        <v>6.0089952515996699E-2</v>
      </c>
      <c r="K136" s="18">
        <f>'Variables AMS'!J740</f>
        <v>3.4703751930048099E-2</v>
      </c>
      <c r="L136" s="18">
        <f>'Variables AMS'!K740</f>
        <v>2.9123568351927101E-2</v>
      </c>
      <c r="M136" s="18">
        <f>'Variables AMS'!L740</f>
        <v>1.7517163992866701E-2</v>
      </c>
      <c r="N136" s="18">
        <f>'Variables AMS'!M740</f>
        <v>3.8370230758966201E-2</v>
      </c>
      <c r="O136" s="18">
        <f>'Variables AMS'!N740</f>
        <v>3.5786518588758497E-2</v>
      </c>
      <c r="P136" s="18">
        <f>'Variables AMS'!O740</f>
        <v>2.5843369930539699E-2</v>
      </c>
      <c r="Q136" s="18">
        <f>'Variables AMS'!P740</f>
        <v>7.7696456849896095E-2</v>
      </c>
      <c r="R136" s="18">
        <f>'Variables AMS'!Q740</f>
        <v>8.0394700259630095E-2</v>
      </c>
      <c r="S136" s="18">
        <f>'Variables AMS'!R740</f>
        <v>8.0391335085989599E-2</v>
      </c>
      <c r="T136" s="18">
        <f>'Variables AMS'!S740</f>
        <v>8.0386155665043493E-2</v>
      </c>
      <c r="U136" s="18">
        <f>'Variables AMS'!T740</f>
        <v>8.0385114209816796E-2</v>
      </c>
      <c r="V136" s="18">
        <f>'Variables AMS'!U740</f>
        <v>8.0385522265578199E-2</v>
      </c>
      <c r="W136" s="18">
        <f>'Variables AMS'!V740</f>
        <v>8.0385631088827597E-2</v>
      </c>
      <c r="X136" s="18">
        <f>'Variables AMS'!W740</f>
        <v>8.0385739944540693E-2</v>
      </c>
      <c r="Y136" s="18">
        <f>'Variables AMS'!X740</f>
        <v>8.0385848831078396E-2</v>
      </c>
      <c r="Z136" s="18">
        <f>'Variables AMS'!Y740</f>
        <v>8.0385957695525603E-2</v>
      </c>
      <c r="AA136" s="18">
        <f>'Variables AMS'!Z740</f>
        <v>8.0386066524825203E-2</v>
      </c>
      <c r="AB136" s="18">
        <f>'Variables AMS'!AA740</f>
        <v>8.0386175381729694E-2</v>
      </c>
      <c r="AC136" s="18">
        <f>'Variables AMS'!AB740</f>
        <v>8.0386284199972596E-2</v>
      </c>
      <c r="AD136" s="18">
        <f>'Variables AMS'!AC740</f>
        <v>8.0386223780646901E-2</v>
      </c>
      <c r="AE136" s="18">
        <f>'Variables AMS'!AD740</f>
        <v>8.0386163356599705E-2</v>
      </c>
      <c r="AF136" s="18">
        <f>'Variables AMS'!AE740</f>
        <v>8.0386102935304404E-2</v>
      </c>
      <c r="AG136" s="18">
        <f>'Variables AMS'!AF740</f>
        <v>8.0386042485683804E-2</v>
      </c>
      <c r="AH136" s="18">
        <f>'Variables AMS'!AG740</f>
        <v>8.0385982041404E-2</v>
      </c>
      <c r="AI136" s="18">
        <f>'Variables AMS'!AH740</f>
        <v>8.0385921616533504E-2</v>
      </c>
      <c r="AJ136" s="18">
        <f>'Variables AMS'!AI740</f>
        <v>8.03858611772688E-2</v>
      </c>
      <c r="AK136" s="18">
        <f>'Variables AMS'!AJ740</f>
        <v>8.0385800732366203E-2</v>
      </c>
      <c r="AL136" s="18">
        <f>'Variables AMS'!AK740</f>
        <v>8.0385740303790601E-2</v>
      </c>
      <c r="AM136" s="18">
        <f>'Variables AMS'!AL740</f>
        <v>8.03856798746478E-2</v>
      </c>
      <c r="AN136" s="18">
        <f>'Variables AMS'!AM740</f>
        <v>8.0385619417271098E-2</v>
      </c>
      <c r="AO136" s="18">
        <f>'Variables AMS'!AN740</f>
        <v>8.0385559006676197E-2</v>
      </c>
      <c r="AP136" s="18">
        <f>'Variables AMS'!AO740</f>
        <v>8.0385498547823606E-2</v>
      </c>
      <c r="AQ136" s="18">
        <f>'Variables AMS'!AP740</f>
        <v>8.03854380902638E-2</v>
      </c>
      <c r="AR136" s="18">
        <f>'Variables AMS'!AQ740</f>
        <v>8.0385377684085199E-2</v>
      </c>
      <c r="AS136" s="18">
        <f>'Variables AMS'!AR740</f>
        <v>8.0385317244839494E-2</v>
      </c>
      <c r="AT136" s="18">
        <f>'Variables AMS'!AS740</f>
        <v>8.0385256827844698E-2</v>
      </c>
      <c r="AU136" s="18">
        <f>'Variables AMS'!AT740</f>
        <v>8.0385196391663194E-2</v>
      </c>
      <c r="AV136" s="18">
        <f>'Variables AMS'!AU740</f>
        <v>8.0385135907448294E-2</v>
      </c>
      <c r="AW136" s="18">
        <f>'Variables AMS'!AV740</f>
        <v>8.0385075487326804E-2</v>
      </c>
    </row>
    <row r="137" spans="2:49" x14ac:dyDescent="0.25">
      <c r="B137" t="s">
        <v>1554</v>
      </c>
      <c r="C137" s="18">
        <f>'Variables AMS'!B741</f>
        <v>4.1224702551168101E-3</v>
      </c>
      <c r="D137" s="18">
        <f>'Variables AMS'!C741</f>
        <v>4.1224702551168101E-3</v>
      </c>
      <c r="E137" s="18">
        <f>'Variables AMS'!D741</f>
        <v>4.1160556964922696E-3</v>
      </c>
      <c r="F137" s="18">
        <f>'Variables AMS'!E741</f>
        <v>4.43333269666511E-3</v>
      </c>
      <c r="G137" s="18">
        <f>'Variables AMS'!F741</f>
        <v>4.3501529640941998E-3</v>
      </c>
      <c r="H137" s="18">
        <f>'Variables AMS'!G741</f>
        <v>3.2226957736299E-3</v>
      </c>
      <c r="I137" s="18">
        <f>'Variables AMS'!H741</f>
        <v>2.9606277439709798E-3</v>
      </c>
      <c r="J137" s="18">
        <f>'Variables AMS'!I741</f>
        <v>1.8425104784911999E-3</v>
      </c>
      <c r="K137" s="18">
        <f>'Variables AMS'!J741</f>
        <v>1.3585189720954E-3</v>
      </c>
      <c r="L137" s="18">
        <f>'Variables AMS'!K741</f>
        <v>1.1277160398132E-3</v>
      </c>
      <c r="M137" s="18">
        <f>'Variables AMS'!L741</f>
        <v>7.3550173263539002E-4</v>
      </c>
      <c r="N137" s="18">
        <f>'Variables AMS'!M741</f>
        <v>1.7132927737838E-3</v>
      </c>
      <c r="O137" s="18">
        <f>'Variables AMS'!N741</f>
        <v>1.4652022331606699E-3</v>
      </c>
      <c r="P137" s="18">
        <f>'Variables AMS'!O741</f>
        <v>1.1324434956633601E-3</v>
      </c>
      <c r="Q137" s="18">
        <f>'Variables AMS'!P741</f>
        <v>3.2888380348005701E-3</v>
      </c>
      <c r="R137" s="18">
        <f>'Variables AMS'!Q741</f>
        <v>3.4119443553598801E-3</v>
      </c>
      <c r="S137" s="18">
        <f>'Variables AMS'!R741</f>
        <v>3.41238235567419E-3</v>
      </c>
      <c r="T137" s="18">
        <f>'Variables AMS'!S741</f>
        <v>3.41300532142145E-3</v>
      </c>
      <c r="U137" s="18">
        <f>'Variables AMS'!T741</f>
        <v>3.4137250002514801E-3</v>
      </c>
      <c r="V137" s="18">
        <f>'Variables AMS'!U741</f>
        <v>3.4145743211528999E-3</v>
      </c>
      <c r="W137" s="18">
        <f>'Variables AMS'!V741</f>
        <v>3.4145743212686498E-3</v>
      </c>
      <c r="X137" s="18">
        <f>'Variables AMS'!W741</f>
        <v>3.4145743223993399E-3</v>
      </c>
      <c r="Y137" s="18">
        <f>'Variables AMS'!X741</f>
        <v>3.4145743215665499E-3</v>
      </c>
      <c r="Z137" s="18">
        <f>'Variables AMS'!Y741</f>
        <v>3.4145743215164299E-3</v>
      </c>
      <c r="AA137" s="18">
        <f>'Variables AMS'!Z741</f>
        <v>3.4145743214519801E-3</v>
      </c>
      <c r="AB137" s="18">
        <f>'Variables AMS'!AA741</f>
        <v>3.4145743212554902E-3</v>
      </c>
      <c r="AC137" s="18">
        <f>'Variables AMS'!AB741</f>
        <v>3.4145743207586099E-3</v>
      </c>
      <c r="AD137" s="18">
        <f>'Variables AMS'!AC741</f>
        <v>3.4145743213910202E-3</v>
      </c>
      <c r="AE137" s="18">
        <f>'Variables AMS'!AD741</f>
        <v>3.41457432188983E-3</v>
      </c>
      <c r="AF137" s="18">
        <f>'Variables AMS'!AE741</f>
        <v>3.4145743219166401E-3</v>
      </c>
      <c r="AG137" s="18">
        <f>'Variables AMS'!AF741</f>
        <v>3.4145743214744001E-3</v>
      </c>
      <c r="AH137" s="18">
        <f>'Variables AMS'!AG741</f>
        <v>3.4145743221434799E-3</v>
      </c>
      <c r="AI137" s="18">
        <f>'Variables AMS'!AH741</f>
        <v>3.4145743211041698E-3</v>
      </c>
      <c r="AJ137" s="18">
        <f>'Variables AMS'!AI741</f>
        <v>3.41457432130725E-3</v>
      </c>
      <c r="AK137" s="18">
        <f>'Variables AMS'!AJ741</f>
        <v>3.41457432192748E-3</v>
      </c>
      <c r="AL137" s="18">
        <f>'Variables AMS'!AK741</f>
        <v>3.4145743217631301E-3</v>
      </c>
      <c r="AM137" s="18">
        <f>'Variables AMS'!AL741</f>
        <v>3.4145743218815501E-3</v>
      </c>
      <c r="AN137" s="18">
        <f>'Variables AMS'!AM741</f>
        <v>3.41457432198736E-3</v>
      </c>
      <c r="AO137" s="18">
        <f>'Variables AMS'!AN741</f>
        <v>3.41457432158416E-3</v>
      </c>
      <c r="AP137" s="18">
        <f>'Variables AMS'!AO741</f>
        <v>3.4145743211236898E-3</v>
      </c>
      <c r="AQ137" s="18">
        <f>'Variables AMS'!AP741</f>
        <v>3.4145743209251702E-3</v>
      </c>
      <c r="AR137" s="18">
        <f>'Variables AMS'!AQ741</f>
        <v>3.4145743221867999E-3</v>
      </c>
      <c r="AS137" s="18">
        <f>'Variables AMS'!AR741</f>
        <v>3.41457432094784E-3</v>
      </c>
      <c r="AT137" s="18">
        <f>'Variables AMS'!AS741</f>
        <v>3.4145743221059301E-3</v>
      </c>
      <c r="AU137" s="18">
        <f>'Variables AMS'!AT741</f>
        <v>3.4145743216408599E-3</v>
      </c>
      <c r="AV137" s="18">
        <f>'Variables AMS'!AU741</f>
        <v>3.4145743214033099E-3</v>
      </c>
      <c r="AW137" s="18">
        <f>'Variables AMS'!AV741</f>
        <v>3.4145743210683599E-3</v>
      </c>
    </row>
    <row r="138" spans="2:49" x14ac:dyDescent="0.25">
      <c r="B138" t="s">
        <v>1555</v>
      </c>
      <c r="C138" s="18">
        <f>'Variables AMS'!B742</f>
        <v>1.0043700538044601E-3</v>
      </c>
      <c r="D138" s="18">
        <f>'Variables AMS'!C742</f>
        <v>1.0043700538044601E-3</v>
      </c>
      <c r="E138" s="18">
        <f>'Variables AMS'!D742</f>
        <v>1.01047634283404E-3</v>
      </c>
      <c r="F138" s="18">
        <f>'Variables AMS'!E742</f>
        <v>1.1138955135487399E-3</v>
      </c>
      <c r="G138" s="18">
        <f>'Variables AMS'!F742</f>
        <v>1.1120058647193401E-3</v>
      </c>
      <c r="H138" s="18">
        <f>'Variables AMS'!G742</f>
        <v>7.1679321776357396E-4</v>
      </c>
      <c r="I138" s="18">
        <f>'Variables AMS'!H742</f>
        <v>6.7766109939116899E-4</v>
      </c>
      <c r="J138" s="18">
        <f>'Variables AMS'!I742</f>
        <v>4.4736267899990901E-4</v>
      </c>
      <c r="K138" s="18">
        <f>'Variables AMS'!J742</f>
        <v>3.3071345145444799E-4</v>
      </c>
      <c r="L138" s="18">
        <f>'Variables AMS'!K742</f>
        <v>2.7136133304104198E-4</v>
      </c>
      <c r="M138" s="18">
        <f>'Variables AMS'!L742</f>
        <v>1.7684481714727601E-4</v>
      </c>
      <c r="N138" s="18">
        <f>'Variables AMS'!M742</f>
        <v>4.2366878227333702E-4</v>
      </c>
      <c r="O138" s="18">
        <f>'Variables AMS'!N742</f>
        <v>3.5308794105817998E-4</v>
      </c>
      <c r="P138" s="18">
        <f>'Variables AMS'!O742</f>
        <v>2.6387921779776502E-4</v>
      </c>
      <c r="Q138" s="18">
        <f>'Variables AMS'!P742</f>
        <v>7.7963366510440597E-4</v>
      </c>
      <c r="R138" s="18">
        <f>'Variables AMS'!Q742</f>
        <v>7.9836909304943496E-4</v>
      </c>
      <c r="S138" s="18">
        <f>'Variables AMS'!R742</f>
        <v>7.98526301798597E-4</v>
      </c>
      <c r="T138" s="18">
        <f>'Variables AMS'!S742</f>
        <v>7.9859351604497195E-4</v>
      </c>
      <c r="U138" s="18">
        <f>'Variables AMS'!T742</f>
        <v>7.9861973313214297E-4</v>
      </c>
      <c r="V138" s="18">
        <f>'Variables AMS'!U742</f>
        <v>7.9865163906292296E-4</v>
      </c>
      <c r="W138" s="18">
        <f>'Variables AMS'!V742</f>
        <v>7.9763621419891805E-4</v>
      </c>
      <c r="X138" s="18">
        <f>'Variables AMS'!W742</f>
        <v>7.9662208088165703E-4</v>
      </c>
      <c r="Y138" s="18">
        <f>'Variables AMS'!X742</f>
        <v>7.9560923645842399E-4</v>
      </c>
      <c r="Z138" s="18">
        <f>'Variables AMS'!Y742</f>
        <v>7.9459767947859901E-4</v>
      </c>
      <c r="AA138" s="18">
        <f>'Variables AMS'!Z742</f>
        <v>7.9358740938254002E-4</v>
      </c>
      <c r="AB138" s="18">
        <f>'Variables AMS'!AA742</f>
        <v>7.9257842364986297E-4</v>
      </c>
      <c r="AC138" s="18">
        <f>'Variables AMS'!AB742</f>
        <v>7.9157072028070499E-4</v>
      </c>
      <c r="AD138" s="18">
        <f>'Variables AMS'!AC742</f>
        <v>7.9158348422563095E-4</v>
      </c>
      <c r="AE138" s="18">
        <f>'Variables AMS'!AD742</f>
        <v>7.9159624774004396E-4</v>
      </c>
      <c r="AF138" s="18">
        <f>'Variables AMS'!AE742</f>
        <v>7.9160901183039504E-4</v>
      </c>
      <c r="AG138" s="18">
        <f>'Variables AMS'!AF742</f>
        <v>7.9162177610863705E-4</v>
      </c>
      <c r="AH138" s="18">
        <f>'Variables AMS'!AG742</f>
        <v>7.9163454090512499E-4</v>
      </c>
      <c r="AI138" s="18">
        <f>'Variables AMS'!AH742</f>
        <v>7.9164730537462005E-4</v>
      </c>
      <c r="AJ138" s="18">
        <f>'Variables AMS'!AI742</f>
        <v>7.9166007034656605E-4</v>
      </c>
      <c r="AK138" s="18">
        <f>'Variables AMS'!AJ742</f>
        <v>7.9167283527781002E-4</v>
      </c>
      <c r="AL138" s="18">
        <f>'Variables AMS'!AK742</f>
        <v>7.9168560080916097E-4</v>
      </c>
      <c r="AM138" s="18">
        <f>'Variables AMS'!AL742</f>
        <v>7.9169836618994498E-4</v>
      </c>
      <c r="AN138" s="18">
        <f>'Variables AMS'!AM742</f>
        <v>7.9171113203037704E-4</v>
      </c>
      <c r="AO138" s="18">
        <f>'Variables AMS'!AN742</f>
        <v>7.9172389816719604E-4</v>
      </c>
      <c r="AP138" s="18">
        <f>'Variables AMS'!AO742</f>
        <v>7.9173666411161295E-4</v>
      </c>
      <c r="AQ138" s="18">
        <f>'Variables AMS'!AP742</f>
        <v>7.9174943050687799E-4</v>
      </c>
      <c r="AR138" s="18">
        <f>'Variables AMS'!AQ742</f>
        <v>7.9176219679815904E-4</v>
      </c>
      <c r="AS138" s="18">
        <f>'Variables AMS'!AR742</f>
        <v>7.91774963705264E-4</v>
      </c>
      <c r="AT138" s="18">
        <f>'Variables AMS'!AS742</f>
        <v>7.9178773103581799E-4</v>
      </c>
      <c r="AU138" s="18">
        <f>'Variables AMS'!AT742</f>
        <v>7.9180049809291495E-4</v>
      </c>
      <c r="AV138" s="18">
        <f>'Variables AMS'!AU742</f>
        <v>7.9181326551509303E-4</v>
      </c>
      <c r="AW138" s="18">
        <f>'Variables AMS'!AV742</f>
        <v>7.9182603295510602E-4</v>
      </c>
    </row>
    <row r="139" spans="2:49" x14ac:dyDescent="0.25">
      <c r="B139" t="s">
        <v>1556</v>
      </c>
      <c r="C139" s="18">
        <f>'Variables AMS'!B743</f>
        <v>4.9853900052131301E-5</v>
      </c>
      <c r="D139" s="18">
        <f>'Variables AMS'!C743</f>
        <v>4.9853900052131301E-5</v>
      </c>
      <c r="E139" s="18">
        <f>'Variables AMS'!D743</f>
        <v>4.9880361610450002E-5</v>
      </c>
      <c r="F139" s="18">
        <f>'Variables AMS'!E743</f>
        <v>5.6126097856285301E-5</v>
      </c>
      <c r="G139" s="18">
        <f>'Variables AMS'!F743</f>
        <v>5.5966481618736502E-5</v>
      </c>
      <c r="H139" s="18">
        <f>'Variables AMS'!G743</f>
        <v>3.4014814872608202E-5</v>
      </c>
      <c r="I139" s="18">
        <f>'Variables AMS'!H743</f>
        <v>3.2692082882336402E-5</v>
      </c>
      <c r="J139" s="18">
        <f>'Variables AMS'!I743</f>
        <v>2.16830410075202E-5</v>
      </c>
      <c r="K139" s="18">
        <f>'Variables AMS'!J743</f>
        <v>1.5836266776613701E-5</v>
      </c>
      <c r="L139" s="18">
        <f>'Variables AMS'!K743</f>
        <v>1.2852940930866999E-5</v>
      </c>
      <c r="M139" s="18">
        <f>'Variables AMS'!L743</f>
        <v>8.4218440592716607E-6</v>
      </c>
      <c r="N139" s="18">
        <f>'Variables AMS'!M743</f>
        <v>2.03246519210176E-5</v>
      </c>
      <c r="O139" s="18">
        <f>'Variables AMS'!N743</f>
        <v>1.6959322264053E-5</v>
      </c>
      <c r="P139" s="18">
        <f>'Variables AMS'!O743</f>
        <v>1.2937950170861699E-5</v>
      </c>
      <c r="Q139" s="18">
        <f>'Variables AMS'!P743</f>
        <v>3.8854358005824602E-5</v>
      </c>
      <c r="R139" s="18">
        <f>'Variables AMS'!Q743</f>
        <v>4.0595301512145099E-5</v>
      </c>
      <c r="S139" s="18">
        <f>'Variables AMS'!R743</f>
        <v>4.0602939197569998E-5</v>
      </c>
      <c r="T139" s="18">
        <f>'Variables AMS'!S743</f>
        <v>4.0605287025802101E-5</v>
      </c>
      <c r="U139" s="18">
        <f>'Variables AMS'!T743</f>
        <v>4.0606329165107E-5</v>
      </c>
      <c r="V139" s="18">
        <f>'Variables AMS'!U743</f>
        <v>4.0606990778951602E-5</v>
      </c>
      <c r="W139" s="18">
        <f>'Variables AMS'!V743</f>
        <v>4.0607059169085998E-5</v>
      </c>
      <c r="X139" s="18">
        <f>'Variables AMS'!W743</f>
        <v>4.0607127541772702E-5</v>
      </c>
      <c r="Y139" s="18">
        <f>'Variables AMS'!X743</f>
        <v>4.06071959337901E-5</v>
      </c>
      <c r="Z139" s="18">
        <f>'Variables AMS'!Y743</f>
        <v>4.0607264316020201E-5</v>
      </c>
      <c r="AA139" s="18">
        <f>'Variables AMS'!Z743</f>
        <v>4.0607332693712998E-5</v>
      </c>
      <c r="AB139" s="18">
        <f>'Variables AMS'!AA743</f>
        <v>4.06074010831915E-5</v>
      </c>
      <c r="AC139" s="18">
        <f>'Variables AMS'!AB743</f>
        <v>4.06074694833144E-5</v>
      </c>
      <c r="AD139" s="18">
        <f>'Variables AMS'!AC743</f>
        <v>4.06074756251878E-5</v>
      </c>
      <c r="AE139" s="18">
        <f>'Variables AMS'!AD743</f>
        <v>4.0607481782886297E-5</v>
      </c>
      <c r="AF139" s="18">
        <f>'Variables AMS'!AE743</f>
        <v>4.0607487923971401E-5</v>
      </c>
      <c r="AG139" s="18">
        <f>'Variables AMS'!AF743</f>
        <v>4.0607494086333099E-5</v>
      </c>
      <c r="AH139" s="18">
        <f>'Variables AMS'!AG743</f>
        <v>4.0607500236065901E-5</v>
      </c>
      <c r="AI139" s="18">
        <f>'Variables AMS'!AH743</f>
        <v>4.0607506384579003E-5</v>
      </c>
      <c r="AJ139" s="18">
        <f>'Variables AMS'!AI743</f>
        <v>4.06075125376214E-5</v>
      </c>
      <c r="AK139" s="18">
        <f>'Variables AMS'!AJ743</f>
        <v>4.0607518697498201E-5</v>
      </c>
      <c r="AL139" s="18">
        <f>'Variables AMS'!AK743</f>
        <v>4.06075248457292E-5</v>
      </c>
      <c r="AM139" s="18">
        <f>'Variables AMS'!AL743</f>
        <v>4.06075310017383E-5</v>
      </c>
      <c r="AN139" s="18">
        <f>'Variables AMS'!AM743</f>
        <v>4.0607537150170202E-5</v>
      </c>
      <c r="AO139" s="18">
        <f>'Variables AMS'!AN743</f>
        <v>4.0607543298614802E-5</v>
      </c>
      <c r="AP139" s="18">
        <f>'Variables AMS'!AO743</f>
        <v>4.0607549455923501E-5</v>
      </c>
      <c r="AQ139" s="18">
        <f>'Variables AMS'!AP743</f>
        <v>4.0607555601373197E-5</v>
      </c>
      <c r="AR139" s="18">
        <f>'Variables AMS'!AQ743</f>
        <v>4.0607561754741099E-5</v>
      </c>
      <c r="AS139" s="18">
        <f>'Variables AMS'!AR743</f>
        <v>4.0607567910429803E-5</v>
      </c>
      <c r="AT139" s="18">
        <f>'Variables AMS'!AS743</f>
        <v>4.0607574060195998E-5</v>
      </c>
      <c r="AU139" s="18">
        <f>'Variables AMS'!AT743</f>
        <v>4.0607580218696303E-5</v>
      </c>
      <c r="AV139" s="18">
        <f>'Variables AMS'!AU743</f>
        <v>4.0607586356547998E-5</v>
      </c>
      <c r="AW139" s="18">
        <f>'Variables AMS'!AV743</f>
        <v>4.0607592510238003E-5</v>
      </c>
    </row>
    <row r="140" spans="2:49" x14ac:dyDescent="0.25">
      <c r="B140" t="s">
        <v>1467</v>
      </c>
      <c r="C140" s="18">
        <f>'Variables AMS'!B744</f>
        <v>8.1382229724411108E-3</v>
      </c>
      <c r="D140" s="18">
        <f>'Variables AMS'!C744</f>
        <v>8.1382229724411108E-3</v>
      </c>
      <c r="E140" s="18">
        <f>'Variables AMS'!D744</f>
        <v>8.1372630078445102E-3</v>
      </c>
      <c r="F140" s="18">
        <f>'Variables AMS'!E744</f>
        <v>7.9216858640205699E-3</v>
      </c>
      <c r="G140" s="18">
        <f>'Variables AMS'!F744</f>
        <v>7.9911188837047693E-3</v>
      </c>
      <c r="H140" s="18">
        <f>'Variables AMS'!G744</f>
        <v>8.6731486005480803E-3</v>
      </c>
      <c r="I140" s="18">
        <f>'Variables AMS'!H744</f>
        <v>8.7396628367826593E-3</v>
      </c>
      <c r="J140" s="18">
        <f>'Variables AMS'!I744</f>
        <v>8.6555985908968996E-3</v>
      </c>
      <c r="K140" s="18">
        <f>'Variables AMS'!J744</f>
        <v>8.6277673960980395E-3</v>
      </c>
      <c r="L140" s="18">
        <f>'Variables AMS'!K744</f>
        <v>8.4779973346711408E-3</v>
      </c>
      <c r="M140" s="18">
        <f>'Variables AMS'!L744</f>
        <v>8.8167907255195192E-3</v>
      </c>
      <c r="N140" s="18">
        <f>'Variables AMS'!M744</f>
        <v>8.6722168987014101E-3</v>
      </c>
      <c r="O140" s="18">
        <f>'Variables AMS'!N744</f>
        <v>8.5830458530365104E-3</v>
      </c>
      <c r="P140" s="18">
        <f>'Variables AMS'!O744</f>
        <v>8.3478063801002006E-3</v>
      </c>
      <c r="Q140" s="18">
        <f>'Variables AMS'!P744</f>
        <v>8.0786117312554098E-3</v>
      </c>
      <c r="R140" s="18">
        <f>'Variables AMS'!Q744</f>
        <v>7.8997650022031296E-3</v>
      </c>
      <c r="S140" s="18">
        <f>'Variables AMS'!R744</f>
        <v>7.9000307120446998E-3</v>
      </c>
      <c r="T140" s="18">
        <f>'Variables AMS'!S744</f>
        <v>7.9004093787529792E-3</v>
      </c>
      <c r="U140" s="18">
        <f>'Variables AMS'!T744</f>
        <v>7.9005219166351E-3</v>
      </c>
      <c r="V140" s="18">
        <f>'Variables AMS'!U744</f>
        <v>7.9009334152435693E-3</v>
      </c>
      <c r="W140" s="18">
        <f>'Variables AMS'!V744</f>
        <v>8.0206472980475004E-3</v>
      </c>
      <c r="X140" s="18">
        <f>'Variables AMS'!W744</f>
        <v>8.1421750692169809E-3</v>
      </c>
      <c r="Y140" s="18">
        <f>'Variables AMS'!X744</f>
        <v>8.2655442118739902E-3</v>
      </c>
      <c r="Z140" s="18">
        <f>'Variables AMS'!Y744</f>
        <v>8.3907826319000907E-3</v>
      </c>
      <c r="AA140" s="18">
        <f>'Variables AMS'!Z744</f>
        <v>8.5179186483274692E-3</v>
      </c>
      <c r="AB140" s="18">
        <f>'Variables AMS'!AA744</f>
        <v>8.6469810071431296E-3</v>
      </c>
      <c r="AC140" s="18">
        <f>'Variables AMS'!AB744</f>
        <v>8.7779989067618292E-3</v>
      </c>
      <c r="AD140" s="18">
        <f>'Variables AMS'!AC744</f>
        <v>8.8038574213756601E-3</v>
      </c>
      <c r="AE140" s="18">
        <f>'Variables AMS'!AD744</f>
        <v>8.8297921115306401E-3</v>
      </c>
      <c r="AF140" s="18">
        <f>'Variables AMS'!AE744</f>
        <v>8.8558031979275396E-3</v>
      </c>
      <c r="AG140" s="18">
        <f>'Variables AMS'!AF744</f>
        <v>8.8818909153466196E-3</v>
      </c>
      <c r="AH140" s="18">
        <f>'Variables AMS'!AG744</f>
        <v>8.9080554748738501E-3</v>
      </c>
      <c r="AI140" s="18">
        <f>'Variables AMS'!AH744</f>
        <v>8.9342971155646593E-3</v>
      </c>
      <c r="AJ140" s="18">
        <f>'Variables AMS'!AI744</f>
        <v>8.9606160611282598E-3</v>
      </c>
      <c r="AK140" s="18">
        <f>'Variables AMS'!AJ744</f>
        <v>8.9870125337309405E-3</v>
      </c>
      <c r="AL140" s="18">
        <f>'Variables AMS'!AK744</f>
        <v>9.0134867676841396E-3</v>
      </c>
      <c r="AM140" s="18">
        <f>'Variables AMS'!AL744</f>
        <v>9.0400389926081799E-3</v>
      </c>
      <c r="AN140" s="18">
        <f>'Variables AMS'!AM744</f>
        <v>9.0666694347936692E-3</v>
      </c>
      <c r="AO140" s="18">
        <f>'Variables AMS'!AN744</f>
        <v>9.0933783237685094E-3</v>
      </c>
      <c r="AP140" s="18">
        <f>'Variables AMS'!AO744</f>
        <v>9.1201658920618996E-3</v>
      </c>
      <c r="AQ140" s="18">
        <f>'Variables AMS'!AP744</f>
        <v>9.1470323745512401E-3</v>
      </c>
      <c r="AR140" s="18">
        <f>'Variables AMS'!AQ744</f>
        <v>9.1739780021708895E-3</v>
      </c>
      <c r="AS140" s="18">
        <f>'Variables AMS'!AR744</f>
        <v>9.2010030056589292E-3</v>
      </c>
      <c r="AT140" s="18">
        <f>'Variables AMS'!AS744</f>
        <v>9.22810761955941E-3</v>
      </c>
      <c r="AU140" s="18">
        <f>'Variables AMS'!AT744</f>
        <v>9.2552920785619504E-3</v>
      </c>
      <c r="AV140" s="18">
        <f>'Variables AMS'!AU744</f>
        <v>9.2825566225307899E-3</v>
      </c>
      <c r="AW140" s="18">
        <f>'Variables AMS'!AV744</f>
        <v>9.3099014757459103E-3</v>
      </c>
    </row>
    <row r="141" spans="2:49" x14ac:dyDescent="0.25">
      <c r="B141" t="s">
        <v>1468</v>
      </c>
      <c r="C141" s="18">
        <f>'Variables AMS'!B745</f>
        <v>6.2097133911157302E-4</v>
      </c>
      <c r="D141" s="18">
        <f>'Variables AMS'!C745</f>
        <v>6.2097133911157302E-4</v>
      </c>
      <c r="E141" s="18">
        <f>'Variables AMS'!D745</f>
        <v>6.2089809087260603E-4</v>
      </c>
      <c r="F141" s="18">
        <f>'Variables AMS'!E745</f>
        <v>6.0493373661144696E-4</v>
      </c>
      <c r="G141" s="18">
        <f>'Variables AMS'!F745</f>
        <v>5.9625318487628598E-4</v>
      </c>
      <c r="H141" s="18">
        <f>'Variables AMS'!G745</f>
        <v>6.4681380390185002E-4</v>
      </c>
      <c r="I141" s="18">
        <f>'Variables AMS'!H745</f>
        <v>6.4802444980778496E-4</v>
      </c>
      <c r="J141" s="18">
        <f>'Variables AMS'!I745</f>
        <v>6.2462690487456697E-4</v>
      </c>
      <c r="K141" s="18">
        <f>'Variables AMS'!J745</f>
        <v>6.3335756033724804E-4</v>
      </c>
      <c r="L141" s="18">
        <f>'Variables AMS'!K745</f>
        <v>6.1793886761228004E-4</v>
      </c>
      <c r="M141" s="18">
        <f>'Variables AMS'!L745</f>
        <v>6.6093978627557095E-4</v>
      </c>
      <c r="N141" s="18">
        <f>'Variables AMS'!M745</f>
        <v>6.6107349977777004E-4</v>
      </c>
      <c r="O141" s="18">
        <f>'Variables AMS'!N745</f>
        <v>6.4577030831752997E-4</v>
      </c>
      <c r="P141" s="18">
        <f>'Variables AMS'!O745</f>
        <v>6.4874782320904398E-4</v>
      </c>
      <c r="Q141" s="18">
        <f>'Variables AMS'!P745</f>
        <v>6.2904785319859899E-4</v>
      </c>
      <c r="R141" s="18">
        <f>'Variables AMS'!Q745</f>
        <v>6.1637094891608697E-4</v>
      </c>
      <c r="S141" s="18">
        <f>'Variables AMS'!R745</f>
        <v>6.1639168068618796E-4</v>
      </c>
      <c r="T141" s="18">
        <f>'Variables AMS'!S745</f>
        <v>6.1642122560662705E-4</v>
      </c>
      <c r="U141" s="18">
        <f>'Variables AMS'!T745</f>
        <v>6.1643000633560495E-4</v>
      </c>
      <c r="V141" s="18">
        <f>'Variables AMS'!U745</f>
        <v>6.1646211315551298E-4</v>
      </c>
      <c r="W141" s="18">
        <f>'Variables AMS'!V745</f>
        <v>6.1646211308351295E-4</v>
      </c>
      <c r="X141" s="18">
        <f>'Variables AMS'!W745</f>
        <v>6.1646211309103103E-4</v>
      </c>
      <c r="Y141" s="18">
        <f>'Variables AMS'!X745</f>
        <v>6.1646211303762897E-4</v>
      </c>
      <c r="Z141" s="18">
        <f>'Variables AMS'!Y745</f>
        <v>6.1646211303724896E-4</v>
      </c>
      <c r="AA141" s="18">
        <f>'Variables AMS'!Z745</f>
        <v>6.16462112964239E-4</v>
      </c>
      <c r="AB141" s="18">
        <f>'Variables AMS'!AA745</f>
        <v>6.1646211289904701E-4</v>
      </c>
      <c r="AC141" s="18">
        <f>'Variables AMS'!AB745</f>
        <v>6.1646211314790101E-4</v>
      </c>
      <c r="AD141" s="18">
        <f>'Variables AMS'!AC745</f>
        <v>6.1646211324924605E-4</v>
      </c>
      <c r="AE141" s="18">
        <f>'Variables AMS'!AD745</f>
        <v>6.1646211319558303E-4</v>
      </c>
      <c r="AF141" s="18">
        <f>'Variables AMS'!AE745</f>
        <v>6.1646211304953503E-4</v>
      </c>
      <c r="AG141" s="18">
        <f>'Variables AMS'!AF745</f>
        <v>6.1646211330902505E-4</v>
      </c>
      <c r="AH141" s="18">
        <f>'Variables AMS'!AG745</f>
        <v>6.16462113047441E-4</v>
      </c>
      <c r="AI141" s="18">
        <f>'Variables AMS'!AH745</f>
        <v>6.1646211298298996E-4</v>
      </c>
      <c r="AJ141" s="18">
        <f>'Variables AMS'!AI745</f>
        <v>6.1646211301859895E-4</v>
      </c>
      <c r="AK141" s="18">
        <f>'Variables AMS'!AJ745</f>
        <v>6.1646211313689798E-4</v>
      </c>
      <c r="AL141" s="18">
        <f>'Variables AMS'!AK745</f>
        <v>6.1646211305112295E-4</v>
      </c>
      <c r="AM141" s="18">
        <f>'Variables AMS'!AL745</f>
        <v>6.1646211293741801E-4</v>
      </c>
      <c r="AN141" s="18">
        <f>'Variables AMS'!AM745</f>
        <v>6.1646211328509899E-4</v>
      </c>
      <c r="AO141" s="18">
        <f>'Variables AMS'!AN745</f>
        <v>6.1646211286959E-4</v>
      </c>
      <c r="AP141" s="18">
        <f>'Variables AMS'!AO745</f>
        <v>6.1646211283343598E-4</v>
      </c>
      <c r="AQ141" s="18">
        <f>'Variables AMS'!AP745</f>
        <v>6.1646211304549703E-4</v>
      </c>
      <c r="AR141" s="18">
        <f>'Variables AMS'!AQ745</f>
        <v>6.1646211310605102E-4</v>
      </c>
      <c r="AS141" s="18">
        <f>'Variables AMS'!AR745</f>
        <v>6.1646211302086298E-4</v>
      </c>
      <c r="AT141" s="18">
        <f>'Variables AMS'!AS745</f>
        <v>6.1646211308786798E-4</v>
      </c>
      <c r="AU141" s="18">
        <f>'Variables AMS'!AT745</f>
        <v>6.1646211304976597E-4</v>
      </c>
      <c r="AV141" s="18">
        <f>'Variables AMS'!AU745</f>
        <v>6.1646211293002505E-4</v>
      </c>
      <c r="AW141" s="18">
        <f>'Variables AMS'!AV745</f>
        <v>6.1646211287193903E-4</v>
      </c>
    </row>
    <row r="142" spans="2:49" x14ac:dyDescent="0.25">
      <c r="B142" t="s">
        <v>1469</v>
      </c>
      <c r="C142" s="18">
        <f>'Variables AMS'!B746</f>
        <v>3.73894714746757E-4</v>
      </c>
      <c r="D142" s="18">
        <f>'Variables AMS'!C746</f>
        <v>3.73894714746757E-4</v>
      </c>
      <c r="E142" s="18">
        <f>'Variables AMS'!D746</f>
        <v>3.7385061105357602E-4</v>
      </c>
      <c r="F142" s="18">
        <f>'Variables AMS'!E746</f>
        <v>3.5391653560808199E-4</v>
      </c>
      <c r="G142" s="18">
        <f>'Variables AMS'!F746</f>
        <v>3.55382519408744E-4</v>
      </c>
      <c r="H142" s="18">
        <f>'Variables AMS'!G746</f>
        <v>3.43405761546938E-4</v>
      </c>
      <c r="I142" s="18">
        <f>'Variables AMS'!H746</f>
        <v>3.6999141515796201E-4</v>
      </c>
      <c r="J142" s="18">
        <f>'Variables AMS'!I746</f>
        <v>3.8279577129190698E-4</v>
      </c>
      <c r="K142" s="18">
        <f>'Variables AMS'!J746</f>
        <v>3.8912113472356702E-4</v>
      </c>
      <c r="L142" s="18">
        <f>'Variables AMS'!K746</f>
        <v>3.9988020420021698E-4</v>
      </c>
      <c r="M142" s="18">
        <f>'Variables AMS'!L746</f>
        <v>4.4933070883684502E-4</v>
      </c>
      <c r="N142" s="18">
        <f>'Variables AMS'!M746</f>
        <v>4.7609770479258002E-4</v>
      </c>
      <c r="O142" s="18">
        <f>'Variables AMS'!N746</f>
        <v>5.0780688707183501E-4</v>
      </c>
      <c r="P142" s="18">
        <f>'Variables AMS'!O746</f>
        <v>5.5386622697840403E-4</v>
      </c>
      <c r="Q142" s="18">
        <f>'Variables AMS'!P746</f>
        <v>5.4036809847879104E-4</v>
      </c>
      <c r="R142" s="18">
        <f>'Variables AMS'!Q746</f>
        <v>5.47369710437065E-4</v>
      </c>
      <c r="S142" s="18">
        <f>'Variables AMS'!R746</f>
        <v>5.4738812146847796E-4</v>
      </c>
      <c r="T142" s="18">
        <f>'Variables AMS'!S746</f>
        <v>5.4741435877554202E-4</v>
      </c>
      <c r="U142" s="18">
        <f>'Variables AMS'!T746</f>
        <v>5.4742215690976696E-4</v>
      </c>
      <c r="V142" s="18">
        <f>'Variables AMS'!U746</f>
        <v>5.4745066896298602E-4</v>
      </c>
      <c r="W142" s="18">
        <f>'Variables AMS'!V746</f>
        <v>5.4745066893377599E-4</v>
      </c>
      <c r="X142" s="18">
        <f>'Variables AMS'!W746</f>
        <v>5.4745066883715504E-4</v>
      </c>
      <c r="Y142" s="18">
        <f>'Variables AMS'!X746</f>
        <v>5.4745066890008397E-4</v>
      </c>
      <c r="Z142" s="18">
        <f>'Variables AMS'!Y746</f>
        <v>5.47450668861582E-4</v>
      </c>
      <c r="AA142" s="18">
        <f>'Variables AMS'!Z746</f>
        <v>5.4745066914529202E-4</v>
      </c>
      <c r="AB142" s="18">
        <f>'Variables AMS'!AA746</f>
        <v>5.47450668983052E-4</v>
      </c>
      <c r="AC142" s="18">
        <f>'Variables AMS'!AB746</f>
        <v>5.4745066905752097E-4</v>
      </c>
      <c r="AD142" s="18">
        <f>'Variables AMS'!AC746</f>
        <v>5.4745066899588202E-4</v>
      </c>
      <c r="AE142" s="18">
        <f>'Variables AMS'!AD746</f>
        <v>5.4745066899577598E-4</v>
      </c>
      <c r="AF142" s="18">
        <f>'Variables AMS'!AE746</f>
        <v>5.4745066916284601E-4</v>
      </c>
      <c r="AG142" s="18">
        <f>'Variables AMS'!AF746</f>
        <v>5.4745066904900305E-4</v>
      </c>
      <c r="AH142" s="18">
        <f>'Variables AMS'!AG746</f>
        <v>5.4745066895657405E-4</v>
      </c>
      <c r="AI142" s="18">
        <f>'Variables AMS'!AH746</f>
        <v>5.4745066901299604E-4</v>
      </c>
      <c r="AJ142" s="18">
        <f>'Variables AMS'!AI746</f>
        <v>5.4745066886097095E-4</v>
      </c>
      <c r="AK142" s="18">
        <f>'Variables AMS'!AJ746</f>
        <v>5.47450668971681E-4</v>
      </c>
      <c r="AL142" s="18">
        <f>'Variables AMS'!AK746</f>
        <v>5.4745066905790402E-4</v>
      </c>
      <c r="AM142" s="18">
        <f>'Variables AMS'!AL746</f>
        <v>5.4745066892746897E-4</v>
      </c>
      <c r="AN142" s="18">
        <f>'Variables AMS'!AM746</f>
        <v>5.4745066898815697E-4</v>
      </c>
      <c r="AO142" s="18">
        <f>'Variables AMS'!AN746</f>
        <v>5.4745066914506401E-4</v>
      </c>
      <c r="AP142" s="18">
        <f>'Variables AMS'!AO746</f>
        <v>5.4745066883417402E-4</v>
      </c>
      <c r="AQ142" s="18">
        <f>'Variables AMS'!AP746</f>
        <v>5.4745066909346997E-4</v>
      </c>
      <c r="AR142" s="18">
        <f>'Variables AMS'!AQ746</f>
        <v>5.4745066918248601E-4</v>
      </c>
      <c r="AS142" s="18">
        <f>'Variables AMS'!AR746</f>
        <v>5.4745066893869599E-4</v>
      </c>
      <c r="AT142" s="18">
        <f>'Variables AMS'!AS746</f>
        <v>5.4745066924276602E-4</v>
      </c>
      <c r="AU142" s="18">
        <f>'Variables AMS'!AT746</f>
        <v>5.4745066906138897E-4</v>
      </c>
      <c r="AV142" s="18">
        <f>'Variables AMS'!AU746</f>
        <v>5.4745066924473396E-4</v>
      </c>
      <c r="AW142" s="18">
        <f>'Variables AMS'!AV746</f>
        <v>5.4745066906054297E-4</v>
      </c>
    </row>
    <row r="143" spans="2:49" x14ac:dyDescent="0.25">
      <c r="B143" t="s">
        <v>1470</v>
      </c>
      <c r="C143" s="18">
        <f>'Variables AMS'!B747</f>
        <v>2.6806720484182701E-3</v>
      </c>
      <c r="D143" s="18">
        <f>'Variables AMS'!C747</f>
        <v>2.6806720484182701E-3</v>
      </c>
      <c r="E143" s="18">
        <f>'Variables AMS'!D747</f>
        <v>2.6803558429923098E-3</v>
      </c>
      <c r="F143" s="18">
        <f>'Variables AMS'!E747</f>
        <v>2.58923249114621E-3</v>
      </c>
      <c r="G143" s="18">
        <f>'Variables AMS'!F747</f>
        <v>2.4390522516783402E-3</v>
      </c>
      <c r="H143" s="18">
        <f>'Variables AMS'!G747</f>
        <v>2.4176704335347799E-3</v>
      </c>
      <c r="I143" s="18">
        <f>'Variables AMS'!H747</f>
        <v>2.3868417387041701E-3</v>
      </c>
      <c r="J143" s="18">
        <f>'Variables AMS'!I747</f>
        <v>2.5350424241909401E-3</v>
      </c>
      <c r="K143" s="18">
        <f>'Variables AMS'!J747</f>
        <v>2.4860849822050798E-3</v>
      </c>
      <c r="L143" s="18">
        <f>'Variables AMS'!K747</f>
        <v>2.37769750002481E-3</v>
      </c>
      <c r="M143" s="18">
        <f>'Variables AMS'!L747</f>
        <v>2.3942514836882102E-3</v>
      </c>
      <c r="N143" s="18">
        <f>'Variables AMS'!M747</f>
        <v>2.3853734250742801E-3</v>
      </c>
      <c r="O143" s="18">
        <f>'Variables AMS'!N747</f>
        <v>2.4225755419243901E-3</v>
      </c>
      <c r="P143" s="18">
        <f>'Variables AMS'!O747</f>
        <v>2.4517988594086101E-3</v>
      </c>
      <c r="Q143" s="18">
        <f>'Variables AMS'!P747</f>
        <v>2.40813290978664E-3</v>
      </c>
      <c r="R143" s="18">
        <f>'Variables AMS'!Q747</f>
        <v>2.36894861410892E-3</v>
      </c>
      <c r="S143" s="18">
        <f>'Variables AMS'!R747</f>
        <v>2.3690282947216399E-3</v>
      </c>
      <c r="T143" s="18">
        <f>'Variables AMS'!S747</f>
        <v>2.3691418466210302E-3</v>
      </c>
      <c r="U143" s="18">
        <f>'Variables AMS'!T747</f>
        <v>2.3691755946538598E-3</v>
      </c>
      <c r="V143" s="18">
        <f>'Variables AMS'!U747</f>
        <v>2.3692989926381602E-3</v>
      </c>
      <c r="W143" s="18">
        <f>'Variables AMS'!V747</f>
        <v>2.3680718401722402E-3</v>
      </c>
      <c r="X143" s="18">
        <f>'Variables AMS'!W747</f>
        <v>2.3668453228667501E-3</v>
      </c>
      <c r="Y143" s="18">
        <f>'Variables AMS'!X747</f>
        <v>2.36561944094054E-3</v>
      </c>
      <c r="Z143" s="18">
        <f>'Variables AMS'!Y747</f>
        <v>2.3643941948826401E-3</v>
      </c>
      <c r="AA143" s="18">
        <f>'Variables AMS'!Z747</f>
        <v>2.36316958325015E-3</v>
      </c>
      <c r="AB143" s="18">
        <f>'Variables AMS'!AA747</f>
        <v>2.3619456046922102E-3</v>
      </c>
      <c r="AC143" s="18">
        <f>'Variables AMS'!AB747</f>
        <v>2.3607222616496399E-3</v>
      </c>
      <c r="AD143" s="18">
        <f>'Variables AMS'!AC747</f>
        <v>2.3608884231613499E-3</v>
      </c>
      <c r="AE143" s="18">
        <f>'Variables AMS'!AD747</f>
        <v>2.36105459617416E-3</v>
      </c>
      <c r="AF143" s="18">
        <f>'Variables AMS'!AE747</f>
        <v>2.3612207805522398E-3</v>
      </c>
      <c r="AG143" s="18">
        <f>'Variables AMS'!AF747</f>
        <v>2.3613869773835201E-3</v>
      </c>
      <c r="AH143" s="18">
        <f>'Variables AMS'!AG747</f>
        <v>2.3615531850420001E-3</v>
      </c>
      <c r="AI143" s="18">
        <f>'Variables AMS'!AH747</f>
        <v>2.3617194047552302E-3</v>
      </c>
      <c r="AJ143" s="18">
        <f>'Variables AMS'!AI747</f>
        <v>2.36188563657721E-3</v>
      </c>
      <c r="AK143" s="18">
        <f>'Variables AMS'!AJ747</f>
        <v>2.3620518798556098E-3</v>
      </c>
      <c r="AL143" s="18">
        <f>'Variables AMS'!AK747</f>
        <v>2.3622181347071301E-3</v>
      </c>
      <c r="AM143" s="18">
        <f>'Variables AMS'!AL747</f>
        <v>2.3623844014236698E-3</v>
      </c>
      <c r="AN143" s="18">
        <f>'Variables AMS'!AM747</f>
        <v>2.3625506804112401E-3</v>
      </c>
      <c r="AO143" s="18">
        <f>'Variables AMS'!AN747</f>
        <v>2.3627169700084398E-3</v>
      </c>
      <c r="AP143" s="18">
        <f>'Variables AMS'!AO747</f>
        <v>2.3628832714167802E-3</v>
      </c>
      <c r="AQ143" s="18">
        <f>'Variables AMS'!AP747</f>
        <v>2.3630495849027199E-3</v>
      </c>
      <c r="AR143" s="18">
        <f>'Variables AMS'!AQ747</f>
        <v>2.3632159100453599E-3</v>
      </c>
      <c r="AS143" s="18">
        <f>'Variables AMS'!AR747</f>
        <v>2.3633822473456698E-3</v>
      </c>
      <c r="AT143" s="18">
        <f>'Variables AMS'!AS747</f>
        <v>2.3635485961494801E-3</v>
      </c>
      <c r="AU143" s="18">
        <f>'Variables AMS'!AT747</f>
        <v>2.3637149559967998E-3</v>
      </c>
      <c r="AV143" s="18">
        <f>'Variables AMS'!AU747</f>
        <v>2.3638813283440099E-3</v>
      </c>
      <c r="AW143" s="18">
        <f>'Variables AMS'!AV747</f>
        <v>2.3640477118965098E-3</v>
      </c>
    </row>
    <row r="144" spans="2:49" x14ac:dyDescent="0.25">
      <c r="B144" t="s">
        <v>1471</v>
      </c>
      <c r="C144" s="18">
        <f>'Variables AMS'!B748</f>
        <v>7.6650603041884896E-2</v>
      </c>
      <c r="D144" s="18">
        <f>'Variables AMS'!C748</f>
        <v>7.6650603041884896E-2</v>
      </c>
      <c r="E144" s="18">
        <f>'Variables AMS'!D748</f>
        <v>7.6641561526866506E-2</v>
      </c>
      <c r="F144" s="18">
        <f>'Variables AMS'!E748</f>
        <v>7.4035998541380099E-2</v>
      </c>
      <c r="G144" s="18">
        <f>'Variables AMS'!F748</f>
        <v>6.9741774646464999E-2</v>
      </c>
      <c r="H144" s="18">
        <f>'Variables AMS'!G748</f>
        <v>6.9130387182282496E-2</v>
      </c>
      <c r="I144" s="18">
        <f>'Variables AMS'!H748</f>
        <v>6.82488776494483E-2</v>
      </c>
      <c r="J144" s="18">
        <f>'Variables AMS'!I748</f>
        <v>7.2486498529391E-2</v>
      </c>
      <c r="K144" s="18">
        <f>'Variables AMS'!J748</f>
        <v>7.1086619173726703E-2</v>
      </c>
      <c r="L144" s="18">
        <f>'Variables AMS'!K748</f>
        <v>6.79874091170284E-2</v>
      </c>
      <c r="M144" s="18">
        <f>'Variables AMS'!L748</f>
        <v>6.8460750434429105E-2</v>
      </c>
      <c r="N144" s="18">
        <f>'Variables AMS'!M748</f>
        <v>6.8206892971838198E-2</v>
      </c>
      <c r="O144" s="18">
        <f>'Variables AMS'!N748</f>
        <v>6.9270642883381903E-2</v>
      </c>
      <c r="P144" s="18">
        <f>'Variables AMS'!O748</f>
        <v>7.0106248607402194E-2</v>
      </c>
      <c r="Q144" s="18">
        <f>'Variables AMS'!P748</f>
        <v>6.8857673168788602E-2</v>
      </c>
      <c r="R144" s="18">
        <f>'Variables AMS'!Q748</f>
        <v>6.7737245212203798E-2</v>
      </c>
      <c r="S144" s="18">
        <f>'Variables AMS'!R748</f>
        <v>6.7739523587442105E-2</v>
      </c>
      <c r="T144" s="18">
        <f>'Variables AMS'!S748</f>
        <v>6.7742770469074107E-2</v>
      </c>
      <c r="U144" s="18">
        <f>'Variables AMS'!T748</f>
        <v>6.7743735430869603E-2</v>
      </c>
      <c r="V144" s="18">
        <f>'Variables AMS'!U748</f>
        <v>6.7747263847023301E-2</v>
      </c>
      <c r="W144" s="18">
        <f>'Variables AMS'!V748</f>
        <v>6.7408702407512996E-2</v>
      </c>
      <c r="X144" s="18">
        <f>'Variables AMS'!W748</f>
        <v>6.7071832894748107E-2</v>
      </c>
      <c r="Y144" s="18">
        <f>'Variables AMS'!X748</f>
        <v>6.6736646847176506E-2</v>
      </c>
      <c r="Z144" s="18">
        <f>'Variables AMS'!Y748</f>
        <v>6.6403135868655094E-2</v>
      </c>
      <c r="AA144" s="18">
        <f>'Variables AMS'!Z748</f>
        <v>6.6071291602480695E-2</v>
      </c>
      <c r="AB144" s="18">
        <f>'Variables AMS'!AA748</f>
        <v>6.5741105680959394E-2</v>
      </c>
      <c r="AC144" s="18">
        <f>'Variables AMS'!AB748</f>
        <v>6.5412569891105901E-2</v>
      </c>
      <c r="AD144" s="18">
        <f>'Variables AMS'!AC748</f>
        <v>6.5340486577354903E-2</v>
      </c>
      <c r="AE144" s="18">
        <f>'Variables AMS'!AD748</f>
        <v>6.5268482691739904E-2</v>
      </c>
      <c r="AF144" s="18">
        <f>'Variables AMS'!AE748</f>
        <v>6.5196558155767997E-2</v>
      </c>
      <c r="AG144" s="18">
        <f>'Variables AMS'!AF748</f>
        <v>6.5124712924582703E-2</v>
      </c>
      <c r="AH144" s="18">
        <f>'Variables AMS'!AG748</f>
        <v>6.5052946790943297E-2</v>
      </c>
      <c r="AI144" s="18">
        <f>'Variables AMS'!AH748</f>
        <v>6.4981259793894103E-2</v>
      </c>
      <c r="AJ144" s="18">
        <f>'Variables AMS'!AI748</f>
        <v>6.4909651790159006E-2</v>
      </c>
      <c r="AK144" s="18">
        <f>'Variables AMS'!AJ748</f>
        <v>6.4838122678786095E-2</v>
      </c>
      <c r="AL144" s="18">
        <f>'Variables AMS'!AK748</f>
        <v>6.4766672401989994E-2</v>
      </c>
      <c r="AM144" s="18">
        <f>'Variables AMS'!AL748</f>
        <v>6.4695300859013996E-2</v>
      </c>
      <c r="AN144" s="18">
        <f>'Variables AMS'!AM748</f>
        <v>6.4624007945702999E-2</v>
      </c>
      <c r="AO144" s="18">
        <f>'Variables AMS'!AN748</f>
        <v>6.4552793642645503E-2</v>
      </c>
      <c r="AP144" s="18">
        <f>'Variables AMS'!AO748</f>
        <v>6.44816577689339E-2</v>
      </c>
      <c r="AQ144" s="18">
        <f>'Variables AMS'!AP748</f>
        <v>6.4410600290145906E-2</v>
      </c>
      <c r="AR144" s="18">
        <f>'Variables AMS'!AQ748</f>
        <v>6.4339621131521196E-2</v>
      </c>
      <c r="AS144" s="18">
        <f>'Variables AMS'!AR748</f>
        <v>6.4268720224056997E-2</v>
      </c>
      <c r="AT144" s="18">
        <f>'Variables AMS'!AS748</f>
        <v>6.4197897423154696E-2</v>
      </c>
      <c r="AU144" s="18">
        <f>'Variables AMS'!AT748</f>
        <v>6.4127152608875401E-2</v>
      </c>
      <c r="AV144" s="18">
        <f>'Variables AMS'!AU748</f>
        <v>6.4056485832554397E-2</v>
      </c>
      <c r="AW144" s="18">
        <f>'Variables AMS'!AV748</f>
        <v>6.3985896886204305E-2</v>
      </c>
    </row>
    <row r="145" spans="2:49" x14ac:dyDescent="0.25">
      <c r="B145" t="s">
        <v>1340</v>
      </c>
      <c r="C145" s="18">
        <f>'Variables AMS'!B749</f>
        <v>1.6748734005614899E-3</v>
      </c>
      <c r="D145" s="18">
        <f>'Variables AMS'!C749</f>
        <v>1.6748734005614899E-3</v>
      </c>
      <c r="E145" s="18">
        <f>'Variables AMS'!D749</f>
        <v>1.6746758366493501E-3</v>
      </c>
      <c r="F145" s="18">
        <f>'Variables AMS'!E749</f>
        <v>1.6135882152225401E-3</v>
      </c>
      <c r="G145" s="18">
        <f>'Variables AMS'!F749</f>
        <v>1.58823439339182E-3</v>
      </c>
      <c r="H145" s="18">
        <f>'Variables AMS'!G749</f>
        <v>1.6561183865725999E-3</v>
      </c>
      <c r="I145" s="18">
        <f>'Variables AMS'!H749</f>
        <v>1.69347267091642E-3</v>
      </c>
      <c r="J145" s="18">
        <f>'Variables AMS'!I749</f>
        <v>1.5864237924523501E-3</v>
      </c>
      <c r="K145" s="18">
        <f>'Variables AMS'!J749</f>
        <v>1.54324790001655E-3</v>
      </c>
      <c r="L145" s="18">
        <f>'Variables AMS'!K749</f>
        <v>1.5310965592857299E-3</v>
      </c>
      <c r="M145" s="18">
        <f>'Variables AMS'!L749</f>
        <v>1.53418039709676E-3</v>
      </c>
      <c r="N145" s="18">
        <f>'Variables AMS'!M749</f>
        <v>1.5657649225839401E-3</v>
      </c>
      <c r="O145" s="18">
        <f>'Variables AMS'!N749</f>
        <v>1.5619042432799999E-3</v>
      </c>
      <c r="P145" s="18">
        <f>'Variables AMS'!O749</f>
        <v>1.5495490723101801E-3</v>
      </c>
      <c r="Q145" s="18">
        <f>'Variables AMS'!P749</f>
        <v>1.48871425546833E-3</v>
      </c>
      <c r="R145" s="18">
        <f>'Variables AMS'!Q749</f>
        <v>1.4075836070872301E-3</v>
      </c>
      <c r="S145" s="18">
        <f>'Variables AMS'!R749</f>
        <v>1.4076309517984699E-3</v>
      </c>
      <c r="T145" s="18">
        <f>'Variables AMS'!S749</f>
        <v>1.40769842211543E-3</v>
      </c>
      <c r="U145" s="18">
        <f>'Variables AMS'!T749</f>
        <v>1.4077184746971599E-3</v>
      </c>
      <c r="V145" s="18">
        <f>'Variables AMS'!U749</f>
        <v>1.4077917953215699E-3</v>
      </c>
      <c r="W145" s="18">
        <f>'Variables AMS'!V749</f>
        <v>1.40779421856657E-3</v>
      </c>
      <c r="X145" s="18">
        <f>'Variables AMS'!W749</f>
        <v>1.4077966415024701E-3</v>
      </c>
      <c r="Y145" s="18">
        <f>'Variables AMS'!X749</f>
        <v>1.4077990648123399E-3</v>
      </c>
      <c r="Z145" s="18">
        <f>'Variables AMS'!Y749</f>
        <v>1.4078014881809299E-3</v>
      </c>
      <c r="AA145" s="18">
        <f>'Variables AMS'!Z749</f>
        <v>1.4078039116340701E-3</v>
      </c>
      <c r="AB145" s="18">
        <f>'Variables AMS'!AA749</f>
        <v>1.40780633492424E-3</v>
      </c>
      <c r="AC145" s="18">
        <f>'Variables AMS'!AB749</f>
        <v>1.4078087583297E-3</v>
      </c>
      <c r="AD145" s="18">
        <f>'Variables AMS'!AC749</f>
        <v>1.4078088785319299E-3</v>
      </c>
      <c r="AE145" s="18">
        <f>'Variables AMS'!AD749</f>
        <v>1.4078089982174501E-3</v>
      </c>
      <c r="AF145" s="18">
        <f>'Variables AMS'!AE749</f>
        <v>1.40780911764839E-3</v>
      </c>
      <c r="AG145" s="18">
        <f>'Variables AMS'!AF749</f>
        <v>1.40780923786522E-3</v>
      </c>
      <c r="AH145" s="18">
        <f>'Variables AMS'!AG749</f>
        <v>1.40780935734253E-3</v>
      </c>
      <c r="AI145" s="18">
        <f>'Variables AMS'!AH749</f>
        <v>1.4078094773662801E-3</v>
      </c>
      <c r="AJ145" s="18">
        <f>'Variables AMS'!AI749</f>
        <v>1.40780959732308E-3</v>
      </c>
      <c r="AK145" s="18">
        <f>'Variables AMS'!AJ749</f>
        <v>1.4078097171996099E-3</v>
      </c>
      <c r="AL145" s="18">
        <f>'Variables AMS'!AK749</f>
        <v>1.40780983684385E-3</v>
      </c>
      <c r="AM145" s="18">
        <f>'Variables AMS'!AL749</f>
        <v>1.4078099570957201E-3</v>
      </c>
      <c r="AN145" s="18">
        <f>'Variables AMS'!AM749</f>
        <v>1.4078100768311801E-3</v>
      </c>
      <c r="AO145" s="18">
        <f>'Variables AMS'!AN749</f>
        <v>1.4078101966758399E-3</v>
      </c>
      <c r="AP145" s="18">
        <f>'Variables AMS'!AO749</f>
        <v>1.40781031633864E-3</v>
      </c>
      <c r="AQ145" s="18">
        <f>'Variables AMS'!AP749</f>
        <v>1.40781043611383E-3</v>
      </c>
      <c r="AR145" s="18">
        <f>'Variables AMS'!AQ749</f>
        <v>1.4078105558445299E-3</v>
      </c>
      <c r="AS145" s="18">
        <f>'Variables AMS'!AR749</f>
        <v>1.4078106761514001E-3</v>
      </c>
      <c r="AT145" s="18">
        <f>'Variables AMS'!AS749</f>
        <v>1.40781079590188E-3</v>
      </c>
      <c r="AU145" s="18">
        <f>'Variables AMS'!AT749</f>
        <v>1.4078109154243899E-3</v>
      </c>
      <c r="AV145" s="18">
        <f>'Variables AMS'!AU749</f>
        <v>1.4078110357376599E-3</v>
      </c>
      <c r="AW145" s="18">
        <f>'Variables AMS'!AV749</f>
        <v>1.4078111552790599E-3</v>
      </c>
    </row>
    <row r="146" spans="2:49" x14ac:dyDescent="0.25">
      <c r="B146" t="s">
        <v>1360</v>
      </c>
      <c r="C146" s="18">
        <f>'Variables AMS'!B750</f>
        <v>5.7286792551842298E-4</v>
      </c>
      <c r="D146" s="18">
        <f>'Variables AMS'!C750</f>
        <v>5.7286792551842298E-4</v>
      </c>
      <c r="E146" s="18">
        <f>'Variables AMS'!D750</f>
        <v>5.7280035143881299E-4</v>
      </c>
      <c r="F146" s="18">
        <f>'Variables AMS'!E750</f>
        <v>5.5612337255270901E-4</v>
      </c>
      <c r="G146" s="18">
        <f>'Variables AMS'!F750</f>
        <v>5.5292846367294602E-4</v>
      </c>
      <c r="H146" s="18">
        <f>'Variables AMS'!G750</f>
        <v>5.5394318346556402E-4</v>
      </c>
      <c r="I146" s="18">
        <f>'Variables AMS'!H750</f>
        <v>5.9326647335453705E-4</v>
      </c>
      <c r="J146" s="18">
        <f>'Variables AMS'!I750</f>
        <v>5.8756026779963803E-4</v>
      </c>
      <c r="K146" s="18">
        <f>'Variables AMS'!J750</f>
        <v>5.8321040763524904E-4</v>
      </c>
      <c r="L146" s="18">
        <f>'Variables AMS'!K750</f>
        <v>5.6349442188653601E-4</v>
      </c>
      <c r="M146" s="18">
        <f>'Variables AMS'!L750</f>
        <v>5.7508907379812395E-4</v>
      </c>
      <c r="N146" s="18">
        <f>'Variables AMS'!M750</f>
        <v>6.0046867300364603E-4</v>
      </c>
      <c r="O146" s="18">
        <f>'Variables AMS'!N750</f>
        <v>6.0714137545717995E-4</v>
      </c>
      <c r="P146" s="18">
        <f>'Variables AMS'!O750</f>
        <v>5.9782085652105796E-4</v>
      </c>
      <c r="Q146" s="18">
        <f>'Variables AMS'!P750</f>
        <v>5.7439054095918796E-4</v>
      </c>
      <c r="R146" s="18">
        <f>'Variables AMS'!Q750</f>
        <v>5.5503135905854602E-4</v>
      </c>
      <c r="S146" s="18">
        <f>'Variables AMS'!R750</f>
        <v>5.5505002782502198E-4</v>
      </c>
      <c r="T146" s="18">
        <f>'Variables AMS'!S750</f>
        <v>5.5507663235762595E-4</v>
      </c>
      <c r="U146" s="18">
        <f>'Variables AMS'!T750</f>
        <v>5.5508453909120599E-4</v>
      </c>
      <c r="V146" s="18">
        <f>'Variables AMS'!U750</f>
        <v>5.5511345080667496E-4</v>
      </c>
      <c r="W146" s="18">
        <f>'Variables AMS'!V750</f>
        <v>5.5511345064092603E-4</v>
      </c>
      <c r="X146" s="18">
        <f>'Variables AMS'!W750</f>
        <v>5.5511345033691E-4</v>
      </c>
      <c r="Y146" s="18">
        <f>'Variables AMS'!X750</f>
        <v>5.5511345058728903E-4</v>
      </c>
      <c r="Z146" s="18">
        <f>'Variables AMS'!Y750</f>
        <v>5.5511345068882099E-4</v>
      </c>
      <c r="AA146" s="18">
        <f>'Variables AMS'!Z750</f>
        <v>5.5511345075158003E-4</v>
      </c>
      <c r="AB146" s="18">
        <f>'Variables AMS'!AA750</f>
        <v>5.5511345041724298E-4</v>
      </c>
      <c r="AC146" s="18">
        <f>'Variables AMS'!AB750</f>
        <v>5.5511345056701597E-4</v>
      </c>
      <c r="AD146" s="18">
        <f>'Variables AMS'!AC750</f>
        <v>5.5511345069613903E-4</v>
      </c>
      <c r="AE146" s="18">
        <f>'Variables AMS'!AD750</f>
        <v>5.5511345072673695E-4</v>
      </c>
      <c r="AF146" s="18">
        <f>'Variables AMS'!AE750</f>
        <v>5.5511345039204602E-4</v>
      </c>
      <c r="AG146" s="18">
        <f>'Variables AMS'!AF750</f>
        <v>5.5511345071361301E-4</v>
      </c>
      <c r="AH146" s="18">
        <f>'Variables AMS'!AG750</f>
        <v>5.55113450535095E-4</v>
      </c>
      <c r="AI146" s="18">
        <f>'Variables AMS'!AH750</f>
        <v>5.5511345053657602E-4</v>
      </c>
      <c r="AJ146" s="18">
        <f>'Variables AMS'!AI750</f>
        <v>5.5511345076474799E-4</v>
      </c>
      <c r="AK146" s="18">
        <f>'Variables AMS'!AJ750</f>
        <v>5.5511345069384399E-4</v>
      </c>
      <c r="AL146" s="18">
        <f>'Variables AMS'!AK750</f>
        <v>5.5511345054073502E-4</v>
      </c>
      <c r="AM146" s="18">
        <f>'Variables AMS'!AL750</f>
        <v>5.5511345057642695E-4</v>
      </c>
      <c r="AN146" s="18">
        <f>'Variables AMS'!AM750</f>
        <v>5.5511345069310803E-4</v>
      </c>
      <c r="AO146" s="18">
        <f>'Variables AMS'!AN750</f>
        <v>5.5511345063088795E-4</v>
      </c>
      <c r="AP146" s="18">
        <f>'Variables AMS'!AO750</f>
        <v>5.5511345046677595E-4</v>
      </c>
      <c r="AQ146" s="18">
        <f>'Variables AMS'!AP750</f>
        <v>5.5511345060760297E-4</v>
      </c>
      <c r="AR146" s="18">
        <f>'Variables AMS'!AQ750</f>
        <v>5.5511345048033303E-4</v>
      </c>
      <c r="AS146" s="18">
        <f>'Variables AMS'!AR750</f>
        <v>5.5511345055325896E-4</v>
      </c>
      <c r="AT146" s="18">
        <f>'Variables AMS'!AS750</f>
        <v>5.5511345060305995E-4</v>
      </c>
      <c r="AU146" s="18">
        <f>'Variables AMS'!AT750</f>
        <v>5.55113450504142E-4</v>
      </c>
      <c r="AV146" s="18">
        <f>'Variables AMS'!AU750</f>
        <v>5.5511345062142904E-4</v>
      </c>
      <c r="AW146" s="18">
        <f>'Variables AMS'!AV750</f>
        <v>5.5511345052607097E-4</v>
      </c>
    </row>
    <row r="147" spans="2:49" x14ac:dyDescent="0.25">
      <c r="B147" t="s">
        <v>1379</v>
      </c>
      <c r="C147" s="18">
        <f>'Variables AMS'!B751</f>
        <v>2.8424744395952301E-4</v>
      </c>
      <c r="D147" s="18">
        <f>'Variables AMS'!C751</f>
        <v>2.8424744395952301E-4</v>
      </c>
      <c r="E147" s="18">
        <f>'Variables AMS'!D751</f>
        <v>2.8421391483605198E-4</v>
      </c>
      <c r="F147" s="18">
        <f>'Variables AMS'!E751</f>
        <v>2.7593907809225402E-4</v>
      </c>
      <c r="G147" s="18">
        <f>'Variables AMS'!F751</f>
        <v>2.7435381775667701E-4</v>
      </c>
      <c r="H147" s="18">
        <f>'Variables AMS'!G751</f>
        <v>2.7485730479245802E-4</v>
      </c>
      <c r="I147" s="18">
        <f>'Variables AMS'!H751</f>
        <v>2.94368860839036E-4</v>
      </c>
      <c r="J147" s="18">
        <f>'Variables AMS'!I751</f>
        <v>2.91537537351326E-4</v>
      </c>
      <c r="K147" s="18">
        <f>'Variables AMS'!J751</f>
        <v>2.8937920985339002E-4</v>
      </c>
      <c r="L147" s="18">
        <f>'Variables AMS'!K751</f>
        <v>2.7959646887806703E-4</v>
      </c>
      <c r="M147" s="18">
        <f>'Variables AMS'!L751</f>
        <v>2.8534954031196201E-4</v>
      </c>
      <c r="N147" s="18">
        <f>'Variables AMS'!M751</f>
        <v>2.9794247138816899E-4</v>
      </c>
      <c r="O147" s="18">
        <f>'Variables AMS'!N751</f>
        <v>3.0125335422332902E-4</v>
      </c>
      <c r="P147" s="18">
        <f>'Variables AMS'!O751</f>
        <v>2.9662866933907902E-4</v>
      </c>
      <c r="Q147" s="18">
        <f>'Variables AMS'!P751</f>
        <v>2.85002940169941E-4</v>
      </c>
      <c r="R147" s="18">
        <f>'Variables AMS'!Q751</f>
        <v>2.7539723918770998E-4</v>
      </c>
      <c r="S147" s="18">
        <f>'Variables AMS'!R751</f>
        <v>2.75406502266285E-4</v>
      </c>
      <c r="T147" s="18">
        <f>'Variables AMS'!S751</f>
        <v>2.7541970300895899E-4</v>
      </c>
      <c r="U147" s="18">
        <f>'Variables AMS'!T751</f>
        <v>2.7542362633572098E-4</v>
      </c>
      <c r="V147" s="18">
        <f>'Variables AMS'!U751</f>
        <v>2.7543797168995502E-4</v>
      </c>
      <c r="W147" s="18">
        <f>'Variables AMS'!V751</f>
        <v>2.7543797167545398E-4</v>
      </c>
      <c r="X147" s="18">
        <f>'Variables AMS'!W751</f>
        <v>2.7543797163453201E-4</v>
      </c>
      <c r="Y147" s="18">
        <f>'Variables AMS'!X751</f>
        <v>2.7543797161736801E-4</v>
      </c>
      <c r="Z147" s="18">
        <f>'Variables AMS'!Y751</f>
        <v>2.7543797162984398E-4</v>
      </c>
      <c r="AA147" s="18">
        <f>'Variables AMS'!Z751</f>
        <v>2.75437971673501E-4</v>
      </c>
      <c r="AB147" s="18">
        <f>'Variables AMS'!AA751</f>
        <v>2.7543797162661398E-4</v>
      </c>
      <c r="AC147" s="18">
        <f>'Variables AMS'!AB751</f>
        <v>2.75437971669407E-4</v>
      </c>
      <c r="AD147" s="18">
        <f>'Variables AMS'!AC751</f>
        <v>2.7543797171827498E-4</v>
      </c>
      <c r="AE147" s="18">
        <f>'Variables AMS'!AD751</f>
        <v>2.7543797169379797E-4</v>
      </c>
      <c r="AF147" s="18">
        <f>'Variables AMS'!AE751</f>
        <v>2.7543797162846601E-4</v>
      </c>
      <c r="AG147" s="18">
        <f>'Variables AMS'!AF751</f>
        <v>2.7543797171237898E-4</v>
      </c>
      <c r="AH147" s="18">
        <f>'Variables AMS'!AG751</f>
        <v>2.7543797163272102E-4</v>
      </c>
      <c r="AI147" s="18">
        <f>'Variables AMS'!AH751</f>
        <v>2.7543797162726699E-4</v>
      </c>
      <c r="AJ147" s="18">
        <f>'Variables AMS'!AI751</f>
        <v>2.7543797165948102E-4</v>
      </c>
      <c r="AK147" s="18">
        <f>'Variables AMS'!AJ751</f>
        <v>2.7543797167820303E-4</v>
      </c>
      <c r="AL147" s="18">
        <f>'Variables AMS'!AK751</f>
        <v>2.7543797166852999E-4</v>
      </c>
      <c r="AM147" s="18">
        <f>'Variables AMS'!AL751</f>
        <v>2.7543797166035202E-4</v>
      </c>
      <c r="AN147" s="18">
        <f>'Variables AMS'!AM751</f>
        <v>2.7543797172489501E-4</v>
      </c>
      <c r="AO147" s="18">
        <f>'Variables AMS'!AN751</f>
        <v>2.7543797167014502E-4</v>
      </c>
      <c r="AP147" s="18">
        <f>'Variables AMS'!AO751</f>
        <v>2.75437971636153E-4</v>
      </c>
      <c r="AQ147" s="18">
        <f>'Variables AMS'!AP751</f>
        <v>2.7543797165574199E-4</v>
      </c>
      <c r="AR147" s="18">
        <f>'Variables AMS'!AQ751</f>
        <v>2.75437971643614E-4</v>
      </c>
      <c r="AS147" s="18">
        <f>'Variables AMS'!AR751</f>
        <v>2.75437971655867E-4</v>
      </c>
      <c r="AT147" s="18">
        <f>'Variables AMS'!AS751</f>
        <v>2.7543797170283301E-4</v>
      </c>
      <c r="AU147" s="18">
        <f>'Variables AMS'!AT751</f>
        <v>2.7543797161810402E-4</v>
      </c>
      <c r="AV147" s="18">
        <f>'Variables AMS'!AU751</f>
        <v>2.7543797169337101E-4</v>
      </c>
      <c r="AW147" s="18">
        <f>'Variables AMS'!AV751</f>
        <v>2.7543797164186301E-4</v>
      </c>
    </row>
    <row r="148" spans="2:49" x14ac:dyDescent="0.25">
      <c r="B148" t="s">
        <v>1399</v>
      </c>
      <c r="C148" s="18">
        <f>'Variables AMS'!B752</f>
        <v>1.56073711921775E-2</v>
      </c>
      <c r="D148" s="18">
        <f>'Variables AMS'!C752</f>
        <v>1.56073711921775E-2</v>
      </c>
      <c r="E148" s="18">
        <f>'Variables AMS'!D752</f>
        <v>1.5605530185382599E-2</v>
      </c>
      <c r="F148" s="18">
        <f>'Variables AMS'!E752</f>
        <v>1.53437954910911E-2</v>
      </c>
      <c r="G148" s="18">
        <f>'Variables AMS'!F752</f>
        <v>1.51171923790832E-2</v>
      </c>
      <c r="H148" s="18">
        <f>'Variables AMS'!G752</f>
        <v>1.4811383908009399E-2</v>
      </c>
      <c r="I148" s="18">
        <f>'Variables AMS'!H752</f>
        <v>1.53587123576847E-2</v>
      </c>
      <c r="J148" s="18">
        <f>'Variables AMS'!I752</f>
        <v>1.53830838599592E-2</v>
      </c>
      <c r="K148" s="18">
        <f>'Variables AMS'!J752</f>
        <v>1.5601375788299E-2</v>
      </c>
      <c r="L148" s="18">
        <f>'Variables AMS'!K752</f>
        <v>1.4962699743180201E-2</v>
      </c>
      <c r="M148" s="18">
        <f>'Variables AMS'!L752</f>
        <v>1.4606664506309999E-2</v>
      </c>
      <c r="N148" s="18">
        <f>'Variables AMS'!M752</f>
        <v>1.55363612202635E-2</v>
      </c>
      <c r="O148" s="18">
        <f>'Variables AMS'!N752</f>
        <v>1.5360112163976E-2</v>
      </c>
      <c r="P148" s="18">
        <f>'Variables AMS'!O752</f>
        <v>1.53546379552868E-2</v>
      </c>
      <c r="Q148" s="18">
        <f>'Variables AMS'!P752</f>
        <v>1.46485309997826E-2</v>
      </c>
      <c r="R148" s="18">
        <f>'Variables AMS'!Q752</f>
        <v>1.40105509897626E-2</v>
      </c>
      <c r="S148" s="18">
        <f>'Variables AMS'!R752</f>
        <v>1.4011022240194401E-2</v>
      </c>
      <c r="T148" s="18">
        <f>'Variables AMS'!S752</f>
        <v>1.4011693811959E-2</v>
      </c>
      <c r="U148" s="18">
        <f>'Variables AMS'!T752</f>
        <v>1.4011893408430299E-2</v>
      </c>
      <c r="V148" s="18">
        <f>'Variables AMS'!U752</f>
        <v>1.4012623214951E-2</v>
      </c>
      <c r="W148" s="18">
        <f>'Variables AMS'!V752</f>
        <v>1.40126231781732E-2</v>
      </c>
      <c r="X148" s="18">
        <f>'Variables AMS'!W752</f>
        <v>1.40126231376549E-2</v>
      </c>
      <c r="Y148" s="18">
        <f>'Variables AMS'!X752</f>
        <v>1.40126231022941E-2</v>
      </c>
      <c r="Z148" s="18">
        <f>'Variables AMS'!Y752</f>
        <v>1.40126230707014E-2</v>
      </c>
      <c r="AA148" s="18">
        <f>'Variables AMS'!Z752</f>
        <v>1.40126230382884E-2</v>
      </c>
      <c r="AB148" s="18">
        <f>'Variables AMS'!AA752</f>
        <v>1.4012622998570701E-2</v>
      </c>
      <c r="AC148" s="18">
        <f>'Variables AMS'!AB752</f>
        <v>1.4012622965807599E-2</v>
      </c>
      <c r="AD148" s="18">
        <f>'Variables AMS'!AC752</f>
        <v>1.40126229688852E-2</v>
      </c>
      <c r="AE148" s="18">
        <f>'Variables AMS'!AD752</f>
        <v>1.40126229689371E-2</v>
      </c>
      <c r="AF148" s="18">
        <f>'Variables AMS'!AE752</f>
        <v>1.40126229620408E-2</v>
      </c>
      <c r="AG148" s="18">
        <f>'Variables AMS'!AF752</f>
        <v>1.40126229656152E-2</v>
      </c>
      <c r="AH148" s="18">
        <f>'Variables AMS'!AG752</f>
        <v>1.40126229625355E-2</v>
      </c>
      <c r="AI148" s="18">
        <f>'Variables AMS'!AH752</f>
        <v>1.4012622963727499E-2</v>
      </c>
      <c r="AJ148" s="18">
        <f>'Variables AMS'!AI752</f>
        <v>1.40126229668286E-2</v>
      </c>
      <c r="AK148" s="18">
        <f>'Variables AMS'!AJ752</f>
        <v>1.4012622964647999E-2</v>
      </c>
      <c r="AL148" s="18">
        <f>'Variables AMS'!AK752</f>
        <v>1.40126229663285E-2</v>
      </c>
      <c r="AM148" s="18">
        <f>'Variables AMS'!AL752</f>
        <v>1.40126229646922E-2</v>
      </c>
      <c r="AN148" s="18">
        <f>'Variables AMS'!AM752</f>
        <v>1.40126229660495E-2</v>
      </c>
      <c r="AO148" s="18">
        <f>'Variables AMS'!AN752</f>
        <v>1.40126229666982E-2</v>
      </c>
      <c r="AP148" s="18">
        <f>'Variables AMS'!AO752</f>
        <v>1.40126229644911E-2</v>
      </c>
      <c r="AQ148" s="18">
        <f>'Variables AMS'!AP752</f>
        <v>1.40126229625988E-2</v>
      </c>
      <c r="AR148" s="18">
        <f>'Variables AMS'!AQ752</f>
        <v>1.40126229652113E-2</v>
      </c>
      <c r="AS148" s="18">
        <f>'Variables AMS'!AR752</f>
        <v>1.4012622963663001E-2</v>
      </c>
      <c r="AT148" s="18">
        <f>'Variables AMS'!AS752</f>
        <v>1.40126229666226E-2</v>
      </c>
      <c r="AU148" s="18">
        <f>'Variables AMS'!AT752</f>
        <v>1.4012622964249599E-2</v>
      </c>
      <c r="AV148" s="18">
        <f>'Variables AMS'!AU752</f>
        <v>1.40126229665474E-2</v>
      </c>
      <c r="AW148" s="18">
        <f>'Variables AMS'!AV752</f>
        <v>1.4012622963305301E-2</v>
      </c>
    </row>
    <row r="149" spans="2:49" x14ac:dyDescent="0.25">
      <c r="B149" t="s">
        <v>1472</v>
      </c>
      <c r="C149" s="18">
        <f>'Variables AMS'!B753</f>
        <v>9.9880178769777006E-3</v>
      </c>
      <c r="D149" s="18">
        <f>'Variables AMS'!C753</f>
        <v>9.9880178769777006E-3</v>
      </c>
      <c r="E149" s="18">
        <f>'Variables AMS'!D753</f>
        <v>9.9868397151622098E-3</v>
      </c>
      <c r="F149" s="18">
        <f>'Variables AMS'!E753</f>
        <v>9.7358544185037199E-3</v>
      </c>
      <c r="G149" s="18">
        <f>'Variables AMS'!F753</f>
        <v>8.8424938988205595E-3</v>
      </c>
      <c r="H149" s="18">
        <f>'Variables AMS'!G753</f>
        <v>8.0476371731393308E-3</v>
      </c>
      <c r="I149" s="18">
        <f>'Variables AMS'!H753</f>
        <v>8.5686944638631302E-3</v>
      </c>
      <c r="J149" s="18">
        <f>'Variables AMS'!I753</f>
        <v>8.2482148651093507E-3</v>
      </c>
      <c r="K149" s="18">
        <f>'Variables AMS'!J753</f>
        <v>8.0603813361292097E-3</v>
      </c>
      <c r="L149" s="18">
        <f>'Variables AMS'!K753</f>
        <v>7.9472590537413706E-3</v>
      </c>
      <c r="M149" s="18">
        <f>'Variables AMS'!L753</f>
        <v>8.1206160928639793E-3</v>
      </c>
      <c r="N149" s="18">
        <f>'Variables AMS'!M753</f>
        <v>8.1940415115679694E-3</v>
      </c>
      <c r="O149" s="18">
        <f>'Variables AMS'!N753</f>
        <v>8.1915715328504304E-3</v>
      </c>
      <c r="P149" s="18">
        <f>'Variables AMS'!O753</f>
        <v>8.1514839192131892E-3</v>
      </c>
      <c r="Q149" s="18">
        <f>'Variables AMS'!P753</f>
        <v>8.0694634372547799E-3</v>
      </c>
      <c r="R149" s="18">
        <f>'Variables AMS'!Q753</f>
        <v>7.5954051212276004E-3</v>
      </c>
      <c r="S149" s="18">
        <f>'Variables AMS'!R753</f>
        <v>7.5956605924504704E-3</v>
      </c>
      <c r="T149" s="18">
        <f>'Variables AMS'!S753</f>
        <v>7.5960246682822696E-3</v>
      </c>
      <c r="U149" s="18">
        <f>'Variables AMS'!T753</f>
        <v>7.5961328730574599E-3</v>
      </c>
      <c r="V149" s="18">
        <f>'Variables AMS'!U753</f>
        <v>7.5965285148918097E-3</v>
      </c>
      <c r="W149" s="18">
        <f>'Variables AMS'!V753</f>
        <v>7.9455257768332507E-3</v>
      </c>
      <c r="X149" s="18">
        <f>'Variables AMS'!W753</f>
        <v>8.3105565544447507E-3</v>
      </c>
      <c r="Y149" s="18">
        <f>'Variables AMS'!X753</f>
        <v>8.6923574623746606E-3</v>
      </c>
      <c r="Z149" s="18">
        <f>'Variables AMS'!Y753</f>
        <v>9.0916989423862893E-3</v>
      </c>
      <c r="AA149" s="18">
        <f>'Variables AMS'!Z753</f>
        <v>9.5093868415473803E-3</v>
      </c>
      <c r="AB149" s="18">
        <f>'Variables AMS'!AA753</f>
        <v>9.9462640192980196E-3</v>
      </c>
      <c r="AC149" s="18">
        <f>'Variables AMS'!AB753</f>
        <v>1.04032120749962E-2</v>
      </c>
      <c r="AD149" s="18">
        <f>'Variables AMS'!AC753</f>
        <v>1.04218791056891E-2</v>
      </c>
      <c r="AE149" s="18">
        <f>'Variables AMS'!AD753</f>
        <v>1.04405796310352E-2</v>
      </c>
      <c r="AF149" s="18">
        <f>'Variables AMS'!AE753</f>
        <v>1.04593137066643E-2</v>
      </c>
      <c r="AG149" s="18">
        <f>'Variables AMS'!AF753</f>
        <v>1.04780814051095E-2</v>
      </c>
      <c r="AH149" s="18">
        <f>'Variables AMS'!AG753</f>
        <v>1.04968827734078E-2</v>
      </c>
      <c r="AI149" s="18">
        <f>'Variables AMS'!AH753</f>
        <v>1.0515717883085E-2</v>
      </c>
      <c r="AJ149" s="18">
        <f>'Variables AMS'!AI753</f>
        <v>1.05345867889342E-2</v>
      </c>
      <c r="AK149" s="18">
        <f>'Variables AMS'!AJ753</f>
        <v>1.05534895515846E-2</v>
      </c>
      <c r="AL149" s="18">
        <f>'Variables AMS'!AK753</f>
        <v>1.0572426232534101E-2</v>
      </c>
      <c r="AM149" s="18">
        <f>'Variables AMS'!AL753</f>
        <v>1.0591396893939301E-2</v>
      </c>
      <c r="AN149" s="18">
        <f>'Variables AMS'!AM753</f>
        <v>1.06104015954231E-2</v>
      </c>
      <c r="AO149" s="18">
        <f>'Variables AMS'!AN753</f>
        <v>1.0629440395746301E-2</v>
      </c>
      <c r="AP149" s="18">
        <f>'Variables AMS'!AO753</f>
        <v>1.06485133566116E-2</v>
      </c>
      <c r="AQ149" s="18">
        <f>'Variables AMS'!AP753</f>
        <v>1.0667620544649E-2</v>
      </c>
      <c r="AR149" s="18">
        <f>'Variables AMS'!AQ753</f>
        <v>1.0686762015892999E-2</v>
      </c>
      <c r="AS149" s="18">
        <f>'Variables AMS'!AR753</f>
        <v>1.0705937833094301E-2</v>
      </c>
      <c r="AT149" s="18">
        <f>'Variables AMS'!AS753</f>
        <v>1.0725148062076801E-2</v>
      </c>
      <c r="AU149" s="18">
        <f>'Variables AMS'!AT753</f>
        <v>1.07443927542464E-2</v>
      </c>
      <c r="AV149" s="18">
        <f>'Variables AMS'!AU753</f>
        <v>1.0763671985423001E-2</v>
      </c>
      <c r="AW149" s="18">
        <f>'Variables AMS'!AV753</f>
        <v>1.0782985806689099E-2</v>
      </c>
    </row>
    <row r="150" spans="2:49" x14ac:dyDescent="0.25">
      <c r="B150" t="s">
        <v>1473</v>
      </c>
      <c r="C150" s="18">
        <f>'Variables AMS'!B754</f>
        <v>5.3569710592371598E-3</v>
      </c>
      <c r="D150" s="18">
        <f>'Variables AMS'!C754</f>
        <v>5.3569710592371598E-3</v>
      </c>
      <c r="E150" s="18">
        <f>'Variables AMS'!D754</f>
        <v>5.35633916421791E-3</v>
      </c>
      <c r="F150" s="18">
        <f>'Variables AMS'!E754</f>
        <v>5.2217257730523799E-3</v>
      </c>
      <c r="G150" s="18">
        <f>'Variables AMS'!F754</f>
        <v>4.7425810111066599E-3</v>
      </c>
      <c r="H150" s="18">
        <f>'Variables AMS'!G754</f>
        <v>4.3162677474698702E-3</v>
      </c>
      <c r="I150" s="18">
        <f>'Variables AMS'!H754</f>
        <v>4.5957314886508E-3</v>
      </c>
      <c r="J150" s="18">
        <f>'Variables AMS'!I754</f>
        <v>4.4238455370817203E-3</v>
      </c>
      <c r="K150" s="18">
        <f>'Variables AMS'!J754</f>
        <v>4.3231029489854498E-3</v>
      </c>
      <c r="L150" s="18">
        <f>'Variables AMS'!K754</f>
        <v>4.2624309736284897E-3</v>
      </c>
      <c r="M150" s="18">
        <f>'Variables AMS'!L754</f>
        <v>4.3554092451171204E-3</v>
      </c>
      <c r="N150" s="18">
        <f>'Variables AMS'!M754</f>
        <v>4.3947902158634903E-3</v>
      </c>
      <c r="O150" s="18">
        <f>'Variables AMS'!N754</f>
        <v>4.3934654665688001E-3</v>
      </c>
      <c r="P150" s="18">
        <f>'Variables AMS'!O754</f>
        <v>4.3719648857605004E-3</v>
      </c>
      <c r="Q150" s="18">
        <f>'Variables AMS'!P754</f>
        <v>4.3279740420561702E-3</v>
      </c>
      <c r="R150" s="18">
        <f>'Variables AMS'!Q754</f>
        <v>4.0737177199322199E-3</v>
      </c>
      <c r="S150" s="18">
        <f>'Variables AMS'!R754</f>
        <v>4.0738547409979097E-3</v>
      </c>
      <c r="T150" s="18">
        <f>'Variables AMS'!S754</f>
        <v>4.0740500103972404E-3</v>
      </c>
      <c r="U150" s="18">
        <f>'Variables AMS'!T754</f>
        <v>4.0741080430170499E-3</v>
      </c>
      <c r="V150" s="18">
        <f>'Variables AMS'!U754</f>
        <v>4.0743202401714697E-3</v>
      </c>
      <c r="W150" s="18">
        <f>'Variables AMS'!V754</f>
        <v>4.07530142229557E-3</v>
      </c>
      <c r="X150" s="18">
        <f>'Variables AMS'!W754</f>
        <v>4.0762828388374401E-3</v>
      </c>
      <c r="Y150" s="18">
        <f>'Variables AMS'!X754</f>
        <v>4.0772644909325599E-3</v>
      </c>
      <c r="Z150" s="18">
        <f>'Variables AMS'!Y754</f>
        <v>4.07824638208915E-3</v>
      </c>
      <c r="AA150" s="18">
        <f>'Variables AMS'!Z754</f>
        <v>4.0792285079436904E-3</v>
      </c>
      <c r="AB150" s="18">
        <f>'Variables AMS'!AA754</f>
        <v>4.0802108718620703E-3</v>
      </c>
      <c r="AC150" s="18">
        <f>'Variables AMS'!AB754</f>
        <v>4.0811934720082097E-3</v>
      </c>
      <c r="AD150" s="18">
        <f>'Variables AMS'!AC754</f>
        <v>4.0815949866857696E-3</v>
      </c>
      <c r="AE150" s="18">
        <f>'Variables AMS'!AD754</f>
        <v>4.0819965396454803E-3</v>
      </c>
      <c r="AF150" s="18">
        <f>'Variables AMS'!AE754</f>
        <v>4.0823981321063997E-3</v>
      </c>
      <c r="AG150" s="18">
        <f>'Variables AMS'!AF754</f>
        <v>4.0827997695311504E-3</v>
      </c>
      <c r="AH150" s="18">
        <f>'Variables AMS'!AG754</f>
        <v>4.0832014383225196E-3</v>
      </c>
      <c r="AI150" s="18">
        <f>'Variables AMS'!AH754</f>
        <v>4.0836031529803401E-3</v>
      </c>
      <c r="AJ150" s="18">
        <f>'Variables AMS'!AI754</f>
        <v>4.0840049036597404E-3</v>
      </c>
      <c r="AK150" s="18">
        <f>'Variables AMS'!AJ754</f>
        <v>4.0844066948001996E-3</v>
      </c>
      <c r="AL150" s="18">
        <f>'Variables AMS'!AK754</f>
        <v>4.0848085272248303E-3</v>
      </c>
      <c r="AM150" s="18">
        <f>'Variables AMS'!AL754</f>
        <v>4.0852103972720396E-3</v>
      </c>
      <c r="AN150" s="18">
        <f>'Variables AMS'!AM754</f>
        <v>4.0856123103209597E-3</v>
      </c>
      <c r="AO150" s="18">
        <f>'Variables AMS'!AN754</f>
        <v>4.0860142599664197E-3</v>
      </c>
      <c r="AP150" s="18">
        <f>'Variables AMS'!AO754</f>
        <v>4.0864162477527097E-3</v>
      </c>
      <c r="AQ150" s="18">
        <f>'Variables AMS'!AP754</f>
        <v>4.0868182762851301E-3</v>
      </c>
      <c r="AR150" s="18">
        <f>'Variables AMS'!AQ754</f>
        <v>4.0872203434734501E-3</v>
      </c>
      <c r="AS150" s="18">
        <f>'Variables AMS'!AR754</f>
        <v>4.0876224527546098E-3</v>
      </c>
      <c r="AT150" s="18">
        <f>'Variables AMS'!AS754</f>
        <v>4.0880246019740401E-3</v>
      </c>
      <c r="AU150" s="18">
        <f>'Variables AMS'!AT754</f>
        <v>4.08842678778178E-3</v>
      </c>
      <c r="AV150" s="18">
        <f>'Variables AMS'!AU754</f>
        <v>4.0888290137905802E-3</v>
      </c>
      <c r="AW150" s="18">
        <f>'Variables AMS'!AV754</f>
        <v>4.0892312778787699E-3</v>
      </c>
    </row>
    <row r="151" spans="2:49" x14ac:dyDescent="0.25">
      <c r="B151" t="s">
        <v>1474</v>
      </c>
      <c r="C151" s="18">
        <f>'Variables AMS'!B755</f>
        <v>0.13760418762080501</v>
      </c>
      <c r="D151" s="18">
        <f>'Variables AMS'!C755</f>
        <v>0.13760418762080501</v>
      </c>
      <c r="E151" s="18">
        <f>'Variables AMS'!D755</f>
        <v>0.13758795617213301</v>
      </c>
      <c r="F151" s="18">
        <f>'Variables AMS'!E755</f>
        <v>0.132374612004175</v>
      </c>
      <c r="G151" s="18">
        <f>'Variables AMS'!F755</f>
        <v>0.13213778678325999</v>
      </c>
      <c r="H151" s="18">
        <f>'Variables AMS'!G755</f>
        <v>0.13259941896251001</v>
      </c>
      <c r="I151" s="18">
        <f>'Variables AMS'!H755</f>
        <v>0.135973152845527</v>
      </c>
      <c r="J151" s="18">
        <f>'Variables AMS'!I755</f>
        <v>0.133485058010992</v>
      </c>
      <c r="K151" s="18">
        <f>'Variables AMS'!J755</f>
        <v>0.130835328238427</v>
      </c>
      <c r="L151" s="18">
        <f>'Variables AMS'!K755</f>
        <v>0.12891348739135</v>
      </c>
      <c r="M151" s="18">
        <f>'Variables AMS'!L755</f>
        <v>0.13069492886829601</v>
      </c>
      <c r="N151" s="18">
        <f>'Variables AMS'!M755</f>
        <v>0.13582801336379599</v>
      </c>
      <c r="O151" s="18">
        <f>'Variables AMS'!N755</f>
        <v>0.136927536286469</v>
      </c>
      <c r="P151" s="18">
        <f>'Variables AMS'!O755</f>
        <v>0.13627314222542999</v>
      </c>
      <c r="Q151" s="18">
        <f>'Variables AMS'!P755</f>
        <v>0.13365403124225</v>
      </c>
      <c r="R151" s="18">
        <f>'Variables AMS'!Q755</f>
        <v>0.13122745271512001</v>
      </c>
      <c r="S151" s="18">
        <f>'Variables AMS'!R755</f>
        <v>0.13123186659456901</v>
      </c>
      <c r="T151" s="18">
        <f>'Variables AMS'!S755</f>
        <v>0.131238156799695</v>
      </c>
      <c r="U151" s="18">
        <f>'Variables AMS'!T755</f>
        <v>0.13124002626411599</v>
      </c>
      <c r="V151" s="18">
        <f>'Variables AMS'!U755</f>
        <v>0.13124686187564299</v>
      </c>
      <c r="W151" s="18">
        <f>'Variables AMS'!V755</f>
        <v>0.13159145723999099</v>
      </c>
      <c r="X151" s="18">
        <f>'Variables AMS'!W755</f>
        <v>0.13193695730732699</v>
      </c>
      <c r="Y151" s="18">
        <f>'Variables AMS'!X755</f>
        <v>0.13228336453588099</v>
      </c>
      <c r="Z151" s="18">
        <f>'Variables AMS'!Y755</f>
        <v>0.13263068127602901</v>
      </c>
      <c r="AA151" s="18">
        <f>'Variables AMS'!Z755</f>
        <v>0.13297890994453099</v>
      </c>
      <c r="AB151" s="18">
        <f>'Variables AMS'!AA755</f>
        <v>0.133328052859437</v>
      </c>
      <c r="AC151" s="18">
        <f>'Variables AMS'!AB755</f>
        <v>0.13367811251492201</v>
      </c>
      <c r="AD151" s="18">
        <f>'Variables AMS'!AC755</f>
        <v>0.133751784624312</v>
      </c>
      <c r="AE151" s="18">
        <f>'Variables AMS'!AD755</f>
        <v>0.13382549731448701</v>
      </c>
      <c r="AF151" s="18">
        <f>'Variables AMS'!AE755</f>
        <v>0.13389925060896299</v>
      </c>
      <c r="AG151" s="18">
        <f>'Variables AMS'!AF755</f>
        <v>0.13397304462478801</v>
      </c>
      <c r="AH151" s="18">
        <f>'Variables AMS'!AG755</f>
        <v>0.13404687924030301</v>
      </c>
      <c r="AI151" s="18">
        <f>'Variables AMS'!AH755</f>
        <v>0.134120754569555</v>
      </c>
      <c r="AJ151" s="18">
        <f>'Variables AMS'!AI755</f>
        <v>0.134194670615671</v>
      </c>
      <c r="AK151" s="18">
        <f>'Variables AMS'!AJ755</f>
        <v>0.13426862739665099</v>
      </c>
      <c r="AL151" s="18">
        <f>'Variables AMS'!AK755</f>
        <v>0.13434262492969701</v>
      </c>
      <c r="AM151" s="18">
        <f>'Variables AMS'!AL755</f>
        <v>0.13441666327888899</v>
      </c>
      <c r="AN151" s="18">
        <f>'Variables AMS'!AM755</f>
        <v>0.13449074241478501</v>
      </c>
      <c r="AO151" s="18">
        <f>'Variables AMS'!AN755</f>
        <v>0.13456486235362</v>
      </c>
      <c r="AP151" s="18">
        <f>'Variables AMS'!AO755</f>
        <v>0.13463902311698001</v>
      </c>
      <c r="AQ151" s="18">
        <f>'Variables AMS'!AP755</f>
        <v>0.134713224792922</v>
      </c>
      <c r="AR151" s="18">
        <f>'Variables AMS'!AQ755</f>
        <v>0.13478746737102801</v>
      </c>
      <c r="AS151" s="18">
        <f>'Variables AMS'!AR755</f>
        <v>0.13486175086959801</v>
      </c>
      <c r="AT151" s="18">
        <f>'Variables AMS'!AS755</f>
        <v>0.134936075313666</v>
      </c>
      <c r="AU151" s="18">
        <f>'Variables AMS'!AT755</f>
        <v>0.13501044062512599</v>
      </c>
      <c r="AV151" s="18">
        <f>'Variables AMS'!AU755</f>
        <v>0.13508484704725901</v>
      </c>
      <c r="AW151" s="18">
        <f>'Variables AMS'!AV755</f>
        <v>0.135159294382342</v>
      </c>
    </row>
    <row r="152" spans="2:49" x14ac:dyDescent="0.25">
      <c r="B152" t="s">
        <v>1475</v>
      </c>
      <c r="C152" s="18">
        <f>'Variables AMS'!B756</f>
        <v>0.12881219552725701</v>
      </c>
      <c r="D152" s="18">
        <f>'Variables AMS'!C756</f>
        <v>0.12881219552725701</v>
      </c>
      <c r="E152" s="18">
        <f>'Variables AMS'!D756</f>
        <v>0.12879700116016499</v>
      </c>
      <c r="F152" s="18">
        <f>'Variables AMS'!E756</f>
        <v>0.127237817057261</v>
      </c>
      <c r="G152" s="18">
        <f>'Variables AMS'!F756</f>
        <v>0.126218731756184</v>
      </c>
      <c r="H152" s="18">
        <f>'Variables AMS'!G756</f>
        <v>0.132790758975423</v>
      </c>
      <c r="I152" s="18">
        <f>'Variables AMS'!H756</f>
        <v>0.13178520462420601</v>
      </c>
      <c r="J152" s="18">
        <f>'Variables AMS'!I756</f>
        <v>0.13191792220248999</v>
      </c>
      <c r="K152" s="18">
        <f>'Variables AMS'!J756</f>
        <v>0.13170320601341901</v>
      </c>
      <c r="L152" s="18">
        <f>'Variables AMS'!K756</f>
        <v>0.136986838044547</v>
      </c>
      <c r="M152" s="18">
        <f>'Variables AMS'!L756</f>
        <v>0.137336677837818</v>
      </c>
      <c r="N152" s="18">
        <f>'Variables AMS'!M756</f>
        <v>0.14363937505570701</v>
      </c>
      <c r="O152" s="18">
        <f>'Variables AMS'!N756</f>
        <v>0.14285944651844601</v>
      </c>
      <c r="P152" s="18">
        <f>'Variables AMS'!O756</f>
        <v>0.13601818219796499</v>
      </c>
      <c r="Q152" s="18">
        <f>'Variables AMS'!P756</f>
        <v>0.13445816670769101</v>
      </c>
      <c r="R152" s="18">
        <f>'Variables AMS'!Q756</f>
        <v>0.132452513055768</v>
      </c>
      <c r="S152" s="18">
        <f>'Variables AMS'!R756</f>
        <v>0.13245696813010099</v>
      </c>
      <c r="T152" s="18">
        <f>'Variables AMS'!S756</f>
        <v>0.13246331705390599</v>
      </c>
      <c r="U152" s="18">
        <f>'Variables AMS'!T756</f>
        <v>0.13246520398782899</v>
      </c>
      <c r="V152" s="18">
        <f>'Variables AMS'!U756</f>
        <v>0.13247210340219001</v>
      </c>
      <c r="W152" s="18">
        <f>'Variables AMS'!V756</f>
        <v>0.132472103382935</v>
      </c>
      <c r="X152" s="18">
        <f>'Variables AMS'!W756</f>
        <v>0.13247210335702</v>
      </c>
      <c r="Y152" s="18">
        <f>'Variables AMS'!X756</f>
        <v>0.13247210337472501</v>
      </c>
      <c r="Z152" s="18">
        <f>'Variables AMS'!Y756</f>
        <v>0.13247210335526899</v>
      </c>
      <c r="AA152" s="18">
        <f>'Variables AMS'!Z756</f>
        <v>0.13247210340432999</v>
      </c>
      <c r="AB152" s="18">
        <f>'Variables AMS'!AA756</f>
        <v>0.132472103350191</v>
      </c>
      <c r="AC152" s="18">
        <f>'Variables AMS'!AB756</f>
        <v>0.13247210337624499</v>
      </c>
      <c r="AD152" s="18">
        <f>'Variables AMS'!AC756</f>
        <v>0.13247210340365301</v>
      </c>
      <c r="AE152" s="18">
        <f>'Variables AMS'!AD756</f>
        <v>0.13247210338472801</v>
      </c>
      <c r="AF152" s="18">
        <f>'Variables AMS'!AE756</f>
        <v>0.13247210335045001</v>
      </c>
      <c r="AG152" s="18">
        <f>'Variables AMS'!AF756</f>
        <v>0.13247210340607299</v>
      </c>
      <c r="AH152" s="18">
        <f>'Variables AMS'!AG756</f>
        <v>0.132472103382474</v>
      </c>
      <c r="AI152" s="18">
        <f>'Variables AMS'!AH756</f>
        <v>0.132472103353694</v>
      </c>
      <c r="AJ152" s="18">
        <f>'Variables AMS'!AI756</f>
        <v>0.13247210338823301</v>
      </c>
      <c r="AK152" s="18">
        <f>'Variables AMS'!AJ756</f>
        <v>0.13247210339165</v>
      </c>
      <c r="AL152" s="18">
        <f>'Variables AMS'!AK756</f>
        <v>0.132472103380713</v>
      </c>
      <c r="AM152" s="18">
        <f>'Variables AMS'!AL756</f>
        <v>0.13247210338328499</v>
      </c>
      <c r="AN152" s="18">
        <f>'Variables AMS'!AM756</f>
        <v>0.13247210339773799</v>
      </c>
      <c r="AO152" s="18">
        <f>'Variables AMS'!AN756</f>
        <v>0.13247210340176599</v>
      </c>
      <c r="AP152" s="18">
        <f>'Variables AMS'!AO756</f>
        <v>0.132472103350462</v>
      </c>
      <c r="AQ152" s="18">
        <f>'Variables AMS'!AP756</f>
        <v>0.13247210337954099</v>
      </c>
      <c r="AR152" s="18">
        <f>'Variables AMS'!AQ756</f>
        <v>0.132472103359314</v>
      </c>
      <c r="AS152" s="18">
        <f>'Variables AMS'!AR756</f>
        <v>0.13247210338089899</v>
      </c>
      <c r="AT152" s="18">
        <f>'Variables AMS'!AS756</f>
        <v>0.132472103398178</v>
      </c>
      <c r="AU152" s="18">
        <f>'Variables AMS'!AT756</f>
        <v>0.13247210337954499</v>
      </c>
      <c r="AV152" s="18">
        <f>'Variables AMS'!AU756</f>
        <v>0.13247210339048199</v>
      </c>
      <c r="AW152" s="18">
        <f>'Variables AMS'!AV756</f>
        <v>0.13247210337898899</v>
      </c>
    </row>
    <row r="153" spans="2:49" x14ac:dyDescent="0.25">
      <c r="B153" t="s">
        <v>1476</v>
      </c>
      <c r="C153" s="18">
        <f>'Variables AMS'!B757</f>
        <v>1.86881249557996E-4</v>
      </c>
      <c r="D153" s="18">
        <f>'Variables AMS'!C757</f>
        <v>1.86881249557996E-4</v>
      </c>
      <c r="E153" s="18">
        <f>'Variables AMS'!D757</f>
        <v>1.8685920550308801E-4</v>
      </c>
      <c r="F153" s="18">
        <f>'Variables AMS'!E757</f>
        <v>1.8235973061325701E-4</v>
      </c>
      <c r="G153" s="18">
        <f>'Variables AMS'!F757</f>
        <v>1.7397227848310701E-4</v>
      </c>
      <c r="H153" s="18">
        <f>'Variables AMS'!G757</f>
        <v>1.7818724176145599E-4</v>
      </c>
      <c r="I153" s="18">
        <f>'Variables AMS'!H757</f>
        <v>1.91851631730177E-4</v>
      </c>
      <c r="J153" s="18">
        <f>'Variables AMS'!I757</f>
        <v>1.8833819929821199E-4</v>
      </c>
      <c r="K153" s="18">
        <f>'Variables AMS'!J757</f>
        <v>1.86943061403358E-4</v>
      </c>
      <c r="L153" s="18">
        <f>'Variables AMS'!K757</f>
        <v>1.89122835621038E-4</v>
      </c>
      <c r="M153" s="18">
        <f>'Variables AMS'!L757</f>
        <v>1.9440824313356401E-4</v>
      </c>
      <c r="N153" s="18">
        <f>'Variables AMS'!M757</f>
        <v>2.0242514671021299E-4</v>
      </c>
      <c r="O153" s="18">
        <f>'Variables AMS'!N757</f>
        <v>2.0810585301253001E-4</v>
      </c>
      <c r="P153" s="18">
        <f>'Variables AMS'!O757</f>
        <v>2.0602186434228299E-4</v>
      </c>
      <c r="Q153" s="18">
        <f>'Variables AMS'!P757</f>
        <v>2.05791948205643E-4</v>
      </c>
      <c r="R153" s="18">
        <f>'Variables AMS'!Q757</f>
        <v>2.06174650332602E-4</v>
      </c>
      <c r="S153" s="18">
        <f>'Variables AMS'!R757</f>
        <v>2.0618158509819401E-4</v>
      </c>
      <c r="T153" s="18">
        <f>'Variables AMS'!S757</f>
        <v>2.0619146777501701E-4</v>
      </c>
      <c r="U153" s="18">
        <f>'Variables AMS'!T757</f>
        <v>2.0619440490527501E-4</v>
      </c>
      <c r="V153" s="18">
        <f>'Variables AMS'!U757</f>
        <v>2.0620514452135099E-4</v>
      </c>
      <c r="W153" s="18">
        <f>'Variables AMS'!V757</f>
        <v>2.06205144515299E-4</v>
      </c>
      <c r="X153" s="18">
        <f>'Variables AMS'!W757</f>
        <v>2.0620514444105899E-4</v>
      </c>
      <c r="Y153" s="18">
        <f>'Variables AMS'!X757</f>
        <v>2.06205144453249E-4</v>
      </c>
      <c r="Z153" s="18">
        <f>'Variables AMS'!Y757</f>
        <v>2.0620514445824701E-4</v>
      </c>
      <c r="AA153" s="18">
        <f>'Variables AMS'!Z757</f>
        <v>2.0620514451004401E-4</v>
      </c>
      <c r="AB153" s="18">
        <f>'Variables AMS'!AA757</f>
        <v>2.0620514444684001E-4</v>
      </c>
      <c r="AC153" s="18">
        <f>'Variables AMS'!AB757</f>
        <v>2.06205144481304E-4</v>
      </c>
      <c r="AD153" s="18">
        <f>'Variables AMS'!AC757</f>
        <v>2.0620514453226701E-4</v>
      </c>
      <c r="AE153" s="18">
        <f>'Variables AMS'!AD757</f>
        <v>2.0620514451838299E-4</v>
      </c>
      <c r="AF153" s="18">
        <f>'Variables AMS'!AE757</f>
        <v>2.0620514445244699E-4</v>
      </c>
      <c r="AG153" s="18">
        <f>'Variables AMS'!AF757</f>
        <v>2.0620514453509201E-4</v>
      </c>
      <c r="AH153" s="18">
        <f>'Variables AMS'!AG757</f>
        <v>2.06205144481548E-4</v>
      </c>
      <c r="AI153" s="18">
        <f>'Variables AMS'!AH757</f>
        <v>2.0620514445224199E-4</v>
      </c>
      <c r="AJ153" s="18">
        <f>'Variables AMS'!AI757</f>
        <v>2.0620514448779E-4</v>
      </c>
      <c r="AK153" s="18">
        <f>'Variables AMS'!AJ757</f>
        <v>2.0620514449820699E-4</v>
      </c>
      <c r="AL153" s="18">
        <f>'Variables AMS'!AK757</f>
        <v>2.0620514448872301E-4</v>
      </c>
      <c r="AM153" s="18">
        <f>'Variables AMS'!AL757</f>
        <v>2.0620514448083501E-4</v>
      </c>
      <c r="AN153" s="18">
        <f>'Variables AMS'!AM757</f>
        <v>2.0620514452926699E-4</v>
      </c>
      <c r="AO153" s="18">
        <f>'Variables AMS'!AN757</f>
        <v>2.06205144515309E-4</v>
      </c>
      <c r="AP153" s="18">
        <f>'Variables AMS'!AO757</f>
        <v>2.0620514447114099E-4</v>
      </c>
      <c r="AQ153" s="18">
        <f>'Variables AMS'!AP757</f>
        <v>2.0620514448177501E-4</v>
      </c>
      <c r="AR153" s="18">
        <f>'Variables AMS'!AQ757</f>
        <v>2.06205144473012E-4</v>
      </c>
      <c r="AS153" s="18">
        <f>'Variables AMS'!AR757</f>
        <v>2.06205144476475E-4</v>
      </c>
      <c r="AT153" s="18">
        <f>'Variables AMS'!AS757</f>
        <v>2.06205144524977E-4</v>
      </c>
      <c r="AU153" s="18">
        <f>'Variables AMS'!AT757</f>
        <v>2.0620514447438999E-4</v>
      </c>
      <c r="AV153" s="18">
        <f>'Variables AMS'!AU757</f>
        <v>2.0620514450136399E-4</v>
      </c>
      <c r="AW153" s="18">
        <f>'Variables AMS'!AV757</f>
        <v>2.0620514447963501E-4</v>
      </c>
    </row>
    <row r="154" spans="2:49" x14ac:dyDescent="0.25">
      <c r="B154" t="s">
        <v>1477</v>
      </c>
      <c r="C154" s="18">
        <f>'Variables AMS'!B758</f>
        <v>2.6238225596263598E-4</v>
      </c>
      <c r="D154" s="18">
        <f>'Variables AMS'!C758</f>
        <v>2.6238225596263598E-4</v>
      </c>
      <c r="E154" s="18">
        <f>'Variables AMS'!D758</f>
        <v>2.6235130600250998E-4</v>
      </c>
      <c r="F154" s="18">
        <f>'Variables AMS'!E758</f>
        <v>2.56034019603225E-4</v>
      </c>
      <c r="G154" s="18">
        <f>'Variables AMS'!F758</f>
        <v>2.44257992746042E-4</v>
      </c>
      <c r="H154" s="18">
        <f>'Variables AMS'!G758</f>
        <v>2.50175823363157E-4</v>
      </c>
      <c r="I154" s="18">
        <f>'Variables AMS'!H758</f>
        <v>2.6936069861755601E-4</v>
      </c>
      <c r="J154" s="18">
        <f>'Variables AMS'!I758</f>
        <v>2.6442782105468601E-4</v>
      </c>
      <c r="K154" s="18">
        <f>'Variables AMS'!J758</f>
        <v>2.6246904010484797E-4</v>
      </c>
      <c r="L154" s="18">
        <f>'Variables AMS'!K758</f>
        <v>2.6552945453374601E-4</v>
      </c>
      <c r="M154" s="18">
        <f>'Variables AMS'!L758</f>
        <v>2.72950194482622E-4</v>
      </c>
      <c r="N154" s="18">
        <f>'Variables AMS'!M758</f>
        <v>2.8420596922572902E-4</v>
      </c>
      <c r="O154" s="18">
        <f>'Variables AMS'!N758</f>
        <v>2.9218171065790099E-4</v>
      </c>
      <c r="P154" s="18">
        <f>'Variables AMS'!O758</f>
        <v>2.8925577964468202E-4</v>
      </c>
      <c r="Q154" s="18">
        <f>'Variables AMS'!P758</f>
        <v>2.8893297617664699E-4</v>
      </c>
      <c r="R154" s="18">
        <f>'Variables AMS'!Q758</f>
        <v>2.8947029197748901E-4</v>
      </c>
      <c r="S154" s="18">
        <f>'Variables AMS'!R758</f>
        <v>2.8948002842888398E-4</v>
      </c>
      <c r="T154" s="18">
        <f>'Variables AMS'!S758</f>
        <v>2.8949390372431802E-4</v>
      </c>
      <c r="U154" s="18">
        <f>'Variables AMS'!T758</f>
        <v>2.89498027553698E-4</v>
      </c>
      <c r="V154" s="18">
        <f>'Variables AMS'!U758</f>
        <v>2.8951310598249001E-4</v>
      </c>
      <c r="W154" s="18">
        <f>'Variables AMS'!V758</f>
        <v>2.8951310596184198E-4</v>
      </c>
      <c r="X154" s="18">
        <f>'Variables AMS'!W758</f>
        <v>2.8951310590350599E-4</v>
      </c>
      <c r="Y154" s="18">
        <f>'Variables AMS'!X758</f>
        <v>2.8951310589095299E-4</v>
      </c>
      <c r="Z154" s="18">
        <f>'Variables AMS'!Y758</f>
        <v>2.8951310590056E-4</v>
      </c>
      <c r="AA154" s="18">
        <f>'Variables AMS'!Z758</f>
        <v>2.8951310595538903E-4</v>
      </c>
      <c r="AB154" s="18">
        <f>'Variables AMS'!AA758</f>
        <v>2.89513105903432E-4</v>
      </c>
      <c r="AC154" s="18">
        <f>'Variables AMS'!AB758</f>
        <v>2.89513105958517E-4</v>
      </c>
      <c r="AD154" s="18">
        <f>'Variables AMS'!AC758</f>
        <v>2.89513105997468E-4</v>
      </c>
      <c r="AE154" s="18">
        <f>'Variables AMS'!AD758</f>
        <v>2.89513105975518E-4</v>
      </c>
      <c r="AF154" s="18">
        <f>'Variables AMS'!AE758</f>
        <v>2.8951310591203698E-4</v>
      </c>
      <c r="AG154" s="18">
        <f>'Variables AMS'!AF758</f>
        <v>2.8951310598224103E-4</v>
      </c>
      <c r="AH154" s="18">
        <f>'Variables AMS'!AG758</f>
        <v>2.8951310589426301E-4</v>
      </c>
      <c r="AI154" s="18">
        <f>'Variables AMS'!AH758</f>
        <v>2.8951310589759102E-4</v>
      </c>
      <c r="AJ154" s="18">
        <f>'Variables AMS'!AI758</f>
        <v>2.8951310592668803E-4</v>
      </c>
      <c r="AK154" s="18">
        <f>'Variables AMS'!AJ758</f>
        <v>2.89513105944771E-4</v>
      </c>
      <c r="AL154" s="18">
        <f>'Variables AMS'!AK758</f>
        <v>2.89513105958911E-4</v>
      </c>
      <c r="AM154" s="18">
        <f>'Variables AMS'!AL758</f>
        <v>2.8951310596346899E-4</v>
      </c>
      <c r="AN154" s="18">
        <f>'Variables AMS'!AM758</f>
        <v>2.8951310599605398E-4</v>
      </c>
      <c r="AO154" s="18">
        <f>'Variables AMS'!AN758</f>
        <v>2.89513105962394E-4</v>
      </c>
      <c r="AP154" s="18">
        <f>'Variables AMS'!AO758</f>
        <v>2.8951310590645199E-4</v>
      </c>
      <c r="AQ154" s="18">
        <f>'Variables AMS'!AP758</f>
        <v>2.8951310591679002E-4</v>
      </c>
      <c r="AR154" s="18">
        <f>'Variables AMS'!AQ758</f>
        <v>2.8951310591536998E-4</v>
      </c>
      <c r="AS154" s="18">
        <f>'Variables AMS'!AR758</f>
        <v>2.8951310593777898E-4</v>
      </c>
      <c r="AT154" s="18">
        <f>'Variables AMS'!AS758</f>
        <v>2.8951310596433602E-4</v>
      </c>
      <c r="AU154" s="18">
        <f>'Variables AMS'!AT758</f>
        <v>2.8951310590684501E-4</v>
      </c>
      <c r="AV154" s="18">
        <f>'Variables AMS'!AU758</f>
        <v>2.8951310597784502E-4</v>
      </c>
      <c r="AW154" s="18">
        <f>'Variables AMS'!AV758</f>
        <v>2.8951310593312E-4</v>
      </c>
    </row>
    <row r="155" spans="2:49" x14ac:dyDescent="0.25">
      <c r="B155" t="s">
        <v>1419</v>
      </c>
      <c r="C155" s="18">
        <f>'Variables AMS'!B759</f>
        <v>1.45222339431568E-3</v>
      </c>
      <c r="D155" s="18">
        <f>'Variables AMS'!C759</f>
        <v>1.45222339431568E-3</v>
      </c>
      <c r="E155" s="18">
        <f>'Variables AMS'!D759</f>
        <v>1.4520520937695801E-3</v>
      </c>
      <c r="F155" s="18">
        <f>'Variables AMS'!E759</f>
        <v>1.41708741579338E-3</v>
      </c>
      <c r="G155" s="18">
        <f>'Variables AMS'!F759</f>
        <v>1.3519099072231699E-3</v>
      </c>
      <c r="H155" s="18">
        <f>'Variables AMS'!G759</f>
        <v>1.3846636924514601E-3</v>
      </c>
      <c r="I155" s="18">
        <f>'Variables AMS'!H759</f>
        <v>1.49084741521498E-3</v>
      </c>
      <c r="J155" s="18">
        <f>'Variables AMS'!I759</f>
        <v>1.46354511072929E-3</v>
      </c>
      <c r="K155" s="18">
        <f>'Variables AMS'!J759</f>
        <v>1.4527037239075401E-3</v>
      </c>
      <c r="L155" s="18">
        <f>'Variables AMS'!K759</f>
        <v>1.4696423899909299E-3</v>
      </c>
      <c r="M155" s="18">
        <f>'Variables AMS'!L759</f>
        <v>1.51071442120839E-3</v>
      </c>
      <c r="N155" s="18">
        <f>'Variables AMS'!M759</f>
        <v>1.5730124578572399E-3</v>
      </c>
      <c r="O155" s="18">
        <f>'Variables AMS'!N759</f>
        <v>1.6171562901636199E-3</v>
      </c>
      <c r="P155" s="18">
        <f>'Variables AMS'!O759</f>
        <v>1.60096195782089E-3</v>
      </c>
      <c r="Q155" s="18">
        <f>'Variables AMS'!P759</f>
        <v>1.59917531724005E-3</v>
      </c>
      <c r="R155" s="18">
        <f>'Variables AMS'!Q759</f>
        <v>1.6021492322715501E-3</v>
      </c>
      <c r="S155" s="18">
        <f>'Variables AMS'!R759</f>
        <v>1.6022031210280101E-3</v>
      </c>
      <c r="T155" s="18">
        <f>'Variables AMS'!S759</f>
        <v>1.60227991778705E-3</v>
      </c>
      <c r="U155" s="18">
        <f>'Variables AMS'!T759</f>
        <v>1.6023027420519699E-3</v>
      </c>
      <c r="V155" s="18">
        <f>'Variables AMS'!U759</f>
        <v>1.60238619765411E-3</v>
      </c>
      <c r="W155" s="18">
        <f>'Variables AMS'!V759</f>
        <v>1.6023861976640599E-3</v>
      </c>
      <c r="X155" s="18">
        <f>'Variables AMS'!W759</f>
        <v>1.60238619705818E-3</v>
      </c>
      <c r="Y155" s="18">
        <f>'Variables AMS'!X759</f>
        <v>1.60238619706162E-3</v>
      </c>
      <c r="Z155" s="18">
        <f>'Variables AMS'!Y759</f>
        <v>1.6023861972860401E-3</v>
      </c>
      <c r="AA155" s="18">
        <f>'Variables AMS'!Z759</f>
        <v>1.60238619772258E-3</v>
      </c>
      <c r="AB155" s="18">
        <f>'Variables AMS'!AA759</f>
        <v>1.6023861972351201E-3</v>
      </c>
      <c r="AC155" s="18">
        <f>'Variables AMS'!AB759</f>
        <v>1.6023861975820099E-3</v>
      </c>
      <c r="AD155" s="18">
        <f>'Variables AMS'!AC759</f>
        <v>1.6023861977253299E-3</v>
      </c>
      <c r="AE155" s="18">
        <f>'Variables AMS'!AD759</f>
        <v>1.6023861978442899E-3</v>
      </c>
      <c r="AF155" s="18">
        <f>'Variables AMS'!AE759</f>
        <v>1.60238619719159E-3</v>
      </c>
      <c r="AG155" s="18">
        <f>'Variables AMS'!AF759</f>
        <v>1.6023861977394801E-3</v>
      </c>
      <c r="AH155" s="18">
        <f>'Variables AMS'!AG759</f>
        <v>1.6023861972350099E-3</v>
      </c>
      <c r="AI155" s="18">
        <f>'Variables AMS'!AH759</f>
        <v>1.6023861972816499E-3</v>
      </c>
      <c r="AJ155" s="18">
        <f>'Variables AMS'!AI759</f>
        <v>1.6023861975030999E-3</v>
      </c>
      <c r="AK155" s="18">
        <f>'Variables AMS'!AJ759</f>
        <v>1.6023861974967799E-3</v>
      </c>
      <c r="AL155" s="18">
        <f>'Variables AMS'!AK759</f>
        <v>1.6023861975364799E-3</v>
      </c>
      <c r="AM155" s="18">
        <f>'Variables AMS'!AL759</f>
        <v>1.60238619759856E-3</v>
      </c>
      <c r="AN155" s="18">
        <f>'Variables AMS'!AM759</f>
        <v>1.60238619766984E-3</v>
      </c>
      <c r="AO155" s="18">
        <f>'Variables AMS'!AN759</f>
        <v>1.6023861975064499E-3</v>
      </c>
      <c r="AP155" s="18">
        <f>'Variables AMS'!AO759</f>
        <v>1.60238619710842E-3</v>
      </c>
      <c r="AQ155" s="18">
        <f>'Variables AMS'!AP759</f>
        <v>1.60238619747245E-3</v>
      </c>
      <c r="AR155" s="18">
        <f>'Variables AMS'!AQ759</f>
        <v>1.60238619715635E-3</v>
      </c>
      <c r="AS155" s="18">
        <f>'Variables AMS'!AR759</f>
        <v>1.6023861974449E-3</v>
      </c>
      <c r="AT155" s="18">
        <f>'Variables AMS'!AS759</f>
        <v>1.6023861976221701E-3</v>
      </c>
      <c r="AU155" s="18">
        <f>'Variables AMS'!AT759</f>
        <v>1.6023861971237599E-3</v>
      </c>
      <c r="AV155" s="18">
        <f>'Variables AMS'!AU759</f>
        <v>1.6023861977922599E-3</v>
      </c>
      <c r="AW155" s="18">
        <f>'Variables AMS'!AV759</f>
        <v>1.6023861974389199E-3</v>
      </c>
    </row>
    <row r="156" spans="2:49" x14ac:dyDescent="0.25">
      <c r="B156" t="s">
        <v>1478</v>
      </c>
      <c r="C156" s="18">
        <f>'Variables AMS'!B760</f>
        <v>3.9170044355003501E-4</v>
      </c>
      <c r="D156" s="18">
        <f>'Variables AMS'!C760</f>
        <v>3.9170044355003501E-4</v>
      </c>
      <c r="E156" s="18">
        <f>'Variables AMS'!D760</f>
        <v>3.91654239544416E-4</v>
      </c>
      <c r="F156" s="18">
        <f>'Variables AMS'!E760</f>
        <v>4.2257076981388998E-4</v>
      </c>
      <c r="G156" s="18">
        <f>'Variables AMS'!F760</f>
        <v>4.2204076302184898E-4</v>
      </c>
      <c r="H156" s="18">
        <f>'Variables AMS'!G760</f>
        <v>2.8781311256130798E-4</v>
      </c>
      <c r="I156" s="18">
        <f>'Variables AMS'!H760</f>
        <v>2.8012916492735303E-4</v>
      </c>
      <c r="J156" s="18">
        <f>'Variables AMS'!I760</f>
        <v>1.8253079492118999E-4</v>
      </c>
      <c r="K156" s="18">
        <f>'Variables AMS'!J760</f>
        <v>1.3712532423062801E-4</v>
      </c>
      <c r="L156" s="18">
        <f>'Variables AMS'!K760</f>
        <v>1.12938674498852E-4</v>
      </c>
      <c r="M156" s="18">
        <f>'Variables AMS'!L760</f>
        <v>7.5840585100546496E-5</v>
      </c>
      <c r="N156" s="18">
        <f>'Variables AMS'!M760</f>
        <v>1.8861644234915301E-4</v>
      </c>
      <c r="O156" s="18">
        <f>'Variables AMS'!N760</f>
        <v>1.5724774665256601E-4</v>
      </c>
      <c r="P156" s="18">
        <f>'Variables AMS'!O760</f>
        <v>1.1693503383311301E-4</v>
      </c>
      <c r="Q156" s="18">
        <f>'Variables AMS'!P760</f>
        <v>3.4461079492173902E-4</v>
      </c>
      <c r="R156" s="18">
        <f>'Variables AMS'!Q760</f>
        <v>3.5195616592309298E-4</v>
      </c>
      <c r="S156" s="18">
        <f>'Variables AMS'!R760</f>
        <v>3.5196800407555302E-4</v>
      </c>
      <c r="T156" s="18">
        <f>'Variables AMS'!S760</f>
        <v>3.5198487459278698E-4</v>
      </c>
      <c r="U156" s="18">
        <f>'Variables AMS'!T760</f>
        <v>3.5198988853966901E-4</v>
      </c>
      <c r="V156" s="18">
        <f>'Variables AMS'!U760</f>
        <v>3.5200822185469998E-4</v>
      </c>
      <c r="W156" s="18">
        <f>'Variables AMS'!V760</f>
        <v>3.5200822182852902E-4</v>
      </c>
      <c r="X156" s="18">
        <f>'Variables AMS'!W760</f>
        <v>3.5200822176437797E-4</v>
      </c>
      <c r="Y156" s="18">
        <f>'Variables AMS'!X760</f>
        <v>3.5200822174434203E-4</v>
      </c>
      <c r="Z156" s="18">
        <f>'Variables AMS'!Y760</f>
        <v>3.5200822178112001E-4</v>
      </c>
      <c r="AA156" s="18">
        <f>'Variables AMS'!Z760</f>
        <v>3.5200822186068798E-4</v>
      </c>
      <c r="AB156" s="18">
        <f>'Variables AMS'!AA760</f>
        <v>3.52008221744961E-4</v>
      </c>
      <c r="AC156" s="18">
        <f>'Variables AMS'!AB760</f>
        <v>3.5200822182123901E-4</v>
      </c>
      <c r="AD156" s="18">
        <f>'Variables AMS'!AC760</f>
        <v>3.5200822187634998E-4</v>
      </c>
      <c r="AE156" s="18">
        <f>'Variables AMS'!AD760</f>
        <v>3.5200822185788098E-4</v>
      </c>
      <c r="AF156" s="18">
        <f>'Variables AMS'!AE760</f>
        <v>3.5200822179567201E-4</v>
      </c>
      <c r="AG156" s="18">
        <f>'Variables AMS'!AF760</f>
        <v>3.5200822187145801E-4</v>
      </c>
      <c r="AH156" s="18">
        <f>'Variables AMS'!AG760</f>
        <v>3.5200822177991502E-4</v>
      </c>
      <c r="AI156" s="18">
        <f>'Variables AMS'!AH760</f>
        <v>3.5200822175509802E-4</v>
      </c>
      <c r="AJ156" s="18">
        <f>'Variables AMS'!AI760</f>
        <v>3.5200822182739099E-4</v>
      </c>
      <c r="AK156" s="18">
        <f>'Variables AMS'!AJ760</f>
        <v>3.5200822182877899E-4</v>
      </c>
      <c r="AL156" s="18">
        <f>'Variables AMS'!AK760</f>
        <v>3.5200822179478101E-4</v>
      </c>
      <c r="AM156" s="18">
        <f>'Variables AMS'!AL760</f>
        <v>3.5200822183179399E-4</v>
      </c>
      <c r="AN156" s="18">
        <f>'Variables AMS'!AM760</f>
        <v>3.5200822186612102E-4</v>
      </c>
      <c r="AO156" s="18">
        <f>'Variables AMS'!AN760</f>
        <v>3.5200822182968202E-4</v>
      </c>
      <c r="AP156" s="18">
        <f>'Variables AMS'!AO760</f>
        <v>3.5200822178183699E-4</v>
      </c>
      <c r="AQ156" s="18">
        <f>'Variables AMS'!AP760</f>
        <v>3.5200822179115701E-4</v>
      </c>
      <c r="AR156" s="18">
        <f>'Variables AMS'!AQ760</f>
        <v>3.52008221792167E-4</v>
      </c>
      <c r="AS156" s="18">
        <f>'Variables AMS'!AR760</f>
        <v>3.5200822180116902E-4</v>
      </c>
      <c r="AT156" s="18">
        <f>'Variables AMS'!AS760</f>
        <v>3.5200822186273598E-4</v>
      </c>
      <c r="AU156" s="18">
        <f>'Variables AMS'!AT760</f>
        <v>3.5200822178422099E-4</v>
      </c>
      <c r="AV156" s="18">
        <f>'Variables AMS'!AU760</f>
        <v>3.5200822183657603E-4</v>
      </c>
      <c r="AW156" s="18">
        <f>'Variables AMS'!AV760</f>
        <v>3.52008221813696E-4</v>
      </c>
    </row>
    <row r="157" spans="2:49" x14ac:dyDescent="0.25">
      <c r="B157" t="s">
        <v>1439</v>
      </c>
      <c r="C157" s="18">
        <f>'Variables AMS'!B761</f>
        <v>7.5044682578022902E-4</v>
      </c>
      <c r="D157" s="18">
        <f>'Variables AMS'!C761</f>
        <v>7.5044682578022902E-4</v>
      </c>
      <c r="E157" s="18">
        <f>'Variables AMS'!D761</f>
        <v>7.5035830476578998E-4</v>
      </c>
      <c r="F157" s="18">
        <f>'Variables AMS'!E761</f>
        <v>7.2411643026018004E-4</v>
      </c>
      <c r="G157" s="18">
        <f>'Variables AMS'!F761</f>
        <v>7.1824927346406E-4</v>
      </c>
      <c r="H157" s="18">
        <f>'Variables AMS'!G761</f>
        <v>5.3033250220485995E-4</v>
      </c>
      <c r="I157" s="18">
        <f>'Variables AMS'!H761</f>
        <v>6.2805554309013003E-4</v>
      </c>
      <c r="J157" s="18">
        <f>'Variables AMS'!I761</f>
        <v>6.9201358912933798E-4</v>
      </c>
      <c r="K157" s="18">
        <f>'Variables AMS'!J761</f>
        <v>6.7120546869744405E-4</v>
      </c>
      <c r="L157" s="18">
        <f>'Variables AMS'!K761</f>
        <v>7.8936946838656895E-4</v>
      </c>
      <c r="M157" s="18">
        <f>'Variables AMS'!L761</f>
        <v>6.9739302501461997E-4</v>
      </c>
      <c r="N157" s="18">
        <f>'Variables AMS'!M761</f>
        <v>7.3224155207862903E-4</v>
      </c>
      <c r="O157" s="18">
        <f>'Variables AMS'!N761</f>
        <v>7.1373532947860299E-4</v>
      </c>
      <c r="P157" s="18">
        <f>'Variables AMS'!O761</f>
        <v>6.5820110751056303E-4</v>
      </c>
      <c r="Q157" s="18">
        <f>'Variables AMS'!P761</f>
        <v>7.3610494031823898E-4</v>
      </c>
      <c r="R157" s="18">
        <f>'Variables AMS'!Q761</f>
        <v>7.0069366909407903E-4</v>
      </c>
      <c r="S157" s="18">
        <f>'Variables AMS'!R761</f>
        <v>7.0071723714238104E-4</v>
      </c>
      <c r="T157" s="18">
        <f>'Variables AMS'!S761</f>
        <v>7.0075082402613095E-4</v>
      </c>
      <c r="U157" s="18">
        <f>'Variables AMS'!T761</f>
        <v>7.0076080598128305E-4</v>
      </c>
      <c r="V157" s="18">
        <f>'Variables AMS'!U761</f>
        <v>7.0079730527539098E-4</v>
      </c>
      <c r="W157" s="18">
        <f>'Variables AMS'!V761</f>
        <v>7.0079730523080598E-4</v>
      </c>
      <c r="X157" s="18">
        <f>'Variables AMS'!W761</f>
        <v>7.0079730493697603E-4</v>
      </c>
      <c r="Y157" s="18">
        <f>'Variables AMS'!X761</f>
        <v>7.0079730505162997E-4</v>
      </c>
      <c r="Z157" s="18">
        <f>'Variables AMS'!Y761</f>
        <v>7.0079730490940401E-4</v>
      </c>
      <c r="AA157" s="18">
        <f>'Variables AMS'!Z761</f>
        <v>7.0079730524587E-4</v>
      </c>
      <c r="AB157" s="18">
        <f>'Variables AMS'!AA761</f>
        <v>7.0079730480137302E-4</v>
      </c>
      <c r="AC157" s="18">
        <f>'Variables AMS'!AB761</f>
        <v>7.0079730507904598E-4</v>
      </c>
      <c r="AD157" s="18">
        <f>'Variables AMS'!AC761</f>
        <v>7.0079730524435699E-4</v>
      </c>
      <c r="AE157" s="18">
        <f>'Variables AMS'!AD761</f>
        <v>7.0079730523695102E-4</v>
      </c>
      <c r="AF157" s="18">
        <f>'Variables AMS'!AE761</f>
        <v>7.0079730509491598E-4</v>
      </c>
      <c r="AG157" s="18">
        <f>'Variables AMS'!AF761</f>
        <v>7.00797305262152E-4</v>
      </c>
      <c r="AH157" s="18">
        <f>'Variables AMS'!AG761</f>
        <v>7.0079730510549303E-4</v>
      </c>
      <c r="AI157" s="18">
        <f>'Variables AMS'!AH761</f>
        <v>7.0079730480101805E-4</v>
      </c>
      <c r="AJ157" s="18">
        <f>'Variables AMS'!AI761</f>
        <v>7.0079730487490101E-4</v>
      </c>
      <c r="AK157" s="18">
        <f>'Variables AMS'!AJ761</f>
        <v>7.0079730497358303E-4</v>
      </c>
      <c r="AL157" s="18">
        <f>'Variables AMS'!AK761</f>
        <v>7.0079730500173499E-4</v>
      </c>
      <c r="AM157" s="18">
        <f>'Variables AMS'!AL761</f>
        <v>7.0079730489190498E-4</v>
      </c>
      <c r="AN157" s="18">
        <f>'Variables AMS'!AM761</f>
        <v>7.0079730506688101E-4</v>
      </c>
      <c r="AO157" s="18">
        <f>'Variables AMS'!AN761</f>
        <v>7.0079730508958399E-4</v>
      </c>
      <c r="AP157" s="18">
        <f>'Variables AMS'!AO761</f>
        <v>7.0079730490635696E-4</v>
      </c>
      <c r="AQ157" s="18">
        <f>'Variables AMS'!AP761</f>
        <v>7.0079730495001898E-4</v>
      </c>
      <c r="AR157" s="18">
        <f>'Variables AMS'!AQ761</f>
        <v>7.0079730486440495E-4</v>
      </c>
      <c r="AS157" s="18">
        <f>'Variables AMS'!AR761</f>
        <v>7.0079730500383595E-4</v>
      </c>
      <c r="AT157" s="18">
        <f>'Variables AMS'!AS761</f>
        <v>7.0079730518489295E-4</v>
      </c>
      <c r="AU157" s="18">
        <f>'Variables AMS'!AT761</f>
        <v>7.00797304767699E-4</v>
      </c>
      <c r="AV157" s="18">
        <f>'Variables AMS'!AU761</f>
        <v>7.0079730508708197E-4</v>
      </c>
      <c r="AW157" s="18">
        <f>'Variables AMS'!AV761</f>
        <v>7.0079730480108397E-4</v>
      </c>
    </row>
    <row r="158" spans="2:49" x14ac:dyDescent="0.25">
      <c r="B158" t="s">
        <v>1459</v>
      </c>
      <c r="C158" s="18">
        <f>'Variables AMS'!B762</f>
        <v>0.15362918390372299</v>
      </c>
      <c r="D158" s="18">
        <f>'Variables AMS'!C762</f>
        <v>0.15362918390372299</v>
      </c>
      <c r="E158" s="18">
        <f>'Variables AMS'!D762</f>
        <v>0.15361106218623599</v>
      </c>
      <c r="F158" s="18">
        <f>'Variables AMS'!E762</f>
        <v>0.15002854837163401</v>
      </c>
      <c r="G158" s="18">
        <f>'Variables AMS'!F762</f>
        <v>0.14880896457398701</v>
      </c>
      <c r="H158" s="18">
        <f>'Variables AMS'!G762</f>
        <v>0.154810575763589</v>
      </c>
      <c r="I158" s="18">
        <f>'Variables AMS'!H762</f>
        <v>0.16088081938948501</v>
      </c>
      <c r="J158" s="18">
        <f>'Variables AMS'!I762</f>
        <v>0.15770410436170601</v>
      </c>
      <c r="K158" s="18">
        <f>'Variables AMS'!J762</f>
        <v>0.16120660811287299</v>
      </c>
      <c r="L158" s="18">
        <f>'Variables AMS'!K762</f>
        <v>0.161978372634109</v>
      </c>
      <c r="M158" s="18">
        <f>'Variables AMS'!L762</f>
        <v>0.16780929397887601</v>
      </c>
      <c r="N158" s="18">
        <f>'Variables AMS'!M762</f>
        <v>0.17603738900157301</v>
      </c>
      <c r="O158" s="18">
        <f>'Variables AMS'!N762</f>
        <v>0.17490447692939001</v>
      </c>
      <c r="P158" s="18">
        <f>'Variables AMS'!O762</f>
        <v>0.17534199998018801</v>
      </c>
      <c r="Q158" s="18">
        <f>'Variables AMS'!P762</f>
        <v>0.17502274359126499</v>
      </c>
      <c r="R158" s="18">
        <f>'Variables AMS'!Q762</f>
        <v>0.17566252231989199</v>
      </c>
      <c r="S158" s="18">
        <f>'Variables AMS'!R762</f>
        <v>0.17566843077538299</v>
      </c>
      <c r="T158" s="18">
        <f>'Variables AMS'!S762</f>
        <v>0.175676850899849</v>
      </c>
      <c r="U158" s="18">
        <f>'Variables AMS'!T762</f>
        <v>0.17567935340850499</v>
      </c>
      <c r="V158" s="18">
        <f>'Variables AMS'!U762</f>
        <v>0.17568850359819599</v>
      </c>
      <c r="W158" s="18">
        <f>'Variables AMS'!V762</f>
        <v>0.17565600211958199</v>
      </c>
      <c r="X158" s="18">
        <f>'Variables AMS'!W762</f>
        <v>0.17562350657983999</v>
      </c>
      <c r="Y158" s="18">
        <f>'Variables AMS'!X762</f>
        <v>0.17559101710226199</v>
      </c>
      <c r="Z158" s="18">
        <f>'Variables AMS'!Y762</f>
        <v>0.17555853367660099</v>
      </c>
      <c r="AA158" s="18">
        <f>'Variables AMS'!Z762</f>
        <v>0.175526056251401</v>
      </c>
      <c r="AB158" s="18">
        <f>'Variables AMS'!AA762</f>
        <v>0.175493584764807</v>
      </c>
      <c r="AC158" s="18">
        <f>'Variables AMS'!AB762</f>
        <v>0.17546111937220499</v>
      </c>
      <c r="AD158" s="18">
        <f>'Variables AMS'!AC762</f>
        <v>0.17546874949793001</v>
      </c>
      <c r="AE158" s="18">
        <f>'Variables AMS'!AD762</f>
        <v>0.175476379915459</v>
      </c>
      <c r="AF158" s="18">
        <f>'Variables AMS'!AE762</f>
        <v>0.17548401063903599</v>
      </c>
      <c r="AG158" s="18">
        <f>'Variables AMS'!AF762</f>
        <v>0.17549164182250099</v>
      </c>
      <c r="AH158" s="18">
        <f>'Variables AMS'!AG762</f>
        <v>0.175499273192884</v>
      </c>
      <c r="AI158" s="18">
        <f>'Variables AMS'!AH762</f>
        <v>0.17550690496728399</v>
      </c>
      <c r="AJ158" s="18">
        <f>'Variables AMS'!AI762</f>
        <v>0.17551453709020201</v>
      </c>
      <c r="AK158" s="18">
        <f>'Variables AMS'!AJ762</f>
        <v>0.17552216951777799</v>
      </c>
      <c r="AL158" s="18">
        <f>'Variables AMS'!AK762</f>
        <v>0.175529802262363</v>
      </c>
      <c r="AM158" s="18">
        <f>'Variables AMS'!AL762</f>
        <v>0.175537435367037</v>
      </c>
      <c r="AN158" s="18">
        <f>'Variables AMS'!AM762</f>
        <v>0.175545068832266</v>
      </c>
      <c r="AO158" s="18">
        <f>'Variables AMS'!AN762</f>
        <v>0.17555270255970101</v>
      </c>
      <c r="AP158" s="18">
        <f>'Variables AMS'!AO762</f>
        <v>0.175560336607193</v>
      </c>
      <c r="AQ158" s="18">
        <f>'Variables AMS'!AP762</f>
        <v>0.17556797107043801</v>
      </c>
      <c r="AR158" s="18">
        <f>'Variables AMS'!AQ762</f>
        <v>0.175575605794413</v>
      </c>
      <c r="AS158" s="18">
        <f>'Variables AMS'!AR762</f>
        <v>0.17558324090338701</v>
      </c>
      <c r="AT158" s="18">
        <f>'Variables AMS'!AS762</f>
        <v>0.17559087635985299</v>
      </c>
      <c r="AU158" s="18">
        <f>'Variables AMS'!AT762</f>
        <v>0.17559851206558799</v>
      </c>
      <c r="AV158" s="18">
        <f>'Variables AMS'!AU762</f>
        <v>0.17560614819022999</v>
      </c>
      <c r="AW158" s="18">
        <f>'Variables AMS'!AV762</f>
        <v>0.175613784571616</v>
      </c>
    </row>
    <row r="159" spans="2:49" x14ac:dyDescent="0.25">
      <c r="B159" t="s">
        <v>1479</v>
      </c>
      <c r="C159" s="18">
        <f>'Variables AMS'!B763</f>
        <v>3.4109693275142697E-4</v>
      </c>
      <c r="D159" s="18">
        <f>'Variables AMS'!C763</f>
        <v>3.4109693275142697E-4</v>
      </c>
      <c r="E159" s="18">
        <f>'Variables AMS'!D763</f>
        <v>3.4105669780326299E-4</v>
      </c>
      <c r="F159" s="18">
        <f>'Variables AMS'!E763</f>
        <v>3.26373162400837E-4</v>
      </c>
      <c r="G159" s="18">
        <f>'Variables AMS'!F763</f>
        <v>3.1462820046962599E-4</v>
      </c>
      <c r="H159" s="18">
        <f>'Variables AMS'!G763</f>
        <v>3.3309938460711602E-4</v>
      </c>
      <c r="I159" s="18">
        <f>'Variables AMS'!H763</f>
        <v>3.4228792369204899E-4</v>
      </c>
      <c r="J159" s="18">
        <f>'Variables AMS'!I763</f>
        <v>3.54486673275496E-4</v>
      </c>
      <c r="K159" s="18">
        <f>'Variables AMS'!J763</f>
        <v>3.8061698168056102E-4</v>
      </c>
      <c r="L159" s="18">
        <f>'Variables AMS'!K763</f>
        <v>4.1575552529031501E-4</v>
      </c>
      <c r="M159" s="18">
        <f>'Variables AMS'!L763</f>
        <v>4.26881571267748E-4</v>
      </c>
      <c r="N159" s="18">
        <f>'Variables AMS'!M763</f>
        <v>4.46968579930959E-4</v>
      </c>
      <c r="O159" s="18">
        <f>'Variables AMS'!N763</f>
        <v>4.57330643184366E-4</v>
      </c>
      <c r="P159" s="18">
        <f>'Variables AMS'!O763</f>
        <v>4.5738191971717598E-4</v>
      </c>
      <c r="Q159" s="18">
        <f>'Variables AMS'!P763</f>
        <v>4.6904089786156499E-4</v>
      </c>
      <c r="R159" s="18">
        <f>'Variables AMS'!Q763</f>
        <v>4.5723964365402701E-4</v>
      </c>
      <c r="S159" s="18">
        <f>'Variables AMS'!R763</f>
        <v>4.5725502296129497E-4</v>
      </c>
      <c r="T159" s="18">
        <f>'Variables AMS'!S763</f>
        <v>4.5727694011322799E-4</v>
      </c>
      <c r="U159" s="18">
        <f>'Variables AMS'!T763</f>
        <v>4.5728345388052101E-4</v>
      </c>
      <c r="V159" s="18">
        <f>'Variables AMS'!U763</f>
        <v>4.57307271534268E-4</v>
      </c>
      <c r="W159" s="18">
        <f>'Variables AMS'!V763</f>
        <v>4.5730727153932E-4</v>
      </c>
      <c r="X159" s="18">
        <f>'Variables AMS'!W763</f>
        <v>4.5730727148270698E-4</v>
      </c>
      <c r="Y159" s="18">
        <f>'Variables AMS'!X763</f>
        <v>4.5730727140113502E-4</v>
      </c>
      <c r="Z159" s="18">
        <f>'Variables AMS'!Y763</f>
        <v>4.5730727128052799E-4</v>
      </c>
      <c r="AA159" s="18">
        <f>'Variables AMS'!Z763</f>
        <v>4.5730727148916801E-4</v>
      </c>
      <c r="AB159" s="18">
        <f>'Variables AMS'!AA763</f>
        <v>4.5730727151087699E-4</v>
      </c>
      <c r="AC159" s="18">
        <f>'Variables AMS'!AB763</f>
        <v>4.5730727133363699E-4</v>
      </c>
      <c r="AD159" s="18">
        <f>'Variables AMS'!AC763</f>
        <v>4.5730727139320398E-4</v>
      </c>
      <c r="AE159" s="18">
        <f>'Variables AMS'!AD763</f>
        <v>4.5730727136166302E-4</v>
      </c>
      <c r="AF159" s="18">
        <f>'Variables AMS'!AE763</f>
        <v>4.57307271415885E-4</v>
      </c>
      <c r="AG159" s="18">
        <f>'Variables AMS'!AF763</f>
        <v>4.57307271568489E-4</v>
      </c>
      <c r="AH159" s="18">
        <f>'Variables AMS'!AG763</f>
        <v>4.57307271607113E-4</v>
      </c>
      <c r="AI159" s="18">
        <f>'Variables AMS'!AH763</f>
        <v>4.57307271402226E-4</v>
      </c>
      <c r="AJ159" s="18">
        <f>'Variables AMS'!AI763</f>
        <v>4.5730727148329299E-4</v>
      </c>
      <c r="AK159" s="18">
        <f>'Variables AMS'!AJ763</f>
        <v>4.5730727148070001E-4</v>
      </c>
      <c r="AL159" s="18">
        <f>'Variables AMS'!AK763</f>
        <v>4.5730727145876302E-4</v>
      </c>
      <c r="AM159" s="18">
        <f>'Variables AMS'!AL763</f>
        <v>4.5730727131207502E-4</v>
      </c>
      <c r="AN159" s="18">
        <f>'Variables AMS'!AM763</f>
        <v>4.5730727139101503E-4</v>
      </c>
      <c r="AO159" s="18">
        <f>'Variables AMS'!AN763</f>
        <v>4.5730727135572701E-4</v>
      </c>
      <c r="AP159" s="18">
        <f>'Variables AMS'!AO763</f>
        <v>4.5730727158858599E-4</v>
      </c>
      <c r="AQ159" s="18">
        <f>'Variables AMS'!AP763</f>
        <v>4.57307271375938E-4</v>
      </c>
      <c r="AR159" s="18">
        <f>'Variables AMS'!AQ763</f>
        <v>4.57307271553055E-4</v>
      </c>
      <c r="AS159" s="18">
        <f>'Variables AMS'!AR763</f>
        <v>4.5730727162476598E-4</v>
      </c>
      <c r="AT159" s="18">
        <f>'Variables AMS'!AS763</f>
        <v>4.57307271623451E-4</v>
      </c>
      <c r="AU159" s="18">
        <f>'Variables AMS'!AT763</f>
        <v>4.57307271585463E-4</v>
      </c>
      <c r="AV159" s="18">
        <f>'Variables AMS'!AU763</f>
        <v>4.5730727136389197E-4</v>
      </c>
      <c r="AW159" s="18">
        <f>'Variables AMS'!AV763</f>
        <v>4.5730727156400002E-4</v>
      </c>
    </row>
  </sheetData>
  <pageMargins left="0.7" right="0.7" top="0.75" bottom="0.75" header="0.3" footer="0.3"/>
  <pageSetup paperSize="9" orientation="portrait" r:id="rId1"/>
  <headerFooter scaleWithDoc="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159"/>
  <sheetViews>
    <sheetView workbookViewId="0">
      <pane ySplit="19" topLeftCell="A23" activePane="bottomLeft" state="frozen"/>
      <selection pane="bottomLeft" activeCell="B153" sqref="B153"/>
    </sheetView>
  </sheetViews>
  <sheetFormatPr baseColWidth="10" defaultRowHeight="15" x14ac:dyDescent="0.25"/>
  <cols>
    <col min="1" max="1" width="34" customWidth="1"/>
    <col min="2" max="2" width="39" customWidth="1"/>
    <col min="3" max="3" width="14.85546875"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9" t="s">
        <v>1480</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13" t="s">
        <v>1481</v>
      </c>
      <c r="B3" t="s">
        <v>1005</v>
      </c>
      <c r="C3" s="18">
        <f>'Coeffs tech AMS'!C3/'Coeffs tech AME'!C3</f>
        <v>1</v>
      </c>
      <c r="D3" s="18">
        <f>'Coeffs tech AMS'!D3/'Coeffs tech AME'!D3</f>
        <v>1</v>
      </c>
      <c r="E3" s="18">
        <f>'Coeffs tech AMS'!E3/'Coeffs tech AME'!E3</f>
        <v>1</v>
      </c>
      <c r="F3" s="18">
        <f>'Coeffs tech AMS'!F3/'Coeffs tech AME'!F3</f>
        <v>1</v>
      </c>
      <c r="G3" s="18">
        <f>'Coeffs tech AMS'!G3/'Coeffs tech AME'!G3</f>
        <v>1</v>
      </c>
      <c r="H3" s="18">
        <f>'Coeffs tech AMS'!H3/'Coeffs tech AME'!H3</f>
        <v>1</v>
      </c>
      <c r="I3" s="18">
        <f>'Coeffs tech AMS'!I3/'Coeffs tech AME'!I3</f>
        <v>1</v>
      </c>
      <c r="J3" s="18">
        <f>'Coeffs tech AMS'!J3/'Coeffs tech AME'!J3</f>
        <v>1</v>
      </c>
      <c r="K3" s="18">
        <f>'Coeffs tech AMS'!K3/'Coeffs tech AME'!K3</f>
        <v>1</v>
      </c>
      <c r="L3" s="18">
        <f>'Coeffs tech AMS'!L3/'Coeffs tech AME'!L3</f>
        <v>1</v>
      </c>
      <c r="M3" s="18">
        <f>'Coeffs tech AMS'!M3/'Coeffs tech AME'!M3</f>
        <v>1</v>
      </c>
      <c r="N3" s="18">
        <f>'Coeffs tech AMS'!N3/'Coeffs tech AME'!N3</f>
        <v>1</v>
      </c>
      <c r="O3" s="18">
        <f>'Coeffs tech AMS'!O3/'Coeffs tech AME'!O3</f>
        <v>1</v>
      </c>
      <c r="P3" s="18">
        <f>'Coeffs tech AMS'!P3/'Coeffs tech AME'!P3</f>
        <v>1</v>
      </c>
      <c r="Q3" s="18">
        <f>'Coeffs tech AMS'!Q3/'Coeffs tech AME'!Q3</f>
        <v>1</v>
      </c>
      <c r="R3" s="18">
        <f>'Coeffs tech AMS'!R3/'Coeffs tech AME'!R3</f>
        <v>1</v>
      </c>
      <c r="S3" s="18">
        <f>'Coeffs tech AMS'!S3/'Coeffs tech AME'!S3</f>
        <v>0.99945987053452645</v>
      </c>
      <c r="T3" s="18">
        <f>'Coeffs tech AMS'!T3/'Coeffs tech AME'!T3</f>
        <v>0.9989806785738139</v>
      </c>
      <c r="U3" s="18">
        <f>'Coeffs tech AMS'!U3/'Coeffs tech AME'!U3</f>
        <v>0.99891680014020723</v>
      </c>
      <c r="V3" s="18">
        <f>'Coeffs tech AMS'!V3/'Coeffs tech AME'!V3</f>
        <v>0.99908402434225263</v>
      </c>
      <c r="W3" s="18">
        <f>'Coeffs tech AMS'!W3/'Coeffs tech AME'!W3</f>
        <v>0.99492602103658589</v>
      </c>
      <c r="X3" s="18">
        <f>'Coeffs tech AMS'!X3/'Coeffs tech AME'!X3</f>
        <v>0.99083529479639287</v>
      </c>
      <c r="Y3" s="18">
        <f>'Coeffs tech AMS'!Y3/'Coeffs tech AME'!Y3</f>
        <v>0.98476729756750703</v>
      </c>
      <c r="Z3" s="18">
        <f>'Coeffs tech AMS'!Z3/'Coeffs tech AME'!Z3</f>
        <v>0.97926925353221184</v>
      </c>
      <c r="AA3" s="18">
        <f>'Coeffs tech AMS'!AA3/'Coeffs tech AME'!AA3</f>
        <v>0.97455805117073058</v>
      </c>
      <c r="AB3" s="18">
        <f>'Coeffs tech AMS'!AB3/'Coeffs tech AME'!AB3</f>
        <v>0.97026168100643928</v>
      </c>
      <c r="AC3" s="18">
        <f>'Coeffs tech AMS'!AC3/'Coeffs tech AME'!AC3</f>
        <v>0.96614861572030608</v>
      </c>
      <c r="AD3" s="18">
        <f>'Coeffs tech AMS'!AD3/'Coeffs tech AME'!AD3</f>
        <v>0.96655379891080462</v>
      </c>
      <c r="AE3" s="18">
        <f>'Coeffs tech AMS'!AE3/'Coeffs tech AME'!AE3</f>
        <v>0.96777114444798373</v>
      </c>
      <c r="AF3" s="18">
        <f>'Coeffs tech AMS'!AF3/'Coeffs tech AME'!AF3</f>
        <v>0.96873082264159882</v>
      </c>
      <c r="AG3" s="18">
        <f>'Coeffs tech AMS'!AG3/'Coeffs tech AME'!AG3</f>
        <v>0.96938920659184757</v>
      </c>
      <c r="AH3" s="18">
        <f>'Coeffs tech AMS'!AH3/'Coeffs tech AME'!AH3</f>
        <v>0.97060843786634965</v>
      </c>
      <c r="AI3" s="18">
        <f>'Coeffs tech AMS'!AI3/'Coeffs tech AME'!AI3</f>
        <v>0.97077921662400424</v>
      </c>
      <c r="AJ3" s="18">
        <f>'Coeffs tech AMS'!AJ3/'Coeffs tech AME'!AJ3</f>
        <v>0.97082009058720053</v>
      </c>
      <c r="AK3" s="18">
        <f>'Coeffs tech AMS'!AK3/'Coeffs tech AME'!AK3</f>
        <v>0.97098897360464387</v>
      </c>
      <c r="AL3" s="18">
        <f>'Coeffs tech AMS'!AL3/'Coeffs tech AME'!AL3</f>
        <v>0.97122722229025304</v>
      </c>
      <c r="AM3" s="18">
        <f>'Coeffs tech AMS'!AM3/'Coeffs tech AME'!AM3</f>
        <v>0.97149841580163787</v>
      </c>
      <c r="AN3" s="18">
        <f>'Coeffs tech AMS'!AN3/'Coeffs tech AME'!AN3</f>
        <v>0.97154584125029808</v>
      </c>
      <c r="AO3" s="18">
        <f>'Coeffs tech AMS'!AO3/'Coeffs tech AME'!AO3</f>
        <v>0.9715062994271767</v>
      </c>
      <c r="AP3" s="18">
        <f>'Coeffs tech AMS'!AP3/'Coeffs tech AME'!AP3</f>
        <v>0.97148714243506151</v>
      </c>
      <c r="AQ3" s="18">
        <f>'Coeffs tech AMS'!AQ3/'Coeffs tech AME'!AQ3</f>
        <v>0.97152261149018959</v>
      </c>
      <c r="AR3" s="18">
        <f>'Coeffs tech AMS'!AR3/'Coeffs tech AME'!AR3</f>
        <v>0.97159492033424166</v>
      </c>
      <c r="AS3" s="18">
        <f>'Coeffs tech AMS'!AS3/'Coeffs tech AME'!AS3</f>
        <v>0.97170821665922891</v>
      </c>
      <c r="AT3" s="18">
        <f>'Coeffs tech AMS'!AT3/'Coeffs tech AME'!AT3</f>
        <v>0.97183685814628384</v>
      </c>
      <c r="AU3" s="18">
        <f>'Coeffs tech AMS'!AU3/'Coeffs tech AME'!AU3</f>
        <v>0.97198116256971012</v>
      </c>
      <c r="AV3" s="18">
        <f>'Coeffs tech AMS'!AV3/'Coeffs tech AME'!AV3</f>
        <v>0.97214271193513879</v>
      </c>
      <c r="AW3" s="18">
        <f>'Coeffs tech AMS'!AW3/'Coeffs tech AME'!AW3</f>
        <v>0.97245316005432636</v>
      </c>
      <c r="AX3" s="18"/>
    </row>
    <row r="4" spans="1:50" x14ac:dyDescent="0.25">
      <c r="A4" s="18"/>
      <c r="B4" t="s">
        <v>1006</v>
      </c>
      <c r="C4" s="18">
        <f>'Coeffs tech AMS'!C4/'Coeffs tech AME'!C4</f>
        <v>1</v>
      </c>
      <c r="D4" s="18">
        <f>'Coeffs tech AMS'!D4/'Coeffs tech AME'!D4</f>
        <v>1</v>
      </c>
      <c r="E4" s="18">
        <f>'Coeffs tech AMS'!E4/'Coeffs tech AME'!E4</f>
        <v>1</v>
      </c>
      <c r="F4" s="18">
        <f>'Coeffs tech AMS'!F4/'Coeffs tech AME'!F4</f>
        <v>1</v>
      </c>
      <c r="G4" s="18">
        <f>'Coeffs tech AMS'!G4/'Coeffs tech AME'!G4</f>
        <v>1</v>
      </c>
      <c r="H4" s="18">
        <f>'Coeffs tech AMS'!H4/'Coeffs tech AME'!H4</f>
        <v>1</v>
      </c>
      <c r="I4" s="18">
        <f>'Coeffs tech AMS'!I4/'Coeffs tech AME'!I4</f>
        <v>1</v>
      </c>
      <c r="J4" s="18">
        <f>'Coeffs tech AMS'!J4/'Coeffs tech AME'!J4</f>
        <v>1</v>
      </c>
      <c r="K4" s="18">
        <f>'Coeffs tech AMS'!K4/'Coeffs tech AME'!K4</f>
        <v>1</v>
      </c>
      <c r="L4" s="18">
        <f>'Coeffs tech AMS'!L4/'Coeffs tech AME'!L4</f>
        <v>1</v>
      </c>
      <c r="M4" s="18">
        <f>'Coeffs tech AMS'!M4/'Coeffs tech AME'!M4</f>
        <v>1</v>
      </c>
      <c r="N4" s="18">
        <f>'Coeffs tech AMS'!N4/'Coeffs tech AME'!N4</f>
        <v>1</v>
      </c>
      <c r="O4" s="18">
        <f>'Coeffs tech AMS'!O4/'Coeffs tech AME'!O4</f>
        <v>1</v>
      </c>
      <c r="P4" s="18">
        <f>'Coeffs tech AMS'!P4/'Coeffs tech AME'!P4</f>
        <v>1</v>
      </c>
      <c r="Q4" s="18">
        <f>'Coeffs tech AMS'!Q4/'Coeffs tech AME'!Q4</f>
        <v>1</v>
      </c>
      <c r="R4" s="18">
        <f>'Coeffs tech AMS'!R4/'Coeffs tech AME'!R4</f>
        <v>1</v>
      </c>
      <c r="S4" s="18">
        <f>'Coeffs tech AMS'!S4/'Coeffs tech AME'!S4</f>
        <v>0.99939513647031586</v>
      </c>
      <c r="T4" s="18">
        <f>'Coeffs tech AMS'!T4/'Coeffs tech AME'!T4</f>
        <v>0.99908510825907115</v>
      </c>
      <c r="U4" s="18">
        <f>'Coeffs tech AMS'!U4/'Coeffs tech AME'!U4</f>
        <v>0.99913351047328491</v>
      </c>
      <c r="V4" s="18">
        <f>'Coeffs tech AMS'!V4/'Coeffs tech AME'!V4</f>
        <v>0.99946420107751621</v>
      </c>
      <c r="W4" s="18">
        <f>'Coeffs tech AMS'!W4/'Coeffs tech AME'!W4</f>
        <v>0.99711594108906609</v>
      </c>
      <c r="X4" s="18">
        <f>'Coeffs tech AMS'!X4/'Coeffs tech AME'!X4</f>
        <v>0.99482503226432084</v>
      </c>
      <c r="Y4" s="18">
        <f>'Coeffs tech AMS'!Y4/'Coeffs tech AME'!Y4</f>
        <v>0.99043755339600514</v>
      </c>
      <c r="Z4" s="18">
        <f>'Coeffs tech AMS'!Z4/'Coeffs tech AME'!Z4</f>
        <v>0.98620515672185272</v>
      </c>
      <c r="AA4" s="18">
        <f>'Coeffs tech AMS'!AA4/'Coeffs tech AME'!AA4</f>
        <v>0.98261550211793869</v>
      </c>
      <c r="AB4" s="18">
        <f>'Coeffs tech AMS'!AB4/'Coeffs tech AME'!AB4</f>
        <v>0.97948736844841355</v>
      </c>
      <c r="AC4" s="18">
        <f>'Coeffs tech AMS'!AC4/'Coeffs tech AME'!AC4</f>
        <v>0.97665573284622054</v>
      </c>
      <c r="AD4" s="18">
        <f>'Coeffs tech AMS'!AD4/'Coeffs tech AME'!AD4</f>
        <v>0.97736016024695049</v>
      </c>
      <c r="AE4" s="18">
        <f>'Coeffs tech AMS'!AE4/'Coeffs tech AME'!AE4</f>
        <v>0.97907607086951576</v>
      </c>
      <c r="AF4" s="18">
        <f>'Coeffs tech AMS'!AF4/'Coeffs tech AME'!AF4</f>
        <v>0.98076513334288662</v>
      </c>
      <c r="AG4" s="18">
        <f>'Coeffs tech AMS'!AG4/'Coeffs tech AME'!AG4</f>
        <v>0.98226469282836559</v>
      </c>
      <c r="AH4" s="18">
        <f>'Coeffs tech AMS'!AH4/'Coeffs tech AME'!AH4</f>
        <v>0.9844592338937882</v>
      </c>
      <c r="AI4" s="18">
        <f>'Coeffs tech AMS'!AI4/'Coeffs tech AME'!AI4</f>
        <v>0.98570081988024383</v>
      </c>
      <c r="AJ4" s="18">
        <f>'Coeffs tech AMS'!AJ4/'Coeffs tech AME'!AJ4</f>
        <v>0.98672128426942007</v>
      </c>
      <c r="AK4" s="18">
        <f>'Coeffs tech AMS'!AK4/'Coeffs tech AME'!AK4</f>
        <v>0.98778723778428268</v>
      </c>
      <c r="AL4" s="18">
        <f>'Coeffs tech AMS'!AL4/'Coeffs tech AME'!AL4</f>
        <v>0.98888937791826348</v>
      </c>
      <c r="AM4" s="18">
        <f>'Coeffs tech AMS'!AM4/'Coeffs tech AME'!AM4</f>
        <v>0.99001461216117981</v>
      </c>
      <c r="AN4" s="18">
        <f>'Coeffs tech AMS'!AN4/'Coeffs tech AME'!AN4</f>
        <v>0.99117869390372981</v>
      </c>
      <c r="AO4" s="18">
        <f>'Coeffs tech AMS'!AO4/'Coeffs tech AME'!AO4</f>
        <v>0.99225729828308573</v>
      </c>
      <c r="AP4" s="18">
        <f>'Coeffs tech AMS'!AP4/'Coeffs tech AME'!AP4</f>
        <v>0.99335419473140996</v>
      </c>
      <c r="AQ4" s="18">
        <f>'Coeffs tech AMS'!AQ4/'Coeffs tech AME'!AQ4</f>
        <v>0.99451298388127507</v>
      </c>
      <c r="AR4" s="18">
        <f>'Coeffs tech AMS'!AR4/'Coeffs tech AME'!AR4</f>
        <v>0.99572102345246905</v>
      </c>
      <c r="AS4" s="18">
        <f>'Coeffs tech AMS'!AS4/'Coeffs tech AME'!AS4</f>
        <v>0.99702228317734487</v>
      </c>
      <c r="AT4" s="18">
        <f>'Coeffs tech AMS'!AT4/'Coeffs tech AME'!AT4</f>
        <v>0.99836565915823627</v>
      </c>
      <c r="AU4" s="18">
        <f>'Coeffs tech AMS'!AU4/'Coeffs tech AME'!AU4</f>
        <v>0.99974623650239092</v>
      </c>
      <c r="AV4" s="18">
        <f>'Coeffs tech AMS'!AV4/'Coeffs tech AME'!AV4</f>
        <v>1.0011630438465977</v>
      </c>
      <c r="AW4" s="18">
        <f>'Coeffs tech AMS'!AW4/'Coeffs tech AME'!AW4</f>
        <v>1.00263438786851</v>
      </c>
      <c r="AX4" s="18"/>
    </row>
    <row r="5" spans="1:50" x14ac:dyDescent="0.25">
      <c r="A5" t="s">
        <v>1482</v>
      </c>
      <c r="B5" t="s">
        <v>1007</v>
      </c>
      <c r="C5" s="18">
        <f>'Coeffs tech AMS'!C5/'Coeffs tech AME'!C5</f>
        <v>1</v>
      </c>
      <c r="D5" s="18">
        <f>'Coeffs tech AMS'!D5/'Coeffs tech AME'!D5</f>
        <v>1</v>
      </c>
      <c r="E5" s="18">
        <f>'Coeffs tech AMS'!E5/'Coeffs tech AME'!E5</f>
        <v>1</v>
      </c>
      <c r="F5" s="18">
        <f>'Coeffs tech AMS'!F5/'Coeffs tech AME'!F5</f>
        <v>1</v>
      </c>
      <c r="G5" s="18">
        <f>'Coeffs tech AMS'!G5/'Coeffs tech AME'!G5</f>
        <v>1</v>
      </c>
      <c r="H5" s="18">
        <f>'Coeffs tech AMS'!H5/'Coeffs tech AME'!H5</f>
        <v>1</v>
      </c>
      <c r="I5" s="18">
        <f>'Coeffs tech AMS'!I5/'Coeffs tech AME'!I5</f>
        <v>1</v>
      </c>
      <c r="J5" s="18">
        <f>'Coeffs tech AMS'!J5/'Coeffs tech AME'!J5</f>
        <v>1</v>
      </c>
      <c r="K5" s="18">
        <f>'Coeffs tech AMS'!K5/'Coeffs tech AME'!K5</f>
        <v>1</v>
      </c>
      <c r="L5" s="18">
        <f>'Coeffs tech AMS'!L5/'Coeffs tech AME'!L5</f>
        <v>1</v>
      </c>
      <c r="M5" s="18">
        <f>'Coeffs tech AMS'!M5/'Coeffs tech AME'!M5</f>
        <v>1</v>
      </c>
      <c r="N5" s="18">
        <f>'Coeffs tech AMS'!N5/'Coeffs tech AME'!N5</f>
        <v>1</v>
      </c>
      <c r="O5" s="18">
        <f>'Coeffs tech AMS'!O5/'Coeffs tech AME'!O5</f>
        <v>1</v>
      </c>
      <c r="P5" s="18">
        <f>'Coeffs tech AMS'!P5/'Coeffs tech AME'!P5</f>
        <v>1</v>
      </c>
      <c r="Q5" s="18">
        <f>'Coeffs tech AMS'!Q5/'Coeffs tech AME'!Q5</f>
        <v>1</v>
      </c>
      <c r="R5" s="18">
        <f>'Coeffs tech AMS'!R5/'Coeffs tech AME'!R5</f>
        <v>1</v>
      </c>
      <c r="S5" s="18">
        <f>'Coeffs tech AMS'!S5/'Coeffs tech AME'!S5</f>
        <v>0.99969818393832577</v>
      </c>
      <c r="T5" s="18">
        <f>'Coeffs tech AMS'!T5/'Coeffs tech AME'!T5</f>
        <v>0.99971324838146147</v>
      </c>
      <c r="U5" s="18">
        <f>'Coeffs tech AMS'!U5/'Coeffs tech AME'!U5</f>
        <v>0.99961618122359175</v>
      </c>
      <c r="V5" s="18">
        <f>'Coeffs tech AMS'!V5/'Coeffs tech AME'!V5</f>
        <v>0.99977590001357242</v>
      </c>
      <c r="W5" s="18">
        <f>'Coeffs tech AMS'!W5/'Coeffs tech AME'!W5</f>
        <v>0.99950124856942479</v>
      </c>
      <c r="X5" s="18">
        <f>'Coeffs tech AMS'!X5/'Coeffs tech AME'!X5</f>
        <v>0.99978563199921355</v>
      </c>
      <c r="Y5" s="18">
        <f>'Coeffs tech AMS'!Y5/'Coeffs tech AME'!Y5</f>
        <v>0.99873434810272033</v>
      </c>
      <c r="Z5" s="18">
        <f>'Coeffs tech AMS'!Z5/'Coeffs tech AME'!Z5</f>
        <v>0.99726311212672403</v>
      </c>
      <c r="AA5" s="18">
        <f>'Coeffs tech AMS'!AA5/'Coeffs tech AME'!AA5</f>
        <v>0.99670016414852525</v>
      </c>
      <c r="AB5" s="18">
        <f>'Coeffs tech AMS'!AB5/'Coeffs tech AME'!AB5</f>
        <v>0.99638601590085552</v>
      </c>
      <c r="AC5" s="18">
        <f>'Coeffs tech AMS'!AC5/'Coeffs tech AME'!AC5</f>
        <v>0.99621809244540915</v>
      </c>
      <c r="AD5" s="18">
        <f>'Coeffs tech AMS'!AD5/'Coeffs tech AME'!AD5</f>
        <v>0.99632385879148755</v>
      </c>
      <c r="AE5" s="18">
        <f>'Coeffs tech AMS'!AE5/'Coeffs tech AME'!AE5</f>
        <v>0.99693122297969039</v>
      </c>
      <c r="AF5" s="18">
        <f>'Coeffs tech AMS'!AF5/'Coeffs tech AME'!AF5</f>
        <v>0.99766832263138028</v>
      </c>
      <c r="AG5" s="18">
        <f>'Coeffs tech AMS'!AG5/'Coeffs tech AME'!AG5</f>
        <v>0.9981095093086868</v>
      </c>
      <c r="AH5" s="18">
        <f>'Coeffs tech AMS'!AH5/'Coeffs tech AME'!AH5</f>
        <v>0.99890079673445431</v>
      </c>
      <c r="AI5" s="18">
        <f>'Coeffs tech AMS'!AI5/'Coeffs tech AME'!AI5</f>
        <v>0.99926630106252423</v>
      </c>
      <c r="AJ5" s="18">
        <f>'Coeffs tech AMS'!AJ5/'Coeffs tech AME'!AJ5</f>
        <v>0.99921756076310375</v>
      </c>
      <c r="AK5" s="18">
        <f>'Coeffs tech AMS'!AK5/'Coeffs tech AME'!AK5</f>
        <v>0.99936707125037094</v>
      </c>
      <c r="AL5" s="18">
        <f>'Coeffs tech AMS'!AL5/'Coeffs tech AME'!AL5</f>
        <v>0.99953415266522172</v>
      </c>
      <c r="AM5" s="18">
        <f>'Coeffs tech AMS'!AM5/'Coeffs tech AME'!AM5</f>
        <v>0.99970868206193653</v>
      </c>
      <c r="AN5" s="18">
        <f>'Coeffs tech AMS'!AN5/'Coeffs tech AME'!AN5</f>
        <v>0.99954468483295633</v>
      </c>
      <c r="AO5" s="18">
        <f>'Coeffs tech AMS'!AO5/'Coeffs tech AME'!AO5</f>
        <v>0.99975008216432215</v>
      </c>
      <c r="AP5" s="18">
        <f>'Coeffs tech AMS'!AP5/'Coeffs tech AME'!AP5</f>
        <v>0.99991568370063644</v>
      </c>
      <c r="AQ5" s="18">
        <f>'Coeffs tech AMS'!AQ5/'Coeffs tech AME'!AQ5</f>
        <v>1.0001295440543945</v>
      </c>
      <c r="AR5" s="18">
        <f>'Coeffs tech AMS'!AR5/'Coeffs tech AME'!AR5</f>
        <v>1.0003613661397699</v>
      </c>
      <c r="AS5" s="18">
        <f>'Coeffs tech AMS'!AS5/'Coeffs tech AME'!AS5</f>
        <v>1.0006295232478712</v>
      </c>
      <c r="AT5" s="18">
        <f>'Coeffs tech AMS'!AT5/'Coeffs tech AME'!AT5</f>
        <v>1.0009355837709806</v>
      </c>
      <c r="AU5" s="18">
        <f>'Coeffs tech AMS'!AU5/'Coeffs tech AME'!AU5</f>
        <v>1.0012509219884143</v>
      </c>
      <c r="AV5" s="18">
        <f>'Coeffs tech AMS'!AV5/'Coeffs tech AME'!AV5</f>
        <v>1.0015733780006004</v>
      </c>
      <c r="AW5" s="18">
        <f>'Coeffs tech AMS'!AW5/'Coeffs tech AME'!AW5</f>
        <v>1.0021835811851361</v>
      </c>
      <c r="AX5" s="18"/>
    </row>
    <row r="6" spans="1:50" x14ac:dyDescent="0.25">
      <c r="A6" s="18"/>
      <c r="B6" t="s">
        <v>1008</v>
      </c>
      <c r="C6" s="18">
        <f>'Coeffs tech AMS'!C6/'Coeffs tech AME'!C6</f>
        <v>1</v>
      </c>
      <c r="D6" s="18">
        <f>'Coeffs tech AMS'!D6/'Coeffs tech AME'!D6</f>
        <v>1</v>
      </c>
      <c r="E6" s="18">
        <f>'Coeffs tech AMS'!E6/'Coeffs tech AME'!E6</f>
        <v>1</v>
      </c>
      <c r="F6" s="18">
        <f>'Coeffs tech AMS'!F6/'Coeffs tech AME'!F6</f>
        <v>1</v>
      </c>
      <c r="G6" s="18">
        <f>'Coeffs tech AMS'!G6/'Coeffs tech AME'!G6</f>
        <v>1</v>
      </c>
      <c r="H6" s="18">
        <f>'Coeffs tech AMS'!H6/'Coeffs tech AME'!H6</f>
        <v>1</v>
      </c>
      <c r="I6" s="18">
        <f>'Coeffs tech AMS'!I6/'Coeffs tech AME'!I6</f>
        <v>1</v>
      </c>
      <c r="J6" s="18">
        <f>'Coeffs tech AMS'!J6/'Coeffs tech AME'!J6</f>
        <v>1</v>
      </c>
      <c r="K6" s="18">
        <f>'Coeffs tech AMS'!K6/'Coeffs tech AME'!K6</f>
        <v>1</v>
      </c>
      <c r="L6" s="18">
        <f>'Coeffs tech AMS'!L6/'Coeffs tech AME'!L6</f>
        <v>1</v>
      </c>
      <c r="M6" s="18">
        <f>'Coeffs tech AMS'!M6/'Coeffs tech AME'!M6</f>
        <v>1</v>
      </c>
      <c r="N6" s="18">
        <f>'Coeffs tech AMS'!N6/'Coeffs tech AME'!N6</f>
        <v>1</v>
      </c>
      <c r="O6" s="18">
        <f>'Coeffs tech AMS'!O6/'Coeffs tech AME'!O6</f>
        <v>1</v>
      </c>
      <c r="P6" s="18">
        <f>'Coeffs tech AMS'!P6/'Coeffs tech AME'!P6</f>
        <v>1</v>
      </c>
      <c r="Q6" s="18">
        <f>'Coeffs tech AMS'!Q6/'Coeffs tech AME'!Q6</f>
        <v>1</v>
      </c>
      <c r="R6" s="18">
        <f>'Coeffs tech AMS'!R6/'Coeffs tech AME'!R6</f>
        <v>1</v>
      </c>
      <c r="S6" s="18">
        <f>'Coeffs tech AMS'!S6/'Coeffs tech AME'!S6</f>
        <v>0.99969573805212197</v>
      </c>
      <c r="T6" s="18">
        <f>'Coeffs tech AMS'!T6/'Coeffs tech AME'!T6</f>
        <v>0.99966334065905582</v>
      </c>
      <c r="U6" s="18">
        <f>'Coeffs tech AMS'!U6/'Coeffs tech AME'!U6</f>
        <v>0.99969597082977513</v>
      </c>
      <c r="V6" s="18">
        <f>'Coeffs tech AMS'!V6/'Coeffs tech AME'!V6</f>
        <v>0.99999501325505447</v>
      </c>
      <c r="W6" s="18">
        <f>'Coeffs tech AMS'!W6/'Coeffs tech AME'!W6</f>
        <v>1.0021207634513098</v>
      </c>
      <c r="X6" s="18">
        <f>'Coeffs tech AMS'!X6/'Coeffs tech AME'!X6</f>
        <v>1.0045347677632104</v>
      </c>
      <c r="Y6" s="18">
        <f>'Coeffs tech AMS'!Y6/'Coeffs tech AME'!Y6</f>
        <v>1.0057236880373892</v>
      </c>
      <c r="Z6" s="18">
        <f>'Coeffs tech AMS'!Z6/'Coeffs tech AME'!Z6</f>
        <v>1.0069351041885972</v>
      </c>
      <c r="AA6" s="18">
        <f>'Coeffs tech AMS'!AA6/'Coeffs tech AME'!AA6</f>
        <v>1.008552047511263</v>
      </c>
      <c r="AB6" s="18">
        <f>'Coeffs tech AMS'!AB6/'Coeffs tech AME'!AB6</f>
        <v>1.0104247417076611</v>
      </c>
      <c r="AC6" s="18">
        <f>'Coeffs tech AMS'!AC6/'Coeffs tech AME'!AC6</f>
        <v>1.0124648002412902</v>
      </c>
      <c r="AD6" s="18">
        <f>'Coeffs tech AMS'!AD6/'Coeffs tech AME'!AD6</f>
        <v>1.0127005790558787</v>
      </c>
      <c r="AE6" s="18">
        <f>'Coeffs tech AMS'!AE6/'Coeffs tech AME'!AE6</f>
        <v>1.0135048369451511</v>
      </c>
      <c r="AF6" s="18">
        <f>'Coeffs tech AMS'!AF6/'Coeffs tech AME'!AF6</f>
        <v>1.0143508284794602</v>
      </c>
      <c r="AG6" s="18">
        <f>'Coeffs tech AMS'!AG6/'Coeffs tech AME'!AG6</f>
        <v>1.0150472792924103</v>
      </c>
      <c r="AH6" s="18">
        <f>'Coeffs tech AMS'!AH6/'Coeffs tech AME'!AH6</f>
        <v>1.0160989422728111</v>
      </c>
      <c r="AI6" s="18">
        <f>'Coeffs tech AMS'!AI6/'Coeffs tech AME'!AI6</f>
        <v>1.0166240042274133</v>
      </c>
      <c r="AJ6" s="18">
        <f>'Coeffs tech AMS'!AJ6/'Coeffs tech AME'!AJ6</f>
        <v>1.0169425378069767</v>
      </c>
      <c r="AK6" s="18">
        <f>'Coeffs tech AMS'!AK6/'Coeffs tech AME'!AK6</f>
        <v>1.0173197709364938</v>
      </c>
      <c r="AL6" s="18">
        <f>'Coeffs tech AMS'!AL6/'Coeffs tech AME'!AL6</f>
        <v>1.0177141042044582</v>
      </c>
      <c r="AM6" s="18">
        <f>'Coeffs tech AMS'!AM6/'Coeffs tech AME'!AM6</f>
        <v>1.0181168021302642</v>
      </c>
      <c r="AN6" s="18">
        <f>'Coeffs tech AMS'!AN6/'Coeffs tech AME'!AN6</f>
        <v>1.0182614420649352</v>
      </c>
      <c r="AO6" s="18">
        <f>'Coeffs tech AMS'!AO6/'Coeffs tech AME'!AO6</f>
        <v>1.018519985130258</v>
      </c>
      <c r="AP6" s="18">
        <f>'Coeffs tech AMS'!AP6/'Coeffs tech AME'!AP6</f>
        <v>1.0188083854336911</v>
      </c>
      <c r="AQ6" s="18">
        <f>'Coeffs tech AMS'!AQ6/'Coeffs tech AME'!AQ6</f>
        <v>1.0191600701273198</v>
      </c>
      <c r="AR6" s="18">
        <f>'Coeffs tech AMS'!AR6/'Coeffs tech AME'!AR6</f>
        <v>1.0195632102055876</v>
      </c>
      <c r="AS6" s="18">
        <f>'Coeffs tech AMS'!AS6/'Coeffs tech AME'!AS6</f>
        <v>1.0200252722472078</v>
      </c>
      <c r="AT6" s="18">
        <f>'Coeffs tech AMS'!AT6/'Coeffs tech AME'!AT6</f>
        <v>1.0205279107445724</v>
      </c>
      <c r="AU6" s="18">
        <f>'Coeffs tech AMS'!AU6/'Coeffs tech AME'!AU6</f>
        <v>1.0210632413855429</v>
      </c>
      <c r="AV6" s="18">
        <f>'Coeffs tech AMS'!AV6/'Coeffs tech AME'!AV6</f>
        <v>1.0216248256105624</v>
      </c>
      <c r="AW6" s="18">
        <f>'Coeffs tech AMS'!AW6/'Coeffs tech AME'!AW6</f>
        <v>1.0225358446639548</v>
      </c>
      <c r="AX6" s="18"/>
    </row>
    <row r="7" spans="1:50" x14ac:dyDescent="0.25">
      <c r="A7" s="18"/>
      <c r="B7" t="s">
        <v>1009</v>
      </c>
      <c r="C7" s="18">
        <f>'Coeffs tech AMS'!C7/'Coeffs tech AME'!C7</f>
        <v>1</v>
      </c>
      <c r="D7" s="18">
        <f>'Coeffs tech AMS'!D7/'Coeffs tech AME'!D7</f>
        <v>1</v>
      </c>
      <c r="E7" s="18">
        <f>'Coeffs tech AMS'!E7/'Coeffs tech AME'!E7</f>
        <v>1</v>
      </c>
      <c r="F7" s="18">
        <f>'Coeffs tech AMS'!F7/'Coeffs tech AME'!F7</f>
        <v>1</v>
      </c>
      <c r="G7" s="18">
        <f>'Coeffs tech AMS'!G7/'Coeffs tech AME'!G7</f>
        <v>1</v>
      </c>
      <c r="H7" s="18">
        <f>'Coeffs tech AMS'!H7/'Coeffs tech AME'!H7</f>
        <v>1</v>
      </c>
      <c r="I7" s="18">
        <f>'Coeffs tech AMS'!I7/'Coeffs tech AME'!I7</f>
        <v>1</v>
      </c>
      <c r="J7" s="18">
        <f>'Coeffs tech AMS'!J7/'Coeffs tech AME'!J7</f>
        <v>1</v>
      </c>
      <c r="K7" s="18">
        <f>'Coeffs tech AMS'!K7/'Coeffs tech AME'!K7</f>
        <v>1</v>
      </c>
      <c r="L7" s="18">
        <f>'Coeffs tech AMS'!L7/'Coeffs tech AME'!L7</f>
        <v>1</v>
      </c>
      <c r="M7" s="18">
        <f>'Coeffs tech AMS'!M7/'Coeffs tech AME'!M7</f>
        <v>1</v>
      </c>
      <c r="N7" s="18">
        <f>'Coeffs tech AMS'!N7/'Coeffs tech AME'!N7</f>
        <v>1</v>
      </c>
      <c r="O7" s="18">
        <f>'Coeffs tech AMS'!O7/'Coeffs tech AME'!O7</f>
        <v>1</v>
      </c>
      <c r="P7" s="18">
        <f>'Coeffs tech AMS'!P7/'Coeffs tech AME'!P7</f>
        <v>1</v>
      </c>
      <c r="Q7" s="18">
        <f>'Coeffs tech AMS'!Q7/'Coeffs tech AME'!Q7</f>
        <v>1</v>
      </c>
      <c r="R7" s="18">
        <f>'Coeffs tech AMS'!R7/'Coeffs tech AME'!R7</f>
        <v>1</v>
      </c>
      <c r="S7" s="18">
        <f>'Coeffs tech AMS'!S7/'Coeffs tech AME'!S7</f>
        <v>0.99919323348476075</v>
      </c>
      <c r="T7" s="18">
        <f>'Coeffs tech AMS'!T7/'Coeffs tech AME'!T7</f>
        <v>0.99926780218938738</v>
      </c>
      <c r="U7" s="18">
        <f>'Coeffs tech AMS'!U7/'Coeffs tech AME'!U7</f>
        <v>0.99885257353130252</v>
      </c>
      <c r="V7" s="18">
        <f>'Coeffs tech AMS'!V7/'Coeffs tech AME'!V7</f>
        <v>0.99881899334295177</v>
      </c>
      <c r="W7" s="18">
        <f>'Coeffs tech AMS'!W7/'Coeffs tech AME'!W7</f>
        <v>0.99590764541081089</v>
      </c>
      <c r="X7" s="18">
        <f>'Coeffs tech AMS'!X7/'Coeffs tech AME'!X7</f>
        <v>0.99407292748320419</v>
      </c>
      <c r="Y7" s="18">
        <f>'Coeffs tech AMS'!Y7/'Coeffs tech AME'!Y7</f>
        <v>0.99016509779178996</v>
      </c>
      <c r="Z7" s="18">
        <f>'Coeffs tech AMS'!Z7/'Coeffs tech AME'!Z7</f>
        <v>0.98653082780986978</v>
      </c>
      <c r="AA7" s="18">
        <f>'Coeffs tech AMS'!AA7/'Coeffs tech AME'!AA7</f>
        <v>0.98331570855039063</v>
      </c>
      <c r="AB7" s="18">
        <f>'Coeffs tech AMS'!AB7/'Coeffs tech AME'!AB7</f>
        <v>0.98030382392945692</v>
      </c>
      <c r="AC7" s="18">
        <f>'Coeffs tech AMS'!AC7/'Coeffs tech AME'!AC7</f>
        <v>0.97739667141229247</v>
      </c>
      <c r="AD7" s="18">
        <f>'Coeffs tech AMS'!AD7/'Coeffs tech AME'!AD7</f>
        <v>0.97673141470327685</v>
      </c>
      <c r="AE7" s="18">
        <f>'Coeffs tech AMS'!AE7/'Coeffs tech AME'!AE7</f>
        <v>0.9764480446562388</v>
      </c>
      <c r="AF7" s="18">
        <f>'Coeffs tech AMS'!AF7/'Coeffs tech AME'!AF7</f>
        <v>0.97632559848845435</v>
      </c>
      <c r="AG7" s="18">
        <f>'Coeffs tech AMS'!AG7/'Coeffs tech AME'!AG7</f>
        <v>0.97609223642840071</v>
      </c>
      <c r="AH7" s="18">
        <f>'Coeffs tech AMS'!AH7/'Coeffs tech AME'!AH7</f>
        <v>0.97603536073037755</v>
      </c>
      <c r="AI7" s="18">
        <f>'Coeffs tech AMS'!AI7/'Coeffs tech AME'!AI7</f>
        <v>0.97563365468299534</v>
      </c>
      <c r="AJ7" s="18">
        <f>'Coeffs tech AMS'!AJ7/'Coeffs tech AME'!AJ7</f>
        <v>0.97502941987837533</v>
      </c>
      <c r="AK7" s="18">
        <f>'Coeffs tech AMS'!AK7/'Coeffs tech AME'!AK7</f>
        <v>0.97457620223861108</v>
      </c>
      <c r="AL7" s="18">
        <f>'Coeffs tech AMS'!AL7/'Coeffs tech AME'!AL7</f>
        <v>0.97418926417645335</v>
      </c>
      <c r="AM7" s="18">
        <f>'Coeffs tech AMS'!AM7/'Coeffs tech AME'!AM7</f>
        <v>0.97384295257401332</v>
      </c>
      <c r="AN7" s="18">
        <f>'Coeffs tech AMS'!AN7/'Coeffs tech AME'!AN7</f>
        <v>0.9712774197833548</v>
      </c>
      <c r="AO7" s="18">
        <f>'Coeffs tech AMS'!AO7/'Coeffs tech AME'!AO7</f>
        <v>0.96905695132430314</v>
      </c>
      <c r="AP7" s="18">
        <f>'Coeffs tech AMS'!AP7/'Coeffs tech AME'!AP7</f>
        <v>0.96680848923991081</v>
      </c>
      <c r="AQ7" s="18">
        <f>'Coeffs tech AMS'!AQ7/'Coeffs tech AME'!AQ7</f>
        <v>0.96461867205233409</v>
      </c>
      <c r="AR7" s="18">
        <f>'Coeffs tech AMS'!AR7/'Coeffs tech AME'!AR7</f>
        <v>0.96244580344527852</v>
      </c>
      <c r="AS7" s="18">
        <f>'Coeffs tech AMS'!AS7/'Coeffs tech AME'!AS7</f>
        <v>0.96036941860367853</v>
      </c>
      <c r="AT7" s="18">
        <f>'Coeffs tech AMS'!AT7/'Coeffs tech AME'!AT7</f>
        <v>0.95839017743244292</v>
      </c>
      <c r="AU7" s="18">
        <f>'Coeffs tech AMS'!AU7/'Coeffs tech AME'!AU7</f>
        <v>0.95649330088205942</v>
      </c>
      <c r="AV7" s="18">
        <f>'Coeffs tech AMS'!AV7/'Coeffs tech AME'!AV7</f>
        <v>0.95463242634754797</v>
      </c>
      <c r="AW7" s="18">
        <f>'Coeffs tech AMS'!AW7/'Coeffs tech AME'!AW7</f>
        <v>0.95625922799819052</v>
      </c>
      <c r="AX7" s="18"/>
    </row>
    <row r="8" spans="1:50" x14ac:dyDescent="0.25">
      <c r="A8" s="18"/>
      <c r="B8" t="s">
        <v>1010</v>
      </c>
      <c r="C8" s="18">
        <f>'Coeffs tech AMS'!C8/'Coeffs tech AME'!C8</f>
        <v>1</v>
      </c>
      <c r="D8" s="18">
        <f>'Coeffs tech AMS'!D8/'Coeffs tech AME'!D8</f>
        <v>1</v>
      </c>
      <c r="E8" s="18">
        <f>'Coeffs tech AMS'!E8/'Coeffs tech AME'!E8</f>
        <v>1</v>
      </c>
      <c r="F8" s="18">
        <f>'Coeffs tech AMS'!F8/'Coeffs tech AME'!F8</f>
        <v>1</v>
      </c>
      <c r="G8" s="18">
        <f>'Coeffs tech AMS'!G8/'Coeffs tech AME'!G8</f>
        <v>1</v>
      </c>
      <c r="H8" s="18">
        <f>'Coeffs tech AMS'!H8/'Coeffs tech AME'!H8</f>
        <v>1</v>
      </c>
      <c r="I8" s="18">
        <f>'Coeffs tech AMS'!I8/'Coeffs tech AME'!I8</f>
        <v>1</v>
      </c>
      <c r="J8" s="18">
        <f>'Coeffs tech AMS'!J8/'Coeffs tech AME'!J8</f>
        <v>1</v>
      </c>
      <c r="K8" s="18">
        <f>'Coeffs tech AMS'!K8/'Coeffs tech AME'!K8</f>
        <v>1</v>
      </c>
      <c r="L8" s="18">
        <f>'Coeffs tech AMS'!L8/'Coeffs tech AME'!L8</f>
        <v>1</v>
      </c>
      <c r="M8" s="18">
        <f>'Coeffs tech AMS'!M8/'Coeffs tech AME'!M8</f>
        <v>1</v>
      </c>
      <c r="N8" s="18">
        <f>'Coeffs tech AMS'!N8/'Coeffs tech AME'!N8</f>
        <v>1</v>
      </c>
      <c r="O8" s="18">
        <f>'Coeffs tech AMS'!O8/'Coeffs tech AME'!O8</f>
        <v>1</v>
      </c>
      <c r="P8" s="18">
        <f>'Coeffs tech AMS'!P8/'Coeffs tech AME'!P8</f>
        <v>1</v>
      </c>
      <c r="Q8" s="18">
        <f>'Coeffs tech AMS'!Q8/'Coeffs tech AME'!Q8</f>
        <v>1</v>
      </c>
      <c r="R8" s="18">
        <f>'Coeffs tech AMS'!R8/'Coeffs tech AME'!R8</f>
        <v>1</v>
      </c>
      <c r="S8" s="18">
        <f>'Coeffs tech AMS'!S8/'Coeffs tech AME'!S8</f>
        <v>0.99970559295945316</v>
      </c>
      <c r="T8" s="18">
        <f>'Coeffs tech AMS'!T8/'Coeffs tech AME'!T8</f>
        <v>0.99962855701929931</v>
      </c>
      <c r="U8" s="18">
        <f>'Coeffs tech AMS'!U8/'Coeffs tech AME'!U8</f>
        <v>0.99959616130010298</v>
      </c>
      <c r="V8" s="18">
        <f>'Coeffs tech AMS'!V8/'Coeffs tech AME'!V8</f>
        <v>0.99980072195990299</v>
      </c>
      <c r="W8" s="18">
        <f>'Coeffs tech AMS'!W8/'Coeffs tech AME'!W8</f>
        <v>1.0014073863211559</v>
      </c>
      <c r="X8" s="18">
        <f>'Coeffs tech AMS'!X8/'Coeffs tech AME'!X8</f>
        <v>1.0021825604951127</v>
      </c>
      <c r="Y8" s="18">
        <f>'Coeffs tech AMS'!Y8/'Coeffs tech AME'!Y8</f>
        <v>1.0011691978581441</v>
      </c>
      <c r="Z8" s="18">
        <f>'Coeffs tech AMS'!Z8/'Coeffs tech AME'!Z8</f>
        <v>0.99986868910288651</v>
      </c>
      <c r="AA8" s="18">
        <f>'Coeffs tech AMS'!AA8/'Coeffs tech AME'!AA8</f>
        <v>0.99872161045089902</v>
      </c>
      <c r="AB8" s="18">
        <f>'Coeffs tech AMS'!AB8/'Coeffs tech AME'!AB8</f>
        <v>0.99764811810680876</v>
      </c>
      <c r="AC8" s="18">
        <f>'Coeffs tech AMS'!AC8/'Coeffs tech AME'!AC8</f>
        <v>0.99663819315801183</v>
      </c>
      <c r="AD8" s="18">
        <f>'Coeffs tech AMS'!AD8/'Coeffs tech AME'!AD8</f>
        <v>0.99771274165567314</v>
      </c>
      <c r="AE8" s="18">
        <f>'Coeffs tech AMS'!AE8/'Coeffs tech AME'!AE8</f>
        <v>0.99945169025645364</v>
      </c>
      <c r="AF8" s="18">
        <f>'Coeffs tech AMS'!AF8/'Coeffs tech AME'!AF8</f>
        <v>1.001380692067855</v>
      </c>
      <c r="AG8" s="18">
        <f>'Coeffs tech AMS'!AG8/'Coeffs tech AME'!AG8</f>
        <v>1.0032854911503599</v>
      </c>
      <c r="AH8" s="18">
        <f>'Coeffs tech AMS'!AH8/'Coeffs tech AME'!AH8</f>
        <v>1.005506692359645</v>
      </c>
      <c r="AI8" s="18">
        <f>'Coeffs tech AMS'!AI8/'Coeffs tech AME'!AI8</f>
        <v>1.0073613242386528</v>
      </c>
      <c r="AJ8" s="18">
        <f>'Coeffs tech AMS'!AJ8/'Coeffs tech AME'!AJ8</f>
        <v>1.009073759465994</v>
      </c>
      <c r="AK8" s="18">
        <f>'Coeffs tech AMS'!AK8/'Coeffs tech AME'!AK8</f>
        <v>1.0108451869153103</v>
      </c>
      <c r="AL8" s="18">
        <f>'Coeffs tech AMS'!AL8/'Coeffs tech AME'!AL8</f>
        <v>1.0126484956796729</v>
      </c>
      <c r="AM8" s="18">
        <f>'Coeffs tech AMS'!AM8/'Coeffs tech AME'!AM8</f>
        <v>1.0144740782815733</v>
      </c>
      <c r="AN8" s="18">
        <f>'Coeffs tech AMS'!AN8/'Coeffs tech AME'!AN8</f>
        <v>1.0160887347485088</v>
      </c>
      <c r="AO8" s="18">
        <f>'Coeffs tech AMS'!AO8/'Coeffs tech AME'!AO8</f>
        <v>1.0178419822869678</v>
      </c>
      <c r="AP8" s="18">
        <f>'Coeffs tech AMS'!AP8/'Coeffs tech AME'!AP8</f>
        <v>1.0196667082887632</v>
      </c>
      <c r="AQ8" s="18">
        <f>'Coeffs tech AMS'!AQ8/'Coeffs tech AME'!AQ8</f>
        <v>1.0215966954930402</v>
      </c>
      <c r="AR8" s="18">
        <f>'Coeffs tech AMS'!AR8/'Coeffs tech AME'!AR8</f>
        <v>1.0236218649646498</v>
      </c>
      <c r="AS8" s="18">
        <f>'Coeffs tech AMS'!AS8/'Coeffs tech AME'!AS8</f>
        <v>1.0257633833430848</v>
      </c>
      <c r="AT8" s="18">
        <f>'Coeffs tech AMS'!AT8/'Coeffs tech AME'!AT8</f>
        <v>1.0279912610448196</v>
      </c>
      <c r="AU8" s="18">
        <f>'Coeffs tech AMS'!AU8/'Coeffs tech AME'!AU8</f>
        <v>1.0303052945176487</v>
      </c>
      <c r="AV8" s="18">
        <f>'Coeffs tech AMS'!AV8/'Coeffs tech AME'!AV8</f>
        <v>1.0327008973005083</v>
      </c>
      <c r="AW8" s="18">
        <f>'Coeffs tech AMS'!AW8/'Coeffs tech AME'!AW8</f>
        <v>1.035405763067347</v>
      </c>
      <c r="AX8" s="18"/>
    </row>
    <row r="9" spans="1:50" x14ac:dyDescent="0.25">
      <c r="A9" s="18"/>
      <c r="B9" t="s">
        <v>1011</v>
      </c>
      <c r="C9" s="18">
        <f>'Coeffs tech AMS'!C9/'Coeffs tech AME'!C9</f>
        <v>1</v>
      </c>
      <c r="D9" s="18">
        <f>'Coeffs tech AMS'!D9/'Coeffs tech AME'!D9</f>
        <v>1</v>
      </c>
      <c r="E9" s="18">
        <f>'Coeffs tech AMS'!E9/'Coeffs tech AME'!E9</f>
        <v>1</v>
      </c>
      <c r="F9" s="18">
        <f>'Coeffs tech AMS'!F9/'Coeffs tech AME'!F9</f>
        <v>1</v>
      </c>
      <c r="G9" s="18">
        <f>'Coeffs tech AMS'!G9/'Coeffs tech AME'!G9</f>
        <v>1</v>
      </c>
      <c r="H9" s="18">
        <f>'Coeffs tech AMS'!H9/'Coeffs tech AME'!H9</f>
        <v>1</v>
      </c>
      <c r="I9" s="18">
        <f>'Coeffs tech AMS'!I9/'Coeffs tech AME'!I9</f>
        <v>1</v>
      </c>
      <c r="J9" s="18">
        <f>'Coeffs tech AMS'!J9/'Coeffs tech AME'!J9</f>
        <v>1</v>
      </c>
      <c r="K9" s="18">
        <f>'Coeffs tech AMS'!K9/'Coeffs tech AME'!K9</f>
        <v>1</v>
      </c>
      <c r="L9" s="18">
        <f>'Coeffs tech AMS'!L9/'Coeffs tech AME'!L9</f>
        <v>1</v>
      </c>
      <c r="M9" s="18">
        <f>'Coeffs tech AMS'!M9/'Coeffs tech AME'!M9</f>
        <v>1</v>
      </c>
      <c r="N9" s="18">
        <f>'Coeffs tech AMS'!N9/'Coeffs tech AME'!N9</f>
        <v>1</v>
      </c>
      <c r="O9" s="18">
        <f>'Coeffs tech AMS'!O9/'Coeffs tech AME'!O9</f>
        <v>1</v>
      </c>
      <c r="P9" s="18">
        <f>'Coeffs tech AMS'!P9/'Coeffs tech AME'!P9</f>
        <v>1</v>
      </c>
      <c r="Q9" s="18">
        <f>'Coeffs tech AMS'!Q9/'Coeffs tech AME'!Q9</f>
        <v>1</v>
      </c>
      <c r="R9" s="18">
        <f>'Coeffs tech AMS'!R9/'Coeffs tech AME'!R9</f>
        <v>1</v>
      </c>
      <c r="S9" s="18">
        <f>'Coeffs tech AMS'!S9/'Coeffs tech AME'!S9</f>
        <v>1.0000380116736125</v>
      </c>
      <c r="T9" s="18">
        <f>'Coeffs tech AMS'!T9/'Coeffs tech AME'!T9</f>
        <v>1.0003125662177039</v>
      </c>
      <c r="U9" s="18">
        <f>'Coeffs tech AMS'!U9/'Coeffs tech AME'!U9</f>
        <v>1.0008063916755525</v>
      </c>
      <c r="V9" s="18">
        <f>'Coeffs tech AMS'!V9/'Coeffs tech AME'!V9</f>
        <v>1.0016406943476748</v>
      </c>
      <c r="W9" s="18">
        <f>'Coeffs tech AMS'!W9/'Coeffs tech AME'!W9</f>
        <v>1.0029457056960949</v>
      </c>
      <c r="X9" s="18">
        <f>'Coeffs tech AMS'!X9/'Coeffs tech AME'!X9</f>
        <v>1.0044310184602692</v>
      </c>
      <c r="Y9" s="18">
        <f>'Coeffs tech AMS'!Y9/'Coeffs tech AME'!Y9</f>
        <v>1.0052091532254428</v>
      </c>
      <c r="Z9" s="18">
        <f>'Coeffs tech AMS'!Z9/'Coeffs tech AME'!Z9</f>
        <v>1.0060906979480124</v>
      </c>
      <c r="AA9" s="18">
        <f>'Coeffs tech AMS'!AA9/'Coeffs tech AME'!AA9</f>
        <v>1.0072515464926188</v>
      </c>
      <c r="AB9" s="18">
        <f>'Coeffs tech AMS'!AB9/'Coeffs tech AME'!AB9</f>
        <v>1.0085390116972917</v>
      </c>
      <c r="AC9" s="18">
        <f>'Coeffs tech AMS'!AC9/'Coeffs tech AME'!AC9</f>
        <v>1.0098528204714932</v>
      </c>
      <c r="AD9" s="18">
        <f>'Coeffs tech AMS'!AD9/'Coeffs tech AME'!AD9</f>
        <v>1.0110037799406595</v>
      </c>
      <c r="AE9" s="18">
        <f>'Coeffs tech AMS'!AE9/'Coeffs tech AME'!AE9</f>
        <v>1.0124084991960614</v>
      </c>
      <c r="AF9" s="18">
        <f>'Coeffs tech AMS'!AF9/'Coeffs tech AME'!AF9</f>
        <v>1.0137662707034025</v>
      </c>
      <c r="AG9" s="18">
        <f>'Coeffs tech AMS'!AG9/'Coeffs tech AME'!AG9</f>
        <v>1.0150083817449294</v>
      </c>
      <c r="AH9" s="18">
        <f>'Coeffs tech AMS'!AH9/'Coeffs tech AME'!AH9</f>
        <v>1.0163842341550553</v>
      </c>
      <c r="AI9" s="18">
        <f>'Coeffs tech AMS'!AI9/'Coeffs tech AME'!AI9</f>
        <v>1.0174152614867396</v>
      </c>
      <c r="AJ9" s="18">
        <f>'Coeffs tech AMS'!AJ9/'Coeffs tech AME'!AJ9</f>
        <v>1.0183412649944616</v>
      </c>
      <c r="AK9" s="18">
        <f>'Coeffs tech AMS'!AK9/'Coeffs tech AME'!AK9</f>
        <v>1.0192937899680621</v>
      </c>
      <c r="AL9" s="18">
        <f>'Coeffs tech AMS'!AL9/'Coeffs tech AME'!AL9</f>
        <v>1.0202467661118191</v>
      </c>
      <c r="AM9" s="18">
        <f>'Coeffs tech AMS'!AM9/'Coeffs tech AME'!AM9</f>
        <v>1.0211903202082455</v>
      </c>
      <c r="AN9" s="18">
        <f>'Coeffs tech AMS'!AN9/'Coeffs tech AME'!AN9</f>
        <v>1.0220957992793001</v>
      </c>
      <c r="AO9" s="18">
        <f>'Coeffs tech AMS'!AO9/'Coeffs tech AME'!AO9</f>
        <v>1.0231270522801978</v>
      </c>
      <c r="AP9" s="18">
        <f>'Coeffs tech AMS'!AP9/'Coeffs tech AME'!AP9</f>
        <v>1.024249267059621</v>
      </c>
      <c r="AQ9" s="18">
        <f>'Coeffs tech AMS'!AQ9/'Coeffs tech AME'!AQ9</f>
        <v>1.0254755998000373</v>
      </c>
      <c r="AR9" s="18">
        <f>'Coeffs tech AMS'!AR9/'Coeffs tech AME'!AR9</f>
        <v>1.0268046668595112</v>
      </c>
      <c r="AS9" s="18">
        <f>'Coeffs tech AMS'!AS9/'Coeffs tech AME'!AS9</f>
        <v>1.0281248896019839</v>
      </c>
      <c r="AT9" s="18">
        <f>'Coeffs tech AMS'!AT9/'Coeffs tech AME'!AT9</f>
        <v>1.0294797087927217</v>
      </c>
      <c r="AU9" s="18">
        <f>'Coeffs tech AMS'!AU9/'Coeffs tech AME'!AU9</f>
        <v>1.0308648310626702</v>
      </c>
      <c r="AV9" s="18">
        <f>'Coeffs tech AMS'!AV9/'Coeffs tech AME'!AV9</f>
        <v>1.0322766418290719</v>
      </c>
      <c r="AW9" s="18">
        <f>'Coeffs tech AMS'!AW9/'Coeffs tech AME'!AW9</f>
        <v>1.0338421195491669</v>
      </c>
      <c r="AX9" s="18"/>
    </row>
    <row r="10" spans="1:50" x14ac:dyDescent="0.25">
      <c r="A10" s="18"/>
      <c r="B10" t="s">
        <v>1012</v>
      </c>
      <c r="C10" s="18">
        <f>'Coeffs tech AMS'!C10/'Coeffs tech AME'!C10</f>
        <v>1</v>
      </c>
      <c r="D10" s="18">
        <f>'Coeffs tech AMS'!D10/'Coeffs tech AME'!D10</f>
        <v>1</v>
      </c>
      <c r="E10" s="18">
        <f>'Coeffs tech AMS'!E10/'Coeffs tech AME'!E10</f>
        <v>1</v>
      </c>
      <c r="F10" s="18">
        <f>'Coeffs tech AMS'!F10/'Coeffs tech AME'!F10</f>
        <v>1</v>
      </c>
      <c r="G10" s="18">
        <f>'Coeffs tech AMS'!G10/'Coeffs tech AME'!G10</f>
        <v>1</v>
      </c>
      <c r="H10" s="18">
        <f>'Coeffs tech AMS'!H10/'Coeffs tech AME'!H10</f>
        <v>1</v>
      </c>
      <c r="I10" s="18">
        <f>'Coeffs tech AMS'!I10/'Coeffs tech AME'!I10</f>
        <v>1</v>
      </c>
      <c r="J10" s="18">
        <f>'Coeffs tech AMS'!J10/'Coeffs tech AME'!J10</f>
        <v>1</v>
      </c>
      <c r="K10" s="18">
        <f>'Coeffs tech AMS'!K10/'Coeffs tech AME'!K10</f>
        <v>1</v>
      </c>
      <c r="L10" s="18">
        <f>'Coeffs tech AMS'!L10/'Coeffs tech AME'!L10</f>
        <v>1</v>
      </c>
      <c r="M10" s="18">
        <f>'Coeffs tech AMS'!M10/'Coeffs tech AME'!M10</f>
        <v>1</v>
      </c>
      <c r="N10" s="18">
        <f>'Coeffs tech AMS'!N10/'Coeffs tech AME'!N10</f>
        <v>1</v>
      </c>
      <c r="O10" s="18">
        <f>'Coeffs tech AMS'!O10/'Coeffs tech AME'!O10</f>
        <v>1</v>
      </c>
      <c r="P10" s="18">
        <f>'Coeffs tech AMS'!P10/'Coeffs tech AME'!P10</f>
        <v>1</v>
      </c>
      <c r="Q10" s="18">
        <f>'Coeffs tech AMS'!Q10/'Coeffs tech AME'!Q10</f>
        <v>1</v>
      </c>
      <c r="R10" s="18">
        <f>'Coeffs tech AMS'!R10/'Coeffs tech AME'!R10</f>
        <v>1</v>
      </c>
      <c r="S10" s="18">
        <f>'Coeffs tech AMS'!S10/'Coeffs tech AME'!S10</f>
        <v>0.99983603435201118</v>
      </c>
      <c r="T10" s="18">
        <f>'Coeffs tech AMS'!T10/'Coeffs tech AME'!T10</f>
        <v>0.9999166346070707</v>
      </c>
      <c r="U10" s="18">
        <f>'Coeffs tech AMS'!U10/'Coeffs tech AME'!U10</f>
        <v>0.99992869084073677</v>
      </c>
      <c r="V10" s="18">
        <f>'Coeffs tech AMS'!V10/'Coeffs tech AME'!V10</f>
        <v>1.0000204829728123</v>
      </c>
      <c r="W10" s="18">
        <f>'Coeffs tech AMS'!W10/'Coeffs tech AME'!W10</f>
        <v>0.99759695775458423</v>
      </c>
      <c r="X10" s="18">
        <f>'Coeffs tech AMS'!X10/'Coeffs tech AME'!X10</f>
        <v>0.99530430171637996</v>
      </c>
      <c r="Y10" s="18">
        <f>'Coeffs tech AMS'!Y10/'Coeffs tech AME'!Y10</f>
        <v>0.99289301114690942</v>
      </c>
      <c r="Z10" s="18">
        <f>'Coeffs tech AMS'!Z10/'Coeffs tech AME'!Z10</f>
        <v>0.99021226525687245</v>
      </c>
      <c r="AA10" s="18">
        <f>'Coeffs tech AMS'!AA10/'Coeffs tech AME'!AA10</f>
        <v>0.98784468862179942</v>
      </c>
      <c r="AB10" s="18">
        <f>'Coeffs tech AMS'!AB10/'Coeffs tech AME'!AB10</f>
        <v>0.98557577804287799</v>
      </c>
      <c r="AC10" s="18">
        <f>'Coeffs tech AMS'!AC10/'Coeffs tech AME'!AC10</f>
        <v>0.98327787082530693</v>
      </c>
      <c r="AD10" s="18">
        <f>'Coeffs tech AMS'!AD10/'Coeffs tech AME'!AD10</f>
        <v>0.98461930964500077</v>
      </c>
      <c r="AE10" s="18">
        <f>'Coeffs tech AMS'!AE10/'Coeffs tech AME'!AE10</f>
        <v>0.98600264259629167</v>
      </c>
      <c r="AF10" s="18">
        <f>'Coeffs tech AMS'!AF10/'Coeffs tech AME'!AF10</f>
        <v>0.98737787807110677</v>
      </c>
      <c r="AG10" s="18">
        <f>'Coeffs tech AMS'!AG10/'Coeffs tech AME'!AG10</f>
        <v>0.98870703914117686</v>
      </c>
      <c r="AH10" s="18">
        <f>'Coeffs tech AMS'!AH10/'Coeffs tech AME'!AH10</f>
        <v>0.99007909388194448</v>
      </c>
      <c r="AI10" s="18">
        <f>'Coeffs tech AMS'!AI10/'Coeffs tech AME'!AI10</f>
        <v>0.99133675297637036</v>
      </c>
      <c r="AJ10" s="18">
        <f>'Coeffs tech AMS'!AJ10/'Coeffs tech AME'!AJ10</f>
        <v>0.99255559911250946</v>
      </c>
      <c r="AK10" s="18">
        <f>'Coeffs tech AMS'!AK10/'Coeffs tech AME'!AK10</f>
        <v>0.99379158787160893</v>
      </c>
      <c r="AL10" s="18">
        <f>'Coeffs tech AMS'!AL10/'Coeffs tech AME'!AL10</f>
        <v>0.99502647249221809</v>
      </c>
      <c r="AM10" s="18">
        <f>'Coeffs tech AMS'!AM10/'Coeffs tech AME'!AM10</f>
        <v>0.99626093013420802</v>
      </c>
      <c r="AN10" s="18">
        <f>'Coeffs tech AMS'!AN10/'Coeffs tech AME'!AN10</f>
        <v>0.99742456166257831</v>
      </c>
      <c r="AO10" s="18">
        <f>'Coeffs tech AMS'!AO10/'Coeffs tech AME'!AO10</f>
        <v>0.99864511736492945</v>
      </c>
      <c r="AP10" s="18">
        <f>'Coeffs tech AMS'!AP10/'Coeffs tech AME'!AP10</f>
        <v>0.99988210377893127</v>
      </c>
      <c r="AQ10" s="18">
        <f>'Coeffs tech AMS'!AQ10/'Coeffs tech AME'!AQ10</f>
        <v>1.0011527917266101</v>
      </c>
      <c r="AR10" s="18">
        <f>'Coeffs tech AMS'!AR10/'Coeffs tech AME'!AR10</f>
        <v>1.0025473724112379</v>
      </c>
      <c r="AS10" s="18">
        <f>'Coeffs tech AMS'!AS10/'Coeffs tech AME'!AS10</f>
        <v>1.0038789291873236</v>
      </c>
      <c r="AT10" s="18">
        <f>'Coeffs tech AMS'!AT10/'Coeffs tech AME'!AT10</f>
        <v>1.0052125359704251</v>
      </c>
      <c r="AU10" s="18">
        <f>'Coeffs tech AMS'!AU10/'Coeffs tech AME'!AU10</f>
        <v>1.0065597855392951</v>
      </c>
      <c r="AV10" s="18">
        <f>'Coeffs tech AMS'!AV10/'Coeffs tech AME'!AV10</f>
        <v>1.0079256110374504</v>
      </c>
      <c r="AW10" s="18">
        <f>'Coeffs tech AMS'!AW10/'Coeffs tech AME'!AW10</f>
        <v>1.0092867533486691</v>
      </c>
      <c r="AX10" s="18"/>
    </row>
    <row r="11" spans="1:50" x14ac:dyDescent="0.25">
      <c r="A11" s="18"/>
      <c r="B11" t="s">
        <v>1013</v>
      </c>
      <c r="C11" s="18">
        <f>'Coeffs tech AMS'!C11/'Coeffs tech AME'!C11</f>
        <v>1</v>
      </c>
      <c r="D11" s="18">
        <f>'Coeffs tech AMS'!D11/'Coeffs tech AME'!D11</f>
        <v>1</v>
      </c>
      <c r="E11" s="18">
        <f>'Coeffs tech AMS'!E11/'Coeffs tech AME'!E11</f>
        <v>1</v>
      </c>
      <c r="F11" s="18">
        <f>'Coeffs tech AMS'!F11/'Coeffs tech AME'!F11</f>
        <v>1</v>
      </c>
      <c r="G11" s="18">
        <f>'Coeffs tech AMS'!G11/'Coeffs tech AME'!G11</f>
        <v>1</v>
      </c>
      <c r="H11" s="18">
        <f>'Coeffs tech AMS'!H11/'Coeffs tech AME'!H11</f>
        <v>1</v>
      </c>
      <c r="I11" s="18">
        <f>'Coeffs tech AMS'!I11/'Coeffs tech AME'!I11</f>
        <v>1</v>
      </c>
      <c r="J11" s="18">
        <f>'Coeffs tech AMS'!J11/'Coeffs tech AME'!J11</f>
        <v>1</v>
      </c>
      <c r="K11" s="18">
        <f>'Coeffs tech AMS'!K11/'Coeffs tech AME'!K11</f>
        <v>1</v>
      </c>
      <c r="L11" s="18">
        <f>'Coeffs tech AMS'!L11/'Coeffs tech AME'!L11</f>
        <v>1</v>
      </c>
      <c r="M11" s="18">
        <f>'Coeffs tech AMS'!M11/'Coeffs tech AME'!M11</f>
        <v>1</v>
      </c>
      <c r="N11" s="18">
        <f>'Coeffs tech AMS'!N11/'Coeffs tech AME'!N11</f>
        <v>1</v>
      </c>
      <c r="O11" s="18">
        <f>'Coeffs tech AMS'!O11/'Coeffs tech AME'!O11</f>
        <v>1</v>
      </c>
      <c r="P11" s="18">
        <f>'Coeffs tech AMS'!P11/'Coeffs tech AME'!P11</f>
        <v>1</v>
      </c>
      <c r="Q11" s="18">
        <f>'Coeffs tech AMS'!Q11/'Coeffs tech AME'!Q11</f>
        <v>1</v>
      </c>
      <c r="R11" s="18">
        <f>'Coeffs tech AMS'!R11/'Coeffs tech AME'!R11</f>
        <v>1</v>
      </c>
      <c r="S11" s="18">
        <f>'Coeffs tech AMS'!S11/'Coeffs tech AME'!S11</f>
        <v>0.99960153173944299</v>
      </c>
      <c r="T11" s="18">
        <f>'Coeffs tech AMS'!T11/'Coeffs tech AME'!T11</f>
        <v>0.99951007915643153</v>
      </c>
      <c r="U11" s="18">
        <f>'Coeffs tech AMS'!U11/'Coeffs tech AME'!U11</f>
        <v>0.99938992161408435</v>
      </c>
      <c r="V11" s="18">
        <f>'Coeffs tech AMS'!V11/'Coeffs tech AME'!V11</f>
        <v>0.99945617156661615</v>
      </c>
      <c r="W11" s="18">
        <f>'Coeffs tech AMS'!W11/'Coeffs tech AME'!W11</f>
        <v>0.99578365362116761</v>
      </c>
      <c r="X11" s="18">
        <f>'Coeffs tech AMS'!X11/'Coeffs tech AME'!X11</f>
        <v>0.99247541318397969</v>
      </c>
      <c r="Y11" s="18">
        <f>'Coeffs tech AMS'!Y11/'Coeffs tech AME'!Y11</f>
        <v>0.98793328287463444</v>
      </c>
      <c r="Z11" s="18">
        <f>'Coeffs tech AMS'!Z11/'Coeffs tech AME'!Z11</f>
        <v>0.98345881742988295</v>
      </c>
      <c r="AA11" s="18">
        <f>'Coeffs tech AMS'!AA11/'Coeffs tech AME'!AA11</f>
        <v>0.97941040997147</v>
      </c>
      <c r="AB11" s="18">
        <f>'Coeffs tech AMS'!AB11/'Coeffs tech AME'!AB11</f>
        <v>0.97560379647131568</v>
      </c>
      <c r="AC11" s="18">
        <f>'Coeffs tech AMS'!AC11/'Coeffs tech AME'!AC11</f>
        <v>0.97194215862572886</v>
      </c>
      <c r="AD11" s="18">
        <f>'Coeffs tech AMS'!AD11/'Coeffs tech AME'!AD11</f>
        <v>0.97556172004233799</v>
      </c>
      <c r="AE11" s="18">
        <f>'Coeffs tech AMS'!AE11/'Coeffs tech AME'!AE11</f>
        <v>0.97960660519891829</v>
      </c>
      <c r="AF11" s="18">
        <f>'Coeffs tech AMS'!AF11/'Coeffs tech AME'!AF11</f>
        <v>0.9837005425865849</v>
      </c>
      <c r="AG11" s="18">
        <f>'Coeffs tech AMS'!AG11/'Coeffs tech AME'!AG11</f>
        <v>0.98765826320407479</v>
      </c>
      <c r="AH11" s="18">
        <f>'Coeffs tech AMS'!AH11/'Coeffs tech AME'!AH11</f>
        <v>0.99186420033003708</v>
      </c>
      <c r="AI11" s="18">
        <f>'Coeffs tech AMS'!AI11/'Coeffs tech AME'!AI11</f>
        <v>0.99568216512837326</v>
      </c>
      <c r="AJ11" s="18">
        <f>'Coeffs tech AMS'!AJ11/'Coeffs tech AME'!AJ11</f>
        <v>0.99932553293444493</v>
      </c>
      <c r="AK11" s="18">
        <f>'Coeffs tech AMS'!AK11/'Coeffs tech AME'!AK11</f>
        <v>1.0030502627970721</v>
      </c>
      <c r="AL11" s="18">
        <f>'Coeffs tech AMS'!AL11/'Coeffs tech AME'!AL11</f>
        <v>1.006806327964215</v>
      </c>
      <c r="AM11" s="18">
        <f>'Coeffs tech AMS'!AM11/'Coeffs tech AME'!AM11</f>
        <v>1.0105853797036262</v>
      </c>
      <c r="AN11" s="18">
        <f>'Coeffs tech AMS'!AN11/'Coeffs tech AME'!AN11</f>
        <v>1.0139511288226513</v>
      </c>
      <c r="AO11" s="18">
        <f>'Coeffs tech AMS'!AO11/'Coeffs tech AME'!AO11</f>
        <v>1.0174682337979204</v>
      </c>
      <c r="AP11" s="18">
        <f>'Coeffs tech AMS'!AP11/'Coeffs tech AME'!AP11</f>
        <v>1.0210028703014997</v>
      </c>
      <c r="AQ11" s="18">
        <f>'Coeffs tech AMS'!AQ11/'Coeffs tech AME'!AQ11</f>
        <v>1.0246144575229268</v>
      </c>
      <c r="AR11" s="18">
        <f>'Coeffs tech AMS'!AR11/'Coeffs tech AME'!AR11</f>
        <v>1.0282870257812304</v>
      </c>
      <c r="AS11" s="18">
        <f>'Coeffs tech AMS'!AS11/'Coeffs tech AME'!AS11</f>
        <v>1.0320293166497336</v>
      </c>
      <c r="AT11" s="18">
        <f>'Coeffs tech AMS'!AT11/'Coeffs tech AME'!AT11</f>
        <v>1.0358311624027767</v>
      </c>
      <c r="AU11" s="18">
        <f>'Coeffs tech AMS'!AU11/'Coeffs tech AME'!AU11</f>
        <v>1.0396863499460682</v>
      </c>
      <c r="AV11" s="18">
        <f>'Coeffs tech AMS'!AV11/'Coeffs tech AME'!AV11</f>
        <v>1.0435849307670104</v>
      </c>
      <c r="AW11" s="18">
        <f>'Coeffs tech AMS'!AW11/'Coeffs tech AME'!AW11</f>
        <v>1.0481054826669967</v>
      </c>
      <c r="AX11" s="18"/>
    </row>
    <row r="12" spans="1:50" x14ac:dyDescent="0.25">
      <c r="A12" s="18"/>
      <c r="B12" t="s">
        <v>1014</v>
      </c>
      <c r="C12" s="18">
        <f>'Coeffs tech AMS'!C12/'Coeffs tech AME'!C12</f>
        <v>1</v>
      </c>
      <c r="D12" s="18">
        <f>'Coeffs tech AMS'!D12/'Coeffs tech AME'!D12</f>
        <v>1</v>
      </c>
      <c r="E12" s="18">
        <f>'Coeffs tech AMS'!E12/'Coeffs tech AME'!E12</f>
        <v>1</v>
      </c>
      <c r="F12" s="18">
        <f>'Coeffs tech AMS'!F12/'Coeffs tech AME'!F12</f>
        <v>1</v>
      </c>
      <c r="G12" s="18">
        <f>'Coeffs tech AMS'!G12/'Coeffs tech AME'!G12</f>
        <v>1</v>
      </c>
      <c r="H12" s="18">
        <f>'Coeffs tech AMS'!H12/'Coeffs tech AME'!H12</f>
        <v>1</v>
      </c>
      <c r="I12" s="18">
        <f>'Coeffs tech AMS'!I12/'Coeffs tech AME'!I12</f>
        <v>1</v>
      </c>
      <c r="J12" s="18">
        <f>'Coeffs tech AMS'!J12/'Coeffs tech AME'!J12</f>
        <v>1</v>
      </c>
      <c r="K12" s="18">
        <f>'Coeffs tech AMS'!K12/'Coeffs tech AME'!K12</f>
        <v>1</v>
      </c>
      <c r="L12" s="18">
        <f>'Coeffs tech AMS'!L12/'Coeffs tech AME'!L12</f>
        <v>1</v>
      </c>
      <c r="M12" s="18">
        <f>'Coeffs tech AMS'!M12/'Coeffs tech AME'!M12</f>
        <v>1</v>
      </c>
      <c r="N12" s="18">
        <f>'Coeffs tech AMS'!N12/'Coeffs tech AME'!N12</f>
        <v>1</v>
      </c>
      <c r="O12" s="18">
        <f>'Coeffs tech AMS'!O12/'Coeffs tech AME'!O12</f>
        <v>1</v>
      </c>
      <c r="P12" s="18">
        <f>'Coeffs tech AMS'!P12/'Coeffs tech AME'!P12</f>
        <v>1</v>
      </c>
      <c r="Q12" s="18">
        <f>'Coeffs tech AMS'!Q12/'Coeffs tech AME'!Q12</f>
        <v>1</v>
      </c>
      <c r="R12" s="18">
        <f>'Coeffs tech AMS'!R12/'Coeffs tech AME'!R12</f>
        <v>1</v>
      </c>
      <c r="S12" s="18">
        <f>'Coeffs tech AMS'!S12/'Coeffs tech AME'!S12</f>
        <v>0.9998209865905896</v>
      </c>
      <c r="T12" s="18">
        <f>'Coeffs tech AMS'!T12/'Coeffs tech AME'!T12</f>
        <v>0.99984669889099931</v>
      </c>
      <c r="U12" s="18">
        <f>'Coeffs tech AMS'!U12/'Coeffs tech AME'!U12</f>
        <v>0.99977227540505831</v>
      </c>
      <c r="V12" s="18">
        <f>'Coeffs tech AMS'!V12/'Coeffs tech AME'!V12</f>
        <v>0.99985261944750736</v>
      </c>
      <c r="W12" s="18">
        <f>'Coeffs tech AMS'!W12/'Coeffs tech AME'!W12</f>
        <v>1.000380850544027</v>
      </c>
      <c r="X12" s="18">
        <f>'Coeffs tech AMS'!X12/'Coeffs tech AME'!X12</f>
        <v>1.0012025003006995</v>
      </c>
      <c r="Y12" s="18">
        <f>'Coeffs tech AMS'!Y12/'Coeffs tech AME'!Y12</f>
        <v>1.0014042765229545</v>
      </c>
      <c r="Z12" s="18">
        <f>'Coeffs tech AMS'!Z12/'Coeffs tech AME'!Z12</f>
        <v>1.0017153671068484</v>
      </c>
      <c r="AA12" s="18">
        <f>'Coeffs tech AMS'!AA12/'Coeffs tech AME'!AA12</f>
        <v>1.0022830300623611</v>
      </c>
      <c r="AB12" s="18">
        <f>'Coeffs tech AMS'!AB12/'Coeffs tech AME'!AB12</f>
        <v>1.0030031897624463</v>
      </c>
      <c r="AC12" s="18">
        <f>'Coeffs tech AMS'!AC12/'Coeffs tech AME'!AC12</f>
        <v>1.0038189441171235</v>
      </c>
      <c r="AD12" s="18">
        <f>'Coeffs tech AMS'!AD12/'Coeffs tech AME'!AD12</f>
        <v>1.0032766758180973</v>
      </c>
      <c r="AE12" s="18">
        <f>'Coeffs tech AMS'!AE12/'Coeffs tech AME'!AE12</f>
        <v>1.0029508130277074</v>
      </c>
      <c r="AF12" s="18">
        <f>'Coeffs tech AMS'!AF12/'Coeffs tech AME'!AF12</f>
        <v>1.0026801168576602</v>
      </c>
      <c r="AG12" s="18">
        <f>'Coeffs tech AMS'!AG12/'Coeffs tech AME'!AG12</f>
        <v>1.0023307974169684</v>
      </c>
      <c r="AH12" s="18">
        <f>'Coeffs tech AMS'!AH12/'Coeffs tech AME'!AH12</f>
        <v>1.0020754891517996</v>
      </c>
      <c r="AI12" s="18">
        <f>'Coeffs tech AMS'!AI12/'Coeffs tech AME'!AI12</f>
        <v>1.0016341792541485</v>
      </c>
      <c r="AJ12" s="18">
        <f>'Coeffs tech AMS'!AJ12/'Coeffs tech AME'!AJ12</f>
        <v>1.0010811165842646</v>
      </c>
      <c r="AK12" s="18">
        <f>'Coeffs tech AMS'!AK12/'Coeffs tech AME'!AK12</f>
        <v>1.000578789217037</v>
      </c>
      <c r="AL12" s="18">
        <f>'Coeffs tech AMS'!AL12/'Coeffs tech AME'!AL12</f>
        <v>1.0000868025361052</v>
      </c>
      <c r="AM12" s="18">
        <f>'Coeffs tech AMS'!AM12/'Coeffs tech AME'!AM12</f>
        <v>0.99959815160627574</v>
      </c>
      <c r="AN12" s="18">
        <f>'Coeffs tech AMS'!AN12/'Coeffs tech AME'!AN12</f>
        <v>0.99878887570328301</v>
      </c>
      <c r="AO12" s="18">
        <f>'Coeffs tech AMS'!AO12/'Coeffs tech AME'!AO12</f>
        <v>0.99814047864107713</v>
      </c>
      <c r="AP12" s="18">
        <f>'Coeffs tech AMS'!AP12/'Coeffs tech AME'!AP12</f>
        <v>0.99751896204059265</v>
      </c>
      <c r="AQ12" s="18">
        <f>'Coeffs tech AMS'!AQ12/'Coeffs tech AME'!AQ12</f>
        <v>0.99694325100500869</v>
      </c>
      <c r="AR12" s="18">
        <f>'Coeffs tech AMS'!AR12/'Coeffs tech AME'!AR12</f>
        <v>0.99640440278579345</v>
      </c>
      <c r="AS12" s="18">
        <f>'Coeffs tech AMS'!AS12/'Coeffs tech AME'!AS12</f>
        <v>0.99590904189907048</v>
      </c>
      <c r="AT12" s="18">
        <f>'Coeffs tech AMS'!AT12/'Coeffs tech AME'!AT12</f>
        <v>0.99544820072542306</v>
      </c>
      <c r="AU12" s="18">
        <f>'Coeffs tech AMS'!AU12/'Coeffs tech AME'!AU12</f>
        <v>0.99501679909927787</v>
      </c>
      <c r="AV12" s="18">
        <f>'Coeffs tech AMS'!AV12/'Coeffs tech AME'!AV12</f>
        <v>0.99460680709911087</v>
      </c>
      <c r="AW12" s="18">
        <f>'Coeffs tech AMS'!AW12/'Coeffs tech AME'!AW12</f>
        <v>0.99456702905089356</v>
      </c>
      <c r="AX12" s="18"/>
    </row>
    <row r="13" spans="1:50" x14ac:dyDescent="0.25">
      <c r="A13" s="18"/>
      <c r="B13" t="s">
        <v>1015</v>
      </c>
      <c r="C13" s="18">
        <f>'Coeffs tech AMS'!C13/'Coeffs tech AME'!C13</f>
        <v>1</v>
      </c>
      <c r="D13" s="18">
        <f>'Coeffs tech AMS'!D13/'Coeffs tech AME'!D13</f>
        <v>1</v>
      </c>
      <c r="E13" s="18">
        <f>'Coeffs tech AMS'!E13/'Coeffs tech AME'!E13</f>
        <v>1</v>
      </c>
      <c r="F13" s="18">
        <f>'Coeffs tech AMS'!F13/'Coeffs tech AME'!F13</f>
        <v>1</v>
      </c>
      <c r="G13" s="18">
        <f>'Coeffs tech AMS'!G13/'Coeffs tech AME'!G13</f>
        <v>1</v>
      </c>
      <c r="H13" s="18">
        <f>'Coeffs tech AMS'!H13/'Coeffs tech AME'!H13</f>
        <v>1</v>
      </c>
      <c r="I13" s="18">
        <f>'Coeffs tech AMS'!I13/'Coeffs tech AME'!I13</f>
        <v>1</v>
      </c>
      <c r="J13" s="18">
        <f>'Coeffs tech AMS'!J13/'Coeffs tech AME'!J13</f>
        <v>1</v>
      </c>
      <c r="K13" s="18">
        <f>'Coeffs tech AMS'!K13/'Coeffs tech AME'!K13</f>
        <v>1</v>
      </c>
      <c r="L13" s="18">
        <f>'Coeffs tech AMS'!L13/'Coeffs tech AME'!L13</f>
        <v>1</v>
      </c>
      <c r="M13" s="18">
        <f>'Coeffs tech AMS'!M13/'Coeffs tech AME'!M13</f>
        <v>1</v>
      </c>
      <c r="N13" s="18">
        <f>'Coeffs tech AMS'!N13/'Coeffs tech AME'!N13</f>
        <v>1</v>
      </c>
      <c r="O13" s="18">
        <f>'Coeffs tech AMS'!O13/'Coeffs tech AME'!O13</f>
        <v>1</v>
      </c>
      <c r="P13" s="18">
        <f>'Coeffs tech AMS'!P13/'Coeffs tech AME'!P13</f>
        <v>1</v>
      </c>
      <c r="Q13" s="18">
        <f>'Coeffs tech AMS'!Q13/'Coeffs tech AME'!Q13</f>
        <v>1</v>
      </c>
      <c r="R13" s="18">
        <f>'Coeffs tech AMS'!R13/'Coeffs tech AME'!R13</f>
        <v>1</v>
      </c>
      <c r="S13" s="18">
        <f>'Coeffs tech AMS'!S13/'Coeffs tech AME'!S13</f>
        <v>0.99964467373578036</v>
      </c>
      <c r="T13" s="18">
        <f>'Coeffs tech AMS'!T13/'Coeffs tech AME'!T13</f>
        <v>0.9996244882781401</v>
      </c>
      <c r="U13" s="18">
        <f>'Coeffs tech AMS'!U13/'Coeffs tech AME'!U13</f>
        <v>0.99938446566748806</v>
      </c>
      <c r="V13" s="18">
        <f>'Coeffs tech AMS'!V13/'Coeffs tech AME'!V13</f>
        <v>0.99949193531497804</v>
      </c>
      <c r="W13" s="18">
        <f>'Coeffs tech AMS'!W13/'Coeffs tech AME'!W13</f>
        <v>0.99763573823460427</v>
      </c>
      <c r="X13" s="18">
        <f>'Coeffs tech AMS'!X13/'Coeffs tech AME'!X13</f>
        <v>0.99631811564916761</v>
      </c>
      <c r="Y13" s="18">
        <f>'Coeffs tech AMS'!Y13/'Coeffs tech AME'!Y13</f>
        <v>0.99365652559824269</v>
      </c>
      <c r="Z13" s="18">
        <f>'Coeffs tech AMS'!Z13/'Coeffs tech AME'!Z13</f>
        <v>0.99109510789554234</v>
      </c>
      <c r="AA13" s="18">
        <f>'Coeffs tech AMS'!AA13/'Coeffs tech AME'!AA13</f>
        <v>0.98895285426745205</v>
      </c>
      <c r="AB13" s="18">
        <f>'Coeffs tech AMS'!AB13/'Coeffs tech AME'!AB13</f>
        <v>0.98706077510376022</v>
      </c>
      <c r="AC13" s="18">
        <f>'Coeffs tech AMS'!AC13/'Coeffs tech AME'!AC13</f>
        <v>0.98530546985709233</v>
      </c>
      <c r="AD13" s="18">
        <f>'Coeffs tech AMS'!AD13/'Coeffs tech AME'!AD13</f>
        <v>0.98590112377839256</v>
      </c>
      <c r="AE13" s="18">
        <f>'Coeffs tech AMS'!AE13/'Coeffs tech AME'!AE13</f>
        <v>0.98695134592512579</v>
      </c>
      <c r="AF13" s="18">
        <f>'Coeffs tech AMS'!AF13/'Coeffs tech AME'!AF13</f>
        <v>0.98813187246639256</v>
      </c>
      <c r="AG13" s="18">
        <f>'Coeffs tech AMS'!AG13/'Coeffs tech AME'!AG13</f>
        <v>0.98917130112676332</v>
      </c>
      <c r="AH13" s="18">
        <f>'Coeffs tech AMS'!AH13/'Coeffs tech AME'!AH13</f>
        <v>0.99043266425830434</v>
      </c>
      <c r="AI13" s="18">
        <f>'Coeffs tech AMS'!AI13/'Coeffs tech AME'!AI13</f>
        <v>0.99132489301269688</v>
      </c>
      <c r="AJ13" s="18">
        <f>'Coeffs tech AMS'!AJ13/'Coeffs tech AME'!AJ13</f>
        <v>0.99198181584994716</v>
      </c>
      <c r="AK13" s="18">
        <f>'Coeffs tech AMS'!AK13/'Coeffs tech AME'!AK13</f>
        <v>0.99273638099018557</v>
      </c>
      <c r="AL13" s="18">
        <f>'Coeffs tech AMS'!AL13/'Coeffs tech AME'!AL13</f>
        <v>0.99351398204445196</v>
      </c>
      <c r="AM13" s="18">
        <f>'Coeffs tech AMS'!AM13/'Coeffs tech AME'!AM13</f>
        <v>0.9943014066014878</v>
      </c>
      <c r="AN13" s="18">
        <f>'Coeffs tech AMS'!AN13/'Coeffs tech AME'!AN13</f>
        <v>0.99461607802539054</v>
      </c>
      <c r="AO13" s="18">
        <f>'Coeffs tech AMS'!AO13/'Coeffs tech AME'!AO13</f>
        <v>0.9951930730569315</v>
      </c>
      <c r="AP13" s="18">
        <f>'Coeffs tech AMS'!AP13/'Coeffs tech AME'!AP13</f>
        <v>0.99578035019201894</v>
      </c>
      <c r="AQ13" s="18">
        <f>'Coeffs tech AMS'!AQ13/'Coeffs tech AME'!AQ13</f>
        <v>0.99641448883657713</v>
      </c>
      <c r="AR13" s="18">
        <f>'Coeffs tech AMS'!AR13/'Coeffs tech AME'!AR13</f>
        <v>0.99707996007479938</v>
      </c>
      <c r="AS13" s="18">
        <f>'Coeffs tech AMS'!AS13/'Coeffs tech AME'!AS13</f>
        <v>0.99780171692244024</v>
      </c>
      <c r="AT13" s="18">
        <f>'Coeffs tech AMS'!AT13/'Coeffs tech AME'!AT13</f>
        <v>0.9985524152097508</v>
      </c>
      <c r="AU13" s="18">
        <f>'Coeffs tech AMS'!AU13/'Coeffs tech AME'!AU13</f>
        <v>0.99933278661795932</v>
      </c>
      <c r="AV13" s="18">
        <f>'Coeffs tech AMS'!AV13/'Coeffs tech AME'!AV13</f>
        <v>1.0001379390011957</v>
      </c>
      <c r="AW13" s="18">
        <f>'Coeffs tech AMS'!AW13/'Coeffs tech AME'!AW13</f>
        <v>1.0012719169967828</v>
      </c>
      <c r="AX13" s="18"/>
    </row>
    <row r="14" spans="1:50" x14ac:dyDescent="0.25">
      <c r="A14" s="18"/>
      <c r="B14" t="s">
        <v>1016</v>
      </c>
      <c r="C14" s="18">
        <f>'Coeffs tech AMS'!C14/'Coeffs tech AME'!C14</f>
        <v>1</v>
      </c>
      <c r="D14" s="18">
        <f>'Coeffs tech AMS'!D14/'Coeffs tech AME'!D14</f>
        <v>1</v>
      </c>
      <c r="E14" s="18">
        <f>'Coeffs tech AMS'!E14/'Coeffs tech AME'!E14</f>
        <v>1</v>
      </c>
      <c r="F14" s="18">
        <f>'Coeffs tech AMS'!F14/'Coeffs tech AME'!F14</f>
        <v>1</v>
      </c>
      <c r="G14" s="18">
        <f>'Coeffs tech AMS'!G14/'Coeffs tech AME'!G14</f>
        <v>1</v>
      </c>
      <c r="H14" s="18">
        <f>'Coeffs tech AMS'!H14/'Coeffs tech AME'!H14</f>
        <v>1</v>
      </c>
      <c r="I14" s="18">
        <f>'Coeffs tech AMS'!I14/'Coeffs tech AME'!I14</f>
        <v>1</v>
      </c>
      <c r="J14" s="18">
        <f>'Coeffs tech AMS'!J14/'Coeffs tech AME'!J14</f>
        <v>1</v>
      </c>
      <c r="K14" s="18">
        <f>'Coeffs tech AMS'!K14/'Coeffs tech AME'!K14</f>
        <v>1</v>
      </c>
      <c r="L14" s="18">
        <f>'Coeffs tech AMS'!L14/'Coeffs tech AME'!L14</f>
        <v>1</v>
      </c>
      <c r="M14" s="18">
        <f>'Coeffs tech AMS'!M14/'Coeffs tech AME'!M14</f>
        <v>1</v>
      </c>
      <c r="N14" s="18">
        <f>'Coeffs tech AMS'!N14/'Coeffs tech AME'!N14</f>
        <v>1</v>
      </c>
      <c r="O14" s="18">
        <f>'Coeffs tech AMS'!O14/'Coeffs tech AME'!O14</f>
        <v>1</v>
      </c>
      <c r="P14" s="18">
        <f>'Coeffs tech AMS'!P14/'Coeffs tech AME'!P14</f>
        <v>1</v>
      </c>
      <c r="Q14" s="18">
        <f>'Coeffs tech AMS'!Q14/'Coeffs tech AME'!Q14</f>
        <v>1</v>
      </c>
      <c r="R14" s="18">
        <f>'Coeffs tech AMS'!R14/'Coeffs tech AME'!R14</f>
        <v>1</v>
      </c>
      <c r="S14" s="18">
        <f>'Coeffs tech AMS'!S14/'Coeffs tech AME'!S14</f>
        <v>0.99872600804616618</v>
      </c>
      <c r="T14" s="18">
        <f>'Coeffs tech AMS'!T14/'Coeffs tech AME'!T14</f>
        <v>0.99896377209996801</v>
      </c>
      <c r="U14" s="18">
        <f>'Coeffs tech AMS'!U14/'Coeffs tech AME'!U14</f>
        <v>0.99822075303779512</v>
      </c>
      <c r="V14" s="18">
        <f>'Coeffs tech AMS'!V14/'Coeffs tech AME'!V14</f>
        <v>0.99804012736216752</v>
      </c>
      <c r="W14" s="18">
        <f>'Coeffs tech AMS'!W14/'Coeffs tech AME'!W14</f>
        <v>0.9930920334926131</v>
      </c>
      <c r="X14" s="18">
        <f>'Coeffs tech AMS'!X14/'Coeffs tech AME'!X14</f>
        <v>0.99006845414570543</v>
      </c>
      <c r="Y14" s="18">
        <f>'Coeffs tech AMS'!Y14/'Coeffs tech AME'!Y14</f>
        <v>0.98382722335009709</v>
      </c>
      <c r="Z14" s="18">
        <f>'Coeffs tech AMS'!Z14/'Coeffs tech AME'!Z14</f>
        <v>0.97815297527049139</v>
      </c>
      <c r="AA14" s="18">
        <f>'Coeffs tech AMS'!AA14/'Coeffs tech AME'!AA14</f>
        <v>0.97299884259935665</v>
      </c>
      <c r="AB14" s="18">
        <f>'Coeffs tech AMS'!AB14/'Coeffs tech AME'!AB14</f>
        <v>0.96799391018320957</v>
      </c>
      <c r="AC14" s="18">
        <f>'Coeffs tech AMS'!AC14/'Coeffs tech AME'!AC14</f>
        <v>0.9629895191726523</v>
      </c>
      <c r="AD14" s="18">
        <f>'Coeffs tech AMS'!AD14/'Coeffs tech AME'!AD14</f>
        <v>0.96117617576103631</v>
      </c>
      <c r="AE14" s="18">
        <f>'Coeffs tech AMS'!AE14/'Coeffs tech AME'!AE14</f>
        <v>0.95968312252213051</v>
      </c>
      <c r="AF14" s="18">
        <f>'Coeffs tech AMS'!AF14/'Coeffs tech AME'!AF14</f>
        <v>0.95840993352452941</v>
      </c>
      <c r="AG14" s="18">
        <f>'Coeffs tech AMS'!AG14/'Coeffs tech AME'!AG14</f>
        <v>0.95696867460655499</v>
      </c>
      <c r="AH14" s="18">
        <f>'Coeffs tech AMS'!AH14/'Coeffs tech AME'!AH14</f>
        <v>0.95564824173568019</v>
      </c>
      <c r="AI14" s="18">
        <f>'Coeffs tech AMS'!AI14/'Coeffs tech AME'!AI14</f>
        <v>0.95393535251347883</v>
      </c>
      <c r="AJ14" s="18">
        <f>'Coeffs tech AMS'!AJ14/'Coeffs tech AME'!AJ14</f>
        <v>0.95192910341564085</v>
      </c>
      <c r="AK14" s="18">
        <f>'Coeffs tech AMS'!AK14/'Coeffs tech AME'!AK14</f>
        <v>0.95022250018780918</v>
      </c>
      <c r="AL14" s="18">
        <f>'Coeffs tech AMS'!AL14/'Coeffs tech AME'!AL14</f>
        <v>0.94862492904578466</v>
      </c>
      <c r="AM14" s="18">
        <f>'Coeffs tech AMS'!AM14/'Coeffs tech AME'!AM14</f>
        <v>0.94707830056159437</v>
      </c>
      <c r="AN14" s="18">
        <f>'Coeffs tech AMS'!AN14/'Coeffs tech AME'!AN14</f>
        <v>0.94118272036008821</v>
      </c>
      <c r="AO14" s="18">
        <f>'Coeffs tech AMS'!AO14/'Coeffs tech AME'!AO14</f>
        <v>0.93600214138667204</v>
      </c>
      <c r="AP14" s="18">
        <f>'Coeffs tech AMS'!AP14/'Coeffs tech AME'!AP14</f>
        <v>0.93078581293396279</v>
      </c>
      <c r="AQ14" s="18">
        <f>'Coeffs tech AMS'!AQ14/'Coeffs tech AME'!AQ14</f>
        <v>0.92571774683289099</v>
      </c>
      <c r="AR14" s="18">
        <f>'Coeffs tech AMS'!AR14/'Coeffs tech AME'!AR14</f>
        <v>0.92062112708707056</v>
      </c>
      <c r="AS14" s="18">
        <f>'Coeffs tech AMS'!AS14/'Coeffs tech AME'!AS14</f>
        <v>0.9157073717060793</v>
      </c>
      <c r="AT14" s="18">
        <f>'Coeffs tech AMS'!AT14/'Coeffs tech AME'!AT14</f>
        <v>0.9109664978005455</v>
      </c>
      <c r="AU14" s="18">
        <f>'Coeffs tech AMS'!AU14/'Coeffs tech AME'!AU14</f>
        <v>0.90633811845143453</v>
      </c>
      <c r="AV14" s="18">
        <f>'Coeffs tech AMS'!AV14/'Coeffs tech AME'!AV14</f>
        <v>0.90174607995370504</v>
      </c>
      <c r="AW14" s="18">
        <f>'Coeffs tech AMS'!AW14/'Coeffs tech AME'!AW14</f>
        <v>0.90405791639829458</v>
      </c>
      <c r="AX14" s="18"/>
    </row>
    <row r="15" spans="1:50" x14ac:dyDescent="0.25">
      <c r="A15" s="18"/>
      <c r="B15" t="s">
        <v>1017</v>
      </c>
      <c r="C15" s="18">
        <f>'Coeffs tech AMS'!C15/'Coeffs tech AME'!C15</f>
        <v>1</v>
      </c>
      <c r="D15" s="18">
        <f>'Coeffs tech AMS'!D15/'Coeffs tech AME'!D15</f>
        <v>1</v>
      </c>
      <c r="E15" s="18">
        <f>'Coeffs tech AMS'!E15/'Coeffs tech AME'!E15</f>
        <v>1</v>
      </c>
      <c r="F15" s="18">
        <f>'Coeffs tech AMS'!F15/'Coeffs tech AME'!F15</f>
        <v>1</v>
      </c>
      <c r="G15" s="18">
        <f>'Coeffs tech AMS'!G15/'Coeffs tech AME'!G15</f>
        <v>1</v>
      </c>
      <c r="H15" s="18">
        <f>'Coeffs tech AMS'!H15/'Coeffs tech AME'!H15</f>
        <v>1</v>
      </c>
      <c r="I15" s="18">
        <f>'Coeffs tech AMS'!I15/'Coeffs tech AME'!I15</f>
        <v>1</v>
      </c>
      <c r="J15" s="18">
        <f>'Coeffs tech AMS'!J15/'Coeffs tech AME'!J15</f>
        <v>1</v>
      </c>
      <c r="K15" s="18">
        <f>'Coeffs tech AMS'!K15/'Coeffs tech AME'!K15</f>
        <v>1</v>
      </c>
      <c r="L15" s="18">
        <f>'Coeffs tech AMS'!L15/'Coeffs tech AME'!L15</f>
        <v>1</v>
      </c>
      <c r="M15" s="18">
        <f>'Coeffs tech AMS'!M15/'Coeffs tech AME'!M15</f>
        <v>1</v>
      </c>
      <c r="N15" s="18">
        <f>'Coeffs tech AMS'!N15/'Coeffs tech AME'!N15</f>
        <v>1</v>
      </c>
      <c r="O15" s="18">
        <f>'Coeffs tech AMS'!O15/'Coeffs tech AME'!O15</f>
        <v>1</v>
      </c>
      <c r="P15" s="18">
        <f>'Coeffs tech AMS'!P15/'Coeffs tech AME'!P15</f>
        <v>1</v>
      </c>
      <c r="Q15" s="18">
        <f>'Coeffs tech AMS'!Q15/'Coeffs tech AME'!Q15</f>
        <v>1</v>
      </c>
      <c r="R15" s="18">
        <f>'Coeffs tech AMS'!R15/'Coeffs tech AME'!R15</f>
        <v>1</v>
      </c>
      <c r="S15" s="18">
        <f>'Coeffs tech AMS'!S15/'Coeffs tech AME'!S15</f>
        <v>0.99984502525930985</v>
      </c>
      <c r="T15" s="18">
        <f>'Coeffs tech AMS'!T15/'Coeffs tech AME'!T15</f>
        <v>0.99978375051702795</v>
      </c>
      <c r="U15" s="18">
        <f>'Coeffs tech AMS'!U15/'Coeffs tech AME'!U15</f>
        <v>0.99975220766912465</v>
      </c>
      <c r="V15" s="18">
        <f>'Coeffs tech AMS'!V15/'Coeffs tech AME'!V15</f>
        <v>0.9999944622613558</v>
      </c>
      <c r="W15" s="18">
        <f>'Coeffs tech AMS'!W15/'Coeffs tech AME'!W15</f>
        <v>1.0000638062240927</v>
      </c>
      <c r="X15" s="18">
        <f>'Coeffs tech AMS'!X15/'Coeffs tech AME'!X15</f>
        <v>1.000280768279644</v>
      </c>
      <c r="Y15" s="18">
        <f>'Coeffs tech AMS'!Y15/'Coeffs tech AME'!Y15</f>
        <v>1.0042790412002314</v>
      </c>
      <c r="Z15" s="18">
        <f>'Coeffs tech AMS'!Z15/'Coeffs tech AME'!Z15</f>
        <v>1.0059883770814073</v>
      </c>
      <c r="AA15" s="18">
        <f>'Coeffs tech AMS'!AA15/'Coeffs tech AME'!AA15</f>
        <v>1.0073651023348993</v>
      </c>
      <c r="AB15" s="18">
        <f>'Coeffs tech AMS'!AB15/'Coeffs tech AME'!AB15</f>
        <v>1.0086133539684032</v>
      </c>
      <c r="AC15" s="18">
        <f>'Coeffs tech AMS'!AC15/'Coeffs tech AME'!AC15</f>
        <v>1.0097760593536416</v>
      </c>
      <c r="AD15" s="18">
        <f>'Coeffs tech AMS'!AD15/'Coeffs tech AME'!AD15</f>
        <v>1.011075621725414</v>
      </c>
      <c r="AE15" s="18">
        <f>'Coeffs tech AMS'!AE15/'Coeffs tech AME'!AE15</f>
        <v>1.0103931072511472</v>
      </c>
      <c r="AF15" s="18">
        <f>'Coeffs tech AMS'!AF15/'Coeffs tech AME'!AF15</f>
        <v>1.0107576582290911</v>
      </c>
      <c r="AG15" s="18">
        <f>'Coeffs tech AMS'!AG15/'Coeffs tech AME'!AG15</f>
        <v>1.0113448201692439</v>
      </c>
      <c r="AH15" s="18">
        <f>'Coeffs tech AMS'!AH15/'Coeffs tech AME'!AH15</f>
        <v>1.0099927189678215</v>
      </c>
      <c r="AI15" s="18">
        <f>'Coeffs tech AMS'!AI15/'Coeffs tech AME'!AI15</f>
        <v>1.0119027465982435</v>
      </c>
      <c r="AJ15" s="18">
        <f>'Coeffs tech AMS'!AJ15/'Coeffs tech AME'!AJ15</f>
        <v>1.0130033676005405</v>
      </c>
      <c r="AK15" s="18">
        <f>'Coeffs tech AMS'!AK15/'Coeffs tech AME'!AK15</f>
        <v>1.0140654653280998</v>
      </c>
      <c r="AL15" s="18">
        <f>'Coeffs tech AMS'!AL15/'Coeffs tech AME'!AL15</f>
        <v>1.0151367579225712</v>
      </c>
      <c r="AM15" s="18">
        <f>'Coeffs tech AMS'!AM15/'Coeffs tech AME'!AM15</f>
        <v>1.0162005051029359</v>
      </c>
      <c r="AN15" s="18">
        <f>'Coeffs tech AMS'!AN15/'Coeffs tech AME'!AN15</f>
        <v>1.0165771668493184</v>
      </c>
      <c r="AO15" s="18">
        <f>'Coeffs tech AMS'!AO15/'Coeffs tech AME'!AO15</f>
        <v>1.0172377315325092</v>
      </c>
      <c r="AP15" s="18">
        <f>'Coeffs tech AMS'!AP15/'Coeffs tech AME'!AP15</f>
        <v>1.0179956099376537</v>
      </c>
      <c r="AQ15" s="18">
        <f>'Coeffs tech AMS'!AQ15/'Coeffs tech AME'!AQ15</f>
        <v>1.0188334243451833</v>
      </c>
      <c r="AR15" s="18">
        <f>'Coeffs tech AMS'!AR15/'Coeffs tech AME'!AR15</f>
        <v>1.0197207911704185</v>
      </c>
      <c r="AS15" s="18">
        <f>'Coeffs tech AMS'!AS15/'Coeffs tech AME'!AS15</f>
        <v>1.0204362139712428</v>
      </c>
      <c r="AT15" s="18">
        <f>'Coeffs tech AMS'!AT15/'Coeffs tech AME'!AT15</f>
        <v>1.0212762405662863</v>
      </c>
      <c r="AU15" s="18">
        <f>'Coeffs tech AMS'!AU15/'Coeffs tech AME'!AU15</f>
        <v>1.0221651037234516</v>
      </c>
      <c r="AV15" s="18">
        <f>'Coeffs tech AMS'!AV15/'Coeffs tech AME'!AV15</f>
        <v>1.0230868733695002</v>
      </c>
      <c r="AW15" s="18">
        <f>'Coeffs tech AMS'!AW15/'Coeffs tech AME'!AW15</f>
        <v>1.0242517603271315</v>
      </c>
      <c r="AX15" s="18"/>
    </row>
    <row r="16" spans="1:50" x14ac:dyDescent="0.25">
      <c r="A16" s="18"/>
      <c r="B16" t="s">
        <v>1018</v>
      </c>
      <c r="C16" s="18">
        <f>'Coeffs tech AMS'!C16/'Coeffs tech AME'!C16</f>
        <v>1</v>
      </c>
      <c r="D16" s="18">
        <f>'Coeffs tech AMS'!D16/'Coeffs tech AME'!D16</f>
        <v>1</v>
      </c>
      <c r="E16" s="18">
        <f>'Coeffs tech AMS'!E16/'Coeffs tech AME'!E16</f>
        <v>1</v>
      </c>
      <c r="F16" s="18">
        <f>'Coeffs tech AMS'!F16/'Coeffs tech AME'!F16</f>
        <v>1</v>
      </c>
      <c r="G16" s="18">
        <f>'Coeffs tech AMS'!G16/'Coeffs tech AME'!G16</f>
        <v>1</v>
      </c>
      <c r="H16" s="18">
        <f>'Coeffs tech AMS'!H16/'Coeffs tech AME'!H16</f>
        <v>1</v>
      </c>
      <c r="I16" s="18">
        <f>'Coeffs tech AMS'!I16/'Coeffs tech AME'!I16</f>
        <v>1</v>
      </c>
      <c r="J16" s="18">
        <f>'Coeffs tech AMS'!J16/'Coeffs tech AME'!J16</f>
        <v>1</v>
      </c>
      <c r="K16" s="18">
        <f>'Coeffs tech AMS'!K16/'Coeffs tech AME'!K16</f>
        <v>1</v>
      </c>
      <c r="L16" s="18">
        <f>'Coeffs tech AMS'!L16/'Coeffs tech AME'!L16</f>
        <v>1</v>
      </c>
      <c r="M16" s="18">
        <f>'Coeffs tech AMS'!M16/'Coeffs tech AME'!M16</f>
        <v>1</v>
      </c>
      <c r="N16" s="18">
        <f>'Coeffs tech AMS'!N16/'Coeffs tech AME'!N16</f>
        <v>1</v>
      </c>
      <c r="O16" s="18">
        <f>'Coeffs tech AMS'!O16/'Coeffs tech AME'!O16</f>
        <v>1</v>
      </c>
      <c r="P16" s="18">
        <f>'Coeffs tech AMS'!P16/'Coeffs tech AME'!P16</f>
        <v>1</v>
      </c>
      <c r="Q16" s="18">
        <f>'Coeffs tech AMS'!Q16/'Coeffs tech AME'!Q16</f>
        <v>1</v>
      </c>
      <c r="R16" s="18">
        <f>'Coeffs tech AMS'!R16/'Coeffs tech AME'!R16</f>
        <v>1</v>
      </c>
      <c r="S16" s="18">
        <f>'Coeffs tech AMS'!S16/'Coeffs tech AME'!S16</f>
        <v>0.99976982602722009</v>
      </c>
      <c r="T16" s="18">
        <f>'Coeffs tech AMS'!T16/'Coeffs tech AME'!T16</f>
        <v>0.9996889882565797</v>
      </c>
      <c r="U16" s="18">
        <f>'Coeffs tech AMS'!U16/'Coeffs tech AME'!U16</f>
        <v>0.99974600020214233</v>
      </c>
      <c r="V16" s="18">
        <f>'Coeffs tech AMS'!V16/'Coeffs tech AME'!V16</f>
        <v>0.99989081727726115</v>
      </c>
      <c r="W16" s="18">
        <f>'Coeffs tech AMS'!W16/'Coeffs tech AME'!W16</f>
        <v>1.0017995827208506</v>
      </c>
      <c r="X16" s="18">
        <f>'Coeffs tech AMS'!X16/'Coeffs tech AME'!X16</f>
        <v>1.0037959118884467</v>
      </c>
      <c r="Y16" s="18">
        <f>'Coeffs tech AMS'!Y16/'Coeffs tech AME'!Y16</f>
        <v>1.0120576813011943</v>
      </c>
      <c r="Z16" s="18">
        <f>'Coeffs tech AMS'!Z16/'Coeffs tech AME'!Z16</f>
        <v>1.0173624787880089</v>
      </c>
      <c r="AA16" s="18">
        <f>'Coeffs tech AMS'!AA16/'Coeffs tech AME'!AA16</f>
        <v>1.0216301025413517</v>
      </c>
      <c r="AB16" s="18">
        <f>'Coeffs tech AMS'!AB16/'Coeffs tech AME'!AB16</f>
        <v>1.0254202543159328</v>
      </c>
      <c r="AC16" s="18">
        <f>'Coeffs tech AMS'!AC16/'Coeffs tech AME'!AC16</f>
        <v>1.0289288517021773</v>
      </c>
      <c r="AD16" s="18">
        <f>'Coeffs tech AMS'!AD16/'Coeffs tech AME'!AD16</f>
        <v>1.0331478389210336</v>
      </c>
      <c r="AE16" s="18">
        <f>'Coeffs tech AMS'!AE16/'Coeffs tech AME'!AE16</f>
        <v>1.034111911448568</v>
      </c>
      <c r="AF16" s="18">
        <f>'Coeffs tech AMS'!AF16/'Coeffs tech AME'!AF16</f>
        <v>1.0364403029485638</v>
      </c>
      <c r="AG16" s="18">
        <f>'Coeffs tech AMS'!AG16/'Coeffs tech AME'!AG16</f>
        <v>1.0392649142587556</v>
      </c>
      <c r="AH16" s="18">
        <f>'Coeffs tech AMS'!AH16/'Coeffs tech AME'!AH16</f>
        <v>1.0390720577120023</v>
      </c>
      <c r="AI16" s="18">
        <f>'Coeffs tech AMS'!AI16/'Coeffs tech AME'!AI16</f>
        <v>1.0436859577027826</v>
      </c>
      <c r="AJ16" s="18">
        <f>'Coeffs tech AMS'!AJ16/'Coeffs tech AME'!AJ16</f>
        <v>1.0474344187176068</v>
      </c>
      <c r="AK16" s="18">
        <f>'Coeffs tech AMS'!AK16/'Coeffs tech AME'!AK16</f>
        <v>1.0509180446246116</v>
      </c>
      <c r="AL16" s="18">
        <f>'Coeffs tech AMS'!AL16/'Coeffs tech AME'!AL16</f>
        <v>1.054290207488157</v>
      </c>
      <c r="AM16" s="18">
        <f>'Coeffs tech AMS'!AM16/'Coeffs tech AME'!AM16</f>
        <v>1.057591022009525</v>
      </c>
      <c r="AN16" s="18">
        <f>'Coeffs tech AMS'!AN16/'Coeffs tech AME'!AN16</f>
        <v>1.0601101351995039</v>
      </c>
      <c r="AO16" s="18">
        <f>'Coeffs tech AMS'!AO16/'Coeffs tech AME'!AO16</f>
        <v>1.0628309689614339</v>
      </c>
      <c r="AP16" s="18">
        <f>'Coeffs tech AMS'!AP16/'Coeffs tech AME'!AP16</f>
        <v>1.0657077433180497</v>
      </c>
      <c r="AQ16" s="18">
        <f>'Coeffs tech AMS'!AQ16/'Coeffs tech AME'!AQ16</f>
        <v>1.0686837296061005</v>
      </c>
      <c r="AR16" s="18">
        <f>'Coeffs tech AMS'!AR16/'Coeffs tech AME'!AR16</f>
        <v>1.0717130515910633</v>
      </c>
      <c r="AS16" s="18">
        <f>'Coeffs tech AMS'!AS16/'Coeffs tech AME'!AS16</f>
        <v>1.0744716868303268</v>
      </c>
      <c r="AT16" s="18">
        <f>'Coeffs tech AMS'!AT16/'Coeffs tech AME'!AT16</f>
        <v>1.077392008269598</v>
      </c>
      <c r="AU16" s="18">
        <f>'Coeffs tech AMS'!AU16/'Coeffs tech AME'!AU16</f>
        <v>1.0803852953014446</v>
      </c>
      <c r="AV16" s="18">
        <f>'Coeffs tech AMS'!AV16/'Coeffs tech AME'!AV16</f>
        <v>1.0834235024681325</v>
      </c>
      <c r="AW16" s="18">
        <f>'Coeffs tech AMS'!AW16/'Coeffs tech AME'!AW16</f>
        <v>1.086684533616211</v>
      </c>
      <c r="AX16" s="18"/>
    </row>
    <row r="17" spans="1:50" x14ac:dyDescent="0.25">
      <c r="A17" s="18"/>
      <c r="B17" t="s">
        <v>1019</v>
      </c>
      <c r="C17" s="18">
        <f>'Coeffs tech AMS'!C17/'Coeffs tech AME'!C17</f>
        <v>1</v>
      </c>
      <c r="D17" s="18">
        <f>'Coeffs tech AMS'!D17/'Coeffs tech AME'!D17</f>
        <v>1</v>
      </c>
      <c r="E17" s="18">
        <f>'Coeffs tech AMS'!E17/'Coeffs tech AME'!E17</f>
        <v>1</v>
      </c>
      <c r="F17" s="18">
        <f>'Coeffs tech AMS'!F17/'Coeffs tech AME'!F17</f>
        <v>1</v>
      </c>
      <c r="G17" s="18">
        <f>'Coeffs tech AMS'!G17/'Coeffs tech AME'!G17</f>
        <v>1</v>
      </c>
      <c r="H17" s="18">
        <f>'Coeffs tech AMS'!H17/'Coeffs tech AME'!H17</f>
        <v>1</v>
      </c>
      <c r="I17" s="18">
        <f>'Coeffs tech AMS'!I17/'Coeffs tech AME'!I17</f>
        <v>1</v>
      </c>
      <c r="J17" s="18">
        <f>'Coeffs tech AMS'!J17/'Coeffs tech AME'!J17</f>
        <v>1</v>
      </c>
      <c r="K17" s="18">
        <f>'Coeffs tech AMS'!K17/'Coeffs tech AME'!K17</f>
        <v>1</v>
      </c>
      <c r="L17" s="18">
        <f>'Coeffs tech AMS'!L17/'Coeffs tech AME'!L17</f>
        <v>1</v>
      </c>
      <c r="M17" s="18">
        <f>'Coeffs tech AMS'!M17/'Coeffs tech AME'!M17</f>
        <v>1</v>
      </c>
      <c r="N17" s="18">
        <f>'Coeffs tech AMS'!N17/'Coeffs tech AME'!N17</f>
        <v>1</v>
      </c>
      <c r="O17" s="18">
        <f>'Coeffs tech AMS'!O17/'Coeffs tech AME'!O17</f>
        <v>1</v>
      </c>
      <c r="P17" s="18">
        <f>'Coeffs tech AMS'!P17/'Coeffs tech AME'!P17</f>
        <v>1</v>
      </c>
      <c r="Q17" s="18">
        <f>'Coeffs tech AMS'!Q17/'Coeffs tech AME'!Q17</f>
        <v>1</v>
      </c>
      <c r="R17" s="18">
        <f>'Coeffs tech AMS'!R17/'Coeffs tech AME'!R17</f>
        <v>1</v>
      </c>
      <c r="S17" s="18">
        <f>'Coeffs tech AMS'!S17/'Coeffs tech AME'!S17</f>
        <v>0.99961991114550375</v>
      </c>
      <c r="T17" s="18">
        <f>'Coeffs tech AMS'!T17/'Coeffs tech AME'!T17</f>
        <v>0.9993667451350513</v>
      </c>
      <c r="U17" s="18">
        <f>'Coeffs tech AMS'!U17/'Coeffs tech AME'!U17</f>
        <v>0.99895448453544045</v>
      </c>
      <c r="V17" s="18">
        <f>'Coeffs tech AMS'!V17/'Coeffs tech AME'!V17</f>
        <v>0.99885962085230762</v>
      </c>
      <c r="W17" s="18">
        <f>'Coeffs tech AMS'!W17/'Coeffs tech AME'!W17</f>
        <v>1.0003397236502898</v>
      </c>
      <c r="X17" s="18">
        <f>'Coeffs tech AMS'!X17/'Coeffs tech AME'!X17</f>
        <v>1.0027258857620933</v>
      </c>
      <c r="Y17" s="18">
        <f>'Coeffs tech AMS'!Y17/'Coeffs tech AME'!Y17</f>
        <v>1.0047788325573404</v>
      </c>
      <c r="Z17" s="18">
        <f>'Coeffs tech AMS'!Z17/'Coeffs tech AME'!Z17</f>
        <v>1.006584707505604</v>
      </c>
      <c r="AA17" s="18">
        <f>'Coeffs tech AMS'!AA17/'Coeffs tech AME'!AA17</f>
        <v>1.0086920017797596</v>
      </c>
      <c r="AB17" s="18">
        <f>'Coeffs tech AMS'!AB17/'Coeffs tech AME'!AB17</f>
        <v>1.0109602935671433</v>
      </c>
      <c r="AC17" s="18">
        <f>'Coeffs tech AMS'!AC17/'Coeffs tech AME'!AC17</f>
        <v>1.0133001436863012</v>
      </c>
      <c r="AD17" s="18">
        <f>'Coeffs tech AMS'!AD17/'Coeffs tech AME'!AD17</f>
        <v>1.0167975712723003</v>
      </c>
      <c r="AE17" s="18">
        <f>'Coeffs tech AMS'!AE17/'Coeffs tech AME'!AE17</f>
        <v>1.0202833344347373</v>
      </c>
      <c r="AF17" s="18">
        <f>'Coeffs tech AMS'!AF17/'Coeffs tech AME'!AF17</f>
        <v>1.0240859841631922</v>
      </c>
      <c r="AG17" s="18">
        <f>'Coeffs tech AMS'!AG17/'Coeffs tech AME'!AG17</f>
        <v>1.0277507595105173</v>
      </c>
      <c r="AH17" s="18">
        <f>'Coeffs tech AMS'!AH17/'Coeffs tech AME'!AH17</f>
        <v>1.0312121990414278</v>
      </c>
      <c r="AI17" s="18">
        <f>'Coeffs tech AMS'!AI17/'Coeffs tech AME'!AI17</f>
        <v>1.0348485676659263</v>
      </c>
      <c r="AJ17" s="18">
        <f>'Coeffs tech AMS'!AJ17/'Coeffs tech AME'!AJ17</f>
        <v>1.0380641666769839</v>
      </c>
      <c r="AK17" s="18">
        <f>'Coeffs tech AMS'!AK17/'Coeffs tech AME'!AK17</f>
        <v>1.0412850576545991</v>
      </c>
      <c r="AL17" s="18">
        <f>'Coeffs tech AMS'!AL17/'Coeffs tech AME'!AL17</f>
        <v>1.0444567042052313</v>
      </c>
      <c r="AM17" s="18">
        <f>'Coeffs tech AMS'!AM17/'Coeffs tech AME'!AM17</f>
        <v>1.0475836802042475</v>
      </c>
      <c r="AN17" s="18">
        <f>'Coeffs tech AMS'!AN17/'Coeffs tech AME'!AN17</f>
        <v>1.0499751588679767</v>
      </c>
      <c r="AO17" s="18">
        <f>'Coeffs tech AMS'!AO17/'Coeffs tech AME'!AO17</f>
        <v>1.0526091725689164</v>
      </c>
      <c r="AP17" s="18">
        <f>'Coeffs tech AMS'!AP17/'Coeffs tech AME'!AP17</f>
        <v>1.0552389119064098</v>
      </c>
      <c r="AQ17" s="18">
        <f>'Coeffs tech AMS'!AQ17/'Coeffs tech AME'!AQ17</f>
        <v>1.057913498417828</v>
      </c>
      <c r="AR17" s="18">
        <f>'Coeffs tech AMS'!AR17/'Coeffs tech AME'!AR17</f>
        <v>1.0606251508552775</v>
      </c>
      <c r="AS17" s="18">
        <f>'Coeffs tech AMS'!AS17/'Coeffs tech AME'!AS17</f>
        <v>1.0633039205422028</v>
      </c>
      <c r="AT17" s="18">
        <f>'Coeffs tech AMS'!AT17/'Coeffs tech AME'!AT17</f>
        <v>1.0660320231117539</v>
      </c>
      <c r="AU17" s="18">
        <f>'Coeffs tech AMS'!AU17/'Coeffs tech AME'!AU17</f>
        <v>1.0687968472401781</v>
      </c>
      <c r="AV17" s="18">
        <f>'Coeffs tech AMS'!AV17/'Coeffs tech AME'!AV17</f>
        <v>1.0715921764265874</v>
      </c>
      <c r="AW17" s="18">
        <f>'Coeffs tech AMS'!AW17/'Coeffs tech AME'!AW17</f>
        <v>1.0748041618443149</v>
      </c>
      <c r="AX17" s="18"/>
    </row>
    <row r="18" spans="1:50" x14ac:dyDescent="0.25">
      <c r="A18" s="18"/>
      <c r="B18" t="s">
        <v>1020</v>
      </c>
      <c r="C18" s="18">
        <f>'Coeffs tech AMS'!C18/'Coeffs tech AME'!C18</f>
        <v>1</v>
      </c>
      <c r="D18" s="18">
        <f>'Coeffs tech AMS'!D18/'Coeffs tech AME'!D18</f>
        <v>1</v>
      </c>
      <c r="E18" s="18">
        <f>'Coeffs tech AMS'!E18/'Coeffs tech AME'!E18</f>
        <v>1</v>
      </c>
      <c r="F18" s="18">
        <f>'Coeffs tech AMS'!F18/'Coeffs tech AME'!F18</f>
        <v>1</v>
      </c>
      <c r="G18" s="18">
        <f>'Coeffs tech AMS'!G18/'Coeffs tech AME'!G18</f>
        <v>1</v>
      </c>
      <c r="H18" s="18">
        <f>'Coeffs tech AMS'!H18/'Coeffs tech AME'!H18</f>
        <v>1</v>
      </c>
      <c r="I18" s="18">
        <f>'Coeffs tech AMS'!I18/'Coeffs tech AME'!I18</f>
        <v>1</v>
      </c>
      <c r="J18" s="18">
        <f>'Coeffs tech AMS'!J18/'Coeffs tech AME'!J18</f>
        <v>1</v>
      </c>
      <c r="K18" s="18">
        <f>'Coeffs tech AMS'!K18/'Coeffs tech AME'!K18</f>
        <v>1</v>
      </c>
      <c r="L18" s="18">
        <f>'Coeffs tech AMS'!L18/'Coeffs tech AME'!L18</f>
        <v>1</v>
      </c>
      <c r="M18" s="18">
        <f>'Coeffs tech AMS'!M18/'Coeffs tech AME'!M18</f>
        <v>1</v>
      </c>
      <c r="N18" s="18">
        <f>'Coeffs tech AMS'!N18/'Coeffs tech AME'!N18</f>
        <v>1</v>
      </c>
      <c r="O18" s="18">
        <f>'Coeffs tech AMS'!O18/'Coeffs tech AME'!O18</f>
        <v>1</v>
      </c>
      <c r="P18" s="18">
        <f>'Coeffs tech AMS'!P18/'Coeffs tech AME'!P18</f>
        <v>1</v>
      </c>
      <c r="Q18" s="18">
        <f>'Coeffs tech AMS'!Q18/'Coeffs tech AME'!Q18</f>
        <v>1</v>
      </c>
      <c r="R18" s="18">
        <f>'Coeffs tech AMS'!R18/'Coeffs tech AME'!R18</f>
        <v>1</v>
      </c>
      <c r="S18" s="18">
        <f>'Coeffs tech AMS'!S18/'Coeffs tech AME'!S18</f>
        <v>0.99972932559934402</v>
      </c>
      <c r="T18" s="18">
        <f>'Coeffs tech AMS'!T18/'Coeffs tech AME'!T18</f>
        <v>0.99905962135561455</v>
      </c>
      <c r="U18" s="18">
        <f>'Coeffs tech AMS'!U18/'Coeffs tech AME'!U18</f>
        <v>0.99827729114621133</v>
      </c>
      <c r="V18" s="18">
        <f>'Coeffs tech AMS'!V18/'Coeffs tech AME'!V18</f>
        <v>0.99767387362512761</v>
      </c>
      <c r="W18" s="18">
        <f>'Coeffs tech AMS'!W18/'Coeffs tech AME'!W18</f>
        <v>0.99713619826467625</v>
      </c>
      <c r="X18" s="18">
        <f>'Coeffs tech AMS'!X18/'Coeffs tech AME'!X18</f>
        <v>0.99722754542932812</v>
      </c>
      <c r="Y18" s="18">
        <f>'Coeffs tech AMS'!Y18/'Coeffs tech AME'!Y18</f>
        <v>0.99681162035457227</v>
      </c>
      <c r="Z18" s="18">
        <f>'Coeffs tech AMS'!Z18/'Coeffs tech AME'!Z18</f>
        <v>0.99589481552729209</v>
      </c>
      <c r="AA18" s="18">
        <f>'Coeffs tech AMS'!AA18/'Coeffs tech AME'!AA18</f>
        <v>0.9950490633608734</v>
      </c>
      <c r="AB18" s="18">
        <f>'Coeffs tech AMS'!AB18/'Coeffs tech AME'!AB18</f>
        <v>0.99429948824815328</v>
      </c>
      <c r="AC18" s="18">
        <f>'Coeffs tech AMS'!AC18/'Coeffs tech AME'!AC18</f>
        <v>0.99360045887287385</v>
      </c>
      <c r="AD18" s="18">
        <f>'Coeffs tech AMS'!AD18/'Coeffs tech AME'!AD18</f>
        <v>0.99314457394738531</v>
      </c>
      <c r="AE18" s="18">
        <f>'Coeffs tech AMS'!AE18/'Coeffs tech AME'!AE18</f>
        <v>0.99256331797294617</v>
      </c>
      <c r="AF18" s="18">
        <f>'Coeffs tech AMS'!AF18/'Coeffs tech AME'!AF18</f>
        <v>0.99220886915277395</v>
      </c>
      <c r="AG18" s="18">
        <f>'Coeffs tech AMS'!AG18/'Coeffs tech AME'!AG18</f>
        <v>0.99184509481435956</v>
      </c>
      <c r="AH18" s="18">
        <f>'Coeffs tech AMS'!AH18/'Coeffs tech AME'!AH18</f>
        <v>0.99132434281195614</v>
      </c>
      <c r="AI18" s="18">
        <f>'Coeffs tech AMS'!AI18/'Coeffs tech AME'!AI18</f>
        <v>0.99114901275208478</v>
      </c>
      <c r="AJ18" s="18">
        <f>'Coeffs tech AMS'!AJ18/'Coeffs tech AME'!AJ18</f>
        <v>0.99092088538753853</v>
      </c>
      <c r="AK18" s="18">
        <f>'Coeffs tech AMS'!AK18/'Coeffs tech AME'!AK18</f>
        <v>0.99080898086426883</v>
      </c>
      <c r="AL18" s="18">
        <f>'Coeffs tech AMS'!AL18/'Coeffs tech AME'!AL18</f>
        <v>0.99076248724895133</v>
      </c>
      <c r="AM18" s="18">
        <f>'Coeffs tech AMS'!AM18/'Coeffs tech AME'!AM18</f>
        <v>0.99076939292134347</v>
      </c>
      <c r="AN18" s="18">
        <f>'Coeffs tech AMS'!AN18/'Coeffs tech AME'!AN18</f>
        <v>0.99036154971572787</v>
      </c>
      <c r="AO18" s="18">
        <f>'Coeffs tech AMS'!AO18/'Coeffs tech AME'!AO18</f>
        <v>0.99024671207793091</v>
      </c>
      <c r="AP18" s="18">
        <f>'Coeffs tech AMS'!AP18/'Coeffs tech AME'!AP18</f>
        <v>0.99020162946254264</v>
      </c>
      <c r="AQ18" s="18">
        <f>'Coeffs tech AMS'!AQ18/'Coeffs tech AME'!AQ18</f>
        <v>0.99016986784409633</v>
      </c>
      <c r="AR18" s="18">
        <f>'Coeffs tech AMS'!AR18/'Coeffs tech AME'!AR18</f>
        <v>0.99016288169181632</v>
      </c>
      <c r="AS18" s="18">
        <f>'Coeffs tech AMS'!AS18/'Coeffs tech AME'!AS18</f>
        <v>0.99015719562323878</v>
      </c>
      <c r="AT18" s="18">
        <f>'Coeffs tech AMS'!AT18/'Coeffs tech AME'!AT18</f>
        <v>0.99022894371693537</v>
      </c>
      <c r="AU18" s="18">
        <f>'Coeffs tech AMS'!AU18/'Coeffs tech AME'!AU18</f>
        <v>0.99033761281872457</v>
      </c>
      <c r="AV18" s="18">
        <f>'Coeffs tech AMS'!AV18/'Coeffs tech AME'!AV18</f>
        <v>0.99047005832324297</v>
      </c>
      <c r="AW18" s="18">
        <f>'Coeffs tech AMS'!AW18/'Coeffs tech AME'!AW18</f>
        <v>0.99087489158858644</v>
      </c>
      <c r="AX18" s="18"/>
    </row>
    <row r="19" spans="1:50" x14ac:dyDescent="0.25">
      <c r="A19" s="18"/>
      <c r="B19" t="s">
        <v>1021</v>
      </c>
      <c r="C19" s="18">
        <f>'Coeffs tech AMS'!C19/'Coeffs tech AME'!C19</f>
        <v>1</v>
      </c>
      <c r="D19" s="18">
        <f>'Coeffs tech AMS'!D19/'Coeffs tech AME'!D19</f>
        <v>1</v>
      </c>
      <c r="E19" s="18">
        <f>'Coeffs tech AMS'!E19/'Coeffs tech AME'!E19</f>
        <v>1</v>
      </c>
      <c r="F19" s="18">
        <f>'Coeffs tech AMS'!F19/'Coeffs tech AME'!F19</f>
        <v>1</v>
      </c>
      <c r="G19" s="18">
        <f>'Coeffs tech AMS'!G19/'Coeffs tech AME'!G19</f>
        <v>1</v>
      </c>
      <c r="H19" s="18">
        <f>'Coeffs tech AMS'!H19/'Coeffs tech AME'!H19</f>
        <v>1</v>
      </c>
      <c r="I19" s="18">
        <f>'Coeffs tech AMS'!I19/'Coeffs tech AME'!I19</f>
        <v>1</v>
      </c>
      <c r="J19" s="18">
        <f>'Coeffs tech AMS'!J19/'Coeffs tech AME'!J19</f>
        <v>1</v>
      </c>
      <c r="K19" s="18">
        <f>'Coeffs tech AMS'!K19/'Coeffs tech AME'!K19</f>
        <v>1</v>
      </c>
      <c r="L19" s="18">
        <f>'Coeffs tech AMS'!L19/'Coeffs tech AME'!L19</f>
        <v>1</v>
      </c>
      <c r="M19" s="18">
        <f>'Coeffs tech AMS'!M19/'Coeffs tech AME'!M19</f>
        <v>1</v>
      </c>
      <c r="N19" s="18">
        <f>'Coeffs tech AMS'!N19/'Coeffs tech AME'!N19</f>
        <v>1</v>
      </c>
      <c r="O19" s="18">
        <f>'Coeffs tech AMS'!O19/'Coeffs tech AME'!O19</f>
        <v>1</v>
      </c>
      <c r="P19" s="18">
        <f>'Coeffs tech AMS'!P19/'Coeffs tech AME'!P19</f>
        <v>1</v>
      </c>
      <c r="Q19" s="18">
        <f>'Coeffs tech AMS'!Q19/'Coeffs tech AME'!Q19</f>
        <v>1</v>
      </c>
      <c r="R19" s="18">
        <f>'Coeffs tech AMS'!R19/'Coeffs tech AME'!R19</f>
        <v>1</v>
      </c>
      <c r="S19" s="18">
        <f>'Coeffs tech AMS'!S19/'Coeffs tech AME'!S19</f>
        <v>0.99950952214750965</v>
      </c>
      <c r="T19" s="18">
        <f>'Coeffs tech AMS'!T19/'Coeffs tech AME'!T19</f>
        <v>0.99934384956872935</v>
      </c>
      <c r="U19" s="18">
        <f>'Coeffs tech AMS'!U19/'Coeffs tech AME'!U19</f>
        <v>0.99932994521742036</v>
      </c>
      <c r="V19" s="18">
        <f>'Coeffs tech AMS'!V19/'Coeffs tech AME'!V19</f>
        <v>0.99957780202864221</v>
      </c>
      <c r="W19" s="18">
        <f>'Coeffs tech AMS'!W19/'Coeffs tech AME'!W19</f>
        <v>0.99960429836442688</v>
      </c>
      <c r="X19" s="18">
        <f>'Coeffs tech AMS'!X19/'Coeffs tech AME'!X19</f>
        <v>0.99974243244720529</v>
      </c>
      <c r="Y19" s="18">
        <f>'Coeffs tech AMS'!Y19/'Coeffs tech AME'!Y19</f>
        <v>0.99965763643637273</v>
      </c>
      <c r="Z19" s="18">
        <f>'Coeffs tech AMS'!Z19/'Coeffs tech AME'!Z19</f>
        <v>0.99882717251320763</v>
      </c>
      <c r="AA19" s="18">
        <f>'Coeffs tech AMS'!AA19/'Coeffs tech AME'!AA19</f>
        <v>0.99813256674520068</v>
      </c>
      <c r="AB19" s="18">
        <f>'Coeffs tech AMS'!AB19/'Coeffs tech AME'!AB19</f>
        <v>0.99764865016588367</v>
      </c>
      <c r="AC19" s="18">
        <f>'Coeffs tech AMS'!AC19/'Coeffs tech AME'!AC19</f>
        <v>0.99724790806504282</v>
      </c>
      <c r="AD19" s="18">
        <f>'Coeffs tech AMS'!AD19/'Coeffs tech AME'!AD19</f>
        <v>0.99707643568130788</v>
      </c>
      <c r="AE19" s="18">
        <f>'Coeffs tech AMS'!AE19/'Coeffs tech AME'!AE19</f>
        <v>0.99671834671047332</v>
      </c>
      <c r="AF19" s="18">
        <f>'Coeffs tech AMS'!AF19/'Coeffs tech AME'!AF19</f>
        <v>0.99680926783711543</v>
      </c>
      <c r="AG19" s="18">
        <f>'Coeffs tech AMS'!AG19/'Coeffs tech AME'!AG19</f>
        <v>0.99691459026714713</v>
      </c>
      <c r="AH19" s="18">
        <f>'Coeffs tech AMS'!AH19/'Coeffs tech AME'!AH19</f>
        <v>0.99670371986005102</v>
      </c>
      <c r="AI19" s="18">
        <f>'Coeffs tech AMS'!AI19/'Coeffs tech AME'!AI19</f>
        <v>0.99711570172461628</v>
      </c>
      <c r="AJ19" s="18">
        <f>'Coeffs tech AMS'!AJ19/'Coeffs tech AME'!AJ19</f>
        <v>0.99712622101099069</v>
      </c>
      <c r="AK19" s="18">
        <f>'Coeffs tech AMS'!AK19/'Coeffs tech AME'!AK19</f>
        <v>0.99710054081201438</v>
      </c>
      <c r="AL19" s="18">
        <f>'Coeffs tech AMS'!AL19/'Coeffs tech AME'!AL19</f>
        <v>0.99711940377926211</v>
      </c>
      <c r="AM19" s="18">
        <f>'Coeffs tech AMS'!AM19/'Coeffs tech AME'!AM19</f>
        <v>0.99715188083674355</v>
      </c>
      <c r="AN19" s="18">
        <f>'Coeffs tech AMS'!AN19/'Coeffs tech AME'!AN19</f>
        <v>0.99681311055682742</v>
      </c>
      <c r="AO19" s="18">
        <f>'Coeffs tech AMS'!AO19/'Coeffs tech AME'!AO19</f>
        <v>0.99657191057536798</v>
      </c>
      <c r="AP19" s="18">
        <f>'Coeffs tech AMS'!AP19/'Coeffs tech AME'!AP19</f>
        <v>0.99645254183450183</v>
      </c>
      <c r="AQ19" s="18">
        <f>'Coeffs tech AMS'!AQ19/'Coeffs tech AME'!AQ19</f>
        <v>0.99640578230192844</v>
      </c>
      <c r="AR19" s="18">
        <f>'Coeffs tech AMS'!AR19/'Coeffs tech AME'!AR19</f>
        <v>0.99640754051845604</v>
      </c>
      <c r="AS19" s="18">
        <f>'Coeffs tech AMS'!AS19/'Coeffs tech AME'!AS19</f>
        <v>0.99643802326131503</v>
      </c>
      <c r="AT19" s="18">
        <f>'Coeffs tech AMS'!AT19/'Coeffs tech AME'!AT19</f>
        <v>0.99655846198455722</v>
      </c>
      <c r="AU19" s="18">
        <f>'Coeffs tech AMS'!AU19/'Coeffs tech AME'!AU19</f>
        <v>0.99672578499168962</v>
      </c>
      <c r="AV19" s="18">
        <f>'Coeffs tech AMS'!AV19/'Coeffs tech AME'!AV19</f>
        <v>0.99692710294877773</v>
      </c>
      <c r="AW19" s="18">
        <f>'Coeffs tech AMS'!AW19/'Coeffs tech AME'!AW19</f>
        <v>0.99744560726655285</v>
      </c>
      <c r="AX19" s="18"/>
    </row>
    <row r="20" spans="1:50" x14ac:dyDescent="0.25">
      <c r="A20" s="19"/>
      <c r="B20" t="s">
        <v>1022</v>
      </c>
      <c r="C20" s="18">
        <f>'Coeffs tech AMS'!C20/'Coeffs tech AME'!C20</f>
        <v>1</v>
      </c>
      <c r="D20" s="18">
        <f>'Coeffs tech AMS'!D20/'Coeffs tech AME'!D20</f>
        <v>1</v>
      </c>
      <c r="E20" s="18">
        <f>'Coeffs tech AMS'!E20/'Coeffs tech AME'!E20</f>
        <v>1</v>
      </c>
      <c r="F20" s="18">
        <f>'Coeffs tech AMS'!F20/'Coeffs tech AME'!F20</f>
        <v>1</v>
      </c>
      <c r="G20" s="18">
        <f>'Coeffs tech AMS'!G20/'Coeffs tech AME'!G20</f>
        <v>1</v>
      </c>
      <c r="H20" s="18">
        <f>'Coeffs tech AMS'!H20/'Coeffs tech AME'!H20</f>
        <v>1</v>
      </c>
      <c r="I20" s="18">
        <f>'Coeffs tech AMS'!I20/'Coeffs tech AME'!I20</f>
        <v>1</v>
      </c>
      <c r="J20" s="18">
        <f>'Coeffs tech AMS'!J20/'Coeffs tech AME'!J20</f>
        <v>1</v>
      </c>
      <c r="K20" s="18">
        <f>'Coeffs tech AMS'!K20/'Coeffs tech AME'!K20</f>
        <v>1</v>
      </c>
      <c r="L20" s="18">
        <f>'Coeffs tech AMS'!L20/'Coeffs tech AME'!L20</f>
        <v>1</v>
      </c>
      <c r="M20" s="18">
        <f>'Coeffs tech AMS'!M20/'Coeffs tech AME'!M20</f>
        <v>1</v>
      </c>
      <c r="N20" s="18">
        <f>'Coeffs tech AMS'!N20/'Coeffs tech AME'!N20</f>
        <v>1</v>
      </c>
      <c r="O20" s="18">
        <f>'Coeffs tech AMS'!O20/'Coeffs tech AME'!O20</f>
        <v>1</v>
      </c>
      <c r="P20" s="18">
        <f>'Coeffs tech AMS'!P20/'Coeffs tech AME'!P20</f>
        <v>1</v>
      </c>
      <c r="Q20" s="18">
        <f>'Coeffs tech AMS'!Q20/'Coeffs tech AME'!Q20</f>
        <v>1</v>
      </c>
      <c r="R20" s="18">
        <f>'Coeffs tech AMS'!R20/'Coeffs tech AME'!R20</f>
        <v>1</v>
      </c>
      <c r="S20" s="18">
        <f>'Coeffs tech AMS'!S20/'Coeffs tech AME'!S20</f>
        <v>0.99939240502795268</v>
      </c>
      <c r="T20" s="18">
        <f>'Coeffs tech AMS'!T20/'Coeffs tech AME'!T20</f>
        <v>0.99916472388649402</v>
      </c>
      <c r="U20" s="18">
        <f>'Coeffs tech AMS'!U20/'Coeffs tech AME'!U20</f>
        <v>0.99902311628184415</v>
      </c>
      <c r="V20" s="18">
        <f>'Coeffs tech AMS'!V20/'Coeffs tech AME'!V20</f>
        <v>0.99922053086546936</v>
      </c>
      <c r="W20" s="18">
        <f>'Coeffs tech AMS'!W20/'Coeffs tech AME'!W20</f>
        <v>0.99798144722999993</v>
      </c>
      <c r="X20" s="18">
        <f>'Coeffs tech AMS'!X20/'Coeffs tech AME'!X20</f>
        <v>0.99711921557275351</v>
      </c>
      <c r="Y20" s="18">
        <f>'Coeffs tech AMS'!Y20/'Coeffs tech AME'!Y20</f>
        <v>0.99458324573116097</v>
      </c>
      <c r="Z20" s="18">
        <f>'Coeffs tech AMS'!Z20/'Coeffs tech AME'!Z20</f>
        <v>0.99203923981622721</v>
      </c>
      <c r="AA20" s="18">
        <f>'Coeffs tech AMS'!AA20/'Coeffs tech AME'!AA20</f>
        <v>0.99001673635529797</v>
      </c>
      <c r="AB20" s="18">
        <f>'Coeffs tech AMS'!AB20/'Coeffs tech AME'!AB20</f>
        <v>0.98831843464127622</v>
      </c>
      <c r="AC20" s="18">
        <f>'Coeffs tech AMS'!AC20/'Coeffs tech AME'!AC20</f>
        <v>0.98681831240282236</v>
      </c>
      <c r="AD20" s="18">
        <f>'Coeffs tech AMS'!AD20/'Coeffs tech AME'!AD20</f>
        <v>0.9887197710580754</v>
      </c>
      <c r="AE20" s="18">
        <f>'Coeffs tech AMS'!AE20/'Coeffs tech AME'!AE20</f>
        <v>0.99126500514028115</v>
      </c>
      <c r="AF20" s="18">
        <f>'Coeffs tech AMS'!AF20/'Coeffs tech AME'!AF20</f>
        <v>0.99392574111403298</v>
      </c>
      <c r="AG20" s="18">
        <f>'Coeffs tech AMS'!AG20/'Coeffs tech AME'!AG20</f>
        <v>0.99642312248471854</v>
      </c>
      <c r="AH20" s="18">
        <f>'Coeffs tech AMS'!AH20/'Coeffs tech AME'!AH20</f>
        <v>0.9993113799814205</v>
      </c>
      <c r="AI20" s="18">
        <f>'Coeffs tech AMS'!AI20/'Coeffs tech AME'!AI20</f>
        <v>1.0016862509903941</v>
      </c>
      <c r="AJ20" s="18">
        <f>'Coeffs tech AMS'!AJ20/'Coeffs tech AME'!AJ20</f>
        <v>1.0037673659526056</v>
      </c>
      <c r="AK20" s="18">
        <f>'Coeffs tech AMS'!AK20/'Coeffs tech AME'!AK20</f>
        <v>1.0059181205155063</v>
      </c>
      <c r="AL20" s="18">
        <f>'Coeffs tech AMS'!AL20/'Coeffs tech AME'!AL20</f>
        <v>1.0080881434556708</v>
      </c>
      <c r="AM20" s="18">
        <f>'Coeffs tech AMS'!AM20/'Coeffs tech AME'!AM20</f>
        <v>1.0102719067127868</v>
      </c>
      <c r="AN20" s="18">
        <f>'Coeffs tech AMS'!AN20/'Coeffs tech AME'!AN20</f>
        <v>1.0121472346408413</v>
      </c>
      <c r="AO20" s="18">
        <f>'Coeffs tech AMS'!AO20/'Coeffs tech AME'!AO20</f>
        <v>1.0141428541516186</v>
      </c>
      <c r="AP20" s="18">
        <f>'Coeffs tech AMS'!AP20/'Coeffs tech AME'!AP20</f>
        <v>1.0161625667072609</v>
      </c>
      <c r="AQ20" s="18">
        <f>'Coeffs tech AMS'!AQ20/'Coeffs tech AME'!AQ20</f>
        <v>1.018253825892441</v>
      </c>
      <c r="AR20" s="18">
        <f>'Coeffs tech AMS'!AR20/'Coeffs tech AME'!AR20</f>
        <v>1.0203987971832782</v>
      </c>
      <c r="AS20" s="18">
        <f>'Coeffs tech AMS'!AS20/'Coeffs tech AME'!AS20</f>
        <v>1.022617788687896</v>
      </c>
      <c r="AT20" s="18">
        <f>'Coeffs tech AMS'!AT20/'Coeffs tech AME'!AT20</f>
        <v>1.0248952802462403</v>
      </c>
      <c r="AU20" s="18">
        <f>'Coeffs tech AMS'!AU20/'Coeffs tech AME'!AU20</f>
        <v>1.0272232614114691</v>
      </c>
      <c r="AV20" s="18">
        <f>'Coeffs tech AMS'!AV20/'Coeffs tech AME'!AV20</f>
        <v>1.0295939273933568</v>
      </c>
      <c r="AW20" s="18">
        <f>'Coeffs tech AMS'!AW20/'Coeffs tech AME'!AW20</f>
        <v>1.0323212521860121</v>
      </c>
      <c r="AX20" s="18"/>
    </row>
    <row r="21" spans="1:50" x14ac:dyDescent="0.25">
      <c r="A21" s="19"/>
      <c r="B21" t="s">
        <v>1023</v>
      </c>
      <c r="C21" s="18">
        <f>'Coeffs tech AMS'!C21/'Coeffs tech AME'!C21</f>
        <v>1</v>
      </c>
      <c r="D21" s="18">
        <f>'Coeffs tech AMS'!D21/'Coeffs tech AME'!D21</f>
        <v>1</v>
      </c>
      <c r="E21" s="18">
        <f>'Coeffs tech AMS'!E21/'Coeffs tech AME'!E21</f>
        <v>1</v>
      </c>
      <c r="F21" s="18">
        <f>'Coeffs tech AMS'!F21/'Coeffs tech AME'!F21</f>
        <v>1</v>
      </c>
      <c r="G21" s="18">
        <f>'Coeffs tech AMS'!G21/'Coeffs tech AME'!G21</f>
        <v>1</v>
      </c>
      <c r="H21" s="18">
        <f>'Coeffs tech AMS'!H21/'Coeffs tech AME'!H21</f>
        <v>1</v>
      </c>
      <c r="I21" s="18">
        <f>'Coeffs tech AMS'!I21/'Coeffs tech AME'!I21</f>
        <v>1</v>
      </c>
      <c r="J21" s="18">
        <f>'Coeffs tech AMS'!J21/'Coeffs tech AME'!J21</f>
        <v>1</v>
      </c>
      <c r="K21" s="18">
        <f>'Coeffs tech AMS'!K21/'Coeffs tech AME'!K21</f>
        <v>1</v>
      </c>
      <c r="L21" s="18">
        <f>'Coeffs tech AMS'!L21/'Coeffs tech AME'!L21</f>
        <v>1</v>
      </c>
      <c r="M21" s="18">
        <f>'Coeffs tech AMS'!M21/'Coeffs tech AME'!M21</f>
        <v>1</v>
      </c>
      <c r="N21" s="18">
        <f>'Coeffs tech AMS'!N21/'Coeffs tech AME'!N21</f>
        <v>1</v>
      </c>
      <c r="O21" s="18">
        <f>'Coeffs tech AMS'!O21/'Coeffs tech AME'!O21</f>
        <v>1</v>
      </c>
      <c r="P21" s="18">
        <f>'Coeffs tech AMS'!P21/'Coeffs tech AME'!P21</f>
        <v>1</v>
      </c>
      <c r="Q21" s="18">
        <f>'Coeffs tech AMS'!Q21/'Coeffs tech AME'!Q21</f>
        <v>1</v>
      </c>
      <c r="R21" s="18">
        <f>'Coeffs tech AMS'!R21/'Coeffs tech AME'!R21</f>
        <v>1</v>
      </c>
      <c r="S21" s="18">
        <f>'Coeffs tech AMS'!S21/'Coeffs tech AME'!S21</f>
        <v>0.99991229538817905</v>
      </c>
      <c r="T21" s="18">
        <f>'Coeffs tech AMS'!T21/'Coeffs tech AME'!T21</f>
        <v>0.99987345356998913</v>
      </c>
      <c r="U21" s="18">
        <f>'Coeffs tech AMS'!U21/'Coeffs tech AME'!U21</f>
        <v>0.99986105298793704</v>
      </c>
      <c r="V21" s="18">
        <f>'Coeffs tech AMS'!V21/'Coeffs tech AME'!V21</f>
        <v>0.99989309226088074</v>
      </c>
      <c r="W21" s="18">
        <f>'Coeffs tech AMS'!W21/'Coeffs tech AME'!W21</f>
        <v>0.99699335485297413</v>
      </c>
      <c r="X21" s="18">
        <f>'Coeffs tech AMS'!X21/'Coeffs tech AME'!X21</f>
        <v>0.99414085073572256</v>
      </c>
      <c r="Y21" s="18">
        <f>'Coeffs tech AMS'!Y21/'Coeffs tech AME'!Y21</f>
        <v>0.99104060692292339</v>
      </c>
      <c r="Z21" s="18">
        <f>'Coeffs tech AMS'!Z21/'Coeffs tech AME'!Z21</f>
        <v>0.98795562080942534</v>
      </c>
      <c r="AA21" s="18">
        <f>'Coeffs tech AMS'!AA21/'Coeffs tech AME'!AA21</f>
        <v>0.98495746229441139</v>
      </c>
      <c r="AB21" s="18">
        <f>'Coeffs tech AMS'!AB21/'Coeffs tech AME'!AB21</f>
        <v>0.98201885368100561</v>
      </c>
      <c r="AC21" s="18">
        <f>'Coeffs tech AMS'!AC21/'Coeffs tech AME'!AC21</f>
        <v>0.97911980165628831</v>
      </c>
      <c r="AD21" s="18">
        <f>'Coeffs tech AMS'!AD21/'Coeffs tech AME'!AD21</f>
        <v>0.97974246834628265</v>
      </c>
      <c r="AE21" s="18">
        <f>'Coeffs tech AMS'!AE21/'Coeffs tech AME'!AE21</f>
        <v>0.98047171473164529</v>
      </c>
      <c r="AF21" s="18">
        <f>'Coeffs tech AMS'!AF21/'Coeffs tech AME'!AF21</f>
        <v>0.9812093399698899</v>
      </c>
      <c r="AG21" s="18">
        <f>'Coeffs tech AMS'!AG21/'Coeffs tech AME'!AG21</f>
        <v>0.98192255347673307</v>
      </c>
      <c r="AH21" s="18">
        <f>'Coeffs tech AMS'!AH21/'Coeffs tech AME'!AH21</f>
        <v>0.9827045629423562</v>
      </c>
      <c r="AI21" s="18">
        <f>'Coeffs tech AMS'!AI21/'Coeffs tech AME'!AI21</f>
        <v>0.98339402157617561</v>
      </c>
      <c r="AJ21" s="18">
        <f>'Coeffs tech AMS'!AJ21/'Coeffs tech AME'!AJ21</f>
        <v>0.98404706195328562</v>
      </c>
      <c r="AK21" s="18">
        <f>'Coeffs tech AMS'!AK21/'Coeffs tech AME'!AK21</f>
        <v>0.98470935655448821</v>
      </c>
      <c r="AL21" s="18">
        <f>'Coeffs tech AMS'!AL21/'Coeffs tech AME'!AL21</f>
        <v>0.98537568870452763</v>
      </c>
      <c r="AM21" s="18">
        <f>'Coeffs tech AMS'!AM21/'Coeffs tech AME'!AM21</f>
        <v>0.98604466399237234</v>
      </c>
      <c r="AN21" s="18">
        <f>'Coeffs tech AMS'!AN21/'Coeffs tech AME'!AN21</f>
        <v>0.98668768748563707</v>
      </c>
      <c r="AO21" s="18">
        <f>'Coeffs tech AMS'!AO21/'Coeffs tech AME'!AO21</f>
        <v>0.98733740493705113</v>
      </c>
      <c r="AP21" s="18">
        <f>'Coeffs tech AMS'!AP21/'Coeffs tech AME'!AP21</f>
        <v>0.98799011747807397</v>
      </c>
      <c r="AQ21" s="18">
        <f>'Coeffs tech AMS'!AQ21/'Coeffs tech AME'!AQ21</f>
        <v>0.98865198004959676</v>
      </c>
      <c r="AR21" s="18">
        <f>'Coeffs tech AMS'!AR21/'Coeffs tech AME'!AR21</f>
        <v>0.98932091143613643</v>
      </c>
      <c r="AS21" s="18">
        <f>'Coeffs tech AMS'!AS21/'Coeffs tech AME'!AS21</f>
        <v>0.99000080088695197</v>
      </c>
      <c r="AT21" s="18">
        <f>'Coeffs tech AMS'!AT21/'Coeffs tech AME'!AT21</f>
        <v>0.99068781156374131</v>
      </c>
      <c r="AU21" s="18">
        <f>'Coeffs tech AMS'!AU21/'Coeffs tech AME'!AU21</f>
        <v>0.9913809927094045</v>
      </c>
      <c r="AV21" s="18">
        <f>'Coeffs tech AMS'!AV21/'Coeffs tech AME'!AV21</f>
        <v>0.99207959215070207</v>
      </c>
      <c r="AW21" s="18">
        <f>'Coeffs tech AMS'!AW21/'Coeffs tech AME'!AW21</f>
        <v>0.99281272229622852</v>
      </c>
      <c r="AX21" s="18"/>
    </row>
    <row r="22" spans="1:50" x14ac:dyDescent="0.25">
      <c r="A22" s="19"/>
      <c r="B22" t="s">
        <v>1024</v>
      </c>
      <c r="C22" s="18">
        <f>'Coeffs tech AMS'!C22/'Coeffs tech AME'!C22</f>
        <v>1</v>
      </c>
      <c r="D22" s="18">
        <f>'Coeffs tech AMS'!D22/'Coeffs tech AME'!D22</f>
        <v>1</v>
      </c>
      <c r="E22" s="18">
        <f>'Coeffs tech AMS'!E22/'Coeffs tech AME'!E22</f>
        <v>1</v>
      </c>
      <c r="F22" s="18">
        <f>'Coeffs tech AMS'!F22/'Coeffs tech AME'!F22</f>
        <v>1</v>
      </c>
      <c r="G22" s="18">
        <f>'Coeffs tech AMS'!G22/'Coeffs tech AME'!G22</f>
        <v>1</v>
      </c>
      <c r="H22" s="18">
        <f>'Coeffs tech AMS'!H22/'Coeffs tech AME'!H22</f>
        <v>1</v>
      </c>
      <c r="I22" s="18">
        <f>'Coeffs tech AMS'!I22/'Coeffs tech AME'!I22</f>
        <v>1</v>
      </c>
      <c r="J22" s="18">
        <f>'Coeffs tech AMS'!J22/'Coeffs tech AME'!J22</f>
        <v>1</v>
      </c>
      <c r="K22" s="18">
        <f>'Coeffs tech AMS'!K22/'Coeffs tech AME'!K22</f>
        <v>1</v>
      </c>
      <c r="L22" s="18">
        <f>'Coeffs tech AMS'!L22/'Coeffs tech AME'!L22</f>
        <v>1</v>
      </c>
      <c r="M22" s="18">
        <f>'Coeffs tech AMS'!M22/'Coeffs tech AME'!M22</f>
        <v>1</v>
      </c>
      <c r="N22" s="18">
        <f>'Coeffs tech AMS'!N22/'Coeffs tech AME'!N22</f>
        <v>1</v>
      </c>
      <c r="O22" s="18">
        <f>'Coeffs tech AMS'!O22/'Coeffs tech AME'!O22</f>
        <v>1</v>
      </c>
      <c r="P22" s="18">
        <f>'Coeffs tech AMS'!P22/'Coeffs tech AME'!P22</f>
        <v>1</v>
      </c>
      <c r="Q22" s="18">
        <f>'Coeffs tech AMS'!Q22/'Coeffs tech AME'!Q22</f>
        <v>1</v>
      </c>
      <c r="R22" s="18">
        <f>'Coeffs tech AMS'!R22/'Coeffs tech AME'!R22</f>
        <v>1</v>
      </c>
      <c r="S22" s="18">
        <f>'Coeffs tech AMS'!S22/'Coeffs tech AME'!S22</f>
        <v>0.99945987079784682</v>
      </c>
      <c r="T22" s="18">
        <f>'Coeffs tech AMS'!T22/'Coeffs tech AME'!T22</f>
        <v>0.99898067889540498</v>
      </c>
      <c r="U22" s="18">
        <f>'Coeffs tech AMS'!U22/'Coeffs tech AME'!U22</f>
        <v>0.99891680025555296</v>
      </c>
      <c r="V22" s="18">
        <f>'Coeffs tech AMS'!V22/'Coeffs tech AME'!V22</f>
        <v>0.99908402486579151</v>
      </c>
      <c r="W22" s="18">
        <f>'Coeffs tech AMS'!W22/'Coeffs tech AME'!W22</f>
        <v>0.97347691038000317</v>
      </c>
      <c r="X22" s="18">
        <f>'Coeffs tech AMS'!X22/'Coeffs tech AME'!X22</f>
        <v>0.94857396362387769</v>
      </c>
      <c r="Y22" s="18">
        <f>'Coeffs tech AMS'!Y22/'Coeffs tech AME'!Y22</f>
        <v>0.92244018675889605</v>
      </c>
      <c r="Z22" s="18">
        <f>'Coeffs tech AMS'!Z22/'Coeffs tech AME'!Z22</f>
        <v>0.89751472360249906</v>
      </c>
      <c r="AA22" s="18">
        <f>'Coeffs tech AMS'!AA22/'Coeffs tech AME'!AA22</f>
        <v>0.87394085519520137</v>
      </c>
      <c r="AB22" s="18">
        <f>'Coeffs tech AMS'!AB22/'Coeffs tech AME'!AB22</f>
        <v>0.85133026767094999</v>
      </c>
      <c r="AC22" s="18">
        <f>'Coeffs tech AMS'!AC22/'Coeffs tech AME'!AC22</f>
        <v>0.82944576895244737</v>
      </c>
      <c r="AD22" s="18">
        <f>'Coeffs tech AMS'!AD22/'Coeffs tech AME'!AD22</f>
        <v>0.8102200100332656</v>
      </c>
      <c r="AE22" s="18">
        <f>'Coeffs tech AMS'!AE22/'Coeffs tech AME'!AE22</f>
        <v>0.79210448736130867</v>
      </c>
      <c r="AF22" s="18">
        <f>'Coeffs tech AMS'!AF22/'Coeffs tech AME'!AF22</f>
        <v>0.7741868592300285</v>
      </c>
      <c r="AG22" s="18">
        <f>'Coeffs tech AMS'!AG22/'Coeffs tech AME'!AG22</f>
        <v>0.75643868286816385</v>
      </c>
      <c r="AH22" s="18">
        <f>'Coeffs tech AMS'!AH22/'Coeffs tech AME'!AH22</f>
        <v>0.73952436086508822</v>
      </c>
      <c r="AI22" s="18">
        <f>'Coeffs tech AMS'!AI22/'Coeffs tech AME'!AI22</f>
        <v>0.72220711891456524</v>
      </c>
      <c r="AJ22" s="18">
        <f>'Coeffs tech AMS'!AJ22/'Coeffs tech AME'!AJ22</f>
        <v>0.70520100516991635</v>
      </c>
      <c r="AK22" s="18">
        <f>'Coeffs tech AMS'!AK22/'Coeffs tech AME'!AK22</f>
        <v>0.68868613229310949</v>
      </c>
      <c r="AL22" s="18">
        <f>'Coeffs tech AMS'!AL22/'Coeffs tech AME'!AL22</f>
        <v>0.67260603356596649</v>
      </c>
      <c r="AM22" s="18">
        <f>'Coeffs tech AMS'!AM22/'Coeffs tech AME'!AM22</f>
        <v>0.65692362592840314</v>
      </c>
      <c r="AN22" s="18">
        <f>'Coeffs tech AMS'!AN22/'Coeffs tech AME'!AN22</f>
        <v>0.641459075835909</v>
      </c>
      <c r="AO22" s="18">
        <f>'Coeffs tech AMS'!AO22/'Coeffs tech AME'!AO22</f>
        <v>0.62630250749966443</v>
      </c>
      <c r="AP22" s="18">
        <f>'Coeffs tech AMS'!AP22/'Coeffs tech AME'!AP22</f>
        <v>0.61151689360602091</v>
      </c>
      <c r="AQ22" s="18">
        <f>'Coeffs tech AMS'!AQ22/'Coeffs tech AME'!AQ22</f>
        <v>0.59711390891943217</v>
      </c>
      <c r="AR22" s="18">
        <f>'Coeffs tech AMS'!AR22/'Coeffs tech AME'!AR22</f>
        <v>0.58307226323006056</v>
      </c>
      <c r="AS22" s="18">
        <f>'Coeffs tech AMS'!AS22/'Coeffs tech AME'!AS22</f>
        <v>0.56938483295755904</v>
      </c>
      <c r="AT22" s="18">
        <f>'Coeffs tech AMS'!AT22/'Coeffs tech AME'!AT22</f>
        <v>0.5560274830042049</v>
      </c>
      <c r="AU22" s="18">
        <f>'Coeffs tech AMS'!AU22/'Coeffs tech AME'!AU22</f>
        <v>0.54299222697261862</v>
      </c>
      <c r="AV22" s="18">
        <f>'Coeffs tech AMS'!AV22/'Coeffs tech AME'!AV22</f>
        <v>0.53027195819868855</v>
      </c>
      <c r="AW22" s="18">
        <f>'Coeffs tech AMS'!AW22/'Coeffs tech AME'!AW22</f>
        <v>0.51792896704323299</v>
      </c>
      <c r="AX22" s="18"/>
    </row>
    <row r="23" spans="1:50" x14ac:dyDescent="0.25">
      <c r="A23" s="19"/>
      <c r="B23" t="s">
        <v>1025</v>
      </c>
      <c r="C23" s="18">
        <f>'Coeffs tech AMS'!C23/'Coeffs tech AME'!C23</f>
        <v>1</v>
      </c>
      <c r="D23" s="18">
        <f>'Coeffs tech AMS'!D23/'Coeffs tech AME'!D23</f>
        <v>1</v>
      </c>
      <c r="E23" s="18">
        <f>'Coeffs tech AMS'!E23/'Coeffs tech AME'!E23</f>
        <v>1</v>
      </c>
      <c r="F23" s="18">
        <f>'Coeffs tech AMS'!F23/'Coeffs tech AME'!F23</f>
        <v>1</v>
      </c>
      <c r="G23" s="18">
        <f>'Coeffs tech AMS'!G23/'Coeffs tech AME'!G23</f>
        <v>1</v>
      </c>
      <c r="H23" s="18">
        <f>'Coeffs tech AMS'!H23/'Coeffs tech AME'!H23</f>
        <v>1</v>
      </c>
      <c r="I23" s="18">
        <f>'Coeffs tech AMS'!I23/'Coeffs tech AME'!I23</f>
        <v>1</v>
      </c>
      <c r="J23" s="18">
        <f>'Coeffs tech AMS'!J23/'Coeffs tech AME'!J23</f>
        <v>1</v>
      </c>
      <c r="K23" s="18">
        <f>'Coeffs tech AMS'!K23/'Coeffs tech AME'!K23</f>
        <v>1</v>
      </c>
      <c r="L23" s="18">
        <f>'Coeffs tech AMS'!L23/'Coeffs tech AME'!L23</f>
        <v>1</v>
      </c>
      <c r="M23" s="18">
        <f>'Coeffs tech AMS'!M23/'Coeffs tech AME'!M23</f>
        <v>1</v>
      </c>
      <c r="N23" s="18">
        <f>'Coeffs tech AMS'!N23/'Coeffs tech AME'!N23</f>
        <v>1</v>
      </c>
      <c r="O23" s="18">
        <f>'Coeffs tech AMS'!O23/'Coeffs tech AME'!O23</f>
        <v>1</v>
      </c>
      <c r="P23" s="18">
        <f>'Coeffs tech AMS'!P23/'Coeffs tech AME'!P23</f>
        <v>1</v>
      </c>
      <c r="Q23" s="18">
        <f>'Coeffs tech AMS'!Q23/'Coeffs tech AME'!Q23</f>
        <v>1</v>
      </c>
      <c r="R23" s="18">
        <f>'Coeffs tech AMS'!R23/'Coeffs tech AME'!R23</f>
        <v>1</v>
      </c>
      <c r="S23" s="18">
        <f>'Coeffs tech AMS'!S23/'Coeffs tech AME'!S23</f>
        <v>0.99939513599219476</v>
      </c>
      <c r="T23" s="18">
        <f>'Coeffs tech AMS'!T23/'Coeffs tech AME'!T23</f>
        <v>0.99908510843569076</v>
      </c>
      <c r="U23" s="18">
        <f>'Coeffs tech AMS'!U23/'Coeffs tech AME'!U23</f>
        <v>0.99913351058990263</v>
      </c>
      <c r="V23" s="18">
        <f>'Coeffs tech AMS'!V23/'Coeffs tech AME'!V23</f>
        <v>0.99946420077299292</v>
      </c>
      <c r="W23" s="18">
        <f>'Coeffs tech AMS'!W23/'Coeffs tech AME'!W23</f>
        <v>0.97069354705508526</v>
      </c>
      <c r="X23" s="18">
        <f>'Coeffs tech AMS'!X23/'Coeffs tech AME'!X23</f>
        <v>0.9428002104382649</v>
      </c>
      <c r="Y23" s="18">
        <f>'Coeffs tech AMS'!Y23/'Coeffs tech AME'!Y23</f>
        <v>0.91376926805648973</v>
      </c>
      <c r="Z23" s="18">
        <f>'Coeffs tech AMS'!Z23/'Coeffs tech AME'!Z23</f>
        <v>0.88575416144904329</v>
      </c>
      <c r="AA23" s="18">
        <f>'Coeffs tech AMS'!AA23/'Coeffs tech AME'!AA23</f>
        <v>0.85914412899761261</v>
      </c>
      <c r="AB23" s="18">
        <f>'Coeffs tech AMS'!AB23/'Coeffs tech AME'!AB23</f>
        <v>0.8337152352117212</v>
      </c>
      <c r="AC23" s="18">
        <f>'Coeffs tech AMS'!AC23/'Coeffs tech AME'!AC23</f>
        <v>0.80927641697990815</v>
      </c>
      <c r="AD23" s="18">
        <f>'Coeffs tech AMS'!AD23/'Coeffs tech AME'!AD23</f>
        <v>0.79527318641774836</v>
      </c>
      <c r="AE23" s="18">
        <f>'Coeffs tech AMS'!AE23/'Coeffs tech AME'!AE23</f>
        <v>0.7823200678799771</v>
      </c>
      <c r="AF23" s="18">
        <f>'Coeffs tech AMS'!AF23/'Coeffs tech AME'!AF23</f>
        <v>0.76955449495610673</v>
      </c>
      <c r="AG23" s="18">
        <f>'Coeffs tech AMS'!AG23/'Coeffs tech AME'!AG23</f>
        <v>0.7568489656640639</v>
      </c>
      <c r="AH23" s="18">
        <f>'Coeffs tech AMS'!AH23/'Coeffs tech AME'!AH23</f>
        <v>0.74487732086583169</v>
      </c>
      <c r="AI23" s="18">
        <f>'Coeffs tech AMS'!AI23/'Coeffs tech AME'!AI23</f>
        <v>0.73238334422007034</v>
      </c>
      <c r="AJ23" s="18">
        <f>'Coeffs tech AMS'!AJ23/'Coeffs tech AME'!AJ23</f>
        <v>0.7199364532710123</v>
      </c>
      <c r="AK23" s="18">
        <f>'Coeffs tech AMS'!AK23/'Coeffs tech AME'!AK23</f>
        <v>0.70773293391640313</v>
      </c>
      <c r="AL23" s="18">
        <f>'Coeffs tech AMS'!AL23/'Coeffs tech AME'!AL23</f>
        <v>0.69576092333719386</v>
      </c>
      <c r="AM23" s="18">
        <f>'Coeffs tech AMS'!AM23/'Coeffs tech AME'!AM23</f>
        <v>0.68400653752605334</v>
      </c>
      <c r="AN23" s="18">
        <f>'Coeffs tech AMS'!AN23/'Coeffs tech AME'!AN23</f>
        <v>0.67247622182133515</v>
      </c>
      <c r="AO23" s="18">
        <f>'Coeffs tech AMS'!AO23/'Coeffs tech AME'!AO23</f>
        <v>0.66108241299547477</v>
      </c>
      <c r="AP23" s="18">
        <f>'Coeffs tech AMS'!AP23/'Coeffs tech AME'!AP23</f>
        <v>0.6498928486599489</v>
      </c>
      <c r="AQ23" s="18">
        <f>'Coeffs tech AMS'!AQ23/'Coeffs tech AME'!AQ23</f>
        <v>0.63893166561954762</v>
      </c>
      <c r="AR23" s="18">
        <f>'Coeffs tech AMS'!AR23/'Coeffs tech AME'!AR23</f>
        <v>0.62818557349033022</v>
      </c>
      <c r="AS23" s="18">
        <f>'Coeffs tech AMS'!AS23/'Coeffs tech AME'!AS23</f>
        <v>0.61767706095335417</v>
      </c>
      <c r="AT23" s="18">
        <f>'Coeffs tech AMS'!AT23/'Coeffs tech AME'!AT23</f>
        <v>0.60736892609058812</v>
      </c>
      <c r="AU23" s="18">
        <f>'Coeffs tech AMS'!AU23/'Coeffs tech AME'!AU23</f>
        <v>0.59725396233175621</v>
      </c>
      <c r="AV23" s="18">
        <f>'Coeffs tech AMS'!AV23/'Coeffs tech AME'!AV23</f>
        <v>0.58732758461182333</v>
      </c>
      <c r="AW23" s="18">
        <f>'Coeffs tech AMS'!AW23/'Coeffs tech AME'!AW23</f>
        <v>0.57759644406820598</v>
      </c>
      <c r="AX23" s="18"/>
    </row>
    <row r="24" spans="1:50" x14ac:dyDescent="0.25">
      <c r="A24" s="19"/>
      <c r="B24" t="s">
        <v>1026</v>
      </c>
      <c r="C24" s="18">
        <f>'Coeffs tech AMS'!C24/'Coeffs tech AME'!C24</f>
        <v>1</v>
      </c>
      <c r="D24" s="18">
        <f>'Coeffs tech AMS'!D24/'Coeffs tech AME'!D24</f>
        <v>1</v>
      </c>
      <c r="E24" s="18">
        <f>'Coeffs tech AMS'!E24/'Coeffs tech AME'!E24</f>
        <v>1</v>
      </c>
      <c r="F24" s="18">
        <f>'Coeffs tech AMS'!F24/'Coeffs tech AME'!F24</f>
        <v>1</v>
      </c>
      <c r="G24" s="18">
        <f>'Coeffs tech AMS'!G24/'Coeffs tech AME'!G24</f>
        <v>1</v>
      </c>
      <c r="H24" s="18">
        <f>'Coeffs tech AMS'!H24/'Coeffs tech AME'!H24</f>
        <v>1</v>
      </c>
      <c r="I24" s="18">
        <f>'Coeffs tech AMS'!I24/'Coeffs tech AME'!I24</f>
        <v>1</v>
      </c>
      <c r="J24" s="18">
        <f>'Coeffs tech AMS'!J24/'Coeffs tech AME'!J24</f>
        <v>1</v>
      </c>
      <c r="K24" s="18">
        <f>'Coeffs tech AMS'!K24/'Coeffs tech AME'!K24</f>
        <v>1</v>
      </c>
      <c r="L24" s="18">
        <f>'Coeffs tech AMS'!L24/'Coeffs tech AME'!L24</f>
        <v>1</v>
      </c>
      <c r="M24" s="18">
        <f>'Coeffs tech AMS'!M24/'Coeffs tech AME'!M24</f>
        <v>1</v>
      </c>
      <c r="N24" s="18">
        <f>'Coeffs tech AMS'!N24/'Coeffs tech AME'!N24</f>
        <v>1</v>
      </c>
      <c r="O24" s="18">
        <f>'Coeffs tech AMS'!O24/'Coeffs tech AME'!O24</f>
        <v>1</v>
      </c>
      <c r="P24" s="18">
        <f>'Coeffs tech AMS'!P24/'Coeffs tech AME'!P24</f>
        <v>1</v>
      </c>
      <c r="Q24" s="18">
        <f>'Coeffs tech AMS'!Q24/'Coeffs tech AME'!Q24</f>
        <v>1</v>
      </c>
      <c r="R24" s="18">
        <f>'Coeffs tech AMS'!R24/'Coeffs tech AME'!R24</f>
        <v>1</v>
      </c>
      <c r="S24" s="18">
        <f>'Coeffs tech AMS'!S24/'Coeffs tech AME'!S24</f>
        <v>0.99969818385081033</v>
      </c>
      <c r="T24" s="18">
        <f>'Coeffs tech AMS'!T24/'Coeffs tech AME'!T24</f>
        <v>0.99971324865535371</v>
      </c>
      <c r="U24" s="18">
        <f>'Coeffs tech AMS'!U24/'Coeffs tech AME'!U24</f>
        <v>0.99961618168647903</v>
      </c>
      <c r="V24" s="18">
        <f>'Coeffs tech AMS'!V24/'Coeffs tech AME'!V24</f>
        <v>0.99977590046955545</v>
      </c>
      <c r="W24" s="18">
        <f>'Coeffs tech AMS'!W24/'Coeffs tech AME'!W24</f>
        <v>0.99950124871467538</v>
      </c>
      <c r="X24" s="18">
        <f>'Coeffs tech AMS'!X24/'Coeffs tech AME'!X24</f>
        <v>0.99978563183517033</v>
      </c>
      <c r="Y24" s="18">
        <f>'Coeffs tech AMS'!Y24/'Coeffs tech AME'!Y24</f>
        <v>0.9987343479596813</v>
      </c>
      <c r="Z24" s="18">
        <f>'Coeffs tech AMS'!Z24/'Coeffs tech AME'!Z24</f>
        <v>0.99726311204997475</v>
      </c>
      <c r="AA24" s="18">
        <f>'Coeffs tech AMS'!AA24/'Coeffs tech AME'!AA24</f>
        <v>0.99670016414751195</v>
      </c>
      <c r="AB24" s="18">
        <f>'Coeffs tech AMS'!AB24/'Coeffs tech AME'!AB24</f>
        <v>0.99638601573132124</v>
      </c>
      <c r="AC24" s="18">
        <f>'Coeffs tech AMS'!AC24/'Coeffs tech AME'!AC24</f>
        <v>0.99621809248884796</v>
      </c>
      <c r="AD24" s="18">
        <f>'Coeffs tech AMS'!AD24/'Coeffs tech AME'!AD24</f>
        <v>0.99632385876692497</v>
      </c>
      <c r="AE24" s="18">
        <f>'Coeffs tech AMS'!AE24/'Coeffs tech AME'!AE24</f>
        <v>0.99693122371439424</v>
      </c>
      <c r="AF24" s="18">
        <f>'Coeffs tech AMS'!AF24/'Coeffs tech AME'!AF24</f>
        <v>0.99766832212311496</v>
      </c>
      <c r="AG24" s="18">
        <f>'Coeffs tech AMS'!AG24/'Coeffs tech AME'!AG24</f>
        <v>0.99810950864273285</v>
      </c>
      <c r="AH24" s="18">
        <f>'Coeffs tech AMS'!AH24/'Coeffs tech AME'!AH24</f>
        <v>0.99890079635326068</v>
      </c>
      <c r="AI24" s="18">
        <f>'Coeffs tech AMS'!AI24/'Coeffs tech AME'!AI24</f>
        <v>0.99926630074417333</v>
      </c>
      <c r="AJ24" s="18">
        <f>'Coeffs tech AMS'!AJ24/'Coeffs tech AME'!AJ24</f>
        <v>0.9992175608519801</v>
      </c>
      <c r="AK24" s="18">
        <f>'Coeffs tech AMS'!AK24/'Coeffs tech AME'!AK24</f>
        <v>0.99936707181491313</v>
      </c>
      <c r="AL24" s="18">
        <f>'Coeffs tech AMS'!AL24/'Coeffs tech AME'!AL24</f>
        <v>0.99953415235432685</v>
      </c>
      <c r="AM24" s="18">
        <f>'Coeffs tech AMS'!AM24/'Coeffs tech AME'!AM24</f>
        <v>0.99970868206946029</v>
      </c>
      <c r="AN24" s="18">
        <f>'Coeffs tech AMS'!AN24/'Coeffs tech AME'!AN24</f>
        <v>0.99954468462101276</v>
      </c>
      <c r="AO24" s="18">
        <f>'Coeffs tech AMS'!AO24/'Coeffs tech AME'!AO24</f>
        <v>0.99975008209888816</v>
      </c>
      <c r="AP24" s="18">
        <f>'Coeffs tech AMS'!AP24/'Coeffs tech AME'!AP24</f>
        <v>0.99991568348272741</v>
      </c>
      <c r="AQ24" s="18">
        <f>'Coeffs tech AMS'!AQ24/'Coeffs tech AME'!AQ24</f>
        <v>1.0001295443595934</v>
      </c>
      <c r="AR24" s="18">
        <f>'Coeffs tech AMS'!AR24/'Coeffs tech AME'!AR24</f>
        <v>1.0003613662608826</v>
      </c>
      <c r="AS24" s="18">
        <f>'Coeffs tech AMS'!AS24/'Coeffs tech AME'!AS24</f>
        <v>1.0006295226931294</v>
      </c>
      <c r="AT24" s="18">
        <f>'Coeffs tech AMS'!AT24/'Coeffs tech AME'!AT24</f>
        <v>1.000935583632327</v>
      </c>
      <c r="AU24" s="18">
        <f>'Coeffs tech AMS'!AU24/'Coeffs tech AME'!AU24</f>
        <v>1.0012509222600277</v>
      </c>
      <c r="AV24" s="18">
        <f>'Coeffs tech AMS'!AV24/'Coeffs tech AME'!AV24</f>
        <v>1.0015733781158804</v>
      </c>
      <c r="AW24" s="18">
        <f>'Coeffs tech AMS'!AW24/'Coeffs tech AME'!AW24</f>
        <v>1.0021835816283509</v>
      </c>
      <c r="AX24" s="18"/>
    </row>
    <row r="25" spans="1:50" x14ac:dyDescent="0.25">
      <c r="A25" s="18"/>
      <c r="B25" t="s">
        <v>1027</v>
      </c>
      <c r="C25" s="18">
        <f>'Coeffs tech AMS'!C25/'Coeffs tech AME'!C25</f>
        <v>1</v>
      </c>
      <c r="D25" s="18">
        <f>'Coeffs tech AMS'!D25/'Coeffs tech AME'!D25</f>
        <v>1</v>
      </c>
      <c r="E25" s="18">
        <f>'Coeffs tech AMS'!E25/'Coeffs tech AME'!E25</f>
        <v>1</v>
      </c>
      <c r="F25" s="18">
        <f>'Coeffs tech AMS'!F25/'Coeffs tech AME'!F25</f>
        <v>1</v>
      </c>
      <c r="G25" s="18">
        <f>'Coeffs tech AMS'!G25/'Coeffs tech AME'!G25</f>
        <v>1</v>
      </c>
      <c r="H25" s="18">
        <f>'Coeffs tech AMS'!H25/'Coeffs tech AME'!H25</f>
        <v>1</v>
      </c>
      <c r="I25" s="18">
        <f>'Coeffs tech AMS'!I25/'Coeffs tech AME'!I25</f>
        <v>1</v>
      </c>
      <c r="J25" s="18">
        <f>'Coeffs tech AMS'!J25/'Coeffs tech AME'!J25</f>
        <v>1</v>
      </c>
      <c r="K25" s="18">
        <f>'Coeffs tech AMS'!K25/'Coeffs tech AME'!K25</f>
        <v>1</v>
      </c>
      <c r="L25" s="18">
        <f>'Coeffs tech AMS'!L25/'Coeffs tech AME'!L25</f>
        <v>1</v>
      </c>
      <c r="M25" s="18">
        <f>'Coeffs tech AMS'!M25/'Coeffs tech AME'!M25</f>
        <v>1</v>
      </c>
      <c r="N25" s="18">
        <f>'Coeffs tech AMS'!N25/'Coeffs tech AME'!N25</f>
        <v>1</v>
      </c>
      <c r="O25" s="18">
        <f>'Coeffs tech AMS'!O25/'Coeffs tech AME'!O25</f>
        <v>1</v>
      </c>
      <c r="P25" s="18">
        <f>'Coeffs tech AMS'!P25/'Coeffs tech AME'!P25</f>
        <v>1</v>
      </c>
      <c r="Q25" s="18">
        <f>'Coeffs tech AMS'!Q25/'Coeffs tech AME'!Q25</f>
        <v>1</v>
      </c>
      <c r="R25" s="18">
        <f>'Coeffs tech AMS'!R25/'Coeffs tech AME'!R25</f>
        <v>1</v>
      </c>
      <c r="S25" s="18">
        <f>'Coeffs tech AMS'!S25/'Coeffs tech AME'!S25</f>
        <v>0.99969573778599408</v>
      </c>
      <c r="T25" s="18">
        <f>'Coeffs tech AMS'!T25/'Coeffs tech AME'!T25</f>
        <v>0.99966334059680662</v>
      </c>
      <c r="U25" s="18">
        <f>'Coeffs tech AMS'!U25/'Coeffs tech AME'!U25</f>
        <v>0.99969597125480625</v>
      </c>
      <c r="V25" s="18">
        <f>'Coeffs tech AMS'!V25/'Coeffs tech AME'!V25</f>
        <v>0.99999501360986998</v>
      </c>
      <c r="W25" s="18">
        <f>'Coeffs tech AMS'!W25/'Coeffs tech AME'!W25</f>
        <v>1.0029482433602162</v>
      </c>
      <c r="X25" s="18">
        <f>'Coeffs tech AMS'!X25/'Coeffs tech AME'!X25</f>
        <v>1.0061943987439197</v>
      </c>
      <c r="Y25" s="18">
        <f>'Coeffs tech AMS'!Y25/'Coeffs tech AME'!Y25</f>
        <v>1.008217109845992</v>
      </c>
      <c r="Z25" s="18">
        <f>'Coeffs tech AMS'!Z25/'Coeffs tech AME'!Z25</f>
        <v>1.0102650463643239</v>
      </c>
      <c r="AA25" s="18">
        <f>'Coeffs tech AMS'!AA25/'Coeffs tech AME'!AA25</f>
        <v>1.0127228812437712</v>
      </c>
      <c r="AB25" s="18">
        <f>'Coeffs tech AMS'!AB25/'Coeffs tech AME'!AB25</f>
        <v>1.0154411067928268</v>
      </c>
      <c r="AC25" s="18">
        <f>'Coeffs tech AMS'!AC25/'Coeffs tech AME'!AC25</f>
        <v>1.0183314651600717</v>
      </c>
      <c r="AD25" s="18">
        <f>'Coeffs tech AMS'!AD25/'Coeffs tech AME'!AD25</f>
        <v>1.0186359654425041</v>
      </c>
      <c r="AE25" s="18">
        <f>'Coeffs tech AMS'!AE25/'Coeffs tech AME'!AE25</f>
        <v>1.0195123504377055</v>
      </c>
      <c r="AF25" s="18">
        <f>'Coeffs tech AMS'!AF25/'Coeffs tech AME'!AF25</f>
        <v>1.020430830664383</v>
      </c>
      <c r="AG25" s="18">
        <f>'Coeffs tech AMS'!AG25/'Coeffs tech AME'!AG25</f>
        <v>1.0211989807881674</v>
      </c>
      <c r="AH25" s="18">
        <f>'Coeffs tech AMS'!AH25/'Coeffs tech AME'!AH25</f>
        <v>1.0223246168147533</v>
      </c>
      <c r="AI25" s="18">
        <f>'Coeffs tech AMS'!AI25/'Coeffs tech AME'!AI25</f>
        <v>1.0229205345168755</v>
      </c>
      <c r="AJ25" s="18">
        <f>'Coeffs tech AMS'!AJ25/'Coeffs tech AME'!AJ25</f>
        <v>1.0233087054463981</v>
      </c>
      <c r="AK25" s="18">
        <f>'Coeffs tech AMS'!AK25/'Coeffs tech AME'!AK25</f>
        <v>1.023755993987078</v>
      </c>
      <c r="AL25" s="18">
        <f>'Coeffs tech AMS'!AL25/'Coeffs tech AME'!AL25</f>
        <v>1.0242205466743066</v>
      </c>
      <c r="AM25" s="18">
        <f>'Coeffs tech AMS'!AM25/'Coeffs tech AME'!AM25</f>
        <v>1.0246935749772863</v>
      </c>
      <c r="AN25" s="18">
        <f>'Coeffs tech AMS'!AN25/'Coeffs tech AME'!AN25</f>
        <v>1.0249069194367324</v>
      </c>
      <c r="AO25" s="18">
        <f>'Coeffs tech AMS'!AO25/'Coeffs tech AME'!AO25</f>
        <v>1.025234941541076</v>
      </c>
      <c r="AP25" s="18">
        <f>'Coeffs tech AMS'!AP25/'Coeffs tech AME'!AP25</f>
        <v>1.025593058768842</v>
      </c>
      <c r="AQ25" s="18">
        <f>'Coeffs tech AMS'!AQ25/'Coeffs tech AME'!AQ25</f>
        <v>1.0260149285699158</v>
      </c>
      <c r="AR25" s="18">
        <f>'Coeffs tech AMS'!AR25/'Coeffs tech AME'!AR25</f>
        <v>1.026488655070859</v>
      </c>
      <c r="AS25" s="18">
        <f>'Coeffs tech AMS'!AS25/'Coeffs tech AME'!AS25</f>
        <v>1.0270217656160805</v>
      </c>
      <c r="AT25" s="18">
        <f>'Coeffs tech AMS'!AT25/'Coeffs tech AME'!AT25</f>
        <v>1.0275957995736702</v>
      </c>
      <c r="AU25" s="18">
        <f>'Coeffs tech AMS'!AU25/'Coeffs tech AME'!AU25</f>
        <v>1.0282028255845646</v>
      </c>
      <c r="AV25" s="18">
        <f>'Coeffs tech AMS'!AV25/'Coeffs tech AME'!AV25</f>
        <v>1.0288363664400906</v>
      </c>
      <c r="AW25" s="18">
        <f>'Coeffs tech AMS'!AW25/'Coeffs tech AME'!AW25</f>
        <v>1.0298219114003588</v>
      </c>
      <c r="AX25" s="18"/>
    </row>
    <row r="26" spans="1:50" x14ac:dyDescent="0.25">
      <c r="A26" s="18"/>
      <c r="B26" t="s">
        <v>1028</v>
      </c>
      <c r="C26" s="18">
        <f>'Coeffs tech AMS'!C26/'Coeffs tech AME'!C26</f>
        <v>1</v>
      </c>
      <c r="D26" s="18">
        <f>'Coeffs tech AMS'!D26/'Coeffs tech AME'!D26</f>
        <v>1</v>
      </c>
      <c r="E26" s="18">
        <f>'Coeffs tech AMS'!E26/'Coeffs tech AME'!E26</f>
        <v>1</v>
      </c>
      <c r="F26" s="18">
        <f>'Coeffs tech AMS'!F26/'Coeffs tech AME'!F26</f>
        <v>1</v>
      </c>
      <c r="G26" s="18">
        <f>'Coeffs tech AMS'!G26/'Coeffs tech AME'!G26</f>
        <v>1</v>
      </c>
      <c r="H26" s="18">
        <f>'Coeffs tech AMS'!H26/'Coeffs tech AME'!H26</f>
        <v>1</v>
      </c>
      <c r="I26" s="18">
        <f>'Coeffs tech AMS'!I26/'Coeffs tech AME'!I26</f>
        <v>1</v>
      </c>
      <c r="J26" s="18">
        <f>'Coeffs tech AMS'!J26/'Coeffs tech AME'!J26</f>
        <v>1</v>
      </c>
      <c r="K26" s="18">
        <f>'Coeffs tech AMS'!K26/'Coeffs tech AME'!K26</f>
        <v>1</v>
      </c>
      <c r="L26" s="18">
        <f>'Coeffs tech AMS'!L26/'Coeffs tech AME'!L26</f>
        <v>1</v>
      </c>
      <c r="M26" s="18">
        <f>'Coeffs tech AMS'!M26/'Coeffs tech AME'!M26</f>
        <v>1</v>
      </c>
      <c r="N26" s="18">
        <f>'Coeffs tech AMS'!N26/'Coeffs tech AME'!N26</f>
        <v>1</v>
      </c>
      <c r="O26" s="18">
        <f>'Coeffs tech AMS'!O26/'Coeffs tech AME'!O26</f>
        <v>1</v>
      </c>
      <c r="P26" s="18">
        <f>'Coeffs tech AMS'!P26/'Coeffs tech AME'!P26</f>
        <v>1</v>
      </c>
      <c r="Q26" s="18">
        <f>'Coeffs tech AMS'!Q26/'Coeffs tech AME'!Q26</f>
        <v>1</v>
      </c>
      <c r="R26" s="18">
        <f>'Coeffs tech AMS'!R26/'Coeffs tech AME'!R26</f>
        <v>1</v>
      </c>
      <c r="S26" s="18">
        <f>'Coeffs tech AMS'!S26/'Coeffs tech AME'!S26</f>
        <v>0.9991932332443122</v>
      </c>
      <c r="T26" s="18">
        <f>'Coeffs tech AMS'!T26/'Coeffs tech AME'!T26</f>
        <v>0.99926780195179021</v>
      </c>
      <c r="U26" s="18">
        <f>'Coeffs tech AMS'!U26/'Coeffs tech AME'!U26</f>
        <v>0.99885257352949819</v>
      </c>
      <c r="V26" s="18">
        <f>'Coeffs tech AMS'!V26/'Coeffs tech AME'!V26</f>
        <v>0.99881899362884619</v>
      </c>
      <c r="W26" s="18">
        <f>'Coeffs tech AMS'!W26/'Coeffs tech AME'!W26</f>
        <v>0.99538626373512185</v>
      </c>
      <c r="X26" s="18">
        <f>'Coeffs tech AMS'!X26/'Coeffs tech AME'!X26</f>
        <v>0.99303235783943788</v>
      </c>
      <c r="Y26" s="18">
        <f>'Coeffs tech AMS'!Y26/'Coeffs tech AME'!Y26</f>
        <v>0.98861078577505512</v>
      </c>
      <c r="Z26" s="18">
        <f>'Coeffs tech AMS'!Z26/'Coeffs tech AME'!Z26</f>
        <v>0.98446655892793822</v>
      </c>
      <c r="AA26" s="18">
        <f>'Coeffs tech AMS'!AA26/'Coeffs tech AME'!AA26</f>
        <v>0.98074445464219973</v>
      </c>
      <c r="AB26" s="18">
        <f>'Coeffs tech AMS'!AB26/'Coeffs tech AME'!AB26</f>
        <v>0.97722857560927323</v>
      </c>
      <c r="AC26" s="18">
        <f>'Coeffs tech AMS'!AC26/'Coeffs tech AME'!AC26</f>
        <v>0.9738204575413979</v>
      </c>
      <c r="AD26" s="18">
        <f>'Coeffs tech AMS'!AD26/'Coeffs tech AME'!AD26</f>
        <v>0.97344940741384178</v>
      </c>
      <c r="AE26" s="18">
        <f>'Coeffs tech AMS'!AE26/'Coeffs tech AME'!AE26</f>
        <v>0.97345876506926543</v>
      </c>
      <c r="AF26" s="18">
        <f>'Coeffs tech AMS'!AF26/'Coeffs tech AME'!AF26</f>
        <v>0.97362852145898848</v>
      </c>
      <c r="AG26" s="18">
        <f>'Coeffs tech AMS'!AG26/'Coeffs tech AME'!AG26</f>
        <v>0.9736876485875211</v>
      </c>
      <c r="AH26" s="18">
        <f>'Coeffs tech AMS'!AH26/'Coeffs tech AME'!AH26</f>
        <v>0.97392282898453397</v>
      </c>
      <c r="AI26" s="18">
        <f>'Coeffs tech AMS'!AI26/'Coeffs tech AME'!AI26</f>
        <v>0.973813873576031</v>
      </c>
      <c r="AJ26" s="18">
        <f>'Coeffs tech AMS'!AJ26/'Coeffs tech AME'!AJ26</f>
        <v>0.97350255557207133</v>
      </c>
      <c r="AK26" s="18">
        <f>'Coeffs tech AMS'!AK26/'Coeffs tech AME'!AK26</f>
        <v>0.97334178919326864</v>
      </c>
      <c r="AL26" s="18">
        <f>'Coeffs tech AMS'!AL26/'Coeffs tech AME'!AL26</f>
        <v>0.97324705336229977</v>
      </c>
      <c r="AM26" s="18">
        <f>'Coeffs tech AMS'!AM26/'Coeffs tech AME'!AM26</f>
        <v>0.97319277300145113</v>
      </c>
      <c r="AN26" s="18">
        <f>'Coeffs tech AMS'!AN26/'Coeffs tech AME'!AN26</f>
        <v>0.9709199683325721</v>
      </c>
      <c r="AO26" s="18">
        <f>'Coeffs tech AMS'!AO26/'Coeffs tech AME'!AO26</f>
        <v>0.96899075358394049</v>
      </c>
      <c r="AP26" s="18">
        <f>'Coeffs tech AMS'!AP26/'Coeffs tech AME'!AP26</f>
        <v>0.96703229501306331</v>
      </c>
      <c r="AQ26" s="18">
        <f>'Coeffs tech AMS'!AQ26/'Coeffs tech AME'!AQ26</f>
        <v>0.96513125132063238</v>
      </c>
      <c r="AR26" s="18">
        <f>'Coeffs tech AMS'!AR26/'Coeffs tech AME'!AR26</f>
        <v>0.96324594285257059</v>
      </c>
      <c r="AS26" s="18">
        <f>'Coeffs tech AMS'!AS26/'Coeffs tech AME'!AS26</f>
        <v>0.96145601016979765</v>
      </c>
      <c r="AT26" s="18">
        <f>'Coeffs tech AMS'!AT26/'Coeffs tech AME'!AT26</f>
        <v>0.95976220067122842</v>
      </c>
      <c r="AU26" s="18">
        <f>'Coeffs tech AMS'!AU26/'Coeffs tech AME'!AU26</f>
        <v>0.95814979567231773</v>
      </c>
      <c r="AV26" s="18">
        <f>'Coeffs tech AMS'!AV26/'Coeffs tech AME'!AV26</f>
        <v>0.95657241334526222</v>
      </c>
      <c r="AW26" s="18">
        <f>'Coeffs tech AMS'!AW26/'Coeffs tech AME'!AW26</f>
        <v>0.95848981016981627</v>
      </c>
      <c r="AX26" s="18"/>
    </row>
    <row r="27" spans="1:50" x14ac:dyDescent="0.25">
      <c r="A27" s="18"/>
      <c r="B27" t="s">
        <v>1029</v>
      </c>
      <c r="C27" s="18">
        <f>'Coeffs tech AMS'!C27/'Coeffs tech AME'!C27</f>
        <v>1</v>
      </c>
      <c r="D27" s="18">
        <f>'Coeffs tech AMS'!D27/'Coeffs tech AME'!D27</f>
        <v>1</v>
      </c>
      <c r="E27" s="18">
        <f>'Coeffs tech AMS'!E27/'Coeffs tech AME'!E27</f>
        <v>1</v>
      </c>
      <c r="F27" s="18">
        <f>'Coeffs tech AMS'!F27/'Coeffs tech AME'!F27</f>
        <v>1</v>
      </c>
      <c r="G27" s="18">
        <f>'Coeffs tech AMS'!G27/'Coeffs tech AME'!G27</f>
        <v>1</v>
      </c>
      <c r="H27" s="18">
        <f>'Coeffs tech AMS'!H27/'Coeffs tech AME'!H27</f>
        <v>1</v>
      </c>
      <c r="I27" s="18">
        <f>'Coeffs tech AMS'!I27/'Coeffs tech AME'!I27</f>
        <v>1</v>
      </c>
      <c r="J27" s="18">
        <f>'Coeffs tech AMS'!J27/'Coeffs tech AME'!J27</f>
        <v>1</v>
      </c>
      <c r="K27" s="18">
        <f>'Coeffs tech AMS'!K27/'Coeffs tech AME'!K27</f>
        <v>1</v>
      </c>
      <c r="L27" s="18">
        <f>'Coeffs tech AMS'!L27/'Coeffs tech AME'!L27</f>
        <v>1</v>
      </c>
      <c r="M27" s="18">
        <f>'Coeffs tech AMS'!M27/'Coeffs tech AME'!M27</f>
        <v>1</v>
      </c>
      <c r="N27" s="18">
        <f>'Coeffs tech AMS'!N27/'Coeffs tech AME'!N27</f>
        <v>1</v>
      </c>
      <c r="O27" s="18">
        <f>'Coeffs tech AMS'!O27/'Coeffs tech AME'!O27</f>
        <v>1</v>
      </c>
      <c r="P27" s="18">
        <f>'Coeffs tech AMS'!P27/'Coeffs tech AME'!P27</f>
        <v>1</v>
      </c>
      <c r="Q27" s="18">
        <f>'Coeffs tech AMS'!Q27/'Coeffs tech AME'!Q27</f>
        <v>1</v>
      </c>
      <c r="R27" s="18">
        <f>'Coeffs tech AMS'!R27/'Coeffs tech AME'!R27</f>
        <v>1</v>
      </c>
      <c r="S27" s="18">
        <f>'Coeffs tech AMS'!S27/'Coeffs tech AME'!S27</f>
        <v>0.99970559299061712</v>
      </c>
      <c r="T27" s="18">
        <f>'Coeffs tech AMS'!T27/'Coeffs tech AME'!T27</f>
        <v>0.99962855697290831</v>
      </c>
      <c r="U27" s="18">
        <f>'Coeffs tech AMS'!U27/'Coeffs tech AME'!U27</f>
        <v>0.99959616136080121</v>
      </c>
      <c r="V27" s="18">
        <f>'Coeffs tech AMS'!V27/'Coeffs tech AME'!V27</f>
        <v>0.99980072194596759</v>
      </c>
      <c r="W27" s="18">
        <f>'Coeffs tech AMS'!W27/'Coeffs tech AME'!W27</f>
        <v>1.0006532838739624</v>
      </c>
      <c r="X27" s="18">
        <f>'Coeffs tech AMS'!X27/'Coeffs tech AME'!X27</f>
        <v>1.0006737563633488</v>
      </c>
      <c r="Y27" s="18">
        <f>'Coeffs tech AMS'!Y27/'Coeffs tech AME'!Y27</f>
        <v>0.9989091316846318</v>
      </c>
      <c r="Z27" s="18">
        <f>'Coeffs tech AMS'!Z27/'Coeffs tech AME'!Z27</f>
        <v>0.99686031439356249</v>
      </c>
      <c r="AA27" s="18">
        <f>'Coeffs tech AMS'!AA27/'Coeffs tech AME'!AA27</f>
        <v>0.99496687015548424</v>
      </c>
      <c r="AB27" s="18">
        <f>'Coeffs tech AMS'!AB27/'Coeffs tech AME'!AB27</f>
        <v>0.99314896670321517</v>
      </c>
      <c r="AC27" s="18">
        <f>'Coeffs tech AMS'!AC27/'Coeffs tech AME'!AC27</f>
        <v>0.99139647038923118</v>
      </c>
      <c r="AD27" s="18">
        <f>'Coeffs tech AMS'!AD27/'Coeffs tech AME'!AD27</f>
        <v>0.98973199434496451</v>
      </c>
      <c r="AE27" s="18">
        <f>'Coeffs tech AMS'!AE27/'Coeffs tech AME'!AE27</f>
        <v>0.98872643822475315</v>
      </c>
      <c r="AF27" s="18">
        <f>'Coeffs tech AMS'!AF27/'Coeffs tech AME'!AF27</f>
        <v>0.98790640854428291</v>
      </c>
      <c r="AG27" s="18">
        <f>'Coeffs tech AMS'!AG27/'Coeffs tech AME'!AG27</f>
        <v>0.98705958511606184</v>
      </c>
      <c r="AH27" s="18">
        <f>'Coeffs tech AMS'!AH27/'Coeffs tech AME'!AH27</f>
        <v>0.98652036118970943</v>
      </c>
      <c r="AI27" s="18">
        <f>'Coeffs tech AMS'!AI27/'Coeffs tech AME'!AI27</f>
        <v>0.98561796287052295</v>
      </c>
      <c r="AJ27" s="18">
        <f>'Coeffs tech AMS'!AJ27/'Coeffs tech AME'!AJ27</f>
        <v>0.98457430739938367</v>
      </c>
      <c r="AK27" s="18">
        <f>'Coeffs tech AMS'!AK27/'Coeffs tech AME'!AK27</f>
        <v>0.98358632620108322</v>
      </c>
      <c r="AL27" s="18">
        <f>'Coeffs tech AMS'!AL27/'Coeffs tech AME'!AL27</f>
        <v>0.98262725519061145</v>
      </c>
      <c r="AM27" s="18">
        <f>'Coeffs tech AMS'!AM27/'Coeffs tech AME'!AM27</f>
        <v>0.98168756007333779</v>
      </c>
      <c r="AN27" s="18">
        <f>'Coeffs tech AMS'!AN27/'Coeffs tech AME'!AN27</f>
        <v>0.98054204094975439</v>
      </c>
      <c r="AO27" s="18">
        <f>'Coeffs tech AMS'!AO27/'Coeffs tech AME'!AO27</f>
        <v>0.97952875902676972</v>
      </c>
      <c r="AP27" s="18">
        <f>'Coeffs tech AMS'!AP27/'Coeffs tech AME'!AP27</f>
        <v>0.97858222021270225</v>
      </c>
      <c r="AQ27" s="18">
        <f>'Coeffs tech AMS'!AQ27/'Coeffs tech AME'!AQ27</f>
        <v>0.97773420646504872</v>
      </c>
      <c r="AR27" s="18">
        <f>'Coeffs tech AMS'!AR27/'Coeffs tech AME'!AR27</f>
        <v>0.97697428532531716</v>
      </c>
      <c r="AS27" s="18">
        <f>'Coeffs tech AMS'!AS27/'Coeffs tech AME'!AS27</f>
        <v>0.97632187521428238</v>
      </c>
      <c r="AT27" s="18">
        <f>'Coeffs tech AMS'!AT27/'Coeffs tech AME'!AT27</f>
        <v>0.97574761824016143</v>
      </c>
      <c r="AU27" s="18">
        <f>'Coeffs tech AMS'!AU27/'Coeffs tech AME'!AU27</f>
        <v>0.97525067123592724</v>
      </c>
      <c r="AV27" s="18">
        <f>'Coeffs tech AMS'!AV27/'Coeffs tech AME'!AV27</f>
        <v>0.97482605822306134</v>
      </c>
      <c r="AW27" s="18">
        <f>'Coeffs tech AMS'!AW27/'Coeffs tech AME'!AW27</f>
        <v>0.97468751342057525</v>
      </c>
      <c r="AX27" s="18"/>
    </row>
    <row r="28" spans="1:50" x14ac:dyDescent="0.25">
      <c r="A28" s="18"/>
      <c r="B28" t="s">
        <v>1030</v>
      </c>
      <c r="C28" s="18">
        <f>'Coeffs tech AMS'!C28/'Coeffs tech AME'!C28</f>
        <v>1</v>
      </c>
      <c r="D28" s="18">
        <f>'Coeffs tech AMS'!D28/'Coeffs tech AME'!D28</f>
        <v>1</v>
      </c>
      <c r="E28" s="18">
        <f>'Coeffs tech AMS'!E28/'Coeffs tech AME'!E28</f>
        <v>1</v>
      </c>
      <c r="F28" s="18">
        <f>'Coeffs tech AMS'!F28/'Coeffs tech AME'!F28</f>
        <v>1</v>
      </c>
      <c r="G28" s="18">
        <f>'Coeffs tech AMS'!G28/'Coeffs tech AME'!G28</f>
        <v>1</v>
      </c>
      <c r="H28" s="18">
        <f>'Coeffs tech AMS'!H28/'Coeffs tech AME'!H28</f>
        <v>1</v>
      </c>
      <c r="I28" s="18">
        <f>'Coeffs tech AMS'!I28/'Coeffs tech AME'!I28</f>
        <v>1</v>
      </c>
      <c r="J28" s="18">
        <f>'Coeffs tech AMS'!J28/'Coeffs tech AME'!J28</f>
        <v>1</v>
      </c>
      <c r="K28" s="18">
        <f>'Coeffs tech AMS'!K28/'Coeffs tech AME'!K28</f>
        <v>1</v>
      </c>
      <c r="L28" s="18">
        <f>'Coeffs tech AMS'!L28/'Coeffs tech AME'!L28</f>
        <v>1</v>
      </c>
      <c r="M28" s="18">
        <f>'Coeffs tech AMS'!M28/'Coeffs tech AME'!M28</f>
        <v>1</v>
      </c>
      <c r="N28" s="18">
        <f>'Coeffs tech AMS'!N28/'Coeffs tech AME'!N28</f>
        <v>1</v>
      </c>
      <c r="O28" s="18">
        <f>'Coeffs tech AMS'!O28/'Coeffs tech AME'!O28</f>
        <v>1</v>
      </c>
      <c r="P28" s="18">
        <f>'Coeffs tech AMS'!P28/'Coeffs tech AME'!P28</f>
        <v>1</v>
      </c>
      <c r="Q28" s="18">
        <f>'Coeffs tech AMS'!Q28/'Coeffs tech AME'!Q28</f>
        <v>1</v>
      </c>
      <c r="R28" s="18">
        <f>'Coeffs tech AMS'!R28/'Coeffs tech AME'!R28</f>
        <v>1</v>
      </c>
      <c r="S28" s="18">
        <f>'Coeffs tech AMS'!S28/'Coeffs tech AME'!S28</f>
        <v>1.0000380114851193</v>
      </c>
      <c r="T28" s="18">
        <f>'Coeffs tech AMS'!T28/'Coeffs tech AME'!T28</f>
        <v>1.0003125663739068</v>
      </c>
      <c r="U28" s="18">
        <f>'Coeffs tech AMS'!U28/'Coeffs tech AME'!U28</f>
        <v>1.0008063915449201</v>
      </c>
      <c r="V28" s="18">
        <f>'Coeffs tech AMS'!V28/'Coeffs tech AME'!V28</f>
        <v>1.0016406943370992</v>
      </c>
      <c r="W28" s="18">
        <f>'Coeffs tech AMS'!W28/'Coeffs tech AME'!W28</f>
        <v>1.002165677042435</v>
      </c>
      <c r="X28" s="18">
        <f>'Coeffs tech AMS'!X28/'Coeffs tech AME'!X28</f>
        <v>1.002869259256552</v>
      </c>
      <c r="Y28" s="18">
        <f>'Coeffs tech AMS'!Y28/'Coeffs tech AME'!Y28</f>
        <v>1.0028656110935787</v>
      </c>
      <c r="Z28" s="18">
        <f>'Coeffs tech AMS'!Z28/'Coeffs tech AME'!Z28</f>
        <v>1.0029644512666813</v>
      </c>
      <c r="AA28" s="18">
        <f>'Coeffs tech AMS'!AA28/'Coeffs tech AME'!AA28</f>
        <v>1.0033407499742746</v>
      </c>
      <c r="AB28" s="18">
        <f>'Coeffs tech AMS'!AB28/'Coeffs tech AME'!AB28</f>
        <v>1.0038418829517615</v>
      </c>
      <c r="AC28" s="18">
        <f>'Coeffs tech AMS'!AC28/'Coeffs tech AME'!AC28</f>
        <v>1.004367830819707</v>
      </c>
      <c r="AD28" s="18">
        <f>'Coeffs tech AMS'!AD28/'Coeffs tech AME'!AD28</f>
        <v>1.0050511419907764</v>
      </c>
      <c r="AE28" s="18">
        <f>'Coeffs tech AMS'!AE28/'Coeffs tech AME'!AE28</f>
        <v>1.0059857647836927</v>
      </c>
      <c r="AF28" s="18">
        <f>'Coeffs tech AMS'!AF28/'Coeffs tech AME'!AF28</f>
        <v>1.0068726896561859</v>
      </c>
      <c r="AG28" s="18">
        <f>'Coeffs tech AMS'!AG28/'Coeffs tech AME'!AG28</f>
        <v>1.0076437668951692</v>
      </c>
      <c r="AH28" s="18">
        <f>'Coeffs tech AMS'!AH28/'Coeffs tech AME'!AH28</f>
        <v>1.0085466353268491</v>
      </c>
      <c r="AI28" s="18">
        <f>'Coeffs tech AMS'!AI28/'Coeffs tech AME'!AI28</f>
        <v>1.0091064537762042</v>
      </c>
      <c r="AJ28" s="18">
        <f>'Coeffs tech AMS'!AJ28/'Coeffs tech AME'!AJ28</f>
        <v>1.0095614274432108</v>
      </c>
      <c r="AK28" s="18">
        <f>'Coeffs tech AMS'!AK28/'Coeffs tech AME'!AK28</f>
        <v>1.0100420520450619</v>
      </c>
      <c r="AL28" s="18">
        <f>'Coeffs tech AMS'!AL28/'Coeffs tech AME'!AL28</f>
        <v>1.0105224697602211</v>
      </c>
      <c r="AM28" s="18">
        <f>'Coeffs tech AMS'!AM28/'Coeffs tech AME'!AM28</f>
        <v>1.0109929065235874</v>
      </c>
      <c r="AN28" s="18">
        <f>'Coeffs tech AMS'!AN28/'Coeffs tech AME'!AN28</f>
        <v>1.0114250203132711</v>
      </c>
      <c r="AO28" s="18">
        <f>'Coeffs tech AMS'!AO28/'Coeffs tech AME'!AO28</f>
        <v>1.0119809288944903</v>
      </c>
      <c r="AP28" s="18">
        <f>'Coeffs tech AMS'!AP28/'Coeffs tech AME'!AP28</f>
        <v>1.0126260437144778</v>
      </c>
      <c r="AQ28" s="18">
        <f>'Coeffs tech AMS'!AQ28/'Coeffs tech AME'!AQ28</f>
        <v>1.0133732424857973</v>
      </c>
      <c r="AR28" s="18">
        <f>'Coeffs tech AMS'!AR28/'Coeffs tech AME'!AR28</f>
        <v>1.0142210180256221</v>
      </c>
      <c r="AS28" s="18">
        <f>'Coeffs tech AMS'!AS28/'Coeffs tech AME'!AS28</f>
        <v>1.0150590702428994</v>
      </c>
      <c r="AT28" s="18">
        <f>'Coeffs tech AMS'!AT28/'Coeffs tech AME'!AT28</f>
        <v>1.0159302806505301</v>
      </c>
      <c r="AU28" s="18">
        <f>'Coeffs tech AMS'!AU28/'Coeffs tech AME'!AU28</f>
        <v>1.0168303685394193</v>
      </c>
      <c r="AV28" s="18">
        <f>'Coeffs tech AMS'!AV28/'Coeffs tech AME'!AV28</f>
        <v>1.0177557291030239</v>
      </c>
      <c r="AW28" s="18">
        <f>'Coeffs tech AMS'!AW28/'Coeffs tech AME'!AW28</f>
        <v>1.0188314622079888</v>
      </c>
      <c r="AX28" s="18"/>
    </row>
    <row r="29" spans="1:50" x14ac:dyDescent="0.25">
      <c r="B29" t="s">
        <v>1031</v>
      </c>
      <c r="C29" s="18">
        <f>'Coeffs tech AMS'!C29/'Coeffs tech AME'!C29</f>
        <v>1</v>
      </c>
      <c r="D29" s="18">
        <f>'Coeffs tech AMS'!D29/'Coeffs tech AME'!D29</f>
        <v>1</v>
      </c>
      <c r="E29" s="18">
        <f>'Coeffs tech AMS'!E29/'Coeffs tech AME'!E29</f>
        <v>1</v>
      </c>
      <c r="F29" s="18">
        <f>'Coeffs tech AMS'!F29/'Coeffs tech AME'!F29</f>
        <v>1</v>
      </c>
      <c r="G29" s="18">
        <f>'Coeffs tech AMS'!G29/'Coeffs tech AME'!G29</f>
        <v>1</v>
      </c>
      <c r="H29" s="18">
        <f>'Coeffs tech AMS'!H29/'Coeffs tech AME'!H29</f>
        <v>1</v>
      </c>
      <c r="I29" s="18">
        <f>'Coeffs tech AMS'!I29/'Coeffs tech AME'!I29</f>
        <v>1</v>
      </c>
      <c r="J29" s="18">
        <f>'Coeffs tech AMS'!J29/'Coeffs tech AME'!J29</f>
        <v>1</v>
      </c>
      <c r="K29" s="18">
        <f>'Coeffs tech AMS'!K29/'Coeffs tech AME'!K29</f>
        <v>1</v>
      </c>
      <c r="L29" s="18">
        <f>'Coeffs tech AMS'!L29/'Coeffs tech AME'!L29</f>
        <v>1</v>
      </c>
      <c r="M29" s="18">
        <f>'Coeffs tech AMS'!M29/'Coeffs tech AME'!M29</f>
        <v>1</v>
      </c>
      <c r="N29" s="18">
        <f>'Coeffs tech AMS'!N29/'Coeffs tech AME'!N29</f>
        <v>1</v>
      </c>
      <c r="O29" s="18">
        <f>'Coeffs tech AMS'!O29/'Coeffs tech AME'!O29</f>
        <v>1</v>
      </c>
      <c r="P29" s="18">
        <f>'Coeffs tech AMS'!P29/'Coeffs tech AME'!P29</f>
        <v>1</v>
      </c>
      <c r="Q29" s="18">
        <f>'Coeffs tech AMS'!Q29/'Coeffs tech AME'!Q29</f>
        <v>1</v>
      </c>
      <c r="R29" s="18">
        <f>'Coeffs tech AMS'!R29/'Coeffs tech AME'!R29</f>
        <v>1</v>
      </c>
      <c r="S29" s="18">
        <f>'Coeffs tech AMS'!S29/'Coeffs tech AME'!S29</f>
        <v>0.9998360340161303</v>
      </c>
      <c r="T29" s="18">
        <f>'Coeffs tech AMS'!T29/'Coeffs tech AME'!T29</f>
        <v>0.99991663497787697</v>
      </c>
      <c r="U29" s="18">
        <f>'Coeffs tech AMS'!U29/'Coeffs tech AME'!U29</f>
        <v>0.99992869049470734</v>
      </c>
      <c r="V29" s="18">
        <f>'Coeffs tech AMS'!V29/'Coeffs tech AME'!V29</f>
        <v>1.000020483278961</v>
      </c>
      <c r="W29" s="18">
        <f>'Coeffs tech AMS'!W29/'Coeffs tech AME'!W29</f>
        <v>0.99992719003842923</v>
      </c>
      <c r="X29" s="18">
        <f>'Coeffs tech AMS'!X29/'Coeffs tech AME'!X29</f>
        <v>0.99995948543601765</v>
      </c>
      <c r="Y29" s="18">
        <f>'Coeffs tech AMS'!Y29/'Coeffs tech AME'!Y29</f>
        <v>0.99986700834675846</v>
      </c>
      <c r="Z29" s="18">
        <f>'Coeffs tech AMS'!Z29/'Coeffs tech AME'!Z29</f>
        <v>0.99949666181608265</v>
      </c>
      <c r="AA29" s="18">
        <f>'Coeffs tech AMS'!AA29/'Coeffs tech AME'!AA29</f>
        <v>0.99943597312479859</v>
      </c>
      <c r="AB29" s="18">
        <f>'Coeffs tech AMS'!AB29/'Coeffs tech AME'!AB29</f>
        <v>0.99946960548691266</v>
      </c>
      <c r="AC29" s="18">
        <f>'Coeffs tech AMS'!AC29/'Coeffs tech AME'!AC29</f>
        <v>0.9994684671420474</v>
      </c>
      <c r="AD29" s="18">
        <f>'Coeffs tech AMS'!AD29/'Coeffs tech AME'!AD29</f>
        <v>0.99549569198960053</v>
      </c>
      <c r="AE29" s="18">
        <f>'Coeffs tech AMS'!AE29/'Coeffs tech AME'!AE29</f>
        <v>0.9915789979780103</v>
      </c>
      <c r="AF29" s="18">
        <f>'Coeffs tech AMS'!AF29/'Coeffs tech AME'!AF29</f>
        <v>0.98766767028154068</v>
      </c>
      <c r="AG29" s="18">
        <f>'Coeffs tech AMS'!AG29/'Coeffs tech AME'!AG29</f>
        <v>0.98372402098843159</v>
      </c>
      <c r="AH29" s="18">
        <f>'Coeffs tech AMS'!AH29/'Coeffs tech AME'!AH29</f>
        <v>0.97983679612173014</v>
      </c>
      <c r="AI29" s="18">
        <f>'Coeffs tech AMS'!AI29/'Coeffs tech AME'!AI29</f>
        <v>0.97585045017881067</v>
      </c>
      <c r="AJ29" s="18">
        <f>'Coeffs tech AMS'!AJ29/'Coeffs tech AME'!AJ29</f>
        <v>0.97184075449574037</v>
      </c>
      <c r="AK29" s="18">
        <f>'Coeffs tech AMS'!AK29/'Coeffs tech AME'!AK29</f>
        <v>0.96786277027170231</v>
      </c>
      <c r="AL29" s="18">
        <f>'Coeffs tech AMS'!AL29/'Coeffs tech AME'!AL29</f>
        <v>0.96389850813703726</v>
      </c>
      <c r="AM29" s="18">
        <f>'Coeffs tech AMS'!AM29/'Coeffs tech AME'!AM29</f>
        <v>0.95994859349687367</v>
      </c>
      <c r="AN29" s="18">
        <f>'Coeffs tech AMS'!AN29/'Coeffs tech AME'!AN29</f>
        <v>0.95594551638930525</v>
      </c>
      <c r="AO29" s="18">
        <f>'Coeffs tech AMS'!AO29/'Coeffs tech AME'!AO29</f>
        <v>0.95201210334462982</v>
      </c>
      <c r="AP29" s="18">
        <f>'Coeffs tech AMS'!AP29/'Coeffs tech AME'!AP29</f>
        <v>0.94810903769204125</v>
      </c>
      <c r="AQ29" s="18">
        <f>'Coeffs tech AMS'!AQ29/'Coeffs tech AME'!AQ29</f>
        <v>0.9442523159579651</v>
      </c>
      <c r="AR29" s="18">
        <f>'Coeffs tech AMS'!AR29/'Coeffs tech AME'!AR29</f>
        <v>0.94052599543181847</v>
      </c>
      <c r="AS29" s="18">
        <f>'Coeffs tech AMS'!AS29/'Coeffs tech AME'!AS29</f>
        <v>0.93675375775717695</v>
      </c>
      <c r="AT29" s="18">
        <f>'Coeffs tech AMS'!AT29/'Coeffs tech AME'!AT29</f>
        <v>0.93299691097868387</v>
      </c>
      <c r="AU29" s="18">
        <f>'Coeffs tech AMS'!AU29/'Coeffs tech AME'!AU29</f>
        <v>0.9292660900419597</v>
      </c>
      <c r="AV29" s="18">
        <f>'Coeffs tech AMS'!AV29/'Coeffs tech AME'!AV29</f>
        <v>0.92556558800234534</v>
      </c>
      <c r="AW29" s="18">
        <f>'Coeffs tech AMS'!AW29/'Coeffs tech AME'!AW29</f>
        <v>0.92187385152000945</v>
      </c>
    </row>
    <row r="30" spans="1:50" x14ac:dyDescent="0.25">
      <c r="B30" t="s">
        <v>1032</v>
      </c>
      <c r="C30" s="18">
        <f>'Coeffs tech AMS'!C30/'Coeffs tech AME'!C30</f>
        <v>1</v>
      </c>
      <c r="D30" s="18">
        <f>'Coeffs tech AMS'!D30/'Coeffs tech AME'!D30</f>
        <v>1</v>
      </c>
      <c r="E30" s="18">
        <f>'Coeffs tech AMS'!E30/'Coeffs tech AME'!E30</f>
        <v>1</v>
      </c>
      <c r="F30" s="18">
        <f>'Coeffs tech AMS'!F30/'Coeffs tech AME'!F30</f>
        <v>1</v>
      </c>
      <c r="G30" s="18">
        <f>'Coeffs tech AMS'!G30/'Coeffs tech AME'!G30</f>
        <v>1</v>
      </c>
      <c r="H30" s="18">
        <f>'Coeffs tech AMS'!H30/'Coeffs tech AME'!H30</f>
        <v>1</v>
      </c>
      <c r="I30" s="18">
        <f>'Coeffs tech AMS'!I30/'Coeffs tech AME'!I30</f>
        <v>1</v>
      </c>
      <c r="J30" s="18">
        <f>'Coeffs tech AMS'!J30/'Coeffs tech AME'!J30</f>
        <v>1</v>
      </c>
      <c r="K30" s="18">
        <f>'Coeffs tech AMS'!K30/'Coeffs tech AME'!K30</f>
        <v>1</v>
      </c>
      <c r="L30" s="18">
        <f>'Coeffs tech AMS'!L30/'Coeffs tech AME'!L30</f>
        <v>1</v>
      </c>
      <c r="M30" s="18">
        <f>'Coeffs tech AMS'!M30/'Coeffs tech AME'!M30</f>
        <v>1</v>
      </c>
      <c r="N30" s="18">
        <f>'Coeffs tech AMS'!N30/'Coeffs tech AME'!N30</f>
        <v>1</v>
      </c>
      <c r="O30" s="18">
        <f>'Coeffs tech AMS'!O30/'Coeffs tech AME'!O30</f>
        <v>1</v>
      </c>
      <c r="P30" s="18">
        <f>'Coeffs tech AMS'!P30/'Coeffs tech AME'!P30</f>
        <v>1</v>
      </c>
      <c r="Q30" s="18">
        <f>'Coeffs tech AMS'!Q30/'Coeffs tech AME'!Q30</f>
        <v>1</v>
      </c>
      <c r="R30" s="18">
        <f>'Coeffs tech AMS'!R30/'Coeffs tech AME'!R30</f>
        <v>1</v>
      </c>
      <c r="S30" s="18">
        <f>'Coeffs tech AMS'!S30/'Coeffs tech AME'!S30</f>
        <v>0.99960153194142976</v>
      </c>
      <c r="T30" s="18">
        <f>'Coeffs tech AMS'!T30/'Coeffs tech AME'!T30</f>
        <v>0.99951007932899827</v>
      </c>
      <c r="U30" s="18">
        <f>'Coeffs tech AMS'!U30/'Coeffs tech AME'!U30</f>
        <v>0.9993899220428436</v>
      </c>
      <c r="V30" s="18">
        <f>'Coeffs tech AMS'!V30/'Coeffs tech AME'!V30</f>
        <v>0.99945617159010947</v>
      </c>
      <c r="W30" s="18">
        <f>'Coeffs tech AMS'!W30/'Coeffs tech AME'!W30</f>
        <v>0.99831376642228753</v>
      </c>
      <c r="X30" s="18">
        <f>'Coeffs tech AMS'!X30/'Coeffs tech AME'!X30</f>
        <v>0.99752523541772997</v>
      </c>
      <c r="Y30" s="18">
        <f>'Coeffs tech AMS'!Y30/'Coeffs tech AME'!Y30</f>
        <v>0.99548293357562612</v>
      </c>
      <c r="Z30" s="18">
        <f>'Coeffs tech AMS'!Z30/'Coeffs tech AME'!Z30</f>
        <v>0.99349216875096635</v>
      </c>
      <c r="AA30" s="18">
        <f>'Coeffs tech AMS'!AA30/'Coeffs tech AME'!AA30</f>
        <v>0.99191635806296763</v>
      </c>
      <c r="AB30" s="18">
        <f>'Coeffs tech AMS'!AB30/'Coeffs tech AME'!AB30</f>
        <v>0.99057162999104198</v>
      </c>
      <c r="AC30" s="18">
        <f>'Coeffs tech AMS'!AC30/'Coeffs tech AME'!AC30</f>
        <v>0.98936123983572266</v>
      </c>
      <c r="AD30" s="18">
        <f>'Coeffs tech AMS'!AD30/'Coeffs tech AME'!AD30</f>
        <v>0.98736570363365228</v>
      </c>
      <c r="AE30" s="18">
        <f>'Coeffs tech AMS'!AE30/'Coeffs tech AME'!AE30</f>
        <v>0.98578863644963333</v>
      </c>
      <c r="AF30" s="18">
        <f>'Coeffs tech AMS'!AF30/'Coeffs tech AME'!AF30</f>
        <v>0.98424638817288801</v>
      </c>
      <c r="AG30" s="18">
        <f>'Coeffs tech AMS'!AG30/'Coeffs tech AME'!AG30</f>
        <v>0.98255401854092195</v>
      </c>
      <c r="AH30" s="18">
        <f>'Coeffs tech AMS'!AH30/'Coeffs tech AME'!AH30</f>
        <v>0.98109432958751919</v>
      </c>
      <c r="AI30" s="18">
        <f>'Coeffs tech AMS'!AI30/'Coeffs tech AME'!AI30</f>
        <v>0.97923762943144999</v>
      </c>
      <c r="AJ30" s="18">
        <f>'Coeffs tech AMS'!AJ30/'Coeffs tech AME'!AJ30</f>
        <v>0.97719934149383814</v>
      </c>
      <c r="AK30" s="18">
        <f>'Coeffs tech AMS'!AK30/'Coeffs tech AME'!AK30</f>
        <v>0.9752314397866455</v>
      </c>
      <c r="AL30" s="18">
        <f>'Coeffs tech AMS'!AL30/'Coeffs tech AME'!AL30</f>
        <v>0.97328437243622556</v>
      </c>
      <c r="AM30" s="18">
        <f>'Coeffs tech AMS'!AM30/'Coeffs tech AME'!AM30</f>
        <v>0.97134976793966687</v>
      </c>
      <c r="AN30" s="18">
        <f>'Coeffs tech AMS'!AN30/'Coeffs tech AME'!AN30</f>
        <v>0.96901046687121173</v>
      </c>
      <c r="AO30" s="18">
        <f>'Coeffs tech AMS'!AO30/'Coeffs tech AME'!AO30</f>
        <v>0.96680996835782951</v>
      </c>
      <c r="AP30" s="18">
        <f>'Coeffs tech AMS'!AP30/'Coeffs tech AME'!AP30</f>
        <v>0.96461950626094672</v>
      </c>
      <c r="AQ30" s="18">
        <f>'Coeffs tech AMS'!AQ30/'Coeffs tech AME'!AQ30</f>
        <v>0.96249475716938027</v>
      </c>
      <c r="AR30" s="18">
        <f>'Coeffs tech AMS'!AR30/'Coeffs tech AME'!AR30</f>
        <v>0.96041971044178165</v>
      </c>
      <c r="AS30" s="18">
        <f>'Coeffs tech AMS'!AS30/'Coeffs tech AME'!AS30</f>
        <v>0.9584016614244425</v>
      </c>
      <c r="AT30" s="18">
        <f>'Coeffs tech AMS'!AT30/'Coeffs tech AME'!AT30</f>
        <v>0.9564302687852152</v>
      </c>
      <c r="AU30" s="18">
        <f>'Coeffs tech AMS'!AU30/'Coeffs tech AME'!AU30</f>
        <v>0.95449904428849908</v>
      </c>
      <c r="AV30" s="18">
        <f>'Coeffs tech AMS'!AV30/'Coeffs tech AME'!AV30</f>
        <v>0.95259823050727099</v>
      </c>
      <c r="AW30" s="18">
        <f>'Coeffs tech AMS'!AW30/'Coeffs tech AME'!AW30</f>
        <v>0.95125243138450977</v>
      </c>
    </row>
    <row r="31" spans="1:50" x14ac:dyDescent="0.25">
      <c r="B31" t="s">
        <v>1033</v>
      </c>
      <c r="C31" s="18">
        <f>'Coeffs tech AMS'!C31/'Coeffs tech AME'!C31</f>
        <v>1</v>
      </c>
      <c r="D31" s="18">
        <f>'Coeffs tech AMS'!D31/'Coeffs tech AME'!D31</f>
        <v>1</v>
      </c>
      <c r="E31" s="18">
        <f>'Coeffs tech AMS'!E31/'Coeffs tech AME'!E31</f>
        <v>1</v>
      </c>
      <c r="F31" s="18">
        <f>'Coeffs tech AMS'!F31/'Coeffs tech AME'!F31</f>
        <v>1</v>
      </c>
      <c r="G31" s="18">
        <f>'Coeffs tech AMS'!G31/'Coeffs tech AME'!G31</f>
        <v>1</v>
      </c>
      <c r="H31" s="18">
        <f>'Coeffs tech AMS'!H31/'Coeffs tech AME'!H31</f>
        <v>1</v>
      </c>
      <c r="I31" s="18">
        <f>'Coeffs tech AMS'!I31/'Coeffs tech AME'!I31</f>
        <v>1</v>
      </c>
      <c r="J31" s="18">
        <f>'Coeffs tech AMS'!J31/'Coeffs tech AME'!J31</f>
        <v>1</v>
      </c>
      <c r="K31" s="18">
        <f>'Coeffs tech AMS'!K31/'Coeffs tech AME'!K31</f>
        <v>1</v>
      </c>
      <c r="L31" s="18">
        <f>'Coeffs tech AMS'!L31/'Coeffs tech AME'!L31</f>
        <v>1</v>
      </c>
      <c r="M31" s="18">
        <f>'Coeffs tech AMS'!M31/'Coeffs tech AME'!M31</f>
        <v>1</v>
      </c>
      <c r="N31" s="18">
        <f>'Coeffs tech AMS'!N31/'Coeffs tech AME'!N31</f>
        <v>1</v>
      </c>
      <c r="O31" s="18">
        <f>'Coeffs tech AMS'!O31/'Coeffs tech AME'!O31</f>
        <v>1</v>
      </c>
      <c r="P31" s="18">
        <f>'Coeffs tech AMS'!P31/'Coeffs tech AME'!P31</f>
        <v>1</v>
      </c>
      <c r="Q31" s="18">
        <f>'Coeffs tech AMS'!Q31/'Coeffs tech AME'!Q31</f>
        <v>1</v>
      </c>
      <c r="R31" s="18">
        <f>'Coeffs tech AMS'!R31/'Coeffs tech AME'!R31</f>
        <v>1</v>
      </c>
      <c r="S31" s="18">
        <f>'Coeffs tech AMS'!S31/'Coeffs tech AME'!S31</f>
        <v>0.99979466114837034</v>
      </c>
      <c r="T31" s="18">
        <f>'Coeffs tech AMS'!T31/'Coeffs tech AME'!T31</f>
        <v>0.99982129361218619</v>
      </c>
      <c r="U31" s="18">
        <f>'Coeffs tech AMS'!U31/'Coeffs tech AME'!U31</f>
        <v>0.99973760867454509</v>
      </c>
      <c r="V31" s="18">
        <f>'Coeffs tech AMS'!V31/'Coeffs tech AME'!V31</f>
        <v>0.99983757976721743</v>
      </c>
      <c r="W31" s="18">
        <f>'Coeffs tech AMS'!W31/'Coeffs tech AME'!W31</f>
        <v>0.99943672546244089</v>
      </c>
      <c r="X31" s="18">
        <f>'Coeffs tech AMS'!X31/'Coeffs tech AME'!X31</f>
        <v>0.9993641770133278</v>
      </c>
      <c r="Y31" s="18">
        <f>'Coeffs tech AMS'!Y31/'Coeffs tech AME'!Y31</f>
        <v>0.99856846151710832</v>
      </c>
      <c r="Z31" s="18">
        <f>'Coeffs tech AMS'!Z31/'Coeffs tech AME'!Z31</f>
        <v>0.99781932171122678</v>
      </c>
      <c r="AA31" s="18">
        <f>'Coeffs tech AMS'!AA31/'Coeffs tech AME'!AA31</f>
        <v>0.99732751246122031</v>
      </c>
      <c r="AB31" s="18">
        <f>'Coeffs tech AMS'!AB31/'Coeffs tech AME'!AB31</f>
        <v>0.99695516914203686</v>
      </c>
      <c r="AC31" s="18">
        <f>'Coeffs tech AMS'!AC31/'Coeffs tech AME'!AC31</f>
        <v>0.99664077661860084</v>
      </c>
      <c r="AD31" s="18">
        <f>'Coeffs tech AMS'!AD31/'Coeffs tech AME'!AD31</f>
        <v>0.99678041951025909</v>
      </c>
      <c r="AE31" s="18">
        <f>'Coeffs tech AMS'!AE31/'Coeffs tech AME'!AE31</f>
        <v>0.99714710225414183</v>
      </c>
      <c r="AF31" s="18">
        <f>'Coeffs tech AMS'!AF31/'Coeffs tech AME'!AF31</f>
        <v>0.99758609284661304</v>
      </c>
      <c r="AG31" s="18">
        <f>'Coeffs tech AMS'!AG31/'Coeffs tech AME'!AG31</f>
        <v>0.99794723380220862</v>
      </c>
      <c r="AH31" s="18">
        <f>'Coeffs tech AMS'!AH31/'Coeffs tech AME'!AH31</f>
        <v>0.99840684079964204</v>
      </c>
      <c r="AI31" s="18">
        <f>'Coeffs tech AMS'!AI31/'Coeffs tech AME'!AI31</f>
        <v>0.99868578406557629</v>
      </c>
      <c r="AJ31" s="18">
        <f>'Coeffs tech AMS'!AJ31/'Coeffs tech AME'!AJ31</f>
        <v>0.99884452777593591</v>
      </c>
      <c r="AK31" s="18">
        <f>'Coeffs tech AMS'!AK31/'Coeffs tech AME'!AK31</f>
        <v>0.99906467236782903</v>
      </c>
      <c r="AL31" s="18">
        <f>'Coeffs tech AMS'!AL31/'Coeffs tech AME'!AL31</f>
        <v>0.9992987568908267</v>
      </c>
      <c r="AM31" s="18">
        <f>'Coeffs tech AMS'!AM31/'Coeffs tech AME'!AM31</f>
        <v>0.99953975015745677</v>
      </c>
      <c r="AN31" s="18">
        <f>'Coeffs tech AMS'!AN31/'Coeffs tech AME'!AN31</f>
        <v>0.99935773230775049</v>
      </c>
      <c r="AO31" s="18">
        <f>'Coeffs tech AMS'!AO31/'Coeffs tech AME'!AO31</f>
        <v>0.99934690114689539</v>
      </c>
      <c r="AP31" s="18">
        <f>'Coeffs tech AMS'!AP31/'Coeffs tech AME'!AP31</f>
        <v>0.99935038684061361</v>
      </c>
      <c r="AQ31" s="18">
        <f>'Coeffs tech AMS'!AQ31/'Coeffs tech AME'!AQ31</f>
        <v>0.99939515185232108</v>
      </c>
      <c r="AR31" s="18">
        <f>'Coeffs tech AMS'!AR31/'Coeffs tech AME'!AR31</f>
        <v>0.99947297245543731</v>
      </c>
      <c r="AS31" s="18">
        <f>'Coeffs tech AMS'!AS31/'Coeffs tech AME'!AS31</f>
        <v>0.99958917292481109</v>
      </c>
      <c r="AT31" s="18">
        <f>'Coeffs tech AMS'!AT31/'Coeffs tech AME'!AT31</f>
        <v>0.99974009305284872</v>
      </c>
      <c r="AU31" s="18">
        <f>'Coeffs tech AMS'!AU31/'Coeffs tech AME'!AU31</f>
        <v>0.99992175126074379</v>
      </c>
      <c r="AV31" s="18">
        <f>'Coeffs tech AMS'!AV31/'Coeffs tech AME'!AV31</f>
        <v>1.0001245054155088</v>
      </c>
      <c r="AW31" s="18">
        <f>'Coeffs tech AMS'!AW31/'Coeffs tech AME'!AW31</f>
        <v>1.0008775449677201</v>
      </c>
    </row>
    <row r="32" spans="1:50" x14ac:dyDescent="0.25">
      <c r="B32" t="s">
        <v>1034</v>
      </c>
      <c r="C32" s="18">
        <f>'Coeffs tech AMS'!C32/'Coeffs tech AME'!C32</f>
        <v>1</v>
      </c>
      <c r="D32" s="18">
        <f>'Coeffs tech AMS'!D32/'Coeffs tech AME'!D32</f>
        <v>1</v>
      </c>
      <c r="E32" s="18">
        <f>'Coeffs tech AMS'!E32/'Coeffs tech AME'!E32</f>
        <v>1</v>
      </c>
      <c r="F32" s="18">
        <f>'Coeffs tech AMS'!F32/'Coeffs tech AME'!F32</f>
        <v>1</v>
      </c>
      <c r="G32" s="18">
        <f>'Coeffs tech AMS'!G32/'Coeffs tech AME'!G32</f>
        <v>1</v>
      </c>
      <c r="H32" s="18">
        <f>'Coeffs tech AMS'!H32/'Coeffs tech AME'!H32</f>
        <v>1</v>
      </c>
      <c r="I32" s="18">
        <f>'Coeffs tech AMS'!I32/'Coeffs tech AME'!I32</f>
        <v>1</v>
      </c>
      <c r="J32" s="18">
        <f>'Coeffs tech AMS'!J32/'Coeffs tech AME'!J32</f>
        <v>1</v>
      </c>
      <c r="K32" s="18">
        <f>'Coeffs tech AMS'!K32/'Coeffs tech AME'!K32</f>
        <v>1</v>
      </c>
      <c r="L32" s="18">
        <f>'Coeffs tech AMS'!L32/'Coeffs tech AME'!L32</f>
        <v>1</v>
      </c>
      <c r="M32" s="18">
        <f>'Coeffs tech AMS'!M32/'Coeffs tech AME'!M32</f>
        <v>1</v>
      </c>
      <c r="N32" s="18">
        <f>'Coeffs tech AMS'!N32/'Coeffs tech AME'!N32</f>
        <v>1</v>
      </c>
      <c r="O32" s="18">
        <f>'Coeffs tech AMS'!O32/'Coeffs tech AME'!O32</f>
        <v>1</v>
      </c>
      <c r="P32" s="18">
        <f>'Coeffs tech AMS'!P32/'Coeffs tech AME'!P32</f>
        <v>1</v>
      </c>
      <c r="Q32" s="18">
        <f>'Coeffs tech AMS'!Q32/'Coeffs tech AME'!Q32</f>
        <v>1</v>
      </c>
      <c r="R32" s="18">
        <f>'Coeffs tech AMS'!R32/'Coeffs tech AME'!R32</f>
        <v>1</v>
      </c>
      <c r="S32" s="18">
        <f>'Coeffs tech AMS'!S32/'Coeffs tech AME'!S32</f>
        <v>0.99982098653002793</v>
      </c>
      <c r="T32" s="18">
        <f>'Coeffs tech AMS'!T32/'Coeffs tech AME'!T32</f>
        <v>0.99984669887380762</v>
      </c>
      <c r="U32" s="18">
        <f>'Coeffs tech AMS'!U32/'Coeffs tech AME'!U32</f>
        <v>0.99977227567728033</v>
      </c>
      <c r="V32" s="18">
        <f>'Coeffs tech AMS'!V32/'Coeffs tech AME'!V32</f>
        <v>0.99985261949833448</v>
      </c>
      <c r="W32" s="18">
        <f>'Coeffs tech AMS'!W32/'Coeffs tech AME'!W32</f>
        <v>1.0005768893003864</v>
      </c>
      <c r="X32" s="18">
        <f>'Coeffs tech AMS'!X32/'Coeffs tech AME'!X32</f>
        <v>1.0015949384423519</v>
      </c>
      <c r="Y32" s="18">
        <f>'Coeffs tech AMS'!Y32/'Coeffs tech AME'!Y32</f>
        <v>1.0019931098712138</v>
      </c>
      <c r="Z32" s="18">
        <f>'Coeffs tech AMS'!Z32/'Coeffs tech AME'!Z32</f>
        <v>1.0025007989317227</v>
      </c>
      <c r="AA32" s="18">
        <f>'Coeffs tech AMS'!AA32/'Coeffs tech AME'!AA32</f>
        <v>1.0032654726937043</v>
      </c>
      <c r="AB32" s="18">
        <f>'Coeffs tech AMS'!AB32/'Coeffs tech AME'!AB32</f>
        <v>1.0041830834486478</v>
      </c>
      <c r="AC32" s="18">
        <f>'Coeffs tech AMS'!AC32/'Coeffs tech AME'!AC32</f>
        <v>1.0051967414568106</v>
      </c>
      <c r="AD32" s="18">
        <f>'Coeffs tech AMS'!AD32/'Coeffs tech AME'!AD32</f>
        <v>1.005802860337959</v>
      </c>
      <c r="AE32" s="18">
        <f>'Coeffs tech AMS'!AE32/'Coeffs tech AME'!AE32</f>
        <v>1.006626250270342</v>
      </c>
      <c r="AF32" s="18">
        <f>'Coeffs tech AMS'!AF32/'Coeffs tech AME'!AF32</f>
        <v>1.0075056384817958</v>
      </c>
      <c r="AG32" s="18">
        <f>'Coeffs tech AMS'!AG32/'Coeffs tech AME'!AG32</f>
        <v>1.0083066306837309</v>
      </c>
      <c r="AH32" s="18">
        <f>'Coeffs tech AMS'!AH32/'Coeffs tech AME'!AH32</f>
        <v>1.0092028168887159</v>
      </c>
      <c r="AI32" s="18">
        <f>'Coeffs tech AMS'!AI32/'Coeffs tech AME'!AI32</f>
        <v>1.0099121949304761</v>
      </c>
      <c r="AJ32" s="18">
        <f>'Coeffs tech AMS'!AJ32/'Coeffs tech AME'!AJ32</f>
        <v>1.0105090686388356</v>
      </c>
      <c r="AK32" s="18">
        <f>'Coeffs tech AMS'!AK32/'Coeffs tech AME'!AK32</f>
        <v>1.0111572611361579</v>
      </c>
      <c r="AL32" s="18">
        <f>'Coeffs tech AMS'!AL32/'Coeffs tech AME'!AL32</f>
        <v>1.0118160739424957</v>
      </c>
      <c r="AM32" s="18">
        <f>'Coeffs tech AMS'!AM32/'Coeffs tech AME'!AM32</f>
        <v>1.0124784517335417</v>
      </c>
      <c r="AN32" s="18">
        <f>'Coeffs tech AMS'!AN32/'Coeffs tech AME'!AN32</f>
        <v>1.0128158920207773</v>
      </c>
      <c r="AO32" s="18">
        <f>'Coeffs tech AMS'!AO32/'Coeffs tech AME'!AO32</f>
        <v>1.0133161035669458</v>
      </c>
      <c r="AP32" s="18">
        <f>'Coeffs tech AMS'!AP32/'Coeffs tech AME'!AP32</f>
        <v>1.0138434560277845</v>
      </c>
      <c r="AQ32" s="18">
        <f>'Coeffs tech AMS'!AQ32/'Coeffs tech AME'!AQ32</f>
        <v>1.014417297424663</v>
      </c>
      <c r="AR32" s="18">
        <f>'Coeffs tech AMS'!AR32/'Coeffs tech AME'!AR32</f>
        <v>1.0150286764170693</v>
      </c>
      <c r="AS32" s="18">
        <f>'Coeffs tech AMS'!AS32/'Coeffs tech AME'!AS32</f>
        <v>1.0156844779313987</v>
      </c>
      <c r="AT32" s="18">
        <f>'Coeffs tech AMS'!AT32/'Coeffs tech AME'!AT32</f>
        <v>1.0163756972990134</v>
      </c>
      <c r="AU32" s="18">
        <f>'Coeffs tech AMS'!AU32/'Coeffs tech AME'!AU32</f>
        <v>1.0170972613040656</v>
      </c>
      <c r="AV32" s="18">
        <f>'Coeffs tech AMS'!AV32/'Coeffs tech AME'!AV32</f>
        <v>1.0178410573235388</v>
      </c>
      <c r="AW32" s="18">
        <f>'Coeffs tech AMS'!AW32/'Coeffs tech AME'!AW32</f>
        <v>1.0189645190483714</v>
      </c>
    </row>
    <row r="33" spans="2:49" x14ac:dyDescent="0.25">
      <c r="B33" t="s">
        <v>1035</v>
      </c>
      <c r="C33" s="18">
        <f>'Coeffs tech AMS'!C33/'Coeffs tech AME'!C33</f>
        <v>1</v>
      </c>
      <c r="D33" s="18">
        <f>'Coeffs tech AMS'!D33/'Coeffs tech AME'!D33</f>
        <v>1</v>
      </c>
      <c r="E33" s="18">
        <f>'Coeffs tech AMS'!E33/'Coeffs tech AME'!E33</f>
        <v>1</v>
      </c>
      <c r="F33" s="18">
        <f>'Coeffs tech AMS'!F33/'Coeffs tech AME'!F33</f>
        <v>1</v>
      </c>
      <c r="G33" s="18">
        <f>'Coeffs tech AMS'!G33/'Coeffs tech AME'!G33</f>
        <v>1</v>
      </c>
      <c r="H33" s="18">
        <f>'Coeffs tech AMS'!H33/'Coeffs tech AME'!H33</f>
        <v>1</v>
      </c>
      <c r="I33" s="18">
        <f>'Coeffs tech AMS'!I33/'Coeffs tech AME'!I33</f>
        <v>1</v>
      </c>
      <c r="J33" s="18">
        <f>'Coeffs tech AMS'!J33/'Coeffs tech AME'!J33</f>
        <v>1</v>
      </c>
      <c r="K33" s="18">
        <f>'Coeffs tech AMS'!K33/'Coeffs tech AME'!K33</f>
        <v>1</v>
      </c>
      <c r="L33" s="18">
        <f>'Coeffs tech AMS'!L33/'Coeffs tech AME'!L33</f>
        <v>1</v>
      </c>
      <c r="M33" s="18">
        <f>'Coeffs tech AMS'!M33/'Coeffs tech AME'!M33</f>
        <v>1</v>
      </c>
      <c r="N33" s="18">
        <f>'Coeffs tech AMS'!N33/'Coeffs tech AME'!N33</f>
        <v>1</v>
      </c>
      <c r="O33" s="18">
        <f>'Coeffs tech AMS'!O33/'Coeffs tech AME'!O33</f>
        <v>1</v>
      </c>
      <c r="P33" s="18">
        <f>'Coeffs tech AMS'!P33/'Coeffs tech AME'!P33</f>
        <v>1</v>
      </c>
      <c r="Q33" s="18">
        <f>'Coeffs tech AMS'!Q33/'Coeffs tech AME'!Q33</f>
        <v>1</v>
      </c>
      <c r="R33" s="18">
        <f>'Coeffs tech AMS'!R33/'Coeffs tech AME'!R33</f>
        <v>1</v>
      </c>
      <c r="S33" s="18">
        <f>'Coeffs tech AMS'!S33/'Coeffs tech AME'!S33</f>
        <v>0.99964467379369037</v>
      </c>
      <c r="T33" s="18">
        <f>'Coeffs tech AMS'!T33/'Coeffs tech AME'!T33</f>
        <v>0.99962448791312519</v>
      </c>
      <c r="U33" s="18">
        <f>'Coeffs tech AMS'!U33/'Coeffs tech AME'!U33</f>
        <v>0.99938446573361572</v>
      </c>
      <c r="V33" s="18">
        <f>'Coeffs tech AMS'!V33/'Coeffs tech AME'!V33</f>
        <v>0.99949193542278369</v>
      </c>
      <c r="W33" s="18">
        <f>'Coeffs tech AMS'!W33/'Coeffs tech AME'!W33</f>
        <v>0.99907954889672235</v>
      </c>
      <c r="X33" s="18">
        <f>'Coeffs tech AMS'!X33/'Coeffs tech AME'!X33</f>
        <v>0.99920401033205597</v>
      </c>
      <c r="Y33" s="18">
        <f>'Coeffs tech AMS'!Y33/'Coeffs tech AME'!Y33</f>
        <v>0.99797692793550785</v>
      </c>
      <c r="Z33" s="18">
        <f>'Coeffs tech AMS'!Z33/'Coeffs tech AME'!Z33</f>
        <v>0.99684495425092634</v>
      </c>
      <c r="AA33" s="18">
        <f>'Coeffs tech AMS'!AA33/'Coeffs tech AME'!AA33</f>
        <v>0.99612982039233833</v>
      </c>
      <c r="AB33" s="18">
        <f>'Coeffs tech AMS'!AB33/'Coeffs tech AME'!AB33</f>
        <v>0.99566288299297923</v>
      </c>
      <c r="AC33" s="18">
        <f>'Coeffs tech AMS'!AC33/'Coeffs tech AME'!AC33</f>
        <v>0.9953306743780419</v>
      </c>
      <c r="AD33" s="18">
        <f>'Coeffs tech AMS'!AD33/'Coeffs tech AME'!AD33</f>
        <v>0.99118321905356566</v>
      </c>
      <c r="AE33" s="18">
        <f>'Coeffs tech AMS'!AE33/'Coeffs tech AME'!AE33</f>
        <v>0.98750750908516538</v>
      </c>
      <c r="AF33" s="18">
        <f>'Coeffs tech AMS'!AF33/'Coeffs tech AME'!AF33</f>
        <v>0.98397407329786413</v>
      </c>
      <c r="AG33" s="18">
        <f>'Coeffs tech AMS'!AG33/'Coeffs tech AME'!AG33</f>
        <v>0.9803120476404068</v>
      </c>
      <c r="AH33" s="18">
        <f>'Coeffs tech AMS'!AH33/'Coeffs tech AME'!AH33</f>
        <v>0.97688146949408861</v>
      </c>
      <c r="AI33" s="18">
        <f>'Coeffs tech AMS'!AI33/'Coeffs tech AME'!AI33</f>
        <v>0.97309896984783506</v>
      </c>
      <c r="AJ33" s="18">
        <f>'Coeffs tech AMS'!AJ33/'Coeffs tech AME'!AJ33</f>
        <v>0.96910045337159856</v>
      </c>
      <c r="AK33" s="18">
        <f>'Coeffs tech AMS'!AK33/'Coeffs tech AME'!AK33</f>
        <v>0.96521287887627516</v>
      </c>
      <c r="AL33" s="18">
        <f>'Coeffs tech AMS'!AL33/'Coeffs tech AME'!AL33</f>
        <v>0.96136263379712095</v>
      </c>
      <c r="AM33" s="18">
        <f>'Coeffs tech AMS'!AM33/'Coeffs tech AME'!AM33</f>
        <v>0.95753662154368147</v>
      </c>
      <c r="AN33" s="18">
        <f>'Coeffs tech AMS'!AN33/'Coeffs tech AME'!AN33</f>
        <v>0.95327213651899689</v>
      </c>
      <c r="AO33" s="18">
        <f>'Coeffs tech AMS'!AO33/'Coeffs tech AME'!AO33</f>
        <v>0.94927676763143454</v>
      </c>
      <c r="AP33" s="18">
        <f>'Coeffs tech AMS'!AP33/'Coeffs tech AME'!AP33</f>
        <v>0.94530758966398876</v>
      </c>
      <c r="AQ33" s="18">
        <f>'Coeffs tech AMS'!AQ33/'Coeffs tech AME'!AQ33</f>
        <v>0.94139895214579083</v>
      </c>
      <c r="AR33" s="18">
        <f>'Coeffs tech AMS'!AR33/'Coeffs tech AME'!AR33</f>
        <v>0.9375355594564061</v>
      </c>
      <c r="AS33" s="18">
        <f>'Coeffs tech AMS'!AS33/'Coeffs tech AME'!AS33</f>
        <v>0.93374027736505183</v>
      </c>
      <c r="AT33" s="18">
        <f>'Coeffs tech AMS'!AT33/'Coeffs tech AME'!AT33</f>
        <v>0.92998682619664508</v>
      </c>
      <c r="AU33" s="18">
        <f>'Coeffs tech AMS'!AU33/'Coeffs tech AME'!AU33</f>
        <v>0.92627544409333284</v>
      </c>
      <c r="AV33" s="18">
        <f>'Coeffs tech AMS'!AV33/'Coeffs tech AME'!AV33</f>
        <v>0.92260117031658617</v>
      </c>
      <c r="AW33" s="18">
        <f>'Coeffs tech AMS'!AW33/'Coeffs tech AME'!AW33</f>
        <v>0.91924276180433917</v>
      </c>
    </row>
    <row r="34" spans="2:49" x14ac:dyDescent="0.25">
      <c r="B34" t="s">
        <v>1036</v>
      </c>
      <c r="C34" s="18">
        <f>'Coeffs tech AMS'!C34/'Coeffs tech AME'!C34</f>
        <v>1</v>
      </c>
      <c r="D34" s="18">
        <f>'Coeffs tech AMS'!D34/'Coeffs tech AME'!D34</f>
        <v>1</v>
      </c>
      <c r="E34" s="18">
        <f>'Coeffs tech AMS'!E34/'Coeffs tech AME'!E34</f>
        <v>1</v>
      </c>
      <c r="F34" s="18">
        <f>'Coeffs tech AMS'!F34/'Coeffs tech AME'!F34</f>
        <v>1</v>
      </c>
      <c r="G34" s="18">
        <f>'Coeffs tech AMS'!G34/'Coeffs tech AME'!G34</f>
        <v>1</v>
      </c>
      <c r="H34" s="18">
        <f>'Coeffs tech AMS'!H34/'Coeffs tech AME'!H34</f>
        <v>1</v>
      </c>
      <c r="I34" s="18">
        <f>'Coeffs tech AMS'!I34/'Coeffs tech AME'!I34</f>
        <v>1</v>
      </c>
      <c r="J34" s="18">
        <f>'Coeffs tech AMS'!J34/'Coeffs tech AME'!J34</f>
        <v>1</v>
      </c>
      <c r="K34" s="18">
        <f>'Coeffs tech AMS'!K34/'Coeffs tech AME'!K34</f>
        <v>1</v>
      </c>
      <c r="L34" s="18">
        <f>'Coeffs tech AMS'!L34/'Coeffs tech AME'!L34</f>
        <v>1</v>
      </c>
      <c r="M34" s="18">
        <f>'Coeffs tech AMS'!M34/'Coeffs tech AME'!M34</f>
        <v>1</v>
      </c>
      <c r="N34" s="18">
        <f>'Coeffs tech AMS'!N34/'Coeffs tech AME'!N34</f>
        <v>1</v>
      </c>
      <c r="O34" s="18">
        <f>'Coeffs tech AMS'!O34/'Coeffs tech AME'!O34</f>
        <v>1</v>
      </c>
      <c r="P34" s="18">
        <f>'Coeffs tech AMS'!P34/'Coeffs tech AME'!P34</f>
        <v>1</v>
      </c>
      <c r="Q34" s="18">
        <f>'Coeffs tech AMS'!Q34/'Coeffs tech AME'!Q34</f>
        <v>1</v>
      </c>
      <c r="R34" s="18">
        <f>'Coeffs tech AMS'!R34/'Coeffs tech AME'!R34</f>
        <v>1</v>
      </c>
      <c r="S34" s="18">
        <f>'Coeffs tech AMS'!S34/'Coeffs tech AME'!S34</f>
        <v>0.99872600856936333</v>
      </c>
      <c r="T34" s="18">
        <f>'Coeffs tech AMS'!T34/'Coeffs tech AME'!T34</f>
        <v>0.99896377203075704</v>
      </c>
      <c r="U34" s="18">
        <f>'Coeffs tech AMS'!U34/'Coeffs tech AME'!U34</f>
        <v>0.99822075263119481</v>
      </c>
      <c r="V34" s="18">
        <f>'Coeffs tech AMS'!V34/'Coeffs tech AME'!V34</f>
        <v>0.99804012783423435</v>
      </c>
      <c r="W34" s="18">
        <f>'Coeffs tech AMS'!W34/'Coeffs tech AME'!W34</f>
        <v>0.99309198237585572</v>
      </c>
      <c r="X34" s="18">
        <f>'Coeffs tech AMS'!X34/'Coeffs tech AME'!X34</f>
        <v>0.99006835221367306</v>
      </c>
      <c r="Y34" s="18">
        <f>'Coeffs tech AMS'!Y34/'Coeffs tech AME'!Y34</f>
        <v>0.98382707198016595</v>
      </c>
      <c r="Z34" s="18">
        <f>'Coeffs tech AMS'!Z34/'Coeffs tech AME'!Z34</f>
        <v>0.97815277424242808</v>
      </c>
      <c r="AA34" s="18">
        <f>'Coeffs tech AMS'!AA34/'Coeffs tech AME'!AA34</f>
        <v>0.97299859240310649</v>
      </c>
      <c r="AB34" s="18">
        <f>'Coeffs tech AMS'!AB34/'Coeffs tech AME'!AB34</f>
        <v>0.96799361112822724</v>
      </c>
      <c r="AC34" s="18">
        <f>'Coeffs tech AMS'!AC34/'Coeffs tech AME'!AC34</f>
        <v>0.96298917281532348</v>
      </c>
      <c r="AD34" s="18">
        <f>'Coeffs tech AMS'!AD34/'Coeffs tech AME'!AD34</f>
        <v>0.96117575083593643</v>
      </c>
      <c r="AE34" s="18">
        <f>'Coeffs tech AMS'!AE34/'Coeffs tech AME'!AE34</f>
        <v>0.95968262017971373</v>
      </c>
      <c r="AF34" s="18">
        <f>'Coeffs tech AMS'!AF34/'Coeffs tech AME'!AF34</f>
        <v>0.95840935314579667</v>
      </c>
      <c r="AG34" s="18">
        <f>'Coeffs tech AMS'!AG34/'Coeffs tech AME'!AG34</f>
        <v>0.956968017120436</v>
      </c>
      <c r="AH34" s="18">
        <f>'Coeffs tech AMS'!AH34/'Coeffs tech AME'!AH34</f>
        <v>0.9556475066797967</v>
      </c>
      <c r="AI34" s="18">
        <f>'Coeffs tech AMS'!AI34/'Coeffs tech AME'!AI34</f>
        <v>0.95393454062674521</v>
      </c>
      <c r="AJ34" s="18">
        <f>'Coeffs tech AMS'!AJ34/'Coeffs tech AME'!AJ34</f>
        <v>0.95192821617129098</v>
      </c>
      <c r="AK34" s="18">
        <f>'Coeffs tech AMS'!AK34/'Coeffs tech AME'!AK34</f>
        <v>0.95022153617030458</v>
      </c>
      <c r="AL34" s="18">
        <f>'Coeffs tech AMS'!AL34/'Coeffs tech AME'!AL34</f>
        <v>0.94862388899326955</v>
      </c>
      <c r="AM34" s="18">
        <f>'Coeffs tech AMS'!AM34/'Coeffs tech AME'!AM34</f>
        <v>0.94707718452218481</v>
      </c>
      <c r="AN34" s="18">
        <f>'Coeffs tech AMS'!AN34/'Coeffs tech AME'!AN34</f>
        <v>0.94118153437467833</v>
      </c>
      <c r="AO34" s="18">
        <f>'Coeffs tech AMS'!AO34/'Coeffs tech AME'!AO34</f>
        <v>0.93600088543561821</v>
      </c>
      <c r="AP34" s="18">
        <f>'Coeffs tech AMS'!AP34/'Coeffs tech AME'!AP34</f>
        <v>0.93078448802738112</v>
      </c>
      <c r="AQ34" s="18">
        <f>'Coeffs tech AMS'!AQ34/'Coeffs tech AME'!AQ34</f>
        <v>0.9257163536244023</v>
      </c>
      <c r="AR34" s="18">
        <f>'Coeffs tech AMS'!AR34/'Coeffs tech AME'!AR34</f>
        <v>0.92061966616439062</v>
      </c>
      <c r="AS34" s="18">
        <f>'Coeffs tech AMS'!AS34/'Coeffs tech AME'!AS34</f>
        <v>0.91570584314366732</v>
      </c>
      <c r="AT34" s="18">
        <f>'Coeffs tech AMS'!AT34/'Coeffs tech AME'!AT34</f>
        <v>0.91096490290194765</v>
      </c>
      <c r="AU34" s="18">
        <f>'Coeffs tech AMS'!AU34/'Coeffs tech AME'!AU34</f>
        <v>0.90633645758339665</v>
      </c>
      <c r="AV34" s="18">
        <f>'Coeffs tech AMS'!AV34/'Coeffs tech AME'!AV34</f>
        <v>0.90174435373791395</v>
      </c>
      <c r="AW34" s="18">
        <f>'Coeffs tech AMS'!AW34/'Coeffs tech AME'!AW34</f>
        <v>0.90405611202532454</v>
      </c>
    </row>
    <row r="35" spans="2:49" x14ac:dyDescent="0.25">
      <c r="B35" t="s">
        <v>1037</v>
      </c>
      <c r="C35" s="18">
        <f>'Coeffs tech AMS'!C35/'Coeffs tech AME'!C35</f>
        <v>1</v>
      </c>
      <c r="D35" s="18">
        <f>'Coeffs tech AMS'!D35/'Coeffs tech AME'!D35</f>
        <v>1</v>
      </c>
      <c r="E35" s="18">
        <f>'Coeffs tech AMS'!E35/'Coeffs tech AME'!E35</f>
        <v>1</v>
      </c>
      <c r="F35" s="18">
        <f>'Coeffs tech AMS'!F35/'Coeffs tech AME'!F35</f>
        <v>1</v>
      </c>
      <c r="G35" s="18">
        <f>'Coeffs tech AMS'!G35/'Coeffs tech AME'!G35</f>
        <v>1</v>
      </c>
      <c r="H35" s="18">
        <f>'Coeffs tech AMS'!H35/'Coeffs tech AME'!H35</f>
        <v>1</v>
      </c>
      <c r="I35" s="18">
        <f>'Coeffs tech AMS'!I35/'Coeffs tech AME'!I35</f>
        <v>1</v>
      </c>
      <c r="J35" s="18">
        <f>'Coeffs tech AMS'!J35/'Coeffs tech AME'!J35</f>
        <v>1</v>
      </c>
      <c r="K35" s="18">
        <f>'Coeffs tech AMS'!K35/'Coeffs tech AME'!K35</f>
        <v>1</v>
      </c>
      <c r="L35" s="18">
        <f>'Coeffs tech AMS'!L35/'Coeffs tech AME'!L35</f>
        <v>1</v>
      </c>
      <c r="M35" s="18">
        <f>'Coeffs tech AMS'!M35/'Coeffs tech AME'!M35</f>
        <v>1</v>
      </c>
      <c r="N35" s="18">
        <f>'Coeffs tech AMS'!N35/'Coeffs tech AME'!N35</f>
        <v>1</v>
      </c>
      <c r="O35" s="18">
        <f>'Coeffs tech AMS'!O35/'Coeffs tech AME'!O35</f>
        <v>1</v>
      </c>
      <c r="P35" s="18">
        <f>'Coeffs tech AMS'!P35/'Coeffs tech AME'!P35</f>
        <v>1</v>
      </c>
      <c r="Q35" s="18">
        <f>'Coeffs tech AMS'!Q35/'Coeffs tech AME'!Q35</f>
        <v>1</v>
      </c>
      <c r="R35" s="18">
        <f>'Coeffs tech AMS'!R35/'Coeffs tech AME'!R35</f>
        <v>1</v>
      </c>
      <c r="S35" s="18">
        <f>'Coeffs tech AMS'!S35/'Coeffs tech AME'!S35</f>
        <v>0.99984502508018958</v>
      </c>
      <c r="T35" s="18">
        <f>'Coeffs tech AMS'!T35/'Coeffs tech AME'!T35</f>
        <v>0.99978375074945902</v>
      </c>
      <c r="U35" s="18">
        <f>'Coeffs tech AMS'!U35/'Coeffs tech AME'!U35</f>
        <v>0.99975220759019123</v>
      </c>
      <c r="V35" s="18">
        <f>'Coeffs tech AMS'!V35/'Coeffs tech AME'!V35</f>
        <v>0.99999446275993142</v>
      </c>
      <c r="W35" s="18">
        <f>'Coeffs tech AMS'!W35/'Coeffs tech AME'!W35</f>
        <v>1.0000615102800452</v>
      </c>
      <c r="X35" s="18">
        <f>'Coeffs tech AMS'!X35/'Coeffs tech AME'!X35</f>
        <v>1.0002761750409481</v>
      </c>
      <c r="Y35" s="18">
        <f>'Coeffs tech AMS'!Y35/'Coeffs tech AME'!Y35</f>
        <v>1.0042721239612744</v>
      </c>
      <c r="Z35" s="18">
        <f>'Coeffs tech AMS'!Z35/'Coeffs tech AME'!Z35</f>
        <v>1.0059791386192283</v>
      </c>
      <c r="AA35" s="18">
        <f>'Coeffs tech AMS'!AA35/'Coeffs tech AME'!AA35</f>
        <v>1.0073535376959069</v>
      </c>
      <c r="AB35" s="18">
        <f>'Coeffs tech AMS'!AB35/'Coeffs tech AME'!AB35</f>
        <v>1.0085994593031546</v>
      </c>
      <c r="AC35" s="18">
        <f>'Coeffs tech AMS'!AC35/'Coeffs tech AME'!AC35</f>
        <v>1.0097598305623654</v>
      </c>
      <c r="AD35" s="18">
        <f>'Coeffs tech AMS'!AD35/'Coeffs tech AME'!AD35</f>
        <v>1.011055629656803</v>
      </c>
      <c r="AE35" s="18">
        <f>'Coeffs tech AMS'!AE35/'Coeffs tech AME'!AE35</f>
        <v>1.0103693881877209</v>
      </c>
      <c r="AF35" s="18">
        <f>'Coeffs tech AMS'!AF35/'Coeffs tech AME'!AF35</f>
        <v>1.0107301892901885</v>
      </c>
      <c r="AG35" s="18">
        <f>'Coeffs tech AMS'!AG35/'Coeffs tech AME'!AG35</f>
        <v>1.0113135919789575</v>
      </c>
      <c r="AH35" s="18">
        <f>'Coeffs tech AMS'!AH35/'Coeffs tech AME'!AH35</f>
        <v>1.0099577933069661</v>
      </c>
      <c r="AI35" s="18">
        <f>'Coeffs tech AMS'!AI35/'Coeffs tech AME'!AI35</f>
        <v>1.0118640096762719</v>
      </c>
      <c r="AJ35" s="18">
        <f>'Coeffs tech AMS'!AJ35/'Coeffs tech AME'!AJ35</f>
        <v>1.0129608382672861</v>
      </c>
      <c r="AK35" s="18">
        <f>'Coeffs tech AMS'!AK35/'Coeffs tech AME'!AK35</f>
        <v>1.0140191380820556</v>
      </c>
      <c r="AL35" s="18">
        <f>'Coeffs tech AMS'!AL35/'Coeffs tech AME'!AL35</f>
        <v>1.0150866245293844</v>
      </c>
      <c r="AM35" s="18">
        <f>'Coeffs tech AMS'!AM35/'Coeffs tech AME'!AM35</f>
        <v>1.0161465570562029</v>
      </c>
      <c r="AN35" s="18">
        <f>'Coeffs tech AMS'!AN35/'Coeffs tech AME'!AN35</f>
        <v>1.016519435417889</v>
      </c>
      <c r="AO35" s="18">
        <f>'Coeffs tech AMS'!AO35/'Coeffs tech AME'!AO35</f>
        <v>1.0171761979503291</v>
      </c>
      <c r="AP35" s="18">
        <f>'Coeffs tech AMS'!AP35/'Coeffs tech AME'!AP35</f>
        <v>1.017930261470007</v>
      </c>
      <c r="AQ35" s="18">
        <f>'Coeffs tech AMS'!AQ35/'Coeffs tech AME'!AQ35</f>
        <v>1.0187642515352853</v>
      </c>
      <c r="AR35" s="18">
        <f>'Coeffs tech AMS'!AR35/'Coeffs tech AME'!AR35</f>
        <v>1.0196477836947901</v>
      </c>
      <c r="AS35" s="18">
        <f>'Coeffs tech AMS'!AS35/'Coeffs tech AME'!AS35</f>
        <v>1.0203593778355615</v>
      </c>
      <c r="AT35" s="18">
        <f>'Coeffs tech AMS'!AT35/'Coeffs tech AME'!AT35</f>
        <v>1.0211955609471701</v>
      </c>
      <c r="AU35" s="18">
        <f>'Coeffs tech AMS'!AU35/'Coeffs tech AME'!AU35</f>
        <v>1.02208057025827</v>
      </c>
      <c r="AV35" s="18">
        <f>'Coeffs tech AMS'!AV35/'Coeffs tech AME'!AV35</f>
        <v>1.0229984768380809</v>
      </c>
      <c r="AW35" s="18">
        <f>'Coeffs tech AMS'!AW35/'Coeffs tech AME'!AW35</f>
        <v>1.024159471771235</v>
      </c>
    </row>
    <row r="36" spans="2:49" x14ac:dyDescent="0.25">
      <c r="B36" t="s">
        <v>1038</v>
      </c>
      <c r="C36" s="18">
        <f>'Coeffs tech AMS'!C36/'Coeffs tech AME'!C36</f>
        <v>1</v>
      </c>
      <c r="D36" s="18">
        <f>'Coeffs tech AMS'!D36/'Coeffs tech AME'!D36</f>
        <v>1</v>
      </c>
      <c r="E36" s="18">
        <f>'Coeffs tech AMS'!E36/'Coeffs tech AME'!E36</f>
        <v>1</v>
      </c>
      <c r="F36" s="18">
        <f>'Coeffs tech AMS'!F36/'Coeffs tech AME'!F36</f>
        <v>1</v>
      </c>
      <c r="G36" s="18">
        <f>'Coeffs tech AMS'!G36/'Coeffs tech AME'!G36</f>
        <v>1</v>
      </c>
      <c r="H36" s="18">
        <f>'Coeffs tech AMS'!H36/'Coeffs tech AME'!H36</f>
        <v>1</v>
      </c>
      <c r="I36" s="18">
        <f>'Coeffs tech AMS'!I36/'Coeffs tech AME'!I36</f>
        <v>1</v>
      </c>
      <c r="J36" s="18">
        <f>'Coeffs tech AMS'!J36/'Coeffs tech AME'!J36</f>
        <v>1</v>
      </c>
      <c r="K36" s="18">
        <f>'Coeffs tech AMS'!K36/'Coeffs tech AME'!K36</f>
        <v>1</v>
      </c>
      <c r="L36" s="18">
        <f>'Coeffs tech AMS'!L36/'Coeffs tech AME'!L36</f>
        <v>1</v>
      </c>
      <c r="M36" s="18">
        <f>'Coeffs tech AMS'!M36/'Coeffs tech AME'!M36</f>
        <v>1</v>
      </c>
      <c r="N36" s="18">
        <f>'Coeffs tech AMS'!N36/'Coeffs tech AME'!N36</f>
        <v>1</v>
      </c>
      <c r="O36" s="18">
        <f>'Coeffs tech AMS'!O36/'Coeffs tech AME'!O36</f>
        <v>1</v>
      </c>
      <c r="P36" s="18">
        <f>'Coeffs tech AMS'!P36/'Coeffs tech AME'!P36</f>
        <v>1</v>
      </c>
      <c r="Q36" s="18">
        <f>'Coeffs tech AMS'!Q36/'Coeffs tech AME'!Q36</f>
        <v>1</v>
      </c>
      <c r="R36" s="18">
        <f>'Coeffs tech AMS'!R36/'Coeffs tech AME'!R36</f>
        <v>1</v>
      </c>
      <c r="S36" s="18">
        <f>'Coeffs tech AMS'!S36/'Coeffs tech AME'!S36</f>
        <v>0.99976982521402247</v>
      </c>
      <c r="T36" s="18">
        <f>'Coeffs tech AMS'!T36/'Coeffs tech AME'!T36</f>
        <v>0.9996889881526333</v>
      </c>
      <c r="U36" s="18">
        <f>'Coeffs tech AMS'!U36/'Coeffs tech AME'!U36</f>
        <v>0.99974600125350999</v>
      </c>
      <c r="V36" s="18">
        <f>'Coeffs tech AMS'!V36/'Coeffs tech AME'!V36</f>
        <v>0.99989081691235149</v>
      </c>
      <c r="W36" s="18">
        <f>'Coeffs tech AMS'!W36/'Coeffs tech AME'!W36</f>
        <v>1.0000958225777647</v>
      </c>
      <c r="X36" s="18">
        <f>'Coeffs tech AMS'!X36/'Coeffs tech AME'!X36</f>
        <v>1.0003845037757833</v>
      </c>
      <c r="Y36" s="18">
        <f>'Coeffs tech AMS'!Y36/'Coeffs tech AME'!Y36</f>
        <v>1.0069028381449407</v>
      </c>
      <c r="Z36" s="18">
        <f>'Coeffs tech AMS'!Z36/'Coeffs tech AME'!Z36</f>
        <v>1.0104592001800661</v>
      </c>
      <c r="AA36" s="18">
        <f>'Coeffs tech AMS'!AA36/'Coeffs tech AME'!AA36</f>
        <v>1.0129721695778269</v>
      </c>
      <c r="AB36" s="18">
        <f>'Coeffs tech AMS'!AB36/'Coeffs tech AME'!AB36</f>
        <v>1.0150010482164127</v>
      </c>
      <c r="AC36" s="18">
        <f>'Coeffs tech AMS'!AC36/'Coeffs tech AME'!AC36</f>
        <v>1.0167418765015448</v>
      </c>
      <c r="AD36" s="18">
        <f>'Coeffs tech AMS'!AD36/'Coeffs tech AME'!AD36</f>
        <v>1.0184655049879985</v>
      </c>
      <c r="AE36" s="18">
        <f>'Coeffs tech AMS'!AE36/'Coeffs tech AME'!AE36</f>
        <v>1.0169740707361257</v>
      </c>
      <c r="AF36" s="18">
        <f>'Coeffs tech AMS'!AF36/'Coeffs tech AME'!AF36</f>
        <v>1.0168224328192041</v>
      </c>
      <c r="AG36" s="18">
        <f>'Coeffs tech AMS'!AG36/'Coeffs tech AME'!AG36</f>
        <v>1.01715134693076</v>
      </c>
      <c r="AH36" s="18">
        <f>'Coeffs tech AMS'!AH36/'Coeffs tech AME'!AH36</f>
        <v>1.0145266644779563</v>
      </c>
      <c r="AI36" s="18">
        <f>'Coeffs tech AMS'!AI36/'Coeffs tech AME'!AI36</f>
        <v>1.0165906872838855</v>
      </c>
      <c r="AJ36" s="18">
        <f>'Coeffs tech AMS'!AJ36/'Coeffs tech AME'!AJ36</f>
        <v>1.0177980488194494</v>
      </c>
      <c r="AK36" s="18">
        <f>'Coeffs tech AMS'!AK36/'Coeffs tech AME'!AK36</f>
        <v>1.0187370691499897</v>
      </c>
      <c r="AL36" s="18">
        <f>'Coeffs tech AMS'!AL36/'Coeffs tech AME'!AL36</f>
        <v>1.0195579597519022</v>
      </c>
      <c r="AM36" s="18">
        <f>'Coeffs tech AMS'!AM36/'Coeffs tech AME'!AM36</f>
        <v>1.020300240298446</v>
      </c>
      <c r="AN36" s="18">
        <f>'Coeffs tech AMS'!AN36/'Coeffs tech AME'!AN36</f>
        <v>1.0202807835600056</v>
      </c>
      <c r="AO36" s="18">
        <f>'Coeffs tech AMS'!AO36/'Coeffs tech AME'!AO36</f>
        <v>1.0204492428743395</v>
      </c>
      <c r="AP36" s="18">
        <f>'Coeffs tech AMS'!AP36/'Coeffs tech AME'!AP36</f>
        <v>1.0207604050502197</v>
      </c>
      <c r="AQ36" s="18">
        <f>'Coeffs tech AMS'!AQ36/'Coeffs tech AME'!AQ36</f>
        <v>1.0211590215812063</v>
      </c>
      <c r="AR36" s="18">
        <f>'Coeffs tech AMS'!AR36/'Coeffs tech AME'!AR36</f>
        <v>1.0216007136282892</v>
      </c>
      <c r="AS36" s="18">
        <f>'Coeffs tech AMS'!AS36/'Coeffs tech AME'!AS36</f>
        <v>1.0217770186020454</v>
      </c>
      <c r="AT36" s="18">
        <f>'Coeffs tech AMS'!AT36/'Coeffs tech AME'!AT36</f>
        <v>1.0221000063623571</v>
      </c>
      <c r="AU36" s="18">
        <f>'Coeffs tech AMS'!AU36/'Coeffs tech AME'!AU36</f>
        <v>1.0224846396939071</v>
      </c>
      <c r="AV36" s="18">
        <f>'Coeffs tech AMS'!AV36/'Coeffs tech AME'!AV36</f>
        <v>1.0229039770656181</v>
      </c>
      <c r="AW36" s="18">
        <f>'Coeffs tech AMS'!AW36/'Coeffs tech AME'!AW36</f>
        <v>1.0235253126157913</v>
      </c>
    </row>
    <row r="37" spans="2:49" x14ac:dyDescent="0.25">
      <c r="B37" t="s">
        <v>1039</v>
      </c>
      <c r="C37" s="18">
        <f>'Coeffs tech AMS'!C37/'Coeffs tech AME'!C37</f>
        <v>1</v>
      </c>
      <c r="D37" s="18">
        <f>'Coeffs tech AMS'!D37/'Coeffs tech AME'!D37</f>
        <v>1</v>
      </c>
      <c r="E37" s="18">
        <f>'Coeffs tech AMS'!E37/'Coeffs tech AME'!E37</f>
        <v>1</v>
      </c>
      <c r="F37" s="18">
        <f>'Coeffs tech AMS'!F37/'Coeffs tech AME'!F37</f>
        <v>1</v>
      </c>
      <c r="G37" s="18">
        <f>'Coeffs tech AMS'!G37/'Coeffs tech AME'!G37</f>
        <v>1</v>
      </c>
      <c r="H37" s="18">
        <f>'Coeffs tech AMS'!H37/'Coeffs tech AME'!H37</f>
        <v>1</v>
      </c>
      <c r="I37" s="18">
        <f>'Coeffs tech AMS'!I37/'Coeffs tech AME'!I37</f>
        <v>1</v>
      </c>
      <c r="J37" s="18">
        <f>'Coeffs tech AMS'!J37/'Coeffs tech AME'!J37</f>
        <v>1</v>
      </c>
      <c r="K37" s="18">
        <f>'Coeffs tech AMS'!K37/'Coeffs tech AME'!K37</f>
        <v>1</v>
      </c>
      <c r="L37" s="18">
        <f>'Coeffs tech AMS'!L37/'Coeffs tech AME'!L37</f>
        <v>1</v>
      </c>
      <c r="M37" s="18">
        <f>'Coeffs tech AMS'!M37/'Coeffs tech AME'!M37</f>
        <v>1</v>
      </c>
      <c r="N37" s="18">
        <f>'Coeffs tech AMS'!N37/'Coeffs tech AME'!N37</f>
        <v>1</v>
      </c>
      <c r="O37" s="18">
        <f>'Coeffs tech AMS'!O37/'Coeffs tech AME'!O37</f>
        <v>1</v>
      </c>
      <c r="P37" s="18">
        <f>'Coeffs tech AMS'!P37/'Coeffs tech AME'!P37</f>
        <v>1</v>
      </c>
      <c r="Q37" s="18">
        <f>'Coeffs tech AMS'!Q37/'Coeffs tech AME'!Q37</f>
        <v>1</v>
      </c>
      <c r="R37" s="18">
        <f>'Coeffs tech AMS'!R37/'Coeffs tech AME'!R37</f>
        <v>1</v>
      </c>
      <c r="S37" s="18">
        <f>'Coeffs tech AMS'!S37/'Coeffs tech AME'!S37</f>
        <v>0.9996199110650289</v>
      </c>
      <c r="T37" s="18">
        <f>'Coeffs tech AMS'!T37/'Coeffs tech AME'!T37</f>
        <v>0.99936674506150203</v>
      </c>
      <c r="U37" s="18">
        <f>'Coeffs tech AMS'!U37/'Coeffs tech AME'!U37</f>
        <v>0.99895448472082315</v>
      </c>
      <c r="V37" s="18">
        <f>'Coeffs tech AMS'!V37/'Coeffs tech AME'!V37</f>
        <v>0.9988596208389523</v>
      </c>
      <c r="W37" s="18">
        <f>'Coeffs tech AMS'!W37/'Coeffs tech AME'!W37</f>
        <v>0.99863844576611016</v>
      </c>
      <c r="X37" s="18">
        <f>'Coeffs tech AMS'!X37/'Coeffs tech AME'!X37</f>
        <v>0.99931811401943349</v>
      </c>
      <c r="Y37" s="18">
        <f>'Coeffs tech AMS'!Y37/'Coeffs tech AME'!Y37</f>
        <v>0.99966106409830358</v>
      </c>
      <c r="Z37" s="18">
        <f>'Coeffs tech AMS'!Z37/'Coeffs tech AME'!Z37</f>
        <v>0.99975456138481422</v>
      </c>
      <c r="AA37" s="18">
        <f>'Coeffs tech AMS'!AA37/'Coeffs tech AME'!AA37</f>
        <v>1.0001437143816505</v>
      </c>
      <c r="AB37" s="18">
        <f>'Coeffs tech AMS'!AB37/'Coeffs tech AME'!AB37</f>
        <v>1.0006880138043537</v>
      </c>
      <c r="AC37" s="18">
        <f>'Coeffs tech AMS'!AC37/'Coeffs tech AME'!AC37</f>
        <v>1.0012982802191546</v>
      </c>
      <c r="AD37" s="18">
        <f>'Coeffs tech AMS'!AD37/'Coeffs tech AME'!AD37</f>
        <v>1.0023475952410572</v>
      </c>
      <c r="AE37" s="18">
        <f>'Coeffs tech AMS'!AE37/'Coeffs tech AME'!AE37</f>
        <v>1.0033746678745703</v>
      </c>
      <c r="AF37" s="18">
        <f>'Coeffs tech AMS'!AF37/'Coeffs tech AME'!AF37</f>
        <v>1.0047019584225445</v>
      </c>
      <c r="AG37" s="18">
        <f>'Coeffs tech AMS'!AG37/'Coeffs tech AME'!AG37</f>
        <v>1.0058821920889827</v>
      </c>
      <c r="AH37" s="18">
        <f>'Coeffs tech AMS'!AH37/'Coeffs tech AME'!AH37</f>
        <v>1.0068524742333782</v>
      </c>
      <c r="AI37" s="18">
        <f>'Coeffs tech AMS'!AI37/'Coeffs tech AME'!AI37</f>
        <v>1.0079827256928844</v>
      </c>
      <c r="AJ37" s="18">
        <f>'Coeffs tech AMS'!AJ37/'Coeffs tech AME'!AJ37</f>
        <v>1.0086929218360459</v>
      </c>
      <c r="AK37" s="18">
        <f>'Coeffs tech AMS'!AK37/'Coeffs tech AME'!AK37</f>
        <v>1.0093990608186227</v>
      </c>
      <c r="AL37" s="18">
        <f>'Coeffs tech AMS'!AL37/'Coeffs tech AME'!AL37</f>
        <v>1.0100484086988448</v>
      </c>
      <c r="AM37" s="18">
        <f>'Coeffs tech AMS'!AM37/'Coeffs tech AME'!AM37</f>
        <v>1.010645759002277</v>
      </c>
      <c r="AN37" s="18">
        <f>'Coeffs tech AMS'!AN37/'Coeffs tech AME'!AN37</f>
        <v>1.0105265879619802</v>
      </c>
      <c r="AO37" s="18">
        <f>'Coeffs tech AMS'!AO37/'Coeffs tech AME'!AO37</f>
        <v>1.0106350534552206</v>
      </c>
      <c r="AP37" s="18">
        <f>'Coeffs tech AMS'!AP37/'Coeffs tech AME'!AP37</f>
        <v>1.010733106665143</v>
      </c>
      <c r="AQ37" s="18">
        <f>'Coeffs tech AMS'!AQ37/'Coeffs tech AME'!AQ37</f>
        <v>1.0108677456663882</v>
      </c>
      <c r="AR37" s="18">
        <f>'Coeffs tech AMS'!AR37/'Coeffs tech AME'!AR37</f>
        <v>1.011031272499701</v>
      </c>
      <c r="AS37" s="18">
        <f>'Coeffs tech AMS'!AS37/'Coeffs tech AME'!AS37</f>
        <v>1.0111569460759935</v>
      </c>
      <c r="AT37" s="18">
        <f>'Coeffs tech AMS'!AT37/'Coeffs tech AME'!AT37</f>
        <v>1.0113230182880153</v>
      </c>
      <c r="AU37" s="18">
        <f>'Coeffs tech AMS'!AU37/'Coeffs tech AME'!AU37</f>
        <v>1.0115172469945581</v>
      </c>
      <c r="AV37" s="18">
        <f>'Coeffs tech AMS'!AV37/'Coeffs tech AME'!AV37</f>
        <v>1.0117335434975923</v>
      </c>
      <c r="AW37" s="18">
        <f>'Coeffs tech AMS'!AW37/'Coeffs tech AME'!AW37</f>
        <v>1.0123354403742697</v>
      </c>
    </row>
    <row r="38" spans="2:49" x14ac:dyDescent="0.25">
      <c r="B38" t="s">
        <v>1040</v>
      </c>
      <c r="C38" s="18">
        <f>'Coeffs tech AMS'!C38/'Coeffs tech AME'!C38</f>
        <v>1</v>
      </c>
      <c r="D38" s="18">
        <f>'Coeffs tech AMS'!D38/'Coeffs tech AME'!D38</f>
        <v>1</v>
      </c>
      <c r="E38" s="18">
        <f>'Coeffs tech AMS'!E38/'Coeffs tech AME'!E38</f>
        <v>1</v>
      </c>
      <c r="F38" s="18">
        <f>'Coeffs tech AMS'!F38/'Coeffs tech AME'!F38</f>
        <v>1</v>
      </c>
      <c r="G38" s="18">
        <f>'Coeffs tech AMS'!G38/'Coeffs tech AME'!G38</f>
        <v>1</v>
      </c>
      <c r="H38" s="18">
        <f>'Coeffs tech AMS'!H38/'Coeffs tech AME'!H38</f>
        <v>1</v>
      </c>
      <c r="I38" s="18">
        <f>'Coeffs tech AMS'!I38/'Coeffs tech AME'!I38</f>
        <v>1</v>
      </c>
      <c r="J38" s="18">
        <f>'Coeffs tech AMS'!J38/'Coeffs tech AME'!J38</f>
        <v>1</v>
      </c>
      <c r="K38" s="18">
        <f>'Coeffs tech AMS'!K38/'Coeffs tech AME'!K38</f>
        <v>1</v>
      </c>
      <c r="L38" s="18">
        <f>'Coeffs tech AMS'!L38/'Coeffs tech AME'!L38</f>
        <v>1</v>
      </c>
      <c r="M38" s="18">
        <f>'Coeffs tech AMS'!M38/'Coeffs tech AME'!M38</f>
        <v>1</v>
      </c>
      <c r="N38" s="18">
        <f>'Coeffs tech AMS'!N38/'Coeffs tech AME'!N38</f>
        <v>1</v>
      </c>
      <c r="O38" s="18">
        <f>'Coeffs tech AMS'!O38/'Coeffs tech AME'!O38</f>
        <v>1</v>
      </c>
      <c r="P38" s="18">
        <f>'Coeffs tech AMS'!P38/'Coeffs tech AME'!P38</f>
        <v>1</v>
      </c>
      <c r="Q38" s="18">
        <f>'Coeffs tech AMS'!Q38/'Coeffs tech AME'!Q38</f>
        <v>1</v>
      </c>
      <c r="R38" s="18">
        <f>'Coeffs tech AMS'!R38/'Coeffs tech AME'!R38</f>
        <v>1</v>
      </c>
      <c r="S38" s="18">
        <f>'Coeffs tech AMS'!S38/'Coeffs tech AME'!S38</f>
        <v>0.99972932564175521</v>
      </c>
      <c r="T38" s="18">
        <f>'Coeffs tech AMS'!T38/'Coeffs tech AME'!T38</f>
        <v>0.99905962116548419</v>
      </c>
      <c r="U38" s="18">
        <f>'Coeffs tech AMS'!U38/'Coeffs tech AME'!U38</f>
        <v>0.99827729105466256</v>
      </c>
      <c r="V38" s="18">
        <f>'Coeffs tech AMS'!V38/'Coeffs tech AME'!V38</f>
        <v>0.99767387345379444</v>
      </c>
      <c r="W38" s="18">
        <f>'Coeffs tech AMS'!W38/'Coeffs tech AME'!W38</f>
        <v>0.99712877867927263</v>
      </c>
      <c r="X38" s="18">
        <f>'Coeffs tech AMS'!X38/'Coeffs tech AME'!X38</f>
        <v>0.9972127050973173</v>
      </c>
      <c r="Y38" s="18">
        <f>'Coeffs tech AMS'!Y38/'Coeffs tech AME'!Y38</f>
        <v>0.99678936903115434</v>
      </c>
      <c r="Z38" s="18">
        <f>'Coeffs tech AMS'!Z38/'Coeffs tech AME'!Z38</f>
        <v>0.99586517445548461</v>
      </c>
      <c r="AA38" s="18">
        <f>'Coeffs tech AMS'!AA38/'Coeffs tech AME'!AA38</f>
        <v>0.9950120435453601</v>
      </c>
      <c r="AB38" s="18">
        <f>'Coeffs tech AMS'!AB38/'Coeffs tech AME'!AB38</f>
        <v>0.9942550982191326</v>
      </c>
      <c r="AC38" s="18">
        <f>'Coeffs tech AMS'!AC38/'Coeffs tech AME'!AC38</f>
        <v>0.99354870739454038</v>
      </c>
      <c r="AD38" s="18">
        <f>'Coeffs tech AMS'!AD38/'Coeffs tech AME'!AD38</f>
        <v>0.99308713443555474</v>
      </c>
      <c r="AE38" s="18">
        <f>'Coeffs tech AMS'!AE38/'Coeffs tech AME'!AE38</f>
        <v>0.99250020441499076</v>
      </c>
      <c r="AF38" s="18">
        <f>'Coeffs tech AMS'!AF38/'Coeffs tech AME'!AF38</f>
        <v>0.99214007274834104</v>
      </c>
      <c r="AG38" s="18">
        <f>'Coeffs tech AMS'!AG38/'Coeffs tech AME'!AG38</f>
        <v>0.99177061978139169</v>
      </c>
      <c r="AH38" s="18">
        <f>'Coeffs tech AMS'!AH38/'Coeffs tech AME'!AH38</f>
        <v>0.99124420631254462</v>
      </c>
      <c r="AI38" s="18">
        <f>'Coeffs tech AMS'!AI38/'Coeffs tech AME'!AI38</f>
        <v>0.99106319091410744</v>
      </c>
      <c r="AJ38" s="18">
        <f>'Coeffs tech AMS'!AJ38/'Coeffs tech AME'!AJ38</f>
        <v>0.99082938492564532</v>
      </c>
      <c r="AK38" s="18">
        <f>'Coeffs tech AMS'!AK38/'Coeffs tech AME'!AK38</f>
        <v>0.99071179331507508</v>
      </c>
      <c r="AL38" s="18">
        <f>'Coeffs tech AMS'!AL38/'Coeffs tech AME'!AL38</f>
        <v>0.99065960696090027</v>
      </c>
      <c r="AM38" s="18">
        <f>'Coeffs tech AMS'!AM38/'Coeffs tech AME'!AM38</f>
        <v>0.99066081491608582</v>
      </c>
      <c r="AN38" s="18">
        <f>'Coeffs tech AMS'!AN38/'Coeffs tech AME'!AN38</f>
        <v>0.99024732145210781</v>
      </c>
      <c r="AO38" s="18">
        <f>'Coeffs tech AMS'!AO38/'Coeffs tech AME'!AO38</f>
        <v>0.99012680313256163</v>
      </c>
      <c r="AP38" s="18">
        <f>'Coeffs tech AMS'!AP38/'Coeffs tech AME'!AP38</f>
        <v>0.99007603201234573</v>
      </c>
      <c r="AQ38" s="18">
        <f>'Coeffs tech AMS'!AQ38/'Coeffs tech AME'!AQ38</f>
        <v>0.99003858045338822</v>
      </c>
      <c r="AR38" s="18">
        <f>'Coeffs tech AMS'!AR38/'Coeffs tech AME'!AR38</f>
        <v>0.99002590168264826</v>
      </c>
      <c r="AS38" s="18">
        <f>'Coeffs tech AMS'!AS38/'Coeffs tech AME'!AS38</f>
        <v>0.99001452272360824</v>
      </c>
      <c r="AT38" s="18">
        <f>'Coeffs tech AMS'!AT38/'Coeffs tech AME'!AT38</f>
        <v>0.99008056655032972</v>
      </c>
      <c r="AU38" s="18">
        <f>'Coeffs tech AMS'!AU38/'Coeffs tech AME'!AU38</f>
        <v>0.99018352488689587</v>
      </c>
      <c r="AV38" s="18">
        <f>'Coeffs tech AMS'!AV38/'Coeffs tech AME'!AV38</f>
        <v>0.99031025464934996</v>
      </c>
      <c r="AW38" s="18">
        <f>'Coeffs tech AMS'!AW38/'Coeffs tech AME'!AW38</f>
        <v>0.99070932536812384</v>
      </c>
    </row>
    <row r="39" spans="2:49" x14ac:dyDescent="0.25">
      <c r="B39" t="s">
        <v>1041</v>
      </c>
      <c r="C39" s="18">
        <f>'Coeffs tech AMS'!C39/'Coeffs tech AME'!C39</f>
        <v>1</v>
      </c>
      <c r="D39" s="18">
        <f>'Coeffs tech AMS'!D39/'Coeffs tech AME'!D39</f>
        <v>1</v>
      </c>
      <c r="E39" s="18">
        <f>'Coeffs tech AMS'!E39/'Coeffs tech AME'!E39</f>
        <v>1</v>
      </c>
      <c r="F39" s="18">
        <f>'Coeffs tech AMS'!F39/'Coeffs tech AME'!F39</f>
        <v>1</v>
      </c>
      <c r="G39" s="18">
        <f>'Coeffs tech AMS'!G39/'Coeffs tech AME'!G39</f>
        <v>1</v>
      </c>
      <c r="H39" s="18">
        <f>'Coeffs tech AMS'!H39/'Coeffs tech AME'!H39</f>
        <v>1</v>
      </c>
      <c r="I39" s="18">
        <f>'Coeffs tech AMS'!I39/'Coeffs tech AME'!I39</f>
        <v>1</v>
      </c>
      <c r="J39" s="18">
        <f>'Coeffs tech AMS'!J39/'Coeffs tech AME'!J39</f>
        <v>1</v>
      </c>
      <c r="K39" s="18">
        <f>'Coeffs tech AMS'!K39/'Coeffs tech AME'!K39</f>
        <v>1</v>
      </c>
      <c r="L39" s="18">
        <f>'Coeffs tech AMS'!L39/'Coeffs tech AME'!L39</f>
        <v>1</v>
      </c>
      <c r="M39" s="18">
        <f>'Coeffs tech AMS'!M39/'Coeffs tech AME'!M39</f>
        <v>1</v>
      </c>
      <c r="N39" s="18">
        <f>'Coeffs tech AMS'!N39/'Coeffs tech AME'!N39</f>
        <v>1</v>
      </c>
      <c r="O39" s="18">
        <f>'Coeffs tech AMS'!O39/'Coeffs tech AME'!O39</f>
        <v>1</v>
      </c>
      <c r="P39" s="18">
        <f>'Coeffs tech AMS'!P39/'Coeffs tech AME'!P39</f>
        <v>1</v>
      </c>
      <c r="Q39" s="18">
        <f>'Coeffs tech AMS'!Q39/'Coeffs tech AME'!Q39</f>
        <v>1</v>
      </c>
      <c r="R39" s="18">
        <f>'Coeffs tech AMS'!R39/'Coeffs tech AME'!R39</f>
        <v>1</v>
      </c>
      <c r="S39" s="18">
        <f>'Coeffs tech AMS'!S39/'Coeffs tech AME'!S39</f>
        <v>0.99950952182512953</v>
      </c>
      <c r="T39" s="18">
        <f>'Coeffs tech AMS'!T39/'Coeffs tech AME'!T39</f>
        <v>0.99934384957049771</v>
      </c>
      <c r="U39" s="18">
        <f>'Coeffs tech AMS'!U39/'Coeffs tech AME'!U39</f>
        <v>0.99932994546236387</v>
      </c>
      <c r="V39" s="18">
        <f>'Coeffs tech AMS'!V39/'Coeffs tech AME'!V39</f>
        <v>0.99957780199005719</v>
      </c>
      <c r="W39" s="18">
        <f>'Coeffs tech AMS'!W39/'Coeffs tech AME'!W39</f>
        <v>0.99960429842918175</v>
      </c>
      <c r="X39" s="18">
        <f>'Coeffs tech AMS'!X39/'Coeffs tech AME'!X39</f>
        <v>0.99974243241457672</v>
      </c>
      <c r="Y39" s="18">
        <f>'Coeffs tech AMS'!Y39/'Coeffs tech AME'!Y39</f>
        <v>0.99965763646084527</v>
      </c>
      <c r="Z39" s="18">
        <f>'Coeffs tech AMS'!Z39/'Coeffs tech AME'!Z39</f>
        <v>0.99882717269382992</v>
      </c>
      <c r="AA39" s="18">
        <f>'Coeffs tech AMS'!AA39/'Coeffs tech AME'!AA39</f>
        <v>0.99813256660277172</v>
      </c>
      <c r="AB39" s="18">
        <f>'Coeffs tech AMS'!AB39/'Coeffs tech AME'!AB39</f>
        <v>0.99764865026114091</v>
      </c>
      <c r="AC39" s="18">
        <f>'Coeffs tech AMS'!AC39/'Coeffs tech AME'!AC39</f>
        <v>0.99724790795149132</v>
      </c>
      <c r="AD39" s="18">
        <f>'Coeffs tech AMS'!AD39/'Coeffs tech AME'!AD39</f>
        <v>0.9970764354715167</v>
      </c>
      <c r="AE39" s="18">
        <f>'Coeffs tech AMS'!AE39/'Coeffs tech AME'!AE39</f>
        <v>0.99671834660023728</v>
      </c>
      <c r="AF39" s="18">
        <f>'Coeffs tech AMS'!AF39/'Coeffs tech AME'!AF39</f>
        <v>0.9968092679228775</v>
      </c>
      <c r="AG39" s="18">
        <f>'Coeffs tech AMS'!AG39/'Coeffs tech AME'!AG39</f>
        <v>0.99691459030485319</v>
      </c>
      <c r="AH39" s="18">
        <f>'Coeffs tech AMS'!AH39/'Coeffs tech AME'!AH39</f>
        <v>0.99670371975428607</v>
      </c>
      <c r="AI39" s="18">
        <f>'Coeffs tech AMS'!AI39/'Coeffs tech AME'!AI39</f>
        <v>0.99711570152871765</v>
      </c>
      <c r="AJ39" s="18">
        <f>'Coeffs tech AMS'!AJ39/'Coeffs tech AME'!AJ39</f>
        <v>0.99712622089930936</v>
      </c>
      <c r="AK39" s="18">
        <f>'Coeffs tech AMS'!AK39/'Coeffs tech AME'!AK39</f>
        <v>0.99710054101211154</v>
      </c>
      <c r="AL39" s="18">
        <f>'Coeffs tech AMS'!AL39/'Coeffs tech AME'!AL39</f>
        <v>0.99711940375962116</v>
      </c>
      <c r="AM39" s="18">
        <f>'Coeffs tech AMS'!AM39/'Coeffs tech AME'!AM39</f>
        <v>0.997151880828274</v>
      </c>
      <c r="AN39" s="18">
        <f>'Coeffs tech AMS'!AN39/'Coeffs tech AME'!AN39</f>
        <v>0.99681311080400792</v>
      </c>
      <c r="AO39" s="18">
        <f>'Coeffs tech AMS'!AO39/'Coeffs tech AME'!AO39</f>
        <v>0.996571910763838</v>
      </c>
      <c r="AP39" s="18">
        <f>'Coeffs tech AMS'!AP39/'Coeffs tech AME'!AP39</f>
        <v>0.99645254163992825</v>
      </c>
      <c r="AQ39" s="18">
        <f>'Coeffs tech AMS'!AQ39/'Coeffs tech AME'!AQ39</f>
        <v>0.99640578207774966</v>
      </c>
      <c r="AR39" s="18">
        <f>'Coeffs tech AMS'!AR39/'Coeffs tech AME'!AR39</f>
        <v>0.99640754063125669</v>
      </c>
      <c r="AS39" s="18">
        <f>'Coeffs tech AMS'!AS39/'Coeffs tech AME'!AS39</f>
        <v>0.99643802322451613</v>
      </c>
      <c r="AT39" s="18">
        <f>'Coeffs tech AMS'!AT39/'Coeffs tech AME'!AT39</f>
        <v>0.99655846230226397</v>
      </c>
      <c r="AU39" s="18">
        <f>'Coeffs tech AMS'!AU39/'Coeffs tech AME'!AU39</f>
        <v>0.99672578494771624</v>
      </c>
      <c r="AV39" s="18">
        <f>'Coeffs tech AMS'!AV39/'Coeffs tech AME'!AV39</f>
        <v>0.99692710287684627</v>
      </c>
      <c r="AW39" s="18">
        <f>'Coeffs tech AMS'!AW39/'Coeffs tech AME'!AW39</f>
        <v>0.99744560721185238</v>
      </c>
    </row>
    <row r="40" spans="2:49" x14ac:dyDescent="0.25">
      <c r="B40" t="s">
        <v>1042</v>
      </c>
      <c r="C40" s="18">
        <f>'Coeffs tech AMS'!C40/'Coeffs tech AME'!C40</f>
        <v>1</v>
      </c>
      <c r="D40" s="18">
        <f>'Coeffs tech AMS'!D40/'Coeffs tech AME'!D40</f>
        <v>1</v>
      </c>
      <c r="E40" s="18">
        <f>'Coeffs tech AMS'!E40/'Coeffs tech AME'!E40</f>
        <v>1</v>
      </c>
      <c r="F40" s="18">
        <f>'Coeffs tech AMS'!F40/'Coeffs tech AME'!F40</f>
        <v>1</v>
      </c>
      <c r="G40" s="18">
        <f>'Coeffs tech AMS'!G40/'Coeffs tech AME'!G40</f>
        <v>1</v>
      </c>
      <c r="H40" s="18">
        <f>'Coeffs tech AMS'!H40/'Coeffs tech AME'!H40</f>
        <v>1</v>
      </c>
      <c r="I40" s="18">
        <f>'Coeffs tech AMS'!I40/'Coeffs tech AME'!I40</f>
        <v>1</v>
      </c>
      <c r="J40" s="18">
        <f>'Coeffs tech AMS'!J40/'Coeffs tech AME'!J40</f>
        <v>1</v>
      </c>
      <c r="K40" s="18">
        <f>'Coeffs tech AMS'!K40/'Coeffs tech AME'!K40</f>
        <v>1</v>
      </c>
      <c r="L40" s="18">
        <f>'Coeffs tech AMS'!L40/'Coeffs tech AME'!L40</f>
        <v>1</v>
      </c>
      <c r="M40" s="18">
        <f>'Coeffs tech AMS'!M40/'Coeffs tech AME'!M40</f>
        <v>1</v>
      </c>
      <c r="N40" s="18">
        <f>'Coeffs tech AMS'!N40/'Coeffs tech AME'!N40</f>
        <v>1</v>
      </c>
      <c r="O40" s="18">
        <f>'Coeffs tech AMS'!O40/'Coeffs tech AME'!O40</f>
        <v>1</v>
      </c>
      <c r="P40" s="18">
        <f>'Coeffs tech AMS'!P40/'Coeffs tech AME'!P40</f>
        <v>1</v>
      </c>
      <c r="Q40" s="18">
        <f>'Coeffs tech AMS'!Q40/'Coeffs tech AME'!Q40</f>
        <v>1</v>
      </c>
      <c r="R40" s="18">
        <f>'Coeffs tech AMS'!R40/'Coeffs tech AME'!R40</f>
        <v>1</v>
      </c>
      <c r="S40" s="18">
        <f>'Coeffs tech AMS'!S40/'Coeffs tech AME'!S40</f>
        <v>0.9993924048755225</v>
      </c>
      <c r="T40" s="18">
        <f>'Coeffs tech AMS'!T40/'Coeffs tech AME'!T40</f>
        <v>0.99916472383200317</v>
      </c>
      <c r="U40" s="18">
        <f>'Coeffs tech AMS'!U40/'Coeffs tech AME'!U40</f>
        <v>0.99902311637166641</v>
      </c>
      <c r="V40" s="18">
        <f>'Coeffs tech AMS'!V40/'Coeffs tech AME'!V40</f>
        <v>0.99922053087722162</v>
      </c>
      <c r="W40" s="18">
        <f>'Coeffs tech AMS'!W40/'Coeffs tech AME'!W40</f>
        <v>1.0006304599563789</v>
      </c>
      <c r="X40" s="18">
        <f>'Coeffs tech AMS'!X40/'Coeffs tech AME'!X40</f>
        <v>1.0024196884240044</v>
      </c>
      <c r="Y40" s="18">
        <f>'Coeffs tech AMS'!Y40/'Coeffs tech AME'!Y40</f>
        <v>1.0025242640413787</v>
      </c>
      <c r="Z40" s="18">
        <f>'Coeffs tech AMS'!Z40/'Coeffs tech AME'!Z40</f>
        <v>1.0026142102194719</v>
      </c>
      <c r="AA40" s="18">
        <f>'Coeffs tech AMS'!AA40/'Coeffs tech AME'!AA40</f>
        <v>1.0032260313004571</v>
      </c>
      <c r="AB40" s="18">
        <f>'Coeffs tech AMS'!AB40/'Coeffs tech AME'!AB40</f>
        <v>1.0041634353312066</v>
      </c>
      <c r="AC40" s="18">
        <f>'Coeffs tech AMS'!AC40/'Coeffs tech AME'!AC40</f>
        <v>1.0053006387895427</v>
      </c>
      <c r="AD40" s="18">
        <f>'Coeffs tech AMS'!AD40/'Coeffs tech AME'!AD40</f>
        <v>1.0008462554855111</v>
      </c>
      <c r="AE40" s="18">
        <f>'Coeffs tech AMS'!AE40/'Coeffs tech AME'!AE40</f>
        <v>0.99705546012668966</v>
      </c>
      <c r="AF40" s="18">
        <f>'Coeffs tech AMS'!AF40/'Coeffs tech AME'!AF40</f>
        <v>0.99338791355654543</v>
      </c>
      <c r="AG40" s="18">
        <f>'Coeffs tech AMS'!AG40/'Coeffs tech AME'!AG40</f>
        <v>0.98956453421967283</v>
      </c>
      <c r="AH40" s="18">
        <f>'Coeffs tech AMS'!AH40/'Coeffs tech AME'!AH40</f>
        <v>0.98613540089689566</v>
      </c>
      <c r="AI40" s="18">
        <f>'Coeffs tech AMS'!AI40/'Coeffs tech AME'!AI40</f>
        <v>0.98220653862480434</v>
      </c>
      <c r="AJ40" s="18">
        <f>'Coeffs tech AMS'!AJ40/'Coeffs tech AME'!AJ40</f>
        <v>0.97800161473515024</v>
      </c>
      <c r="AK40" s="18">
        <f>'Coeffs tech AMS'!AK40/'Coeffs tech AME'!AK40</f>
        <v>0.97387792810970342</v>
      </c>
      <c r="AL40" s="18">
        <f>'Coeffs tech AMS'!AL40/'Coeffs tech AME'!AL40</f>
        <v>0.96978573130731582</v>
      </c>
      <c r="AM40" s="18">
        <f>'Coeffs tech AMS'!AM40/'Coeffs tech AME'!AM40</f>
        <v>0.96571938959413972</v>
      </c>
      <c r="AN40" s="18">
        <f>'Coeffs tech AMS'!AN40/'Coeffs tech AME'!AN40</f>
        <v>0.96137264246023046</v>
      </c>
      <c r="AO40" s="18">
        <f>'Coeffs tech AMS'!AO40/'Coeffs tech AME'!AO40</f>
        <v>0.95715570659368809</v>
      </c>
      <c r="AP40" s="18">
        <f>'Coeffs tech AMS'!AP40/'Coeffs tech AME'!AP40</f>
        <v>0.95297617266486478</v>
      </c>
      <c r="AQ40" s="18">
        <f>'Coeffs tech AMS'!AQ40/'Coeffs tech AME'!AQ40</f>
        <v>0.94887781300882157</v>
      </c>
      <c r="AR40" s="18">
        <f>'Coeffs tech AMS'!AR40/'Coeffs tech AME'!AR40</f>
        <v>0.94484282843084333</v>
      </c>
      <c r="AS40" s="18">
        <f>'Coeffs tech AMS'!AS40/'Coeffs tech AME'!AS40</f>
        <v>0.94088894911594079</v>
      </c>
      <c r="AT40" s="18">
        <f>'Coeffs tech AMS'!AT40/'Coeffs tech AME'!AT40</f>
        <v>0.93700068716825624</v>
      </c>
      <c r="AU40" s="18">
        <f>'Coeffs tech AMS'!AU40/'Coeffs tech AME'!AU40</f>
        <v>0.93316975255295964</v>
      </c>
      <c r="AV40" s="18">
        <f>'Coeffs tech AMS'!AV40/'Coeffs tech AME'!AV40</f>
        <v>0.92938823814095251</v>
      </c>
      <c r="AW40" s="18">
        <f>'Coeffs tech AMS'!AW40/'Coeffs tech AME'!AW40</f>
        <v>0.92593704386161513</v>
      </c>
    </row>
    <row r="41" spans="2:49" x14ac:dyDescent="0.25">
      <c r="B41" t="s">
        <v>1043</v>
      </c>
      <c r="C41" s="18">
        <f>'Coeffs tech AMS'!C41/'Coeffs tech AME'!C41</f>
        <v>1</v>
      </c>
      <c r="D41" s="18">
        <f>'Coeffs tech AMS'!D41/'Coeffs tech AME'!D41</f>
        <v>1</v>
      </c>
      <c r="E41" s="18">
        <f>'Coeffs tech AMS'!E41/'Coeffs tech AME'!E41</f>
        <v>1</v>
      </c>
      <c r="F41" s="18">
        <f>'Coeffs tech AMS'!F41/'Coeffs tech AME'!F41</f>
        <v>1</v>
      </c>
      <c r="G41" s="18">
        <f>'Coeffs tech AMS'!G41/'Coeffs tech AME'!G41</f>
        <v>1</v>
      </c>
      <c r="H41" s="18">
        <f>'Coeffs tech AMS'!H41/'Coeffs tech AME'!H41</f>
        <v>1</v>
      </c>
      <c r="I41" s="18">
        <f>'Coeffs tech AMS'!I41/'Coeffs tech AME'!I41</f>
        <v>1</v>
      </c>
      <c r="J41" s="18">
        <f>'Coeffs tech AMS'!J41/'Coeffs tech AME'!J41</f>
        <v>1</v>
      </c>
      <c r="K41" s="18">
        <f>'Coeffs tech AMS'!K41/'Coeffs tech AME'!K41</f>
        <v>1</v>
      </c>
      <c r="L41" s="18">
        <f>'Coeffs tech AMS'!L41/'Coeffs tech AME'!L41</f>
        <v>1</v>
      </c>
      <c r="M41" s="18">
        <f>'Coeffs tech AMS'!M41/'Coeffs tech AME'!M41</f>
        <v>1</v>
      </c>
      <c r="N41" s="18">
        <f>'Coeffs tech AMS'!N41/'Coeffs tech AME'!N41</f>
        <v>1</v>
      </c>
      <c r="O41" s="18">
        <f>'Coeffs tech AMS'!O41/'Coeffs tech AME'!O41</f>
        <v>1</v>
      </c>
      <c r="P41" s="18">
        <f>'Coeffs tech AMS'!P41/'Coeffs tech AME'!P41</f>
        <v>1</v>
      </c>
      <c r="Q41" s="18">
        <f>'Coeffs tech AMS'!Q41/'Coeffs tech AME'!Q41</f>
        <v>1</v>
      </c>
      <c r="R41" s="18">
        <f>'Coeffs tech AMS'!R41/'Coeffs tech AME'!R41</f>
        <v>1</v>
      </c>
      <c r="S41" s="18">
        <f>'Coeffs tech AMS'!S41/'Coeffs tech AME'!S41</f>
        <v>0.99991229535250947</v>
      </c>
      <c r="T41" s="18">
        <f>'Coeffs tech AMS'!T41/'Coeffs tech AME'!T41</f>
        <v>0.99987345356429869</v>
      </c>
      <c r="U41" s="18">
        <f>'Coeffs tech AMS'!U41/'Coeffs tech AME'!U41</f>
        <v>0.99986105291546146</v>
      </c>
      <c r="V41" s="18">
        <f>'Coeffs tech AMS'!V41/'Coeffs tech AME'!V41</f>
        <v>0.99989309227143963</v>
      </c>
      <c r="W41" s="18">
        <f>'Coeffs tech AMS'!W41/'Coeffs tech AME'!W41</f>
        <v>0.9999210635463367</v>
      </c>
      <c r="X41" s="18">
        <f>'Coeffs tech AMS'!X41/'Coeffs tech AME'!X41</f>
        <v>0.99998808787120219</v>
      </c>
      <c r="Y41" s="18">
        <f>'Coeffs tech AMS'!Y41/'Coeffs tech AME'!Y41</f>
        <v>0.99979695476696684</v>
      </c>
      <c r="Z41" s="18">
        <f>'Coeffs tech AMS'!Z41/'Coeffs tech AME'!Z41</f>
        <v>0.99961151386968028</v>
      </c>
      <c r="AA41" s="18">
        <f>'Coeffs tech AMS'!AA41/'Coeffs tech AME'!AA41</f>
        <v>0.99950447226756167</v>
      </c>
      <c r="AB41" s="18">
        <f>'Coeffs tech AMS'!AB41/'Coeffs tech AME'!AB41</f>
        <v>0.99944878863366682</v>
      </c>
      <c r="AC41" s="18">
        <f>'Coeffs tech AMS'!AC41/'Coeffs tech AME'!AC41</f>
        <v>0.99942453633448203</v>
      </c>
      <c r="AD41" s="18">
        <f>'Coeffs tech AMS'!AD41/'Coeffs tech AME'!AD41</f>
        <v>0.99477678008589954</v>
      </c>
      <c r="AE41" s="18">
        <f>'Coeffs tech AMS'!AE41/'Coeffs tech AME'!AE41</f>
        <v>0.99025788158516292</v>
      </c>
      <c r="AF41" s="18">
        <f>'Coeffs tech AMS'!AF41/'Coeffs tech AME'!AF41</f>
        <v>0.98576738339683945</v>
      </c>
      <c r="AG41" s="18">
        <f>'Coeffs tech AMS'!AG41/'Coeffs tech AME'!AG41</f>
        <v>0.98127229766555579</v>
      </c>
      <c r="AH41" s="18">
        <f>'Coeffs tech AMS'!AH41/'Coeffs tech AME'!AH41</f>
        <v>0.97686558147578262</v>
      </c>
      <c r="AI41" s="18">
        <f>'Coeffs tech AMS'!AI41/'Coeffs tech AME'!AI41</f>
        <v>0.97238652419585181</v>
      </c>
      <c r="AJ41" s="18">
        <f>'Coeffs tech AMS'!AJ41/'Coeffs tech AME'!AJ41</f>
        <v>0.96789170817138748</v>
      </c>
      <c r="AK41" s="18">
        <f>'Coeffs tech AMS'!AK41/'Coeffs tech AME'!AK41</f>
        <v>0.96342629890499842</v>
      </c>
      <c r="AL41" s="18">
        <f>'Coeffs tech AMS'!AL41/'Coeffs tech AME'!AL41</f>
        <v>0.95898498670006982</v>
      </c>
      <c r="AM41" s="18">
        <f>'Coeffs tech AMS'!AM41/'Coeffs tech AME'!AM41</f>
        <v>0.95456627078252632</v>
      </c>
      <c r="AN41" s="18">
        <f>'Coeffs tech AMS'!AN41/'Coeffs tech AME'!AN41</f>
        <v>0.95014248676945168</v>
      </c>
      <c r="AO41" s="18">
        <f>'Coeffs tech AMS'!AO41/'Coeffs tech AME'!AO41</f>
        <v>0.94574521514649856</v>
      </c>
      <c r="AP41" s="18">
        <f>'Coeffs tech AMS'!AP41/'Coeffs tech AME'!AP41</f>
        <v>0.94137073923752923</v>
      </c>
      <c r="AQ41" s="18">
        <f>'Coeffs tech AMS'!AQ41/'Coeffs tech AME'!AQ41</f>
        <v>0.93702476118718958</v>
      </c>
      <c r="AR41" s="18">
        <f>'Coeffs tech AMS'!AR41/'Coeffs tech AME'!AR41</f>
        <v>0.93270509338694751</v>
      </c>
      <c r="AS41" s="18">
        <f>'Coeffs tech AMS'!AS41/'Coeffs tech AME'!AS41</f>
        <v>0.92841519079142676</v>
      </c>
      <c r="AT41" s="18">
        <f>'Coeffs tech AMS'!AT41/'Coeffs tech AME'!AT41</f>
        <v>0.92415122619555878</v>
      </c>
      <c r="AU41" s="18">
        <f>'Coeffs tech AMS'!AU41/'Coeffs tech AME'!AU41</f>
        <v>0.91991212830694713</v>
      </c>
      <c r="AV41" s="18">
        <f>'Coeffs tech AMS'!AV41/'Coeffs tech AME'!AV41</f>
        <v>0.91569702870755743</v>
      </c>
      <c r="AW41" s="18">
        <f>'Coeffs tech AMS'!AW41/'Coeffs tech AME'!AW41</f>
        <v>0.91153249414039483</v>
      </c>
    </row>
    <row r="42" spans="2:49" x14ac:dyDescent="0.25">
      <c r="B42" t="s">
        <v>1044</v>
      </c>
      <c r="C42" s="18">
        <f>'Coeffs tech AMS'!C42/'Coeffs tech AME'!C42</f>
        <v>1</v>
      </c>
      <c r="D42" s="18">
        <f>'Coeffs tech AMS'!D42/'Coeffs tech AME'!D42</f>
        <v>1</v>
      </c>
      <c r="E42" s="18">
        <f>'Coeffs tech AMS'!E42/'Coeffs tech AME'!E42</f>
        <v>1</v>
      </c>
      <c r="F42" s="18">
        <f>'Coeffs tech AMS'!F42/'Coeffs tech AME'!F42</f>
        <v>1</v>
      </c>
      <c r="G42" s="18">
        <f>'Coeffs tech AMS'!G42/'Coeffs tech AME'!G42</f>
        <v>1</v>
      </c>
      <c r="H42" s="18">
        <f>'Coeffs tech AMS'!H42/'Coeffs tech AME'!H42</f>
        <v>1</v>
      </c>
      <c r="I42" s="18">
        <f>'Coeffs tech AMS'!I42/'Coeffs tech AME'!I42</f>
        <v>1</v>
      </c>
      <c r="J42" s="18">
        <f>'Coeffs tech AMS'!J42/'Coeffs tech AME'!J42</f>
        <v>1</v>
      </c>
      <c r="K42" s="18">
        <f>'Coeffs tech AMS'!K42/'Coeffs tech AME'!K42</f>
        <v>1</v>
      </c>
      <c r="L42" s="18">
        <f>'Coeffs tech AMS'!L42/'Coeffs tech AME'!L42</f>
        <v>1</v>
      </c>
      <c r="M42" s="18">
        <f>'Coeffs tech AMS'!M42/'Coeffs tech AME'!M42</f>
        <v>1</v>
      </c>
      <c r="N42" s="18">
        <f>'Coeffs tech AMS'!N42/'Coeffs tech AME'!N42</f>
        <v>1</v>
      </c>
      <c r="O42" s="18">
        <f>'Coeffs tech AMS'!O42/'Coeffs tech AME'!O42</f>
        <v>1</v>
      </c>
      <c r="P42" s="18">
        <f>'Coeffs tech AMS'!P42/'Coeffs tech AME'!P42</f>
        <v>1</v>
      </c>
      <c r="Q42" s="18">
        <f>'Coeffs tech AMS'!Q42/'Coeffs tech AME'!Q42</f>
        <v>1</v>
      </c>
      <c r="R42" s="18">
        <f>'Coeffs tech AMS'!R42/'Coeffs tech AME'!R42</f>
        <v>1</v>
      </c>
      <c r="S42" s="18">
        <f>'Coeffs tech AMS'!S42/'Coeffs tech AME'!S42</f>
        <v>0.9993951367895606</v>
      </c>
      <c r="T42" s="18">
        <f>'Coeffs tech AMS'!T42/'Coeffs tech AME'!T42</f>
        <v>0.9990851079717149</v>
      </c>
      <c r="U42" s="18">
        <f>'Coeffs tech AMS'!U42/'Coeffs tech AME'!U42</f>
        <v>0.9991335104837743</v>
      </c>
      <c r="V42" s="18">
        <f>'Coeffs tech AMS'!V42/'Coeffs tech AME'!V42</f>
        <v>0.99946420113685397</v>
      </c>
      <c r="W42" s="18">
        <f>'Coeffs tech AMS'!W42/'Coeffs tech AME'!W42</f>
        <v>1.0016303603391508</v>
      </c>
      <c r="X42" s="18">
        <f>'Coeffs tech AMS'!X42/'Coeffs tech AME'!X42</f>
        <v>1.0038535186844064</v>
      </c>
      <c r="Y42" s="18">
        <f>'Coeffs tech AMS'!Y42/'Coeffs tech AME'!Y42</f>
        <v>1.0039511006461312</v>
      </c>
      <c r="Z42" s="18">
        <f>'Coeffs tech AMS'!Z42/'Coeffs tech AME'!Z42</f>
        <v>1.0041868981903304</v>
      </c>
      <c r="AA42" s="18">
        <f>'Coeffs tech AMS'!AA42/'Coeffs tech AME'!AA42</f>
        <v>1.0050616767089942</v>
      </c>
      <c r="AB42" s="18">
        <f>'Coeffs tech AMS'!AB42/'Coeffs tech AME'!AB42</f>
        <v>1.0063979932819704</v>
      </c>
      <c r="AC42" s="18">
        <f>'Coeffs tech AMS'!AC42/'Coeffs tech AME'!AC42</f>
        <v>1.0080318329981757</v>
      </c>
      <c r="AD42" s="18">
        <f>'Coeffs tech AMS'!AD42/'Coeffs tech AME'!AD42</f>
        <v>1.0123775337538303</v>
      </c>
      <c r="AE42" s="18">
        <f>'Coeffs tech AMS'!AE42/'Coeffs tech AME'!AE42</f>
        <v>1.0177929228843798</v>
      </c>
      <c r="AF42" s="18">
        <f>'Coeffs tech AMS'!AF42/'Coeffs tech AME'!AF42</f>
        <v>1.0232061275583395</v>
      </c>
      <c r="AG42" s="18">
        <f>'Coeffs tech AMS'!AG42/'Coeffs tech AME'!AG42</f>
        <v>1.0284466591620118</v>
      </c>
      <c r="AH42" s="18">
        <f>'Coeffs tech AMS'!AH42/'Coeffs tech AME'!AH42</f>
        <v>1.0344418884265139</v>
      </c>
      <c r="AI42" s="18">
        <f>'Coeffs tech AMS'!AI42/'Coeffs tech AME'!AI42</f>
        <v>1.0394619656865984</v>
      </c>
      <c r="AJ42" s="18">
        <f>'Coeffs tech AMS'!AJ42/'Coeffs tech AME'!AJ42</f>
        <v>1.0442707296253957</v>
      </c>
      <c r="AK42" s="18">
        <f>'Coeffs tech AMS'!AK42/'Coeffs tech AME'!AK42</f>
        <v>1.0491489333009183</v>
      </c>
      <c r="AL42" s="18">
        <f>'Coeffs tech AMS'!AL42/'Coeffs tech AME'!AL42</f>
        <v>1.054087269189923</v>
      </c>
      <c r="AM42" s="18">
        <f>'Coeffs tech AMS'!AM42/'Coeffs tech AME'!AM42</f>
        <v>1.0590722397261929</v>
      </c>
      <c r="AN42" s="18">
        <f>'Coeffs tech AMS'!AN42/'Coeffs tech AME'!AN42</f>
        <v>1.0641211167780196</v>
      </c>
      <c r="AO42" s="18">
        <f>'Coeffs tech AMS'!AO42/'Coeffs tech AME'!AO42</f>
        <v>1.0691004919906881</v>
      </c>
      <c r="AP42" s="18">
        <f>'Coeffs tech AMS'!AP42/'Coeffs tech AME'!AP42</f>
        <v>1.0741216763157202</v>
      </c>
      <c r="AQ42" s="18">
        <f>'Coeffs tech AMS'!AQ42/'Coeffs tech AME'!AQ42</f>
        <v>1.0792322933678775</v>
      </c>
      <c r="AR42" s="18">
        <f>'Coeffs tech AMS'!AR42/'Coeffs tech AME'!AR42</f>
        <v>1.0844193920468423</v>
      </c>
      <c r="AS42" s="18">
        <f>'Coeffs tech AMS'!AS42/'Coeffs tech AME'!AS42</f>
        <v>1.0897317056596685</v>
      </c>
      <c r="AT42" s="18">
        <f>'Coeffs tech AMS'!AT42/'Coeffs tech AME'!AT42</f>
        <v>1.0951143750810373</v>
      </c>
      <c r="AU42" s="18">
        <f>'Coeffs tech AMS'!AU42/'Coeffs tech AME'!AU42</f>
        <v>1.1005625927009852</v>
      </c>
      <c r="AV42" s="18">
        <f>'Coeffs tech AMS'!AV42/'Coeffs tech AME'!AV42</f>
        <v>1.1060758325143976</v>
      </c>
      <c r="AW42" s="18">
        <f>'Coeffs tech AMS'!AW42/'Coeffs tech AME'!AW42</f>
        <v>1.1116749323622388</v>
      </c>
    </row>
    <row r="43" spans="2:49" x14ac:dyDescent="0.25">
      <c r="B43" t="s">
        <v>1045</v>
      </c>
      <c r="C43" s="18">
        <f>'Coeffs tech AMS'!C43/'Coeffs tech AME'!C43</f>
        <v>1</v>
      </c>
      <c r="D43" s="18">
        <f>'Coeffs tech AMS'!D43/'Coeffs tech AME'!D43</f>
        <v>1</v>
      </c>
      <c r="E43" s="18">
        <f>'Coeffs tech AMS'!E43/'Coeffs tech AME'!E43</f>
        <v>1</v>
      </c>
      <c r="F43" s="18">
        <f>'Coeffs tech AMS'!F43/'Coeffs tech AME'!F43</f>
        <v>1</v>
      </c>
      <c r="G43" s="18">
        <f>'Coeffs tech AMS'!G43/'Coeffs tech AME'!G43</f>
        <v>1</v>
      </c>
      <c r="H43" s="18">
        <f>'Coeffs tech AMS'!H43/'Coeffs tech AME'!H43</f>
        <v>1</v>
      </c>
      <c r="I43" s="18">
        <f>'Coeffs tech AMS'!I43/'Coeffs tech AME'!I43</f>
        <v>1</v>
      </c>
      <c r="J43" s="18">
        <f>'Coeffs tech AMS'!J43/'Coeffs tech AME'!J43</f>
        <v>1</v>
      </c>
      <c r="K43" s="18">
        <f>'Coeffs tech AMS'!K43/'Coeffs tech AME'!K43</f>
        <v>1</v>
      </c>
      <c r="L43" s="18">
        <f>'Coeffs tech AMS'!L43/'Coeffs tech AME'!L43</f>
        <v>1</v>
      </c>
      <c r="M43" s="18">
        <f>'Coeffs tech AMS'!M43/'Coeffs tech AME'!M43</f>
        <v>1</v>
      </c>
      <c r="N43" s="18">
        <f>'Coeffs tech AMS'!N43/'Coeffs tech AME'!N43</f>
        <v>1</v>
      </c>
      <c r="O43" s="18">
        <f>'Coeffs tech AMS'!O43/'Coeffs tech AME'!O43</f>
        <v>1</v>
      </c>
      <c r="P43" s="18">
        <f>'Coeffs tech AMS'!P43/'Coeffs tech AME'!P43</f>
        <v>1</v>
      </c>
      <c r="Q43" s="18">
        <f>'Coeffs tech AMS'!Q43/'Coeffs tech AME'!Q43</f>
        <v>1</v>
      </c>
      <c r="R43" s="18">
        <f>'Coeffs tech AMS'!R43/'Coeffs tech AME'!R43</f>
        <v>1</v>
      </c>
      <c r="S43" s="18">
        <f>'Coeffs tech AMS'!S43/'Coeffs tech AME'!S43</f>
        <v>0.9996981839725827</v>
      </c>
      <c r="T43" s="18">
        <f>'Coeffs tech AMS'!T43/'Coeffs tech AME'!T43</f>
        <v>0.99971324872519629</v>
      </c>
      <c r="U43" s="18">
        <f>'Coeffs tech AMS'!U43/'Coeffs tech AME'!U43</f>
        <v>0.9996161815270419</v>
      </c>
      <c r="V43" s="18">
        <f>'Coeffs tech AMS'!V43/'Coeffs tech AME'!V43</f>
        <v>0.99977590068355005</v>
      </c>
      <c r="W43" s="18">
        <f>'Coeffs tech AMS'!W43/'Coeffs tech AME'!W43</f>
        <v>0.99950124850314326</v>
      </c>
      <c r="X43" s="18">
        <f>'Coeffs tech AMS'!X43/'Coeffs tech AME'!X43</f>
        <v>0.99978563188914116</v>
      </c>
      <c r="Y43" s="18">
        <f>'Coeffs tech AMS'!Y43/'Coeffs tech AME'!Y43</f>
        <v>0.99873434815835271</v>
      </c>
      <c r="Z43" s="18">
        <f>'Coeffs tech AMS'!Z43/'Coeffs tech AME'!Z43</f>
        <v>0.99726311205842411</v>
      </c>
      <c r="AA43" s="18">
        <f>'Coeffs tech AMS'!AA43/'Coeffs tech AME'!AA43</f>
        <v>0.99670016427112074</v>
      </c>
      <c r="AB43" s="18">
        <f>'Coeffs tech AMS'!AB43/'Coeffs tech AME'!AB43</f>
        <v>0.9963860157286839</v>
      </c>
      <c r="AC43" s="18">
        <f>'Coeffs tech AMS'!AC43/'Coeffs tech AME'!AC43</f>
        <v>0.99621809251444671</v>
      </c>
      <c r="AD43" s="18">
        <f>'Coeffs tech AMS'!AD43/'Coeffs tech AME'!AD43</f>
        <v>0.99632385875406559</v>
      </c>
      <c r="AE43" s="18">
        <f>'Coeffs tech AMS'!AE43/'Coeffs tech AME'!AE43</f>
        <v>0.99693122362179065</v>
      </c>
      <c r="AF43" s="18">
        <f>'Coeffs tech AMS'!AF43/'Coeffs tech AME'!AF43</f>
        <v>0.99766832208911593</v>
      </c>
      <c r="AG43" s="18">
        <f>'Coeffs tech AMS'!AG43/'Coeffs tech AME'!AG43</f>
        <v>0.99810950886477001</v>
      </c>
      <c r="AH43" s="18">
        <f>'Coeffs tech AMS'!AH43/'Coeffs tech AME'!AH43</f>
        <v>0.99890079651662955</v>
      </c>
      <c r="AI43" s="18">
        <f>'Coeffs tech AMS'!AI43/'Coeffs tech AME'!AI43</f>
        <v>0.99926630093176838</v>
      </c>
      <c r="AJ43" s="18">
        <f>'Coeffs tech AMS'!AJ43/'Coeffs tech AME'!AJ43</f>
        <v>0.99921756080047675</v>
      </c>
      <c r="AK43" s="18">
        <f>'Coeffs tech AMS'!AK43/'Coeffs tech AME'!AK43</f>
        <v>0.99936707198522667</v>
      </c>
      <c r="AL43" s="18">
        <f>'Coeffs tech AMS'!AL43/'Coeffs tech AME'!AL43</f>
        <v>0.99953415263338208</v>
      </c>
      <c r="AM43" s="18">
        <f>'Coeffs tech AMS'!AM43/'Coeffs tech AME'!AM43</f>
        <v>0.99970868172268013</v>
      </c>
      <c r="AN43" s="18">
        <f>'Coeffs tech AMS'!AN43/'Coeffs tech AME'!AN43</f>
        <v>0.99954468454822198</v>
      </c>
      <c r="AO43" s="18">
        <f>'Coeffs tech AMS'!AO43/'Coeffs tech AME'!AO43</f>
        <v>0.99975008225076822</v>
      </c>
      <c r="AP43" s="18">
        <f>'Coeffs tech AMS'!AP43/'Coeffs tech AME'!AP43</f>
        <v>0.99991568323805424</v>
      </c>
      <c r="AQ43" s="18">
        <f>'Coeffs tech AMS'!AQ43/'Coeffs tech AME'!AQ43</f>
        <v>1.0001295444013962</v>
      </c>
      <c r="AR43" s="18">
        <f>'Coeffs tech AMS'!AR43/'Coeffs tech AME'!AR43</f>
        <v>1.0003613663213624</v>
      </c>
      <c r="AS43" s="18">
        <f>'Coeffs tech AMS'!AS43/'Coeffs tech AME'!AS43</f>
        <v>1.000629522816072</v>
      </c>
      <c r="AT43" s="18">
        <f>'Coeffs tech AMS'!AT43/'Coeffs tech AME'!AT43</f>
        <v>1.000935583634982</v>
      </c>
      <c r="AU43" s="18">
        <f>'Coeffs tech AMS'!AU43/'Coeffs tech AME'!AU43</f>
        <v>1.0012509223210571</v>
      </c>
      <c r="AV43" s="18">
        <f>'Coeffs tech AMS'!AV43/'Coeffs tech AME'!AV43</f>
        <v>1.001573378198241</v>
      </c>
      <c r="AW43" s="18">
        <f>'Coeffs tech AMS'!AW43/'Coeffs tech AME'!AW43</f>
        <v>1.0021835816197133</v>
      </c>
    </row>
    <row r="44" spans="2:49" x14ac:dyDescent="0.25">
      <c r="B44" t="s">
        <v>1046</v>
      </c>
      <c r="C44" s="18">
        <f>'Coeffs tech AMS'!C44/'Coeffs tech AME'!C44</f>
        <v>1</v>
      </c>
      <c r="D44" s="18">
        <f>'Coeffs tech AMS'!D44/'Coeffs tech AME'!D44</f>
        <v>1</v>
      </c>
      <c r="E44" s="18">
        <f>'Coeffs tech AMS'!E44/'Coeffs tech AME'!E44</f>
        <v>1</v>
      </c>
      <c r="F44" s="18">
        <f>'Coeffs tech AMS'!F44/'Coeffs tech AME'!F44</f>
        <v>1</v>
      </c>
      <c r="G44" s="18">
        <f>'Coeffs tech AMS'!G44/'Coeffs tech AME'!G44</f>
        <v>1</v>
      </c>
      <c r="H44" s="18">
        <f>'Coeffs tech AMS'!H44/'Coeffs tech AME'!H44</f>
        <v>1</v>
      </c>
      <c r="I44" s="18">
        <f>'Coeffs tech AMS'!I44/'Coeffs tech AME'!I44</f>
        <v>1</v>
      </c>
      <c r="J44" s="18">
        <f>'Coeffs tech AMS'!J44/'Coeffs tech AME'!J44</f>
        <v>1</v>
      </c>
      <c r="K44" s="18">
        <f>'Coeffs tech AMS'!K44/'Coeffs tech AME'!K44</f>
        <v>1</v>
      </c>
      <c r="L44" s="18">
        <f>'Coeffs tech AMS'!L44/'Coeffs tech AME'!L44</f>
        <v>1</v>
      </c>
      <c r="M44" s="18">
        <f>'Coeffs tech AMS'!M44/'Coeffs tech AME'!M44</f>
        <v>1</v>
      </c>
      <c r="N44" s="18">
        <f>'Coeffs tech AMS'!N44/'Coeffs tech AME'!N44</f>
        <v>1</v>
      </c>
      <c r="O44" s="18">
        <f>'Coeffs tech AMS'!O44/'Coeffs tech AME'!O44</f>
        <v>1</v>
      </c>
      <c r="P44" s="18">
        <f>'Coeffs tech AMS'!P44/'Coeffs tech AME'!P44</f>
        <v>1</v>
      </c>
      <c r="Q44" s="18">
        <f>'Coeffs tech AMS'!Q44/'Coeffs tech AME'!Q44</f>
        <v>1</v>
      </c>
      <c r="R44" s="18">
        <f>'Coeffs tech AMS'!R44/'Coeffs tech AME'!R44</f>
        <v>1</v>
      </c>
      <c r="S44" s="18">
        <f>'Coeffs tech AMS'!S44/'Coeffs tech AME'!S44</f>
        <v>0.99969573775185161</v>
      </c>
      <c r="T44" s="18">
        <f>'Coeffs tech AMS'!T44/'Coeffs tech AME'!T44</f>
        <v>0.99966334061452522</v>
      </c>
      <c r="U44" s="18">
        <f>'Coeffs tech AMS'!U44/'Coeffs tech AME'!U44</f>
        <v>0.99969597103322294</v>
      </c>
      <c r="V44" s="18">
        <f>'Coeffs tech AMS'!V44/'Coeffs tech AME'!V44</f>
        <v>0.99999501357996468</v>
      </c>
      <c r="W44" s="18">
        <f>'Coeffs tech AMS'!W44/'Coeffs tech AME'!W44</f>
        <v>1.0020925051250353</v>
      </c>
      <c r="X44" s="18">
        <f>'Coeffs tech AMS'!X44/'Coeffs tech AME'!X44</f>
        <v>1.0044781155765041</v>
      </c>
      <c r="Y44" s="18">
        <f>'Coeffs tech AMS'!Y44/'Coeffs tech AME'!Y44</f>
        <v>1.0056386104129476</v>
      </c>
      <c r="Z44" s="18">
        <f>'Coeffs tech AMS'!Z44/'Coeffs tech AME'!Z44</f>
        <v>1.0068215324071259</v>
      </c>
      <c r="AA44" s="18">
        <f>'Coeffs tech AMS'!AA44/'Coeffs tech AME'!AA44</f>
        <v>1.0084098565719539</v>
      </c>
      <c r="AB44" s="18">
        <f>'Coeffs tech AMS'!AB44/'Coeffs tech AME'!AB44</f>
        <v>1.0102537989260674</v>
      </c>
      <c r="AC44" s="18">
        <f>'Coeffs tech AMS'!AC44/'Coeffs tech AME'!AC44</f>
        <v>1.0122649677327542</v>
      </c>
      <c r="AD44" s="18">
        <f>'Coeffs tech AMS'!AD44/'Coeffs tech AME'!AD44</f>
        <v>1.0124310116229978</v>
      </c>
      <c r="AE44" s="18">
        <f>'Coeffs tech AMS'!AE44/'Coeffs tech AME'!AE44</f>
        <v>1.0131653170598274</v>
      </c>
      <c r="AF44" s="18">
        <f>'Coeffs tech AMS'!AF44/'Coeffs tech AME'!AF44</f>
        <v>1.0139412328113346</v>
      </c>
      <c r="AG44" s="18">
        <f>'Coeffs tech AMS'!AG44/'Coeffs tech AME'!AG44</f>
        <v>1.0145675673951893</v>
      </c>
      <c r="AH44" s="18">
        <f>'Coeffs tech AMS'!AH44/'Coeffs tech AME'!AH44</f>
        <v>1.0155488312172731</v>
      </c>
      <c r="AI44" s="18">
        <f>'Coeffs tech AMS'!AI44/'Coeffs tech AME'!AI44</f>
        <v>1.0160036753332435</v>
      </c>
      <c r="AJ44" s="18">
        <f>'Coeffs tech AMS'!AJ44/'Coeffs tech AME'!AJ44</f>
        <v>1.0162520629181395</v>
      </c>
      <c r="AK44" s="18">
        <f>'Coeffs tech AMS'!AK44/'Coeffs tech AME'!AK44</f>
        <v>1.0165590689049486</v>
      </c>
      <c r="AL44" s="18">
        <f>'Coeffs tech AMS'!AL44/'Coeffs tech AME'!AL44</f>
        <v>1.0168831123288553</v>
      </c>
      <c r="AM44" s="18">
        <f>'Coeffs tech AMS'!AM44/'Coeffs tech AME'!AM44</f>
        <v>1.0172154648073313</v>
      </c>
      <c r="AN44" s="18">
        <f>'Coeffs tech AMS'!AN44/'Coeffs tech AME'!AN44</f>
        <v>1.0172899534332784</v>
      </c>
      <c r="AO44" s="18">
        <f>'Coeffs tech AMS'!AO44/'Coeffs tech AME'!AO44</f>
        <v>1.0174782153959696</v>
      </c>
      <c r="AP44" s="18">
        <f>'Coeffs tech AMS'!AP44/'Coeffs tech AME'!AP44</f>
        <v>1.0176962703761914</v>
      </c>
      <c r="AQ44" s="18">
        <f>'Coeffs tech AMS'!AQ44/'Coeffs tech AME'!AQ44</f>
        <v>1.0179775007195535</v>
      </c>
      <c r="AR44" s="18">
        <f>'Coeffs tech AMS'!AR44/'Coeffs tech AME'!AR44</f>
        <v>1.0183100806986287</v>
      </c>
      <c r="AS44" s="18">
        <f>'Coeffs tech AMS'!AS44/'Coeffs tech AME'!AS44</f>
        <v>1.0187014558727097</v>
      </c>
      <c r="AT44" s="18">
        <f>'Coeffs tech AMS'!AT44/'Coeffs tech AME'!AT44</f>
        <v>1.0191332921432394</v>
      </c>
      <c r="AU44" s="18">
        <f>'Coeffs tech AMS'!AU44/'Coeffs tech AME'!AU44</f>
        <v>1.0195977095428859</v>
      </c>
      <c r="AV44" s="18">
        <f>'Coeffs tech AMS'!AV44/'Coeffs tech AME'!AV44</f>
        <v>1.0200882734627381</v>
      </c>
      <c r="AW44" s="18">
        <f>'Coeffs tech AMS'!AW44/'Coeffs tech AME'!AW44</f>
        <v>1.0209276492653294</v>
      </c>
    </row>
    <row r="45" spans="2:49" x14ac:dyDescent="0.25">
      <c r="B45" t="s">
        <v>1047</v>
      </c>
      <c r="C45" s="18">
        <f>'Coeffs tech AMS'!C45/'Coeffs tech AME'!C45</f>
        <v>1</v>
      </c>
      <c r="D45" s="18">
        <f>'Coeffs tech AMS'!D45/'Coeffs tech AME'!D45</f>
        <v>1</v>
      </c>
      <c r="E45" s="18">
        <f>'Coeffs tech AMS'!E45/'Coeffs tech AME'!E45</f>
        <v>1</v>
      </c>
      <c r="F45" s="18">
        <f>'Coeffs tech AMS'!F45/'Coeffs tech AME'!F45</f>
        <v>1</v>
      </c>
      <c r="G45" s="18">
        <f>'Coeffs tech AMS'!G45/'Coeffs tech AME'!G45</f>
        <v>1</v>
      </c>
      <c r="H45" s="18">
        <f>'Coeffs tech AMS'!H45/'Coeffs tech AME'!H45</f>
        <v>1</v>
      </c>
      <c r="I45" s="18">
        <f>'Coeffs tech AMS'!I45/'Coeffs tech AME'!I45</f>
        <v>1</v>
      </c>
      <c r="J45" s="18">
        <f>'Coeffs tech AMS'!J45/'Coeffs tech AME'!J45</f>
        <v>1</v>
      </c>
      <c r="K45" s="18">
        <f>'Coeffs tech AMS'!K45/'Coeffs tech AME'!K45</f>
        <v>1</v>
      </c>
      <c r="L45" s="18">
        <f>'Coeffs tech AMS'!L45/'Coeffs tech AME'!L45</f>
        <v>1</v>
      </c>
      <c r="M45" s="18">
        <f>'Coeffs tech AMS'!M45/'Coeffs tech AME'!M45</f>
        <v>1</v>
      </c>
      <c r="N45" s="18">
        <f>'Coeffs tech AMS'!N45/'Coeffs tech AME'!N45</f>
        <v>1</v>
      </c>
      <c r="O45" s="18">
        <f>'Coeffs tech AMS'!O45/'Coeffs tech AME'!O45</f>
        <v>1</v>
      </c>
      <c r="P45" s="18">
        <f>'Coeffs tech AMS'!P45/'Coeffs tech AME'!P45</f>
        <v>1</v>
      </c>
      <c r="Q45" s="18">
        <f>'Coeffs tech AMS'!Q45/'Coeffs tech AME'!Q45</f>
        <v>1</v>
      </c>
      <c r="R45" s="18">
        <f>'Coeffs tech AMS'!R45/'Coeffs tech AME'!R45</f>
        <v>1</v>
      </c>
      <c r="S45" s="18">
        <f>'Coeffs tech AMS'!S45/'Coeffs tech AME'!S45</f>
        <v>0.99919323343872346</v>
      </c>
      <c r="T45" s="18">
        <f>'Coeffs tech AMS'!T45/'Coeffs tech AME'!T45</f>
        <v>0.9992678019521023</v>
      </c>
      <c r="U45" s="18">
        <f>'Coeffs tech AMS'!U45/'Coeffs tech AME'!U45</f>
        <v>0.99885257326312871</v>
      </c>
      <c r="V45" s="18">
        <f>'Coeffs tech AMS'!V45/'Coeffs tech AME'!V45</f>
        <v>0.99881899361724524</v>
      </c>
      <c r="W45" s="18">
        <f>'Coeffs tech AMS'!W45/'Coeffs tech AME'!W45</f>
        <v>0.9959381266432672</v>
      </c>
      <c r="X45" s="18">
        <f>'Coeffs tech AMS'!X45/'Coeffs tech AME'!X45</f>
        <v>0.99413377998126318</v>
      </c>
      <c r="Y45" s="18">
        <f>'Coeffs tech AMS'!Y45/'Coeffs tech AME'!Y45</f>
        <v>0.99025601857729506</v>
      </c>
      <c r="Z45" s="18">
        <f>'Coeffs tech AMS'!Z45/'Coeffs tech AME'!Z45</f>
        <v>0.9866516126537046</v>
      </c>
      <c r="AA45" s="18">
        <f>'Coeffs tech AMS'!AA45/'Coeffs tech AME'!AA45</f>
        <v>0.98346619989727702</v>
      </c>
      <c r="AB45" s="18">
        <f>'Coeffs tech AMS'!AB45/'Coeffs tech AME'!AB45</f>
        <v>0.9804838627701663</v>
      </c>
      <c r="AC45" s="18">
        <f>'Coeffs tech AMS'!AC45/'Coeffs tech AME'!AC45</f>
        <v>0.97760609708121737</v>
      </c>
      <c r="AD45" s="18">
        <f>'Coeffs tech AMS'!AD45/'Coeffs tech AME'!AD45</f>
        <v>0.97686194629268752</v>
      </c>
      <c r="AE45" s="18">
        <f>'Coeffs tech AMS'!AE45/'Coeffs tech AME'!AE45</f>
        <v>0.97649981678230591</v>
      </c>
      <c r="AF45" s="18">
        <f>'Coeffs tech AMS'!AF45/'Coeffs tech AME'!AF45</f>
        <v>0.97629865951352601</v>
      </c>
      <c r="AG45" s="18">
        <f>'Coeffs tech AMS'!AG45/'Coeffs tech AME'!AG45</f>
        <v>0.97598662426873428</v>
      </c>
      <c r="AH45" s="18">
        <f>'Coeffs tech AMS'!AH45/'Coeffs tech AME'!AH45</f>
        <v>0.9758510859479036</v>
      </c>
      <c r="AI45" s="18">
        <f>'Coeffs tech AMS'!AI45/'Coeffs tech AME'!AI45</f>
        <v>0.97537082428559185</v>
      </c>
      <c r="AJ45" s="18">
        <f>'Coeffs tech AMS'!AJ45/'Coeffs tech AME'!AJ45</f>
        <v>0.97468817850488443</v>
      </c>
      <c r="AK45" s="18">
        <f>'Coeffs tech AMS'!AK45/'Coeffs tech AME'!AK45</f>
        <v>0.97415658687947393</v>
      </c>
      <c r="AL45" s="18">
        <f>'Coeffs tech AMS'!AL45/'Coeffs tech AME'!AL45</f>
        <v>0.97369131953087162</v>
      </c>
      <c r="AM45" s="18">
        <f>'Coeffs tech AMS'!AM45/'Coeffs tech AME'!AM45</f>
        <v>0.97326672421589433</v>
      </c>
      <c r="AN45" s="18">
        <f>'Coeffs tech AMS'!AN45/'Coeffs tech AME'!AN45</f>
        <v>0.97062446260341939</v>
      </c>
      <c r="AO45" s="18">
        <f>'Coeffs tech AMS'!AO45/'Coeffs tech AME'!AO45</f>
        <v>0.96832742412834727</v>
      </c>
      <c r="AP45" s="18">
        <f>'Coeffs tech AMS'!AP45/'Coeffs tech AME'!AP45</f>
        <v>0.96600277918093302</v>
      </c>
      <c r="AQ45" s="18">
        <f>'Coeffs tech AMS'!AQ45/'Coeffs tech AME'!AQ45</f>
        <v>0.96373709468800417</v>
      </c>
      <c r="AR45" s="18">
        <f>'Coeffs tech AMS'!AR45/'Coeffs tech AME'!AR45</f>
        <v>0.9614887008044265</v>
      </c>
      <c r="AS45" s="18">
        <f>'Coeffs tech AMS'!AS45/'Coeffs tech AME'!AS45</f>
        <v>0.95933704329993819</v>
      </c>
      <c r="AT45" s="18">
        <f>'Coeffs tech AMS'!AT45/'Coeffs tech AME'!AT45</f>
        <v>0.95728275693985021</v>
      </c>
      <c r="AU45" s="18">
        <f>'Coeffs tech AMS'!AU45/'Coeffs tech AME'!AU45</f>
        <v>0.9553110594921469</v>
      </c>
      <c r="AV45" s="18">
        <f>'Coeffs tech AMS'!AV45/'Coeffs tech AME'!AV45</f>
        <v>0.9533756280800032</v>
      </c>
      <c r="AW45" s="18">
        <f>'Coeffs tech AMS'!AW45/'Coeffs tech AME'!AW45</f>
        <v>0.95492330492460065</v>
      </c>
    </row>
    <row r="46" spans="2:49" x14ac:dyDescent="0.25">
      <c r="B46" t="s">
        <v>1048</v>
      </c>
      <c r="C46" s="18">
        <f>'Coeffs tech AMS'!C46/'Coeffs tech AME'!C46</f>
        <v>1</v>
      </c>
      <c r="D46" s="18">
        <f>'Coeffs tech AMS'!D46/'Coeffs tech AME'!D46</f>
        <v>1</v>
      </c>
      <c r="E46" s="18">
        <f>'Coeffs tech AMS'!E46/'Coeffs tech AME'!E46</f>
        <v>1</v>
      </c>
      <c r="F46" s="18">
        <f>'Coeffs tech AMS'!F46/'Coeffs tech AME'!F46</f>
        <v>1</v>
      </c>
      <c r="G46" s="18">
        <f>'Coeffs tech AMS'!G46/'Coeffs tech AME'!G46</f>
        <v>1</v>
      </c>
      <c r="H46" s="18">
        <f>'Coeffs tech AMS'!H46/'Coeffs tech AME'!H46</f>
        <v>1</v>
      </c>
      <c r="I46" s="18">
        <f>'Coeffs tech AMS'!I46/'Coeffs tech AME'!I46</f>
        <v>1</v>
      </c>
      <c r="J46" s="18">
        <f>'Coeffs tech AMS'!J46/'Coeffs tech AME'!J46</f>
        <v>1</v>
      </c>
      <c r="K46" s="18">
        <f>'Coeffs tech AMS'!K46/'Coeffs tech AME'!K46</f>
        <v>1</v>
      </c>
      <c r="L46" s="18">
        <f>'Coeffs tech AMS'!L46/'Coeffs tech AME'!L46</f>
        <v>1</v>
      </c>
      <c r="M46" s="18">
        <f>'Coeffs tech AMS'!M46/'Coeffs tech AME'!M46</f>
        <v>1</v>
      </c>
      <c r="N46" s="18">
        <f>'Coeffs tech AMS'!N46/'Coeffs tech AME'!N46</f>
        <v>1</v>
      </c>
      <c r="O46" s="18">
        <f>'Coeffs tech AMS'!O46/'Coeffs tech AME'!O46</f>
        <v>1</v>
      </c>
      <c r="P46" s="18">
        <f>'Coeffs tech AMS'!P46/'Coeffs tech AME'!P46</f>
        <v>1</v>
      </c>
      <c r="Q46" s="18">
        <f>'Coeffs tech AMS'!Q46/'Coeffs tech AME'!Q46</f>
        <v>1</v>
      </c>
      <c r="R46" s="18">
        <f>'Coeffs tech AMS'!R46/'Coeffs tech AME'!R46</f>
        <v>1</v>
      </c>
      <c r="S46" s="18">
        <f>'Coeffs tech AMS'!S46/'Coeffs tech AME'!S46</f>
        <v>0.99970559297771133</v>
      </c>
      <c r="T46" s="18">
        <f>'Coeffs tech AMS'!T46/'Coeffs tech AME'!T46</f>
        <v>0.99962855709132137</v>
      </c>
      <c r="U46" s="18">
        <f>'Coeffs tech AMS'!U46/'Coeffs tech AME'!U46</f>
        <v>0.99959616130755435</v>
      </c>
      <c r="V46" s="18">
        <f>'Coeffs tech AMS'!V46/'Coeffs tech AME'!V46</f>
        <v>0.99980072203410053</v>
      </c>
      <c r="W46" s="18">
        <f>'Coeffs tech AMS'!W46/'Coeffs tech AME'!W46</f>
        <v>0.99999900686343102</v>
      </c>
      <c r="X46" s="18">
        <f>'Coeffs tech AMS'!X46/'Coeffs tech AME'!X46</f>
        <v>0.99936560332080693</v>
      </c>
      <c r="Y46" s="18">
        <f>'Coeffs tech AMS'!Y46/'Coeffs tech AME'!Y46</f>
        <v>0.99695100160116967</v>
      </c>
      <c r="Z46" s="18">
        <f>'Coeffs tech AMS'!Z46/'Coeffs tech AME'!Z46</f>
        <v>0.99425568152114285</v>
      </c>
      <c r="AA46" s="18">
        <f>'Coeffs tech AMS'!AA46/'Coeffs tech AME'!AA46</f>
        <v>0.99171832619757527</v>
      </c>
      <c r="AB46" s="18">
        <f>'Coeffs tech AMS'!AB46/'Coeffs tech AME'!AB46</f>
        <v>0.98925910786500004</v>
      </c>
      <c r="AC46" s="18">
        <f>'Coeffs tech AMS'!AC46/'Coeffs tech AME'!AC46</f>
        <v>0.98686778959773147</v>
      </c>
      <c r="AD46" s="18">
        <f>'Coeffs tech AMS'!AD46/'Coeffs tech AME'!AD46</f>
        <v>0.98622371560590039</v>
      </c>
      <c r="AE46" s="18">
        <f>'Coeffs tech AMS'!AE46/'Coeffs tech AME'!AE46</f>
        <v>0.98623453385515292</v>
      </c>
      <c r="AF46" s="18">
        <f>'Coeffs tech AMS'!AF46/'Coeffs tech AME'!AF46</f>
        <v>0.98642958164871564</v>
      </c>
      <c r="AG46" s="18">
        <f>'Coeffs tech AMS'!AG46/'Coeffs tech AME'!AG46</f>
        <v>0.98659720694904951</v>
      </c>
      <c r="AH46" s="18">
        <f>'Coeffs tech AMS'!AH46/'Coeffs tech AME'!AH46</f>
        <v>0.98707190530107258</v>
      </c>
      <c r="AI46" s="18">
        <f>'Coeffs tech AMS'!AI46/'Coeffs tech AME'!AI46</f>
        <v>0.98718278637118295</v>
      </c>
      <c r="AJ46" s="18">
        <f>'Coeffs tech AMS'!AJ46/'Coeffs tech AME'!AJ46</f>
        <v>0.98715122507998931</v>
      </c>
      <c r="AK46" s="18">
        <f>'Coeffs tech AMS'!AK46/'Coeffs tech AME'!AK46</f>
        <v>0.98717443383144354</v>
      </c>
      <c r="AL46" s="18">
        <f>'Coeffs tech AMS'!AL46/'Coeffs tech AME'!AL46</f>
        <v>0.98722569192142517</v>
      </c>
      <c r="AM46" s="18">
        <f>'Coeffs tech AMS'!AM46/'Coeffs tech AME'!AM46</f>
        <v>0.98729549874615452</v>
      </c>
      <c r="AN46" s="18">
        <f>'Coeffs tech AMS'!AN46/'Coeffs tech AME'!AN46</f>
        <v>0.98715719305091498</v>
      </c>
      <c r="AO46" s="18">
        <f>'Coeffs tech AMS'!AO46/'Coeffs tech AME'!AO46</f>
        <v>0.98715082619247718</v>
      </c>
      <c r="AP46" s="18">
        <f>'Coeffs tech AMS'!AP46/'Coeffs tech AME'!AP46</f>
        <v>0.98721073501028811</v>
      </c>
      <c r="AQ46" s="18">
        <f>'Coeffs tech AMS'!AQ46/'Coeffs tech AME'!AQ46</f>
        <v>0.98736921912534747</v>
      </c>
      <c r="AR46" s="18">
        <f>'Coeffs tech AMS'!AR46/'Coeffs tech AME'!AR46</f>
        <v>0.98761603801543607</v>
      </c>
      <c r="AS46" s="18">
        <f>'Coeffs tech AMS'!AS46/'Coeffs tech AME'!AS46</f>
        <v>0.98797111486910039</v>
      </c>
      <c r="AT46" s="18">
        <f>'Coeffs tech AMS'!AT46/'Coeffs tech AME'!AT46</f>
        <v>0.98840504579988153</v>
      </c>
      <c r="AU46" s="18">
        <f>'Coeffs tech AMS'!AU46/'Coeffs tech AME'!AU46</f>
        <v>0.98891721752859474</v>
      </c>
      <c r="AV46" s="18">
        <f>'Coeffs tech AMS'!AV46/'Coeffs tech AME'!AV46</f>
        <v>0.98950282062867256</v>
      </c>
      <c r="AW46" s="18">
        <f>'Coeffs tech AMS'!AW46/'Coeffs tech AME'!AW46</f>
        <v>0.99037925639026136</v>
      </c>
    </row>
    <row r="47" spans="2:49" x14ac:dyDescent="0.25">
      <c r="B47" t="s">
        <v>1049</v>
      </c>
      <c r="C47" s="18">
        <f>'Coeffs tech AMS'!C47/'Coeffs tech AME'!C47</f>
        <v>1</v>
      </c>
      <c r="D47" s="18">
        <f>'Coeffs tech AMS'!D47/'Coeffs tech AME'!D47</f>
        <v>1</v>
      </c>
      <c r="E47" s="18">
        <f>'Coeffs tech AMS'!E47/'Coeffs tech AME'!E47</f>
        <v>1</v>
      </c>
      <c r="F47" s="18">
        <f>'Coeffs tech AMS'!F47/'Coeffs tech AME'!F47</f>
        <v>1</v>
      </c>
      <c r="G47" s="18">
        <f>'Coeffs tech AMS'!G47/'Coeffs tech AME'!G47</f>
        <v>1</v>
      </c>
      <c r="H47" s="18">
        <f>'Coeffs tech AMS'!H47/'Coeffs tech AME'!H47</f>
        <v>1</v>
      </c>
      <c r="I47" s="18">
        <f>'Coeffs tech AMS'!I47/'Coeffs tech AME'!I47</f>
        <v>1</v>
      </c>
      <c r="J47" s="18">
        <f>'Coeffs tech AMS'!J47/'Coeffs tech AME'!J47</f>
        <v>1</v>
      </c>
      <c r="K47" s="18">
        <f>'Coeffs tech AMS'!K47/'Coeffs tech AME'!K47</f>
        <v>1</v>
      </c>
      <c r="L47" s="18">
        <f>'Coeffs tech AMS'!L47/'Coeffs tech AME'!L47</f>
        <v>1</v>
      </c>
      <c r="M47" s="18">
        <f>'Coeffs tech AMS'!M47/'Coeffs tech AME'!M47</f>
        <v>1</v>
      </c>
      <c r="N47" s="18">
        <f>'Coeffs tech AMS'!N47/'Coeffs tech AME'!N47</f>
        <v>1</v>
      </c>
      <c r="O47" s="18">
        <f>'Coeffs tech AMS'!O47/'Coeffs tech AME'!O47</f>
        <v>1</v>
      </c>
      <c r="P47" s="18">
        <f>'Coeffs tech AMS'!P47/'Coeffs tech AME'!P47</f>
        <v>1</v>
      </c>
      <c r="Q47" s="18">
        <f>'Coeffs tech AMS'!Q47/'Coeffs tech AME'!Q47</f>
        <v>1</v>
      </c>
      <c r="R47" s="18">
        <f>'Coeffs tech AMS'!R47/'Coeffs tech AME'!R47</f>
        <v>1</v>
      </c>
      <c r="S47" s="18">
        <f>'Coeffs tech AMS'!S47/'Coeffs tech AME'!S47</f>
        <v>1.0000380116740542</v>
      </c>
      <c r="T47" s="18">
        <f>'Coeffs tech AMS'!T47/'Coeffs tech AME'!T47</f>
        <v>1.0003125668032014</v>
      </c>
      <c r="U47" s="18">
        <f>'Coeffs tech AMS'!U47/'Coeffs tech AME'!U47</f>
        <v>1.0008063919779737</v>
      </c>
      <c r="V47" s="18">
        <f>'Coeffs tech AMS'!V47/'Coeffs tech AME'!V47</f>
        <v>1.0016406937077487</v>
      </c>
      <c r="W47" s="18">
        <f>'Coeffs tech AMS'!W47/'Coeffs tech AME'!W47</f>
        <v>1.0029559493377536</v>
      </c>
      <c r="X47" s="18">
        <f>'Coeffs tech AMS'!X47/'Coeffs tech AME'!X47</f>
        <v>1.0044515353149139</v>
      </c>
      <c r="Y47" s="18">
        <f>'Coeffs tech AMS'!Y47/'Coeffs tech AME'!Y47</f>
        <v>1.0052399530469627</v>
      </c>
      <c r="Z47" s="18">
        <f>'Coeffs tech AMS'!Z47/'Coeffs tech AME'!Z47</f>
        <v>1.0061318000058175</v>
      </c>
      <c r="AA47" s="18">
        <f>'Coeffs tech AMS'!AA47/'Coeffs tech AME'!AA47</f>
        <v>1.0073029841447465</v>
      </c>
      <c r="AB47" s="18">
        <f>'Coeffs tech AMS'!AB47/'Coeffs tech AME'!AB47</f>
        <v>1.0086008158016426</v>
      </c>
      <c r="AC47" s="18">
        <f>'Coeffs tech AMS'!AC47/'Coeffs tech AME'!AC47</f>
        <v>1.0099250200145549</v>
      </c>
      <c r="AD47" s="18">
        <f>'Coeffs tech AMS'!AD47/'Coeffs tech AME'!AD47</f>
        <v>1.0111780069557792</v>
      </c>
      <c r="AE47" s="18">
        <f>'Coeffs tech AMS'!AE47/'Coeffs tech AME'!AE47</f>
        <v>1.0126850666396792</v>
      </c>
      <c r="AF47" s="18">
        <f>'Coeffs tech AMS'!AF47/'Coeffs tech AME'!AF47</f>
        <v>1.0141454544425887</v>
      </c>
      <c r="AG47" s="18">
        <f>'Coeffs tech AMS'!AG47/'Coeffs tech AME'!AG47</f>
        <v>1.0154904101366824</v>
      </c>
      <c r="AH47" s="18">
        <f>'Coeffs tech AMS'!AH47/'Coeffs tech AME'!AH47</f>
        <v>1.0169694456303284</v>
      </c>
      <c r="AI47" s="18">
        <f>'Coeffs tech AMS'!AI47/'Coeffs tech AME'!AI47</f>
        <v>1.0181037111163505</v>
      </c>
      <c r="AJ47" s="18">
        <f>'Coeffs tech AMS'!AJ47/'Coeffs tech AME'!AJ47</f>
        <v>1.0191330893283437</v>
      </c>
      <c r="AK47" s="18">
        <f>'Coeffs tech AMS'!AK47/'Coeffs tech AME'!AK47</f>
        <v>1.0201892091883797</v>
      </c>
      <c r="AL47" s="18">
        <f>'Coeffs tech AMS'!AL47/'Coeffs tech AME'!AL47</f>
        <v>1.0212459831633318</v>
      </c>
      <c r="AM47" s="18">
        <f>'Coeffs tech AMS'!AM47/'Coeffs tech AME'!AM47</f>
        <v>1.0222935285229933</v>
      </c>
      <c r="AN47" s="18">
        <f>'Coeffs tech AMS'!AN47/'Coeffs tech AME'!AN47</f>
        <v>1.0233031538040145</v>
      </c>
      <c r="AO47" s="18">
        <f>'Coeffs tech AMS'!AO47/'Coeffs tech AME'!AO47</f>
        <v>1.0244389079302665</v>
      </c>
      <c r="AP47" s="18">
        <f>'Coeffs tech AMS'!AP47/'Coeffs tech AME'!AP47</f>
        <v>1.0256659685618341</v>
      </c>
      <c r="AQ47" s="18">
        <f>'Coeffs tech AMS'!AQ47/'Coeffs tech AME'!AQ47</f>
        <v>1.0269975378798575</v>
      </c>
      <c r="AR47" s="18">
        <f>'Coeffs tech AMS'!AR47/'Coeffs tech AME'!AR47</f>
        <v>1.0284322631761944</v>
      </c>
      <c r="AS47" s="18">
        <f>'Coeffs tech AMS'!AS47/'Coeffs tech AME'!AS47</f>
        <v>1.0298584075931403</v>
      </c>
      <c r="AT47" s="18">
        <f>'Coeffs tech AMS'!AT47/'Coeffs tech AME'!AT47</f>
        <v>1.0313194883154035</v>
      </c>
      <c r="AU47" s="18">
        <f>'Coeffs tech AMS'!AU47/'Coeffs tech AME'!AU47</f>
        <v>1.0328112125747562</v>
      </c>
      <c r="AV47" s="18">
        <f>'Coeffs tech AMS'!AV47/'Coeffs tech AME'!AV47</f>
        <v>1.0343299694238413</v>
      </c>
      <c r="AW47" s="18">
        <f>'Coeffs tech AMS'!AW47/'Coeffs tech AME'!AW47</f>
        <v>1.0360030094872963</v>
      </c>
    </row>
    <row r="48" spans="2:49" x14ac:dyDescent="0.25">
      <c r="B48" t="s">
        <v>1050</v>
      </c>
      <c r="C48" s="18">
        <f>'Coeffs tech AMS'!C48/'Coeffs tech AME'!C48</f>
        <v>1</v>
      </c>
      <c r="D48" s="18">
        <f>'Coeffs tech AMS'!D48/'Coeffs tech AME'!D48</f>
        <v>1</v>
      </c>
      <c r="E48" s="18">
        <f>'Coeffs tech AMS'!E48/'Coeffs tech AME'!E48</f>
        <v>1</v>
      </c>
      <c r="F48" s="18">
        <f>'Coeffs tech AMS'!F48/'Coeffs tech AME'!F48</f>
        <v>1</v>
      </c>
      <c r="G48" s="18">
        <f>'Coeffs tech AMS'!G48/'Coeffs tech AME'!G48</f>
        <v>1</v>
      </c>
      <c r="H48" s="18">
        <f>'Coeffs tech AMS'!H48/'Coeffs tech AME'!H48</f>
        <v>1</v>
      </c>
      <c r="I48" s="18">
        <f>'Coeffs tech AMS'!I48/'Coeffs tech AME'!I48</f>
        <v>1</v>
      </c>
      <c r="J48" s="18">
        <f>'Coeffs tech AMS'!J48/'Coeffs tech AME'!J48</f>
        <v>1</v>
      </c>
      <c r="K48" s="18">
        <f>'Coeffs tech AMS'!K48/'Coeffs tech AME'!K48</f>
        <v>1</v>
      </c>
      <c r="L48" s="18">
        <f>'Coeffs tech AMS'!L48/'Coeffs tech AME'!L48</f>
        <v>1</v>
      </c>
      <c r="M48" s="18">
        <f>'Coeffs tech AMS'!M48/'Coeffs tech AME'!M48</f>
        <v>1</v>
      </c>
      <c r="N48" s="18">
        <f>'Coeffs tech AMS'!N48/'Coeffs tech AME'!N48</f>
        <v>1</v>
      </c>
      <c r="O48" s="18">
        <f>'Coeffs tech AMS'!O48/'Coeffs tech AME'!O48</f>
        <v>1</v>
      </c>
      <c r="P48" s="18">
        <f>'Coeffs tech AMS'!P48/'Coeffs tech AME'!P48</f>
        <v>1</v>
      </c>
      <c r="Q48" s="18">
        <f>'Coeffs tech AMS'!Q48/'Coeffs tech AME'!Q48</f>
        <v>1</v>
      </c>
      <c r="R48" s="18">
        <f>'Coeffs tech AMS'!R48/'Coeffs tech AME'!R48</f>
        <v>1</v>
      </c>
      <c r="S48" s="18">
        <f>'Coeffs tech AMS'!S48/'Coeffs tech AME'!S48</f>
        <v>0.99983603409778665</v>
      </c>
      <c r="T48" s="18">
        <f>'Coeffs tech AMS'!T48/'Coeffs tech AME'!T48</f>
        <v>0.99991663449527424</v>
      </c>
      <c r="U48" s="18">
        <f>'Coeffs tech AMS'!U48/'Coeffs tech AME'!U48</f>
        <v>0.99992869101573567</v>
      </c>
      <c r="V48" s="18">
        <f>'Coeffs tech AMS'!V48/'Coeffs tech AME'!V48</f>
        <v>1.0000204830347188</v>
      </c>
      <c r="W48" s="18">
        <f>'Coeffs tech AMS'!W48/'Coeffs tech AME'!W48</f>
        <v>0.99992718971351147</v>
      </c>
      <c r="X48" s="18">
        <f>'Coeffs tech AMS'!X48/'Coeffs tech AME'!X48</f>
        <v>0.99995948535724455</v>
      </c>
      <c r="Y48" s="18">
        <f>'Coeffs tech AMS'!Y48/'Coeffs tech AME'!Y48</f>
        <v>0.9998670085015513</v>
      </c>
      <c r="Z48" s="18">
        <f>'Coeffs tech AMS'!Z48/'Coeffs tech AME'!Z48</f>
        <v>0.99949666178654695</v>
      </c>
      <c r="AA48" s="18">
        <f>'Coeffs tech AMS'!AA48/'Coeffs tech AME'!AA48</f>
        <v>0.99943597351116731</v>
      </c>
      <c r="AB48" s="18">
        <f>'Coeffs tech AMS'!AB48/'Coeffs tech AME'!AB48</f>
        <v>0.99946960529874451</v>
      </c>
      <c r="AC48" s="18">
        <f>'Coeffs tech AMS'!AC48/'Coeffs tech AME'!AC48</f>
        <v>0.99946846726259542</v>
      </c>
      <c r="AD48" s="18">
        <f>'Coeffs tech AMS'!AD48/'Coeffs tech AME'!AD48</f>
        <v>0.99980478395516714</v>
      </c>
      <c r="AE48" s="18">
        <f>'Coeffs tech AMS'!AE48/'Coeffs tech AME'!AE48</f>
        <v>1.0001818536468137</v>
      </c>
      <c r="AF48" s="18">
        <f>'Coeffs tech AMS'!AF48/'Coeffs tech AME'!AF48</f>
        <v>1.0005488910130094</v>
      </c>
      <c r="AG48" s="18">
        <f>'Coeffs tech AMS'!AG48/'Coeffs tech AME'!AG48</f>
        <v>1.0008674804730509</v>
      </c>
      <c r="AH48" s="18">
        <f>'Coeffs tech AMS'!AH48/'Coeffs tech AME'!AH48</f>
        <v>1.0012277380055594</v>
      </c>
      <c r="AI48" s="18">
        <f>'Coeffs tech AMS'!AI48/'Coeffs tech AME'!AI48</f>
        <v>1.001470637489257</v>
      </c>
      <c r="AJ48" s="18">
        <f>'Coeffs tech AMS'!AJ48/'Coeffs tech AME'!AJ48</f>
        <v>1.001672813693669</v>
      </c>
      <c r="AK48" s="18">
        <f>'Coeffs tech AMS'!AK48/'Coeffs tech AME'!AK48</f>
        <v>1.0018908024880886</v>
      </c>
      <c r="AL48" s="18">
        <f>'Coeffs tech AMS'!AL48/'Coeffs tech AME'!AL48</f>
        <v>1.002106176231619</v>
      </c>
      <c r="AM48" s="18">
        <f>'Coeffs tech AMS'!AM48/'Coeffs tech AME'!AM48</f>
        <v>1.0023196232324434</v>
      </c>
      <c r="AN48" s="18">
        <f>'Coeffs tech AMS'!AN48/'Coeffs tech AME'!AN48</f>
        <v>1.0024603928220928</v>
      </c>
      <c r="AO48" s="18">
        <f>'Coeffs tech AMS'!AO48/'Coeffs tech AME'!AO48</f>
        <v>1.0026569701389305</v>
      </c>
      <c r="AP48" s="18">
        <f>'Coeffs tech AMS'!AP48/'Coeffs tech AME'!AP48</f>
        <v>1.002868568136227</v>
      </c>
      <c r="AQ48" s="18">
        <f>'Coeffs tech AMS'!AQ48/'Coeffs tech AME'!AQ48</f>
        <v>1.0031124428265257</v>
      </c>
      <c r="AR48" s="18">
        <f>'Coeffs tech AMS'!AR48/'Coeffs tech AME'!AR48</f>
        <v>1.0034787681849848</v>
      </c>
      <c r="AS48" s="18">
        <f>'Coeffs tech AMS'!AS48/'Coeffs tech AME'!AS48</f>
        <v>1.0037802675951559</v>
      </c>
      <c r="AT48" s="18">
        <f>'Coeffs tech AMS'!AT48/'Coeffs tech AME'!AT48</f>
        <v>1.0040821385941332</v>
      </c>
      <c r="AU48" s="18">
        <f>'Coeffs tech AMS'!AU48/'Coeffs tech AME'!AU48</f>
        <v>1.0043959458568013</v>
      </c>
      <c r="AV48" s="18">
        <f>'Coeffs tech AMS'!AV48/'Coeffs tech AME'!AV48</f>
        <v>1.004726568317186</v>
      </c>
      <c r="AW48" s="18">
        <f>'Coeffs tech AMS'!AW48/'Coeffs tech AME'!AW48</f>
        <v>1.0050507903787933</v>
      </c>
    </row>
    <row r="49" spans="2:49" x14ac:dyDescent="0.25">
      <c r="B49" t="s">
        <v>1051</v>
      </c>
      <c r="C49" s="18">
        <f>'Coeffs tech AMS'!C49/'Coeffs tech AME'!C49</f>
        <v>1</v>
      </c>
      <c r="D49" s="18">
        <f>'Coeffs tech AMS'!D49/'Coeffs tech AME'!D49</f>
        <v>1</v>
      </c>
      <c r="E49" s="18">
        <f>'Coeffs tech AMS'!E49/'Coeffs tech AME'!E49</f>
        <v>1</v>
      </c>
      <c r="F49" s="18">
        <f>'Coeffs tech AMS'!F49/'Coeffs tech AME'!F49</f>
        <v>1</v>
      </c>
      <c r="G49" s="18">
        <f>'Coeffs tech AMS'!G49/'Coeffs tech AME'!G49</f>
        <v>1</v>
      </c>
      <c r="H49" s="18">
        <f>'Coeffs tech AMS'!H49/'Coeffs tech AME'!H49</f>
        <v>1</v>
      </c>
      <c r="I49" s="18">
        <f>'Coeffs tech AMS'!I49/'Coeffs tech AME'!I49</f>
        <v>1</v>
      </c>
      <c r="J49" s="18">
        <f>'Coeffs tech AMS'!J49/'Coeffs tech AME'!J49</f>
        <v>1</v>
      </c>
      <c r="K49" s="18">
        <f>'Coeffs tech AMS'!K49/'Coeffs tech AME'!K49</f>
        <v>1</v>
      </c>
      <c r="L49" s="18">
        <f>'Coeffs tech AMS'!L49/'Coeffs tech AME'!L49</f>
        <v>1</v>
      </c>
      <c r="M49" s="18">
        <f>'Coeffs tech AMS'!M49/'Coeffs tech AME'!M49</f>
        <v>1</v>
      </c>
      <c r="N49" s="18">
        <f>'Coeffs tech AMS'!N49/'Coeffs tech AME'!N49</f>
        <v>1</v>
      </c>
      <c r="O49" s="18">
        <f>'Coeffs tech AMS'!O49/'Coeffs tech AME'!O49</f>
        <v>1</v>
      </c>
      <c r="P49" s="18">
        <f>'Coeffs tech AMS'!P49/'Coeffs tech AME'!P49</f>
        <v>1</v>
      </c>
      <c r="Q49" s="18">
        <f>'Coeffs tech AMS'!Q49/'Coeffs tech AME'!Q49</f>
        <v>1</v>
      </c>
      <c r="R49" s="18">
        <f>'Coeffs tech AMS'!R49/'Coeffs tech AME'!R49</f>
        <v>1</v>
      </c>
      <c r="S49" s="18">
        <f>'Coeffs tech AMS'!S49/'Coeffs tech AME'!S49</f>
        <v>0.99960153187637313</v>
      </c>
      <c r="T49" s="18">
        <f>'Coeffs tech AMS'!T49/'Coeffs tech AME'!T49</f>
        <v>0.99951007911999101</v>
      </c>
      <c r="U49" s="18">
        <f>'Coeffs tech AMS'!U49/'Coeffs tech AME'!U49</f>
        <v>0.99938992169706509</v>
      </c>
      <c r="V49" s="18">
        <f>'Coeffs tech AMS'!V49/'Coeffs tech AME'!V49</f>
        <v>0.99945617143554366</v>
      </c>
      <c r="W49" s="18">
        <f>'Coeffs tech AMS'!W49/'Coeffs tech AME'!W49</f>
        <v>0.99802041394214003</v>
      </c>
      <c r="X49" s="18">
        <f>'Coeffs tech AMS'!X49/'Coeffs tech AME'!X49</f>
        <v>0.9969390791948971</v>
      </c>
      <c r="Y49" s="18">
        <f>'Coeffs tech AMS'!Y49/'Coeffs tech AME'!Y49</f>
        <v>0.99460562769285765</v>
      </c>
      <c r="Z49" s="18">
        <f>'Coeffs tech AMS'!Z49/'Coeffs tech AME'!Z49</f>
        <v>0.99232493795901144</v>
      </c>
      <c r="AA49" s="18">
        <f>'Coeffs tech AMS'!AA49/'Coeffs tech AME'!AA49</f>
        <v>0.99045984880910753</v>
      </c>
      <c r="AB49" s="18">
        <f>'Coeffs tech AMS'!AB49/'Coeffs tech AME'!AB49</f>
        <v>0.98882644461628055</v>
      </c>
      <c r="AC49" s="18">
        <f>'Coeffs tech AMS'!AC49/'Coeffs tech AME'!AC49</f>
        <v>0.98732797654082094</v>
      </c>
      <c r="AD49" s="18">
        <f>'Coeffs tech AMS'!AD49/'Coeffs tech AME'!AD49</f>
        <v>0.98638120563969545</v>
      </c>
      <c r="AE49" s="18">
        <f>'Coeffs tech AMS'!AE49/'Coeffs tech AME'!AE49</f>
        <v>0.98584981325184806</v>
      </c>
      <c r="AF49" s="18">
        <f>'Coeffs tech AMS'!AF49/'Coeffs tech AME'!AF49</f>
        <v>0.98535104152099751</v>
      </c>
      <c r="AG49" s="18">
        <f>'Coeffs tech AMS'!AG49/'Coeffs tech AME'!AG49</f>
        <v>0.9846996561685788</v>
      </c>
      <c r="AH49" s="18">
        <f>'Coeffs tech AMS'!AH49/'Coeffs tech AME'!AH49</f>
        <v>0.98427921811401764</v>
      </c>
      <c r="AI49" s="18">
        <f>'Coeffs tech AMS'!AI49/'Coeffs tech AME'!AI49</f>
        <v>0.9834580598651167</v>
      </c>
      <c r="AJ49" s="18">
        <f>'Coeffs tech AMS'!AJ49/'Coeffs tech AME'!AJ49</f>
        <v>0.98245148805083704</v>
      </c>
      <c r="AK49" s="18">
        <f>'Coeffs tech AMS'!AK49/'Coeffs tech AME'!AK49</f>
        <v>0.98151251712601351</v>
      </c>
      <c r="AL49" s="18">
        <f>'Coeffs tech AMS'!AL49/'Coeffs tech AME'!AL49</f>
        <v>0.98059144219808225</v>
      </c>
      <c r="AM49" s="18">
        <f>'Coeffs tech AMS'!AM49/'Coeffs tech AME'!AM49</f>
        <v>0.97967987984491534</v>
      </c>
      <c r="AN49" s="18">
        <f>'Coeffs tech AMS'!AN49/'Coeffs tech AME'!AN49</f>
        <v>0.97835668305844103</v>
      </c>
      <c r="AO49" s="18">
        <f>'Coeffs tech AMS'!AO49/'Coeffs tech AME'!AO49</f>
        <v>0.97716987034896685</v>
      </c>
      <c r="AP49" s="18">
        <f>'Coeffs tech AMS'!AP49/'Coeffs tech AME'!AP49</f>
        <v>0.97598959426322385</v>
      </c>
      <c r="AQ49" s="18">
        <f>'Coeffs tech AMS'!AQ49/'Coeffs tech AME'!AQ49</f>
        <v>0.97487227552887312</v>
      </c>
      <c r="AR49" s="18">
        <f>'Coeffs tech AMS'!AR49/'Coeffs tech AME'!AR49</f>
        <v>0.97380188594165595</v>
      </c>
      <c r="AS49" s="18">
        <f>'Coeffs tech AMS'!AS49/'Coeffs tech AME'!AS49</f>
        <v>0.97278598431768748</v>
      </c>
      <c r="AT49" s="18">
        <f>'Coeffs tech AMS'!AT49/'Coeffs tech AME'!AT49</f>
        <v>0.97181423921709087</v>
      </c>
      <c r="AU49" s="18">
        <f>'Coeffs tech AMS'!AU49/'Coeffs tech AME'!AU49</f>
        <v>0.97088019858815799</v>
      </c>
      <c r="AV49" s="18">
        <f>'Coeffs tech AMS'!AV49/'Coeffs tech AME'!AV49</f>
        <v>0.96997405079006316</v>
      </c>
      <c r="AW49" s="18">
        <f>'Coeffs tech AMS'!AW49/'Coeffs tech AME'!AW49</f>
        <v>0.96963062818183632</v>
      </c>
    </row>
    <row r="50" spans="2:49" x14ac:dyDescent="0.25">
      <c r="B50" t="s">
        <v>1052</v>
      </c>
      <c r="C50" s="18">
        <f>'Coeffs tech AMS'!C50/'Coeffs tech AME'!C50</f>
        <v>1</v>
      </c>
      <c r="D50" s="18">
        <f>'Coeffs tech AMS'!D50/'Coeffs tech AME'!D50</f>
        <v>1</v>
      </c>
      <c r="E50" s="18">
        <f>'Coeffs tech AMS'!E50/'Coeffs tech AME'!E50</f>
        <v>1</v>
      </c>
      <c r="F50" s="18">
        <f>'Coeffs tech AMS'!F50/'Coeffs tech AME'!F50</f>
        <v>1</v>
      </c>
      <c r="G50" s="18">
        <f>'Coeffs tech AMS'!G50/'Coeffs tech AME'!G50</f>
        <v>1</v>
      </c>
      <c r="H50" s="18">
        <f>'Coeffs tech AMS'!H50/'Coeffs tech AME'!H50</f>
        <v>1</v>
      </c>
      <c r="I50" s="18">
        <f>'Coeffs tech AMS'!I50/'Coeffs tech AME'!I50</f>
        <v>1</v>
      </c>
      <c r="J50" s="18">
        <f>'Coeffs tech AMS'!J50/'Coeffs tech AME'!J50</f>
        <v>1</v>
      </c>
      <c r="K50" s="18">
        <f>'Coeffs tech AMS'!K50/'Coeffs tech AME'!K50</f>
        <v>1</v>
      </c>
      <c r="L50" s="18">
        <f>'Coeffs tech AMS'!L50/'Coeffs tech AME'!L50</f>
        <v>1</v>
      </c>
      <c r="M50" s="18">
        <f>'Coeffs tech AMS'!M50/'Coeffs tech AME'!M50</f>
        <v>1</v>
      </c>
      <c r="N50" s="18">
        <f>'Coeffs tech AMS'!N50/'Coeffs tech AME'!N50</f>
        <v>1</v>
      </c>
      <c r="O50" s="18">
        <f>'Coeffs tech AMS'!O50/'Coeffs tech AME'!O50</f>
        <v>1</v>
      </c>
      <c r="P50" s="18">
        <f>'Coeffs tech AMS'!P50/'Coeffs tech AME'!P50</f>
        <v>1</v>
      </c>
      <c r="Q50" s="18">
        <f>'Coeffs tech AMS'!Q50/'Coeffs tech AME'!Q50</f>
        <v>1</v>
      </c>
      <c r="R50" s="18">
        <f>'Coeffs tech AMS'!R50/'Coeffs tech AME'!R50</f>
        <v>1</v>
      </c>
      <c r="S50" s="18">
        <f>'Coeffs tech AMS'!S50/'Coeffs tech AME'!S50</f>
        <v>0.99979466116623683</v>
      </c>
      <c r="T50" s="18">
        <f>'Coeffs tech AMS'!T50/'Coeffs tech AME'!T50</f>
        <v>0.99982129365853101</v>
      </c>
      <c r="U50" s="18">
        <f>'Coeffs tech AMS'!U50/'Coeffs tech AME'!U50</f>
        <v>0.99973760859434535</v>
      </c>
      <c r="V50" s="18">
        <f>'Coeffs tech AMS'!V50/'Coeffs tech AME'!V50</f>
        <v>0.9998375796672021</v>
      </c>
      <c r="W50" s="18">
        <f>'Coeffs tech AMS'!W50/'Coeffs tech AME'!W50</f>
        <v>0.99918258025744866</v>
      </c>
      <c r="X50" s="18">
        <f>'Coeffs tech AMS'!X50/'Coeffs tech AME'!X50</f>
        <v>0.99885598757755534</v>
      </c>
      <c r="Y50" s="18">
        <f>'Coeffs tech AMS'!Y50/'Coeffs tech AME'!Y50</f>
        <v>0.99780688128065287</v>
      </c>
      <c r="Z50" s="18">
        <f>'Coeffs tech AMS'!Z50/'Coeffs tech AME'!Z50</f>
        <v>0.996804771644622</v>
      </c>
      <c r="AA50" s="18">
        <f>'Coeffs tech AMS'!AA50/'Coeffs tech AME'!AA50</f>
        <v>0.99606011185007381</v>
      </c>
      <c r="AB50" s="18">
        <f>'Coeffs tech AMS'!AB50/'Coeffs tech AME'!AB50</f>
        <v>0.99543504910612191</v>
      </c>
      <c r="AC50" s="18">
        <f>'Coeffs tech AMS'!AC50/'Coeffs tech AME'!AC50</f>
        <v>0.99486808805672589</v>
      </c>
      <c r="AD50" s="18">
        <f>'Coeffs tech AMS'!AD50/'Coeffs tech AME'!AD50</f>
        <v>0.9948996336461986</v>
      </c>
      <c r="AE50" s="18">
        <f>'Coeffs tech AMS'!AE50/'Coeffs tech AME'!AE50</f>
        <v>0.99515774842212934</v>
      </c>
      <c r="AF50" s="18">
        <f>'Coeffs tech AMS'!AF50/'Coeffs tech AME'!AF50</f>
        <v>0.99548795068443041</v>
      </c>
      <c r="AG50" s="18">
        <f>'Coeffs tech AMS'!AG50/'Coeffs tech AME'!AG50</f>
        <v>0.99574039233060196</v>
      </c>
      <c r="AH50" s="18">
        <f>'Coeffs tech AMS'!AH50/'Coeffs tech AME'!AH50</f>
        <v>0.99609100547347296</v>
      </c>
      <c r="AI50" s="18">
        <f>'Coeffs tech AMS'!AI50/'Coeffs tech AME'!AI50</f>
        <v>0.99626130543081148</v>
      </c>
      <c r="AJ50" s="18">
        <f>'Coeffs tech AMS'!AJ50/'Coeffs tech AME'!AJ50</f>
        <v>0.99631166216135036</v>
      </c>
      <c r="AK50" s="18">
        <f>'Coeffs tech AMS'!AK50/'Coeffs tech AME'!AK50</f>
        <v>0.99642323482884854</v>
      </c>
      <c r="AL50" s="18">
        <f>'Coeffs tech AMS'!AL50/'Coeffs tech AME'!AL50</f>
        <v>0.99654867309638362</v>
      </c>
      <c r="AM50" s="18">
        <f>'Coeffs tech AMS'!AM50/'Coeffs tech AME'!AM50</f>
        <v>0.99668096135487161</v>
      </c>
      <c r="AN50" s="18">
        <f>'Coeffs tech AMS'!AN50/'Coeffs tech AME'!AN50</f>
        <v>0.99639145400229578</v>
      </c>
      <c r="AO50" s="18">
        <f>'Coeffs tech AMS'!AO50/'Coeffs tech AME'!AO50</f>
        <v>0.99627265728370029</v>
      </c>
      <c r="AP50" s="18">
        <f>'Coeffs tech AMS'!AP50/'Coeffs tech AME'!AP50</f>
        <v>0.99616814632598794</v>
      </c>
      <c r="AQ50" s="18">
        <f>'Coeffs tech AMS'!AQ50/'Coeffs tech AME'!AQ50</f>
        <v>0.99610478931341762</v>
      </c>
      <c r="AR50" s="18">
        <f>'Coeffs tech AMS'!AR50/'Coeffs tech AME'!AR50</f>
        <v>0.99607437799562115</v>
      </c>
      <c r="AS50" s="18">
        <f>'Coeffs tech AMS'!AS50/'Coeffs tech AME'!AS50</f>
        <v>0.99608220674494929</v>
      </c>
      <c r="AT50" s="18">
        <f>'Coeffs tech AMS'!AT50/'Coeffs tech AME'!AT50</f>
        <v>0.99612461578767231</v>
      </c>
      <c r="AU50" s="18">
        <f>'Coeffs tech AMS'!AU50/'Coeffs tech AME'!AU50</f>
        <v>0.99619762794085054</v>
      </c>
      <c r="AV50" s="18">
        <f>'Coeffs tech AMS'!AV50/'Coeffs tech AME'!AV50</f>
        <v>0.99629162747146116</v>
      </c>
      <c r="AW50" s="18">
        <f>'Coeffs tech AMS'!AW50/'Coeffs tech AME'!AW50</f>
        <v>0.99693371212815762</v>
      </c>
    </row>
    <row r="51" spans="2:49" x14ac:dyDescent="0.25">
      <c r="B51" t="s">
        <v>1053</v>
      </c>
      <c r="C51" s="18">
        <f>'Coeffs tech AMS'!C51/'Coeffs tech AME'!C51</f>
        <v>1</v>
      </c>
      <c r="D51" s="18">
        <f>'Coeffs tech AMS'!D51/'Coeffs tech AME'!D51</f>
        <v>1</v>
      </c>
      <c r="E51" s="18">
        <f>'Coeffs tech AMS'!E51/'Coeffs tech AME'!E51</f>
        <v>1</v>
      </c>
      <c r="F51" s="18">
        <f>'Coeffs tech AMS'!F51/'Coeffs tech AME'!F51</f>
        <v>1</v>
      </c>
      <c r="G51" s="18">
        <f>'Coeffs tech AMS'!G51/'Coeffs tech AME'!G51</f>
        <v>1</v>
      </c>
      <c r="H51" s="18">
        <f>'Coeffs tech AMS'!H51/'Coeffs tech AME'!H51</f>
        <v>1</v>
      </c>
      <c r="I51" s="18">
        <f>'Coeffs tech AMS'!I51/'Coeffs tech AME'!I51</f>
        <v>1</v>
      </c>
      <c r="J51" s="18">
        <f>'Coeffs tech AMS'!J51/'Coeffs tech AME'!J51</f>
        <v>1</v>
      </c>
      <c r="K51" s="18">
        <f>'Coeffs tech AMS'!K51/'Coeffs tech AME'!K51</f>
        <v>1</v>
      </c>
      <c r="L51" s="18">
        <f>'Coeffs tech AMS'!L51/'Coeffs tech AME'!L51</f>
        <v>1</v>
      </c>
      <c r="M51" s="18">
        <f>'Coeffs tech AMS'!M51/'Coeffs tech AME'!M51</f>
        <v>1</v>
      </c>
      <c r="N51" s="18">
        <f>'Coeffs tech AMS'!N51/'Coeffs tech AME'!N51</f>
        <v>1</v>
      </c>
      <c r="O51" s="18">
        <f>'Coeffs tech AMS'!O51/'Coeffs tech AME'!O51</f>
        <v>1</v>
      </c>
      <c r="P51" s="18">
        <f>'Coeffs tech AMS'!P51/'Coeffs tech AME'!P51</f>
        <v>1</v>
      </c>
      <c r="Q51" s="18">
        <f>'Coeffs tech AMS'!Q51/'Coeffs tech AME'!Q51</f>
        <v>1</v>
      </c>
      <c r="R51" s="18">
        <f>'Coeffs tech AMS'!R51/'Coeffs tech AME'!R51</f>
        <v>1</v>
      </c>
      <c r="S51" s="18">
        <f>'Coeffs tech AMS'!S51/'Coeffs tech AME'!S51</f>
        <v>0.99982098650301221</v>
      </c>
      <c r="T51" s="18">
        <f>'Coeffs tech AMS'!T51/'Coeffs tech AME'!T51</f>
        <v>0.99984669889078781</v>
      </c>
      <c r="U51" s="18">
        <f>'Coeffs tech AMS'!U51/'Coeffs tech AME'!U51</f>
        <v>0.99977227537995239</v>
      </c>
      <c r="V51" s="18">
        <f>'Coeffs tech AMS'!V51/'Coeffs tech AME'!V51</f>
        <v>0.99985261950666693</v>
      </c>
      <c r="W51" s="18">
        <f>'Coeffs tech AMS'!W51/'Coeffs tech AME'!W51</f>
        <v>0.99940757589718121</v>
      </c>
      <c r="X51" s="18">
        <f>'Coeffs tech AMS'!X51/'Coeffs tech AME'!X51</f>
        <v>0.9992553004282867</v>
      </c>
      <c r="Y51" s="18">
        <f>'Coeffs tech AMS'!Y51/'Coeffs tech AME'!Y51</f>
        <v>0.99848430884349715</v>
      </c>
      <c r="Z51" s="18">
        <f>'Coeffs tech AMS'!Z51/'Coeffs tech AME'!Z51</f>
        <v>0.99782276119602964</v>
      </c>
      <c r="AA51" s="18">
        <f>'Coeffs tech AMS'!AA51/'Coeffs tech AME'!AA51</f>
        <v>0.99741688269060658</v>
      </c>
      <c r="AB51" s="18">
        <f>'Coeffs tech AMS'!AB51/'Coeffs tech AME'!AB51</f>
        <v>0.99716245766820211</v>
      </c>
      <c r="AC51" s="18">
        <f>'Coeffs tech AMS'!AC51/'Coeffs tech AME'!AC51</f>
        <v>0.99700252959461166</v>
      </c>
      <c r="AD51" s="18">
        <f>'Coeffs tech AMS'!AD51/'Coeffs tech AME'!AD51</f>
        <v>0.99881440001228317</v>
      </c>
      <c r="AE51" s="18">
        <f>'Coeffs tech AMS'!AE51/'Coeffs tech AME'!AE51</f>
        <v>1.0008452222072262</v>
      </c>
      <c r="AF51" s="18">
        <f>'Coeffs tech AMS'!AF51/'Coeffs tech AME'!AF51</f>
        <v>1.0029352480528937</v>
      </c>
      <c r="AG51" s="18">
        <f>'Coeffs tech AMS'!AG51/'Coeffs tech AME'!AG51</f>
        <v>1.0049507367193671</v>
      </c>
      <c r="AH51" s="18">
        <f>'Coeffs tech AMS'!AH51/'Coeffs tech AME'!AH51</f>
        <v>1.0070646324828902</v>
      </c>
      <c r="AI51" s="18">
        <f>'Coeffs tech AMS'!AI51/'Coeffs tech AME'!AI51</f>
        <v>1.0089955406119444</v>
      </c>
      <c r="AJ51" s="18">
        <f>'Coeffs tech AMS'!AJ51/'Coeffs tech AME'!AJ51</f>
        <v>1.0108171151930301</v>
      </c>
      <c r="AK51" s="18">
        <f>'Coeffs tech AMS'!AK51/'Coeffs tech AME'!AK51</f>
        <v>1.0126930188806815</v>
      </c>
      <c r="AL51" s="18">
        <f>'Coeffs tech AMS'!AL51/'Coeffs tech AME'!AL51</f>
        <v>1.0145826385807315</v>
      </c>
      <c r="AM51" s="18">
        <f>'Coeffs tech AMS'!AM51/'Coeffs tech AME'!AM51</f>
        <v>1.0164789304239579</v>
      </c>
      <c r="AN51" s="18">
        <f>'Coeffs tech AMS'!AN51/'Coeffs tech AME'!AN51</f>
        <v>1.0180517147711143</v>
      </c>
      <c r="AO51" s="18">
        <f>'Coeffs tech AMS'!AO51/'Coeffs tech AME'!AO51</f>
        <v>1.0197906314388483</v>
      </c>
      <c r="AP51" s="18">
        <f>'Coeffs tech AMS'!AP51/'Coeffs tech AME'!AP51</f>
        <v>1.0215596152713176</v>
      </c>
      <c r="AQ51" s="18">
        <f>'Coeffs tech AMS'!AQ51/'Coeffs tech AME'!AQ51</f>
        <v>1.0233782908690425</v>
      </c>
      <c r="AR51" s="18">
        <f>'Coeffs tech AMS'!AR51/'Coeffs tech AME'!AR51</f>
        <v>1.0252377917986388</v>
      </c>
      <c r="AS51" s="18">
        <f>'Coeffs tech AMS'!AS51/'Coeffs tech AME'!AS51</f>
        <v>1.0271452224083431</v>
      </c>
      <c r="AT51" s="18">
        <f>'Coeffs tech AMS'!AT51/'Coeffs tech AME'!AT51</f>
        <v>1.0290916335286535</v>
      </c>
      <c r="AU51" s="18">
        <f>'Coeffs tech AMS'!AU51/'Coeffs tech AME'!AU51</f>
        <v>1.0310720182690172</v>
      </c>
      <c r="AV51" s="18">
        <f>'Coeffs tech AMS'!AV51/'Coeffs tech AME'!AV51</f>
        <v>1.0330782578404039</v>
      </c>
      <c r="AW51" s="18">
        <f>'Coeffs tech AMS'!AW51/'Coeffs tech AME'!AW51</f>
        <v>1.0354736659904067</v>
      </c>
    </row>
    <row r="52" spans="2:49" x14ac:dyDescent="0.25">
      <c r="B52" t="s">
        <v>1054</v>
      </c>
      <c r="C52" s="18">
        <f>'Coeffs tech AMS'!C52/'Coeffs tech AME'!C52</f>
        <v>1</v>
      </c>
      <c r="D52" s="18">
        <f>'Coeffs tech AMS'!D52/'Coeffs tech AME'!D52</f>
        <v>1</v>
      </c>
      <c r="E52" s="18">
        <f>'Coeffs tech AMS'!E52/'Coeffs tech AME'!E52</f>
        <v>1</v>
      </c>
      <c r="F52" s="18">
        <f>'Coeffs tech AMS'!F52/'Coeffs tech AME'!F52</f>
        <v>1</v>
      </c>
      <c r="G52" s="18">
        <f>'Coeffs tech AMS'!G52/'Coeffs tech AME'!G52</f>
        <v>1</v>
      </c>
      <c r="H52" s="18">
        <f>'Coeffs tech AMS'!H52/'Coeffs tech AME'!H52</f>
        <v>1</v>
      </c>
      <c r="I52" s="18">
        <f>'Coeffs tech AMS'!I52/'Coeffs tech AME'!I52</f>
        <v>1</v>
      </c>
      <c r="J52" s="18">
        <f>'Coeffs tech AMS'!J52/'Coeffs tech AME'!J52</f>
        <v>1</v>
      </c>
      <c r="K52" s="18">
        <f>'Coeffs tech AMS'!K52/'Coeffs tech AME'!K52</f>
        <v>1</v>
      </c>
      <c r="L52" s="18">
        <f>'Coeffs tech AMS'!L52/'Coeffs tech AME'!L52</f>
        <v>1</v>
      </c>
      <c r="M52" s="18">
        <f>'Coeffs tech AMS'!M52/'Coeffs tech AME'!M52</f>
        <v>1</v>
      </c>
      <c r="N52" s="18">
        <f>'Coeffs tech AMS'!N52/'Coeffs tech AME'!N52</f>
        <v>1</v>
      </c>
      <c r="O52" s="18">
        <f>'Coeffs tech AMS'!O52/'Coeffs tech AME'!O52</f>
        <v>1</v>
      </c>
      <c r="P52" s="18">
        <f>'Coeffs tech AMS'!P52/'Coeffs tech AME'!P52</f>
        <v>1</v>
      </c>
      <c r="Q52" s="18">
        <f>'Coeffs tech AMS'!Q52/'Coeffs tech AME'!Q52</f>
        <v>1</v>
      </c>
      <c r="R52" s="18">
        <f>'Coeffs tech AMS'!R52/'Coeffs tech AME'!R52</f>
        <v>1</v>
      </c>
      <c r="S52" s="18">
        <f>'Coeffs tech AMS'!S52/'Coeffs tech AME'!S52</f>
        <v>0.99964467365922394</v>
      </c>
      <c r="T52" s="18">
        <f>'Coeffs tech AMS'!T52/'Coeffs tech AME'!T52</f>
        <v>0.99962448814297111</v>
      </c>
      <c r="U52" s="18">
        <f>'Coeffs tech AMS'!U52/'Coeffs tech AME'!U52</f>
        <v>0.99938446562103089</v>
      </c>
      <c r="V52" s="18">
        <f>'Coeffs tech AMS'!V52/'Coeffs tech AME'!V52</f>
        <v>0.99949193580643647</v>
      </c>
      <c r="W52" s="18">
        <f>'Coeffs tech AMS'!W52/'Coeffs tech AME'!W52</f>
        <v>0.99874800776738859</v>
      </c>
      <c r="X52" s="18">
        <f>'Coeffs tech AMS'!X52/'Coeffs tech AME'!X52</f>
        <v>0.998540955360115</v>
      </c>
      <c r="Y52" s="18">
        <f>'Coeffs tech AMS'!Y52/'Coeffs tech AME'!Y52</f>
        <v>0.99698373289364683</v>
      </c>
      <c r="Z52" s="18">
        <f>'Coeffs tech AMS'!Z52/'Coeffs tech AME'!Z52</f>
        <v>0.99552241526327434</v>
      </c>
      <c r="AA52" s="18">
        <f>'Coeffs tech AMS'!AA52/'Coeffs tech AME'!AA52</f>
        <v>0.99447810694870942</v>
      </c>
      <c r="AB52" s="18">
        <f>'Coeffs tech AMS'!AB52/'Coeffs tech AME'!AB52</f>
        <v>0.99368208536428182</v>
      </c>
      <c r="AC52" s="18">
        <f>'Coeffs tech AMS'!AC52/'Coeffs tech AME'!AC52</f>
        <v>0.99302089711279284</v>
      </c>
      <c r="AD52" s="18">
        <f>'Coeffs tech AMS'!AD52/'Coeffs tech AME'!AD52</f>
        <v>0.99286215600721905</v>
      </c>
      <c r="AE52" s="18">
        <f>'Coeffs tech AMS'!AE52/'Coeffs tech AME'!AE52</f>
        <v>0.99316050583605275</v>
      </c>
      <c r="AF52" s="18">
        <f>'Coeffs tech AMS'!AF52/'Coeffs tech AME'!AF52</f>
        <v>0.99358884456712482</v>
      </c>
      <c r="AG52" s="18">
        <f>'Coeffs tech AMS'!AG52/'Coeffs tech AME'!AG52</f>
        <v>0.99387418177384157</v>
      </c>
      <c r="AH52" s="18">
        <f>'Coeffs tech AMS'!AH52/'Coeffs tech AME'!AH52</f>
        <v>0.99438132103614751</v>
      </c>
      <c r="AI52" s="18">
        <f>'Coeffs tech AMS'!AI52/'Coeffs tech AME'!AI52</f>
        <v>0.99451678366955265</v>
      </c>
      <c r="AJ52" s="18">
        <f>'Coeffs tech AMS'!AJ52/'Coeffs tech AME'!AJ52</f>
        <v>0.99441557539287639</v>
      </c>
      <c r="AK52" s="18">
        <f>'Coeffs tech AMS'!AK52/'Coeffs tech AME'!AK52</f>
        <v>0.99441174867750692</v>
      </c>
      <c r="AL52" s="18">
        <f>'Coeffs tech AMS'!AL52/'Coeffs tech AME'!AL52</f>
        <v>0.99443040420541096</v>
      </c>
      <c r="AM52" s="18">
        <f>'Coeffs tech AMS'!AM52/'Coeffs tech AME'!AM52</f>
        <v>0.99445827566808598</v>
      </c>
      <c r="AN52" s="18">
        <f>'Coeffs tech AMS'!AN52/'Coeffs tech AME'!AN52</f>
        <v>0.99401305892783787</v>
      </c>
      <c r="AO52" s="18">
        <f>'Coeffs tech AMS'!AO52/'Coeffs tech AME'!AO52</f>
        <v>0.99382990437502128</v>
      </c>
      <c r="AP52" s="18">
        <f>'Coeffs tech AMS'!AP52/'Coeffs tech AME'!AP52</f>
        <v>0.99365671142345235</v>
      </c>
      <c r="AQ52" s="18">
        <f>'Coeffs tech AMS'!AQ52/'Coeffs tech AME'!AQ52</f>
        <v>0.99352992722843259</v>
      </c>
      <c r="AR52" s="18">
        <f>'Coeffs tech AMS'!AR52/'Coeffs tech AME'!AR52</f>
        <v>0.99343397600343564</v>
      </c>
      <c r="AS52" s="18">
        <f>'Coeffs tech AMS'!AS52/'Coeffs tech AME'!AS52</f>
        <v>0.9933936294108322</v>
      </c>
      <c r="AT52" s="18">
        <f>'Coeffs tech AMS'!AT52/'Coeffs tech AME'!AT52</f>
        <v>0.99338155473597289</v>
      </c>
      <c r="AU52" s="18">
        <f>'Coeffs tech AMS'!AU52/'Coeffs tech AME'!AU52</f>
        <v>0.99339841716929389</v>
      </c>
      <c r="AV52" s="18">
        <f>'Coeffs tech AMS'!AV52/'Coeffs tech AME'!AV52</f>
        <v>0.99343928777627377</v>
      </c>
      <c r="AW52" s="18">
        <f>'Coeffs tech AMS'!AW52/'Coeffs tech AME'!AW52</f>
        <v>0.99380588976555984</v>
      </c>
    </row>
    <row r="53" spans="2:49" x14ac:dyDescent="0.25">
      <c r="B53" t="s">
        <v>1055</v>
      </c>
      <c r="C53" s="18">
        <f>'Coeffs tech AMS'!C53/'Coeffs tech AME'!C53</f>
        <v>1</v>
      </c>
      <c r="D53" s="18">
        <f>'Coeffs tech AMS'!D53/'Coeffs tech AME'!D53</f>
        <v>1</v>
      </c>
      <c r="E53" s="18">
        <f>'Coeffs tech AMS'!E53/'Coeffs tech AME'!E53</f>
        <v>1</v>
      </c>
      <c r="F53" s="18">
        <f>'Coeffs tech AMS'!F53/'Coeffs tech AME'!F53</f>
        <v>1</v>
      </c>
      <c r="G53" s="18">
        <f>'Coeffs tech AMS'!G53/'Coeffs tech AME'!G53</f>
        <v>1</v>
      </c>
      <c r="H53" s="18">
        <f>'Coeffs tech AMS'!H53/'Coeffs tech AME'!H53</f>
        <v>1</v>
      </c>
      <c r="I53" s="18">
        <f>'Coeffs tech AMS'!I53/'Coeffs tech AME'!I53</f>
        <v>1</v>
      </c>
      <c r="J53" s="18">
        <f>'Coeffs tech AMS'!J53/'Coeffs tech AME'!J53</f>
        <v>1</v>
      </c>
      <c r="K53" s="18">
        <f>'Coeffs tech AMS'!K53/'Coeffs tech AME'!K53</f>
        <v>1</v>
      </c>
      <c r="L53" s="18">
        <f>'Coeffs tech AMS'!L53/'Coeffs tech AME'!L53</f>
        <v>1</v>
      </c>
      <c r="M53" s="18">
        <f>'Coeffs tech AMS'!M53/'Coeffs tech AME'!M53</f>
        <v>1</v>
      </c>
      <c r="N53" s="18">
        <f>'Coeffs tech AMS'!N53/'Coeffs tech AME'!N53</f>
        <v>1</v>
      </c>
      <c r="O53" s="18">
        <f>'Coeffs tech AMS'!O53/'Coeffs tech AME'!O53</f>
        <v>1</v>
      </c>
      <c r="P53" s="18">
        <f>'Coeffs tech AMS'!P53/'Coeffs tech AME'!P53</f>
        <v>1</v>
      </c>
      <c r="Q53" s="18">
        <f>'Coeffs tech AMS'!Q53/'Coeffs tech AME'!Q53</f>
        <v>1</v>
      </c>
      <c r="R53" s="18">
        <f>'Coeffs tech AMS'!R53/'Coeffs tech AME'!R53</f>
        <v>1</v>
      </c>
      <c r="S53" s="18">
        <f>'Coeffs tech AMS'!S53/'Coeffs tech AME'!S53</f>
        <v>0.99872600789247878</v>
      </c>
      <c r="T53" s="18">
        <f>'Coeffs tech AMS'!T53/'Coeffs tech AME'!T53</f>
        <v>0.99896377208915121</v>
      </c>
      <c r="U53" s="18">
        <f>'Coeffs tech AMS'!U53/'Coeffs tech AME'!U53</f>
        <v>0.99822075284682976</v>
      </c>
      <c r="V53" s="18">
        <f>'Coeffs tech AMS'!V53/'Coeffs tech AME'!V53</f>
        <v>0.99804012721233193</v>
      </c>
      <c r="W53" s="18">
        <f>'Coeffs tech AMS'!W53/'Coeffs tech AME'!W53</f>
        <v>0.99309198235152829</v>
      </c>
      <c r="X53" s="18">
        <f>'Coeffs tech AMS'!X53/'Coeffs tech AME'!X53</f>
        <v>0.99006835248672165</v>
      </c>
      <c r="Y53" s="18">
        <f>'Coeffs tech AMS'!Y53/'Coeffs tech AME'!Y53</f>
        <v>0.98382707156583249</v>
      </c>
      <c r="Z53" s="18">
        <f>'Coeffs tech AMS'!Z53/'Coeffs tech AME'!Z53</f>
        <v>0.97815277399987832</v>
      </c>
      <c r="AA53" s="18">
        <f>'Coeffs tech AMS'!AA53/'Coeffs tech AME'!AA53</f>
        <v>0.97299859241058229</v>
      </c>
      <c r="AB53" s="18">
        <f>'Coeffs tech AMS'!AB53/'Coeffs tech AME'!AB53</f>
        <v>0.96799361132328765</v>
      </c>
      <c r="AC53" s="18">
        <f>'Coeffs tech AMS'!AC53/'Coeffs tech AME'!AC53</f>
        <v>0.96298917264208128</v>
      </c>
      <c r="AD53" s="18">
        <f>'Coeffs tech AMS'!AD53/'Coeffs tech AME'!AD53</f>
        <v>0.96117574779099524</v>
      </c>
      <c r="AE53" s="18">
        <f>'Coeffs tech AMS'!AE53/'Coeffs tech AME'!AE53</f>
        <v>0.95968261347576855</v>
      </c>
      <c r="AF53" s="18">
        <f>'Coeffs tech AMS'!AF53/'Coeffs tech AME'!AF53</f>
        <v>0.95840934369989539</v>
      </c>
      <c r="AG53" s="18">
        <f>'Coeffs tech AMS'!AG53/'Coeffs tech AME'!AG53</f>
        <v>0.95696800414118832</v>
      </c>
      <c r="AH53" s="18">
        <f>'Coeffs tech AMS'!AH53/'Coeffs tech AME'!AH53</f>
        <v>0.95564749091072321</v>
      </c>
      <c r="AI53" s="18">
        <f>'Coeffs tech AMS'!AI53/'Coeffs tech AME'!AI53</f>
        <v>0.95393452167083348</v>
      </c>
      <c r="AJ53" s="18">
        <f>'Coeffs tech AMS'!AJ53/'Coeffs tech AME'!AJ53</f>
        <v>0.95192819335597945</v>
      </c>
      <c r="AK53" s="18">
        <f>'Coeffs tech AMS'!AK53/'Coeffs tech AME'!AK53</f>
        <v>0.95022151081315986</v>
      </c>
      <c r="AL53" s="18">
        <f>'Coeffs tech AMS'!AL53/'Coeffs tech AME'!AL53</f>
        <v>0.94862386073571137</v>
      </c>
      <c r="AM53" s="18">
        <f>'Coeffs tech AMS'!AM53/'Coeffs tech AME'!AM53</f>
        <v>0.94707715326179875</v>
      </c>
      <c r="AN53" s="18">
        <f>'Coeffs tech AMS'!AN53/'Coeffs tech AME'!AN53</f>
        <v>0.94118150012966972</v>
      </c>
      <c r="AO53" s="18">
        <f>'Coeffs tech AMS'!AO53/'Coeffs tech AME'!AO53</f>
        <v>0.93600084818743079</v>
      </c>
      <c r="AP53" s="18">
        <f>'Coeffs tech AMS'!AP53/'Coeffs tech AME'!AP53</f>
        <v>0.93078444767202417</v>
      </c>
      <c r="AQ53" s="18">
        <f>'Coeffs tech AMS'!AQ53/'Coeffs tech AME'!AQ53</f>
        <v>0.92571631029385604</v>
      </c>
      <c r="AR53" s="18">
        <f>'Coeffs tech AMS'!AR53/'Coeffs tech AME'!AR53</f>
        <v>0.92061962010828469</v>
      </c>
      <c r="AS53" s="18">
        <f>'Coeffs tech AMS'!AS53/'Coeffs tech AME'!AS53</f>
        <v>0.91570579448141043</v>
      </c>
      <c r="AT53" s="18">
        <f>'Coeffs tech AMS'!AT53/'Coeffs tech AME'!AT53</f>
        <v>0.91096485136946503</v>
      </c>
      <c r="AU53" s="18">
        <f>'Coeffs tech AMS'!AU53/'Coeffs tech AME'!AU53</f>
        <v>0.90633640328717369</v>
      </c>
      <c r="AV53" s="18">
        <f>'Coeffs tech AMS'!AV53/'Coeffs tech AME'!AV53</f>
        <v>0.90174429677364709</v>
      </c>
      <c r="AW53" s="18">
        <f>'Coeffs tech AMS'!AW53/'Coeffs tech AME'!AW53</f>
        <v>0.90405605145164403</v>
      </c>
    </row>
    <row r="54" spans="2:49" x14ac:dyDescent="0.25">
      <c r="B54" t="s">
        <v>1056</v>
      </c>
      <c r="C54" s="18">
        <f>'Coeffs tech AMS'!C54/'Coeffs tech AME'!C54</f>
        <v>1</v>
      </c>
      <c r="D54" s="18">
        <f>'Coeffs tech AMS'!D54/'Coeffs tech AME'!D54</f>
        <v>1</v>
      </c>
      <c r="E54" s="18">
        <f>'Coeffs tech AMS'!E54/'Coeffs tech AME'!E54</f>
        <v>1</v>
      </c>
      <c r="F54" s="18">
        <f>'Coeffs tech AMS'!F54/'Coeffs tech AME'!F54</f>
        <v>1</v>
      </c>
      <c r="G54" s="18">
        <f>'Coeffs tech AMS'!G54/'Coeffs tech AME'!G54</f>
        <v>1</v>
      </c>
      <c r="H54" s="18">
        <f>'Coeffs tech AMS'!H54/'Coeffs tech AME'!H54</f>
        <v>1</v>
      </c>
      <c r="I54" s="18">
        <f>'Coeffs tech AMS'!I54/'Coeffs tech AME'!I54</f>
        <v>1</v>
      </c>
      <c r="J54" s="18">
        <f>'Coeffs tech AMS'!J54/'Coeffs tech AME'!J54</f>
        <v>1</v>
      </c>
      <c r="K54" s="18">
        <f>'Coeffs tech AMS'!K54/'Coeffs tech AME'!K54</f>
        <v>1</v>
      </c>
      <c r="L54" s="18">
        <f>'Coeffs tech AMS'!L54/'Coeffs tech AME'!L54</f>
        <v>1</v>
      </c>
      <c r="M54" s="18">
        <f>'Coeffs tech AMS'!M54/'Coeffs tech AME'!M54</f>
        <v>1</v>
      </c>
      <c r="N54" s="18">
        <f>'Coeffs tech AMS'!N54/'Coeffs tech AME'!N54</f>
        <v>1</v>
      </c>
      <c r="O54" s="18">
        <f>'Coeffs tech AMS'!O54/'Coeffs tech AME'!O54</f>
        <v>1</v>
      </c>
      <c r="P54" s="18">
        <f>'Coeffs tech AMS'!P54/'Coeffs tech AME'!P54</f>
        <v>1</v>
      </c>
      <c r="Q54" s="18">
        <f>'Coeffs tech AMS'!Q54/'Coeffs tech AME'!Q54</f>
        <v>1</v>
      </c>
      <c r="R54" s="18">
        <f>'Coeffs tech AMS'!R54/'Coeffs tech AME'!R54</f>
        <v>1</v>
      </c>
      <c r="S54" s="18">
        <f>'Coeffs tech AMS'!S54/'Coeffs tech AME'!S54</f>
        <v>0.99984502549479892</v>
      </c>
      <c r="T54" s="18">
        <f>'Coeffs tech AMS'!T54/'Coeffs tech AME'!T54</f>
        <v>0.99978375039438028</v>
      </c>
      <c r="U54" s="18">
        <f>'Coeffs tech AMS'!U54/'Coeffs tech AME'!U54</f>
        <v>0.99975220761429773</v>
      </c>
      <c r="V54" s="18">
        <f>'Coeffs tech AMS'!V54/'Coeffs tech AME'!V54</f>
        <v>0.99999446300348693</v>
      </c>
      <c r="W54" s="18">
        <f>'Coeffs tech AMS'!W54/'Coeffs tech AME'!W54</f>
        <v>1.0000615094142433</v>
      </c>
      <c r="X54" s="18">
        <f>'Coeffs tech AMS'!X54/'Coeffs tech AME'!X54</f>
        <v>1.0002761752877309</v>
      </c>
      <c r="Y54" s="18">
        <f>'Coeffs tech AMS'!Y54/'Coeffs tech AME'!Y54</f>
        <v>1.0042721237347403</v>
      </c>
      <c r="Z54" s="18">
        <f>'Coeffs tech AMS'!Z54/'Coeffs tech AME'!Z54</f>
        <v>1.0059791382591925</v>
      </c>
      <c r="AA54" s="18">
        <f>'Coeffs tech AMS'!AA54/'Coeffs tech AME'!AA54</f>
        <v>1.0073535384394612</v>
      </c>
      <c r="AB54" s="18">
        <f>'Coeffs tech AMS'!AB54/'Coeffs tech AME'!AB54</f>
        <v>1.0085994593135876</v>
      </c>
      <c r="AC54" s="18">
        <f>'Coeffs tech AMS'!AC54/'Coeffs tech AME'!AC54</f>
        <v>1.0097598305212927</v>
      </c>
      <c r="AD54" s="18">
        <f>'Coeffs tech AMS'!AD54/'Coeffs tech AME'!AD54</f>
        <v>1.0110555308670977</v>
      </c>
      <c r="AE54" s="18">
        <f>'Coeffs tech AMS'!AE54/'Coeffs tech AME'!AE54</f>
        <v>1.0103691912742523</v>
      </c>
      <c r="AF54" s="18">
        <f>'Coeffs tech AMS'!AF54/'Coeffs tech AME'!AF54</f>
        <v>1.0107298926025541</v>
      </c>
      <c r="AG54" s="18">
        <f>'Coeffs tech AMS'!AG54/'Coeffs tech AME'!AG54</f>
        <v>1.0113131958234982</v>
      </c>
      <c r="AH54" s="18">
        <f>'Coeffs tech AMS'!AH54/'Coeffs tech AME'!AH54</f>
        <v>1.0099572994294717</v>
      </c>
      <c r="AI54" s="18">
        <f>'Coeffs tech AMS'!AI54/'Coeffs tech AME'!AI54</f>
        <v>1.0118634149498795</v>
      </c>
      <c r="AJ54" s="18">
        <f>'Coeffs tech AMS'!AJ54/'Coeffs tech AME'!AJ54</f>
        <v>1.0129601449929619</v>
      </c>
      <c r="AK54" s="18">
        <f>'Coeffs tech AMS'!AK54/'Coeffs tech AME'!AK54</f>
        <v>1.0140183444706217</v>
      </c>
      <c r="AL54" s="18">
        <f>'Coeffs tech AMS'!AL54/'Coeffs tech AME'!AL54</f>
        <v>1.0150857303710594</v>
      </c>
      <c r="AM54" s="18">
        <f>'Coeffs tech AMS'!AM54/'Coeffs tech AME'!AM54</f>
        <v>1.0161455630146405</v>
      </c>
      <c r="AN54" s="18">
        <f>'Coeffs tech AMS'!AN54/'Coeffs tech AME'!AN54</f>
        <v>1.0165183424307473</v>
      </c>
      <c r="AO54" s="18">
        <f>'Coeffs tech AMS'!AO54/'Coeffs tech AME'!AO54</f>
        <v>1.0171750038109604</v>
      </c>
      <c r="AP54" s="18">
        <f>'Coeffs tech AMS'!AP54/'Coeffs tech AME'!AP54</f>
        <v>1.0179289681895827</v>
      </c>
      <c r="AQ54" s="18">
        <f>'Coeffs tech AMS'!AQ54/'Coeffs tech AME'!AQ54</f>
        <v>1.0187628560301984</v>
      </c>
      <c r="AR54" s="18">
        <f>'Coeffs tech AMS'!AR54/'Coeffs tech AME'!AR54</f>
        <v>1.0196462876720223</v>
      </c>
      <c r="AS54" s="18">
        <f>'Coeffs tech AMS'!AS54/'Coeffs tech AME'!AS54</f>
        <v>1.0203577810873314</v>
      </c>
      <c r="AT54" s="18">
        <f>'Coeffs tech AMS'!AT54/'Coeffs tech AME'!AT54</f>
        <v>1.021193862244713</v>
      </c>
      <c r="AU54" s="18">
        <f>'Coeffs tech AMS'!AU54/'Coeffs tech AME'!AU54</f>
        <v>1.0220787710955199</v>
      </c>
      <c r="AV54" s="18">
        <f>'Coeffs tech AMS'!AV54/'Coeffs tech AME'!AV54</f>
        <v>1.0229965757686115</v>
      </c>
      <c r="AW54" s="18">
        <f>'Coeffs tech AMS'!AW54/'Coeffs tech AME'!AW54</f>
        <v>1.0241574683409418</v>
      </c>
    </row>
    <row r="55" spans="2:49" x14ac:dyDescent="0.25">
      <c r="B55" t="s">
        <v>1057</v>
      </c>
      <c r="C55" s="18">
        <f>'Coeffs tech AMS'!C55/'Coeffs tech AME'!C55</f>
        <v>1</v>
      </c>
      <c r="D55" s="18">
        <f>'Coeffs tech AMS'!D55/'Coeffs tech AME'!D55</f>
        <v>1</v>
      </c>
      <c r="E55" s="18">
        <f>'Coeffs tech AMS'!E55/'Coeffs tech AME'!E55</f>
        <v>1</v>
      </c>
      <c r="F55" s="18">
        <f>'Coeffs tech AMS'!F55/'Coeffs tech AME'!F55</f>
        <v>1</v>
      </c>
      <c r="G55" s="18">
        <f>'Coeffs tech AMS'!G55/'Coeffs tech AME'!G55</f>
        <v>1</v>
      </c>
      <c r="H55" s="18">
        <f>'Coeffs tech AMS'!H55/'Coeffs tech AME'!H55</f>
        <v>1</v>
      </c>
      <c r="I55" s="18">
        <f>'Coeffs tech AMS'!I55/'Coeffs tech AME'!I55</f>
        <v>1</v>
      </c>
      <c r="J55" s="18">
        <f>'Coeffs tech AMS'!J55/'Coeffs tech AME'!J55</f>
        <v>1</v>
      </c>
      <c r="K55" s="18">
        <f>'Coeffs tech AMS'!K55/'Coeffs tech AME'!K55</f>
        <v>1</v>
      </c>
      <c r="L55" s="18">
        <f>'Coeffs tech AMS'!L55/'Coeffs tech AME'!L55</f>
        <v>1</v>
      </c>
      <c r="M55" s="18">
        <f>'Coeffs tech AMS'!M55/'Coeffs tech AME'!M55</f>
        <v>1</v>
      </c>
      <c r="N55" s="18">
        <f>'Coeffs tech AMS'!N55/'Coeffs tech AME'!N55</f>
        <v>1</v>
      </c>
      <c r="O55" s="18">
        <f>'Coeffs tech AMS'!O55/'Coeffs tech AME'!O55</f>
        <v>1</v>
      </c>
      <c r="P55" s="18">
        <f>'Coeffs tech AMS'!P55/'Coeffs tech AME'!P55</f>
        <v>1</v>
      </c>
      <c r="Q55" s="18">
        <f>'Coeffs tech AMS'!Q55/'Coeffs tech AME'!Q55</f>
        <v>1</v>
      </c>
      <c r="R55" s="18">
        <f>'Coeffs tech AMS'!R55/'Coeffs tech AME'!R55</f>
        <v>1</v>
      </c>
      <c r="S55" s="18">
        <f>'Coeffs tech AMS'!S55/'Coeffs tech AME'!S55</f>
        <v>0.99976982553773286</v>
      </c>
      <c r="T55" s="18">
        <f>'Coeffs tech AMS'!T55/'Coeffs tech AME'!T55</f>
        <v>0.99968898782803628</v>
      </c>
      <c r="U55" s="18">
        <f>'Coeffs tech AMS'!U55/'Coeffs tech AME'!U55</f>
        <v>0.99974600093077648</v>
      </c>
      <c r="V55" s="18">
        <f>'Coeffs tech AMS'!V55/'Coeffs tech AME'!V55</f>
        <v>0.99989081675214531</v>
      </c>
      <c r="W55" s="18">
        <f>'Coeffs tech AMS'!W55/'Coeffs tech AME'!W55</f>
        <v>1.000068715253424</v>
      </c>
      <c r="X55" s="18">
        <f>'Coeffs tech AMS'!X55/'Coeffs tech AME'!X55</f>
        <v>1.0003302738669622</v>
      </c>
      <c r="Y55" s="18">
        <f>'Coeffs tech AMS'!Y55/'Coeffs tech AME'!Y55</f>
        <v>1.0068209649197506</v>
      </c>
      <c r="Z55" s="18">
        <f>'Coeffs tech AMS'!Z55/'Coeffs tech AME'!Z55</f>
        <v>1.0103496515879384</v>
      </c>
      <c r="AA55" s="18">
        <f>'Coeffs tech AMS'!AA55/'Coeffs tech AME'!AA55</f>
        <v>1.0128348948474448</v>
      </c>
      <c r="AB55" s="18">
        <f>'Coeffs tech AMS'!AB55/'Coeffs tech AME'!AB55</f>
        <v>1.0148359907619053</v>
      </c>
      <c r="AC55" s="18">
        <f>'Coeffs tech AMS'!AC55/'Coeffs tech AME'!AC55</f>
        <v>1.0165489822634686</v>
      </c>
      <c r="AD55" s="18">
        <f>'Coeffs tech AMS'!AD55/'Coeffs tech AME'!AD55</f>
        <v>1.0181954819685248</v>
      </c>
      <c r="AE55" s="18">
        <f>'Coeffs tech AMS'!AE55/'Coeffs tech AME'!AE55</f>
        <v>1.016627760126525</v>
      </c>
      <c r="AF55" s="18">
        <f>'Coeffs tech AMS'!AF55/'Coeffs tech AME'!AF55</f>
        <v>1.0163995079827886</v>
      </c>
      <c r="AG55" s="18">
        <f>'Coeffs tech AMS'!AG55/'Coeffs tech AME'!AG55</f>
        <v>1.0166516008800428</v>
      </c>
      <c r="AH55" s="18">
        <f>'Coeffs tech AMS'!AH55/'Coeffs tech AME'!AH55</f>
        <v>1.0139517265763305</v>
      </c>
      <c r="AI55" s="18">
        <f>'Coeffs tech AMS'!AI55/'Coeffs tech AME'!AI55</f>
        <v>1.0159379487727738</v>
      </c>
      <c r="AJ55" s="18">
        <f>'Coeffs tech AMS'!AJ55/'Coeffs tech AME'!AJ55</f>
        <v>1.0170678188085236</v>
      </c>
      <c r="AK55" s="18">
        <f>'Coeffs tech AMS'!AK55/'Coeffs tech AME'!AK55</f>
        <v>1.0179293836515406</v>
      </c>
      <c r="AL55" s="18">
        <f>'Coeffs tech AMS'!AL55/'Coeffs tech AME'!AL55</f>
        <v>1.0186727863595837</v>
      </c>
      <c r="AM55" s="18">
        <f>'Coeffs tech AMS'!AM55/'Coeffs tech AME'!AM55</f>
        <v>1.0193375353885763</v>
      </c>
      <c r="AN55" s="18">
        <f>'Coeffs tech AMS'!AN55/'Coeffs tech AME'!AN55</f>
        <v>1.019241216246852</v>
      </c>
      <c r="AO55" s="18">
        <f>'Coeffs tech AMS'!AO55/'Coeffs tech AME'!AO55</f>
        <v>1.0193326171284172</v>
      </c>
      <c r="AP55" s="18">
        <f>'Coeffs tech AMS'!AP55/'Coeffs tech AME'!AP55</f>
        <v>1.0195665338991045</v>
      </c>
      <c r="AQ55" s="18">
        <f>'Coeffs tech AMS'!AQ55/'Coeffs tech AME'!AQ55</f>
        <v>1.0198877550974392</v>
      </c>
      <c r="AR55" s="18">
        <f>'Coeffs tech AMS'!AR55/'Coeffs tech AME'!AR55</f>
        <v>1.0202519407775477</v>
      </c>
      <c r="AS55" s="18">
        <f>'Coeffs tech AMS'!AS55/'Coeffs tech AME'!AS55</f>
        <v>1.0203510490847376</v>
      </c>
      <c r="AT55" s="18">
        <f>'Coeffs tech AMS'!AT55/'Coeffs tech AME'!AT55</f>
        <v>1.0205966040481524</v>
      </c>
      <c r="AU55" s="18">
        <f>'Coeffs tech AMS'!AU55/'Coeffs tech AME'!AU55</f>
        <v>1.0209036658071728</v>
      </c>
      <c r="AV55" s="18">
        <f>'Coeffs tech AMS'!AV55/'Coeffs tech AME'!AV55</f>
        <v>1.0212453234527861</v>
      </c>
      <c r="AW55" s="18">
        <f>'Coeffs tech AMS'!AW55/'Coeffs tech AME'!AW55</f>
        <v>1.0217885789514902</v>
      </c>
    </row>
    <row r="56" spans="2:49" x14ac:dyDescent="0.25">
      <c r="B56" t="s">
        <v>1058</v>
      </c>
      <c r="C56" s="18">
        <f>'Coeffs tech AMS'!C56/'Coeffs tech AME'!C56</f>
        <v>1</v>
      </c>
      <c r="D56" s="18">
        <f>'Coeffs tech AMS'!D56/'Coeffs tech AME'!D56</f>
        <v>1</v>
      </c>
      <c r="E56" s="18">
        <f>'Coeffs tech AMS'!E56/'Coeffs tech AME'!E56</f>
        <v>1</v>
      </c>
      <c r="F56" s="18">
        <f>'Coeffs tech AMS'!F56/'Coeffs tech AME'!F56</f>
        <v>1</v>
      </c>
      <c r="G56" s="18">
        <f>'Coeffs tech AMS'!G56/'Coeffs tech AME'!G56</f>
        <v>1</v>
      </c>
      <c r="H56" s="18">
        <f>'Coeffs tech AMS'!H56/'Coeffs tech AME'!H56</f>
        <v>1</v>
      </c>
      <c r="I56" s="18">
        <f>'Coeffs tech AMS'!I56/'Coeffs tech AME'!I56</f>
        <v>1</v>
      </c>
      <c r="J56" s="18">
        <f>'Coeffs tech AMS'!J56/'Coeffs tech AME'!J56</f>
        <v>1</v>
      </c>
      <c r="K56" s="18">
        <f>'Coeffs tech AMS'!K56/'Coeffs tech AME'!K56</f>
        <v>1</v>
      </c>
      <c r="L56" s="18">
        <f>'Coeffs tech AMS'!L56/'Coeffs tech AME'!L56</f>
        <v>1</v>
      </c>
      <c r="M56" s="18">
        <f>'Coeffs tech AMS'!M56/'Coeffs tech AME'!M56</f>
        <v>1</v>
      </c>
      <c r="N56" s="18">
        <f>'Coeffs tech AMS'!N56/'Coeffs tech AME'!N56</f>
        <v>1</v>
      </c>
      <c r="O56" s="18">
        <f>'Coeffs tech AMS'!O56/'Coeffs tech AME'!O56</f>
        <v>1</v>
      </c>
      <c r="P56" s="18">
        <f>'Coeffs tech AMS'!P56/'Coeffs tech AME'!P56</f>
        <v>1</v>
      </c>
      <c r="Q56" s="18">
        <f>'Coeffs tech AMS'!Q56/'Coeffs tech AME'!Q56</f>
        <v>1</v>
      </c>
      <c r="R56" s="18">
        <f>'Coeffs tech AMS'!R56/'Coeffs tech AME'!R56</f>
        <v>1</v>
      </c>
      <c r="S56" s="18">
        <f>'Coeffs tech AMS'!S56/'Coeffs tech AME'!S56</f>
        <v>0.99961991113822479</v>
      </c>
      <c r="T56" s="18">
        <f>'Coeffs tech AMS'!T56/'Coeffs tech AME'!T56</f>
        <v>0.99936674498673439</v>
      </c>
      <c r="U56" s="18">
        <f>'Coeffs tech AMS'!U56/'Coeffs tech AME'!U56</f>
        <v>0.99895448471800008</v>
      </c>
      <c r="V56" s="18">
        <f>'Coeffs tech AMS'!V56/'Coeffs tech AME'!V56</f>
        <v>0.99885962085567581</v>
      </c>
      <c r="W56" s="18">
        <f>'Coeffs tech AMS'!W56/'Coeffs tech AME'!W56</f>
        <v>0.99861137787674592</v>
      </c>
      <c r="X56" s="18">
        <f>'Coeffs tech AMS'!X56/'Coeffs tech AME'!X56</f>
        <v>0.99926394216338321</v>
      </c>
      <c r="Y56" s="18">
        <f>'Coeffs tech AMS'!Y56/'Coeffs tech AME'!Y56</f>
        <v>0.99957977937588816</v>
      </c>
      <c r="Z56" s="18">
        <f>'Coeffs tech AMS'!Z56/'Coeffs tech AME'!Z56</f>
        <v>0.99964617323460547</v>
      </c>
      <c r="AA56" s="18">
        <f>'Coeffs tech AMS'!AA56/'Coeffs tech AME'!AA56</f>
        <v>1.0000081782717971</v>
      </c>
      <c r="AB56" s="18">
        <f>'Coeffs tech AMS'!AB56/'Coeffs tech AME'!AB56</f>
        <v>1.0005252843383248</v>
      </c>
      <c r="AC56" s="18">
        <f>'Coeffs tech AMS'!AC56/'Coeffs tech AME'!AC56</f>
        <v>1.0011083158759073</v>
      </c>
      <c r="AD56" s="18">
        <f>'Coeffs tech AMS'!AD56/'Coeffs tech AME'!AD56</f>
        <v>1.00208184553978</v>
      </c>
      <c r="AE56" s="18">
        <f>'Coeffs tech AMS'!AE56/'Coeffs tech AME'!AE56</f>
        <v>1.0030329886187896</v>
      </c>
      <c r="AF56" s="18">
        <f>'Coeffs tech AMS'!AF56/'Coeffs tech AME'!AF56</f>
        <v>1.0042840749972874</v>
      </c>
      <c r="AG56" s="18">
        <f>'Coeffs tech AMS'!AG56/'Coeffs tech AME'!AG56</f>
        <v>1.0053879823441827</v>
      </c>
      <c r="AH56" s="18">
        <f>'Coeffs tech AMS'!AH56/'Coeffs tech AME'!AH56</f>
        <v>1.0062818851394275</v>
      </c>
      <c r="AI56" s="18">
        <f>'Coeffs tech AMS'!AI56/'Coeffs tech AME'!AI56</f>
        <v>1.0073355139380069</v>
      </c>
      <c r="AJ56" s="18">
        <f>'Coeffs tech AMS'!AJ56/'Coeffs tech AME'!AJ56</f>
        <v>1.0079692240023979</v>
      </c>
      <c r="AK56" s="18">
        <f>'Coeffs tech AMS'!AK56/'Coeffs tech AME'!AK56</f>
        <v>1.0085987789847906</v>
      </c>
      <c r="AL56" s="18">
        <f>'Coeffs tech AMS'!AL56/'Coeffs tech AME'!AL56</f>
        <v>1.00917149154926</v>
      </c>
      <c r="AM56" s="18">
        <f>'Coeffs tech AMS'!AM56/'Coeffs tech AME'!AM56</f>
        <v>1.0096921631270686</v>
      </c>
      <c r="AN56" s="18">
        <f>'Coeffs tech AMS'!AN56/'Coeffs tech AME'!AN56</f>
        <v>1.009496959540839</v>
      </c>
      <c r="AO56" s="18">
        <f>'Coeffs tech AMS'!AO56/'Coeffs tech AME'!AO56</f>
        <v>1.0095291666564807</v>
      </c>
      <c r="AP56" s="18">
        <f>'Coeffs tech AMS'!AP56/'Coeffs tech AME'!AP56</f>
        <v>1.0095509634381596</v>
      </c>
      <c r="AQ56" s="18">
        <f>'Coeffs tech AMS'!AQ56/'Coeffs tech AME'!AQ56</f>
        <v>1.0096092911156942</v>
      </c>
      <c r="AR56" s="18">
        <f>'Coeffs tech AMS'!AR56/'Coeffs tech AME'!AR56</f>
        <v>1.0096964543813838</v>
      </c>
      <c r="AS56" s="18">
        <f>'Coeffs tech AMS'!AS56/'Coeffs tech AME'!AS56</f>
        <v>1.0097457978752029</v>
      </c>
      <c r="AT56" s="18">
        <f>'Coeffs tech AMS'!AT56/'Coeffs tech AME'!AT56</f>
        <v>1.0098354676162471</v>
      </c>
      <c r="AU56" s="18">
        <f>'Coeffs tech AMS'!AU56/'Coeffs tech AME'!AU56</f>
        <v>1.0099532309637789</v>
      </c>
      <c r="AV56" s="18">
        <f>'Coeffs tech AMS'!AV56/'Coeffs tech AME'!AV56</f>
        <v>1.0100930028317165</v>
      </c>
      <c r="AW56" s="18">
        <f>'Coeffs tech AMS'!AW56/'Coeffs tech AME'!AW56</f>
        <v>1.010617694008654</v>
      </c>
    </row>
    <row r="57" spans="2:49" x14ac:dyDescent="0.25">
      <c r="B57" t="s">
        <v>1059</v>
      </c>
      <c r="C57" s="18">
        <f>'Coeffs tech AMS'!C57/'Coeffs tech AME'!C57</f>
        <v>1</v>
      </c>
      <c r="D57" s="18">
        <f>'Coeffs tech AMS'!D57/'Coeffs tech AME'!D57</f>
        <v>1</v>
      </c>
      <c r="E57" s="18">
        <f>'Coeffs tech AMS'!E57/'Coeffs tech AME'!E57</f>
        <v>1</v>
      </c>
      <c r="F57" s="18">
        <f>'Coeffs tech AMS'!F57/'Coeffs tech AME'!F57</f>
        <v>1</v>
      </c>
      <c r="G57" s="18">
        <f>'Coeffs tech AMS'!G57/'Coeffs tech AME'!G57</f>
        <v>1</v>
      </c>
      <c r="H57" s="18">
        <f>'Coeffs tech AMS'!H57/'Coeffs tech AME'!H57</f>
        <v>1</v>
      </c>
      <c r="I57" s="18">
        <f>'Coeffs tech AMS'!I57/'Coeffs tech AME'!I57</f>
        <v>1</v>
      </c>
      <c r="J57" s="18">
        <f>'Coeffs tech AMS'!J57/'Coeffs tech AME'!J57</f>
        <v>1</v>
      </c>
      <c r="K57" s="18">
        <f>'Coeffs tech AMS'!K57/'Coeffs tech AME'!K57</f>
        <v>1</v>
      </c>
      <c r="L57" s="18">
        <f>'Coeffs tech AMS'!L57/'Coeffs tech AME'!L57</f>
        <v>1</v>
      </c>
      <c r="M57" s="18">
        <f>'Coeffs tech AMS'!M57/'Coeffs tech AME'!M57</f>
        <v>1</v>
      </c>
      <c r="N57" s="18">
        <f>'Coeffs tech AMS'!N57/'Coeffs tech AME'!N57</f>
        <v>1</v>
      </c>
      <c r="O57" s="18">
        <f>'Coeffs tech AMS'!O57/'Coeffs tech AME'!O57</f>
        <v>1</v>
      </c>
      <c r="P57" s="18">
        <f>'Coeffs tech AMS'!P57/'Coeffs tech AME'!P57</f>
        <v>1</v>
      </c>
      <c r="Q57" s="18">
        <f>'Coeffs tech AMS'!Q57/'Coeffs tech AME'!Q57</f>
        <v>1</v>
      </c>
      <c r="R57" s="18">
        <f>'Coeffs tech AMS'!R57/'Coeffs tech AME'!R57</f>
        <v>1</v>
      </c>
      <c r="S57" s="18">
        <f>'Coeffs tech AMS'!S57/'Coeffs tech AME'!S57</f>
        <v>0.99972932562979466</v>
      </c>
      <c r="T57" s="18">
        <f>'Coeffs tech AMS'!T57/'Coeffs tech AME'!T57</f>
        <v>0.99905962106105795</v>
      </c>
      <c r="U57" s="18">
        <f>'Coeffs tech AMS'!U57/'Coeffs tech AME'!U57</f>
        <v>0.9982772913430924</v>
      </c>
      <c r="V57" s="18">
        <f>'Coeffs tech AMS'!V57/'Coeffs tech AME'!V57</f>
        <v>0.99767387362471616</v>
      </c>
      <c r="W57" s="18">
        <f>'Coeffs tech AMS'!W57/'Coeffs tech AME'!W57</f>
        <v>0.99713072828440918</v>
      </c>
      <c r="X57" s="18">
        <f>'Coeffs tech AMS'!X57/'Coeffs tech AME'!X57</f>
        <v>0.99721660502850895</v>
      </c>
      <c r="Y57" s="18">
        <f>'Coeffs tech AMS'!Y57/'Coeffs tech AME'!Y57</f>
        <v>0.99679521620941147</v>
      </c>
      <c r="Z57" s="18">
        <f>'Coeffs tech AMS'!Z57/'Coeffs tech AME'!Z57</f>
        <v>0.99587296348208754</v>
      </c>
      <c r="AA57" s="18">
        <f>'Coeffs tech AMS'!AA57/'Coeffs tech AME'!AA57</f>
        <v>0.99502177180699758</v>
      </c>
      <c r="AB57" s="18">
        <f>'Coeffs tech AMS'!AB57/'Coeffs tech AME'!AB57</f>
        <v>0.99426676300814032</v>
      </c>
      <c r="AC57" s="18">
        <f>'Coeffs tech AMS'!AC57/'Coeffs tech AME'!AC57</f>
        <v>0.99356230670861012</v>
      </c>
      <c r="AD57" s="18">
        <f>'Coeffs tech AMS'!AD57/'Coeffs tech AME'!AD57</f>
        <v>0.99310307422166466</v>
      </c>
      <c r="AE57" s="18">
        <f>'Coeffs tech AMS'!AE57/'Coeffs tech AME'!AE57</f>
        <v>0.99251848000119658</v>
      </c>
      <c r="AF57" s="18">
        <f>'Coeffs tech AMS'!AF57/'Coeffs tech AME'!AF57</f>
        <v>0.99216068599365226</v>
      </c>
      <c r="AG57" s="18">
        <f>'Coeffs tech AMS'!AG57/'Coeffs tech AME'!AG57</f>
        <v>0.99179356888587655</v>
      </c>
      <c r="AH57" s="18">
        <f>'Coeffs tech AMS'!AH57/'Coeffs tech AME'!AH57</f>
        <v>0.9912694854671571</v>
      </c>
      <c r="AI57" s="18">
        <f>'Coeffs tech AMS'!AI57/'Coeffs tech AME'!AI57</f>
        <v>0.99109080735712496</v>
      </c>
      <c r="AJ57" s="18">
        <f>'Coeffs tech AMS'!AJ57/'Coeffs tech AME'!AJ57</f>
        <v>0.99085933632624767</v>
      </c>
      <c r="AK57" s="18">
        <f>'Coeffs tech AMS'!AK57/'Coeffs tech AME'!AK57</f>
        <v>0.99074408212234377</v>
      </c>
      <c r="AL57" s="18">
        <f>'Coeffs tech AMS'!AL57/'Coeffs tech AME'!AL57</f>
        <v>0.99069423515470079</v>
      </c>
      <c r="AM57" s="18">
        <f>'Coeffs tech AMS'!AM57/'Coeffs tech AME'!AM57</f>
        <v>0.99069778394338881</v>
      </c>
      <c r="AN57" s="18">
        <f>'Coeffs tech AMS'!AN57/'Coeffs tech AME'!AN57</f>
        <v>0.99028661518307526</v>
      </c>
      <c r="AO57" s="18">
        <f>'Coeffs tech AMS'!AO57/'Coeffs tech AME'!AO57</f>
        <v>0.99016843137310329</v>
      </c>
      <c r="AP57" s="18">
        <f>'Coeffs tech AMS'!AP57/'Coeffs tech AME'!AP57</f>
        <v>0.99011999784843974</v>
      </c>
      <c r="AQ57" s="18">
        <f>'Coeffs tech AMS'!AQ57/'Coeffs tech AME'!AQ57</f>
        <v>0.99008488422321794</v>
      </c>
      <c r="AR57" s="18">
        <f>'Coeffs tech AMS'!AR57/'Coeffs tech AME'!AR57</f>
        <v>0.99007454432390429</v>
      </c>
      <c r="AS57" s="18">
        <f>'Coeffs tech AMS'!AS57/'Coeffs tech AME'!AS57</f>
        <v>0.99006550409560967</v>
      </c>
      <c r="AT57" s="18">
        <f>'Coeffs tech AMS'!AT57/'Coeffs tech AME'!AT57</f>
        <v>0.99013389116487116</v>
      </c>
      <c r="AU57" s="18">
        <f>'Coeffs tech AMS'!AU57/'Coeffs tech AME'!AU57</f>
        <v>0.99023919483646194</v>
      </c>
      <c r="AV57" s="18">
        <f>'Coeffs tech AMS'!AV57/'Coeffs tech AME'!AV57</f>
        <v>0.99036827196030164</v>
      </c>
      <c r="AW57" s="18">
        <f>'Coeffs tech AMS'!AW57/'Coeffs tech AME'!AW57</f>
        <v>0.99076970693353683</v>
      </c>
    </row>
    <row r="58" spans="2:49" x14ac:dyDescent="0.25">
      <c r="B58" t="s">
        <v>1060</v>
      </c>
      <c r="C58" s="18">
        <f>'Coeffs tech AMS'!C58/'Coeffs tech AME'!C58</f>
        <v>1</v>
      </c>
      <c r="D58" s="18">
        <f>'Coeffs tech AMS'!D58/'Coeffs tech AME'!D58</f>
        <v>1</v>
      </c>
      <c r="E58" s="18">
        <f>'Coeffs tech AMS'!E58/'Coeffs tech AME'!E58</f>
        <v>1</v>
      </c>
      <c r="F58" s="18">
        <f>'Coeffs tech AMS'!F58/'Coeffs tech AME'!F58</f>
        <v>1</v>
      </c>
      <c r="G58" s="18">
        <f>'Coeffs tech AMS'!G58/'Coeffs tech AME'!G58</f>
        <v>1</v>
      </c>
      <c r="H58" s="18">
        <f>'Coeffs tech AMS'!H58/'Coeffs tech AME'!H58</f>
        <v>1</v>
      </c>
      <c r="I58" s="18">
        <f>'Coeffs tech AMS'!I58/'Coeffs tech AME'!I58</f>
        <v>1</v>
      </c>
      <c r="J58" s="18">
        <f>'Coeffs tech AMS'!J58/'Coeffs tech AME'!J58</f>
        <v>1</v>
      </c>
      <c r="K58" s="18">
        <f>'Coeffs tech AMS'!K58/'Coeffs tech AME'!K58</f>
        <v>1</v>
      </c>
      <c r="L58" s="18">
        <f>'Coeffs tech AMS'!L58/'Coeffs tech AME'!L58</f>
        <v>1</v>
      </c>
      <c r="M58" s="18">
        <f>'Coeffs tech AMS'!M58/'Coeffs tech AME'!M58</f>
        <v>1</v>
      </c>
      <c r="N58" s="18">
        <f>'Coeffs tech AMS'!N58/'Coeffs tech AME'!N58</f>
        <v>1</v>
      </c>
      <c r="O58" s="18">
        <f>'Coeffs tech AMS'!O58/'Coeffs tech AME'!O58</f>
        <v>1</v>
      </c>
      <c r="P58" s="18">
        <f>'Coeffs tech AMS'!P58/'Coeffs tech AME'!P58</f>
        <v>1</v>
      </c>
      <c r="Q58" s="18">
        <f>'Coeffs tech AMS'!Q58/'Coeffs tech AME'!Q58</f>
        <v>1</v>
      </c>
      <c r="R58" s="18">
        <f>'Coeffs tech AMS'!R58/'Coeffs tech AME'!R58</f>
        <v>1</v>
      </c>
      <c r="S58" s="18">
        <f>'Coeffs tech AMS'!S58/'Coeffs tech AME'!S58</f>
        <v>0.99950952227958989</v>
      </c>
      <c r="T58" s="18">
        <f>'Coeffs tech AMS'!T58/'Coeffs tech AME'!T58</f>
        <v>0.99934384947647459</v>
      </c>
      <c r="U58" s="18">
        <f>'Coeffs tech AMS'!U58/'Coeffs tech AME'!U58</f>
        <v>0.99932994521070573</v>
      </c>
      <c r="V58" s="18">
        <f>'Coeffs tech AMS'!V58/'Coeffs tech AME'!V58</f>
        <v>0.99957780233119464</v>
      </c>
      <c r="W58" s="18">
        <f>'Coeffs tech AMS'!W58/'Coeffs tech AME'!W58</f>
        <v>0.9996042982023231</v>
      </c>
      <c r="X58" s="18">
        <f>'Coeffs tech AMS'!X58/'Coeffs tech AME'!X58</f>
        <v>0.99974243259400919</v>
      </c>
      <c r="Y58" s="18">
        <f>'Coeffs tech AMS'!Y58/'Coeffs tech AME'!Y58</f>
        <v>0.99965763662152873</v>
      </c>
      <c r="Z58" s="18">
        <f>'Coeffs tech AMS'!Z58/'Coeffs tech AME'!Z58</f>
        <v>0.99882717252842979</v>
      </c>
      <c r="AA58" s="18">
        <f>'Coeffs tech AMS'!AA58/'Coeffs tech AME'!AA58</f>
        <v>0.9981325669296216</v>
      </c>
      <c r="AB58" s="18">
        <f>'Coeffs tech AMS'!AB58/'Coeffs tech AME'!AB58</f>
        <v>0.99764865005338088</v>
      </c>
      <c r="AC58" s="18">
        <f>'Coeffs tech AMS'!AC58/'Coeffs tech AME'!AC58</f>
        <v>0.99724790793172469</v>
      </c>
      <c r="AD58" s="18">
        <f>'Coeffs tech AMS'!AD58/'Coeffs tech AME'!AD58</f>
        <v>0.99707643564118509</v>
      </c>
      <c r="AE58" s="18">
        <f>'Coeffs tech AMS'!AE58/'Coeffs tech AME'!AE58</f>
        <v>0.9967183462872875</v>
      </c>
      <c r="AF58" s="18">
        <f>'Coeffs tech AMS'!AF58/'Coeffs tech AME'!AF58</f>
        <v>0.99680926786304858</v>
      </c>
      <c r="AG58" s="18">
        <f>'Coeffs tech AMS'!AG58/'Coeffs tech AME'!AG58</f>
        <v>0.99691458997388316</v>
      </c>
      <c r="AH58" s="18">
        <f>'Coeffs tech AMS'!AH58/'Coeffs tech AME'!AH58</f>
        <v>0.99670371958226522</v>
      </c>
      <c r="AI58" s="18">
        <f>'Coeffs tech AMS'!AI58/'Coeffs tech AME'!AI58</f>
        <v>0.99711570158324714</v>
      </c>
      <c r="AJ58" s="18">
        <f>'Coeffs tech AMS'!AJ58/'Coeffs tech AME'!AJ58</f>
        <v>0.9971262212947446</v>
      </c>
      <c r="AK58" s="18">
        <f>'Coeffs tech AMS'!AK58/'Coeffs tech AME'!AK58</f>
        <v>0.99710054122041691</v>
      </c>
      <c r="AL58" s="18">
        <f>'Coeffs tech AMS'!AL58/'Coeffs tech AME'!AL58</f>
        <v>0.99711940355854856</v>
      </c>
      <c r="AM58" s="18">
        <f>'Coeffs tech AMS'!AM58/'Coeffs tech AME'!AM58</f>
        <v>0.99715188095013563</v>
      </c>
      <c r="AN58" s="18">
        <f>'Coeffs tech AMS'!AN58/'Coeffs tech AME'!AN58</f>
        <v>0.99681311060227207</v>
      </c>
      <c r="AO58" s="18">
        <f>'Coeffs tech AMS'!AO58/'Coeffs tech AME'!AO58</f>
        <v>0.9965719106910762</v>
      </c>
      <c r="AP58" s="18">
        <f>'Coeffs tech AMS'!AP58/'Coeffs tech AME'!AP58</f>
        <v>0.99645254177317055</v>
      </c>
      <c r="AQ58" s="18">
        <f>'Coeffs tech AMS'!AQ58/'Coeffs tech AME'!AQ58</f>
        <v>0.9964057823933955</v>
      </c>
      <c r="AR58" s="18">
        <f>'Coeffs tech AMS'!AR58/'Coeffs tech AME'!AR58</f>
        <v>0.99640754033950263</v>
      </c>
      <c r="AS58" s="18">
        <f>'Coeffs tech AMS'!AS58/'Coeffs tech AME'!AS58</f>
        <v>0.99643802329143472</v>
      </c>
      <c r="AT58" s="18">
        <f>'Coeffs tech AMS'!AT58/'Coeffs tech AME'!AT58</f>
        <v>0.99655846203612808</v>
      </c>
      <c r="AU58" s="18">
        <f>'Coeffs tech AMS'!AU58/'Coeffs tech AME'!AU58</f>
        <v>0.99672578492812069</v>
      </c>
      <c r="AV58" s="18">
        <f>'Coeffs tech AMS'!AV58/'Coeffs tech AME'!AV58</f>
        <v>0.99692710299717224</v>
      </c>
      <c r="AW58" s="18">
        <f>'Coeffs tech AMS'!AW58/'Coeffs tech AME'!AW58</f>
        <v>0.99744560719967112</v>
      </c>
    </row>
    <row r="59" spans="2:49" x14ac:dyDescent="0.25">
      <c r="B59" t="s">
        <v>1061</v>
      </c>
      <c r="C59" s="18">
        <f>'Coeffs tech AMS'!C59/'Coeffs tech AME'!C59</f>
        <v>1</v>
      </c>
      <c r="D59" s="18">
        <f>'Coeffs tech AMS'!D59/'Coeffs tech AME'!D59</f>
        <v>1</v>
      </c>
      <c r="E59" s="18">
        <f>'Coeffs tech AMS'!E59/'Coeffs tech AME'!E59</f>
        <v>1</v>
      </c>
      <c r="F59" s="18">
        <f>'Coeffs tech AMS'!F59/'Coeffs tech AME'!F59</f>
        <v>1</v>
      </c>
      <c r="G59" s="18">
        <f>'Coeffs tech AMS'!G59/'Coeffs tech AME'!G59</f>
        <v>1</v>
      </c>
      <c r="H59" s="18">
        <f>'Coeffs tech AMS'!H59/'Coeffs tech AME'!H59</f>
        <v>1</v>
      </c>
      <c r="I59" s="18">
        <f>'Coeffs tech AMS'!I59/'Coeffs tech AME'!I59</f>
        <v>1</v>
      </c>
      <c r="J59" s="18">
        <f>'Coeffs tech AMS'!J59/'Coeffs tech AME'!J59</f>
        <v>1</v>
      </c>
      <c r="K59" s="18">
        <f>'Coeffs tech AMS'!K59/'Coeffs tech AME'!K59</f>
        <v>1</v>
      </c>
      <c r="L59" s="18">
        <f>'Coeffs tech AMS'!L59/'Coeffs tech AME'!L59</f>
        <v>1</v>
      </c>
      <c r="M59" s="18">
        <f>'Coeffs tech AMS'!M59/'Coeffs tech AME'!M59</f>
        <v>1</v>
      </c>
      <c r="N59" s="18">
        <f>'Coeffs tech AMS'!N59/'Coeffs tech AME'!N59</f>
        <v>1</v>
      </c>
      <c r="O59" s="18">
        <f>'Coeffs tech AMS'!O59/'Coeffs tech AME'!O59</f>
        <v>1</v>
      </c>
      <c r="P59" s="18">
        <f>'Coeffs tech AMS'!P59/'Coeffs tech AME'!P59</f>
        <v>1</v>
      </c>
      <c r="Q59" s="18">
        <f>'Coeffs tech AMS'!Q59/'Coeffs tech AME'!Q59</f>
        <v>1</v>
      </c>
      <c r="R59" s="18">
        <f>'Coeffs tech AMS'!R59/'Coeffs tech AME'!R59</f>
        <v>1</v>
      </c>
      <c r="S59" s="18">
        <f>'Coeffs tech AMS'!S59/'Coeffs tech AME'!S59</f>
        <v>0.99939240441892019</v>
      </c>
      <c r="T59" s="18">
        <f>'Coeffs tech AMS'!T59/'Coeffs tech AME'!T59</f>
        <v>0.99916472360932806</v>
      </c>
      <c r="U59" s="18">
        <f>'Coeffs tech AMS'!U59/'Coeffs tech AME'!U59</f>
        <v>0.99902311622601492</v>
      </c>
      <c r="V59" s="18">
        <f>'Coeffs tech AMS'!V59/'Coeffs tech AME'!V59</f>
        <v>0.99922053121824972</v>
      </c>
      <c r="W59" s="18">
        <f>'Coeffs tech AMS'!W59/'Coeffs tech AME'!W59</f>
        <v>1.0004624013875294</v>
      </c>
      <c r="X59" s="18">
        <f>'Coeffs tech AMS'!X59/'Coeffs tech AME'!X59</f>
        <v>1.0020829974274055</v>
      </c>
      <c r="Y59" s="18">
        <f>'Coeffs tech AMS'!Y59/'Coeffs tech AME'!Y59</f>
        <v>1.0020192177211644</v>
      </c>
      <c r="Z59" s="18">
        <f>'Coeffs tech AMS'!Z59/'Coeffs tech AME'!Z59</f>
        <v>1.0019408112574304</v>
      </c>
      <c r="AA59" s="18">
        <f>'Coeffs tech AMS'!AA59/'Coeffs tech AME'!AA59</f>
        <v>1.002383839946642</v>
      </c>
      <c r="AB59" s="18">
        <f>'Coeffs tech AMS'!AB59/'Coeffs tech AME'!AB59</f>
        <v>1.0031519461549196</v>
      </c>
      <c r="AC59" s="18">
        <f>'Coeffs tech AMS'!AC59/'Coeffs tech AME'!AC59</f>
        <v>1.0041193309481453</v>
      </c>
      <c r="AD59" s="18">
        <f>'Coeffs tech AMS'!AD59/'Coeffs tech AME'!AD59</f>
        <v>1.0044637850510936</v>
      </c>
      <c r="AE59" s="18">
        <f>'Coeffs tech AMS'!AE59/'Coeffs tech AME'!AE59</f>
        <v>1.0054576347643058</v>
      </c>
      <c r="AF59" s="18">
        <f>'Coeffs tech AMS'!AF59/'Coeffs tech AME'!AF59</f>
        <v>1.006562802709845</v>
      </c>
      <c r="AG59" s="18">
        <f>'Coeffs tech AMS'!AG59/'Coeffs tech AME'!AG59</f>
        <v>1.007496793710869</v>
      </c>
      <c r="AH59" s="18">
        <f>'Coeffs tech AMS'!AH59/'Coeffs tech AME'!AH59</f>
        <v>1.0088199120267189</v>
      </c>
      <c r="AI59" s="18">
        <f>'Coeffs tech AMS'!AI59/'Coeffs tech AME'!AI59</f>
        <v>1.0096188771588936</v>
      </c>
      <c r="AJ59" s="18">
        <f>'Coeffs tech AMS'!AJ59/'Coeffs tech AME'!AJ59</f>
        <v>1.010117181979743</v>
      </c>
      <c r="AK59" s="18">
        <f>'Coeffs tech AMS'!AK59/'Coeffs tech AME'!AK59</f>
        <v>1.010681357455627</v>
      </c>
      <c r="AL59" s="18">
        <f>'Coeffs tech AMS'!AL59/'Coeffs tech AME'!AL59</f>
        <v>1.011260554618695</v>
      </c>
      <c r="AM59" s="18">
        <f>'Coeffs tech AMS'!AM59/'Coeffs tech AME'!AM59</f>
        <v>1.0118491561201601</v>
      </c>
      <c r="AN59" s="18">
        <f>'Coeffs tech AMS'!AN59/'Coeffs tech AME'!AN59</f>
        <v>1.0121249408374671</v>
      </c>
      <c r="AO59" s="18">
        <f>'Coeffs tech AMS'!AO59/'Coeffs tech AME'!AO59</f>
        <v>1.0125174247895585</v>
      </c>
      <c r="AP59" s="18">
        <f>'Coeffs tech AMS'!AP59/'Coeffs tech AME'!AP59</f>
        <v>1.0129301555514458</v>
      </c>
      <c r="AQ59" s="18">
        <f>'Coeffs tech AMS'!AQ59/'Coeffs tech AME'!AQ59</f>
        <v>1.013410256608561</v>
      </c>
      <c r="AR59" s="18">
        <f>'Coeffs tech AMS'!AR59/'Coeffs tech AME'!AR59</f>
        <v>1.0139396811418251</v>
      </c>
      <c r="AS59" s="18">
        <f>'Coeffs tech AMS'!AS59/'Coeffs tech AME'!AS59</f>
        <v>1.0145383359859221</v>
      </c>
      <c r="AT59" s="18">
        <f>'Coeffs tech AMS'!AT59/'Coeffs tech AME'!AT59</f>
        <v>1.0151905094822455</v>
      </c>
      <c r="AU59" s="18">
        <f>'Coeffs tech AMS'!AU59/'Coeffs tech AME'!AU59</f>
        <v>1.015888019116328</v>
      </c>
      <c r="AV59" s="18">
        <f>'Coeffs tech AMS'!AV59/'Coeffs tech AME'!AV59</f>
        <v>1.0166229322830491</v>
      </c>
      <c r="AW59" s="18">
        <f>'Coeffs tech AMS'!AW59/'Coeffs tech AME'!AW59</f>
        <v>1.0177045935565399</v>
      </c>
    </row>
    <row r="60" spans="2:49" x14ac:dyDescent="0.25">
      <c r="B60" t="s">
        <v>1062</v>
      </c>
      <c r="C60" s="18">
        <f>'Coeffs tech AMS'!C60/'Coeffs tech AME'!C60</f>
        <v>1</v>
      </c>
      <c r="D60" s="18">
        <f>'Coeffs tech AMS'!D60/'Coeffs tech AME'!D60</f>
        <v>1</v>
      </c>
      <c r="E60" s="18">
        <f>'Coeffs tech AMS'!E60/'Coeffs tech AME'!E60</f>
        <v>1</v>
      </c>
      <c r="F60" s="18">
        <f>'Coeffs tech AMS'!F60/'Coeffs tech AME'!F60</f>
        <v>1</v>
      </c>
      <c r="G60" s="18">
        <f>'Coeffs tech AMS'!G60/'Coeffs tech AME'!G60</f>
        <v>1</v>
      </c>
      <c r="H60" s="18">
        <f>'Coeffs tech AMS'!H60/'Coeffs tech AME'!H60</f>
        <v>1</v>
      </c>
      <c r="I60" s="18">
        <f>'Coeffs tech AMS'!I60/'Coeffs tech AME'!I60</f>
        <v>1</v>
      </c>
      <c r="J60" s="18">
        <f>'Coeffs tech AMS'!J60/'Coeffs tech AME'!J60</f>
        <v>1</v>
      </c>
      <c r="K60" s="18">
        <f>'Coeffs tech AMS'!K60/'Coeffs tech AME'!K60</f>
        <v>1</v>
      </c>
      <c r="L60" s="18">
        <f>'Coeffs tech AMS'!L60/'Coeffs tech AME'!L60</f>
        <v>1</v>
      </c>
      <c r="M60" s="18">
        <f>'Coeffs tech AMS'!M60/'Coeffs tech AME'!M60</f>
        <v>1</v>
      </c>
      <c r="N60" s="18">
        <f>'Coeffs tech AMS'!N60/'Coeffs tech AME'!N60</f>
        <v>1</v>
      </c>
      <c r="O60" s="18">
        <f>'Coeffs tech AMS'!O60/'Coeffs tech AME'!O60</f>
        <v>1</v>
      </c>
      <c r="P60" s="18">
        <f>'Coeffs tech AMS'!P60/'Coeffs tech AME'!P60</f>
        <v>1</v>
      </c>
      <c r="Q60" s="18">
        <f>'Coeffs tech AMS'!Q60/'Coeffs tech AME'!Q60</f>
        <v>1</v>
      </c>
      <c r="R60" s="18">
        <f>'Coeffs tech AMS'!R60/'Coeffs tech AME'!R60</f>
        <v>1</v>
      </c>
      <c r="S60" s="18">
        <f>'Coeffs tech AMS'!S60/'Coeffs tech AME'!S60</f>
        <v>0.99991229523558878</v>
      </c>
      <c r="T60" s="18">
        <f>'Coeffs tech AMS'!T60/'Coeffs tech AME'!T60</f>
        <v>0.99987345347541046</v>
      </c>
      <c r="U60" s="18">
        <f>'Coeffs tech AMS'!U60/'Coeffs tech AME'!U60</f>
        <v>0.99986105319831831</v>
      </c>
      <c r="V60" s="18">
        <f>'Coeffs tech AMS'!V60/'Coeffs tech AME'!V60</f>
        <v>0.99989309230665446</v>
      </c>
      <c r="W60" s="18">
        <f>'Coeffs tech AMS'!W60/'Coeffs tech AME'!W60</f>
        <v>0.99990725170669414</v>
      </c>
      <c r="X60" s="18">
        <f>'Coeffs tech AMS'!X60/'Coeffs tech AME'!X60</f>
        <v>0.9999604628623725</v>
      </c>
      <c r="Y60" s="18">
        <f>'Coeffs tech AMS'!Y60/'Coeffs tech AME'!Y60</f>
        <v>0.99975552547270741</v>
      </c>
      <c r="Z60" s="18">
        <f>'Coeffs tech AMS'!Z60/'Coeffs tech AME'!Z60</f>
        <v>0.99955628559621035</v>
      </c>
      <c r="AA60" s="18">
        <f>'Coeffs tech AMS'!AA60/'Coeffs tech AME'!AA60</f>
        <v>0.99943544425059661</v>
      </c>
      <c r="AB60" s="18">
        <f>'Coeffs tech AMS'!AB60/'Coeffs tech AME'!AB60</f>
        <v>0.9993659604487074</v>
      </c>
      <c r="AC60" s="18">
        <f>'Coeffs tech AMS'!AC60/'Coeffs tech AME'!AC60</f>
        <v>0.99932790586725728</v>
      </c>
      <c r="AD60" s="18">
        <f>'Coeffs tech AMS'!AD60/'Coeffs tech AME'!AD60</f>
        <v>0.99932458447908523</v>
      </c>
      <c r="AE60" s="18">
        <f>'Coeffs tech AMS'!AE60/'Coeffs tech AME'!AE60</f>
        <v>0.99942949953650462</v>
      </c>
      <c r="AF60" s="18">
        <f>'Coeffs tech AMS'!AF60/'Coeffs tech AME'!AF60</f>
        <v>0.99954240828584839</v>
      </c>
      <c r="AG60" s="18">
        <f>'Coeffs tech AMS'!AG60/'Coeffs tech AME'!AG60</f>
        <v>0.99962991245331156</v>
      </c>
      <c r="AH60" s="18">
        <f>'Coeffs tech AMS'!AH60/'Coeffs tech AME'!AH60</f>
        <v>0.99978688924123948</v>
      </c>
      <c r="AI60" s="18">
        <f>'Coeffs tech AMS'!AI60/'Coeffs tech AME'!AI60</f>
        <v>0.99984915784348549</v>
      </c>
      <c r="AJ60" s="18">
        <f>'Coeffs tech AMS'!AJ60/'Coeffs tech AME'!AJ60</f>
        <v>0.9998739343231321</v>
      </c>
      <c r="AK60" s="18">
        <f>'Coeffs tech AMS'!AK60/'Coeffs tech AME'!AK60</f>
        <v>0.99990766891261107</v>
      </c>
      <c r="AL60" s="18">
        <f>'Coeffs tech AMS'!AL60/'Coeffs tech AME'!AL60</f>
        <v>0.99994504891636471</v>
      </c>
      <c r="AM60" s="18">
        <f>'Coeffs tech AMS'!AM60/'Coeffs tech AME'!AM60</f>
        <v>0.99998465370265988</v>
      </c>
      <c r="AN60" s="18">
        <f>'Coeffs tech AMS'!AN60/'Coeffs tech AME'!AN60</f>
        <v>0.99999749754926937</v>
      </c>
      <c r="AO60" s="18">
        <f>'Coeffs tech AMS'!AO60/'Coeffs tech AME'!AO60</f>
        <v>1.0000166981983751</v>
      </c>
      <c r="AP60" s="18">
        <f>'Coeffs tech AMS'!AP60/'Coeffs tech AME'!AP60</f>
        <v>1.0000384957971329</v>
      </c>
      <c r="AQ60" s="18">
        <f>'Coeffs tech AMS'!AQ60/'Coeffs tech AME'!AQ60</f>
        <v>1.0000691141894056</v>
      </c>
      <c r="AR60" s="18">
        <f>'Coeffs tech AMS'!AR60/'Coeffs tech AME'!AR60</f>
        <v>1.0001064317903239</v>
      </c>
      <c r="AS60" s="18">
        <f>'Coeffs tech AMS'!AS60/'Coeffs tech AME'!AS60</f>
        <v>1.0001543626899441</v>
      </c>
      <c r="AT60" s="18">
        <f>'Coeffs tech AMS'!AT60/'Coeffs tech AME'!AT60</f>
        <v>1.0002090145998492</v>
      </c>
      <c r="AU60" s="18">
        <f>'Coeffs tech AMS'!AU60/'Coeffs tech AME'!AU60</f>
        <v>1.0002694142616633</v>
      </c>
      <c r="AV60" s="18">
        <f>'Coeffs tech AMS'!AV60/'Coeffs tech AME'!AV60</f>
        <v>1.0003347914534531</v>
      </c>
      <c r="AW60" s="18">
        <f>'Coeffs tech AMS'!AW60/'Coeffs tech AME'!AW60</f>
        <v>1.0004344723973955</v>
      </c>
    </row>
    <row r="61" spans="2:49" x14ac:dyDescent="0.25">
      <c r="B61" t="s">
        <v>1063</v>
      </c>
      <c r="C61" s="18">
        <f>'Coeffs tech AMS'!C61/'Coeffs tech AME'!C61</f>
        <v>1</v>
      </c>
      <c r="D61" s="18">
        <f>'Coeffs tech AMS'!D61/'Coeffs tech AME'!D61</f>
        <v>1</v>
      </c>
      <c r="E61" s="18">
        <f>'Coeffs tech AMS'!E61/'Coeffs tech AME'!E61</f>
        <v>1</v>
      </c>
      <c r="F61" s="18">
        <f>'Coeffs tech AMS'!F61/'Coeffs tech AME'!F61</f>
        <v>1</v>
      </c>
      <c r="G61" s="18">
        <f>'Coeffs tech AMS'!G61/'Coeffs tech AME'!G61</f>
        <v>1</v>
      </c>
      <c r="H61" s="18">
        <f>'Coeffs tech AMS'!H61/'Coeffs tech AME'!H61</f>
        <v>1</v>
      </c>
      <c r="I61" s="18">
        <f>'Coeffs tech AMS'!I61/'Coeffs tech AME'!I61</f>
        <v>1</v>
      </c>
      <c r="J61" s="18">
        <f>'Coeffs tech AMS'!J61/'Coeffs tech AME'!J61</f>
        <v>1</v>
      </c>
      <c r="K61" s="18">
        <f>'Coeffs tech AMS'!K61/'Coeffs tech AME'!K61</f>
        <v>1</v>
      </c>
      <c r="L61" s="18">
        <f>'Coeffs tech AMS'!L61/'Coeffs tech AME'!L61</f>
        <v>1</v>
      </c>
      <c r="M61" s="18">
        <f>'Coeffs tech AMS'!M61/'Coeffs tech AME'!M61</f>
        <v>1</v>
      </c>
      <c r="N61" s="18">
        <f>'Coeffs tech AMS'!N61/'Coeffs tech AME'!N61</f>
        <v>1</v>
      </c>
      <c r="O61" s="18">
        <f>'Coeffs tech AMS'!O61/'Coeffs tech AME'!O61</f>
        <v>1</v>
      </c>
      <c r="P61" s="18">
        <f>'Coeffs tech AMS'!P61/'Coeffs tech AME'!P61</f>
        <v>1</v>
      </c>
      <c r="Q61" s="18">
        <f>'Coeffs tech AMS'!Q61/'Coeffs tech AME'!Q61</f>
        <v>1</v>
      </c>
      <c r="R61" s="18">
        <f>'Coeffs tech AMS'!R61/'Coeffs tech AME'!R61</f>
        <v>1</v>
      </c>
      <c r="S61" s="18">
        <f>'Coeffs tech AMS'!S61/'Coeffs tech AME'!S61</f>
        <v>0.99945987138283476</v>
      </c>
      <c r="T61" s="18">
        <f>'Coeffs tech AMS'!T61/'Coeffs tech AME'!T61</f>
        <v>0.99898067927145184</v>
      </c>
      <c r="U61" s="18">
        <f>'Coeffs tech AMS'!U61/'Coeffs tech AME'!U61</f>
        <v>0.99891679979100922</v>
      </c>
      <c r="V61" s="18">
        <f>'Coeffs tech AMS'!V61/'Coeffs tech AME'!V61</f>
        <v>0.99908402458290069</v>
      </c>
      <c r="W61" s="18">
        <f>'Coeffs tech AMS'!W61/'Coeffs tech AME'!W61</f>
        <v>0.9977553149919367</v>
      </c>
      <c r="X61" s="18">
        <f>'Coeffs tech AMS'!X61/'Coeffs tech AME'!X61</f>
        <v>0.99647863028205319</v>
      </c>
      <c r="Y61" s="18">
        <f>'Coeffs tech AMS'!Y61/'Coeffs tech AME'!Y61</f>
        <v>0.99319242759397863</v>
      </c>
      <c r="Z61" s="18">
        <f>'Coeffs tech AMS'!Z61/'Coeffs tech AME'!Z61</f>
        <v>0.99045594099070555</v>
      </c>
      <c r="AA61" s="18">
        <f>'Coeffs tech AMS'!AA61/'Coeffs tech AME'!AA61</f>
        <v>0.9884939526572033</v>
      </c>
      <c r="AB61" s="18">
        <f>'Coeffs tech AMS'!AB61/'Coeffs tech AME'!AB61</f>
        <v>0.98693475622301341</v>
      </c>
      <c r="AC61" s="18">
        <f>'Coeffs tech AMS'!AC61/'Coeffs tech AME'!AC61</f>
        <v>0.98554568373537643</v>
      </c>
      <c r="AD61" s="18">
        <f>'Coeffs tech AMS'!AD61/'Coeffs tech AME'!AD61</f>
        <v>0.9658789602118989</v>
      </c>
      <c r="AE61" s="18">
        <f>'Coeffs tech AMS'!AE61/'Coeffs tech AME'!AE61</f>
        <v>0.9473995890506639</v>
      </c>
      <c r="AF61" s="18">
        <f>'Coeffs tech AMS'!AF61/'Coeffs tech AME'!AF61</f>
        <v>0.92902519216970658</v>
      </c>
      <c r="AG61" s="18">
        <f>'Coeffs tech AMS'!AG61/'Coeffs tech AME'!AG61</f>
        <v>0.91072320393596751</v>
      </c>
      <c r="AH61" s="18">
        <f>'Coeffs tech AMS'!AH61/'Coeffs tech AME'!AH61</f>
        <v>0.89329753169059423</v>
      </c>
      <c r="AI61" s="18">
        <f>'Coeffs tech AMS'!AI61/'Coeffs tech AME'!AI61</f>
        <v>0.87525860916941767</v>
      </c>
      <c r="AJ61" s="18">
        <f>'Coeffs tech AMS'!AJ61/'Coeffs tech AME'!AJ61</f>
        <v>0.85746919350304951</v>
      </c>
      <c r="AK61" s="18">
        <f>'Coeffs tech AMS'!AK61/'Coeffs tech AME'!AK61</f>
        <v>0.84015210180317668</v>
      </c>
      <c r="AL61" s="18">
        <f>'Coeffs tech AMS'!AL61/'Coeffs tech AME'!AL61</f>
        <v>0.82324351125863349</v>
      </c>
      <c r="AM61" s="18">
        <f>'Coeffs tech AMS'!AM61/'Coeffs tech AME'!AM61</f>
        <v>0.8067025241575404</v>
      </c>
      <c r="AN61" s="18">
        <f>'Coeffs tech AMS'!AN61/'Coeffs tech AME'!AN61</f>
        <v>0.7903117986745708</v>
      </c>
      <c r="AO61" s="18">
        <f>'Coeffs tech AMS'!AO61/'Coeffs tech AME'!AO61</f>
        <v>0.77418479763247217</v>
      </c>
      <c r="AP61" s="18">
        <f>'Coeffs tech AMS'!AP61/'Coeffs tech AME'!AP61</f>
        <v>0.75840279452928683</v>
      </c>
      <c r="AQ61" s="18">
        <f>'Coeffs tech AMS'!AQ61/'Coeffs tech AME'!AQ61</f>
        <v>0.7429842884209904</v>
      </c>
      <c r="AR61" s="18">
        <f>'Coeffs tech AMS'!AR61/'Coeffs tech AME'!AR61</f>
        <v>0.72790684251648008</v>
      </c>
      <c r="AS61" s="18">
        <f>'Coeffs tech AMS'!AS61/'Coeffs tech AME'!AS61</f>
        <v>0.71316544290383166</v>
      </c>
      <c r="AT61" s="18">
        <f>'Coeffs tech AMS'!AT61/'Coeffs tech AME'!AT61</f>
        <v>0.69873360631243742</v>
      </c>
      <c r="AU61" s="18">
        <f>'Coeffs tech AMS'!AU61/'Coeffs tech AME'!AU61</f>
        <v>0.68460483679149198</v>
      </c>
      <c r="AV61" s="18">
        <f>'Coeffs tech AMS'!AV61/'Coeffs tech AME'!AV61</f>
        <v>0.67077364244223203</v>
      </c>
      <c r="AW61" s="18">
        <f>'Coeffs tech AMS'!AW61/'Coeffs tech AME'!AW61</f>
        <v>0.65732251136529685</v>
      </c>
    </row>
    <row r="62" spans="2:49" x14ac:dyDescent="0.25">
      <c r="B62" t="s">
        <v>1064</v>
      </c>
      <c r="C62" s="18">
        <f>'Coeffs tech AMS'!C62/'Coeffs tech AME'!C62</f>
        <v>1</v>
      </c>
      <c r="D62" s="18">
        <f>'Coeffs tech AMS'!D62/'Coeffs tech AME'!D62</f>
        <v>1</v>
      </c>
      <c r="E62" s="18">
        <f>'Coeffs tech AMS'!E62/'Coeffs tech AME'!E62</f>
        <v>1</v>
      </c>
      <c r="F62" s="18">
        <f>'Coeffs tech AMS'!F62/'Coeffs tech AME'!F62</f>
        <v>1</v>
      </c>
      <c r="G62" s="18">
        <f>'Coeffs tech AMS'!G62/'Coeffs tech AME'!G62</f>
        <v>1</v>
      </c>
      <c r="H62" s="18">
        <f>'Coeffs tech AMS'!H62/'Coeffs tech AME'!H62</f>
        <v>1</v>
      </c>
      <c r="I62" s="18">
        <f>'Coeffs tech AMS'!I62/'Coeffs tech AME'!I62</f>
        <v>1</v>
      </c>
      <c r="J62" s="18">
        <f>'Coeffs tech AMS'!J62/'Coeffs tech AME'!J62</f>
        <v>1</v>
      </c>
      <c r="K62" s="18">
        <f>'Coeffs tech AMS'!K62/'Coeffs tech AME'!K62</f>
        <v>1</v>
      </c>
      <c r="L62" s="18">
        <f>'Coeffs tech AMS'!L62/'Coeffs tech AME'!L62</f>
        <v>1</v>
      </c>
      <c r="M62" s="18">
        <f>'Coeffs tech AMS'!M62/'Coeffs tech AME'!M62</f>
        <v>1</v>
      </c>
      <c r="N62" s="18">
        <f>'Coeffs tech AMS'!N62/'Coeffs tech AME'!N62</f>
        <v>1</v>
      </c>
      <c r="O62" s="18">
        <f>'Coeffs tech AMS'!O62/'Coeffs tech AME'!O62</f>
        <v>1</v>
      </c>
      <c r="P62" s="18">
        <f>'Coeffs tech AMS'!P62/'Coeffs tech AME'!P62</f>
        <v>1</v>
      </c>
      <c r="Q62" s="18">
        <f>'Coeffs tech AMS'!Q62/'Coeffs tech AME'!Q62</f>
        <v>1</v>
      </c>
      <c r="R62" s="18">
        <f>'Coeffs tech AMS'!R62/'Coeffs tech AME'!R62</f>
        <v>1</v>
      </c>
      <c r="S62" s="18">
        <f>'Coeffs tech AMS'!S62/'Coeffs tech AME'!S62</f>
        <v>0.99939513662077528</v>
      </c>
      <c r="T62" s="18">
        <f>'Coeffs tech AMS'!T62/'Coeffs tech AME'!T62</f>
        <v>0.99908510833607234</v>
      </c>
      <c r="U62" s="18">
        <f>'Coeffs tech AMS'!U62/'Coeffs tech AME'!U62</f>
        <v>0.99913351074919732</v>
      </c>
      <c r="V62" s="18">
        <f>'Coeffs tech AMS'!V62/'Coeffs tech AME'!V62</f>
        <v>0.99946420119925683</v>
      </c>
      <c r="W62" s="18">
        <f>'Coeffs tech AMS'!W62/'Coeffs tech AME'!W62</f>
        <v>0.99906624677713485</v>
      </c>
      <c r="X62" s="18">
        <f>'Coeffs tech AMS'!X62/'Coeffs tech AME'!X62</f>
        <v>0.99872048820676629</v>
      </c>
      <c r="Y62" s="18">
        <f>'Coeffs tech AMS'!Y62/'Coeffs tech AME'!Y62</f>
        <v>0.99626065817341947</v>
      </c>
      <c r="Z62" s="18">
        <f>'Coeffs tech AMS'!Z62/'Coeffs tech AME'!Z62</f>
        <v>0.99394368352418272</v>
      </c>
      <c r="AA62" s="18">
        <f>'Coeffs tech AMS'!AA62/'Coeffs tech AME'!AA62</f>
        <v>0.99226288641300697</v>
      </c>
      <c r="AB62" s="18">
        <f>'Coeffs tech AMS'!AB62/'Coeffs tech AME'!AB62</f>
        <v>0.9910386758039722</v>
      </c>
      <c r="AC62" s="18">
        <f>'Coeffs tech AMS'!AC62/'Coeffs tech AME'!AC62</f>
        <v>0.99010646128930058</v>
      </c>
      <c r="AD62" s="18">
        <f>'Coeffs tech AMS'!AD62/'Coeffs tech AME'!AD62</f>
        <v>0.9702335878157321</v>
      </c>
      <c r="AE62" s="18">
        <f>'Coeffs tech AMS'!AE62/'Coeffs tech AME'!AE62</f>
        <v>0.95174234244371092</v>
      </c>
      <c r="AF62" s="18">
        <f>'Coeffs tech AMS'!AF62/'Coeffs tech AME'!AF62</f>
        <v>0.93357508944207435</v>
      </c>
      <c r="AG62" s="18">
        <f>'Coeffs tech AMS'!AG62/'Coeffs tech AME'!AG62</f>
        <v>0.91557526786734367</v>
      </c>
      <c r="AH62" s="18">
        <f>'Coeffs tech AMS'!AH62/'Coeffs tech AME'!AH62</f>
        <v>0.89855473672894515</v>
      </c>
      <c r="AI62" s="18">
        <f>'Coeffs tech AMS'!AI62/'Coeffs tech AME'!AI62</f>
        <v>0.88099450672969737</v>
      </c>
      <c r="AJ62" s="18">
        <f>'Coeffs tech AMS'!AJ62/'Coeffs tech AME'!AJ62</f>
        <v>0.86358255585311849</v>
      </c>
      <c r="AK62" s="18">
        <f>'Coeffs tech AMS'!AK62/'Coeffs tech AME'!AK62</f>
        <v>0.84655281412896921</v>
      </c>
      <c r="AL62" s="18">
        <f>'Coeffs tech AMS'!AL62/'Coeffs tech AME'!AL62</f>
        <v>0.82988829808122577</v>
      </c>
      <c r="AM62" s="18">
        <f>'Coeffs tech AMS'!AM62/'Coeffs tech AME'!AM62</f>
        <v>0.81356979338162416</v>
      </c>
      <c r="AN62" s="18">
        <f>'Coeffs tech AMS'!AN62/'Coeffs tech AME'!AN62</f>
        <v>0.79760239768322827</v>
      </c>
      <c r="AO62" s="18">
        <f>'Coeffs tech AMS'!AO62/'Coeffs tech AME'!AO62</f>
        <v>0.78187995038010238</v>
      </c>
      <c r="AP62" s="18">
        <f>'Coeffs tech AMS'!AP62/'Coeffs tech AME'!AP62</f>
        <v>0.76648063489302676</v>
      </c>
      <c r="AQ62" s="18">
        <f>'Coeffs tech AMS'!AQ62/'Coeffs tech AME'!AQ62</f>
        <v>0.75143046133521652</v>
      </c>
      <c r="AR62" s="18">
        <f>'Coeffs tech AMS'!AR62/'Coeffs tech AME'!AR62</f>
        <v>0.73671124309577596</v>
      </c>
      <c r="AS62" s="18">
        <f>'Coeffs tech AMS'!AS62/'Coeffs tech AME'!AS62</f>
        <v>0.72234682389368188</v>
      </c>
      <c r="AT62" s="18">
        <f>'Coeffs tech AMS'!AT62/'Coeffs tech AME'!AT62</f>
        <v>0.70829115562640643</v>
      </c>
      <c r="AU62" s="18">
        <f>'Coeffs tech AMS'!AU62/'Coeffs tech AME'!AU62</f>
        <v>0.69453357407679328</v>
      </c>
      <c r="AV62" s="18">
        <f>'Coeffs tech AMS'!AV62/'Coeffs tech AME'!AV62</f>
        <v>0.68106656270020738</v>
      </c>
      <c r="AW62" s="18">
        <f>'Coeffs tech AMS'!AW62/'Coeffs tech AME'!AW62</f>
        <v>0.66789566803488087</v>
      </c>
    </row>
    <row r="63" spans="2:49" x14ac:dyDescent="0.25">
      <c r="B63" t="s">
        <v>1065</v>
      </c>
      <c r="C63" s="18">
        <f>'Coeffs tech AMS'!C63/'Coeffs tech AME'!C63</f>
        <v>1</v>
      </c>
      <c r="D63" s="18">
        <f>'Coeffs tech AMS'!D63/'Coeffs tech AME'!D63</f>
        <v>1</v>
      </c>
      <c r="E63" s="18">
        <f>'Coeffs tech AMS'!E63/'Coeffs tech AME'!E63</f>
        <v>1</v>
      </c>
      <c r="F63" s="18">
        <f>'Coeffs tech AMS'!F63/'Coeffs tech AME'!F63</f>
        <v>1</v>
      </c>
      <c r="G63" s="18">
        <f>'Coeffs tech AMS'!G63/'Coeffs tech AME'!G63</f>
        <v>1</v>
      </c>
      <c r="H63" s="18">
        <f>'Coeffs tech AMS'!H63/'Coeffs tech AME'!H63</f>
        <v>1</v>
      </c>
      <c r="I63" s="18">
        <f>'Coeffs tech AMS'!I63/'Coeffs tech AME'!I63</f>
        <v>1</v>
      </c>
      <c r="J63" s="18">
        <f>'Coeffs tech AMS'!J63/'Coeffs tech AME'!J63</f>
        <v>1</v>
      </c>
      <c r="K63" s="18">
        <f>'Coeffs tech AMS'!K63/'Coeffs tech AME'!K63</f>
        <v>1</v>
      </c>
      <c r="L63" s="18">
        <f>'Coeffs tech AMS'!L63/'Coeffs tech AME'!L63</f>
        <v>1</v>
      </c>
      <c r="M63" s="18">
        <f>'Coeffs tech AMS'!M63/'Coeffs tech AME'!M63</f>
        <v>1</v>
      </c>
      <c r="N63" s="18">
        <f>'Coeffs tech AMS'!N63/'Coeffs tech AME'!N63</f>
        <v>1</v>
      </c>
      <c r="O63" s="18">
        <f>'Coeffs tech AMS'!O63/'Coeffs tech AME'!O63</f>
        <v>1</v>
      </c>
      <c r="P63" s="18">
        <f>'Coeffs tech AMS'!P63/'Coeffs tech AME'!P63</f>
        <v>1</v>
      </c>
      <c r="Q63" s="18">
        <f>'Coeffs tech AMS'!Q63/'Coeffs tech AME'!Q63</f>
        <v>1</v>
      </c>
      <c r="R63" s="18">
        <f>'Coeffs tech AMS'!R63/'Coeffs tech AME'!R63</f>
        <v>1</v>
      </c>
      <c r="S63" s="18">
        <f>'Coeffs tech AMS'!S63/'Coeffs tech AME'!S63</f>
        <v>0.99969818379909703</v>
      </c>
      <c r="T63" s="18">
        <f>'Coeffs tech AMS'!T63/'Coeffs tech AME'!T63</f>
        <v>0.99971324883220347</v>
      </c>
      <c r="U63" s="18">
        <f>'Coeffs tech AMS'!U63/'Coeffs tech AME'!U63</f>
        <v>0.99961618160661025</v>
      </c>
      <c r="V63" s="18">
        <f>'Coeffs tech AMS'!V63/'Coeffs tech AME'!V63</f>
        <v>0.99977590071445799</v>
      </c>
      <c r="W63" s="18">
        <f>'Coeffs tech AMS'!W63/'Coeffs tech AME'!W63</f>
        <v>0.98912972194145932</v>
      </c>
      <c r="X63" s="18">
        <f>'Coeffs tech AMS'!X63/'Coeffs tech AME'!X63</f>
        <v>0.97914432980153088</v>
      </c>
      <c r="Y63" s="18">
        <f>'Coeffs tech AMS'!Y63/'Coeffs tech AME'!Y63</f>
        <v>0.96796514526237065</v>
      </c>
      <c r="Z63" s="18">
        <f>'Coeffs tech AMS'!Z63/'Coeffs tech AME'!Z63</f>
        <v>0.95650974587506288</v>
      </c>
      <c r="AA63" s="18">
        <f>'Coeffs tech AMS'!AA63/'Coeffs tech AME'!AA63</f>
        <v>0.94604998915556504</v>
      </c>
      <c r="AB63" s="18">
        <f>'Coeffs tech AMS'!AB63/'Coeffs tech AME'!AB63</f>
        <v>0.93593802039146601</v>
      </c>
      <c r="AC63" s="18">
        <f>'Coeffs tech AMS'!AC63/'Coeffs tech AME'!AC63</f>
        <v>0.92606997154078396</v>
      </c>
      <c r="AD63" s="18">
        <f>'Coeffs tech AMS'!AD63/'Coeffs tech AME'!AD63</f>
        <v>0.92346979795011286</v>
      </c>
      <c r="AE63" s="18">
        <f>'Coeffs tech AMS'!AE63/'Coeffs tech AME'!AE63</f>
        <v>0.92134048001059399</v>
      </c>
      <c r="AF63" s="18">
        <f>'Coeffs tech AMS'!AF63/'Coeffs tech AME'!AF63</f>
        <v>0.91933527832048823</v>
      </c>
      <c r="AG63" s="18">
        <f>'Coeffs tech AMS'!AG63/'Coeffs tech AME'!AG63</f>
        <v>0.91706205632538784</v>
      </c>
      <c r="AH63" s="18">
        <f>'Coeffs tech AMS'!AH63/'Coeffs tech AME'!AH63</f>
        <v>0.91511501186077326</v>
      </c>
      <c r="AI63" s="18">
        <f>'Coeffs tech AMS'!AI63/'Coeffs tech AME'!AI63</f>
        <v>0.9127825954351424</v>
      </c>
      <c r="AJ63" s="18">
        <f>'Coeffs tech AMS'!AJ63/'Coeffs tech AME'!AJ63</f>
        <v>0.91007871154501963</v>
      </c>
      <c r="AK63" s="18">
        <f>'Coeffs tech AMS'!AK63/'Coeffs tech AME'!AK63</f>
        <v>0.9075628743500076</v>
      </c>
      <c r="AL63" s="18">
        <f>'Coeffs tech AMS'!AL63/'Coeffs tech AME'!AL63</f>
        <v>0.90506988094417973</v>
      </c>
      <c r="AM63" s="18">
        <f>'Coeffs tech AMS'!AM63/'Coeffs tech AME'!AM63</f>
        <v>0.90259043525358473</v>
      </c>
      <c r="AN63" s="18">
        <f>'Coeffs tech AMS'!AN63/'Coeffs tech AME'!AN63</f>
        <v>0.89981300539123932</v>
      </c>
      <c r="AO63" s="18">
        <f>'Coeffs tech AMS'!AO63/'Coeffs tech AME'!AO63</f>
        <v>0.8973756667622782</v>
      </c>
      <c r="AP63" s="18">
        <f>'Coeffs tech AMS'!AP63/'Coeffs tech AME'!AP63</f>
        <v>0.89490927505229123</v>
      </c>
      <c r="AQ63" s="18">
        <f>'Coeffs tech AMS'!AQ63/'Coeffs tech AME'!AQ63</f>
        <v>0.89249270393571012</v>
      </c>
      <c r="AR63" s="18">
        <f>'Coeffs tech AMS'!AR63/'Coeffs tech AME'!AR63</f>
        <v>0.89009859881069642</v>
      </c>
      <c r="AS63" s="18">
        <f>'Coeffs tech AMS'!AS63/'Coeffs tech AME'!AS63</f>
        <v>0.8877431032013049</v>
      </c>
      <c r="AT63" s="18">
        <f>'Coeffs tech AMS'!AT63/'Coeffs tech AME'!AT63</f>
        <v>0.88542730814651216</v>
      </c>
      <c r="AU63" s="18">
        <f>'Coeffs tech AMS'!AU63/'Coeffs tech AME'!AU63</f>
        <v>0.88312565508263563</v>
      </c>
      <c r="AV63" s="18">
        <f>'Coeffs tech AMS'!AV63/'Coeffs tech AME'!AV63</f>
        <v>0.88083615636674895</v>
      </c>
      <c r="AW63" s="18">
        <f>'Coeffs tech AMS'!AW63/'Coeffs tech AME'!AW63</f>
        <v>0.87880482518798375</v>
      </c>
    </row>
    <row r="64" spans="2:49" x14ac:dyDescent="0.25">
      <c r="B64" t="s">
        <v>1066</v>
      </c>
      <c r="C64" s="18">
        <f>'Coeffs tech AMS'!C64/'Coeffs tech AME'!C64</f>
        <v>1</v>
      </c>
      <c r="D64" s="18">
        <f>'Coeffs tech AMS'!D64/'Coeffs tech AME'!D64</f>
        <v>1</v>
      </c>
      <c r="E64" s="18">
        <f>'Coeffs tech AMS'!E64/'Coeffs tech AME'!E64</f>
        <v>1</v>
      </c>
      <c r="F64" s="18">
        <f>'Coeffs tech AMS'!F64/'Coeffs tech AME'!F64</f>
        <v>1</v>
      </c>
      <c r="G64" s="18">
        <f>'Coeffs tech AMS'!G64/'Coeffs tech AME'!G64</f>
        <v>1</v>
      </c>
      <c r="H64" s="18">
        <f>'Coeffs tech AMS'!H64/'Coeffs tech AME'!H64</f>
        <v>1</v>
      </c>
      <c r="I64" s="18">
        <f>'Coeffs tech AMS'!I64/'Coeffs tech AME'!I64</f>
        <v>1</v>
      </c>
      <c r="J64" s="18">
        <f>'Coeffs tech AMS'!J64/'Coeffs tech AME'!J64</f>
        <v>1</v>
      </c>
      <c r="K64" s="18">
        <f>'Coeffs tech AMS'!K64/'Coeffs tech AME'!K64</f>
        <v>1</v>
      </c>
      <c r="L64" s="18">
        <f>'Coeffs tech AMS'!L64/'Coeffs tech AME'!L64</f>
        <v>1</v>
      </c>
      <c r="M64" s="18">
        <f>'Coeffs tech AMS'!M64/'Coeffs tech AME'!M64</f>
        <v>1</v>
      </c>
      <c r="N64" s="18">
        <f>'Coeffs tech AMS'!N64/'Coeffs tech AME'!N64</f>
        <v>1</v>
      </c>
      <c r="O64" s="18">
        <f>'Coeffs tech AMS'!O64/'Coeffs tech AME'!O64</f>
        <v>1</v>
      </c>
      <c r="P64" s="18">
        <f>'Coeffs tech AMS'!P64/'Coeffs tech AME'!P64</f>
        <v>1</v>
      </c>
      <c r="Q64" s="18">
        <f>'Coeffs tech AMS'!Q64/'Coeffs tech AME'!Q64</f>
        <v>1</v>
      </c>
      <c r="R64" s="18">
        <f>'Coeffs tech AMS'!R64/'Coeffs tech AME'!R64</f>
        <v>1</v>
      </c>
      <c r="S64" s="18">
        <f>'Coeffs tech AMS'!S64/'Coeffs tech AME'!S64</f>
        <v>0.99969573801390244</v>
      </c>
      <c r="T64" s="18">
        <f>'Coeffs tech AMS'!T64/'Coeffs tech AME'!T64</f>
        <v>0.99966334074821683</v>
      </c>
      <c r="U64" s="18">
        <f>'Coeffs tech AMS'!U64/'Coeffs tech AME'!U64</f>
        <v>0.99969597102160601</v>
      </c>
      <c r="V64" s="18">
        <f>'Coeffs tech AMS'!V64/'Coeffs tech AME'!V64</f>
        <v>0.99999501374127708</v>
      </c>
      <c r="W64" s="18">
        <f>'Coeffs tech AMS'!W64/'Coeffs tech AME'!W64</f>
        <v>1.0011570772405278</v>
      </c>
      <c r="X64" s="18">
        <f>'Coeffs tech AMS'!X64/'Coeffs tech AME'!X64</f>
        <v>1.0026036811657983</v>
      </c>
      <c r="Y64" s="18">
        <f>'Coeffs tech AMS'!Y64/'Coeffs tech AME'!Y64</f>
        <v>1.0028250241612306</v>
      </c>
      <c r="Z64" s="18">
        <f>'Coeffs tech AMS'!Z64/'Coeffs tech AME'!Z64</f>
        <v>1.003067423928113</v>
      </c>
      <c r="AA64" s="18">
        <f>'Coeffs tech AMS'!AA64/'Coeffs tech AME'!AA64</f>
        <v>1.0037120109137843</v>
      </c>
      <c r="AB64" s="18">
        <f>'Coeffs tech AMS'!AB64/'Coeffs tech AME'!AB64</f>
        <v>1.0046087095125618</v>
      </c>
      <c r="AC64" s="18">
        <f>'Coeffs tech AMS'!AC64/'Coeffs tech AME'!AC64</f>
        <v>1.0056689960733007</v>
      </c>
      <c r="AD64" s="18">
        <f>'Coeffs tech AMS'!AD64/'Coeffs tech AME'!AD64</f>
        <v>1.0050694882965336</v>
      </c>
      <c r="AE64" s="18">
        <f>'Coeffs tech AMS'!AE64/'Coeffs tech AME'!AE64</f>
        <v>1.0050340112618275</v>
      </c>
      <c r="AF64" s="18">
        <f>'Coeffs tech AMS'!AF64/'Coeffs tech AME'!AF64</f>
        <v>1.0050392530225121</v>
      </c>
      <c r="AG64" s="18">
        <f>'Coeffs tech AMS'!AG64/'Coeffs tech AME'!AG64</f>
        <v>1.0048957507661747</v>
      </c>
      <c r="AH64" s="18">
        <f>'Coeffs tech AMS'!AH64/'Coeffs tech AME'!AH64</f>
        <v>1.0051031641130674</v>
      </c>
      <c r="AI64" s="18">
        <f>'Coeffs tech AMS'!AI64/'Coeffs tech AME'!AI64</f>
        <v>1.00478907267406</v>
      </c>
      <c r="AJ64" s="18">
        <f>'Coeffs tech AMS'!AJ64/'Coeffs tech AME'!AJ64</f>
        <v>1.0042708566272414</v>
      </c>
      <c r="AK64" s="18">
        <f>'Coeffs tech AMS'!AK64/'Coeffs tech AME'!AK64</f>
        <v>1.0038107293948488</v>
      </c>
      <c r="AL64" s="18">
        <f>'Coeffs tech AMS'!AL64/'Coeffs tech AME'!AL64</f>
        <v>1.0033675339858801</v>
      </c>
      <c r="AM64" s="18">
        <f>'Coeffs tech AMS'!AM64/'Coeffs tech AME'!AM64</f>
        <v>1.0029326239282044</v>
      </c>
      <c r="AN64" s="18">
        <f>'Coeffs tech AMS'!AN64/'Coeffs tech AME'!AN64</f>
        <v>1.0022437465617704</v>
      </c>
      <c r="AO64" s="18">
        <f>'Coeffs tech AMS'!AO64/'Coeffs tech AME'!AO64</f>
        <v>1.0016673398871014</v>
      </c>
      <c r="AP64" s="18">
        <f>'Coeffs tech AMS'!AP64/'Coeffs tech AME'!AP64</f>
        <v>1.0011205406506383</v>
      </c>
      <c r="AQ64" s="18">
        <f>'Coeffs tech AMS'!AQ64/'Coeffs tech AME'!AQ64</f>
        <v>1.0006360928705091</v>
      </c>
      <c r="AR64" s="18">
        <f>'Coeffs tech AMS'!AR64/'Coeffs tech AME'!AR64</f>
        <v>1.0002022402712709</v>
      </c>
      <c r="AS64" s="18">
        <f>'Coeffs tech AMS'!AS64/'Coeffs tech AME'!AS64</f>
        <v>0.99982617237653881</v>
      </c>
      <c r="AT64" s="18">
        <f>'Coeffs tech AMS'!AT64/'Coeffs tech AME'!AT64</f>
        <v>0.99948978249036102</v>
      </c>
      <c r="AU64" s="18">
        <f>'Coeffs tech AMS'!AU64/'Coeffs tech AME'!AU64</f>
        <v>0.99918525311708317</v>
      </c>
      <c r="AV64" s="18">
        <f>'Coeffs tech AMS'!AV64/'Coeffs tech AME'!AV64</f>
        <v>0.99890621301649818</v>
      </c>
      <c r="AW64" s="18">
        <f>'Coeffs tech AMS'!AW64/'Coeffs tech AME'!AW64</f>
        <v>0.99896833057778855</v>
      </c>
    </row>
    <row r="65" spans="2:49" x14ac:dyDescent="0.25">
      <c r="B65" t="s">
        <v>1067</v>
      </c>
      <c r="C65" s="18">
        <f>'Coeffs tech AMS'!C65/'Coeffs tech AME'!C65</f>
        <v>1</v>
      </c>
      <c r="D65" s="18">
        <f>'Coeffs tech AMS'!D65/'Coeffs tech AME'!D65</f>
        <v>1</v>
      </c>
      <c r="E65" s="18">
        <f>'Coeffs tech AMS'!E65/'Coeffs tech AME'!E65</f>
        <v>1</v>
      </c>
      <c r="F65" s="18">
        <f>'Coeffs tech AMS'!F65/'Coeffs tech AME'!F65</f>
        <v>1</v>
      </c>
      <c r="G65" s="18">
        <f>'Coeffs tech AMS'!G65/'Coeffs tech AME'!G65</f>
        <v>1</v>
      </c>
      <c r="H65" s="18">
        <f>'Coeffs tech AMS'!H65/'Coeffs tech AME'!H65</f>
        <v>1</v>
      </c>
      <c r="I65" s="18">
        <f>'Coeffs tech AMS'!I65/'Coeffs tech AME'!I65</f>
        <v>1</v>
      </c>
      <c r="J65" s="18">
        <f>'Coeffs tech AMS'!J65/'Coeffs tech AME'!J65</f>
        <v>1</v>
      </c>
      <c r="K65" s="18">
        <f>'Coeffs tech AMS'!K65/'Coeffs tech AME'!K65</f>
        <v>1</v>
      </c>
      <c r="L65" s="18">
        <f>'Coeffs tech AMS'!L65/'Coeffs tech AME'!L65</f>
        <v>1</v>
      </c>
      <c r="M65" s="18">
        <f>'Coeffs tech AMS'!M65/'Coeffs tech AME'!M65</f>
        <v>1</v>
      </c>
      <c r="N65" s="18">
        <f>'Coeffs tech AMS'!N65/'Coeffs tech AME'!N65</f>
        <v>1</v>
      </c>
      <c r="O65" s="18">
        <f>'Coeffs tech AMS'!O65/'Coeffs tech AME'!O65</f>
        <v>1</v>
      </c>
      <c r="P65" s="18">
        <f>'Coeffs tech AMS'!P65/'Coeffs tech AME'!P65</f>
        <v>1</v>
      </c>
      <c r="Q65" s="18">
        <f>'Coeffs tech AMS'!Q65/'Coeffs tech AME'!Q65</f>
        <v>1</v>
      </c>
      <c r="R65" s="18">
        <f>'Coeffs tech AMS'!R65/'Coeffs tech AME'!R65</f>
        <v>1</v>
      </c>
      <c r="S65" s="18">
        <f>'Coeffs tech AMS'!S65/'Coeffs tech AME'!S65</f>
        <v>0.99919323348075717</v>
      </c>
      <c r="T65" s="18">
        <f>'Coeffs tech AMS'!T65/'Coeffs tech AME'!T65</f>
        <v>0.999267801898025</v>
      </c>
      <c r="U65" s="18">
        <f>'Coeffs tech AMS'!U65/'Coeffs tech AME'!U65</f>
        <v>0.99885257344339373</v>
      </c>
      <c r="V65" s="18">
        <f>'Coeffs tech AMS'!V65/'Coeffs tech AME'!V65</f>
        <v>0.9988189933259457</v>
      </c>
      <c r="W65" s="18">
        <f>'Coeffs tech AMS'!W65/'Coeffs tech AME'!W65</f>
        <v>0.99603996916316939</v>
      </c>
      <c r="X65" s="18">
        <f>'Coeffs tech AMS'!X65/'Coeffs tech AME'!X65</f>
        <v>0.99433710524223196</v>
      </c>
      <c r="Y65" s="18">
        <f>'Coeffs tech AMS'!Y65/'Coeffs tech AME'!Y65</f>
        <v>0.99055983313916085</v>
      </c>
      <c r="Z65" s="18">
        <f>'Coeffs tech AMS'!Z65/'Coeffs tech AME'!Z65</f>
        <v>0.98705524513919751</v>
      </c>
      <c r="AA65" s="18">
        <f>'Coeffs tech AMS'!AA65/'Coeffs tech AME'!AA65</f>
        <v>0.98396913629102345</v>
      </c>
      <c r="AB65" s="18">
        <f>'Coeffs tech AMS'!AB65/'Coeffs tech AME'!AB65</f>
        <v>0.981085588415604</v>
      </c>
      <c r="AC65" s="18">
        <f>'Coeffs tech AMS'!AC65/'Coeffs tech AME'!AC65</f>
        <v>0.97830608544739606</v>
      </c>
      <c r="AD65" s="18">
        <f>'Coeffs tech AMS'!AD65/'Coeffs tech AME'!AD65</f>
        <v>0.97741504965343495</v>
      </c>
      <c r="AE65" s="18">
        <f>'Coeffs tech AMS'!AE65/'Coeffs tech AME'!AE65</f>
        <v>0.97690643786378795</v>
      </c>
      <c r="AF65" s="18">
        <f>'Coeffs tech AMS'!AF65/'Coeffs tech AME'!AF65</f>
        <v>0.97655897189322638</v>
      </c>
      <c r="AG65" s="18">
        <f>'Coeffs tech AMS'!AG65/'Coeffs tech AME'!AG65</f>
        <v>0.97610069668839816</v>
      </c>
      <c r="AH65" s="18">
        <f>'Coeffs tech AMS'!AH65/'Coeffs tech AME'!AH65</f>
        <v>0.97581902930779563</v>
      </c>
      <c r="AI65" s="18">
        <f>'Coeffs tech AMS'!AI65/'Coeffs tech AME'!AI65</f>
        <v>0.97519276306768699</v>
      </c>
      <c r="AJ65" s="18">
        <f>'Coeffs tech AMS'!AJ65/'Coeffs tech AME'!AJ65</f>
        <v>0.97436434484630985</v>
      </c>
      <c r="AK65" s="18">
        <f>'Coeffs tech AMS'!AK65/'Coeffs tech AME'!AK65</f>
        <v>0.973687135597604</v>
      </c>
      <c r="AL65" s="18">
        <f>'Coeffs tech AMS'!AL65/'Coeffs tech AME'!AL65</f>
        <v>0.97307639039491289</v>
      </c>
      <c r="AM65" s="18">
        <f>'Coeffs tech AMS'!AM65/'Coeffs tech AME'!AM65</f>
        <v>0.97250644468818492</v>
      </c>
      <c r="AN65" s="18">
        <f>'Coeffs tech AMS'!AN65/'Coeffs tech AME'!AN65</f>
        <v>0.96972104565420847</v>
      </c>
      <c r="AO65" s="18">
        <f>'Coeffs tech AMS'!AO65/'Coeffs tech AME'!AO65</f>
        <v>0.96728130962882641</v>
      </c>
      <c r="AP65" s="18">
        <f>'Coeffs tech AMS'!AP65/'Coeffs tech AME'!AP65</f>
        <v>0.96481471045872191</v>
      </c>
      <c r="AQ65" s="18">
        <f>'Coeffs tech AMS'!AQ65/'Coeffs tech AME'!AQ65</f>
        <v>0.96240770691936028</v>
      </c>
      <c r="AR65" s="18">
        <f>'Coeffs tech AMS'!AR65/'Coeffs tech AME'!AR65</f>
        <v>0.96001866534355473</v>
      </c>
      <c r="AS65" s="18">
        <f>'Coeffs tech AMS'!AS65/'Coeffs tech AME'!AS65</f>
        <v>0.95772689233367736</v>
      </c>
      <c r="AT65" s="18">
        <f>'Coeffs tech AMS'!AT65/'Coeffs tech AME'!AT65</f>
        <v>0.955532978522879</v>
      </c>
      <c r="AU65" s="18">
        <f>'Coeffs tech AMS'!AU65/'Coeffs tech AME'!AU65</f>
        <v>0.95342212423282069</v>
      </c>
      <c r="AV65" s="18">
        <f>'Coeffs tech AMS'!AV65/'Coeffs tech AME'!AV65</f>
        <v>0.95134806989534582</v>
      </c>
      <c r="AW65" s="18">
        <f>'Coeffs tech AMS'!AW65/'Coeffs tech AME'!AW65</f>
        <v>0.95274979638902579</v>
      </c>
    </row>
    <row r="66" spans="2:49" x14ac:dyDescent="0.25">
      <c r="B66" t="s">
        <v>1068</v>
      </c>
      <c r="C66" s="18">
        <f>'Coeffs tech AMS'!C66/'Coeffs tech AME'!C66</f>
        <v>1</v>
      </c>
      <c r="D66" s="18">
        <f>'Coeffs tech AMS'!D66/'Coeffs tech AME'!D66</f>
        <v>1</v>
      </c>
      <c r="E66" s="18">
        <f>'Coeffs tech AMS'!E66/'Coeffs tech AME'!E66</f>
        <v>1</v>
      </c>
      <c r="F66" s="18">
        <f>'Coeffs tech AMS'!F66/'Coeffs tech AME'!F66</f>
        <v>1</v>
      </c>
      <c r="G66" s="18">
        <f>'Coeffs tech AMS'!G66/'Coeffs tech AME'!G66</f>
        <v>1</v>
      </c>
      <c r="H66" s="18">
        <f>'Coeffs tech AMS'!H66/'Coeffs tech AME'!H66</f>
        <v>1</v>
      </c>
      <c r="I66" s="18">
        <f>'Coeffs tech AMS'!I66/'Coeffs tech AME'!I66</f>
        <v>1</v>
      </c>
      <c r="J66" s="18">
        <f>'Coeffs tech AMS'!J66/'Coeffs tech AME'!J66</f>
        <v>1</v>
      </c>
      <c r="K66" s="18">
        <f>'Coeffs tech AMS'!K66/'Coeffs tech AME'!K66</f>
        <v>1</v>
      </c>
      <c r="L66" s="18">
        <f>'Coeffs tech AMS'!L66/'Coeffs tech AME'!L66</f>
        <v>1</v>
      </c>
      <c r="M66" s="18">
        <f>'Coeffs tech AMS'!M66/'Coeffs tech AME'!M66</f>
        <v>1</v>
      </c>
      <c r="N66" s="18">
        <f>'Coeffs tech AMS'!N66/'Coeffs tech AME'!N66</f>
        <v>1</v>
      </c>
      <c r="O66" s="18">
        <f>'Coeffs tech AMS'!O66/'Coeffs tech AME'!O66</f>
        <v>1</v>
      </c>
      <c r="P66" s="18">
        <f>'Coeffs tech AMS'!P66/'Coeffs tech AME'!P66</f>
        <v>1</v>
      </c>
      <c r="Q66" s="18">
        <f>'Coeffs tech AMS'!Q66/'Coeffs tech AME'!Q66</f>
        <v>1</v>
      </c>
      <c r="R66" s="18">
        <f>'Coeffs tech AMS'!R66/'Coeffs tech AME'!R66</f>
        <v>1</v>
      </c>
      <c r="S66" s="18">
        <f>'Coeffs tech AMS'!S66/'Coeffs tech AME'!S66</f>
        <v>0.99970559293186989</v>
      </c>
      <c r="T66" s="18">
        <f>'Coeffs tech AMS'!T66/'Coeffs tech AME'!T66</f>
        <v>0.99962855716121513</v>
      </c>
      <c r="U66" s="18">
        <f>'Coeffs tech AMS'!U66/'Coeffs tech AME'!U66</f>
        <v>0.99959616119164507</v>
      </c>
      <c r="V66" s="18">
        <f>'Coeffs tech AMS'!V66/'Coeffs tech AME'!V66</f>
        <v>0.99980072212210158</v>
      </c>
      <c r="W66" s="18">
        <f>'Coeffs tech AMS'!W66/'Coeffs tech AME'!W66</f>
        <v>0.99968954567942447</v>
      </c>
      <c r="X66" s="18">
        <f>'Coeffs tech AMS'!X66/'Coeffs tech AME'!X66</f>
        <v>0.99874716847008171</v>
      </c>
      <c r="Y66" s="18">
        <f>'Coeffs tech AMS'!Y66/'Coeffs tech AME'!Y66</f>
        <v>0.99602573467743893</v>
      </c>
      <c r="Z66" s="18">
        <f>'Coeffs tech AMS'!Z66/'Coeffs tech AME'!Z66</f>
        <v>0.99302551732385846</v>
      </c>
      <c r="AA66" s="18">
        <f>'Coeffs tech AMS'!AA66/'Coeffs tech AME'!AA66</f>
        <v>0.9901847817824968</v>
      </c>
      <c r="AB66" s="18">
        <f>'Coeffs tech AMS'!AB66/'Coeffs tech AME'!AB66</f>
        <v>0.9874237020569544</v>
      </c>
      <c r="AC66" s="18">
        <f>'Coeffs tech AMS'!AC66/'Coeffs tech AME'!AC66</f>
        <v>0.98473198937746931</v>
      </c>
      <c r="AD66" s="18">
        <f>'Coeffs tech AMS'!AD66/'Coeffs tech AME'!AD66</f>
        <v>0.98287992076809394</v>
      </c>
      <c r="AE66" s="18">
        <f>'Coeffs tech AMS'!AE66/'Coeffs tech AME'!AE66</f>
        <v>0.98168278663347386</v>
      </c>
      <c r="AF66" s="18">
        <f>'Coeffs tech AMS'!AF66/'Coeffs tech AME'!AF66</f>
        <v>0.98067026403705082</v>
      </c>
      <c r="AG66" s="18">
        <f>'Coeffs tech AMS'!AG66/'Coeffs tech AME'!AG66</f>
        <v>0.97963151859134179</v>
      </c>
      <c r="AH66" s="18">
        <f>'Coeffs tech AMS'!AH66/'Coeffs tech AME'!AH66</f>
        <v>0.97889837604089802</v>
      </c>
      <c r="AI66" s="18">
        <f>'Coeffs tech AMS'!AI66/'Coeffs tech AME'!AI66</f>
        <v>0.97780519412200539</v>
      </c>
      <c r="AJ66" s="18">
        <f>'Coeffs tech AMS'!AJ66/'Coeffs tech AME'!AJ66</f>
        <v>0.97657230571473219</v>
      </c>
      <c r="AK66" s="18">
        <f>'Coeffs tech AMS'!AK66/'Coeffs tech AME'!AK66</f>
        <v>0.9753950860911359</v>
      </c>
      <c r="AL66" s="18">
        <f>'Coeffs tech AMS'!AL66/'Coeffs tech AME'!AL66</f>
        <v>0.97424696645587949</v>
      </c>
      <c r="AM66" s="18">
        <f>'Coeffs tech AMS'!AM66/'Coeffs tech AME'!AM66</f>
        <v>0.97311847782817162</v>
      </c>
      <c r="AN66" s="18">
        <f>'Coeffs tech AMS'!AN66/'Coeffs tech AME'!AN66</f>
        <v>0.97178641966617196</v>
      </c>
      <c r="AO66" s="18">
        <f>'Coeffs tech AMS'!AO66/'Coeffs tech AME'!AO66</f>
        <v>0.97058589044434829</v>
      </c>
      <c r="AP66" s="18">
        <f>'Coeffs tech AMS'!AP66/'Coeffs tech AME'!AP66</f>
        <v>0.9694519273393708</v>
      </c>
      <c r="AQ66" s="18">
        <f>'Coeffs tech AMS'!AQ66/'Coeffs tech AME'!AQ66</f>
        <v>0.96841596914254024</v>
      </c>
      <c r="AR66" s="18">
        <f>'Coeffs tech AMS'!AR66/'Coeffs tech AME'!AR66</f>
        <v>0.96746762546389264</v>
      </c>
      <c r="AS66" s="18">
        <f>'Coeffs tech AMS'!AS66/'Coeffs tech AME'!AS66</f>
        <v>0.96662606935647521</v>
      </c>
      <c r="AT66" s="18">
        <f>'Coeffs tech AMS'!AT66/'Coeffs tech AME'!AT66</f>
        <v>0.96586217519443385</v>
      </c>
      <c r="AU66" s="18">
        <f>'Coeffs tech AMS'!AU66/'Coeffs tech AME'!AU66</f>
        <v>0.96517506206998915</v>
      </c>
      <c r="AV66" s="18">
        <f>'Coeffs tech AMS'!AV66/'Coeffs tech AME'!AV66</f>
        <v>0.96455975904976121</v>
      </c>
      <c r="AW66" s="18">
        <f>'Coeffs tech AMS'!AW66/'Coeffs tech AME'!AW66</f>
        <v>0.96422766396429482</v>
      </c>
    </row>
    <row r="67" spans="2:49" x14ac:dyDescent="0.25">
      <c r="B67" t="s">
        <v>1069</v>
      </c>
      <c r="C67" s="18">
        <f>'Coeffs tech AMS'!C67/'Coeffs tech AME'!C67</f>
        <v>1</v>
      </c>
      <c r="D67" s="18">
        <f>'Coeffs tech AMS'!D67/'Coeffs tech AME'!D67</f>
        <v>1</v>
      </c>
      <c r="E67" s="18">
        <f>'Coeffs tech AMS'!E67/'Coeffs tech AME'!E67</f>
        <v>1</v>
      </c>
      <c r="F67" s="18">
        <f>'Coeffs tech AMS'!F67/'Coeffs tech AME'!F67</f>
        <v>1</v>
      </c>
      <c r="G67" s="18">
        <f>'Coeffs tech AMS'!G67/'Coeffs tech AME'!G67</f>
        <v>1</v>
      </c>
      <c r="H67" s="18">
        <f>'Coeffs tech AMS'!H67/'Coeffs tech AME'!H67</f>
        <v>1</v>
      </c>
      <c r="I67" s="18">
        <f>'Coeffs tech AMS'!I67/'Coeffs tech AME'!I67</f>
        <v>1</v>
      </c>
      <c r="J67" s="18">
        <f>'Coeffs tech AMS'!J67/'Coeffs tech AME'!J67</f>
        <v>1</v>
      </c>
      <c r="K67" s="18">
        <f>'Coeffs tech AMS'!K67/'Coeffs tech AME'!K67</f>
        <v>1</v>
      </c>
      <c r="L67" s="18">
        <f>'Coeffs tech AMS'!L67/'Coeffs tech AME'!L67</f>
        <v>1</v>
      </c>
      <c r="M67" s="18">
        <f>'Coeffs tech AMS'!M67/'Coeffs tech AME'!M67</f>
        <v>1</v>
      </c>
      <c r="N67" s="18">
        <f>'Coeffs tech AMS'!N67/'Coeffs tech AME'!N67</f>
        <v>1</v>
      </c>
      <c r="O67" s="18">
        <f>'Coeffs tech AMS'!O67/'Coeffs tech AME'!O67</f>
        <v>1</v>
      </c>
      <c r="P67" s="18">
        <f>'Coeffs tech AMS'!P67/'Coeffs tech AME'!P67</f>
        <v>1</v>
      </c>
      <c r="Q67" s="18">
        <f>'Coeffs tech AMS'!Q67/'Coeffs tech AME'!Q67</f>
        <v>1</v>
      </c>
      <c r="R67" s="18">
        <f>'Coeffs tech AMS'!R67/'Coeffs tech AME'!R67</f>
        <v>1</v>
      </c>
      <c r="S67" s="18">
        <f>'Coeffs tech AMS'!S67/'Coeffs tech AME'!S67</f>
        <v>1.0000380113960774</v>
      </c>
      <c r="T67" s="18">
        <f>'Coeffs tech AMS'!T67/'Coeffs tech AME'!T67</f>
        <v>1.0003125668214441</v>
      </c>
      <c r="U67" s="18">
        <f>'Coeffs tech AMS'!U67/'Coeffs tech AME'!U67</f>
        <v>1.0008063915331904</v>
      </c>
      <c r="V67" s="18">
        <f>'Coeffs tech AMS'!V67/'Coeffs tech AME'!V67</f>
        <v>1.0016406943176868</v>
      </c>
      <c r="W67" s="18">
        <f>'Coeffs tech AMS'!W67/'Coeffs tech AME'!W67</f>
        <v>1.0028239839658</v>
      </c>
      <c r="X67" s="18">
        <f>'Coeffs tech AMS'!X67/'Coeffs tech AME'!X67</f>
        <v>1.0041872286835125</v>
      </c>
      <c r="Y67" s="18">
        <f>'Coeffs tech AMS'!Y67/'Coeffs tech AME'!Y67</f>
        <v>1.0048432072468887</v>
      </c>
      <c r="Z67" s="18">
        <f>'Coeffs tech AMS'!Z67/'Coeffs tech AME'!Z67</f>
        <v>1.0056023715077937</v>
      </c>
      <c r="AA67" s="18">
        <f>'Coeffs tech AMS'!AA67/'Coeffs tech AME'!AA67</f>
        <v>1.0066404715560135</v>
      </c>
      <c r="AB67" s="18">
        <f>'Coeffs tech AMS'!AB67/'Coeffs tech AME'!AB67</f>
        <v>1.0078048284867125</v>
      </c>
      <c r="AC67" s="18">
        <f>'Coeffs tech AMS'!AC67/'Coeffs tech AME'!AC67</f>
        <v>1.0089952097046286</v>
      </c>
      <c r="AD67" s="18">
        <f>'Coeffs tech AMS'!AD67/'Coeffs tech AME'!AD67</f>
        <v>1.0100569208235357</v>
      </c>
      <c r="AE67" s="18">
        <f>'Coeffs tech AMS'!AE67/'Coeffs tech AME'!AE67</f>
        <v>1.0113719392855587</v>
      </c>
      <c r="AF67" s="18">
        <f>'Coeffs tech AMS'!AF67/'Coeffs tech AME'!AF67</f>
        <v>1.0126398246072461</v>
      </c>
      <c r="AG67" s="18">
        <f>'Coeffs tech AMS'!AG67/'Coeffs tech AME'!AG67</f>
        <v>1.0137919584720243</v>
      </c>
      <c r="AH67" s="18">
        <f>'Coeffs tech AMS'!AH67/'Coeffs tech AME'!AH67</f>
        <v>1.0150774528900401</v>
      </c>
      <c r="AI67" s="18">
        <f>'Coeffs tech AMS'!AI67/'Coeffs tech AME'!AI67</f>
        <v>1.0160183629172146</v>
      </c>
      <c r="AJ67" s="18">
        <f>'Coeffs tech AMS'!AJ67/'Coeffs tech AME'!AJ67</f>
        <v>1.0168542302940742</v>
      </c>
      <c r="AK67" s="18">
        <f>'Coeffs tech AMS'!AK67/'Coeffs tech AME'!AK67</f>
        <v>1.017716424846175</v>
      </c>
      <c r="AL67" s="18">
        <f>'Coeffs tech AMS'!AL67/'Coeffs tech AME'!AL67</f>
        <v>1.0185789107750021</v>
      </c>
      <c r="AM67" s="18">
        <f>'Coeffs tech AMS'!AM67/'Coeffs tech AME'!AM67</f>
        <v>1.0194318327260719</v>
      </c>
      <c r="AN67" s="18">
        <f>'Coeffs tech AMS'!AN67/'Coeffs tech AME'!AN67</f>
        <v>1.0202465917194619</v>
      </c>
      <c r="AO67" s="18">
        <f>'Coeffs tech AMS'!AO67/'Coeffs tech AME'!AO67</f>
        <v>1.0211867356902506</v>
      </c>
      <c r="AP67" s="18">
        <f>'Coeffs tech AMS'!AP67/'Coeffs tech AME'!AP67</f>
        <v>1.0222174890032323</v>
      </c>
      <c r="AQ67" s="18">
        <f>'Coeffs tech AMS'!AQ67/'Coeffs tech AME'!AQ67</f>
        <v>1.023351956283503</v>
      </c>
      <c r="AR67" s="18">
        <f>'Coeffs tech AMS'!AR67/'Coeffs tech AME'!AR67</f>
        <v>1.0245887309439539</v>
      </c>
      <c r="AS67" s="18">
        <f>'Coeffs tech AMS'!AS67/'Coeffs tech AME'!AS67</f>
        <v>1.0258164567775969</v>
      </c>
      <c r="AT67" s="18">
        <f>'Coeffs tech AMS'!AT67/'Coeffs tech AME'!AT67</f>
        <v>1.0270784758416551</v>
      </c>
      <c r="AU67" s="18">
        <f>'Coeffs tech AMS'!AU67/'Coeffs tech AME'!AU67</f>
        <v>1.028370496508979</v>
      </c>
      <c r="AV67" s="18">
        <f>'Coeffs tech AMS'!AV67/'Coeffs tech AME'!AV67</f>
        <v>1.0296889052082481</v>
      </c>
      <c r="AW67" s="18">
        <f>'Coeffs tech AMS'!AW67/'Coeffs tech AME'!AW67</f>
        <v>1.031160343636929</v>
      </c>
    </row>
    <row r="68" spans="2:49" x14ac:dyDescent="0.25">
      <c r="B68" s="114" t="s">
        <v>1070</v>
      </c>
      <c r="C68" s="18">
        <f>'Coeffs tech AMS'!C68/'Coeffs tech AME'!C68</f>
        <v>1</v>
      </c>
      <c r="D68" s="18">
        <f>'Coeffs tech AMS'!D68/'Coeffs tech AME'!D68</f>
        <v>1</v>
      </c>
      <c r="E68" s="18">
        <f>'Coeffs tech AMS'!E68/'Coeffs tech AME'!E68</f>
        <v>1</v>
      </c>
      <c r="F68" s="18">
        <f>'Coeffs tech AMS'!F68/'Coeffs tech AME'!F68</f>
        <v>1</v>
      </c>
      <c r="G68" s="18">
        <f>'Coeffs tech AMS'!G68/'Coeffs tech AME'!G68</f>
        <v>1</v>
      </c>
      <c r="H68" s="18">
        <f>'Coeffs tech AMS'!H68/'Coeffs tech AME'!H68</f>
        <v>1</v>
      </c>
      <c r="I68" s="18">
        <f>'Coeffs tech AMS'!I68/'Coeffs tech AME'!I68</f>
        <v>1</v>
      </c>
      <c r="J68" s="18">
        <f>'Coeffs tech AMS'!J68/'Coeffs tech AME'!J68</f>
        <v>1</v>
      </c>
      <c r="K68" s="18">
        <f>'Coeffs tech AMS'!K68/'Coeffs tech AME'!K68</f>
        <v>1</v>
      </c>
      <c r="L68" s="18">
        <f>'Coeffs tech AMS'!L68/'Coeffs tech AME'!L68</f>
        <v>1</v>
      </c>
      <c r="M68" s="18">
        <f>'Coeffs tech AMS'!M68/'Coeffs tech AME'!M68</f>
        <v>1</v>
      </c>
      <c r="N68" s="18">
        <f>'Coeffs tech AMS'!N68/'Coeffs tech AME'!N68</f>
        <v>1</v>
      </c>
      <c r="O68" s="18">
        <f>'Coeffs tech AMS'!O68/'Coeffs tech AME'!O68</f>
        <v>1</v>
      </c>
      <c r="P68" s="18">
        <f>'Coeffs tech AMS'!P68/'Coeffs tech AME'!P68</f>
        <v>1</v>
      </c>
      <c r="Q68" s="18">
        <f>'Coeffs tech AMS'!Q68/'Coeffs tech AME'!Q68</f>
        <v>1</v>
      </c>
      <c r="R68" s="18">
        <f>'Coeffs tech AMS'!R68/'Coeffs tech AME'!R68</f>
        <v>1</v>
      </c>
      <c r="S68" s="18">
        <f>'Coeffs tech AMS'!S68/'Coeffs tech AME'!S68</f>
        <v>0.99983603427937651</v>
      </c>
      <c r="T68" s="18">
        <f>'Coeffs tech AMS'!T68/'Coeffs tech AME'!T68</f>
        <v>0.9999166345131697</v>
      </c>
      <c r="U68" s="18">
        <f>'Coeffs tech AMS'!U68/'Coeffs tech AME'!U68</f>
        <v>0.99992869101820536</v>
      </c>
      <c r="V68" s="18">
        <f>'Coeffs tech AMS'!V68/'Coeffs tech AME'!V68</f>
        <v>1.0000204830148036</v>
      </c>
      <c r="W68" s="18">
        <f>'Coeffs tech AMS'!W68/'Coeffs tech AME'!W68</f>
        <v>0.99902814064688594</v>
      </c>
      <c r="X68" s="18">
        <f>'Coeffs tech AMS'!X68/'Coeffs tech AME'!X68</f>
        <v>0.9981621374999059</v>
      </c>
      <c r="Y68" s="18">
        <f>'Coeffs tech AMS'!Y68/'Coeffs tech AME'!Y68</f>
        <v>0.9971724479621854</v>
      </c>
      <c r="Z68" s="18">
        <f>'Coeffs tech AMS'!Z68/'Coeffs tech AME'!Z68</f>
        <v>0.995906858963444</v>
      </c>
      <c r="AA68" s="18">
        <f>'Coeffs tech AMS'!AA68/'Coeffs tech AME'!AA68</f>
        <v>0.99495100855126939</v>
      </c>
      <c r="AB68" s="18">
        <f>'Coeffs tech AMS'!AB68/'Coeffs tech AME'!AB68</f>
        <v>0.99408988475773097</v>
      </c>
      <c r="AC68" s="18">
        <f>'Coeffs tech AMS'!AC68/'Coeffs tech AME'!AC68</f>
        <v>0.99319495335806451</v>
      </c>
      <c r="AD68" s="18">
        <f>'Coeffs tech AMS'!AD68/'Coeffs tech AME'!AD68</f>
        <v>0.97619265216729312</v>
      </c>
      <c r="AE68" s="18">
        <f>'Coeffs tech AMS'!AE68/'Coeffs tech AME'!AE68</f>
        <v>0.95952039755875562</v>
      </c>
      <c r="AF68" s="18">
        <f>'Coeffs tech AMS'!AF68/'Coeffs tech AME'!AF68</f>
        <v>0.94312329579288223</v>
      </c>
      <c r="AG68" s="18">
        <f>'Coeffs tech AMS'!AG68/'Coeffs tech AME'!AG68</f>
        <v>0.92696140596678123</v>
      </c>
      <c r="AH68" s="18">
        <f>'Coeffs tech AMS'!AH68/'Coeffs tech AME'!AH68</f>
        <v>0.91111430160339257</v>
      </c>
      <c r="AI68" s="18">
        <f>'Coeffs tech AMS'!AI68/'Coeffs tech AME'!AI68</f>
        <v>0.89543306694697333</v>
      </c>
      <c r="AJ68" s="18">
        <f>'Coeffs tech AMS'!AJ68/'Coeffs tech AME'!AJ68</f>
        <v>0.87998589509674796</v>
      </c>
      <c r="AK68" s="18">
        <f>'Coeffs tech AMS'!AK68/'Coeffs tech AME'!AK68</f>
        <v>0.86481881732626009</v>
      </c>
      <c r="AL68" s="18">
        <f>'Coeffs tech AMS'!AL68/'Coeffs tech AME'!AL68</f>
        <v>0.84991089516183271</v>
      </c>
      <c r="AM68" s="18">
        <f>'Coeffs tech AMS'!AM68/'Coeffs tech AME'!AM68</f>
        <v>0.8352583144738539</v>
      </c>
      <c r="AN68" s="18">
        <f>'Coeffs tech AMS'!AN68/'Coeffs tech AME'!AN68</f>
        <v>0.82079880203008693</v>
      </c>
      <c r="AO68" s="18">
        <f>'Coeffs tech AMS'!AO68/'Coeffs tech AME'!AO68</f>
        <v>0.80663448549216765</v>
      </c>
      <c r="AP68" s="18">
        <f>'Coeffs tech AMS'!AP68/'Coeffs tech AME'!AP68</f>
        <v>0.79272644184254493</v>
      </c>
      <c r="AQ68" s="18">
        <f>'Coeffs tech AMS'!AQ68/'Coeffs tech AME'!AQ68</f>
        <v>0.7790832348630724</v>
      </c>
      <c r="AR68" s="18">
        <f>'Coeffs tech AMS'!AR68/'Coeffs tech AME'!AR68</f>
        <v>0.76576823281827178</v>
      </c>
      <c r="AS68" s="18">
        <f>'Coeffs tech AMS'!AS68/'Coeffs tech AME'!AS68</f>
        <v>0.75263208545212479</v>
      </c>
      <c r="AT68" s="18">
        <f>'Coeffs tech AMS'!AT68/'Coeffs tech AME'!AT68</f>
        <v>0.73972148553666006</v>
      </c>
      <c r="AU68" s="18">
        <f>'Coeffs tech AMS'!AU68/'Coeffs tech AME'!AU68</f>
        <v>0.72704092731237957</v>
      </c>
      <c r="AV68" s="18">
        <f>'Coeffs tech AMS'!AV68/'Coeffs tech AME'!AV68</f>
        <v>0.71458963350445426</v>
      </c>
      <c r="AW68" s="18">
        <f>'Coeffs tech AMS'!AW68/'Coeffs tech AME'!AW68</f>
        <v>0.70234703139869326</v>
      </c>
    </row>
    <row r="69" spans="2:49" x14ac:dyDescent="0.25">
      <c r="B69" s="114" t="s">
        <v>1071</v>
      </c>
      <c r="C69" s="18">
        <f>'Coeffs tech AMS'!C69/'Coeffs tech AME'!C69</f>
        <v>1</v>
      </c>
      <c r="D69" s="18">
        <f>'Coeffs tech AMS'!D69/'Coeffs tech AME'!D69</f>
        <v>1</v>
      </c>
      <c r="E69" s="18">
        <f>'Coeffs tech AMS'!E69/'Coeffs tech AME'!E69</f>
        <v>1</v>
      </c>
      <c r="F69" s="18">
        <f>'Coeffs tech AMS'!F69/'Coeffs tech AME'!F69</f>
        <v>1</v>
      </c>
      <c r="G69" s="18">
        <f>'Coeffs tech AMS'!G69/'Coeffs tech AME'!G69</f>
        <v>1</v>
      </c>
      <c r="H69" s="18">
        <f>'Coeffs tech AMS'!H69/'Coeffs tech AME'!H69</f>
        <v>1</v>
      </c>
      <c r="I69" s="18">
        <f>'Coeffs tech AMS'!I69/'Coeffs tech AME'!I69</f>
        <v>1</v>
      </c>
      <c r="J69" s="18">
        <f>'Coeffs tech AMS'!J69/'Coeffs tech AME'!J69</f>
        <v>1</v>
      </c>
      <c r="K69" s="18">
        <f>'Coeffs tech AMS'!K69/'Coeffs tech AME'!K69</f>
        <v>1</v>
      </c>
      <c r="L69" s="18">
        <f>'Coeffs tech AMS'!L69/'Coeffs tech AME'!L69</f>
        <v>1</v>
      </c>
      <c r="M69" s="18">
        <f>'Coeffs tech AMS'!M69/'Coeffs tech AME'!M69</f>
        <v>1</v>
      </c>
      <c r="N69" s="18">
        <f>'Coeffs tech AMS'!N69/'Coeffs tech AME'!N69</f>
        <v>1</v>
      </c>
      <c r="O69" s="18">
        <f>'Coeffs tech AMS'!O69/'Coeffs tech AME'!O69</f>
        <v>1</v>
      </c>
      <c r="P69" s="18">
        <f>'Coeffs tech AMS'!P69/'Coeffs tech AME'!P69</f>
        <v>1</v>
      </c>
      <c r="Q69" s="18">
        <f>'Coeffs tech AMS'!Q69/'Coeffs tech AME'!Q69</f>
        <v>1</v>
      </c>
      <c r="R69" s="18">
        <f>'Coeffs tech AMS'!R69/'Coeffs tech AME'!R69</f>
        <v>1</v>
      </c>
      <c r="S69" s="18">
        <f>'Coeffs tech AMS'!S69/'Coeffs tech AME'!S69</f>
        <v>0.99960153161197851</v>
      </c>
      <c r="T69" s="18">
        <f>'Coeffs tech AMS'!T69/'Coeffs tech AME'!T69</f>
        <v>0.99951007875822451</v>
      </c>
      <c r="U69" s="18">
        <f>'Coeffs tech AMS'!U69/'Coeffs tech AME'!U69</f>
        <v>0.99938992163190032</v>
      </c>
      <c r="V69" s="18">
        <f>'Coeffs tech AMS'!V69/'Coeffs tech AME'!V69</f>
        <v>0.99945617158353439</v>
      </c>
      <c r="W69" s="18">
        <f>'Coeffs tech AMS'!W69/'Coeffs tech AME'!W69</f>
        <v>0.99953554760438956</v>
      </c>
      <c r="X69" s="18">
        <f>'Coeffs tech AMS'!X69/'Coeffs tech AME'!X69</f>
        <v>0.99996836096484132</v>
      </c>
      <c r="Y69" s="18">
        <f>'Coeffs tech AMS'!Y69/'Coeffs tech AME'!Y69</f>
        <v>0.99914235610759161</v>
      </c>
      <c r="Z69" s="18">
        <f>'Coeffs tech AMS'!Z69/'Coeffs tech AME'!Z69</f>
        <v>0.99836462184571673</v>
      </c>
      <c r="AA69" s="18">
        <f>'Coeffs tech AMS'!AA69/'Coeffs tech AME'!AA69</f>
        <v>0.99800098858132846</v>
      </c>
      <c r="AB69" s="18">
        <f>'Coeffs tech AMS'!AB69/'Coeffs tech AME'!AB69</f>
        <v>0.99786775329139743</v>
      </c>
      <c r="AC69" s="18">
        <f>'Coeffs tech AMS'!AC69/'Coeffs tech AME'!AC69</f>
        <v>0.99786818938097599</v>
      </c>
      <c r="AD69" s="18">
        <f>'Coeffs tech AMS'!AD69/'Coeffs tech AME'!AD69</f>
        <v>1.0032756733845007</v>
      </c>
      <c r="AE69" s="18">
        <f>'Coeffs tech AMS'!AE69/'Coeffs tech AME'!AE69</f>
        <v>1.0091367197553587</v>
      </c>
      <c r="AF69" s="18">
        <f>'Coeffs tech AMS'!AF69/'Coeffs tech AME'!AF69</f>
        <v>1.0150653160681748</v>
      </c>
      <c r="AG69" s="18">
        <f>'Coeffs tech AMS'!AG69/'Coeffs tech AME'!AG69</f>
        <v>1.0208702615885956</v>
      </c>
      <c r="AH69" s="18">
        <f>'Coeffs tech AMS'!AH69/'Coeffs tech AME'!AH69</f>
        <v>1.026948913169524</v>
      </c>
      <c r="AI69" s="18">
        <f>'Coeffs tech AMS'!AI69/'Coeffs tech AME'!AI69</f>
        <v>1.0326428096304558</v>
      </c>
      <c r="AJ69" s="18">
        <f>'Coeffs tech AMS'!AJ69/'Coeffs tech AME'!AJ69</f>
        <v>1.0381716246797992</v>
      </c>
      <c r="AK69" s="18">
        <f>'Coeffs tech AMS'!AK69/'Coeffs tech AME'!AK69</f>
        <v>1.0438008353946635</v>
      </c>
      <c r="AL69" s="18">
        <f>'Coeffs tech AMS'!AL69/'Coeffs tech AME'!AL69</f>
        <v>1.0494787605226104</v>
      </c>
      <c r="AM69" s="18">
        <f>'Coeffs tech AMS'!AM69/'Coeffs tech AME'!AM69</f>
        <v>1.0551968881439453</v>
      </c>
      <c r="AN69" s="18">
        <f>'Coeffs tech AMS'!AN69/'Coeffs tech AME'!AN69</f>
        <v>1.0604990574805142</v>
      </c>
      <c r="AO69" s="18">
        <f>'Coeffs tech AMS'!AO69/'Coeffs tech AME'!AO69</f>
        <v>1.0659746968986228</v>
      </c>
      <c r="AP69" s="18">
        <f>'Coeffs tech AMS'!AP69/'Coeffs tech AME'!AP69</f>
        <v>1.0714842052514733</v>
      </c>
      <c r="AQ69" s="18">
        <f>'Coeffs tech AMS'!AQ69/'Coeffs tech AME'!AQ69</f>
        <v>1.0770901726075246</v>
      </c>
      <c r="AR69" s="18">
        <f>'Coeffs tech AMS'!AR69/'Coeffs tech AME'!AR69</f>
        <v>1.0827762296701147</v>
      </c>
      <c r="AS69" s="18">
        <f>'Coeffs tech AMS'!AS69/'Coeffs tech AME'!AS69</f>
        <v>1.0885519607011855</v>
      </c>
      <c r="AT69" s="18">
        <f>'Coeffs tech AMS'!AT69/'Coeffs tech AME'!AT69</f>
        <v>1.0944070344405679</v>
      </c>
      <c r="AU69" s="18">
        <f>'Coeffs tech AMS'!AU69/'Coeffs tech AME'!AU69</f>
        <v>1.100335231412946</v>
      </c>
      <c r="AV69" s="18">
        <f>'Coeffs tech AMS'!AV69/'Coeffs tech AME'!AV69</f>
        <v>1.1063263315937115</v>
      </c>
      <c r="AW69" s="18">
        <f>'Coeffs tech AMS'!AW69/'Coeffs tech AME'!AW69</f>
        <v>1.1129950066014862</v>
      </c>
    </row>
    <row r="70" spans="2:49" x14ac:dyDescent="0.25">
      <c r="B70" t="s">
        <v>1072</v>
      </c>
      <c r="C70" s="18">
        <f>'Coeffs tech AMS'!C70/'Coeffs tech AME'!C70</f>
        <v>1</v>
      </c>
      <c r="D70" s="18">
        <f>'Coeffs tech AMS'!D70/'Coeffs tech AME'!D70</f>
        <v>1</v>
      </c>
      <c r="E70" s="18">
        <f>'Coeffs tech AMS'!E70/'Coeffs tech AME'!E70</f>
        <v>1</v>
      </c>
      <c r="F70" s="18">
        <f>'Coeffs tech AMS'!F70/'Coeffs tech AME'!F70</f>
        <v>1</v>
      </c>
      <c r="G70" s="18">
        <f>'Coeffs tech AMS'!G70/'Coeffs tech AME'!G70</f>
        <v>1</v>
      </c>
      <c r="H70" s="18">
        <f>'Coeffs tech AMS'!H70/'Coeffs tech AME'!H70</f>
        <v>1</v>
      </c>
      <c r="I70" s="18">
        <f>'Coeffs tech AMS'!I70/'Coeffs tech AME'!I70</f>
        <v>1</v>
      </c>
      <c r="J70" s="18">
        <f>'Coeffs tech AMS'!J70/'Coeffs tech AME'!J70</f>
        <v>1</v>
      </c>
      <c r="K70" s="18">
        <f>'Coeffs tech AMS'!K70/'Coeffs tech AME'!K70</f>
        <v>1</v>
      </c>
      <c r="L70" s="18">
        <f>'Coeffs tech AMS'!L70/'Coeffs tech AME'!L70</f>
        <v>1</v>
      </c>
      <c r="M70" s="18">
        <f>'Coeffs tech AMS'!M70/'Coeffs tech AME'!M70</f>
        <v>1</v>
      </c>
      <c r="N70" s="18">
        <f>'Coeffs tech AMS'!N70/'Coeffs tech AME'!N70</f>
        <v>1</v>
      </c>
      <c r="O70" s="18">
        <f>'Coeffs tech AMS'!O70/'Coeffs tech AME'!O70</f>
        <v>1</v>
      </c>
      <c r="P70" s="18">
        <f>'Coeffs tech AMS'!P70/'Coeffs tech AME'!P70</f>
        <v>1</v>
      </c>
      <c r="Q70" s="18">
        <f>'Coeffs tech AMS'!Q70/'Coeffs tech AME'!Q70</f>
        <v>1</v>
      </c>
      <c r="R70" s="18">
        <f>'Coeffs tech AMS'!R70/'Coeffs tech AME'!R70</f>
        <v>1</v>
      </c>
      <c r="S70" s="18">
        <f>'Coeffs tech AMS'!S70/'Coeffs tech AME'!S70</f>
        <v>0.99979466122596161</v>
      </c>
      <c r="T70" s="18">
        <f>'Coeffs tech AMS'!T70/'Coeffs tech AME'!T70</f>
        <v>0.9998212937981783</v>
      </c>
      <c r="U70" s="18">
        <f>'Coeffs tech AMS'!U70/'Coeffs tech AME'!U70</f>
        <v>0.99973760861676575</v>
      </c>
      <c r="V70" s="18">
        <f>'Coeffs tech AMS'!V70/'Coeffs tech AME'!V70</f>
        <v>0.99983757960426956</v>
      </c>
      <c r="W70" s="18">
        <f>'Coeffs tech AMS'!W70/'Coeffs tech AME'!W70</f>
        <v>1.0015516807539273</v>
      </c>
      <c r="X70" s="18">
        <f>'Coeffs tech AMS'!X70/'Coeffs tech AME'!X70</f>
        <v>1.0035982553349434</v>
      </c>
      <c r="Y70" s="18">
        <f>'Coeffs tech AMS'!Y70/'Coeffs tech AME'!Y70</f>
        <v>1.0049212392933922</v>
      </c>
      <c r="Z70" s="18">
        <f>'Coeffs tech AMS'!Z70/'Coeffs tech AME'!Z70</f>
        <v>1.0062922988522154</v>
      </c>
      <c r="AA70" s="18">
        <f>'Coeffs tech AMS'!AA70/'Coeffs tech AME'!AA70</f>
        <v>1.0079247270488099</v>
      </c>
      <c r="AB70" s="18">
        <f>'Coeffs tech AMS'!AB70/'Coeffs tech AME'!AB70</f>
        <v>1.0096805477295971</v>
      </c>
      <c r="AC70" s="18">
        <f>'Coeffs tech AMS'!AC70/'Coeffs tech AME'!AC70</f>
        <v>1.0114981009209176</v>
      </c>
      <c r="AD70" s="18">
        <f>'Coeffs tech AMS'!AD70/'Coeffs tech AME'!AD70</f>
        <v>1.012265059125308</v>
      </c>
      <c r="AE70" s="18">
        <f>'Coeffs tech AMS'!AE70/'Coeffs tech AME'!AE70</f>
        <v>1.0132632890879489</v>
      </c>
      <c r="AF70" s="18">
        <f>'Coeffs tech AMS'!AF70/'Coeffs tech AME'!AF70</f>
        <v>1.0143358875577357</v>
      </c>
      <c r="AG70" s="18">
        <f>'Coeffs tech AMS'!AG70/'Coeffs tech AME'!AG70</f>
        <v>1.0153302192024749</v>
      </c>
      <c r="AH70" s="18">
        <f>'Coeffs tech AMS'!AH70/'Coeffs tech AME'!AH70</f>
        <v>1.016425635795426</v>
      </c>
      <c r="AI70" s="18">
        <f>'Coeffs tech AMS'!AI70/'Coeffs tech AME'!AI70</f>
        <v>1.0173379808087462</v>
      </c>
      <c r="AJ70" s="18">
        <f>'Coeffs tech AMS'!AJ70/'Coeffs tech AME'!AJ70</f>
        <v>1.0181285443479084</v>
      </c>
      <c r="AK70" s="18">
        <f>'Coeffs tech AMS'!AK70/'Coeffs tech AME'!AK70</f>
        <v>1.0189823226228931</v>
      </c>
      <c r="AL70" s="18">
        <f>'Coeffs tech AMS'!AL70/'Coeffs tech AME'!AL70</f>
        <v>1.019850992579505</v>
      </c>
      <c r="AM70" s="18">
        <f>'Coeffs tech AMS'!AM70/'Coeffs tech AME'!AM70</f>
        <v>1.0207274034568954</v>
      </c>
      <c r="AN70" s="18">
        <f>'Coeffs tech AMS'!AN70/'Coeffs tech AME'!AN70</f>
        <v>1.0211722629154811</v>
      </c>
      <c r="AO70" s="18">
        <f>'Coeffs tech AMS'!AO70/'Coeffs tech AME'!AO70</f>
        <v>1.0217923133258793</v>
      </c>
      <c r="AP70" s="18">
        <f>'Coeffs tech AMS'!AP70/'Coeffs tech AME'!AP70</f>
        <v>1.022427388539896</v>
      </c>
      <c r="AQ70" s="18">
        <f>'Coeffs tech AMS'!AQ70/'Coeffs tech AME'!AQ70</f>
        <v>1.023105115540746</v>
      </c>
      <c r="AR70" s="18">
        <f>'Coeffs tech AMS'!AR70/'Coeffs tech AME'!AR70</f>
        <v>1.023817152590655</v>
      </c>
      <c r="AS70" s="18">
        <f>'Coeffs tech AMS'!AS70/'Coeffs tech AME'!AS70</f>
        <v>1.0245690162830157</v>
      </c>
      <c r="AT70" s="18">
        <f>'Coeffs tech AMS'!AT70/'Coeffs tech AME'!AT70</f>
        <v>1.0253570283447238</v>
      </c>
      <c r="AU70" s="18">
        <f>'Coeffs tech AMS'!AU70/'Coeffs tech AME'!AU70</f>
        <v>1.0261771674266822</v>
      </c>
      <c r="AV70" s="18">
        <f>'Coeffs tech AMS'!AV70/'Coeffs tech AME'!AV70</f>
        <v>1.0270195932745168</v>
      </c>
      <c r="AW70" s="18">
        <f>'Coeffs tech AMS'!AW70/'Coeffs tech AME'!AW70</f>
        <v>1.0284281004395026</v>
      </c>
    </row>
    <row r="71" spans="2:49" x14ac:dyDescent="0.25">
      <c r="B71" t="s">
        <v>1073</v>
      </c>
      <c r="C71" s="18">
        <f>'Coeffs tech AMS'!C71/'Coeffs tech AME'!C71</f>
        <v>1</v>
      </c>
      <c r="D71" s="18">
        <f>'Coeffs tech AMS'!D71/'Coeffs tech AME'!D71</f>
        <v>1</v>
      </c>
      <c r="E71" s="18">
        <f>'Coeffs tech AMS'!E71/'Coeffs tech AME'!E71</f>
        <v>1</v>
      </c>
      <c r="F71" s="18">
        <f>'Coeffs tech AMS'!F71/'Coeffs tech AME'!F71</f>
        <v>1</v>
      </c>
      <c r="G71" s="18">
        <f>'Coeffs tech AMS'!G71/'Coeffs tech AME'!G71</f>
        <v>1</v>
      </c>
      <c r="H71" s="18">
        <f>'Coeffs tech AMS'!H71/'Coeffs tech AME'!H71</f>
        <v>1</v>
      </c>
      <c r="I71" s="18">
        <f>'Coeffs tech AMS'!I71/'Coeffs tech AME'!I71</f>
        <v>1</v>
      </c>
      <c r="J71" s="18">
        <f>'Coeffs tech AMS'!J71/'Coeffs tech AME'!J71</f>
        <v>1</v>
      </c>
      <c r="K71" s="18">
        <f>'Coeffs tech AMS'!K71/'Coeffs tech AME'!K71</f>
        <v>1</v>
      </c>
      <c r="L71" s="18">
        <f>'Coeffs tech AMS'!L71/'Coeffs tech AME'!L71</f>
        <v>1</v>
      </c>
      <c r="M71" s="18">
        <f>'Coeffs tech AMS'!M71/'Coeffs tech AME'!M71</f>
        <v>1</v>
      </c>
      <c r="N71" s="18">
        <f>'Coeffs tech AMS'!N71/'Coeffs tech AME'!N71</f>
        <v>1</v>
      </c>
      <c r="O71" s="18">
        <f>'Coeffs tech AMS'!O71/'Coeffs tech AME'!O71</f>
        <v>1</v>
      </c>
      <c r="P71" s="18">
        <f>'Coeffs tech AMS'!P71/'Coeffs tech AME'!P71</f>
        <v>1</v>
      </c>
      <c r="Q71" s="18">
        <f>'Coeffs tech AMS'!Q71/'Coeffs tech AME'!Q71</f>
        <v>1</v>
      </c>
      <c r="R71" s="18">
        <f>'Coeffs tech AMS'!R71/'Coeffs tech AME'!R71</f>
        <v>1</v>
      </c>
      <c r="S71" s="18">
        <f>'Coeffs tech AMS'!S71/'Coeffs tech AME'!S71</f>
        <v>0.99982098656454321</v>
      </c>
      <c r="T71" s="18">
        <f>'Coeffs tech AMS'!T71/'Coeffs tech AME'!T71</f>
        <v>0.99984669894501732</v>
      </c>
      <c r="U71" s="18">
        <f>'Coeffs tech AMS'!U71/'Coeffs tech AME'!U71</f>
        <v>0.99977227554045134</v>
      </c>
      <c r="V71" s="18">
        <f>'Coeffs tech AMS'!V71/'Coeffs tech AME'!V71</f>
        <v>0.99985261946144077</v>
      </c>
      <c r="W71" s="18">
        <f>'Coeffs tech AMS'!W71/'Coeffs tech AME'!W71</f>
        <v>1.000031684788897</v>
      </c>
      <c r="X71" s="18">
        <f>'Coeffs tech AMS'!X71/'Coeffs tech AME'!X71</f>
        <v>1.0005037174680791</v>
      </c>
      <c r="Y71" s="18">
        <f>'Coeffs tech AMS'!Y71/'Coeffs tech AME'!Y71</f>
        <v>1.0003560741675352</v>
      </c>
      <c r="Z71" s="18">
        <f>'Coeffs tech AMS'!Z71/'Coeffs tech AME'!Z71</f>
        <v>1.0003175726302449</v>
      </c>
      <c r="AA71" s="18">
        <f>'Coeffs tech AMS'!AA71/'Coeffs tech AME'!AA71</f>
        <v>1.0005351027614156</v>
      </c>
      <c r="AB71" s="18">
        <f>'Coeffs tech AMS'!AB71/'Coeffs tech AME'!AB71</f>
        <v>1.000904535824849</v>
      </c>
      <c r="AC71" s="18">
        <f>'Coeffs tech AMS'!AC71/'Coeffs tech AME'!AC71</f>
        <v>1.0013689506402923</v>
      </c>
      <c r="AD71" s="18">
        <f>'Coeffs tech AMS'!AD71/'Coeffs tech AME'!AD71</f>
        <v>0.99861078363131084</v>
      </c>
      <c r="AE71" s="18">
        <f>'Coeffs tech AMS'!AE71/'Coeffs tech AME'!AE71</f>
        <v>0.99607484429405102</v>
      </c>
      <c r="AF71" s="18">
        <f>'Coeffs tech AMS'!AF71/'Coeffs tech AME'!AF71</f>
        <v>0.993599907934264</v>
      </c>
      <c r="AG71" s="18">
        <f>'Coeffs tech AMS'!AG71/'Coeffs tech AME'!AG71</f>
        <v>0.99105330894711652</v>
      </c>
      <c r="AH71" s="18">
        <f>'Coeffs tech AMS'!AH71/'Coeffs tech AME'!AH71</f>
        <v>0.98860586509685011</v>
      </c>
      <c r="AI71" s="18">
        <f>'Coeffs tech AMS'!AI71/'Coeffs tech AME'!AI71</f>
        <v>0.9859813054088743</v>
      </c>
      <c r="AJ71" s="18">
        <f>'Coeffs tech AMS'!AJ71/'Coeffs tech AME'!AJ71</f>
        <v>0.9832537610157821</v>
      </c>
      <c r="AK71" s="18">
        <f>'Coeffs tech AMS'!AK71/'Coeffs tech AME'!AK71</f>
        <v>0.9805831829105196</v>
      </c>
      <c r="AL71" s="18">
        <f>'Coeffs tech AMS'!AL71/'Coeffs tech AME'!AL71</f>
        <v>0.97792972483097584</v>
      </c>
      <c r="AM71" s="18">
        <f>'Coeffs tech AMS'!AM71/'Coeffs tech AME'!AM71</f>
        <v>0.97528646468695146</v>
      </c>
      <c r="AN71" s="18">
        <f>'Coeffs tech AMS'!AN71/'Coeffs tech AME'!AN71</f>
        <v>0.97233798239932712</v>
      </c>
      <c r="AO71" s="18">
        <f>'Coeffs tech AMS'!AO71/'Coeffs tech AME'!AO71</f>
        <v>0.96955404961845926</v>
      </c>
      <c r="AP71" s="18">
        <f>'Coeffs tech AMS'!AP71/'Coeffs tech AME'!AP71</f>
        <v>0.96680373254674479</v>
      </c>
      <c r="AQ71" s="18">
        <f>'Coeffs tech AMS'!AQ71/'Coeffs tech AME'!AQ71</f>
        <v>0.964105138565577</v>
      </c>
      <c r="AR71" s="18">
        <f>'Coeffs tech AMS'!AR71/'Coeffs tech AME'!AR71</f>
        <v>0.96144932752647283</v>
      </c>
      <c r="AS71" s="18">
        <f>'Coeffs tech AMS'!AS71/'Coeffs tech AME'!AS71</f>
        <v>0.95884241917731405</v>
      </c>
      <c r="AT71" s="18">
        <f>'Coeffs tech AMS'!AT71/'Coeffs tech AME'!AT71</f>
        <v>0.95627550511939019</v>
      </c>
      <c r="AU71" s="18">
        <f>'Coeffs tech AMS'!AU71/'Coeffs tech AME'!AU71</f>
        <v>0.95374347664582626</v>
      </c>
      <c r="AV71" s="18">
        <f>'Coeffs tech AMS'!AV71/'Coeffs tech AME'!AV71</f>
        <v>0.95123845007879881</v>
      </c>
      <c r="AW71" s="18">
        <f>'Coeffs tech AMS'!AW71/'Coeffs tech AME'!AW71</f>
        <v>0.9490931283563786</v>
      </c>
    </row>
    <row r="72" spans="2:49" x14ac:dyDescent="0.25">
      <c r="B72" t="s">
        <v>1074</v>
      </c>
      <c r="C72" s="18">
        <f>'Coeffs tech AMS'!C72/'Coeffs tech AME'!C72</f>
        <v>1</v>
      </c>
      <c r="D72" s="18">
        <f>'Coeffs tech AMS'!D72/'Coeffs tech AME'!D72</f>
        <v>1</v>
      </c>
      <c r="E72" s="18">
        <f>'Coeffs tech AMS'!E72/'Coeffs tech AME'!E72</f>
        <v>1</v>
      </c>
      <c r="F72" s="18">
        <f>'Coeffs tech AMS'!F72/'Coeffs tech AME'!F72</f>
        <v>1</v>
      </c>
      <c r="G72" s="18">
        <f>'Coeffs tech AMS'!G72/'Coeffs tech AME'!G72</f>
        <v>1</v>
      </c>
      <c r="H72" s="18">
        <f>'Coeffs tech AMS'!H72/'Coeffs tech AME'!H72</f>
        <v>1</v>
      </c>
      <c r="I72" s="18">
        <f>'Coeffs tech AMS'!I72/'Coeffs tech AME'!I72</f>
        <v>1</v>
      </c>
      <c r="J72" s="18">
        <f>'Coeffs tech AMS'!J72/'Coeffs tech AME'!J72</f>
        <v>1</v>
      </c>
      <c r="K72" s="18">
        <f>'Coeffs tech AMS'!K72/'Coeffs tech AME'!K72</f>
        <v>1</v>
      </c>
      <c r="L72" s="18">
        <f>'Coeffs tech AMS'!L72/'Coeffs tech AME'!L72</f>
        <v>1</v>
      </c>
      <c r="M72" s="18">
        <f>'Coeffs tech AMS'!M72/'Coeffs tech AME'!M72</f>
        <v>1</v>
      </c>
      <c r="N72" s="18">
        <f>'Coeffs tech AMS'!N72/'Coeffs tech AME'!N72</f>
        <v>1</v>
      </c>
      <c r="O72" s="18">
        <f>'Coeffs tech AMS'!O72/'Coeffs tech AME'!O72</f>
        <v>1</v>
      </c>
      <c r="P72" s="18">
        <f>'Coeffs tech AMS'!P72/'Coeffs tech AME'!P72</f>
        <v>1</v>
      </c>
      <c r="Q72" s="18">
        <f>'Coeffs tech AMS'!Q72/'Coeffs tech AME'!Q72</f>
        <v>1</v>
      </c>
      <c r="R72" s="18">
        <f>'Coeffs tech AMS'!R72/'Coeffs tech AME'!R72</f>
        <v>1</v>
      </c>
      <c r="S72" s="18">
        <f>'Coeffs tech AMS'!S72/'Coeffs tech AME'!S72</f>
        <v>0.99964467361810683</v>
      </c>
      <c r="T72" s="18">
        <f>'Coeffs tech AMS'!T72/'Coeffs tech AME'!T72</f>
        <v>0.99962448820403138</v>
      </c>
      <c r="U72" s="18">
        <f>'Coeffs tech AMS'!U72/'Coeffs tech AME'!U72</f>
        <v>0.99938446559843996</v>
      </c>
      <c r="V72" s="18">
        <f>'Coeffs tech AMS'!V72/'Coeffs tech AME'!V72</f>
        <v>0.99949193532926961</v>
      </c>
      <c r="W72" s="18">
        <f>'Coeffs tech AMS'!W72/'Coeffs tech AME'!W72</f>
        <v>0.99833080706695998</v>
      </c>
      <c r="X72" s="18">
        <f>'Coeffs tech AMS'!X72/'Coeffs tech AME'!X72</f>
        <v>0.99770690100059833</v>
      </c>
      <c r="Y72" s="18">
        <f>'Coeffs tech AMS'!Y72/'Coeffs tech AME'!Y72</f>
        <v>0.99573486219405083</v>
      </c>
      <c r="Z72" s="18">
        <f>'Coeffs tech AMS'!Z72/'Coeffs tech AME'!Z72</f>
        <v>0.99386004313030274</v>
      </c>
      <c r="AA72" s="18">
        <f>'Coeffs tech AMS'!AA72/'Coeffs tech AME'!AA72</f>
        <v>0.99240275450477144</v>
      </c>
      <c r="AB72" s="18">
        <f>'Coeffs tech AMS'!AB72/'Coeffs tech AME'!AB72</f>
        <v>0.99119417511931129</v>
      </c>
      <c r="AC72" s="18">
        <f>'Coeffs tech AMS'!AC72/'Coeffs tech AME'!AC72</f>
        <v>0.99012087263264692</v>
      </c>
      <c r="AD72" s="18">
        <f>'Coeffs tech AMS'!AD72/'Coeffs tech AME'!AD72</f>
        <v>0.97791382461674892</v>
      </c>
      <c r="AE72" s="18">
        <f>'Coeffs tech AMS'!AE72/'Coeffs tech AME'!AE72</f>
        <v>0.96630197936988582</v>
      </c>
      <c r="AF72" s="18">
        <f>'Coeffs tech AMS'!AF72/'Coeffs tech AME'!AF72</f>
        <v>0.95495286340371166</v>
      </c>
      <c r="AG72" s="18">
        <f>'Coeffs tech AMS'!AG72/'Coeffs tech AME'!AG72</f>
        <v>0.94360109761471167</v>
      </c>
      <c r="AH72" s="18">
        <f>'Coeffs tech AMS'!AH72/'Coeffs tech AME'!AH72</f>
        <v>0.93259221632767775</v>
      </c>
      <c r="AI72" s="18">
        <f>'Coeffs tech AMS'!AI72/'Coeffs tech AME'!AI72</f>
        <v>0.92136719501766406</v>
      </c>
      <c r="AJ72" s="18">
        <f>'Coeffs tech AMS'!AJ72/'Coeffs tech AME'!AJ72</f>
        <v>0.91006067176693006</v>
      </c>
      <c r="AK72" s="18">
        <f>'Coeffs tech AMS'!AK72/'Coeffs tech AME'!AK72</f>
        <v>0.89898092234266591</v>
      </c>
      <c r="AL72" s="18">
        <f>'Coeffs tech AMS'!AL72/'Coeffs tech AME'!AL72</f>
        <v>0.88805614324548554</v>
      </c>
      <c r="AM72" s="18">
        <f>'Coeffs tech AMS'!AM72/'Coeffs tech AME'!AM72</f>
        <v>0.87727225668071684</v>
      </c>
      <c r="AN72" s="18">
        <f>'Coeffs tech AMS'!AN72/'Coeffs tech AME'!AN72</f>
        <v>0.86620705965827516</v>
      </c>
      <c r="AO72" s="18">
        <f>'Coeffs tech AMS'!AO72/'Coeffs tech AME'!AO72</f>
        <v>0.85550684675078037</v>
      </c>
      <c r="AP72" s="18">
        <f>'Coeffs tech AMS'!AP72/'Coeffs tech AME'!AP72</f>
        <v>0.84494725566921869</v>
      </c>
      <c r="AQ72" s="18">
        <f>'Coeffs tech AMS'!AQ72/'Coeffs tech AME'!AQ72</f>
        <v>0.83455695938394636</v>
      </c>
      <c r="AR72" s="18">
        <f>'Coeffs tech AMS'!AR72/'Coeffs tech AME'!AR72</f>
        <v>0.82432000357538726</v>
      </c>
      <c r="AS72" s="18">
        <f>'Coeffs tech AMS'!AS72/'Coeffs tech AME'!AS72</f>
        <v>0.81425418662524007</v>
      </c>
      <c r="AT72" s="18">
        <f>'Coeffs tech AMS'!AT72/'Coeffs tech AME'!AT72</f>
        <v>0.80433417481057035</v>
      </c>
      <c r="AU72" s="18">
        <f>'Coeffs tech AMS'!AU72/'Coeffs tech AME'!AU72</f>
        <v>0.79455816206649166</v>
      </c>
      <c r="AV72" s="18">
        <f>'Coeffs tech AMS'!AV72/'Coeffs tech AME'!AV72</f>
        <v>0.78491993844506525</v>
      </c>
      <c r="AW72" s="18">
        <f>'Coeffs tech AMS'!AW72/'Coeffs tech AME'!AW72</f>
        <v>0.77565285714382137</v>
      </c>
    </row>
    <row r="73" spans="2:49" x14ac:dyDescent="0.25">
      <c r="B73" t="s">
        <v>1075</v>
      </c>
      <c r="C73" s="18">
        <f>'Coeffs tech AMS'!C73/'Coeffs tech AME'!C73</f>
        <v>1</v>
      </c>
      <c r="D73" s="18">
        <f>'Coeffs tech AMS'!D73/'Coeffs tech AME'!D73</f>
        <v>1</v>
      </c>
      <c r="E73" s="18">
        <f>'Coeffs tech AMS'!E73/'Coeffs tech AME'!E73</f>
        <v>1</v>
      </c>
      <c r="F73" s="18">
        <f>'Coeffs tech AMS'!F73/'Coeffs tech AME'!F73</f>
        <v>1</v>
      </c>
      <c r="G73" s="18">
        <f>'Coeffs tech AMS'!G73/'Coeffs tech AME'!G73</f>
        <v>1</v>
      </c>
      <c r="H73" s="18">
        <f>'Coeffs tech AMS'!H73/'Coeffs tech AME'!H73</f>
        <v>1</v>
      </c>
      <c r="I73" s="18">
        <f>'Coeffs tech AMS'!I73/'Coeffs tech AME'!I73</f>
        <v>1</v>
      </c>
      <c r="J73" s="18">
        <f>'Coeffs tech AMS'!J73/'Coeffs tech AME'!J73</f>
        <v>1</v>
      </c>
      <c r="K73" s="18">
        <f>'Coeffs tech AMS'!K73/'Coeffs tech AME'!K73</f>
        <v>1</v>
      </c>
      <c r="L73" s="18">
        <f>'Coeffs tech AMS'!L73/'Coeffs tech AME'!L73</f>
        <v>1</v>
      </c>
      <c r="M73" s="18">
        <f>'Coeffs tech AMS'!M73/'Coeffs tech AME'!M73</f>
        <v>1</v>
      </c>
      <c r="N73" s="18">
        <f>'Coeffs tech AMS'!N73/'Coeffs tech AME'!N73</f>
        <v>1</v>
      </c>
      <c r="O73" s="18">
        <f>'Coeffs tech AMS'!O73/'Coeffs tech AME'!O73</f>
        <v>1</v>
      </c>
      <c r="P73" s="18">
        <f>'Coeffs tech AMS'!P73/'Coeffs tech AME'!P73</f>
        <v>1</v>
      </c>
      <c r="Q73" s="18">
        <f>'Coeffs tech AMS'!Q73/'Coeffs tech AME'!Q73</f>
        <v>1</v>
      </c>
      <c r="R73" s="18">
        <f>'Coeffs tech AMS'!R73/'Coeffs tech AME'!R73</f>
        <v>1</v>
      </c>
      <c r="S73" s="18">
        <f>'Coeffs tech AMS'!S73/'Coeffs tech AME'!S73</f>
        <v>0.99872600806846756</v>
      </c>
      <c r="T73" s="18">
        <f>'Coeffs tech AMS'!T73/'Coeffs tech AME'!T73</f>
        <v>0.99896377208603693</v>
      </c>
      <c r="U73" s="18">
        <f>'Coeffs tech AMS'!U73/'Coeffs tech AME'!U73</f>
        <v>0.99822075277269895</v>
      </c>
      <c r="V73" s="18">
        <f>'Coeffs tech AMS'!V73/'Coeffs tech AME'!V73</f>
        <v>0.99804012747430404</v>
      </c>
      <c r="W73" s="18">
        <f>'Coeffs tech AMS'!W73/'Coeffs tech AME'!W73</f>
        <v>0.99309198196660908</v>
      </c>
      <c r="X73" s="18">
        <f>'Coeffs tech AMS'!X73/'Coeffs tech AME'!X73</f>
        <v>0.99006835158359985</v>
      </c>
      <c r="Y73" s="18">
        <f>'Coeffs tech AMS'!Y73/'Coeffs tech AME'!Y73</f>
        <v>0.98382707028302796</v>
      </c>
      <c r="Z73" s="18">
        <f>'Coeffs tech AMS'!Z73/'Coeffs tech AME'!Z73</f>
        <v>0.97815277250246979</v>
      </c>
      <c r="AA73" s="18">
        <f>'Coeffs tech AMS'!AA73/'Coeffs tech AME'!AA73</f>
        <v>0.97299859041346737</v>
      </c>
      <c r="AB73" s="18">
        <f>'Coeffs tech AMS'!AB73/'Coeffs tech AME'!AB73</f>
        <v>0.96799360875439922</v>
      </c>
      <c r="AC73" s="18">
        <f>'Coeffs tech AMS'!AC73/'Coeffs tech AME'!AC73</f>
        <v>0.96298916971885196</v>
      </c>
      <c r="AD73" s="18">
        <f>'Coeffs tech AMS'!AD73/'Coeffs tech AME'!AD73</f>
        <v>0.96117574501820158</v>
      </c>
      <c r="AE73" s="18">
        <f>'Coeffs tech AMS'!AE73/'Coeffs tech AME'!AE73</f>
        <v>0.95968261092785534</v>
      </c>
      <c r="AF73" s="18">
        <f>'Coeffs tech AMS'!AF73/'Coeffs tech AME'!AF73</f>
        <v>0.95840934092358787</v>
      </c>
      <c r="AG73" s="18">
        <f>'Coeffs tech AMS'!AG73/'Coeffs tech AME'!AG73</f>
        <v>0.95696800132653281</v>
      </c>
      <c r="AH73" s="18">
        <f>'Coeffs tech AMS'!AH73/'Coeffs tech AME'!AH73</f>
        <v>0.95564748814230538</v>
      </c>
      <c r="AI73" s="18">
        <f>'Coeffs tech AMS'!AI73/'Coeffs tech AME'!AI73</f>
        <v>0.95393451895172332</v>
      </c>
      <c r="AJ73" s="18">
        <f>'Coeffs tech AMS'!AJ73/'Coeffs tech AME'!AJ73</f>
        <v>0.95192819073835544</v>
      </c>
      <c r="AK73" s="18">
        <f>'Coeffs tech AMS'!AK73/'Coeffs tech AME'!AK73</f>
        <v>0.95022150799463811</v>
      </c>
      <c r="AL73" s="18">
        <f>'Coeffs tech AMS'!AL73/'Coeffs tech AME'!AL73</f>
        <v>0.94862385804783134</v>
      </c>
      <c r="AM73" s="18">
        <f>'Coeffs tech AMS'!AM73/'Coeffs tech AME'!AM73</f>
        <v>0.94707715036305762</v>
      </c>
      <c r="AN73" s="18">
        <f>'Coeffs tech AMS'!AN73/'Coeffs tech AME'!AN73</f>
        <v>0.94118149717709643</v>
      </c>
      <c r="AO73" s="18">
        <f>'Coeffs tech AMS'!AO73/'Coeffs tech AME'!AO73</f>
        <v>0.93600084548352491</v>
      </c>
      <c r="AP73" s="18">
        <f>'Coeffs tech AMS'!AP73/'Coeffs tech AME'!AP73</f>
        <v>0.93078444509561309</v>
      </c>
      <c r="AQ73" s="18">
        <f>'Coeffs tech AMS'!AQ73/'Coeffs tech AME'!AQ73</f>
        <v>0.92571630750870293</v>
      </c>
      <c r="AR73" s="18">
        <f>'Coeffs tech AMS'!AR73/'Coeffs tech AME'!AR73</f>
        <v>0.92061961749838683</v>
      </c>
      <c r="AS73" s="18">
        <f>'Coeffs tech AMS'!AS73/'Coeffs tech AME'!AS73</f>
        <v>0.91570579176175948</v>
      </c>
      <c r="AT73" s="18">
        <f>'Coeffs tech AMS'!AT73/'Coeffs tech AME'!AT73</f>
        <v>0.91096484882563344</v>
      </c>
      <c r="AU73" s="18">
        <f>'Coeffs tech AMS'!AU73/'Coeffs tech AME'!AU73</f>
        <v>0.90633640072954968</v>
      </c>
      <c r="AV73" s="18">
        <f>'Coeffs tech AMS'!AV73/'Coeffs tech AME'!AV73</f>
        <v>0.90174429411864587</v>
      </c>
      <c r="AW73" s="18">
        <f>'Coeffs tech AMS'!AW73/'Coeffs tech AME'!AW73</f>
        <v>0.90405604880886725</v>
      </c>
    </row>
    <row r="74" spans="2:49" x14ac:dyDescent="0.25">
      <c r="B74" t="s">
        <v>1076</v>
      </c>
      <c r="C74" s="18">
        <f>'Coeffs tech AMS'!C74/'Coeffs tech AME'!C74</f>
        <v>1</v>
      </c>
      <c r="D74" s="18">
        <f>'Coeffs tech AMS'!D74/'Coeffs tech AME'!D74</f>
        <v>1</v>
      </c>
      <c r="E74" s="18">
        <f>'Coeffs tech AMS'!E74/'Coeffs tech AME'!E74</f>
        <v>1</v>
      </c>
      <c r="F74" s="18">
        <f>'Coeffs tech AMS'!F74/'Coeffs tech AME'!F74</f>
        <v>1</v>
      </c>
      <c r="G74" s="18">
        <f>'Coeffs tech AMS'!G74/'Coeffs tech AME'!G74</f>
        <v>1</v>
      </c>
      <c r="H74" s="18">
        <f>'Coeffs tech AMS'!H74/'Coeffs tech AME'!H74</f>
        <v>1</v>
      </c>
      <c r="I74" s="18">
        <f>'Coeffs tech AMS'!I74/'Coeffs tech AME'!I74</f>
        <v>1</v>
      </c>
      <c r="J74" s="18">
        <f>'Coeffs tech AMS'!J74/'Coeffs tech AME'!J74</f>
        <v>1</v>
      </c>
      <c r="K74" s="18">
        <f>'Coeffs tech AMS'!K74/'Coeffs tech AME'!K74</f>
        <v>1</v>
      </c>
      <c r="L74" s="18">
        <f>'Coeffs tech AMS'!L74/'Coeffs tech AME'!L74</f>
        <v>1</v>
      </c>
      <c r="M74" s="18">
        <f>'Coeffs tech AMS'!M74/'Coeffs tech AME'!M74</f>
        <v>1</v>
      </c>
      <c r="N74" s="18">
        <f>'Coeffs tech AMS'!N74/'Coeffs tech AME'!N74</f>
        <v>1</v>
      </c>
      <c r="O74" s="18">
        <f>'Coeffs tech AMS'!O74/'Coeffs tech AME'!O74</f>
        <v>1</v>
      </c>
      <c r="P74" s="18">
        <f>'Coeffs tech AMS'!P74/'Coeffs tech AME'!P74</f>
        <v>1</v>
      </c>
      <c r="Q74" s="18">
        <f>'Coeffs tech AMS'!Q74/'Coeffs tech AME'!Q74</f>
        <v>1</v>
      </c>
      <c r="R74" s="18">
        <f>'Coeffs tech AMS'!R74/'Coeffs tech AME'!R74</f>
        <v>1</v>
      </c>
      <c r="S74" s="18">
        <f>'Coeffs tech AMS'!S74/'Coeffs tech AME'!S74</f>
        <v>0.99984502513317219</v>
      </c>
      <c r="T74" s="18">
        <f>'Coeffs tech AMS'!T74/'Coeffs tech AME'!T74</f>
        <v>0.99978375079815152</v>
      </c>
      <c r="U74" s="18">
        <f>'Coeffs tech AMS'!U74/'Coeffs tech AME'!U74</f>
        <v>0.99975220801781917</v>
      </c>
      <c r="V74" s="18">
        <f>'Coeffs tech AMS'!V74/'Coeffs tech AME'!V74</f>
        <v>0.9999944627838574</v>
      </c>
      <c r="W74" s="18">
        <f>'Coeffs tech AMS'!W74/'Coeffs tech AME'!W74</f>
        <v>1.0000615073400705</v>
      </c>
      <c r="X74" s="18">
        <f>'Coeffs tech AMS'!X74/'Coeffs tech AME'!X74</f>
        <v>1.0002761697057316</v>
      </c>
      <c r="Y74" s="18">
        <f>'Coeffs tech AMS'!Y74/'Coeffs tech AME'!Y74</f>
        <v>1.0042721167749171</v>
      </c>
      <c r="Z74" s="18">
        <f>'Coeffs tech AMS'!Z74/'Coeffs tech AME'!Z74</f>
        <v>1.0059791278299837</v>
      </c>
      <c r="AA74" s="18">
        <f>'Coeffs tech AMS'!AA74/'Coeffs tech AME'!AA74</f>
        <v>1.007353525346806</v>
      </c>
      <c r="AB74" s="18">
        <f>'Coeffs tech AMS'!AB74/'Coeffs tech AME'!AB74</f>
        <v>1.0085994436485477</v>
      </c>
      <c r="AC74" s="18">
        <f>'Coeffs tech AMS'!AC74/'Coeffs tech AME'!AC74</f>
        <v>1.0097598120931675</v>
      </c>
      <c r="AD74" s="18">
        <f>'Coeffs tech AMS'!AD74/'Coeffs tech AME'!AD74</f>
        <v>1.0110555124488616</v>
      </c>
      <c r="AE74" s="18">
        <f>'Coeffs tech AMS'!AE74/'Coeffs tech AME'!AE74</f>
        <v>1.0103691730095332</v>
      </c>
      <c r="AF74" s="18">
        <f>'Coeffs tech AMS'!AF74/'Coeffs tech AME'!AF74</f>
        <v>1.0107298742892263</v>
      </c>
      <c r="AG74" s="18">
        <f>'Coeffs tech AMS'!AG74/'Coeffs tech AME'!AG74</f>
        <v>1.0113131777470286</v>
      </c>
      <c r="AH74" s="18">
        <f>'Coeffs tech AMS'!AH74/'Coeffs tech AME'!AH74</f>
        <v>1.0099572816931548</v>
      </c>
      <c r="AI74" s="18">
        <f>'Coeffs tech AMS'!AI74/'Coeffs tech AME'!AI74</f>
        <v>1.0118633972444249</v>
      </c>
      <c r="AJ74" s="18">
        <f>'Coeffs tech AMS'!AJ74/'Coeffs tech AME'!AJ74</f>
        <v>1.0129601265233557</v>
      </c>
      <c r="AK74" s="18">
        <f>'Coeffs tech AMS'!AK74/'Coeffs tech AME'!AK74</f>
        <v>1.0140183265849745</v>
      </c>
      <c r="AL74" s="18">
        <f>'Coeffs tech AMS'!AL74/'Coeffs tech AME'!AL74</f>
        <v>1.0150857121350998</v>
      </c>
      <c r="AM74" s="18">
        <f>'Coeffs tech AMS'!AM74/'Coeffs tech AME'!AM74</f>
        <v>1.0161455448254286</v>
      </c>
      <c r="AN74" s="18">
        <f>'Coeffs tech AMS'!AN74/'Coeffs tech AME'!AN74</f>
        <v>1.0165183234170394</v>
      </c>
      <c r="AO74" s="18">
        <f>'Coeffs tech AMS'!AO74/'Coeffs tech AME'!AO74</f>
        <v>1.0171749852667515</v>
      </c>
      <c r="AP74" s="18">
        <f>'Coeffs tech AMS'!AP74/'Coeffs tech AME'!AP74</f>
        <v>1.0179289490054197</v>
      </c>
      <c r="AQ74" s="18">
        <f>'Coeffs tech AMS'!AQ74/'Coeffs tech AME'!AQ74</f>
        <v>1.0187628378871372</v>
      </c>
      <c r="AR74" s="18">
        <f>'Coeffs tech AMS'!AR74/'Coeffs tech AME'!AR74</f>
        <v>1.0196462692100614</v>
      </c>
      <c r="AS74" s="18">
        <f>'Coeffs tech AMS'!AS74/'Coeffs tech AME'!AS74</f>
        <v>1.0203577625644829</v>
      </c>
      <c r="AT74" s="18">
        <f>'Coeffs tech AMS'!AT74/'Coeffs tech AME'!AT74</f>
        <v>1.0211938442071506</v>
      </c>
      <c r="AU74" s="18">
        <f>'Coeffs tech AMS'!AU74/'Coeffs tech AME'!AU74</f>
        <v>1.0220787527046586</v>
      </c>
      <c r="AV74" s="18">
        <f>'Coeffs tech AMS'!AV74/'Coeffs tech AME'!AV74</f>
        <v>1.0229965571558464</v>
      </c>
      <c r="AW74" s="18">
        <f>'Coeffs tech AMS'!AW74/'Coeffs tech AME'!AW74</f>
        <v>1.0241574506182027</v>
      </c>
    </row>
    <row r="75" spans="2:49" x14ac:dyDescent="0.25">
      <c r="B75" t="s">
        <v>1077</v>
      </c>
      <c r="C75" s="18">
        <f>'Coeffs tech AMS'!C75/'Coeffs tech AME'!C75</f>
        <v>1</v>
      </c>
      <c r="D75" s="18">
        <f>'Coeffs tech AMS'!D75/'Coeffs tech AME'!D75</f>
        <v>1</v>
      </c>
      <c r="E75" s="18">
        <f>'Coeffs tech AMS'!E75/'Coeffs tech AME'!E75</f>
        <v>1</v>
      </c>
      <c r="F75" s="18">
        <f>'Coeffs tech AMS'!F75/'Coeffs tech AME'!F75</f>
        <v>1</v>
      </c>
      <c r="G75" s="18">
        <f>'Coeffs tech AMS'!G75/'Coeffs tech AME'!G75</f>
        <v>1</v>
      </c>
      <c r="H75" s="18">
        <f>'Coeffs tech AMS'!H75/'Coeffs tech AME'!H75</f>
        <v>1</v>
      </c>
      <c r="I75" s="18">
        <f>'Coeffs tech AMS'!I75/'Coeffs tech AME'!I75</f>
        <v>1</v>
      </c>
      <c r="J75" s="18">
        <f>'Coeffs tech AMS'!J75/'Coeffs tech AME'!J75</f>
        <v>1</v>
      </c>
      <c r="K75" s="18">
        <f>'Coeffs tech AMS'!K75/'Coeffs tech AME'!K75</f>
        <v>1</v>
      </c>
      <c r="L75" s="18">
        <f>'Coeffs tech AMS'!L75/'Coeffs tech AME'!L75</f>
        <v>1</v>
      </c>
      <c r="M75" s="18">
        <f>'Coeffs tech AMS'!M75/'Coeffs tech AME'!M75</f>
        <v>1</v>
      </c>
      <c r="N75" s="18">
        <f>'Coeffs tech AMS'!N75/'Coeffs tech AME'!N75</f>
        <v>1</v>
      </c>
      <c r="O75" s="18">
        <f>'Coeffs tech AMS'!O75/'Coeffs tech AME'!O75</f>
        <v>1</v>
      </c>
      <c r="P75" s="18">
        <f>'Coeffs tech AMS'!P75/'Coeffs tech AME'!P75</f>
        <v>1</v>
      </c>
      <c r="Q75" s="18">
        <f>'Coeffs tech AMS'!Q75/'Coeffs tech AME'!Q75</f>
        <v>1</v>
      </c>
      <c r="R75" s="18">
        <f>'Coeffs tech AMS'!R75/'Coeffs tech AME'!R75</f>
        <v>1</v>
      </c>
      <c r="S75" s="18">
        <f>'Coeffs tech AMS'!S75/'Coeffs tech AME'!S75</f>
        <v>0.99976982547104509</v>
      </c>
      <c r="T75" s="18">
        <f>'Coeffs tech AMS'!T75/'Coeffs tech AME'!T75</f>
        <v>0.99968898784167326</v>
      </c>
      <c r="U75" s="18">
        <f>'Coeffs tech AMS'!U75/'Coeffs tech AME'!U75</f>
        <v>0.99974600099900612</v>
      </c>
      <c r="V75" s="18">
        <f>'Coeffs tech AMS'!V75/'Coeffs tech AME'!V75</f>
        <v>0.99989081673293934</v>
      </c>
      <c r="W75" s="18">
        <f>'Coeffs tech AMS'!W75/'Coeffs tech AME'!W75</f>
        <v>1.0000695772257593</v>
      </c>
      <c r="X75" s="18">
        <f>'Coeffs tech AMS'!X75/'Coeffs tech AME'!X75</f>
        <v>1.0003319985321852</v>
      </c>
      <c r="Y75" s="18">
        <f>'Coeffs tech AMS'!Y75/'Coeffs tech AME'!Y75</f>
        <v>1.0068235679598463</v>
      </c>
      <c r="Z75" s="18">
        <f>'Coeffs tech AMS'!Z75/'Coeffs tech AME'!Z75</f>
        <v>1.0103531346170078</v>
      </c>
      <c r="AA75" s="18">
        <f>'Coeffs tech AMS'!AA75/'Coeffs tech AME'!AA75</f>
        <v>1.0128392596806031</v>
      </c>
      <c r="AB75" s="18">
        <f>'Coeffs tech AMS'!AB75/'Coeffs tech AME'!AB75</f>
        <v>1.014841238723778</v>
      </c>
      <c r="AC75" s="18">
        <f>'Coeffs tech AMS'!AC75/'Coeffs tech AME'!AC75</f>
        <v>1.0165551149359242</v>
      </c>
      <c r="AD75" s="18">
        <f>'Coeffs tech AMS'!AD75/'Coeffs tech AME'!AD75</f>
        <v>1.0182023798580873</v>
      </c>
      <c r="AE75" s="18">
        <f>'Coeffs tech AMS'!AE75/'Coeffs tech AME'!AE75</f>
        <v>1.0166354010124115</v>
      </c>
      <c r="AF75" s="18">
        <f>'Coeffs tech AMS'!AF75/'Coeffs tech AME'!AF75</f>
        <v>1.0164079016087058</v>
      </c>
      <c r="AG75" s="18">
        <f>'Coeffs tech AMS'!AG75/'Coeffs tech AME'!AG75</f>
        <v>1.016660750131138</v>
      </c>
      <c r="AH75" s="18">
        <f>'Coeffs tech AMS'!AH75/'Coeffs tech AME'!AH75</f>
        <v>1.0139616037002399</v>
      </c>
      <c r="AI75" s="18">
        <f>'Coeffs tech AMS'!AI75/'Coeffs tech AME'!AI75</f>
        <v>1.0159485979998264</v>
      </c>
      <c r="AJ75" s="18">
        <f>'Coeffs tech AMS'!AJ75/'Coeffs tech AME'!AJ75</f>
        <v>1.0170792348676156</v>
      </c>
      <c r="AK75" s="18">
        <f>'Coeffs tech AMS'!AK75/'Coeffs tech AME'!AK75</f>
        <v>1.0179415634933764</v>
      </c>
      <c r="AL75" s="18">
        <f>'Coeffs tech AMS'!AL75/'Coeffs tech AME'!AL75</f>
        <v>1.0186857312542799</v>
      </c>
      <c r="AM75" s="18">
        <f>'Coeffs tech AMS'!AM75/'Coeffs tech AME'!AM75</f>
        <v>1.0193512442176624</v>
      </c>
      <c r="AN75" s="18">
        <f>'Coeffs tech AMS'!AN75/'Coeffs tech AME'!AN75</f>
        <v>1.0192556795578476</v>
      </c>
      <c r="AO75" s="18">
        <f>'Coeffs tech AMS'!AO75/'Coeffs tech AME'!AO75</f>
        <v>1.0193478371678222</v>
      </c>
      <c r="AP75" s="18">
        <f>'Coeffs tech AMS'!AP75/'Coeffs tech AME'!AP75</f>
        <v>1.0195825140301911</v>
      </c>
      <c r="AQ75" s="18">
        <f>'Coeffs tech AMS'!AQ75/'Coeffs tech AME'!AQ75</f>
        <v>1.0199044967947415</v>
      </c>
      <c r="AR75" s="18">
        <f>'Coeffs tech AMS'!AR75/'Coeffs tech AME'!AR75</f>
        <v>1.0202694453022525</v>
      </c>
      <c r="AS75" s="18">
        <f>'Coeffs tech AMS'!AS75/'Coeffs tech AME'!AS75</f>
        <v>1.0203693120414814</v>
      </c>
      <c r="AT75" s="18">
        <f>'Coeffs tech AMS'!AT75/'Coeffs tech AME'!AT75</f>
        <v>1.0206156277832661</v>
      </c>
      <c r="AU75" s="18">
        <f>'Coeffs tech AMS'!AU75/'Coeffs tech AME'!AU75</f>
        <v>1.0209234525186677</v>
      </c>
      <c r="AV75" s="18">
        <f>'Coeffs tech AMS'!AV75/'Coeffs tech AME'!AV75</f>
        <v>1.0212658739417364</v>
      </c>
      <c r="AW75" s="18">
        <f>'Coeffs tech AMS'!AW75/'Coeffs tech AME'!AW75</f>
        <v>1.02180989864072</v>
      </c>
    </row>
    <row r="76" spans="2:49" x14ac:dyDescent="0.25">
      <c r="B76" t="s">
        <v>1078</v>
      </c>
      <c r="C76" s="18">
        <f>'Coeffs tech AMS'!C76/'Coeffs tech AME'!C76</f>
        <v>1</v>
      </c>
      <c r="D76" s="18">
        <f>'Coeffs tech AMS'!D76/'Coeffs tech AME'!D76</f>
        <v>1</v>
      </c>
      <c r="E76" s="18">
        <f>'Coeffs tech AMS'!E76/'Coeffs tech AME'!E76</f>
        <v>1</v>
      </c>
      <c r="F76" s="18">
        <f>'Coeffs tech AMS'!F76/'Coeffs tech AME'!F76</f>
        <v>1</v>
      </c>
      <c r="G76" s="18">
        <f>'Coeffs tech AMS'!G76/'Coeffs tech AME'!G76</f>
        <v>1</v>
      </c>
      <c r="H76" s="18">
        <f>'Coeffs tech AMS'!H76/'Coeffs tech AME'!H76</f>
        <v>1</v>
      </c>
      <c r="I76" s="18">
        <f>'Coeffs tech AMS'!I76/'Coeffs tech AME'!I76</f>
        <v>1</v>
      </c>
      <c r="J76" s="18">
        <f>'Coeffs tech AMS'!J76/'Coeffs tech AME'!J76</f>
        <v>1</v>
      </c>
      <c r="K76" s="18">
        <f>'Coeffs tech AMS'!K76/'Coeffs tech AME'!K76</f>
        <v>1</v>
      </c>
      <c r="L76" s="18">
        <f>'Coeffs tech AMS'!L76/'Coeffs tech AME'!L76</f>
        <v>1</v>
      </c>
      <c r="M76" s="18">
        <f>'Coeffs tech AMS'!M76/'Coeffs tech AME'!M76</f>
        <v>1</v>
      </c>
      <c r="N76" s="18">
        <f>'Coeffs tech AMS'!N76/'Coeffs tech AME'!N76</f>
        <v>1</v>
      </c>
      <c r="O76" s="18">
        <f>'Coeffs tech AMS'!O76/'Coeffs tech AME'!O76</f>
        <v>1</v>
      </c>
      <c r="P76" s="18">
        <f>'Coeffs tech AMS'!P76/'Coeffs tech AME'!P76</f>
        <v>1</v>
      </c>
      <c r="Q76" s="18">
        <f>'Coeffs tech AMS'!Q76/'Coeffs tech AME'!Q76</f>
        <v>1</v>
      </c>
      <c r="R76" s="18">
        <f>'Coeffs tech AMS'!R76/'Coeffs tech AME'!R76</f>
        <v>1</v>
      </c>
      <c r="S76" s="18">
        <f>'Coeffs tech AMS'!S76/'Coeffs tech AME'!S76</f>
        <v>0.99961991128384831</v>
      </c>
      <c r="T76" s="18">
        <f>'Coeffs tech AMS'!T76/'Coeffs tech AME'!T76</f>
        <v>0.99936674502797396</v>
      </c>
      <c r="U76" s="18">
        <f>'Coeffs tech AMS'!U76/'Coeffs tech AME'!U76</f>
        <v>0.99895448466056747</v>
      </c>
      <c r="V76" s="18">
        <f>'Coeffs tech AMS'!V76/'Coeffs tech AME'!V76</f>
        <v>0.99885962079304125</v>
      </c>
      <c r="W76" s="18">
        <f>'Coeffs tech AMS'!W76/'Coeffs tech AME'!W76</f>
        <v>0.99861223877592087</v>
      </c>
      <c r="X76" s="18">
        <f>'Coeffs tech AMS'!X76/'Coeffs tech AME'!X76</f>
        <v>0.99926566445219256</v>
      </c>
      <c r="Y76" s="18">
        <f>'Coeffs tech AMS'!Y76/'Coeffs tech AME'!Y76</f>
        <v>0.99958236391313093</v>
      </c>
      <c r="Z76" s="18">
        <f>'Coeffs tech AMS'!Z76/'Coeffs tech AME'!Z76</f>
        <v>0.99964961956012177</v>
      </c>
      <c r="AA76" s="18">
        <f>'Coeffs tech AMS'!AA76/'Coeffs tech AME'!AA76</f>
        <v>1.0000124877876464</v>
      </c>
      <c r="AB76" s="18">
        <f>'Coeffs tech AMS'!AB76/'Coeffs tech AME'!AB76</f>
        <v>1.0005304580484302</v>
      </c>
      <c r="AC76" s="18">
        <f>'Coeffs tech AMS'!AC76/'Coeffs tech AME'!AC76</f>
        <v>1.0011143555721562</v>
      </c>
      <c r="AD76" s="18">
        <f>'Coeffs tech AMS'!AD76/'Coeffs tech AME'!AD76</f>
        <v>1.0020886344103299</v>
      </c>
      <c r="AE76" s="18">
        <f>'Coeffs tech AMS'!AE76/'Coeffs tech AME'!AE76</f>
        <v>1.0030405277543673</v>
      </c>
      <c r="AF76" s="18">
        <f>'Coeffs tech AMS'!AF76/'Coeffs tech AME'!AF76</f>
        <v>1.0042923681560443</v>
      </c>
      <c r="AG76" s="18">
        <f>'Coeffs tech AMS'!AG76/'Coeffs tech AME'!AG76</f>
        <v>1.0053970302788218</v>
      </c>
      <c r="AH76" s="18">
        <f>'Coeffs tech AMS'!AH76/'Coeffs tech AME'!AH76</f>
        <v>1.0062916876254369</v>
      </c>
      <c r="AI76" s="18">
        <f>'Coeffs tech AMS'!AI76/'Coeffs tech AME'!AI76</f>
        <v>1.0073460733310202</v>
      </c>
      <c r="AJ76" s="18">
        <f>'Coeffs tech AMS'!AJ76/'Coeffs tech AME'!AJ76</f>
        <v>1.0079805377427118</v>
      </c>
      <c r="AK76" s="18">
        <f>'Coeffs tech AMS'!AK76/'Coeffs tech AME'!AK76</f>
        <v>1.0086108474856592</v>
      </c>
      <c r="AL76" s="18">
        <f>'Coeffs tech AMS'!AL76/'Coeffs tech AME'!AL76</f>
        <v>1.0091843154488895</v>
      </c>
      <c r="AM76" s="18">
        <f>'Coeffs tech AMS'!AM76/'Coeffs tech AME'!AM76</f>
        <v>1.0097057422177915</v>
      </c>
      <c r="AN76" s="18">
        <f>'Coeffs tech AMS'!AN76/'Coeffs tech AME'!AN76</f>
        <v>1.0095112844664202</v>
      </c>
      <c r="AO76" s="18">
        <f>'Coeffs tech AMS'!AO76/'Coeffs tech AME'!AO76</f>
        <v>1.0095442406937316</v>
      </c>
      <c r="AP76" s="18">
        <f>'Coeffs tech AMS'!AP76/'Coeffs tech AME'!AP76</f>
        <v>1.0095667866816143</v>
      </c>
      <c r="AQ76" s="18">
        <f>'Coeffs tech AMS'!AQ76/'Coeffs tech AME'!AQ76</f>
        <v>1.0096258637102504</v>
      </c>
      <c r="AR76" s="18">
        <f>'Coeffs tech AMS'!AR76/'Coeffs tech AME'!AR76</f>
        <v>1.00971377738551</v>
      </c>
      <c r="AS76" s="18">
        <f>'Coeffs tech AMS'!AS76/'Coeffs tech AME'!AS76</f>
        <v>1.0097638706015672</v>
      </c>
      <c r="AT76" s="18">
        <f>'Coeffs tech AMS'!AT76/'Coeffs tech AME'!AT76</f>
        <v>1.009854290763992</v>
      </c>
      <c r="AU76" s="18">
        <f>'Coeffs tech AMS'!AU76/'Coeffs tech AME'!AU76</f>
        <v>1.0099728051038759</v>
      </c>
      <c r="AV76" s="18">
        <f>'Coeffs tech AMS'!AV76/'Coeffs tech AME'!AV76</f>
        <v>1.0101133288538735</v>
      </c>
      <c r="AW76" s="18">
        <f>'Coeffs tech AMS'!AW76/'Coeffs tech AME'!AW76</f>
        <v>1.0106387798900947</v>
      </c>
    </row>
    <row r="77" spans="2:49" x14ac:dyDescent="0.25">
      <c r="B77" t="s">
        <v>1079</v>
      </c>
      <c r="C77" s="18">
        <f>'Coeffs tech AMS'!C77/'Coeffs tech AME'!C77</f>
        <v>1</v>
      </c>
      <c r="D77" s="18">
        <f>'Coeffs tech AMS'!D77/'Coeffs tech AME'!D77</f>
        <v>1</v>
      </c>
      <c r="E77" s="18">
        <f>'Coeffs tech AMS'!E77/'Coeffs tech AME'!E77</f>
        <v>1</v>
      </c>
      <c r="F77" s="18">
        <f>'Coeffs tech AMS'!F77/'Coeffs tech AME'!F77</f>
        <v>1</v>
      </c>
      <c r="G77" s="18">
        <f>'Coeffs tech AMS'!G77/'Coeffs tech AME'!G77</f>
        <v>1</v>
      </c>
      <c r="H77" s="18">
        <f>'Coeffs tech AMS'!H77/'Coeffs tech AME'!H77</f>
        <v>1</v>
      </c>
      <c r="I77" s="18">
        <f>'Coeffs tech AMS'!I77/'Coeffs tech AME'!I77</f>
        <v>1</v>
      </c>
      <c r="J77" s="18">
        <f>'Coeffs tech AMS'!J77/'Coeffs tech AME'!J77</f>
        <v>1</v>
      </c>
      <c r="K77" s="18">
        <f>'Coeffs tech AMS'!K77/'Coeffs tech AME'!K77</f>
        <v>1</v>
      </c>
      <c r="L77" s="18">
        <f>'Coeffs tech AMS'!L77/'Coeffs tech AME'!L77</f>
        <v>1</v>
      </c>
      <c r="M77" s="18">
        <f>'Coeffs tech AMS'!M77/'Coeffs tech AME'!M77</f>
        <v>1</v>
      </c>
      <c r="N77" s="18">
        <f>'Coeffs tech AMS'!N77/'Coeffs tech AME'!N77</f>
        <v>1</v>
      </c>
      <c r="O77" s="18">
        <f>'Coeffs tech AMS'!O77/'Coeffs tech AME'!O77</f>
        <v>1</v>
      </c>
      <c r="P77" s="18">
        <f>'Coeffs tech AMS'!P77/'Coeffs tech AME'!P77</f>
        <v>1</v>
      </c>
      <c r="Q77" s="18">
        <f>'Coeffs tech AMS'!Q77/'Coeffs tech AME'!Q77</f>
        <v>1</v>
      </c>
      <c r="R77" s="18">
        <f>'Coeffs tech AMS'!R77/'Coeffs tech AME'!R77</f>
        <v>1</v>
      </c>
      <c r="S77" s="18">
        <f>'Coeffs tech AMS'!S77/'Coeffs tech AME'!S77</f>
        <v>0.99972932575520879</v>
      </c>
      <c r="T77" s="18">
        <f>'Coeffs tech AMS'!T77/'Coeffs tech AME'!T77</f>
        <v>0.99905962129032899</v>
      </c>
      <c r="U77" s="18">
        <f>'Coeffs tech AMS'!U77/'Coeffs tech AME'!U77</f>
        <v>0.99827729099630758</v>
      </c>
      <c r="V77" s="18">
        <f>'Coeffs tech AMS'!V77/'Coeffs tech AME'!V77</f>
        <v>0.99767387359460902</v>
      </c>
      <c r="W77" s="18">
        <f>'Coeffs tech AMS'!W77/'Coeffs tech AME'!W77</f>
        <v>0.99713383157395463</v>
      </c>
      <c r="X77" s="18">
        <f>'Coeffs tech AMS'!X77/'Coeffs tech AME'!X77</f>
        <v>0.99722281168003624</v>
      </c>
      <c r="Y77" s="18">
        <f>'Coeffs tech AMS'!Y77/'Coeffs tech AME'!Y77</f>
        <v>0.9968045227168697</v>
      </c>
      <c r="Z77" s="18">
        <f>'Coeffs tech AMS'!Z77/'Coeffs tech AME'!Z77</f>
        <v>0.9958853606151189</v>
      </c>
      <c r="AA77" s="18">
        <f>'Coeffs tech AMS'!AA77/'Coeffs tech AME'!AA77</f>
        <v>0.99503725448910274</v>
      </c>
      <c r="AB77" s="18">
        <f>'Coeffs tech AMS'!AB77/'Coeffs tech AME'!AB77</f>
        <v>0.99428532831802507</v>
      </c>
      <c r="AC77" s="18">
        <f>'Coeffs tech AMS'!AC77/'Coeffs tech AME'!AC77</f>
        <v>0.99358395086952234</v>
      </c>
      <c r="AD77" s="18">
        <f>'Coeffs tech AMS'!AD77/'Coeffs tech AME'!AD77</f>
        <v>0.99312543541312437</v>
      </c>
      <c r="AE77" s="18">
        <f>'Coeffs tech AMS'!AE77/'Coeffs tech AME'!AE77</f>
        <v>0.99254155425246859</v>
      </c>
      <c r="AF77" s="18">
        <f>'Coeffs tech AMS'!AF77/'Coeffs tech AME'!AF77</f>
        <v>0.99218447842482316</v>
      </c>
      <c r="AG77" s="18">
        <f>'Coeffs tech AMS'!AG77/'Coeffs tech AME'!AG77</f>
        <v>0.99181807841769498</v>
      </c>
      <c r="AH77" s="18">
        <f>'Coeffs tech AMS'!AH77/'Coeffs tech AME'!AH77</f>
        <v>0.99129470800367336</v>
      </c>
      <c r="AI77" s="18">
        <f>'Coeffs tech AMS'!AI77/'Coeffs tech AME'!AI77</f>
        <v>0.99111675023774193</v>
      </c>
      <c r="AJ77" s="18">
        <f>'Coeffs tech AMS'!AJ77/'Coeffs tech AME'!AJ77</f>
        <v>0.99088599914930653</v>
      </c>
      <c r="AK77" s="18">
        <f>'Coeffs tech AMS'!AK77/'Coeffs tech AME'!AK77</f>
        <v>0.99077146680482142</v>
      </c>
      <c r="AL77" s="18">
        <f>'Coeffs tech AMS'!AL77/'Coeffs tech AME'!AL77</f>
        <v>0.99072234351726474</v>
      </c>
      <c r="AM77" s="18">
        <f>'Coeffs tech AMS'!AM77/'Coeffs tech AME'!AM77</f>
        <v>0.99072661774335269</v>
      </c>
      <c r="AN77" s="18">
        <f>'Coeffs tech AMS'!AN77/'Coeffs tech AME'!AN77</f>
        <v>0.99031616188452865</v>
      </c>
      <c r="AO77" s="18">
        <f>'Coeffs tech AMS'!AO77/'Coeffs tech AME'!AO77</f>
        <v>0.99019869963027185</v>
      </c>
      <c r="AP77" s="18">
        <f>'Coeffs tech AMS'!AP77/'Coeffs tech AME'!AP77</f>
        <v>0.99015098942970758</v>
      </c>
      <c r="AQ77" s="18">
        <f>'Coeffs tech AMS'!AQ77/'Coeffs tech AME'!AQ77</f>
        <v>0.99011659946351327</v>
      </c>
      <c r="AR77" s="18">
        <f>'Coeffs tech AMS'!AR77/'Coeffs tech AME'!AR77</f>
        <v>0.99010698395652774</v>
      </c>
      <c r="AS77" s="18">
        <f>'Coeffs tech AMS'!AS77/'Coeffs tech AME'!AS77</f>
        <v>0.99009866804487745</v>
      </c>
      <c r="AT77" s="18">
        <f>'Coeffs tech AMS'!AT77/'Coeffs tech AME'!AT77</f>
        <v>0.99016778234545522</v>
      </c>
      <c r="AU77" s="18">
        <f>'Coeffs tech AMS'!AU77/'Coeffs tech AME'!AU77</f>
        <v>0.99027381424633754</v>
      </c>
      <c r="AV77" s="18">
        <f>'Coeffs tech AMS'!AV77/'Coeffs tech AME'!AV77</f>
        <v>0.99040362112700175</v>
      </c>
      <c r="AW77" s="18">
        <f>'Coeffs tech AMS'!AW77/'Coeffs tech AME'!AW77</f>
        <v>0.99080579541467273</v>
      </c>
    </row>
    <row r="78" spans="2:49" x14ac:dyDescent="0.25">
      <c r="B78" t="s">
        <v>1080</v>
      </c>
      <c r="C78" s="18">
        <f>'Coeffs tech AMS'!C78/'Coeffs tech AME'!C78</f>
        <v>1</v>
      </c>
      <c r="D78" s="18">
        <f>'Coeffs tech AMS'!D78/'Coeffs tech AME'!D78</f>
        <v>1</v>
      </c>
      <c r="E78" s="18">
        <f>'Coeffs tech AMS'!E78/'Coeffs tech AME'!E78</f>
        <v>1</v>
      </c>
      <c r="F78" s="18">
        <f>'Coeffs tech AMS'!F78/'Coeffs tech AME'!F78</f>
        <v>1</v>
      </c>
      <c r="G78" s="18">
        <f>'Coeffs tech AMS'!G78/'Coeffs tech AME'!G78</f>
        <v>1</v>
      </c>
      <c r="H78" s="18">
        <f>'Coeffs tech AMS'!H78/'Coeffs tech AME'!H78</f>
        <v>1</v>
      </c>
      <c r="I78" s="18">
        <f>'Coeffs tech AMS'!I78/'Coeffs tech AME'!I78</f>
        <v>1</v>
      </c>
      <c r="J78" s="18">
        <f>'Coeffs tech AMS'!J78/'Coeffs tech AME'!J78</f>
        <v>1</v>
      </c>
      <c r="K78" s="18">
        <f>'Coeffs tech AMS'!K78/'Coeffs tech AME'!K78</f>
        <v>1</v>
      </c>
      <c r="L78" s="18">
        <f>'Coeffs tech AMS'!L78/'Coeffs tech AME'!L78</f>
        <v>1</v>
      </c>
      <c r="M78" s="18">
        <f>'Coeffs tech AMS'!M78/'Coeffs tech AME'!M78</f>
        <v>1</v>
      </c>
      <c r="N78" s="18">
        <f>'Coeffs tech AMS'!N78/'Coeffs tech AME'!N78</f>
        <v>1</v>
      </c>
      <c r="O78" s="18">
        <f>'Coeffs tech AMS'!O78/'Coeffs tech AME'!O78</f>
        <v>1</v>
      </c>
      <c r="P78" s="18">
        <f>'Coeffs tech AMS'!P78/'Coeffs tech AME'!P78</f>
        <v>1</v>
      </c>
      <c r="Q78" s="18">
        <f>'Coeffs tech AMS'!Q78/'Coeffs tech AME'!Q78</f>
        <v>1</v>
      </c>
      <c r="R78" s="18">
        <f>'Coeffs tech AMS'!R78/'Coeffs tech AME'!R78</f>
        <v>1</v>
      </c>
      <c r="S78" s="18">
        <f>'Coeffs tech AMS'!S78/'Coeffs tech AME'!S78</f>
        <v>0.99950952225413514</v>
      </c>
      <c r="T78" s="18">
        <f>'Coeffs tech AMS'!T78/'Coeffs tech AME'!T78</f>
        <v>0.99934384950613675</v>
      </c>
      <c r="U78" s="18">
        <f>'Coeffs tech AMS'!U78/'Coeffs tech AME'!U78</f>
        <v>0.99932994511557982</v>
      </c>
      <c r="V78" s="18">
        <f>'Coeffs tech AMS'!V78/'Coeffs tech AME'!V78</f>
        <v>0.9995778021602173</v>
      </c>
      <c r="W78" s="18">
        <f>'Coeffs tech AMS'!W78/'Coeffs tech AME'!W78</f>
        <v>0.99960429840765219</v>
      </c>
      <c r="X78" s="18">
        <f>'Coeffs tech AMS'!X78/'Coeffs tech AME'!X78</f>
        <v>0.99974243238208449</v>
      </c>
      <c r="Y78" s="18">
        <f>'Coeffs tech AMS'!Y78/'Coeffs tech AME'!Y78</f>
        <v>0.999657636261997</v>
      </c>
      <c r="Z78" s="18">
        <f>'Coeffs tech AMS'!Z78/'Coeffs tech AME'!Z78</f>
        <v>0.99882717264015619</v>
      </c>
      <c r="AA78" s="18">
        <f>'Coeffs tech AMS'!AA78/'Coeffs tech AME'!AA78</f>
        <v>0.99813256689267404</v>
      </c>
      <c r="AB78" s="18">
        <f>'Coeffs tech AMS'!AB78/'Coeffs tech AME'!AB78</f>
        <v>0.99764865014372128</v>
      </c>
      <c r="AC78" s="18">
        <f>'Coeffs tech AMS'!AC78/'Coeffs tech AME'!AC78</f>
        <v>0.99724790794948148</v>
      </c>
      <c r="AD78" s="18">
        <f>'Coeffs tech AMS'!AD78/'Coeffs tech AME'!AD78</f>
        <v>0.99707643569829507</v>
      </c>
      <c r="AE78" s="18">
        <f>'Coeffs tech AMS'!AE78/'Coeffs tech AME'!AE78</f>
        <v>0.99671834657892788</v>
      </c>
      <c r="AF78" s="18">
        <f>'Coeffs tech AMS'!AF78/'Coeffs tech AME'!AF78</f>
        <v>0.99680926790322189</v>
      </c>
      <c r="AG78" s="18">
        <f>'Coeffs tech AMS'!AG78/'Coeffs tech AME'!AG78</f>
        <v>0.99691459021065432</v>
      </c>
      <c r="AH78" s="18">
        <f>'Coeffs tech AMS'!AH78/'Coeffs tech AME'!AH78</f>
        <v>0.9967037195900863</v>
      </c>
      <c r="AI78" s="18">
        <f>'Coeffs tech AMS'!AI78/'Coeffs tech AME'!AI78</f>
        <v>0.9971157015923291</v>
      </c>
      <c r="AJ78" s="18">
        <f>'Coeffs tech AMS'!AJ78/'Coeffs tech AME'!AJ78</f>
        <v>0.99712622089021397</v>
      </c>
      <c r="AK78" s="18">
        <f>'Coeffs tech AMS'!AK78/'Coeffs tech AME'!AK78</f>
        <v>0.99710054084377353</v>
      </c>
      <c r="AL78" s="18">
        <f>'Coeffs tech AMS'!AL78/'Coeffs tech AME'!AL78</f>
        <v>0.99711940362515272</v>
      </c>
      <c r="AM78" s="18">
        <f>'Coeffs tech AMS'!AM78/'Coeffs tech AME'!AM78</f>
        <v>0.99715188100120467</v>
      </c>
      <c r="AN78" s="18">
        <f>'Coeffs tech AMS'!AN78/'Coeffs tech AME'!AN78</f>
        <v>0.99681311052090038</v>
      </c>
      <c r="AO78" s="18">
        <f>'Coeffs tech AMS'!AO78/'Coeffs tech AME'!AO78</f>
        <v>0.99657191051165861</v>
      </c>
      <c r="AP78" s="18">
        <f>'Coeffs tech AMS'!AP78/'Coeffs tech AME'!AP78</f>
        <v>0.99645254174993292</v>
      </c>
      <c r="AQ78" s="18">
        <f>'Coeffs tech AMS'!AQ78/'Coeffs tech AME'!AQ78</f>
        <v>0.99640578224660292</v>
      </c>
      <c r="AR78" s="18">
        <f>'Coeffs tech AMS'!AR78/'Coeffs tech AME'!AR78</f>
        <v>0.99640754044650837</v>
      </c>
      <c r="AS78" s="18">
        <f>'Coeffs tech AMS'!AS78/'Coeffs tech AME'!AS78</f>
        <v>0.99643802332750497</v>
      </c>
      <c r="AT78" s="18">
        <f>'Coeffs tech AMS'!AT78/'Coeffs tech AME'!AT78</f>
        <v>0.99655846191715103</v>
      </c>
      <c r="AU78" s="18">
        <f>'Coeffs tech AMS'!AU78/'Coeffs tech AME'!AU78</f>
        <v>0.99672578514560739</v>
      </c>
      <c r="AV78" s="18">
        <f>'Coeffs tech AMS'!AV78/'Coeffs tech AME'!AV78</f>
        <v>0.99692710298915599</v>
      </c>
      <c r="AW78" s="18">
        <f>'Coeffs tech AMS'!AW78/'Coeffs tech AME'!AW78</f>
        <v>0.99744560726531839</v>
      </c>
    </row>
    <row r="79" spans="2:49" x14ac:dyDescent="0.25">
      <c r="B79" t="s">
        <v>1081</v>
      </c>
      <c r="C79" s="18">
        <f>'Coeffs tech AMS'!C79/'Coeffs tech AME'!C79</f>
        <v>1</v>
      </c>
      <c r="D79" s="18">
        <f>'Coeffs tech AMS'!D79/'Coeffs tech AME'!D79</f>
        <v>1</v>
      </c>
      <c r="E79" s="18">
        <f>'Coeffs tech AMS'!E79/'Coeffs tech AME'!E79</f>
        <v>1</v>
      </c>
      <c r="F79" s="18">
        <f>'Coeffs tech AMS'!F79/'Coeffs tech AME'!F79</f>
        <v>1</v>
      </c>
      <c r="G79" s="18">
        <f>'Coeffs tech AMS'!G79/'Coeffs tech AME'!G79</f>
        <v>1</v>
      </c>
      <c r="H79" s="18">
        <f>'Coeffs tech AMS'!H79/'Coeffs tech AME'!H79</f>
        <v>1</v>
      </c>
      <c r="I79" s="18">
        <f>'Coeffs tech AMS'!I79/'Coeffs tech AME'!I79</f>
        <v>1</v>
      </c>
      <c r="J79" s="18">
        <f>'Coeffs tech AMS'!J79/'Coeffs tech AME'!J79</f>
        <v>1</v>
      </c>
      <c r="K79" s="18">
        <f>'Coeffs tech AMS'!K79/'Coeffs tech AME'!K79</f>
        <v>1</v>
      </c>
      <c r="L79" s="18">
        <f>'Coeffs tech AMS'!L79/'Coeffs tech AME'!L79</f>
        <v>1</v>
      </c>
      <c r="M79" s="18">
        <f>'Coeffs tech AMS'!M79/'Coeffs tech AME'!M79</f>
        <v>1</v>
      </c>
      <c r="N79" s="18">
        <f>'Coeffs tech AMS'!N79/'Coeffs tech AME'!N79</f>
        <v>1</v>
      </c>
      <c r="O79" s="18">
        <f>'Coeffs tech AMS'!O79/'Coeffs tech AME'!O79</f>
        <v>1</v>
      </c>
      <c r="P79" s="18">
        <f>'Coeffs tech AMS'!P79/'Coeffs tech AME'!P79</f>
        <v>1</v>
      </c>
      <c r="Q79" s="18">
        <f>'Coeffs tech AMS'!Q79/'Coeffs tech AME'!Q79</f>
        <v>1</v>
      </c>
      <c r="R79" s="18">
        <f>'Coeffs tech AMS'!R79/'Coeffs tech AME'!R79</f>
        <v>1</v>
      </c>
      <c r="S79" s="18">
        <f>'Coeffs tech AMS'!S79/'Coeffs tech AME'!S79</f>
        <v>0.99939240496624338</v>
      </c>
      <c r="T79" s="18">
        <f>'Coeffs tech AMS'!T79/'Coeffs tech AME'!T79</f>
        <v>0.99916472395551736</v>
      </c>
      <c r="U79" s="18">
        <f>'Coeffs tech AMS'!U79/'Coeffs tech AME'!U79</f>
        <v>0.99902311631262064</v>
      </c>
      <c r="V79" s="18">
        <f>'Coeffs tech AMS'!V79/'Coeffs tech AME'!V79</f>
        <v>0.99922053095811258</v>
      </c>
      <c r="W79" s="18">
        <f>'Coeffs tech AMS'!W79/'Coeffs tech AME'!W79</f>
        <v>0.99925646538825197</v>
      </c>
      <c r="X79" s="18">
        <f>'Coeffs tech AMS'!X79/'Coeffs tech AME'!X79</f>
        <v>0.99966867586375974</v>
      </c>
      <c r="Y79" s="18">
        <f>'Coeffs tech AMS'!Y79/'Coeffs tech AME'!Y79</f>
        <v>0.99840014753937112</v>
      </c>
      <c r="Z79" s="18">
        <f>'Coeffs tech AMS'!Z79/'Coeffs tech AME'!Z79</f>
        <v>0.99711866886541745</v>
      </c>
      <c r="AA79" s="18">
        <f>'Coeffs tech AMS'!AA79/'Coeffs tech AME'!AA79</f>
        <v>0.99635712828660017</v>
      </c>
      <c r="AB79" s="18">
        <f>'Coeffs tech AMS'!AB79/'Coeffs tech AME'!AB79</f>
        <v>0.99591870932331727</v>
      </c>
      <c r="AC79" s="18">
        <f>'Coeffs tech AMS'!AC79/'Coeffs tech AME'!AC79</f>
        <v>0.99567750231147123</v>
      </c>
      <c r="AD79" s="18">
        <f>'Coeffs tech AMS'!AD79/'Coeffs tech AME'!AD79</f>
        <v>0.97625549671962464</v>
      </c>
      <c r="AE79" s="18">
        <f>'Coeffs tech AMS'!AE79/'Coeffs tech AME'!AE79</f>
        <v>0.95783086472673973</v>
      </c>
      <c r="AF79" s="18">
        <f>'Coeffs tech AMS'!AF79/'Coeffs tech AME'!AF79</f>
        <v>0.9398569788675819</v>
      </c>
      <c r="AG79" s="18">
        <f>'Coeffs tech AMS'!AG79/'Coeffs tech AME'!AG79</f>
        <v>0.9220626037136066</v>
      </c>
      <c r="AH79" s="18">
        <f>'Coeffs tech AMS'!AH79/'Coeffs tech AME'!AH79</f>
        <v>0.90495341697267684</v>
      </c>
      <c r="AI79" s="18">
        <f>'Coeffs tech AMS'!AI79/'Coeffs tech AME'!AI79</f>
        <v>0.88769931181808426</v>
      </c>
      <c r="AJ79" s="18">
        <f>'Coeffs tech AMS'!AJ79/'Coeffs tech AME'!AJ79</f>
        <v>0.87051452481634106</v>
      </c>
      <c r="AK79" s="18">
        <f>'Coeffs tech AMS'!AK79/'Coeffs tech AME'!AK79</f>
        <v>0.85371784780740478</v>
      </c>
      <c r="AL79" s="18">
        <f>'Coeffs tech AMS'!AL79/'Coeffs tech AME'!AL79</f>
        <v>0.83725744025227899</v>
      </c>
      <c r="AM79" s="18">
        <f>'Coeffs tech AMS'!AM79/'Coeffs tech AME'!AM79</f>
        <v>0.82112176643715307</v>
      </c>
      <c r="AN79" s="18">
        <f>'Coeffs tech AMS'!AN79/'Coeffs tech AME'!AN79</f>
        <v>0.80504797229228531</v>
      </c>
      <c r="AO79" s="18">
        <f>'Coeffs tech AMS'!AO79/'Coeffs tech AME'!AO79</f>
        <v>0.78937975115965942</v>
      </c>
      <c r="AP79" s="18">
        <f>'Coeffs tech AMS'!AP79/'Coeffs tech AME'!AP79</f>
        <v>0.77403182728345232</v>
      </c>
      <c r="AQ79" s="18">
        <f>'Coeffs tech AMS'!AQ79/'Coeffs tech AME'!AQ79</f>
        <v>0.75903264777298451</v>
      </c>
      <c r="AR79" s="18">
        <f>'Coeffs tech AMS'!AR79/'Coeffs tech AME'!AR79</f>
        <v>0.74436016438110064</v>
      </c>
      <c r="AS79" s="18">
        <f>'Coeffs tech AMS'!AS79/'Coeffs tech AME'!AS79</f>
        <v>0.73002092319860101</v>
      </c>
      <c r="AT79" s="18">
        <f>'Coeffs tech AMS'!AT79/'Coeffs tech AME'!AT79</f>
        <v>0.71599540840698095</v>
      </c>
      <c r="AU79" s="18">
        <f>'Coeffs tech AMS'!AU79/'Coeffs tech AME'!AU79</f>
        <v>0.70227040826545972</v>
      </c>
      <c r="AV79" s="18">
        <f>'Coeffs tech AMS'!AV79/'Coeffs tech AME'!AV79</f>
        <v>0.68883352424277744</v>
      </c>
      <c r="AW79" s="18">
        <f>'Coeffs tech AMS'!AW79/'Coeffs tech AME'!AW79</f>
        <v>0.67588366488347584</v>
      </c>
    </row>
    <row r="80" spans="2:49" x14ac:dyDescent="0.25">
      <c r="B80" t="s">
        <v>1082</v>
      </c>
      <c r="C80" s="18">
        <f>'Coeffs tech AMS'!C80/'Coeffs tech AME'!C80</f>
        <v>1</v>
      </c>
      <c r="D80" s="18">
        <f>'Coeffs tech AMS'!D80/'Coeffs tech AME'!D80</f>
        <v>1</v>
      </c>
      <c r="E80" s="18">
        <f>'Coeffs tech AMS'!E80/'Coeffs tech AME'!E80</f>
        <v>1</v>
      </c>
      <c r="F80" s="18">
        <f>'Coeffs tech AMS'!F80/'Coeffs tech AME'!F80</f>
        <v>1</v>
      </c>
      <c r="G80" s="18">
        <f>'Coeffs tech AMS'!G80/'Coeffs tech AME'!G80</f>
        <v>1</v>
      </c>
      <c r="H80" s="18">
        <f>'Coeffs tech AMS'!H80/'Coeffs tech AME'!H80</f>
        <v>1</v>
      </c>
      <c r="I80" s="18">
        <f>'Coeffs tech AMS'!I80/'Coeffs tech AME'!I80</f>
        <v>1</v>
      </c>
      <c r="J80" s="18">
        <f>'Coeffs tech AMS'!J80/'Coeffs tech AME'!J80</f>
        <v>1</v>
      </c>
      <c r="K80" s="18">
        <f>'Coeffs tech AMS'!K80/'Coeffs tech AME'!K80</f>
        <v>1</v>
      </c>
      <c r="L80" s="18">
        <f>'Coeffs tech AMS'!L80/'Coeffs tech AME'!L80</f>
        <v>1</v>
      </c>
      <c r="M80" s="18">
        <f>'Coeffs tech AMS'!M80/'Coeffs tech AME'!M80</f>
        <v>1</v>
      </c>
      <c r="N80" s="18">
        <f>'Coeffs tech AMS'!N80/'Coeffs tech AME'!N80</f>
        <v>1</v>
      </c>
      <c r="O80" s="18">
        <f>'Coeffs tech AMS'!O80/'Coeffs tech AME'!O80</f>
        <v>1</v>
      </c>
      <c r="P80" s="18">
        <f>'Coeffs tech AMS'!P80/'Coeffs tech AME'!P80</f>
        <v>1</v>
      </c>
      <c r="Q80" s="18">
        <f>'Coeffs tech AMS'!Q80/'Coeffs tech AME'!Q80</f>
        <v>1</v>
      </c>
      <c r="R80" s="18">
        <f>'Coeffs tech AMS'!R80/'Coeffs tech AME'!R80</f>
        <v>1</v>
      </c>
      <c r="S80" s="18">
        <f>'Coeffs tech AMS'!S80/'Coeffs tech AME'!S80</f>
        <v>0.99991229540199833</v>
      </c>
      <c r="T80" s="18">
        <f>'Coeffs tech AMS'!T80/'Coeffs tech AME'!T80</f>
        <v>0.9998734535240924</v>
      </c>
      <c r="U80" s="18">
        <f>'Coeffs tech AMS'!U80/'Coeffs tech AME'!U80</f>
        <v>0.99986105305701212</v>
      </c>
      <c r="V80" s="18">
        <f>'Coeffs tech AMS'!V80/'Coeffs tech AME'!V80</f>
        <v>0.99989309264935211</v>
      </c>
      <c r="W80" s="18">
        <f>'Coeffs tech AMS'!W80/'Coeffs tech AME'!W80</f>
        <v>0.99905695805095096</v>
      </c>
      <c r="X80" s="18">
        <f>'Coeffs tech AMS'!X80/'Coeffs tech AME'!X80</f>
        <v>0.9982605067846857</v>
      </c>
      <c r="Y80" s="18">
        <f>'Coeffs tech AMS'!Y80/'Coeffs tech AME'!Y80</f>
        <v>0.99720719761735499</v>
      </c>
      <c r="Z80" s="18">
        <f>'Coeffs tech AMS'!Z80/'Coeffs tech AME'!Z80</f>
        <v>0.99616063603931138</v>
      </c>
      <c r="AA80" s="18">
        <f>'Coeffs tech AMS'!AA80/'Coeffs tech AME'!AA80</f>
        <v>0.99519319953170626</v>
      </c>
      <c r="AB80" s="18">
        <f>'Coeffs tech AMS'!AB80/'Coeffs tech AME'!AB80</f>
        <v>0.9942777836943284</v>
      </c>
      <c r="AC80" s="18">
        <f>'Coeffs tech AMS'!AC80/'Coeffs tech AME'!AC80</f>
        <v>0.99339444823233547</v>
      </c>
      <c r="AD80" s="18">
        <f>'Coeffs tech AMS'!AD80/'Coeffs tech AME'!AD80</f>
        <v>0.979347447899097</v>
      </c>
      <c r="AE80" s="18">
        <f>'Coeffs tech AMS'!AE80/'Coeffs tech AME'!AE80</f>
        <v>0.96560365136198445</v>
      </c>
      <c r="AF80" s="18">
        <f>'Coeffs tech AMS'!AF80/'Coeffs tech AME'!AF80</f>
        <v>0.95206033331153972</v>
      </c>
      <c r="AG80" s="18">
        <f>'Coeffs tech AMS'!AG80/'Coeffs tech AME'!AG80</f>
        <v>0.93868310341606409</v>
      </c>
      <c r="AH80" s="18">
        <f>'Coeffs tech AMS'!AH80/'Coeffs tech AME'!AH80</f>
        <v>0.92555814124559288</v>
      </c>
      <c r="AI80" s="18">
        <f>'Coeffs tech AMS'!AI80/'Coeffs tech AME'!AI80</f>
        <v>0.91253023715106418</v>
      </c>
      <c r="AJ80" s="18">
        <f>'Coeffs tech AMS'!AJ80/'Coeffs tech AME'!AJ80</f>
        <v>0.899651973695903</v>
      </c>
      <c r="AK80" s="18">
        <f>'Coeffs tech AMS'!AK80/'Coeffs tech AME'!AK80</f>
        <v>0.88696340173262533</v>
      </c>
      <c r="AL80" s="18">
        <f>'Coeffs tech AMS'!AL80/'Coeffs tech AME'!AL80</f>
        <v>0.8744569753822875</v>
      </c>
      <c r="AM80" s="18">
        <f>'Coeffs tech AMS'!AM80/'Coeffs tech AME'!AM80</f>
        <v>0.86212880939761072</v>
      </c>
      <c r="AN80" s="18">
        <f>'Coeffs tech AMS'!AN80/'Coeffs tech AME'!AN80</f>
        <v>0.84995170019153377</v>
      </c>
      <c r="AO80" s="18">
        <f>'Coeffs tech AMS'!AO80/'Coeffs tech AME'!AO80</f>
        <v>0.83795191272849934</v>
      </c>
      <c r="AP80" s="18">
        <f>'Coeffs tech AMS'!AP80/'Coeffs tech AME'!AP80</f>
        <v>0.82612368573859252</v>
      </c>
      <c r="AQ80" s="18">
        <f>'Coeffs tech AMS'!AQ80/'Coeffs tech AME'!AQ80</f>
        <v>0.81446960499682342</v>
      </c>
      <c r="AR80" s="18">
        <f>'Coeffs tech AMS'!AR80/'Coeffs tech AME'!AR80</f>
        <v>0.80298530576612659</v>
      </c>
      <c r="AS80" s="18">
        <f>'Coeffs tech AMS'!AS80/'Coeffs tech AME'!AS80</f>
        <v>0.79167133927599231</v>
      </c>
      <c r="AT80" s="18">
        <f>'Coeffs tech AMS'!AT80/'Coeffs tech AME'!AT80</f>
        <v>0.780522027522494</v>
      </c>
      <c r="AU80" s="18">
        <f>'Coeffs tech AMS'!AU80/'Coeffs tech AME'!AU80</f>
        <v>0.76953415421042903</v>
      </c>
      <c r="AV80" s="18">
        <f>'Coeffs tech AMS'!AV80/'Coeffs tech AME'!AV80</f>
        <v>0.75870473612480205</v>
      </c>
      <c r="AW80" s="18">
        <f>'Coeffs tech AMS'!AW80/'Coeffs tech AME'!AW80</f>
        <v>0.74805336445147164</v>
      </c>
    </row>
    <row r="81" spans="2:49" x14ac:dyDescent="0.25">
      <c r="B81" t="s">
        <v>1483</v>
      </c>
      <c r="C81" s="18">
        <f>'Coeffs tech AMS'!C81/'Coeffs tech AME'!C81</f>
        <v>1</v>
      </c>
      <c r="D81" s="18">
        <f>'Coeffs tech AMS'!D81/'Coeffs tech AME'!D81</f>
        <v>1</v>
      </c>
      <c r="E81" s="18">
        <f>'Coeffs tech AMS'!E81/'Coeffs tech AME'!E81</f>
        <v>1</v>
      </c>
      <c r="F81" s="18">
        <f>'Coeffs tech AMS'!F81/'Coeffs tech AME'!F81</f>
        <v>1</v>
      </c>
      <c r="G81" s="18">
        <f>'Coeffs tech AMS'!G81/'Coeffs tech AME'!G81</f>
        <v>1</v>
      </c>
      <c r="H81" s="18">
        <f>'Coeffs tech AMS'!H81/'Coeffs tech AME'!H81</f>
        <v>1</v>
      </c>
      <c r="I81" s="18">
        <f>'Coeffs tech AMS'!I81/'Coeffs tech AME'!I81</f>
        <v>1</v>
      </c>
      <c r="J81" s="18">
        <f>'Coeffs tech AMS'!J81/'Coeffs tech AME'!J81</f>
        <v>1</v>
      </c>
      <c r="K81" s="18">
        <f>'Coeffs tech AMS'!K81/'Coeffs tech AME'!K81</f>
        <v>1</v>
      </c>
      <c r="L81" s="18">
        <f>'Coeffs tech AMS'!L81/'Coeffs tech AME'!L81</f>
        <v>1</v>
      </c>
      <c r="M81" s="18">
        <f>'Coeffs tech AMS'!M81/'Coeffs tech AME'!M81</f>
        <v>1</v>
      </c>
      <c r="N81" s="18">
        <f>'Coeffs tech AMS'!N81/'Coeffs tech AME'!N81</f>
        <v>1</v>
      </c>
      <c r="O81" s="18">
        <f>'Coeffs tech AMS'!O81/'Coeffs tech AME'!O81</f>
        <v>1</v>
      </c>
      <c r="P81" s="18">
        <f>'Coeffs tech AMS'!P81/'Coeffs tech AME'!P81</f>
        <v>1</v>
      </c>
      <c r="Q81" s="18">
        <f>'Coeffs tech AMS'!Q81/'Coeffs tech AME'!Q81</f>
        <v>1</v>
      </c>
      <c r="R81" s="18">
        <f>'Coeffs tech AMS'!R81/'Coeffs tech AME'!R81</f>
        <v>1</v>
      </c>
      <c r="S81" s="18">
        <f>'Coeffs tech AMS'!S81/'Coeffs tech AME'!S81</f>
        <v>0.99945987120103008</v>
      </c>
      <c r="T81" s="18">
        <f>'Coeffs tech AMS'!T81/'Coeffs tech AME'!T81</f>
        <v>0.99898067961928927</v>
      </c>
      <c r="U81" s="18">
        <f>'Coeffs tech AMS'!U81/'Coeffs tech AME'!U81</f>
        <v>0.99891680062554655</v>
      </c>
      <c r="V81" s="18">
        <f>'Coeffs tech AMS'!V81/'Coeffs tech AME'!V81</f>
        <v>0.99908402545538</v>
      </c>
      <c r="W81" s="18">
        <f>'Coeffs tech AMS'!W81/'Coeffs tech AME'!W81</f>
        <v>0.99595249793299767</v>
      </c>
      <c r="X81" s="18">
        <f>'Coeffs tech AMS'!X81/'Coeffs tech AME'!X81</f>
        <v>0.99288086277858101</v>
      </c>
      <c r="Y81" s="18">
        <f>'Coeffs tech AMS'!Y81/'Coeffs tech AME'!Y81</f>
        <v>0.98781843160579841</v>
      </c>
      <c r="Z81" s="18">
        <f>'Coeffs tech AMS'!Z81/'Coeffs tech AME'!Z81</f>
        <v>0.98331680754479023</v>
      </c>
      <c r="AA81" s="18">
        <f>'Coeffs tech AMS'!AA81/'Coeffs tech AME'!AA81</f>
        <v>0.97959575067152116</v>
      </c>
      <c r="AB81" s="18">
        <f>'Coeffs tech AMS'!AB81/'Coeffs tech AME'!AB81</f>
        <v>0.97628337731237014</v>
      </c>
      <c r="AC81" s="18">
        <f>'Coeffs tech AMS'!AC81/'Coeffs tech AME'!AC81</f>
        <v>0.97314775891142491</v>
      </c>
      <c r="AD81" s="18">
        <f>'Coeffs tech AMS'!AD81/'Coeffs tech AME'!AD81</f>
        <v>0.97259839692889272</v>
      </c>
      <c r="AE81" s="18">
        <f>'Coeffs tech AMS'!AE81/'Coeffs tech AME'!AE81</f>
        <v>0.97286561208396449</v>
      </c>
      <c r="AF81" s="18">
        <f>'Coeffs tech AMS'!AF81/'Coeffs tech AME'!AF81</f>
        <v>0.97287259272057292</v>
      </c>
      <c r="AG81" s="18">
        <f>'Coeffs tech AMS'!AG81/'Coeffs tech AME'!AG81</f>
        <v>0.97257633330114646</v>
      </c>
      <c r="AH81" s="18">
        <f>'Coeffs tech AMS'!AH81/'Coeffs tech AME'!AH81</f>
        <v>0.97284185266270107</v>
      </c>
      <c r="AI81" s="18">
        <f>'Coeffs tech AMS'!AI81/'Coeffs tech AME'!AI81</f>
        <v>0.9720560787767426</v>
      </c>
      <c r="AJ81" s="18">
        <f>'Coeffs tech AMS'!AJ81/'Coeffs tech AME'!AJ81</f>
        <v>0.97114096129149341</v>
      </c>
      <c r="AK81" s="18">
        <f>'Coeffs tech AMS'!AK81/'Coeffs tech AME'!AK81</f>
        <v>0.97035462887332369</v>
      </c>
      <c r="AL81" s="18">
        <f>'Coeffs tech AMS'!AL81/'Coeffs tech AME'!AL81</f>
        <v>0.96963815611204818</v>
      </c>
      <c r="AM81" s="18">
        <f>'Coeffs tech AMS'!AM81/'Coeffs tech AME'!AM81</f>
        <v>0.96895501245295523</v>
      </c>
      <c r="AN81" s="18">
        <f>'Coeffs tech AMS'!AN81/'Coeffs tech AME'!AN81</f>
        <v>0.96804931150767426</v>
      </c>
      <c r="AO81" s="18">
        <f>'Coeffs tech AMS'!AO81/'Coeffs tech AME'!AO81</f>
        <v>0.96705788668054804</v>
      </c>
      <c r="AP81" s="18">
        <f>'Coeffs tech AMS'!AP81/'Coeffs tech AME'!AP81</f>
        <v>0.96608774679391085</v>
      </c>
      <c r="AQ81" s="18">
        <f>'Coeffs tech AMS'!AQ81/'Coeffs tech AME'!AQ81</f>
        <v>0.9651728485044142</v>
      </c>
      <c r="AR81" s="18">
        <f>'Coeffs tech AMS'!AR81/'Coeffs tech AME'!AR81</f>
        <v>0.96429537829502632</v>
      </c>
      <c r="AS81" s="18">
        <f>'Coeffs tech AMS'!AS81/'Coeffs tech AME'!AS81</f>
        <v>0.96345934044570025</v>
      </c>
      <c r="AT81" s="18">
        <f>'Coeffs tech AMS'!AT81/'Coeffs tech AME'!AT81</f>
        <v>0.96263921445878242</v>
      </c>
      <c r="AU81" s="18">
        <f>'Coeffs tech AMS'!AU81/'Coeffs tech AME'!AU81</f>
        <v>0.96183526897137417</v>
      </c>
      <c r="AV81" s="18">
        <f>'Coeffs tech AMS'!AV81/'Coeffs tech AME'!AV81</f>
        <v>0.96104902112757007</v>
      </c>
      <c r="AW81" s="18">
        <f>'Coeffs tech AMS'!AW81/'Coeffs tech AME'!AW81</f>
        <v>0.96041044567836487</v>
      </c>
    </row>
    <row r="82" spans="2:49" x14ac:dyDescent="0.25">
      <c r="B82" t="s">
        <v>1484</v>
      </c>
      <c r="C82" s="18">
        <f>'Coeffs tech AMS'!C82/'Coeffs tech AME'!C82</f>
        <v>1</v>
      </c>
      <c r="D82" s="18">
        <f>'Coeffs tech AMS'!D82/'Coeffs tech AME'!D82</f>
        <v>1</v>
      </c>
      <c r="E82" s="18">
        <f>'Coeffs tech AMS'!E82/'Coeffs tech AME'!E82</f>
        <v>1</v>
      </c>
      <c r="F82" s="18">
        <f>'Coeffs tech AMS'!F82/'Coeffs tech AME'!F82</f>
        <v>1</v>
      </c>
      <c r="G82" s="18">
        <f>'Coeffs tech AMS'!G82/'Coeffs tech AME'!G82</f>
        <v>1</v>
      </c>
      <c r="H82" s="18">
        <f>'Coeffs tech AMS'!H82/'Coeffs tech AME'!H82</f>
        <v>1</v>
      </c>
      <c r="I82" s="18">
        <f>'Coeffs tech AMS'!I82/'Coeffs tech AME'!I82</f>
        <v>1</v>
      </c>
      <c r="J82" s="18">
        <f>'Coeffs tech AMS'!J82/'Coeffs tech AME'!J82</f>
        <v>1</v>
      </c>
      <c r="K82" s="18">
        <f>'Coeffs tech AMS'!K82/'Coeffs tech AME'!K82</f>
        <v>1</v>
      </c>
      <c r="L82" s="18">
        <f>'Coeffs tech AMS'!L82/'Coeffs tech AME'!L82</f>
        <v>1</v>
      </c>
      <c r="M82" s="18">
        <f>'Coeffs tech AMS'!M82/'Coeffs tech AME'!M82</f>
        <v>1</v>
      </c>
      <c r="N82" s="18">
        <f>'Coeffs tech AMS'!N82/'Coeffs tech AME'!N82</f>
        <v>1</v>
      </c>
      <c r="O82" s="18">
        <f>'Coeffs tech AMS'!O82/'Coeffs tech AME'!O82</f>
        <v>1</v>
      </c>
      <c r="P82" s="18">
        <f>'Coeffs tech AMS'!P82/'Coeffs tech AME'!P82</f>
        <v>1</v>
      </c>
      <c r="Q82" s="18">
        <f>'Coeffs tech AMS'!Q82/'Coeffs tech AME'!Q82</f>
        <v>1</v>
      </c>
      <c r="R82" s="18">
        <f>'Coeffs tech AMS'!R82/'Coeffs tech AME'!R82</f>
        <v>1</v>
      </c>
      <c r="S82" s="18">
        <f>'Coeffs tech AMS'!S82/'Coeffs tech AME'!S82</f>
        <v>0.99939513642529709</v>
      </c>
      <c r="T82" s="18">
        <f>'Coeffs tech AMS'!T82/'Coeffs tech AME'!T82</f>
        <v>0.99908510849058496</v>
      </c>
      <c r="U82" s="18">
        <f>'Coeffs tech AMS'!U82/'Coeffs tech AME'!U82</f>
        <v>0.99913351044472443</v>
      </c>
      <c r="V82" s="18">
        <f>'Coeffs tech AMS'!V82/'Coeffs tech AME'!V82</f>
        <v>0.9994642011030247</v>
      </c>
      <c r="W82" s="18">
        <f>'Coeffs tech AMS'!W82/'Coeffs tech AME'!W82</f>
        <v>0.99939892563915089</v>
      </c>
      <c r="X82" s="18">
        <f>'Coeffs tech AMS'!X82/'Coeffs tech AME'!X82</f>
        <v>0.99938572631916889</v>
      </c>
      <c r="Y82" s="18">
        <f>'Coeffs tech AMS'!Y82/'Coeffs tech AME'!Y82</f>
        <v>0.99725622346799148</v>
      </c>
      <c r="Z82" s="18">
        <f>'Coeffs tech AMS'!Z82/'Coeffs tech AME'!Z82</f>
        <v>0.99526823734274106</v>
      </c>
      <c r="AA82" s="18">
        <f>'Coeffs tech AMS'!AA82/'Coeffs tech AME'!AA82</f>
        <v>0.99391605381619119</v>
      </c>
      <c r="AB82" s="18">
        <f>'Coeffs tech AMS'!AB82/'Coeffs tech AME'!AB82</f>
        <v>0.99302035879187434</v>
      </c>
      <c r="AC82" s="18">
        <f>'Coeffs tech AMS'!AC82/'Coeffs tech AME'!AC82</f>
        <v>0.99241663532233271</v>
      </c>
      <c r="AD82" s="18">
        <f>'Coeffs tech AMS'!AD82/'Coeffs tech AME'!AD82</f>
        <v>0.99200523775834526</v>
      </c>
      <c r="AE82" s="18">
        <f>'Coeffs tech AMS'!AE82/'Coeffs tech AME'!AE82</f>
        <v>0.99261897071549687</v>
      </c>
      <c r="AF82" s="18">
        <f>'Coeffs tech AMS'!AF82/'Coeffs tech AME'!AF82</f>
        <v>0.99320284386247015</v>
      </c>
      <c r="AG82" s="18">
        <f>'Coeffs tech AMS'!AG82/'Coeffs tech AME'!AG82</f>
        <v>0.99359242463771025</v>
      </c>
      <c r="AH82" s="18">
        <f>'Coeffs tech AMS'!AH82/'Coeffs tech AME'!AH82</f>
        <v>0.99468204011619576</v>
      </c>
      <c r="AI82" s="18">
        <f>'Coeffs tech AMS'!AI82/'Coeffs tech AME'!AI82</f>
        <v>0.99480614394391365</v>
      </c>
      <c r="AJ82" s="18">
        <f>'Coeffs tech AMS'!AJ82/'Coeffs tech AME'!AJ82</f>
        <v>0.99470577390449377</v>
      </c>
      <c r="AK82" s="18">
        <f>'Coeffs tech AMS'!AK82/'Coeffs tech AME'!AK82</f>
        <v>0.99465015587223504</v>
      </c>
      <c r="AL82" s="18">
        <f>'Coeffs tech AMS'!AL82/'Coeffs tech AME'!AL82</f>
        <v>0.99462977906560879</v>
      </c>
      <c r="AM82" s="18">
        <f>'Coeffs tech AMS'!AM82/'Coeffs tech AME'!AM82</f>
        <v>0.99463136916842554</v>
      </c>
      <c r="AN82" s="18">
        <f>'Coeffs tech AMS'!AN82/'Coeffs tech AME'!AN82</f>
        <v>0.99467065830272261</v>
      </c>
      <c r="AO82" s="18">
        <f>'Coeffs tech AMS'!AO82/'Coeffs tech AME'!AO82</f>
        <v>0.99462289643358304</v>
      </c>
      <c r="AP82" s="18">
        <f>'Coeffs tech AMS'!AP82/'Coeffs tech AME'!AP82</f>
        <v>0.99459227585594401</v>
      </c>
      <c r="AQ82" s="18">
        <f>'Coeffs tech AMS'!AQ82/'Coeffs tech AME'!AQ82</f>
        <v>0.9946223437608227</v>
      </c>
      <c r="AR82" s="18">
        <f>'Coeffs tech AMS'!AR82/'Coeffs tech AME'!AR82</f>
        <v>0.99470026170878045</v>
      </c>
      <c r="AS82" s="18">
        <f>'Coeffs tech AMS'!AS82/'Coeffs tech AME'!AS82</f>
        <v>0.9948697404551371</v>
      </c>
      <c r="AT82" s="18">
        <f>'Coeffs tech AMS'!AT82/'Coeffs tech AME'!AT82</f>
        <v>0.99507953027341411</v>
      </c>
      <c r="AU82" s="18">
        <f>'Coeffs tech AMS'!AU82/'Coeffs tech AME'!AU82</f>
        <v>0.99532459976094201</v>
      </c>
      <c r="AV82" s="18">
        <f>'Coeffs tech AMS'!AV82/'Coeffs tech AME'!AV82</f>
        <v>0.99560386009054047</v>
      </c>
      <c r="AW82" s="18">
        <f>'Coeffs tech AMS'!AW82/'Coeffs tech AME'!AW82</f>
        <v>0.99593537627255102</v>
      </c>
    </row>
    <row r="83" spans="2:49" x14ac:dyDescent="0.25">
      <c r="B83" t="s">
        <v>1485</v>
      </c>
      <c r="C83" s="18">
        <f>'Coeffs tech AMS'!C83/'Coeffs tech AME'!C83</f>
        <v>1</v>
      </c>
      <c r="D83" s="18">
        <f>'Coeffs tech AMS'!D83/'Coeffs tech AME'!D83</f>
        <v>1</v>
      </c>
      <c r="E83" s="18">
        <f>'Coeffs tech AMS'!E83/'Coeffs tech AME'!E83</f>
        <v>1</v>
      </c>
      <c r="F83" s="18">
        <f>'Coeffs tech AMS'!F83/'Coeffs tech AME'!F83</f>
        <v>1</v>
      </c>
      <c r="G83" s="18">
        <f>'Coeffs tech AMS'!G83/'Coeffs tech AME'!G83</f>
        <v>1</v>
      </c>
      <c r="H83" s="18">
        <f>'Coeffs tech AMS'!H83/'Coeffs tech AME'!H83</f>
        <v>1</v>
      </c>
      <c r="I83" s="18">
        <f>'Coeffs tech AMS'!I83/'Coeffs tech AME'!I83</f>
        <v>1</v>
      </c>
      <c r="J83" s="18">
        <f>'Coeffs tech AMS'!J83/'Coeffs tech AME'!J83</f>
        <v>1</v>
      </c>
      <c r="K83" s="18">
        <f>'Coeffs tech AMS'!K83/'Coeffs tech AME'!K83</f>
        <v>1</v>
      </c>
      <c r="L83" s="18">
        <f>'Coeffs tech AMS'!L83/'Coeffs tech AME'!L83</f>
        <v>1</v>
      </c>
      <c r="M83" s="18">
        <f>'Coeffs tech AMS'!M83/'Coeffs tech AME'!M83</f>
        <v>1</v>
      </c>
      <c r="N83" s="18">
        <f>'Coeffs tech AMS'!N83/'Coeffs tech AME'!N83</f>
        <v>1</v>
      </c>
      <c r="O83" s="18">
        <f>'Coeffs tech AMS'!O83/'Coeffs tech AME'!O83</f>
        <v>1</v>
      </c>
      <c r="P83" s="18">
        <f>'Coeffs tech AMS'!P83/'Coeffs tech AME'!P83</f>
        <v>1</v>
      </c>
      <c r="Q83" s="18">
        <f>'Coeffs tech AMS'!Q83/'Coeffs tech AME'!Q83</f>
        <v>1</v>
      </c>
      <c r="R83" s="18">
        <f>'Coeffs tech AMS'!R83/'Coeffs tech AME'!R83</f>
        <v>1</v>
      </c>
      <c r="S83" s="18">
        <f>'Coeffs tech AMS'!S83/'Coeffs tech AME'!S83</f>
        <v>0.99969818395807675</v>
      </c>
      <c r="T83" s="18">
        <f>'Coeffs tech AMS'!T83/'Coeffs tech AME'!T83</f>
        <v>0.99971324870477885</v>
      </c>
      <c r="U83" s="18">
        <f>'Coeffs tech AMS'!U83/'Coeffs tech AME'!U83</f>
        <v>0.99961618150702036</v>
      </c>
      <c r="V83" s="18">
        <f>'Coeffs tech AMS'!V83/'Coeffs tech AME'!V83</f>
        <v>0.99977590072632683</v>
      </c>
      <c r="W83" s="18">
        <f>'Coeffs tech AMS'!W83/'Coeffs tech AME'!W83</f>
        <v>0.99950124811281238</v>
      </c>
      <c r="X83" s="18">
        <f>'Coeffs tech AMS'!X83/'Coeffs tech AME'!X83</f>
        <v>0.99978563223996342</v>
      </c>
      <c r="Y83" s="18">
        <f>'Coeffs tech AMS'!Y83/'Coeffs tech AME'!Y83</f>
        <v>0.99873434866658306</v>
      </c>
      <c r="Z83" s="18">
        <f>'Coeffs tech AMS'!Z83/'Coeffs tech AME'!Z83</f>
        <v>0.99726311181153171</v>
      </c>
      <c r="AA83" s="18">
        <f>'Coeffs tech AMS'!AA83/'Coeffs tech AME'!AA83</f>
        <v>0.99670016456539334</v>
      </c>
      <c r="AB83" s="18">
        <f>'Coeffs tech AMS'!AB83/'Coeffs tech AME'!AB83</f>
        <v>0.99638601590937359</v>
      </c>
      <c r="AC83" s="18">
        <f>'Coeffs tech AMS'!AC83/'Coeffs tech AME'!AC83</f>
        <v>0.99621809205330358</v>
      </c>
      <c r="AD83" s="18">
        <f>'Coeffs tech AMS'!AD83/'Coeffs tech AME'!AD83</f>
        <v>0.99632385948973756</v>
      </c>
      <c r="AE83" s="18">
        <f>'Coeffs tech AMS'!AE83/'Coeffs tech AME'!AE83</f>
        <v>0.99693122323560979</v>
      </c>
      <c r="AF83" s="18">
        <f>'Coeffs tech AMS'!AF83/'Coeffs tech AME'!AF83</f>
        <v>0.99766832202672762</v>
      </c>
      <c r="AG83" s="18">
        <f>'Coeffs tech AMS'!AG83/'Coeffs tech AME'!AG83</f>
        <v>0.99810950846014246</v>
      </c>
      <c r="AH83" s="18">
        <f>'Coeffs tech AMS'!AH83/'Coeffs tech AME'!AH83</f>
        <v>0.99890079679246779</v>
      </c>
      <c r="AI83" s="18">
        <f>'Coeffs tech AMS'!AI83/'Coeffs tech AME'!AI83</f>
        <v>0.99926630059986343</v>
      </c>
      <c r="AJ83" s="18">
        <f>'Coeffs tech AMS'!AJ83/'Coeffs tech AME'!AJ83</f>
        <v>0.99921756015082142</v>
      </c>
      <c r="AK83" s="18">
        <f>'Coeffs tech AMS'!AK83/'Coeffs tech AME'!AK83</f>
        <v>0.99936707190023699</v>
      </c>
      <c r="AL83" s="18">
        <f>'Coeffs tech AMS'!AL83/'Coeffs tech AME'!AL83</f>
        <v>0.99953415270448065</v>
      </c>
      <c r="AM83" s="18">
        <f>'Coeffs tech AMS'!AM83/'Coeffs tech AME'!AM83</f>
        <v>0.99970868252611544</v>
      </c>
      <c r="AN83" s="18">
        <f>'Coeffs tech AMS'!AN83/'Coeffs tech AME'!AN83</f>
        <v>0.99954468531017215</v>
      </c>
      <c r="AO83" s="18">
        <f>'Coeffs tech AMS'!AO83/'Coeffs tech AME'!AO83</f>
        <v>0.99975008220470141</v>
      </c>
      <c r="AP83" s="18">
        <f>'Coeffs tech AMS'!AP83/'Coeffs tech AME'!AP83</f>
        <v>0.99991568326211488</v>
      </c>
      <c r="AQ83" s="18">
        <f>'Coeffs tech AMS'!AQ83/'Coeffs tech AME'!AQ83</f>
        <v>1.0001295438339404</v>
      </c>
      <c r="AR83" s="18">
        <f>'Coeffs tech AMS'!AR83/'Coeffs tech AME'!AR83</f>
        <v>1.0003613659586255</v>
      </c>
      <c r="AS83" s="18">
        <f>'Coeffs tech AMS'!AS83/'Coeffs tech AME'!AS83</f>
        <v>1.0006295230635813</v>
      </c>
      <c r="AT83" s="18">
        <f>'Coeffs tech AMS'!AT83/'Coeffs tech AME'!AT83</f>
        <v>1.0009355835250111</v>
      </c>
      <c r="AU83" s="18">
        <f>'Coeffs tech AMS'!AU83/'Coeffs tech AME'!AU83</f>
        <v>1.0012509225400625</v>
      </c>
      <c r="AV83" s="18">
        <f>'Coeffs tech AMS'!AV83/'Coeffs tech AME'!AV83</f>
        <v>1.0015733784059766</v>
      </c>
      <c r="AW83" s="18">
        <f>'Coeffs tech AMS'!AW83/'Coeffs tech AME'!AW83</f>
        <v>1.0021835816435416</v>
      </c>
    </row>
    <row r="84" spans="2:49" x14ac:dyDescent="0.25">
      <c r="B84" t="s">
        <v>1486</v>
      </c>
      <c r="C84" s="18">
        <f>'Coeffs tech AMS'!C84/'Coeffs tech AME'!C84</f>
        <v>1</v>
      </c>
      <c r="D84" s="18">
        <f>'Coeffs tech AMS'!D84/'Coeffs tech AME'!D84</f>
        <v>1</v>
      </c>
      <c r="E84" s="18">
        <f>'Coeffs tech AMS'!E84/'Coeffs tech AME'!E84</f>
        <v>1</v>
      </c>
      <c r="F84" s="18">
        <f>'Coeffs tech AMS'!F84/'Coeffs tech AME'!F84</f>
        <v>1</v>
      </c>
      <c r="G84" s="18">
        <f>'Coeffs tech AMS'!G84/'Coeffs tech AME'!G84</f>
        <v>1</v>
      </c>
      <c r="H84" s="18">
        <f>'Coeffs tech AMS'!H84/'Coeffs tech AME'!H84</f>
        <v>1</v>
      </c>
      <c r="I84" s="18">
        <f>'Coeffs tech AMS'!I84/'Coeffs tech AME'!I84</f>
        <v>1</v>
      </c>
      <c r="J84" s="18">
        <f>'Coeffs tech AMS'!J84/'Coeffs tech AME'!J84</f>
        <v>1</v>
      </c>
      <c r="K84" s="18">
        <f>'Coeffs tech AMS'!K84/'Coeffs tech AME'!K84</f>
        <v>1</v>
      </c>
      <c r="L84" s="18">
        <f>'Coeffs tech AMS'!L84/'Coeffs tech AME'!L84</f>
        <v>1</v>
      </c>
      <c r="M84" s="18">
        <f>'Coeffs tech AMS'!M84/'Coeffs tech AME'!M84</f>
        <v>1</v>
      </c>
      <c r="N84" s="18">
        <f>'Coeffs tech AMS'!N84/'Coeffs tech AME'!N84</f>
        <v>1</v>
      </c>
      <c r="O84" s="18">
        <f>'Coeffs tech AMS'!O84/'Coeffs tech AME'!O84</f>
        <v>1</v>
      </c>
      <c r="P84" s="18">
        <f>'Coeffs tech AMS'!P84/'Coeffs tech AME'!P84</f>
        <v>1</v>
      </c>
      <c r="Q84" s="18">
        <f>'Coeffs tech AMS'!Q84/'Coeffs tech AME'!Q84</f>
        <v>1</v>
      </c>
      <c r="R84" s="18">
        <f>'Coeffs tech AMS'!R84/'Coeffs tech AME'!R84</f>
        <v>1</v>
      </c>
      <c r="S84" s="18">
        <f>'Coeffs tech AMS'!S84/'Coeffs tech AME'!S84</f>
        <v>0.9996957375397757</v>
      </c>
      <c r="T84" s="18">
        <f>'Coeffs tech AMS'!T84/'Coeffs tech AME'!T84</f>
        <v>0.99966334047285321</v>
      </c>
      <c r="U84" s="18">
        <f>'Coeffs tech AMS'!U84/'Coeffs tech AME'!U84</f>
        <v>0.99969597110788022</v>
      </c>
      <c r="V84" s="18">
        <f>'Coeffs tech AMS'!V84/'Coeffs tech AME'!V84</f>
        <v>0.99999501374888555</v>
      </c>
      <c r="W84" s="18">
        <f>'Coeffs tech AMS'!W84/'Coeffs tech AME'!W84</f>
        <v>1.0028540584917616</v>
      </c>
      <c r="X84" s="18">
        <f>'Coeffs tech AMS'!X84/'Coeffs tech AME'!X84</f>
        <v>1.006005428470556</v>
      </c>
      <c r="Y84" s="18">
        <f>'Coeffs tech AMS'!Y84/'Coeffs tech AME'!Y84</f>
        <v>1.0079330980672778</v>
      </c>
      <c r="Z84" s="18">
        <f>'Coeffs tech AMS'!Z84/'Coeffs tech AME'!Z84</f>
        <v>1.0098856121576123</v>
      </c>
      <c r="AA84" s="18">
        <f>'Coeffs tech AMS'!AA84/'Coeffs tech AME'!AA84</f>
        <v>1.012247457041505</v>
      </c>
      <c r="AB84" s="18">
        <f>'Coeffs tech AMS'!AB84/'Coeffs tech AME'!AB84</f>
        <v>1.0148690933560518</v>
      </c>
      <c r="AC84" s="18">
        <f>'Coeffs tech AMS'!AC84/'Coeffs tech AME'!AC84</f>
        <v>1.017662247995728</v>
      </c>
      <c r="AD84" s="18">
        <f>'Coeffs tech AMS'!AD84/'Coeffs tech AME'!AD84</f>
        <v>1.0201132162513586</v>
      </c>
      <c r="AE84" s="18">
        <f>'Coeffs tech AMS'!AE84/'Coeffs tech AME'!AE84</f>
        <v>1.0231439176209267</v>
      </c>
      <c r="AF84" s="18">
        <f>'Coeffs tech AMS'!AF84/'Coeffs tech AME'!AF84</f>
        <v>1.0262251991266569</v>
      </c>
      <c r="AG84" s="18">
        <f>'Coeffs tech AMS'!AG84/'Coeffs tech AME'!AG84</f>
        <v>1.0291634237774359</v>
      </c>
      <c r="AH84" s="18">
        <f>'Coeffs tech AMS'!AH84/'Coeffs tech AME'!AH84</f>
        <v>1.0324705106849021</v>
      </c>
      <c r="AI84" s="18">
        <f>'Coeffs tech AMS'!AI84/'Coeffs tech AME'!AI84</f>
        <v>1.0352508649552619</v>
      </c>
      <c r="AJ84" s="18">
        <f>'Coeffs tech AMS'!AJ84/'Coeffs tech AME'!AJ84</f>
        <v>1.037827660171859</v>
      </c>
      <c r="AK84" s="18">
        <f>'Coeffs tech AMS'!AK84/'Coeffs tech AME'!AK84</f>
        <v>1.0404708022518134</v>
      </c>
      <c r="AL84" s="18">
        <f>'Coeffs tech AMS'!AL84/'Coeffs tech AME'!AL84</f>
        <v>1.043138059780184</v>
      </c>
      <c r="AM84" s="18">
        <f>'Coeffs tech AMS'!AM84/'Coeffs tech AME'!AM84</f>
        <v>1.0458205901203621</v>
      </c>
      <c r="AN84" s="18">
        <f>'Coeffs tech AMS'!AN84/'Coeffs tech AME'!AN84</f>
        <v>1.0482441981938575</v>
      </c>
      <c r="AO84" s="18">
        <f>'Coeffs tech AMS'!AO84/'Coeffs tech AME'!AO84</f>
        <v>1.0507909138734566</v>
      </c>
      <c r="AP84" s="18">
        <f>'Coeffs tech AMS'!AP84/'Coeffs tech AME'!AP84</f>
        <v>1.0533746191451674</v>
      </c>
      <c r="AQ84" s="18">
        <f>'Coeffs tech AMS'!AQ84/'Coeffs tech AME'!AQ84</f>
        <v>1.0560301660822435</v>
      </c>
      <c r="AR84" s="18">
        <f>'Coeffs tech AMS'!AR84/'Coeffs tech AME'!AR84</f>
        <v>1.0587457149004798</v>
      </c>
      <c r="AS84" s="18">
        <f>'Coeffs tech AMS'!AS84/'Coeffs tech AME'!AS84</f>
        <v>1.061529400145701</v>
      </c>
      <c r="AT84" s="18">
        <f>'Coeffs tech AMS'!AT84/'Coeffs tech AME'!AT84</f>
        <v>1.0643625049485317</v>
      </c>
      <c r="AU84" s="18">
        <f>'Coeffs tech AMS'!AU84/'Coeffs tech AME'!AU84</f>
        <v>1.0672370826269524</v>
      </c>
      <c r="AV84" s="18">
        <f>'Coeffs tech AMS'!AV84/'Coeffs tech AME'!AV84</f>
        <v>1.07014663036695</v>
      </c>
      <c r="AW84" s="18">
        <f>'Coeffs tech AMS'!AW84/'Coeffs tech AME'!AW84</f>
        <v>1.0734306132933427</v>
      </c>
    </row>
    <row r="85" spans="2:49" x14ac:dyDescent="0.25">
      <c r="B85" t="s">
        <v>1487</v>
      </c>
      <c r="C85" s="18">
        <f>'Coeffs tech AMS'!C85/'Coeffs tech AME'!C85</f>
        <v>1</v>
      </c>
      <c r="D85" s="18">
        <f>'Coeffs tech AMS'!D85/'Coeffs tech AME'!D85</f>
        <v>1</v>
      </c>
      <c r="E85" s="18">
        <f>'Coeffs tech AMS'!E85/'Coeffs tech AME'!E85</f>
        <v>1</v>
      </c>
      <c r="F85" s="18">
        <f>'Coeffs tech AMS'!F85/'Coeffs tech AME'!F85</f>
        <v>1</v>
      </c>
      <c r="G85" s="18">
        <f>'Coeffs tech AMS'!G85/'Coeffs tech AME'!G85</f>
        <v>1</v>
      </c>
      <c r="H85" s="18">
        <f>'Coeffs tech AMS'!H85/'Coeffs tech AME'!H85</f>
        <v>1</v>
      </c>
      <c r="I85" s="18">
        <f>'Coeffs tech AMS'!I85/'Coeffs tech AME'!I85</f>
        <v>1</v>
      </c>
      <c r="J85" s="18">
        <f>'Coeffs tech AMS'!J85/'Coeffs tech AME'!J85</f>
        <v>1</v>
      </c>
      <c r="K85" s="18">
        <f>'Coeffs tech AMS'!K85/'Coeffs tech AME'!K85</f>
        <v>1</v>
      </c>
      <c r="L85" s="18">
        <f>'Coeffs tech AMS'!L85/'Coeffs tech AME'!L85</f>
        <v>1</v>
      </c>
      <c r="M85" s="18">
        <f>'Coeffs tech AMS'!M85/'Coeffs tech AME'!M85</f>
        <v>1</v>
      </c>
      <c r="N85" s="18">
        <f>'Coeffs tech AMS'!N85/'Coeffs tech AME'!N85</f>
        <v>1</v>
      </c>
      <c r="O85" s="18">
        <f>'Coeffs tech AMS'!O85/'Coeffs tech AME'!O85</f>
        <v>1</v>
      </c>
      <c r="P85" s="18">
        <f>'Coeffs tech AMS'!P85/'Coeffs tech AME'!P85</f>
        <v>1</v>
      </c>
      <c r="Q85" s="18">
        <f>'Coeffs tech AMS'!Q85/'Coeffs tech AME'!Q85</f>
        <v>1</v>
      </c>
      <c r="R85" s="18">
        <f>'Coeffs tech AMS'!R85/'Coeffs tech AME'!R85</f>
        <v>1</v>
      </c>
      <c r="S85" s="18">
        <f>'Coeffs tech AMS'!S85/'Coeffs tech AME'!S85</f>
        <v>0.99919323313339325</v>
      </c>
      <c r="T85" s="18">
        <f>'Coeffs tech AMS'!T85/'Coeffs tech AME'!T85</f>
        <v>0.99926780195860754</v>
      </c>
      <c r="U85" s="18">
        <f>'Coeffs tech AMS'!U85/'Coeffs tech AME'!U85</f>
        <v>0.99885257349971213</v>
      </c>
      <c r="V85" s="18">
        <f>'Coeffs tech AMS'!V85/'Coeffs tech AME'!V85</f>
        <v>0.99881899353361558</v>
      </c>
      <c r="W85" s="18">
        <f>'Coeffs tech AMS'!W85/'Coeffs tech AME'!W85</f>
        <v>0.99617849063809227</v>
      </c>
      <c r="X85" s="18">
        <f>'Coeffs tech AMS'!X85/'Coeffs tech AME'!X85</f>
        <v>0.994613694020968</v>
      </c>
      <c r="Y85" s="18">
        <f>'Coeffs tech AMS'!Y85/'Coeffs tech AME'!Y85</f>
        <v>0.99097316831486693</v>
      </c>
      <c r="Z85" s="18">
        <f>'Coeffs tech AMS'!Z85/'Coeffs tech AME'!Z85</f>
        <v>0.98760444684634707</v>
      </c>
      <c r="AA85" s="18">
        <f>'Coeffs tech AMS'!AA85/'Coeffs tech AME'!AA85</f>
        <v>0.98465354041003006</v>
      </c>
      <c r="AB85" s="18">
        <f>'Coeffs tech AMS'!AB85/'Coeffs tech AME'!AB85</f>
        <v>0.98190452290515473</v>
      </c>
      <c r="AC85" s="18">
        <f>'Coeffs tech AMS'!AC85/'Coeffs tech AME'!AC85</f>
        <v>0.97925886884009805</v>
      </c>
      <c r="AD85" s="18">
        <f>'Coeffs tech AMS'!AD85/'Coeffs tech AME'!AD85</f>
        <v>0.97826352436852049</v>
      </c>
      <c r="AE85" s="18">
        <f>'Coeffs tech AMS'!AE85/'Coeffs tech AME'!AE85</f>
        <v>0.97765109563617592</v>
      </c>
      <c r="AF85" s="18">
        <f>'Coeffs tech AMS'!AF85/'Coeffs tech AME'!AF85</f>
        <v>0.97720003736402783</v>
      </c>
      <c r="AG85" s="18">
        <f>'Coeffs tech AMS'!AG85/'Coeffs tech AME'!AG85</f>
        <v>0.97663819310846167</v>
      </c>
      <c r="AH85" s="18">
        <f>'Coeffs tech AMS'!AH85/'Coeffs tech AME'!AH85</f>
        <v>0.97625314243038097</v>
      </c>
      <c r="AI85" s="18">
        <f>'Coeffs tech AMS'!AI85/'Coeffs tech AME'!AI85</f>
        <v>0.97552344707631755</v>
      </c>
      <c r="AJ85" s="18">
        <f>'Coeffs tech AMS'!AJ85/'Coeffs tech AME'!AJ85</f>
        <v>0.97459169580724903</v>
      </c>
      <c r="AK85" s="18">
        <f>'Coeffs tech AMS'!AK85/'Coeffs tech AME'!AK85</f>
        <v>0.9738113592298262</v>
      </c>
      <c r="AL85" s="18">
        <f>'Coeffs tech AMS'!AL85/'Coeffs tech AME'!AL85</f>
        <v>0.97309764127604037</v>
      </c>
      <c r="AM85" s="18">
        <f>'Coeffs tech AMS'!AM85/'Coeffs tech AME'!AM85</f>
        <v>0.97242486075181556</v>
      </c>
      <c r="AN85" s="18">
        <f>'Coeffs tech AMS'!AN85/'Coeffs tech AME'!AN85</f>
        <v>0.96953717751625101</v>
      </c>
      <c r="AO85" s="18">
        <f>'Coeffs tech AMS'!AO85/'Coeffs tech AME'!AO85</f>
        <v>0.96699565528364906</v>
      </c>
      <c r="AP85" s="18">
        <f>'Coeffs tech AMS'!AP85/'Coeffs tech AME'!AP85</f>
        <v>0.96442780680711959</v>
      </c>
      <c r="AQ85" s="18">
        <f>'Coeffs tech AMS'!AQ85/'Coeffs tech AME'!AQ85</f>
        <v>0.96192005625060706</v>
      </c>
      <c r="AR85" s="18">
        <f>'Coeffs tech AMS'!AR85/'Coeffs tech AME'!AR85</f>
        <v>0.95943077708198699</v>
      </c>
      <c r="AS85" s="18">
        <f>'Coeffs tech AMS'!AS85/'Coeffs tech AME'!AS85</f>
        <v>0.95703921135421477</v>
      </c>
      <c r="AT85" s="18">
        <f>'Coeffs tech AMS'!AT85/'Coeffs tech AME'!AT85</f>
        <v>0.95474591902554873</v>
      </c>
      <c r="AU85" s="18">
        <f>'Coeffs tech AMS'!AU85/'Coeffs tech AME'!AU85</f>
        <v>0.95253608296573833</v>
      </c>
      <c r="AV85" s="18">
        <f>'Coeffs tech AMS'!AV85/'Coeffs tech AME'!AV85</f>
        <v>0.95036346620252521</v>
      </c>
      <c r="AW85" s="18">
        <f>'Coeffs tech AMS'!AW85/'Coeffs tech AME'!AW85</f>
        <v>0.95166311433849016</v>
      </c>
    </row>
    <row r="86" spans="2:49" x14ac:dyDescent="0.25">
      <c r="B86" t="s">
        <v>1488</v>
      </c>
      <c r="C86" s="18">
        <f>'Coeffs tech AMS'!C86/'Coeffs tech AME'!C86</f>
        <v>1</v>
      </c>
      <c r="D86" s="18">
        <f>'Coeffs tech AMS'!D86/'Coeffs tech AME'!D86</f>
        <v>1</v>
      </c>
      <c r="E86" s="18">
        <f>'Coeffs tech AMS'!E86/'Coeffs tech AME'!E86</f>
        <v>1</v>
      </c>
      <c r="F86" s="18">
        <f>'Coeffs tech AMS'!F86/'Coeffs tech AME'!F86</f>
        <v>1</v>
      </c>
      <c r="G86" s="18">
        <f>'Coeffs tech AMS'!G86/'Coeffs tech AME'!G86</f>
        <v>1</v>
      </c>
      <c r="H86" s="18">
        <f>'Coeffs tech AMS'!H86/'Coeffs tech AME'!H86</f>
        <v>1</v>
      </c>
      <c r="I86" s="18">
        <f>'Coeffs tech AMS'!I86/'Coeffs tech AME'!I86</f>
        <v>1</v>
      </c>
      <c r="J86" s="18">
        <f>'Coeffs tech AMS'!J86/'Coeffs tech AME'!J86</f>
        <v>1</v>
      </c>
      <c r="K86" s="18">
        <f>'Coeffs tech AMS'!K86/'Coeffs tech AME'!K86</f>
        <v>1</v>
      </c>
      <c r="L86" s="18">
        <f>'Coeffs tech AMS'!L86/'Coeffs tech AME'!L86</f>
        <v>1</v>
      </c>
      <c r="M86" s="18">
        <f>'Coeffs tech AMS'!M86/'Coeffs tech AME'!M86</f>
        <v>1</v>
      </c>
      <c r="N86" s="18">
        <f>'Coeffs tech AMS'!N86/'Coeffs tech AME'!N86</f>
        <v>1</v>
      </c>
      <c r="O86" s="18">
        <f>'Coeffs tech AMS'!O86/'Coeffs tech AME'!O86</f>
        <v>1</v>
      </c>
      <c r="P86" s="18">
        <f>'Coeffs tech AMS'!P86/'Coeffs tech AME'!P86</f>
        <v>1</v>
      </c>
      <c r="Q86" s="18">
        <f>'Coeffs tech AMS'!Q86/'Coeffs tech AME'!Q86</f>
        <v>1</v>
      </c>
      <c r="R86" s="18">
        <f>'Coeffs tech AMS'!R86/'Coeffs tech AME'!R86</f>
        <v>1</v>
      </c>
      <c r="S86" s="18">
        <f>'Coeffs tech AMS'!S86/'Coeffs tech AME'!S86</f>
        <v>0.99970559302022133</v>
      </c>
      <c r="T86" s="18">
        <f>'Coeffs tech AMS'!T86/'Coeffs tech AME'!T86</f>
        <v>0.99962855708714415</v>
      </c>
      <c r="U86" s="18">
        <f>'Coeffs tech AMS'!U86/'Coeffs tech AME'!U86</f>
        <v>0.999596161270348</v>
      </c>
      <c r="V86" s="18">
        <f>'Coeffs tech AMS'!V86/'Coeffs tech AME'!V86</f>
        <v>0.9998007221380556</v>
      </c>
      <c r="W86" s="18">
        <f>'Coeffs tech AMS'!W86/'Coeffs tech AME'!W86</f>
        <v>0.99967770707019321</v>
      </c>
      <c r="X86" s="18">
        <f>'Coeffs tech AMS'!X86/'Coeffs tech AME'!X86</f>
        <v>0.99872351356082512</v>
      </c>
      <c r="Y86" s="18">
        <f>'Coeffs tech AMS'!Y86/'Coeffs tech AME'!Y86</f>
        <v>0.99599034949138165</v>
      </c>
      <c r="Z86" s="18">
        <f>'Coeffs tech AMS'!Z86/'Coeffs tech AME'!Z86</f>
        <v>0.99297847960698638</v>
      </c>
      <c r="AA86" s="18">
        <f>'Coeffs tech AMS'!AA86/'Coeffs tech AME'!AA86</f>
        <v>0.99012615296110118</v>
      </c>
      <c r="AB86" s="18">
        <f>'Coeffs tech AMS'!AB86/'Coeffs tech AME'!AB86</f>
        <v>0.98735354455844715</v>
      </c>
      <c r="AC86" s="18">
        <f>'Coeffs tech AMS'!AC86/'Coeffs tech AME'!AC86</f>
        <v>0.98465036247918913</v>
      </c>
      <c r="AD86" s="18">
        <f>'Coeffs tech AMS'!AD86/'Coeffs tech AME'!AD86</f>
        <v>0.98193390236593714</v>
      </c>
      <c r="AE86" s="18">
        <f>'Coeffs tech AMS'!AE86/'Coeffs tech AME'!AE86</f>
        <v>0.9798751887398407</v>
      </c>
      <c r="AF86" s="18">
        <f>'Coeffs tech AMS'!AF86/'Coeffs tech AME'!AF86</f>
        <v>0.97800344662205729</v>
      </c>
      <c r="AG86" s="18">
        <f>'Coeffs tech AMS'!AG86/'Coeffs tech AME'!AG86</f>
        <v>0.97610811051486024</v>
      </c>
      <c r="AH86" s="18">
        <f>'Coeffs tech AMS'!AH86/'Coeffs tech AME'!AH86</f>
        <v>0.97451958789319182</v>
      </c>
      <c r="AI86" s="18">
        <f>'Coeffs tech AMS'!AI86/'Coeffs tech AME'!AI86</f>
        <v>0.9725749911619177</v>
      </c>
      <c r="AJ86" s="18">
        <f>'Coeffs tech AMS'!AJ86/'Coeffs tech AME'!AJ86</f>
        <v>0.97049422481569692</v>
      </c>
      <c r="AK86" s="18">
        <f>'Coeffs tech AMS'!AK86/'Coeffs tech AME'!AK86</f>
        <v>0.96847164031528477</v>
      </c>
      <c r="AL86" s="18">
        <f>'Coeffs tech AMS'!AL86/'Coeffs tech AME'!AL86</f>
        <v>0.96648073100907672</v>
      </c>
      <c r="AM86" s="18">
        <f>'Coeffs tech AMS'!AM86/'Coeffs tech AME'!AM86</f>
        <v>0.96451203277899744</v>
      </c>
      <c r="AN86" s="18">
        <f>'Coeffs tech AMS'!AN86/'Coeffs tech AME'!AN86</f>
        <v>0.962344458458675</v>
      </c>
      <c r="AO86" s="18">
        <f>'Coeffs tech AMS'!AO86/'Coeffs tech AME'!AO86</f>
        <v>0.96031008772033222</v>
      </c>
      <c r="AP86" s="18">
        <f>'Coeffs tech AMS'!AP86/'Coeffs tech AME'!AP86</f>
        <v>0.95834435501999338</v>
      </c>
      <c r="AQ86" s="18">
        <f>'Coeffs tech AMS'!AQ86/'Coeffs tech AME'!AQ86</f>
        <v>0.9564781337309809</v>
      </c>
      <c r="AR86" s="18">
        <f>'Coeffs tech AMS'!AR86/'Coeffs tech AME'!AR86</f>
        <v>0.95470091333835805</v>
      </c>
      <c r="AS86" s="18">
        <f>'Coeffs tech AMS'!AS86/'Coeffs tech AME'!AS86</f>
        <v>0.95303136543444444</v>
      </c>
      <c r="AT86" s="18">
        <f>'Coeffs tech AMS'!AT86/'Coeffs tech AME'!AT86</f>
        <v>0.95144051788683881</v>
      </c>
      <c r="AU86" s="18">
        <f>'Coeffs tech AMS'!AU86/'Coeffs tech AME'!AU86</f>
        <v>0.94992729956455979</v>
      </c>
      <c r="AV86" s="18">
        <f>'Coeffs tech AMS'!AV86/'Coeffs tech AME'!AV86</f>
        <v>0.94848662108545267</v>
      </c>
      <c r="AW86" s="18">
        <f>'Coeffs tech AMS'!AW86/'Coeffs tech AME'!AW86</f>
        <v>0.94732598627485642</v>
      </c>
    </row>
    <row r="87" spans="2:49" x14ac:dyDescent="0.25">
      <c r="B87" t="s">
        <v>1489</v>
      </c>
      <c r="C87" s="18">
        <f>'Coeffs tech AMS'!C87/'Coeffs tech AME'!C87</f>
        <v>1</v>
      </c>
      <c r="D87" s="18">
        <f>'Coeffs tech AMS'!D87/'Coeffs tech AME'!D87</f>
        <v>1</v>
      </c>
      <c r="E87" s="18">
        <f>'Coeffs tech AMS'!E87/'Coeffs tech AME'!E87</f>
        <v>1</v>
      </c>
      <c r="F87" s="18">
        <f>'Coeffs tech AMS'!F87/'Coeffs tech AME'!F87</f>
        <v>1</v>
      </c>
      <c r="G87" s="18">
        <f>'Coeffs tech AMS'!G87/'Coeffs tech AME'!G87</f>
        <v>1</v>
      </c>
      <c r="H87" s="18">
        <f>'Coeffs tech AMS'!H87/'Coeffs tech AME'!H87</f>
        <v>1</v>
      </c>
      <c r="I87" s="18">
        <f>'Coeffs tech AMS'!I87/'Coeffs tech AME'!I87</f>
        <v>1</v>
      </c>
      <c r="J87" s="18">
        <f>'Coeffs tech AMS'!J87/'Coeffs tech AME'!J87</f>
        <v>1</v>
      </c>
      <c r="K87" s="18">
        <f>'Coeffs tech AMS'!K87/'Coeffs tech AME'!K87</f>
        <v>1</v>
      </c>
      <c r="L87" s="18">
        <f>'Coeffs tech AMS'!L87/'Coeffs tech AME'!L87</f>
        <v>1</v>
      </c>
      <c r="M87" s="18">
        <f>'Coeffs tech AMS'!M87/'Coeffs tech AME'!M87</f>
        <v>1</v>
      </c>
      <c r="N87" s="18">
        <f>'Coeffs tech AMS'!N87/'Coeffs tech AME'!N87</f>
        <v>1</v>
      </c>
      <c r="O87" s="18">
        <f>'Coeffs tech AMS'!O87/'Coeffs tech AME'!O87</f>
        <v>1</v>
      </c>
      <c r="P87" s="18">
        <f>'Coeffs tech AMS'!P87/'Coeffs tech AME'!P87</f>
        <v>1</v>
      </c>
      <c r="Q87" s="18">
        <f>'Coeffs tech AMS'!Q87/'Coeffs tech AME'!Q87</f>
        <v>1</v>
      </c>
      <c r="R87" s="18">
        <f>'Coeffs tech AMS'!R87/'Coeffs tech AME'!R87</f>
        <v>1</v>
      </c>
      <c r="S87" s="18">
        <f>'Coeffs tech AMS'!S87/'Coeffs tech AME'!S87</f>
        <v>1.000038011672421</v>
      </c>
      <c r="T87" s="18">
        <f>'Coeffs tech AMS'!T87/'Coeffs tech AME'!T87</f>
        <v>1.0003125664306909</v>
      </c>
      <c r="U87" s="18">
        <f>'Coeffs tech AMS'!U87/'Coeffs tech AME'!U87</f>
        <v>1.0008063917685339</v>
      </c>
      <c r="V87" s="18">
        <f>'Coeffs tech AMS'!V87/'Coeffs tech AME'!V87</f>
        <v>1.0016406942985843</v>
      </c>
      <c r="W87" s="18">
        <f>'Coeffs tech AMS'!W87/'Coeffs tech AME'!W87</f>
        <v>1.0020273618225242</v>
      </c>
      <c r="X87" s="18">
        <f>'Coeffs tech AMS'!X87/'Coeffs tech AME'!X87</f>
        <v>1.0025924525735772</v>
      </c>
      <c r="Y87" s="18">
        <f>'Coeffs tech AMS'!Y87/'Coeffs tech AME'!Y87</f>
        <v>1.0024504319706204</v>
      </c>
      <c r="Z87" s="18">
        <f>'Coeffs tech AMS'!Z87/'Coeffs tech AME'!Z87</f>
        <v>1.0024108616438956</v>
      </c>
      <c r="AA87" s="18">
        <f>'Coeffs tech AMS'!AA87/'Coeffs tech AME'!AA87</f>
        <v>1.0026485512806498</v>
      </c>
      <c r="AB87" s="18">
        <f>'Coeffs tech AMS'!AB87/'Coeffs tech AME'!AB87</f>
        <v>1.0030108875310315</v>
      </c>
      <c r="AC87" s="18">
        <f>'Coeffs tech AMS'!AC87/'Coeffs tech AME'!AC87</f>
        <v>1.0033978947651903</v>
      </c>
      <c r="AD87" s="18">
        <f>'Coeffs tech AMS'!AD87/'Coeffs tech AME'!AD87</f>
        <v>1.0040001983594133</v>
      </c>
      <c r="AE87" s="18">
        <f>'Coeffs tech AMS'!AE87/'Coeffs tech AME'!AE87</f>
        <v>1.0048534269795464</v>
      </c>
      <c r="AF87" s="18">
        <f>'Coeffs tech AMS'!AF87/'Coeffs tech AME'!AF87</f>
        <v>1.0056588727729545</v>
      </c>
      <c r="AG87" s="18">
        <f>'Coeffs tech AMS'!AG87/'Coeffs tech AME'!AG87</f>
        <v>1.0063484846722712</v>
      </c>
      <c r="AH87" s="18">
        <f>'Coeffs tech AMS'!AH87/'Coeffs tech AME'!AH87</f>
        <v>1.0071695904202889</v>
      </c>
      <c r="AI87" s="18">
        <f>'Coeffs tech AMS'!AI87/'Coeffs tech AME'!AI87</f>
        <v>1.0076480045032574</v>
      </c>
      <c r="AJ87" s="18">
        <f>'Coeffs tech AMS'!AJ87/'Coeffs tech AME'!AJ87</f>
        <v>1.0080216506448028</v>
      </c>
      <c r="AK87" s="18">
        <f>'Coeffs tech AMS'!AK87/'Coeffs tech AME'!AK87</f>
        <v>1.008420840127775</v>
      </c>
      <c r="AL87" s="18">
        <f>'Coeffs tech AMS'!AL87/'Coeffs tech AME'!AL87</f>
        <v>1.0088197532668357</v>
      </c>
      <c r="AM87" s="18">
        <f>'Coeffs tech AMS'!AM87/'Coeffs tech AME'!AM87</f>
        <v>1.0092086317955131</v>
      </c>
      <c r="AN87" s="18">
        <f>'Coeffs tech AMS'!AN87/'Coeffs tech AME'!AN87</f>
        <v>1.0095591902217724</v>
      </c>
      <c r="AO87" s="18">
        <f>'Coeffs tech AMS'!AO87/'Coeffs tech AME'!AO87</f>
        <v>1.010033242322568</v>
      </c>
      <c r="AP87" s="18">
        <f>'Coeffs tech AMS'!AP87/'Coeffs tech AME'!AP87</f>
        <v>1.0105962398063644</v>
      </c>
      <c r="AQ87" s="18">
        <f>'Coeffs tech AMS'!AQ87/'Coeffs tech AME'!AQ87</f>
        <v>1.0112610116099583</v>
      </c>
      <c r="AR87" s="18">
        <f>'Coeffs tech AMS'!AR87/'Coeffs tech AME'!AR87</f>
        <v>1.0120260295496071</v>
      </c>
      <c r="AS87" s="18">
        <f>'Coeffs tech AMS'!AS87/'Coeffs tech AME'!AS87</f>
        <v>1.0127812169087977</v>
      </c>
      <c r="AT87" s="18">
        <f>'Coeffs tech AMS'!AT87/'Coeffs tech AME'!AT87</f>
        <v>1.0135693584096699</v>
      </c>
      <c r="AU87" s="18">
        <f>'Coeffs tech AMS'!AU87/'Coeffs tech AME'!AU87</f>
        <v>1.0143861750786203</v>
      </c>
      <c r="AV87" s="18">
        <f>'Coeffs tech AMS'!AV87/'Coeffs tech AME'!AV87</f>
        <v>1.015228064875241</v>
      </c>
      <c r="AW87" s="18">
        <f>'Coeffs tech AMS'!AW87/'Coeffs tech AME'!AW87</f>
        <v>1.0162198004351379</v>
      </c>
    </row>
    <row r="88" spans="2:49" x14ac:dyDescent="0.25">
      <c r="B88" t="s">
        <v>1490</v>
      </c>
      <c r="C88" s="18">
        <f>'Coeffs tech AMS'!C88/'Coeffs tech AME'!C88</f>
        <v>1</v>
      </c>
      <c r="D88" s="18">
        <f>'Coeffs tech AMS'!D88/'Coeffs tech AME'!D88</f>
        <v>1</v>
      </c>
      <c r="E88" s="18">
        <f>'Coeffs tech AMS'!E88/'Coeffs tech AME'!E88</f>
        <v>1</v>
      </c>
      <c r="F88" s="18">
        <f>'Coeffs tech AMS'!F88/'Coeffs tech AME'!F88</f>
        <v>1</v>
      </c>
      <c r="G88" s="18">
        <f>'Coeffs tech AMS'!G88/'Coeffs tech AME'!G88</f>
        <v>1</v>
      </c>
      <c r="H88" s="18">
        <f>'Coeffs tech AMS'!H88/'Coeffs tech AME'!H88</f>
        <v>1</v>
      </c>
      <c r="I88" s="18">
        <f>'Coeffs tech AMS'!I88/'Coeffs tech AME'!I88</f>
        <v>1</v>
      </c>
      <c r="J88" s="18">
        <f>'Coeffs tech AMS'!J88/'Coeffs tech AME'!J88</f>
        <v>1</v>
      </c>
      <c r="K88" s="18">
        <f>'Coeffs tech AMS'!K88/'Coeffs tech AME'!K88</f>
        <v>1</v>
      </c>
      <c r="L88" s="18">
        <f>'Coeffs tech AMS'!L88/'Coeffs tech AME'!L88</f>
        <v>1</v>
      </c>
      <c r="M88" s="18">
        <f>'Coeffs tech AMS'!M88/'Coeffs tech AME'!M88</f>
        <v>1</v>
      </c>
      <c r="N88" s="18">
        <f>'Coeffs tech AMS'!N88/'Coeffs tech AME'!N88</f>
        <v>1</v>
      </c>
      <c r="O88" s="18">
        <f>'Coeffs tech AMS'!O88/'Coeffs tech AME'!O88</f>
        <v>1</v>
      </c>
      <c r="P88" s="18">
        <f>'Coeffs tech AMS'!P88/'Coeffs tech AME'!P88</f>
        <v>1</v>
      </c>
      <c r="Q88" s="18">
        <f>'Coeffs tech AMS'!Q88/'Coeffs tech AME'!Q88</f>
        <v>1</v>
      </c>
      <c r="R88" s="18">
        <f>'Coeffs tech AMS'!R88/'Coeffs tech AME'!R88</f>
        <v>1</v>
      </c>
      <c r="S88" s="18">
        <f>'Coeffs tech AMS'!S88/'Coeffs tech AME'!S88</f>
        <v>0.99983603428438028</v>
      </c>
      <c r="T88" s="18">
        <f>'Coeffs tech AMS'!T88/'Coeffs tech AME'!T88</f>
        <v>0.99991663456370672</v>
      </c>
      <c r="U88" s="18">
        <f>'Coeffs tech AMS'!U88/'Coeffs tech AME'!U88</f>
        <v>0.99992869119435002</v>
      </c>
      <c r="V88" s="18">
        <f>'Coeffs tech AMS'!V88/'Coeffs tech AME'!V88</f>
        <v>1.0000204832261599</v>
      </c>
      <c r="W88" s="18">
        <f>'Coeffs tech AMS'!W88/'Coeffs tech AME'!W88</f>
        <v>0.99992718990098428</v>
      </c>
      <c r="X88" s="18">
        <f>'Coeffs tech AMS'!X88/'Coeffs tech AME'!X88</f>
        <v>0.99995948539253721</v>
      </c>
      <c r="Y88" s="18">
        <f>'Coeffs tech AMS'!Y88/'Coeffs tech AME'!Y88</f>
        <v>0.99986700851683974</v>
      </c>
      <c r="Z88" s="18">
        <f>'Coeffs tech AMS'!Z88/'Coeffs tech AME'!Z88</f>
        <v>0.99949666171897922</v>
      </c>
      <c r="AA88" s="18">
        <f>'Coeffs tech AMS'!AA88/'Coeffs tech AME'!AA88</f>
        <v>0.99943597352133906</v>
      </c>
      <c r="AB88" s="18">
        <f>'Coeffs tech AMS'!AB88/'Coeffs tech AME'!AB88</f>
        <v>0.99946960536532103</v>
      </c>
      <c r="AC88" s="18">
        <f>'Coeffs tech AMS'!AC88/'Coeffs tech AME'!AC88</f>
        <v>0.99946846726669936</v>
      </c>
      <c r="AD88" s="18">
        <f>'Coeffs tech AMS'!AD88/'Coeffs tech AME'!AD88</f>
        <v>0.99980478400355743</v>
      </c>
      <c r="AE88" s="18">
        <f>'Coeffs tech AMS'!AE88/'Coeffs tech AME'!AE88</f>
        <v>1.0001818534815574</v>
      </c>
      <c r="AF88" s="18">
        <f>'Coeffs tech AMS'!AF88/'Coeffs tech AME'!AF88</f>
        <v>1.0005488911008498</v>
      </c>
      <c r="AG88" s="18">
        <f>'Coeffs tech AMS'!AG88/'Coeffs tech AME'!AG88</f>
        <v>1.0008674804146644</v>
      </c>
      <c r="AH88" s="18">
        <f>'Coeffs tech AMS'!AH88/'Coeffs tech AME'!AH88</f>
        <v>1.0012277382020058</v>
      </c>
      <c r="AI88" s="18">
        <f>'Coeffs tech AMS'!AI88/'Coeffs tech AME'!AI88</f>
        <v>1.001470637413133</v>
      </c>
      <c r="AJ88" s="18">
        <f>'Coeffs tech AMS'!AJ88/'Coeffs tech AME'!AJ88</f>
        <v>1.0016728137177957</v>
      </c>
      <c r="AK88" s="18">
        <f>'Coeffs tech AMS'!AK88/'Coeffs tech AME'!AK88</f>
        <v>1.0018908023850179</v>
      </c>
      <c r="AL88" s="18">
        <f>'Coeffs tech AMS'!AL88/'Coeffs tech AME'!AL88</f>
        <v>1.0021061762618679</v>
      </c>
      <c r="AM88" s="18">
        <f>'Coeffs tech AMS'!AM88/'Coeffs tech AME'!AM88</f>
        <v>1.0023196231230944</v>
      </c>
      <c r="AN88" s="18">
        <f>'Coeffs tech AMS'!AN88/'Coeffs tech AME'!AN88</f>
        <v>1.0024603927436067</v>
      </c>
      <c r="AO88" s="18">
        <f>'Coeffs tech AMS'!AO88/'Coeffs tech AME'!AO88</f>
        <v>1.0026569703428057</v>
      </c>
      <c r="AP88" s="18">
        <f>'Coeffs tech AMS'!AP88/'Coeffs tech AME'!AP88</f>
        <v>1.0028685681906577</v>
      </c>
      <c r="AQ88" s="18">
        <f>'Coeffs tech AMS'!AQ88/'Coeffs tech AME'!AQ88</f>
        <v>1.0031124427619138</v>
      </c>
      <c r="AR88" s="18">
        <f>'Coeffs tech AMS'!AR88/'Coeffs tech AME'!AR88</f>
        <v>1.0034787680985233</v>
      </c>
      <c r="AS88" s="18">
        <f>'Coeffs tech AMS'!AS88/'Coeffs tech AME'!AS88</f>
        <v>1.0037802675025029</v>
      </c>
      <c r="AT88" s="18">
        <f>'Coeffs tech AMS'!AT88/'Coeffs tech AME'!AT88</f>
        <v>1.0040821386077288</v>
      </c>
      <c r="AU88" s="18">
        <f>'Coeffs tech AMS'!AU88/'Coeffs tech AME'!AU88</f>
        <v>1.0043959457458835</v>
      </c>
      <c r="AV88" s="18">
        <f>'Coeffs tech AMS'!AV88/'Coeffs tech AME'!AV88</f>
        <v>1.0047265683602089</v>
      </c>
      <c r="AW88" s="18">
        <f>'Coeffs tech AMS'!AW88/'Coeffs tech AME'!AW88</f>
        <v>1.0050507903444728</v>
      </c>
    </row>
    <row r="89" spans="2:49" x14ac:dyDescent="0.25">
      <c r="B89" t="s">
        <v>1491</v>
      </c>
      <c r="C89" s="18">
        <f>'Coeffs tech AMS'!C89/'Coeffs tech AME'!C89</f>
        <v>1</v>
      </c>
      <c r="D89" s="18">
        <f>'Coeffs tech AMS'!D89/'Coeffs tech AME'!D89</f>
        <v>1</v>
      </c>
      <c r="E89" s="18">
        <f>'Coeffs tech AMS'!E89/'Coeffs tech AME'!E89</f>
        <v>1</v>
      </c>
      <c r="F89" s="18">
        <f>'Coeffs tech AMS'!F89/'Coeffs tech AME'!F89</f>
        <v>1</v>
      </c>
      <c r="G89" s="18">
        <f>'Coeffs tech AMS'!G89/'Coeffs tech AME'!G89</f>
        <v>1</v>
      </c>
      <c r="H89" s="18">
        <f>'Coeffs tech AMS'!H89/'Coeffs tech AME'!H89</f>
        <v>1</v>
      </c>
      <c r="I89" s="18">
        <f>'Coeffs tech AMS'!I89/'Coeffs tech AME'!I89</f>
        <v>1</v>
      </c>
      <c r="J89" s="18">
        <f>'Coeffs tech AMS'!J89/'Coeffs tech AME'!J89</f>
        <v>1</v>
      </c>
      <c r="K89" s="18">
        <f>'Coeffs tech AMS'!K89/'Coeffs tech AME'!K89</f>
        <v>1</v>
      </c>
      <c r="L89" s="18">
        <f>'Coeffs tech AMS'!L89/'Coeffs tech AME'!L89</f>
        <v>1</v>
      </c>
      <c r="M89" s="18">
        <f>'Coeffs tech AMS'!M89/'Coeffs tech AME'!M89</f>
        <v>1</v>
      </c>
      <c r="N89" s="18">
        <f>'Coeffs tech AMS'!N89/'Coeffs tech AME'!N89</f>
        <v>1</v>
      </c>
      <c r="O89" s="18">
        <f>'Coeffs tech AMS'!O89/'Coeffs tech AME'!O89</f>
        <v>1</v>
      </c>
      <c r="P89" s="18">
        <f>'Coeffs tech AMS'!P89/'Coeffs tech AME'!P89</f>
        <v>1</v>
      </c>
      <c r="Q89" s="18">
        <f>'Coeffs tech AMS'!Q89/'Coeffs tech AME'!Q89</f>
        <v>1</v>
      </c>
      <c r="R89" s="18">
        <f>'Coeffs tech AMS'!R89/'Coeffs tech AME'!R89</f>
        <v>1</v>
      </c>
      <c r="S89" s="18">
        <f>'Coeffs tech AMS'!S89/'Coeffs tech AME'!S89</f>
        <v>0.99960153175963851</v>
      </c>
      <c r="T89" s="18">
        <f>'Coeffs tech AMS'!T89/'Coeffs tech AME'!T89</f>
        <v>0.99951007914181644</v>
      </c>
      <c r="U89" s="18">
        <f>'Coeffs tech AMS'!U89/'Coeffs tech AME'!U89</f>
        <v>0.99938992172282981</v>
      </c>
      <c r="V89" s="18">
        <f>'Coeffs tech AMS'!V89/'Coeffs tech AME'!V89</f>
        <v>0.99945617136697174</v>
      </c>
      <c r="W89" s="18">
        <f>'Coeffs tech AMS'!W89/'Coeffs tech AME'!W89</f>
        <v>1.0018876987811232</v>
      </c>
      <c r="X89" s="18">
        <f>'Coeffs tech AMS'!X89/'Coeffs tech AME'!X89</f>
        <v>1.0046802377499369</v>
      </c>
      <c r="Y89" s="18">
        <f>'Coeffs tech AMS'!Y89/'Coeffs tech AME'!Y89</f>
        <v>1.0062126464241554</v>
      </c>
      <c r="Z89" s="18">
        <f>'Coeffs tech AMS'!Z89/'Coeffs tech AME'!Z89</f>
        <v>1.0077954297035214</v>
      </c>
      <c r="AA89" s="18">
        <f>'Coeffs tech AMS'!AA89/'Coeffs tech AME'!AA89</f>
        <v>1.0097990862880999</v>
      </c>
      <c r="AB89" s="18">
        <f>'Coeffs tech AMS'!AB89/'Coeffs tech AME'!AB89</f>
        <v>1.0120402630138461</v>
      </c>
      <c r="AC89" s="18">
        <f>'Coeffs tech AMS'!AC89/'Coeffs tech AME'!AC89</f>
        <v>1.0144222843148987</v>
      </c>
      <c r="AD89" s="18">
        <f>'Coeffs tech AMS'!AD89/'Coeffs tech AME'!AD89</f>
        <v>1.0129123140754048</v>
      </c>
      <c r="AE89" s="18">
        <f>'Coeffs tech AMS'!AE89/'Coeffs tech AME'!AE89</f>
        <v>1.0118299830553854</v>
      </c>
      <c r="AF89" s="18">
        <f>'Coeffs tech AMS'!AF89/'Coeffs tech AME'!AF89</f>
        <v>1.0107819784666099</v>
      </c>
      <c r="AG89" s="18">
        <f>'Coeffs tech AMS'!AG89/'Coeffs tech AME'!AG89</f>
        <v>1.0095783308212065</v>
      </c>
      <c r="AH89" s="18">
        <f>'Coeffs tech AMS'!AH89/'Coeffs tech AME'!AH89</f>
        <v>1.0086123317321749</v>
      </c>
      <c r="AI89" s="18">
        <f>'Coeffs tech AMS'!AI89/'Coeffs tech AME'!AI89</f>
        <v>1.0072366634312642</v>
      </c>
      <c r="AJ89" s="18">
        <f>'Coeffs tech AMS'!AJ89/'Coeffs tech AME'!AJ89</f>
        <v>1.0056723760821877</v>
      </c>
      <c r="AK89" s="18">
        <f>'Coeffs tech AMS'!AK89/'Coeffs tech AME'!AK89</f>
        <v>1.0041786251357925</v>
      </c>
      <c r="AL89" s="18">
        <f>'Coeffs tech AMS'!AL89/'Coeffs tech AME'!AL89</f>
        <v>1.002704474467347</v>
      </c>
      <c r="AM89" s="18">
        <f>'Coeffs tech AMS'!AM89/'Coeffs tech AME'!AM89</f>
        <v>1.0012413269903684</v>
      </c>
      <c r="AN89" s="18">
        <f>'Coeffs tech AMS'!AN89/'Coeffs tech AME'!AN89</f>
        <v>0.99935897841492027</v>
      </c>
      <c r="AO89" s="18">
        <f>'Coeffs tech AMS'!AO89/'Coeffs tech AME'!AO89</f>
        <v>0.9976175802256908</v>
      </c>
      <c r="AP89" s="18">
        <f>'Coeffs tech AMS'!AP89/'Coeffs tech AME'!AP89</f>
        <v>0.99588441899779212</v>
      </c>
      <c r="AQ89" s="18">
        <f>'Coeffs tech AMS'!AQ89/'Coeffs tech AME'!AQ89</f>
        <v>0.99421702101967702</v>
      </c>
      <c r="AR89" s="18">
        <f>'Coeffs tech AMS'!AR89/'Coeffs tech AME'!AR89</f>
        <v>0.99259894631501577</v>
      </c>
      <c r="AS89" s="18">
        <f>'Coeffs tech AMS'!AS89/'Coeffs tech AME'!AS89</f>
        <v>0.99103781800334645</v>
      </c>
      <c r="AT89" s="18">
        <f>'Coeffs tech AMS'!AT89/'Coeffs tech AME'!AT89</f>
        <v>0.98952302716657503</v>
      </c>
      <c r="AU89" s="18">
        <f>'Coeffs tech AMS'!AU89/'Coeffs tech AME'!AU89</f>
        <v>0.98804793369886013</v>
      </c>
      <c r="AV89" s="18">
        <f>'Coeffs tech AMS'!AV89/'Coeffs tech AME'!AV89</f>
        <v>0.9866024984816022</v>
      </c>
      <c r="AW89" s="18">
        <f>'Coeffs tech AMS'!AW89/'Coeffs tech AME'!AW89</f>
        <v>0.98573038559710358</v>
      </c>
    </row>
    <row r="90" spans="2:49" x14ac:dyDescent="0.25">
      <c r="B90" t="s">
        <v>1492</v>
      </c>
      <c r="C90" s="18">
        <f>'Coeffs tech AMS'!C90/'Coeffs tech AME'!C90</f>
        <v>1</v>
      </c>
      <c r="D90" s="18">
        <f>'Coeffs tech AMS'!D90/'Coeffs tech AME'!D90</f>
        <v>1</v>
      </c>
      <c r="E90" s="18">
        <f>'Coeffs tech AMS'!E90/'Coeffs tech AME'!E90</f>
        <v>1</v>
      </c>
      <c r="F90" s="18">
        <f>'Coeffs tech AMS'!F90/'Coeffs tech AME'!F90</f>
        <v>1</v>
      </c>
      <c r="G90" s="18">
        <f>'Coeffs tech AMS'!G90/'Coeffs tech AME'!G90</f>
        <v>1</v>
      </c>
      <c r="H90" s="18">
        <f>'Coeffs tech AMS'!H90/'Coeffs tech AME'!H90</f>
        <v>1</v>
      </c>
      <c r="I90" s="18">
        <f>'Coeffs tech AMS'!I90/'Coeffs tech AME'!I90</f>
        <v>1</v>
      </c>
      <c r="J90" s="18">
        <f>'Coeffs tech AMS'!J90/'Coeffs tech AME'!J90</f>
        <v>1</v>
      </c>
      <c r="K90" s="18">
        <f>'Coeffs tech AMS'!K90/'Coeffs tech AME'!K90</f>
        <v>1</v>
      </c>
      <c r="L90" s="18">
        <f>'Coeffs tech AMS'!L90/'Coeffs tech AME'!L90</f>
        <v>1</v>
      </c>
      <c r="M90" s="18">
        <f>'Coeffs tech AMS'!M90/'Coeffs tech AME'!M90</f>
        <v>1</v>
      </c>
      <c r="N90" s="18">
        <f>'Coeffs tech AMS'!N90/'Coeffs tech AME'!N90</f>
        <v>1</v>
      </c>
      <c r="O90" s="18">
        <f>'Coeffs tech AMS'!O90/'Coeffs tech AME'!O90</f>
        <v>1</v>
      </c>
      <c r="P90" s="18">
        <f>'Coeffs tech AMS'!P90/'Coeffs tech AME'!P90</f>
        <v>1</v>
      </c>
      <c r="Q90" s="18">
        <f>'Coeffs tech AMS'!Q90/'Coeffs tech AME'!Q90</f>
        <v>1</v>
      </c>
      <c r="R90" s="18">
        <f>'Coeffs tech AMS'!R90/'Coeffs tech AME'!R90</f>
        <v>1</v>
      </c>
      <c r="S90" s="18">
        <f>'Coeffs tech AMS'!S90/'Coeffs tech AME'!S90</f>
        <v>0.99979466093342584</v>
      </c>
      <c r="T90" s="18">
        <f>'Coeffs tech AMS'!T90/'Coeffs tech AME'!T90</f>
        <v>0.99982129339572301</v>
      </c>
      <c r="U90" s="18">
        <f>'Coeffs tech AMS'!U90/'Coeffs tech AME'!U90</f>
        <v>0.9997376085818348</v>
      </c>
      <c r="V90" s="18">
        <f>'Coeffs tech AMS'!V90/'Coeffs tech AME'!V90</f>
        <v>0.99983757957193031</v>
      </c>
      <c r="W90" s="18">
        <f>'Coeffs tech AMS'!W90/'Coeffs tech AME'!W90</f>
        <v>0.99347411492077253</v>
      </c>
      <c r="X90" s="18">
        <f>'Coeffs tech AMS'!X90/'Coeffs tech AME'!X90</f>
        <v>0.9874753905016237</v>
      </c>
      <c r="Y90" s="18">
        <f>'Coeffs tech AMS'!Y90/'Coeffs tech AME'!Y90</f>
        <v>0.98080258120614572</v>
      </c>
      <c r="Z90" s="18">
        <f>'Coeffs tech AMS'!Z90/'Coeffs tech AME'!Z90</f>
        <v>0.97421971958527798</v>
      </c>
      <c r="AA90" s="18">
        <f>'Coeffs tech AMS'!AA90/'Coeffs tech AME'!AA90</f>
        <v>0.96793023945073953</v>
      </c>
      <c r="AB90" s="18">
        <f>'Coeffs tech AMS'!AB90/'Coeffs tech AME'!AB90</f>
        <v>0.96179638276255375</v>
      </c>
      <c r="AC90" s="18">
        <f>'Coeffs tech AMS'!AC90/'Coeffs tech AME'!AC90</f>
        <v>0.95575683794079691</v>
      </c>
      <c r="AD90" s="18">
        <f>'Coeffs tech AMS'!AD90/'Coeffs tech AME'!AD90</f>
        <v>0.95483261765159766</v>
      </c>
      <c r="AE90" s="18">
        <f>'Coeffs tech AMS'!AE90/'Coeffs tech AME'!AE90</f>
        <v>0.95412651622998967</v>
      </c>
      <c r="AF90" s="18">
        <f>'Coeffs tech AMS'!AF90/'Coeffs tech AME'!AF90</f>
        <v>0.95348991973555952</v>
      </c>
      <c r="AG90" s="18">
        <f>'Coeffs tech AMS'!AG90/'Coeffs tech AME'!AG90</f>
        <v>0.95277923787037722</v>
      </c>
      <c r="AH90" s="18">
        <f>'Coeffs tech AMS'!AH90/'Coeffs tech AME'!AH90</f>
        <v>0.95216286727835897</v>
      </c>
      <c r="AI90" s="18">
        <f>'Coeffs tech AMS'!AI90/'Coeffs tech AME'!AI90</f>
        <v>0.95137458769468974</v>
      </c>
      <c r="AJ90" s="18">
        <f>'Coeffs tech AMS'!AJ90/'Coeffs tech AME'!AJ90</f>
        <v>0.95047250716939991</v>
      </c>
      <c r="AK90" s="18">
        <f>'Coeffs tech AMS'!AK90/'Coeffs tech AME'!AK90</f>
        <v>0.9496296221676197</v>
      </c>
      <c r="AL90" s="18">
        <f>'Coeffs tech AMS'!AL90/'Coeffs tech AME'!AL90</f>
        <v>0.94880067303594329</v>
      </c>
      <c r="AM90" s="18">
        <f>'Coeffs tech AMS'!AM90/'Coeffs tech AME'!AM90</f>
        <v>0.94797894836329588</v>
      </c>
      <c r="AN90" s="18">
        <f>'Coeffs tech AMS'!AN90/'Coeffs tech AME'!AN90</f>
        <v>0.94675713429127895</v>
      </c>
      <c r="AO90" s="18">
        <f>'Coeffs tech AMS'!AO90/'Coeffs tech AME'!AO90</f>
        <v>0.94569885931453823</v>
      </c>
      <c r="AP90" s="18">
        <f>'Coeffs tech AMS'!AP90/'Coeffs tech AME'!AP90</f>
        <v>0.94465530167676126</v>
      </c>
      <c r="AQ90" s="18">
        <f>'Coeffs tech AMS'!AQ90/'Coeffs tech AME'!AQ90</f>
        <v>0.9436518716077904</v>
      </c>
      <c r="AR90" s="18">
        <f>'Coeffs tech AMS'!AR90/'Coeffs tech AME'!AR90</f>
        <v>0.94268068401157556</v>
      </c>
      <c r="AS90" s="18">
        <f>'Coeffs tech AMS'!AS90/'Coeffs tech AME'!AS90</f>
        <v>0.94174664922816753</v>
      </c>
      <c r="AT90" s="18">
        <f>'Coeffs tech AMS'!AT90/'Coeffs tech AME'!AT90</f>
        <v>0.94084620007450936</v>
      </c>
      <c r="AU90" s="18">
        <f>'Coeffs tech AMS'!AU90/'Coeffs tech AME'!AU90</f>
        <v>0.93997548695458566</v>
      </c>
      <c r="AV90" s="18">
        <f>'Coeffs tech AMS'!AV90/'Coeffs tech AME'!AV90</f>
        <v>0.93912535671190112</v>
      </c>
      <c r="AW90" s="18">
        <f>'Coeffs tech AMS'!AW90/'Coeffs tech AME'!AW90</f>
        <v>0.93879210888772546</v>
      </c>
    </row>
    <row r="91" spans="2:49" x14ac:dyDescent="0.25">
      <c r="B91" t="s">
        <v>1493</v>
      </c>
      <c r="C91" s="18">
        <f>'Coeffs tech AMS'!C91/'Coeffs tech AME'!C91</f>
        <v>1</v>
      </c>
      <c r="D91" s="18">
        <f>'Coeffs tech AMS'!D91/'Coeffs tech AME'!D91</f>
        <v>1</v>
      </c>
      <c r="E91" s="18">
        <f>'Coeffs tech AMS'!E91/'Coeffs tech AME'!E91</f>
        <v>1</v>
      </c>
      <c r="F91" s="18">
        <f>'Coeffs tech AMS'!F91/'Coeffs tech AME'!F91</f>
        <v>1</v>
      </c>
      <c r="G91" s="18">
        <f>'Coeffs tech AMS'!G91/'Coeffs tech AME'!G91</f>
        <v>1</v>
      </c>
      <c r="H91" s="18">
        <f>'Coeffs tech AMS'!H91/'Coeffs tech AME'!H91</f>
        <v>1</v>
      </c>
      <c r="I91" s="18">
        <f>'Coeffs tech AMS'!I91/'Coeffs tech AME'!I91</f>
        <v>1</v>
      </c>
      <c r="J91" s="18">
        <f>'Coeffs tech AMS'!J91/'Coeffs tech AME'!J91</f>
        <v>1</v>
      </c>
      <c r="K91" s="18">
        <f>'Coeffs tech AMS'!K91/'Coeffs tech AME'!K91</f>
        <v>1</v>
      </c>
      <c r="L91" s="18">
        <f>'Coeffs tech AMS'!L91/'Coeffs tech AME'!L91</f>
        <v>1</v>
      </c>
      <c r="M91" s="18">
        <f>'Coeffs tech AMS'!M91/'Coeffs tech AME'!M91</f>
        <v>1</v>
      </c>
      <c r="N91" s="18">
        <f>'Coeffs tech AMS'!N91/'Coeffs tech AME'!N91</f>
        <v>1</v>
      </c>
      <c r="O91" s="18">
        <f>'Coeffs tech AMS'!O91/'Coeffs tech AME'!O91</f>
        <v>1</v>
      </c>
      <c r="P91" s="18">
        <f>'Coeffs tech AMS'!P91/'Coeffs tech AME'!P91</f>
        <v>1</v>
      </c>
      <c r="Q91" s="18">
        <f>'Coeffs tech AMS'!Q91/'Coeffs tech AME'!Q91</f>
        <v>1</v>
      </c>
      <c r="R91" s="18">
        <f>'Coeffs tech AMS'!R91/'Coeffs tech AME'!R91</f>
        <v>1</v>
      </c>
      <c r="S91" s="18">
        <f>'Coeffs tech AMS'!S91/'Coeffs tech AME'!S91</f>
        <v>0.99982098654885765</v>
      </c>
      <c r="T91" s="18">
        <f>'Coeffs tech AMS'!T91/'Coeffs tech AME'!T91</f>
        <v>0.99984669894062173</v>
      </c>
      <c r="U91" s="18">
        <f>'Coeffs tech AMS'!U91/'Coeffs tech AME'!U91</f>
        <v>0.9997722754788152</v>
      </c>
      <c r="V91" s="18">
        <f>'Coeffs tech AMS'!V91/'Coeffs tech AME'!V91</f>
        <v>0.99985261947788817</v>
      </c>
      <c r="W91" s="18">
        <f>'Coeffs tech AMS'!W91/'Coeffs tech AME'!W91</f>
        <v>0.99984607127728686</v>
      </c>
      <c r="X91" s="18">
        <f>'Coeffs tech AMS'!X91/'Coeffs tech AME'!X91</f>
        <v>1.000132350028873</v>
      </c>
      <c r="Y91" s="18">
        <f>'Coeffs tech AMS'!Y91/'Coeffs tech AME'!Y91</f>
        <v>0.99979915671096986</v>
      </c>
      <c r="Z91" s="18">
        <f>'Coeffs tech AMS'!Z91/'Coeffs tech AME'!Z91</f>
        <v>0.99957511438248792</v>
      </c>
      <c r="AA91" s="18">
        <f>'Coeffs tech AMS'!AA91/'Coeffs tech AME'!AA91</f>
        <v>0.99960691377578281</v>
      </c>
      <c r="AB91" s="18">
        <f>'Coeffs tech AMS'!AB91/'Coeffs tech AME'!AB91</f>
        <v>0.99979040119653462</v>
      </c>
      <c r="AC91" s="18">
        <f>'Coeffs tech AMS'!AC91/'Coeffs tech AME'!AC91</f>
        <v>1.0000686447120375</v>
      </c>
      <c r="AD91" s="18">
        <f>'Coeffs tech AMS'!AD91/'Coeffs tech AME'!AD91</f>
        <v>1.0010307563177945</v>
      </c>
      <c r="AE91" s="18">
        <f>'Coeffs tech AMS'!AE91/'Coeffs tech AME'!AE91</f>
        <v>1.0022097465164923</v>
      </c>
      <c r="AF91" s="18">
        <f>'Coeffs tech AMS'!AF91/'Coeffs tech AME'!AF91</f>
        <v>1.0034452281003241</v>
      </c>
      <c r="AG91" s="18">
        <f>'Coeffs tech AMS'!AG91/'Coeffs tech AME'!AG91</f>
        <v>1.004603358135375</v>
      </c>
      <c r="AH91" s="18">
        <f>'Coeffs tech AMS'!AH91/'Coeffs tech AME'!AH91</f>
        <v>1.0058570683738262</v>
      </c>
      <c r="AI91" s="18">
        <f>'Coeffs tech AMS'!AI91/'Coeffs tech AME'!AI91</f>
        <v>1.0069252938537725</v>
      </c>
      <c r="AJ91" s="18">
        <f>'Coeffs tech AMS'!AJ91/'Coeffs tech AME'!AJ91</f>
        <v>1.0078819459668464</v>
      </c>
      <c r="AK91" s="18">
        <f>'Coeffs tech AMS'!AK91/'Coeffs tech AME'!AK91</f>
        <v>1.0088903559667748</v>
      </c>
      <c r="AL91" s="18">
        <f>'Coeffs tech AMS'!AL91/'Coeffs tech AME'!AL91</f>
        <v>1.0099099625867112</v>
      </c>
      <c r="AM91" s="18">
        <f>'Coeffs tech AMS'!AM91/'Coeffs tech AME'!AM91</f>
        <v>1.0109337286289963</v>
      </c>
      <c r="AN91" s="18">
        <f>'Coeffs tech AMS'!AN91/'Coeffs tech AME'!AN91</f>
        <v>1.0116335422964862</v>
      </c>
      <c r="AO91" s="18">
        <f>'Coeffs tech AMS'!AO91/'Coeffs tech AME'!AO91</f>
        <v>1.0124963686047439</v>
      </c>
      <c r="AP91" s="18">
        <f>'Coeffs tech AMS'!AP91/'Coeffs tech AME'!AP91</f>
        <v>1.0133868111982935</v>
      </c>
      <c r="AQ91" s="18">
        <f>'Coeffs tech AMS'!AQ91/'Coeffs tech AME'!AQ91</f>
        <v>1.0143242470510769</v>
      </c>
      <c r="AR91" s="18">
        <f>'Coeffs tech AMS'!AR91/'Coeffs tech AME'!AR91</f>
        <v>1.0152997736836302</v>
      </c>
      <c r="AS91" s="18">
        <f>'Coeffs tech AMS'!AS91/'Coeffs tech AME'!AS91</f>
        <v>1.0163203197840771</v>
      </c>
      <c r="AT91" s="18">
        <f>'Coeffs tech AMS'!AT91/'Coeffs tech AME'!AT91</f>
        <v>1.0173769202637049</v>
      </c>
      <c r="AU91" s="18">
        <f>'Coeffs tech AMS'!AU91/'Coeffs tech AME'!AU91</f>
        <v>1.0184645339939975</v>
      </c>
      <c r="AV91" s="18">
        <f>'Coeffs tech AMS'!AV91/'Coeffs tech AME'!AV91</f>
        <v>1.0195750662881919</v>
      </c>
      <c r="AW91" s="18">
        <f>'Coeffs tech AMS'!AW91/'Coeffs tech AME'!AW91</f>
        <v>1.0210667136989049</v>
      </c>
    </row>
    <row r="92" spans="2:49" x14ac:dyDescent="0.25">
      <c r="B92" t="s">
        <v>1494</v>
      </c>
      <c r="C92" s="18">
        <f>'Coeffs tech AMS'!C92/'Coeffs tech AME'!C92</f>
        <v>1</v>
      </c>
      <c r="D92" s="18">
        <f>'Coeffs tech AMS'!D92/'Coeffs tech AME'!D92</f>
        <v>1</v>
      </c>
      <c r="E92" s="18">
        <f>'Coeffs tech AMS'!E92/'Coeffs tech AME'!E92</f>
        <v>1</v>
      </c>
      <c r="F92" s="18">
        <f>'Coeffs tech AMS'!F92/'Coeffs tech AME'!F92</f>
        <v>1</v>
      </c>
      <c r="G92" s="18">
        <f>'Coeffs tech AMS'!G92/'Coeffs tech AME'!G92</f>
        <v>1</v>
      </c>
      <c r="H92" s="18">
        <f>'Coeffs tech AMS'!H92/'Coeffs tech AME'!H92</f>
        <v>1</v>
      </c>
      <c r="I92" s="18">
        <f>'Coeffs tech AMS'!I92/'Coeffs tech AME'!I92</f>
        <v>1</v>
      </c>
      <c r="J92" s="18">
        <f>'Coeffs tech AMS'!J92/'Coeffs tech AME'!J92</f>
        <v>1</v>
      </c>
      <c r="K92" s="18">
        <f>'Coeffs tech AMS'!K92/'Coeffs tech AME'!K92</f>
        <v>1</v>
      </c>
      <c r="L92" s="18">
        <f>'Coeffs tech AMS'!L92/'Coeffs tech AME'!L92</f>
        <v>1</v>
      </c>
      <c r="M92" s="18">
        <f>'Coeffs tech AMS'!M92/'Coeffs tech AME'!M92</f>
        <v>1</v>
      </c>
      <c r="N92" s="18">
        <f>'Coeffs tech AMS'!N92/'Coeffs tech AME'!N92</f>
        <v>1</v>
      </c>
      <c r="O92" s="18">
        <f>'Coeffs tech AMS'!O92/'Coeffs tech AME'!O92</f>
        <v>1</v>
      </c>
      <c r="P92" s="18">
        <f>'Coeffs tech AMS'!P92/'Coeffs tech AME'!P92</f>
        <v>1</v>
      </c>
      <c r="Q92" s="18">
        <f>'Coeffs tech AMS'!Q92/'Coeffs tech AME'!Q92</f>
        <v>1</v>
      </c>
      <c r="R92" s="18">
        <f>'Coeffs tech AMS'!R92/'Coeffs tech AME'!R92</f>
        <v>1</v>
      </c>
      <c r="S92" s="18">
        <f>'Coeffs tech AMS'!S92/'Coeffs tech AME'!S92</f>
        <v>0.999644673766105</v>
      </c>
      <c r="T92" s="18">
        <f>'Coeffs tech AMS'!T92/'Coeffs tech AME'!T92</f>
        <v>0.99962448810192783</v>
      </c>
      <c r="U92" s="18">
        <f>'Coeffs tech AMS'!U92/'Coeffs tech AME'!U92</f>
        <v>0.99938446536673686</v>
      </c>
      <c r="V92" s="18">
        <f>'Coeffs tech AMS'!V92/'Coeffs tech AME'!V92</f>
        <v>0.99949193520607327</v>
      </c>
      <c r="W92" s="18">
        <f>'Coeffs tech AMS'!W92/'Coeffs tech AME'!W92</f>
        <v>0.99889538494409391</v>
      </c>
      <c r="X92" s="18">
        <f>'Coeffs tech AMS'!X92/'Coeffs tech AME'!X92</f>
        <v>0.99883567064062462</v>
      </c>
      <c r="Y92" s="18">
        <f>'Coeffs tech AMS'!Y92/'Coeffs tech AME'!Y92</f>
        <v>0.9974251473771435</v>
      </c>
      <c r="Z92" s="18">
        <f>'Coeffs tech AMS'!Z92/'Coeffs tech AME'!Z92</f>
        <v>0.99611014956385502</v>
      </c>
      <c r="AA92" s="18">
        <f>'Coeffs tech AMS'!AA92/'Coeffs tech AME'!AA92</f>
        <v>0.99521205851053551</v>
      </c>
      <c r="AB92" s="18">
        <f>'Coeffs tech AMS'!AB92/'Coeffs tech AME'!AB92</f>
        <v>0.99456218638581839</v>
      </c>
      <c r="AC92" s="18">
        <f>'Coeffs tech AMS'!AC92/'Coeffs tech AME'!AC92</f>
        <v>0.99404707514512702</v>
      </c>
      <c r="AD92" s="18">
        <f>'Coeffs tech AMS'!AD92/'Coeffs tech AME'!AD92</f>
        <v>0.99386427044776271</v>
      </c>
      <c r="AE92" s="18">
        <f>'Coeffs tech AMS'!AE92/'Coeffs tech AME'!AE92</f>
        <v>0.99413901446203901</v>
      </c>
      <c r="AF92" s="18">
        <f>'Coeffs tech AMS'!AF92/'Coeffs tech AME'!AF92</f>
        <v>0.99454386020859975</v>
      </c>
      <c r="AG92" s="18">
        <f>'Coeffs tech AMS'!AG92/'Coeffs tech AME'!AG92</f>
        <v>0.99480554918529118</v>
      </c>
      <c r="AH92" s="18">
        <f>'Coeffs tech AMS'!AH92/'Coeffs tech AME'!AH92</f>
        <v>0.99528922991706725</v>
      </c>
      <c r="AI92" s="18">
        <f>'Coeffs tech AMS'!AI92/'Coeffs tech AME'!AI92</f>
        <v>0.99540087944334665</v>
      </c>
      <c r="AJ92" s="18">
        <f>'Coeffs tech AMS'!AJ92/'Coeffs tech AME'!AJ92</f>
        <v>0.99527564818205339</v>
      </c>
      <c r="AK92" s="18">
        <f>'Coeffs tech AMS'!AK92/'Coeffs tech AME'!AK92</f>
        <v>0.99524788524680063</v>
      </c>
      <c r="AL92" s="18">
        <f>'Coeffs tech AMS'!AL92/'Coeffs tech AME'!AL92</f>
        <v>0.99524262357294258</v>
      </c>
      <c r="AM92" s="18">
        <f>'Coeffs tech AMS'!AM92/'Coeffs tech AME'!AM92</f>
        <v>0.99524658520732989</v>
      </c>
      <c r="AN92" s="18">
        <f>'Coeffs tech AMS'!AN92/'Coeffs tech AME'!AN92</f>
        <v>0.9947770935710637</v>
      </c>
      <c r="AO92" s="18">
        <f>'Coeffs tech AMS'!AO92/'Coeffs tech AME'!AO92</f>
        <v>0.99456988157982396</v>
      </c>
      <c r="AP92" s="18">
        <f>'Coeffs tech AMS'!AP92/'Coeffs tech AME'!AP92</f>
        <v>0.99437264902686096</v>
      </c>
      <c r="AQ92" s="18">
        <f>'Coeffs tech AMS'!AQ92/'Coeffs tech AME'!AQ92</f>
        <v>0.99422186509867549</v>
      </c>
      <c r="AR92" s="18">
        <f>'Coeffs tech AMS'!AR92/'Coeffs tech AME'!AR92</f>
        <v>0.99410194223405424</v>
      </c>
      <c r="AS92" s="18">
        <f>'Coeffs tech AMS'!AS92/'Coeffs tech AME'!AS92</f>
        <v>0.99403766430222962</v>
      </c>
      <c r="AT92" s="18">
        <f>'Coeffs tech AMS'!AT92/'Coeffs tech AME'!AT92</f>
        <v>0.99400167936572636</v>
      </c>
      <c r="AU92" s="18">
        <f>'Coeffs tech AMS'!AU92/'Coeffs tech AME'!AU92</f>
        <v>0.99399464883409328</v>
      </c>
      <c r="AV92" s="18">
        <f>'Coeffs tech AMS'!AV92/'Coeffs tech AME'!AV92</f>
        <v>0.99401164150890198</v>
      </c>
      <c r="AW92" s="18">
        <f>'Coeffs tech AMS'!AW92/'Coeffs tech AME'!AW92</f>
        <v>0.99435454371521204</v>
      </c>
    </row>
    <row r="93" spans="2:49" x14ac:dyDescent="0.25">
      <c r="B93" t="s">
        <v>1152</v>
      </c>
      <c r="C93" s="18">
        <f>'Coeffs tech AMS'!C93/'Coeffs tech AME'!C93</f>
        <v>1</v>
      </c>
      <c r="D93" s="18">
        <f>'Coeffs tech AMS'!D93/'Coeffs tech AME'!D93</f>
        <v>1</v>
      </c>
      <c r="E93" s="18">
        <f>'Coeffs tech AMS'!E93/'Coeffs tech AME'!E93</f>
        <v>1</v>
      </c>
      <c r="F93" s="18">
        <f>'Coeffs tech AMS'!F93/'Coeffs tech AME'!F93</f>
        <v>1</v>
      </c>
      <c r="G93" s="18">
        <f>'Coeffs tech AMS'!G93/'Coeffs tech AME'!G93</f>
        <v>1</v>
      </c>
      <c r="H93" s="18">
        <f>'Coeffs tech AMS'!H93/'Coeffs tech AME'!H93</f>
        <v>1</v>
      </c>
      <c r="I93" s="18">
        <f>'Coeffs tech AMS'!I93/'Coeffs tech AME'!I93</f>
        <v>1</v>
      </c>
      <c r="J93" s="18">
        <f>'Coeffs tech AMS'!J93/'Coeffs tech AME'!J93</f>
        <v>1</v>
      </c>
      <c r="K93" s="18">
        <f>'Coeffs tech AMS'!K93/'Coeffs tech AME'!K93</f>
        <v>1</v>
      </c>
      <c r="L93" s="18">
        <f>'Coeffs tech AMS'!L93/'Coeffs tech AME'!L93</f>
        <v>1</v>
      </c>
      <c r="M93" s="18">
        <f>'Coeffs tech AMS'!M93/'Coeffs tech AME'!M93</f>
        <v>1</v>
      </c>
      <c r="N93" s="18">
        <f>'Coeffs tech AMS'!N93/'Coeffs tech AME'!N93</f>
        <v>1</v>
      </c>
      <c r="O93" s="18">
        <f>'Coeffs tech AMS'!O93/'Coeffs tech AME'!O93</f>
        <v>1</v>
      </c>
      <c r="P93" s="18">
        <f>'Coeffs tech AMS'!P93/'Coeffs tech AME'!P93</f>
        <v>1</v>
      </c>
      <c r="Q93" s="18">
        <f>'Coeffs tech AMS'!Q93/'Coeffs tech AME'!Q93</f>
        <v>1</v>
      </c>
      <c r="R93" s="18">
        <f>'Coeffs tech AMS'!R93/'Coeffs tech AME'!R93</f>
        <v>1</v>
      </c>
      <c r="S93" s="18">
        <f>'Coeffs tech AMS'!S93/'Coeffs tech AME'!S93</f>
        <v>0.99872600784923604</v>
      </c>
      <c r="T93" s="18">
        <f>'Coeffs tech AMS'!T93/'Coeffs tech AME'!T93</f>
        <v>0.9989637720581982</v>
      </c>
      <c r="U93" s="18">
        <f>'Coeffs tech AMS'!U93/'Coeffs tech AME'!U93</f>
        <v>0.99822075268315358</v>
      </c>
      <c r="V93" s="18">
        <f>'Coeffs tech AMS'!V93/'Coeffs tech AME'!V93</f>
        <v>0.9980401273064764</v>
      </c>
      <c r="W93" s="18">
        <f>'Coeffs tech AMS'!W93/'Coeffs tech AME'!W93</f>
        <v>0.99309198251036357</v>
      </c>
      <c r="X93" s="18">
        <f>'Coeffs tech AMS'!X93/'Coeffs tech AME'!X93</f>
        <v>0.99006835240905877</v>
      </c>
      <c r="Y93" s="18">
        <f>'Coeffs tech AMS'!Y93/'Coeffs tech AME'!Y93</f>
        <v>0.98382707168366579</v>
      </c>
      <c r="Z93" s="18">
        <f>'Coeffs tech AMS'!Z93/'Coeffs tech AME'!Z93</f>
        <v>0.97815277408649159</v>
      </c>
      <c r="AA93" s="18">
        <f>'Coeffs tech AMS'!AA93/'Coeffs tech AME'!AA93</f>
        <v>0.97299859249657139</v>
      </c>
      <c r="AB93" s="18">
        <f>'Coeffs tech AMS'!AB93/'Coeffs tech AME'!AB93</f>
        <v>0.96799361117861638</v>
      </c>
      <c r="AC93" s="18">
        <f>'Coeffs tech AMS'!AC93/'Coeffs tech AME'!AC93</f>
        <v>0.96298917264681205</v>
      </c>
      <c r="AD93" s="18">
        <f>'Coeffs tech AMS'!AD93/'Coeffs tech AME'!AD93</f>
        <v>0.96117574788829396</v>
      </c>
      <c r="AE93" s="18">
        <f>'Coeffs tech AMS'!AE93/'Coeffs tech AME'!AE93</f>
        <v>0.95968261357311191</v>
      </c>
      <c r="AF93" s="18">
        <f>'Coeffs tech AMS'!AF93/'Coeffs tech AME'!AF93</f>
        <v>0.95840934375210052</v>
      </c>
      <c r="AG93" s="18">
        <f>'Coeffs tech AMS'!AG93/'Coeffs tech AME'!AG93</f>
        <v>0.95696800426793638</v>
      </c>
      <c r="AH93" s="18">
        <f>'Coeffs tech AMS'!AH93/'Coeffs tech AME'!AH93</f>
        <v>0.95564749102972091</v>
      </c>
      <c r="AI93" s="18">
        <f>'Coeffs tech AMS'!AI93/'Coeffs tech AME'!AI93</f>
        <v>0.9539345215407703</v>
      </c>
      <c r="AJ93" s="18">
        <f>'Coeffs tech AMS'!AJ93/'Coeffs tech AME'!AJ93</f>
        <v>0.951928193336679</v>
      </c>
      <c r="AK93" s="18">
        <f>'Coeffs tech AMS'!AK93/'Coeffs tech AME'!AK93</f>
        <v>0.9502215107707368</v>
      </c>
      <c r="AL93" s="18">
        <f>'Coeffs tech AMS'!AL93/'Coeffs tech AME'!AL93</f>
        <v>0.94862386080473193</v>
      </c>
      <c r="AM93" s="18">
        <f>'Coeffs tech AMS'!AM93/'Coeffs tech AME'!AM93</f>
        <v>0.94707715316009855</v>
      </c>
      <c r="AN93" s="18">
        <f>'Coeffs tech AMS'!AN93/'Coeffs tech AME'!AN93</f>
        <v>0.94118150004776568</v>
      </c>
      <c r="AO93" s="18">
        <f>'Coeffs tech AMS'!AO93/'Coeffs tech AME'!AO93</f>
        <v>0.93600084835226693</v>
      </c>
      <c r="AP93" s="18">
        <f>'Coeffs tech AMS'!AP93/'Coeffs tech AME'!AP93</f>
        <v>0.9307844477699434</v>
      </c>
      <c r="AQ93" s="18">
        <f>'Coeffs tech AMS'!AQ93/'Coeffs tech AME'!AQ93</f>
        <v>0.92571631024690249</v>
      </c>
      <c r="AR93" s="18">
        <f>'Coeffs tech AMS'!AR93/'Coeffs tech AME'!AR93</f>
        <v>0.92061962014080412</v>
      </c>
      <c r="AS93" s="18">
        <f>'Coeffs tech AMS'!AS93/'Coeffs tech AME'!AS93</f>
        <v>0.91570579444747879</v>
      </c>
      <c r="AT93" s="18">
        <f>'Coeffs tech AMS'!AT93/'Coeffs tech AME'!AT93</f>
        <v>0.91096485146744066</v>
      </c>
      <c r="AU93" s="18">
        <f>'Coeffs tech AMS'!AU93/'Coeffs tech AME'!AU93</f>
        <v>0.90633640337304466</v>
      </c>
      <c r="AV93" s="18">
        <f>'Coeffs tech AMS'!AV93/'Coeffs tech AME'!AV93</f>
        <v>0.90174429664098688</v>
      </c>
      <c r="AW93" s="18">
        <f>'Coeffs tech AMS'!AW93/'Coeffs tech AME'!AW93</f>
        <v>0.9040560515121886</v>
      </c>
    </row>
    <row r="94" spans="2:49" x14ac:dyDescent="0.25">
      <c r="B94" t="s">
        <v>1495</v>
      </c>
      <c r="C94" s="18">
        <f>'Coeffs tech AMS'!C94/'Coeffs tech AME'!C94</f>
        <v>1</v>
      </c>
      <c r="D94" s="18">
        <f>'Coeffs tech AMS'!D94/'Coeffs tech AME'!D94</f>
        <v>1</v>
      </c>
      <c r="E94" s="18">
        <f>'Coeffs tech AMS'!E94/'Coeffs tech AME'!E94</f>
        <v>1</v>
      </c>
      <c r="F94" s="18">
        <f>'Coeffs tech AMS'!F94/'Coeffs tech AME'!F94</f>
        <v>1</v>
      </c>
      <c r="G94" s="18">
        <f>'Coeffs tech AMS'!G94/'Coeffs tech AME'!G94</f>
        <v>1</v>
      </c>
      <c r="H94" s="18">
        <f>'Coeffs tech AMS'!H94/'Coeffs tech AME'!H94</f>
        <v>1</v>
      </c>
      <c r="I94" s="18">
        <f>'Coeffs tech AMS'!I94/'Coeffs tech AME'!I94</f>
        <v>1</v>
      </c>
      <c r="J94" s="18">
        <f>'Coeffs tech AMS'!J94/'Coeffs tech AME'!J94</f>
        <v>1</v>
      </c>
      <c r="K94" s="18">
        <f>'Coeffs tech AMS'!K94/'Coeffs tech AME'!K94</f>
        <v>1</v>
      </c>
      <c r="L94" s="18">
        <f>'Coeffs tech AMS'!L94/'Coeffs tech AME'!L94</f>
        <v>1</v>
      </c>
      <c r="M94" s="18">
        <f>'Coeffs tech AMS'!M94/'Coeffs tech AME'!M94</f>
        <v>1</v>
      </c>
      <c r="N94" s="18">
        <f>'Coeffs tech AMS'!N94/'Coeffs tech AME'!N94</f>
        <v>1</v>
      </c>
      <c r="O94" s="18">
        <f>'Coeffs tech AMS'!O94/'Coeffs tech AME'!O94</f>
        <v>1</v>
      </c>
      <c r="P94" s="18">
        <f>'Coeffs tech AMS'!P94/'Coeffs tech AME'!P94</f>
        <v>1</v>
      </c>
      <c r="Q94" s="18">
        <f>'Coeffs tech AMS'!Q94/'Coeffs tech AME'!Q94</f>
        <v>1</v>
      </c>
      <c r="R94" s="18">
        <f>'Coeffs tech AMS'!R94/'Coeffs tech AME'!R94</f>
        <v>1</v>
      </c>
      <c r="S94" s="18">
        <f>'Coeffs tech AMS'!S94/'Coeffs tech AME'!S94</f>
        <v>0.99984502537810238</v>
      </c>
      <c r="T94" s="18">
        <f>'Coeffs tech AMS'!T94/'Coeffs tech AME'!T94</f>
        <v>0.99978375045613155</v>
      </c>
      <c r="U94" s="18">
        <f>'Coeffs tech AMS'!U94/'Coeffs tech AME'!U94</f>
        <v>0.99975220788700048</v>
      </c>
      <c r="V94" s="18">
        <f>'Coeffs tech AMS'!V94/'Coeffs tech AME'!V94</f>
        <v>0.99999446234564426</v>
      </c>
      <c r="W94" s="18">
        <f>'Coeffs tech AMS'!W94/'Coeffs tech AME'!W94</f>
        <v>1.0000615096898522</v>
      </c>
      <c r="X94" s="18">
        <f>'Coeffs tech AMS'!X94/'Coeffs tech AME'!X94</f>
        <v>1.0002761750687992</v>
      </c>
      <c r="Y94" s="18">
        <f>'Coeffs tech AMS'!Y94/'Coeffs tech AME'!Y94</f>
        <v>1.0042721238089163</v>
      </c>
      <c r="Z94" s="18">
        <f>'Coeffs tech AMS'!Z94/'Coeffs tech AME'!Z94</f>
        <v>1.0059791381134615</v>
      </c>
      <c r="AA94" s="18">
        <f>'Coeffs tech AMS'!AA94/'Coeffs tech AME'!AA94</f>
        <v>1.0073535384349779</v>
      </c>
      <c r="AB94" s="18">
        <f>'Coeffs tech AMS'!AB94/'Coeffs tech AME'!AB94</f>
        <v>1.0085994594264587</v>
      </c>
      <c r="AC94" s="18">
        <f>'Coeffs tech AMS'!AC94/'Coeffs tech AME'!AC94</f>
        <v>1.0097598308711158</v>
      </c>
      <c r="AD94" s="18">
        <f>'Coeffs tech AMS'!AD94/'Coeffs tech AME'!AD94</f>
        <v>1.0110555309077665</v>
      </c>
      <c r="AE94" s="18">
        <f>'Coeffs tech AMS'!AE94/'Coeffs tech AME'!AE94</f>
        <v>1.0103691910271329</v>
      </c>
      <c r="AF94" s="18">
        <f>'Coeffs tech AMS'!AF94/'Coeffs tech AME'!AF94</f>
        <v>1.0107298926524788</v>
      </c>
      <c r="AG94" s="18">
        <f>'Coeffs tech AMS'!AG94/'Coeffs tech AME'!AG94</f>
        <v>1.0113131958809154</v>
      </c>
      <c r="AH94" s="18">
        <f>'Coeffs tech AMS'!AH94/'Coeffs tech AME'!AH94</f>
        <v>1.0099572996134487</v>
      </c>
      <c r="AI94" s="18">
        <f>'Coeffs tech AMS'!AI94/'Coeffs tech AME'!AI94</f>
        <v>1.011863415623141</v>
      </c>
      <c r="AJ94" s="18">
        <f>'Coeffs tech AMS'!AJ94/'Coeffs tech AME'!AJ94</f>
        <v>1.0129601449701453</v>
      </c>
      <c r="AK94" s="18">
        <f>'Coeffs tech AMS'!AK94/'Coeffs tech AME'!AK94</f>
        <v>1.0140183447109754</v>
      </c>
      <c r="AL94" s="18">
        <f>'Coeffs tech AMS'!AL94/'Coeffs tech AME'!AL94</f>
        <v>1.0150857308943095</v>
      </c>
      <c r="AM94" s="18">
        <f>'Coeffs tech AMS'!AM94/'Coeffs tech AME'!AM94</f>
        <v>1.0161455633023184</v>
      </c>
      <c r="AN94" s="18">
        <f>'Coeffs tech AMS'!AN94/'Coeffs tech AME'!AN94</f>
        <v>1.0165183418727122</v>
      </c>
      <c r="AO94" s="18">
        <f>'Coeffs tech AMS'!AO94/'Coeffs tech AME'!AO94</f>
        <v>1.0171750036118499</v>
      </c>
      <c r="AP94" s="18">
        <f>'Coeffs tech AMS'!AP94/'Coeffs tech AME'!AP94</f>
        <v>1.0179289677024721</v>
      </c>
      <c r="AQ94" s="18">
        <f>'Coeffs tech AMS'!AQ94/'Coeffs tech AME'!AQ94</f>
        <v>1.0187628565237097</v>
      </c>
      <c r="AR94" s="18">
        <f>'Coeffs tech AMS'!AR94/'Coeffs tech AME'!AR94</f>
        <v>1.019646287736516</v>
      </c>
      <c r="AS94" s="18">
        <f>'Coeffs tech AMS'!AS94/'Coeffs tech AME'!AS94</f>
        <v>1.0203577809760913</v>
      </c>
      <c r="AT94" s="18">
        <f>'Coeffs tech AMS'!AT94/'Coeffs tech AME'!AT94</f>
        <v>1.0211938630020605</v>
      </c>
      <c r="AU94" s="18">
        <f>'Coeffs tech AMS'!AU94/'Coeffs tech AME'!AU94</f>
        <v>1.0220787711182522</v>
      </c>
      <c r="AV94" s="18">
        <f>'Coeffs tech AMS'!AV94/'Coeffs tech AME'!AV94</f>
        <v>1.0229965758947148</v>
      </c>
      <c r="AW94" s="18">
        <f>'Coeffs tech AMS'!AW94/'Coeffs tech AME'!AW94</f>
        <v>1.0241574687564667</v>
      </c>
    </row>
    <row r="95" spans="2:49" x14ac:dyDescent="0.25">
      <c r="B95" t="s">
        <v>1496</v>
      </c>
      <c r="C95" s="18">
        <f>'Coeffs tech AMS'!C95/'Coeffs tech AME'!C95</f>
        <v>1</v>
      </c>
      <c r="D95" s="18">
        <f>'Coeffs tech AMS'!D95/'Coeffs tech AME'!D95</f>
        <v>1</v>
      </c>
      <c r="E95" s="18">
        <f>'Coeffs tech AMS'!E95/'Coeffs tech AME'!E95</f>
        <v>1</v>
      </c>
      <c r="F95" s="18">
        <f>'Coeffs tech AMS'!F95/'Coeffs tech AME'!F95</f>
        <v>1</v>
      </c>
      <c r="G95" s="18">
        <f>'Coeffs tech AMS'!G95/'Coeffs tech AME'!G95</f>
        <v>1</v>
      </c>
      <c r="H95" s="18">
        <f>'Coeffs tech AMS'!H95/'Coeffs tech AME'!H95</f>
        <v>1</v>
      </c>
      <c r="I95" s="18">
        <f>'Coeffs tech AMS'!I95/'Coeffs tech AME'!I95</f>
        <v>1</v>
      </c>
      <c r="J95" s="18">
        <f>'Coeffs tech AMS'!J95/'Coeffs tech AME'!J95</f>
        <v>1</v>
      </c>
      <c r="K95" s="18">
        <f>'Coeffs tech AMS'!K95/'Coeffs tech AME'!K95</f>
        <v>1</v>
      </c>
      <c r="L95" s="18">
        <f>'Coeffs tech AMS'!L95/'Coeffs tech AME'!L95</f>
        <v>1</v>
      </c>
      <c r="M95" s="18">
        <f>'Coeffs tech AMS'!M95/'Coeffs tech AME'!M95</f>
        <v>1</v>
      </c>
      <c r="N95" s="18">
        <f>'Coeffs tech AMS'!N95/'Coeffs tech AME'!N95</f>
        <v>1</v>
      </c>
      <c r="O95" s="18">
        <f>'Coeffs tech AMS'!O95/'Coeffs tech AME'!O95</f>
        <v>1</v>
      </c>
      <c r="P95" s="18">
        <f>'Coeffs tech AMS'!P95/'Coeffs tech AME'!P95</f>
        <v>1</v>
      </c>
      <c r="Q95" s="18">
        <f>'Coeffs tech AMS'!Q95/'Coeffs tech AME'!Q95</f>
        <v>1</v>
      </c>
      <c r="R95" s="18">
        <f>'Coeffs tech AMS'!R95/'Coeffs tech AME'!R95</f>
        <v>1</v>
      </c>
      <c r="S95" s="18">
        <f>'Coeffs tech AMS'!S95/'Coeffs tech AME'!S95</f>
        <v>0.9997698254513987</v>
      </c>
      <c r="T95" s="18">
        <f>'Coeffs tech AMS'!T95/'Coeffs tech AME'!T95</f>
        <v>0.99968898814883644</v>
      </c>
      <c r="U95" s="18">
        <f>'Coeffs tech AMS'!U95/'Coeffs tech AME'!U95</f>
        <v>0.99974600071008202</v>
      </c>
      <c r="V95" s="18">
        <f>'Coeffs tech AMS'!V95/'Coeffs tech AME'!V95</f>
        <v>0.99989081705229388</v>
      </c>
      <c r="W95" s="18">
        <f>'Coeffs tech AMS'!W95/'Coeffs tech AME'!W95</f>
        <v>1.0000688133037676</v>
      </c>
      <c r="X95" s="18">
        <f>'Coeffs tech AMS'!X95/'Coeffs tech AME'!X95</f>
        <v>1.0003304700702629</v>
      </c>
      <c r="Y95" s="18">
        <f>'Coeffs tech AMS'!Y95/'Coeffs tech AME'!Y95</f>
        <v>1.006821260909287</v>
      </c>
      <c r="Z95" s="18">
        <f>'Coeffs tech AMS'!Z95/'Coeffs tech AME'!Z95</f>
        <v>1.0103500479384433</v>
      </c>
      <c r="AA95" s="18">
        <f>'Coeffs tech AMS'!AA95/'Coeffs tech AME'!AA95</f>
        <v>1.0128353914743959</v>
      </c>
      <c r="AB95" s="18">
        <f>'Coeffs tech AMS'!AB95/'Coeffs tech AME'!AB95</f>
        <v>1.0148365880981269</v>
      </c>
      <c r="AC95" s="18">
        <f>'Coeffs tech AMS'!AC95/'Coeffs tech AME'!AC95</f>
        <v>1.0165496799172085</v>
      </c>
      <c r="AD95" s="18">
        <f>'Coeffs tech AMS'!AD95/'Coeffs tech AME'!AD95</f>
        <v>1.0181934269379327</v>
      </c>
      <c r="AE95" s="18">
        <f>'Coeffs tech AMS'!AE95/'Coeffs tech AME'!AE95</f>
        <v>1.0166229579663382</v>
      </c>
      <c r="AF95" s="18">
        <f>'Coeffs tech AMS'!AF95/'Coeffs tech AME'!AF95</f>
        <v>1.0163919572336402</v>
      </c>
      <c r="AG95" s="18">
        <f>'Coeffs tech AMS'!AG95/'Coeffs tech AME'!AG95</f>
        <v>1.0166412982425381</v>
      </c>
      <c r="AH95" s="18">
        <f>'Coeffs tech AMS'!AH95/'Coeffs tech AME'!AH95</f>
        <v>1.0139387084710128</v>
      </c>
      <c r="AI95" s="18">
        <f>'Coeffs tech AMS'!AI95/'Coeffs tech AME'!AI95</f>
        <v>1.0159221568380601</v>
      </c>
      <c r="AJ95" s="18">
        <f>'Coeffs tech AMS'!AJ95/'Coeffs tech AME'!AJ95</f>
        <v>1.0170492576751722</v>
      </c>
      <c r="AK95" s="18">
        <f>'Coeffs tech AMS'!AK95/'Coeffs tech AME'!AK95</f>
        <v>1.0179080534866944</v>
      </c>
      <c r="AL95" s="18">
        <f>'Coeffs tech AMS'!AL95/'Coeffs tech AME'!AL95</f>
        <v>1.0186486851413152</v>
      </c>
      <c r="AM95" s="18">
        <f>'Coeffs tech AMS'!AM95/'Coeffs tech AME'!AM95</f>
        <v>1.0193106610481202</v>
      </c>
      <c r="AN95" s="18">
        <f>'Coeffs tech AMS'!AN95/'Coeffs tech AME'!AN95</f>
        <v>1.0192115874915439</v>
      </c>
      <c r="AO95" s="18">
        <f>'Coeffs tech AMS'!AO95/'Coeffs tech AME'!AO95</f>
        <v>1.0193002284108983</v>
      </c>
      <c r="AP95" s="18">
        <f>'Coeffs tech AMS'!AP95/'Coeffs tech AME'!AP95</f>
        <v>1.0195313794371406</v>
      </c>
      <c r="AQ95" s="18">
        <f>'Coeffs tech AMS'!AQ95/'Coeffs tech AME'!AQ95</f>
        <v>1.0198498305684083</v>
      </c>
      <c r="AR95" s="18">
        <f>'Coeffs tech AMS'!AR95/'Coeffs tech AME'!AR95</f>
        <v>1.0202112429917563</v>
      </c>
      <c r="AS95" s="18">
        <f>'Coeffs tech AMS'!AS95/'Coeffs tech AME'!AS95</f>
        <v>1.0203075875493286</v>
      </c>
      <c r="AT95" s="18">
        <f>'Coeffs tech AMS'!AT95/'Coeffs tech AME'!AT95</f>
        <v>1.0205503714156527</v>
      </c>
      <c r="AU95" s="18">
        <f>'Coeffs tech AMS'!AU95/'Coeffs tech AME'!AU95</f>
        <v>1.0208546578438074</v>
      </c>
      <c r="AV95" s="18">
        <f>'Coeffs tech AMS'!AV95/'Coeffs tech AME'!AV95</f>
        <v>1.0211935361020197</v>
      </c>
      <c r="AW95" s="18">
        <f>'Coeffs tech AMS'!AW95/'Coeffs tech AME'!AW95</f>
        <v>1.0217340003235564</v>
      </c>
    </row>
    <row r="96" spans="2:49" x14ac:dyDescent="0.25">
      <c r="B96" t="s">
        <v>1497</v>
      </c>
      <c r="C96" s="18">
        <f>'Coeffs tech AMS'!C96/'Coeffs tech AME'!C96</f>
        <v>1</v>
      </c>
      <c r="D96" s="18">
        <f>'Coeffs tech AMS'!D96/'Coeffs tech AME'!D96</f>
        <v>1</v>
      </c>
      <c r="E96" s="18">
        <f>'Coeffs tech AMS'!E96/'Coeffs tech AME'!E96</f>
        <v>1</v>
      </c>
      <c r="F96" s="18">
        <f>'Coeffs tech AMS'!F96/'Coeffs tech AME'!F96</f>
        <v>1</v>
      </c>
      <c r="G96" s="18">
        <f>'Coeffs tech AMS'!G96/'Coeffs tech AME'!G96</f>
        <v>1</v>
      </c>
      <c r="H96" s="18">
        <f>'Coeffs tech AMS'!H96/'Coeffs tech AME'!H96</f>
        <v>1</v>
      </c>
      <c r="I96" s="18">
        <f>'Coeffs tech AMS'!I96/'Coeffs tech AME'!I96</f>
        <v>1</v>
      </c>
      <c r="J96" s="18">
        <f>'Coeffs tech AMS'!J96/'Coeffs tech AME'!J96</f>
        <v>1</v>
      </c>
      <c r="K96" s="18">
        <f>'Coeffs tech AMS'!K96/'Coeffs tech AME'!K96</f>
        <v>1</v>
      </c>
      <c r="L96" s="18">
        <f>'Coeffs tech AMS'!L96/'Coeffs tech AME'!L96</f>
        <v>1</v>
      </c>
      <c r="M96" s="18">
        <f>'Coeffs tech AMS'!M96/'Coeffs tech AME'!M96</f>
        <v>1</v>
      </c>
      <c r="N96" s="18">
        <f>'Coeffs tech AMS'!N96/'Coeffs tech AME'!N96</f>
        <v>1</v>
      </c>
      <c r="O96" s="18">
        <f>'Coeffs tech AMS'!O96/'Coeffs tech AME'!O96</f>
        <v>1</v>
      </c>
      <c r="P96" s="18">
        <f>'Coeffs tech AMS'!P96/'Coeffs tech AME'!P96</f>
        <v>1</v>
      </c>
      <c r="Q96" s="18">
        <f>'Coeffs tech AMS'!Q96/'Coeffs tech AME'!Q96</f>
        <v>1</v>
      </c>
      <c r="R96" s="18">
        <f>'Coeffs tech AMS'!R96/'Coeffs tech AME'!R96</f>
        <v>1</v>
      </c>
      <c r="S96" s="18">
        <f>'Coeffs tech AMS'!S96/'Coeffs tech AME'!S96</f>
        <v>0.99961991107073955</v>
      </c>
      <c r="T96" s="18">
        <f>'Coeffs tech AMS'!T96/'Coeffs tech AME'!T96</f>
        <v>0.99936674491958599</v>
      </c>
      <c r="U96" s="18">
        <f>'Coeffs tech AMS'!U96/'Coeffs tech AME'!U96</f>
        <v>0.99895448478593074</v>
      </c>
      <c r="V96" s="18">
        <f>'Coeffs tech AMS'!V96/'Coeffs tech AME'!V96</f>
        <v>0.99885962088398494</v>
      </c>
      <c r="W96" s="18">
        <f>'Coeffs tech AMS'!W96/'Coeffs tech AME'!W96</f>
        <v>0.99861147573760622</v>
      </c>
      <c r="X96" s="18">
        <f>'Coeffs tech AMS'!X96/'Coeffs tech AME'!X96</f>
        <v>0.99926413795670455</v>
      </c>
      <c r="Y96" s="18">
        <f>'Coeffs tech AMS'!Y96/'Coeffs tech AME'!Y96</f>
        <v>0.99958007340163768</v>
      </c>
      <c r="Z96" s="18">
        <f>'Coeffs tech AMS'!Z96/'Coeffs tech AME'!Z96</f>
        <v>0.99964656537202401</v>
      </c>
      <c r="AA96" s="18">
        <f>'Coeffs tech AMS'!AA96/'Coeffs tech AME'!AA96</f>
        <v>1.0000086687840204</v>
      </c>
      <c r="AB96" s="18">
        <f>'Coeffs tech AMS'!AB96/'Coeffs tech AME'!AB96</f>
        <v>1.0005258730539213</v>
      </c>
      <c r="AC96" s="18">
        <f>'Coeffs tech AMS'!AC96/'Coeffs tech AME'!AC96</f>
        <v>1.0011090030289422</v>
      </c>
      <c r="AD96" s="18">
        <f>'Coeffs tech AMS'!AD96/'Coeffs tech AME'!AD96</f>
        <v>1.0020798226734067</v>
      </c>
      <c r="AE96" s="18">
        <f>'Coeffs tech AMS'!AE96/'Coeffs tech AME'!AE96</f>
        <v>1.0030282504215386</v>
      </c>
      <c r="AF96" s="18">
        <f>'Coeffs tech AMS'!AF96/'Coeffs tech AME'!AF96</f>
        <v>1.004276614337825</v>
      </c>
      <c r="AG96" s="18">
        <f>'Coeffs tech AMS'!AG96/'Coeffs tech AME'!AG96</f>
        <v>1.0053777939654365</v>
      </c>
      <c r="AH96" s="18">
        <f>'Coeffs tech AMS'!AH96/'Coeffs tech AME'!AH96</f>
        <v>1.006268965545126</v>
      </c>
      <c r="AI96" s="18">
        <f>'Coeffs tech AMS'!AI96/'Coeffs tech AME'!AI96</f>
        <v>1.0073198558999503</v>
      </c>
      <c r="AJ96" s="18">
        <f>'Coeffs tech AMS'!AJ96/'Coeffs tech AME'!AJ96</f>
        <v>1.0079508294434065</v>
      </c>
      <c r="AK96" s="18">
        <f>'Coeffs tech AMS'!AK96/'Coeffs tech AME'!AK96</f>
        <v>1.0085776444782568</v>
      </c>
      <c r="AL96" s="18">
        <f>'Coeffs tech AMS'!AL96/'Coeffs tech AME'!AL96</f>
        <v>1.0091476150612819</v>
      </c>
      <c r="AM96" s="18">
        <f>'Coeffs tech AMS'!AM96/'Coeffs tech AME'!AM96</f>
        <v>1.0096655429911385</v>
      </c>
      <c r="AN96" s="18">
        <f>'Coeffs tech AMS'!AN96/'Coeffs tech AME'!AN96</f>
        <v>1.0094676138808403</v>
      </c>
      <c r="AO96" s="18">
        <f>'Coeffs tech AMS'!AO96/'Coeffs tech AME'!AO96</f>
        <v>1.0094970891446526</v>
      </c>
      <c r="AP96" s="18">
        <f>'Coeffs tech AMS'!AP96/'Coeffs tech AME'!AP96</f>
        <v>1.0095161544356721</v>
      </c>
      <c r="AQ96" s="18">
        <f>'Coeffs tech AMS'!AQ96/'Coeffs tech AME'!AQ96</f>
        <v>1.0095717490908198</v>
      </c>
      <c r="AR96" s="18">
        <f>'Coeffs tech AMS'!AR96/'Coeffs tech AME'!AR96</f>
        <v>1.0096561778318158</v>
      </c>
      <c r="AS96" s="18">
        <f>'Coeffs tech AMS'!AS96/'Coeffs tech AME'!AS96</f>
        <v>1.009702788069625</v>
      </c>
      <c r="AT96" s="18">
        <f>'Coeffs tech AMS'!AT96/'Coeffs tech AME'!AT96</f>
        <v>1.0097897223435306</v>
      </c>
      <c r="AU96" s="18">
        <f>'Coeffs tech AMS'!AU96/'Coeffs tech AME'!AU96</f>
        <v>1.0099047484903316</v>
      </c>
      <c r="AV96" s="18">
        <f>'Coeffs tech AMS'!AV96/'Coeffs tech AME'!AV96</f>
        <v>1.0100417811986153</v>
      </c>
      <c r="AW96" s="18">
        <f>'Coeffs tech AMS'!AW96/'Coeffs tech AME'!AW96</f>
        <v>1.0105637120543909</v>
      </c>
    </row>
    <row r="97" spans="2:49" x14ac:dyDescent="0.25">
      <c r="B97" t="s">
        <v>1498</v>
      </c>
      <c r="C97" s="18">
        <f>'Coeffs tech AMS'!C97/'Coeffs tech AME'!C97</f>
        <v>1</v>
      </c>
      <c r="D97" s="18">
        <f>'Coeffs tech AMS'!D97/'Coeffs tech AME'!D97</f>
        <v>1</v>
      </c>
      <c r="E97" s="18">
        <f>'Coeffs tech AMS'!E97/'Coeffs tech AME'!E97</f>
        <v>1</v>
      </c>
      <c r="F97" s="18">
        <f>'Coeffs tech AMS'!F97/'Coeffs tech AME'!F97</f>
        <v>1</v>
      </c>
      <c r="G97" s="18">
        <f>'Coeffs tech AMS'!G97/'Coeffs tech AME'!G97</f>
        <v>1</v>
      </c>
      <c r="H97" s="18">
        <f>'Coeffs tech AMS'!H97/'Coeffs tech AME'!H97</f>
        <v>1</v>
      </c>
      <c r="I97" s="18">
        <f>'Coeffs tech AMS'!I97/'Coeffs tech AME'!I97</f>
        <v>1</v>
      </c>
      <c r="J97" s="18">
        <f>'Coeffs tech AMS'!J97/'Coeffs tech AME'!J97</f>
        <v>1</v>
      </c>
      <c r="K97" s="18">
        <f>'Coeffs tech AMS'!K97/'Coeffs tech AME'!K97</f>
        <v>1</v>
      </c>
      <c r="L97" s="18">
        <f>'Coeffs tech AMS'!L97/'Coeffs tech AME'!L97</f>
        <v>1</v>
      </c>
      <c r="M97" s="18">
        <f>'Coeffs tech AMS'!M97/'Coeffs tech AME'!M97</f>
        <v>1</v>
      </c>
      <c r="N97" s="18">
        <f>'Coeffs tech AMS'!N97/'Coeffs tech AME'!N97</f>
        <v>1</v>
      </c>
      <c r="O97" s="18">
        <f>'Coeffs tech AMS'!O97/'Coeffs tech AME'!O97</f>
        <v>1</v>
      </c>
      <c r="P97" s="18">
        <f>'Coeffs tech AMS'!P97/'Coeffs tech AME'!P97</f>
        <v>1</v>
      </c>
      <c r="Q97" s="18">
        <f>'Coeffs tech AMS'!Q97/'Coeffs tech AME'!Q97</f>
        <v>1</v>
      </c>
      <c r="R97" s="18">
        <f>'Coeffs tech AMS'!R97/'Coeffs tech AME'!R97</f>
        <v>1</v>
      </c>
      <c r="S97" s="18">
        <f>'Coeffs tech AMS'!S97/'Coeffs tech AME'!S97</f>
        <v>0.9997293256488814</v>
      </c>
      <c r="T97" s="18">
        <f>'Coeffs tech AMS'!T97/'Coeffs tech AME'!T97</f>
        <v>0.999059621207668</v>
      </c>
      <c r="U97" s="18">
        <f>'Coeffs tech AMS'!U97/'Coeffs tech AME'!U97</f>
        <v>0.99827729107697316</v>
      </c>
      <c r="V97" s="18">
        <f>'Coeffs tech AMS'!V97/'Coeffs tech AME'!V97</f>
        <v>0.99767387343324176</v>
      </c>
      <c r="W97" s="18">
        <f>'Coeffs tech AMS'!W97/'Coeffs tech AME'!W97</f>
        <v>0.99713355960312955</v>
      </c>
      <c r="X97" s="18">
        <f>'Coeffs tech AMS'!X97/'Coeffs tech AME'!X97</f>
        <v>0.99722226748941978</v>
      </c>
      <c r="Y97" s="18">
        <f>'Coeffs tech AMS'!Y97/'Coeffs tech AME'!Y97</f>
        <v>0.99680370614649716</v>
      </c>
      <c r="Z97" s="18">
        <f>'Coeffs tech AMS'!Z97/'Coeffs tech AME'!Z97</f>
        <v>0.99588427387478351</v>
      </c>
      <c r="AA97" s="18">
        <f>'Coeffs tech AMS'!AA97/'Coeffs tech AME'!AA97</f>
        <v>0.99503589706797047</v>
      </c>
      <c r="AB97" s="18">
        <f>'Coeffs tech AMS'!AB97/'Coeffs tech AME'!AB97</f>
        <v>0.99428370065920579</v>
      </c>
      <c r="AC97" s="18">
        <f>'Coeffs tech AMS'!AC97/'Coeffs tech AME'!AC97</f>
        <v>0.99358205294516866</v>
      </c>
      <c r="AD97" s="18">
        <f>'Coeffs tech AMS'!AD97/'Coeffs tech AME'!AD97</f>
        <v>0.99312447691144146</v>
      </c>
      <c r="AE97" s="18">
        <f>'Coeffs tech AMS'!AE97/'Coeffs tech AME'!AE97</f>
        <v>0.99254153490009889</v>
      </c>
      <c r="AF97" s="18">
        <f>'Coeffs tech AMS'!AF97/'Coeffs tech AME'!AF97</f>
        <v>0.99218539674345019</v>
      </c>
      <c r="AG97" s="18">
        <f>'Coeffs tech AMS'!AG97/'Coeffs tech AME'!AG97</f>
        <v>0.9918199336851915</v>
      </c>
      <c r="AH97" s="18">
        <f>'Coeffs tech AMS'!AH97/'Coeffs tech AME'!AH97</f>
        <v>0.99129749928623079</v>
      </c>
      <c r="AI97" s="18">
        <f>'Coeffs tech AMS'!AI97/'Coeffs tech AME'!AI97</f>
        <v>0.99112047824310368</v>
      </c>
      <c r="AJ97" s="18">
        <f>'Coeffs tech AMS'!AJ97/'Coeffs tech AME'!AJ97</f>
        <v>0.99089066206481335</v>
      </c>
      <c r="AK97" s="18">
        <f>'Coeffs tech AMS'!AK97/'Coeffs tech AME'!AK97</f>
        <v>0.9907770662305545</v>
      </c>
      <c r="AL97" s="18">
        <f>'Coeffs tech AMS'!AL97/'Coeffs tech AME'!AL97</f>
        <v>0.99072887893870354</v>
      </c>
      <c r="AM97" s="18">
        <f>'Coeffs tech AMS'!AM97/'Coeffs tech AME'!AM97</f>
        <v>0.99073408961974196</v>
      </c>
      <c r="AN97" s="18">
        <f>'Coeffs tech AMS'!AN97/'Coeffs tech AME'!AN97</f>
        <v>0.99032456643621258</v>
      </c>
      <c r="AO97" s="18">
        <f>'Coeffs tech AMS'!AO97/'Coeffs tech AME'!AO97</f>
        <v>0.99020803888347453</v>
      </c>
      <c r="AP97" s="18">
        <f>'Coeffs tech AMS'!AP97/'Coeffs tech AME'!AP97</f>
        <v>0.99016126405824023</v>
      </c>
      <c r="AQ97" s="18">
        <f>'Coeffs tech AMS'!AQ97/'Coeffs tech AME'!AQ97</f>
        <v>0.99012780944830447</v>
      </c>
      <c r="AR97" s="18">
        <f>'Coeffs tech AMS'!AR97/'Coeffs tech AME'!AR97</f>
        <v>0.99011913015214259</v>
      </c>
      <c r="AS97" s="18">
        <f>'Coeffs tech AMS'!AS97/'Coeffs tech AME'!AS97</f>
        <v>0.99011175013344543</v>
      </c>
      <c r="AT97" s="18">
        <f>'Coeffs tech AMS'!AT97/'Coeffs tech AME'!AT97</f>
        <v>0.9901818007897788</v>
      </c>
      <c r="AU97" s="18">
        <f>'Coeffs tech AMS'!AU97/'Coeffs tech AME'!AU97</f>
        <v>0.99028877044089114</v>
      </c>
      <c r="AV97" s="18">
        <f>'Coeffs tech AMS'!AV97/'Coeffs tech AME'!AV97</f>
        <v>0.99041951478445633</v>
      </c>
      <c r="AW97" s="18">
        <f>'Coeffs tech AMS'!AW97/'Coeffs tech AME'!AW97</f>
        <v>0.99082263234550927</v>
      </c>
    </row>
    <row r="98" spans="2:49" x14ac:dyDescent="0.25">
      <c r="B98" t="s">
        <v>1499</v>
      </c>
      <c r="C98" s="18">
        <f>'Coeffs tech AMS'!C98/'Coeffs tech AME'!C98</f>
        <v>1</v>
      </c>
      <c r="D98" s="18">
        <f>'Coeffs tech AMS'!D98/'Coeffs tech AME'!D98</f>
        <v>1</v>
      </c>
      <c r="E98" s="18">
        <f>'Coeffs tech AMS'!E98/'Coeffs tech AME'!E98</f>
        <v>1</v>
      </c>
      <c r="F98" s="18">
        <f>'Coeffs tech AMS'!F98/'Coeffs tech AME'!F98</f>
        <v>1</v>
      </c>
      <c r="G98" s="18">
        <f>'Coeffs tech AMS'!G98/'Coeffs tech AME'!G98</f>
        <v>1</v>
      </c>
      <c r="H98" s="18">
        <f>'Coeffs tech AMS'!H98/'Coeffs tech AME'!H98</f>
        <v>1</v>
      </c>
      <c r="I98" s="18">
        <f>'Coeffs tech AMS'!I98/'Coeffs tech AME'!I98</f>
        <v>1</v>
      </c>
      <c r="J98" s="18">
        <f>'Coeffs tech AMS'!J98/'Coeffs tech AME'!J98</f>
        <v>1</v>
      </c>
      <c r="K98" s="18">
        <f>'Coeffs tech AMS'!K98/'Coeffs tech AME'!K98</f>
        <v>1</v>
      </c>
      <c r="L98" s="18">
        <f>'Coeffs tech AMS'!L98/'Coeffs tech AME'!L98</f>
        <v>1</v>
      </c>
      <c r="M98" s="18">
        <f>'Coeffs tech AMS'!M98/'Coeffs tech AME'!M98</f>
        <v>1</v>
      </c>
      <c r="N98" s="18">
        <f>'Coeffs tech AMS'!N98/'Coeffs tech AME'!N98</f>
        <v>1</v>
      </c>
      <c r="O98" s="18">
        <f>'Coeffs tech AMS'!O98/'Coeffs tech AME'!O98</f>
        <v>1</v>
      </c>
      <c r="P98" s="18">
        <f>'Coeffs tech AMS'!P98/'Coeffs tech AME'!P98</f>
        <v>1</v>
      </c>
      <c r="Q98" s="18">
        <f>'Coeffs tech AMS'!Q98/'Coeffs tech AME'!Q98</f>
        <v>1</v>
      </c>
      <c r="R98" s="18">
        <f>'Coeffs tech AMS'!R98/'Coeffs tech AME'!R98</f>
        <v>1</v>
      </c>
      <c r="S98" s="18">
        <f>'Coeffs tech AMS'!S98/'Coeffs tech AME'!S98</f>
        <v>0.99950952219856493</v>
      </c>
      <c r="T98" s="18">
        <f>'Coeffs tech AMS'!T98/'Coeffs tech AME'!T98</f>
        <v>0.99934384960404354</v>
      </c>
      <c r="U98" s="18">
        <f>'Coeffs tech AMS'!U98/'Coeffs tech AME'!U98</f>
        <v>0.99932994534571773</v>
      </c>
      <c r="V98" s="18">
        <f>'Coeffs tech AMS'!V98/'Coeffs tech AME'!V98</f>
        <v>0.99957780204157765</v>
      </c>
      <c r="W98" s="18">
        <f>'Coeffs tech AMS'!W98/'Coeffs tech AME'!W98</f>
        <v>0.99960429863281275</v>
      </c>
      <c r="X98" s="18">
        <f>'Coeffs tech AMS'!X98/'Coeffs tech AME'!X98</f>
        <v>0.99974243272737695</v>
      </c>
      <c r="Y98" s="18">
        <f>'Coeffs tech AMS'!Y98/'Coeffs tech AME'!Y98</f>
        <v>0.99965763660036089</v>
      </c>
      <c r="Z98" s="18">
        <f>'Coeffs tech AMS'!Z98/'Coeffs tech AME'!Z98</f>
        <v>0.99882717306807445</v>
      </c>
      <c r="AA98" s="18">
        <f>'Coeffs tech AMS'!AA98/'Coeffs tech AME'!AA98</f>
        <v>0.99813256652655147</v>
      </c>
      <c r="AB98" s="18">
        <f>'Coeffs tech AMS'!AB98/'Coeffs tech AME'!AB98</f>
        <v>0.99764865039984152</v>
      </c>
      <c r="AC98" s="18">
        <f>'Coeffs tech AMS'!AC98/'Coeffs tech AME'!AC98</f>
        <v>0.99724790800797858</v>
      </c>
      <c r="AD98" s="18">
        <f>'Coeffs tech AMS'!AD98/'Coeffs tech AME'!AD98</f>
        <v>0.99707643575325478</v>
      </c>
      <c r="AE98" s="18">
        <f>'Coeffs tech AMS'!AE98/'Coeffs tech AME'!AE98</f>
        <v>0.99671834671790505</v>
      </c>
      <c r="AF98" s="18">
        <f>'Coeffs tech AMS'!AF98/'Coeffs tech AME'!AF98</f>
        <v>0.99680926818755333</v>
      </c>
      <c r="AG98" s="18">
        <f>'Coeffs tech AMS'!AG98/'Coeffs tech AME'!AG98</f>
        <v>0.9969145899116153</v>
      </c>
      <c r="AH98" s="18">
        <f>'Coeffs tech AMS'!AH98/'Coeffs tech AME'!AH98</f>
        <v>0.99670371971339178</v>
      </c>
      <c r="AI98" s="18">
        <f>'Coeffs tech AMS'!AI98/'Coeffs tech AME'!AI98</f>
        <v>0.99711570137015615</v>
      </c>
      <c r="AJ98" s="18">
        <f>'Coeffs tech AMS'!AJ98/'Coeffs tech AME'!AJ98</f>
        <v>0.99712622121794425</v>
      </c>
      <c r="AK98" s="18">
        <f>'Coeffs tech AMS'!AK98/'Coeffs tech AME'!AK98</f>
        <v>0.99710054127485792</v>
      </c>
      <c r="AL98" s="18">
        <f>'Coeffs tech AMS'!AL98/'Coeffs tech AME'!AL98</f>
        <v>0.99711940413213551</v>
      </c>
      <c r="AM98" s="18">
        <f>'Coeffs tech AMS'!AM98/'Coeffs tech AME'!AM98</f>
        <v>0.99715188103875574</v>
      </c>
      <c r="AN98" s="18">
        <f>'Coeffs tech AMS'!AN98/'Coeffs tech AME'!AN98</f>
        <v>0.99681311062502054</v>
      </c>
      <c r="AO98" s="18">
        <f>'Coeffs tech AMS'!AO98/'Coeffs tech AME'!AO98</f>
        <v>0.99657191069564244</v>
      </c>
      <c r="AP98" s="18">
        <f>'Coeffs tech AMS'!AP98/'Coeffs tech AME'!AP98</f>
        <v>0.9964525415592701</v>
      </c>
      <c r="AQ98" s="18">
        <f>'Coeffs tech AMS'!AQ98/'Coeffs tech AME'!AQ98</f>
        <v>0.99640578263201729</v>
      </c>
      <c r="AR98" s="18">
        <f>'Coeffs tech AMS'!AR98/'Coeffs tech AME'!AR98</f>
        <v>0.99640754049417202</v>
      </c>
      <c r="AS98" s="18">
        <f>'Coeffs tech AMS'!AS98/'Coeffs tech AME'!AS98</f>
        <v>0.99643802300910433</v>
      </c>
      <c r="AT98" s="18">
        <f>'Coeffs tech AMS'!AT98/'Coeffs tech AME'!AT98</f>
        <v>0.99655846220731858</v>
      </c>
      <c r="AU98" s="18">
        <f>'Coeffs tech AMS'!AU98/'Coeffs tech AME'!AU98</f>
        <v>0.99672578461791927</v>
      </c>
      <c r="AV98" s="18">
        <f>'Coeffs tech AMS'!AV98/'Coeffs tech AME'!AV98</f>
        <v>0.99692710299319165</v>
      </c>
      <c r="AW98" s="18">
        <f>'Coeffs tech AMS'!AW98/'Coeffs tech AME'!AW98</f>
        <v>0.99744560731505438</v>
      </c>
    </row>
    <row r="99" spans="2:49" x14ac:dyDescent="0.25">
      <c r="B99" t="s">
        <v>1500</v>
      </c>
      <c r="C99" s="18">
        <f>'Coeffs tech AMS'!C99/'Coeffs tech AME'!C99</f>
        <v>1</v>
      </c>
      <c r="D99" s="18">
        <f>'Coeffs tech AMS'!D99/'Coeffs tech AME'!D99</f>
        <v>1</v>
      </c>
      <c r="E99" s="18">
        <f>'Coeffs tech AMS'!E99/'Coeffs tech AME'!E99</f>
        <v>1</v>
      </c>
      <c r="F99" s="18">
        <f>'Coeffs tech AMS'!F99/'Coeffs tech AME'!F99</f>
        <v>1</v>
      </c>
      <c r="G99" s="18">
        <f>'Coeffs tech AMS'!G99/'Coeffs tech AME'!G99</f>
        <v>1</v>
      </c>
      <c r="H99" s="18">
        <f>'Coeffs tech AMS'!H99/'Coeffs tech AME'!H99</f>
        <v>1</v>
      </c>
      <c r="I99" s="18">
        <f>'Coeffs tech AMS'!I99/'Coeffs tech AME'!I99</f>
        <v>1</v>
      </c>
      <c r="J99" s="18">
        <f>'Coeffs tech AMS'!J99/'Coeffs tech AME'!J99</f>
        <v>1</v>
      </c>
      <c r="K99" s="18">
        <f>'Coeffs tech AMS'!K99/'Coeffs tech AME'!K99</f>
        <v>1</v>
      </c>
      <c r="L99" s="18">
        <f>'Coeffs tech AMS'!L99/'Coeffs tech AME'!L99</f>
        <v>1</v>
      </c>
      <c r="M99" s="18">
        <f>'Coeffs tech AMS'!M99/'Coeffs tech AME'!M99</f>
        <v>1</v>
      </c>
      <c r="N99" s="18">
        <f>'Coeffs tech AMS'!N99/'Coeffs tech AME'!N99</f>
        <v>1</v>
      </c>
      <c r="O99" s="18">
        <f>'Coeffs tech AMS'!O99/'Coeffs tech AME'!O99</f>
        <v>1</v>
      </c>
      <c r="P99" s="18">
        <f>'Coeffs tech AMS'!P99/'Coeffs tech AME'!P99</f>
        <v>1</v>
      </c>
      <c r="Q99" s="18">
        <f>'Coeffs tech AMS'!Q99/'Coeffs tech AME'!Q99</f>
        <v>1</v>
      </c>
      <c r="R99" s="18">
        <f>'Coeffs tech AMS'!R99/'Coeffs tech AME'!R99</f>
        <v>1</v>
      </c>
      <c r="S99" s="18">
        <f>'Coeffs tech AMS'!S99/'Coeffs tech AME'!S99</f>
        <v>0.99939240499061355</v>
      </c>
      <c r="T99" s="18">
        <f>'Coeffs tech AMS'!T99/'Coeffs tech AME'!T99</f>
        <v>0.99916472442296334</v>
      </c>
      <c r="U99" s="18">
        <f>'Coeffs tech AMS'!U99/'Coeffs tech AME'!U99</f>
        <v>0.99902311615390615</v>
      </c>
      <c r="V99" s="18">
        <f>'Coeffs tech AMS'!V99/'Coeffs tech AME'!V99</f>
        <v>0.9992205304191254</v>
      </c>
      <c r="W99" s="18">
        <f>'Coeffs tech AMS'!W99/'Coeffs tech AME'!W99</f>
        <v>1.0000896311754131</v>
      </c>
      <c r="X99" s="18">
        <f>'Coeffs tech AMS'!X99/'Coeffs tech AME'!X99</f>
        <v>1.001336390991701</v>
      </c>
      <c r="Y99" s="18">
        <f>'Coeffs tech AMS'!Y99/'Coeffs tech AME'!Y99</f>
        <v>1.0008995887381111</v>
      </c>
      <c r="Z99" s="18">
        <f>'Coeffs tech AMS'!Z99/'Coeffs tech AME'!Z99</f>
        <v>1.0004483661061327</v>
      </c>
      <c r="AA99" s="18">
        <f>'Coeffs tech AMS'!AA99/'Coeffs tech AME'!AA99</f>
        <v>1.0005178061239468</v>
      </c>
      <c r="AB99" s="18">
        <f>'Coeffs tech AMS'!AB99/'Coeffs tech AME'!AB99</f>
        <v>1.0009114072068162</v>
      </c>
      <c r="AC99" s="18">
        <f>'Coeffs tech AMS'!AC99/'Coeffs tech AME'!AC99</f>
        <v>1.0015033356384389</v>
      </c>
      <c r="AD99" s="18">
        <f>'Coeffs tech AMS'!AD99/'Coeffs tech AME'!AD99</f>
        <v>1.0002490848050754</v>
      </c>
      <c r="AE99" s="18">
        <f>'Coeffs tech AMS'!AE99/'Coeffs tech AME'!AE99</f>
        <v>0.99964192511726957</v>
      </c>
      <c r="AF99" s="18">
        <f>'Coeffs tech AMS'!AF99/'Coeffs tech AME'!AF99</f>
        <v>0.99914465566816679</v>
      </c>
      <c r="AG99" s="18">
        <f>'Coeffs tech AMS'!AG99/'Coeffs tech AME'!AG99</f>
        <v>0.99847678656168248</v>
      </c>
      <c r="AH99" s="18">
        <f>'Coeffs tech AMS'!AH99/'Coeffs tech AME'!AH99</f>
        <v>0.99819353398145461</v>
      </c>
      <c r="AI99" s="18">
        <f>'Coeffs tech AMS'!AI99/'Coeffs tech AME'!AI99</f>
        <v>0.99739084080066875</v>
      </c>
      <c r="AJ99" s="18">
        <f>'Coeffs tech AMS'!AJ99/'Coeffs tech AME'!AJ99</f>
        <v>0.99629162404243499</v>
      </c>
      <c r="AK99" s="18">
        <f>'Coeffs tech AMS'!AK99/'Coeffs tech AME'!AK99</f>
        <v>0.99525824115714012</v>
      </c>
      <c r="AL99" s="18">
        <f>'Coeffs tech AMS'!AL99/'Coeffs tech AME'!AL99</f>
        <v>0.99424038855844943</v>
      </c>
      <c r="AM99" s="18">
        <f>'Coeffs tech AMS'!AM99/'Coeffs tech AME'!AM99</f>
        <v>0.99323248443782608</v>
      </c>
      <c r="AN99" s="18">
        <f>'Coeffs tech AMS'!AN99/'Coeffs tech AME'!AN99</f>
        <v>0.99191869411002609</v>
      </c>
      <c r="AO99" s="18">
        <f>'Coeffs tech AMS'!AO99/'Coeffs tech AME'!AO99</f>
        <v>0.99072075453190389</v>
      </c>
      <c r="AP99" s="18">
        <f>'Coeffs tech AMS'!AP99/'Coeffs tech AME'!AP99</f>
        <v>0.98954389188088709</v>
      </c>
      <c r="AQ99" s="18">
        <f>'Coeffs tech AMS'!AQ99/'Coeffs tech AME'!AQ99</f>
        <v>0.98843397431007285</v>
      </c>
      <c r="AR99" s="18">
        <f>'Coeffs tech AMS'!AR99/'Coeffs tech AME'!AR99</f>
        <v>0.987373110837517</v>
      </c>
      <c r="AS99" s="18">
        <f>'Coeffs tech AMS'!AS99/'Coeffs tech AME'!AS99</f>
        <v>0.98638042411922022</v>
      </c>
      <c r="AT99" s="18">
        <f>'Coeffs tech AMS'!AT99/'Coeffs tech AME'!AT99</f>
        <v>0.98544034437265993</v>
      </c>
      <c r="AU99" s="18">
        <f>'Coeffs tech AMS'!AU99/'Coeffs tech AME'!AU99</f>
        <v>0.98454469099399344</v>
      </c>
      <c r="AV99" s="18">
        <f>'Coeffs tech AMS'!AV99/'Coeffs tech AME'!AV99</f>
        <v>0.98368558142941054</v>
      </c>
      <c r="AW99" s="18">
        <f>'Coeffs tech AMS'!AW99/'Coeffs tech AME'!AW99</f>
        <v>0.98316168444133378</v>
      </c>
    </row>
    <row r="100" spans="2:49" x14ac:dyDescent="0.25">
      <c r="B100" t="s">
        <v>1501</v>
      </c>
      <c r="C100" s="18">
        <f>'Coeffs tech AMS'!C100/'Coeffs tech AME'!C100</f>
        <v>1</v>
      </c>
      <c r="D100" s="18">
        <f>'Coeffs tech AMS'!D100/'Coeffs tech AME'!D100</f>
        <v>1</v>
      </c>
      <c r="E100" s="18">
        <f>'Coeffs tech AMS'!E100/'Coeffs tech AME'!E100</f>
        <v>1</v>
      </c>
      <c r="F100" s="18">
        <f>'Coeffs tech AMS'!F100/'Coeffs tech AME'!F100</f>
        <v>1</v>
      </c>
      <c r="G100" s="18">
        <f>'Coeffs tech AMS'!G100/'Coeffs tech AME'!G100</f>
        <v>1</v>
      </c>
      <c r="H100" s="18">
        <f>'Coeffs tech AMS'!H100/'Coeffs tech AME'!H100</f>
        <v>1</v>
      </c>
      <c r="I100" s="18">
        <f>'Coeffs tech AMS'!I100/'Coeffs tech AME'!I100</f>
        <v>1</v>
      </c>
      <c r="J100" s="18">
        <f>'Coeffs tech AMS'!J100/'Coeffs tech AME'!J100</f>
        <v>1</v>
      </c>
      <c r="K100" s="18">
        <f>'Coeffs tech AMS'!K100/'Coeffs tech AME'!K100</f>
        <v>1</v>
      </c>
      <c r="L100" s="18">
        <f>'Coeffs tech AMS'!L100/'Coeffs tech AME'!L100</f>
        <v>1</v>
      </c>
      <c r="M100" s="18">
        <f>'Coeffs tech AMS'!M100/'Coeffs tech AME'!M100</f>
        <v>1</v>
      </c>
      <c r="N100" s="18">
        <f>'Coeffs tech AMS'!N100/'Coeffs tech AME'!N100</f>
        <v>1</v>
      </c>
      <c r="O100" s="18">
        <f>'Coeffs tech AMS'!O100/'Coeffs tech AME'!O100</f>
        <v>1</v>
      </c>
      <c r="P100" s="18">
        <f>'Coeffs tech AMS'!P100/'Coeffs tech AME'!P100</f>
        <v>1</v>
      </c>
      <c r="Q100" s="18">
        <f>'Coeffs tech AMS'!Q100/'Coeffs tech AME'!Q100</f>
        <v>1</v>
      </c>
      <c r="R100" s="18">
        <f>'Coeffs tech AMS'!R100/'Coeffs tech AME'!R100</f>
        <v>1</v>
      </c>
      <c r="S100" s="18">
        <f>'Coeffs tech AMS'!S100/'Coeffs tech AME'!S100</f>
        <v>0.99991229537399573</v>
      </c>
      <c r="T100" s="18">
        <f>'Coeffs tech AMS'!T100/'Coeffs tech AME'!T100</f>
        <v>0.99987345362687585</v>
      </c>
      <c r="U100" s="18">
        <f>'Coeffs tech AMS'!U100/'Coeffs tech AME'!U100</f>
        <v>0.99986105300509875</v>
      </c>
      <c r="V100" s="18">
        <f>'Coeffs tech AMS'!V100/'Coeffs tech AME'!V100</f>
        <v>0.99989309230464829</v>
      </c>
      <c r="W100" s="18">
        <f>'Coeffs tech AMS'!W100/'Coeffs tech AME'!W100</f>
        <v>0.99988066342734616</v>
      </c>
      <c r="X100" s="18">
        <f>'Coeffs tech AMS'!X100/'Coeffs tech AME'!X100</f>
        <v>0.99990728405745932</v>
      </c>
      <c r="Y100" s="18">
        <f>'Coeffs tech AMS'!Y100/'Coeffs tech AME'!Y100</f>
        <v>0.99967577508455263</v>
      </c>
      <c r="Z100" s="18">
        <f>'Coeffs tech AMS'!Z100/'Coeffs tech AME'!Z100</f>
        <v>0.99944997374878541</v>
      </c>
      <c r="AA100" s="18">
        <f>'Coeffs tech AMS'!AA100/'Coeffs tech AME'!AA100</f>
        <v>0.99930257221486385</v>
      </c>
      <c r="AB100" s="18">
        <f>'Coeffs tech AMS'!AB100/'Coeffs tech AME'!AB100</f>
        <v>0.9992065269739302</v>
      </c>
      <c r="AC100" s="18">
        <f>'Coeffs tech AMS'!AC100/'Coeffs tech AME'!AC100</f>
        <v>0.99914191013179354</v>
      </c>
      <c r="AD100" s="18">
        <f>'Coeffs tech AMS'!AD100/'Coeffs tech AME'!AD100</f>
        <v>0.99912998540450115</v>
      </c>
      <c r="AE100" s="18">
        <f>'Coeffs tech AMS'!AE100/'Coeffs tech AME'!AE100</f>
        <v>0.9992262760312981</v>
      </c>
      <c r="AF100" s="18">
        <f>'Coeffs tech AMS'!AF100/'Coeffs tech AME'!AF100</f>
        <v>0.99933055755294631</v>
      </c>
      <c r="AG100" s="18">
        <f>'Coeffs tech AMS'!AG100/'Coeffs tech AME'!AG100</f>
        <v>0.99940943777340752</v>
      </c>
      <c r="AH100" s="18">
        <f>'Coeffs tech AMS'!AH100/'Coeffs tech AME'!AH100</f>
        <v>0.99955777331104756</v>
      </c>
      <c r="AI100" s="18">
        <f>'Coeffs tech AMS'!AI100/'Coeffs tech AME'!AI100</f>
        <v>0.99961141979318024</v>
      </c>
      <c r="AJ100" s="18">
        <f>'Coeffs tech AMS'!AJ100/'Coeffs tech AME'!AJ100</f>
        <v>0.99962758324922774</v>
      </c>
      <c r="AK100" s="18">
        <f>'Coeffs tech AMS'!AK100/'Coeffs tech AME'!AK100</f>
        <v>0.99965270121936678</v>
      </c>
      <c r="AL100" s="18">
        <f>'Coeffs tech AMS'!AL100/'Coeffs tech AME'!AL100</f>
        <v>0.99968146494972665</v>
      </c>
      <c r="AM100" s="18">
        <f>'Coeffs tech AMS'!AM100/'Coeffs tech AME'!AM100</f>
        <v>0.99971245114788221</v>
      </c>
      <c r="AN100" s="18">
        <f>'Coeffs tech AMS'!AN100/'Coeffs tech AME'!AN100</f>
        <v>0.99971668370852462</v>
      </c>
      <c r="AO100" s="18">
        <f>'Coeffs tech AMS'!AO100/'Coeffs tech AME'!AO100</f>
        <v>0.99972726972291248</v>
      </c>
      <c r="AP100" s="18">
        <f>'Coeffs tech AMS'!AP100/'Coeffs tech AME'!AP100</f>
        <v>0.99974045316683502</v>
      </c>
      <c r="AQ100" s="18">
        <f>'Coeffs tech AMS'!AQ100/'Coeffs tech AME'!AQ100</f>
        <v>0.99976245433113731</v>
      </c>
      <c r="AR100" s="18">
        <f>'Coeffs tech AMS'!AR100/'Coeffs tech AME'!AR100</f>
        <v>0.99979115126821649</v>
      </c>
      <c r="AS100" s="18">
        <f>'Coeffs tech AMS'!AS100/'Coeffs tech AME'!AS100</f>
        <v>0.99983045870935527</v>
      </c>
      <c r="AT100" s="18">
        <f>'Coeffs tech AMS'!AT100/'Coeffs tech AME'!AT100</f>
        <v>0.99987648343660274</v>
      </c>
      <c r="AU100" s="18">
        <f>'Coeffs tech AMS'!AU100/'Coeffs tech AME'!AU100</f>
        <v>0.99992825238795668</v>
      </c>
      <c r="AV100" s="18">
        <f>'Coeffs tech AMS'!AV100/'Coeffs tech AME'!AV100</f>
        <v>0.99998499653137174</v>
      </c>
      <c r="AW100" s="18">
        <f>'Coeffs tech AMS'!AW100/'Coeffs tech AME'!AW100</f>
        <v>1.0000760319248567</v>
      </c>
    </row>
    <row r="101" spans="2:49" x14ac:dyDescent="0.25">
      <c r="B101" t="s">
        <v>1083</v>
      </c>
      <c r="C101" s="18">
        <f>'Coeffs tech AMS'!C101/'Coeffs tech AME'!C101</f>
        <v>1</v>
      </c>
      <c r="D101" s="18">
        <f>'Coeffs tech AMS'!D101/'Coeffs tech AME'!D101</f>
        <v>1</v>
      </c>
      <c r="E101" s="18">
        <f>'Coeffs tech AMS'!E101/'Coeffs tech AME'!E101</f>
        <v>1</v>
      </c>
      <c r="F101" s="18">
        <f>'Coeffs tech AMS'!F101/'Coeffs tech AME'!F101</f>
        <v>1</v>
      </c>
      <c r="G101" s="18">
        <f>'Coeffs tech AMS'!G101/'Coeffs tech AME'!G101</f>
        <v>1</v>
      </c>
      <c r="H101" s="18">
        <f>'Coeffs tech AMS'!H101/'Coeffs tech AME'!H101</f>
        <v>1</v>
      </c>
      <c r="I101" s="18">
        <f>'Coeffs tech AMS'!I101/'Coeffs tech AME'!I101</f>
        <v>1</v>
      </c>
      <c r="J101" s="18">
        <f>'Coeffs tech AMS'!J101/'Coeffs tech AME'!J101</f>
        <v>1</v>
      </c>
      <c r="K101" s="18">
        <f>'Coeffs tech AMS'!K101/'Coeffs tech AME'!K101</f>
        <v>1</v>
      </c>
      <c r="L101" s="18">
        <f>'Coeffs tech AMS'!L101/'Coeffs tech AME'!L101</f>
        <v>1</v>
      </c>
      <c r="M101" s="18">
        <f>'Coeffs tech AMS'!M101/'Coeffs tech AME'!M101</f>
        <v>1</v>
      </c>
      <c r="N101" s="18">
        <f>'Coeffs tech AMS'!N101/'Coeffs tech AME'!N101</f>
        <v>1</v>
      </c>
      <c r="O101" s="18">
        <f>'Coeffs tech AMS'!O101/'Coeffs tech AME'!O101</f>
        <v>1</v>
      </c>
      <c r="P101" s="18">
        <f>'Coeffs tech AMS'!P101/'Coeffs tech AME'!P101</f>
        <v>1</v>
      </c>
      <c r="Q101" s="18">
        <f>'Coeffs tech AMS'!Q101/'Coeffs tech AME'!Q101</f>
        <v>1</v>
      </c>
      <c r="R101" s="18">
        <f>'Coeffs tech AMS'!R101/'Coeffs tech AME'!R101</f>
        <v>1</v>
      </c>
      <c r="S101" s="18">
        <f>'Coeffs tech AMS'!S101/'Coeffs tech AME'!S101</f>
        <v>0.99945987108724355</v>
      </c>
      <c r="T101" s="18">
        <f>'Coeffs tech AMS'!T101/'Coeffs tech AME'!T101</f>
        <v>0.99898067890369524</v>
      </c>
      <c r="U101" s="18">
        <f>'Coeffs tech AMS'!U101/'Coeffs tech AME'!U101</f>
        <v>0.99891680005051309</v>
      </c>
      <c r="V101" s="18">
        <f>'Coeffs tech AMS'!V101/'Coeffs tech AME'!V101</f>
        <v>0.99908402489057579</v>
      </c>
      <c r="W101" s="18">
        <f>'Coeffs tech AMS'!W101/'Coeffs tech AME'!W101</f>
        <v>0.99640351699266616</v>
      </c>
      <c r="X101" s="18">
        <f>'Coeffs tech AMS'!X101/'Coeffs tech AME'!X101</f>
        <v>0.99378032280779771</v>
      </c>
      <c r="Y101" s="18">
        <f>'Coeffs tech AMS'!Y101/'Coeffs tech AME'!Y101</f>
        <v>0.98916104602536581</v>
      </c>
      <c r="Z101" s="18">
        <f>'Coeffs tech AMS'!Z101/'Coeffs tech AME'!Z101</f>
        <v>0.98509920512059423</v>
      </c>
      <c r="AA101" s="18">
        <f>'Coeffs tech AMS'!AA101/'Coeffs tech AME'!AA101</f>
        <v>0.9818158202210715</v>
      </c>
      <c r="AB101" s="18">
        <f>'Coeffs tech AMS'!AB101/'Coeffs tech AME'!AB101</f>
        <v>0.97893905319125996</v>
      </c>
      <c r="AC101" s="18">
        <f>'Coeffs tech AMS'!AC101/'Coeffs tech AME'!AC101</f>
        <v>0.97623679594181723</v>
      </c>
      <c r="AD101" s="18">
        <f>'Coeffs tech AMS'!AD101/'Coeffs tech AME'!AD101</f>
        <v>0.97571434337287233</v>
      </c>
      <c r="AE101" s="18">
        <f>'Coeffs tech AMS'!AE101/'Coeffs tech AME'!AE101</f>
        <v>0.97601107569306123</v>
      </c>
      <c r="AF101" s="18">
        <f>'Coeffs tech AMS'!AF101/'Coeffs tech AME'!AF101</f>
        <v>0.97604674073766851</v>
      </c>
      <c r="AG101" s="18">
        <f>'Coeffs tech AMS'!AG101/'Coeffs tech AME'!AG101</f>
        <v>0.975778168993649</v>
      </c>
      <c r="AH101" s="18">
        <f>'Coeffs tech AMS'!AH101/'Coeffs tech AME'!AH101</f>
        <v>0.97607322656828155</v>
      </c>
      <c r="AI101" s="18">
        <f>'Coeffs tech AMS'!AI101/'Coeffs tech AME'!AI101</f>
        <v>0.97531348333156132</v>
      </c>
      <c r="AJ101" s="18">
        <f>'Coeffs tech AMS'!AJ101/'Coeffs tech AME'!AJ101</f>
        <v>0.97442391402300244</v>
      </c>
      <c r="AK101" s="18">
        <f>'Coeffs tech AMS'!AK101/'Coeffs tech AME'!AK101</f>
        <v>0.97366351552694075</v>
      </c>
      <c r="AL101" s="18">
        <f>'Coeffs tech AMS'!AL101/'Coeffs tech AME'!AL101</f>
        <v>0.97297317200108691</v>
      </c>
      <c r="AM101" s="18">
        <f>'Coeffs tech AMS'!AM101/'Coeffs tech AME'!AM101</f>
        <v>0.97231623147899027</v>
      </c>
      <c r="AN101" s="18">
        <f>'Coeffs tech AMS'!AN101/'Coeffs tech AME'!AN101</f>
        <v>0.97143591626063641</v>
      </c>
      <c r="AO101" s="18">
        <f>'Coeffs tech AMS'!AO101/'Coeffs tech AME'!AO101</f>
        <v>0.97046952115887464</v>
      </c>
      <c r="AP101" s="18">
        <f>'Coeffs tech AMS'!AP101/'Coeffs tech AME'!AP101</f>
        <v>0.96952443011648715</v>
      </c>
      <c r="AQ101" s="18">
        <f>'Coeffs tech AMS'!AQ101/'Coeffs tech AME'!AQ101</f>
        <v>0.96863472229333114</v>
      </c>
      <c r="AR101" s="18">
        <f>'Coeffs tech AMS'!AR101/'Coeffs tech AME'!AR101</f>
        <v>0.96778252454289837</v>
      </c>
      <c r="AS101" s="18">
        <f>'Coeffs tech AMS'!AS101/'Coeffs tech AME'!AS101</f>
        <v>0.9669718590771994</v>
      </c>
      <c r="AT101" s="18">
        <f>'Coeffs tech AMS'!AT101/'Coeffs tech AME'!AT101</f>
        <v>0.96617711580581334</v>
      </c>
      <c r="AU101" s="18">
        <f>'Coeffs tech AMS'!AU101/'Coeffs tech AME'!AU101</f>
        <v>0.96539856542312119</v>
      </c>
      <c r="AV101" s="18">
        <f>'Coeffs tech AMS'!AV101/'Coeffs tech AME'!AV101</f>
        <v>0.96463773232053396</v>
      </c>
      <c r="AW101" s="18">
        <f>'Coeffs tech AMS'!AW101/'Coeffs tech AME'!AW101</f>
        <v>0.96402508139261711</v>
      </c>
    </row>
    <row r="102" spans="2:49" x14ac:dyDescent="0.25">
      <c r="B102" t="s">
        <v>1084</v>
      </c>
      <c r="C102" s="18">
        <f>'Coeffs tech AMS'!C102/'Coeffs tech AME'!C102</f>
        <v>1</v>
      </c>
      <c r="D102" s="18">
        <f>'Coeffs tech AMS'!D102/'Coeffs tech AME'!D102</f>
        <v>1</v>
      </c>
      <c r="E102" s="18">
        <f>'Coeffs tech AMS'!E102/'Coeffs tech AME'!E102</f>
        <v>1</v>
      </c>
      <c r="F102" s="18">
        <f>'Coeffs tech AMS'!F102/'Coeffs tech AME'!F102</f>
        <v>1</v>
      </c>
      <c r="G102" s="18">
        <f>'Coeffs tech AMS'!G102/'Coeffs tech AME'!G102</f>
        <v>1</v>
      </c>
      <c r="H102" s="18">
        <f>'Coeffs tech AMS'!H102/'Coeffs tech AME'!H102</f>
        <v>1</v>
      </c>
      <c r="I102" s="18">
        <f>'Coeffs tech AMS'!I102/'Coeffs tech AME'!I102</f>
        <v>1</v>
      </c>
      <c r="J102" s="18">
        <f>'Coeffs tech AMS'!J102/'Coeffs tech AME'!J102</f>
        <v>1</v>
      </c>
      <c r="K102" s="18">
        <f>'Coeffs tech AMS'!K102/'Coeffs tech AME'!K102</f>
        <v>1</v>
      </c>
      <c r="L102" s="18">
        <f>'Coeffs tech AMS'!L102/'Coeffs tech AME'!L102</f>
        <v>1</v>
      </c>
      <c r="M102" s="18">
        <f>'Coeffs tech AMS'!M102/'Coeffs tech AME'!M102</f>
        <v>1</v>
      </c>
      <c r="N102" s="18">
        <f>'Coeffs tech AMS'!N102/'Coeffs tech AME'!N102</f>
        <v>1</v>
      </c>
      <c r="O102" s="18">
        <f>'Coeffs tech AMS'!O102/'Coeffs tech AME'!O102</f>
        <v>1</v>
      </c>
      <c r="P102" s="18">
        <f>'Coeffs tech AMS'!P102/'Coeffs tech AME'!P102</f>
        <v>1</v>
      </c>
      <c r="Q102" s="18">
        <f>'Coeffs tech AMS'!Q102/'Coeffs tech AME'!Q102</f>
        <v>1</v>
      </c>
      <c r="R102" s="18">
        <f>'Coeffs tech AMS'!R102/'Coeffs tech AME'!R102</f>
        <v>1</v>
      </c>
      <c r="S102" s="18">
        <f>'Coeffs tech AMS'!S102/'Coeffs tech AME'!S102</f>
        <v>0.99939513657048185</v>
      </c>
      <c r="T102" s="18">
        <f>'Coeffs tech AMS'!T102/'Coeffs tech AME'!T102</f>
        <v>0.99908510832819009</v>
      </c>
      <c r="U102" s="18">
        <f>'Coeffs tech AMS'!U102/'Coeffs tech AME'!U102</f>
        <v>0.99913351041329002</v>
      </c>
      <c r="V102" s="18">
        <f>'Coeffs tech AMS'!V102/'Coeffs tech AME'!V102</f>
        <v>0.99946420087618126</v>
      </c>
      <c r="W102" s="18">
        <f>'Coeffs tech AMS'!W102/'Coeffs tech AME'!W102</f>
        <v>0.99981745811445599</v>
      </c>
      <c r="X102" s="18">
        <f>'Coeffs tech AMS'!X102/'Coeffs tech AME'!X102</f>
        <v>1.0002229542634733</v>
      </c>
      <c r="Y102" s="18">
        <f>'Coeffs tech AMS'!Y102/'Coeffs tech AME'!Y102</f>
        <v>0.99850965238736267</v>
      </c>
      <c r="Z102" s="18">
        <f>'Coeffs tech AMS'!Z102/'Coeffs tech AME'!Z102</f>
        <v>0.9969364935824464</v>
      </c>
      <c r="AA102" s="18">
        <f>'Coeffs tech AMS'!AA102/'Coeffs tech AME'!AA102</f>
        <v>0.99599897739845256</v>
      </c>
      <c r="AB102" s="18">
        <f>'Coeffs tech AMS'!AB102/'Coeffs tech AME'!AB102</f>
        <v>0.99551813785553367</v>
      </c>
      <c r="AC102" s="18">
        <f>'Coeffs tech AMS'!AC102/'Coeffs tech AME'!AC102</f>
        <v>0.99532954871370438</v>
      </c>
      <c r="AD102" s="18">
        <f>'Coeffs tech AMS'!AD102/'Coeffs tech AME'!AD102</f>
        <v>0.99503200947458359</v>
      </c>
      <c r="AE102" s="18">
        <f>'Coeffs tech AMS'!AE102/'Coeffs tech AME'!AE102</f>
        <v>0.99576276436168909</v>
      </c>
      <c r="AF102" s="18">
        <f>'Coeffs tech AMS'!AF102/'Coeffs tech AME'!AF102</f>
        <v>0.99646371766012021</v>
      </c>
      <c r="AG102" s="18">
        <f>'Coeffs tech AMS'!AG102/'Coeffs tech AME'!AG102</f>
        <v>0.9969698668102891</v>
      </c>
      <c r="AH102" s="18">
        <f>'Coeffs tech AMS'!AH102/'Coeffs tech AME'!AH102</f>
        <v>0.99817861506665517</v>
      </c>
      <c r="AI102" s="18">
        <f>'Coeffs tech AMS'!AI102/'Coeffs tech AME'!AI102</f>
        <v>0.99841861200869408</v>
      </c>
      <c r="AJ102" s="18">
        <f>'Coeffs tech AMS'!AJ102/'Coeffs tech AME'!AJ102</f>
        <v>0.99843333588688665</v>
      </c>
      <c r="AK102" s="18">
        <f>'Coeffs tech AMS'!AK102/'Coeffs tech AME'!AK102</f>
        <v>0.99849297526643965</v>
      </c>
      <c r="AL102" s="18">
        <f>'Coeffs tech AMS'!AL102/'Coeffs tech AME'!AL102</f>
        <v>0.99858799566805789</v>
      </c>
      <c r="AM102" s="18">
        <f>'Coeffs tech AMS'!AM102/'Coeffs tech AME'!AM102</f>
        <v>0.99870508197102381</v>
      </c>
      <c r="AN102" s="18">
        <f>'Coeffs tech AMS'!AN102/'Coeffs tech AME'!AN102</f>
        <v>0.99886004019880914</v>
      </c>
      <c r="AO102" s="18">
        <f>'Coeffs tech AMS'!AO102/'Coeffs tech AME'!AO102</f>
        <v>0.99892759285764809</v>
      </c>
      <c r="AP102" s="18">
        <f>'Coeffs tech AMS'!AP102/'Coeffs tech AME'!AP102</f>
        <v>0.99901236510052505</v>
      </c>
      <c r="AQ102" s="18">
        <f>'Coeffs tech AMS'!AQ102/'Coeffs tech AME'!AQ102</f>
        <v>0.99915810898332091</v>
      </c>
      <c r="AR102" s="18">
        <f>'Coeffs tech AMS'!AR102/'Coeffs tech AME'!AR102</f>
        <v>0.99935194697563079</v>
      </c>
      <c r="AS102" s="18">
        <f>'Coeffs tech AMS'!AS102/'Coeffs tech AME'!AS102</f>
        <v>0.99963781588770007</v>
      </c>
      <c r="AT102" s="18">
        <f>'Coeffs tech AMS'!AT102/'Coeffs tech AME'!AT102</f>
        <v>0.9999642469145843</v>
      </c>
      <c r="AU102" s="18">
        <f>'Coeffs tech AMS'!AU102/'Coeffs tech AME'!AU102</f>
        <v>1.0003261968121708</v>
      </c>
      <c r="AV102" s="18">
        <f>'Coeffs tech AMS'!AV102/'Coeffs tech AME'!AV102</f>
        <v>1.0007225834275701</v>
      </c>
      <c r="AW102" s="18">
        <f>'Coeffs tech AMS'!AW102/'Coeffs tech AME'!AW102</f>
        <v>1.0011715793985974</v>
      </c>
    </row>
    <row r="103" spans="2:49" x14ac:dyDescent="0.25">
      <c r="B103" t="s">
        <v>1085</v>
      </c>
      <c r="C103" s="18">
        <f>'Coeffs tech AMS'!C103/'Coeffs tech AME'!C103</f>
        <v>1</v>
      </c>
      <c r="D103" s="18">
        <f>'Coeffs tech AMS'!D103/'Coeffs tech AME'!D103</f>
        <v>1</v>
      </c>
      <c r="E103" s="18">
        <f>'Coeffs tech AMS'!E103/'Coeffs tech AME'!E103</f>
        <v>1</v>
      </c>
      <c r="F103" s="18">
        <f>'Coeffs tech AMS'!F103/'Coeffs tech AME'!F103</f>
        <v>1</v>
      </c>
      <c r="G103" s="18">
        <f>'Coeffs tech AMS'!G103/'Coeffs tech AME'!G103</f>
        <v>1</v>
      </c>
      <c r="H103" s="18">
        <f>'Coeffs tech AMS'!H103/'Coeffs tech AME'!H103</f>
        <v>1</v>
      </c>
      <c r="I103" s="18">
        <f>'Coeffs tech AMS'!I103/'Coeffs tech AME'!I103</f>
        <v>1</v>
      </c>
      <c r="J103" s="18">
        <f>'Coeffs tech AMS'!J103/'Coeffs tech AME'!J103</f>
        <v>1</v>
      </c>
      <c r="K103" s="18">
        <f>'Coeffs tech AMS'!K103/'Coeffs tech AME'!K103</f>
        <v>1</v>
      </c>
      <c r="L103" s="18">
        <f>'Coeffs tech AMS'!L103/'Coeffs tech AME'!L103</f>
        <v>1</v>
      </c>
      <c r="M103" s="18">
        <f>'Coeffs tech AMS'!M103/'Coeffs tech AME'!M103</f>
        <v>1</v>
      </c>
      <c r="N103" s="18">
        <f>'Coeffs tech AMS'!N103/'Coeffs tech AME'!N103</f>
        <v>1</v>
      </c>
      <c r="O103" s="18">
        <f>'Coeffs tech AMS'!O103/'Coeffs tech AME'!O103</f>
        <v>1</v>
      </c>
      <c r="P103" s="18">
        <f>'Coeffs tech AMS'!P103/'Coeffs tech AME'!P103</f>
        <v>1</v>
      </c>
      <c r="Q103" s="18">
        <f>'Coeffs tech AMS'!Q103/'Coeffs tech AME'!Q103</f>
        <v>1</v>
      </c>
      <c r="R103" s="18">
        <f>'Coeffs tech AMS'!R103/'Coeffs tech AME'!R103</f>
        <v>1</v>
      </c>
      <c r="S103" s="18">
        <f>'Coeffs tech AMS'!S103/'Coeffs tech AME'!S103</f>
        <v>0.99969818411158273</v>
      </c>
      <c r="T103" s="18">
        <f>'Coeffs tech AMS'!T103/'Coeffs tech AME'!T103</f>
        <v>0.99971324891526936</v>
      </c>
      <c r="U103" s="18">
        <f>'Coeffs tech AMS'!U103/'Coeffs tech AME'!U103</f>
        <v>0.99961618150317044</v>
      </c>
      <c r="V103" s="18">
        <f>'Coeffs tech AMS'!V103/'Coeffs tech AME'!V103</f>
        <v>0.99977590107828285</v>
      </c>
      <c r="W103" s="18">
        <f>'Coeffs tech AMS'!W103/'Coeffs tech AME'!W103</f>
        <v>0.99950124863438183</v>
      </c>
      <c r="X103" s="18">
        <f>'Coeffs tech AMS'!X103/'Coeffs tech AME'!X103</f>
        <v>0.99978563227925321</v>
      </c>
      <c r="Y103" s="18">
        <f>'Coeffs tech AMS'!Y103/'Coeffs tech AME'!Y103</f>
        <v>0.99873434818378448</v>
      </c>
      <c r="Z103" s="18">
        <f>'Coeffs tech AMS'!Z103/'Coeffs tech AME'!Z103</f>
        <v>0.99726311247347688</v>
      </c>
      <c r="AA103" s="18">
        <f>'Coeffs tech AMS'!AA103/'Coeffs tech AME'!AA103</f>
        <v>0.99670016413974183</v>
      </c>
      <c r="AB103" s="18">
        <f>'Coeffs tech AMS'!AB103/'Coeffs tech AME'!AB103</f>
        <v>0.99638601570710261</v>
      </c>
      <c r="AC103" s="18">
        <f>'Coeffs tech AMS'!AC103/'Coeffs tech AME'!AC103</f>
        <v>0.99621809271720385</v>
      </c>
      <c r="AD103" s="18">
        <f>'Coeffs tech AMS'!AD103/'Coeffs tech AME'!AD103</f>
        <v>0.9963238590443998</v>
      </c>
      <c r="AE103" s="18">
        <f>'Coeffs tech AMS'!AE103/'Coeffs tech AME'!AE103</f>
        <v>0.99693122372506782</v>
      </c>
      <c r="AF103" s="18">
        <f>'Coeffs tech AMS'!AF103/'Coeffs tech AME'!AF103</f>
        <v>0.9976683219914827</v>
      </c>
      <c r="AG103" s="18">
        <f>'Coeffs tech AMS'!AG103/'Coeffs tech AME'!AG103</f>
        <v>0.99810950828689737</v>
      </c>
      <c r="AH103" s="18">
        <f>'Coeffs tech AMS'!AH103/'Coeffs tech AME'!AH103</f>
        <v>0.9989007961536942</v>
      </c>
      <c r="AI103" s="18">
        <f>'Coeffs tech AMS'!AI103/'Coeffs tech AME'!AI103</f>
        <v>0.99926630110627079</v>
      </c>
      <c r="AJ103" s="18">
        <f>'Coeffs tech AMS'!AJ103/'Coeffs tech AME'!AJ103</f>
        <v>0.99921756087719604</v>
      </c>
      <c r="AK103" s="18">
        <f>'Coeffs tech AMS'!AK103/'Coeffs tech AME'!AK103</f>
        <v>0.99936707207527076</v>
      </c>
      <c r="AL103" s="18">
        <f>'Coeffs tech AMS'!AL103/'Coeffs tech AME'!AL103</f>
        <v>0.9995341528718199</v>
      </c>
      <c r="AM103" s="18">
        <f>'Coeffs tech AMS'!AM103/'Coeffs tech AME'!AM103</f>
        <v>0.99970868147282521</v>
      </c>
      <c r="AN103" s="18">
        <f>'Coeffs tech AMS'!AN103/'Coeffs tech AME'!AN103</f>
        <v>0.99954468462517798</v>
      </c>
      <c r="AO103" s="18">
        <f>'Coeffs tech AMS'!AO103/'Coeffs tech AME'!AO103</f>
        <v>0.99975008234862828</v>
      </c>
      <c r="AP103" s="18">
        <f>'Coeffs tech AMS'!AP103/'Coeffs tech AME'!AP103</f>
        <v>0.99991568333206404</v>
      </c>
      <c r="AQ103" s="18">
        <f>'Coeffs tech AMS'!AQ103/'Coeffs tech AME'!AQ103</f>
        <v>1.0001295438966031</v>
      </c>
      <c r="AR103" s="18">
        <f>'Coeffs tech AMS'!AR103/'Coeffs tech AME'!AR103</f>
        <v>1.000361366165949</v>
      </c>
      <c r="AS103" s="18">
        <f>'Coeffs tech AMS'!AS103/'Coeffs tech AME'!AS103</f>
        <v>1.0006295226050055</v>
      </c>
      <c r="AT103" s="18">
        <f>'Coeffs tech AMS'!AT103/'Coeffs tech AME'!AT103</f>
        <v>1.0009355835910079</v>
      </c>
      <c r="AU103" s="18">
        <f>'Coeffs tech AMS'!AU103/'Coeffs tech AME'!AU103</f>
        <v>1.0012509225274071</v>
      </c>
      <c r="AV103" s="18">
        <f>'Coeffs tech AMS'!AV103/'Coeffs tech AME'!AV103</f>
        <v>1.0015733782753218</v>
      </c>
      <c r="AW103" s="18">
        <f>'Coeffs tech AMS'!AW103/'Coeffs tech AME'!AW103</f>
        <v>1.002183581496934</v>
      </c>
    </row>
    <row r="104" spans="2:49" x14ac:dyDescent="0.25">
      <c r="B104" t="s">
        <v>1086</v>
      </c>
      <c r="C104" s="18">
        <f>'Coeffs tech AMS'!C104/'Coeffs tech AME'!C104</f>
        <v>1</v>
      </c>
      <c r="D104" s="18">
        <f>'Coeffs tech AMS'!D104/'Coeffs tech AME'!D104</f>
        <v>1</v>
      </c>
      <c r="E104" s="18">
        <f>'Coeffs tech AMS'!E104/'Coeffs tech AME'!E104</f>
        <v>1</v>
      </c>
      <c r="F104" s="18">
        <f>'Coeffs tech AMS'!F104/'Coeffs tech AME'!F104</f>
        <v>1</v>
      </c>
      <c r="G104" s="18">
        <f>'Coeffs tech AMS'!G104/'Coeffs tech AME'!G104</f>
        <v>1</v>
      </c>
      <c r="H104" s="18">
        <f>'Coeffs tech AMS'!H104/'Coeffs tech AME'!H104</f>
        <v>1</v>
      </c>
      <c r="I104" s="18">
        <f>'Coeffs tech AMS'!I104/'Coeffs tech AME'!I104</f>
        <v>1</v>
      </c>
      <c r="J104" s="18">
        <f>'Coeffs tech AMS'!J104/'Coeffs tech AME'!J104</f>
        <v>1</v>
      </c>
      <c r="K104" s="18">
        <f>'Coeffs tech AMS'!K104/'Coeffs tech AME'!K104</f>
        <v>1</v>
      </c>
      <c r="L104" s="18">
        <f>'Coeffs tech AMS'!L104/'Coeffs tech AME'!L104</f>
        <v>1</v>
      </c>
      <c r="M104" s="18">
        <f>'Coeffs tech AMS'!M104/'Coeffs tech AME'!M104</f>
        <v>1</v>
      </c>
      <c r="N104" s="18">
        <f>'Coeffs tech AMS'!N104/'Coeffs tech AME'!N104</f>
        <v>1</v>
      </c>
      <c r="O104" s="18">
        <f>'Coeffs tech AMS'!O104/'Coeffs tech AME'!O104</f>
        <v>1</v>
      </c>
      <c r="P104" s="18">
        <f>'Coeffs tech AMS'!P104/'Coeffs tech AME'!P104</f>
        <v>1</v>
      </c>
      <c r="Q104" s="18">
        <f>'Coeffs tech AMS'!Q104/'Coeffs tech AME'!Q104</f>
        <v>1</v>
      </c>
      <c r="R104" s="18">
        <f>'Coeffs tech AMS'!R104/'Coeffs tech AME'!R104</f>
        <v>1</v>
      </c>
      <c r="S104" s="18">
        <f>'Coeffs tech AMS'!S104/'Coeffs tech AME'!S104</f>
        <v>0.9996957378000757</v>
      </c>
      <c r="T104" s="18">
        <f>'Coeffs tech AMS'!T104/'Coeffs tech AME'!T104</f>
        <v>0.99966334053798889</v>
      </c>
      <c r="U104" s="18">
        <f>'Coeffs tech AMS'!U104/'Coeffs tech AME'!U104</f>
        <v>0.99969597119211273</v>
      </c>
      <c r="V104" s="18">
        <f>'Coeffs tech AMS'!V104/'Coeffs tech AME'!V104</f>
        <v>0.99999501360626752</v>
      </c>
      <c r="W104" s="18">
        <f>'Coeffs tech AMS'!W104/'Coeffs tech AME'!W104</f>
        <v>1.0028632475170141</v>
      </c>
      <c r="X104" s="18">
        <f>'Coeffs tech AMS'!X104/'Coeffs tech AME'!X104</f>
        <v>1.0060238644406578</v>
      </c>
      <c r="Y104" s="18">
        <f>'Coeffs tech AMS'!Y104/'Coeffs tech AME'!Y104</f>
        <v>1.0079608052734848</v>
      </c>
      <c r="Z104" s="18">
        <f>'Coeffs tech AMS'!Z104/'Coeffs tech AME'!Z104</f>
        <v>1.0099226272172699</v>
      </c>
      <c r="AA104" s="18">
        <f>'Coeffs tech AMS'!AA104/'Coeffs tech AME'!AA104</f>
        <v>1.0122938339318035</v>
      </c>
      <c r="AB104" s="18">
        <f>'Coeffs tech AMS'!AB104/'Coeffs tech AME'!AB104</f>
        <v>1.0149248902481753</v>
      </c>
      <c r="AC104" s="18">
        <f>'Coeffs tech AMS'!AC104/'Coeffs tech AME'!AC104</f>
        <v>1.017727523720273</v>
      </c>
      <c r="AD104" s="18">
        <f>'Coeffs tech AMS'!AD104/'Coeffs tech AME'!AD104</f>
        <v>1.0179591851683192</v>
      </c>
      <c r="AE104" s="18">
        <f>'Coeffs tech AMS'!AE104/'Coeffs tech AME'!AE104</f>
        <v>1.0187622721463157</v>
      </c>
      <c r="AF104" s="18">
        <f>'Coeffs tech AMS'!AF104/'Coeffs tech AME'!AF104</f>
        <v>1.0196073006809725</v>
      </c>
      <c r="AG104" s="18">
        <f>'Coeffs tech AMS'!AG104/'Coeffs tech AME'!AG104</f>
        <v>1.0203020053988934</v>
      </c>
      <c r="AH104" s="18">
        <f>'Coeffs tech AMS'!AH104/'Coeffs tech AME'!AH104</f>
        <v>1.0213537519785709</v>
      </c>
      <c r="AI104" s="18">
        <f>'Coeffs tech AMS'!AI104/'Coeffs tech AME'!AI104</f>
        <v>1.0218761657146465</v>
      </c>
      <c r="AJ104" s="18">
        <f>'Coeffs tech AMS'!AJ104/'Coeffs tech AME'!AJ104</f>
        <v>1.022190979774223</v>
      </c>
      <c r="AK104" s="18">
        <f>'Coeffs tech AMS'!AK104/'Coeffs tech AME'!AK104</f>
        <v>1.0225647931800199</v>
      </c>
      <c r="AL104" s="18">
        <f>'Coeffs tech AMS'!AL104/'Coeffs tech AME'!AL104</f>
        <v>1.0229557903330984</v>
      </c>
      <c r="AM104" s="18">
        <f>'Coeffs tech AMS'!AM104/'Coeffs tech AME'!AM104</f>
        <v>1.0233551910182617</v>
      </c>
      <c r="AN104" s="18">
        <f>'Coeffs tech AMS'!AN104/'Coeffs tech AME'!AN104</f>
        <v>1.0234952027340161</v>
      </c>
      <c r="AO104" s="18">
        <f>'Coeffs tech AMS'!AO104/'Coeffs tech AME'!AO104</f>
        <v>1.0237497011829113</v>
      </c>
      <c r="AP104" s="18">
        <f>'Coeffs tech AMS'!AP104/'Coeffs tech AME'!AP104</f>
        <v>1.0240342081997542</v>
      </c>
      <c r="AQ104" s="18">
        <f>'Coeffs tech AMS'!AQ104/'Coeffs tech AME'!AQ104</f>
        <v>1.0243823196551229</v>
      </c>
      <c r="AR104" s="18">
        <f>'Coeffs tech AMS'!AR104/'Coeffs tech AME'!AR104</f>
        <v>1.0247821465329614</v>
      </c>
      <c r="AS104" s="18">
        <f>'Coeffs tech AMS'!AS104/'Coeffs tech AME'!AS104</f>
        <v>1.0252411930933973</v>
      </c>
      <c r="AT104" s="18">
        <f>'Coeffs tech AMS'!AT104/'Coeffs tech AME'!AT104</f>
        <v>1.0257410179814987</v>
      </c>
      <c r="AU104" s="18">
        <f>'Coeffs tech AMS'!AU104/'Coeffs tech AME'!AU104</f>
        <v>1.0262736967946082</v>
      </c>
      <c r="AV104" s="18">
        <f>'Coeffs tech AMS'!AV104/'Coeffs tech AME'!AV104</f>
        <v>1.0268327573067149</v>
      </c>
      <c r="AW104" s="18">
        <f>'Coeffs tech AMS'!AW104/'Coeffs tech AME'!AW104</f>
        <v>1.0277430261573495</v>
      </c>
    </row>
    <row r="105" spans="2:49" x14ac:dyDescent="0.25">
      <c r="B105" t="s">
        <v>1087</v>
      </c>
      <c r="C105" s="18">
        <f>'Coeffs tech AMS'!C105/'Coeffs tech AME'!C105</f>
        <v>1</v>
      </c>
      <c r="D105" s="18">
        <f>'Coeffs tech AMS'!D105/'Coeffs tech AME'!D105</f>
        <v>1</v>
      </c>
      <c r="E105" s="18">
        <f>'Coeffs tech AMS'!E105/'Coeffs tech AME'!E105</f>
        <v>1</v>
      </c>
      <c r="F105" s="18">
        <f>'Coeffs tech AMS'!F105/'Coeffs tech AME'!F105</f>
        <v>1</v>
      </c>
      <c r="G105" s="18">
        <f>'Coeffs tech AMS'!G105/'Coeffs tech AME'!G105</f>
        <v>1</v>
      </c>
      <c r="H105" s="18">
        <f>'Coeffs tech AMS'!H105/'Coeffs tech AME'!H105</f>
        <v>1</v>
      </c>
      <c r="I105" s="18">
        <f>'Coeffs tech AMS'!I105/'Coeffs tech AME'!I105</f>
        <v>1</v>
      </c>
      <c r="J105" s="18">
        <f>'Coeffs tech AMS'!J105/'Coeffs tech AME'!J105</f>
        <v>1</v>
      </c>
      <c r="K105" s="18">
        <f>'Coeffs tech AMS'!K105/'Coeffs tech AME'!K105</f>
        <v>1</v>
      </c>
      <c r="L105" s="18">
        <f>'Coeffs tech AMS'!L105/'Coeffs tech AME'!L105</f>
        <v>1</v>
      </c>
      <c r="M105" s="18">
        <f>'Coeffs tech AMS'!M105/'Coeffs tech AME'!M105</f>
        <v>1</v>
      </c>
      <c r="N105" s="18">
        <f>'Coeffs tech AMS'!N105/'Coeffs tech AME'!N105</f>
        <v>1</v>
      </c>
      <c r="O105" s="18">
        <f>'Coeffs tech AMS'!O105/'Coeffs tech AME'!O105</f>
        <v>1</v>
      </c>
      <c r="P105" s="18">
        <f>'Coeffs tech AMS'!P105/'Coeffs tech AME'!P105</f>
        <v>1</v>
      </c>
      <c r="Q105" s="18">
        <f>'Coeffs tech AMS'!Q105/'Coeffs tech AME'!Q105</f>
        <v>1</v>
      </c>
      <c r="R105" s="18">
        <f>'Coeffs tech AMS'!R105/'Coeffs tech AME'!R105</f>
        <v>1</v>
      </c>
      <c r="S105" s="18">
        <f>'Coeffs tech AMS'!S105/'Coeffs tech AME'!S105</f>
        <v>0.99919323321179487</v>
      </c>
      <c r="T105" s="18">
        <f>'Coeffs tech AMS'!T105/'Coeffs tech AME'!T105</f>
        <v>0.99926780195683618</v>
      </c>
      <c r="U105" s="18">
        <f>'Coeffs tech AMS'!U105/'Coeffs tech AME'!U105</f>
        <v>0.99885257338841271</v>
      </c>
      <c r="V105" s="18">
        <f>'Coeffs tech AMS'!V105/'Coeffs tech AME'!V105</f>
        <v>0.99881899344496083</v>
      </c>
      <c r="W105" s="18">
        <f>'Coeffs tech AMS'!W105/'Coeffs tech AME'!W105</f>
        <v>0.9962748081627586</v>
      </c>
      <c r="X105" s="18">
        <f>'Coeffs tech AMS'!X105/'Coeffs tech AME'!X105</f>
        <v>0.99480603559392999</v>
      </c>
      <c r="Y105" s="18">
        <f>'Coeffs tech AMS'!Y105/'Coeffs tech AME'!Y105</f>
        <v>0.99126063852756263</v>
      </c>
      <c r="Z105" s="18">
        <f>'Coeffs tech AMS'!Z105/'Coeffs tech AME'!Z105</f>
        <v>0.98798645603729685</v>
      </c>
      <c r="AA105" s="18">
        <f>'Coeffs tech AMS'!AA105/'Coeffs tech AME'!AA105</f>
        <v>0.9851296481722609</v>
      </c>
      <c r="AB105" s="18">
        <f>'Coeffs tech AMS'!AB105/'Coeffs tech AME'!AB105</f>
        <v>0.98247428471119702</v>
      </c>
      <c r="AC105" s="18">
        <f>'Coeffs tech AMS'!AC105/'Coeffs tech AME'!AC105</f>
        <v>0.97992183181005199</v>
      </c>
      <c r="AD105" s="18">
        <f>'Coeffs tech AMS'!AD105/'Coeffs tech AME'!AD105</f>
        <v>0.9787974111833122</v>
      </c>
      <c r="AE105" s="18">
        <f>'Coeffs tech AMS'!AE105/'Coeffs tech AME'!AE105</f>
        <v>0.97805634317403267</v>
      </c>
      <c r="AF105" s="18">
        <f>'Coeffs tech AMS'!AF105/'Coeffs tech AME'!AF105</f>
        <v>0.97747686898327779</v>
      </c>
      <c r="AG105" s="18">
        <f>'Coeffs tech AMS'!AG105/'Coeffs tech AME'!AG105</f>
        <v>0.97678672697038593</v>
      </c>
      <c r="AH105" s="18">
        <f>'Coeffs tech AMS'!AH105/'Coeffs tech AME'!AH105</f>
        <v>0.97627354666528099</v>
      </c>
      <c r="AI105" s="18">
        <f>'Coeffs tech AMS'!AI105/'Coeffs tech AME'!AI105</f>
        <v>0.97541587721492073</v>
      </c>
      <c r="AJ105" s="18">
        <f>'Coeffs tech AMS'!AJ105/'Coeffs tech AME'!AJ105</f>
        <v>0.97435640900014109</v>
      </c>
      <c r="AK105" s="18">
        <f>'Coeffs tech AMS'!AK105/'Coeffs tech AME'!AK105</f>
        <v>0.9734485602005688</v>
      </c>
      <c r="AL105" s="18">
        <f>'Coeffs tech AMS'!AL105/'Coeffs tech AME'!AL105</f>
        <v>0.97260751789012745</v>
      </c>
      <c r="AM105" s="18">
        <f>'Coeffs tech AMS'!AM105/'Coeffs tech AME'!AM105</f>
        <v>0.97180759093079849</v>
      </c>
      <c r="AN105" s="18">
        <f>'Coeffs tech AMS'!AN105/'Coeffs tech AME'!AN105</f>
        <v>0.96879465057587899</v>
      </c>
      <c r="AO105" s="18">
        <f>'Coeffs tech AMS'!AO105/'Coeffs tech AME'!AO105</f>
        <v>0.96612833455570968</v>
      </c>
      <c r="AP105" s="18">
        <f>'Coeffs tech AMS'!AP105/'Coeffs tech AME'!AP105</f>
        <v>0.96343640210712944</v>
      </c>
      <c r="AQ105" s="18">
        <f>'Coeffs tech AMS'!AQ105/'Coeffs tech AME'!AQ105</f>
        <v>0.9608051875982605</v>
      </c>
      <c r="AR105" s="18">
        <f>'Coeffs tech AMS'!AR105/'Coeffs tech AME'!AR105</f>
        <v>0.95819309390558172</v>
      </c>
      <c r="AS105" s="18">
        <f>'Coeffs tech AMS'!AS105/'Coeffs tech AME'!AS105</f>
        <v>0.95567924396763504</v>
      </c>
      <c r="AT105" s="18">
        <f>'Coeffs tech AMS'!AT105/'Coeffs tech AME'!AT105</f>
        <v>0.95326415730268765</v>
      </c>
      <c r="AU105" s="18">
        <f>'Coeffs tech AMS'!AU105/'Coeffs tech AME'!AU105</f>
        <v>0.95093300411198922</v>
      </c>
      <c r="AV105" s="18">
        <f>'Coeffs tech AMS'!AV105/'Coeffs tech AME'!AV105</f>
        <v>0.94863959784777918</v>
      </c>
      <c r="AW105" s="18">
        <f>'Coeffs tech AMS'!AW105/'Coeffs tech AME'!AW105</f>
        <v>0.94981228865273859</v>
      </c>
    </row>
    <row r="106" spans="2:49" x14ac:dyDescent="0.25">
      <c r="B106" t="s">
        <v>1088</v>
      </c>
      <c r="C106" s="18">
        <f>'Coeffs tech AMS'!C106/'Coeffs tech AME'!C106</f>
        <v>1</v>
      </c>
      <c r="D106" s="18">
        <f>'Coeffs tech AMS'!D106/'Coeffs tech AME'!D106</f>
        <v>1</v>
      </c>
      <c r="E106" s="18">
        <f>'Coeffs tech AMS'!E106/'Coeffs tech AME'!E106</f>
        <v>1</v>
      </c>
      <c r="F106" s="18">
        <f>'Coeffs tech AMS'!F106/'Coeffs tech AME'!F106</f>
        <v>1</v>
      </c>
      <c r="G106" s="18">
        <f>'Coeffs tech AMS'!G106/'Coeffs tech AME'!G106</f>
        <v>1</v>
      </c>
      <c r="H106" s="18">
        <f>'Coeffs tech AMS'!H106/'Coeffs tech AME'!H106</f>
        <v>1</v>
      </c>
      <c r="I106" s="18">
        <f>'Coeffs tech AMS'!I106/'Coeffs tech AME'!I106</f>
        <v>1</v>
      </c>
      <c r="J106" s="18">
        <f>'Coeffs tech AMS'!J106/'Coeffs tech AME'!J106</f>
        <v>1</v>
      </c>
      <c r="K106" s="18">
        <f>'Coeffs tech AMS'!K106/'Coeffs tech AME'!K106</f>
        <v>1</v>
      </c>
      <c r="L106" s="18">
        <f>'Coeffs tech AMS'!L106/'Coeffs tech AME'!L106</f>
        <v>1</v>
      </c>
      <c r="M106" s="18">
        <f>'Coeffs tech AMS'!M106/'Coeffs tech AME'!M106</f>
        <v>1</v>
      </c>
      <c r="N106" s="18">
        <f>'Coeffs tech AMS'!N106/'Coeffs tech AME'!N106</f>
        <v>1</v>
      </c>
      <c r="O106" s="18">
        <f>'Coeffs tech AMS'!O106/'Coeffs tech AME'!O106</f>
        <v>1</v>
      </c>
      <c r="P106" s="18">
        <f>'Coeffs tech AMS'!P106/'Coeffs tech AME'!P106</f>
        <v>1</v>
      </c>
      <c r="Q106" s="18">
        <f>'Coeffs tech AMS'!Q106/'Coeffs tech AME'!Q106</f>
        <v>1</v>
      </c>
      <c r="R106" s="18">
        <f>'Coeffs tech AMS'!R106/'Coeffs tech AME'!R106</f>
        <v>1</v>
      </c>
      <c r="S106" s="18">
        <f>'Coeffs tech AMS'!S106/'Coeffs tech AME'!S106</f>
        <v>0.99970559291273264</v>
      </c>
      <c r="T106" s="18">
        <f>'Coeffs tech AMS'!T106/'Coeffs tech AME'!T106</f>
        <v>0.99962855709302678</v>
      </c>
      <c r="U106" s="18">
        <f>'Coeffs tech AMS'!U106/'Coeffs tech AME'!U106</f>
        <v>0.99959616130245377</v>
      </c>
      <c r="V106" s="18">
        <f>'Coeffs tech AMS'!V106/'Coeffs tech AME'!V106</f>
        <v>0.99980072205897375</v>
      </c>
      <c r="W106" s="18">
        <f>'Coeffs tech AMS'!W106/'Coeffs tech AME'!W106</f>
        <v>0.99972813533250726</v>
      </c>
      <c r="X106" s="18">
        <f>'Coeffs tech AMS'!X106/'Coeffs tech AME'!X106</f>
        <v>0.99882427680808994</v>
      </c>
      <c r="Y106" s="18">
        <f>'Coeffs tech AMS'!Y106/'Coeffs tech AME'!Y106</f>
        <v>0.99614108413730817</v>
      </c>
      <c r="Z106" s="18">
        <f>'Coeffs tech AMS'!Z106/'Coeffs tech AME'!Z106</f>
        <v>0.99317885643963022</v>
      </c>
      <c r="AA106" s="18">
        <f>'Coeffs tech AMS'!AA106/'Coeffs tech AME'!AA106</f>
        <v>0.99037591076684317</v>
      </c>
      <c r="AB106" s="18">
        <f>'Coeffs tech AMS'!AB106/'Coeffs tech AME'!AB106</f>
        <v>0.9876524215619813</v>
      </c>
      <c r="AC106" s="18">
        <f>'Coeffs tech AMS'!AC106/'Coeffs tech AME'!AC106</f>
        <v>0.98499810666097354</v>
      </c>
      <c r="AD106" s="18">
        <f>'Coeffs tech AMS'!AD106/'Coeffs tech AME'!AD106</f>
        <v>0.98223317861268611</v>
      </c>
      <c r="AE106" s="18">
        <f>'Coeffs tech AMS'!AE106/'Coeffs tech AME'!AE106</f>
        <v>0.98012643023497392</v>
      </c>
      <c r="AF106" s="18">
        <f>'Coeffs tech AMS'!AF106/'Coeffs tech AME'!AF106</f>
        <v>0.97820689368034919</v>
      </c>
      <c r="AG106" s="18">
        <f>'Coeffs tech AMS'!AG106/'Coeffs tech AME'!AG106</f>
        <v>0.97626394308769426</v>
      </c>
      <c r="AH106" s="18">
        <f>'Coeffs tech AMS'!AH106/'Coeffs tech AME'!AH106</f>
        <v>0.97462802619995548</v>
      </c>
      <c r="AI106" s="18">
        <f>'Coeffs tech AMS'!AI106/'Coeffs tech AME'!AI106</f>
        <v>0.97263616820010212</v>
      </c>
      <c r="AJ106" s="18">
        <f>'Coeffs tech AMS'!AJ106/'Coeffs tech AME'!AJ106</f>
        <v>0.97050832912008678</v>
      </c>
      <c r="AK106" s="18">
        <f>'Coeffs tech AMS'!AK106/'Coeffs tech AME'!AK106</f>
        <v>0.96843887344514956</v>
      </c>
      <c r="AL106" s="18">
        <f>'Coeffs tech AMS'!AL106/'Coeffs tech AME'!AL106</f>
        <v>0.96640128835755501</v>
      </c>
      <c r="AM106" s="18">
        <f>'Coeffs tech AMS'!AM106/'Coeffs tech AME'!AM106</f>
        <v>0.9643861060545994</v>
      </c>
      <c r="AN106" s="18">
        <f>'Coeffs tech AMS'!AN106/'Coeffs tech AME'!AN106</f>
        <v>0.96217227565959118</v>
      </c>
      <c r="AO106" s="18">
        <f>'Coeffs tech AMS'!AO106/'Coeffs tech AME'!AO106</f>
        <v>0.9600918318948598</v>
      </c>
      <c r="AP106" s="18">
        <f>'Coeffs tech AMS'!AP106/'Coeffs tech AME'!AP106</f>
        <v>0.9580802046261514</v>
      </c>
      <c r="AQ106" s="18">
        <f>'Coeffs tech AMS'!AQ106/'Coeffs tech AME'!AQ106</f>
        <v>0.95616825010921602</v>
      </c>
      <c r="AR106" s="18">
        <f>'Coeffs tech AMS'!AR106/'Coeffs tech AME'!AR106</f>
        <v>0.95434544550212819</v>
      </c>
      <c r="AS106" s="18">
        <f>'Coeffs tech AMS'!AS106/'Coeffs tech AME'!AS106</f>
        <v>0.95263044133040498</v>
      </c>
      <c r="AT106" s="18">
        <f>'Coeffs tech AMS'!AT106/'Coeffs tech AME'!AT106</f>
        <v>0.95099426502084272</v>
      </c>
      <c r="AU106" s="18">
        <f>'Coeffs tech AMS'!AU106/'Coeffs tech AME'!AU106</f>
        <v>0.94943583428171552</v>
      </c>
      <c r="AV106" s="18">
        <f>'Coeffs tech AMS'!AV106/'Coeffs tech AME'!AV106</f>
        <v>0.94795005014659239</v>
      </c>
      <c r="AW106" s="18">
        <f>'Coeffs tech AMS'!AW106/'Coeffs tech AME'!AW106</f>
        <v>0.94674427952663653</v>
      </c>
    </row>
    <row r="107" spans="2:49" x14ac:dyDescent="0.25">
      <c r="B107" t="s">
        <v>1089</v>
      </c>
      <c r="C107" s="18">
        <f>'Coeffs tech AMS'!C107/'Coeffs tech AME'!C107</f>
        <v>1</v>
      </c>
      <c r="D107" s="18">
        <f>'Coeffs tech AMS'!D107/'Coeffs tech AME'!D107</f>
        <v>1</v>
      </c>
      <c r="E107" s="18">
        <f>'Coeffs tech AMS'!E107/'Coeffs tech AME'!E107</f>
        <v>1</v>
      </c>
      <c r="F107" s="18">
        <f>'Coeffs tech AMS'!F107/'Coeffs tech AME'!F107</f>
        <v>1</v>
      </c>
      <c r="G107" s="18">
        <f>'Coeffs tech AMS'!G107/'Coeffs tech AME'!G107</f>
        <v>1</v>
      </c>
      <c r="H107" s="18">
        <f>'Coeffs tech AMS'!H107/'Coeffs tech AME'!H107</f>
        <v>1</v>
      </c>
      <c r="I107" s="18">
        <f>'Coeffs tech AMS'!I107/'Coeffs tech AME'!I107</f>
        <v>1</v>
      </c>
      <c r="J107" s="18">
        <f>'Coeffs tech AMS'!J107/'Coeffs tech AME'!J107</f>
        <v>1</v>
      </c>
      <c r="K107" s="18">
        <f>'Coeffs tech AMS'!K107/'Coeffs tech AME'!K107</f>
        <v>1</v>
      </c>
      <c r="L107" s="18">
        <f>'Coeffs tech AMS'!L107/'Coeffs tech AME'!L107</f>
        <v>1</v>
      </c>
      <c r="M107" s="18">
        <f>'Coeffs tech AMS'!M107/'Coeffs tech AME'!M107</f>
        <v>1</v>
      </c>
      <c r="N107" s="18">
        <f>'Coeffs tech AMS'!N107/'Coeffs tech AME'!N107</f>
        <v>1</v>
      </c>
      <c r="O107" s="18">
        <f>'Coeffs tech AMS'!O107/'Coeffs tech AME'!O107</f>
        <v>1</v>
      </c>
      <c r="P107" s="18">
        <f>'Coeffs tech AMS'!P107/'Coeffs tech AME'!P107</f>
        <v>1</v>
      </c>
      <c r="Q107" s="18">
        <f>'Coeffs tech AMS'!Q107/'Coeffs tech AME'!Q107</f>
        <v>1</v>
      </c>
      <c r="R107" s="18">
        <f>'Coeffs tech AMS'!R107/'Coeffs tech AME'!R107</f>
        <v>1</v>
      </c>
      <c r="S107" s="18">
        <f>'Coeffs tech AMS'!S107/'Coeffs tech AME'!S107</f>
        <v>1.0000380118379455</v>
      </c>
      <c r="T107" s="18">
        <f>'Coeffs tech AMS'!T107/'Coeffs tech AME'!T107</f>
        <v>1.0003125670397217</v>
      </c>
      <c r="U107" s="18">
        <f>'Coeffs tech AMS'!U107/'Coeffs tech AME'!U107</f>
        <v>1.0008063915321408</v>
      </c>
      <c r="V107" s="18">
        <f>'Coeffs tech AMS'!V107/'Coeffs tech AME'!V107</f>
        <v>1.0016406939438391</v>
      </c>
      <c r="W107" s="18">
        <f>'Coeffs tech AMS'!W107/'Coeffs tech AME'!W107</f>
        <v>1.0020436995249289</v>
      </c>
      <c r="X107" s="18">
        <f>'Coeffs tech AMS'!X107/'Coeffs tech AME'!X107</f>
        <v>1.0026251474962011</v>
      </c>
      <c r="Y107" s="18">
        <f>'Coeffs tech AMS'!Y107/'Coeffs tech AME'!Y107</f>
        <v>1.00249946772705</v>
      </c>
      <c r="Z107" s="18">
        <f>'Coeffs tech AMS'!Z107/'Coeffs tech AME'!Z107</f>
        <v>1.0024762407709487</v>
      </c>
      <c r="AA107" s="18">
        <f>'Coeffs tech AMS'!AA107/'Coeffs tech AME'!AA107</f>
        <v>1.002730295764749</v>
      </c>
      <c r="AB107" s="18">
        <f>'Coeffs tech AMS'!AB107/'Coeffs tech AME'!AB107</f>
        <v>1.0031090169957106</v>
      </c>
      <c r="AC107" s="18">
        <f>'Coeffs tech AMS'!AC107/'Coeffs tech AME'!AC107</f>
        <v>1.0035124236026076</v>
      </c>
      <c r="AD107" s="18">
        <f>'Coeffs tech AMS'!AD107/'Coeffs tech AME'!AD107</f>
        <v>1.0042546118790903</v>
      </c>
      <c r="AE107" s="18">
        <f>'Coeffs tech AMS'!AE107/'Coeffs tech AME'!AE107</f>
        <v>1.0052480096976504</v>
      </c>
      <c r="AF107" s="18">
        <f>'Coeffs tech AMS'!AF107/'Coeffs tech AME'!AF107</f>
        <v>1.006193857604422</v>
      </c>
      <c r="AG107" s="18">
        <f>'Coeffs tech AMS'!AG107/'Coeffs tech AME'!AG107</f>
        <v>1.0070240366344736</v>
      </c>
      <c r="AH107" s="18">
        <f>'Coeffs tech AMS'!AH107/'Coeffs tech AME'!AH107</f>
        <v>1.0079860286729478</v>
      </c>
      <c r="AI107" s="18">
        <f>'Coeffs tech AMS'!AI107/'Coeffs tech AME'!AI107</f>
        <v>1.0086052515763795</v>
      </c>
      <c r="AJ107" s="18">
        <f>'Coeffs tech AMS'!AJ107/'Coeffs tech AME'!AJ107</f>
        <v>1.0091197452293694</v>
      </c>
      <c r="AK107" s="18">
        <f>'Coeffs tech AMS'!AK107/'Coeffs tech AME'!AK107</f>
        <v>1.0096599376795623</v>
      </c>
      <c r="AL107" s="18">
        <f>'Coeffs tech AMS'!AL107/'Coeffs tech AME'!AL107</f>
        <v>1.0101999835669626</v>
      </c>
      <c r="AM107" s="18">
        <f>'Coeffs tech AMS'!AM107/'Coeffs tech AME'!AM107</f>
        <v>1.0107301110736733</v>
      </c>
      <c r="AN107" s="18">
        <f>'Coeffs tech AMS'!AN107/'Coeffs tech AME'!AN107</f>
        <v>1.0112219838294469</v>
      </c>
      <c r="AO107" s="18">
        <f>'Coeffs tech AMS'!AO107/'Coeffs tech AME'!AO107</f>
        <v>1.0118376871060875</v>
      </c>
      <c r="AP107" s="18">
        <f>'Coeffs tech AMS'!AP107/'Coeffs tech AME'!AP107</f>
        <v>1.0125426595076497</v>
      </c>
      <c r="AQ107" s="18">
        <f>'Coeffs tech AMS'!AQ107/'Coeffs tech AME'!AQ107</f>
        <v>1.0133497934122613</v>
      </c>
      <c r="AR107" s="18">
        <f>'Coeffs tech AMS'!AR107/'Coeffs tech AME'!AR107</f>
        <v>1.0142575994789251</v>
      </c>
      <c r="AS107" s="18">
        <f>'Coeffs tech AMS'!AS107/'Coeffs tech AME'!AS107</f>
        <v>1.0151557850263859</v>
      </c>
      <c r="AT107" s="18">
        <f>'Coeffs tech AMS'!AT107/'Coeffs tech AME'!AT107</f>
        <v>1.0160872368134855</v>
      </c>
      <c r="AU107" s="18">
        <f>'Coeffs tech AMS'!AU107/'Coeffs tech AME'!AU107</f>
        <v>1.0170476794025918</v>
      </c>
      <c r="AV107" s="18">
        <f>'Coeffs tech AMS'!AV107/'Coeffs tech AME'!AV107</f>
        <v>1.0180335114906676</v>
      </c>
      <c r="AW107" s="18">
        <f>'Coeffs tech AMS'!AW107/'Coeffs tech AME'!AW107</f>
        <v>1.0191698790764967</v>
      </c>
    </row>
    <row r="108" spans="2:49" x14ac:dyDescent="0.25">
      <c r="B108" t="s">
        <v>1090</v>
      </c>
      <c r="C108" s="18">
        <f>'Coeffs tech AMS'!C108/'Coeffs tech AME'!C108</f>
        <v>1</v>
      </c>
      <c r="D108" s="18">
        <f>'Coeffs tech AMS'!D108/'Coeffs tech AME'!D108</f>
        <v>1</v>
      </c>
      <c r="E108" s="18">
        <f>'Coeffs tech AMS'!E108/'Coeffs tech AME'!E108</f>
        <v>1</v>
      </c>
      <c r="F108" s="18">
        <f>'Coeffs tech AMS'!F108/'Coeffs tech AME'!F108</f>
        <v>1</v>
      </c>
      <c r="G108" s="18">
        <f>'Coeffs tech AMS'!G108/'Coeffs tech AME'!G108</f>
        <v>1</v>
      </c>
      <c r="H108" s="18">
        <f>'Coeffs tech AMS'!H108/'Coeffs tech AME'!H108</f>
        <v>1</v>
      </c>
      <c r="I108" s="18">
        <f>'Coeffs tech AMS'!I108/'Coeffs tech AME'!I108</f>
        <v>1</v>
      </c>
      <c r="J108" s="18">
        <f>'Coeffs tech AMS'!J108/'Coeffs tech AME'!J108</f>
        <v>1</v>
      </c>
      <c r="K108" s="18">
        <f>'Coeffs tech AMS'!K108/'Coeffs tech AME'!K108</f>
        <v>1</v>
      </c>
      <c r="L108" s="18">
        <f>'Coeffs tech AMS'!L108/'Coeffs tech AME'!L108</f>
        <v>1</v>
      </c>
      <c r="M108" s="18">
        <f>'Coeffs tech AMS'!M108/'Coeffs tech AME'!M108</f>
        <v>1</v>
      </c>
      <c r="N108" s="18">
        <f>'Coeffs tech AMS'!N108/'Coeffs tech AME'!N108</f>
        <v>1</v>
      </c>
      <c r="O108" s="18">
        <f>'Coeffs tech AMS'!O108/'Coeffs tech AME'!O108</f>
        <v>1</v>
      </c>
      <c r="P108" s="18">
        <f>'Coeffs tech AMS'!P108/'Coeffs tech AME'!P108</f>
        <v>1</v>
      </c>
      <c r="Q108" s="18">
        <f>'Coeffs tech AMS'!Q108/'Coeffs tech AME'!Q108</f>
        <v>1</v>
      </c>
      <c r="R108" s="18">
        <f>'Coeffs tech AMS'!R108/'Coeffs tech AME'!R108</f>
        <v>1</v>
      </c>
      <c r="S108" s="18">
        <f>'Coeffs tech AMS'!S108/'Coeffs tech AME'!S108</f>
        <v>0.99983603430597567</v>
      </c>
      <c r="T108" s="18">
        <f>'Coeffs tech AMS'!T108/'Coeffs tech AME'!T108</f>
        <v>0.99991663444716594</v>
      </c>
      <c r="U108" s="18">
        <f>'Coeffs tech AMS'!U108/'Coeffs tech AME'!U108</f>
        <v>0.9999286911239994</v>
      </c>
      <c r="V108" s="18">
        <f>'Coeffs tech AMS'!V108/'Coeffs tech AME'!V108</f>
        <v>1.0000204829130357</v>
      </c>
      <c r="W108" s="18">
        <f>'Coeffs tech AMS'!W108/'Coeffs tech AME'!W108</f>
        <v>0.99992718992124119</v>
      </c>
      <c r="X108" s="18">
        <f>'Coeffs tech AMS'!X108/'Coeffs tech AME'!X108</f>
        <v>0.99995948546503932</v>
      </c>
      <c r="Y108" s="18">
        <f>'Coeffs tech AMS'!Y108/'Coeffs tech AME'!Y108</f>
        <v>0.99986700836955122</v>
      </c>
      <c r="Z108" s="18">
        <f>'Coeffs tech AMS'!Z108/'Coeffs tech AME'!Z108</f>
        <v>0.99949666188096387</v>
      </c>
      <c r="AA108" s="18">
        <f>'Coeffs tech AMS'!AA108/'Coeffs tech AME'!AA108</f>
        <v>0.99943597359764935</v>
      </c>
      <c r="AB108" s="18">
        <f>'Coeffs tech AMS'!AB108/'Coeffs tech AME'!AB108</f>
        <v>0.99946960539943641</v>
      </c>
      <c r="AC108" s="18">
        <f>'Coeffs tech AMS'!AC108/'Coeffs tech AME'!AC108</f>
        <v>0.99946846722504623</v>
      </c>
      <c r="AD108" s="18">
        <f>'Coeffs tech AMS'!AD108/'Coeffs tech AME'!AD108</f>
        <v>0.99980478404921624</v>
      </c>
      <c r="AE108" s="18">
        <f>'Coeffs tech AMS'!AE108/'Coeffs tech AME'!AE108</f>
        <v>1.0001818535755291</v>
      </c>
      <c r="AF108" s="18">
        <f>'Coeffs tech AMS'!AF108/'Coeffs tech AME'!AF108</f>
        <v>1.0005488912364384</v>
      </c>
      <c r="AG108" s="18">
        <f>'Coeffs tech AMS'!AG108/'Coeffs tech AME'!AG108</f>
        <v>1.0008674803806585</v>
      </c>
      <c r="AH108" s="18">
        <f>'Coeffs tech AMS'!AH108/'Coeffs tech AME'!AH108</f>
        <v>1.0012277383588422</v>
      </c>
      <c r="AI108" s="18">
        <f>'Coeffs tech AMS'!AI108/'Coeffs tech AME'!AI108</f>
        <v>1.001470637337682</v>
      </c>
      <c r="AJ108" s="18">
        <f>'Coeffs tech AMS'!AJ108/'Coeffs tech AME'!AJ108</f>
        <v>1.0016728138160096</v>
      </c>
      <c r="AK108" s="18">
        <f>'Coeffs tech AMS'!AK108/'Coeffs tech AME'!AK108</f>
        <v>1.0018908022401651</v>
      </c>
      <c r="AL108" s="18">
        <f>'Coeffs tech AMS'!AL108/'Coeffs tech AME'!AL108</f>
        <v>1.0021061762352039</v>
      </c>
      <c r="AM108" s="18">
        <f>'Coeffs tech AMS'!AM108/'Coeffs tech AME'!AM108</f>
        <v>1.0023196231992437</v>
      </c>
      <c r="AN108" s="18">
        <f>'Coeffs tech AMS'!AN108/'Coeffs tech AME'!AN108</f>
        <v>1.0024603926310514</v>
      </c>
      <c r="AO108" s="18">
        <f>'Coeffs tech AMS'!AO108/'Coeffs tech AME'!AO108</f>
        <v>1.0026569702190955</v>
      </c>
      <c r="AP108" s="18">
        <f>'Coeffs tech AMS'!AP108/'Coeffs tech AME'!AP108</f>
        <v>1.0028685682014047</v>
      </c>
      <c r="AQ108" s="18">
        <f>'Coeffs tech AMS'!AQ108/'Coeffs tech AME'!AQ108</f>
        <v>1.003112442682023</v>
      </c>
      <c r="AR108" s="18">
        <f>'Coeffs tech AMS'!AR108/'Coeffs tech AME'!AR108</f>
        <v>1.0034787682192168</v>
      </c>
      <c r="AS108" s="18">
        <f>'Coeffs tech AMS'!AS108/'Coeffs tech AME'!AS108</f>
        <v>1.0037802675932581</v>
      </c>
      <c r="AT108" s="18">
        <f>'Coeffs tech AMS'!AT108/'Coeffs tech AME'!AT108</f>
        <v>1.0040821386104557</v>
      </c>
      <c r="AU108" s="18">
        <f>'Coeffs tech AMS'!AU108/'Coeffs tech AME'!AU108</f>
        <v>1.0043959458305667</v>
      </c>
      <c r="AV108" s="18">
        <f>'Coeffs tech AMS'!AV108/'Coeffs tech AME'!AV108</f>
        <v>1.0047265682835931</v>
      </c>
      <c r="AW108" s="18">
        <f>'Coeffs tech AMS'!AW108/'Coeffs tech AME'!AW108</f>
        <v>1.0050507904170338</v>
      </c>
    </row>
    <row r="109" spans="2:49" x14ac:dyDescent="0.25">
      <c r="B109" t="s">
        <v>1091</v>
      </c>
      <c r="C109" s="18">
        <f>'Coeffs tech AMS'!C109/'Coeffs tech AME'!C109</f>
        <v>1</v>
      </c>
      <c r="D109" s="18">
        <f>'Coeffs tech AMS'!D109/'Coeffs tech AME'!D109</f>
        <v>1</v>
      </c>
      <c r="E109" s="18">
        <f>'Coeffs tech AMS'!E109/'Coeffs tech AME'!E109</f>
        <v>1</v>
      </c>
      <c r="F109" s="18">
        <f>'Coeffs tech AMS'!F109/'Coeffs tech AME'!F109</f>
        <v>1</v>
      </c>
      <c r="G109" s="18">
        <f>'Coeffs tech AMS'!G109/'Coeffs tech AME'!G109</f>
        <v>1</v>
      </c>
      <c r="H109" s="18">
        <f>'Coeffs tech AMS'!H109/'Coeffs tech AME'!H109</f>
        <v>1</v>
      </c>
      <c r="I109" s="18">
        <f>'Coeffs tech AMS'!I109/'Coeffs tech AME'!I109</f>
        <v>1</v>
      </c>
      <c r="J109" s="18">
        <f>'Coeffs tech AMS'!J109/'Coeffs tech AME'!J109</f>
        <v>1</v>
      </c>
      <c r="K109" s="18">
        <f>'Coeffs tech AMS'!K109/'Coeffs tech AME'!K109</f>
        <v>1</v>
      </c>
      <c r="L109" s="18">
        <f>'Coeffs tech AMS'!L109/'Coeffs tech AME'!L109</f>
        <v>1</v>
      </c>
      <c r="M109" s="18">
        <f>'Coeffs tech AMS'!M109/'Coeffs tech AME'!M109</f>
        <v>1</v>
      </c>
      <c r="N109" s="18">
        <f>'Coeffs tech AMS'!N109/'Coeffs tech AME'!N109</f>
        <v>1</v>
      </c>
      <c r="O109" s="18">
        <f>'Coeffs tech AMS'!O109/'Coeffs tech AME'!O109</f>
        <v>1</v>
      </c>
      <c r="P109" s="18">
        <f>'Coeffs tech AMS'!P109/'Coeffs tech AME'!P109</f>
        <v>1</v>
      </c>
      <c r="Q109" s="18">
        <f>'Coeffs tech AMS'!Q109/'Coeffs tech AME'!Q109</f>
        <v>1</v>
      </c>
      <c r="R109" s="18">
        <f>'Coeffs tech AMS'!R109/'Coeffs tech AME'!R109</f>
        <v>1</v>
      </c>
      <c r="S109" s="18">
        <f>'Coeffs tech AMS'!S109/'Coeffs tech AME'!S109</f>
        <v>0.99960153193341283</v>
      </c>
      <c r="T109" s="18">
        <f>'Coeffs tech AMS'!T109/'Coeffs tech AME'!T109</f>
        <v>0.99951007920578328</v>
      </c>
      <c r="U109" s="18">
        <f>'Coeffs tech AMS'!U109/'Coeffs tech AME'!U109</f>
        <v>0.99938992171361096</v>
      </c>
      <c r="V109" s="18">
        <f>'Coeffs tech AMS'!V109/'Coeffs tech AME'!V109</f>
        <v>0.99945617133683218</v>
      </c>
      <c r="W109" s="18">
        <f>'Coeffs tech AMS'!W109/'Coeffs tech AME'!W109</f>
        <v>1.0044792819972086</v>
      </c>
      <c r="X109" s="18">
        <f>'Coeffs tech AMS'!X109/'Coeffs tech AME'!X109</f>
        <v>1.0098845737746018</v>
      </c>
      <c r="Y109" s="18">
        <f>'Coeffs tech AMS'!Y109/'Coeffs tech AME'!Y109</f>
        <v>1.0140411736714012</v>
      </c>
      <c r="Z109" s="18">
        <f>'Coeffs tech AMS'!Z109/'Coeffs tech AME'!Z109</f>
        <v>1.0182634179363406</v>
      </c>
      <c r="AA109" s="18">
        <f>'Coeffs tech AMS'!AA109/'Coeffs tech AME'!AA109</f>
        <v>1.0229270657785661</v>
      </c>
      <c r="AB109" s="18">
        <f>'Coeffs tech AMS'!AB109/'Coeffs tech AME'!AB109</f>
        <v>1.027849257509319</v>
      </c>
      <c r="AC109" s="18">
        <f>'Coeffs tech AMS'!AC109/'Coeffs tech AME'!AC109</f>
        <v>1.0329334841031823</v>
      </c>
      <c r="AD109" s="18">
        <f>'Coeffs tech AMS'!AD109/'Coeffs tech AME'!AD109</f>
        <v>1.0314028279284853</v>
      </c>
      <c r="AE109" s="18">
        <f>'Coeffs tech AMS'!AE109/'Coeffs tech AME'!AE109</f>
        <v>1.0303075999369413</v>
      </c>
      <c r="AF109" s="18">
        <f>'Coeffs tech AMS'!AF109/'Coeffs tech AME'!AF109</f>
        <v>1.0292473107196389</v>
      </c>
      <c r="AG109" s="18">
        <f>'Coeffs tech AMS'!AG109/'Coeffs tech AME'!AG109</f>
        <v>1.0280285198546328</v>
      </c>
      <c r="AH109" s="18">
        <f>'Coeffs tech AMS'!AH109/'Coeffs tech AME'!AH109</f>
        <v>1.0270517059640896</v>
      </c>
      <c r="AI109" s="18">
        <f>'Coeffs tech AMS'!AI109/'Coeffs tech AME'!AI109</f>
        <v>1.0256577175657648</v>
      </c>
      <c r="AJ109" s="18">
        <f>'Coeffs tech AMS'!AJ109/'Coeffs tech AME'!AJ109</f>
        <v>1.0240716404594699</v>
      </c>
      <c r="AK109" s="18">
        <f>'Coeffs tech AMS'!AK109/'Coeffs tech AME'!AK109</f>
        <v>1.0225573698853208</v>
      </c>
      <c r="AL109" s="18">
        <f>'Coeffs tech AMS'!AL109/'Coeffs tech AME'!AL109</f>
        <v>1.0210630380419334</v>
      </c>
      <c r="AM109" s="18">
        <f>'Coeffs tech AMS'!AM109/'Coeffs tech AME'!AM109</f>
        <v>1.0195798909496012</v>
      </c>
      <c r="AN109" s="18">
        <f>'Coeffs tech AMS'!AN109/'Coeffs tech AME'!AN109</f>
        <v>1.0176698417926078</v>
      </c>
      <c r="AO109" s="18">
        <f>'Coeffs tech AMS'!AO109/'Coeffs tech AME'!AO109</f>
        <v>1.0159033016986694</v>
      </c>
      <c r="AP109" s="18">
        <f>'Coeffs tech AMS'!AP109/'Coeffs tech AME'!AP109</f>
        <v>1.014145125653334</v>
      </c>
      <c r="AQ109" s="18">
        <f>'Coeffs tech AMS'!AQ109/'Coeffs tech AME'!AQ109</f>
        <v>1.0124538956575206</v>
      </c>
      <c r="AR109" s="18">
        <f>'Coeffs tech AMS'!AR109/'Coeffs tech AME'!AR109</f>
        <v>1.0108128714288469</v>
      </c>
      <c r="AS109" s="18">
        <f>'Coeffs tech AMS'!AS109/'Coeffs tech AME'!AS109</f>
        <v>1.0092298170577307</v>
      </c>
      <c r="AT109" s="18">
        <f>'Coeffs tech AMS'!AT109/'Coeffs tech AME'!AT109</f>
        <v>1.0076939300704442</v>
      </c>
      <c r="AU109" s="18">
        <f>'Coeffs tech AMS'!AU109/'Coeffs tech AME'!AU109</f>
        <v>1.0061984495804468</v>
      </c>
      <c r="AV109" s="18">
        <f>'Coeffs tech AMS'!AV109/'Coeffs tech AME'!AV109</f>
        <v>1.0047331518975551</v>
      </c>
      <c r="AW109" s="18">
        <f>'Coeffs tech AMS'!AW109/'Coeffs tech AME'!AW109</f>
        <v>1.0038516964151478</v>
      </c>
    </row>
    <row r="110" spans="2:49" x14ac:dyDescent="0.25">
      <c r="B110" t="s">
        <v>1092</v>
      </c>
      <c r="C110" s="18">
        <f>'Coeffs tech AMS'!C110/'Coeffs tech AME'!C110</f>
        <v>1</v>
      </c>
      <c r="D110" s="18">
        <f>'Coeffs tech AMS'!D110/'Coeffs tech AME'!D110</f>
        <v>1</v>
      </c>
      <c r="E110" s="18">
        <f>'Coeffs tech AMS'!E110/'Coeffs tech AME'!E110</f>
        <v>1</v>
      </c>
      <c r="F110" s="18">
        <f>'Coeffs tech AMS'!F110/'Coeffs tech AME'!F110</f>
        <v>1</v>
      </c>
      <c r="G110" s="18">
        <f>'Coeffs tech AMS'!G110/'Coeffs tech AME'!G110</f>
        <v>1</v>
      </c>
      <c r="H110" s="18">
        <f>'Coeffs tech AMS'!H110/'Coeffs tech AME'!H110</f>
        <v>1</v>
      </c>
      <c r="I110" s="18">
        <f>'Coeffs tech AMS'!I110/'Coeffs tech AME'!I110</f>
        <v>1</v>
      </c>
      <c r="J110" s="18">
        <f>'Coeffs tech AMS'!J110/'Coeffs tech AME'!J110</f>
        <v>1</v>
      </c>
      <c r="K110" s="18">
        <f>'Coeffs tech AMS'!K110/'Coeffs tech AME'!K110</f>
        <v>1</v>
      </c>
      <c r="L110" s="18">
        <f>'Coeffs tech AMS'!L110/'Coeffs tech AME'!L110</f>
        <v>1</v>
      </c>
      <c r="M110" s="18">
        <f>'Coeffs tech AMS'!M110/'Coeffs tech AME'!M110</f>
        <v>1</v>
      </c>
      <c r="N110" s="18">
        <f>'Coeffs tech AMS'!N110/'Coeffs tech AME'!N110</f>
        <v>1</v>
      </c>
      <c r="O110" s="18">
        <f>'Coeffs tech AMS'!O110/'Coeffs tech AME'!O110</f>
        <v>1</v>
      </c>
      <c r="P110" s="18">
        <f>'Coeffs tech AMS'!P110/'Coeffs tech AME'!P110</f>
        <v>1</v>
      </c>
      <c r="Q110" s="18">
        <f>'Coeffs tech AMS'!Q110/'Coeffs tech AME'!Q110</f>
        <v>1</v>
      </c>
      <c r="R110" s="18">
        <f>'Coeffs tech AMS'!R110/'Coeffs tech AME'!R110</f>
        <v>1</v>
      </c>
      <c r="S110" s="18">
        <f>'Coeffs tech AMS'!S110/'Coeffs tech AME'!S110</f>
        <v>0.99979466157045627</v>
      </c>
      <c r="T110" s="18">
        <f>'Coeffs tech AMS'!T110/'Coeffs tech AME'!T110</f>
        <v>0.99982129392448205</v>
      </c>
      <c r="U110" s="18">
        <f>'Coeffs tech AMS'!U110/'Coeffs tech AME'!U110</f>
        <v>0.99973760883961704</v>
      </c>
      <c r="V110" s="18">
        <f>'Coeffs tech AMS'!V110/'Coeffs tech AME'!V110</f>
        <v>0.99983757986494692</v>
      </c>
      <c r="W110" s="18">
        <f>'Coeffs tech AMS'!W110/'Coeffs tech AME'!W110</f>
        <v>0.9999291215811178</v>
      </c>
      <c r="X110" s="18">
        <f>'Coeffs tech AMS'!X110/'Coeffs tech AME'!X110</f>
        <v>1.0003491401865403</v>
      </c>
      <c r="Y110" s="18">
        <f>'Coeffs tech AMS'!Y110/'Coeffs tech AME'!Y110</f>
        <v>1.0000450936797816</v>
      </c>
      <c r="Z110" s="18">
        <f>'Coeffs tech AMS'!Z110/'Coeffs tech AME'!Z110</f>
        <v>0.99978717167636821</v>
      </c>
      <c r="AA110" s="18">
        <f>'Coeffs tech AMS'!AA110/'Coeffs tech AME'!AA110</f>
        <v>0.99978671898821414</v>
      </c>
      <c r="AB110" s="18">
        <f>'Coeffs tech AMS'!AB110/'Coeffs tech AME'!AB110</f>
        <v>0.99990584148702388</v>
      </c>
      <c r="AC110" s="18">
        <f>'Coeffs tech AMS'!AC110/'Coeffs tech AME'!AC110</f>
        <v>1.0000829904582642</v>
      </c>
      <c r="AD110" s="18">
        <f>'Coeffs tech AMS'!AD110/'Coeffs tech AME'!AD110</f>
        <v>1.0002557634330569</v>
      </c>
      <c r="AE110" s="18">
        <f>'Coeffs tech AMS'!AE110/'Coeffs tech AME'!AE110</f>
        <v>1.0006563869036016</v>
      </c>
      <c r="AF110" s="18">
        <f>'Coeffs tech AMS'!AF110/'Coeffs tech AME'!AF110</f>
        <v>1.0011295989757714</v>
      </c>
      <c r="AG110" s="18">
        <f>'Coeffs tech AMS'!AG110/'Coeffs tech AME'!AG110</f>
        <v>1.0015247123879203</v>
      </c>
      <c r="AH110" s="18">
        <f>'Coeffs tech AMS'!AH110/'Coeffs tech AME'!AH110</f>
        <v>1.0020186729736615</v>
      </c>
      <c r="AI110" s="18">
        <f>'Coeffs tech AMS'!AI110/'Coeffs tech AME'!AI110</f>
        <v>1.0023313410519241</v>
      </c>
      <c r="AJ110" s="18">
        <f>'Coeffs tech AMS'!AJ110/'Coeffs tech AME'!AJ110</f>
        <v>1.0025233867981849</v>
      </c>
      <c r="AK110" s="18">
        <f>'Coeffs tech AMS'!AK110/'Coeffs tech AME'!AK110</f>
        <v>1.0027770726864824</v>
      </c>
      <c r="AL110" s="18">
        <f>'Coeffs tech AMS'!AL110/'Coeffs tech AME'!AL110</f>
        <v>1.0030447661395392</v>
      </c>
      <c r="AM110" s="18">
        <f>'Coeffs tech AMS'!AM110/'Coeffs tech AME'!AM110</f>
        <v>1.0033194113345405</v>
      </c>
      <c r="AN110" s="18">
        <f>'Coeffs tech AMS'!AN110/'Coeffs tech AME'!AN110</f>
        <v>1.0031694485721676</v>
      </c>
      <c r="AO110" s="18">
        <f>'Coeffs tech AMS'!AO110/'Coeffs tech AME'!AO110</f>
        <v>1.0031913200317681</v>
      </c>
      <c r="AP110" s="18">
        <f>'Coeffs tech AMS'!AP110/'Coeffs tech AME'!AP110</f>
        <v>1.0032275650548106</v>
      </c>
      <c r="AQ110" s="18">
        <f>'Coeffs tech AMS'!AQ110/'Coeffs tech AME'!AQ110</f>
        <v>1.0033052508450397</v>
      </c>
      <c r="AR110" s="18">
        <f>'Coeffs tech AMS'!AR110/'Coeffs tech AME'!AR110</f>
        <v>1.003416127423588</v>
      </c>
      <c r="AS110" s="18">
        <f>'Coeffs tech AMS'!AS110/'Coeffs tech AME'!AS110</f>
        <v>1.0035655431781421</v>
      </c>
      <c r="AT110" s="18">
        <f>'Coeffs tech AMS'!AT110/'Coeffs tech AME'!AT110</f>
        <v>1.0037498253510475</v>
      </c>
      <c r="AU110" s="18">
        <f>'Coeffs tech AMS'!AU110/'Coeffs tech AME'!AU110</f>
        <v>1.0039649818779732</v>
      </c>
      <c r="AV110" s="18">
        <f>'Coeffs tech AMS'!AV110/'Coeffs tech AME'!AV110</f>
        <v>1.0042013327926378</v>
      </c>
      <c r="AW110" s="18">
        <f>'Coeffs tech AMS'!AW110/'Coeffs tech AME'!AW110</f>
        <v>1.0049902443795844</v>
      </c>
    </row>
    <row r="111" spans="2:49" x14ac:dyDescent="0.25">
      <c r="B111" t="s">
        <v>1093</v>
      </c>
      <c r="C111" s="18">
        <f>'Coeffs tech AMS'!C111/'Coeffs tech AME'!C111</f>
        <v>1</v>
      </c>
      <c r="D111" s="18">
        <f>'Coeffs tech AMS'!D111/'Coeffs tech AME'!D111</f>
        <v>1</v>
      </c>
      <c r="E111" s="18">
        <f>'Coeffs tech AMS'!E111/'Coeffs tech AME'!E111</f>
        <v>1</v>
      </c>
      <c r="F111" s="18">
        <f>'Coeffs tech AMS'!F111/'Coeffs tech AME'!F111</f>
        <v>1</v>
      </c>
      <c r="G111" s="18">
        <f>'Coeffs tech AMS'!G111/'Coeffs tech AME'!G111</f>
        <v>1</v>
      </c>
      <c r="H111" s="18">
        <f>'Coeffs tech AMS'!H111/'Coeffs tech AME'!H111</f>
        <v>1</v>
      </c>
      <c r="I111" s="18">
        <f>'Coeffs tech AMS'!I111/'Coeffs tech AME'!I111</f>
        <v>1</v>
      </c>
      <c r="J111" s="18">
        <f>'Coeffs tech AMS'!J111/'Coeffs tech AME'!J111</f>
        <v>1</v>
      </c>
      <c r="K111" s="18">
        <f>'Coeffs tech AMS'!K111/'Coeffs tech AME'!K111</f>
        <v>1</v>
      </c>
      <c r="L111" s="18">
        <f>'Coeffs tech AMS'!L111/'Coeffs tech AME'!L111</f>
        <v>1</v>
      </c>
      <c r="M111" s="18">
        <f>'Coeffs tech AMS'!M111/'Coeffs tech AME'!M111</f>
        <v>1</v>
      </c>
      <c r="N111" s="18">
        <f>'Coeffs tech AMS'!N111/'Coeffs tech AME'!N111</f>
        <v>1</v>
      </c>
      <c r="O111" s="18">
        <f>'Coeffs tech AMS'!O111/'Coeffs tech AME'!O111</f>
        <v>1</v>
      </c>
      <c r="P111" s="18">
        <f>'Coeffs tech AMS'!P111/'Coeffs tech AME'!P111</f>
        <v>1</v>
      </c>
      <c r="Q111" s="18">
        <f>'Coeffs tech AMS'!Q111/'Coeffs tech AME'!Q111</f>
        <v>1</v>
      </c>
      <c r="R111" s="18">
        <f>'Coeffs tech AMS'!R111/'Coeffs tech AME'!R111</f>
        <v>1</v>
      </c>
      <c r="S111" s="18">
        <f>'Coeffs tech AMS'!S111/'Coeffs tech AME'!S111</f>
        <v>0.99982098670848729</v>
      </c>
      <c r="T111" s="18">
        <f>'Coeffs tech AMS'!T111/'Coeffs tech AME'!T111</f>
        <v>0.99984669870782727</v>
      </c>
      <c r="U111" s="18">
        <f>'Coeffs tech AMS'!U111/'Coeffs tech AME'!U111</f>
        <v>0.99977227547921754</v>
      </c>
      <c r="V111" s="18">
        <f>'Coeffs tech AMS'!V111/'Coeffs tech AME'!V111</f>
        <v>0.99985261952169013</v>
      </c>
      <c r="W111" s="18">
        <f>'Coeffs tech AMS'!W111/'Coeffs tech AME'!W111</f>
        <v>0.99997990918988966</v>
      </c>
      <c r="X111" s="18">
        <f>'Coeffs tech AMS'!X111/'Coeffs tech AME'!X111</f>
        <v>1.0004001203961164</v>
      </c>
      <c r="Y111" s="18">
        <f>'Coeffs tech AMS'!Y111/'Coeffs tech AME'!Y111</f>
        <v>1.0002007052652082</v>
      </c>
      <c r="Z111" s="18">
        <f>'Coeffs tech AMS'!Z111/'Coeffs tech AME'!Z111</f>
        <v>1.0001104281746582</v>
      </c>
      <c r="AA111" s="18">
        <f>'Coeffs tech AMS'!AA111/'Coeffs tech AME'!AA111</f>
        <v>1.0002761219561285</v>
      </c>
      <c r="AB111" s="18">
        <f>'Coeffs tech AMS'!AB111/'Coeffs tech AME'!AB111</f>
        <v>1.0005936522497536</v>
      </c>
      <c r="AC111" s="18">
        <f>'Coeffs tech AMS'!AC111/'Coeffs tech AME'!AC111</f>
        <v>1.0010060945889923</v>
      </c>
      <c r="AD111" s="18">
        <f>'Coeffs tech AMS'!AD111/'Coeffs tech AME'!AD111</f>
        <v>1.0013121055005332</v>
      </c>
      <c r="AE111" s="18">
        <f>'Coeffs tech AMS'!AE111/'Coeffs tech AME'!AE111</f>
        <v>1.001834082008052</v>
      </c>
      <c r="AF111" s="18">
        <f>'Coeffs tech AMS'!AF111/'Coeffs tech AME'!AF111</f>
        <v>1.0024113766148406</v>
      </c>
      <c r="AG111" s="18">
        <f>'Coeffs tech AMS'!AG111/'Coeffs tech AME'!AG111</f>
        <v>1.0029102624677677</v>
      </c>
      <c r="AH111" s="18">
        <f>'Coeffs tech AMS'!AH111/'Coeffs tech AME'!AH111</f>
        <v>1.003503419466464</v>
      </c>
      <c r="AI111" s="18">
        <f>'Coeffs tech AMS'!AI111/'Coeffs tech AME'!AI111</f>
        <v>1.0039104377507406</v>
      </c>
      <c r="AJ111" s="18">
        <f>'Coeffs tech AMS'!AJ111/'Coeffs tech AME'!AJ111</f>
        <v>1.0042053245789653</v>
      </c>
      <c r="AK111" s="18">
        <f>'Coeffs tech AMS'!AK111/'Coeffs tech AME'!AK111</f>
        <v>1.0045509282081779</v>
      </c>
      <c r="AL111" s="18">
        <f>'Coeffs tech AMS'!AL111/'Coeffs tech AME'!AL111</f>
        <v>1.0049067883518732</v>
      </c>
      <c r="AM111" s="18">
        <f>'Coeffs tech AMS'!AM111/'Coeffs tech AME'!AM111</f>
        <v>1.0052658857080996</v>
      </c>
      <c r="AN111" s="18">
        <f>'Coeffs tech AMS'!AN111/'Coeffs tech AME'!AN111</f>
        <v>1.0053021552406132</v>
      </c>
      <c r="AO111" s="18">
        <f>'Coeffs tech AMS'!AO111/'Coeffs tech AME'!AO111</f>
        <v>1.005499831105064</v>
      </c>
      <c r="AP111" s="18">
        <f>'Coeffs tech AMS'!AP111/'Coeffs tech AME'!AP111</f>
        <v>1.0057242229958734</v>
      </c>
      <c r="AQ111" s="18">
        <f>'Coeffs tech AMS'!AQ111/'Coeffs tech AME'!AQ111</f>
        <v>1.0059944958868987</v>
      </c>
      <c r="AR111" s="18">
        <f>'Coeffs tech AMS'!AR111/'Coeffs tech AME'!AR111</f>
        <v>1.0063017347821941</v>
      </c>
      <c r="AS111" s="18">
        <f>'Coeffs tech AMS'!AS111/'Coeffs tech AME'!AS111</f>
        <v>1.0066527295843757</v>
      </c>
      <c r="AT111" s="18">
        <f>'Coeffs tech AMS'!AT111/'Coeffs tech AME'!AT111</f>
        <v>1.0070385193710603</v>
      </c>
      <c r="AU111" s="18">
        <f>'Coeffs tech AMS'!AU111/'Coeffs tech AME'!AU111</f>
        <v>1.0074540483920451</v>
      </c>
      <c r="AV111" s="18">
        <f>'Coeffs tech AMS'!AV111/'Coeffs tech AME'!AV111</f>
        <v>1.0078912554114321</v>
      </c>
      <c r="AW111" s="18">
        <f>'Coeffs tech AMS'!AW111/'Coeffs tech AME'!AW111</f>
        <v>1.008703956795685</v>
      </c>
    </row>
    <row r="112" spans="2:49" x14ac:dyDescent="0.25">
      <c r="B112" t="s">
        <v>1094</v>
      </c>
      <c r="C112" s="18">
        <f>'Coeffs tech AMS'!C112/'Coeffs tech AME'!C112</f>
        <v>1</v>
      </c>
      <c r="D112" s="18">
        <f>'Coeffs tech AMS'!D112/'Coeffs tech AME'!D112</f>
        <v>1</v>
      </c>
      <c r="E112" s="18">
        <f>'Coeffs tech AMS'!E112/'Coeffs tech AME'!E112</f>
        <v>1</v>
      </c>
      <c r="F112" s="18">
        <f>'Coeffs tech AMS'!F112/'Coeffs tech AME'!F112</f>
        <v>1</v>
      </c>
      <c r="G112" s="18">
        <f>'Coeffs tech AMS'!G112/'Coeffs tech AME'!G112</f>
        <v>1</v>
      </c>
      <c r="H112" s="18">
        <f>'Coeffs tech AMS'!H112/'Coeffs tech AME'!H112</f>
        <v>1</v>
      </c>
      <c r="I112" s="18">
        <f>'Coeffs tech AMS'!I112/'Coeffs tech AME'!I112</f>
        <v>1</v>
      </c>
      <c r="J112" s="18">
        <f>'Coeffs tech AMS'!J112/'Coeffs tech AME'!J112</f>
        <v>1</v>
      </c>
      <c r="K112" s="18">
        <f>'Coeffs tech AMS'!K112/'Coeffs tech AME'!K112</f>
        <v>1</v>
      </c>
      <c r="L112" s="18">
        <f>'Coeffs tech AMS'!L112/'Coeffs tech AME'!L112</f>
        <v>1</v>
      </c>
      <c r="M112" s="18">
        <f>'Coeffs tech AMS'!M112/'Coeffs tech AME'!M112</f>
        <v>1</v>
      </c>
      <c r="N112" s="18">
        <f>'Coeffs tech AMS'!N112/'Coeffs tech AME'!N112</f>
        <v>1</v>
      </c>
      <c r="O112" s="18">
        <f>'Coeffs tech AMS'!O112/'Coeffs tech AME'!O112</f>
        <v>1</v>
      </c>
      <c r="P112" s="18">
        <f>'Coeffs tech AMS'!P112/'Coeffs tech AME'!P112</f>
        <v>1</v>
      </c>
      <c r="Q112" s="18">
        <f>'Coeffs tech AMS'!Q112/'Coeffs tech AME'!Q112</f>
        <v>1</v>
      </c>
      <c r="R112" s="18">
        <f>'Coeffs tech AMS'!R112/'Coeffs tech AME'!R112</f>
        <v>1</v>
      </c>
      <c r="S112" s="18">
        <f>'Coeffs tech AMS'!S112/'Coeffs tech AME'!S112</f>
        <v>0.99964467429443815</v>
      </c>
      <c r="T112" s="18">
        <f>'Coeffs tech AMS'!T112/'Coeffs tech AME'!T112</f>
        <v>0.99962448808692128</v>
      </c>
      <c r="U112" s="18">
        <f>'Coeffs tech AMS'!U112/'Coeffs tech AME'!U112</f>
        <v>0.99938446584753571</v>
      </c>
      <c r="V112" s="18">
        <f>'Coeffs tech AMS'!V112/'Coeffs tech AME'!V112</f>
        <v>0.99949193533642</v>
      </c>
      <c r="W112" s="18">
        <f>'Coeffs tech AMS'!W112/'Coeffs tech AME'!W112</f>
        <v>0.99887137876768739</v>
      </c>
      <c r="X112" s="18">
        <f>'Coeffs tech AMS'!X112/'Coeffs tech AME'!X112</f>
        <v>0.99878766055165968</v>
      </c>
      <c r="Y112" s="18">
        <f>'Coeffs tech AMS'!Y112/'Coeffs tech AME'!Y112</f>
        <v>0.99735323700284073</v>
      </c>
      <c r="Z112" s="18">
        <f>'Coeffs tech AMS'!Z112/'Coeffs tech AME'!Z112</f>
        <v>0.99601439566248107</v>
      </c>
      <c r="AA112" s="18">
        <f>'Coeffs tech AMS'!AA112/'Coeffs tech AME'!AA112</f>
        <v>0.99509247568048798</v>
      </c>
      <c r="AB112" s="18">
        <f>'Coeffs tech AMS'!AB112/'Coeffs tech AME'!AB112</f>
        <v>0.99441878240930071</v>
      </c>
      <c r="AC112" s="18">
        <f>'Coeffs tech AMS'!AC112/'Coeffs tech AME'!AC112</f>
        <v>0.99387985805033852</v>
      </c>
      <c r="AD112" s="18">
        <f>'Coeffs tech AMS'!AD112/'Coeffs tech AME'!AD112</f>
        <v>0.9936857668587713</v>
      </c>
      <c r="AE112" s="18">
        <f>'Coeffs tech AMS'!AE112/'Coeffs tech AME'!AE112</f>
        <v>0.99394914090856368</v>
      </c>
      <c r="AF112" s="18">
        <f>'Coeffs tech AMS'!AF112/'Coeffs tech AME'!AF112</f>
        <v>0.99434258355303573</v>
      </c>
      <c r="AG112" s="18">
        <f>'Coeffs tech AMS'!AG112/'Coeffs tech AME'!AG112</f>
        <v>0.99459289188907651</v>
      </c>
      <c r="AH112" s="18">
        <f>'Coeffs tech AMS'!AH112/'Coeffs tech AME'!AH112</f>
        <v>0.99506513543894293</v>
      </c>
      <c r="AI112" s="18">
        <f>'Coeffs tech AMS'!AI112/'Coeffs tech AME'!AI112</f>
        <v>0.9951654244757645</v>
      </c>
      <c r="AJ112" s="18">
        <f>'Coeffs tech AMS'!AJ112/'Coeffs tech AME'!AJ112</f>
        <v>0.99502889019550855</v>
      </c>
      <c r="AK112" s="18">
        <f>'Coeffs tech AMS'!AK112/'Coeffs tech AME'!AK112</f>
        <v>0.99498980084513022</v>
      </c>
      <c r="AL112" s="18">
        <f>'Coeffs tech AMS'!AL112/'Coeffs tech AME'!AL112</f>
        <v>0.99497320812424572</v>
      </c>
      <c r="AM112" s="18">
        <f>'Coeffs tech AMS'!AM112/'Coeffs tech AME'!AM112</f>
        <v>0.99496583656608695</v>
      </c>
      <c r="AN112" s="18">
        <f>'Coeffs tech AMS'!AN112/'Coeffs tech AME'!AN112</f>
        <v>0.9944851508373157</v>
      </c>
      <c r="AO112" s="18">
        <f>'Coeffs tech AMS'!AO112/'Coeffs tech AME'!AO112</f>
        <v>0.99426667516234446</v>
      </c>
      <c r="AP112" s="18">
        <f>'Coeffs tech AMS'!AP112/'Coeffs tech AME'!AP112</f>
        <v>0.99405818003249125</v>
      </c>
      <c r="AQ112" s="18">
        <f>'Coeffs tech AMS'!AQ112/'Coeffs tech AME'!AQ112</f>
        <v>0.99389612352204038</v>
      </c>
      <c r="AR112" s="18">
        <f>'Coeffs tech AMS'!AR112/'Coeffs tech AME'!AR112</f>
        <v>0.99376492117757187</v>
      </c>
      <c r="AS112" s="18">
        <f>'Coeffs tech AMS'!AS112/'Coeffs tech AME'!AS112</f>
        <v>0.99368934719171376</v>
      </c>
      <c r="AT112" s="18">
        <f>'Coeffs tech AMS'!AT112/'Coeffs tech AME'!AT112</f>
        <v>0.99364205754521495</v>
      </c>
      <c r="AU112" s="18">
        <f>'Coeffs tech AMS'!AU112/'Coeffs tech AME'!AU112</f>
        <v>0.99362371249461046</v>
      </c>
      <c r="AV112" s="18">
        <f>'Coeffs tech AMS'!AV112/'Coeffs tech AME'!AV112</f>
        <v>0.99362938101113429</v>
      </c>
      <c r="AW112" s="18">
        <f>'Coeffs tech AMS'!AW112/'Coeffs tech AME'!AW112</f>
        <v>0.99396083050576067</v>
      </c>
    </row>
    <row r="113" spans="2:49" x14ac:dyDescent="0.25">
      <c r="B113" t="s">
        <v>1095</v>
      </c>
      <c r="C113" s="18">
        <f>'Coeffs tech AMS'!C113/'Coeffs tech AME'!C113</f>
        <v>1</v>
      </c>
      <c r="D113" s="18">
        <f>'Coeffs tech AMS'!D113/'Coeffs tech AME'!D113</f>
        <v>1</v>
      </c>
      <c r="E113" s="18">
        <f>'Coeffs tech AMS'!E113/'Coeffs tech AME'!E113</f>
        <v>1</v>
      </c>
      <c r="F113" s="18">
        <f>'Coeffs tech AMS'!F113/'Coeffs tech AME'!F113</f>
        <v>1</v>
      </c>
      <c r="G113" s="18">
        <f>'Coeffs tech AMS'!G113/'Coeffs tech AME'!G113</f>
        <v>1</v>
      </c>
      <c r="H113" s="18">
        <f>'Coeffs tech AMS'!H113/'Coeffs tech AME'!H113</f>
        <v>1</v>
      </c>
      <c r="I113" s="18">
        <f>'Coeffs tech AMS'!I113/'Coeffs tech AME'!I113</f>
        <v>1</v>
      </c>
      <c r="J113" s="18">
        <f>'Coeffs tech AMS'!J113/'Coeffs tech AME'!J113</f>
        <v>1</v>
      </c>
      <c r="K113" s="18">
        <f>'Coeffs tech AMS'!K113/'Coeffs tech AME'!K113</f>
        <v>1</v>
      </c>
      <c r="L113" s="18">
        <f>'Coeffs tech AMS'!L113/'Coeffs tech AME'!L113</f>
        <v>1</v>
      </c>
      <c r="M113" s="18">
        <f>'Coeffs tech AMS'!M113/'Coeffs tech AME'!M113</f>
        <v>1</v>
      </c>
      <c r="N113" s="18">
        <f>'Coeffs tech AMS'!N113/'Coeffs tech AME'!N113</f>
        <v>1</v>
      </c>
      <c r="O113" s="18">
        <f>'Coeffs tech AMS'!O113/'Coeffs tech AME'!O113</f>
        <v>1</v>
      </c>
      <c r="P113" s="18">
        <f>'Coeffs tech AMS'!P113/'Coeffs tech AME'!P113</f>
        <v>1</v>
      </c>
      <c r="Q113" s="18">
        <f>'Coeffs tech AMS'!Q113/'Coeffs tech AME'!Q113</f>
        <v>1</v>
      </c>
      <c r="R113" s="18">
        <f>'Coeffs tech AMS'!R113/'Coeffs tech AME'!R113</f>
        <v>1</v>
      </c>
      <c r="S113" s="18">
        <f>'Coeffs tech AMS'!S113/'Coeffs tech AME'!S113</f>
        <v>0.99872600780511389</v>
      </c>
      <c r="T113" s="18">
        <f>'Coeffs tech AMS'!T113/'Coeffs tech AME'!T113</f>
        <v>0.99896377208703102</v>
      </c>
      <c r="U113" s="18">
        <f>'Coeffs tech AMS'!U113/'Coeffs tech AME'!U113</f>
        <v>0.99822075270862065</v>
      </c>
      <c r="V113" s="18">
        <f>'Coeffs tech AMS'!V113/'Coeffs tech AME'!V113</f>
        <v>0.99804012730201253</v>
      </c>
      <c r="W113" s="18">
        <f>'Coeffs tech AMS'!W113/'Coeffs tech AME'!W113</f>
        <v>0.99309198245249464</v>
      </c>
      <c r="X113" s="18">
        <f>'Coeffs tech AMS'!X113/'Coeffs tech AME'!X113</f>
        <v>0.99006835221499701</v>
      </c>
      <c r="Y113" s="18">
        <f>'Coeffs tech AMS'!Y113/'Coeffs tech AME'!Y113</f>
        <v>0.98382707154889848</v>
      </c>
      <c r="Z113" s="18">
        <f>'Coeffs tech AMS'!Z113/'Coeffs tech AME'!Z113</f>
        <v>0.97815277415726531</v>
      </c>
      <c r="AA113" s="18">
        <f>'Coeffs tech AMS'!AA113/'Coeffs tech AME'!AA113</f>
        <v>0.97299859238768505</v>
      </c>
      <c r="AB113" s="18">
        <f>'Coeffs tech AMS'!AB113/'Coeffs tech AME'!AB113</f>
        <v>0.96799361130290718</v>
      </c>
      <c r="AC113" s="18">
        <f>'Coeffs tech AMS'!AC113/'Coeffs tech AME'!AC113</f>
        <v>0.9629891725972598</v>
      </c>
      <c r="AD113" s="18">
        <f>'Coeffs tech AMS'!AD113/'Coeffs tech AME'!AD113</f>
        <v>0.96117574783663917</v>
      </c>
      <c r="AE113" s="18">
        <f>'Coeffs tech AMS'!AE113/'Coeffs tech AME'!AE113</f>
        <v>0.95968261365931251</v>
      </c>
      <c r="AF113" s="18">
        <f>'Coeffs tech AMS'!AF113/'Coeffs tech AME'!AF113</f>
        <v>0.95840934375467379</v>
      </c>
      <c r="AG113" s="18">
        <f>'Coeffs tech AMS'!AG113/'Coeffs tech AME'!AG113</f>
        <v>0.95696800424360595</v>
      </c>
      <c r="AH113" s="18">
        <f>'Coeffs tech AMS'!AH113/'Coeffs tech AME'!AH113</f>
        <v>0.95564749094085766</v>
      </c>
      <c r="AI113" s="18">
        <f>'Coeffs tech AMS'!AI113/'Coeffs tech AME'!AI113</f>
        <v>0.95393452176334026</v>
      </c>
      <c r="AJ113" s="18">
        <f>'Coeffs tech AMS'!AJ113/'Coeffs tech AME'!AJ113</f>
        <v>0.95192819352673197</v>
      </c>
      <c r="AK113" s="18">
        <f>'Coeffs tech AMS'!AK113/'Coeffs tech AME'!AK113</f>
        <v>0.95022151073857808</v>
      </c>
      <c r="AL113" s="18">
        <f>'Coeffs tech AMS'!AL113/'Coeffs tech AME'!AL113</f>
        <v>0.94862386074381222</v>
      </c>
      <c r="AM113" s="18">
        <f>'Coeffs tech AMS'!AM113/'Coeffs tech AME'!AM113</f>
        <v>0.94707715322785013</v>
      </c>
      <c r="AN113" s="18">
        <f>'Coeffs tech AMS'!AN113/'Coeffs tech AME'!AN113</f>
        <v>0.94118150011850421</v>
      </c>
      <c r="AO113" s="18">
        <f>'Coeffs tech AMS'!AO113/'Coeffs tech AME'!AO113</f>
        <v>0.9360008481654577</v>
      </c>
      <c r="AP113" s="18">
        <f>'Coeffs tech AMS'!AP113/'Coeffs tech AME'!AP113</f>
        <v>0.93078444765192314</v>
      </c>
      <c r="AQ113" s="18">
        <f>'Coeffs tech AMS'!AQ113/'Coeffs tech AME'!AQ113</f>
        <v>0.92571631027295409</v>
      </c>
      <c r="AR113" s="18">
        <f>'Coeffs tech AMS'!AR113/'Coeffs tech AME'!AR113</f>
        <v>0.92061962005560316</v>
      </c>
      <c r="AS113" s="18">
        <f>'Coeffs tech AMS'!AS113/'Coeffs tech AME'!AS113</f>
        <v>0.91570579463525958</v>
      </c>
      <c r="AT113" s="18">
        <f>'Coeffs tech AMS'!AT113/'Coeffs tech AME'!AT113</f>
        <v>0.9109648513554377</v>
      </c>
      <c r="AU113" s="18">
        <f>'Coeffs tech AMS'!AU113/'Coeffs tech AME'!AU113</f>
        <v>0.90633640333272403</v>
      </c>
      <c r="AV113" s="18">
        <f>'Coeffs tech AMS'!AV113/'Coeffs tech AME'!AV113</f>
        <v>0.90174429688790037</v>
      </c>
      <c r="AW113" s="18">
        <f>'Coeffs tech AMS'!AW113/'Coeffs tech AME'!AW113</f>
        <v>0.90405605164163449</v>
      </c>
    </row>
    <row r="114" spans="2:49" x14ac:dyDescent="0.25">
      <c r="B114" t="s">
        <v>1096</v>
      </c>
      <c r="C114" s="18">
        <f>'Coeffs tech AMS'!C114/'Coeffs tech AME'!C114</f>
        <v>1</v>
      </c>
      <c r="D114" s="18">
        <f>'Coeffs tech AMS'!D114/'Coeffs tech AME'!D114</f>
        <v>1</v>
      </c>
      <c r="E114" s="18">
        <f>'Coeffs tech AMS'!E114/'Coeffs tech AME'!E114</f>
        <v>1</v>
      </c>
      <c r="F114" s="18">
        <f>'Coeffs tech AMS'!F114/'Coeffs tech AME'!F114</f>
        <v>1</v>
      </c>
      <c r="G114" s="18">
        <f>'Coeffs tech AMS'!G114/'Coeffs tech AME'!G114</f>
        <v>1</v>
      </c>
      <c r="H114" s="18">
        <f>'Coeffs tech AMS'!H114/'Coeffs tech AME'!H114</f>
        <v>1</v>
      </c>
      <c r="I114" s="18">
        <f>'Coeffs tech AMS'!I114/'Coeffs tech AME'!I114</f>
        <v>1</v>
      </c>
      <c r="J114" s="18">
        <f>'Coeffs tech AMS'!J114/'Coeffs tech AME'!J114</f>
        <v>1</v>
      </c>
      <c r="K114" s="18">
        <f>'Coeffs tech AMS'!K114/'Coeffs tech AME'!K114</f>
        <v>1</v>
      </c>
      <c r="L114" s="18">
        <f>'Coeffs tech AMS'!L114/'Coeffs tech AME'!L114</f>
        <v>1</v>
      </c>
      <c r="M114" s="18">
        <f>'Coeffs tech AMS'!M114/'Coeffs tech AME'!M114</f>
        <v>1</v>
      </c>
      <c r="N114" s="18">
        <f>'Coeffs tech AMS'!N114/'Coeffs tech AME'!N114</f>
        <v>1</v>
      </c>
      <c r="O114" s="18">
        <f>'Coeffs tech AMS'!O114/'Coeffs tech AME'!O114</f>
        <v>1</v>
      </c>
      <c r="P114" s="18">
        <f>'Coeffs tech AMS'!P114/'Coeffs tech AME'!P114</f>
        <v>1</v>
      </c>
      <c r="Q114" s="18">
        <f>'Coeffs tech AMS'!Q114/'Coeffs tech AME'!Q114</f>
        <v>1</v>
      </c>
      <c r="R114" s="18">
        <f>'Coeffs tech AMS'!R114/'Coeffs tech AME'!R114</f>
        <v>1</v>
      </c>
      <c r="S114" s="18">
        <f>'Coeffs tech AMS'!S114/'Coeffs tech AME'!S114</f>
        <v>0.99984502526471841</v>
      </c>
      <c r="T114" s="18">
        <f>'Coeffs tech AMS'!T114/'Coeffs tech AME'!T114</f>
        <v>0.99978375055258295</v>
      </c>
      <c r="U114" s="18">
        <f>'Coeffs tech AMS'!U114/'Coeffs tech AME'!U114</f>
        <v>0.99975220780751373</v>
      </c>
      <c r="V114" s="18">
        <f>'Coeffs tech AMS'!V114/'Coeffs tech AME'!V114</f>
        <v>0.99999446246842427</v>
      </c>
      <c r="W114" s="18">
        <f>'Coeffs tech AMS'!W114/'Coeffs tech AME'!W114</f>
        <v>1.0000615098923267</v>
      </c>
      <c r="X114" s="18">
        <f>'Coeffs tech AMS'!X114/'Coeffs tech AME'!X114</f>
        <v>1.0002761750359104</v>
      </c>
      <c r="Y114" s="18">
        <f>'Coeffs tech AMS'!Y114/'Coeffs tech AME'!Y114</f>
        <v>1.0042721240700629</v>
      </c>
      <c r="Z114" s="18">
        <f>'Coeffs tech AMS'!Z114/'Coeffs tech AME'!Z114</f>
        <v>1.0059791382445218</v>
      </c>
      <c r="AA114" s="18">
        <f>'Coeffs tech AMS'!AA114/'Coeffs tech AME'!AA114</f>
        <v>1.0073535383126437</v>
      </c>
      <c r="AB114" s="18">
        <f>'Coeffs tech AMS'!AB114/'Coeffs tech AME'!AB114</f>
        <v>1.0085994594830217</v>
      </c>
      <c r="AC114" s="18">
        <f>'Coeffs tech AMS'!AC114/'Coeffs tech AME'!AC114</f>
        <v>1.0097598307334068</v>
      </c>
      <c r="AD114" s="18">
        <f>'Coeffs tech AMS'!AD114/'Coeffs tech AME'!AD114</f>
        <v>1.0110555305772799</v>
      </c>
      <c r="AE114" s="18">
        <f>'Coeffs tech AMS'!AE114/'Coeffs tech AME'!AE114</f>
        <v>1.0103691907354524</v>
      </c>
      <c r="AF114" s="18">
        <f>'Coeffs tech AMS'!AF114/'Coeffs tech AME'!AF114</f>
        <v>1.0107298927071762</v>
      </c>
      <c r="AG114" s="18">
        <f>'Coeffs tech AMS'!AG114/'Coeffs tech AME'!AG114</f>
        <v>1.0113131961455692</v>
      </c>
      <c r="AH114" s="18">
        <f>'Coeffs tech AMS'!AH114/'Coeffs tech AME'!AH114</f>
        <v>1.0099572994700783</v>
      </c>
      <c r="AI114" s="18">
        <f>'Coeffs tech AMS'!AI114/'Coeffs tech AME'!AI114</f>
        <v>1.0118634154233159</v>
      </c>
      <c r="AJ114" s="18">
        <f>'Coeffs tech AMS'!AJ114/'Coeffs tech AME'!AJ114</f>
        <v>1.0129601447930923</v>
      </c>
      <c r="AK114" s="18">
        <f>'Coeffs tech AMS'!AK114/'Coeffs tech AME'!AK114</f>
        <v>1.0140183444921711</v>
      </c>
      <c r="AL114" s="18">
        <f>'Coeffs tech AMS'!AL114/'Coeffs tech AME'!AL114</f>
        <v>1.0150857307766283</v>
      </c>
      <c r="AM114" s="18">
        <f>'Coeffs tech AMS'!AM114/'Coeffs tech AME'!AM114</f>
        <v>1.0161455632809484</v>
      </c>
      <c r="AN114" s="18">
        <f>'Coeffs tech AMS'!AN114/'Coeffs tech AME'!AN114</f>
        <v>1.0165183418735275</v>
      </c>
      <c r="AO114" s="18">
        <f>'Coeffs tech AMS'!AO114/'Coeffs tech AME'!AO114</f>
        <v>1.0171750036818754</v>
      </c>
      <c r="AP114" s="18">
        <f>'Coeffs tech AMS'!AP114/'Coeffs tech AME'!AP114</f>
        <v>1.0179289677269951</v>
      </c>
      <c r="AQ114" s="18">
        <f>'Coeffs tech AMS'!AQ114/'Coeffs tech AME'!AQ114</f>
        <v>1.0187628565763425</v>
      </c>
      <c r="AR114" s="18">
        <f>'Coeffs tech AMS'!AR114/'Coeffs tech AME'!AR114</f>
        <v>1.019646287555561</v>
      </c>
      <c r="AS114" s="18">
        <f>'Coeffs tech AMS'!AS114/'Coeffs tech AME'!AS114</f>
        <v>1.0203577810603341</v>
      </c>
      <c r="AT114" s="18">
        <f>'Coeffs tech AMS'!AT114/'Coeffs tech AME'!AT114</f>
        <v>1.0211938629001036</v>
      </c>
      <c r="AU114" s="18">
        <f>'Coeffs tech AMS'!AU114/'Coeffs tech AME'!AU114</f>
        <v>1.0220787710801529</v>
      </c>
      <c r="AV114" s="18">
        <f>'Coeffs tech AMS'!AV114/'Coeffs tech AME'!AV114</f>
        <v>1.0229965757280828</v>
      </c>
      <c r="AW114" s="18">
        <f>'Coeffs tech AMS'!AW114/'Coeffs tech AME'!AW114</f>
        <v>1.0241574686120882</v>
      </c>
    </row>
    <row r="115" spans="2:49" x14ac:dyDescent="0.25">
      <c r="B115" t="s">
        <v>1097</v>
      </c>
      <c r="C115" s="18">
        <f>'Coeffs tech AMS'!C115/'Coeffs tech AME'!C115</f>
        <v>1</v>
      </c>
      <c r="D115" s="18">
        <f>'Coeffs tech AMS'!D115/'Coeffs tech AME'!D115</f>
        <v>1</v>
      </c>
      <c r="E115" s="18">
        <f>'Coeffs tech AMS'!E115/'Coeffs tech AME'!E115</f>
        <v>1</v>
      </c>
      <c r="F115" s="18">
        <f>'Coeffs tech AMS'!F115/'Coeffs tech AME'!F115</f>
        <v>1</v>
      </c>
      <c r="G115" s="18">
        <f>'Coeffs tech AMS'!G115/'Coeffs tech AME'!G115</f>
        <v>1</v>
      </c>
      <c r="H115" s="18">
        <f>'Coeffs tech AMS'!H115/'Coeffs tech AME'!H115</f>
        <v>1</v>
      </c>
      <c r="I115" s="18">
        <f>'Coeffs tech AMS'!I115/'Coeffs tech AME'!I115</f>
        <v>1</v>
      </c>
      <c r="J115" s="18">
        <f>'Coeffs tech AMS'!J115/'Coeffs tech AME'!J115</f>
        <v>1</v>
      </c>
      <c r="K115" s="18">
        <f>'Coeffs tech AMS'!K115/'Coeffs tech AME'!K115</f>
        <v>1</v>
      </c>
      <c r="L115" s="18">
        <f>'Coeffs tech AMS'!L115/'Coeffs tech AME'!L115</f>
        <v>1</v>
      </c>
      <c r="M115" s="18">
        <f>'Coeffs tech AMS'!M115/'Coeffs tech AME'!M115</f>
        <v>1</v>
      </c>
      <c r="N115" s="18">
        <f>'Coeffs tech AMS'!N115/'Coeffs tech AME'!N115</f>
        <v>1</v>
      </c>
      <c r="O115" s="18">
        <f>'Coeffs tech AMS'!O115/'Coeffs tech AME'!O115</f>
        <v>1</v>
      </c>
      <c r="P115" s="18">
        <f>'Coeffs tech AMS'!P115/'Coeffs tech AME'!P115</f>
        <v>1</v>
      </c>
      <c r="Q115" s="18">
        <f>'Coeffs tech AMS'!Q115/'Coeffs tech AME'!Q115</f>
        <v>1</v>
      </c>
      <c r="R115" s="18">
        <f>'Coeffs tech AMS'!R115/'Coeffs tech AME'!R115</f>
        <v>1</v>
      </c>
      <c r="S115" s="18">
        <f>'Coeffs tech AMS'!S115/'Coeffs tech AME'!S115</f>
        <v>0.99976982547288862</v>
      </c>
      <c r="T115" s="18">
        <f>'Coeffs tech AMS'!T115/'Coeffs tech AME'!T115</f>
        <v>0.99968898793306249</v>
      </c>
      <c r="U115" s="18">
        <f>'Coeffs tech AMS'!U115/'Coeffs tech AME'!U115</f>
        <v>0.99974600088355847</v>
      </c>
      <c r="V115" s="18">
        <f>'Coeffs tech AMS'!V115/'Coeffs tech AME'!V115</f>
        <v>0.99989081678318925</v>
      </c>
      <c r="W115" s="18">
        <f>'Coeffs tech AMS'!W115/'Coeffs tech AME'!W115</f>
        <v>1.0000788142258095</v>
      </c>
      <c r="X115" s="18">
        <f>'Coeffs tech AMS'!X115/'Coeffs tech AME'!X115</f>
        <v>1.0003504773941083</v>
      </c>
      <c r="Y115" s="18">
        <f>'Coeffs tech AMS'!Y115/'Coeffs tech AME'!Y115</f>
        <v>1.0068514669157922</v>
      </c>
      <c r="Z115" s="18">
        <f>'Coeffs tech AMS'!Z115/'Coeffs tech AME'!Z115</f>
        <v>1.0103904640015262</v>
      </c>
      <c r="AA115" s="18">
        <f>'Coeffs tech AMS'!AA115/'Coeffs tech AME'!AA115</f>
        <v>1.0128860362241383</v>
      </c>
      <c r="AB115" s="18">
        <f>'Coeffs tech AMS'!AB115/'Coeffs tech AME'!AB115</f>
        <v>1.014897482059709</v>
      </c>
      <c r="AC115" s="18">
        <f>'Coeffs tech AMS'!AC115/'Coeffs tech AME'!AC115</f>
        <v>1.0166208431719199</v>
      </c>
      <c r="AD115" s="18">
        <f>'Coeffs tech AMS'!AD115/'Coeffs tech AME'!AD115</f>
        <v>1.0182948561323466</v>
      </c>
      <c r="AE115" s="18">
        <f>'Coeffs tech AMS'!AE115/'Coeffs tech AME'!AE115</f>
        <v>1.0167543361686777</v>
      </c>
      <c r="AF115" s="18">
        <f>'Coeffs tech AMS'!AF115/'Coeffs tech AME'!AF115</f>
        <v>1.0165534054085323</v>
      </c>
      <c r="AG115" s="18">
        <f>'Coeffs tech AMS'!AG115/'Coeffs tech AME'!AG115</f>
        <v>1.0168328934163127</v>
      </c>
      <c r="AH115" s="18">
        <f>'Coeffs tech AMS'!AH115/'Coeffs tech AME'!AH115</f>
        <v>1.0141598228757707</v>
      </c>
      <c r="AI115" s="18">
        <f>'Coeffs tech AMS'!AI115/'Coeffs tech AME'!AI115</f>
        <v>1.0161737920252474</v>
      </c>
      <c r="AJ115" s="18">
        <f>'Coeffs tech AMS'!AJ115/'Coeffs tech AME'!AJ115</f>
        <v>1.0173312949148099</v>
      </c>
      <c r="AK115" s="18">
        <f>'Coeffs tech AMS'!AK115/'Coeffs tech AME'!AK115</f>
        <v>1.0182204776995667</v>
      </c>
      <c r="AL115" s="18">
        <f>'Coeffs tech AMS'!AL115/'Coeffs tech AME'!AL115</f>
        <v>1.0189915080479817</v>
      </c>
      <c r="AM115" s="18">
        <f>'Coeffs tech AMS'!AM115/'Coeffs tech AME'!AM115</f>
        <v>1.0196838988455026</v>
      </c>
      <c r="AN115" s="18">
        <f>'Coeffs tech AMS'!AN115/'Coeffs tech AME'!AN115</f>
        <v>1.0196149792676865</v>
      </c>
      <c r="AO115" s="18">
        <f>'Coeffs tech AMS'!AO115/'Coeffs tech AME'!AO115</f>
        <v>1.0197338486502092</v>
      </c>
      <c r="AP115" s="18">
        <f>'Coeffs tech AMS'!AP115/'Coeffs tech AME'!AP115</f>
        <v>1.0199952996666151</v>
      </c>
      <c r="AQ115" s="18">
        <f>'Coeffs tech AMS'!AQ115/'Coeffs tech AME'!AQ115</f>
        <v>1.0203441074504833</v>
      </c>
      <c r="AR115" s="18">
        <f>'Coeffs tech AMS'!AR115/'Coeffs tech AME'!AR115</f>
        <v>1.0207359185045919</v>
      </c>
      <c r="AS115" s="18">
        <f>'Coeffs tech AMS'!AS115/'Coeffs tech AME'!AS115</f>
        <v>1.0208625394568827</v>
      </c>
      <c r="AT115" s="18">
        <f>'Coeffs tech AMS'!AT115/'Coeffs tech AME'!AT115</f>
        <v>1.0211356903450357</v>
      </c>
      <c r="AU115" s="18">
        <f>'Coeffs tech AMS'!AU115/'Coeffs tech AME'!AU115</f>
        <v>1.0214703962065563</v>
      </c>
      <c r="AV115" s="18">
        <f>'Coeffs tech AMS'!AV115/'Coeffs tech AME'!AV115</f>
        <v>1.0218397354365849</v>
      </c>
      <c r="AW115" s="18">
        <f>'Coeffs tech AMS'!AW115/'Coeffs tech AME'!AW115</f>
        <v>1.0224108142918713</v>
      </c>
    </row>
    <row r="116" spans="2:49" x14ac:dyDescent="0.25">
      <c r="B116" t="s">
        <v>1098</v>
      </c>
      <c r="C116" s="18">
        <f>'Coeffs tech AMS'!C116/'Coeffs tech AME'!C116</f>
        <v>1</v>
      </c>
      <c r="D116" s="18">
        <f>'Coeffs tech AMS'!D116/'Coeffs tech AME'!D116</f>
        <v>1</v>
      </c>
      <c r="E116" s="18">
        <f>'Coeffs tech AMS'!E116/'Coeffs tech AME'!E116</f>
        <v>1</v>
      </c>
      <c r="F116" s="18">
        <f>'Coeffs tech AMS'!F116/'Coeffs tech AME'!F116</f>
        <v>1</v>
      </c>
      <c r="G116" s="18">
        <f>'Coeffs tech AMS'!G116/'Coeffs tech AME'!G116</f>
        <v>1</v>
      </c>
      <c r="H116" s="18">
        <f>'Coeffs tech AMS'!H116/'Coeffs tech AME'!H116</f>
        <v>1</v>
      </c>
      <c r="I116" s="18">
        <f>'Coeffs tech AMS'!I116/'Coeffs tech AME'!I116</f>
        <v>1</v>
      </c>
      <c r="J116" s="18">
        <f>'Coeffs tech AMS'!J116/'Coeffs tech AME'!J116</f>
        <v>1</v>
      </c>
      <c r="K116" s="18">
        <f>'Coeffs tech AMS'!K116/'Coeffs tech AME'!K116</f>
        <v>1</v>
      </c>
      <c r="L116" s="18">
        <f>'Coeffs tech AMS'!L116/'Coeffs tech AME'!L116</f>
        <v>1</v>
      </c>
      <c r="M116" s="18">
        <f>'Coeffs tech AMS'!M116/'Coeffs tech AME'!M116</f>
        <v>1</v>
      </c>
      <c r="N116" s="18">
        <f>'Coeffs tech AMS'!N116/'Coeffs tech AME'!N116</f>
        <v>1</v>
      </c>
      <c r="O116" s="18">
        <f>'Coeffs tech AMS'!O116/'Coeffs tech AME'!O116</f>
        <v>1</v>
      </c>
      <c r="P116" s="18">
        <f>'Coeffs tech AMS'!P116/'Coeffs tech AME'!P116</f>
        <v>1</v>
      </c>
      <c r="Q116" s="18">
        <f>'Coeffs tech AMS'!Q116/'Coeffs tech AME'!Q116</f>
        <v>1</v>
      </c>
      <c r="R116" s="18">
        <f>'Coeffs tech AMS'!R116/'Coeffs tech AME'!R116</f>
        <v>1</v>
      </c>
      <c r="S116" s="18">
        <f>'Coeffs tech AMS'!S116/'Coeffs tech AME'!S116</f>
        <v>0.99961991106639114</v>
      </c>
      <c r="T116" s="18">
        <f>'Coeffs tech AMS'!T116/'Coeffs tech AME'!T116</f>
        <v>0.99936674499660483</v>
      </c>
      <c r="U116" s="18">
        <f>'Coeffs tech AMS'!U116/'Coeffs tech AME'!U116</f>
        <v>0.99895448462861525</v>
      </c>
      <c r="V116" s="18">
        <f>'Coeffs tech AMS'!V116/'Coeffs tech AME'!V116</f>
        <v>0.99885962093654834</v>
      </c>
      <c r="W116" s="18">
        <f>'Coeffs tech AMS'!W116/'Coeffs tech AME'!W116</f>
        <v>0.99862146226918724</v>
      </c>
      <c r="X116" s="18">
        <f>'Coeffs tech AMS'!X116/'Coeffs tech AME'!X116</f>
        <v>0.99928412409218215</v>
      </c>
      <c r="Y116" s="18">
        <f>'Coeffs tech AMS'!Y116/'Coeffs tech AME'!Y116</f>
        <v>0.99961006220642279</v>
      </c>
      <c r="Z116" s="18">
        <f>'Coeffs tech AMS'!Z116/'Coeffs tech AME'!Z116</f>
        <v>0.99968655329906153</v>
      </c>
      <c r="AA116" s="18">
        <f>'Coeffs tech AMS'!AA116/'Coeffs tech AME'!AA116</f>
        <v>1.000058671970363</v>
      </c>
      <c r="AB116" s="18">
        <f>'Coeffs tech AMS'!AB116/'Coeffs tech AME'!AB116</f>
        <v>1.000585908292517</v>
      </c>
      <c r="AC116" s="18">
        <f>'Coeffs tech AMS'!AC116/'Coeffs tech AME'!AC116</f>
        <v>1.0011790853340001</v>
      </c>
      <c r="AD116" s="18">
        <f>'Coeffs tech AMS'!AD116/'Coeffs tech AME'!AD116</f>
        <v>1.0021796468837294</v>
      </c>
      <c r="AE116" s="18">
        <f>'Coeffs tech AMS'!AE116/'Coeffs tech AME'!AE116</f>
        <v>1.003157871982352</v>
      </c>
      <c r="AF116" s="18">
        <f>'Coeffs tech AMS'!AF116/'Coeffs tech AME'!AF116</f>
        <v>1.0044361378655513</v>
      </c>
      <c r="AG116" s="18">
        <f>'Coeffs tech AMS'!AG116/'Coeffs tech AME'!AG116</f>
        <v>1.0055672664879167</v>
      </c>
      <c r="AH116" s="18">
        <f>'Coeffs tech AMS'!AH116/'Coeffs tech AME'!AH116</f>
        <v>1.0064884074312543</v>
      </c>
      <c r="AI116" s="18">
        <f>'Coeffs tech AMS'!AI116/'Coeffs tech AME'!AI116</f>
        <v>1.0075693603733324</v>
      </c>
      <c r="AJ116" s="18">
        <f>'Coeffs tech AMS'!AJ116/'Coeffs tech AME'!AJ116</f>
        <v>1.0082303432685091</v>
      </c>
      <c r="AK116" s="18">
        <f>'Coeffs tech AMS'!AK116/'Coeffs tech AME'!AK116</f>
        <v>1.0088872047996331</v>
      </c>
      <c r="AL116" s="18">
        <f>'Coeffs tech AMS'!AL116/'Coeffs tech AME'!AL116</f>
        <v>1.0094872404705295</v>
      </c>
      <c r="AM116" s="18">
        <f>'Coeffs tech AMS'!AM116/'Coeffs tech AME'!AM116</f>
        <v>1.0100352492310685</v>
      </c>
      <c r="AN116" s="18">
        <f>'Coeffs tech AMS'!AN116/'Coeffs tech AME'!AN116</f>
        <v>1.0098671489235123</v>
      </c>
      <c r="AO116" s="18">
        <f>'Coeffs tech AMS'!AO116/'Coeffs tech AME'!AO116</f>
        <v>1.0099265393473393</v>
      </c>
      <c r="AP116" s="18">
        <f>'Coeffs tech AMS'!AP116/'Coeffs tech AME'!AP116</f>
        <v>1.0099755173671037</v>
      </c>
      <c r="AQ116" s="18">
        <f>'Coeffs tech AMS'!AQ116/'Coeffs tech AME'!AQ116</f>
        <v>1.0100610444895584</v>
      </c>
      <c r="AR116" s="18">
        <f>'Coeffs tech AMS'!AR116/'Coeffs tech AME'!AR116</f>
        <v>1.010175424846733</v>
      </c>
      <c r="AS116" s="18">
        <f>'Coeffs tech AMS'!AS116/'Coeffs tech AME'!AS116</f>
        <v>1.0102519717992633</v>
      </c>
      <c r="AT116" s="18">
        <f>'Coeffs tech AMS'!AT116/'Coeffs tech AME'!AT116</f>
        <v>1.0103688697351716</v>
      </c>
      <c r="AU116" s="18">
        <f>'Coeffs tech AMS'!AU116/'Coeffs tech AME'!AU116</f>
        <v>1.0105138824524067</v>
      </c>
      <c r="AV116" s="18">
        <f>'Coeffs tech AMS'!AV116/'Coeffs tech AME'!AV116</f>
        <v>1.0106809235648611</v>
      </c>
      <c r="AW116" s="18">
        <f>'Coeffs tech AMS'!AW116/'Coeffs tech AME'!AW116</f>
        <v>1.01123312655624</v>
      </c>
    </row>
    <row r="117" spans="2:49" x14ac:dyDescent="0.25">
      <c r="B117" t="s">
        <v>1099</v>
      </c>
      <c r="C117" s="18">
        <f>'Coeffs tech AMS'!C117/'Coeffs tech AME'!C117</f>
        <v>1</v>
      </c>
      <c r="D117" s="18">
        <f>'Coeffs tech AMS'!D117/'Coeffs tech AME'!D117</f>
        <v>1</v>
      </c>
      <c r="E117" s="18">
        <f>'Coeffs tech AMS'!E117/'Coeffs tech AME'!E117</f>
        <v>1</v>
      </c>
      <c r="F117" s="18">
        <f>'Coeffs tech AMS'!F117/'Coeffs tech AME'!F117</f>
        <v>1</v>
      </c>
      <c r="G117" s="18">
        <f>'Coeffs tech AMS'!G117/'Coeffs tech AME'!G117</f>
        <v>1</v>
      </c>
      <c r="H117" s="18">
        <f>'Coeffs tech AMS'!H117/'Coeffs tech AME'!H117</f>
        <v>1</v>
      </c>
      <c r="I117" s="18">
        <f>'Coeffs tech AMS'!I117/'Coeffs tech AME'!I117</f>
        <v>1</v>
      </c>
      <c r="J117" s="18">
        <f>'Coeffs tech AMS'!J117/'Coeffs tech AME'!J117</f>
        <v>1</v>
      </c>
      <c r="K117" s="18">
        <f>'Coeffs tech AMS'!K117/'Coeffs tech AME'!K117</f>
        <v>1</v>
      </c>
      <c r="L117" s="18">
        <f>'Coeffs tech AMS'!L117/'Coeffs tech AME'!L117</f>
        <v>1</v>
      </c>
      <c r="M117" s="18">
        <f>'Coeffs tech AMS'!M117/'Coeffs tech AME'!M117</f>
        <v>1</v>
      </c>
      <c r="N117" s="18">
        <f>'Coeffs tech AMS'!N117/'Coeffs tech AME'!N117</f>
        <v>1</v>
      </c>
      <c r="O117" s="18">
        <f>'Coeffs tech AMS'!O117/'Coeffs tech AME'!O117</f>
        <v>1</v>
      </c>
      <c r="P117" s="18">
        <f>'Coeffs tech AMS'!P117/'Coeffs tech AME'!P117</f>
        <v>1</v>
      </c>
      <c r="Q117" s="18">
        <f>'Coeffs tech AMS'!Q117/'Coeffs tech AME'!Q117</f>
        <v>1</v>
      </c>
      <c r="R117" s="18">
        <f>'Coeffs tech AMS'!R117/'Coeffs tech AME'!R117</f>
        <v>1</v>
      </c>
      <c r="S117" s="18">
        <f>'Coeffs tech AMS'!S117/'Coeffs tech AME'!S117</f>
        <v>0.99972932540178117</v>
      </c>
      <c r="T117" s="18">
        <f>'Coeffs tech AMS'!T117/'Coeffs tech AME'!T117</f>
        <v>0.99905962130620019</v>
      </c>
      <c r="U117" s="18">
        <f>'Coeffs tech AMS'!U117/'Coeffs tech AME'!U117</f>
        <v>0.99827729127303177</v>
      </c>
      <c r="V117" s="18">
        <f>'Coeffs tech AMS'!V117/'Coeffs tech AME'!V117</f>
        <v>0.99767387362351256</v>
      </c>
      <c r="W117" s="18">
        <f>'Coeffs tech AMS'!W117/'Coeffs tech AME'!W117</f>
        <v>0.99713350643204091</v>
      </c>
      <c r="X117" s="18">
        <f>'Coeffs tech AMS'!X117/'Coeffs tech AME'!X117</f>
        <v>0.99722216111876028</v>
      </c>
      <c r="Y117" s="18">
        <f>'Coeffs tech AMS'!Y117/'Coeffs tech AME'!Y117</f>
        <v>0.99680354701861673</v>
      </c>
      <c r="Z117" s="18">
        <f>'Coeffs tech AMS'!Z117/'Coeffs tech AME'!Z117</f>
        <v>0.9958840608652566</v>
      </c>
      <c r="AA117" s="18">
        <f>'Coeffs tech AMS'!AA117/'Coeffs tech AME'!AA117</f>
        <v>0.99503563142356766</v>
      </c>
      <c r="AB117" s="18">
        <f>'Coeffs tech AMS'!AB117/'Coeffs tech AME'!AB117</f>
        <v>0.99428338221757118</v>
      </c>
      <c r="AC117" s="18">
        <f>'Coeffs tech AMS'!AC117/'Coeffs tech AME'!AC117</f>
        <v>0.99358168189273199</v>
      </c>
      <c r="AD117" s="18">
        <f>'Coeffs tech AMS'!AD117/'Coeffs tech AME'!AD117</f>
        <v>0.99312377156307197</v>
      </c>
      <c r="AE117" s="18">
        <f>'Coeffs tech AMS'!AE117/'Coeffs tech AME'!AE117</f>
        <v>0.99254049511959064</v>
      </c>
      <c r="AF117" s="18">
        <f>'Coeffs tech AMS'!AF117/'Coeffs tech AME'!AF117</f>
        <v>0.99218402285596408</v>
      </c>
      <c r="AG117" s="18">
        <f>'Coeffs tech AMS'!AG117/'Coeffs tech AME'!AG117</f>
        <v>0.99181822663218189</v>
      </c>
      <c r="AH117" s="18">
        <f>'Coeffs tech AMS'!AH117/'Coeffs tech AME'!AH117</f>
        <v>0.99129545828741772</v>
      </c>
      <c r="AI117" s="18">
        <f>'Coeffs tech AMS'!AI117/'Coeffs tech AME'!AI117</f>
        <v>0.99111810370632247</v>
      </c>
      <c r="AJ117" s="18">
        <f>'Coeffs tech AMS'!AJ117/'Coeffs tech AME'!AJ117</f>
        <v>0.99088795426423426</v>
      </c>
      <c r="AK117" s="18">
        <f>'Coeffs tech AMS'!AK117/'Coeffs tech AME'!AK117</f>
        <v>0.99077402457935349</v>
      </c>
      <c r="AL117" s="18">
        <f>'Coeffs tech AMS'!AL117/'Coeffs tech AME'!AL117</f>
        <v>0.99072550361674727</v>
      </c>
      <c r="AM117" s="18">
        <f>'Coeffs tech AMS'!AM117/'Coeffs tech AME'!AM117</f>
        <v>0.99073038016595083</v>
      </c>
      <c r="AN117" s="18">
        <f>'Coeffs tech AMS'!AN117/'Coeffs tech AME'!AN117</f>
        <v>0.99032052505940482</v>
      </c>
      <c r="AO117" s="18">
        <f>'Coeffs tech AMS'!AO117/'Coeffs tech AME'!AO117</f>
        <v>0.99020366419668271</v>
      </c>
      <c r="AP117" s="18">
        <f>'Coeffs tech AMS'!AP117/'Coeffs tech AME'!AP117</f>
        <v>0.9901565560919956</v>
      </c>
      <c r="AQ117" s="18">
        <f>'Coeffs tech AMS'!AQ117/'Coeffs tech AME'!AQ117</f>
        <v>0.99012276810970123</v>
      </c>
      <c r="AR117" s="18">
        <f>'Coeffs tech AMS'!AR117/'Coeffs tech AME'!AR117</f>
        <v>0.99011375460765916</v>
      </c>
      <c r="AS117" s="18">
        <f>'Coeffs tech AMS'!AS117/'Coeffs tech AME'!AS117</f>
        <v>0.99010604090609078</v>
      </c>
      <c r="AT117" s="18">
        <f>'Coeffs tech AMS'!AT117/'Coeffs tech AME'!AT117</f>
        <v>0.99017575754083353</v>
      </c>
      <c r="AU117" s="18">
        <f>'Coeffs tech AMS'!AU117/'Coeffs tech AME'!AU117</f>
        <v>0.99028239273294927</v>
      </c>
      <c r="AV117" s="18">
        <f>'Coeffs tech AMS'!AV117/'Coeffs tech AME'!AV117</f>
        <v>0.99041280276295873</v>
      </c>
      <c r="AW117" s="18">
        <f>'Coeffs tech AMS'!AW117/'Coeffs tech AME'!AW117</f>
        <v>0.99081558364120415</v>
      </c>
    </row>
    <row r="118" spans="2:49" x14ac:dyDescent="0.25">
      <c r="B118" t="s">
        <v>1100</v>
      </c>
      <c r="C118" s="18">
        <f>'Coeffs tech AMS'!C118/'Coeffs tech AME'!C118</f>
        <v>1</v>
      </c>
      <c r="D118" s="18">
        <f>'Coeffs tech AMS'!D118/'Coeffs tech AME'!D118</f>
        <v>1</v>
      </c>
      <c r="E118" s="18">
        <f>'Coeffs tech AMS'!E118/'Coeffs tech AME'!E118</f>
        <v>1</v>
      </c>
      <c r="F118" s="18">
        <f>'Coeffs tech AMS'!F118/'Coeffs tech AME'!F118</f>
        <v>1</v>
      </c>
      <c r="G118" s="18">
        <f>'Coeffs tech AMS'!G118/'Coeffs tech AME'!G118</f>
        <v>1</v>
      </c>
      <c r="H118" s="18">
        <f>'Coeffs tech AMS'!H118/'Coeffs tech AME'!H118</f>
        <v>1</v>
      </c>
      <c r="I118" s="18">
        <f>'Coeffs tech AMS'!I118/'Coeffs tech AME'!I118</f>
        <v>1</v>
      </c>
      <c r="J118" s="18">
        <f>'Coeffs tech AMS'!J118/'Coeffs tech AME'!J118</f>
        <v>1</v>
      </c>
      <c r="K118" s="18">
        <f>'Coeffs tech AMS'!K118/'Coeffs tech AME'!K118</f>
        <v>1</v>
      </c>
      <c r="L118" s="18">
        <f>'Coeffs tech AMS'!L118/'Coeffs tech AME'!L118</f>
        <v>1</v>
      </c>
      <c r="M118" s="18">
        <f>'Coeffs tech AMS'!M118/'Coeffs tech AME'!M118</f>
        <v>1</v>
      </c>
      <c r="N118" s="18">
        <f>'Coeffs tech AMS'!N118/'Coeffs tech AME'!N118</f>
        <v>1</v>
      </c>
      <c r="O118" s="18">
        <f>'Coeffs tech AMS'!O118/'Coeffs tech AME'!O118</f>
        <v>1</v>
      </c>
      <c r="P118" s="18">
        <f>'Coeffs tech AMS'!P118/'Coeffs tech AME'!P118</f>
        <v>1</v>
      </c>
      <c r="Q118" s="18">
        <f>'Coeffs tech AMS'!Q118/'Coeffs tech AME'!Q118</f>
        <v>1</v>
      </c>
      <c r="R118" s="18">
        <f>'Coeffs tech AMS'!R118/'Coeffs tech AME'!R118</f>
        <v>1</v>
      </c>
      <c r="S118" s="18">
        <f>'Coeffs tech AMS'!S118/'Coeffs tech AME'!S118</f>
        <v>0.99950952218293332</v>
      </c>
      <c r="T118" s="18">
        <f>'Coeffs tech AMS'!T118/'Coeffs tech AME'!T118</f>
        <v>0.99934384975084101</v>
      </c>
      <c r="U118" s="18">
        <f>'Coeffs tech AMS'!U118/'Coeffs tech AME'!U118</f>
        <v>0.99932994522182561</v>
      </c>
      <c r="V118" s="18">
        <f>'Coeffs tech AMS'!V118/'Coeffs tech AME'!V118</f>
        <v>0.99957780206755598</v>
      </c>
      <c r="W118" s="18">
        <f>'Coeffs tech AMS'!W118/'Coeffs tech AME'!W118</f>
        <v>0.99960429854400268</v>
      </c>
      <c r="X118" s="18">
        <f>'Coeffs tech AMS'!X118/'Coeffs tech AME'!X118</f>
        <v>0.99974243255658635</v>
      </c>
      <c r="Y118" s="18">
        <f>'Coeffs tech AMS'!Y118/'Coeffs tech AME'!Y118</f>
        <v>0.99965763674743924</v>
      </c>
      <c r="Z118" s="18">
        <f>'Coeffs tech AMS'!Z118/'Coeffs tech AME'!Z118</f>
        <v>0.99882717255819564</v>
      </c>
      <c r="AA118" s="18">
        <f>'Coeffs tech AMS'!AA118/'Coeffs tech AME'!AA118</f>
        <v>0.99813256690298235</v>
      </c>
      <c r="AB118" s="18">
        <f>'Coeffs tech AMS'!AB118/'Coeffs tech AME'!AB118</f>
        <v>0.9976486503483849</v>
      </c>
      <c r="AC118" s="18">
        <f>'Coeffs tech AMS'!AC118/'Coeffs tech AME'!AC118</f>
        <v>0.99724790784478901</v>
      </c>
      <c r="AD118" s="18">
        <f>'Coeffs tech AMS'!AD118/'Coeffs tech AME'!AD118</f>
        <v>0.99707643561000037</v>
      </c>
      <c r="AE118" s="18">
        <f>'Coeffs tech AMS'!AE118/'Coeffs tech AME'!AE118</f>
        <v>0.9967183466226619</v>
      </c>
      <c r="AF118" s="18">
        <f>'Coeffs tech AMS'!AF118/'Coeffs tech AME'!AF118</f>
        <v>0.99680926792573299</v>
      </c>
      <c r="AG118" s="18">
        <f>'Coeffs tech AMS'!AG118/'Coeffs tech AME'!AG118</f>
        <v>0.99691459015805539</v>
      </c>
      <c r="AH118" s="18">
        <f>'Coeffs tech AMS'!AH118/'Coeffs tech AME'!AH118</f>
        <v>0.99670372008893848</v>
      </c>
      <c r="AI118" s="18">
        <f>'Coeffs tech AMS'!AI118/'Coeffs tech AME'!AI118</f>
        <v>0.9971157014639076</v>
      </c>
      <c r="AJ118" s="18">
        <f>'Coeffs tech AMS'!AJ118/'Coeffs tech AME'!AJ118</f>
        <v>0.99712622095086445</v>
      </c>
      <c r="AK118" s="18">
        <f>'Coeffs tech AMS'!AK118/'Coeffs tech AME'!AK118</f>
        <v>0.99710054112584567</v>
      </c>
      <c r="AL118" s="18">
        <f>'Coeffs tech AMS'!AL118/'Coeffs tech AME'!AL118</f>
        <v>0.99711940390274101</v>
      </c>
      <c r="AM118" s="18">
        <f>'Coeffs tech AMS'!AM118/'Coeffs tech AME'!AM118</f>
        <v>0.99715188102614272</v>
      </c>
      <c r="AN118" s="18">
        <f>'Coeffs tech AMS'!AN118/'Coeffs tech AME'!AN118</f>
        <v>0.9968131105298319</v>
      </c>
      <c r="AO118" s="18">
        <f>'Coeffs tech AMS'!AO118/'Coeffs tech AME'!AO118</f>
        <v>0.99657191040323001</v>
      </c>
      <c r="AP118" s="18">
        <f>'Coeffs tech AMS'!AP118/'Coeffs tech AME'!AP118</f>
        <v>0.9964525417572454</v>
      </c>
      <c r="AQ118" s="18">
        <f>'Coeffs tech AMS'!AQ118/'Coeffs tech AME'!AQ118</f>
        <v>0.99640578220388121</v>
      </c>
      <c r="AR118" s="18">
        <f>'Coeffs tech AMS'!AR118/'Coeffs tech AME'!AR118</f>
        <v>0.99640754030029055</v>
      </c>
      <c r="AS118" s="18">
        <f>'Coeffs tech AMS'!AS118/'Coeffs tech AME'!AS118</f>
        <v>0.99643802330893283</v>
      </c>
      <c r="AT118" s="18">
        <f>'Coeffs tech AMS'!AT118/'Coeffs tech AME'!AT118</f>
        <v>0.99655846192971553</v>
      </c>
      <c r="AU118" s="18">
        <f>'Coeffs tech AMS'!AU118/'Coeffs tech AME'!AU118</f>
        <v>0.99672578492816077</v>
      </c>
      <c r="AV118" s="18">
        <f>'Coeffs tech AMS'!AV118/'Coeffs tech AME'!AV118</f>
        <v>0.9969271028962079</v>
      </c>
      <c r="AW118" s="18">
        <f>'Coeffs tech AMS'!AW118/'Coeffs tech AME'!AW118</f>
        <v>0.99744560745660005</v>
      </c>
    </row>
    <row r="119" spans="2:49" x14ac:dyDescent="0.25">
      <c r="B119" t="s">
        <v>1101</v>
      </c>
      <c r="C119" s="18">
        <f>'Coeffs tech AMS'!C119/'Coeffs tech AME'!C119</f>
        <v>1</v>
      </c>
      <c r="D119" s="18">
        <f>'Coeffs tech AMS'!D119/'Coeffs tech AME'!D119</f>
        <v>1</v>
      </c>
      <c r="E119" s="18">
        <f>'Coeffs tech AMS'!E119/'Coeffs tech AME'!E119</f>
        <v>1</v>
      </c>
      <c r="F119" s="18">
        <f>'Coeffs tech AMS'!F119/'Coeffs tech AME'!F119</f>
        <v>1</v>
      </c>
      <c r="G119" s="18">
        <f>'Coeffs tech AMS'!G119/'Coeffs tech AME'!G119</f>
        <v>1</v>
      </c>
      <c r="H119" s="18">
        <f>'Coeffs tech AMS'!H119/'Coeffs tech AME'!H119</f>
        <v>1</v>
      </c>
      <c r="I119" s="18">
        <f>'Coeffs tech AMS'!I119/'Coeffs tech AME'!I119</f>
        <v>1</v>
      </c>
      <c r="J119" s="18">
        <f>'Coeffs tech AMS'!J119/'Coeffs tech AME'!J119</f>
        <v>1</v>
      </c>
      <c r="K119" s="18">
        <f>'Coeffs tech AMS'!K119/'Coeffs tech AME'!K119</f>
        <v>1</v>
      </c>
      <c r="L119" s="18">
        <f>'Coeffs tech AMS'!L119/'Coeffs tech AME'!L119</f>
        <v>1</v>
      </c>
      <c r="M119" s="18">
        <f>'Coeffs tech AMS'!M119/'Coeffs tech AME'!M119</f>
        <v>1</v>
      </c>
      <c r="N119" s="18">
        <f>'Coeffs tech AMS'!N119/'Coeffs tech AME'!N119</f>
        <v>1</v>
      </c>
      <c r="O119" s="18">
        <f>'Coeffs tech AMS'!O119/'Coeffs tech AME'!O119</f>
        <v>1</v>
      </c>
      <c r="P119" s="18">
        <f>'Coeffs tech AMS'!P119/'Coeffs tech AME'!P119</f>
        <v>1</v>
      </c>
      <c r="Q119" s="18">
        <f>'Coeffs tech AMS'!Q119/'Coeffs tech AME'!Q119</f>
        <v>1</v>
      </c>
      <c r="R119" s="18">
        <f>'Coeffs tech AMS'!R119/'Coeffs tech AME'!R119</f>
        <v>1</v>
      </c>
      <c r="S119" s="18">
        <f>'Coeffs tech AMS'!S119/'Coeffs tech AME'!S119</f>
        <v>0.99939240491601156</v>
      </c>
      <c r="T119" s="18">
        <f>'Coeffs tech AMS'!T119/'Coeffs tech AME'!T119</f>
        <v>0.99916472353245334</v>
      </c>
      <c r="U119" s="18">
        <f>'Coeffs tech AMS'!U119/'Coeffs tech AME'!U119</f>
        <v>0.9990231165834722</v>
      </c>
      <c r="V119" s="18">
        <f>'Coeffs tech AMS'!V119/'Coeffs tech AME'!V119</f>
        <v>0.9992205302569569</v>
      </c>
      <c r="W119" s="18">
        <f>'Coeffs tech AMS'!W119/'Coeffs tech AME'!W119</f>
        <v>0.99989015473993936</v>
      </c>
      <c r="X119" s="18">
        <f>'Coeffs tech AMS'!X119/'Coeffs tech AME'!X119</f>
        <v>1.0009369791802343</v>
      </c>
      <c r="Y119" s="18">
        <f>'Coeffs tech AMS'!Y119/'Coeffs tech AME'!Y119</f>
        <v>1.000300790579596</v>
      </c>
      <c r="Z119" s="18">
        <f>'Coeffs tech AMS'!Z119/'Coeffs tech AME'!Z119</f>
        <v>0.99965040972172636</v>
      </c>
      <c r="AA119" s="18">
        <f>'Coeffs tech AMS'!AA119/'Coeffs tech AME'!AA119</f>
        <v>0.99952038992947656</v>
      </c>
      <c r="AB119" s="18">
        <f>'Coeffs tech AMS'!AB119/'Coeffs tech AME'!AB119</f>
        <v>0.99971415625559079</v>
      </c>
      <c r="AC119" s="18">
        <f>'Coeffs tech AMS'!AC119/'Coeffs tech AME'!AC119</f>
        <v>1.0001058567838514</v>
      </c>
      <c r="AD119" s="18">
        <f>'Coeffs tech AMS'!AD119/'Coeffs tech AME'!AD119</f>
        <v>1.000202373771131</v>
      </c>
      <c r="AE119" s="18">
        <f>'Coeffs tech AMS'!AE119/'Coeffs tech AME'!AE119</f>
        <v>1.0009452641699952</v>
      </c>
      <c r="AF119" s="18">
        <f>'Coeffs tech AMS'!AF119/'Coeffs tech AME'!AF119</f>
        <v>1.0017985191643748</v>
      </c>
      <c r="AG119" s="18">
        <f>'Coeffs tech AMS'!AG119/'Coeffs tech AME'!AG119</f>
        <v>1.0024809676890181</v>
      </c>
      <c r="AH119" s="18">
        <f>'Coeffs tech AMS'!AH119/'Coeffs tech AME'!AH119</f>
        <v>1.0035501132499427</v>
      </c>
      <c r="AI119" s="18">
        <f>'Coeffs tech AMS'!AI119/'Coeffs tech AME'!AI119</f>
        <v>1.0040973852213464</v>
      </c>
      <c r="AJ119" s="18">
        <f>'Coeffs tech AMS'!AJ119/'Coeffs tech AME'!AJ119</f>
        <v>1.0043453832210409</v>
      </c>
      <c r="AK119" s="18">
        <f>'Coeffs tech AMS'!AK119/'Coeffs tech AME'!AK119</f>
        <v>1.0046586773477681</v>
      </c>
      <c r="AL119" s="18">
        <f>'Coeffs tech AMS'!AL119/'Coeffs tech AME'!AL119</f>
        <v>1.0049866836170369</v>
      </c>
      <c r="AM119" s="18">
        <f>'Coeffs tech AMS'!AM119/'Coeffs tech AME'!AM119</f>
        <v>1.0053238108812772</v>
      </c>
      <c r="AN119" s="18">
        <f>'Coeffs tech AMS'!AN119/'Coeffs tech AME'!AN119</f>
        <v>1.0053499895352447</v>
      </c>
      <c r="AO119" s="18">
        <f>'Coeffs tech AMS'!AO119/'Coeffs tech AME'!AO119</f>
        <v>1.0054919820913681</v>
      </c>
      <c r="AP119" s="18">
        <f>'Coeffs tech AMS'!AP119/'Coeffs tech AME'!AP119</f>
        <v>1.0056539440978438</v>
      </c>
      <c r="AQ119" s="18">
        <f>'Coeffs tech AMS'!AQ119/'Coeffs tech AME'!AQ119</f>
        <v>1.0058826374648275</v>
      </c>
      <c r="AR119" s="18">
        <f>'Coeffs tech AMS'!AR119/'Coeffs tech AME'!AR119</f>
        <v>1.0061601010252228</v>
      </c>
      <c r="AS119" s="18">
        <f>'Coeffs tech AMS'!AS119/'Coeffs tech AME'!AS119</f>
        <v>1.0065060481616468</v>
      </c>
      <c r="AT119" s="18">
        <f>'Coeffs tech AMS'!AT119/'Coeffs tech AME'!AT119</f>
        <v>1.0069048461309655</v>
      </c>
      <c r="AU119" s="18">
        <f>'Coeffs tech AMS'!AU119/'Coeffs tech AME'!AU119</f>
        <v>1.0073483411457755</v>
      </c>
      <c r="AV119" s="18">
        <f>'Coeffs tech AMS'!AV119/'Coeffs tech AME'!AV119</f>
        <v>1.0078286378162846</v>
      </c>
      <c r="AW119" s="18">
        <f>'Coeffs tech AMS'!AW119/'Coeffs tech AME'!AW119</f>
        <v>1.0086522992761233</v>
      </c>
    </row>
    <row r="120" spans="2:49" x14ac:dyDescent="0.25">
      <c r="B120" t="s">
        <v>1102</v>
      </c>
      <c r="C120" s="18">
        <f>'Coeffs tech AMS'!C120/'Coeffs tech AME'!C120</f>
        <v>1</v>
      </c>
      <c r="D120" s="18">
        <f>'Coeffs tech AMS'!D120/'Coeffs tech AME'!D120</f>
        <v>1</v>
      </c>
      <c r="E120" s="18">
        <f>'Coeffs tech AMS'!E120/'Coeffs tech AME'!E120</f>
        <v>1</v>
      </c>
      <c r="F120" s="18">
        <f>'Coeffs tech AMS'!F120/'Coeffs tech AME'!F120</f>
        <v>1</v>
      </c>
      <c r="G120" s="18">
        <f>'Coeffs tech AMS'!G120/'Coeffs tech AME'!G120</f>
        <v>1</v>
      </c>
      <c r="H120" s="18">
        <f>'Coeffs tech AMS'!H120/'Coeffs tech AME'!H120</f>
        <v>1</v>
      </c>
      <c r="I120" s="18">
        <f>'Coeffs tech AMS'!I120/'Coeffs tech AME'!I120</f>
        <v>1</v>
      </c>
      <c r="J120" s="18">
        <f>'Coeffs tech AMS'!J120/'Coeffs tech AME'!J120</f>
        <v>1</v>
      </c>
      <c r="K120" s="18">
        <f>'Coeffs tech AMS'!K120/'Coeffs tech AME'!K120</f>
        <v>1</v>
      </c>
      <c r="L120" s="18">
        <f>'Coeffs tech AMS'!L120/'Coeffs tech AME'!L120</f>
        <v>1</v>
      </c>
      <c r="M120" s="18">
        <f>'Coeffs tech AMS'!M120/'Coeffs tech AME'!M120</f>
        <v>1</v>
      </c>
      <c r="N120" s="18">
        <f>'Coeffs tech AMS'!N120/'Coeffs tech AME'!N120</f>
        <v>1</v>
      </c>
      <c r="O120" s="18">
        <f>'Coeffs tech AMS'!O120/'Coeffs tech AME'!O120</f>
        <v>1</v>
      </c>
      <c r="P120" s="18">
        <f>'Coeffs tech AMS'!P120/'Coeffs tech AME'!P120</f>
        <v>1</v>
      </c>
      <c r="Q120" s="18">
        <f>'Coeffs tech AMS'!Q120/'Coeffs tech AME'!Q120</f>
        <v>1</v>
      </c>
      <c r="R120" s="18">
        <f>'Coeffs tech AMS'!R120/'Coeffs tech AME'!R120</f>
        <v>1</v>
      </c>
      <c r="S120" s="18">
        <f>'Coeffs tech AMS'!S120/'Coeffs tech AME'!S120</f>
        <v>0.99991229535280235</v>
      </c>
      <c r="T120" s="18">
        <f>'Coeffs tech AMS'!T120/'Coeffs tech AME'!T120</f>
        <v>0.99987345354484025</v>
      </c>
      <c r="U120" s="18">
        <f>'Coeffs tech AMS'!U120/'Coeffs tech AME'!U120</f>
        <v>0.999861053077434</v>
      </c>
      <c r="V120" s="18">
        <f>'Coeffs tech AMS'!V120/'Coeffs tech AME'!V120</f>
        <v>0.99989309231315504</v>
      </c>
      <c r="W120" s="18">
        <f>'Coeffs tech AMS'!W120/'Coeffs tech AME'!W120</f>
        <v>0.99989262109905153</v>
      </c>
      <c r="X120" s="18">
        <f>'Coeffs tech AMS'!X120/'Coeffs tech AME'!X120</f>
        <v>0.99993119988261459</v>
      </c>
      <c r="Y120" s="18">
        <f>'Coeffs tech AMS'!Y120/'Coeffs tech AME'!Y120</f>
        <v>0.99971164030480253</v>
      </c>
      <c r="Z120" s="18">
        <f>'Coeffs tech AMS'!Z120/'Coeffs tech AME'!Z120</f>
        <v>0.99949778377207221</v>
      </c>
      <c r="AA120" s="18">
        <f>'Coeffs tech AMS'!AA120/'Coeffs tech AME'!AA120</f>
        <v>0.99936232670993663</v>
      </c>
      <c r="AB120" s="18">
        <f>'Coeffs tech AMS'!AB120/'Coeffs tech AME'!AB120</f>
        <v>0.9992782261714378</v>
      </c>
      <c r="AC120" s="18">
        <f>'Coeffs tech AMS'!AC120/'Coeffs tech AME'!AC120</f>
        <v>0.99922555500773802</v>
      </c>
      <c r="AD120" s="18">
        <f>'Coeffs tech AMS'!AD120/'Coeffs tech AME'!AD120</f>
        <v>0.99921890512490963</v>
      </c>
      <c r="AE120" s="18">
        <f>'Coeffs tech AMS'!AE120/'Coeffs tech AME'!AE120</f>
        <v>0.99932048156837328</v>
      </c>
      <c r="AF120" s="18">
        <f>'Coeffs tech AMS'!AF120/'Coeffs tech AME'!AF120</f>
        <v>0.9994300503491097</v>
      </c>
      <c r="AG120" s="18">
        <f>'Coeffs tech AMS'!AG120/'Coeffs tech AME'!AG120</f>
        <v>0.99951421547341812</v>
      </c>
      <c r="AH120" s="18">
        <f>'Coeffs tech AMS'!AH120/'Coeffs tech AME'!AH120</f>
        <v>0.99966784525115271</v>
      </c>
      <c r="AI120" s="18">
        <f>'Coeffs tech AMS'!AI120/'Coeffs tech AME'!AI120</f>
        <v>0.99972677721594205</v>
      </c>
      <c r="AJ120" s="18">
        <f>'Coeffs tech AMS'!AJ120/'Coeffs tech AME'!AJ120</f>
        <v>0.9997482218597169</v>
      </c>
      <c r="AK120" s="18">
        <f>'Coeffs tech AMS'!AK120/'Coeffs tech AME'!AK120</f>
        <v>0.99977862178055521</v>
      </c>
      <c r="AL120" s="18">
        <f>'Coeffs tech AMS'!AL120/'Coeffs tech AME'!AL120</f>
        <v>0.99981266841079086</v>
      </c>
      <c r="AM120" s="18">
        <f>'Coeffs tech AMS'!AM120/'Coeffs tech AME'!AM120</f>
        <v>0.99984893803549502</v>
      </c>
      <c r="AN120" s="18">
        <f>'Coeffs tech AMS'!AN120/'Coeffs tech AME'!AN120</f>
        <v>0.99985845117840244</v>
      </c>
      <c r="AO120" s="18">
        <f>'Coeffs tech AMS'!AO120/'Coeffs tech AME'!AO120</f>
        <v>0.99987431906690671</v>
      </c>
      <c r="AP120" s="18">
        <f>'Coeffs tech AMS'!AP120/'Coeffs tech AME'!AP120</f>
        <v>0.99989278372505175</v>
      </c>
      <c r="AQ120" s="18">
        <f>'Coeffs tech AMS'!AQ120/'Coeffs tech AME'!AQ120</f>
        <v>0.99992006778473108</v>
      </c>
      <c r="AR120" s="18">
        <f>'Coeffs tech AMS'!AR120/'Coeffs tech AME'!AR120</f>
        <v>0.99995404960631329</v>
      </c>
      <c r="AS120" s="18">
        <f>'Coeffs tech AMS'!AS120/'Coeffs tech AME'!AS120</f>
        <v>0.99999864374644265</v>
      </c>
      <c r="AT120" s="18">
        <f>'Coeffs tech AMS'!AT120/'Coeffs tech AME'!AT120</f>
        <v>1.0000499570107539</v>
      </c>
      <c r="AU120" s="18">
        <f>'Coeffs tech AMS'!AU120/'Coeffs tech AME'!AU120</f>
        <v>1.0001070156290421</v>
      </c>
      <c r="AV120" s="18">
        <f>'Coeffs tech AMS'!AV120/'Coeffs tech AME'!AV120</f>
        <v>1.0001690518639617</v>
      </c>
      <c r="AW120" s="18">
        <f>'Coeffs tech AMS'!AW120/'Coeffs tech AME'!AW120</f>
        <v>1.0002653852916896</v>
      </c>
    </row>
    <row r="121" spans="2:49" x14ac:dyDescent="0.25">
      <c r="B121" t="s">
        <v>1502</v>
      </c>
      <c r="C121" s="18">
        <f>'Coeffs tech AMS'!C121/'Coeffs tech AME'!C121</f>
        <v>1</v>
      </c>
      <c r="D121" s="18">
        <f>'Coeffs tech AMS'!D121/'Coeffs tech AME'!D121</f>
        <v>1</v>
      </c>
      <c r="E121" s="18">
        <f>'Coeffs tech AMS'!E121/'Coeffs tech AME'!E121</f>
        <v>1</v>
      </c>
      <c r="F121" s="18">
        <f>'Coeffs tech AMS'!F121/'Coeffs tech AME'!F121</f>
        <v>1</v>
      </c>
      <c r="G121" s="18">
        <f>'Coeffs tech AMS'!G121/'Coeffs tech AME'!G121</f>
        <v>1</v>
      </c>
      <c r="H121" s="18">
        <f>'Coeffs tech AMS'!H121/'Coeffs tech AME'!H121</f>
        <v>1</v>
      </c>
      <c r="I121" s="18">
        <f>'Coeffs tech AMS'!I121/'Coeffs tech AME'!I121</f>
        <v>1</v>
      </c>
      <c r="J121" s="18">
        <f>'Coeffs tech AMS'!J121/'Coeffs tech AME'!J121</f>
        <v>1</v>
      </c>
      <c r="K121" s="18">
        <f>'Coeffs tech AMS'!K121/'Coeffs tech AME'!K121</f>
        <v>1</v>
      </c>
      <c r="L121" s="18">
        <f>'Coeffs tech AMS'!L121/'Coeffs tech AME'!L121</f>
        <v>1</v>
      </c>
      <c r="M121" s="18">
        <f>'Coeffs tech AMS'!M121/'Coeffs tech AME'!M121</f>
        <v>1</v>
      </c>
      <c r="N121" s="18">
        <f>'Coeffs tech AMS'!N121/'Coeffs tech AME'!N121</f>
        <v>1</v>
      </c>
      <c r="O121" s="18">
        <f>'Coeffs tech AMS'!O121/'Coeffs tech AME'!O121</f>
        <v>1</v>
      </c>
      <c r="P121" s="18">
        <f>'Coeffs tech AMS'!P121/'Coeffs tech AME'!P121</f>
        <v>1</v>
      </c>
      <c r="Q121" s="18">
        <f>'Coeffs tech AMS'!Q121/'Coeffs tech AME'!Q121</f>
        <v>1</v>
      </c>
      <c r="R121" s="18">
        <f>'Coeffs tech AMS'!R121/'Coeffs tech AME'!R121</f>
        <v>1</v>
      </c>
      <c r="S121" s="18">
        <f>'Coeffs tech AMS'!S121/'Coeffs tech AME'!S121</f>
        <v>0.99939513651226131</v>
      </c>
      <c r="T121" s="18">
        <f>'Coeffs tech AMS'!T121/'Coeffs tech AME'!T121</f>
        <v>0.99908510824402452</v>
      </c>
      <c r="U121" s="18">
        <f>'Coeffs tech AMS'!U121/'Coeffs tech AME'!U121</f>
        <v>0.99913351036701703</v>
      </c>
      <c r="V121" s="18">
        <f>'Coeffs tech AMS'!V121/'Coeffs tech AME'!V121</f>
        <v>0.99946420083280352</v>
      </c>
      <c r="W121" s="18">
        <f>'Coeffs tech AMS'!W121/'Coeffs tech AME'!W121</f>
        <v>0.99939046342849114</v>
      </c>
      <c r="X121" s="18">
        <f>'Coeffs tech AMS'!X121/'Coeffs tech AME'!X121</f>
        <v>0.9993688014961527</v>
      </c>
      <c r="Y121" s="18">
        <f>'Coeffs tech AMS'!Y121/'Coeffs tech AME'!Y121</f>
        <v>0.99723089054910308</v>
      </c>
      <c r="Z121" s="18">
        <f>'Coeffs tech AMS'!Z121/'Coeffs tech AME'!Z121</f>
        <v>0.9952345278043162</v>
      </c>
      <c r="AA121" s="18">
        <f>'Coeffs tech AMS'!AA121/'Coeffs tech AME'!AA121</f>
        <v>0.99387397428550572</v>
      </c>
      <c r="AB121" s="18">
        <f>'Coeffs tech AMS'!AB121/'Coeffs tech AME'!AB121</f>
        <v>0.99296990934677232</v>
      </c>
      <c r="AC121" s="18">
        <f>'Coeffs tech AMS'!AC121/'Coeffs tech AME'!AC121</f>
        <v>0.99235781337584072</v>
      </c>
      <c r="AD121" s="18">
        <f>'Coeffs tech AMS'!AD121/'Coeffs tech AME'!AD121</f>
        <v>0.99179184097340367</v>
      </c>
      <c r="AE121" s="18">
        <f>'Coeffs tech AMS'!AE121/'Coeffs tech AME'!AE121</f>
        <v>0.99225077032863707</v>
      </c>
      <c r="AF121" s="18">
        <f>'Coeffs tech AMS'!AF121/'Coeffs tech AME'!AF121</f>
        <v>0.99267968902279458</v>
      </c>
      <c r="AG121" s="18">
        <f>'Coeffs tech AMS'!AG121/'Coeffs tech AME'!AG121</f>
        <v>0.99291429000697318</v>
      </c>
      <c r="AH121" s="18">
        <f>'Coeffs tech AMS'!AH121/'Coeffs tech AME'!AH121</f>
        <v>0.99384824148752537</v>
      </c>
      <c r="AI121" s="18">
        <f>'Coeffs tech AMS'!AI121/'Coeffs tech AME'!AI121</f>
        <v>0.99381732599386718</v>
      </c>
      <c r="AJ121" s="18">
        <f>'Coeffs tech AMS'!AJ121/'Coeffs tech AME'!AJ121</f>
        <v>0.99356218004427455</v>
      </c>
      <c r="AK121" s="18">
        <f>'Coeffs tech AMS'!AK121/'Coeffs tech AME'!AK121</f>
        <v>0.99335178331652829</v>
      </c>
      <c r="AL121" s="18">
        <f>'Coeffs tech AMS'!AL121/'Coeffs tech AME'!AL121</f>
        <v>0.99317661703621318</v>
      </c>
      <c r="AM121" s="18">
        <f>'Coeffs tech AMS'!AM121/'Coeffs tech AME'!AM121</f>
        <v>0.99302341373009417</v>
      </c>
      <c r="AN121" s="18">
        <f>'Coeffs tech AMS'!AN121/'Coeffs tech AME'!AN121</f>
        <v>0.99290786550090004</v>
      </c>
      <c r="AO121" s="18">
        <f>'Coeffs tech AMS'!AO121/'Coeffs tech AME'!AO121</f>
        <v>0.99270544696872598</v>
      </c>
      <c r="AP121" s="18">
        <f>'Coeffs tech AMS'!AP121/'Coeffs tech AME'!AP121</f>
        <v>0.99252017154437988</v>
      </c>
      <c r="AQ121" s="18">
        <f>'Coeffs tech AMS'!AQ121/'Coeffs tech AME'!AQ121</f>
        <v>0.99239548298922842</v>
      </c>
      <c r="AR121" s="18">
        <f>'Coeffs tech AMS'!AR121/'Coeffs tech AME'!AR121</f>
        <v>0.99231854454352819</v>
      </c>
      <c r="AS121" s="18">
        <f>'Coeffs tech AMS'!AS121/'Coeffs tech AME'!AS121</f>
        <v>0.99233293372860609</v>
      </c>
      <c r="AT121" s="18">
        <f>'Coeffs tech AMS'!AT121/'Coeffs tech AME'!AT121</f>
        <v>0.99238749570117579</v>
      </c>
      <c r="AU121" s="18">
        <f>'Coeffs tech AMS'!AU121/'Coeffs tech AME'!AU121</f>
        <v>0.99247719568783044</v>
      </c>
      <c r="AV121" s="18">
        <f>'Coeffs tech AMS'!AV121/'Coeffs tech AME'!AV121</f>
        <v>0.99260093095324509</v>
      </c>
      <c r="AW121" s="18">
        <f>'Coeffs tech AMS'!AW121/'Coeffs tech AME'!AW121</f>
        <v>0.99277669544511571</v>
      </c>
    </row>
    <row r="122" spans="2:49" x14ac:dyDescent="0.25">
      <c r="B122" t="s">
        <v>1503</v>
      </c>
      <c r="C122" s="18">
        <f>'Coeffs tech AMS'!C122/'Coeffs tech AME'!C122</f>
        <v>1</v>
      </c>
      <c r="D122" s="18">
        <f>'Coeffs tech AMS'!D122/'Coeffs tech AME'!D122</f>
        <v>1</v>
      </c>
      <c r="E122" s="18">
        <f>'Coeffs tech AMS'!E122/'Coeffs tech AME'!E122</f>
        <v>1</v>
      </c>
      <c r="F122" s="18">
        <f>'Coeffs tech AMS'!F122/'Coeffs tech AME'!F122</f>
        <v>1</v>
      </c>
      <c r="G122" s="18">
        <f>'Coeffs tech AMS'!G122/'Coeffs tech AME'!G122</f>
        <v>1</v>
      </c>
      <c r="H122" s="18">
        <f>'Coeffs tech AMS'!H122/'Coeffs tech AME'!H122</f>
        <v>1</v>
      </c>
      <c r="I122" s="18">
        <f>'Coeffs tech AMS'!I122/'Coeffs tech AME'!I122</f>
        <v>1</v>
      </c>
      <c r="J122" s="18">
        <f>'Coeffs tech AMS'!J122/'Coeffs tech AME'!J122</f>
        <v>1</v>
      </c>
      <c r="K122" s="18">
        <f>'Coeffs tech AMS'!K122/'Coeffs tech AME'!K122</f>
        <v>1</v>
      </c>
      <c r="L122" s="18">
        <f>'Coeffs tech AMS'!L122/'Coeffs tech AME'!L122</f>
        <v>1</v>
      </c>
      <c r="M122" s="18">
        <f>'Coeffs tech AMS'!M122/'Coeffs tech AME'!M122</f>
        <v>1</v>
      </c>
      <c r="N122" s="18">
        <f>'Coeffs tech AMS'!N122/'Coeffs tech AME'!N122</f>
        <v>1</v>
      </c>
      <c r="O122" s="18">
        <f>'Coeffs tech AMS'!O122/'Coeffs tech AME'!O122</f>
        <v>1</v>
      </c>
      <c r="P122" s="18">
        <f>'Coeffs tech AMS'!P122/'Coeffs tech AME'!P122</f>
        <v>1</v>
      </c>
      <c r="Q122" s="18">
        <f>'Coeffs tech AMS'!Q122/'Coeffs tech AME'!Q122</f>
        <v>1</v>
      </c>
      <c r="R122" s="18">
        <f>'Coeffs tech AMS'!R122/'Coeffs tech AME'!R122</f>
        <v>1</v>
      </c>
      <c r="S122" s="18">
        <f>'Coeffs tech AMS'!S122/'Coeffs tech AME'!S122</f>
        <v>0.9996981841074557</v>
      </c>
      <c r="T122" s="18">
        <f>'Coeffs tech AMS'!T122/'Coeffs tech AME'!T122</f>
        <v>0.99971324876997458</v>
      </c>
      <c r="U122" s="18">
        <f>'Coeffs tech AMS'!U122/'Coeffs tech AME'!U122</f>
        <v>0.99961618132196062</v>
      </c>
      <c r="V122" s="18">
        <f>'Coeffs tech AMS'!V122/'Coeffs tech AME'!V122</f>
        <v>0.9997759008448065</v>
      </c>
      <c r="W122" s="18">
        <f>'Coeffs tech AMS'!W122/'Coeffs tech AME'!W122</f>
        <v>0.99950124854878186</v>
      </c>
      <c r="X122" s="18">
        <f>'Coeffs tech AMS'!X122/'Coeffs tech AME'!X122</f>
        <v>0.99978563179990565</v>
      </c>
      <c r="Y122" s="18">
        <f>'Coeffs tech AMS'!Y122/'Coeffs tech AME'!Y122</f>
        <v>0.99873434833587105</v>
      </c>
      <c r="Z122" s="18">
        <f>'Coeffs tech AMS'!Z122/'Coeffs tech AME'!Z122</f>
        <v>0.9972631122865746</v>
      </c>
      <c r="AA122" s="18">
        <f>'Coeffs tech AMS'!AA122/'Coeffs tech AME'!AA122</f>
        <v>0.99670016426202135</v>
      </c>
      <c r="AB122" s="18">
        <f>'Coeffs tech AMS'!AB122/'Coeffs tech AME'!AB122</f>
        <v>0.99638601560964468</v>
      </c>
      <c r="AC122" s="18">
        <f>'Coeffs tech AMS'!AC122/'Coeffs tech AME'!AC122</f>
        <v>0.99621809250492566</v>
      </c>
      <c r="AD122" s="18">
        <f>'Coeffs tech AMS'!AD122/'Coeffs tech AME'!AD122</f>
        <v>0.99632385898020215</v>
      </c>
      <c r="AE122" s="18">
        <f>'Coeffs tech AMS'!AE122/'Coeffs tech AME'!AE122</f>
        <v>0.99693122337458784</v>
      </c>
      <c r="AF122" s="18">
        <f>'Coeffs tech AMS'!AF122/'Coeffs tech AME'!AF122</f>
        <v>0.99766832236050795</v>
      </c>
      <c r="AG122" s="18">
        <f>'Coeffs tech AMS'!AG122/'Coeffs tech AME'!AG122</f>
        <v>0.99810950876005755</v>
      </c>
      <c r="AH122" s="18">
        <f>'Coeffs tech AMS'!AH122/'Coeffs tech AME'!AH122</f>
        <v>0.99890079649166064</v>
      </c>
      <c r="AI122" s="18">
        <f>'Coeffs tech AMS'!AI122/'Coeffs tech AME'!AI122</f>
        <v>0.99926630059746913</v>
      </c>
      <c r="AJ122" s="18">
        <f>'Coeffs tech AMS'!AJ122/'Coeffs tech AME'!AJ122</f>
        <v>0.99921756075708812</v>
      </c>
      <c r="AK122" s="18">
        <f>'Coeffs tech AMS'!AK122/'Coeffs tech AME'!AK122</f>
        <v>0.99936707198961827</v>
      </c>
      <c r="AL122" s="18">
        <f>'Coeffs tech AMS'!AL122/'Coeffs tech AME'!AL122</f>
        <v>0.99953415271534662</v>
      </c>
      <c r="AM122" s="18">
        <f>'Coeffs tech AMS'!AM122/'Coeffs tech AME'!AM122</f>
        <v>0.9997086819119041</v>
      </c>
      <c r="AN122" s="18">
        <f>'Coeffs tech AMS'!AN122/'Coeffs tech AME'!AN122</f>
        <v>0.99954468470300628</v>
      </c>
      <c r="AO122" s="18">
        <f>'Coeffs tech AMS'!AO122/'Coeffs tech AME'!AO122</f>
        <v>0.99975008222010042</v>
      </c>
      <c r="AP122" s="18">
        <f>'Coeffs tech AMS'!AP122/'Coeffs tech AME'!AP122</f>
        <v>0.99991568319969404</v>
      </c>
      <c r="AQ122" s="18">
        <f>'Coeffs tech AMS'!AQ122/'Coeffs tech AME'!AQ122</f>
        <v>1.000129544427856</v>
      </c>
      <c r="AR122" s="18">
        <f>'Coeffs tech AMS'!AR122/'Coeffs tech AME'!AR122</f>
        <v>1.0003613664818887</v>
      </c>
      <c r="AS122" s="18">
        <f>'Coeffs tech AMS'!AS122/'Coeffs tech AME'!AS122</f>
        <v>1.0006295227540625</v>
      </c>
      <c r="AT122" s="18">
        <f>'Coeffs tech AMS'!AT122/'Coeffs tech AME'!AT122</f>
        <v>1.0009355837664937</v>
      </c>
      <c r="AU122" s="18">
        <f>'Coeffs tech AMS'!AU122/'Coeffs tech AME'!AU122</f>
        <v>1.0012509223844741</v>
      </c>
      <c r="AV122" s="18">
        <f>'Coeffs tech AMS'!AV122/'Coeffs tech AME'!AV122</f>
        <v>1.0015733782954457</v>
      </c>
      <c r="AW122" s="18">
        <f>'Coeffs tech AMS'!AW122/'Coeffs tech AME'!AW122</f>
        <v>1.0021835817612086</v>
      </c>
    </row>
    <row r="123" spans="2:49" x14ac:dyDescent="0.25">
      <c r="B123" t="s">
        <v>1504</v>
      </c>
      <c r="C123" s="18">
        <f>'Coeffs tech AMS'!C123/'Coeffs tech AME'!C123</f>
        <v>1</v>
      </c>
      <c r="D123" s="18">
        <f>'Coeffs tech AMS'!D123/'Coeffs tech AME'!D123</f>
        <v>1</v>
      </c>
      <c r="E123" s="18">
        <f>'Coeffs tech AMS'!E123/'Coeffs tech AME'!E123</f>
        <v>1</v>
      </c>
      <c r="F123" s="18">
        <f>'Coeffs tech AMS'!F123/'Coeffs tech AME'!F123</f>
        <v>1</v>
      </c>
      <c r="G123" s="18">
        <f>'Coeffs tech AMS'!G123/'Coeffs tech AME'!G123</f>
        <v>1</v>
      </c>
      <c r="H123" s="18">
        <f>'Coeffs tech AMS'!H123/'Coeffs tech AME'!H123</f>
        <v>1</v>
      </c>
      <c r="I123" s="18">
        <f>'Coeffs tech AMS'!I123/'Coeffs tech AME'!I123</f>
        <v>1</v>
      </c>
      <c r="J123" s="18">
        <f>'Coeffs tech AMS'!J123/'Coeffs tech AME'!J123</f>
        <v>1</v>
      </c>
      <c r="K123" s="18">
        <f>'Coeffs tech AMS'!K123/'Coeffs tech AME'!K123</f>
        <v>1</v>
      </c>
      <c r="L123" s="18">
        <f>'Coeffs tech AMS'!L123/'Coeffs tech AME'!L123</f>
        <v>1</v>
      </c>
      <c r="M123" s="18">
        <f>'Coeffs tech AMS'!M123/'Coeffs tech AME'!M123</f>
        <v>1</v>
      </c>
      <c r="N123" s="18">
        <f>'Coeffs tech AMS'!N123/'Coeffs tech AME'!N123</f>
        <v>1</v>
      </c>
      <c r="O123" s="18">
        <f>'Coeffs tech AMS'!O123/'Coeffs tech AME'!O123</f>
        <v>1</v>
      </c>
      <c r="P123" s="18">
        <f>'Coeffs tech AMS'!P123/'Coeffs tech AME'!P123</f>
        <v>1</v>
      </c>
      <c r="Q123" s="18">
        <f>'Coeffs tech AMS'!Q123/'Coeffs tech AME'!Q123</f>
        <v>1</v>
      </c>
      <c r="R123" s="18">
        <f>'Coeffs tech AMS'!R123/'Coeffs tech AME'!R123</f>
        <v>1</v>
      </c>
      <c r="S123" s="18">
        <f>'Coeffs tech AMS'!S123/'Coeffs tech AME'!S123</f>
        <v>0.99969573774498532</v>
      </c>
      <c r="T123" s="18">
        <f>'Coeffs tech AMS'!T123/'Coeffs tech AME'!T123</f>
        <v>0.99966334066890461</v>
      </c>
      <c r="U123" s="18">
        <f>'Coeffs tech AMS'!U123/'Coeffs tech AME'!U123</f>
        <v>0.99969597099206686</v>
      </c>
      <c r="V123" s="18">
        <f>'Coeffs tech AMS'!V123/'Coeffs tech AME'!V123</f>
        <v>0.99999501361061738</v>
      </c>
      <c r="W123" s="18">
        <f>'Coeffs tech AMS'!W123/'Coeffs tech AME'!W123</f>
        <v>1.002854058396067</v>
      </c>
      <c r="X123" s="18">
        <f>'Coeffs tech AMS'!X123/'Coeffs tech AME'!X123</f>
        <v>1.006005428647849</v>
      </c>
      <c r="Y123" s="18">
        <f>'Coeffs tech AMS'!Y123/'Coeffs tech AME'!Y123</f>
        <v>1.0079330979781191</v>
      </c>
      <c r="Z123" s="18">
        <f>'Coeffs tech AMS'!Z123/'Coeffs tech AME'!Z123</f>
        <v>1.0098856128875195</v>
      </c>
      <c r="AA123" s="18">
        <f>'Coeffs tech AMS'!AA123/'Coeffs tech AME'!AA123</f>
        <v>1.0122474564877706</v>
      </c>
      <c r="AB123" s="18">
        <f>'Coeffs tech AMS'!AB123/'Coeffs tech AME'!AB123</f>
        <v>1.0148690931103435</v>
      </c>
      <c r="AC123" s="18">
        <f>'Coeffs tech AMS'!AC123/'Coeffs tech AME'!AC123</f>
        <v>1.0176622476432788</v>
      </c>
      <c r="AD123" s="18">
        <f>'Coeffs tech AMS'!AD123/'Coeffs tech AME'!AD123</f>
        <v>1.017892922489964</v>
      </c>
      <c r="AE123" s="18">
        <f>'Coeffs tech AMS'!AE123/'Coeffs tech AME'!AE123</f>
        <v>1.0186949846342241</v>
      </c>
      <c r="AF123" s="18">
        <f>'Coeffs tech AMS'!AF123/'Coeffs tech AME'!AF123</f>
        <v>1.0195389840086651</v>
      </c>
      <c r="AG123" s="18">
        <f>'Coeffs tech AMS'!AG123/'Coeffs tech AME'!AG123</f>
        <v>1.0202326679989446</v>
      </c>
      <c r="AH123" s="18">
        <f>'Coeffs tech AMS'!AH123/'Coeffs tech AME'!AH123</f>
        <v>1.0212833680081419</v>
      </c>
      <c r="AI123" s="18">
        <f>'Coeffs tech AMS'!AI123/'Coeffs tech AME'!AI123</f>
        <v>1.0218047701797457</v>
      </c>
      <c r="AJ123" s="18">
        <f>'Coeffs tech AMS'!AJ123/'Coeffs tech AME'!AJ123</f>
        <v>1.0221185866421811</v>
      </c>
      <c r="AK123" s="18">
        <f>'Coeffs tech AMS'!AK123/'Coeffs tech AME'!AK123</f>
        <v>1.0224913969730067</v>
      </c>
      <c r="AL123" s="18">
        <f>'Coeffs tech AMS'!AL123/'Coeffs tech AME'!AL123</f>
        <v>1.0228813892528097</v>
      </c>
      <c r="AM123" s="18">
        <f>'Coeffs tech AMS'!AM123/'Coeffs tech AME'!AM123</f>
        <v>1.0232797841986687</v>
      </c>
      <c r="AN123" s="18">
        <f>'Coeffs tech AMS'!AN123/'Coeffs tech AME'!AN123</f>
        <v>1.0234188088832425</v>
      </c>
      <c r="AO123" s="18">
        <f>'Coeffs tech AMS'!AO123/'Coeffs tech AME'!AO123</f>
        <v>1.023672311122406</v>
      </c>
      <c r="AP123" s="18">
        <f>'Coeffs tech AMS'!AP123/'Coeffs tech AME'!AP123</f>
        <v>1.0239558185175757</v>
      </c>
      <c r="AQ123" s="18">
        <f>'Coeffs tech AMS'!AQ123/'Coeffs tech AME'!AQ123</f>
        <v>1.0243029256923812</v>
      </c>
      <c r="AR123" s="18">
        <f>'Coeffs tech AMS'!AR123/'Coeffs tech AME'!AR123</f>
        <v>1.0247017434904653</v>
      </c>
      <c r="AS123" s="18">
        <f>'Coeffs tech AMS'!AS123/'Coeffs tech AME'!AS123</f>
        <v>1.0251597748429018</v>
      </c>
      <c r="AT123" s="18">
        <f>'Coeffs tech AMS'!AT123/'Coeffs tech AME'!AT123</f>
        <v>1.0256585808246814</v>
      </c>
      <c r="AU123" s="18">
        <f>'Coeffs tech AMS'!AU123/'Coeffs tech AME'!AU123</f>
        <v>1.0261902371142662</v>
      </c>
      <c r="AV123" s="18">
        <f>'Coeffs tech AMS'!AV123/'Coeffs tech AME'!AV123</f>
        <v>1.0267482713511824</v>
      </c>
      <c r="AW123" s="18">
        <f>'Coeffs tech AMS'!AW123/'Coeffs tech AME'!AW123</f>
        <v>1.0276574843535051</v>
      </c>
    </row>
    <row r="124" spans="2:49" x14ac:dyDescent="0.25">
      <c r="B124" t="s">
        <v>1505</v>
      </c>
      <c r="C124" s="18">
        <f>'Coeffs tech AMS'!C124/'Coeffs tech AME'!C124</f>
        <v>1</v>
      </c>
      <c r="D124" s="18">
        <f>'Coeffs tech AMS'!D124/'Coeffs tech AME'!D124</f>
        <v>1</v>
      </c>
      <c r="E124" s="18">
        <f>'Coeffs tech AMS'!E124/'Coeffs tech AME'!E124</f>
        <v>1</v>
      </c>
      <c r="F124" s="18">
        <f>'Coeffs tech AMS'!F124/'Coeffs tech AME'!F124</f>
        <v>1</v>
      </c>
      <c r="G124" s="18">
        <f>'Coeffs tech AMS'!G124/'Coeffs tech AME'!G124</f>
        <v>1</v>
      </c>
      <c r="H124" s="18">
        <f>'Coeffs tech AMS'!H124/'Coeffs tech AME'!H124</f>
        <v>1</v>
      </c>
      <c r="I124" s="18">
        <f>'Coeffs tech AMS'!I124/'Coeffs tech AME'!I124</f>
        <v>1</v>
      </c>
      <c r="J124" s="18">
        <f>'Coeffs tech AMS'!J124/'Coeffs tech AME'!J124</f>
        <v>1</v>
      </c>
      <c r="K124" s="18">
        <f>'Coeffs tech AMS'!K124/'Coeffs tech AME'!K124</f>
        <v>1</v>
      </c>
      <c r="L124" s="18">
        <f>'Coeffs tech AMS'!L124/'Coeffs tech AME'!L124</f>
        <v>1</v>
      </c>
      <c r="M124" s="18">
        <f>'Coeffs tech AMS'!M124/'Coeffs tech AME'!M124</f>
        <v>1</v>
      </c>
      <c r="N124" s="18">
        <f>'Coeffs tech AMS'!N124/'Coeffs tech AME'!N124</f>
        <v>1</v>
      </c>
      <c r="O124" s="18">
        <f>'Coeffs tech AMS'!O124/'Coeffs tech AME'!O124</f>
        <v>1</v>
      </c>
      <c r="P124" s="18">
        <f>'Coeffs tech AMS'!P124/'Coeffs tech AME'!P124</f>
        <v>1</v>
      </c>
      <c r="Q124" s="18">
        <f>'Coeffs tech AMS'!Q124/'Coeffs tech AME'!Q124</f>
        <v>1</v>
      </c>
      <c r="R124" s="18">
        <f>'Coeffs tech AMS'!R124/'Coeffs tech AME'!R124</f>
        <v>1</v>
      </c>
      <c r="S124" s="18">
        <f>'Coeffs tech AMS'!S124/'Coeffs tech AME'!S124</f>
        <v>0.99919323293548445</v>
      </c>
      <c r="T124" s="18">
        <f>'Coeffs tech AMS'!T124/'Coeffs tech AME'!T124</f>
        <v>0.99926780164075091</v>
      </c>
      <c r="U124" s="18">
        <f>'Coeffs tech AMS'!U124/'Coeffs tech AME'!U124</f>
        <v>0.99885257353918666</v>
      </c>
      <c r="V124" s="18">
        <f>'Coeffs tech AMS'!V124/'Coeffs tech AME'!V124</f>
        <v>0.99881899319746625</v>
      </c>
      <c r="W124" s="18">
        <f>'Coeffs tech AMS'!W124/'Coeffs tech AME'!W124</f>
        <v>0.99607663149390213</v>
      </c>
      <c r="X124" s="18">
        <f>'Coeffs tech AMS'!X124/'Coeffs tech AME'!X124</f>
        <v>0.99441030560289212</v>
      </c>
      <c r="Y124" s="18">
        <f>'Coeffs tech AMS'!Y124/'Coeffs tech AME'!Y124</f>
        <v>0.9906692178335238</v>
      </c>
      <c r="Z124" s="18">
        <f>'Coeffs tech AMS'!Z124/'Coeffs tech AME'!Z124</f>
        <v>0.98720057814295359</v>
      </c>
      <c r="AA124" s="18">
        <f>'Coeffs tech AMS'!AA124/'Coeffs tech AME'!AA124</f>
        <v>0.98415023875114294</v>
      </c>
      <c r="AB124" s="18">
        <f>'Coeffs tech AMS'!AB124/'Coeffs tech AME'!AB124</f>
        <v>0.98130227728288755</v>
      </c>
      <c r="AC124" s="18">
        <f>'Coeffs tech AMS'!AC124/'Coeffs tech AME'!AC124</f>
        <v>0.97855817813603019</v>
      </c>
      <c r="AD124" s="18">
        <f>'Coeffs tech AMS'!AD124/'Coeffs tech AME'!AD124</f>
        <v>0.97765935926490977</v>
      </c>
      <c r="AE124" s="18">
        <f>'Coeffs tech AMS'!AE124/'Coeffs tech AME'!AE124</f>
        <v>0.97714307220691843</v>
      </c>
      <c r="AF124" s="18">
        <f>'Coeffs tech AMS'!AF124/'Coeffs tech AME'!AF124</f>
        <v>0.97678797600984912</v>
      </c>
      <c r="AG124" s="18">
        <f>'Coeffs tech AMS'!AG124/'Coeffs tech AME'!AG124</f>
        <v>0.97632205156705487</v>
      </c>
      <c r="AH124" s="18">
        <f>'Coeffs tech AMS'!AH124/'Coeffs tech AME'!AH124</f>
        <v>0.97603277942334377</v>
      </c>
      <c r="AI124" s="18">
        <f>'Coeffs tech AMS'!AI124/'Coeffs tech AME'!AI124</f>
        <v>0.97539884119303122</v>
      </c>
      <c r="AJ124" s="18">
        <f>'Coeffs tech AMS'!AJ124/'Coeffs tech AME'!AJ124</f>
        <v>0.97456271895363755</v>
      </c>
      <c r="AK124" s="18">
        <f>'Coeffs tech AMS'!AK124/'Coeffs tech AME'!AK124</f>
        <v>0.97387784838786806</v>
      </c>
      <c r="AL124" s="18">
        <f>'Coeffs tech AMS'!AL124/'Coeffs tech AME'!AL124</f>
        <v>0.9732594643521959</v>
      </c>
      <c r="AM124" s="18">
        <f>'Coeffs tech AMS'!AM124/'Coeffs tech AME'!AM124</f>
        <v>0.97268189748437195</v>
      </c>
      <c r="AN124" s="18">
        <f>'Coeffs tech AMS'!AN124/'Coeffs tech AME'!AN124</f>
        <v>0.96988850309535835</v>
      </c>
      <c r="AO124" s="18">
        <f>'Coeffs tech AMS'!AO124/'Coeffs tech AME'!AO124</f>
        <v>0.96744087208669993</v>
      </c>
      <c r="AP124" s="18">
        <f>'Coeffs tech AMS'!AP124/'Coeffs tech AME'!AP124</f>
        <v>0.96496641097592306</v>
      </c>
      <c r="AQ124" s="18">
        <f>'Coeffs tech AMS'!AQ124/'Coeffs tech AME'!AQ124</f>
        <v>0.96255159279636326</v>
      </c>
      <c r="AR124" s="18">
        <f>'Coeffs tech AMS'!AR124/'Coeffs tech AME'!AR124</f>
        <v>0.96015477721800924</v>
      </c>
      <c r="AS124" s="18">
        <f>'Coeffs tech AMS'!AS124/'Coeffs tech AME'!AS124</f>
        <v>0.95785527960984573</v>
      </c>
      <c r="AT124" s="18">
        <f>'Coeffs tech AMS'!AT124/'Coeffs tech AME'!AT124</f>
        <v>0.95565368908611581</v>
      </c>
      <c r="AU124" s="18">
        <f>'Coeffs tech AMS'!AU124/'Coeffs tech AME'!AU124</f>
        <v>0.95353520143588333</v>
      </c>
      <c r="AV124" s="18">
        <f>'Coeffs tech AMS'!AV124/'Coeffs tech AME'!AV124</f>
        <v>0.95145355086671968</v>
      </c>
      <c r="AW124" s="18">
        <f>'Coeffs tech AMS'!AW124/'Coeffs tech AME'!AW124</f>
        <v>0.95284807168044994</v>
      </c>
    </row>
    <row r="125" spans="2:49" x14ac:dyDescent="0.25">
      <c r="B125" t="s">
        <v>1506</v>
      </c>
      <c r="C125" s="18">
        <f>'Coeffs tech AMS'!C125/'Coeffs tech AME'!C125</f>
        <v>1</v>
      </c>
      <c r="D125" s="18">
        <f>'Coeffs tech AMS'!D125/'Coeffs tech AME'!D125</f>
        <v>1</v>
      </c>
      <c r="E125" s="18">
        <f>'Coeffs tech AMS'!E125/'Coeffs tech AME'!E125</f>
        <v>1</v>
      </c>
      <c r="F125" s="18">
        <f>'Coeffs tech AMS'!F125/'Coeffs tech AME'!F125</f>
        <v>1</v>
      </c>
      <c r="G125" s="18">
        <f>'Coeffs tech AMS'!G125/'Coeffs tech AME'!G125</f>
        <v>1</v>
      </c>
      <c r="H125" s="18">
        <f>'Coeffs tech AMS'!H125/'Coeffs tech AME'!H125</f>
        <v>1</v>
      </c>
      <c r="I125" s="18">
        <f>'Coeffs tech AMS'!I125/'Coeffs tech AME'!I125</f>
        <v>1</v>
      </c>
      <c r="J125" s="18">
        <f>'Coeffs tech AMS'!J125/'Coeffs tech AME'!J125</f>
        <v>1</v>
      </c>
      <c r="K125" s="18">
        <f>'Coeffs tech AMS'!K125/'Coeffs tech AME'!K125</f>
        <v>1</v>
      </c>
      <c r="L125" s="18">
        <f>'Coeffs tech AMS'!L125/'Coeffs tech AME'!L125</f>
        <v>1</v>
      </c>
      <c r="M125" s="18">
        <f>'Coeffs tech AMS'!M125/'Coeffs tech AME'!M125</f>
        <v>1</v>
      </c>
      <c r="N125" s="18">
        <f>'Coeffs tech AMS'!N125/'Coeffs tech AME'!N125</f>
        <v>1</v>
      </c>
      <c r="O125" s="18">
        <f>'Coeffs tech AMS'!O125/'Coeffs tech AME'!O125</f>
        <v>1</v>
      </c>
      <c r="P125" s="18">
        <f>'Coeffs tech AMS'!P125/'Coeffs tech AME'!P125</f>
        <v>1</v>
      </c>
      <c r="Q125" s="18">
        <f>'Coeffs tech AMS'!Q125/'Coeffs tech AME'!Q125</f>
        <v>1</v>
      </c>
      <c r="R125" s="18">
        <f>'Coeffs tech AMS'!R125/'Coeffs tech AME'!R125</f>
        <v>1</v>
      </c>
      <c r="S125" s="18">
        <f>'Coeffs tech AMS'!S125/'Coeffs tech AME'!S125</f>
        <v>0.99970559343458598</v>
      </c>
      <c r="T125" s="18">
        <f>'Coeffs tech AMS'!T125/'Coeffs tech AME'!T125</f>
        <v>0.99962855737023659</v>
      </c>
      <c r="U125" s="18">
        <f>'Coeffs tech AMS'!U125/'Coeffs tech AME'!U125</f>
        <v>0.99959616134892659</v>
      </c>
      <c r="V125" s="18">
        <f>'Coeffs tech AMS'!V125/'Coeffs tech AME'!V125</f>
        <v>0.99980072237732498</v>
      </c>
      <c r="W125" s="18">
        <f>'Coeffs tech AMS'!W125/'Coeffs tech AME'!W125</f>
        <v>0.99972310441554546</v>
      </c>
      <c r="X125" s="18">
        <f>'Coeffs tech AMS'!X125/'Coeffs tech AME'!X125</f>
        <v>0.99881422441405088</v>
      </c>
      <c r="Y125" s="18">
        <f>'Coeffs tech AMS'!Y125/'Coeffs tech AME'!Y125</f>
        <v>0.99612604594464271</v>
      </c>
      <c r="Z125" s="18">
        <f>'Coeffs tech AMS'!Z125/'Coeffs tech AME'!Z125</f>
        <v>0.99315886563260014</v>
      </c>
      <c r="AA125" s="18">
        <f>'Coeffs tech AMS'!AA125/'Coeffs tech AME'!AA125</f>
        <v>0.99035099274356053</v>
      </c>
      <c r="AB125" s="18">
        <f>'Coeffs tech AMS'!AB125/'Coeffs tech AME'!AB125</f>
        <v>0.98762260214662256</v>
      </c>
      <c r="AC125" s="18">
        <f>'Coeffs tech AMS'!AC125/'Coeffs tech AME'!AC125</f>
        <v>0.98496341107987428</v>
      </c>
      <c r="AD125" s="18">
        <f>'Coeffs tech AMS'!AD125/'Coeffs tech AME'!AD125</f>
        <v>0.98216199485843225</v>
      </c>
      <c r="AE125" s="18">
        <f>'Coeffs tech AMS'!AE125/'Coeffs tech AME'!AE125</f>
        <v>0.98001889354130345</v>
      </c>
      <c r="AF125" s="18">
        <f>'Coeffs tech AMS'!AF125/'Coeffs tech AME'!AF125</f>
        <v>0.97806313472181317</v>
      </c>
      <c r="AG125" s="18">
        <f>'Coeffs tech AMS'!AG125/'Coeffs tech AME'!AG125</f>
        <v>0.97608411060985989</v>
      </c>
      <c r="AH125" s="18">
        <f>'Coeffs tech AMS'!AH125/'Coeffs tech AME'!AH125</f>
        <v>0.97441219805405399</v>
      </c>
      <c r="AI125" s="18">
        <f>'Coeffs tech AMS'!AI125/'Coeffs tech AME'!AI125</f>
        <v>0.97238456010443697</v>
      </c>
      <c r="AJ125" s="18">
        <f>'Coeffs tech AMS'!AJ125/'Coeffs tech AME'!AJ125</f>
        <v>0.97022113035656554</v>
      </c>
      <c r="AK125" s="18">
        <f>'Coeffs tech AMS'!AK125/'Coeffs tech AME'!AK125</f>
        <v>0.96811622489139115</v>
      </c>
      <c r="AL125" s="18">
        <f>'Coeffs tech AMS'!AL125/'Coeffs tech AME'!AL125</f>
        <v>0.96604333375029405</v>
      </c>
      <c r="AM125" s="18">
        <f>'Coeffs tech AMS'!AM125/'Coeffs tech AME'!AM125</f>
        <v>0.96399298910545417</v>
      </c>
      <c r="AN125" s="18">
        <f>'Coeffs tech AMS'!AN125/'Coeffs tech AME'!AN125</f>
        <v>0.96174423673080767</v>
      </c>
      <c r="AO125" s="18">
        <f>'Coeffs tech AMS'!AO125/'Coeffs tech AME'!AO125</f>
        <v>0.95962897107437439</v>
      </c>
      <c r="AP125" s="18">
        <f>'Coeffs tech AMS'!AP125/'Coeffs tech AME'!AP125</f>
        <v>0.95758264403975613</v>
      </c>
      <c r="AQ125" s="18">
        <f>'Coeffs tech AMS'!AQ125/'Coeffs tech AME'!AQ125</f>
        <v>0.95563608496667407</v>
      </c>
      <c r="AR125" s="18">
        <f>'Coeffs tech AMS'!AR125/'Coeffs tech AME'!AR125</f>
        <v>0.95377876622772173</v>
      </c>
      <c r="AS125" s="18">
        <f>'Coeffs tech AMS'!AS125/'Coeffs tech AME'!AS125</f>
        <v>0.95202931766214627</v>
      </c>
      <c r="AT125" s="18">
        <f>'Coeffs tech AMS'!AT125/'Coeffs tech AME'!AT125</f>
        <v>0.95035877306887018</v>
      </c>
      <c r="AU125" s="18">
        <f>'Coeffs tech AMS'!AU125/'Coeffs tech AME'!AU125</f>
        <v>0.94876604201716319</v>
      </c>
      <c r="AV125" s="18">
        <f>'Coeffs tech AMS'!AV125/'Coeffs tech AME'!AV125</f>
        <v>0.94724602153528692</v>
      </c>
      <c r="AW125" s="18">
        <f>'Coeffs tech AMS'!AW125/'Coeffs tech AME'!AW125</f>
        <v>0.94600590716740485</v>
      </c>
    </row>
    <row r="126" spans="2:49" x14ac:dyDescent="0.25">
      <c r="B126" t="s">
        <v>1507</v>
      </c>
      <c r="C126" s="18">
        <f>'Coeffs tech AMS'!C126/'Coeffs tech AME'!C126</f>
        <v>1</v>
      </c>
      <c r="D126" s="18">
        <f>'Coeffs tech AMS'!D126/'Coeffs tech AME'!D126</f>
        <v>1</v>
      </c>
      <c r="E126" s="18">
        <f>'Coeffs tech AMS'!E126/'Coeffs tech AME'!E126</f>
        <v>1</v>
      </c>
      <c r="F126" s="18">
        <f>'Coeffs tech AMS'!F126/'Coeffs tech AME'!F126</f>
        <v>1</v>
      </c>
      <c r="G126" s="18">
        <f>'Coeffs tech AMS'!G126/'Coeffs tech AME'!G126</f>
        <v>1</v>
      </c>
      <c r="H126" s="18">
        <f>'Coeffs tech AMS'!H126/'Coeffs tech AME'!H126</f>
        <v>1</v>
      </c>
      <c r="I126" s="18">
        <f>'Coeffs tech AMS'!I126/'Coeffs tech AME'!I126</f>
        <v>1</v>
      </c>
      <c r="J126" s="18">
        <f>'Coeffs tech AMS'!J126/'Coeffs tech AME'!J126</f>
        <v>1</v>
      </c>
      <c r="K126" s="18">
        <f>'Coeffs tech AMS'!K126/'Coeffs tech AME'!K126</f>
        <v>1</v>
      </c>
      <c r="L126" s="18">
        <f>'Coeffs tech AMS'!L126/'Coeffs tech AME'!L126</f>
        <v>1</v>
      </c>
      <c r="M126" s="18">
        <f>'Coeffs tech AMS'!M126/'Coeffs tech AME'!M126</f>
        <v>1</v>
      </c>
      <c r="N126" s="18">
        <f>'Coeffs tech AMS'!N126/'Coeffs tech AME'!N126</f>
        <v>1</v>
      </c>
      <c r="O126" s="18">
        <f>'Coeffs tech AMS'!O126/'Coeffs tech AME'!O126</f>
        <v>1</v>
      </c>
      <c r="P126" s="18">
        <f>'Coeffs tech AMS'!P126/'Coeffs tech AME'!P126</f>
        <v>1</v>
      </c>
      <c r="Q126" s="18">
        <f>'Coeffs tech AMS'!Q126/'Coeffs tech AME'!Q126</f>
        <v>1</v>
      </c>
      <c r="R126" s="18">
        <f>'Coeffs tech AMS'!R126/'Coeffs tech AME'!R126</f>
        <v>1</v>
      </c>
      <c r="S126" s="18">
        <f>'Coeffs tech AMS'!S126/'Coeffs tech AME'!S126</f>
        <v>1.0000380116884744</v>
      </c>
      <c r="T126" s="18">
        <f>'Coeffs tech AMS'!T126/'Coeffs tech AME'!T126</f>
        <v>1.0003125661878849</v>
      </c>
      <c r="U126" s="18">
        <f>'Coeffs tech AMS'!U126/'Coeffs tech AME'!U126</f>
        <v>1.0008063917211349</v>
      </c>
      <c r="V126" s="18">
        <f>'Coeffs tech AMS'!V126/'Coeffs tech AME'!V126</f>
        <v>1.0016406942719824</v>
      </c>
      <c r="W126" s="18">
        <f>'Coeffs tech AMS'!W126/'Coeffs tech AME'!W126</f>
        <v>1.0020260379303536</v>
      </c>
      <c r="X126" s="18">
        <f>'Coeffs tech AMS'!X126/'Coeffs tech AME'!X126</f>
        <v>1.0025898034839604</v>
      </c>
      <c r="Y126" s="18">
        <f>'Coeffs tech AMS'!Y126/'Coeffs tech AME'!Y126</f>
        <v>1.0024464590233986</v>
      </c>
      <c r="Z126" s="18">
        <f>'Coeffs tech AMS'!Z126/'Coeffs tech AME'!Z126</f>
        <v>1.0024055651332062</v>
      </c>
      <c r="AA126" s="18">
        <f>'Coeffs tech AMS'!AA126/'Coeffs tech AME'!AA126</f>
        <v>1.0026419288449333</v>
      </c>
      <c r="AB126" s="18">
        <f>'Coeffs tech AMS'!AB126/'Coeffs tech AME'!AB126</f>
        <v>1.0030029373813394</v>
      </c>
      <c r="AC126" s="18">
        <f>'Coeffs tech AMS'!AC126/'Coeffs tech AME'!AC126</f>
        <v>1.003388616091242</v>
      </c>
      <c r="AD126" s="18">
        <f>'Coeffs tech AMS'!AD126/'Coeffs tech AME'!AD126</f>
        <v>1.0041205485211708</v>
      </c>
      <c r="AE126" s="18">
        <f>'Coeffs tech AMS'!AE126/'Coeffs tech AME'!AE126</f>
        <v>1.0051036411024081</v>
      </c>
      <c r="AF126" s="18">
        <f>'Coeffs tech AMS'!AF126/'Coeffs tech AME'!AF126</f>
        <v>1.0060391698009887</v>
      </c>
      <c r="AG126" s="18">
        <f>'Coeffs tech AMS'!AG126/'Coeffs tech AME'!AG126</f>
        <v>1.00685903062197</v>
      </c>
      <c r="AH126" s="18">
        <f>'Coeffs tech AMS'!AH126/'Coeffs tech AME'!AH126</f>
        <v>1.0078106637284441</v>
      </c>
      <c r="AI126" s="18">
        <f>'Coeffs tech AMS'!AI126/'Coeffs tech AME'!AI126</f>
        <v>1.0084195719658398</v>
      </c>
      <c r="AJ126" s="18">
        <f>'Coeffs tech AMS'!AJ126/'Coeffs tech AME'!AJ126</f>
        <v>1.0089237590344275</v>
      </c>
      <c r="AK126" s="18">
        <f>'Coeffs tech AMS'!AK126/'Coeffs tech AME'!AK126</f>
        <v>1.0094536290577514</v>
      </c>
      <c r="AL126" s="18">
        <f>'Coeffs tech AMS'!AL126/'Coeffs tech AME'!AL126</f>
        <v>1.0099833422550624</v>
      </c>
      <c r="AM126" s="18">
        <f>'Coeffs tech AMS'!AM126/'Coeffs tech AME'!AM126</f>
        <v>1.0105031282629537</v>
      </c>
      <c r="AN126" s="18">
        <f>'Coeffs tech AMS'!AN126/'Coeffs tech AME'!AN126</f>
        <v>1.0109846571637187</v>
      </c>
      <c r="AO126" s="18">
        <f>'Coeffs tech AMS'!AO126/'Coeffs tech AME'!AO126</f>
        <v>1.0115899771531944</v>
      </c>
      <c r="AP126" s="18">
        <f>'Coeffs tech AMS'!AP126/'Coeffs tech AME'!AP126</f>
        <v>1.0122845313032096</v>
      </c>
      <c r="AQ126" s="18">
        <f>'Coeffs tech AMS'!AQ126/'Coeffs tech AME'!AQ126</f>
        <v>1.0130812051773204</v>
      </c>
      <c r="AR126" s="18">
        <f>'Coeffs tech AMS'!AR126/'Coeffs tech AME'!AR126</f>
        <v>1.0139785070898235</v>
      </c>
      <c r="AS126" s="18">
        <f>'Coeffs tech AMS'!AS126/'Coeffs tech AME'!AS126</f>
        <v>1.0148661734668316</v>
      </c>
      <c r="AT126" s="18">
        <f>'Coeffs tech AMS'!AT126/'Coeffs tech AME'!AT126</f>
        <v>1.0157870784018248</v>
      </c>
      <c r="AU126" s="18">
        <f>'Coeffs tech AMS'!AU126/'Coeffs tech AME'!AU126</f>
        <v>1.0167369458131794</v>
      </c>
      <c r="AV126" s="18">
        <f>'Coeffs tech AMS'!AV126/'Coeffs tech AME'!AV126</f>
        <v>1.0177121759208756</v>
      </c>
      <c r="AW126" s="18">
        <f>'Coeffs tech AMS'!AW126/'Coeffs tech AME'!AW126</f>
        <v>1.0188378727144929</v>
      </c>
    </row>
    <row r="127" spans="2:49" x14ac:dyDescent="0.25">
      <c r="B127" t="s">
        <v>1508</v>
      </c>
      <c r="C127" s="18">
        <f>'Coeffs tech AMS'!C127/'Coeffs tech AME'!C127</f>
        <v>1</v>
      </c>
      <c r="D127" s="18">
        <f>'Coeffs tech AMS'!D127/'Coeffs tech AME'!D127</f>
        <v>1</v>
      </c>
      <c r="E127" s="18">
        <f>'Coeffs tech AMS'!E127/'Coeffs tech AME'!E127</f>
        <v>1</v>
      </c>
      <c r="F127" s="18">
        <f>'Coeffs tech AMS'!F127/'Coeffs tech AME'!F127</f>
        <v>1</v>
      </c>
      <c r="G127" s="18">
        <f>'Coeffs tech AMS'!G127/'Coeffs tech AME'!G127</f>
        <v>1</v>
      </c>
      <c r="H127" s="18">
        <f>'Coeffs tech AMS'!H127/'Coeffs tech AME'!H127</f>
        <v>1</v>
      </c>
      <c r="I127" s="18">
        <f>'Coeffs tech AMS'!I127/'Coeffs tech AME'!I127</f>
        <v>1</v>
      </c>
      <c r="J127" s="18">
        <f>'Coeffs tech AMS'!J127/'Coeffs tech AME'!J127</f>
        <v>1</v>
      </c>
      <c r="K127" s="18">
        <f>'Coeffs tech AMS'!K127/'Coeffs tech AME'!K127</f>
        <v>1</v>
      </c>
      <c r="L127" s="18">
        <f>'Coeffs tech AMS'!L127/'Coeffs tech AME'!L127</f>
        <v>1</v>
      </c>
      <c r="M127" s="18">
        <f>'Coeffs tech AMS'!M127/'Coeffs tech AME'!M127</f>
        <v>1</v>
      </c>
      <c r="N127" s="18">
        <f>'Coeffs tech AMS'!N127/'Coeffs tech AME'!N127</f>
        <v>1</v>
      </c>
      <c r="O127" s="18">
        <f>'Coeffs tech AMS'!O127/'Coeffs tech AME'!O127</f>
        <v>1</v>
      </c>
      <c r="P127" s="18">
        <f>'Coeffs tech AMS'!P127/'Coeffs tech AME'!P127</f>
        <v>1</v>
      </c>
      <c r="Q127" s="18">
        <f>'Coeffs tech AMS'!Q127/'Coeffs tech AME'!Q127</f>
        <v>1</v>
      </c>
      <c r="R127" s="18">
        <f>'Coeffs tech AMS'!R127/'Coeffs tech AME'!R127</f>
        <v>1</v>
      </c>
      <c r="S127" s="18">
        <f>'Coeffs tech AMS'!S127/'Coeffs tech AME'!S127</f>
        <v>0.99983603421283551</v>
      </c>
      <c r="T127" s="18">
        <f>'Coeffs tech AMS'!T127/'Coeffs tech AME'!T127</f>
        <v>0.99991663453813706</v>
      </c>
      <c r="U127" s="18">
        <f>'Coeffs tech AMS'!U127/'Coeffs tech AME'!U127</f>
        <v>0.99992869109585192</v>
      </c>
      <c r="V127" s="18">
        <f>'Coeffs tech AMS'!V127/'Coeffs tech AME'!V127</f>
        <v>1.0000204832065815</v>
      </c>
      <c r="W127" s="18">
        <f>'Coeffs tech AMS'!W127/'Coeffs tech AME'!W127</f>
        <v>0.99992718982629436</v>
      </c>
      <c r="X127" s="18">
        <f>'Coeffs tech AMS'!X127/'Coeffs tech AME'!X127</f>
        <v>0.99995948533708223</v>
      </c>
      <c r="Y127" s="18">
        <f>'Coeffs tech AMS'!Y127/'Coeffs tech AME'!Y127</f>
        <v>0.9998670084286605</v>
      </c>
      <c r="Z127" s="18">
        <f>'Coeffs tech AMS'!Z127/'Coeffs tech AME'!Z127</f>
        <v>0.99949666175418583</v>
      </c>
      <c r="AA127" s="18">
        <f>'Coeffs tech AMS'!AA127/'Coeffs tech AME'!AA127</f>
        <v>0.99943597352616864</v>
      </c>
      <c r="AB127" s="18">
        <f>'Coeffs tech AMS'!AB127/'Coeffs tech AME'!AB127</f>
        <v>0.99946960535526941</v>
      </c>
      <c r="AC127" s="18">
        <f>'Coeffs tech AMS'!AC127/'Coeffs tech AME'!AC127</f>
        <v>0.99946846728014127</v>
      </c>
      <c r="AD127" s="18">
        <f>'Coeffs tech AMS'!AD127/'Coeffs tech AME'!AD127</f>
        <v>0.99980478398350148</v>
      </c>
      <c r="AE127" s="18">
        <f>'Coeffs tech AMS'!AE127/'Coeffs tech AME'!AE127</f>
        <v>1.0001818535158644</v>
      </c>
      <c r="AF127" s="18">
        <f>'Coeffs tech AMS'!AF127/'Coeffs tech AME'!AF127</f>
        <v>1.000548891149124</v>
      </c>
      <c r="AG127" s="18">
        <f>'Coeffs tech AMS'!AG127/'Coeffs tech AME'!AG127</f>
        <v>1.0008674805147544</v>
      </c>
      <c r="AH127" s="18">
        <f>'Coeffs tech AMS'!AH127/'Coeffs tech AME'!AH127</f>
        <v>1.0012277381512587</v>
      </c>
      <c r="AI127" s="18">
        <f>'Coeffs tech AMS'!AI127/'Coeffs tech AME'!AI127</f>
        <v>1.0014706374259519</v>
      </c>
      <c r="AJ127" s="18">
        <f>'Coeffs tech AMS'!AJ127/'Coeffs tech AME'!AJ127</f>
        <v>1.0016728130889734</v>
      </c>
      <c r="AK127" s="18">
        <f>'Coeffs tech AMS'!AK127/'Coeffs tech AME'!AK127</f>
        <v>1.0018908023278914</v>
      </c>
      <c r="AL127" s="18">
        <f>'Coeffs tech AMS'!AL127/'Coeffs tech AME'!AL127</f>
        <v>1.0021061765585579</v>
      </c>
      <c r="AM127" s="18">
        <f>'Coeffs tech AMS'!AM127/'Coeffs tech AME'!AM127</f>
        <v>1.0023196234198533</v>
      </c>
      <c r="AN127" s="18">
        <f>'Coeffs tech AMS'!AN127/'Coeffs tech AME'!AN127</f>
        <v>1.0024603927220856</v>
      </c>
      <c r="AO127" s="18">
        <f>'Coeffs tech AMS'!AO127/'Coeffs tech AME'!AO127</f>
        <v>1.0026569698399013</v>
      </c>
      <c r="AP127" s="18">
        <f>'Coeffs tech AMS'!AP127/'Coeffs tech AME'!AP127</f>
        <v>1.0028685676188271</v>
      </c>
      <c r="AQ127" s="18">
        <f>'Coeffs tech AMS'!AQ127/'Coeffs tech AME'!AQ127</f>
        <v>1.0031124423604236</v>
      </c>
      <c r="AR127" s="18">
        <f>'Coeffs tech AMS'!AR127/'Coeffs tech AME'!AR127</f>
        <v>1.0034787678610226</v>
      </c>
      <c r="AS127" s="18">
        <f>'Coeffs tech AMS'!AS127/'Coeffs tech AME'!AS127</f>
        <v>1.0037802668938582</v>
      </c>
      <c r="AT127" s="18">
        <f>'Coeffs tech AMS'!AT127/'Coeffs tech AME'!AT127</f>
        <v>1.0040821388275494</v>
      </c>
      <c r="AU127" s="18">
        <f>'Coeffs tech AMS'!AU127/'Coeffs tech AME'!AU127</f>
        <v>1.0043959457663398</v>
      </c>
      <c r="AV127" s="18">
        <f>'Coeffs tech AMS'!AV127/'Coeffs tech AME'!AV127</f>
        <v>1.0047265683920212</v>
      </c>
      <c r="AW127" s="18">
        <f>'Coeffs tech AMS'!AW127/'Coeffs tech AME'!AW127</f>
        <v>1.0050507908773398</v>
      </c>
    </row>
    <row r="128" spans="2:49" x14ac:dyDescent="0.25">
      <c r="B128" t="s">
        <v>1509</v>
      </c>
      <c r="C128" s="18">
        <f>'Coeffs tech AMS'!C128/'Coeffs tech AME'!C128</f>
        <v>1</v>
      </c>
      <c r="D128" s="18">
        <f>'Coeffs tech AMS'!D128/'Coeffs tech AME'!D128</f>
        <v>1</v>
      </c>
      <c r="E128" s="18">
        <f>'Coeffs tech AMS'!E128/'Coeffs tech AME'!E128</f>
        <v>1</v>
      </c>
      <c r="F128" s="18">
        <f>'Coeffs tech AMS'!F128/'Coeffs tech AME'!F128</f>
        <v>1</v>
      </c>
      <c r="G128" s="18">
        <f>'Coeffs tech AMS'!G128/'Coeffs tech AME'!G128</f>
        <v>1</v>
      </c>
      <c r="H128" s="18">
        <f>'Coeffs tech AMS'!H128/'Coeffs tech AME'!H128</f>
        <v>1</v>
      </c>
      <c r="I128" s="18">
        <f>'Coeffs tech AMS'!I128/'Coeffs tech AME'!I128</f>
        <v>1</v>
      </c>
      <c r="J128" s="18">
        <f>'Coeffs tech AMS'!J128/'Coeffs tech AME'!J128</f>
        <v>1</v>
      </c>
      <c r="K128" s="18">
        <f>'Coeffs tech AMS'!K128/'Coeffs tech AME'!K128</f>
        <v>1</v>
      </c>
      <c r="L128" s="18">
        <f>'Coeffs tech AMS'!L128/'Coeffs tech AME'!L128</f>
        <v>1</v>
      </c>
      <c r="M128" s="18">
        <f>'Coeffs tech AMS'!M128/'Coeffs tech AME'!M128</f>
        <v>1</v>
      </c>
      <c r="N128" s="18">
        <f>'Coeffs tech AMS'!N128/'Coeffs tech AME'!N128</f>
        <v>1</v>
      </c>
      <c r="O128" s="18">
        <f>'Coeffs tech AMS'!O128/'Coeffs tech AME'!O128</f>
        <v>1</v>
      </c>
      <c r="P128" s="18">
        <f>'Coeffs tech AMS'!P128/'Coeffs tech AME'!P128</f>
        <v>1</v>
      </c>
      <c r="Q128" s="18">
        <f>'Coeffs tech AMS'!Q128/'Coeffs tech AME'!Q128</f>
        <v>1</v>
      </c>
      <c r="R128" s="18">
        <f>'Coeffs tech AMS'!R128/'Coeffs tech AME'!R128</f>
        <v>1</v>
      </c>
      <c r="S128" s="18">
        <f>'Coeffs tech AMS'!S128/'Coeffs tech AME'!S128</f>
        <v>0.99960153139505181</v>
      </c>
      <c r="T128" s="18">
        <f>'Coeffs tech AMS'!T128/'Coeffs tech AME'!T128</f>
        <v>0.99951007942230596</v>
      </c>
      <c r="U128" s="18">
        <f>'Coeffs tech AMS'!U128/'Coeffs tech AME'!U128</f>
        <v>0.99938992224632028</v>
      </c>
      <c r="V128" s="18">
        <f>'Coeffs tech AMS'!V128/'Coeffs tech AME'!V128</f>
        <v>0.99945617174897805</v>
      </c>
      <c r="W128" s="18">
        <f>'Coeffs tech AMS'!W128/'Coeffs tech AME'!W128</f>
        <v>1.006798519968968</v>
      </c>
      <c r="X128" s="18">
        <f>'Coeffs tech AMS'!X128/'Coeffs tech AME'!X128</f>
        <v>1.0145533937493283</v>
      </c>
      <c r="Y128" s="18">
        <f>'Coeffs tech AMS'!Y128/'Coeffs tech AME'!Y128</f>
        <v>1.0210813494968218</v>
      </c>
      <c r="Z128" s="18">
        <f>'Coeffs tech AMS'!Z128/'Coeffs tech AME'!Z128</f>
        <v>1.0277002942655069</v>
      </c>
      <c r="AA128" s="18">
        <f>'Coeffs tech AMS'!AA128/'Coeffs tech AME'!AA128</f>
        <v>1.0347908831535479</v>
      </c>
      <c r="AB128" s="18">
        <f>'Coeffs tech AMS'!AB128/'Coeffs tech AME'!AB128</f>
        <v>1.0421708828387248</v>
      </c>
      <c r="AC128" s="18">
        <f>'Coeffs tech AMS'!AC128/'Coeffs tech AME'!AC128</f>
        <v>1.0497441173090145</v>
      </c>
      <c r="AD128" s="18">
        <f>'Coeffs tech AMS'!AD128/'Coeffs tech AME'!AD128</f>
        <v>1.0478672262169593</v>
      </c>
      <c r="AE128" s="18">
        <f>'Coeffs tech AMS'!AE128/'Coeffs tech AME'!AE128</f>
        <v>1.0464336301351278</v>
      </c>
      <c r="AF128" s="18">
        <f>'Coeffs tech AMS'!AF128/'Coeffs tech AME'!AF128</f>
        <v>1.045036289170546</v>
      </c>
      <c r="AG128" s="18">
        <f>'Coeffs tech AMS'!AG128/'Coeffs tech AME'!AG128</f>
        <v>1.0434788237348958</v>
      </c>
      <c r="AH128" s="18">
        <f>'Coeffs tech AMS'!AH128/'Coeffs tech AME'!AH128</f>
        <v>1.0421677525709521</v>
      </c>
      <c r="AI128" s="18">
        <f>'Coeffs tech AMS'!AI128/'Coeffs tech AME'!AI128</f>
        <v>1.040434203309808</v>
      </c>
      <c r="AJ128" s="18">
        <f>'Coeffs tech AMS'!AJ128/'Coeffs tech AME'!AJ128</f>
        <v>1.0385068213276631</v>
      </c>
      <c r="AK128" s="18">
        <f>'Coeffs tech AMS'!AK128/'Coeffs tech AME'!AK128</f>
        <v>1.0366533204134989</v>
      </c>
      <c r="AL128" s="18">
        <f>'Coeffs tech AMS'!AL128/'Coeffs tech AME'!AL128</f>
        <v>1.0348210653083549</v>
      </c>
      <c r="AM128" s="18">
        <f>'Coeffs tech AMS'!AM128/'Coeffs tech AME'!AM128</f>
        <v>1.0330011689414167</v>
      </c>
      <c r="AN128" s="18">
        <f>'Coeffs tech AMS'!AN128/'Coeffs tech AME'!AN128</f>
        <v>1.0307499006024572</v>
      </c>
      <c r="AO128" s="18">
        <f>'Coeffs tech AMS'!AO128/'Coeffs tech AME'!AO128</f>
        <v>1.0286452258630787</v>
      </c>
      <c r="AP128" s="18">
        <f>'Coeffs tech AMS'!AP128/'Coeffs tech AME'!AP128</f>
        <v>1.026550210271983</v>
      </c>
      <c r="AQ128" s="18">
        <f>'Coeffs tech AMS'!AQ128/'Coeffs tech AME'!AQ128</f>
        <v>1.024524127252014</v>
      </c>
      <c r="AR128" s="18">
        <f>'Coeffs tech AMS'!AR128/'Coeffs tech AME'!AR128</f>
        <v>1.0225499782781615</v>
      </c>
      <c r="AS128" s="18">
        <f>'Coeffs tech AMS'!AS128/'Coeffs tech AME'!AS128</f>
        <v>1.0206355682529999</v>
      </c>
      <c r="AT128" s="18">
        <f>'Coeffs tech AMS'!AT128/'Coeffs tech AME'!AT128</f>
        <v>1.0187699222972051</v>
      </c>
      <c r="AU128" s="18">
        <f>'Coeffs tech AMS'!AU128/'Coeffs tech AME'!AU128</f>
        <v>1.0169461621481026</v>
      </c>
      <c r="AV128" s="18">
        <f>'Coeffs tech AMS'!AV128/'Coeffs tech AME'!AV128</f>
        <v>1.0151539199742698</v>
      </c>
      <c r="AW128" s="18">
        <f>'Coeffs tech AMS'!AW128/'Coeffs tech AME'!AW128</f>
        <v>1.0139523974962554</v>
      </c>
    </row>
    <row r="129" spans="2:49" x14ac:dyDescent="0.25">
      <c r="B129" t="s">
        <v>1510</v>
      </c>
      <c r="C129" s="18">
        <f>'Coeffs tech AMS'!C129/'Coeffs tech AME'!C129</f>
        <v>1</v>
      </c>
      <c r="D129" s="18">
        <f>'Coeffs tech AMS'!D129/'Coeffs tech AME'!D129</f>
        <v>1</v>
      </c>
      <c r="E129" s="18">
        <f>'Coeffs tech AMS'!E129/'Coeffs tech AME'!E129</f>
        <v>1</v>
      </c>
      <c r="F129" s="18">
        <f>'Coeffs tech AMS'!F129/'Coeffs tech AME'!F129</f>
        <v>1</v>
      </c>
      <c r="G129" s="18">
        <f>'Coeffs tech AMS'!G129/'Coeffs tech AME'!G129</f>
        <v>1</v>
      </c>
      <c r="H129" s="18">
        <f>'Coeffs tech AMS'!H129/'Coeffs tech AME'!H129</f>
        <v>1</v>
      </c>
      <c r="I129" s="18">
        <f>'Coeffs tech AMS'!I129/'Coeffs tech AME'!I129</f>
        <v>1</v>
      </c>
      <c r="J129" s="18">
        <f>'Coeffs tech AMS'!J129/'Coeffs tech AME'!J129</f>
        <v>1</v>
      </c>
      <c r="K129" s="18">
        <f>'Coeffs tech AMS'!K129/'Coeffs tech AME'!K129</f>
        <v>1</v>
      </c>
      <c r="L129" s="18">
        <f>'Coeffs tech AMS'!L129/'Coeffs tech AME'!L129</f>
        <v>1</v>
      </c>
      <c r="M129" s="18">
        <f>'Coeffs tech AMS'!M129/'Coeffs tech AME'!M129</f>
        <v>1</v>
      </c>
      <c r="N129" s="18">
        <f>'Coeffs tech AMS'!N129/'Coeffs tech AME'!N129</f>
        <v>1</v>
      </c>
      <c r="O129" s="18">
        <f>'Coeffs tech AMS'!O129/'Coeffs tech AME'!O129</f>
        <v>1</v>
      </c>
      <c r="P129" s="18">
        <f>'Coeffs tech AMS'!P129/'Coeffs tech AME'!P129</f>
        <v>1</v>
      </c>
      <c r="Q129" s="18">
        <f>'Coeffs tech AMS'!Q129/'Coeffs tech AME'!Q129</f>
        <v>1</v>
      </c>
      <c r="R129" s="18">
        <f>'Coeffs tech AMS'!R129/'Coeffs tech AME'!R129</f>
        <v>1</v>
      </c>
      <c r="S129" s="18">
        <f>'Coeffs tech AMS'!S129/'Coeffs tech AME'!S129</f>
        <v>0.99979466146734253</v>
      </c>
      <c r="T129" s="18">
        <f>'Coeffs tech AMS'!T129/'Coeffs tech AME'!T129</f>
        <v>0.99982129355071248</v>
      </c>
      <c r="U129" s="18">
        <f>'Coeffs tech AMS'!U129/'Coeffs tech AME'!U129</f>
        <v>0.99973760883781071</v>
      </c>
      <c r="V129" s="18">
        <f>'Coeffs tech AMS'!V129/'Coeffs tech AME'!V129</f>
        <v>0.99983757961335173</v>
      </c>
      <c r="W129" s="18">
        <f>'Coeffs tech AMS'!W129/'Coeffs tech AME'!W129</f>
        <v>1.0001810185684523</v>
      </c>
      <c r="X129" s="18">
        <f>'Coeffs tech AMS'!X129/'Coeffs tech AME'!X129</f>
        <v>1.0008532089670814</v>
      </c>
      <c r="Y129" s="18">
        <f>'Coeffs tech AMS'!Y129/'Coeffs tech AME'!Y129</f>
        <v>1.0008010622808521</v>
      </c>
      <c r="Z129" s="18">
        <f>'Coeffs tech AMS'!Z129/'Coeffs tech AME'!Z129</f>
        <v>1.0007949971054435</v>
      </c>
      <c r="AA129" s="18">
        <f>'Coeffs tech AMS'!AA129/'Coeffs tech AME'!AA129</f>
        <v>1.0010466590755691</v>
      </c>
      <c r="AB129" s="18">
        <f>'Coeffs tech AMS'!AB129/'Coeffs tech AME'!AB129</f>
        <v>1.0014181402210012</v>
      </c>
      <c r="AC129" s="18">
        <f>'Coeffs tech AMS'!AC129/'Coeffs tech AME'!AC129</f>
        <v>1.0018478737087315</v>
      </c>
      <c r="AD129" s="18">
        <f>'Coeffs tech AMS'!AD129/'Coeffs tech AME'!AD129</f>
        <v>1.0020917353020815</v>
      </c>
      <c r="AE129" s="18">
        <f>'Coeffs tech AMS'!AE129/'Coeffs tech AME'!AE129</f>
        <v>1.0025639108145565</v>
      </c>
      <c r="AF129" s="18">
        <f>'Coeffs tech AMS'!AF129/'Coeffs tech AME'!AF129</f>
        <v>1.0031088805714583</v>
      </c>
      <c r="AG129" s="18">
        <f>'Coeffs tech AMS'!AG129/'Coeffs tech AME'!AG129</f>
        <v>1.0035756634363762</v>
      </c>
      <c r="AH129" s="18">
        <f>'Coeffs tech AMS'!AH129/'Coeffs tech AME'!AH129</f>
        <v>1.0041415639975373</v>
      </c>
      <c r="AI129" s="18">
        <f>'Coeffs tech AMS'!AI129/'Coeffs tech AME'!AI129</f>
        <v>1.0045258503562153</v>
      </c>
      <c r="AJ129" s="18">
        <f>'Coeffs tech AMS'!AJ129/'Coeffs tech AME'!AJ129</f>
        <v>1.0047892904033684</v>
      </c>
      <c r="AK129" s="18">
        <f>'Coeffs tech AMS'!AK129/'Coeffs tech AME'!AK129</f>
        <v>1.0051145468955076</v>
      </c>
      <c r="AL129" s="18">
        <f>'Coeffs tech AMS'!AL129/'Coeffs tech AME'!AL129</f>
        <v>1.0054538855262225</v>
      </c>
      <c r="AM129" s="18">
        <f>'Coeffs tech AMS'!AM129/'Coeffs tech AME'!AM129</f>
        <v>1.0058002356158848</v>
      </c>
      <c r="AN129" s="18">
        <f>'Coeffs tech AMS'!AN129/'Coeffs tech AME'!AN129</f>
        <v>1.0057209422844189</v>
      </c>
      <c r="AO129" s="18">
        <f>'Coeffs tech AMS'!AO129/'Coeffs tech AME'!AO129</f>
        <v>1.0058139158111521</v>
      </c>
      <c r="AP129" s="18">
        <f>'Coeffs tech AMS'!AP129/'Coeffs tech AME'!AP129</f>
        <v>1.0059213093358434</v>
      </c>
      <c r="AQ129" s="18">
        <f>'Coeffs tech AMS'!AQ129/'Coeffs tech AME'!AQ129</f>
        <v>1.0060702685278569</v>
      </c>
      <c r="AR129" s="18">
        <f>'Coeffs tech AMS'!AR129/'Coeffs tech AME'!AR129</f>
        <v>1.0062525282469859</v>
      </c>
      <c r="AS129" s="18">
        <f>'Coeffs tech AMS'!AS129/'Coeffs tech AME'!AS129</f>
        <v>1.0064734593338889</v>
      </c>
      <c r="AT129" s="18">
        <f>'Coeffs tech AMS'!AT129/'Coeffs tech AME'!AT129</f>
        <v>1.006729386793493</v>
      </c>
      <c r="AU129" s="18">
        <f>'Coeffs tech AMS'!AU129/'Coeffs tech AME'!AU129</f>
        <v>1.007016313245829</v>
      </c>
      <c r="AV129" s="18">
        <f>'Coeffs tech AMS'!AV129/'Coeffs tech AME'!AV129</f>
        <v>1.0073245358151643</v>
      </c>
      <c r="AW129" s="18">
        <f>'Coeffs tech AMS'!AW129/'Coeffs tech AME'!AW129</f>
        <v>1.0081871157429003</v>
      </c>
    </row>
    <row r="130" spans="2:49" x14ac:dyDescent="0.25">
      <c r="B130" t="s">
        <v>1511</v>
      </c>
      <c r="C130" s="18">
        <f>'Coeffs tech AMS'!C130/'Coeffs tech AME'!C130</f>
        <v>1</v>
      </c>
      <c r="D130" s="18">
        <f>'Coeffs tech AMS'!D130/'Coeffs tech AME'!D130</f>
        <v>1</v>
      </c>
      <c r="E130" s="18">
        <f>'Coeffs tech AMS'!E130/'Coeffs tech AME'!E130</f>
        <v>1</v>
      </c>
      <c r="F130" s="18">
        <f>'Coeffs tech AMS'!F130/'Coeffs tech AME'!F130</f>
        <v>1</v>
      </c>
      <c r="G130" s="18">
        <f>'Coeffs tech AMS'!G130/'Coeffs tech AME'!G130</f>
        <v>1</v>
      </c>
      <c r="H130" s="18">
        <f>'Coeffs tech AMS'!H130/'Coeffs tech AME'!H130</f>
        <v>1</v>
      </c>
      <c r="I130" s="18">
        <f>'Coeffs tech AMS'!I130/'Coeffs tech AME'!I130</f>
        <v>1</v>
      </c>
      <c r="J130" s="18">
        <f>'Coeffs tech AMS'!J130/'Coeffs tech AME'!J130</f>
        <v>1</v>
      </c>
      <c r="K130" s="18">
        <f>'Coeffs tech AMS'!K130/'Coeffs tech AME'!K130</f>
        <v>1</v>
      </c>
      <c r="L130" s="18">
        <f>'Coeffs tech AMS'!L130/'Coeffs tech AME'!L130</f>
        <v>1</v>
      </c>
      <c r="M130" s="18">
        <f>'Coeffs tech AMS'!M130/'Coeffs tech AME'!M130</f>
        <v>1</v>
      </c>
      <c r="N130" s="18">
        <f>'Coeffs tech AMS'!N130/'Coeffs tech AME'!N130</f>
        <v>1</v>
      </c>
      <c r="O130" s="18">
        <f>'Coeffs tech AMS'!O130/'Coeffs tech AME'!O130</f>
        <v>1</v>
      </c>
      <c r="P130" s="18">
        <f>'Coeffs tech AMS'!P130/'Coeffs tech AME'!P130</f>
        <v>1</v>
      </c>
      <c r="Q130" s="18">
        <f>'Coeffs tech AMS'!Q130/'Coeffs tech AME'!Q130</f>
        <v>1</v>
      </c>
      <c r="R130" s="18">
        <f>'Coeffs tech AMS'!R130/'Coeffs tech AME'!R130</f>
        <v>1</v>
      </c>
      <c r="S130" s="18">
        <f>'Coeffs tech AMS'!S130/'Coeffs tech AME'!S130</f>
        <v>0.99982098643686201</v>
      </c>
      <c r="T130" s="18">
        <f>'Coeffs tech AMS'!T130/'Coeffs tech AME'!T130</f>
        <v>0.99984669898320544</v>
      </c>
      <c r="U130" s="18">
        <f>'Coeffs tech AMS'!U130/'Coeffs tech AME'!U130</f>
        <v>0.99977227553982573</v>
      </c>
      <c r="V130" s="18">
        <f>'Coeffs tech AMS'!V130/'Coeffs tech AME'!V130</f>
        <v>0.9998526194635694</v>
      </c>
      <c r="W130" s="18">
        <f>'Coeffs tech AMS'!W130/'Coeffs tech AME'!W130</f>
        <v>0.9998444577184088</v>
      </c>
      <c r="X130" s="18">
        <f>'Coeffs tech AMS'!X130/'Coeffs tech AME'!X130</f>
        <v>1.0001291215936727</v>
      </c>
      <c r="Y130" s="18">
        <f>'Coeffs tech AMS'!Y130/'Coeffs tech AME'!Y130</f>
        <v>0.99979431564274013</v>
      </c>
      <c r="Z130" s="18">
        <f>'Coeffs tech AMS'!Z130/'Coeffs tech AME'!Z130</f>
        <v>0.99956866117908072</v>
      </c>
      <c r="AA130" s="18">
        <f>'Coeffs tech AMS'!AA130/'Coeffs tech AME'!AA130</f>
        <v>0.99959884687861977</v>
      </c>
      <c r="AB130" s="18">
        <f>'Coeffs tech AMS'!AB130/'Coeffs tech AME'!AB130</f>
        <v>0.99978071979101824</v>
      </c>
      <c r="AC130" s="18">
        <f>'Coeffs tech AMS'!AC130/'Coeffs tech AME'!AC130</f>
        <v>1.0000573464798266</v>
      </c>
      <c r="AD130" s="18">
        <f>'Coeffs tech AMS'!AD130/'Coeffs tech AME'!AD130</f>
        <v>1.0004083765990714</v>
      </c>
      <c r="AE130" s="18">
        <f>'Coeffs tech AMS'!AE130/'Coeffs tech AME'!AE130</f>
        <v>1.0009752192388599</v>
      </c>
      <c r="AF130" s="18">
        <f>'Coeffs tech AMS'!AF130/'Coeffs tech AME'!AF130</f>
        <v>1.0015973827002538</v>
      </c>
      <c r="AG130" s="18">
        <f>'Coeffs tech AMS'!AG130/'Coeffs tech AME'!AG130</f>
        <v>1.00214125243936</v>
      </c>
      <c r="AH130" s="18">
        <f>'Coeffs tech AMS'!AH130/'Coeffs tech AME'!AH130</f>
        <v>1.0027793723977418</v>
      </c>
      <c r="AI130" s="18">
        <f>'Coeffs tech AMS'!AI130/'Coeffs tech AME'!AI130</f>
        <v>1.0032315354695729</v>
      </c>
      <c r="AJ130" s="18">
        <f>'Coeffs tech AMS'!AJ130/'Coeffs tech AME'!AJ130</f>
        <v>1.0035716763365714</v>
      </c>
      <c r="AK130" s="18">
        <f>'Coeffs tech AMS'!AK130/'Coeffs tech AME'!AK130</f>
        <v>1.0039625334612789</v>
      </c>
      <c r="AL130" s="18">
        <f>'Coeffs tech AMS'!AL130/'Coeffs tech AME'!AL130</f>
        <v>1.0043636745043256</v>
      </c>
      <c r="AM130" s="18">
        <f>'Coeffs tech AMS'!AM130/'Coeffs tech AME'!AM130</f>
        <v>1.0047680858492847</v>
      </c>
      <c r="AN130" s="18">
        <f>'Coeffs tech AMS'!AN130/'Coeffs tech AME'!AN130</f>
        <v>1.0048498493819999</v>
      </c>
      <c r="AO130" s="18">
        <f>'Coeffs tech AMS'!AO130/'Coeffs tech AME'!AO130</f>
        <v>1.0050929585915689</v>
      </c>
      <c r="AP130" s="18">
        <f>'Coeffs tech AMS'!AP130/'Coeffs tech AME'!AP130</f>
        <v>1.0053627948840571</v>
      </c>
      <c r="AQ130" s="18">
        <f>'Coeffs tech AMS'!AQ130/'Coeffs tech AME'!AQ130</f>
        <v>1.0056785190980877</v>
      </c>
      <c r="AR130" s="18">
        <f>'Coeffs tech AMS'!AR130/'Coeffs tech AME'!AR130</f>
        <v>1.0060312268485194</v>
      </c>
      <c r="AS130" s="18">
        <f>'Coeffs tech AMS'!AS130/'Coeffs tech AME'!AS130</f>
        <v>1.0064277099267713</v>
      </c>
      <c r="AT130" s="18">
        <f>'Coeffs tech AMS'!AT130/'Coeffs tech AME'!AT130</f>
        <v>1.0068590170046057</v>
      </c>
      <c r="AU130" s="18">
        <f>'Coeffs tech AMS'!AU130/'Coeffs tech AME'!AU130</f>
        <v>1.0073200944191003</v>
      </c>
      <c r="AV130" s="18">
        <f>'Coeffs tech AMS'!AV130/'Coeffs tech AME'!AV130</f>
        <v>1.0078028888737103</v>
      </c>
      <c r="AW130" s="18">
        <f>'Coeffs tech AMS'!AW130/'Coeffs tech AME'!AW130</f>
        <v>1.0086612035320983</v>
      </c>
    </row>
    <row r="131" spans="2:49" x14ac:dyDescent="0.25">
      <c r="B131" t="s">
        <v>1512</v>
      </c>
      <c r="C131" s="18">
        <f>'Coeffs tech AMS'!C131/'Coeffs tech AME'!C131</f>
        <v>1</v>
      </c>
      <c r="D131" s="18">
        <f>'Coeffs tech AMS'!D131/'Coeffs tech AME'!D131</f>
        <v>1</v>
      </c>
      <c r="E131" s="18">
        <f>'Coeffs tech AMS'!E131/'Coeffs tech AME'!E131</f>
        <v>1</v>
      </c>
      <c r="F131" s="18">
        <f>'Coeffs tech AMS'!F131/'Coeffs tech AME'!F131</f>
        <v>1</v>
      </c>
      <c r="G131" s="18">
        <f>'Coeffs tech AMS'!G131/'Coeffs tech AME'!G131</f>
        <v>1</v>
      </c>
      <c r="H131" s="18">
        <f>'Coeffs tech AMS'!H131/'Coeffs tech AME'!H131</f>
        <v>1</v>
      </c>
      <c r="I131" s="18">
        <f>'Coeffs tech AMS'!I131/'Coeffs tech AME'!I131</f>
        <v>1</v>
      </c>
      <c r="J131" s="18">
        <f>'Coeffs tech AMS'!J131/'Coeffs tech AME'!J131</f>
        <v>1</v>
      </c>
      <c r="K131" s="18">
        <f>'Coeffs tech AMS'!K131/'Coeffs tech AME'!K131</f>
        <v>1</v>
      </c>
      <c r="L131" s="18">
        <f>'Coeffs tech AMS'!L131/'Coeffs tech AME'!L131</f>
        <v>1</v>
      </c>
      <c r="M131" s="18">
        <f>'Coeffs tech AMS'!M131/'Coeffs tech AME'!M131</f>
        <v>1</v>
      </c>
      <c r="N131" s="18">
        <f>'Coeffs tech AMS'!N131/'Coeffs tech AME'!N131</f>
        <v>1</v>
      </c>
      <c r="O131" s="18">
        <f>'Coeffs tech AMS'!O131/'Coeffs tech AME'!O131</f>
        <v>1</v>
      </c>
      <c r="P131" s="18">
        <f>'Coeffs tech AMS'!P131/'Coeffs tech AME'!P131</f>
        <v>1</v>
      </c>
      <c r="Q131" s="18">
        <f>'Coeffs tech AMS'!Q131/'Coeffs tech AME'!Q131</f>
        <v>1</v>
      </c>
      <c r="R131" s="18">
        <f>'Coeffs tech AMS'!R131/'Coeffs tech AME'!R131</f>
        <v>1</v>
      </c>
      <c r="S131" s="18">
        <f>'Coeffs tech AMS'!S131/'Coeffs tech AME'!S131</f>
        <v>0.99964467365322174</v>
      </c>
      <c r="T131" s="18">
        <f>'Coeffs tech AMS'!T131/'Coeffs tech AME'!T131</f>
        <v>0.99962448823212058</v>
      </c>
      <c r="U131" s="18">
        <f>'Coeffs tech AMS'!U131/'Coeffs tech AME'!U131</f>
        <v>0.99938446560097993</v>
      </c>
      <c r="V131" s="18">
        <f>'Coeffs tech AMS'!V131/'Coeffs tech AME'!V131</f>
        <v>0.99949193545961568</v>
      </c>
      <c r="W131" s="18">
        <f>'Coeffs tech AMS'!W131/'Coeffs tech AME'!W131</f>
        <v>0.99878414578975205</v>
      </c>
      <c r="X131" s="18">
        <f>'Coeffs tech AMS'!X131/'Coeffs tech AME'!X131</f>
        <v>0.99861321773709499</v>
      </c>
      <c r="Y131" s="18">
        <f>'Coeffs tech AMS'!Y131/'Coeffs tech AME'!Y131</f>
        <v>0.99709195789381022</v>
      </c>
      <c r="Z131" s="18">
        <f>'Coeffs tech AMS'!Z131/'Coeffs tech AME'!Z131</f>
        <v>0.99566650721430527</v>
      </c>
      <c r="AA131" s="18">
        <f>'Coeffs tech AMS'!AA131/'Coeffs tech AME'!AA131</f>
        <v>0.99465803592475377</v>
      </c>
      <c r="AB131" s="18">
        <f>'Coeffs tech AMS'!AB131/'Coeffs tech AME'!AB131</f>
        <v>0.9938978304594247</v>
      </c>
      <c r="AC131" s="18">
        <f>'Coeffs tech AMS'!AC131/'Coeffs tech AME'!AC131</f>
        <v>0.99327243757635331</v>
      </c>
      <c r="AD131" s="18">
        <f>'Coeffs tech AMS'!AD131/'Coeffs tech AME'!AD131</f>
        <v>0.99306586964517718</v>
      </c>
      <c r="AE131" s="18">
        <f>'Coeffs tech AMS'!AE131/'Coeffs tech AME'!AE131</f>
        <v>0.99331648114245563</v>
      </c>
      <c r="AF131" s="18">
        <f>'Coeffs tech AMS'!AF131/'Coeffs tech AME'!AF131</f>
        <v>0.99369707010112651</v>
      </c>
      <c r="AG131" s="18">
        <f>'Coeffs tech AMS'!AG131/'Coeffs tech AME'!AG131</f>
        <v>0.9939346094142949</v>
      </c>
      <c r="AH131" s="18">
        <f>'Coeffs tech AMS'!AH131/'Coeffs tech AME'!AH131</f>
        <v>0.9943939288218997</v>
      </c>
      <c r="AI131" s="18">
        <f>'Coeffs tech AMS'!AI131/'Coeffs tech AME'!AI131</f>
        <v>0.99448153741433187</v>
      </c>
      <c r="AJ131" s="18">
        <f>'Coeffs tech AMS'!AJ131/'Coeffs tech AME'!AJ131</f>
        <v>0.99433248522722995</v>
      </c>
      <c r="AK131" s="18">
        <f>'Coeffs tech AMS'!AK131/'Coeffs tech AME'!AK131</f>
        <v>0.99428081324844175</v>
      </c>
      <c r="AL131" s="18">
        <f>'Coeffs tech AMS'!AL131/'Coeffs tech AME'!AL131</f>
        <v>0.99425162204050943</v>
      </c>
      <c r="AM131" s="18">
        <f>'Coeffs tech AMS'!AM131/'Coeffs tech AME'!AM131</f>
        <v>0.99423164548419385</v>
      </c>
      <c r="AN131" s="18">
        <f>'Coeffs tech AMS'!AN131/'Coeffs tech AME'!AN131</f>
        <v>0.99373871046274498</v>
      </c>
      <c r="AO131" s="18">
        <f>'Coeffs tech AMS'!AO131/'Coeffs tech AME'!AO131</f>
        <v>0.99350779824676483</v>
      </c>
      <c r="AP131" s="18">
        <f>'Coeffs tech AMS'!AP131/'Coeffs tech AME'!AP131</f>
        <v>0.99328686477917449</v>
      </c>
      <c r="AQ131" s="18">
        <f>'Coeffs tech AMS'!AQ131/'Coeffs tech AME'!AQ131</f>
        <v>0.99311233837210111</v>
      </c>
      <c r="AR131" s="18">
        <f>'Coeffs tech AMS'!AR131/'Coeffs tech AME'!AR131</f>
        <v>0.99296864553725284</v>
      </c>
      <c r="AS131" s="18">
        <f>'Coeffs tech AMS'!AS131/'Coeffs tech AME'!AS131</f>
        <v>0.99288053918636454</v>
      </c>
      <c r="AT131" s="18">
        <f>'Coeffs tech AMS'!AT131/'Coeffs tech AME'!AT131</f>
        <v>0.99282069559008168</v>
      </c>
      <c r="AU131" s="18">
        <f>'Coeffs tech AMS'!AU131/'Coeffs tech AME'!AU131</f>
        <v>0.99278977408152858</v>
      </c>
      <c r="AV131" s="18">
        <f>'Coeffs tech AMS'!AV131/'Coeffs tech AME'!AV131</f>
        <v>0.99278284707825426</v>
      </c>
      <c r="AW131" s="18">
        <f>'Coeffs tech AMS'!AW131/'Coeffs tech AME'!AW131</f>
        <v>0.99310141802210805</v>
      </c>
    </row>
    <row r="132" spans="2:49" x14ac:dyDescent="0.25">
      <c r="B132" t="s">
        <v>1154</v>
      </c>
      <c r="C132" s="18">
        <f>'Coeffs tech AMS'!C132/'Coeffs tech AME'!C132</f>
        <v>1</v>
      </c>
      <c r="D132" s="18">
        <f>'Coeffs tech AMS'!D132/'Coeffs tech AME'!D132</f>
        <v>1</v>
      </c>
      <c r="E132" s="18">
        <f>'Coeffs tech AMS'!E132/'Coeffs tech AME'!E132</f>
        <v>1</v>
      </c>
      <c r="F132" s="18">
        <f>'Coeffs tech AMS'!F132/'Coeffs tech AME'!F132</f>
        <v>1</v>
      </c>
      <c r="G132" s="18">
        <f>'Coeffs tech AMS'!G132/'Coeffs tech AME'!G132</f>
        <v>1</v>
      </c>
      <c r="H132" s="18">
        <f>'Coeffs tech AMS'!H132/'Coeffs tech AME'!H132</f>
        <v>1</v>
      </c>
      <c r="I132" s="18">
        <f>'Coeffs tech AMS'!I132/'Coeffs tech AME'!I132</f>
        <v>1</v>
      </c>
      <c r="J132" s="18">
        <f>'Coeffs tech AMS'!J132/'Coeffs tech AME'!J132</f>
        <v>1</v>
      </c>
      <c r="K132" s="18">
        <f>'Coeffs tech AMS'!K132/'Coeffs tech AME'!K132</f>
        <v>1</v>
      </c>
      <c r="L132" s="18">
        <f>'Coeffs tech AMS'!L132/'Coeffs tech AME'!L132</f>
        <v>1</v>
      </c>
      <c r="M132" s="18">
        <f>'Coeffs tech AMS'!M132/'Coeffs tech AME'!M132</f>
        <v>1</v>
      </c>
      <c r="N132" s="18">
        <f>'Coeffs tech AMS'!N132/'Coeffs tech AME'!N132</f>
        <v>1</v>
      </c>
      <c r="O132" s="18">
        <f>'Coeffs tech AMS'!O132/'Coeffs tech AME'!O132</f>
        <v>1</v>
      </c>
      <c r="P132" s="18">
        <f>'Coeffs tech AMS'!P132/'Coeffs tech AME'!P132</f>
        <v>1</v>
      </c>
      <c r="Q132" s="18">
        <f>'Coeffs tech AMS'!Q132/'Coeffs tech AME'!Q132</f>
        <v>1</v>
      </c>
      <c r="R132" s="18">
        <f>'Coeffs tech AMS'!R132/'Coeffs tech AME'!R132</f>
        <v>1</v>
      </c>
      <c r="S132" s="18">
        <f>'Coeffs tech AMS'!S132/'Coeffs tech AME'!S132</f>
        <v>0.99872600779723675</v>
      </c>
      <c r="T132" s="18">
        <f>'Coeffs tech AMS'!T132/'Coeffs tech AME'!T132</f>
        <v>0.99896377214194998</v>
      </c>
      <c r="U132" s="18">
        <f>'Coeffs tech AMS'!U132/'Coeffs tech AME'!U132</f>
        <v>0.99822075279861622</v>
      </c>
      <c r="V132" s="18">
        <f>'Coeffs tech AMS'!V132/'Coeffs tech AME'!V132</f>
        <v>0.99804012728502089</v>
      </c>
      <c r="W132" s="18">
        <f>'Coeffs tech AMS'!W132/'Coeffs tech AME'!W132</f>
        <v>0.99309198235992446</v>
      </c>
      <c r="X132" s="18">
        <f>'Coeffs tech AMS'!X132/'Coeffs tech AME'!X132</f>
        <v>0.99006835243431646</v>
      </c>
      <c r="Y132" s="18">
        <f>'Coeffs tech AMS'!Y132/'Coeffs tech AME'!Y132</f>
        <v>0.98382707159265115</v>
      </c>
      <c r="Z132" s="18">
        <f>'Coeffs tech AMS'!Z132/'Coeffs tech AME'!Z132</f>
        <v>0.97815277409589307</v>
      </c>
      <c r="AA132" s="18">
        <f>'Coeffs tech AMS'!AA132/'Coeffs tech AME'!AA132</f>
        <v>0.97299859244375253</v>
      </c>
      <c r="AB132" s="18">
        <f>'Coeffs tech AMS'!AB132/'Coeffs tech AME'!AB132</f>
        <v>0.96799361117923266</v>
      </c>
      <c r="AC132" s="18">
        <f>'Coeffs tech AMS'!AC132/'Coeffs tech AME'!AC132</f>
        <v>0.96298917257047512</v>
      </c>
      <c r="AD132" s="18">
        <f>'Coeffs tech AMS'!AD132/'Coeffs tech AME'!AD132</f>
        <v>0.9611757478079922</v>
      </c>
      <c r="AE132" s="18">
        <f>'Coeffs tech AMS'!AE132/'Coeffs tech AME'!AE132</f>
        <v>0.95968261356792084</v>
      </c>
      <c r="AF132" s="18">
        <f>'Coeffs tech AMS'!AF132/'Coeffs tech AME'!AF132</f>
        <v>0.95840934384015697</v>
      </c>
      <c r="AG132" s="18">
        <f>'Coeffs tech AMS'!AG132/'Coeffs tech AME'!AG132</f>
        <v>0.95696800412951488</v>
      </c>
      <c r="AH132" s="18">
        <f>'Coeffs tech AMS'!AH132/'Coeffs tech AME'!AH132</f>
        <v>0.95564749094401391</v>
      </c>
      <c r="AI132" s="18">
        <f>'Coeffs tech AMS'!AI132/'Coeffs tech AME'!AI132</f>
        <v>0.95393452162581938</v>
      </c>
      <c r="AJ132" s="18">
        <f>'Coeffs tech AMS'!AJ132/'Coeffs tech AME'!AJ132</f>
        <v>0.95192819338603685</v>
      </c>
      <c r="AK132" s="18">
        <f>'Coeffs tech AMS'!AK132/'Coeffs tech AME'!AK132</f>
        <v>0.95022151080386641</v>
      </c>
      <c r="AL132" s="18">
        <f>'Coeffs tech AMS'!AL132/'Coeffs tech AME'!AL132</f>
        <v>0.9486238606631523</v>
      </c>
      <c r="AM132" s="18">
        <f>'Coeffs tech AMS'!AM132/'Coeffs tech AME'!AM132</f>
        <v>0.94707715327524233</v>
      </c>
      <c r="AN132" s="18">
        <f>'Coeffs tech AMS'!AN132/'Coeffs tech AME'!AN132</f>
        <v>0.94118150005761736</v>
      </c>
      <c r="AO132" s="18">
        <f>'Coeffs tech AMS'!AO132/'Coeffs tech AME'!AO132</f>
        <v>0.93600084850602905</v>
      </c>
      <c r="AP132" s="18">
        <f>'Coeffs tech AMS'!AP132/'Coeffs tech AME'!AP132</f>
        <v>0.93078444806435234</v>
      </c>
      <c r="AQ132" s="18">
        <f>'Coeffs tech AMS'!AQ132/'Coeffs tech AME'!AQ132</f>
        <v>0.92571631036281044</v>
      </c>
      <c r="AR132" s="18">
        <f>'Coeffs tech AMS'!AR132/'Coeffs tech AME'!AR132</f>
        <v>0.92061962014907195</v>
      </c>
      <c r="AS132" s="18">
        <f>'Coeffs tech AMS'!AS132/'Coeffs tech AME'!AS132</f>
        <v>0.91570579433634536</v>
      </c>
      <c r="AT132" s="18">
        <f>'Coeffs tech AMS'!AT132/'Coeffs tech AME'!AT132</f>
        <v>0.91096485183751907</v>
      </c>
      <c r="AU132" s="18">
        <f>'Coeffs tech AMS'!AU132/'Coeffs tech AME'!AU132</f>
        <v>0.906336403293168</v>
      </c>
      <c r="AV132" s="18">
        <f>'Coeffs tech AMS'!AV132/'Coeffs tech AME'!AV132</f>
        <v>0.90174429654892863</v>
      </c>
      <c r="AW132" s="18">
        <f>'Coeffs tech AMS'!AW132/'Coeffs tech AME'!AW132</f>
        <v>0.9040560513846394</v>
      </c>
    </row>
    <row r="133" spans="2:49" x14ac:dyDescent="0.25">
      <c r="B133" t="s">
        <v>1513</v>
      </c>
      <c r="C133" s="18">
        <f>'Coeffs tech AMS'!C133/'Coeffs tech AME'!C133</f>
        <v>1</v>
      </c>
      <c r="D133" s="18">
        <f>'Coeffs tech AMS'!D133/'Coeffs tech AME'!D133</f>
        <v>1</v>
      </c>
      <c r="E133" s="18">
        <f>'Coeffs tech AMS'!E133/'Coeffs tech AME'!E133</f>
        <v>1</v>
      </c>
      <c r="F133" s="18">
        <f>'Coeffs tech AMS'!F133/'Coeffs tech AME'!F133</f>
        <v>1</v>
      </c>
      <c r="G133" s="18">
        <f>'Coeffs tech AMS'!G133/'Coeffs tech AME'!G133</f>
        <v>1</v>
      </c>
      <c r="H133" s="18">
        <f>'Coeffs tech AMS'!H133/'Coeffs tech AME'!H133</f>
        <v>1</v>
      </c>
      <c r="I133" s="18">
        <f>'Coeffs tech AMS'!I133/'Coeffs tech AME'!I133</f>
        <v>1</v>
      </c>
      <c r="J133" s="18">
        <f>'Coeffs tech AMS'!J133/'Coeffs tech AME'!J133</f>
        <v>1</v>
      </c>
      <c r="K133" s="18">
        <f>'Coeffs tech AMS'!K133/'Coeffs tech AME'!K133</f>
        <v>1</v>
      </c>
      <c r="L133" s="18">
        <f>'Coeffs tech AMS'!L133/'Coeffs tech AME'!L133</f>
        <v>1</v>
      </c>
      <c r="M133" s="18">
        <f>'Coeffs tech AMS'!M133/'Coeffs tech AME'!M133</f>
        <v>1</v>
      </c>
      <c r="N133" s="18">
        <f>'Coeffs tech AMS'!N133/'Coeffs tech AME'!N133</f>
        <v>1</v>
      </c>
      <c r="O133" s="18">
        <f>'Coeffs tech AMS'!O133/'Coeffs tech AME'!O133</f>
        <v>1</v>
      </c>
      <c r="P133" s="18">
        <f>'Coeffs tech AMS'!P133/'Coeffs tech AME'!P133</f>
        <v>1</v>
      </c>
      <c r="Q133" s="18">
        <f>'Coeffs tech AMS'!Q133/'Coeffs tech AME'!Q133</f>
        <v>1</v>
      </c>
      <c r="R133" s="18">
        <f>'Coeffs tech AMS'!R133/'Coeffs tech AME'!R133</f>
        <v>1</v>
      </c>
      <c r="S133" s="18">
        <f>'Coeffs tech AMS'!S133/'Coeffs tech AME'!S133</f>
        <v>0.99984502583058044</v>
      </c>
      <c r="T133" s="18">
        <f>'Coeffs tech AMS'!T133/'Coeffs tech AME'!T133</f>
        <v>0.99978375040448331</v>
      </c>
      <c r="U133" s="18">
        <f>'Coeffs tech AMS'!U133/'Coeffs tech AME'!U133</f>
        <v>0.99975220789271135</v>
      </c>
      <c r="V133" s="18">
        <f>'Coeffs tech AMS'!V133/'Coeffs tech AME'!V133</f>
        <v>0.99999446243078682</v>
      </c>
      <c r="W133" s="18">
        <f>'Coeffs tech AMS'!W133/'Coeffs tech AME'!W133</f>
        <v>1.0000615097627332</v>
      </c>
      <c r="X133" s="18">
        <f>'Coeffs tech AMS'!X133/'Coeffs tech AME'!X133</f>
        <v>1.0002761750832083</v>
      </c>
      <c r="Y133" s="18">
        <f>'Coeffs tech AMS'!Y133/'Coeffs tech AME'!Y133</f>
        <v>1.0042721243149324</v>
      </c>
      <c r="Z133" s="18">
        <f>'Coeffs tech AMS'!Z133/'Coeffs tech AME'!Z133</f>
        <v>1.0059791381340455</v>
      </c>
      <c r="AA133" s="18">
        <f>'Coeffs tech AMS'!AA133/'Coeffs tech AME'!AA133</f>
        <v>1.0073535380830594</v>
      </c>
      <c r="AB133" s="18">
        <f>'Coeffs tech AMS'!AB133/'Coeffs tech AME'!AB133</f>
        <v>1.0085994592509073</v>
      </c>
      <c r="AC133" s="18">
        <f>'Coeffs tech AMS'!AC133/'Coeffs tech AME'!AC133</f>
        <v>1.0097598312706162</v>
      </c>
      <c r="AD133" s="18">
        <f>'Coeffs tech AMS'!AD133/'Coeffs tech AME'!AD133</f>
        <v>1.0110555304994995</v>
      </c>
      <c r="AE133" s="18">
        <f>'Coeffs tech AMS'!AE133/'Coeffs tech AME'!AE133</f>
        <v>1.0103691911361909</v>
      </c>
      <c r="AF133" s="18">
        <f>'Coeffs tech AMS'!AF133/'Coeffs tech AME'!AF133</f>
        <v>1.0107298928923636</v>
      </c>
      <c r="AG133" s="18">
        <f>'Coeffs tech AMS'!AG133/'Coeffs tech AME'!AG133</f>
        <v>1.011313195683186</v>
      </c>
      <c r="AH133" s="18">
        <f>'Coeffs tech AMS'!AH133/'Coeffs tech AME'!AH133</f>
        <v>1.0099572996276689</v>
      </c>
      <c r="AI133" s="18">
        <f>'Coeffs tech AMS'!AI133/'Coeffs tech AME'!AI133</f>
        <v>1.0118634149074015</v>
      </c>
      <c r="AJ133" s="18">
        <f>'Coeffs tech AMS'!AJ133/'Coeffs tech AME'!AJ133</f>
        <v>1.0129601445381309</v>
      </c>
      <c r="AK133" s="18">
        <f>'Coeffs tech AMS'!AK133/'Coeffs tech AME'!AK133</f>
        <v>1.0140183442170061</v>
      </c>
      <c r="AL133" s="18">
        <f>'Coeffs tech AMS'!AL133/'Coeffs tech AME'!AL133</f>
        <v>1.015085730747481</v>
      </c>
      <c r="AM133" s="18">
        <f>'Coeffs tech AMS'!AM133/'Coeffs tech AME'!AM133</f>
        <v>1.0161455630390295</v>
      </c>
      <c r="AN133" s="18">
        <f>'Coeffs tech AMS'!AN133/'Coeffs tech AME'!AN133</f>
        <v>1.0165183417560637</v>
      </c>
      <c r="AO133" s="18">
        <f>'Coeffs tech AMS'!AO133/'Coeffs tech AME'!AO133</f>
        <v>1.0171750036690723</v>
      </c>
      <c r="AP133" s="18">
        <f>'Coeffs tech AMS'!AP133/'Coeffs tech AME'!AP133</f>
        <v>1.0179289680623957</v>
      </c>
      <c r="AQ133" s="18">
        <f>'Coeffs tech AMS'!AQ133/'Coeffs tech AME'!AQ133</f>
        <v>1.0187628564668856</v>
      </c>
      <c r="AR133" s="18">
        <f>'Coeffs tech AMS'!AR133/'Coeffs tech AME'!AR133</f>
        <v>1.0196462877593597</v>
      </c>
      <c r="AS133" s="18">
        <f>'Coeffs tech AMS'!AS133/'Coeffs tech AME'!AS133</f>
        <v>1.0203577814690719</v>
      </c>
      <c r="AT133" s="18">
        <f>'Coeffs tech AMS'!AT133/'Coeffs tech AME'!AT133</f>
        <v>1.0211938629909758</v>
      </c>
      <c r="AU133" s="18">
        <f>'Coeffs tech AMS'!AU133/'Coeffs tech AME'!AU133</f>
        <v>1.0220787709141677</v>
      </c>
      <c r="AV133" s="18">
        <f>'Coeffs tech AMS'!AV133/'Coeffs tech AME'!AV133</f>
        <v>1.0229965753917627</v>
      </c>
      <c r="AW133" s="18">
        <f>'Coeffs tech AMS'!AW133/'Coeffs tech AME'!AW133</f>
        <v>1.0241574687216384</v>
      </c>
    </row>
    <row r="134" spans="2:49" x14ac:dyDescent="0.25">
      <c r="B134" t="s">
        <v>1514</v>
      </c>
      <c r="C134" s="18">
        <f>'Coeffs tech AMS'!C134/'Coeffs tech AME'!C134</f>
        <v>1</v>
      </c>
      <c r="D134" s="18">
        <f>'Coeffs tech AMS'!D134/'Coeffs tech AME'!D134</f>
        <v>1</v>
      </c>
      <c r="E134" s="18">
        <f>'Coeffs tech AMS'!E134/'Coeffs tech AME'!E134</f>
        <v>1</v>
      </c>
      <c r="F134" s="18">
        <f>'Coeffs tech AMS'!F134/'Coeffs tech AME'!F134</f>
        <v>1</v>
      </c>
      <c r="G134" s="18">
        <f>'Coeffs tech AMS'!G134/'Coeffs tech AME'!G134</f>
        <v>1</v>
      </c>
      <c r="H134" s="18">
        <f>'Coeffs tech AMS'!H134/'Coeffs tech AME'!H134</f>
        <v>1</v>
      </c>
      <c r="I134" s="18">
        <f>'Coeffs tech AMS'!I134/'Coeffs tech AME'!I134</f>
        <v>1</v>
      </c>
      <c r="J134" s="18">
        <f>'Coeffs tech AMS'!J134/'Coeffs tech AME'!J134</f>
        <v>1</v>
      </c>
      <c r="K134" s="18">
        <f>'Coeffs tech AMS'!K134/'Coeffs tech AME'!K134</f>
        <v>1</v>
      </c>
      <c r="L134" s="18">
        <f>'Coeffs tech AMS'!L134/'Coeffs tech AME'!L134</f>
        <v>1</v>
      </c>
      <c r="M134" s="18">
        <f>'Coeffs tech AMS'!M134/'Coeffs tech AME'!M134</f>
        <v>1</v>
      </c>
      <c r="N134" s="18">
        <f>'Coeffs tech AMS'!N134/'Coeffs tech AME'!N134</f>
        <v>1</v>
      </c>
      <c r="O134" s="18">
        <f>'Coeffs tech AMS'!O134/'Coeffs tech AME'!O134</f>
        <v>1</v>
      </c>
      <c r="P134" s="18">
        <f>'Coeffs tech AMS'!P134/'Coeffs tech AME'!P134</f>
        <v>1</v>
      </c>
      <c r="Q134" s="18">
        <f>'Coeffs tech AMS'!Q134/'Coeffs tech AME'!Q134</f>
        <v>1</v>
      </c>
      <c r="R134" s="18">
        <f>'Coeffs tech AMS'!R134/'Coeffs tech AME'!R134</f>
        <v>1</v>
      </c>
      <c r="S134" s="18">
        <f>'Coeffs tech AMS'!S134/'Coeffs tech AME'!S134</f>
        <v>0.9997698253999624</v>
      </c>
      <c r="T134" s="18">
        <f>'Coeffs tech AMS'!T134/'Coeffs tech AME'!T134</f>
        <v>0.9996889880260893</v>
      </c>
      <c r="U134" s="18">
        <f>'Coeffs tech AMS'!U134/'Coeffs tech AME'!U134</f>
        <v>0.99974600091016086</v>
      </c>
      <c r="V134" s="18">
        <f>'Coeffs tech AMS'!V134/'Coeffs tech AME'!V134</f>
        <v>0.9998908168626226</v>
      </c>
      <c r="W134" s="18">
        <f>'Coeffs tech AMS'!W134/'Coeffs tech AME'!W134</f>
        <v>1.0000737520527214</v>
      </c>
      <c r="X134" s="18">
        <f>'Coeffs tech AMS'!X134/'Coeffs tech AME'!X134</f>
        <v>1.0003403501713779</v>
      </c>
      <c r="Y134" s="18">
        <f>'Coeffs tech AMS'!Y134/'Coeffs tech AME'!Y134</f>
        <v>1.0068361773582661</v>
      </c>
      <c r="Z134" s="18">
        <f>'Coeffs tech AMS'!Z134/'Coeffs tech AME'!Z134</f>
        <v>1.0103700062812111</v>
      </c>
      <c r="AA134" s="18">
        <f>'Coeffs tech AMS'!AA134/'Coeffs tech AME'!AA134</f>
        <v>1.0128604010151496</v>
      </c>
      <c r="AB134" s="18">
        <f>'Coeffs tech AMS'!AB134/'Coeffs tech AME'!AB134</f>
        <v>1.0148666588383497</v>
      </c>
      <c r="AC134" s="18">
        <f>'Coeffs tech AMS'!AC134/'Coeffs tech AME'!AC134</f>
        <v>1.0165848217635371</v>
      </c>
      <c r="AD134" s="18">
        <f>'Coeffs tech AMS'!AD134/'Coeffs tech AME'!AD134</f>
        <v>1.0182435484841166</v>
      </c>
      <c r="AE134" s="18">
        <f>'Coeffs tech AMS'!AE134/'Coeffs tech AME'!AE134</f>
        <v>1.0166879026810451</v>
      </c>
      <c r="AF134" s="18">
        <f>'Coeffs tech AMS'!AF134/'Coeffs tech AME'!AF134</f>
        <v>1.0164717845086504</v>
      </c>
      <c r="AG134" s="18">
        <f>'Coeffs tech AMS'!AG134/'Coeffs tech AME'!AG134</f>
        <v>1.0167360459636896</v>
      </c>
      <c r="AH134" s="18">
        <f>'Coeffs tech AMS'!AH134/'Coeffs tech AME'!AH134</f>
        <v>1.0140480658956332</v>
      </c>
      <c r="AI134" s="18">
        <f>'Coeffs tech AMS'!AI134/'Coeffs tech AME'!AI134</f>
        <v>1.0160466190082436</v>
      </c>
      <c r="AJ134" s="18">
        <f>'Coeffs tech AMS'!AJ134/'Coeffs tech AME'!AJ134</f>
        <v>1.0171887661200634</v>
      </c>
      <c r="AK134" s="18">
        <f>'Coeffs tech AMS'!AK134/'Coeffs tech AME'!AK134</f>
        <v>1.0180626002561692</v>
      </c>
      <c r="AL134" s="18">
        <f>'Coeffs tech AMS'!AL134/'Coeffs tech AME'!AL134</f>
        <v>1.0188182757015929</v>
      </c>
      <c r="AM134" s="18">
        <f>'Coeffs tech AMS'!AM134/'Coeffs tech AME'!AM134</f>
        <v>1.0194953032833769</v>
      </c>
      <c r="AN134" s="18">
        <f>'Coeffs tech AMS'!AN134/'Coeffs tech AME'!AN134</f>
        <v>1.0194111520190132</v>
      </c>
      <c r="AO134" s="18">
        <f>'Coeffs tech AMS'!AO134/'Coeffs tech AME'!AO134</f>
        <v>1.0195147517140162</v>
      </c>
      <c r="AP134" s="18">
        <f>'Coeffs tech AMS'!AP134/'Coeffs tech AME'!AP134</f>
        <v>1.019760897063837</v>
      </c>
      <c r="AQ134" s="18">
        <f>'Coeffs tech AMS'!AQ134/'Coeffs tech AME'!AQ134</f>
        <v>1.0200943704124468</v>
      </c>
      <c r="AR134" s="18">
        <f>'Coeffs tech AMS'!AR134/'Coeffs tech AME'!AR134</f>
        <v>1.0204708253577996</v>
      </c>
      <c r="AS134" s="18">
        <f>'Coeffs tech AMS'!AS134/'Coeffs tech AME'!AS134</f>
        <v>1.0205821516113107</v>
      </c>
      <c r="AT134" s="18">
        <f>'Coeffs tech AMS'!AT134/'Coeffs tech AME'!AT134</f>
        <v>1.0208399618000783</v>
      </c>
      <c r="AU134" s="18">
        <f>'Coeffs tech AMS'!AU134/'Coeffs tech AME'!AU134</f>
        <v>1.0211593003711104</v>
      </c>
      <c r="AV134" s="18">
        <f>'Coeffs tech AMS'!AV134/'Coeffs tech AME'!AV134</f>
        <v>1.0215132513506096</v>
      </c>
      <c r="AW134" s="18">
        <f>'Coeffs tech AMS'!AW134/'Coeffs tech AME'!AW134</f>
        <v>1.0220688636681454</v>
      </c>
    </row>
    <row r="135" spans="2:49" x14ac:dyDescent="0.25">
      <c r="B135" t="s">
        <v>1515</v>
      </c>
      <c r="C135" s="18">
        <f>'Coeffs tech AMS'!C135/'Coeffs tech AME'!C135</f>
        <v>1</v>
      </c>
      <c r="D135" s="18">
        <f>'Coeffs tech AMS'!D135/'Coeffs tech AME'!D135</f>
        <v>1</v>
      </c>
      <c r="E135" s="18">
        <f>'Coeffs tech AMS'!E135/'Coeffs tech AME'!E135</f>
        <v>1</v>
      </c>
      <c r="F135" s="18">
        <f>'Coeffs tech AMS'!F135/'Coeffs tech AME'!F135</f>
        <v>1</v>
      </c>
      <c r="G135" s="18">
        <f>'Coeffs tech AMS'!G135/'Coeffs tech AME'!G135</f>
        <v>1</v>
      </c>
      <c r="H135" s="18">
        <f>'Coeffs tech AMS'!H135/'Coeffs tech AME'!H135</f>
        <v>1</v>
      </c>
      <c r="I135" s="18">
        <f>'Coeffs tech AMS'!I135/'Coeffs tech AME'!I135</f>
        <v>1</v>
      </c>
      <c r="J135" s="18">
        <f>'Coeffs tech AMS'!J135/'Coeffs tech AME'!J135</f>
        <v>1</v>
      </c>
      <c r="K135" s="18">
        <f>'Coeffs tech AMS'!K135/'Coeffs tech AME'!K135</f>
        <v>1</v>
      </c>
      <c r="L135" s="18">
        <f>'Coeffs tech AMS'!L135/'Coeffs tech AME'!L135</f>
        <v>1</v>
      </c>
      <c r="M135" s="18">
        <f>'Coeffs tech AMS'!M135/'Coeffs tech AME'!M135</f>
        <v>1</v>
      </c>
      <c r="N135" s="18">
        <f>'Coeffs tech AMS'!N135/'Coeffs tech AME'!N135</f>
        <v>1</v>
      </c>
      <c r="O135" s="18">
        <f>'Coeffs tech AMS'!O135/'Coeffs tech AME'!O135</f>
        <v>1</v>
      </c>
      <c r="P135" s="18">
        <f>'Coeffs tech AMS'!P135/'Coeffs tech AME'!P135</f>
        <v>1</v>
      </c>
      <c r="Q135" s="18">
        <f>'Coeffs tech AMS'!Q135/'Coeffs tech AME'!Q135</f>
        <v>1</v>
      </c>
      <c r="R135" s="18">
        <f>'Coeffs tech AMS'!R135/'Coeffs tech AME'!R135</f>
        <v>1</v>
      </c>
      <c r="S135" s="18">
        <f>'Coeffs tech AMS'!S135/'Coeffs tech AME'!S135</f>
        <v>0.99961991095932012</v>
      </c>
      <c r="T135" s="18">
        <f>'Coeffs tech AMS'!T135/'Coeffs tech AME'!T135</f>
        <v>0.99936674491226096</v>
      </c>
      <c r="U135" s="18">
        <f>'Coeffs tech AMS'!U135/'Coeffs tech AME'!U135</f>
        <v>0.99895448484694316</v>
      </c>
      <c r="V135" s="18">
        <f>'Coeffs tech AMS'!V135/'Coeffs tech AME'!V135</f>
        <v>0.99885962089014846</v>
      </c>
      <c r="W135" s="18">
        <f>'Coeffs tech AMS'!W135/'Coeffs tech AME'!W135</f>
        <v>0.99861640751099467</v>
      </c>
      <c r="X135" s="18">
        <f>'Coeffs tech AMS'!X135/'Coeffs tech AME'!X135</f>
        <v>0.99927400782811726</v>
      </c>
      <c r="Y135" s="18">
        <f>'Coeffs tech AMS'!Y135/'Coeffs tech AME'!Y135</f>
        <v>0.9995948825602855</v>
      </c>
      <c r="Z135" s="18">
        <f>'Coeffs tech AMS'!Z135/'Coeffs tech AME'!Z135</f>
        <v>0.99966631234272252</v>
      </c>
      <c r="AA135" s="18">
        <f>'Coeffs tech AMS'!AA135/'Coeffs tech AME'!AA135</f>
        <v>1.0000333612978773</v>
      </c>
      <c r="AB135" s="18">
        <f>'Coeffs tech AMS'!AB135/'Coeffs tech AME'!AB135</f>
        <v>1.0005555194312385</v>
      </c>
      <c r="AC135" s="18">
        <f>'Coeffs tech AMS'!AC135/'Coeffs tech AME'!AC135</f>
        <v>1.0011436108509559</v>
      </c>
      <c r="AD135" s="18">
        <f>'Coeffs tech AMS'!AD135/'Coeffs tech AME'!AD135</f>
        <v>1.0021291512040589</v>
      </c>
      <c r="AE135" s="18">
        <f>'Coeffs tech AMS'!AE135/'Coeffs tech AME'!AE135</f>
        <v>1.0030923266593426</v>
      </c>
      <c r="AF135" s="18">
        <f>'Coeffs tech AMS'!AF135/'Coeffs tech AME'!AF135</f>
        <v>1.0043554899731957</v>
      </c>
      <c r="AG135" s="18">
        <f>'Coeffs tech AMS'!AG135/'Coeffs tech AME'!AG135</f>
        <v>1.0054714917393341</v>
      </c>
      <c r="AH135" s="18">
        <f>'Coeffs tech AMS'!AH135/'Coeffs tech AME'!AH135</f>
        <v>1.0063774959043272</v>
      </c>
      <c r="AI135" s="18">
        <f>'Coeffs tech AMS'!AI135/'Coeffs tech AME'!AI135</f>
        <v>1.0074432644496762</v>
      </c>
      <c r="AJ135" s="18">
        <f>'Coeffs tech AMS'!AJ135/'Coeffs tech AME'!AJ135</f>
        <v>1.008089089556047</v>
      </c>
      <c r="AK135" s="18">
        <f>'Coeffs tech AMS'!AK135/'Coeffs tech AME'!AK135</f>
        <v>1.0087307744155556</v>
      </c>
      <c r="AL135" s="18">
        <f>'Coeffs tech AMS'!AL135/'Coeffs tech AME'!AL135</f>
        <v>1.0093156237353915</v>
      </c>
      <c r="AM135" s="18">
        <f>'Coeffs tech AMS'!AM135/'Coeffs tech AME'!AM135</f>
        <v>1.0098484380538719</v>
      </c>
      <c r="AN135" s="18">
        <f>'Coeffs tech AMS'!AN135/'Coeffs tech AME'!AN135</f>
        <v>1.0096652703283904</v>
      </c>
      <c r="AO135" s="18">
        <f>'Coeffs tech AMS'!AO135/'Coeffs tech AME'!AO135</f>
        <v>1.0097095496718547</v>
      </c>
      <c r="AP135" s="18">
        <f>'Coeffs tech AMS'!AP135/'Coeffs tech AME'!AP135</f>
        <v>1.009743417519595</v>
      </c>
      <c r="AQ135" s="18">
        <f>'Coeffs tech AMS'!AQ135/'Coeffs tech AME'!AQ135</f>
        <v>1.00981382409926</v>
      </c>
      <c r="AR135" s="18">
        <f>'Coeffs tech AMS'!AR135/'Coeffs tech AME'!AR135</f>
        <v>1.0099130743393805</v>
      </c>
      <c r="AS135" s="18">
        <f>'Coeffs tech AMS'!AS135/'Coeffs tech AME'!AS135</f>
        <v>1.0099744982224412</v>
      </c>
      <c r="AT135" s="18">
        <f>'Coeffs tech AMS'!AT135/'Coeffs tech AME'!AT135</f>
        <v>1.0100762594441568</v>
      </c>
      <c r="AU135" s="18">
        <f>'Coeffs tech AMS'!AU135/'Coeffs tech AME'!AU135</f>
        <v>1.0102061235550479</v>
      </c>
      <c r="AV135" s="18">
        <f>'Coeffs tech AMS'!AV135/'Coeffs tech AME'!AV135</f>
        <v>1.0103580049028331</v>
      </c>
      <c r="AW135" s="18">
        <f>'Coeffs tech AMS'!AW135/'Coeffs tech AME'!AW135</f>
        <v>1.0108949142940131</v>
      </c>
    </row>
    <row r="136" spans="2:49" x14ac:dyDescent="0.25">
      <c r="B136" t="s">
        <v>1516</v>
      </c>
      <c r="C136" s="18">
        <f>'Coeffs tech AMS'!C136/'Coeffs tech AME'!C136</f>
        <v>1</v>
      </c>
      <c r="D136" s="18">
        <f>'Coeffs tech AMS'!D136/'Coeffs tech AME'!D136</f>
        <v>1</v>
      </c>
      <c r="E136" s="18">
        <f>'Coeffs tech AMS'!E136/'Coeffs tech AME'!E136</f>
        <v>1</v>
      </c>
      <c r="F136" s="18">
        <f>'Coeffs tech AMS'!F136/'Coeffs tech AME'!F136</f>
        <v>1</v>
      </c>
      <c r="G136" s="18">
        <f>'Coeffs tech AMS'!G136/'Coeffs tech AME'!G136</f>
        <v>1</v>
      </c>
      <c r="H136" s="18">
        <f>'Coeffs tech AMS'!H136/'Coeffs tech AME'!H136</f>
        <v>1</v>
      </c>
      <c r="I136" s="18">
        <f>'Coeffs tech AMS'!I136/'Coeffs tech AME'!I136</f>
        <v>1</v>
      </c>
      <c r="J136" s="18">
        <f>'Coeffs tech AMS'!J136/'Coeffs tech AME'!J136</f>
        <v>1</v>
      </c>
      <c r="K136" s="18">
        <f>'Coeffs tech AMS'!K136/'Coeffs tech AME'!K136</f>
        <v>1</v>
      </c>
      <c r="L136" s="18">
        <f>'Coeffs tech AMS'!L136/'Coeffs tech AME'!L136</f>
        <v>1</v>
      </c>
      <c r="M136" s="18">
        <f>'Coeffs tech AMS'!M136/'Coeffs tech AME'!M136</f>
        <v>1</v>
      </c>
      <c r="N136" s="18">
        <f>'Coeffs tech AMS'!N136/'Coeffs tech AME'!N136</f>
        <v>1</v>
      </c>
      <c r="O136" s="18">
        <f>'Coeffs tech AMS'!O136/'Coeffs tech AME'!O136</f>
        <v>1</v>
      </c>
      <c r="P136" s="18">
        <f>'Coeffs tech AMS'!P136/'Coeffs tech AME'!P136</f>
        <v>1</v>
      </c>
      <c r="Q136" s="18">
        <f>'Coeffs tech AMS'!Q136/'Coeffs tech AME'!Q136</f>
        <v>1</v>
      </c>
      <c r="R136" s="18">
        <f>'Coeffs tech AMS'!R136/'Coeffs tech AME'!R136</f>
        <v>1</v>
      </c>
      <c r="S136" s="18">
        <f>'Coeffs tech AMS'!S136/'Coeffs tech AME'!S136</f>
        <v>0.99972932576351048</v>
      </c>
      <c r="T136" s="18">
        <f>'Coeffs tech AMS'!T136/'Coeffs tech AME'!T136</f>
        <v>0.99905962127297376</v>
      </c>
      <c r="U136" s="18">
        <f>'Coeffs tech AMS'!U136/'Coeffs tech AME'!U136</f>
        <v>0.99827729160015466</v>
      </c>
      <c r="V136" s="18">
        <f>'Coeffs tech AMS'!V136/'Coeffs tech AME'!V136</f>
        <v>0.99767387344576552</v>
      </c>
      <c r="W136" s="18">
        <f>'Coeffs tech AMS'!W136/'Coeffs tech AME'!W136</f>
        <v>0.99712756350798648</v>
      </c>
      <c r="X136" s="18">
        <f>'Coeffs tech AMS'!X136/'Coeffs tech AME'!X136</f>
        <v>0.99721027424302289</v>
      </c>
      <c r="Y136" s="18">
        <f>'Coeffs tech AMS'!Y136/'Coeffs tech AME'!Y136</f>
        <v>0.99678572515936259</v>
      </c>
      <c r="Z136" s="18">
        <f>'Coeffs tech AMS'!Z136/'Coeffs tech AME'!Z136</f>
        <v>0.99586032071674357</v>
      </c>
      <c r="AA136" s="18">
        <f>'Coeffs tech AMS'!AA136/'Coeffs tech AME'!AA136</f>
        <v>0.99500598134683249</v>
      </c>
      <c r="AB136" s="18">
        <f>'Coeffs tech AMS'!AB136/'Coeffs tech AME'!AB136</f>
        <v>0.99424782899557795</v>
      </c>
      <c r="AC136" s="18">
        <f>'Coeffs tech AMS'!AC136/'Coeffs tech AME'!AC136</f>
        <v>0.99354023233746513</v>
      </c>
      <c r="AD136" s="18">
        <f>'Coeffs tech AMS'!AD136/'Coeffs tech AME'!AD136</f>
        <v>0.99307868980107172</v>
      </c>
      <c r="AE136" s="18">
        <f>'Coeffs tech AMS'!AE136/'Coeffs tech AME'!AE136</f>
        <v>0.99249179021122846</v>
      </c>
      <c r="AF136" s="18">
        <f>'Coeffs tech AMS'!AF136/'Coeffs tech AME'!AF136</f>
        <v>0.99213168761112314</v>
      </c>
      <c r="AG136" s="18">
        <f>'Coeffs tech AMS'!AG136/'Coeffs tech AME'!AG136</f>
        <v>0.99176226369885512</v>
      </c>
      <c r="AH136" s="18">
        <f>'Coeffs tech AMS'!AH136/'Coeffs tech AME'!AH136</f>
        <v>0.99123588058118217</v>
      </c>
      <c r="AI136" s="18">
        <f>'Coeffs tech AMS'!AI136/'Coeffs tech AME'!AI136</f>
        <v>0.99105489244829481</v>
      </c>
      <c r="AJ136" s="18">
        <f>'Coeffs tech AMS'!AJ136/'Coeffs tech AME'!AJ136</f>
        <v>0.99082111399620132</v>
      </c>
      <c r="AK136" s="18">
        <f>'Coeffs tech AMS'!AK136/'Coeffs tech AME'!AK136</f>
        <v>0.99070354927286008</v>
      </c>
      <c r="AL136" s="18">
        <f>'Coeffs tech AMS'!AL136/'Coeffs tech AME'!AL136</f>
        <v>0.99065138921515972</v>
      </c>
      <c r="AM136" s="18">
        <f>'Coeffs tech AMS'!AM136/'Coeffs tech AME'!AM136</f>
        <v>0.99065262329051151</v>
      </c>
      <c r="AN136" s="18">
        <f>'Coeffs tech AMS'!AN136/'Coeffs tech AME'!AN136</f>
        <v>0.99023915896088177</v>
      </c>
      <c r="AO136" s="18">
        <f>'Coeffs tech AMS'!AO136/'Coeffs tech AME'!AO136</f>
        <v>0.99011866734224485</v>
      </c>
      <c r="AP136" s="18">
        <f>'Coeffs tech AMS'!AP136/'Coeffs tech AME'!AP136</f>
        <v>0.99006792214890327</v>
      </c>
      <c r="AQ136" s="18">
        <f>'Coeffs tech AMS'!AQ136/'Coeffs tech AME'!AQ136</f>
        <v>0.99003049692568579</v>
      </c>
      <c r="AR136" s="18">
        <f>'Coeffs tech AMS'!AR136/'Coeffs tech AME'!AR136</f>
        <v>0.9900178440003008</v>
      </c>
      <c r="AS136" s="18">
        <f>'Coeffs tech AMS'!AS136/'Coeffs tech AME'!AS136</f>
        <v>0.99000649088987891</v>
      </c>
      <c r="AT136" s="18">
        <f>'Coeffs tech AMS'!AT136/'Coeffs tech AME'!AT136</f>
        <v>0.9900725604110644</v>
      </c>
      <c r="AU136" s="18">
        <f>'Coeffs tech AMS'!AU136/'Coeffs tech AME'!AU136</f>
        <v>0.99017554372419692</v>
      </c>
      <c r="AV136" s="18">
        <f>'Coeffs tech AMS'!AV136/'Coeffs tech AME'!AV136</f>
        <v>0.99030229808977699</v>
      </c>
      <c r="AW136" s="18">
        <f>'Coeffs tech AMS'!AW136/'Coeffs tech AME'!AW136</f>
        <v>0.99070139126679524</v>
      </c>
    </row>
    <row r="137" spans="2:49" x14ac:dyDescent="0.25">
      <c r="B137" t="s">
        <v>1517</v>
      </c>
      <c r="C137" s="18">
        <f>'Coeffs tech AMS'!C137/'Coeffs tech AME'!C137</f>
        <v>1</v>
      </c>
      <c r="D137" s="18">
        <f>'Coeffs tech AMS'!D137/'Coeffs tech AME'!D137</f>
        <v>1</v>
      </c>
      <c r="E137" s="18">
        <f>'Coeffs tech AMS'!E137/'Coeffs tech AME'!E137</f>
        <v>1</v>
      </c>
      <c r="F137" s="18">
        <f>'Coeffs tech AMS'!F137/'Coeffs tech AME'!F137</f>
        <v>1</v>
      </c>
      <c r="G137" s="18">
        <f>'Coeffs tech AMS'!G137/'Coeffs tech AME'!G137</f>
        <v>1</v>
      </c>
      <c r="H137" s="18">
        <f>'Coeffs tech AMS'!H137/'Coeffs tech AME'!H137</f>
        <v>1</v>
      </c>
      <c r="I137" s="18">
        <f>'Coeffs tech AMS'!I137/'Coeffs tech AME'!I137</f>
        <v>1</v>
      </c>
      <c r="J137" s="18">
        <f>'Coeffs tech AMS'!J137/'Coeffs tech AME'!J137</f>
        <v>1</v>
      </c>
      <c r="K137" s="18">
        <f>'Coeffs tech AMS'!K137/'Coeffs tech AME'!K137</f>
        <v>1</v>
      </c>
      <c r="L137" s="18">
        <f>'Coeffs tech AMS'!L137/'Coeffs tech AME'!L137</f>
        <v>1</v>
      </c>
      <c r="M137" s="18">
        <f>'Coeffs tech AMS'!M137/'Coeffs tech AME'!M137</f>
        <v>1</v>
      </c>
      <c r="N137" s="18">
        <f>'Coeffs tech AMS'!N137/'Coeffs tech AME'!N137</f>
        <v>1</v>
      </c>
      <c r="O137" s="18">
        <f>'Coeffs tech AMS'!O137/'Coeffs tech AME'!O137</f>
        <v>1</v>
      </c>
      <c r="P137" s="18">
        <f>'Coeffs tech AMS'!P137/'Coeffs tech AME'!P137</f>
        <v>1</v>
      </c>
      <c r="Q137" s="18">
        <f>'Coeffs tech AMS'!Q137/'Coeffs tech AME'!Q137</f>
        <v>1</v>
      </c>
      <c r="R137" s="18">
        <f>'Coeffs tech AMS'!R137/'Coeffs tech AME'!R137</f>
        <v>1</v>
      </c>
      <c r="S137" s="18">
        <f>'Coeffs tech AMS'!S137/'Coeffs tech AME'!S137</f>
        <v>0.99950952202664523</v>
      </c>
      <c r="T137" s="18">
        <f>'Coeffs tech AMS'!T137/'Coeffs tech AME'!T137</f>
        <v>0.99934384958241906</v>
      </c>
      <c r="U137" s="18">
        <f>'Coeffs tech AMS'!U137/'Coeffs tech AME'!U137</f>
        <v>0.99932994536397923</v>
      </c>
      <c r="V137" s="18">
        <f>'Coeffs tech AMS'!V137/'Coeffs tech AME'!V137</f>
        <v>0.9995778021513686</v>
      </c>
      <c r="W137" s="18">
        <f>'Coeffs tech AMS'!W137/'Coeffs tech AME'!W137</f>
        <v>0.99960429851094112</v>
      </c>
      <c r="X137" s="18">
        <f>'Coeffs tech AMS'!X137/'Coeffs tech AME'!X137</f>
        <v>0.99974243252621775</v>
      </c>
      <c r="Y137" s="18">
        <f>'Coeffs tech AMS'!Y137/'Coeffs tech AME'!Y137</f>
        <v>0.99965763642987071</v>
      </c>
      <c r="Z137" s="18">
        <f>'Coeffs tech AMS'!Z137/'Coeffs tech AME'!Z137</f>
        <v>0.99882717259830966</v>
      </c>
      <c r="AA137" s="18">
        <f>'Coeffs tech AMS'!AA137/'Coeffs tech AME'!AA137</f>
        <v>0.99813256658372485</v>
      </c>
      <c r="AB137" s="18">
        <f>'Coeffs tech AMS'!AB137/'Coeffs tech AME'!AB137</f>
        <v>0.99764865015351933</v>
      </c>
      <c r="AC137" s="18">
        <f>'Coeffs tech AMS'!AC137/'Coeffs tech AME'!AC137</f>
        <v>0.99724790801221042</v>
      </c>
      <c r="AD137" s="18">
        <f>'Coeffs tech AMS'!AD137/'Coeffs tech AME'!AD137</f>
        <v>0.9970764356765961</v>
      </c>
      <c r="AE137" s="18">
        <f>'Coeffs tech AMS'!AE137/'Coeffs tech AME'!AE137</f>
        <v>0.99671834654922264</v>
      </c>
      <c r="AF137" s="18">
        <f>'Coeffs tech AMS'!AF137/'Coeffs tech AME'!AF137</f>
        <v>0.99680926784043822</v>
      </c>
      <c r="AG137" s="18">
        <f>'Coeffs tech AMS'!AG137/'Coeffs tech AME'!AG137</f>
        <v>0.99691459029500384</v>
      </c>
      <c r="AH137" s="18">
        <f>'Coeffs tech AMS'!AH137/'Coeffs tech AME'!AH137</f>
        <v>0.99670371977206207</v>
      </c>
      <c r="AI137" s="18">
        <f>'Coeffs tech AMS'!AI137/'Coeffs tech AME'!AI137</f>
        <v>0.99711570165491992</v>
      </c>
      <c r="AJ137" s="18">
        <f>'Coeffs tech AMS'!AJ137/'Coeffs tech AME'!AJ137</f>
        <v>0.99712622092844205</v>
      </c>
      <c r="AK137" s="18">
        <f>'Coeffs tech AMS'!AK137/'Coeffs tech AME'!AK137</f>
        <v>0.9971005408632565</v>
      </c>
      <c r="AL137" s="18">
        <f>'Coeffs tech AMS'!AL137/'Coeffs tech AME'!AL137</f>
        <v>0.99711940386385378</v>
      </c>
      <c r="AM137" s="18">
        <f>'Coeffs tech AMS'!AM137/'Coeffs tech AME'!AM137</f>
        <v>0.99715188074741024</v>
      </c>
      <c r="AN137" s="18">
        <f>'Coeffs tech AMS'!AN137/'Coeffs tech AME'!AN137</f>
        <v>0.996813110613054</v>
      </c>
      <c r="AO137" s="18">
        <f>'Coeffs tech AMS'!AO137/'Coeffs tech AME'!AO137</f>
        <v>0.99657191057678973</v>
      </c>
      <c r="AP137" s="18">
        <f>'Coeffs tech AMS'!AP137/'Coeffs tech AME'!AP137</f>
        <v>0.99645254167539388</v>
      </c>
      <c r="AQ137" s="18">
        <f>'Coeffs tech AMS'!AQ137/'Coeffs tech AME'!AQ137</f>
        <v>0.99640578220488596</v>
      </c>
      <c r="AR137" s="18">
        <f>'Coeffs tech AMS'!AR137/'Coeffs tech AME'!AR137</f>
        <v>0.99640754010677779</v>
      </c>
      <c r="AS137" s="18">
        <f>'Coeffs tech AMS'!AS137/'Coeffs tech AME'!AS137</f>
        <v>0.9964380231674842</v>
      </c>
      <c r="AT137" s="18">
        <f>'Coeffs tech AMS'!AT137/'Coeffs tech AME'!AT137</f>
        <v>0.99655846161863693</v>
      </c>
      <c r="AU137" s="18">
        <f>'Coeffs tech AMS'!AU137/'Coeffs tech AME'!AU137</f>
        <v>0.99672578481998753</v>
      </c>
      <c r="AV137" s="18">
        <f>'Coeffs tech AMS'!AV137/'Coeffs tech AME'!AV137</f>
        <v>0.99692710319120692</v>
      </c>
      <c r="AW137" s="18">
        <f>'Coeffs tech AMS'!AW137/'Coeffs tech AME'!AW137</f>
        <v>0.99744560699668072</v>
      </c>
    </row>
    <row r="138" spans="2:49" x14ac:dyDescent="0.25">
      <c r="B138" t="s">
        <v>1518</v>
      </c>
      <c r="C138" s="18">
        <f>'Coeffs tech AMS'!C138/'Coeffs tech AME'!C138</f>
        <v>1</v>
      </c>
      <c r="D138" s="18">
        <f>'Coeffs tech AMS'!D138/'Coeffs tech AME'!D138</f>
        <v>1</v>
      </c>
      <c r="E138" s="18">
        <f>'Coeffs tech AMS'!E138/'Coeffs tech AME'!E138</f>
        <v>1</v>
      </c>
      <c r="F138" s="18">
        <f>'Coeffs tech AMS'!F138/'Coeffs tech AME'!F138</f>
        <v>1</v>
      </c>
      <c r="G138" s="18">
        <f>'Coeffs tech AMS'!G138/'Coeffs tech AME'!G138</f>
        <v>1</v>
      </c>
      <c r="H138" s="18">
        <f>'Coeffs tech AMS'!H138/'Coeffs tech AME'!H138</f>
        <v>1</v>
      </c>
      <c r="I138" s="18">
        <f>'Coeffs tech AMS'!I138/'Coeffs tech AME'!I138</f>
        <v>1</v>
      </c>
      <c r="J138" s="18">
        <f>'Coeffs tech AMS'!J138/'Coeffs tech AME'!J138</f>
        <v>1</v>
      </c>
      <c r="K138" s="18">
        <f>'Coeffs tech AMS'!K138/'Coeffs tech AME'!K138</f>
        <v>1</v>
      </c>
      <c r="L138" s="18">
        <f>'Coeffs tech AMS'!L138/'Coeffs tech AME'!L138</f>
        <v>1</v>
      </c>
      <c r="M138" s="18">
        <f>'Coeffs tech AMS'!M138/'Coeffs tech AME'!M138</f>
        <v>1</v>
      </c>
      <c r="N138" s="18">
        <f>'Coeffs tech AMS'!N138/'Coeffs tech AME'!N138</f>
        <v>1</v>
      </c>
      <c r="O138" s="18">
        <f>'Coeffs tech AMS'!O138/'Coeffs tech AME'!O138</f>
        <v>1</v>
      </c>
      <c r="P138" s="18">
        <f>'Coeffs tech AMS'!P138/'Coeffs tech AME'!P138</f>
        <v>1</v>
      </c>
      <c r="Q138" s="18">
        <f>'Coeffs tech AMS'!Q138/'Coeffs tech AME'!Q138</f>
        <v>1</v>
      </c>
      <c r="R138" s="18">
        <f>'Coeffs tech AMS'!R138/'Coeffs tech AME'!R138</f>
        <v>1</v>
      </c>
      <c r="S138" s="18">
        <f>'Coeffs tech AMS'!S138/'Coeffs tech AME'!S138</f>
        <v>0.99939240475520219</v>
      </c>
      <c r="T138" s="18">
        <f>'Coeffs tech AMS'!T138/'Coeffs tech AME'!T138</f>
        <v>0.99916472391612055</v>
      </c>
      <c r="U138" s="18">
        <f>'Coeffs tech AMS'!U138/'Coeffs tech AME'!U138</f>
        <v>0.99902311648113551</v>
      </c>
      <c r="V138" s="18">
        <f>'Coeffs tech AMS'!V138/'Coeffs tech AME'!V138</f>
        <v>0.99922053103014041</v>
      </c>
      <c r="W138" s="18">
        <f>'Coeffs tech AMS'!W138/'Coeffs tech AME'!W138</f>
        <v>1.0003516525373219</v>
      </c>
      <c r="X138" s="18">
        <f>'Coeffs tech AMS'!X138/'Coeffs tech AME'!X138</f>
        <v>1.0018611556622059</v>
      </c>
      <c r="Y138" s="18">
        <f>'Coeffs tech AMS'!Y138/'Coeffs tech AME'!Y138</f>
        <v>1.0016864939856123</v>
      </c>
      <c r="Z138" s="18">
        <f>'Coeffs tech AMS'!Z138/'Coeffs tech AME'!Z138</f>
        <v>1.0014972381982201</v>
      </c>
      <c r="AA138" s="18">
        <f>'Coeffs tech AMS'!AA138/'Coeffs tech AME'!AA138</f>
        <v>1.0018291592560944</v>
      </c>
      <c r="AB138" s="18">
        <f>'Coeffs tech AMS'!AB138/'Coeffs tech AME'!AB138</f>
        <v>1.0024858561683465</v>
      </c>
      <c r="AC138" s="18">
        <f>'Coeffs tech AMS'!AC138/'Coeffs tech AME'!AC138</f>
        <v>1.0033415193297603</v>
      </c>
      <c r="AD138" s="18">
        <f>'Coeffs tech AMS'!AD138/'Coeffs tech AME'!AD138</f>
        <v>1.0038748469840884</v>
      </c>
      <c r="AE138" s="18">
        <f>'Coeffs tech AMS'!AE138/'Coeffs tech AME'!AE138</f>
        <v>1.0050574754476591</v>
      </c>
      <c r="AF138" s="18">
        <f>'Coeffs tech AMS'!AF138/'Coeffs tech AME'!AF138</f>
        <v>1.0063518092991062</v>
      </c>
      <c r="AG138" s="18">
        <f>'Coeffs tech AMS'!AG138/'Coeffs tech AME'!AG138</f>
        <v>1.0074754218377373</v>
      </c>
      <c r="AH138" s="18">
        <f>'Coeffs tech AMS'!AH138/'Coeffs tech AME'!AH138</f>
        <v>1.0089886155103744</v>
      </c>
      <c r="AI138" s="18">
        <f>'Coeffs tech AMS'!AI138/'Coeffs tech AME'!AI138</f>
        <v>1.0099780039078479</v>
      </c>
      <c r="AJ138" s="18">
        <f>'Coeffs tech AMS'!AJ138/'Coeffs tech AME'!AJ138</f>
        <v>1.010666904550491</v>
      </c>
      <c r="AK138" s="18">
        <f>'Coeffs tech AMS'!AK138/'Coeffs tech AME'!AK138</f>
        <v>1.0114219483697016</v>
      </c>
      <c r="AL138" s="18">
        <f>'Coeffs tech AMS'!AL138/'Coeffs tech AME'!AL138</f>
        <v>1.0121922761850193</v>
      </c>
      <c r="AM138" s="18">
        <f>'Coeffs tech AMS'!AM138/'Coeffs tech AME'!AM138</f>
        <v>1.0129722736625824</v>
      </c>
      <c r="AN138" s="18">
        <f>'Coeffs tech AMS'!AN138/'Coeffs tech AME'!AN138</f>
        <v>1.0134393066426632</v>
      </c>
      <c r="AO138" s="18">
        <f>'Coeffs tech AMS'!AO138/'Coeffs tech AME'!AO138</f>
        <v>1.0140233513163337</v>
      </c>
      <c r="AP138" s="18">
        <f>'Coeffs tech AMS'!AP138/'Coeffs tech AME'!AP138</f>
        <v>1.0146278606980568</v>
      </c>
      <c r="AQ138" s="18">
        <f>'Coeffs tech AMS'!AQ138/'Coeffs tech AME'!AQ138</f>
        <v>1.0153000592122789</v>
      </c>
      <c r="AR138" s="18">
        <f>'Coeffs tech AMS'!AR138/'Coeffs tech AME'!AR138</f>
        <v>1.0160218987896601</v>
      </c>
      <c r="AS138" s="18">
        <f>'Coeffs tech AMS'!AS138/'Coeffs tech AME'!AS138</f>
        <v>1.0168133594088438</v>
      </c>
      <c r="AT138" s="18">
        <f>'Coeffs tech AMS'!AT138/'Coeffs tech AME'!AT138</f>
        <v>1.0176587322355179</v>
      </c>
      <c r="AU138" s="18">
        <f>'Coeffs tech AMS'!AU138/'Coeffs tech AME'!AU138</f>
        <v>1.0185498412795735</v>
      </c>
      <c r="AV138" s="18">
        <f>'Coeffs tech AMS'!AV138/'Coeffs tech AME'!AV138</f>
        <v>1.0194787606044868</v>
      </c>
      <c r="AW138" s="18">
        <f>'Coeffs tech AMS'!AW138/'Coeffs tech AME'!AW138</f>
        <v>1.0207557797242288</v>
      </c>
    </row>
    <row r="139" spans="2:49" x14ac:dyDescent="0.25">
      <c r="B139" t="s">
        <v>1519</v>
      </c>
      <c r="C139" s="18">
        <f>'Coeffs tech AMS'!C139/'Coeffs tech AME'!C139</f>
        <v>1</v>
      </c>
      <c r="D139" s="18">
        <f>'Coeffs tech AMS'!D139/'Coeffs tech AME'!D139</f>
        <v>1</v>
      </c>
      <c r="E139" s="18">
        <f>'Coeffs tech AMS'!E139/'Coeffs tech AME'!E139</f>
        <v>1</v>
      </c>
      <c r="F139" s="18">
        <f>'Coeffs tech AMS'!F139/'Coeffs tech AME'!F139</f>
        <v>1</v>
      </c>
      <c r="G139" s="18">
        <f>'Coeffs tech AMS'!G139/'Coeffs tech AME'!G139</f>
        <v>1</v>
      </c>
      <c r="H139" s="18">
        <f>'Coeffs tech AMS'!H139/'Coeffs tech AME'!H139</f>
        <v>1</v>
      </c>
      <c r="I139" s="18">
        <f>'Coeffs tech AMS'!I139/'Coeffs tech AME'!I139</f>
        <v>1</v>
      </c>
      <c r="J139" s="18">
        <f>'Coeffs tech AMS'!J139/'Coeffs tech AME'!J139</f>
        <v>1</v>
      </c>
      <c r="K139" s="18">
        <f>'Coeffs tech AMS'!K139/'Coeffs tech AME'!K139</f>
        <v>1</v>
      </c>
      <c r="L139" s="18">
        <f>'Coeffs tech AMS'!L139/'Coeffs tech AME'!L139</f>
        <v>1</v>
      </c>
      <c r="M139" s="18">
        <f>'Coeffs tech AMS'!M139/'Coeffs tech AME'!M139</f>
        <v>1</v>
      </c>
      <c r="N139" s="18">
        <f>'Coeffs tech AMS'!N139/'Coeffs tech AME'!N139</f>
        <v>1</v>
      </c>
      <c r="O139" s="18">
        <f>'Coeffs tech AMS'!O139/'Coeffs tech AME'!O139</f>
        <v>1</v>
      </c>
      <c r="P139" s="18">
        <f>'Coeffs tech AMS'!P139/'Coeffs tech AME'!P139</f>
        <v>1</v>
      </c>
      <c r="Q139" s="18">
        <f>'Coeffs tech AMS'!Q139/'Coeffs tech AME'!Q139</f>
        <v>1</v>
      </c>
      <c r="R139" s="18">
        <f>'Coeffs tech AMS'!R139/'Coeffs tech AME'!R139</f>
        <v>1</v>
      </c>
      <c r="S139" s="18">
        <f>'Coeffs tech AMS'!S139/'Coeffs tech AME'!S139</f>
        <v>0.99991229531146975</v>
      </c>
      <c r="T139" s="18">
        <f>'Coeffs tech AMS'!T139/'Coeffs tech AME'!T139</f>
        <v>0.9998734536458419</v>
      </c>
      <c r="U139" s="18">
        <f>'Coeffs tech AMS'!U139/'Coeffs tech AME'!U139</f>
        <v>0.99986105324675878</v>
      </c>
      <c r="V139" s="18">
        <f>'Coeffs tech AMS'!V139/'Coeffs tech AME'!V139</f>
        <v>0.99989309234599277</v>
      </c>
      <c r="W139" s="18">
        <f>'Coeffs tech AMS'!W139/'Coeffs tech AME'!W139</f>
        <v>0.99989612082555424</v>
      </c>
      <c r="X139" s="18">
        <f>'Coeffs tech AMS'!X139/'Coeffs tech AME'!X139</f>
        <v>0.99993819966744268</v>
      </c>
      <c r="Y139" s="18">
        <f>'Coeffs tech AMS'!Y139/'Coeffs tech AME'!Y139</f>
        <v>0.99972213739474525</v>
      </c>
      <c r="Z139" s="18">
        <f>'Coeffs tech AMS'!Z139/'Coeffs tech AME'!Z139</f>
        <v>0.99951177686992998</v>
      </c>
      <c r="AA139" s="18">
        <f>'Coeffs tech AMS'!AA139/'Coeffs tech AME'!AA139</f>
        <v>0.99937981568671996</v>
      </c>
      <c r="AB139" s="18">
        <f>'Coeffs tech AMS'!AB139/'Coeffs tech AME'!AB139</f>
        <v>0.99929921124746035</v>
      </c>
      <c r="AC139" s="18">
        <f>'Coeffs tech AMS'!AC139/'Coeffs tech AME'!AC139</f>
        <v>0.99925003554458025</v>
      </c>
      <c r="AD139" s="18">
        <f>'Coeffs tech AMS'!AD139/'Coeffs tech AME'!AD139</f>
        <v>0.99924448519456521</v>
      </c>
      <c r="AE139" s="18">
        <f>'Coeffs tech AMS'!AE139/'Coeffs tech AME'!AE139</f>
        <v>0.99934716321354355</v>
      </c>
      <c r="AF139" s="18">
        <f>'Coeffs tech AMS'!AF139/'Coeffs tech AME'!AF139</f>
        <v>0.99945783322453752</v>
      </c>
      <c r="AG139" s="18">
        <f>'Coeffs tech AMS'!AG139/'Coeffs tech AME'!AG139</f>
        <v>0.99954310085544706</v>
      </c>
      <c r="AH139" s="18">
        <f>'Coeffs tech AMS'!AH139/'Coeffs tech AME'!AH139</f>
        <v>0.99969783412285462</v>
      </c>
      <c r="AI139" s="18">
        <f>'Coeffs tech AMS'!AI139/'Coeffs tech AME'!AI139</f>
        <v>0.9997578671121965</v>
      </c>
      <c r="AJ139" s="18">
        <f>'Coeffs tech AMS'!AJ139/'Coeffs tech AME'!AJ139</f>
        <v>0.99978041207369139</v>
      </c>
      <c r="AK139" s="18">
        <f>'Coeffs tech AMS'!AK139/'Coeffs tech AME'!AK139</f>
        <v>0.99981191282943838</v>
      </c>
      <c r="AL139" s="18">
        <f>'Coeffs tech AMS'!AL139/'Coeffs tech AME'!AL139</f>
        <v>0.99984705946334596</v>
      </c>
      <c r="AM139" s="18">
        <f>'Coeffs tech AMS'!AM139/'Coeffs tech AME'!AM139</f>
        <v>0.99988443027241602</v>
      </c>
      <c r="AN139" s="18">
        <f>'Coeffs tech AMS'!AN139/'Coeffs tech AME'!AN139</f>
        <v>0.99989504285659647</v>
      </c>
      <c r="AO139" s="18">
        <f>'Coeffs tech AMS'!AO139/'Coeffs tech AME'!AO139</f>
        <v>0.99991201113650896</v>
      </c>
      <c r="AP139" s="18">
        <f>'Coeffs tech AMS'!AP139/'Coeffs tech AME'!AP139</f>
        <v>0.99993157642455721</v>
      </c>
      <c r="AQ139" s="18">
        <f>'Coeffs tech AMS'!AQ139/'Coeffs tech AME'!AQ139</f>
        <v>0.99995996099555462</v>
      </c>
      <c r="AR139" s="18">
        <f>'Coeffs tech AMS'!AR139/'Coeffs tech AME'!AR139</f>
        <v>0.99999504421138374</v>
      </c>
      <c r="AS139" s="18">
        <f>'Coeffs tech AMS'!AS139/'Coeffs tech AME'!AS139</f>
        <v>1.0000407394264568</v>
      </c>
      <c r="AT139" s="18">
        <f>'Coeffs tech AMS'!AT139/'Coeffs tech AME'!AT139</f>
        <v>1.0000931543646159</v>
      </c>
      <c r="AU139" s="18">
        <f>'Coeffs tech AMS'!AU139/'Coeffs tech AME'!AU139</f>
        <v>1.0001513164324101</v>
      </c>
      <c r="AV139" s="18">
        <f>'Coeffs tech AMS'!AV139/'Coeffs tech AME'!AV139</f>
        <v>1.0002144549708263</v>
      </c>
      <c r="AW139" s="18">
        <f>'Coeffs tech AMS'!AW139/'Coeffs tech AME'!AW139</f>
        <v>1.0003118925140568</v>
      </c>
    </row>
    <row r="140" spans="2:49" x14ac:dyDescent="0.25">
      <c r="B140" t="s">
        <v>1143</v>
      </c>
      <c r="C140" s="18">
        <f>'Coeffs tech AMS'!C140/'Coeffs tech AME'!C140</f>
        <v>1</v>
      </c>
      <c r="D140" s="18">
        <f>'Coeffs tech AMS'!D140/'Coeffs tech AME'!D140</f>
        <v>1</v>
      </c>
      <c r="E140" s="18">
        <f>'Coeffs tech AMS'!E140/'Coeffs tech AME'!E140</f>
        <v>1</v>
      </c>
      <c r="F140" s="18">
        <f>'Coeffs tech AMS'!F140/'Coeffs tech AME'!F140</f>
        <v>1</v>
      </c>
      <c r="G140" s="18">
        <f>'Coeffs tech AMS'!G140/'Coeffs tech AME'!G140</f>
        <v>1</v>
      </c>
      <c r="H140" s="18">
        <f>'Coeffs tech AMS'!H140/'Coeffs tech AME'!H140</f>
        <v>1</v>
      </c>
      <c r="I140" s="18">
        <f>'Coeffs tech AMS'!I140/'Coeffs tech AME'!I140</f>
        <v>1</v>
      </c>
      <c r="J140" s="18">
        <f>'Coeffs tech AMS'!J140/'Coeffs tech AME'!J140</f>
        <v>1</v>
      </c>
      <c r="K140" s="18">
        <f>'Coeffs tech AMS'!K140/'Coeffs tech AME'!K140</f>
        <v>1</v>
      </c>
      <c r="L140" s="18">
        <f>'Coeffs tech AMS'!L140/'Coeffs tech AME'!L140</f>
        <v>1</v>
      </c>
      <c r="M140" s="18">
        <f>'Coeffs tech AMS'!M140/'Coeffs tech AME'!M140</f>
        <v>1</v>
      </c>
      <c r="N140" s="18">
        <f>'Coeffs tech AMS'!N140/'Coeffs tech AME'!N140</f>
        <v>1</v>
      </c>
      <c r="O140" s="18">
        <f>'Coeffs tech AMS'!O140/'Coeffs tech AME'!O140</f>
        <v>1</v>
      </c>
      <c r="P140" s="18">
        <f>'Coeffs tech AMS'!P140/'Coeffs tech AME'!P140</f>
        <v>1</v>
      </c>
      <c r="Q140" s="18">
        <f>'Coeffs tech AMS'!Q140/'Coeffs tech AME'!Q140</f>
        <v>1</v>
      </c>
      <c r="R140" s="18">
        <f>'Coeffs tech AMS'!R140/'Coeffs tech AME'!R140</f>
        <v>1</v>
      </c>
      <c r="S140" s="18">
        <f>'Coeffs tech AMS'!S140/'Coeffs tech AME'!S140</f>
        <v>0.9987260074994162</v>
      </c>
      <c r="T140" s="18">
        <f>'Coeffs tech AMS'!T140/'Coeffs tech AME'!T140</f>
        <v>0.99896377225347066</v>
      </c>
      <c r="U140" s="18">
        <f>'Coeffs tech AMS'!U140/'Coeffs tech AME'!U140</f>
        <v>0.9982207524889366</v>
      </c>
      <c r="V140" s="18">
        <f>'Coeffs tech AMS'!V140/'Coeffs tech AME'!V140</f>
        <v>0.99804012741923087</v>
      </c>
      <c r="W140" s="18">
        <f>'Coeffs tech AMS'!W140/'Coeffs tech AME'!W140</f>
        <v>0.99094351994124386</v>
      </c>
      <c r="X140" s="18">
        <f>'Coeffs tech AMS'!X140/'Coeffs tech AME'!X140</f>
        <v>0.98578914410619212</v>
      </c>
      <c r="Y140" s="18">
        <f>'Coeffs tech AMS'!Y140/'Coeffs tech AME'!Y140</f>
        <v>0.97745561974534911</v>
      </c>
      <c r="Z140" s="18">
        <f>'Coeffs tech AMS'!Z140/'Coeffs tech AME'!Z140</f>
        <v>0.96971563172399122</v>
      </c>
      <c r="AA140" s="18">
        <f>'Coeffs tech AMS'!AA140/'Coeffs tech AME'!AA140</f>
        <v>0.96251907279327487</v>
      </c>
      <c r="AB140" s="18">
        <f>'Coeffs tech AMS'!AB140/'Coeffs tech AME'!AB140</f>
        <v>0.95549638742660736</v>
      </c>
      <c r="AC140" s="18">
        <f>'Coeffs tech AMS'!AC140/'Coeffs tech AME'!AC140</f>
        <v>0.9485001175916008</v>
      </c>
      <c r="AD140" s="18">
        <f>'Coeffs tech AMS'!AD140/'Coeffs tech AME'!AD140</f>
        <v>0.94950283801370339</v>
      </c>
      <c r="AE140" s="18">
        <f>'Coeffs tech AMS'!AE140/'Coeffs tech AME'!AE140</f>
        <v>0.95082056829059403</v>
      </c>
      <c r="AF140" s="18">
        <f>'Coeffs tech AMS'!AF140/'Coeffs tech AME'!AF140</f>
        <v>0.95235629812447409</v>
      </c>
      <c r="AG140" s="18">
        <f>'Coeffs tech AMS'!AG140/'Coeffs tech AME'!AG140</f>
        <v>0.95372532511136332</v>
      </c>
      <c r="AH140" s="18">
        <f>'Coeffs tech AMS'!AH140/'Coeffs tech AME'!AH140</f>
        <v>0.95521492457133061</v>
      </c>
      <c r="AI140" s="18">
        <f>'Coeffs tech AMS'!AI140/'Coeffs tech AME'!AI140</f>
        <v>0.95631159016192957</v>
      </c>
      <c r="AJ140" s="18">
        <f>'Coeffs tech AMS'!AJ140/'Coeffs tech AME'!AJ140</f>
        <v>0.95711147109071282</v>
      </c>
      <c r="AK140" s="18">
        <f>'Coeffs tech AMS'!AK140/'Coeffs tech AME'!AK140</f>
        <v>0.95820993074676464</v>
      </c>
      <c r="AL140" s="18">
        <f>'Coeffs tech AMS'!AL140/'Coeffs tech AME'!AL140</f>
        <v>0.95941682941638073</v>
      </c>
      <c r="AM140" s="18">
        <f>'Coeffs tech AMS'!AM140/'Coeffs tech AME'!AM140</f>
        <v>0.96067419755096251</v>
      </c>
      <c r="AN140" s="18">
        <f>'Coeffs tech AMS'!AN140/'Coeffs tech AME'!AN140</f>
        <v>0.95750626956798846</v>
      </c>
      <c r="AO140" s="18">
        <f>'Coeffs tech AMS'!AO140/'Coeffs tech AME'!AO140</f>
        <v>0.9550408866680965</v>
      </c>
      <c r="AP140" s="18">
        <f>'Coeffs tech AMS'!AP140/'Coeffs tech AME'!AP140</f>
        <v>0.95251608604864568</v>
      </c>
      <c r="AQ140" s="18">
        <f>'Coeffs tech AMS'!AQ140/'Coeffs tech AME'!AQ140</f>
        <v>0.95012029366798711</v>
      </c>
      <c r="AR140" s="18">
        <f>'Coeffs tech AMS'!AR140/'Coeffs tech AME'!AR140</f>
        <v>0.94767272914738265</v>
      </c>
      <c r="AS140" s="18">
        <f>'Coeffs tech AMS'!AS140/'Coeffs tech AME'!AS140</f>
        <v>0.94539129142533618</v>
      </c>
      <c r="AT140" s="18">
        <f>'Coeffs tech AMS'!AT140/'Coeffs tech AME'!AT140</f>
        <v>0.94326720107833473</v>
      </c>
      <c r="AU140" s="18">
        <f>'Coeffs tech AMS'!AU140/'Coeffs tech AME'!AU140</f>
        <v>0.94123921986194181</v>
      </c>
      <c r="AV140" s="18">
        <f>'Coeffs tech AMS'!AV140/'Coeffs tech AME'!AV140</f>
        <v>0.93922895697991149</v>
      </c>
      <c r="AW140" s="18">
        <f>'Coeffs tech AMS'!AW140/'Coeffs tech AME'!AW140</f>
        <v>0.94441071327761161</v>
      </c>
    </row>
    <row r="141" spans="2:49" x14ac:dyDescent="0.25">
      <c r="B141" t="s">
        <v>1144</v>
      </c>
      <c r="C141" s="18">
        <f>'Coeffs tech AMS'!C141/'Coeffs tech AME'!C141</f>
        <v>1</v>
      </c>
      <c r="D141" s="18">
        <f>'Coeffs tech AMS'!D141/'Coeffs tech AME'!D141</f>
        <v>1</v>
      </c>
      <c r="E141" s="18">
        <f>'Coeffs tech AMS'!E141/'Coeffs tech AME'!E141</f>
        <v>1</v>
      </c>
      <c r="F141" s="18">
        <f>'Coeffs tech AMS'!F141/'Coeffs tech AME'!F141</f>
        <v>1</v>
      </c>
      <c r="G141" s="18">
        <f>'Coeffs tech AMS'!G141/'Coeffs tech AME'!G141</f>
        <v>1</v>
      </c>
      <c r="H141" s="18">
        <f>'Coeffs tech AMS'!H141/'Coeffs tech AME'!H141</f>
        <v>1</v>
      </c>
      <c r="I141" s="18">
        <f>'Coeffs tech AMS'!I141/'Coeffs tech AME'!I141</f>
        <v>1</v>
      </c>
      <c r="J141" s="18">
        <f>'Coeffs tech AMS'!J141/'Coeffs tech AME'!J141</f>
        <v>1</v>
      </c>
      <c r="K141" s="18">
        <f>'Coeffs tech AMS'!K141/'Coeffs tech AME'!K141</f>
        <v>1</v>
      </c>
      <c r="L141" s="18">
        <f>'Coeffs tech AMS'!L141/'Coeffs tech AME'!L141</f>
        <v>1</v>
      </c>
      <c r="M141" s="18">
        <f>'Coeffs tech AMS'!M141/'Coeffs tech AME'!M141</f>
        <v>1</v>
      </c>
      <c r="N141" s="18">
        <f>'Coeffs tech AMS'!N141/'Coeffs tech AME'!N141</f>
        <v>1</v>
      </c>
      <c r="O141" s="18">
        <f>'Coeffs tech AMS'!O141/'Coeffs tech AME'!O141</f>
        <v>1</v>
      </c>
      <c r="P141" s="18">
        <f>'Coeffs tech AMS'!P141/'Coeffs tech AME'!P141</f>
        <v>1</v>
      </c>
      <c r="Q141" s="18">
        <f>'Coeffs tech AMS'!Q141/'Coeffs tech AME'!Q141</f>
        <v>1</v>
      </c>
      <c r="R141" s="18">
        <f>'Coeffs tech AMS'!R141/'Coeffs tech AME'!R141</f>
        <v>1</v>
      </c>
      <c r="S141" s="18">
        <f>'Coeffs tech AMS'!S141/'Coeffs tech AME'!S141</f>
        <v>0.99872600744281426</v>
      </c>
      <c r="T141" s="18">
        <f>'Coeffs tech AMS'!T141/'Coeffs tech AME'!T141</f>
        <v>0.9989637717062253</v>
      </c>
      <c r="U141" s="18">
        <f>'Coeffs tech AMS'!U141/'Coeffs tech AME'!U141</f>
        <v>0.99822075274219546</v>
      </c>
      <c r="V141" s="18">
        <f>'Coeffs tech AMS'!V141/'Coeffs tech AME'!V141</f>
        <v>0.99804012742261017</v>
      </c>
      <c r="W141" s="18">
        <f>'Coeffs tech AMS'!W141/'Coeffs tech AME'!W141</f>
        <v>0.99309198270261201</v>
      </c>
      <c r="X141" s="18">
        <f>'Coeffs tech AMS'!X141/'Coeffs tech AME'!X141</f>
        <v>0.99006835277383098</v>
      </c>
      <c r="Y141" s="18">
        <f>'Coeffs tech AMS'!Y141/'Coeffs tech AME'!Y141</f>
        <v>0.98382707166574457</v>
      </c>
      <c r="Z141" s="18">
        <f>'Coeffs tech AMS'!Z141/'Coeffs tech AME'!Z141</f>
        <v>0.97815277418726299</v>
      </c>
      <c r="AA141" s="18">
        <f>'Coeffs tech AMS'!AA141/'Coeffs tech AME'!AA141</f>
        <v>0.97299859208282913</v>
      </c>
      <c r="AB141" s="18">
        <f>'Coeffs tech AMS'!AB141/'Coeffs tech AME'!AB141</f>
        <v>0.96799361101446602</v>
      </c>
      <c r="AC141" s="18">
        <f>'Coeffs tech AMS'!AC141/'Coeffs tech AME'!AC141</f>
        <v>0.96298917260419226</v>
      </c>
      <c r="AD141" s="18">
        <f>'Coeffs tech AMS'!AD141/'Coeffs tech AME'!AD141</f>
        <v>0.96150024625713526</v>
      </c>
      <c r="AE141" s="18">
        <f>'Coeffs tech AMS'!AE141/'Coeffs tech AME'!AE141</f>
        <v>0.96033071141150961</v>
      </c>
      <c r="AF141" s="18">
        <f>'Coeffs tech AMS'!AF141/'Coeffs tech AME'!AF141</f>
        <v>0.95938036437164587</v>
      </c>
      <c r="AG141" s="18">
        <f>'Coeffs tech AMS'!AG141/'Coeffs tech AME'!AG141</f>
        <v>0.95826096973443176</v>
      </c>
      <c r="AH141" s="18">
        <f>'Coeffs tech AMS'!AH141/'Coeffs tech AME'!AH141</f>
        <v>0.95726173987881347</v>
      </c>
      <c r="AI141" s="18">
        <f>'Coeffs tech AMS'!AI141/'Coeffs tech AME'!AI141</f>
        <v>0.95586847481374415</v>
      </c>
      <c r="AJ141" s="18">
        <f>'Coeffs tech AMS'!AJ141/'Coeffs tech AME'!AJ141</f>
        <v>0.95418010626329053</v>
      </c>
      <c r="AK141" s="18">
        <f>'Coeffs tech AMS'!AK141/'Coeffs tech AME'!AK141</f>
        <v>0.95279094549572219</v>
      </c>
      <c r="AL141" s="18">
        <f>'Coeffs tech AMS'!AL141/'Coeffs tech AME'!AL141</f>
        <v>0.9515101020515464</v>
      </c>
      <c r="AM141" s="18">
        <f>'Coeffs tech AMS'!AM141/'Coeffs tech AME'!AM141</f>
        <v>0.95027939978923104</v>
      </c>
      <c r="AN141" s="18">
        <f>'Coeffs tech AMS'!AN141/'Coeffs tech AME'!AN141</f>
        <v>0.94468263475513226</v>
      </c>
      <c r="AO141" s="18">
        <f>'Coeffs tech AMS'!AO141/'Coeffs tech AME'!AO141</f>
        <v>0.93979988511037593</v>
      </c>
      <c r="AP141" s="18">
        <f>'Coeffs tech AMS'!AP141/'Coeffs tech AME'!AP141</f>
        <v>0.93487782591082458</v>
      </c>
      <c r="AQ141" s="18">
        <f>'Coeffs tech AMS'!AQ141/'Coeffs tech AME'!AQ141</f>
        <v>0.93010130163875626</v>
      </c>
      <c r="AR141" s="18">
        <f>'Coeffs tech AMS'!AR141/'Coeffs tech AME'!AR141</f>
        <v>0.92529274778705006</v>
      </c>
      <c r="AS141" s="18">
        <f>'Coeffs tech AMS'!AS141/'Coeffs tech AME'!AS141</f>
        <v>0.92066469535894724</v>
      </c>
      <c r="AT141" s="18">
        <f>'Coeffs tech AMS'!AT141/'Coeffs tech AME'!AT141</f>
        <v>0.91620729078141938</v>
      </c>
      <c r="AU141" s="18">
        <f>'Coeffs tech AMS'!AU141/'Coeffs tech AME'!AU141</f>
        <v>0.91185995191290037</v>
      </c>
      <c r="AV141" s="18">
        <f>'Coeffs tech AMS'!AV141/'Coeffs tech AME'!AV141</f>
        <v>0.90754614799163846</v>
      </c>
      <c r="AW141" s="18">
        <f>'Coeffs tech AMS'!AW141/'Coeffs tech AME'!AW141</f>
        <v>0.91017995480877611</v>
      </c>
    </row>
    <row r="142" spans="2:49" x14ac:dyDescent="0.25">
      <c r="B142" t="s">
        <v>1145</v>
      </c>
      <c r="C142" s="18">
        <f>'Coeffs tech AMS'!C142/'Coeffs tech AME'!C142</f>
        <v>1</v>
      </c>
      <c r="D142" s="18">
        <f>'Coeffs tech AMS'!D142/'Coeffs tech AME'!D142</f>
        <v>1</v>
      </c>
      <c r="E142" s="18">
        <f>'Coeffs tech AMS'!E142/'Coeffs tech AME'!E142</f>
        <v>1</v>
      </c>
      <c r="F142" s="18">
        <f>'Coeffs tech AMS'!F142/'Coeffs tech AME'!F142</f>
        <v>1</v>
      </c>
      <c r="G142" s="18">
        <f>'Coeffs tech AMS'!G142/'Coeffs tech AME'!G142</f>
        <v>1</v>
      </c>
      <c r="H142" s="18">
        <f>'Coeffs tech AMS'!H142/'Coeffs tech AME'!H142</f>
        <v>1</v>
      </c>
      <c r="I142" s="18">
        <f>'Coeffs tech AMS'!I142/'Coeffs tech AME'!I142</f>
        <v>1</v>
      </c>
      <c r="J142" s="18">
        <f>'Coeffs tech AMS'!J142/'Coeffs tech AME'!J142</f>
        <v>1</v>
      </c>
      <c r="K142" s="18">
        <f>'Coeffs tech AMS'!K142/'Coeffs tech AME'!K142</f>
        <v>1</v>
      </c>
      <c r="L142" s="18">
        <f>'Coeffs tech AMS'!L142/'Coeffs tech AME'!L142</f>
        <v>1</v>
      </c>
      <c r="M142" s="18">
        <f>'Coeffs tech AMS'!M142/'Coeffs tech AME'!M142</f>
        <v>1</v>
      </c>
      <c r="N142" s="18">
        <f>'Coeffs tech AMS'!N142/'Coeffs tech AME'!N142</f>
        <v>1</v>
      </c>
      <c r="O142" s="18">
        <f>'Coeffs tech AMS'!O142/'Coeffs tech AME'!O142</f>
        <v>1</v>
      </c>
      <c r="P142" s="18">
        <f>'Coeffs tech AMS'!P142/'Coeffs tech AME'!P142</f>
        <v>1</v>
      </c>
      <c r="Q142" s="18">
        <f>'Coeffs tech AMS'!Q142/'Coeffs tech AME'!Q142</f>
        <v>1</v>
      </c>
      <c r="R142" s="18">
        <f>'Coeffs tech AMS'!R142/'Coeffs tech AME'!R142</f>
        <v>1</v>
      </c>
      <c r="S142" s="18">
        <f>'Coeffs tech AMS'!S142/'Coeffs tech AME'!S142</f>
        <v>0.99872600729851213</v>
      </c>
      <c r="T142" s="18">
        <f>'Coeffs tech AMS'!T142/'Coeffs tech AME'!T142</f>
        <v>0.99896377185876672</v>
      </c>
      <c r="U142" s="18">
        <f>'Coeffs tech AMS'!U142/'Coeffs tech AME'!U142</f>
        <v>0.99822075272371458</v>
      </c>
      <c r="V142" s="18">
        <f>'Coeffs tech AMS'!V142/'Coeffs tech AME'!V142</f>
        <v>0.99804012687012023</v>
      </c>
      <c r="W142" s="18">
        <f>'Coeffs tech AMS'!W142/'Coeffs tech AME'!W142</f>
        <v>0.99309198236377116</v>
      </c>
      <c r="X142" s="18">
        <f>'Coeffs tech AMS'!X142/'Coeffs tech AME'!X142</f>
        <v>0.99006835206529609</v>
      </c>
      <c r="Y142" s="18">
        <f>'Coeffs tech AMS'!Y142/'Coeffs tech AME'!Y142</f>
        <v>0.9838270713280225</v>
      </c>
      <c r="Z142" s="18">
        <f>'Coeffs tech AMS'!Z142/'Coeffs tech AME'!Z142</f>
        <v>0.97815277416355895</v>
      </c>
      <c r="AA142" s="18">
        <f>'Coeffs tech AMS'!AA142/'Coeffs tech AME'!AA142</f>
        <v>0.97299859267630184</v>
      </c>
      <c r="AB142" s="18">
        <f>'Coeffs tech AMS'!AB142/'Coeffs tech AME'!AB142</f>
        <v>0.96799361141139062</v>
      </c>
      <c r="AC142" s="18">
        <f>'Coeffs tech AMS'!AC142/'Coeffs tech AME'!AC142</f>
        <v>0.96298917290691799</v>
      </c>
      <c r="AD142" s="18">
        <f>'Coeffs tech AMS'!AD142/'Coeffs tech AME'!AD142</f>
        <v>0.96117574769495329</v>
      </c>
      <c r="AE142" s="18">
        <f>'Coeffs tech AMS'!AE142/'Coeffs tech AME'!AE142</f>
        <v>0.95968261332210303</v>
      </c>
      <c r="AF142" s="18">
        <f>'Coeffs tech AMS'!AF142/'Coeffs tech AME'!AF142</f>
        <v>0.95840934396614175</v>
      </c>
      <c r="AG142" s="18">
        <f>'Coeffs tech AMS'!AG142/'Coeffs tech AME'!AG142</f>
        <v>0.95696800401284943</v>
      </c>
      <c r="AH142" s="18">
        <f>'Coeffs tech AMS'!AH142/'Coeffs tech AME'!AH142</f>
        <v>0.95564749094395185</v>
      </c>
      <c r="AI142" s="18">
        <f>'Coeffs tech AMS'!AI142/'Coeffs tech AME'!AI142</f>
        <v>0.95393452158208969</v>
      </c>
      <c r="AJ142" s="18">
        <f>'Coeffs tech AMS'!AJ142/'Coeffs tech AME'!AJ142</f>
        <v>0.95192819323263989</v>
      </c>
      <c r="AK142" s="18">
        <f>'Coeffs tech AMS'!AK142/'Coeffs tech AME'!AK142</f>
        <v>0.95022151057671933</v>
      </c>
      <c r="AL142" s="18">
        <f>'Coeffs tech AMS'!AL142/'Coeffs tech AME'!AL142</f>
        <v>0.94862386051251346</v>
      </c>
      <c r="AM142" s="18">
        <f>'Coeffs tech AMS'!AM142/'Coeffs tech AME'!AM142</f>
        <v>0.94707715297601702</v>
      </c>
      <c r="AN142" s="18">
        <f>'Coeffs tech AMS'!AN142/'Coeffs tech AME'!AN142</f>
        <v>0.94118150003004564</v>
      </c>
      <c r="AO142" s="18">
        <f>'Coeffs tech AMS'!AO142/'Coeffs tech AME'!AO142</f>
        <v>0.93600084806779127</v>
      </c>
      <c r="AP142" s="18">
        <f>'Coeffs tech AMS'!AP142/'Coeffs tech AME'!AP142</f>
        <v>0.9307844476266528</v>
      </c>
      <c r="AQ142" s="18">
        <f>'Coeffs tech AMS'!AQ142/'Coeffs tech AME'!AQ142</f>
        <v>0.92571631044488645</v>
      </c>
      <c r="AR142" s="18">
        <f>'Coeffs tech AMS'!AR142/'Coeffs tech AME'!AR142</f>
        <v>0.92061962021384192</v>
      </c>
      <c r="AS142" s="18">
        <f>'Coeffs tech AMS'!AS142/'Coeffs tech AME'!AS142</f>
        <v>0.91570579436594934</v>
      </c>
      <c r="AT142" s="18">
        <f>'Coeffs tech AMS'!AT142/'Coeffs tech AME'!AT142</f>
        <v>0.91096485168861252</v>
      </c>
      <c r="AU142" s="18">
        <f>'Coeffs tech AMS'!AU142/'Coeffs tech AME'!AU142</f>
        <v>0.90633640328773701</v>
      </c>
      <c r="AV142" s="18">
        <f>'Coeffs tech AMS'!AV142/'Coeffs tech AME'!AV142</f>
        <v>0.90174429678419732</v>
      </c>
      <c r="AW142" s="18">
        <f>'Coeffs tech AMS'!AW142/'Coeffs tech AME'!AW142</f>
        <v>0.90405605177390169</v>
      </c>
    </row>
    <row r="143" spans="2:49" x14ac:dyDescent="0.25">
      <c r="B143" s="114" t="s">
        <v>1146</v>
      </c>
      <c r="C143" s="18">
        <f>'Coeffs tech AMS'!C143/'Coeffs tech AME'!C143</f>
        <v>1</v>
      </c>
      <c r="D143" s="18">
        <f>'Coeffs tech AMS'!D143/'Coeffs tech AME'!D143</f>
        <v>1</v>
      </c>
      <c r="E143" s="18">
        <f>'Coeffs tech AMS'!E143/'Coeffs tech AME'!E143</f>
        <v>1</v>
      </c>
      <c r="F143" s="18">
        <f>'Coeffs tech AMS'!F143/'Coeffs tech AME'!F143</f>
        <v>1</v>
      </c>
      <c r="G143" s="18">
        <f>'Coeffs tech AMS'!G143/'Coeffs tech AME'!G143</f>
        <v>1</v>
      </c>
      <c r="H143" s="18">
        <f>'Coeffs tech AMS'!H143/'Coeffs tech AME'!H143</f>
        <v>1</v>
      </c>
      <c r="I143" s="18">
        <f>'Coeffs tech AMS'!I143/'Coeffs tech AME'!I143</f>
        <v>1</v>
      </c>
      <c r="J143" s="18">
        <f>'Coeffs tech AMS'!J143/'Coeffs tech AME'!J143</f>
        <v>1</v>
      </c>
      <c r="K143" s="18">
        <f>'Coeffs tech AMS'!K143/'Coeffs tech AME'!K143</f>
        <v>1</v>
      </c>
      <c r="L143" s="18">
        <f>'Coeffs tech AMS'!L143/'Coeffs tech AME'!L143</f>
        <v>1</v>
      </c>
      <c r="M143" s="18">
        <f>'Coeffs tech AMS'!M143/'Coeffs tech AME'!M143</f>
        <v>1</v>
      </c>
      <c r="N143" s="18">
        <f>'Coeffs tech AMS'!N143/'Coeffs tech AME'!N143</f>
        <v>1</v>
      </c>
      <c r="O143" s="18">
        <f>'Coeffs tech AMS'!O143/'Coeffs tech AME'!O143</f>
        <v>1</v>
      </c>
      <c r="P143" s="18">
        <f>'Coeffs tech AMS'!P143/'Coeffs tech AME'!P143</f>
        <v>1</v>
      </c>
      <c r="Q143" s="18">
        <f>'Coeffs tech AMS'!Q143/'Coeffs tech AME'!Q143</f>
        <v>1</v>
      </c>
      <c r="R143" s="18">
        <f>'Coeffs tech AMS'!R143/'Coeffs tech AME'!R143</f>
        <v>1</v>
      </c>
      <c r="S143" s="18">
        <f>'Coeffs tech AMS'!S143/'Coeffs tech AME'!S143</f>
        <v>0.99872600799758215</v>
      </c>
      <c r="T143" s="18">
        <f>'Coeffs tech AMS'!T143/'Coeffs tech AME'!T143</f>
        <v>0.99896377208608744</v>
      </c>
      <c r="U143" s="18">
        <f>'Coeffs tech AMS'!U143/'Coeffs tech AME'!U143</f>
        <v>0.99822075278074174</v>
      </c>
      <c r="V143" s="18">
        <f>'Coeffs tech AMS'!V143/'Coeffs tech AME'!V143</f>
        <v>0.99804012728736291</v>
      </c>
      <c r="W143" s="18">
        <f>'Coeffs tech AMS'!W143/'Coeffs tech AME'!W143</f>
        <v>0.99317547167591358</v>
      </c>
      <c r="X143" s="18">
        <f>'Coeffs tech AMS'!X143/'Coeffs tech AME'!X143</f>
        <v>0.99023482950101926</v>
      </c>
      <c r="Y143" s="18">
        <f>'Coeffs tech AMS'!Y143/'Coeffs tech AME'!Y143</f>
        <v>0.98407522331704578</v>
      </c>
      <c r="Z143" s="18">
        <f>'Coeffs tech AMS'!Z143/'Coeffs tech AME'!Z143</f>
        <v>0.97848174869487747</v>
      </c>
      <c r="AA143" s="18">
        <f>'Coeffs tech AMS'!AA143/'Coeffs tech AME'!AA143</f>
        <v>0.97340766097365772</v>
      </c>
      <c r="AB143" s="18">
        <f>'Coeffs tech AMS'!AB143/'Coeffs tech AME'!AB143</f>
        <v>0.96848198886341819</v>
      </c>
      <c r="AC143" s="18">
        <f>'Coeffs tech AMS'!AC143/'Coeffs tech AME'!AC143</f>
        <v>0.96355602474708968</v>
      </c>
      <c r="AD143" s="18">
        <f>'Coeffs tech AMS'!AD143/'Coeffs tech AME'!AD143</f>
        <v>0.96180922539446534</v>
      </c>
      <c r="AE143" s="18">
        <f>'Coeffs tech AMS'!AE143/'Coeffs tech AME'!AE143</f>
        <v>0.96038269962292544</v>
      </c>
      <c r="AF143" s="18">
        <f>'Coeffs tech AMS'!AF143/'Coeffs tech AME'!AF143</f>
        <v>0.95917600874527198</v>
      </c>
      <c r="AG143" s="18">
        <f>'Coeffs tech AMS'!AG143/'Coeffs tech AME'!AG143</f>
        <v>0.95780092691823404</v>
      </c>
      <c r="AH143" s="18">
        <f>'Coeffs tech AMS'!AH143/'Coeffs tech AME'!AH143</f>
        <v>0.95654658701760475</v>
      </c>
      <c r="AI143" s="18">
        <f>'Coeffs tech AMS'!AI143/'Coeffs tech AME'!AI143</f>
        <v>0.95489921265458244</v>
      </c>
      <c r="AJ143" s="18">
        <f>'Coeffs tech AMS'!AJ143/'Coeffs tech AME'!AJ143</f>
        <v>0.95295792549323599</v>
      </c>
      <c r="AK143" s="18">
        <f>'Coeffs tech AMS'!AK143/'Coeffs tech AME'!AK143</f>
        <v>0.95131635117820612</v>
      </c>
      <c r="AL143" s="18">
        <f>'Coeffs tech AMS'!AL143/'Coeffs tech AME'!AL143</f>
        <v>0.94978370695039627</v>
      </c>
      <c r="AM143" s="18">
        <f>'Coeffs tech AMS'!AM143/'Coeffs tech AME'!AM143</f>
        <v>0.94830185065798822</v>
      </c>
      <c r="AN143" s="18">
        <f>'Coeffs tech AMS'!AN143/'Coeffs tech AME'!AN143</f>
        <v>0.94246490518459713</v>
      </c>
      <c r="AO143" s="18">
        <f>'Coeffs tech AMS'!AO143/'Coeffs tech AME'!AO143</f>
        <v>0.93734315980658278</v>
      </c>
      <c r="AP143" s="18">
        <f>'Coeffs tech AMS'!AP143/'Coeffs tech AME'!AP143</f>
        <v>0.93218488649518683</v>
      </c>
      <c r="AQ143" s="18">
        <f>'Coeffs tech AMS'!AQ143/'Coeffs tech AME'!AQ143</f>
        <v>0.92717437892343302</v>
      </c>
      <c r="AR143" s="18">
        <f>'Coeffs tech AMS'!AR143/'Coeffs tech AME'!AR143</f>
        <v>0.92213456180130993</v>
      </c>
      <c r="AS143" s="18">
        <f>'Coeffs tech AMS'!AS143/'Coeffs tech AME'!AS143</f>
        <v>0.91727720906102128</v>
      </c>
      <c r="AT143" s="18">
        <f>'Coeffs tech AMS'!AT143/'Coeffs tech AME'!AT143</f>
        <v>0.91259235908365766</v>
      </c>
      <c r="AU143" s="18">
        <f>'Coeffs tech AMS'!AU143/'Coeffs tech AME'!AU143</f>
        <v>0.90801954918089245</v>
      </c>
      <c r="AV143" s="18">
        <f>'Coeffs tech AMS'!AV143/'Coeffs tech AME'!AV143</f>
        <v>0.90348250253142548</v>
      </c>
      <c r="AW143" s="18">
        <f>'Coeffs tech AMS'!AW143/'Coeffs tech AME'!AW143</f>
        <v>0.90586246889291067</v>
      </c>
    </row>
    <row r="144" spans="2:49" x14ac:dyDescent="0.25">
      <c r="B144" t="s">
        <v>1147</v>
      </c>
      <c r="C144" s="18">
        <f>'Coeffs tech AMS'!C144/'Coeffs tech AME'!C144</f>
        <v>1</v>
      </c>
      <c r="D144" s="18">
        <f>'Coeffs tech AMS'!D144/'Coeffs tech AME'!D144</f>
        <v>1</v>
      </c>
      <c r="E144" s="18">
        <f>'Coeffs tech AMS'!E144/'Coeffs tech AME'!E144</f>
        <v>1</v>
      </c>
      <c r="F144" s="18">
        <f>'Coeffs tech AMS'!F144/'Coeffs tech AME'!F144</f>
        <v>1</v>
      </c>
      <c r="G144" s="18">
        <f>'Coeffs tech AMS'!G144/'Coeffs tech AME'!G144</f>
        <v>1</v>
      </c>
      <c r="H144" s="18">
        <f>'Coeffs tech AMS'!H144/'Coeffs tech AME'!H144</f>
        <v>1</v>
      </c>
      <c r="I144" s="18">
        <f>'Coeffs tech AMS'!I144/'Coeffs tech AME'!I144</f>
        <v>1</v>
      </c>
      <c r="J144" s="18">
        <f>'Coeffs tech AMS'!J144/'Coeffs tech AME'!J144</f>
        <v>1</v>
      </c>
      <c r="K144" s="18">
        <f>'Coeffs tech AMS'!K144/'Coeffs tech AME'!K144</f>
        <v>1</v>
      </c>
      <c r="L144" s="18">
        <f>'Coeffs tech AMS'!L144/'Coeffs tech AME'!L144</f>
        <v>1</v>
      </c>
      <c r="M144" s="18">
        <f>'Coeffs tech AMS'!M144/'Coeffs tech AME'!M144</f>
        <v>1</v>
      </c>
      <c r="N144" s="18">
        <f>'Coeffs tech AMS'!N144/'Coeffs tech AME'!N144</f>
        <v>1</v>
      </c>
      <c r="O144" s="18">
        <f>'Coeffs tech AMS'!O144/'Coeffs tech AME'!O144</f>
        <v>1</v>
      </c>
      <c r="P144" s="18">
        <f>'Coeffs tech AMS'!P144/'Coeffs tech AME'!P144</f>
        <v>1</v>
      </c>
      <c r="Q144" s="18">
        <f>'Coeffs tech AMS'!Q144/'Coeffs tech AME'!Q144</f>
        <v>1</v>
      </c>
      <c r="R144" s="18">
        <f>'Coeffs tech AMS'!R144/'Coeffs tech AME'!R144</f>
        <v>1</v>
      </c>
      <c r="S144" s="18">
        <f>'Coeffs tech AMS'!S144/'Coeffs tech AME'!S144</f>
        <v>0.99872600829598912</v>
      </c>
      <c r="T144" s="18">
        <f>'Coeffs tech AMS'!T144/'Coeffs tech AME'!T144</f>
        <v>0.99896377256509206</v>
      </c>
      <c r="U144" s="18">
        <f>'Coeffs tech AMS'!U144/'Coeffs tech AME'!U144</f>
        <v>0.99822075255999221</v>
      </c>
      <c r="V144" s="18">
        <f>'Coeffs tech AMS'!V144/'Coeffs tech AME'!V144</f>
        <v>0.99804012710229384</v>
      </c>
      <c r="W144" s="18">
        <f>'Coeffs tech AMS'!W144/'Coeffs tech AME'!W144</f>
        <v>0.99385938553802811</v>
      </c>
      <c r="X144" s="18">
        <f>'Coeffs tech AMS'!X144/'Coeffs tech AME'!X144</f>
        <v>0.99159907693993277</v>
      </c>
      <c r="Y144" s="18">
        <f>'Coeffs tech AMS'!Y144/'Coeffs tech AME'!Y144</f>
        <v>0.98610956532051131</v>
      </c>
      <c r="Z144" s="18">
        <f>'Coeffs tech AMS'!Z144/'Coeffs tech AME'!Z144</f>
        <v>0.9811797154939268</v>
      </c>
      <c r="AA144" s="18">
        <f>'Coeffs tech AMS'!AA144/'Coeffs tech AME'!AA144</f>
        <v>0.97676378670275132</v>
      </c>
      <c r="AB144" s="18">
        <f>'Coeffs tech AMS'!AB144/'Coeffs tech AME'!AB144</f>
        <v>0.97249034103636633</v>
      </c>
      <c r="AC144" s="18">
        <f>'Coeffs tech AMS'!AC144/'Coeffs tech AME'!AC144</f>
        <v>0.96821025308438324</v>
      </c>
      <c r="AD144" s="18">
        <f>'Coeffs tech AMS'!AD144/'Coeffs tech AME'!AD144</f>
        <v>0.96541308324674535</v>
      </c>
      <c r="AE144" s="18">
        <f>'Coeffs tech AMS'!AE144/'Coeffs tech AME'!AE144</f>
        <v>0.9629419463727894</v>
      </c>
      <c r="AF144" s="18">
        <f>'Coeffs tech AMS'!AF144/'Coeffs tech AME'!AF144</f>
        <v>0.96069519919739466</v>
      </c>
      <c r="AG144" s="18">
        <f>'Coeffs tech AMS'!AG144/'Coeffs tech AME'!AG144</f>
        <v>0.95828370152899578</v>
      </c>
      <c r="AH144" s="18">
        <f>'Coeffs tech AMS'!AH144/'Coeffs tech AME'!AH144</f>
        <v>0.95599695836493537</v>
      </c>
      <c r="AI144" s="18">
        <f>'Coeffs tech AMS'!AI144/'Coeffs tech AME'!AI144</f>
        <v>0.95332164779139505</v>
      </c>
      <c r="AJ144" s="18">
        <f>'Coeffs tech AMS'!AJ144/'Coeffs tech AME'!AJ144</f>
        <v>0.95035788361057305</v>
      </c>
      <c r="AK144" s="18">
        <f>'Coeffs tech AMS'!AK144/'Coeffs tech AME'!AK144</f>
        <v>0.94769797433453318</v>
      </c>
      <c r="AL144" s="18">
        <f>'Coeffs tech AMS'!AL144/'Coeffs tech AME'!AL144</f>
        <v>0.94515109457742941</v>
      </c>
      <c r="AM144" s="18">
        <f>'Coeffs tech AMS'!AM144/'Coeffs tech AME'!AM144</f>
        <v>0.94265909072203924</v>
      </c>
      <c r="AN144" s="18">
        <f>'Coeffs tech AMS'!AN144/'Coeffs tech AME'!AN144</f>
        <v>0.93584685394386635</v>
      </c>
      <c r="AO144" s="18">
        <f>'Coeffs tech AMS'!AO144/'Coeffs tech AME'!AO144</f>
        <v>0.92975762273640139</v>
      </c>
      <c r="AP144" s="18">
        <f>'Coeffs tech AMS'!AP144/'Coeffs tech AME'!AP144</f>
        <v>0.92364424015135416</v>
      </c>
      <c r="AQ144" s="18">
        <f>'Coeffs tech AMS'!AQ144/'Coeffs tech AME'!AQ144</f>
        <v>0.91768921191165131</v>
      </c>
      <c r="AR144" s="18">
        <f>'Coeffs tech AMS'!AR144/'Coeffs tech AME'!AR144</f>
        <v>0.91171697228196635</v>
      </c>
      <c r="AS144" s="18">
        <f>'Coeffs tech AMS'!AS144/'Coeffs tech AME'!AS144</f>
        <v>0.90593675226873571</v>
      </c>
      <c r="AT144" s="18">
        <f>'Coeffs tech AMS'!AT144/'Coeffs tech AME'!AT144</f>
        <v>0.90033812196904961</v>
      </c>
      <c r="AU144" s="18">
        <f>'Coeffs tech AMS'!AU144/'Coeffs tech AME'!AU144</f>
        <v>0.89486092636537495</v>
      </c>
      <c r="AV144" s="18">
        <f>'Coeffs tech AMS'!AV144/'Coeffs tech AME'!AV144</f>
        <v>0.88942970170616376</v>
      </c>
      <c r="AW144" s="18">
        <f>'Coeffs tech AMS'!AW144/'Coeffs tech AME'!AW144</f>
        <v>0.89081123188484646</v>
      </c>
    </row>
    <row r="145" spans="2:49" x14ac:dyDescent="0.25">
      <c r="B145" t="s">
        <v>1016</v>
      </c>
      <c r="C145" s="18">
        <f>'Coeffs tech AMS'!C145/'Coeffs tech AME'!C145</f>
        <v>1</v>
      </c>
      <c r="D145" s="18">
        <f>'Coeffs tech AMS'!D145/'Coeffs tech AME'!D145</f>
        <v>1</v>
      </c>
      <c r="E145" s="18">
        <f>'Coeffs tech AMS'!E145/'Coeffs tech AME'!E145</f>
        <v>1</v>
      </c>
      <c r="F145" s="18">
        <f>'Coeffs tech AMS'!F145/'Coeffs tech AME'!F145</f>
        <v>1</v>
      </c>
      <c r="G145" s="18">
        <f>'Coeffs tech AMS'!G145/'Coeffs tech AME'!G145</f>
        <v>1</v>
      </c>
      <c r="H145" s="18">
        <f>'Coeffs tech AMS'!H145/'Coeffs tech AME'!H145</f>
        <v>1</v>
      </c>
      <c r="I145" s="18">
        <f>'Coeffs tech AMS'!I145/'Coeffs tech AME'!I145</f>
        <v>1</v>
      </c>
      <c r="J145" s="18">
        <f>'Coeffs tech AMS'!J145/'Coeffs tech AME'!J145</f>
        <v>1</v>
      </c>
      <c r="K145" s="18">
        <f>'Coeffs tech AMS'!K145/'Coeffs tech AME'!K145</f>
        <v>1</v>
      </c>
      <c r="L145" s="18">
        <f>'Coeffs tech AMS'!L145/'Coeffs tech AME'!L145</f>
        <v>1</v>
      </c>
      <c r="M145" s="18">
        <f>'Coeffs tech AMS'!M145/'Coeffs tech AME'!M145</f>
        <v>1</v>
      </c>
      <c r="N145" s="18">
        <f>'Coeffs tech AMS'!N145/'Coeffs tech AME'!N145</f>
        <v>1</v>
      </c>
      <c r="O145" s="18">
        <f>'Coeffs tech AMS'!O145/'Coeffs tech AME'!O145</f>
        <v>1</v>
      </c>
      <c r="P145" s="18">
        <f>'Coeffs tech AMS'!P145/'Coeffs tech AME'!P145</f>
        <v>1</v>
      </c>
      <c r="Q145" s="18">
        <f>'Coeffs tech AMS'!Q145/'Coeffs tech AME'!Q145</f>
        <v>1</v>
      </c>
      <c r="R145" s="18">
        <f>'Coeffs tech AMS'!R145/'Coeffs tech AME'!R145</f>
        <v>1</v>
      </c>
      <c r="S145" s="18">
        <f>'Coeffs tech AMS'!S145/'Coeffs tech AME'!S145</f>
        <v>0.99872600804616618</v>
      </c>
      <c r="T145" s="18">
        <f>'Coeffs tech AMS'!T145/'Coeffs tech AME'!T145</f>
        <v>0.99896377209996801</v>
      </c>
      <c r="U145" s="18">
        <f>'Coeffs tech AMS'!U145/'Coeffs tech AME'!U145</f>
        <v>0.99822075303779512</v>
      </c>
      <c r="V145" s="18">
        <f>'Coeffs tech AMS'!V145/'Coeffs tech AME'!V145</f>
        <v>0.99804012736216752</v>
      </c>
      <c r="W145" s="18">
        <f>'Coeffs tech AMS'!W145/'Coeffs tech AME'!W145</f>
        <v>0.9930920334926131</v>
      </c>
      <c r="X145" s="18">
        <f>'Coeffs tech AMS'!X145/'Coeffs tech AME'!X145</f>
        <v>0.99006845414570543</v>
      </c>
      <c r="Y145" s="18">
        <f>'Coeffs tech AMS'!Y145/'Coeffs tech AME'!Y145</f>
        <v>0.98382722335009709</v>
      </c>
      <c r="Z145" s="18">
        <f>'Coeffs tech AMS'!Z145/'Coeffs tech AME'!Z145</f>
        <v>0.97815297527049139</v>
      </c>
      <c r="AA145" s="18">
        <f>'Coeffs tech AMS'!AA145/'Coeffs tech AME'!AA145</f>
        <v>0.97299884259935665</v>
      </c>
      <c r="AB145" s="18">
        <f>'Coeffs tech AMS'!AB145/'Coeffs tech AME'!AB145</f>
        <v>0.96799391018320957</v>
      </c>
      <c r="AC145" s="18">
        <f>'Coeffs tech AMS'!AC145/'Coeffs tech AME'!AC145</f>
        <v>0.9629895191726523</v>
      </c>
      <c r="AD145" s="18">
        <f>'Coeffs tech AMS'!AD145/'Coeffs tech AME'!AD145</f>
        <v>0.96117617576103631</v>
      </c>
      <c r="AE145" s="18">
        <f>'Coeffs tech AMS'!AE145/'Coeffs tech AME'!AE145</f>
        <v>0.95968312252213051</v>
      </c>
      <c r="AF145" s="18">
        <f>'Coeffs tech AMS'!AF145/'Coeffs tech AME'!AF145</f>
        <v>0.95840993352452941</v>
      </c>
      <c r="AG145" s="18">
        <f>'Coeffs tech AMS'!AG145/'Coeffs tech AME'!AG145</f>
        <v>0.95696867460655499</v>
      </c>
      <c r="AH145" s="18">
        <f>'Coeffs tech AMS'!AH145/'Coeffs tech AME'!AH145</f>
        <v>0.95564824173568019</v>
      </c>
      <c r="AI145" s="18">
        <f>'Coeffs tech AMS'!AI145/'Coeffs tech AME'!AI145</f>
        <v>0.95393535251347883</v>
      </c>
      <c r="AJ145" s="18">
        <f>'Coeffs tech AMS'!AJ145/'Coeffs tech AME'!AJ145</f>
        <v>0.95192910341564085</v>
      </c>
      <c r="AK145" s="18">
        <f>'Coeffs tech AMS'!AK145/'Coeffs tech AME'!AK145</f>
        <v>0.95022250018780918</v>
      </c>
      <c r="AL145" s="18">
        <f>'Coeffs tech AMS'!AL145/'Coeffs tech AME'!AL145</f>
        <v>0.94862492904578466</v>
      </c>
      <c r="AM145" s="18">
        <f>'Coeffs tech AMS'!AM145/'Coeffs tech AME'!AM145</f>
        <v>0.94707830056159437</v>
      </c>
      <c r="AN145" s="18">
        <f>'Coeffs tech AMS'!AN145/'Coeffs tech AME'!AN145</f>
        <v>0.94118272036008821</v>
      </c>
      <c r="AO145" s="18">
        <f>'Coeffs tech AMS'!AO145/'Coeffs tech AME'!AO145</f>
        <v>0.93600214138667204</v>
      </c>
      <c r="AP145" s="18">
        <f>'Coeffs tech AMS'!AP145/'Coeffs tech AME'!AP145</f>
        <v>0.93078581293396279</v>
      </c>
      <c r="AQ145" s="18">
        <f>'Coeffs tech AMS'!AQ145/'Coeffs tech AME'!AQ145</f>
        <v>0.92571774683289099</v>
      </c>
      <c r="AR145" s="18">
        <f>'Coeffs tech AMS'!AR145/'Coeffs tech AME'!AR145</f>
        <v>0.92062112708707056</v>
      </c>
      <c r="AS145" s="18">
        <f>'Coeffs tech AMS'!AS145/'Coeffs tech AME'!AS145</f>
        <v>0.9157073717060793</v>
      </c>
      <c r="AT145" s="18">
        <f>'Coeffs tech AMS'!AT145/'Coeffs tech AME'!AT145</f>
        <v>0.9109664978005455</v>
      </c>
      <c r="AU145" s="18">
        <f>'Coeffs tech AMS'!AU145/'Coeffs tech AME'!AU145</f>
        <v>0.90633811845143453</v>
      </c>
      <c r="AV145" s="18">
        <f>'Coeffs tech AMS'!AV145/'Coeffs tech AME'!AV145</f>
        <v>0.90174607995370504</v>
      </c>
      <c r="AW145" s="18">
        <f>'Coeffs tech AMS'!AW145/'Coeffs tech AME'!AW145</f>
        <v>0.90405791639829458</v>
      </c>
    </row>
    <row r="146" spans="2:49" x14ac:dyDescent="0.25">
      <c r="B146" t="s">
        <v>1036</v>
      </c>
      <c r="C146" s="18">
        <f>'Coeffs tech AMS'!C146/'Coeffs tech AME'!C146</f>
        <v>1</v>
      </c>
      <c r="D146" s="18">
        <f>'Coeffs tech AMS'!D146/'Coeffs tech AME'!D146</f>
        <v>1</v>
      </c>
      <c r="E146" s="18">
        <f>'Coeffs tech AMS'!E146/'Coeffs tech AME'!E146</f>
        <v>1</v>
      </c>
      <c r="F146" s="18">
        <f>'Coeffs tech AMS'!F146/'Coeffs tech AME'!F146</f>
        <v>1</v>
      </c>
      <c r="G146" s="18">
        <f>'Coeffs tech AMS'!G146/'Coeffs tech AME'!G146</f>
        <v>1</v>
      </c>
      <c r="H146" s="18">
        <f>'Coeffs tech AMS'!H146/'Coeffs tech AME'!H146</f>
        <v>1</v>
      </c>
      <c r="I146" s="18">
        <f>'Coeffs tech AMS'!I146/'Coeffs tech AME'!I146</f>
        <v>1</v>
      </c>
      <c r="J146" s="18">
        <f>'Coeffs tech AMS'!J146/'Coeffs tech AME'!J146</f>
        <v>1</v>
      </c>
      <c r="K146" s="18">
        <f>'Coeffs tech AMS'!K146/'Coeffs tech AME'!K146</f>
        <v>1</v>
      </c>
      <c r="L146" s="18">
        <f>'Coeffs tech AMS'!L146/'Coeffs tech AME'!L146</f>
        <v>1</v>
      </c>
      <c r="M146" s="18">
        <f>'Coeffs tech AMS'!M146/'Coeffs tech AME'!M146</f>
        <v>1</v>
      </c>
      <c r="N146" s="18">
        <f>'Coeffs tech AMS'!N146/'Coeffs tech AME'!N146</f>
        <v>1</v>
      </c>
      <c r="O146" s="18">
        <f>'Coeffs tech AMS'!O146/'Coeffs tech AME'!O146</f>
        <v>1</v>
      </c>
      <c r="P146" s="18">
        <f>'Coeffs tech AMS'!P146/'Coeffs tech AME'!P146</f>
        <v>1</v>
      </c>
      <c r="Q146" s="18">
        <f>'Coeffs tech AMS'!Q146/'Coeffs tech AME'!Q146</f>
        <v>1</v>
      </c>
      <c r="R146" s="18">
        <f>'Coeffs tech AMS'!R146/'Coeffs tech AME'!R146</f>
        <v>1</v>
      </c>
      <c r="S146" s="18">
        <f>'Coeffs tech AMS'!S146/'Coeffs tech AME'!S146</f>
        <v>0.99872600856936333</v>
      </c>
      <c r="T146" s="18">
        <f>'Coeffs tech AMS'!T146/'Coeffs tech AME'!T146</f>
        <v>0.99896377203075704</v>
      </c>
      <c r="U146" s="18">
        <f>'Coeffs tech AMS'!U146/'Coeffs tech AME'!U146</f>
        <v>0.99822075263119481</v>
      </c>
      <c r="V146" s="18">
        <f>'Coeffs tech AMS'!V146/'Coeffs tech AME'!V146</f>
        <v>0.99804012783423435</v>
      </c>
      <c r="W146" s="18">
        <f>'Coeffs tech AMS'!W146/'Coeffs tech AME'!W146</f>
        <v>0.99309198237585572</v>
      </c>
      <c r="X146" s="18">
        <f>'Coeffs tech AMS'!X146/'Coeffs tech AME'!X146</f>
        <v>0.99006835221367306</v>
      </c>
      <c r="Y146" s="18">
        <f>'Coeffs tech AMS'!Y146/'Coeffs tech AME'!Y146</f>
        <v>0.98382707198016595</v>
      </c>
      <c r="Z146" s="18">
        <f>'Coeffs tech AMS'!Z146/'Coeffs tech AME'!Z146</f>
        <v>0.97815277424242808</v>
      </c>
      <c r="AA146" s="18">
        <f>'Coeffs tech AMS'!AA146/'Coeffs tech AME'!AA146</f>
        <v>0.97299859240310649</v>
      </c>
      <c r="AB146" s="18">
        <f>'Coeffs tech AMS'!AB146/'Coeffs tech AME'!AB146</f>
        <v>0.96799361112822724</v>
      </c>
      <c r="AC146" s="18">
        <f>'Coeffs tech AMS'!AC146/'Coeffs tech AME'!AC146</f>
        <v>0.96298917281532348</v>
      </c>
      <c r="AD146" s="18">
        <f>'Coeffs tech AMS'!AD146/'Coeffs tech AME'!AD146</f>
        <v>0.96117575083593643</v>
      </c>
      <c r="AE146" s="18">
        <f>'Coeffs tech AMS'!AE146/'Coeffs tech AME'!AE146</f>
        <v>0.95968262017971373</v>
      </c>
      <c r="AF146" s="18">
        <f>'Coeffs tech AMS'!AF146/'Coeffs tech AME'!AF146</f>
        <v>0.95840935314579667</v>
      </c>
      <c r="AG146" s="18">
        <f>'Coeffs tech AMS'!AG146/'Coeffs tech AME'!AG146</f>
        <v>0.956968017120436</v>
      </c>
      <c r="AH146" s="18">
        <f>'Coeffs tech AMS'!AH146/'Coeffs tech AME'!AH146</f>
        <v>0.9556475066797967</v>
      </c>
      <c r="AI146" s="18">
        <f>'Coeffs tech AMS'!AI146/'Coeffs tech AME'!AI146</f>
        <v>0.95393454062674521</v>
      </c>
      <c r="AJ146" s="18">
        <f>'Coeffs tech AMS'!AJ146/'Coeffs tech AME'!AJ146</f>
        <v>0.95192821617129098</v>
      </c>
      <c r="AK146" s="18">
        <f>'Coeffs tech AMS'!AK146/'Coeffs tech AME'!AK146</f>
        <v>0.95022153617030458</v>
      </c>
      <c r="AL146" s="18">
        <f>'Coeffs tech AMS'!AL146/'Coeffs tech AME'!AL146</f>
        <v>0.94862388899326955</v>
      </c>
      <c r="AM146" s="18">
        <f>'Coeffs tech AMS'!AM146/'Coeffs tech AME'!AM146</f>
        <v>0.94707718452218481</v>
      </c>
      <c r="AN146" s="18">
        <f>'Coeffs tech AMS'!AN146/'Coeffs tech AME'!AN146</f>
        <v>0.94118153437467833</v>
      </c>
      <c r="AO146" s="18">
        <f>'Coeffs tech AMS'!AO146/'Coeffs tech AME'!AO146</f>
        <v>0.93600088543561821</v>
      </c>
      <c r="AP146" s="18">
        <f>'Coeffs tech AMS'!AP146/'Coeffs tech AME'!AP146</f>
        <v>0.93078448802738112</v>
      </c>
      <c r="AQ146" s="18">
        <f>'Coeffs tech AMS'!AQ146/'Coeffs tech AME'!AQ146</f>
        <v>0.9257163536244023</v>
      </c>
      <c r="AR146" s="18">
        <f>'Coeffs tech AMS'!AR146/'Coeffs tech AME'!AR146</f>
        <v>0.92061966616439062</v>
      </c>
      <c r="AS146" s="18">
        <f>'Coeffs tech AMS'!AS146/'Coeffs tech AME'!AS146</f>
        <v>0.91570584314366732</v>
      </c>
      <c r="AT146" s="18">
        <f>'Coeffs tech AMS'!AT146/'Coeffs tech AME'!AT146</f>
        <v>0.91096490290194765</v>
      </c>
      <c r="AU146" s="18">
        <f>'Coeffs tech AMS'!AU146/'Coeffs tech AME'!AU146</f>
        <v>0.90633645758339665</v>
      </c>
      <c r="AV146" s="18">
        <f>'Coeffs tech AMS'!AV146/'Coeffs tech AME'!AV146</f>
        <v>0.90174435373791395</v>
      </c>
      <c r="AW146" s="18">
        <f>'Coeffs tech AMS'!AW146/'Coeffs tech AME'!AW146</f>
        <v>0.90405611202532454</v>
      </c>
    </row>
    <row r="147" spans="2:49" x14ac:dyDescent="0.25">
      <c r="B147" t="s">
        <v>1055</v>
      </c>
      <c r="C147" s="18">
        <f>'Coeffs tech AMS'!C147/'Coeffs tech AME'!C147</f>
        <v>1</v>
      </c>
      <c r="D147" s="18">
        <f>'Coeffs tech AMS'!D147/'Coeffs tech AME'!D147</f>
        <v>1</v>
      </c>
      <c r="E147" s="18">
        <f>'Coeffs tech AMS'!E147/'Coeffs tech AME'!E147</f>
        <v>1</v>
      </c>
      <c r="F147" s="18">
        <f>'Coeffs tech AMS'!F147/'Coeffs tech AME'!F147</f>
        <v>1</v>
      </c>
      <c r="G147" s="18">
        <f>'Coeffs tech AMS'!G147/'Coeffs tech AME'!G147</f>
        <v>1</v>
      </c>
      <c r="H147" s="18">
        <f>'Coeffs tech AMS'!H147/'Coeffs tech AME'!H147</f>
        <v>1</v>
      </c>
      <c r="I147" s="18">
        <f>'Coeffs tech AMS'!I147/'Coeffs tech AME'!I147</f>
        <v>1</v>
      </c>
      <c r="J147" s="18">
        <f>'Coeffs tech AMS'!J147/'Coeffs tech AME'!J147</f>
        <v>1</v>
      </c>
      <c r="K147" s="18">
        <f>'Coeffs tech AMS'!K147/'Coeffs tech AME'!K147</f>
        <v>1</v>
      </c>
      <c r="L147" s="18">
        <f>'Coeffs tech AMS'!L147/'Coeffs tech AME'!L147</f>
        <v>1</v>
      </c>
      <c r="M147" s="18">
        <f>'Coeffs tech AMS'!M147/'Coeffs tech AME'!M147</f>
        <v>1</v>
      </c>
      <c r="N147" s="18">
        <f>'Coeffs tech AMS'!N147/'Coeffs tech AME'!N147</f>
        <v>1</v>
      </c>
      <c r="O147" s="18">
        <f>'Coeffs tech AMS'!O147/'Coeffs tech AME'!O147</f>
        <v>1</v>
      </c>
      <c r="P147" s="18">
        <f>'Coeffs tech AMS'!P147/'Coeffs tech AME'!P147</f>
        <v>1</v>
      </c>
      <c r="Q147" s="18">
        <f>'Coeffs tech AMS'!Q147/'Coeffs tech AME'!Q147</f>
        <v>1</v>
      </c>
      <c r="R147" s="18">
        <f>'Coeffs tech AMS'!R147/'Coeffs tech AME'!R147</f>
        <v>1</v>
      </c>
      <c r="S147" s="18">
        <f>'Coeffs tech AMS'!S147/'Coeffs tech AME'!S147</f>
        <v>0.99872600789247878</v>
      </c>
      <c r="T147" s="18">
        <f>'Coeffs tech AMS'!T147/'Coeffs tech AME'!T147</f>
        <v>0.99896377208915121</v>
      </c>
      <c r="U147" s="18">
        <f>'Coeffs tech AMS'!U147/'Coeffs tech AME'!U147</f>
        <v>0.99822075284682976</v>
      </c>
      <c r="V147" s="18">
        <f>'Coeffs tech AMS'!V147/'Coeffs tech AME'!V147</f>
        <v>0.99804012721233193</v>
      </c>
      <c r="W147" s="18">
        <f>'Coeffs tech AMS'!W147/'Coeffs tech AME'!W147</f>
        <v>0.99309198235152829</v>
      </c>
      <c r="X147" s="18">
        <f>'Coeffs tech AMS'!X147/'Coeffs tech AME'!X147</f>
        <v>0.99006835248672165</v>
      </c>
      <c r="Y147" s="18">
        <f>'Coeffs tech AMS'!Y147/'Coeffs tech AME'!Y147</f>
        <v>0.98382707156583249</v>
      </c>
      <c r="Z147" s="18">
        <f>'Coeffs tech AMS'!Z147/'Coeffs tech AME'!Z147</f>
        <v>0.97815277399987832</v>
      </c>
      <c r="AA147" s="18">
        <f>'Coeffs tech AMS'!AA147/'Coeffs tech AME'!AA147</f>
        <v>0.97299859241058229</v>
      </c>
      <c r="AB147" s="18">
        <f>'Coeffs tech AMS'!AB147/'Coeffs tech AME'!AB147</f>
        <v>0.96799361132328765</v>
      </c>
      <c r="AC147" s="18">
        <f>'Coeffs tech AMS'!AC147/'Coeffs tech AME'!AC147</f>
        <v>0.96298917264208128</v>
      </c>
      <c r="AD147" s="18">
        <f>'Coeffs tech AMS'!AD147/'Coeffs tech AME'!AD147</f>
        <v>0.96117574779099524</v>
      </c>
      <c r="AE147" s="18">
        <f>'Coeffs tech AMS'!AE147/'Coeffs tech AME'!AE147</f>
        <v>0.95968261347576855</v>
      </c>
      <c r="AF147" s="18">
        <f>'Coeffs tech AMS'!AF147/'Coeffs tech AME'!AF147</f>
        <v>0.95840934369989539</v>
      </c>
      <c r="AG147" s="18">
        <f>'Coeffs tech AMS'!AG147/'Coeffs tech AME'!AG147</f>
        <v>0.95696800414118832</v>
      </c>
      <c r="AH147" s="18">
        <f>'Coeffs tech AMS'!AH147/'Coeffs tech AME'!AH147</f>
        <v>0.95564749091072321</v>
      </c>
      <c r="AI147" s="18">
        <f>'Coeffs tech AMS'!AI147/'Coeffs tech AME'!AI147</f>
        <v>0.95393452167083348</v>
      </c>
      <c r="AJ147" s="18">
        <f>'Coeffs tech AMS'!AJ147/'Coeffs tech AME'!AJ147</f>
        <v>0.95192819335597945</v>
      </c>
      <c r="AK147" s="18">
        <f>'Coeffs tech AMS'!AK147/'Coeffs tech AME'!AK147</f>
        <v>0.95022151081315986</v>
      </c>
      <c r="AL147" s="18">
        <f>'Coeffs tech AMS'!AL147/'Coeffs tech AME'!AL147</f>
        <v>0.94862386073571137</v>
      </c>
      <c r="AM147" s="18">
        <f>'Coeffs tech AMS'!AM147/'Coeffs tech AME'!AM147</f>
        <v>0.94707715326179875</v>
      </c>
      <c r="AN147" s="18">
        <f>'Coeffs tech AMS'!AN147/'Coeffs tech AME'!AN147</f>
        <v>0.94118150012966972</v>
      </c>
      <c r="AO147" s="18">
        <f>'Coeffs tech AMS'!AO147/'Coeffs tech AME'!AO147</f>
        <v>0.93600084818743079</v>
      </c>
      <c r="AP147" s="18">
        <f>'Coeffs tech AMS'!AP147/'Coeffs tech AME'!AP147</f>
        <v>0.93078444767202417</v>
      </c>
      <c r="AQ147" s="18">
        <f>'Coeffs tech AMS'!AQ147/'Coeffs tech AME'!AQ147</f>
        <v>0.92571631029385604</v>
      </c>
      <c r="AR147" s="18">
        <f>'Coeffs tech AMS'!AR147/'Coeffs tech AME'!AR147</f>
        <v>0.92061962010828469</v>
      </c>
      <c r="AS147" s="18">
        <f>'Coeffs tech AMS'!AS147/'Coeffs tech AME'!AS147</f>
        <v>0.91570579448141043</v>
      </c>
      <c r="AT147" s="18">
        <f>'Coeffs tech AMS'!AT147/'Coeffs tech AME'!AT147</f>
        <v>0.91096485136946503</v>
      </c>
      <c r="AU147" s="18">
        <f>'Coeffs tech AMS'!AU147/'Coeffs tech AME'!AU147</f>
        <v>0.90633640328717369</v>
      </c>
      <c r="AV147" s="18">
        <f>'Coeffs tech AMS'!AV147/'Coeffs tech AME'!AV147</f>
        <v>0.90174429677364709</v>
      </c>
      <c r="AW147" s="18">
        <f>'Coeffs tech AMS'!AW147/'Coeffs tech AME'!AW147</f>
        <v>0.90405605145164403</v>
      </c>
    </row>
    <row r="148" spans="2:49" x14ac:dyDescent="0.25">
      <c r="B148" s="114" t="s">
        <v>1075</v>
      </c>
      <c r="C148" s="18">
        <f>'Coeffs tech AMS'!C148/'Coeffs tech AME'!C148</f>
        <v>1</v>
      </c>
      <c r="D148" s="18">
        <f>'Coeffs tech AMS'!D148/'Coeffs tech AME'!D148</f>
        <v>1</v>
      </c>
      <c r="E148" s="18">
        <f>'Coeffs tech AMS'!E148/'Coeffs tech AME'!E148</f>
        <v>1</v>
      </c>
      <c r="F148" s="18">
        <f>'Coeffs tech AMS'!F148/'Coeffs tech AME'!F148</f>
        <v>1</v>
      </c>
      <c r="G148" s="18">
        <f>'Coeffs tech AMS'!G148/'Coeffs tech AME'!G148</f>
        <v>1</v>
      </c>
      <c r="H148" s="18">
        <f>'Coeffs tech AMS'!H148/'Coeffs tech AME'!H148</f>
        <v>1</v>
      </c>
      <c r="I148" s="18">
        <f>'Coeffs tech AMS'!I148/'Coeffs tech AME'!I148</f>
        <v>1</v>
      </c>
      <c r="J148" s="18">
        <f>'Coeffs tech AMS'!J148/'Coeffs tech AME'!J148</f>
        <v>1</v>
      </c>
      <c r="K148" s="18">
        <f>'Coeffs tech AMS'!K148/'Coeffs tech AME'!K148</f>
        <v>1</v>
      </c>
      <c r="L148" s="18">
        <f>'Coeffs tech AMS'!L148/'Coeffs tech AME'!L148</f>
        <v>1</v>
      </c>
      <c r="M148" s="18">
        <f>'Coeffs tech AMS'!M148/'Coeffs tech AME'!M148</f>
        <v>1</v>
      </c>
      <c r="N148" s="18">
        <f>'Coeffs tech AMS'!N148/'Coeffs tech AME'!N148</f>
        <v>1</v>
      </c>
      <c r="O148" s="18">
        <f>'Coeffs tech AMS'!O148/'Coeffs tech AME'!O148</f>
        <v>1</v>
      </c>
      <c r="P148" s="18">
        <f>'Coeffs tech AMS'!P148/'Coeffs tech AME'!P148</f>
        <v>1</v>
      </c>
      <c r="Q148" s="18">
        <f>'Coeffs tech AMS'!Q148/'Coeffs tech AME'!Q148</f>
        <v>1</v>
      </c>
      <c r="R148" s="18">
        <f>'Coeffs tech AMS'!R148/'Coeffs tech AME'!R148</f>
        <v>1</v>
      </c>
      <c r="S148" s="18">
        <f>'Coeffs tech AMS'!S148/'Coeffs tech AME'!S148</f>
        <v>0.99872600806846756</v>
      </c>
      <c r="T148" s="18">
        <f>'Coeffs tech AMS'!T148/'Coeffs tech AME'!T148</f>
        <v>0.99896377208603693</v>
      </c>
      <c r="U148" s="18">
        <f>'Coeffs tech AMS'!U148/'Coeffs tech AME'!U148</f>
        <v>0.99822075277269895</v>
      </c>
      <c r="V148" s="18">
        <f>'Coeffs tech AMS'!V148/'Coeffs tech AME'!V148</f>
        <v>0.99804012747430404</v>
      </c>
      <c r="W148" s="18">
        <f>'Coeffs tech AMS'!W148/'Coeffs tech AME'!W148</f>
        <v>0.99309198196660908</v>
      </c>
      <c r="X148" s="18">
        <f>'Coeffs tech AMS'!X148/'Coeffs tech AME'!X148</f>
        <v>0.99006835158359985</v>
      </c>
      <c r="Y148" s="18">
        <f>'Coeffs tech AMS'!Y148/'Coeffs tech AME'!Y148</f>
        <v>0.98382707028302796</v>
      </c>
      <c r="Z148" s="18">
        <f>'Coeffs tech AMS'!Z148/'Coeffs tech AME'!Z148</f>
        <v>0.97815277250246979</v>
      </c>
      <c r="AA148" s="18">
        <f>'Coeffs tech AMS'!AA148/'Coeffs tech AME'!AA148</f>
        <v>0.97299859041346737</v>
      </c>
      <c r="AB148" s="18">
        <f>'Coeffs tech AMS'!AB148/'Coeffs tech AME'!AB148</f>
        <v>0.96799360875439922</v>
      </c>
      <c r="AC148" s="18">
        <f>'Coeffs tech AMS'!AC148/'Coeffs tech AME'!AC148</f>
        <v>0.96298916971885196</v>
      </c>
      <c r="AD148" s="18">
        <f>'Coeffs tech AMS'!AD148/'Coeffs tech AME'!AD148</f>
        <v>0.96117574501820158</v>
      </c>
      <c r="AE148" s="18">
        <f>'Coeffs tech AMS'!AE148/'Coeffs tech AME'!AE148</f>
        <v>0.95968261092785534</v>
      </c>
      <c r="AF148" s="18">
        <f>'Coeffs tech AMS'!AF148/'Coeffs tech AME'!AF148</f>
        <v>0.95840934092358787</v>
      </c>
      <c r="AG148" s="18">
        <f>'Coeffs tech AMS'!AG148/'Coeffs tech AME'!AG148</f>
        <v>0.95696800132653281</v>
      </c>
      <c r="AH148" s="18">
        <f>'Coeffs tech AMS'!AH148/'Coeffs tech AME'!AH148</f>
        <v>0.95564748814230538</v>
      </c>
      <c r="AI148" s="18">
        <f>'Coeffs tech AMS'!AI148/'Coeffs tech AME'!AI148</f>
        <v>0.95393451895172332</v>
      </c>
      <c r="AJ148" s="18">
        <f>'Coeffs tech AMS'!AJ148/'Coeffs tech AME'!AJ148</f>
        <v>0.95192819073835544</v>
      </c>
      <c r="AK148" s="18">
        <f>'Coeffs tech AMS'!AK148/'Coeffs tech AME'!AK148</f>
        <v>0.95022150799463811</v>
      </c>
      <c r="AL148" s="18">
        <f>'Coeffs tech AMS'!AL148/'Coeffs tech AME'!AL148</f>
        <v>0.94862385804783134</v>
      </c>
      <c r="AM148" s="18">
        <f>'Coeffs tech AMS'!AM148/'Coeffs tech AME'!AM148</f>
        <v>0.94707715036305762</v>
      </c>
      <c r="AN148" s="18">
        <f>'Coeffs tech AMS'!AN148/'Coeffs tech AME'!AN148</f>
        <v>0.94118149717709643</v>
      </c>
      <c r="AO148" s="18">
        <f>'Coeffs tech AMS'!AO148/'Coeffs tech AME'!AO148</f>
        <v>0.93600084548352491</v>
      </c>
      <c r="AP148" s="18">
        <f>'Coeffs tech AMS'!AP148/'Coeffs tech AME'!AP148</f>
        <v>0.93078444509561309</v>
      </c>
      <c r="AQ148" s="18">
        <f>'Coeffs tech AMS'!AQ148/'Coeffs tech AME'!AQ148</f>
        <v>0.92571630750870293</v>
      </c>
      <c r="AR148" s="18">
        <f>'Coeffs tech AMS'!AR148/'Coeffs tech AME'!AR148</f>
        <v>0.92061961749838683</v>
      </c>
      <c r="AS148" s="18">
        <f>'Coeffs tech AMS'!AS148/'Coeffs tech AME'!AS148</f>
        <v>0.91570579176175948</v>
      </c>
      <c r="AT148" s="18">
        <f>'Coeffs tech AMS'!AT148/'Coeffs tech AME'!AT148</f>
        <v>0.91096484882563344</v>
      </c>
      <c r="AU148" s="18">
        <f>'Coeffs tech AMS'!AU148/'Coeffs tech AME'!AU148</f>
        <v>0.90633640072954968</v>
      </c>
      <c r="AV148" s="18">
        <f>'Coeffs tech AMS'!AV148/'Coeffs tech AME'!AV148</f>
        <v>0.90174429411864587</v>
      </c>
      <c r="AW148" s="18">
        <f>'Coeffs tech AMS'!AW148/'Coeffs tech AME'!AW148</f>
        <v>0.90405604880886725</v>
      </c>
    </row>
    <row r="149" spans="2:49" x14ac:dyDescent="0.25">
      <c r="B149" t="s">
        <v>1148</v>
      </c>
      <c r="C149" s="18">
        <f>'Coeffs tech AMS'!C149/'Coeffs tech AME'!C149</f>
        <v>1</v>
      </c>
      <c r="D149" s="18">
        <f>'Coeffs tech AMS'!D149/'Coeffs tech AME'!D149</f>
        <v>1</v>
      </c>
      <c r="E149" s="18">
        <f>'Coeffs tech AMS'!E149/'Coeffs tech AME'!E149</f>
        <v>1</v>
      </c>
      <c r="F149" s="18">
        <f>'Coeffs tech AMS'!F149/'Coeffs tech AME'!F149</f>
        <v>1</v>
      </c>
      <c r="G149" s="18">
        <f>'Coeffs tech AMS'!G149/'Coeffs tech AME'!G149</f>
        <v>1</v>
      </c>
      <c r="H149" s="18">
        <f>'Coeffs tech AMS'!H149/'Coeffs tech AME'!H149</f>
        <v>1</v>
      </c>
      <c r="I149" s="18">
        <f>'Coeffs tech AMS'!I149/'Coeffs tech AME'!I149</f>
        <v>1</v>
      </c>
      <c r="J149" s="18">
        <f>'Coeffs tech AMS'!J149/'Coeffs tech AME'!J149</f>
        <v>1</v>
      </c>
      <c r="K149" s="18">
        <f>'Coeffs tech AMS'!K149/'Coeffs tech AME'!K149</f>
        <v>1</v>
      </c>
      <c r="L149" s="18">
        <f>'Coeffs tech AMS'!L149/'Coeffs tech AME'!L149</f>
        <v>1</v>
      </c>
      <c r="M149" s="18">
        <f>'Coeffs tech AMS'!M149/'Coeffs tech AME'!M149</f>
        <v>1</v>
      </c>
      <c r="N149" s="18">
        <f>'Coeffs tech AMS'!N149/'Coeffs tech AME'!N149</f>
        <v>1</v>
      </c>
      <c r="O149" s="18">
        <f>'Coeffs tech AMS'!O149/'Coeffs tech AME'!O149</f>
        <v>1</v>
      </c>
      <c r="P149" s="18">
        <f>'Coeffs tech AMS'!P149/'Coeffs tech AME'!P149</f>
        <v>1</v>
      </c>
      <c r="Q149" s="18">
        <f>'Coeffs tech AMS'!Q149/'Coeffs tech AME'!Q149</f>
        <v>1</v>
      </c>
      <c r="R149" s="18">
        <f>'Coeffs tech AMS'!R149/'Coeffs tech AME'!R149</f>
        <v>1</v>
      </c>
      <c r="S149" s="18">
        <f>'Coeffs tech AMS'!S149/'Coeffs tech AME'!S149</f>
        <v>0.9987260073431885</v>
      </c>
      <c r="T149" s="18">
        <f>'Coeffs tech AMS'!T149/'Coeffs tech AME'!T149</f>
        <v>0.99896377192959251</v>
      </c>
      <c r="U149" s="18">
        <f>'Coeffs tech AMS'!U149/'Coeffs tech AME'!U149</f>
        <v>0.9982207527492275</v>
      </c>
      <c r="V149" s="18">
        <f>'Coeffs tech AMS'!V149/'Coeffs tech AME'!V149</f>
        <v>0.99804012709421663</v>
      </c>
      <c r="W149" s="18">
        <f>'Coeffs tech AMS'!W149/'Coeffs tech AME'!W149</f>
        <v>1.0024369429890883</v>
      </c>
      <c r="X149" s="18">
        <f>'Coeffs tech AMS'!X149/'Coeffs tech AME'!X149</f>
        <v>1.0087890369314987</v>
      </c>
      <c r="Y149" s="18">
        <f>'Coeffs tech AMS'!Y149/'Coeffs tech AME'!Y149</f>
        <v>1.0118625713666085</v>
      </c>
      <c r="Z149" s="18">
        <f>'Coeffs tech AMS'!Z149/'Coeffs tech AME'!Z149</f>
        <v>1.0154932516634518</v>
      </c>
      <c r="AA149" s="18">
        <f>'Coeffs tech AMS'!AA149/'Coeffs tech AME'!AA149</f>
        <v>1.0196477150931089</v>
      </c>
      <c r="AB149" s="18">
        <f>'Coeffs tech AMS'!AB149/'Coeffs tech AME'!AB149</f>
        <v>1.0239482707282175</v>
      </c>
      <c r="AC149" s="18">
        <f>'Coeffs tech AMS'!AC149/'Coeffs tech AME'!AC149</f>
        <v>1.0282400551527544</v>
      </c>
      <c r="AD149" s="18">
        <f>'Coeffs tech AMS'!AD149/'Coeffs tech AME'!AD149</f>
        <v>1.0281453059768277</v>
      </c>
      <c r="AE149" s="18">
        <f>'Coeffs tech AMS'!AE149/'Coeffs tech AME'!AE149</f>
        <v>1.0283901272295628</v>
      </c>
      <c r="AF149" s="18">
        <f>'Coeffs tech AMS'!AF149/'Coeffs tech AME'!AF149</f>
        <v>1.0288685451491071</v>
      </c>
      <c r="AG149" s="18">
        <f>'Coeffs tech AMS'!AG149/'Coeffs tech AME'!AG149</f>
        <v>1.0291646191488253</v>
      </c>
      <c r="AH149" s="18">
        <f>'Coeffs tech AMS'!AH149/'Coeffs tech AME'!AH149</f>
        <v>1.0295886182785725</v>
      </c>
      <c r="AI149" s="18">
        <f>'Coeffs tech AMS'!AI149/'Coeffs tech AME'!AI149</f>
        <v>1.0295872451922734</v>
      </c>
      <c r="AJ149" s="18">
        <f>'Coeffs tech AMS'!AJ149/'Coeffs tech AME'!AJ149</f>
        <v>1.0292653601679043</v>
      </c>
      <c r="AK149" s="18">
        <f>'Coeffs tech AMS'!AK149/'Coeffs tech AME'!AK149</f>
        <v>1.0292635757279729</v>
      </c>
      <c r="AL149" s="18">
        <f>'Coeffs tech AMS'!AL149/'Coeffs tech AME'!AL149</f>
        <v>1.0293767854377076</v>
      </c>
      <c r="AM149" s="18">
        <f>'Coeffs tech AMS'!AM149/'Coeffs tech AME'!AM149</f>
        <v>1.0295424654375001</v>
      </c>
      <c r="AN149" s="18">
        <f>'Coeffs tech AMS'!AN149/'Coeffs tech AME'!AN149</f>
        <v>1.0249693195941509</v>
      </c>
      <c r="AO149" s="18">
        <f>'Coeffs tech AMS'!AO149/'Coeffs tech AME'!AO149</f>
        <v>1.0211564975954921</v>
      </c>
      <c r="AP149" s="18">
        <f>'Coeffs tech AMS'!AP149/'Coeffs tech AME'!AP149</f>
        <v>1.0172876215541329</v>
      </c>
      <c r="AQ149" s="18">
        <f>'Coeffs tech AMS'!AQ149/'Coeffs tech AME'!AQ149</f>
        <v>1.013563906303905</v>
      </c>
      <c r="AR149" s="18">
        <f>'Coeffs tech AMS'!AR149/'Coeffs tech AME'!AR149</f>
        <v>1.0097922339005618</v>
      </c>
      <c r="AS149" s="18">
        <f>'Coeffs tech AMS'!AS149/'Coeffs tech AME'!AS149</f>
        <v>1.0062046996086906</v>
      </c>
      <c r="AT149" s="18">
        <f>'Coeffs tech AMS'!AT149/'Coeffs tech AME'!AT149</f>
        <v>1.0027913492216014</v>
      </c>
      <c r="AU149" s="18">
        <f>'Coeffs tech AMS'!AU149/'Coeffs tech AME'!AU149</f>
        <v>0.99948656599712671</v>
      </c>
      <c r="AV149" s="18">
        <f>'Coeffs tech AMS'!AV149/'Coeffs tech AME'!AV149</f>
        <v>0.99620684293744932</v>
      </c>
      <c r="AW149" s="18">
        <f>'Coeffs tech AMS'!AW149/'Coeffs tech AME'!AW149</f>
        <v>1.0005528954199505</v>
      </c>
    </row>
    <row r="150" spans="2:49" x14ac:dyDescent="0.25">
      <c r="B150" t="s">
        <v>1149</v>
      </c>
      <c r="C150" s="18">
        <f>'Coeffs tech AMS'!C150/'Coeffs tech AME'!C150</f>
        <v>1</v>
      </c>
      <c r="D150" s="18">
        <f>'Coeffs tech AMS'!D150/'Coeffs tech AME'!D150</f>
        <v>1</v>
      </c>
      <c r="E150" s="18">
        <f>'Coeffs tech AMS'!E150/'Coeffs tech AME'!E150</f>
        <v>1</v>
      </c>
      <c r="F150" s="18">
        <f>'Coeffs tech AMS'!F150/'Coeffs tech AME'!F150</f>
        <v>1</v>
      </c>
      <c r="G150" s="18">
        <f>'Coeffs tech AMS'!G150/'Coeffs tech AME'!G150</f>
        <v>1</v>
      </c>
      <c r="H150" s="18">
        <f>'Coeffs tech AMS'!H150/'Coeffs tech AME'!H150</f>
        <v>1</v>
      </c>
      <c r="I150" s="18">
        <f>'Coeffs tech AMS'!I150/'Coeffs tech AME'!I150</f>
        <v>1</v>
      </c>
      <c r="J150" s="18">
        <f>'Coeffs tech AMS'!J150/'Coeffs tech AME'!J150</f>
        <v>1</v>
      </c>
      <c r="K150" s="18">
        <f>'Coeffs tech AMS'!K150/'Coeffs tech AME'!K150</f>
        <v>1</v>
      </c>
      <c r="L150" s="18">
        <f>'Coeffs tech AMS'!L150/'Coeffs tech AME'!L150</f>
        <v>1</v>
      </c>
      <c r="M150" s="18">
        <f>'Coeffs tech AMS'!M150/'Coeffs tech AME'!M150</f>
        <v>1</v>
      </c>
      <c r="N150" s="18">
        <f>'Coeffs tech AMS'!N150/'Coeffs tech AME'!N150</f>
        <v>1</v>
      </c>
      <c r="O150" s="18">
        <f>'Coeffs tech AMS'!O150/'Coeffs tech AME'!O150</f>
        <v>1</v>
      </c>
      <c r="P150" s="18">
        <f>'Coeffs tech AMS'!P150/'Coeffs tech AME'!P150</f>
        <v>1</v>
      </c>
      <c r="Q150" s="18">
        <f>'Coeffs tech AMS'!Q150/'Coeffs tech AME'!Q150</f>
        <v>1</v>
      </c>
      <c r="R150" s="18">
        <f>'Coeffs tech AMS'!R150/'Coeffs tech AME'!R150</f>
        <v>1</v>
      </c>
      <c r="S150" s="18">
        <f>'Coeffs tech AMS'!S150/'Coeffs tech AME'!S150</f>
        <v>0.99872600791078392</v>
      </c>
      <c r="T150" s="18">
        <f>'Coeffs tech AMS'!T150/'Coeffs tech AME'!T150</f>
        <v>0.99896377231006284</v>
      </c>
      <c r="U150" s="18">
        <f>'Coeffs tech AMS'!U150/'Coeffs tech AME'!U150</f>
        <v>0.99822075258923837</v>
      </c>
      <c r="V150" s="18">
        <f>'Coeffs tech AMS'!V150/'Coeffs tech AME'!V150</f>
        <v>0.99804012651801655</v>
      </c>
      <c r="W150" s="18">
        <f>'Coeffs tech AMS'!W150/'Coeffs tech AME'!W150</f>
        <v>0.99320935953193068</v>
      </c>
      <c r="X150" s="18">
        <f>'Coeffs tech AMS'!X150/'Coeffs tech AME'!X150</f>
        <v>0.99030240514110135</v>
      </c>
      <c r="Y150" s="18">
        <f>'Coeffs tech AMS'!Y150/'Coeffs tech AME'!Y150</f>
        <v>0.98417595848362616</v>
      </c>
      <c r="Z150" s="18">
        <f>'Coeffs tech AMS'!Z150/'Coeffs tech AME'!Z150</f>
        <v>0.97861530081327108</v>
      </c>
      <c r="AA150" s="18">
        <f>'Coeffs tech AMS'!AA150/'Coeffs tech AME'!AA150</f>
        <v>0.97357373841094763</v>
      </c>
      <c r="AB150" s="18">
        <f>'Coeffs tech AMS'!AB150/'Coeffs tech AME'!AB150</f>
        <v>0.96868027691894965</v>
      </c>
      <c r="AC150" s="18">
        <f>'Coeffs tech AMS'!AC150/'Coeffs tech AME'!AC150</f>
        <v>0.96378618859020015</v>
      </c>
      <c r="AD150" s="18">
        <f>'Coeffs tech AMS'!AD150/'Coeffs tech AME'!AD150</f>
        <v>0.96315976940711856</v>
      </c>
      <c r="AE150" s="18">
        <f>'Coeffs tech AMS'!AE150/'Coeffs tech AME'!AE150</f>
        <v>0.96285167993955934</v>
      </c>
      <c r="AF150" s="18">
        <f>'Coeffs tech AMS'!AF150/'Coeffs tech AME'!AF150</f>
        <v>0.96276222236284226</v>
      </c>
      <c r="AG150" s="18">
        <f>'Coeffs tech AMS'!AG150/'Coeffs tech AME'!AG150</f>
        <v>0.96250203251331534</v>
      </c>
      <c r="AH150" s="18">
        <f>'Coeffs tech AMS'!AH150/'Coeffs tech AME'!AH150</f>
        <v>0.96236140392231118</v>
      </c>
      <c r="AI150" s="18">
        <f>'Coeffs tech AMS'!AI150/'Coeffs tech AME'!AI150</f>
        <v>0.96182325891698073</v>
      </c>
      <c r="AJ150" s="18">
        <f>'Coeffs tech AMS'!AJ150/'Coeffs tech AME'!AJ150</f>
        <v>0.96098616347442012</v>
      </c>
      <c r="AK150" s="18">
        <f>'Coeffs tech AMS'!AK150/'Coeffs tech AME'!AK150</f>
        <v>0.96044840295277778</v>
      </c>
      <c r="AL150" s="18">
        <f>'Coeffs tech AMS'!AL150/'Coeffs tech AME'!AL150</f>
        <v>0.96001818867732358</v>
      </c>
      <c r="AM150" s="18">
        <f>'Coeffs tech AMS'!AM150/'Coeffs tech AME'!AM150</f>
        <v>0.95963706311328045</v>
      </c>
      <c r="AN150" s="18">
        <f>'Coeffs tech AMS'!AN150/'Coeffs tech AME'!AN150</f>
        <v>0.95484146649192092</v>
      </c>
      <c r="AO150" s="18">
        <f>'Coeffs tech AMS'!AO150/'Coeffs tech AME'!AO150</f>
        <v>0.95075882961908975</v>
      </c>
      <c r="AP150" s="18">
        <f>'Coeffs tech AMS'!AP150/'Coeffs tech AME'!AP150</f>
        <v>0.9466282895403354</v>
      </c>
      <c r="AQ150" s="18">
        <f>'Coeffs tech AMS'!AQ150/'Coeffs tech AME'!AQ150</f>
        <v>0.94263706483791487</v>
      </c>
      <c r="AR150" s="18">
        <f>'Coeffs tech AMS'!AR150/'Coeffs tech AME'!AR150</f>
        <v>0.93860542154544946</v>
      </c>
      <c r="AS150" s="18">
        <f>'Coeffs tech AMS'!AS150/'Coeffs tech AME'!AS150</f>
        <v>0.93474904665758818</v>
      </c>
      <c r="AT150" s="18">
        <f>'Coeffs tech AMS'!AT150/'Coeffs tech AME'!AT150</f>
        <v>0.93105840489079039</v>
      </c>
      <c r="AU150" s="18">
        <f>'Coeffs tech AMS'!AU150/'Coeffs tech AME'!AU150</f>
        <v>0.92747233490505276</v>
      </c>
      <c r="AV150" s="18">
        <f>'Coeffs tech AMS'!AV150/'Coeffs tech AME'!AV150</f>
        <v>0.92391321752564282</v>
      </c>
      <c r="AW150" s="18">
        <f>'Coeffs tech AMS'!AW150/'Coeffs tech AME'!AW150</f>
        <v>0.92742621878661602</v>
      </c>
    </row>
    <row r="151" spans="2:49" x14ac:dyDescent="0.25">
      <c r="B151" t="s">
        <v>1150</v>
      </c>
      <c r="C151" s="18">
        <f>'Coeffs tech AMS'!C151/'Coeffs tech AME'!C151</f>
        <v>1</v>
      </c>
      <c r="D151" s="18">
        <f>'Coeffs tech AMS'!D151/'Coeffs tech AME'!D151</f>
        <v>1</v>
      </c>
      <c r="E151" s="18">
        <f>'Coeffs tech AMS'!E151/'Coeffs tech AME'!E151</f>
        <v>1</v>
      </c>
      <c r="F151" s="18">
        <f>'Coeffs tech AMS'!F151/'Coeffs tech AME'!F151</f>
        <v>1</v>
      </c>
      <c r="G151" s="18">
        <f>'Coeffs tech AMS'!G151/'Coeffs tech AME'!G151</f>
        <v>1</v>
      </c>
      <c r="H151" s="18">
        <f>'Coeffs tech AMS'!H151/'Coeffs tech AME'!H151</f>
        <v>1</v>
      </c>
      <c r="I151" s="18">
        <f>'Coeffs tech AMS'!I151/'Coeffs tech AME'!I151</f>
        <v>1</v>
      </c>
      <c r="J151" s="18">
        <f>'Coeffs tech AMS'!J151/'Coeffs tech AME'!J151</f>
        <v>1</v>
      </c>
      <c r="K151" s="18">
        <f>'Coeffs tech AMS'!K151/'Coeffs tech AME'!K151</f>
        <v>1</v>
      </c>
      <c r="L151" s="18">
        <f>'Coeffs tech AMS'!L151/'Coeffs tech AME'!L151</f>
        <v>1</v>
      </c>
      <c r="M151" s="18">
        <f>'Coeffs tech AMS'!M151/'Coeffs tech AME'!M151</f>
        <v>1</v>
      </c>
      <c r="N151" s="18">
        <f>'Coeffs tech AMS'!N151/'Coeffs tech AME'!N151</f>
        <v>1</v>
      </c>
      <c r="O151" s="18">
        <f>'Coeffs tech AMS'!O151/'Coeffs tech AME'!O151</f>
        <v>1</v>
      </c>
      <c r="P151" s="18">
        <f>'Coeffs tech AMS'!P151/'Coeffs tech AME'!P151</f>
        <v>1</v>
      </c>
      <c r="Q151" s="18">
        <f>'Coeffs tech AMS'!Q151/'Coeffs tech AME'!Q151</f>
        <v>1</v>
      </c>
      <c r="R151" s="18">
        <f>'Coeffs tech AMS'!R151/'Coeffs tech AME'!R151</f>
        <v>1</v>
      </c>
      <c r="S151" s="18">
        <f>'Coeffs tech AMS'!S151/'Coeffs tech AME'!S151</f>
        <v>0.99872600772790088</v>
      </c>
      <c r="T151" s="18">
        <f>'Coeffs tech AMS'!T151/'Coeffs tech AME'!T151</f>
        <v>0.99896377214174448</v>
      </c>
      <c r="U151" s="18">
        <f>'Coeffs tech AMS'!U151/'Coeffs tech AME'!U151</f>
        <v>0.99822075283444711</v>
      </c>
      <c r="V151" s="18">
        <f>'Coeffs tech AMS'!V151/'Coeffs tech AME'!V151</f>
        <v>0.99804012719392932</v>
      </c>
      <c r="W151" s="18">
        <f>'Coeffs tech AMS'!W151/'Coeffs tech AME'!W151</f>
        <v>0.9927010574804781</v>
      </c>
      <c r="X151" s="18">
        <f>'Coeffs tech AMS'!X151/'Coeffs tech AME'!X151</f>
        <v>0.98928903629238329</v>
      </c>
      <c r="Y151" s="18">
        <f>'Coeffs tech AMS'!Y151/'Coeffs tech AME'!Y151</f>
        <v>0.9826656949910304</v>
      </c>
      <c r="Z151" s="18">
        <f>'Coeffs tech AMS'!Z151/'Coeffs tech AME'!Z151</f>
        <v>0.97661350595159591</v>
      </c>
      <c r="AA151" s="18">
        <f>'Coeffs tech AMS'!AA151/'Coeffs tech AME'!AA151</f>
        <v>0.97108502264415153</v>
      </c>
      <c r="AB151" s="18">
        <f>'Coeffs tech AMS'!AB151/'Coeffs tech AME'!AB151</f>
        <v>0.96570958874823787</v>
      </c>
      <c r="AC151" s="18">
        <f>'Coeffs tech AMS'!AC151/'Coeffs tech AME'!AC151</f>
        <v>0.96033877758965269</v>
      </c>
      <c r="AD151" s="18">
        <f>'Coeffs tech AMS'!AD151/'Coeffs tech AME'!AD151</f>
        <v>0.95915503168002292</v>
      </c>
      <c r="AE151" s="18">
        <f>'Coeffs tech AMS'!AE151/'Coeffs tech AME'!AE151</f>
        <v>0.95828916053880586</v>
      </c>
      <c r="AF151" s="18">
        <f>'Coeffs tech AMS'!AF151/'Coeffs tech AME'!AF151</f>
        <v>0.95764144175490007</v>
      </c>
      <c r="AG151" s="18">
        <f>'Coeffs tech AMS'!AG151/'Coeffs tech AME'!AG151</f>
        <v>0.95682442729942463</v>
      </c>
      <c r="AH151" s="18">
        <f>'Coeffs tech AMS'!AH151/'Coeffs tech AME'!AH151</f>
        <v>0.95612682793720971</v>
      </c>
      <c r="AI151" s="18">
        <f>'Coeffs tech AMS'!AI151/'Coeffs tech AME'!AI151</f>
        <v>0.95503500435496669</v>
      </c>
      <c r="AJ151" s="18">
        <f>'Coeffs tech AMS'!AJ151/'Coeffs tech AME'!AJ151</f>
        <v>0.95364746235985665</v>
      </c>
      <c r="AK151" s="18">
        <f>'Coeffs tech AMS'!AK151/'Coeffs tech AME'!AK151</f>
        <v>0.9525580887847106</v>
      </c>
      <c r="AL151" s="18">
        <f>'Coeffs tech AMS'!AL151/'Coeffs tech AME'!AL151</f>
        <v>0.95157626209529911</v>
      </c>
      <c r="AM151" s="18">
        <f>'Coeffs tech AMS'!AM151/'Coeffs tech AME'!AM151</f>
        <v>0.95064388591587479</v>
      </c>
      <c r="AN151" s="18">
        <f>'Coeffs tech AMS'!AN151/'Coeffs tech AME'!AN151</f>
        <v>0.94534172086061063</v>
      </c>
      <c r="AO151" s="18">
        <f>'Coeffs tech AMS'!AO151/'Coeffs tech AME'!AO151</f>
        <v>0.94075087108598032</v>
      </c>
      <c r="AP151" s="18">
        <f>'Coeffs tech AMS'!AP151/'Coeffs tech AME'!AP151</f>
        <v>0.93611768210800095</v>
      </c>
      <c r="AQ151" s="18">
        <f>'Coeffs tech AMS'!AQ151/'Coeffs tech AME'!AQ151</f>
        <v>0.93162726455434708</v>
      </c>
      <c r="AR151" s="18">
        <f>'Coeffs tech AMS'!AR151/'Coeffs tech AME'!AR151</f>
        <v>0.92710184287851805</v>
      </c>
      <c r="AS151" s="18">
        <f>'Coeffs tech AMS'!AS151/'Coeffs tech AME'!AS151</f>
        <v>0.92275439902861889</v>
      </c>
      <c r="AT151" s="18">
        <f>'Coeffs tech AMS'!AT151/'Coeffs tech AME'!AT151</f>
        <v>0.91857522150172133</v>
      </c>
      <c r="AU151" s="18">
        <f>'Coeffs tech AMS'!AU151/'Coeffs tech AME'!AU151</f>
        <v>0.91450371343257086</v>
      </c>
      <c r="AV151" s="18">
        <f>'Coeffs tech AMS'!AV151/'Coeffs tech AME'!AV151</f>
        <v>0.91046320140739334</v>
      </c>
      <c r="AW151" s="18">
        <f>'Coeffs tech AMS'!AW151/'Coeffs tech AME'!AW151</f>
        <v>0.91339219153055473</v>
      </c>
    </row>
    <row r="152" spans="2:49" x14ac:dyDescent="0.25">
      <c r="B152" t="s">
        <v>1151</v>
      </c>
      <c r="C152" s="18">
        <f>'Coeffs tech AMS'!C152/'Coeffs tech AME'!C152</f>
        <v>1</v>
      </c>
      <c r="D152" s="18">
        <f>'Coeffs tech AMS'!D152/'Coeffs tech AME'!D152</f>
        <v>1</v>
      </c>
      <c r="E152" s="18">
        <f>'Coeffs tech AMS'!E152/'Coeffs tech AME'!E152</f>
        <v>1</v>
      </c>
      <c r="F152" s="18">
        <f>'Coeffs tech AMS'!F152/'Coeffs tech AME'!F152</f>
        <v>1</v>
      </c>
      <c r="G152" s="18">
        <f>'Coeffs tech AMS'!G152/'Coeffs tech AME'!G152</f>
        <v>1</v>
      </c>
      <c r="H152" s="18">
        <f>'Coeffs tech AMS'!H152/'Coeffs tech AME'!H152</f>
        <v>1</v>
      </c>
      <c r="I152" s="18">
        <f>'Coeffs tech AMS'!I152/'Coeffs tech AME'!I152</f>
        <v>1</v>
      </c>
      <c r="J152" s="18">
        <f>'Coeffs tech AMS'!J152/'Coeffs tech AME'!J152</f>
        <v>1</v>
      </c>
      <c r="K152" s="18">
        <f>'Coeffs tech AMS'!K152/'Coeffs tech AME'!K152</f>
        <v>1</v>
      </c>
      <c r="L152" s="18">
        <f>'Coeffs tech AMS'!L152/'Coeffs tech AME'!L152</f>
        <v>1</v>
      </c>
      <c r="M152" s="18">
        <f>'Coeffs tech AMS'!M152/'Coeffs tech AME'!M152</f>
        <v>1</v>
      </c>
      <c r="N152" s="18">
        <f>'Coeffs tech AMS'!N152/'Coeffs tech AME'!N152</f>
        <v>1</v>
      </c>
      <c r="O152" s="18">
        <f>'Coeffs tech AMS'!O152/'Coeffs tech AME'!O152</f>
        <v>1</v>
      </c>
      <c r="P152" s="18">
        <f>'Coeffs tech AMS'!P152/'Coeffs tech AME'!P152</f>
        <v>1</v>
      </c>
      <c r="Q152" s="18">
        <f>'Coeffs tech AMS'!Q152/'Coeffs tech AME'!Q152</f>
        <v>1</v>
      </c>
      <c r="R152" s="18">
        <f>'Coeffs tech AMS'!R152/'Coeffs tech AME'!R152</f>
        <v>1</v>
      </c>
      <c r="S152" s="18">
        <f>'Coeffs tech AMS'!S152/'Coeffs tech AME'!S152</f>
        <v>0.99872600763644448</v>
      </c>
      <c r="T152" s="18">
        <f>'Coeffs tech AMS'!T152/'Coeffs tech AME'!T152</f>
        <v>0.9989637721292306</v>
      </c>
      <c r="U152" s="18">
        <f>'Coeffs tech AMS'!U152/'Coeffs tech AME'!U152</f>
        <v>0.99822075283348932</v>
      </c>
      <c r="V152" s="18">
        <f>'Coeffs tech AMS'!V152/'Coeffs tech AME'!V152</f>
        <v>0.99804012731562408</v>
      </c>
      <c r="W152" s="18">
        <f>'Coeffs tech AMS'!W152/'Coeffs tech AME'!W152</f>
        <v>0.99309198248787967</v>
      </c>
      <c r="X152" s="18">
        <f>'Coeffs tech AMS'!X152/'Coeffs tech AME'!X152</f>
        <v>0.99006835243928482</v>
      </c>
      <c r="Y152" s="18">
        <f>'Coeffs tech AMS'!Y152/'Coeffs tech AME'!Y152</f>
        <v>0.98382707168684114</v>
      </c>
      <c r="Z152" s="18">
        <f>'Coeffs tech AMS'!Z152/'Coeffs tech AME'!Z152</f>
        <v>0.97815277384060406</v>
      </c>
      <c r="AA152" s="18">
        <f>'Coeffs tech AMS'!AA152/'Coeffs tech AME'!AA152</f>
        <v>0.97299859237825104</v>
      </c>
      <c r="AB152" s="18">
        <f>'Coeffs tech AMS'!AB152/'Coeffs tech AME'!AB152</f>
        <v>0.96799361107842807</v>
      </c>
      <c r="AC152" s="18">
        <f>'Coeffs tech AMS'!AC152/'Coeffs tech AME'!AC152</f>
        <v>0.96298917269690087</v>
      </c>
      <c r="AD152" s="18">
        <f>'Coeffs tech AMS'!AD152/'Coeffs tech AME'!AD152</f>
        <v>0.96117574787057347</v>
      </c>
      <c r="AE152" s="18">
        <f>'Coeffs tech AMS'!AE152/'Coeffs tech AME'!AE152</f>
        <v>0.95968261336670746</v>
      </c>
      <c r="AF152" s="18">
        <f>'Coeffs tech AMS'!AF152/'Coeffs tech AME'!AF152</f>
        <v>0.95840934370561881</v>
      </c>
      <c r="AG152" s="18">
        <f>'Coeffs tech AMS'!AG152/'Coeffs tech AME'!AG152</f>
        <v>0.9569680042217058</v>
      </c>
      <c r="AH152" s="18">
        <f>'Coeffs tech AMS'!AH152/'Coeffs tech AME'!AH152</f>
        <v>0.95564749112507341</v>
      </c>
      <c r="AI152" s="18">
        <f>'Coeffs tech AMS'!AI152/'Coeffs tech AME'!AI152</f>
        <v>0.95393452147524227</v>
      </c>
      <c r="AJ152" s="18">
        <f>'Coeffs tech AMS'!AJ152/'Coeffs tech AME'!AJ152</f>
        <v>0.95192819352582747</v>
      </c>
      <c r="AK152" s="18">
        <f>'Coeffs tech AMS'!AK152/'Coeffs tech AME'!AK152</f>
        <v>0.95022151088283513</v>
      </c>
      <c r="AL152" s="18">
        <f>'Coeffs tech AMS'!AL152/'Coeffs tech AME'!AL152</f>
        <v>0.94862386076923166</v>
      </c>
      <c r="AM152" s="18">
        <f>'Coeffs tech AMS'!AM152/'Coeffs tech AME'!AM152</f>
        <v>0.9470771532658453</v>
      </c>
      <c r="AN152" s="18">
        <f>'Coeffs tech AMS'!AN152/'Coeffs tech AME'!AN152</f>
        <v>0.94118150004946055</v>
      </c>
      <c r="AO152" s="18">
        <f>'Coeffs tech AMS'!AO152/'Coeffs tech AME'!AO152</f>
        <v>0.93600084834816877</v>
      </c>
      <c r="AP152" s="18">
        <f>'Coeffs tech AMS'!AP152/'Coeffs tech AME'!AP152</f>
        <v>0.93078444760841228</v>
      </c>
      <c r="AQ152" s="18">
        <f>'Coeffs tech AMS'!AQ152/'Coeffs tech AME'!AQ152</f>
        <v>0.92571631028725199</v>
      </c>
      <c r="AR152" s="18">
        <f>'Coeffs tech AMS'!AR152/'Coeffs tech AME'!AR152</f>
        <v>0.9206196199129516</v>
      </c>
      <c r="AS152" s="18">
        <f>'Coeffs tech AMS'!AS152/'Coeffs tech AME'!AS152</f>
        <v>0.9157057946152054</v>
      </c>
      <c r="AT152" s="18">
        <f>'Coeffs tech AMS'!AT152/'Coeffs tech AME'!AT152</f>
        <v>0.91096485143697881</v>
      </c>
      <c r="AU152" s="18">
        <f>'Coeffs tech AMS'!AU152/'Coeffs tech AME'!AU152</f>
        <v>0.90633640349866407</v>
      </c>
      <c r="AV152" s="18">
        <f>'Coeffs tech AMS'!AV152/'Coeffs tech AME'!AV152</f>
        <v>0.90174429674374024</v>
      </c>
      <c r="AW152" s="18">
        <f>'Coeffs tech AMS'!AW152/'Coeffs tech AME'!AW152</f>
        <v>0.90405605149051438</v>
      </c>
    </row>
    <row r="153" spans="2:49" x14ac:dyDescent="0.25">
      <c r="B153" t="s">
        <v>1152</v>
      </c>
      <c r="C153" s="18">
        <f>'Coeffs tech AMS'!C153/'Coeffs tech AME'!C153</f>
        <v>1</v>
      </c>
      <c r="D153" s="18">
        <f>'Coeffs tech AMS'!D153/'Coeffs tech AME'!D153</f>
        <v>1</v>
      </c>
      <c r="E153" s="18">
        <f>'Coeffs tech AMS'!E153/'Coeffs tech AME'!E153</f>
        <v>1</v>
      </c>
      <c r="F153" s="18">
        <f>'Coeffs tech AMS'!F153/'Coeffs tech AME'!F153</f>
        <v>1</v>
      </c>
      <c r="G153" s="18">
        <f>'Coeffs tech AMS'!G153/'Coeffs tech AME'!G153</f>
        <v>1</v>
      </c>
      <c r="H153" s="18">
        <f>'Coeffs tech AMS'!H153/'Coeffs tech AME'!H153</f>
        <v>1</v>
      </c>
      <c r="I153" s="18">
        <f>'Coeffs tech AMS'!I153/'Coeffs tech AME'!I153</f>
        <v>1</v>
      </c>
      <c r="J153" s="18">
        <f>'Coeffs tech AMS'!J153/'Coeffs tech AME'!J153</f>
        <v>1</v>
      </c>
      <c r="K153" s="18">
        <f>'Coeffs tech AMS'!K153/'Coeffs tech AME'!K153</f>
        <v>1</v>
      </c>
      <c r="L153" s="18">
        <f>'Coeffs tech AMS'!L153/'Coeffs tech AME'!L153</f>
        <v>1</v>
      </c>
      <c r="M153" s="18">
        <f>'Coeffs tech AMS'!M153/'Coeffs tech AME'!M153</f>
        <v>1</v>
      </c>
      <c r="N153" s="18">
        <f>'Coeffs tech AMS'!N153/'Coeffs tech AME'!N153</f>
        <v>1</v>
      </c>
      <c r="O153" s="18">
        <f>'Coeffs tech AMS'!O153/'Coeffs tech AME'!O153</f>
        <v>1</v>
      </c>
      <c r="P153" s="18">
        <f>'Coeffs tech AMS'!P153/'Coeffs tech AME'!P153</f>
        <v>1</v>
      </c>
      <c r="Q153" s="18">
        <f>'Coeffs tech AMS'!Q153/'Coeffs tech AME'!Q153</f>
        <v>1</v>
      </c>
      <c r="R153" s="18">
        <f>'Coeffs tech AMS'!R153/'Coeffs tech AME'!R153</f>
        <v>1</v>
      </c>
      <c r="S153" s="18">
        <f>'Coeffs tech AMS'!S153/'Coeffs tech AME'!S153</f>
        <v>0.99872600784923604</v>
      </c>
      <c r="T153" s="18">
        <f>'Coeffs tech AMS'!T153/'Coeffs tech AME'!T153</f>
        <v>0.9989637720581982</v>
      </c>
      <c r="U153" s="18">
        <f>'Coeffs tech AMS'!U153/'Coeffs tech AME'!U153</f>
        <v>0.99822075268315358</v>
      </c>
      <c r="V153" s="18">
        <f>'Coeffs tech AMS'!V153/'Coeffs tech AME'!V153</f>
        <v>0.9980401273064764</v>
      </c>
      <c r="W153" s="18">
        <f>'Coeffs tech AMS'!W153/'Coeffs tech AME'!W153</f>
        <v>0.99309198251036357</v>
      </c>
      <c r="X153" s="18">
        <f>'Coeffs tech AMS'!X153/'Coeffs tech AME'!X153</f>
        <v>0.99006835240905877</v>
      </c>
      <c r="Y153" s="18">
        <f>'Coeffs tech AMS'!Y153/'Coeffs tech AME'!Y153</f>
        <v>0.98382707168366579</v>
      </c>
      <c r="Z153" s="18">
        <f>'Coeffs tech AMS'!Z153/'Coeffs tech AME'!Z153</f>
        <v>0.97815277408649159</v>
      </c>
      <c r="AA153" s="18">
        <f>'Coeffs tech AMS'!AA153/'Coeffs tech AME'!AA153</f>
        <v>0.97299859249657139</v>
      </c>
      <c r="AB153" s="18">
        <f>'Coeffs tech AMS'!AB153/'Coeffs tech AME'!AB153</f>
        <v>0.96799361117861638</v>
      </c>
      <c r="AC153" s="18">
        <f>'Coeffs tech AMS'!AC153/'Coeffs tech AME'!AC153</f>
        <v>0.96298917264681205</v>
      </c>
      <c r="AD153" s="18">
        <f>'Coeffs tech AMS'!AD153/'Coeffs tech AME'!AD153</f>
        <v>0.96117574788829396</v>
      </c>
      <c r="AE153" s="18">
        <f>'Coeffs tech AMS'!AE153/'Coeffs tech AME'!AE153</f>
        <v>0.95968261357311191</v>
      </c>
      <c r="AF153" s="18">
        <f>'Coeffs tech AMS'!AF153/'Coeffs tech AME'!AF153</f>
        <v>0.95840934375210052</v>
      </c>
      <c r="AG153" s="18">
        <f>'Coeffs tech AMS'!AG153/'Coeffs tech AME'!AG153</f>
        <v>0.95696800426793638</v>
      </c>
      <c r="AH153" s="18">
        <f>'Coeffs tech AMS'!AH153/'Coeffs tech AME'!AH153</f>
        <v>0.95564749102972091</v>
      </c>
      <c r="AI153" s="18">
        <f>'Coeffs tech AMS'!AI153/'Coeffs tech AME'!AI153</f>
        <v>0.9539345215407703</v>
      </c>
      <c r="AJ153" s="18">
        <f>'Coeffs tech AMS'!AJ153/'Coeffs tech AME'!AJ153</f>
        <v>0.951928193336679</v>
      </c>
      <c r="AK153" s="18">
        <f>'Coeffs tech AMS'!AK153/'Coeffs tech AME'!AK153</f>
        <v>0.9502215107707368</v>
      </c>
      <c r="AL153" s="18">
        <f>'Coeffs tech AMS'!AL153/'Coeffs tech AME'!AL153</f>
        <v>0.94862386080473193</v>
      </c>
      <c r="AM153" s="18">
        <f>'Coeffs tech AMS'!AM153/'Coeffs tech AME'!AM153</f>
        <v>0.94707715316009855</v>
      </c>
      <c r="AN153" s="18">
        <f>'Coeffs tech AMS'!AN153/'Coeffs tech AME'!AN153</f>
        <v>0.94118150004776568</v>
      </c>
      <c r="AO153" s="18">
        <f>'Coeffs tech AMS'!AO153/'Coeffs tech AME'!AO153</f>
        <v>0.93600084835226693</v>
      </c>
      <c r="AP153" s="18">
        <f>'Coeffs tech AMS'!AP153/'Coeffs tech AME'!AP153</f>
        <v>0.9307844477699434</v>
      </c>
      <c r="AQ153" s="18">
        <f>'Coeffs tech AMS'!AQ153/'Coeffs tech AME'!AQ153</f>
        <v>0.92571631024690249</v>
      </c>
      <c r="AR153" s="18">
        <f>'Coeffs tech AMS'!AR153/'Coeffs tech AME'!AR153</f>
        <v>0.92061962014080412</v>
      </c>
      <c r="AS153" s="18">
        <f>'Coeffs tech AMS'!AS153/'Coeffs tech AME'!AS153</f>
        <v>0.91570579444747879</v>
      </c>
      <c r="AT153" s="18">
        <f>'Coeffs tech AMS'!AT153/'Coeffs tech AME'!AT153</f>
        <v>0.91096485146744066</v>
      </c>
      <c r="AU153" s="18">
        <f>'Coeffs tech AMS'!AU153/'Coeffs tech AME'!AU153</f>
        <v>0.90633640337304466</v>
      </c>
      <c r="AV153" s="18">
        <f>'Coeffs tech AMS'!AV153/'Coeffs tech AME'!AV153</f>
        <v>0.90174429664098688</v>
      </c>
      <c r="AW153" s="18">
        <f>'Coeffs tech AMS'!AW153/'Coeffs tech AME'!AW153</f>
        <v>0.9040560515121886</v>
      </c>
    </row>
    <row r="154" spans="2:49" x14ac:dyDescent="0.25">
      <c r="B154" t="s">
        <v>1153</v>
      </c>
      <c r="C154" s="18">
        <f>'Coeffs tech AMS'!C154/'Coeffs tech AME'!C154</f>
        <v>1</v>
      </c>
      <c r="D154" s="18">
        <f>'Coeffs tech AMS'!D154/'Coeffs tech AME'!D154</f>
        <v>1</v>
      </c>
      <c r="E154" s="18">
        <f>'Coeffs tech AMS'!E154/'Coeffs tech AME'!E154</f>
        <v>1</v>
      </c>
      <c r="F154" s="18">
        <f>'Coeffs tech AMS'!F154/'Coeffs tech AME'!F154</f>
        <v>1</v>
      </c>
      <c r="G154" s="18">
        <f>'Coeffs tech AMS'!G154/'Coeffs tech AME'!G154</f>
        <v>1</v>
      </c>
      <c r="H154" s="18">
        <f>'Coeffs tech AMS'!H154/'Coeffs tech AME'!H154</f>
        <v>1</v>
      </c>
      <c r="I154" s="18">
        <f>'Coeffs tech AMS'!I154/'Coeffs tech AME'!I154</f>
        <v>1</v>
      </c>
      <c r="J154" s="18">
        <f>'Coeffs tech AMS'!J154/'Coeffs tech AME'!J154</f>
        <v>1</v>
      </c>
      <c r="K154" s="18">
        <f>'Coeffs tech AMS'!K154/'Coeffs tech AME'!K154</f>
        <v>1</v>
      </c>
      <c r="L154" s="18">
        <f>'Coeffs tech AMS'!L154/'Coeffs tech AME'!L154</f>
        <v>1</v>
      </c>
      <c r="M154" s="18">
        <f>'Coeffs tech AMS'!M154/'Coeffs tech AME'!M154</f>
        <v>1</v>
      </c>
      <c r="N154" s="18">
        <f>'Coeffs tech AMS'!N154/'Coeffs tech AME'!N154</f>
        <v>1</v>
      </c>
      <c r="O154" s="18">
        <f>'Coeffs tech AMS'!O154/'Coeffs tech AME'!O154</f>
        <v>1</v>
      </c>
      <c r="P154" s="18">
        <f>'Coeffs tech AMS'!P154/'Coeffs tech AME'!P154</f>
        <v>1</v>
      </c>
      <c r="Q154" s="18">
        <f>'Coeffs tech AMS'!Q154/'Coeffs tech AME'!Q154</f>
        <v>1</v>
      </c>
      <c r="R154" s="18">
        <f>'Coeffs tech AMS'!R154/'Coeffs tech AME'!R154</f>
        <v>1</v>
      </c>
      <c r="S154" s="18">
        <f>'Coeffs tech AMS'!S154/'Coeffs tech AME'!S154</f>
        <v>0.99872600796005351</v>
      </c>
      <c r="T154" s="18">
        <f>'Coeffs tech AMS'!T154/'Coeffs tech AME'!T154</f>
        <v>0.9989637720327823</v>
      </c>
      <c r="U154" s="18">
        <f>'Coeffs tech AMS'!U154/'Coeffs tech AME'!U154</f>
        <v>0.99822075279154798</v>
      </c>
      <c r="V154" s="18">
        <f>'Coeffs tech AMS'!V154/'Coeffs tech AME'!V154</f>
        <v>0.99804012721082369</v>
      </c>
      <c r="W154" s="18">
        <f>'Coeffs tech AMS'!W154/'Coeffs tech AME'!W154</f>
        <v>0.99309198240268426</v>
      </c>
      <c r="X154" s="18">
        <f>'Coeffs tech AMS'!X154/'Coeffs tech AME'!X154</f>
        <v>0.9900683523647994</v>
      </c>
      <c r="Y154" s="18">
        <f>'Coeffs tech AMS'!Y154/'Coeffs tech AME'!Y154</f>
        <v>0.9838270716070312</v>
      </c>
      <c r="Z154" s="18">
        <f>'Coeffs tech AMS'!Z154/'Coeffs tech AME'!Z154</f>
        <v>0.97815277404100121</v>
      </c>
      <c r="AA154" s="18">
        <f>'Coeffs tech AMS'!AA154/'Coeffs tech AME'!AA154</f>
        <v>0.97299859241349296</v>
      </c>
      <c r="AB154" s="18">
        <f>'Coeffs tech AMS'!AB154/'Coeffs tech AME'!AB154</f>
        <v>0.96799361125441952</v>
      </c>
      <c r="AC154" s="18">
        <f>'Coeffs tech AMS'!AC154/'Coeffs tech AME'!AC154</f>
        <v>0.96298917267327522</v>
      </c>
      <c r="AD154" s="18">
        <f>'Coeffs tech AMS'!AD154/'Coeffs tech AME'!AD154</f>
        <v>0.96117574787562021</v>
      </c>
      <c r="AE154" s="18">
        <f>'Coeffs tech AMS'!AE154/'Coeffs tech AME'!AE154</f>
        <v>0.95968261352063322</v>
      </c>
      <c r="AF154" s="18">
        <f>'Coeffs tech AMS'!AF154/'Coeffs tech AME'!AF154</f>
        <v>0.95840934380796716</v>
      </c>
      <c r="AG154" s="18">
        <f>'Coeffs tech AMS'!AG154/'Coeffs tech AME'!AG154</f>
        <v>0.95696800417783268</v>
      </c>
      <c r="AH154" s="18">
        <f>'Coeffs tech AMS'!AH154/'Coeffs tech AME'!AH154</f>
        <v>0.95564749083438982</v>
      </c>
      <c r="AI154" s="18">
        <f>'Coeffs tech AMS'!AI154/'Coeffs tech AME'!AI154</f>
        <v>0.95393452166178638</v>
      </c>
      <c r="AJ154" s="18">
        <f>'Coeffs tech AMS'!AJ154/'Coeffs tech AME'!AJ154</f>
        <v>0.9519281933634387</v>
      </c>
      <c r="AK154" s="18">
        <f>'Coeffs tech AMS'!AK154/'Coeffs tech AME'!AK154</f>
        <v>0.9502215107460118</v>
      </c>
      <c r="AL154" s="18">
        <f>'Coeffs tech AMS'!AL154/'Coeffs tech AME'!AL154</f>
        <v>0.94862386085145689</v>
      </c>
      <c r="AM154" s="18">
        <f>'Coeffs tech AMS'!AM154/'Coeffs tech AME'!AM154</f>
        <v>0.94707715334340892</v>
      </c>
      <c r="AN154" s="18">
        <f>'Coeffs tech AMS'!AN154/'Coeffs tech AME'!AN154</f>
        <v>0.94118150007058521</v>
      </c>
      <c r="AO154" s="18">
        <f>'Coeffs tech AMS'!AO154/'Coeffs tech AME'!AO154</f>
        <v>0.93600084826048746</v>
      </c>
      <c r="AP154" s="18">
        <f>'Coeffs tech AMS'!AP154/'Coeffs tech AME'!AP154</f>
        <v>0.93078444771400204</v>
      </c>
      <c r="AQ154" s="18">
        <f>'Coeffs tech AMS'!AQ154/'Coeffs tech AME'!AQ154</f>
        <v>0.92571631021896561</v>
      </c>
      <c r="AR154" s="18">
        <f>'Coeffs tech AMS'!AR154/'Coeffs tech AME'!AR154</f>
        <v>0.92061962008587261</v>
      </c>
      <c r="AS154" s="18">
        <f>'Coeffs tech AMS'!AS154/'Coeffs tech AME'!AS154</f>
        <v>0.91570579457909618</v>
      </c>
      <c r="AT154" s="18">
        <f>'Coeffs tech AMS'!AT154/'Coeffs tech AME'!AT154</f>
        <v>0.91096485133650706</v>
      </c>
      <c r="AU154" s="18">
        <f>'Coeffs tech AMS'!AU154/'Coeffs tech AME'!AU154</f>
        <v>0.90633640330902332</v>
      </c>
      <c r="AV154" s="18">
        <f>'Coeffs tech AMS'!AV154/'Coeffs tech AME'!AV154</f>
        <v>0.90174429675263423</v>
      </c>
      <c r="AW154" s="18">
        <f>'Coeffs tech AMS'!AW154/'Coeffs tech AME'!AW154</f>
        <v>0.90405605150094037</v>
      </c>
    </row>
    <row r="155" spans="2:49" x14ac:dyDescent="0.25">
      <c r="B155" t="s">
        <v>1095</v>
      </c>
      <c r="C155" s="18">
        <f>'Coeffs tech AMS'!C155/'Coeffs tech AME'!C155</f>
        <v>1</v>
      </c>
      <c r="D155" s="18">
        <f>'Coeffs tech AMS'!D155/'Coeffs tech AME'!D155</f>
        <v>1</v>
      </c>
      <c r="E155" s="18">
        <f>'Coeffs tech AMS'!E155/'Coeffs tech AME'!E155</f>
        <v>1</v>
      </c>
      <c r="F155" s="18">
        <f>'Coeffs tech AMS'!F155/'Coeffs tech AME'!F155</f>
        <v>1</v>
      </c>
      <c r="G155" s="18">
        <f>'Coeffs tech AMS'!G155/'Coeffs tech AME'!G155</f>
        <v>1</v>
      </c>
      <c r="H155" s="18">
        <f>'Coeffs tech AMS'!H155/'Coeffs tech AME'!H155</f>
        <v>1</v>
      </c>
      <c r="I155" s="18">
        <f>'Coeffs tech AMS'!I155/'Coeffs tech AME'!I155</f>
        <v>1</v>
      </c>
      <c r="J155" s="18">
        <f>'Coeffs tech AMS'!J155/'Coeffs tech AME'!J155</f>
        <v>1</v>
      </c>
      <c r="K155" s="18">
        <f>'Coeffs tech AMS'!K155/'Coeffs tech AME'!K155</f>
        <v>1</v>
      </c>
      <c r="L155" s="18">
        <f>'Coeffs tech AMS'!L155/'Coeffs tech AME'!L155</f>
        <v>1</v>
      </c>
      <c r="M155" s="18">
        <f>'Coeffs tech AMS'!M155/'Coeffs tech AME'!M155</f>
        <v>1</v>
      </c>
      <c r="N155" s="18">
        <f>'Coeffs tech AMS'!N155/'Coeffs tech AME'!N155</f>
        <v>1</v>
      </c>
      <c r="O155" s="18">
        <f>'Coeffs tech AMS'!O155/'Coeffs tech AME'!O155</f>
        <v>1</v>
      </c>
      <c r="P155" s="18">
        <f>'Coeffs tech AMS'!P155/'Coeffs tech AME'!P155</f>
        <v>1</v>
      </c>
      <c r="Q155" s="18">
        <f>'Coeffs tech AMS'!Q155/'Coeffs tech AME'!Q155</f>
        <v>1</v>
      </c>
      <c r="R155" s="18">
        <f>'Coeffs tech AMS'!R155/'Coeffs tech AME'!R155</f>
        <v>1</v>
      </c>
      <c r="S155" s="18">
        <f>'Coeffs tech AMS'!S155/'Coeffs tech AME'!S155</f>
        <v>0.99872600780511389</v>
      </c>
      <c r="T155" s="18">
        <f>'Coeffs tech AMS'!T155/'Coeffs tech AME'!T155</f>
        <v>0.99896377208703102</v>
      </c>
      <c r="U155" s="18">
        <f>'Coeffs tech AMS'!U155/'Coeffs tech AME'!U155</f>
        <v>0.99822075270862065</v>
      </c>
      <c r="V155" s="18">
        <f>'Coeffs tech AMS'!V155/'Coeffs tech AME'!V155</f>
        <v>0.99804012730201253</v>
      </c>
      <c r="W155" s="18">
        <f>'Coeffs tech AMS'!W155/'Coeffs tech AME'!W155</f>
        <v>0.99309198245249464</v>
      </c>
      <c r="X155" s="18">
        <f>'Coeffs tech AMS'!X155/'Coeffs tech AME'!X155</f>
        <v>0.99006835221499701</v>
      </c>
      <c r="Y155" s="18">
        <f>'Coeffs tech AMS'!Y155/'Coeffs tech AME'!Y155</f>
        <v>0.98382707154889848</v>
      </c>
      <c r="Z155" s="18">
        <f>'Coeffs tech AMS'!Z155/'Coeffs tech AME'!Z155</f>
        <v>0.97815277415726531</v>
      </c>
      <c r="AA155" s="18">
        <f>'Coeffs tech AMS'!AA155/'Coeffs tech AME'!AA155</f>
        <v>0.97299859238768505</v>
      </c>
      <c r="AB155" s="18">
        <f>'Coeffs tech AMS'!AB155/'Coeffs tech AME'!AB155</f>
        <v>0.96799361130290718</v>
      </c>
      <c r="AC155" s="18">
        <f>'Coeffs tech AMS'!AC155/'Coeffs tech AME'!AC155</f>
        <v>0.9629891725972598</v>
      </c>
      <c r="AD155" s="18">
        <f>'Coeffs tech AMS'!AD155/'Coeffs tech AME'!AD155</f>
        <v>0.96117574783663917</v>
      </c>
      <c r="AE155" s="18">
        <f>'Coeffs tech AMS'!AE155/'Coeffs tech AME'!AE155</f>
        <v>0.95968261365931251</v>
      </c>
      <c r="AF155" s="18">
        <f>'Coeffs tech AMS'!AF155/'Coeffs tech AME'!AF155</f>
        <v>0.95840934375467379</v>
      </c>
      <c r="AG155" s="18">
        <f>'Coeffs tech AMS'!AG155/'Coeffs tech AME'!AG155</f>
        <v>0.95696800424360595</v>
      </c>
      <c r="AH155" s="18">
        <f>'Coeffs tech AMS'!AH155/'Coeffs tech AME'!AH155</f>
        <v>0.95564749094085766</v>
      </c>
      <c r="AI155" s="18">
        <f>'Coeffs tech AMS'!AI155/'Coeffs tech AME'!AI155</f>
        <v>0.95393452176334026</v>
      </c>
      <c r="AJ155" s="18">
        <f>'Coeffs tech AMS'!AJ155/'Coeffs tech AME'!AJ155</f>
        <v>0.95192819352673197</v>
      </c>
      <c r="AK155" s="18">
        <f>'Coeffs tech AMS'!AK155/'Coeffs tech AME'!AK155</f>
        <v>0.95022151073857808</v>
      </c>
      <c r="AL155" s="18">
        <f>'Coeffs tech AMS'!AL155/'Coeffs tech AME'!AL155</f>
        <v>0.94862386074381222</v>
      </c>
      <c r="AM155" s="18">
        <f>'Coeffs tech AMS'!AM155/'Coeffs tech AME'!AM155</f>
        <v>0.94707715322785013</v>
      </c>
      <c r="AN155" s="18">
        <f>'Coeffs tech AMS'!AN155/'Coeffs tech AME'!AN155</f>
        <v>0.94118150011850421</v>
      </c>
      <c r="AO155" s="18">
        <f>'Coeffs tech AMS'!AO155/'Coeffs tech AME'!AO155</f>
        <v>0.9360008481654577</v>
      </c>
      <c r="AP155" s="18">
        <f>'Coeffs tech AMS'!AP155/'Coeffs tech AME'!AP155</f>
        <v>0.93078444765192314</v>
      </c>
      <c r="AQ155" s="18">
        <f>'Coeffs tech AMS'!AQ155/'Coeffs tech AME'!AQ155</f>
        <v>0.92571631027295409</v>
      </c>
      <c r="AR155" s="18">
        <f>'Coeffs tech AMS'!AR155/'Coeffs tech AME'!AR155</f>
        <v>0.92061962005560316</v>
      </c>
      <c r="AS155" s="18">
        <f>'Coeffs tech AMS'!AS155/'Coeffs tech AME'!AS155</f>
        <v>0.91570579463525958</v>
      </c>
      <c r="AT155" s="18">
        <f>'Coeffs tech AMS'!AT155/'Coeffs tech AME'!AT155</f>
        <v>0.9109648513554377</v>
      </c>
      <c r="AU155" s="18">
        <f>'Coeffs tech AMS'!AU155/'Coeffs tech AME'!AU155</f>
        <v>0.90633640333272403</v>
      </c>
      <c r="AV155" s="18">
        <f>'Coeffs tech AMS'!AV155/'Coeffs tech AME'!AV155</f>
        <v>0.90174429688790037</v>
      </c>
      <c r="AW155" s="18">
        <f>'Coeffs tech AMS'!AW155/'Coeffs tech AME'!AW155</f>
        <v>0.90405605164163449</v>
      </c>
    </row>
    <row r="156" spans="2:49" x14ac:dyDescent="0.25">
      <c r="B156" t="s">
        <v>1154</v>
      </c>
      <c r="C156" s="18">
        <f>'Coeffs tech AMS'!C156/'Coeffs tech AME'!C156</f>
        <v>1</v>
      </c>
      <c r="D156" s="18">
        <f>'Coeffs tech AMS'!D156/'Coeffs tech AME'!D156</f>
        <v>1</v>
      </c>
      <c r="E156" s="18">
        <f>'Coeffs tech AMS'!E156/'Coeffs tech AME'!E156</f>
        <v>1</v>
      </c>
      <c r="F156" s="18">
        <f>'Coeffs tech AMS'!F156/'Coeffs tech AME'!F156</f>
        <v>1</v>
      </c>
      <c r="G156" s="18">
        <f>'Coeffs tech AMS'!G156/'Coeffs tech AME'!G156</f>
        <v>1</v>
      </c>
      <c r="H156" s="18">
        <f>'Coeffs tech AMS'!H156/'Coeffs tech AME'!H156</f>
        <v>1</v>
      </c>
      <c r="I156" s="18">
        <f>'Coeffs tech AMS'!I156/'Coeffs tech AME'!I156</f>
        <v>1</v>
      </c>
      <c r="J156" s="18">
        <f>'Coeffs tech AMS'!J156/'Coeffs tech AME'!J156</f>
        <v>1</v>
      </c>
      <c r="K156" s="18">
        <f>'Coeffs tech AMS'!K156/'Coeffs tech AME'!K156</f>
        <v>1</v>
      </c>
      <c r="L156" s="18">
        <f>'Coeffs tech AMS'!L156/'Coeffs tech AME'!L156</f>
        <v>1</v>
      </c>
      <c r="M156" s="18">
        <f>'Coeffs tech AMS'!M156/'Coeffs tech AME'!M156</f>
        <v>1</v>
      </c>
      <c r="N156" s="18">
        <f>'Coeffs tech AMS'!N156/'Coeffs tech AME'!N156</f>
        <v>1</v>
      </c>
      <c r="O156" s="18">
        <f>'Coeffs tech AMS'!O156/'Coeffs tech AME'!O156</f>
        <v>1</v>
      </c>
      <c r="P156" s="18">
        <f>'Coeffs tech AMS'!P156/'Coeffs tech AME'!P156</f>
        <v>1</v>
      </c>
      <c r="Q156" s="18">
        <f>'Coeffs tech AMS'!Q156/'Coeffs tech AME'!Q156</f>
        <v>1</v>
      </c>
      <c r="R156" s="18">
        <f>'Coeffs tech AMS'!R156/'Coeffs tech AME'!R156</f>
        <v>1</v>
      </c>
      <c r="S156" s="18">
        <f>'Coeffs tech AMS'!S156/'Coeffs tech AME'!S156</f>
        <v>0.99872600779723675</v>
      </c>
      <c r="T156" s="18">
        <f>'Coeffs tech AMS'!T156/'Coeffs tech AME'!T156</f>
        <v>0.99896377214194998</v>
      </c>
      <c r="U156" s="18">
        <f>'Coeffs tech AMS'!U156/'Coeffs tech AME'!U156</f>
        <v>0.99822075279861622</v>
      </c>
      <c r="V156" s="18">
        <f>'Coeffs tech AMS'!V156/'Coeffs tech AME'!V156</f>
        <v>0.99804012728502089</v>
      </c>
      <c r="W156" s="18">
        <f>'Coeffs tech AMS'!W156/'Coeffs tech AME'!W156</f>
        <v>0.99309198235992446</v>
      </c>
      <c r="X156" s="18">
        <f>'Coeffs tech AMS'!X156/'Coeffs tech AME'!X156</f>
        <v>0.99006835243431646</v>
      </c>
      <c r="Y156" s="18">
        <f>'Coeffs tech AMS'!Y156/'Coeffs tech AME'!Y156</f>
        <v>0.98382707159265115</v>
      </c>
      <c r="Z156" s="18">
        <f>'Coeffs tech AMS'!Z156/'Coeffs tech AME'!Z156</f>
        <v>0.97815277409589307</v>
      </c>
      <c r="AA156" s="18">
        <f>'Coeffs tech AMS'!AA156/'Coeffs tech AME'!AA156</f>
        <v>0.97299859244375253</v>
      </c>
      <c r="AB156" s="18">
        <f>'Coeffs tech AMS'!AB156/'Coeffs tech AME'!AB156</f>
        <v>0.96799361117923266</v>
      </c>
      <c r="AC156" s="18">
        <f>'Coeffs tech AMS'!AC156/'Coeffs tech AME'!AC156</f>
        <v>0.96298917257047512</v>
      </c>
      <c r="AD156" s="18">
        <f>'Coeffs tech AMS'!AD156/'Coeffs tech AME'!AD156</f>
        <v>0.9611757478079922</v>
      </c>
      <c r="AE156" s="18">
        <f>'Coeffs tech AMS'!AE156/'Coeffs tech AME'!AE156</f>
        <v>0.95968261356792084</v>
      </c>
      <c r="AF156" s="18">
        <f>'Coeffs tech AMS'!AF156/'Coeffs tech AME'!AF156</f>
        <v>0.95840934384015697</v>
      </c>
      <c r="AG156" s="18">
        <f>'Coeffs tech AMS'!AG156/'Coeffs tech AME'!AG156</f>
        <v>0.95696800412951488</v>
      </c>
      <c r="AH156" s="18">
        <f>'Coeffs tech AMS'!AH156/'Coeffs tech AME'!AH156</f>
        <v>0.95564749094401391</v>
      </c>
      <c r="AI156" s="18">
        <f>'Coeffs tech AMS'!AI156/'Coeffs tech AME'!AI156</f>
        <v>0.95393452162581938</v>
      </c>
      <c r="AJ156" s="18">
        <f>'Coeffs tech AMS'!AJ156/'Coeffs tech AME'!AJ156</f>
        <v>0.95192819338603685</v>
      </c>
      <c r="AK156" s="18">
        <f>'Coeffs tech AMS'!AK156/'Coeffs tech AME'!AK156</f>
        <v>0.95022151080386641</v>
      </c>
      <c r="AL156" s="18">
        <f>'Coeffs tech AMS'!AL156/'Coeffs tech AME'!AL156</f>
        <v>0.9486238606631523</v>
      </c>
      <c r="AM156" s="18">
        <f>'Coeffs tech AMS'!AM156/'Coeffs tech AME'!AM156</f>
        <v>0.94707715327524233</v>
      </c>
      <c r="AN156" s="18">
        <f>'Coeffs tech AMS'!AN156/'Coeffs tech AME'!AN156</f>
        <v>0.94118150005761736</v>
      </c>
      <c r="AO156" s="18">
        <f>'Coeffs tech AMS'!AO156/'Coeffs tech AME'!AO156</f>
        <v>0.93600084850602905</v>
      </c>
      <c r="AP156" s="18">
        <f>'Coeffs tech AMS'!AP156/'Coeffs tech AME'!AP156</f>
        <v>0.93078444806435234</v>
      </c>
      <c r="AQ156" s="18">
        <f>'Coeffs tech AMS'!AQ156/'Coeffs tech AME'!AQ156</f>
        <v>0.92571631036281044</v>
      </c>
      <c r="AR156" s="18">
        <f>'Coeffs tech AMS'!AR156/'Coeffs tech AME'!AR156</f>
        <v>0.92061962014907195</v>
      </c>
      <c r="AS156" s="18">
        <f>'Coeffs tech AMS'!AS156/'Coeffs tech AME'!AS156</f>
        <v>0.91570579433634536</v>
      </c>
      <c r="AT156" s="18">
        <f>'Coeffs tech AMS'!AT156/'Coeffs tech AME'!AT156</f>
        <v>0.91096485183751907</v>
      </c>
      <c r="AU156" s="18">
        <f>'Coeffs tech AMS'!AU156/'Coeffs tech AME'!AU156</f>
        <v>0.906336403293168</v>
      </c>
      <c r="AV156" s="18">
        <f>'Coeffs tech AMS'!AV156/'Coeffs tech AME'!AV156</f>
        <v>0.90174429654892863</v>
      </c>
      <c r="AW156" s="18">
        <f>'Coeffs tech AMS'!AW156/'Coeffs tech AME'!AW156</f>
        <v>0.9040560513846394</v>
      </c>
    </row>
    <row r="157" spans="2:49" x14ac:dyDescent="0.25">
      <c r="B157" t="s">
        <v>1115</v>
      </c>
      <c r="C157" s="18">
        <f>'Coeffs tech AMS'!C157/'Coeffs tech AME'!C157</f>
        <v>1</v>
      </c>
      <c r="D157" s="18">
        <f>'Coeffs tech AMS'!D157/'Coeffs tech AME'!D157</f>
        <v>1</v>
      </c>
      <c r="E157" s="18">
        <f>'Coeffs tech AMS'!E157/'Coeffs tech AME'!E157</f>
        <v>1</v>
      </c>
      <c r="F157" s="18">
        <f>'Coeffs tech AMS'!F157/'Coeffs tech AME'!F157</f>
        <v>1</v>
      </c>
      <c r="G157" s="18">
        <f>'Coeffs tech AMS'!G157/'Coeffs tech AME'!G157</f>
        <v>1</v>
      </c>
      <c r="H157" s="18">
        <f>'Coeffs tech AMS'!H157/'Coeffs tech AME'!H157</f>
        <v>1</v>
      </c>
      <c r="I157" s="18">
        <f>'Coeffs tech AMS'!I157/'Coeffs tech AME'!I157</f>
        <v>1</v>
      </c>
      <c r="J157" s="18">
        <f>'Coeffs tech AMS'!J157/'Coeffs tech AME'!J157</f>
        <v>1</v>
      </c>
      <c r="K157" s="18">
        <f>'Coeffs tech AMS'!K157/'Coeffs tech AME'!K157</f>
        <v>1</v>
      </c>
      <c r="L157" s="18">
        <f>'Coeffs tech AMS'!L157/'Coeffs tech AME'!L157</f>
        <v>1</v>
      </c>
      <c r="M157" s="18">
        <f>'Coeffs tech AMS'!M157/'Coeffs tech AME'!M157</f>
        <v>1</v>
      </c>
      <c r="N157" s="18">
        <f>'Coeffs tech AMS'!N157/'Coeffs tech AME'!N157</f>
        <v>1</v>
      </c>
      <c r="O157" s="18">
        <f>'Coeffs tech AMS'!O157/'Coeffs tech AME'!O157</f>
        <v>1</v>
      </c>
      <c r="P157" s="18">
        <f>'Coeffs tech AMS'!P157/'Coeffs tech AME'!P157</f>
        <v>1</v>
      </c>
      <c r="Q157" s="18">
        <f>'Coeffs tech AMS'!Q157/'Coeffs tech AME'!Q157</f>
        <v>1</v>
      </c>
      <c r="R157" s="18">
        <f>'Coeffs tech AMS'!R157/'Coeffs tech AME'!R157</f>
        <v>1</v>
      </c>
      <c r="S157" s="18">
        <f>'Coeffs tech AMS'!S157/'Coeffs tech AME'!S157</f>
        <v>0.99872600743403595</v>
      </c>
      <c r="T157" s="18">
        <f>'Coeffs tech AMS'!T157/'Coeffs tech AME'!T157</f>
        <v>0.99896377197727038</v>
      </c>
      <c r="U157" s="18">
        <f>'Coeffs tech AMS'!U157/'Coeffs tech AME'!U157</f>
        <v>0.99822075248825759</v>
      </c>
      <c r="V157" s="18">
        <f>'Coeffs tech AMS'!V157/'Coeffs tech AME'!V157</f>
        <v>0.99804012763275185</v>
      </c>
      <c r="W157" s="18">
        <f>'Coeffs tech AMS'!W157/'Coeffs tech AME'!W157</f>
        <v>0.99309198289496736</v>
      </c>
      <c r="X157" s="18">
        <f>'Coeffs tech AMS'!X157/'Coeffs tech AME'!X157</f>
        <v>0.9900683524839845</v>
      </c>
      <c r="Y157" s="18">
        <f>'Coeffs tech AMS'!Y157/'Coeffs tech AME'!Y157</f>
        <v>0.98382707157466187</v>
      </c>
      <c r="Z157" s="18">
        <f>'Coeffs tech AMS'!Z157/'Coeffs tech AME'!Z157</f>
        <v>0.97815277404685985</v>
      </c>
      <c r="AA157" s="18">
        <f>'Coeffs tech AMS'!AA157/'Coeffs tech AME'!AA157</f>
        <v>0.97299859257708166</v>
      </c>
      <c r="AB157" s="18">
        <f>'Coeffs tech AMS'!AB157/'Coeffs tech AME'!AB157</f>
        <v>0.96799361109475823</v>
      </c>
      <c r="AC157" s="18">
        <f>'Coeffs tech AMS'!AC157/'Coeffs tech AME'!AC157</f>
        <v>0.96298917284596397</v>
      </c>
      <c r="AD157" s="18">
        <f>'Coeffs tech AMS'!AD157/'Coeffs tech AME'!AD157</f>
        <v>0.96117574776634929</v>
      </c>
      <c r="AE157" s="18">
        <f>'Coeffs tech AMS'!AE157/'Coeffs tech AME'!AE157</f>
        <v>0.95968261383018927</v>
      </c>
      <c r="AF157" s="18">
        <f>'Coeffs tech AMS'!AF157/'Coeffs tech AME'!AF157</f>
        <v>0.95840934385716092</v>
      </c>
      <c r="AG157" s="18">
        <f>'Coeffs tech AMS'!AG157/'Coeffs tech AME'!AG157</f>
        <v>0.95696800454077657</v>
      </c>
      <c r="AH157" s="18">
        <f>'Coeffs tech AMS'!AH157/'Coeffs tech AME'!AH157</f>
        <v>0.95564749115196879</v>
      </c>
      <c r="AI157" s="18">
        <f>'Coeffs tech AMS'!AI157/'Coeffs tech AME'!AI157</f>
        <v>0.95393452146680058</v>
      </c>
      <c r="AJ157" s="18">
        <f>'Coeffs tech AMS'!AJ157/'Coeffs tech AME'!AJ157</f>
        <v>0.95192819343726365</v>
      </c>
      <c r="AK157" s="18">
        <f>'Coeffs tech AMS'!AK157/'Coeffs tech AME'!AK157</f>
        <v>0.95022151066804794</v>
      </c>
      <c r="AL157" s="18">
        <f>'Coeffs tech AMS'!AL157/'Coeffs tech AME'!AL157</f>
        <v>0.94862386091908646</v>
      </c>
      <c r="AM157" s="18">
        <f>'Coeffs tech AMS'!AM157/'Coeffs tech AME'!AM157</f>
        <v>0.94707715331529352</v>
      </c>
      <c r="AN157" s="18">
        <f>'Coeffs tech AMS'!AN157/'Coeffs tech AME'!AN157</f>
        <v>0.94118149995939915</v>
      </c>
      <c r="AO157" s="18">
        <f>'Coeffs tech AMS'!AO157/'Coeffs tech AME'!AO157</f>
        <v>0.93600084817856044</v>
      </c>
      <c r="AP157" s="18">
        <f>'Coeffs tech AMS'!AP157/'Coeffs tech AME'!AP157</f>
        <v>0.93078444773485647</v>
      </c>
      <c r="AQ157" s="18">
        <f>'Coeffs tech AMS'!AQ157/'Coeffs tech AME'!AQ157</f>
        <v>0.9257163102391075</v>
      </c>
      <c r="AR157" s="18">
        <f>'Coeffs tech AMS'!AR157/'Coeffs tech AME'!AR157</f>
        <v>0.9206196200450727</v>
      </c>
      <c r="AS157" s="18">
        <f>'Coeffs tech AMS'!AS157/'Coeffs tech AME'!AS157</f>
        <v>0.91570579464207258</v>
      </c>
      <c r="AT157" s="18">
        <f>'Coeffs tech AMS'!AT157/'Coeffs tech AME'!AT157</f>
        <v>0.91096485138668382</v>
      </c>
      <c r="AU157" s="18">
        <f>'Coeffs tech AMS'!AU157/'Coeffs tech AME'!AU157</f>
        <v>0.90633640311419972</v>
      </c>
      <c r="AV157" s="18">
        <f>'Coeffs tech AMS'!AV157/'Coeffs tech AME'!AV157</f>
        <v>0.90174429683466151</v>
      </c>
      <c r="AW157" s="18">
        <f>'Coeffs tech AMS'!AW157/'Coeffs tech AME'!AW157</f>
        <v>0.9040560513844681</v>
      </c>
    </row>
    <row r="158" spans="2:49" x14ac:dyDescent="0.25">
      <c r="B158" t="s">
        <v>1135</v>
      </c>
      <c r="C158" s="18">
        <f>'Coeffs tech AMS'!C158/'Coeffs tech AME'!C158</f>
        <v>1</v>
      </c>
      <c r="D158" s="18">
        <f>'Coeffs tech AMS'!D158/'Coeffs tech AME'!D158</f>
        <v>1</v>
      </c>
      <c r="E158" s="18">
        <f>'Coeffs tech AMS'!E158/'Coeffs tech AME'!E158</f>
        <v>1</v>
      </c>
      <c r="F158" s="18">
        <f>'Coeffs tech AMS'!F158/'Coeffs tech AME'!F158</f>
        <v>1</v>
      </c>
      <c r="G158" s="18">
        <f>'Coeffs tech AMS'!G158/'Coeffs tech AME'!G158</f>
        <v>1</v>
      </c>
      <c r="H158" s="18">
        <f>'Coeffs tech AMS'!H158/'Coeffs tech AME'!H158</f>
        <v>1</v>
      </c>
      <c r="I158" s="18">
        <f>'Coeffs tech AMS'!I158/'Coeffs tech AME'!I158</f>
        <v>1</v>
      </c>
      <c r="J158" s="18">
        <f>'Coeffs tech AMS'!J158/'Coeffs tech AME'!J158</f>
        <v>1</v>
      </c>
      <c r="K158" s="18">
        <f>'Coeffs tech AMS'!K158/'Coeffs tech AME'!K158</f>
        <v>1</v>
      </c>
      <c r="L158" s="18">
        <f>'Coeffs tech AMS'!L158/'Coeffs tech AME'!L158</f>
        <v>1</v>
      </c>
      <c r="M158" s="18">
        <f>'Coeffs tech AMS'!M158/'Coeffs tech AME'!M158</f>
        <v>1</v>
      </c>
      <c r="N158" s="18">
        <f>'Coeffs tech AMS'!N158/'Coeffs tech AME'!N158</f>
        <v>1</v>
      </c>
      <c r="O158" s="18">
        <f>'Coeffs tech AMS'!O158/'Coeffs tech AME'!O158</f>
        <v>1</v>
      </c>
      <c r="P158" s="18">
        <f>'Coeffs tech AMS'!P158/'Coeffs tech AME'!P158</f>
        <v>1</v>
      </c>
      <c r="Q158" s="18">
        <f>'Coeffs tech AMS'!Q158/'Coeffs tech AME'!Q158</f>
        <v>1</v>
      </c>
      <c r="R158" s="18">
        <f>'Coeffs tech AMS'!R158/'Coeffs tech AME'!R158</f>
        <v>1</v>
      </c>
      <c r="S158" s="18">
        <f>'Coeffs tech AMS'!S158/'Coeffs tech AME'!S158</f>
        <v>0.99872600774307974</v>
      </c>
      <c r="T158" s="18">
        <f>'Coeffs tech AMS'!T158/'Coeffs tech AME'!T158</f>
        <v>0.9989637721348219</v>
      </c>
      <c r="U158" s="18">
        <f>'Coeffs tech AMS'!U158/'Coeffs tech AME'!U158</f>
        <v>0.99822075295028934</v>
      </c>
      <c r="V158" s="18">
        <f>'Coeffs tech AMS'!V158/'Coeffs tech AME'!V158</f>
        <v>0.9980401272133812</v>
      </c>
      <c r="W158" s="18">
        <f>'Coeffs tech AMS'!W158/'Coeffs tech AME'!W158</f>
        <v>0.99313656989610377</v>
      </c>
      <c r="X158" s="18">
        <f>'Coeffs tech AMS'!X158/'Coeffs tech AME'!X158</f>
        <v>0.99015725743842065</v>
      </c>
      <c r="Y158" s="18">
        <f>'Coeffs tech AMS'!Y158/'Coeffs tech AME'!Y158</f>
        <v>0.98395959160387514</v>
      </c>
      <c r="Z158" s="18">
        <f>'Coeffs tech AMS'!Z158/'Coeffs tech AME'!Z158</f>
        <v>0.97832845225238896</v>
      </c>
      <c r="AA158" s="18">
        <f>'Coeffs tech AMS'!AA158/'Coeffs tech AME'!AA158</f>
        <v>0.97321703802816795</v>
      </c>
      <c r="AB158" s="18">
        <f>'Coeffs tech AMS'!AB158/'Coeffs tech AME'!AB158</f>
        <v>0.96825440346511016</v>
      </c>
      <c r="AC158" s="18">
        <f>'Coeffs tech AMS'!AC158/'Coeffs tech AME'!AC158</f>
        <v>0.96329186397598965</v>
      </c>
      <c r="AD158" s="18">
        <f>'Coeffs tech AMS'!AD158/'Coeffs tech AME'!AD158</f>
        <v>0.96151968002360921</v>
      </c>
      <c r="AE158" s="18">
        <f>'Coeffs tech AMS'!AE158/'Coeffs tech AME'!AE158</f>
        <v>0.96006775902857799</v>
      </c>
      <c r="AF158" s="18">
        <f>'Coeffs tech AMS'!AF158/'Coeffs tech AME'!AF158</f>
        <v>0.95883567247815416</v>
      </c>
      <c r="AG158" s="18">
        <f>'Coeffs tech AMS'!AG158/'Coeffs tech AME'!AG158</f>
        <v>0.95743532507445961</v>
      </c>
      <c r="AH158" s="18">
        <f>'Coeffs tech AMS'!AH158/'Coeffs tech AME'!AH158</f>
        <v>0.95615574452801344</v>
      </c>
      <c r="AI158" s="18">
        <f>'Coeffs tech AMS'!AI158/'Coeffs tech AME'!AI158</f>
        <v>0.95448336917867327</v>
      </c>
      <c r="AJ158" s="18">
        <f>'Coeffs tech AMS'!AJ158/'Coeffs tech AME'!AJ158</f>
        <v>0.95251730589760519</v>
      </c>
      <c r="AK158" s="18">
        <f>'Coeffs tech AMS'!AK158/'Coeffs tech AME'!AK158</f>
        <v>0.95085091406913302</v>
      </c>
      <c r="AL158" s="18">
        <f>'Coeffs tech AMS'!AL158/'Coeffs tech AME'!AL158</f>
        <v>0.94929348483466391</v>
      </c>
      <c r="AM158" s="18">
        <f>'Coeffs tech AMS'!AM158/'Coeffs tech AME'!AM158</f>
        <v>0.9477868992809535</v>
      </c>
      <c r="AN158" s="18">
        <f>'Coeffs tech AMS'!AN158/'Coeffs tech AME'!AN158</f>
        <v>0.94192778691308343</v>
      </c>
      <c r="AO158" s="18">
        <f>'Coeffs tech AMS'!AO158/'Coeffs tech AME'!AO158</f>
        <v>0.93678376244748041</v>
      </c>
      <c r="AP158" s="18">
        <f>'Coeffs tech AMS'!AP158/'Coeffs tech AME'!AP158</f>
        <v>0.93160350854117191</v>
      </c>
      <c r="AQ158" s="18">
        <f>'Coeffs tech AMS'!AQ158/'Coeffs tech AME'!AQ158</f>
        <v>0.9265712026212729</v>
      </c>
      <c r="AR158" s="18">
        <f>'Coeffs tech AMS'!AR158/'Coeffs tech AME'!AR158</f>
        <v>0.92150987665559048</v>
      </c>
      <c r="AS158" s="18">
        <f>'Coeffs tech AMS'!AS158/'Coeffs tech AME'!AS158</f>
        <v>0.91663115831507347</v>
      </c>
      <c r="AT158" s="18">
        <f>'Coeffs tech AMS'!AT158/'Coeffs tech AME'!AT158</f>
        <v>0.91192507856098304</v>
      </c>
      <c r="AU158" s="18">
        <f>'Coeffs tech AMS'!AU158/'Coeffs tech AME'!AU158</f>
        <v>0.90733120616283169</v>
      </c>
      <c r="AV158" s="18">
        <f>'Coeffs tech AMS'!AV158/'Coeffs tech AME'!AV158</f>
        <v>0.90277331566947272</v>
      </c>
      <c r="AW158" s="18">
        <f>'Coeffs tech AMS'!AW158/'Coeffs tech AME'!AW158</f>
        <v>0.90512706708862367</v>
      </c>
    </row>
    <row r="159" spans="2:49" x14ac:dyDescent="0.25">
      <c r="B159" t="s">
        <v>1155</v>
      </c>
      <c r="C159" s="18">
        <f>'Coeffs tech AMS'!C159/'Coeffs tech AME'!C159</f>
        <v>1</v>
      </c>
      <c r="D159" s="18">
        <f>'Coeffs tech AMS'!D159/'Coeffs tech AME'!D159</f>
        <v>1</v>
      </c>
      <c r="E159" s="18">
        <f>'Coeffs tech AMS'!E159/'Coeffs tech AME'!E159</f>
        <v>1</v>
      </c>
      <c r="F159" s="18">
        <f>'Coeffs tech AMS'!F159/'Coeffs tech AME'!F159</f>
        <v>1</v>
      </c>
      <c r="G159" s="18">
        <f>'Coeffs tech AMS'!G159/'Coeffs tech AME'!G159</f>
        <v>1</v>
      </c>
      <c r="H159" s="18">
        <f>'Coeffs tech AMS'!H159/'Coeffs tech AME'!H159</f>
        <v>1</v>
      </c>
      <c r="I159" s="18">
        <f>'Coeffs tech AMS'!I159/'Coeffs tech AME'!I159</f>
        <v>1</v>
      </c>
      <c r="J159" s="18">
        <f>'Coeffs tech AMS'!J159/'Coeffs tech AME'!J159</f>
        <v>1</v>
      </c>
      <c r="K159" s="18">
        <f>'Coeffs tech AMS'!K159/'Coeffs tech AME'!K159</f>
        <v>1</v>
      </c>
      <c r="L159" s="18">
        <f>'Coeffs tech AMS'!L159/'Coeffs tech AME'!L159</f>
        <v>1</v>
      </c>
      <c r="M159" s="18">
        <f>'Coeffs tech AMS'!M159/'Coeffs tech AME'!M159</f>
        <v>1</v>
      </c>
      <c r="N159" s="18">
        <f>'Coeffs tech AMS'!N159/'Coeffs tech AME'!N159</f>
        <v>1</v>
      </c>
      <c r="O159" s="18">
        <f>'Coeffs tech AMS'!O159/'Coeffs tech AME'!O159</f>
        <v>1</v>
      </c>
      <c r="P159" s="18">
        <f>'Coeffs tech AMS'!P159/'Coeffs tech AME'!P159</f>
        <v>1</v>
      </c>
      <c r="Q159" s="18">
        <f>'Coeffs tech AMS'!Q159/'Coeffs tech AME'!Q159</f>
        <v>1</v>
      </c>
      <c r="R159" s="18">
        <f>'Coeffs tech AMS'!R159/'Coeffs tech AME'!R159</f>
        <v>1</v>
      </c>
      <c r="S159" s="18">
        <f>'Coeffs tech AMS'!S159/'Coeffs tech AME'!S159</f>
        <v>0.99872600766943831</v>
      </c>
      <c r="T159" s="18">
        <f>'Coeffs tech AMS'!T159/'Coeffs tech AME'!T159</f>
        <v>0.99896377223865662</v>
      </c>
      <c r="U159" s="18">
        <f>'Coeffs tech AMS'!U159/'Coeffs tech AME'!U159</f>
        <v>0.99822075206073935</v>
      </c>
      <c r="V159" s="18">
        <f>'Coeffs tech AMS'!V159/'Coeffs tech AME'!V159</f>
        <v>0.99804012748709148</v>
      </c>
      <c r="W159" s="18">
        <f>'Coeffs tech AMS'!W159/'Coeffs tech AME'!W159</f>
        <v>0.99309198288393696</v>
      </c>
      <c r="X159" s="18">
        <f>'Coeffs tech AMS'!X159/'Coeffs tech AME'!X159</f>
        <v>0.9900683522259468</v>
      </c>
      <c r="Y159" s="18">
        <f>'Coeffs tech AMS'!Y159/'Coeffs tech AME'!Y159</f>
        <v>0.98382707120685664</v>
      </c>
      <c r="Z159" s="18">
        <f>'Coeffs tech AMS'!Z159/'Coeffs tech AME'!Z159</f>
        <v>0.97815277336401019</v>
      </c>
      <c r="AA159" s="18">
        <f>'Coeffs tech AMS'!AA159/'Coeffs tech AME'!AA159</f>
        <v>0.97299859233908281</v>
      </c>
      <c r="AB159" s="18">
        <f>'Coeffs tech AMS'!AB159/'Coeffs tech AME'!AB159</f>
        <v>0.96799361117116589</v>
      </c>
      <c r="AC159" s="18">
        <f>'Coeffs tech AMS'!AC159/'Coeffs tech AME'!AC159</f>
        <v>0.9629891726500559</v>
      </c>
      <c r="AD159" s="18">
        <f>'Coeffs tech AMS'!AD159/'Coeffs tech AME'!AD159</f>
        <v>0.96117812928803947</v>
      </c>
      <c r="AE159" s="18">
        <f>'Coeffs tech AMS'!AE159/'Coeffs tech AME'!AE159</f>
        <v>0.95968736903538787</v>
      </c>
      <c r="AF159" s="18">
        <f>'Coeffs tech AMS'!AF159/'Coeffs tech AME'!AF159</f>
        <v>0.95841646851950446</v>
      </c>
      <c r="AG159" s="18">
        <f>'Coeffs tech AMS'!AG159/'Coeffs tech AME'!AG159</f>
        <v>0.95697748935007532</v>
      </c>
      <c r="AH159" s="18">
        <f>'Coeffs tech AMS'!AH159/'Coeffs tech AME'!AH159</f>
        <v>0.95565933120588431</v>
      </c>
      <c r="AI159" s="18">
        <f>'Coeffs tech AMS'!AI159/'Coeffs tech AME'!AI159</f>
        <v>0.95394870400036991</v>
      </c>
      <c r="AJ159" s="18">
        <f>'Coeffs tech AMS'!AJ159/'Coeffs tech AME'!AJ159</f>
        <v>0.95194470475072468</v>
      </c>
      <c r="AK159" s="18">
        <f>'Coeffs tech AMS'!AK159/'Coeffs tech AME'!AK159</f>
        <v>0.9502403468626659</v>
      </c>
      <c r="AL159" s="18">
        <f>'Coeffs tech AMS'!AL159/'Coeffs tech AME'!AL159</f>
        <v>0.94864501570592341</v>
      </c>
      <c r="AM159" s="18">
        <f>'Coeffs tech AMS'!AM159/'Coeffs tech AME'!AM159</f>
        <v>0.94710062055992461</v>
      </c>
      <c r="AN159" s="18">
        <f>'Coeffs tech AMS'!AN159/'Coeffs tech AME'!AN159</f>
        <v>0.94120715333085692</v>
      </c>
      <c r="AO159" s="18">
        <f>'Coeffs tech AMS'!AO159/'Coeffs tech AME'!AO159</f>
        <v>0.93602868010298756</v>
      </c>
      <c r="AP159" s="18">
        <f>'Coeffs tech AMS'!AP159/'Coeffs tech AME'!AP159</f>
        <v>0.93081443114001028</v>
      </c>
      <c r="AQ159" s="18">
        <f>'Coeffs tech AMS'!AQ159/'Coeffs tech AME'!AQ159</f>
        <v>0.92574842413395442</v>
      </c>
      <c r="AR159" s="18">
        <f>'Coeffs tech AMS'!AR159/'Coeffs tech AME'!AR159</f>
        <v>0.9206538384595111</v>
      </c>
      <c r="AS159" s="18">
        <f>'Coeffs tech AMS'!AS159/'Coeffs tech AME'!AS159</f>
        <v>0.91574209983286281</v>
      </c>
      <c r="AT159" s="18">
        <f>'Coeffs tech AMS'!AT159/'Coeffs tech AME'!AT159</f>
        <v>0.91100322574455728</v>
      </c>
      <c r="AU159" s="18">
        <f>'Coeffs tech AMS'!AU159/'Coeffs tech AME'!AU159</f>
        <v>0.90637682841021627</v>
      </c>
      <c r="AV159" s="18">
        <f>'Coeffs tech AMS'!AV159/'Coeffs tech AME'!AV159</f>
        <v>0.90178675082796012</v>
      </c>
      <c r="AW159" s="18">
        <f>'Coeffs tech AMS'!AW159/'Coeffs tech AME'!AW159</f>
        <v>0.90410085573150967</v>
      </c>
    </row>
  </sheetData>
  <conditionalFormatting sqref="C3:AW159">
    <cfRule type="cellIs" dxfId="1" priority="1" operator="lessThan">
      <formula>0.99</formula>
    </cfRule>
    <cfRule type="cellIs" dxfId="0" priority="2" operator="greaterThan">
      <formula>1.01</formula>
    </cfRule>
  </conditionalFormatting>
  <pageMargins left="0.7" right="0.7" top="0.75" bottom="0.75" header="0.3" footer="0.3"/>
  <pageSetup paperSize="9" orientation="portrait" r:id="rId1"/>
  <headerFooter scaleWithDoc="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AP14"/>
  <sheetViews>
    <sheetView workbookViewId="0">
      <selection activeCell="A14" sqref="A14"/>
    </sheetView>
  </sheetViews>
  <sheetFormatPr baseColWidth="10" defaultRowHeight="15" x14ac:dyDescent="0.25"/>
  <cols>
    <col min="1" max="1" width="20.85546875" customWidth="1"/>
    <col min="2" max="2" width="31.7109375" customWidth="1"/>
    <col min="4" max="8" width="0" hidden="1" customWidth="1"/>
    <col min="10" max="13" width="0" hidden="1" customWidth="1"/>
    <col min="15" max="18" width="0" hidden="1" customWidth="1"/>
    <col min="20" max="23" width="0" hidden="1" customWidth="1"/>
    <col min="25" max="28" width="0" hidden="1" customWidth="1"/>
    <col min="30" max="33" width="0" hidden="1" customWidth="1"/>
  </cols>
  <sheetData>
    <row r="3" spans="1:42" x14ac:dyDescent="0.25">
      <c r="A3" t="s">
        <v>1557</v>
      </c>
    </row>
    <row r="4" spans="1:42" x14ac:dyDescent="0.25">
      <c r="A4" t="s">
        <v>1558</v>
      </c>
      <c r="B4" t="s">
        <v>1559</v>
      </c>
      <c r="C4">
        <f>'Coeffs tech AMSAME'!R1</f>
        <v>2019</v>
      </c>
      <c r="D4">
        <f>'Coeffs tech AMSAME'!S1</f>
        <v>2020</v>
      </c>
      <c r="E4">
        <f>'Coeffs tech AMSAME'!T1</f>
        <v>2021</v>
      </c>
      <c r="F4">
        <f>'Coeffs tech AMSAME'!U1</f>
        <v>2022</v>
      </c>
      <c r="G4">
        <f>'Coeffs tech AMSAME'!V1</f>
        <v>2023</v>
      </c>
      <c r="H4">
        <f>'Coeffs tech AMSAME'!W1</f>
        <v>2024</v>
      </c>
      <c r="I4">
        <f>'Coeffs tech AMSAME'!X1</f>
        <v>2025</v>
      </c>
      <c r="J4">
        <f>'Coeffs tech AMSAME'!Y1</f>
        <v>2026</v>
      </c>
      <c r="K4">
        <f>'Coeffs tech AMSAME'!Z1</f>
        <v>2027</v>
      </c>
      <c r="L4">
        <f>'Coeffs tech AMSAME'!AA1</f>
        <v>2028</v>
      </c>
      <c r="M4">
        <f>'Coeffs tech AMSAME'!AB1</f>
        <v>2029</v>
      </c>
      <c r="N4">
        <f>'Coeffs tech AMSAME'!AC1</f>
        <v>2030</v>
      </c>
      <c r="O4">
        <f>'Coeffs tech AMSAME'!AD1</f>
        <v>2031</v>
      </c>
      <c r="P4">
        <f>'Coeffs tech AMSAME'!AE1</f>
        <v>2032</v>
      </c>
      <c r="Q4">
        <f>'Coeffs tech AMSAME'!AF1</f>
        <v>2033</v>
      </c>
      <c r="R4">
        <f>'Coeffs tech AMSAME'!AG1</f>
        <v>2034</v>
      </c>
      <c r="S4">
        <f>'Coeffs tech AMSAME'!AH1</f>
        <v>2035</v>
      </c>
      <c r="T4">
        <f>'Coeffs tech AMSAME'!AI1</f>
        <v>2036</v>
      </c>
      <c r="U4">
        <f>'Coeffs tech AMSAME'!AJ1</f>
        <v>2037</v>
      </c>
      <c r="V4">
        <f>'Coeffs tech AMSAME'!AK1</f>
        <v>2038</v>
      </c>
      <c r="W4">
        <f>'Coeffs tech AMSAME'!AL1</f>
        <v>2039</v>
      </c>
      <c r="X4">
        <f>'Coeffs tech AMSAME'!AM1</f>
        <v>2040</v>
      </c>
      <c r="Y4">
        <f>'Coeffs tech AMSAME'!AN1</f>
        <v>2041</v>
      </c>
      <c r="Z4">
        <f>'Coeffs tech AMSAME'!AO1</f>
        <v>2042</v>
      </c>
      <c r="AA4">
        <f>'Coeffs tech AMSAME'!AP1</f>
        <v>2043</v>
      </c>
      <c r="AB4">
        <f>'Coeffs tech AMSAME'!AQ1</f>
        <v>2044</v>
      </c>
      <c r="AC4">
        <f>'Coeffs tech AMSAME'!AR1</f>
        <v>2045</v>
      </c>
      <c r="AD4">
        <f>'Coeffs tech AMSAME'!AS1</f>
        <v>2046</v>
      </c>
      <c r="AE4">
        <f>'Coeffs tech AMSAME'!AT1</f>
        <v>2047</v>
      </c>
      <c r="AF4">
        <f>'Coeffs tech AMSAME'!AU1</f>
        <v>2048</v>
      </c>
      <c r="AG4">
        <f>'Coeffs tech AMSAME'!AV1</f>
        <v>2049</v>
      </c>
      <c r="AH4">
        <f>'Coeffs tech AMSAME'!AW1</f>
        <v>2050</v>
      </c>
      <c r="AI4" t="str">
        <f>'Coeffs tech AMSAME'!AX1</f>
        <v>commentaire</v>
      </c>
    </row>
    <row r="5" spans="1:42" x14ac:dyDescent="0.25">
      <c r="A5" t="s">
        <v>259</v>
      </c>
      <c r="B5" t="s">
        <v>1560</v>
      </c>
      <c r="C5" s="16">
        <f>'Coeffs tech AMSAME'!R3-1</f>
        <v>0</v>
      </c>
      <c r="D5" s="16">
        <f>'Coeffs tech AMSAME'!S3-1</f>
        <v>-5.401294654735489E-4</v>
      </c>
      <c r="E5" s="16">
        <f>'Coeffs tech AMSAME'!T3-1</f>
        <v>-1.0193214261861039E-3</v>
      </c>
      <c r="F5" s="16">
        <f>'Coeffs tech AMSAME'!U3-1</f>
        <v>-1.0831998597927717E-3</v>
      </c>
      <c r="G5" s="16">
        <f>'Coeffs tech AMSAME'!V3-1</f>
        <v>-9.1597565774736989E-4</v>
      </c>
      <c r="H5" s="16">
        <f>'Coeffs tech AMSAME'!W3-1</f>
        <v>-5.0739789634141053E-3</v>
      </c>
      <c r="I5" s="16">
        <f>'Coeffs tech AMSAME'!X3-1</f>
        <v>-9.1647052036071264E-3</v>
      </c>
      <c r="J5" s="16">
        <f>'Coeffs tech AMSAME'!Y3-1</f>
        <v>-1.5232702432492973E-2</v>
      </c>
      <c r="K5" s="16">
        <f>'Coeffs tech AMSAME'!Z3-1</f>
        <v>-2.0730746467788164E-2</v>
      </c>
      <c r="L5" s="16">
        <f>'Coeffs tech AMSAME'!AA3-1</f>
        <v>-2.5441948829269423E-2</v>
      </c>
      <c r="M5" s="16">
        <f>'Coeffs tech AMSAME'!AB3-1</f>
        <v>-2.973831899356072E-2</v>
      </c>
      <c r="N5" s="16">
        <f>'Coeffs tech AMSAME'!AC3-1</f>
        <v>-3.3851384279693919E-2</v>
      </c>
      <c r="O5" s="16">
        <f>'Coeffs tech AMSAME'!AD3-1</f>
        <v>-3.3446201089195382E-2</v>
      </c>
      <c r="P5" s="16">
        <f>'Coeffs tech AMSAME'!AE3-1</f>
        <v>-3.2228855552016267E-2</v>
      </c>
      <c r="Q5" s="16">
        <f>'Coeffs tech AMSAME'!AF3-1</f>
        <v>-3.1269177358401179E-2</v>
      </c>
      <c r="R5" s="16">
        <f>'Coeffs tech AMSAME'!AG3-1</f>
        <v>-3.0610793408152426E-2</v>
      </c>
      <c r="S5" s="16">
        <f>'Coeffs tech AMSAME'!AH3-1</f>
        <v>-2.9391562133650351E-2</v>
      </c>
      <c r="T5" s="16">
        <f>'Coeffs tech AMSAME'!AI3-1</f>
        <v>-2.9220783375995762E-2</v>
      </c>
      <c r="U5" s="16">
        <f>'Coeffs tech AMSAME'!AJ3-1</f>
        <v>-2.9179909412799465E-2</v>
      </c>
      <c r="V5" s="16">
        <f>'Coeffs tech AMSAME'!AK3-1</f>
        <v>-2.9011026395356132E-2</v>
      </c>
      <c r="W5" s="16">
        <f>'Coeffs tech AMSAME'!AL3-1</f>
        <v>-2.8772777709746955E-2</v>
      </c>
      <c r="X5" s="16">
        <f>'Coeffs tech AMSAME'!AM3-1</f>
        <v>-2.8501584198362129E-2</v>
      </c>
      <c r="Y5" s="16">
        <f>'Coeffs tech AMSAME'!AN3-1</f>
        <v>-2.8454158749701919E-2</v>
      </c>
      <c r="Z5" s="16">
        <f>'Coeffs tech AMSAME'!AO3-1</f>
        <v>-2.8493700572823299E-2</v>
      </c>
      <c r="AA5" s="16">
        <f>'Coeffs tech AMSAME'!AP3-1</f>
        <v>-2.8512857564938487E-2</v>
      </c>
      <c r="AB5" s="16">
        <f>'Coeffs tech AMSAME'!AQ3-1</f>
        <v>-2.8477388509810408E-2</v>
      </c>
      <c r="AC5" s="16">
        <f>'Coeffs tech AMSAME'!AR3-1</f>
        <v>-2.8405079665758337E-2</v>
      </c>
      <c r="AD5" s="16">
        <f>'Coeffs tech AMSAME'!AS3-1</f>
        <v>-2.8291783340771093E-2</v>
      </c>
      <c r="AE5" s="16">
        <f>'Coeffs tech AMSAME'!AT3-1</f>
        <v>-2.8163141853716156E-2</v>
      </c>
      <c r="AF5" s="16">
        <f>'Coeffs tech AMSAME'!AU3-1</f>
        <v>-2.8018837430289878E-2</v>
      </c>
      <c r="AG5" s="16">
        <f>'Coeffs tech AMSAME'!AV3-1</f>
        <v>-2.7857288064861208E-2</v>
      </c>
      <c r="AH5" s="16">
        <f>'Coeffs tech AMSAME'!AW3-1</f>
        <v>-2.754683994567364E-2</v>
      </c>
      <c r="AI5" s="16" t="s">
        <v>1604</v>
      </c>
      <c r="AJ5" s="16"/>
      <c r="AK5" s="16"/>
      <c r="AL5" s="16"/>
      <c r="AM5" s="16"/>
      <c r="AN5" s="16"/>
      <c r="AO5" s="16"/>
      <c r="AP5" s="16"/>
    </row>
    <row r="6" spans="1:42" x14ac:dyDescent="0.25">
      <c r="A6" t="s">
        <v>1561</v>
      </c>
      <c r="B6" t="s">
        <v>255</v>
      </c>
      <c r="C6" s="16">
        <f>'Coeffs tech AMSAME'!R22-1</f>
        <v>0</v>
      </c>
      <c r="D6" s="16">
        <f>'Coeffs tech AMSAME'!S22-1</f>
        <v>-5.4012920215318339E-4</v>
      </c>
      <c r="E6" s="16">
        <f>'Coeffs tech AMSAME'!T22-1</f>
        <v>-1.0193211045950168E-3</v>
      </c>
      <c r="F6" s="16">
        <f>'Coeffs tech AMSAME'!U22-1</f>
        <v>-1.0831997444470387E-3</v>
      </c>
      <c r="G6" s="16">
        <f>'Coeffs tech AMSAME'!V22-1</f>
        <v>-9.1597513420849097E-4</v>
      </c>
      <c r="H6" s="16">
        <f>'Coeffs tech AMSAME'!W22-1</f>
        <v>-2.6523089619996831E-2</v>
      </c>
      <c r="I6" s="16">
        <f>'Coeffs tech AMSAME'!X22-1</f>
        <v>-5.1426036376122308E-2</v>
      </c>
      <c r="J6" s="16">
        <f>'Coeffs tech AMSAME'!Y22-1</f>
        <v>-7.7559813241103948E-2</v>
      </c>
      <c r="K6" s="16">
        <f>'Coeffs tech AMSAME'!Z22-1</f>
        <v>-0.10248527639750094</v>
      </c>
      <c r="L6" s="16">
        <f>'Coeffs tech AMSAME'!AA22-1</f>
        <v>-0.12605914480479863</v>
      </c>
      <c r="M6" s="16">
        <f>'Coeffs tech AMSAME'!AB22-1</f>
        <v>-0.14866973232905001</v>
      </c>
      <c r="N6" s="16">
        <f>'Coeffs tech AMSAME'!AC22-1</f>
        <v>-0.17055423104755263</v>
      </c>
      <c r="O6" s="16">
        <f>'Coeffs tech AMSAME'!AD22-1</f>
        <v>-0.1897799899667344</v>
      </c>
      <c r="P6" s="16">
        <f>'Coeffs tech AMSAME'!AE22-1</f>
        <v>-0.20789551263869133</v>
      </c>
      <c r="Q6" s="16">
        <f>'Coeffs tech AMSAME'!AF22-1</f>
        <v>-0.2258131407699715</v>
      </c>
      <c r="R6" s="16">
        <f>'Coeffs tech AMSAME'!AG22-1</f>
        <v>-0.24356131713183615</v>
      </c>
      <c r="S6" s="16">
        <f>'Coeffs tech AMSAME'!AH22-1</f>
        <v>-0.26047563913491178</v>
      </c>
      <c r="T6" s="16">
        <f>'Coeffs tech AMSAME'!AI22-1</f>
        <v>-0.27779288108543476</v>
      </c>
      <c r="U6" s="16">
        <f>'Coeffs tech AMSAME'!AJ22-1</f>
        <v>-0.29479899483008365</v>
      </c>
      <c r="V6" s="16">
        <f>'Coeffs tech AMSAME'!AK22-1</f>
        <v>-0.31131386770689051</v>
      </c>
      <c r="W6" s="16">
        <f>'Coeffs tech AMSAME'!AL22-1</f>
        <v>-0.32739396643403351</v>
      </c>
      <c r="X6" s="16">
        <f>'Coeffs tech AMSAME'!AM22-1</f>
        <v>-0.34307637407159686</v>
      </c>
      <c r="Y6" s="16">
        <f>'Coeffs tech AMSAME'!AN22-1</f>
        <v>-0.358540924164091</v>
      </c>
      <c r="Z6" s="16">
        <f>'Coeffs tech AMSAME'!AO22-1</f>
        <v>-0.37369749250033557</v>
      </c>
      <c r="AA6" s="16">
        <f>'Coeffs tech AMSAME'!AP22-1</f>
        <v>-0.38848310639397909</v>
      </c>
      <c r="AB6" s="16">
        <f>'Coeffs tech AMSAME'!AQ22-1</f>
        <v>-0.40288609108056783</v>
      </c>
      <c r="AC6" s="16">
        <f>'Coeffs tech AMSAME'!AR22-1</f>
        <v>-0.41692773676993944</v>
      </c>
      <c r="AD6" s="16">
        <f>'Coeffs tech AMSAME'!AS22-1</f>
        <v>-0.43061516704244096</v>
      </c>
      <c r="AE6" s="16">
        <f>'Coeffs tech AMSAME'!AT22-1</f>
        <v>-0.4439725169957951</v>
      </c>
      <c r="AF6" s="16">
        <f>'Coeffs tech AMSAME'!AU22-1</f>
        <v>-0.45700777302738138</v>
      </c>
      <c r="AG6" s="16">
        <f>'Coeffs tech AMSAME'!AV22-1</f>
        <v>-0.46972804180131145</v>
      </c>
      <c r="AH6" s="16">
        <f>'Coeffs tech AMSAME'!AW22-1</f>
        <v>-0.48207103295676701</v>
      </c>
    </row>
    <row r="7" spans="1:42" x14ac:dyDescent="0.25">
      <c r="A7" t="s">
        <v>1562</v>
      </c>
      <c r="B7" t="s">
        <v>1563</v>
      </c>
      <c r="C7" s="16">
        <f>'Coeffs tech AMSAME'!R61-1</f>
        <v>0</v>
      </c>
      <c r="D7" s="16">
        <f>'Coeffs tech AMSAME'!S61-1</f>
        <v>-5.4012861716523641E-4</v>
      </c>
      <c r="E7" s="16">
        <f>'Coeffs tech AMSAME'!T61-1</f>
        <v>-1.0193207285481565E-3</v>
      </c>
      <c r="F7" s="16">
        <f>'Coeffs tech AMSAME'!U61-1</f>
        <v>-1.0832002089907755E-3</v>
      </c>
      <c r="G7" s="16">
        <f>'Coeffs tech AMSAME'!V61-1</f>
        <v>-9.1597541709931285E-4</v>
      </c>
      <c r="H7" s="16">
        <f>'Coeffs tech AMSAME'!W61-1</f>
        <v>-2.2446850080632963E-3</v>
      </c>
      <c r="I7" s="16">
        <f>'Coeffs tech AMSAME'!X61-1</f>
        <v>-3.5213697179468095E-3</v>
      </c>
      <c r="J7" s="16">
        <f>'Coeffs tech AMSAME'!Y61-1</f>
        <v>-6.8075724060213672E-3</v>
      </c>
      <c r="K7" s="16">
        <f>'Coeffs tech AMSAME'!Z61-1</f>
        <v>-9.5440590092944477E-3</v>
      </c>
      <c r="L7" s="16">
        <f>'Coeffs tech AMSAME'!AA61-1</f>
        <v>-1.1506047342796699E-2</v>
      </c>
      <c r="M7" s="16">
        <f>'Coeffs tech AMSAME'!AB61-1</f>
        <v>-1.306524377698659E-2</v>
      </c>
      <c r="N7" s="16">
        <f>'Coeffs tech AMSAME'!AC61-1</f>
        <v>-1.4454316264623568E-2</v>
      </c>
      <c r="O7" s="16">
        <f>'Coeffs tech AMSAME'!AD61-1</f>
        <v>-3.4121039788101104E-2</v>
      </c>
      <c r="P7" s="16">
        <f>'Coeffs tech AMSAME'!AE61-1</f>
        <v>-5.2600410949336096E-2</v>
      </c>
      <c r="Q7" s="16">
        <f>'Coeffs tech AMSAME'!AF61-1</f>
        <v>-7.0974807830293418E-2</v>
      </c>
      <c r="R7" s="16">
        <f>'Coeffs tech AMSAME'!AG61-1</f>
        <v>-8.9276796064032493E-2</v>
      </c>
      <c r="S7" s="16">
        <f>'Coeffs tech AMSAME'!AH61-1</f>
        <v>-0.10670246830940577</v>
      </c>
      <c r="T7" s="16">
        <f>'Coeffs tech AMSAME'!AI61-1</f>
        <v>-0.12474139083058233</v>
      </c>
      <c r="U7" s="16">
        <f>'Coeffs tech AMSAME'!AJ61-1</f>
        <v>-0.14253080649695049</v>
      </c>
      <c r="V7" s="16">
        <f>'Coeffs tech AMSAME'!AK61-1</f>
        <v>-0.15984789819682332</v>
      </c>
      <c r="W7" s="16">
        <f>'Coeffs tech AMSAME'!AL61-1</f>
        <v>-0.17675648874136651</v>
      </c>
      <c r="X7" s="16">
        <f>'Coeffs tech AMSAME'!AM61-1</f>
        <v>-0.1932974758424596</v>
      </c>
      <c r="Y7" s="16">
        <f>'Coeffs tech AMSAME'!AN61-1</f>
        <v>-0.2096882013254292</v>
      </c>
      <c r="Z7" s="16">
        <f>'Coeffs tech AMSAME'!AO61-1</f>
        <v>-0.22581520236752783</v>
      </c>
      <c r="AA7" s="16">
        <f>'Coeffs tech AMSAME'!AP61-1</f>
        <v>-0.24159720547071317</v>
      </c>
      <c r="AB7" s="16">
        <f>'Coeffs tech AMSAME'!AQ61-1</f>
        <v>-0.2570157115790096</v>
      </c>
      <c r="AC7" s="16">
        <f>'Coeffs tech AMSAME'!AR61-1</f>
        <v>-0.27209315748351992</v>
      </c>
      <c r="AD7" s="16">
        <f>'Coeffs tech AMSAME'!AS61-1</f>
        <v>-0.28683455709616834</v>
      </c>
      <c r="AE7" s="16">
        <f>'Coeffs tech AMSAME'!AT61-1</f>
        <v>-0.30126639368756258</v>
      </c>
      <c r="AF7" s="16">
        <f>'Coeffs tech AMSAME'!AU61-1</f>
        <v>-0.31539516320850802</v>
      </c>
      <c r="AG7" s="16">
        <f>'Coeffs tech AMSAME'!AV61-1</f>
        <v>-0.32922635755776797</v>
      </c>
      <c r="AH7" s="16">
        <f>'Coeffs tech AMSAME'!AW61-1</f>
        <v>-0.34267748863470315</v>
      </c>
    </row>
    <row r="8" spans="1:42" x14ac:dyDescent="0.25">
      <c r="A8" t="s">
        <v>1562</v>
      </c>
      <c r="B8" t="s">
        <v>1564</v>
      </c>
    </row>
    <row r="9" spans="1:42" x14ac:dyDescent="0.25">
      <c r="A9" t="s">
        <v>1562</v>
      </c>
      <c r="B9" t="s">
        <v>1568</v>
      </c>
      <c r="S9" s="6" t="s">
        <v>1605</v>
      </c>
    </row>
    <row r="10" spans="1:42" x14ac:dyDescent="0.25">
      <c r="A10" t="s">
        <v>1565</v>
      </c>
      <c r="B10" t="s">
        <v>1560</v>
      </c>
      <c r="C10" s="16">
        <f>'Coeffs tech AMSAME'!R81-1</f>
        <v>0</v>
      </c>
      <c r="D10" s="16">
        <f>'Coeffs tech AMSAME'!S81-1</f>
        <v>-5.4012879896991883E-4</v>
      </c>
      <c r="E10" s="16">
        <f>'Coeffs tech AMSAME'!T81-1</f>
        <v>-1.0193203807107309E-3</v>
      </c>
      <c r="F10" s="16">
        <f>'Coeffs tech AMSAME'!U81-1</f>
        <v>-1.0831993744534474E-3</v>
      </c>
      <c r="G10" s="16">
        <f>'Coeffs tech AMSAME'!V81-1</f>
        <v>-9.1597454462000183E-4</v>
      </c>
      <c r="H10" s="16">
        <f>'Coeffs tech AMSAME'!W81-1</f>
        <v>-4.0475020670023287E-3</v>
      </c>
      <c r="I10" s="16">
        <f>'Coeffs tech AMSAME'!X81-1</f>
        <v>-7.1191372214189919E-3</v>
      </c>
      <c r="J10" s="16">
        <f>'Coeffs tech AMSAME'!Y81-1</f>
        <v>-1.2181568394201592E-2</v>
      </c>
      <c r="K10" s="16">
        <f>'Coeffs tech AMSAME'!Z81-1</f>
        <v>-1.6683192455209772E-2</v>
      </c>
      <c r="L10" s="16">
        <f>'Coeffs tech AMSAME'!AA81-1</f>
        <v>-2.0404249328478841E-2</v>
      </c>
      <c r="M10" s="16">
        <f>'Coeffs tech AMSAME'!AB81-1</f>
        <v>-2.3716622687629862E-2</v>
      </c>
      <c r="N10" s="16">
        <f>'Coeffs tech AMSAME'!AC81-1</f>
        <v>-2.6852241088575091E-2</v>
      </c>
      <c r="O10" s="16">
        <f>'Coeffs tech AMSAME'!AD81-1</f>
        <v>-2.7401603071107283E-2</v>
      </c>
      <c r="P10" s="16">
        <f>'Coeffs tech AMSAME'!AE81-1</f>
        <v>-2.7134387916035507E-2</v>
      </c>
      <c r="Q10" s="16">
        <f>'Coeffs tech AMSAME'!AF81-1</f>
        <v>-2.7127407279427085E-2</v>
      </c>
      <c r="R10" s="16">
        <f>'Coeffs tech AMSAME'!AG81-1</f>
        <v>-2.7423666698853544E-2</v>
      </c>
      <c r="S10" s="16">
        <f>'Coeffs tech AMSAME'!AH81-1</f>
        <v>-2.7158147337298932E-2</v>
      </c>
      <c r="T10" s="16">
        <f>'Coeffs tech AMSAME'!AI81-1</f>
        <v>-2.7943921223257395E-2</v>
      </c>
      <c r="U10" s="16">
        <f>'Coeffs tech AMSAME'!AJ81-1</f>
        <v>-2.885903870850659E-2</v>
      </c>
      <c r="V10" s="16">
        <f>'Coeffs tech AMSAME'!AK81-1</f>
        <v>-2.9645371126676312E-2</v>
      </c>
      <c r="W10" s="16">
        <f>'Coeffs tech AMSAME'!AL81-1</f>
        <v>-3.0361843887951823E-2</v>
      </c>
      <c r="X10" s="16">
        <f>'Coeffs tech AMSAME'!AM81-1</f>
        <v>-3.1044987547044767E-2</v>
      </c>
      <c r="Y10" s="16">
        <f>'Coeffs tech AMSAME'!AN81-1</f>
        <v>-3.1950688492325741E-2</v>
      </c>
      <c r="Z10" s="16">
        <f>'Coeffs tech AMSAME'!AO81-1</f>
        <v>-3.294211331945196E-2</v>
      </c>
      <c r="AA10" s="16">
        <f>'Coeffs tech AMSAME'!AP81-1</f>
        <v>-3.3912253206089149E-2</v>
      </c>
      <c r="AB10" s="16">
        <f>'Coeffs tech AMSAME'!AQ81-1</f>
        <v>-3.4827151495585795E-2</v>
      </c>
      <c r="AC10" s="16">
        <f>'Coeffs tech AMSAME'!AR81-1</f>
        <v>-3.5704621704973682E-2</v>
      </c>
      <c r="AD10" s="16">
        <f>'Coeffs tech AMSAME'!AS81-1</f>
        <v>-3.6540659554299748E-2</v>
      </c>
      <c r="AE10" s="16">
        <f>'Coeffs tech AMSAME'!AT81-1</f>
        <v>-3.7360785541217578E-2</v>
      </c>
      <c r="AF10" s="16">
        <f>'Coeffs tech AMSAME'!AU81-1</f>
        <v>-3.8164731028625831E-2</v>
      </c>
      <c r="AG10" s="16">
        <f>'Coeffs tech AMSAME'!AV81-1</f>
        <v>-3.8950978872429931E-2</v>
      </c>
      <c r="AH10" s="16">
        <f>'Coeffs tech AMSAME'!AW81-1</f>
        <v>-3.9589554321635134E-2</v>
      </c>
    </row>
    <row r="11" spans="1:42" x14ac:dyDescent="0.25">
      <c r="A11" t="s">
        <v>1566</v>
      </c>
      <c r="B11" t="s">
        <v>1560</v>
      </c>
      <c r="C11" s="16">
        <f>'Coeffs tech AMSAME'!R101-1</f>
        <v>0</v>
      </c>
      <c r="D11" s="16">
        <f>'Coeffs tech AMSAME'!S101-1</f>
        <v>-5.4012891275645458E-4</v>
      </c>
      <c r="E11" s="16">
        <f>'Coeffs tech AMSAME'!T101-1</f>
        <v>-1.0193210963047594E-3</v>
      </c>
      <c r="F11" s="16">
        <f>'Coeffs tech AMSAME'!U101-1</f>
        <v>-1.0831999494869127E-3</v>
      </c>
      <c r="G11" s="16">
        <f>'Coeffs tech AMSAME'!V101-1</f>
        <v>-9.1597510942420524E-4</v>
      </c>
      <c r="H11" s="16">
        <f>'Coeffs tech AMSAME'!W101-1</f>
        <v>-3.5964830073338394E-3</v>
      </c>
      <c r="I11" s="16">
        <f>'Coeffs tech AMSAME'!X101-1</f>
        <v>-6.2196771922022887E-3</v>
      </c>
      <c r="J11" s="16">
        <f>'Coeffs tech AMSAME'!Y101-1</f>
        <v>-1.0838953974634191E-2</v>
      </c>
      <c r="K11" s="16">
        <f>'Coeffs tech AMSAME'!Z101-1</f>
        <v>-1.4900794879405765E-2</v>
      </c>
      <c r="L11" s="16">
        <f>'Coeffs tech AMSAME'!AA101-1</f>
        <v>-1.81841797789285E-2</v>
      </c>
      <c r="M11" s="16">
        <f>'Coeffs tech AMSAME'!AB101-1</f>
        <v>-2.1060946808740044E-2</v>
      </c>
      <c r="N11" s="16">
        <f>'Coeffs tech AMSAME'!AC101-1</f>
        <v>-2.3763204058182774E-2</v>
      </c>
      <c r="O11" s="16">
        <f>'Coeffs tech AMSAME'!AD101-1</f>
        <v>-2.4285656627127672E-2</v>
      </c>
      <c r="P11" s="16">
        <f>'Coeffs tech AMSAME'!AE101-1</f>
        <v>-2.3988924306938775E-2</v>
      </c>
      <c r="Q11" s="16">
        <f>'Coeffs tech AMSAME'!AF101-1</f>
        <v>-2.3953259262331494E-2</v>
      </c>
      <c r="R11" s="16">
        <f>'Coeffs tech AMSAME'!AG101-1</f>
        <v>-2.4221831006351002E-2</v>
      </c>
      <c r="S11" s="16">
        <f>'Coeffs tech AMSAME'!AH101-1</f>
        <v>-2.3926773431718451E-2</v>
      </c>
      <c r="T11" s="16">
        <f>'Coeffs tech AMSAME'!AI101-1</f>
        <v>-2.4686516668438685E-2</v>
      </c>
      <c r="U11" s="16">
        <f>'Coeffs tech AMSAME'!AJ101-1</f>
        <v>-2.5576085976997565E-2</v>
      </c>
      <c r="V11" s="16">
        <f>'Coeffs tech AMSAME'!AK101-1</f>
        <v>-2.6336484473059252E-2</v>
      </c>
      <c r="W11" s="16">
        <f>'Coeffs tech AMSAME'!AL101-1</f>
        <v>-2.7026827998913094E-2</v>
      </c>
      <c r="X11" s="16">
        <f>'Coeffs tech AMSAME'!AM101-1</f>
        <v>-2.7683768521009733E-2</v>
      </c>
      <c r="Y11" s="16">
        <f>'Coeffs tech AMSAME'!AN101-1</f>
        <v>-2.8564083739363588E-2</v>
      </c>
      <c r="Z11" s="16">
        <f>'Coeffs tech AMSAME'!AO101-1</f>
        <v>-2.9530478841125363E-2</v>
      </c>
      <c r="AA11" s="16">
        <f>'Coeffs tech AMSAME'!AP101-1</f>
        <v>-3.0475569883512854E-2</v>
      </c>
      <c r="AB11" s="16">
        <f>'Coeffs tech AMSAME'!AQ101-1</f>
        <v>-3.1365277706668859E-2</v>
      </c>
      <c r="AC11" s="16">
        <f>'Coeffs tech AMSAME'!AR101-1</f>
        <v>-3.221747545710163E-2</v>
      </c>
      <c r="AD11" s="16">
        <f>'Coeffs tech AMSAME'!AS101-1</f>
        <v>-3.3028140922800597E-2</v>
      </c>
      <c r="AE11" s="16">
        <f>'Coeffs tech AMSAME'!AT101-1</f>
        <v>-3.3822884194186664E-2</v>
      </c>
      <c r="AF11" s="16">
        <f>'Coeffs tech AMSAME'!AU101-1</f>
        <v>-3.4601434576878809E-2</v>
      </c>
      <c r="AG11" s="16">
        <f>'Coeffs tech AMSAME'!AV101-1</f>
        <v>-3.5362267679466042E-2</v>
      </c>
      <c r="AH11" s="16">
        <f>'Coeffs tech AMSAME'!AW101-1</f>
        <v>-3.5974918607382889E-2</v>
      </c>
    </row>
    <row r="12" spans="1:42" x14ac:dyDescent="0.25">
      <c r="A12" t="s">
        <v>1567</v>
      </c>
      <c r="B12" t="s">
        <v>1560</v>
      </c>
      <c r="C12" s="16">
        <f>'Coeffs tech AMSAME'!R121-1</f>
        <v>0</v>
      </c>
      <c r="D12" s="16">
        <f>'Coeffs tech AMSAME'!S121-1</f>
        <v>-6.0486348773869381E-4</v>
      </c>
      <c r="E12" s="16">
        <f>'Coeffs tech AMSAME'!T121-1</f>
        <v>-9.1489175597547767E-4</v>
      </c>
      <c r="F12" s="16">
        <f>'Coeffs tech AMSAME'!U121-1</f>
        <v>-8.6648963298296966E-4</v>
      </c>
      <c r="G12" s="16">
        <f>'Coeffs tech AMSAME'!V121-1</f>
        <v>-5.3579916719648235E-4</v>
      </c>
      <c r="H12" s="16">
        <f>'Coeffs tech AMSAME'!W121-1</f>
        <v>-6.0953657150886187E-4</v>
      </c>
      <c r="I12" s="16">
        <f>'Coeffs tech AMSAME'!X121-1</f>
        <v>-6.311985038472967E-4</v>
      </c>
      <c r="J12" s="16">
        <f>'Coeffs tech AMSAME'!Y121-1</f>
        <v>-2.7691094508969227E-3</v>
      </c>
      <c r="K12" s="16">
        <f>'Coeffs tech AMSAME'!Z121-1</f>
        <v>-4.7654721956837953E-3</v>
      </c>
      <c r="L12" s="16">
        <f>'Coeffs tech AMSAME'!AA121-1</f>
        <v>-6.1260257144942765E-3</v>
      </c>
      <c r="M12" s="16">
        <f>'Coeffs tech AMSAME'!AB121-1</f>
        <v>-7.030090653227683E-3</v>
      </c>
      <c r="N12" s="16">
        <f>'Coeffs tech AMSAME'!AC121-1</f>
        <v>-7.6421866241592751E-3</v>
      </c>
      <c r="O12" s="16">
        <f>'Coeffs tech AMSAME'!AD121-1</f>
        <v>-8.2081590265963289E-3</v>
      </c>
      <c r="P12" s="16">
        <f>'Coeffs tech AMSAME'!AE121-1</f>
        <v>-7.7492296713629338E-3</v>
      </c>
      <c r="Q12" s="16">
        <f>'Coeffs tech AMSAME'!AF121-1</f>
        <v>-7.3203109772054242E-3</v>
      </c>
      <c r="R12" s="16">
        <f>'Coeffs tech AMSAME'!AG121-1</f>
        <v>-7.085709993026823E-3</v>
      </c>
      <c r="S12" s="16">
        <f>'Coeffs tech AMSAME'!AH121-1</f>
        <v>-6.1517585124746255E-3</v>
      </c>
      <c r="T12" s="16">
        <f>'Coeffs tech AMSAME'!AI121-1</f>
        <v>-6.1826740061328156E-3</v>
      </c>
      <c r="U12" s="16">
        <f>'Coeffs tech AMSAME'!AJ121-1</f>
        <v>-6.4378199557254545E-3</v>
      </c>
      <c r="V12" s="16">
        <f>'Coeffs tech AMSAME'!AK121-1</f>
        <v>-6.6482166834717082E-3</v>
      </c>
      <c r="W12" s="16">
        <f>'Coeffs tech AMSAME'!AL121-1</f>
        <v>-6.8233829637868171E-3</v>
      </c>
      <c r="X12" s="16">
        <f>'Coeffs tech AMSAME'!AM121-1</f>
        <v>-6.9765862699058268E-3</v>
      </c>
      <c r="Y12" s="16">
        <f>'Coeffs tech AMSAME'!AN121-1</f>
        <v>-7.0921344990999557E-3</v>
      </c>
      <c r="Z12" s="16">
        <f>'Coeffs tech AMSAME'!AO121-1</f>
        <v>-7.2945530312740203E-3</v>
      </c>
      <c r="AA12" s="16">
        <f>'Coeffs tech AMSAME'!AP121-1</f>
        <v>-7.4798284556201189E-3</v>
      </c>
      <c r="AB12" s="16">
        <f>'Coeffs tech AMSAME'!AQ121-1</f>
        <v>-7.6045170107715832E-3</v>
      </c>
      <c r="AC12" s="16">
        <f>'Coeffs tech AMSAME'!AR121-1</f>
        <v>-7.6814554564718085E-3</v>
      </c>
      <c r="AD12" s="16">
        <f>'Coeffs tech AMSAME'!AS121-1</f>
        <v>-7.6670662713939075E-3</v>
      </c>
      <c r="AE12" s="16">
        <f>'Coeffs tech AMSAME'!AT121-1</f>
        <v>-7.6125042988242075E-3</v>
      </c>
      <c r="AF12" s="16">
        <f>'Coeffs tech AMSAME'!AU121-1</f>
        <v>-7.522804312169562E-3</v>
      </c>
      <c r="AG12" s="16">
        <f>'Coeffs tech AMSAME'!AV121-1</f>
        <v>-7.3990690467549136E-3</v>
      </c>
      <c r="AH12" s="16">
        <f>'Coeffs tech AMSAME'!AW121-1</f>
        <v>-7.2233045548842911E-3</v>
      </c>
    </row>
    <row r="13" spans="1:42" x14ac:dyDescent="0.25">
      <c r="A13" t="s">
        <v>1570</v>
      </c>
      <c r="B13" t="s">
        <v>266</v>
      </c>
      <c r="AI13" t="s">
        <v>1569</v>
      </c>
    </row>
    <row r="14" spans="1:42" x14ac:dyDescent="0.25">
      <c r="A14" s="6" t="s">
        <v>1606</v>
      </c>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X74"/>
  <sheetViews>
    <sheetView workbookViewId="0">
      <pane xSplit="2" ySplit="1" topLeftCell="S14" activePane="bottomRight" state="frozen"/>
      <selection pane="topRight" activeCell="C1" sqref="C1"/>
      <selection pane="bottomLeft" activeCell="A2" sqref="A2"/>
      <selection pane="bottomRight" activeCell="AC23" sqref="AC23"/>
    </sheetView>
  </sheetViews>
  <sheetFormatPr baseColWidth="10" defaultRowHeight="15" x14ac:dyDescent="0.25"/>
  <cols>
    <col min="1" max="1" width="18.42578125" customWidth="1"/>
    <col min="2" max="2" width="39" customWidth="1"/>
    <col min="3" max="3" width="14.85546875" bestFit="1" customWidth="1"/>
    <col min="4" max="17" width="11.42578125" customWidth="1"/>
    <col min="18" max="23" width="11.1406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'Variables AME'!B487</f>
        <v>16.062489745964601</v>
      </c>
      <c r="D3" s="23">
        <f>'Variables AME'!C487</f>
        <v>16.3203782143955</v>
      </c>
      <c r="E3" s="23">
        <f>'Variables AME'!D487</f>
        <v>16.596520290000001</v>
      </c>
      <c r="F3" s="23">
        <f>'Variables AME'!E487</f>
        <v>16.568169659999999</v>
      </c>
      <c r="G3" s="23">
        <f>'Variables AME'!F487</f>
        <v>16.310119</v>
      </c>
      <c r="H3" s="23">
        <f>'Variables AME'!G487</f>
        <v>15.784792230000001</v>
      </c>
      <c r="I3" s="23">
        <f>'Variables AME'!H487</f>
        <v>15.72405564</v>
      </c>
      <c r="J3" s="23">
        <f>'Variables AME'!I487</f>
        <v>15.69247069</v>
      </c>
      <c r="K3" s="23">
        <f>'Variables AME'!J487</f>
        <v>15.560761299999999</v>
      </c>
      <c r="L3" s="23">
        <f>'Variables AME'!K487</f>
        <v>15.33774023</v>
      </c>
      <c r="M3" s="23">
        <f>'Variables AME'!L487</f>
        <v>15.244909460000001</v>
      </c>
      <c r="N3" s="23">
        <f>'Variables AME'!M487</f>
        <v>15.131161970000001</v>
      </c>
      <c r="O3" s="23">
        <f>'Variables AME'!N487</f>
        <v>15.131950509999999</v>
      </c>
      <c r="P3" s="23">
        <f>'Variables AME'!O487</f>
        <v>15.209777300000001</v>
      </c>
      <c r="Q3" s="23">
        <f>'Variables AME'!P487</f>
        <v>15.02082525</v>
      </c>
      <c r="R3" s="23">
        <f>'Variables AME'!Q487</f>
        <v>14.84111255</v>
      </c>
      <c r="S3" s="23">
        <f>'Variables AME'!R487</f>
        <v>14.665638899999999</v>
      </c>
      <c r="T3" s="23">
        <f>'Variables AME'!S487</f>
        <v>15.0532223</v>
      </c>
      <c r="U3" s="23">
        <f>'Variables AME'!T487</f>
        <v>15.14298728</v>
      </c>
      <c r="V3" s="23">
        <f>'Variables AME'!U487</f>
        <v>15.398410930000001</v>
      </c>
      <c r="W3" s="23">
        <f>'Variables AME'!V487</f>
        <v>15.58707652</v>
      </c>
      <c r="X3" s="23">
        <f>'Variables AME'!W487</f>
        <v>15.714685429999999</v>
      </c>
      <c r="Y3" s="23">
        <f>'Variables AME'!X487</f>
        <v>15.7591508</v>
      </c>
      <c r="Z3" s="23">
        <f>'Variables AME'!Y487</f>
        <v>15.88709673</v>
      </c>
      <c r="AA3" s="23">
        <f>'Variables AME'!Z487</f>
        <v>16.04283191</v>
      </c>
      <c r="AB3" s="23">
        <f>'Variables AME'!AA487</f>
        <v>16.215411379999999</v>
      </c>
      <c r="AC3" s="23">
        <f>'Variables AME'!AB487</f>
        <v>16.410827879999999</v>
      </c>
      <c r="AD3" s="23">
        <f>'Variables AME'!AC487</f>
        <v>16.478861479999999</v>
      </c>
      <c r="AE3" s="23">
        <f>'Variables AME'!AD487</f>
        <v>16.571751970000001</v>
      </c>
      <c r="AF3" s="23">
        <f>'Variables AME'!AE487</f>
        <v>16.678480929999999</v>
      </c>
      <c r="AG3" s="23">
        <f>'Variables AME'!AF487</f>
        <v>16.795782729999999</v>
      </c>
      <c r="AH3" s="23">
        <f>'Variables AME'!AG487</f>
        <v>16.92757739</v>
      </c>
      <c r="AI3" s="23">
        <f>'Variables AME'!AH487</f>
        <v>17.08983654</v>
      </c>
      <c r="AJ3" s="23">
        <f>'Variables AME'!AI487</f>
        <v>17.257526410000001</v>
      </c>
      <c r="AK3" s="23">
        <f>'Variables AME'!AJ487</f>
        <v>17.434726260000001</v>
      </c>
      <c r="AL3" s="23">
        <f>'Variables AME'!AK487</f>
        <v>17.61781804</v>
      </c>
      <c r="AM3" s="23">
        <f>'Variables AME'!AL487</f>
        <v>17.802118830000001</v>
      </c>
      <c r="AN3" s="23">
        <f>'Variables AME'!AM487</f>
        <v>18.004722279999999</v>
      </c>
      <c r="AO3" s="23">
        <f>'Variables AME'!AN487</f>
        <v>18.22763325</v>
      </c>
      <c r="AP3" s="23">
        <f>'Variables AME'!AO487</f>
        <v>18.449087309999999</v>
      </c>
      <c r="AQ3" s="23">
        <f>'Variables AME'!AP487</f>
        <v>18.674990959999999</v>
      </c>
      <c r="AR3" s="23">
        <f>'Variables AME'!AQ487</f>
        <v>18.896187520000002</v>
      </c>
      <c r="AS3" s="23">
        <f>'Variables AME'!AR487</f>
        <v>19.14641975</v>
      </c>
      <c r="AT3" s="23">
        <f>'Variables AME'!AS487</f>
        <v>19.393269579999998</v>
      </c>
      <c r="AU3" s="23">
        <f>'Variables AME'!AT487</f>
        <v>19.642749290000001</v>
      </c>
      <c r="AV3" s="23">
        <f>'Variables AME'!AU487</f>
        <v>19.894339009999999</v>
      </c>
      <c r="AW3" s="23">
        <f>'Variables AME'!AV487</f>
        <v>20.155689590000001</v>
      </c>
      <c r="AX3" s="18"/>
    </row>
    <row r="4" spans="1:50" x14ac:dyDescent="0.25">
      <c r="B4" t="s">
        <v>850</v>
      </c>
      <c r="C4" s="23">
        <f>'Variables AME'!B604/'Variables AME'!B$376*C$3</f>
        <v>3.7845335638074011E-2</v>
      </c>
      <c r="D4" s="23">
        <f>'Variables AME'!C604/'Variables AME'!C$376*D$3</f>
        <v>3.8452954743163757E-2</v>
      </c>
      <c r="E4" s="23">
        <f>'Variables AME'!D604/'Variables AME'!D$376*E$3</f>
        <v>3.9100932617853912E-2</v>
      </c>
      <c r="F4" s="23">
        <f>'Variables AME'!E604/'Variables AME'!E$376*F$3</f>
        <v>3.8963338556132474E-2</v>
      </c>
      <c r="G4" s="23">
        <f>'Variables AME'!F604/'Variables AME'!F$376*G$3</f>
        <v>3.8302238964801422E-2</v>
      </c>
      <c r="H4" s="23">
        <f>'Variables AME'!G604/'Variables AME'!G$376*H$3</f>
        <v>3.7024532033426968E-2</v>
      </c>
      <c r="I4" s="23">
        <f>'Variables AME'!H604/'Variables AME'!H$376*I$3</f>
        <v>3.6799558649625926E-2</v>
      </c>
      <c r="J4" s="23">
        <f>'Variables AME'!I604/'Variables AME'!I$376*J$3</f>
        <v>3.6653613092863295E-2</v>
      </c>
      <c r="K4" s="23">
        <f>'Variables AME'!J604/'Variables AME'!J$376*K$3</f>
        <v>3.6287286296670586E-2</v>
      </c>
      <c r="L4" s="23">
        <f>'Variables AME'!K604/'Variables AME'!K$376*L$3</f>
        <v>3.5693244065597839E-2</v>
      </c>
      <c r="M4" s="23">
        <f>'Variables AME'!L604/'Variables AME'!L$376*M$3</f>
        <v>3.5411730531129226E-2</v>
      </c>
      <c r="N4" s="23">
        <f>'Variables AME'!M604/'Variables AME'!M$376*N$3</f>
        <v>3.5090143332387108E-2</v>
      </c>
      <c r="O4" s="23">
        <f>'Variables AME'!N604/'Variables AME'!N$376*O$3</f>
        <v>3.4991796625920925E-2</v>
      </c>
      <c r="P4" s="23">
        <f>'Variables AME'!O604/'Variables AME'!O$376*P$3</f>
        <v>3.5048567504272335E-2</v>
      </c>
      <c r="Q4" s="23">
        <f>'Variables AME'!P604/'Variables AME'!P$376*Q$3</f>
        <v>3.4483029235947857E-2</v>
      </c>
      <c r="R4" s="23">
        <f>'Variables AME'!Q604</f>
        <v>14.648581800000001</v>
      </c>
      <c r="S4" s="23">
        <f>'Variables AME'!R604</f>
        <v>14.45789201</v>
      </c>
      <c r="T4" s="23">
        <f>'Variables AME'!S604</f>
        <v>14.77386935</v>
      </c>
      <c r="U4" s="23">
        <f>'Variables AME'!T604</f>
        <v>14.80870049</v>
      </c>
      <c r="V4" s="23">
        <f>'Variables AME'!U604</f>
        <v>15.015113250000001</v>
      </c>
      <c r="W4" s="23">
        <f>'Variables AME'!V604</f>
        <v>15.1639342</v>
      </c>
      <c r="X4" s="23">
        <f>'Variables AME'!W604</f>
        <v>15.14610656</v>
      </c>
      <c r="Y4" s="23">
        <f>'Variables AME'!X604</f>
        <v>15.02274203</v>
      </c>
      <c r="Z4" s="23">
        <f>'Variables AME'!Y604</f>
        <v>14.976423649999999</v>
      </c>
      <c r="AA4" s="23">
        <f>'Variables AME'!Z604</f>
        <v>14.95257011</v>
      </c>
      <c r="AB4" s="23">
        <f>'Variables AME'!AA604</f>
        <v>14.94018445</v>
      </c>
      <c r="AC4" s="23">
        <f>'Variables AME'!AB604</f>
        <v>14.94415556</v>
      </c>
      <c r="AD4" s="23">
        <f>'Variables AME'!AC604</f>
        <v>14.778551029999999</v>
      </c>
      <c r="AE4" s="23">
        <f>'Variables AME'!AD604</f>
        <v>14.631479629999999</v>
      </c>
      <c r="AF4" s="23">
        <f>'Variables AME'!AE604</f>
        <v>14.49228905</v>
      </c>
      <c r="AG4" s="23">
        <f>'Variables AME'!AF604</f>
        <v>14.357560769999999</v>
      </c>
      <c r="AH4" s="23">
        <f>'Variables AME'!AG604</f>
        <v>14.230093610000001</v>
      </c>
      <c r="AI4" s="23">
        <f>'Variables AME'!AH604</f>
        <v>14.181520819999999</v>
      </c>
      <c r="AJ4" s="23">
        <f>'Variables AME'!AI604</f>
        <v>14.132776610000001</v>
      </c>
      <c r="AK4" s="23">
        <f>'Variables AME'!AJ604</f>
        <v>14.086937349999999</v>
      </c>
      <c r="AL4" s="23">
        <f>'Variables AME'!AK604</f>
        <v>14.0407625</v>
      </c>
      <c r="AM4" s="23">
        <f>'Variables AME'!AL604</f>
        <v>13.990330849999999</v>
      </c>
      <c r="AN4" s="23">
        <f>'Variables AME'!AM604</f>
        <v>14.074011520000001</v>
      </c>
      <c r="AO4" s="23">
        <f>'Variables AME'!AN604</f>
        <v>14.17158474</v>
      </c>
      <c r="AP4" s="23">
        <f>'Variables AME'!AO604</f>
        <v>14.2659567</v>
      </c>
      <c r="AQ4" s="23">
        <f>'Variables AME'!AP604</f>
        <v>14.36168017</v>
      </c>
      <c r="AR4" s="23">
        <f>'Variables AME'!AQ604</f>
        <v>14.4516876</v>
      </c>
      <c r="AS4" s="23">
        <f>'Variables AME'!AR604</f>
        <v>14.64018703</v>
      </c>
      <c r="AT4" s="23">
        <f>'Variables AME'!AS604</f>
        <v>14.826025570000001</v>
      </c>
      <c r="AU4" s="23">
        <f>'Variables AME'!AT604</f>
        <v>15.0138002</v>
      </c>
      <c r="AV4" s="23">
        <f>'Variables AME'!AU604</f>
        <v>15.20311244</v>
      </c>
      <c r="AW4" s="23">
        <f>'Variables AME'!AV604</f>
        <v>15.399806939999999</v>
      </c>
    </row>
    <row r="5" spans="1:50" x14ac:dyDescent="0.25">
      <c r="A5" s="18"/>
      <c r="B5" t="s">
        <v>84</v>
      </c>
      <c r="C5" s="23">
        <f>'Variables AME'!B605/'Variables AME'!B$376*C$3</f>
        <v>1.9144168101798212E-4</v>
      </c>
      <c r="D5" s="23">
        <f>'Variables AME'!C605/'Variables AME'!C$376*D$3</f>
        <v>1.9451533913029132E-4</v>
      </c>
      <c r="E5" s="23">
        <f>'Variables AME'!D605/'Variables AME'!D$376*E$3</f>
        <v>1.9871433863847442E-4</v>
      </c>
      <c r="F5" s="23">
        <f>'Variables AME'!E605/'Variables AME'!E$376*F$3</f>
        <v>2.0152723568676777E-4</v>
      </c>
      <c r="G5" s="23">
        <f>'Variables AME'!F605/'Variables AME'!F$376*G$3</f>
        <v>1.9481934937157401E-4</v>
      </c>
      <c r="H5" s="23">
        <f>'Variables AME'!G605/'Variables AME'!G$376*H$3</f>
        <v>1.7950915376370999E-4</v>
      </c>
      <c r="I5" s="23">
        <f>'Variables AME'!H605/'Variables AME'!H$376*I$3</f>
        <v>1.8500331254735889E-4</v>
      </c>
      <c r="J5" s="23">
        <f>'Variables AME'!I605/'Variables AME'!I$376*J$3</f>
        <v>1.8851100481564507E-4</v>
      </c>
      <c r="K5" s="23">
        <f>'Variables AME'!J605/'Variables AME'!J$376*K$3</f>
        <v>1.8557707462496498E-4</v>
      </c>
      <c r="L5" s="23">
        <f>'Variables AME'!K605/'Variables AME'!K$376*L$3</f>
        <v>1.8743196533846392E-4</v>
      </c>
      <c r="M5" s="23">
        <f>'Variables AME'!L605/'Variables AME'!L$376*M$3</f>
        <v>1.9407620060126369E-4</v>
      </c>
      <c r="N5" s="23">
        <f>'Variables AME'!M605/'Variables AME'!M$376*N$3</f>
        <v>2.0392877123797101E-4</v>
      </c>
      <c r="O5" s="23">
        <f>'Variables AME'!N605/'Variables AME'!N$376*O$3</f>
        <v>2.114317562986677E-4</v>
      </c>
      <c r="P5" s="23">
        <f>'Variables AME'!O605/'Variables AME'!O$376*P$3</f>
        <v>2.2535647291908997E-4</v>
      </c>
      <c r="Q5" s="23">
        <f>'Variables AME'!P605/'Variables AME'!P$376*Q$3</f>
        <v>2.2833315868604569E-4</v>
      </c>
      <c r="R5" s="23">
        <f>'Variables AME'!Q605</f>
        <v>0.1019055296</v>
      </c>
      <c r="S5" s="23">
        <f>'Variables AME'!R605</f>
        <v>0.1061212202</v>
      </c>
      <c r="T5" s="23">
        <f>'Variables AME'!S605</f>
        <v>0.1222590402</v>
      </c>
      <c r="U5" s="23">
        <f>'Variables AME'!T605</f>
        <v>0.133730403</v>
      </c>
      <c r="V5" s="23">
        <f>'Variables AME'!U605</f>
        <v>0.14473278949999999</v>
      </c>
      <c r="W5" s="23">
        <f>'Variables AME'!V605</f>
        <v>0.1535943028</v>
      </c>
      <c r="X5" s="23">
        <f>'Variables AME'!W605</f>
        <v>0.1834826578</v>
      </c>
      <c r="Y5" s="23">
        <f>'Variables AME'!X605</f>
        <v>0.2247003592</v>
      </c>
      <c r="Z5" s="23">
        <f>'Variables AME'!Y605</f>
        <v>0.26772866560000003</v>
      </c>
      <c r="AA5" s="23">
        <f>'Variables AME'!Z605</f>
        <v>0.31213891389999998</v>
      </c>
      <c r="AB5" s="23">
        <f>'Variables AME'!AA605</f>
        <v>0.35791300259999997</v>
      </c>
      <c r="AC5" s="23">
        <f>'Variables AME'!AB605</f>
        <v>0.40533809050000003</v>
      </c>
      <c r="AD5" s="23">
        <f>'Variables AME'!AC605</f>
        <v>0.46988563659999999</v>
      </c>
      <c r="AE5" s="23">
        <f>'Variables AME'!AD605</f>
        <v>0.53618045879999998</v>
      </c>
      <c r="AF5" s="23">
        <f>'Variables AME'!AE605</f>
        <v>0.60412131160000004</v>
      </c>
      <c r="AG5" s="23">
        <f>'Variables AME'!AF605</f>
        <v>0.67375041250000001</v>
      </c>
      <c r="AH5" s="23">
        <f>'Variables AME'!AG605</f>
        <v>0.74537754290000002</v>
      </c>
      <c r="AI5" s="23">
        <f>'Variables AME'!AH605</f>
        <v>0.80841983500000003</v>
      </c>
      <c r="AJ5" s="23">
        <f>'Variables AME'!AI605</f>
        <v>0.87313264660000001</v>
      </c>
      <c r="AK5" s="23">
        <f>'Variables AME'!AJ605</f>
        <v>0.93980223039999999</v>
      </c>
      <c r="AL5" s="23">
        <f>'Variables AME'!AK605</f>
        <v>1.008329413</v>
      </c>
      <c r="AM5" s="23">
        <f>'Variables AME'!AL605</f>
        <v>1.078503325</v>
      </c>
      <c r="AN5" s="23">
        <f>'Variables AME'!AM605</f>
        <v>1.1157096559999999</v>
      </c>
      <c r="AO5" s="23">
        <f>'Variables AME'!AN605</f>
        <v>1.1548283850000001</v>
      </c>
      <c r="AP5" s="23">
        <f>'Variables AME'!AO605</f>
        <v>1.1945375229999999</v>
      </c>
      <c r="AQ5" s="23">
        <f>'Variables AME'!AP605</f>
        <v>1.235224286</v>
      </c>
      <c r="AR5" s="23">
        <f>'Variables AME'!AQ605</f>
        <v>1.2762915269999999</v>
      </c>
      <c r="AS5" s="23">
        <f>'Variables AME'!AR605</f>
        <v>1.2931658290000001</v>
      </c>
      <c r="AT5" s="23">
        <f>'Variables AME'!AS605</f>
        <v>1.3098109819999999</v>
      </c>
      <c r="AU5" s="23">
        <f>'Variables AME'!AT605</f>
        <v>1.3266330589999999</v>
      </c>
      <c r="AV5" s="23">
        <f>'Variables AME'!AU605</f>
        <v>1.343596937</v>
      </c>
      <c r="AW5" s="23">
        <f>'Variables AME'!AV605</f>
        <v>1.3612193100000001</v>
      </c>
      <c r="AX5" s="18"/>
    </row>
    <row r="6" spans="1:50" x14ac:dyDescent="0.25">
      <c r="A6" s="18"/>
      <c r="B6" t="s">
        <v>85</v>
      </c>
      <c r="C6" s="23">
        <f>'Variables AME'!B606/'Variables AME'!B$376*C$3</f>
        <v>5.7989518201392404E-5</v>
      </c>
      <c r="D6" s="23">
        <f>'Variables AME'!C606/'Variables AME'!C$376*D$3</f>
        <v>5.8920558673356558E-5</v>
      </c>
      <c r="E6" s="23">
        <f>'Variables AME'!D606/'Variables AME'!D$376*E$3</f>
        <v>6.0010749987463351E-5</v>
      </c>
      <c r="F6" s="23">
        <f>'Variables AME'!E606/'Variables AME'!E$376*F$3</f>
        <v>7.0710593859611828E-5</v>
      </c>
      <c r="G6" s="23">
        <f>'Variables AME'!F606/'Variables AME'!F$376*G$3</f>
        <v>8.0241029524247393E-5</v>
      </c>
      <c r="H6" s="23">
        <f>'Variables AME'!G606/'Variables AME'!G$376*H$3</f>
        <v>8.870548479734738E-5</v>
      </c>
      <c r="I6" s="23">
        <f>'Variables AME'!H606/'Variables AME'!H$376*I$3</f>
        <v>9.9964574798329573E-5</v>
      </c>
      <c r="J6" s="23">
        <f>'Variables AME'!I606/'Variables AME'!I$376*J$3</f>
        <v>1.1048838894688894E-4</v>
      </c>
      <c r="K6" s="23">
        <f>'Variables AME'!J606/'Variables AME'!J$376*K$3</f>
        <v>1.2007598931229907E-4</v>
      </c>
      <c r="L6" s="23">
        <f>'Variables AME'!K606/'Variables AME'!K$376*L$3</f>
        <v>1.291589820345295E-4</v>
      </c>
      <c r="M6" s="23">
        <f>'Variables AME'!L606/'Variables AME'!L$376*M$3</f>
        <v>1.3645367096829956E-4</v>
      </c>
      <c r="N6" s="23">
        <f>'Variables AME'!M606/'Variables AME'!M$376*N$3</f>
        <v>1.4074521966927486E-4</v>
      </c>
      <c r="O6" s="23">
        <f>'Variables AME'!N606/'Variables AME'!N$376*O$3</f>
        <v>1.5484304164884368E-4</v>
      </c>
      <c r="P6" s="23">
        <f>'Variables AME'!O606/'Variables AME'!O$376*P$3</f>
        <v>1.715421755316975E-4</v>
      </c>
      <c r="Q6" s="23">
        <f>'Variables AME'!P606/'Variables AME'!P$376*Q$3</f>
        <v>1.8927208096726077E-4</v>
      </c>
      <c r="R6" s="23">
        <f>'Variables AME'!Q606</f>
        <v>9.06252216E-2</v>
      </c>
      <c r="S6" s="23">
        <f>'Variables AME'!R606</f>
        <v>0.101625676</v>
      </c>
      <c r="T6" s="23">
        <f>'Variables AME'!S606</f>
        <v>0.1570939103</v>
      </c>
      <c r="U6" s="23">
        <f>'Variables AME'!T606</f>
        <v>0.2005563863</v>
      </c>
      <c r="V6" s="23">
        <f>'Variables AME'!U606</f>
        <v>0.23856489410000001</v>
      </c>
      <c r="W6" s="23">
        <f>'Variables AME'!V606</f>
        <v>0.26954801620000002</v>
      </c>
      <c r="X6" s="23">
        <f>'Variables AME'!W606</f>
        <v>0.38509621550000001</v>
      </c>
      <c r="Y6" s="23">
        <f>'Variables AME'!X606</f>
        <v>0.51170841239999998</v>
      </c>
      <c r="Z6" s="23">
        <f>'Variables AME'!Y606</f>
        <v>0.64294441749999998</v>
      </c>
      <c r="AA6" s="23">
        <f>'Variables AME'!Z606</f>
        <v>0.77812289010000002</v>
      </c>
      <c r="AB6" s="23">
        <f>'Variables AME'!AA606</f>
        <v>0.91731392639999998</v>
      </c>
      <c r="AC6" s="23">
        <f>'Variables AME'!AB606</f>
        <v>1.061334234</v>
      </c>
      <c r="AD6" s="23">
        <f>'Variables AME'!AC606</f>
        <v>1.2304248120000001</v>
      </c>
      <c r="AE6" s="23">
        <f>'Variables AME'!AD606</f>
        <v>1.4040918819999999</v>
      </c>
      <c r="AF6" s="23">
        <f>'Variables AME'!AE606</f>
        <v>1.5820705610000001</v>
      </c>
      <c r="AG6" s="23">
        <f>'Variables AME'!AF606</f>
        <v>1.7644715479999999</v>
      </c>
      <c r="AH6" s="23">
        <f>'Variables AME'!AG606</f>
        <v>1.95210624</v>
      </c>
      <c r="AI6" s="23">
        <f>'Variables AME'!AH606</f>
        <v>2.0998958879999998</v>
      </c>
      <c r="AJ6" s="23">
        <f>'Variables AME'!AI606</f>
        <v>2.251617151</v>
      </c>
      <c r="AK6" s="23">
        <f>'Variables AME'!AJ606</f>
        <v>2.4079866829999999</v>
      </c>
      <c r="AL6" s="23">
        <f>'Variables AME'!AK606</f>
        <v>2.5687261229999998</v>
      </c>
      <c r="AM6" s="23">
        <f>'Variables AME'!AL606</f>
        <v>2.7332846599999998</v>
      </c>
      <c r="AN6" s="23">
        <f>'Variables AME'!AM606</f>
        <v>2.815001112</v>
      </c>
      <c r="AO6" s="23">
        <f>'Variables AME'!AN606</f>
        <v>2.9012201310000001</v>
      </c>
      <c r="AP6" s="23">
        <f>'Variables AME'!AO606</f>
        <v>2.9885930909999998</v>
      </c>
      <c r="AQ6" s="23">
        <f>'Variables AME'!AP606</f>
        <v>3.0780865049999999</v>
      </c>
      <c r="AR6" s="23">
        <f>'Variables AME'!AQ606</f>
        <v>3.1682083990000001</v>
      </c>
      <c r="AS6" s="23">
        <f>'Variables AME'!AR606</f>
        <v>3.2130668920000001</v>
      </c>
      <c r="AT6" s="23">
        <f>'Variables AME'!AS606</f>
        <v>3.2574330250000001</v>
      </c>
      <c r="AU6" s="23">
        <f>'Variables AME'!AT606</f>
        <v>3.302316035</v>
      </c>
      <c r="AV6" s="23">
        <f>'Variables AME'!AU606</f>
        <v>3.3476296310000002</v>
      </c>
      <c r="AW6" s="23">
        <f>'Variables AME'!AV606</f>
        <v>3.3946633450000001</v>
      </c>
      <c r="AX6" s="18"/>
    </row>
    <row r="7" spans="1:50" x14ac:dyDescent="0.25">
      <c r="A7" s="18"/>
      <c r="B7" t="s">
        <v>62</v>
      </c>
      <c r="C7" s="23">
        <f>('Variables AME'!B507)/10^6</f>
        <v>48.301536741083005</v>
      </c>
      <c r="D7" s="23">
        <f>('Variables AME'!C507)/10^6</f>
        <v>49.077033537035803</v>
      </c>
      <c r="E7" s="23">
        <f>('Variables AME'!D507)/10^6</f>
        <v>49.926423079999999</v>
      </c>
      <c r="F7" s="23">
        <f>('Variables AME'!E507)/10^6</f>
        <v>49.62671237</v>
      </c>
      <c r="G7" s="23">
        <f>('Variables AME'!F507)/10^6</f>
        <v>48.651633020000006</v>
      </c>
      <c r="H7" s="23">
        <f>('Variables AME'!G507)/10^6</f>
        <v>46.896151359999998</v>
      </c>
      <c r="I7" s="23">
        <f>('Variables AME'!H507)/10^6</f>
        <v>46.508699189999994</v>
      </c>
      <c r="J7" s="23">
        <f>('Variables AME'!I507)/10^6</f>
        <v>46.212426829999998</v>
      </c>
      <c r="K7" s="23">
        <f>('Variables AME'!J507)/10^6</f>
        <v>45.630500659999996</v>
      </c>
      <c r="L7" s="23">
        <f>('Variables AME'!K507)/10^6</f>
        <v>44.778052340000002</v>
      </c>
      <c r="M7" s="23">
        <f>('Variables AME'!L507)/10^6</f>
        <v>44.30756315</v>
      </c>
      <c r="N7" s="23">
        <f>('Variables AME'!M507)/10^6</f>
        <v>43.776629679999999</v>
      </c>
      <c r="O7" s="23">
        <f>('Variables AME'!N507)/10^6</f>
        <v>43.728333890000002</v>
      </c>
      <c r="P7" s="23">
        <f>('Variables AME'!O507)/10^6</f>
        <v>43.892480229999997</v>
      </c>
      <c r="Q7" s="23">
        <f>('Variables AME'!P507)/10^6</f>
        <v>43.291044599999999</v>
      </c>
      <c r="R7" s="23">
        <f>('Variables AME'!Q507)/10^6</f>
        <v>42.707226939999998</v>
      </c>
      <c r="S7" s="23">
        <f>('Variables AME'!R507)/10^6</f>
        <v>42.129922360000002</v>
      </c>
      <c r="T7" s="23">
        <f>('Variables AME'!S507)/10^6</f>
        <v>43.01275905</v>
      </c>
      <c r="U7" s="23">
        <f>('Variables AME'!T507)/10^6</f>
        <v>43.056973380000002</v>
      </c>
      <c r="V7" s="23">
        <f>('Variables AME'!U507)/10^6</f>
        <v>43.584199069999997</v>
      </c>
      <c r="W7" s="23">
        <f>('Variables AME'!V507)/10^6</f>
        <v>43.963296030000002</v>
      </c>
      <c r="X7" s="23">
        <f>('Variables AME'!W507)/10^6</f>
        <v>43.995661640000002</v>
      </c>
      <c r="Y7" s="23">
        <f>('Variables AME'!X507)/10^6</f>
        <v>43.83501734</v>
      </c>
      <c r="Z7" s="23">
        <f>('Variables AME'!Y507)/10^6</f>
        <v>43.898111810000003</v>
      </c>
      <c r="AA7" s="23">
        <f>('Variables AME'!Z507)/10^6</f>
        <v>44.027319159999998</v>
      </c>
      <c r="AB7" s="23">
        <f>('Variables AME'!AA507)/10^6</f>
        <v>44.189817770000005</v>
      </c>
      <c r="AC7" s="23">
        <f>('Variables AME'!AB507)/10^6</f>
        <v>44.401691840000005</v>
      </c>
      <c r="AD7" s="23">
        <f>('Variables AME'!AC507)/10^6</f>
        <v>44.166057979999998</v>
      </c>
      <c r="AE7" s="23">
        <f>('Variables AME'!AD507)/10^6</f>
        <v>43.985540819999997</v>
      </c>
      <c r="AF7" s="23">
        <f>('Variables AME'!AE507)/10^6</f>
        <v>43.829102030000001</v>
      </c>
      <c r="AG7" s="23">
        <f>('Variables AME'!AF507)/10^6</f>
        <v>43.686014899999996</v>
      </c>
      <c r="AH7" s="23">
        <f>('Variables AME'!AG507)/10^6</f>
        <v>43.566168900000001</v>
      </c>
      <c r="AI7" s="23">
        <f>('Variables AME'!AH507)/10^6</f>
        <v>43.623620619999997</v>
      </c>
      <c r="AJ7" s="23">
        <f>('Variables AME'!AI507)/10^6</f>
        <v>43.684226780000003</v>
      </c>
      <c r="AK7" s="23">
        <f>('Variables AME'!AJ507)/10^6</f>
        <v>43.7577444</v>
      </c>
      <c r="AL7" s="23">
        <f>('Variables AME'!AK507)/10^6</f>
        <v>43.834483390000003</v>
      </c>
      <c r="AM7" s="23">
        <f>('Variables AME'!AL507)/10^6</f>
        <v>43.902268569999997</v>
      </c>
      <c r="AN7" s="23">
        <f>('Variables AME'!AM507)/10^6</f>
        <v>44.223271609999998</v>
      </c>
      <c r="AO7" s="23">
        <f>('Variables AME'!AN507)/10^6</f>
        <v>44.588456210000004</v>
      </c>
      <c r="AP7" s="23">
        <f>('Variables AME'!AO507)/10^6</f>
        <v>44.944119460000003</v>
      </c>
      <c r="AQ7" s="23">
        <f>('Variables AME'!AP507)/10^6</f>
        <v>45.30455963</v>
      </c>
      <c r="AR7" s="23">
        <f>('Variables AME'!AQ507)/10^6</f>
        <v>45.647443170000003</v>
      </c>
      <c r="AS7" s="23">
        <f>('Variables AME'!AR507)/10^6</f>
        <v>46.206615040000003</v>
      </c>
      <c r="AT7" s="23">
        <f>('Variables AME'!AS507)/10^6</f>
        <v>46.755997389999997</v>
      </c>
      <c r="AU7" s="23">
        <f>('Variables AME'!AT507)/10^6</f>
        <v>47.310067150000002</v>
      </c>
      <c r="AV7" s="23">
        <f>('Variables AME'!AU507)/10^6</f>
        <v>47.867525100000002</v>
      </c>
      <c r="AW7" s="23">
        <f>('Variables AME'!AV507)/10^6</f>
        <v>48.446715060000002</v>
      </c>
      <c r="AX7" s="18"/>
    </row>
    <row r="8" spans="1:50" x14ac:dyDescent="0.2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25">
      <c r="A9" s="18"/>
      <c r="B9" t="s">
        <v>61</v>
      </c>
      <c r="C9" s="23">
        <f>'Variables AME'!B339*'Variables AME'!B376/'Variables AME'!B64*'Variables AME'!$S64</f>
        <v>7464.2552080974338</v>
      </c>
      <c r="D9" s="23">
        <f>'Variables AME'!C339*'Variables AME'!C376/'Variables AME'!C64*'Variables AME'!$S64</f>
        <v>7584.0962398451938</v>
      </c>
      <c r="E9" s="23">
        <f>'Variables AME'!D339*'Variables AME'!D376/'Variables AME'!D64*'Variables AME'!$S64</f>
        <v>7749.9588868398887</v>
      </c>
      <c r="F9" s="23">
        <f>'Variables AME'!E339*'Variables AME'!E376/'Variables AME'!E64*'Variables AME'!$S64</f>
        <v>7733.5216050085019</v>
      </c>
      <c r="G9" s="23">
        <f>'Variables AME'!F339*'Variables AME'!F376/'Variables AME'!F64*'Variables AME'!$S64</f>
        <v>8287.6765547774849</v>
      </c>
      <c r="H9" s="23">
        <f>'Variables AME'!G339*'Variables AME'!G376/'Variables AME'!G64*'Variables AME'!$S64</f>
        <v>6879.2395307466968</v>
      </c>
      <c r="I9" s="23">
        <f>'Variables AME'!H339*'Variables AME'!H376/'Variables AME'!H64*'Variables AME'!$S64</f>
        <v>7349.1050401918928</v>
      </c>
      <c r="J9" s="23">
        <f>'Variables AME'!I339*'Variables AME'!I376/'Variables AME'!I64*'Variables AME'!$S64</f>
        <v>8196.3828384966782</v>
      </c>
      <c r="K9" s="23">
        <f>'Variables AME'!J339*'Variables AME'!J376/'Variables AME'!J64*'Variables AME'!$S64</f>
        <v>8862.2362822986543</v>
      </c>
      <c r="L9" s="23">
        <f>'Variables AME'!K339*'Variables AME'!K376/'Variables AME'!K64*'Variables AME'!$S64</f>
        <v>8578.0530038345078</v>
      </c>
      <c r="M9" s="23">
        <f>'Variables AME'!L339*'Variables AME'!L376/'Variables AME'!L64*'Variables AME'!$S64</f>
        <v>8356.811702402294</v>
      </c>
      <c r="N9" s="23">
        <f>'Variables AME'!M339*'Variables AME'!M376/'Variables AME'!M64*'Variables AME'!$S64</f>
        <v>7562.3988331446308</v>
      </c>
      <c r="O9" s="23">
        <f>'Variables AME'!N339*'Variables AME'!N376/'Variables AME'!N64*'Variables AME'!$S64</f>
        <v>7282.5291475483091</v>
      </c>
      <c r="P9" s="23">
        <f>'Variables AME'!O339*'Variables AME'!O376/'Variables AME'!O64*'Variables AME'!$S64</f>
        <v>8044.8563247343709</v>
      </c>
      <c r="Q9" s="23">
        <f>'Variables AME'!P339*'Variables AME'!P376/'Variables AME'!P64*'Variables AME'!$S64</f>
        <v>9383.1722513348686</v>
      </c>
      <c r="R9" s="23">
        <f>'Variables AME'!Q339*'Variables AME'!Q376/'Variables AME'!Q64*'Variables AME'!$S64</f>
        <v>9107.1964485490134</v>
      </c>
      <c r="S9" s="23">
        <f>'Variables AME'!R339*'Variables AME'!R376/'Variables AME'!R64*'Variables AME'!$S64</f>
        <v>9065.2222153358944</v>
      </c>
      <c r="T9" s="23">
        <f>'Variables AME'!S339*'Variables AME'!S376/'Variables AME'!S64*'Variables AME'!$S64</f>
        <v>9448.3869938858879</v>
      </c>
      <c r="U9" s="23">
        <f>'Variables AME'!T339*'Variables AME'!T376/'Variables AME'!T64*'Variables AME'!$S64</f>
        <v>9646.1366723133269</v>
      </c>
      <c r="V9" s="23">
        <f>'Variables AME'!U339*'Variables AME'!U376/'Variables AME'!U64*'Variables AME'!$S64</f>
        <v>9934.863848965555</v>
      </c>
      <c r="W9" s="23">
        <f>'Variables AME'!V339*'Variables AME'!V376/'Variables AME'!V64*'Variables AME'!$S64</f>
        <v>10185.382237653119</v>
      </c>
      <c r="X9" s="23">
        <f>'Variables AME'!W339*'Variables AME'!W376/'Variables AME'!W64*'Variables AME'!$S64</f>
        <v>10597.488325409126</v>
      </c>
      <c r="Y9" s="23">
        <f>'Variables AME'!X339*'Variables AME'!X376/'Variables AME'!X64*'Variables AME'!$S64</f>
        <v>10818.704804992594</v>
      </c>
      <c r="Z9" s="23">
        <f>'Variables AME'!Y339*'Variables AME'!Y376/'Variables AME'!Y64*'Variables AME'!$S64</f>
        <v>11097.279734784724</v>
      </c>
      <c r="AA9" s="23">
        <f>'Variables AME'!Z339*'Variables AME'!Z376/'Variables AME'!Z64*'Variables AME'!$S64</f>
        <v>11400.155361324007</v>
      </c>
      <c r="AB9" s="23">
        <f>'Variables AME'!AA339*'Variables AME'!AA376/'Variables AME'!AA64*'Variables AME'!$S64</f>
        <v>11720.593149032098</v>
      </c>
      <c r="AC9" s="23">
        <f>'Variables AME'!AB339*'Variables AME'!AB376/'Variables AME'!AB64*'Variables AME'!$S64</f>
        <v>12063.522598434569</v>
      </c>
      <c r="AD9" s="23">
        <f>'Variables AME'!AC339*'Variables AME'!AC376/'Variables AME'!AC64*'Variables AME'!$S64</f>
        <v>12395.98559847835</v>
      </c>
      <c r="AE9" s="23">
        <f>'Variables AME'!AD339*'Variables AME'!AD376/'Variables AME'!AD64*'Variables AME'!$S64</f>
        <v>12754.067242328485</v>
      </c>
      <c r="AF9" s="23">
        <f>'Variables AME'!AE339*'Variables AME'!AE376/'Variables AME'!AE64*'Variables AME'!$S64</f>
        <v>13134.393801271626</v>
      </c>
      <c r="AG9" s="23">
        <f>'Variables AME'!AF339*'Variables AME'!AF376/'Variables AME'!AF64*'Variables AME'!$S64</f>
        <v>13526.134925365381</v>
      </c>
      <c r="AH9" s="23">
        <f>'Variables AME'!AG339*'Variables AME'!AG376/'Variables AME'!AG64*'Variables AME'!$S64</f>
        <v>13937.072195959285</v>
      </c>
      <c r="AI9" s="23">
        <f>'Variables AME'!AH339*'Variables AME'!AH376/'Variables AME'!AH64*'Variables AME'!$S64</f>
        <v>14283.126998502035</v>
      </c>
      <c r="AJ9" s="23">
        <f>'Variables AME'!AI339*'Variables AME'!AI376/'Variables AME'!AI64*'Variables AME'!$S64</f>
        <v>14641.467872857786</v>
      </c>
      <c r="AK9" s="23">
        <f>'Variables AME'!AJ339*'Variables AME'!AJ376/'Variables AME'!AJ64*'Variables AME'!$S64</f>
        <v>15016.132912318508</v>
      </c>
      <c r="AL9" s="23">
        <f>'Variables AME'!AK339*'Variables AME'!AK376/'Variables AME'!AK64*'Variables AME'!$S64</f>
        <v>15405.385137435886</v>
      </c>
      <c r="AM9" s="23">
        <f>'Variables AME'!AL339*'Variables AME'!AL376/'Variables AME'!AL64*'Variables AME'!$S64</f>
        <v>15804.265141474263</v>
      </c>
      <c r="AN9" s="23">
        <f>'Variables AME'!AM339*'Variables AME'!AM376/'Variables AME'!AM64*'Variables AME'!$S64</f>
        <v>16049.853142583352</v>
      </c>
      <c r="AO9" s="23">
        <f>'Variables AME'!AN339*'Variables AME'!AN376/'Variables AME'!AN64*'Variables AME'!$S64</f>
        <v>16314.767429474299</v>
      </c>
      <c r="AP9" s="23">
        <f>'Variables AME'!AO339*'Variables AME'!AO376/'Variables AME'!AO64*'Variables AME'!$S64</f>
        <v>16582.899594109924</v>
      </c>
      <c r="AQ9" s="23">
        <f>'Variables AME'!AP339*'Variables AME'!AP376/'Variables AME'!AP64*'Variables AME'!$S64</f>
        <v>16859.266140424959</v>
      </c>
      <c r="AR9" s="23">
        <f>'Variables AME'!AQ339*'Variables AME'!AQ376/'Variables AME'!AQ64*'Variables AME'!$S64</f>
        <v>17134.889306119712</v>
      </c>
      <c r="AS9" s="23">
        <f>'Variables AME'!AR339*'Variables AME'!AR376/'Variables AME'!AR64*'Variables AME'!$S64</f>
        <v>17329.424009795002</v>
      </c>
      <c r="AT9" s="23">
        <f>'Variables AME'!AS339*'Variables AME'!AS376/'Variables AME'!AS64*'Variables AME'!$S64</f>
        <v>17521.158029333852</v>
      </c>
      <c r="AU9" s="23">
        <f>'Variables AME'!AT339*'Variables AME'!AT376/'Variables AME'!AT64*'Variables AME'!$S64</f>
        <v>17715.185050878081</v>
      </c>
      <c r="AV9" s="23">
        <f>'Variables AME'!AU339*'Variables AME'!AU376/'Variables AME'!AU64*'Variables AME'!$S64</f>
        <v>17911.234011159097</v>
      </c>
      <c r="AW9" s="23">
        <f>'Variables AME'!AV339*'Variables AME'!AV376/'Variables AME'!AV64*'Variables AME'!$S64</f>
        <v>18115.012675444941</v>
      </c>
      <c r="AX9" s="18"/>
    </row>
    <row r="10" spans="1:50" x14ac:dyDescent="0.2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25">
      <c r="A11" s="18"/>
      <c r="B11" t="s">
        <v>1692</v>
      </c>
      <c r="C11" s="23">
        <f>'Variables AME'!B564*'Variables AME'!$S117</f>
        <v>0</v>
      </c>
      <c r="D11" s="23">
        <f>'Variables AME'!C564*'Variables AME'!$S117</f>
        <v>39.771696960023995</v>
      </c>
      <c r="E11" s="23">
        <f>'Variables AME'!D564*'Variables AME'!$S117</f>
        <v>45.291111950858834</v>
      </c>
      <c r="F11" s="23">
        <f>'Variables AME'!E564*'Variables AME'!$S117</f>
        <v>45.807362573681793</v>
      </c>
      <c r="G11" s="23">
        <f>'Variables AME'!F564*'Variables AME'!$S117</f>
        <v>72.378055452094713</v>
      </c>
      <c r="H11" s="23">
        <f>'Variables AME'!G564*'Variables AME'!$S117</f>
        <v>97.936542602031949</v>
      </c>
      <c r="I11" s="23">
        <f>'Variables AME'!H564*'Variables AME'!$S117</f>
        <v>124.31460480629998</v>
      </c>
      <c r="J11" s="23">
        <f>'Variables AME'!I564*'Variables AME'!$S117</f>
        <v>147.41443895474754</v>
      </c>
      <c r="K11" s="23">
        <f>'Variables AME'!J564*'Variables AME'!$S117</f>
        <v>187.5616146845959</v>
      </c>
      <c r="L11" s="23">
        <f>'Variables AME'!K564*'Variables AME'!$S117</f>
        <v>227.95835555082061</v>
      </c>
      <c r="M11" s="23">
        <f>'Variables AME'!L564*'Variables AME'!$S117</f>
        <v>265.58104934158598</v>
      </c>
      <c r="N11" s="23">
        <f>'Variables AME'!M564*'Variables AME'!$S117</f>
        <v>321.06928407738906</v>
      </c>
      <c r="O11" s="23">
        <f>'Variables AME'!N564*'Variables AME'!$S117</f>
        <v>317.48871616711693</v>
      </c>
      <c r="P11" s="23">
        <f>'Variables AME'!O564*'Variables AME'!$S117</f>
        <v>411.99715360143864</v>
      </c>
      <c r="Q11" s="23">
        <f>'Variables AME'!P564*'Variables AME'!$S117</f>
        <v>407.43686456625699</v>
      </c>
      <c r="R11" s="23">
        <f>'Variables AME'!Q564*'Variables AME'!$S117</f>
        <v>508.4354957299804</v>
      </c>
      <c r="S11" s="23">
        <f>'Variables AME'!R564*'Variables AME'!$S117</f>
        <v>552.42519062536246</v>
      </c>
      <c r="T11" s="23">
        <f>'Variables AME'!S564*'Variables AME'!$S117</f>
        <v>1626.4910017260729</v>
      </c>
      <c r="U11" s="23">
        <f>'Variables AME'!T564*'Variables AME'!$S117</f>
        <v>1455.0021173421535</v>
      </c>
      <c r="V11" s="23">
        <f>'Variables AME'!U564*'Variables AME'!$S117</f>
        <v>1380.3782755530474</v>
      </c>
      <c r="W11" s="23">
        <f>'Variables AME'!V564*'Variables AME'!$S117</f>
        <v>1216.6774208068043</v>
      </c>
      <c r="X11" s="23">
        <f>'Variables AME'!W564*'Variables AME'!$S117</f>
        <v>3391.6537035260744</v>
      </c>
      <c r="Y11" s="23">
        <f>'Variables AME'!X564*'Variables AME'!$S117</f>
        <v>4334.8157793413802</v>
      </c>
      <c r="Z11" s="23">
        <f>'Variables AME'!Y564*'Variables AME'!$S117</f>
        <v>4627.0281455533168</v>
      </c>
      <c r="AA11" s="23">
        <f>'Variables AME'!Z564*'Variables AME'!$S117</f>
        <v>4911.0406051974542</v>
      </c>
      <c r="AB11" s="23">
        <f>'Variables AME'!AA564*'Variables AME'!$S117</f>
        <v>5204.5217967349463</v>
      </c>
      <c r="AC11" s="23">
        <f>'Variables AME'!AB564*'Variables AME'!$S117</f>
        <v>5518.1632498829986</v>
      </c>
      <c r="AD11" s="23">
        <f>'Variables AME'!AC564*'Variables AME'!$S117</f>
        <v>6980.420387392599</v>
      </c>
      <c r="AE11" s="23">
        <f>'Variables AME'!AD564*'Variables AME'!$S117</f>
        <v>7358.9652181377742</v>
      </c>
      <c r="AF11" s="23">
        <f>'Variables AME'!AE564*'Variables AME'!$S117</f>
        <v>7767.7251372098872</v>
      </c>
      <c r="AG11" s="23">
        <f>'Variables AME'!AF564*'Variables AME'!$S117</f>
        <v>8180.9002865496896</v>
      </c>
      <c r="AH11" s="23">
        <f>'Variables AME'!AG564*'Variables AME'!$S117</f>
        <v>8616.9029607959401</v>
      </c>
      <c r="AI11" s="23">
        <f>'Variables AME'!AH564*'Variables AME'!$S117</f>
        <v>8152.2722073589002</v>
      </c>
      <c r="AJ11" s="23">
        <f>'Variables AME'!AI564*'Variables AME'!$S117</f>
        <v>8563.151372078788</v>
      </c>
      <c r="AK11" s="23">
        <f>'Variables AME'!AJ564*'Variables AME'!$S117</f>
        <v>9000.2287405001389</v>
      </c>
      <c r="AL11" s="23">
        <f>'Variables AME'!AK564*'Variables AME'!$S117</f>
        <v>9437.4689985438654</v>
      </c>
      <c r="AM11" s="23">
        <f>'Variables AME'!AL564*'Variables AME'!$S117</f>
        <v>9866.3048806395091</v>
      </c>
      <c r="AN11" s="23">
        <f>'Variables AME'!AM564*'Variables AME'!$S117</f>
        <v>7702.6166743535041</v>
      </c>
      <c r="AO11" s="23">
        <f>'Variables AME'!AN564*'Variables AME'!$S117</f>
        <v>8016.1917320894581</v>
      </c>
      <c r="AP11" s="23">
        <f>'Variables AME'!AO564*'Variables AME'!$S117</f>
        <v>8245.0323470761177</v>
      </c>
      <c r="AQ11" s="23">
        <f>'Variables AME'!AP564*'Variables AME'!$S117</f>
        <v>8504.2824669177553</v>
      </c>
      <c r="AR11" s="23">
        <f>'Variables AME'!AQ564*'Variables AME'!$S117</f>
        <v>8725.7941952860656</v>
      </c>
      <c r="AS11" s="23">
        <f>'Variables AME'!AR564*'Variables AME'!$S117</f>
        <v>7173.5093218376005</v>
      </c>
      <c r="AT11" s="23">
        <f>'Variables AME'!AS564*'Variables AME'!$S117</f>
        <v>7237.7184062617889</v>
      </c>
      <c r="AU11" s="23">
        <f>'Variables AME'!AT564*'Variables AME'!$S117</f>
        <v>7329.781308782618</v>
      </c>
      <c r="AV11" s="23">
        <f>'Variables AME'!AU564*'Variables AME'!$S117</f>
        <v>7420.2110283181119</v>
      </c>
      <c r="AW11" s="23">
        <f>'Variables AME'!AV564*'Variables AME'!$S117</f>
        <v>7548.1312352344403</v>
      </c>
      <c r="AX11" s="18"/>
    </row>
    <row r="12" spans="1:50" x14ac:dyDescent="0.25">
      <c r="A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row>
    <row r="13" spans="1:50" x14ac:dyDescent="0.25">
      <c r="A13" s="18"/>
      <c r="B13" t="s">
        <v>851</v>
      </c>
      <c r="C13" s="25">
        <f>C3/'Variables AME'!B191*10^6</f>
        <v>318.90383646214673</v>
      </c>
      <c r="D13" s="25">
        <f>D3/'Variables AME'!C191*10^6</f>
        <v>318.90383646214497</v>
      </c>
      <c r="E13" s="25">
        <f>E3/'Variables AME'!D191*10^6</f>
        <v>317.31076740580448</v>
      </c>
      <c r="F13" s="25">
        <f>F3/'Variables AME'!E191*10^6</f>
        <v>307.33164073080582</v>
      </c>
      <c r="G13" s="25">
        <f>G3/'Variables AME'!F191*10^6</f>
        <v>310.26304668378208</v>
      </c>
      <c r="H13" s="25">
        <f>H3/'Variables AME'!G191*10^6</f>
        <v>325.00231949394811</v>
      </c>
      <c r="I13" s="25">
        <f>I3/'Variables AME'!H191*10^6</f>
        <v>312.76246572380705</v>
      </c>
      <c r="J13" s="25">
        <f>J3/'Variables AME'!I191*10^6</f>
        <v>306.42466612409322</v>
      </c>
      <c r="K13" s="25">
        <f>K3/'Variables AME'!J191*10^6</f>
        <v>311.02572225737839</v>
      </c>
      <c r="L13" s="25">
        <f>L3/'Variables AME'!K191*10^6</f>
        <v>307.41842605103426</v>
      </c>
      <c r="M13" s="25">
        <f>M3/'Variables AME'!L191*10^6</f>
        <v>300.56602267102164</v>
      </c>
      <c r="N13" s="25">
        <f>N3/'Variables AME'!M191*10^6</f>
        <v>291.58157091441097</v>
      </c>
      <c r="O13" s="25">
        <f>O3/'Variables AME'!N191*10^6</f>
        <v>285.11681064130079</v>
      </c>
      <c r="P13" s="25">
        <f>P3/'Variables AME'!O191*10^6</f>
        <v>273.16959486956472</v>
      </c>
      <c r="Q13" s="25">
        <f>Q3/'Variables AME'!P191*10^6</f>
        <v>271.29332636884925</v>
      </c>
      <c r="R13" s="25">
        <f>R3/'Variables AME'!Q191*10^6</f>
        <v>264.78454631835893</v>
      </c>
      <c r="S13" s="25">
        <f>S3/'Variables AME'!R191*10^6</f>
        <v>260.96615916160653</v>
      </c>
      <c r="T13" s="25">
        <f>T3/'Variables AME'!S191*10^6</f>
        <v>260.80278879065816</v>
      </c>
      <c r="U13" s="25">
        <f>U3/'Variables AME'!T191*10^6</f>
        <v>260.67209257245077</v>
      </c>
      <c r="V13" s="25">
        <f>V3/'Variables AME'!U191*10^6</f>
        <v>260.5675355353539</v>
      </c>
      <c r="W13" s="25">
        <f>W3/'Variables AME'!V191*10^6</f>
        <v>260.48388986834709</v>
      </c>
      <c r="X13" s="25">
        <f>X3/'Variables AME'!W191*10^6</f>
        <v>260.14930744221033</v>
      </c>
      <c r="Y13" s="25">
        <f>Y3/'Variables AME'!X191*10^6</f>
        <v>259.59670960571611</v>
      </c>
      <c r="Z13" s="25">
        <f>Z3/'Variables AME'!Y191*10^6</f>
        <v>259.04411182753614</v>
      </c>
      <c r="AA13" s="25">
        <f>AA3/'Variables AME'!Z191*10^6</f>
        <v>258.49151397554232</v>
      </c>
      <c r="AB13" s="25">
        <f>AB3/'Variables AME'!AA191*10^6</f>
        <v>257.93891615621578</v>
      </c>
      <c r="AC13" s="25">
        <f>AC3/'Variables AME'!AB191*10^6</f>
        <v>257.38631825490472</v>
      </c>
      <c r="AD13" s="25">
        <f>AD3/'Variables AME'!AC191*10^6</f>
        <v>256.52783920238221</v>
      </c>
      <c r="AE13" s="25">
        <f>AE3/'Variables AME'!AD191*10^6</f>
        <v>255.66935994594124</v>
      </c>
      <c r="AF13" s="25">
        <f>AF3/'Variables AME'!AE191*10^6</f>
        <v>254.81088091864333</v>
      </c>
      <c r="AG13" s="25">
        <f>AG3/'Variables AME'!AF191*10^6</f>
        <v>253.95240166744253</v>
      </c>
      <c r="AH13" s="25">
        <f>AH3/'Variables AME'!AG191*10^6</f>
        <v>253.0939225497261</v>
      </c>
      <c r="AI13" s="25">
        <f>AI3/'Variables AME'!AH191*10^6</f>
        <v>252.34858373991062</v>
      </c>
      <c r="AJ13" s="25">
        <f>AJ3/'Variables AME'!AI191*10^6</f>
        <v>251.60324506120898</v>
      </c>
      <c r="AK13" s="25">
        <f>AK3/'Variables AME'!AJ191*10^6</f>
        <v>250.85790635920216</v>
      </c>
      <c r="AL13" s="25">
        <f>AL3/'Variables AME'!AK191*10^6</f>
        <v>250.11256757604414</v>
      </c>
      <c r="AM13" s="25">
        <f>AM3/'Variables AME'!AL191*10^6</f>
        <v>249.36722882228713</v>
      </c>
      <c r="AN13" s="25">
        <f>AN3/'Variables AME'!AM191*10^6</f>
        <v>249.04815091505895</v>
      </c>
      <c r="AO13" s="25">
        <f>AO3/'Variables AME'!AN191*10^6</f>
        <v>248.7290730823608</v>
      </c>
      <c r="AP13" s="25">
        <f>AP3/'Variables AME'!AO191*10^6</f>
        <v>248.40999518456627</v>
      </c>
      <c r="AQ13" s="25">
        <f>AQ3/'Variables AME'!AP191*10^6</f>
        <v>248.0909174138456</v>
      </c>
      <c r="AR13" s="25">
        <f>AR3/'Variables AME'!AQ191*10^6</f>
        <v>247.77183950139715</v>
      </c>
      <c r="AS13" s="25">
        <f>AS3/'Variables AME'!AR191*10^6</f>
        <v>247.777003612329</v>
      </c>
      <c r="AT13" s="25">
        <f>AT3/'Variables AME'!AS191*10^6</f>
        <v>247.78216782045453</v>
      </c>
      <c r="AU13" s="25">
        <f>AU3/'Variables AME'!AT191*10^6</f>
        <v>247.7873318960628</v>
      </c>
      <c r="AV13" s="25">
        <f>AV3/'Variables AME'!AU191*10^6</f>
        <v>247.79249604043301</v>
      </c>
      <c r="AW13" s="25">
        <f>AW3/'Variables AME'!AV191*10^6</f>
        <v>247.79766013723949</v>
      </c>
      <c r="AX13" s="18"/>
    </row>
    <row r="14" spans="1:50" x14ac:dyDescent="0.2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2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2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B18" t="s">
        <v>1608</v>
      </c>
      <c r="C18" s="18">
        <f>'Variables AME'!B339</f>
        <v>0.96116878123798499</v>
      </c>
      <c r="D18" s="18">
        <f>'Variables AME'!C339</f>
        <v>0.98039215686274495</v>
      </c>
      <c r="E18" s="18">
        <f>'Variables AME'!D339</f>
        <v>0.98790277370000001</v>
      </c>
      <c r="F18" s="18">
        <f>'Variables AME'!E339</f>
        <v>0.98616851539999995</v>
      </c>
      <c r="G18" s="18">
        <f>'Variables AME'!F339</f>
        <v>1.077127229</v>
      </c>
      <c r="H18" s="18">
        <f>'Variables AME'!G339</f>
        <v>0.93530466899999998</v>
      </c>
      <c r="I18" s="18">
        <f>'Variables AME'!H339</f>
        <v>0.9979124318</v>
      </c>
      <c r="J18" s="18">
        <f>'Variables AME'!I339</f>
        <v>1.1075011299999999</v>
      </c>
      <c r="K18" s="18">
        <f>'Variables AME'!J339</f>
        <v>1.2023874210000001</v>
      </c>
      <c r="L18" s="18">
        <f>'Variables AME'!K339</f>
        <v>1.18492515</v>
      </c>
      <c r="M18" s="18">
        <f>'Variables AME'!L339</f>
        <v>1.169190921</v>
      </c>
      <c r="N18" s="18">
        <f>'Variables AME'!M339</f>
        <v>1.0760712160000001</v>
      </c>
      <c r="O18" s="18">
        <f>'Variables AME'!N339</f>
        <v>1.0417230099999999</v>
      </c>
      <c r="P18" s="18">
        <f>'Variables AME'!O339</f>
        <v>1.1486661579999999</v>
      </c>
      <c r="Q18" s="18">
        <f>'Variables AME'!P339</f>
        <v>1.3681817780000001</v>
      </c>
      <c r="R18" s="18">
        <f>'Variables AME'!Q339</f>
        <v>1.368256599</v>
      </c>
      <c r="S18" s="18">
        <f>'Variables AME'!R339</f>
        <v>1.397754849</v>
      </c>
      <c r="T18" s="18">
        <f>'Variables AME'!S339</f>
        <v>1.421921242</v>
      </c>
      <c r="U18" s="18">
        <f>'Variables AME'!T339</f>
        <v>1.4496284429999999</v>
      </c>
      <c r="V18" s="18">
        <f>'Variables AME'!U339</f>
        <v>1.4796298130000001</v>
      </c>
      <c r="W18" s="18">
        <f>'Variables AME'!V339</f>
        <v>1.5134289599999999</v>
      </c>
      <c r="X18" s="18">
        <f>'Variables AME'!W339</f>
        <v>1.538125475</v>
      </c>
      <c r="Y18" s="18">
        <f>'Variables AME'!X339</f>
        <v>1.5397825169999999</v>
      </c>
      <c r="Z18" s="18">
        <f>'Variables AME'!Y339</f>
        <v>1.542531731</v>
      </c>
      <c r="AA18" s="18">
        <f>'Variables AME'!Z339</f>
        <v>1.546467569</v>
      </c>
      <c r="AB18" s="18">
        <f>'Variables AME'!AA339</f>
        <v>1.551503608</v>
      </c>
      <c r="AC18" s="18">
        <f>'Variables AME'!AB339</f>
        <v>1.5575980190000001</v>
      </c>
      <c r="AD18" s="18">
        <f>'Variables AME'!AC339</f>
        <v>1.5627329379999999</v>
      </c>
      <c r="AE18" s="18">
        <f>'Variables AME'!AD339</f>
        <v>1.5695108710000001</v>
      </c>
      <c r="AF18" s="18">
        <f>'Variables AME'!AE339</f>
        <v>1.5783725120000001</v>
      </c>
      <c r="AG18" s="18">
        <f>'Variables AME'!AF339</f>
        <v>1.5881373860000001</v>
      </c>
      <c r="AH18" s="18">
        <f>'Variables AME'!AG339</f>
        <v>1.599199313</v>
      </c>
      <c r="AI18" s="18">
        <f>'Variables AME'!AH339</f>
        <v>1.614494439</v>
      </c>
      <c r="AJ18" s="18">
        <f>'Variables AME'!AI339</f>
        <v>1.6307605409999999</v>
      </c>
      <c r="AK18" s="18">
        <f>'Variables AME'!AJ339</f>
        <v>1.648034228</v>
      </c>
      <c r="AL18" s="18">
        <f>'Variables AME'!AK339</f>
        <v>1.6663416209999999</v>
      </c>
      <c r="AM18" s="18">
        <f>'Variables AME'!AL339</f>
        <v>1.685537208</v>
      </c>
      <c r="AN18" s="18">
        <f>'Variables AME'!AM339</f>
        <v>1.711032557</v>
      </c>
      <c r="AO18" s="18">
        <f>'Variables AME'!AN339</f>
        <v>1.7369153399999999</v>
      </c>
      <c r="AP18" s="18">
        <f>'Variables AME'!AO339</f>
        <v>1.7635072759999999</v>
      </c>
      <c r="AQ18" s="18">
        <f>'Variables AME'!AP339</f>
        <v>1.7908292530000001</v>
      </c>
      <c r="AR18" s="18">
        <f>'Variables AME'!AQ339</f>
        <v>1.818747391</v>
      </c>
      <c r="AS18" s="18">
        <f>'Variables AME'!AR339</f>
        <v>1.8498341540000001</v>
      </c>
      <c r="AT18" s="18">
        <f>'Variables AME'!AS339</f>
        <v>1.8815480630000001</v>
      </c>
      <c r="AU18" s="18">
        <f>'Variables AME'!AT339</f>
        <v>1.9138514609999999</v>
      </c>
      <c r="AV18" s="18">
        <f>'Variables AME'!AU339</f>
        <v>1.9467915090000001</v>
      </c>
      <c r="AW18" s="18">
        <f>'Variables AME'!AV339</f>
        <v>1.9804923210000001</v>
      </c>
      <c r="AX18" s="18"/>
    </row>
    <row r="19" spans="1:50" x14ac:dyDescent="0.25">
      <c r="A19" s="18"/>
      <c r="B19" t="s">
        <v>1609</v>
      </c>
      <c r="C19" s="18">
        <f>'Variables AME'!B376</f>
        <v>6772.67767358117</v>
      </c>
      <c r="D19" s="18">
        <f>'Variables AME'!C376</f>
        <v>6881.4152043151798</v>
      </c>
      <c r="E19" s="18">
        <f>'Variables AME'!D376</f>
        <v>6998.142304</v>
      </c>
      <c r="F19" s="18">
        <f>'Variables AME'!E376</f>
        <v>6996.3097559999997</v>
      </c>
      <c r="G19" s="18">
        <f>'Variables AME'!F376</f>
        <v>6895.7647710000001</v>
      </c>
      <c r="H19" s="18">
        <f>'Variables AME'!G376</f>
        <v>6681.1830170000003</v>
      </c>
      <c r="I19" s="18">
        <f>'Variables AME'!H376</f>
        <v>6667.0913399999999</v>
      </c>
      <c r="J19" s="18">
        <f>'Variables AME'!I376</f>
        <v>6664.0386070000004</v>
      </c>
      <c r="K19" s="18">
        <f>'Variables AME'!J376</f>
        <v>6617.0495309999997</v>
      </c>
      <c r="L19" s="18">
        <f>'Variables AME'!K376</f>
        <v>6532.8340230000003</v>
      </c>
      <c r="M19" s="18">
        <f>'Variables AME'!L376</f>
        <v>6502.3102040000003</v>
      </c>
      <c r="N19" s="18">
        <f>'Variables AME'!M376</f>
        <v>6461.2175209999996</v>
      </c>
      <c r="O19" s="18">
        <f>'Variables AME'!N376</f>
        <v>6475.9167310000003</v>
      </c>
      <c r="P19" s="18">
        <f>'Variables AME'!O376</f>
        <v>6526.5702680000004</v>
      </c>
      <c r="Q19" s="18">
        <f>'Variables AME'!P376</f>
        <v>6464.7876610000003</v>
      </c>
      <c r="R19" s="18">
        <f>'Variables AME'!Q376</f>
        <v>6410.639185</v>
      </c>
      <c r="S19" s="18">
        <f>'Variables AME'!R376</f>
        <v>6362.2955519999996</v>
      </c>
      <c r="T19" s="18">
        <f>'Variables AME'!S376</f>
        <v>6644.8033230000001</v>
      </c>
      <c r="U19" s="18">
        <f>'Variables AME'!T376</f>
        <v>6776.5689039999997</v>
      </c>
      <c r="V19" s="18">
        <f>'Variables AME'!U376</f>
        <v>6965.8965740000003</v>
      </c>
      <c r="W19" s="18">
        <f>'Variables AME'!V376</f>
        <v>7112.0432970000002</v>
      </c>
      <c r="X19" s="18">
        <f>'Variables AME'!W376</f>
        <v>7415.8481490000004</v>
      </c>
      <c r="Y19" s="18">
        <f>'Variables AME'!X376</f>
        <v>7713.7178679999997</v>
      </c>
      <c r="Z19" s="18">
        <f>'Variables AME'!Y376</f>
        <v>8056.669425</v>
      </c>
      <c r="AA19" s="18">
        <f>'Variables AME'!Z376</f>
        <v>8419.929279</v>
      </c>
      <c r="AB19" s="18">
        <f>'Variables AME'!AA376</f>
        <v>8799.0787020000007</v>
      </c>
      <c r="AC19" s="18">
        <f>'Variables AME'!AB376</f>
        <v>9198.4233110000005</v>
      </c>
      <c r="AD19" s="18">
        <f>'Variables AME'!AC376</f>
        <v>9605.0177039999999</v>
      </c>
      <c r="AE19" s="18">
        <f>'Variables AME'!AD376</f>
        <v>10032.18698</v>
      </c>
      <c r="AF19" s="18">
        <f>'Variables AME'!AE376</f>
        <v>10474.75685</v>
      </c>
      <c r="AG19" s="18">
        <f>'Variables AME'!AF376</f>
        <v>10931.61709</v>
      </c>
      <c r="AH19" s="18">
        <f>'Variables AME'!AG376</f>
        <v>11406.213030000001</v>
      </c>
      <c r="AI19" s="18">
        <f>'Variables AME'!AH376</f>
        <v>11807.952230000001</v>
      </c>
      <c r="AJ19" s="18">
        <f>'Variables AME'!AI376</f>
        <v>12220.8385</v>
      </c>
      <c r="AK19" s="18">
        <f>'Variables AME'!AJ376</f>
        <v>12648.178330000001</v>
      </c>
      <c r="AL19" s="18">
        <f>'Variables AME'!AK376</f>
        <v>13087.848400000001</v>
      </c>
      <c r="AM19" s="18">
        <f>'Variables AME'!AL376</f>
        <v>13536.66885</v>
      </c>
      <c r="AN19" s="18">
        <f>'Variables AME'!AM376</f>
        <v>13807.023160000001</v>
      </c>
      <c r="AO19" s="18">
        <f>'Variables AME'!AN376</f>
        <v>14096.00095</v>
      </c>
      <c r="AP19" s="18">
        <f>'Variables AME'!AO376</f>
        <v>14387.03657</v>
      </c>
      <c r="AQ19" s="18">
        <f>'Variables AME'!AP376</f>
        <v>14684.75836</v>
      </c>
      <c r="AR19" s="18">
        <f>'Variables AME'!AQ376</f>
        <v>14982.00582</v>
      </c>
      <c r="AS19" s="18">
        <f>'Variables AME'!AR376</f>
        <v>15186.280290000001</v>
      </c>
      <c r="AT19" s="18">
        <f>'Variables AME'!AS376</f>
        <v>15388.02425</v>
      </c>
      <c r="AU19" s="18">
        <f>'Variables AME'!AT376</f>
        <v>15592.007009999999</v>
      </c>
      <c r="AV19" s="18">
        <f>'Variables AME'!AU376</f>
        <v>15797.818149999999</v>
      </c>
      <c r="AW19" s="18">
        <f>'Variables AME'!AV376</f>
        <v>16011.537399999999</v>
      </c>
      <c r="AX19" s="18"/>
    </row>
    <row r="20" spans="1:50" x14ac:dyDescent="0.25">
      <c r="A20" s="18"/>
      <c r="B20" t="s">
        <v>1610</v>
      </c>
      <c r="C20" s="18">
        <f>'Variables AME'!B64</f>
        <v>0.96116878123798499</v>
      </c>
      <c r="D20" s="18">
        <f>'Variables AME'!C64</f>
        <v>0.98039215686274495</v>
      </c>
      <c r="E20" s="18">
        <f>'Variables AME'!D64</f>
        <v>0.98315874910000001</v>
      </c>
      <c r="F20" s="18">
        <f>'Variables AME'!E64</f>
        <v>0.9832612677</v>
      </c>
      <c r="G20" s="18">
        <f>'Variables AME'!F64</f>
        <v>0.98774018389999996</v>
      </c>
      <c r="H20" s="18">
        <f>'Variables AME'!G64</f>
        <v>1.001133772</v>
      </c>
      <c r="I20" s="18">
        <f>'Variables AME'!H64</f>
        <v>0.9977470584</v>
      </c>
      <c r="J20" s="18">
        <f>'Variables AME'!I64</f>
        <v>0.99239717620000001</v>
      </c>
      <c r="K20" s="18">
        <f>'Variables AME'!J64</f>
        <v>0.98944477060000002</v>
      </c>
      <c r="L20" s="18">
        <f>'Variables AME'!K64</f>
        <v>0.99455748259999999</v>
      </c>
      <c r="M20" s="18">
        <f>'Variables AME'!L64</f>
        <v>1.0026251049999999</v>
      </c>
      <c r="N20" s="18">
        <f>'Variables AME'!M64</f>
        <v>1.01326227</v>
      </c>
      <c r="O20" s="18">
        <f>'Variables AME'!N64</f>
        <v>1.020933264</v>
      </c>
      <c r="P20" s="18">
        <f>'Variables AME'!O64</f>
        <v>1.0270382650000001</v>
      </c>
      <c r="Q20" s="18">
        <f>'Variables AME'!P64</f>
        <v>1.0389016849999999</v>
      </c>
      <c r="R20" s="18">
        <f>'Variables AME'!Q64</f>
        <v>1.061476181</v>
      </c>
      <c r="S20" s="18">
        <f>'Variables AME'!R64</f>
        <v>1.081166214</v>
      </c>
      <c r="T20" s="18">
        <f>'Variables AME'!S64</f>
        <v>1.102112867</v>
      </c>
      <c r="U20" s="18">
        <f>'Variables AME'!T64</f>
        <v>1.122378198</v>
      </c>
      <c r="V20" s="18">
        <f>'Variables AME'!U64</f>
        <v>1.143389628</v>
      </c>
      <c r="W20" s="18">
        <f>'Variables AME'!V64</f>
        <v>1.164676125</v>
      </c>
      <c r="X20" s="18">
        <f>'Variables AME'!W64</f>
        <v>1.186248618</v>
      </c>
      <c r="Y20" s="18">
        <f>'Variables AME'!X64</f>
        <v>1.2099681440000001</v>
      </c>
      <c r="Z20" s="18">
        <f>'Variables AME'!Y64</f>
        <v>1.2342387859999999</v>
      </c>
      <c r="AA20" s="18">
        <f>'Variables AME'!Z64</f>
        <v>1.2588226929999999</v>
      </c>
      <c r="AB20" s="18">
        <f>'Variables AME'!AA64</f>
        <v>1.2837086689999999</v>
      </c>
      <c r="AC20" s="18">
        <f>'Variables AME'!AB64</f>
        <v>1.3089429210000001</v>
      </c>
      <c r="AD20" s="18">
        <f>'Variables AME'!AC64</f>
        <v>1.334528784</v>
      </c>
      <c r="AE20" s="18">
        <f>'Variables AME'!AD64</f>
        <v>1.3606214599999999</v>
      </c>
      <c r="AF20" s="18">
        <f>'Variables AME'!AE64</f>
        <v>1.3872971650000001</v>
      </c>
      <c r="AG20" s="18">
        <f>'Variables AME'!AF64</f>
        <v>1.4145712850000001</v>
      </c>
      <c r="AH20" s="18">
        <f>'Variables AME'!AG64</f>
        <v>1.442442786</v>
      </c>
      <c r="AI20" s="18">
        <f>'Variables AME'!AH64</f>
        <v>1.4710042109999999</v>
      </c>
      <c r="AJ20" s="18">
        <f>'Variables AME'!AI64</f>
        <v>1.5001429770000001</v>
      </c>
      <c r="AK20" s="18">
        <f>'Variables AME'!AJ64</f>
        <v>1.5298969419999999</v>
      </c>
      <c r="AL20" s="18">
        <f>'Variables AME'!AK64</f>
        <v>1.560219891</v>
      </c>
      <c r="AM20" s="18">
        <f>'Variables AME'!AL64</f>
        <v>1.5911162619999999</v>
      </c>
      <c r="AN20" s="18">
        <f>'Variables AME'!AM64</f>
        <v>1.622233391</v>
      </c>
      <c r="AO20" s="18">
        <f>'Variables AME'!AN64</f>
        <v>1.6539400230000001</v>
      </c>
      <c r="AP20" s="18">
        <f>'Variables AME'!AO64</f>
        <v>1.686219879</v>
      </c>
      <c r="AQ20" s="18">
        <f>'Variables AME'!AP64</f>
        <v>1.7191287</v>
      </c>
      <c r="AR20" s="18">
        <f>'Variables AME'!AQ64</f>
        <v>1.7526173810000001</v>
      </c>
      <c r="AS20" s="18">
        <f>'Variables AME'!AR64</f>
        <v>1.786595146</v>
      </c>
      <c r="AT20" s="18">
        <f>'Variables AME'!AS64</f>
        <v>1.8212159480000001</v>
      </c>
      <c r="AU20" s="18">
        <f>'Variables AME'!AT64</f>
        <v>1.8564815130000001</v>
      </c>
      <c r="AV20" s="18">
        <f>'Variables AME'!AU64</f>
        <v>1.89241821</v>
      </c>
      <c r="AW20" s="18">
        <f>'Variables AME'!AV64</f>
        <v>1.9292727380000001</v>
      </c>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B23" t="s">
        <v>1621</v>
      </c>
      <c r="C23" s="25">
        <f>'Variables AME'!B78*'Variables AME'!B115/'Variables AME'!B64*'Variables AME'!$S64</f>
        <v>1163.9695074714116</v>
      </c>
      <c r="D23" s="25">
        <f>'Variables AME'!C78*'Variables AME'!C115/'Variables AME'!C64*'Variables AME'!$S64</f>
        <v>1182.6574144104741</v>
      </c>
      <c r="E23" s="25">
        <f>'Variables AME'!D78*'Variables AME'!D115/'Variables AME'!D64*'Variables AME'!$S64</f>
        <v>1211.8670563230062</v>
      </c>
      <c r="F23" s="25">
        <f>'Variables AME'!E78*'Variables AME'!E115/'Variables AME'!E64*'Variables AME'!$S64</f>
        <v>1349.6104414781134</v>
      </c>
      <c r="G23" s="25">
        <f>'Variables AME'!F78*'Variables AME'!F115/'Variables AME'!F64*'Variables AME'!$S64</f>
        <v>1421.5901165765854</v>
      </c>
      <c r="H23" s="25">
        <f>'Variables AME'!G78*'Variables AME'!G115/'Variables AME'!G64*'Variables AME'!$S64</f>
        <v>1183.4596733346687</v>
      </c>
      <c r="I23" s="25">
        <f>'Variables AME'!H78*'Variables AME'!H115/'Variables AME'!H64*'Variables AME'!$S64</f>
        <v>1300.3185125078512</v>
      </c>
      <c r="J23" s="25">
        <f>'Variables AME'!I78*'Variables AME'!I115/'Variables AME'!I64*'Variables AME'!$S64</f>
        <v>1450.0971234420676</v>
      </c>
      <c r="K23" s="25">
        <f>'Variables AME'!J78*'Variables AME'!J115/'Variables AME'!J64*'Variables AME'!$S64</f>
        <v>1434.70341969894</v>
      </c>
      <c r="L23" s="25">
        <f>'Variables AME'!K78*'Variables AME'!K115/'Variables AME'!K64*'Variables AME'!$S64</f>
        <v>1532.7783195204499</v>
      </c>
      <c r="M23" s="25">
        <f>'Variables AME'!L78*'Variables AME'!L115/'Variables AME'!L64*'Variables AME'!$S64</f>
        <v>1547.2249876925944</v>
      </c>
      <c r="N23" s="25">
        <f>'Variables AME'!M78*'Variables AME'!M115/'Variables AME'!M64*'Variables AME'!$S64</f>
        <v>1750.7903189497335</v>
      </c>
      <c r="O23" s="25">
        <f>'Variables AME'!N78*'Variables AME'!N115/'Variables AME'!N64*'Variables AME'!$S64</f>
        <v>1586.2275756588474</v>
      </c>
      <c r="P23" s="25">
        <f>'Variables AME'!O78*'Variables AME'!O115/'Variables AME'!O64*'Variables AME'!$S64</f>
        <v>1763.1838930300523</v>
      </c>
      <c r="Q23" s="25">
        <f>'Variables AME'!P78*'Variables AME'!P115/'Variables AME'!P64*'Variables AME'!$S64</f>
        <v>1814.891802640238</v>
      </c>
      <c r="R23" s="25">
        <f>'Variables AME'!Q78*'Variables AME'!Q115/'Variables AME'!Q64*'Variables AME'!$S64</f>
        <v>1843.5690412044896</v>
      </c>
      <c r="S23" s="25">
        <f>'Variables AME'!R78*'Variables AME'!R115/'Variables AME'!R64*'Variables AME'!$S64</f>
        <v>1997.739131729586</v>
      </c>
      <c r="T23" s="25">
        <f>'Variables AME'!S78*'Variables AME'!S115/'Variables AME'!S64*'Variables AME'!$S64</f>
        <v>15311.590796856839</v>
      </c>
      <c r="U23" s="25">
        <f>'Variables AME'!T78*'Variables AME'!T115/'Variables AME'!T64*'Variables AME'!$S64</f>
        <v>11638.054810767218</v>
      </c>
      <c r="V23" s="25">
        <f>'Variables AME'!U78*'Variables AME'!U115/'Variables AME'!U64*'Variables AME'!$S64</f>
        <v>11057.901951487533</v>
      </c>
      <c r="W23" s="25">
        <f>'Variables AME'!V78*'Variables AME'!V115/'Variables AME'!V64*'Variables AME'!$S64</f>
        <v>10970.215139165537</v>
      </c>
      <c r="X23" s="25">
        <f>'Variables AME'!W78*'Variables AME'!W115/'Variables AME'!W64*'Variables AME'!$S64</f>
        <v>10922.266331498206</v>
      </c>
      <c r="Y23" s="25">
        <f>'Variables AME'!X78*'Variables AME'!X115/'Variables AME'!X64*'Variables AME'!$S64</f>
        <v>11049.935950823028</v>
      </c>
      <c r="Z23" s="25">
        <f>'Variables AME'!Y78*'Variables AME'!Y115/'Variables AME'!Y64*'Variables AME'!$S64</f>
        <v>11041.604321617338</v>
      </c>
      <c r="AA23" s="25">
        <f>'Variables AME'!Z78*'Variables AME'!Z115/'Variables AME'!Z64*'Variables AME'!$S64</f>
        <v>11149.800216854705</v>
      </c>
      <c r="AB23" s="25">
        <f>'Variables AME'!AA78*'Variables AME'!AA115/'Variables AME'!AA64*'Variables AME'!$S64</f>
        <v>11220.225731822738</v>
      </c>
      <c r="AC23" s="25">
        <f>'Variables AME'!AB78*'Variables AME'!AB115/'Variables AME'!AB64*'Variables AME'!$S64</f>
        <v>11298.272902361547</v>
      </c>
      <c r="AD23" s="25">
        <f>'Variables AME'!AC78*'Variables AME'!AC115/'Variables AME'!AC64*'Variables AME'!$S64</f>
        <v>11202.661029069524</v>
      </c>
      <c r="AE23" s="25">
        <f>'Variables AME'!AD78*'Variables AME'!AD115/'Variables AME'!AD64*'Variables AME'!$S64</f>
        <v>11138.863113788198</v>
      </c>
      <c r="AF23" s="25">
        <f>'Variables AME'!AE78*'Variables AME'!AE115/'Variables AME'!AE64*'Variables AME'!$S64</f>
        <v>11266.037545537634</v>
      </c>
      <c r="AG23" s="25">
        <f>'Variables AME'!AF78*'Variables AME'!AF115/'Variables AME'!AF64*'Variables AME'!$S64</f>
        <v>11353.039511675039</v>
      </c>
      <c r="AH23" s="25">
        <f>'Variables AME'!AG78*'Variables AME'!AG115/'Variables AME'!AG64*'Variables AME'!$S64</f>
        <v>11312.951589153383</v>
      </c>
      <c r="AI23" s="25">
        <f>'Variables AME'!AH78*'Variables AME'!AH115/'Variables AME'!AH64*'Variables AME'!$S64</f>
        <v>11620.803670642637</v>
      </c>
      <c r="AJ23" s="25">
        <f>'Variables AME'!AI78*'Variables AME'!AI115/'Variables AME'!AI64*'Variables AME'!$S64</f>
        <v>11683.116217151091</v>
      </c>
      <c r="AK23" s="25">
        <f>'Variables AME'!AJ78*'Variables AME'!AJ115/'Variables AME'!AJ64*'Variables AME'!$S64</f>
        <v>11772.270885924558</v>
      </c>
      <c r="AL23" s="25">
        <f>'Variables AME'!AK78*'Variables AME'!AK115/'Variables AME'!AK64*'Variables AME'!$S64</f>
        <v>11870.082704509497</v>
      </c>
      <c r="AM23" s="25">
        <f>'Variables AME'!AL78*'Variables AME'!AL115/'Variables AME'!AL64*'Variables AME'!$S64</f>
        <v>11955.251098306628</v>
      </c>
      <c r="AN23" s="25">
        <f>'Variables AME'!AM78*'Variables AME'!AM115/'Variables AME'!AM64*'Variables AME'!$S64</f>
        <v>12029.942393681496</v>
      </c>
      <c r="AO23" s="25">
        <f>'Variables AME'!AN78*'Variables AME'!AN115/'Variables AME'!AN64*'Variables AME'!$S64</f>
        <v>12176.254035936185</v>
      </c>
      <c r="AP23" s="25">
        <f>'Variables AME'!AO78*'Variables AME'!AO115/'Variables AME'!AO64*'Variables AME'!$S64</f>
        <v>12287.500204411281</v>
      </c>
      <c r="AQ23" s="25">
        <f>'Variables AME'!AP78*'Variables AME'!AP115/'Variables AME'!AP64*'Variables AME'!$S64</f>
        <v>12402.628959576472</v>
      </c>
      <c r="AR23" s="25">
        <f>'Variables AME'!AQ78*'Variables AME'!AQ115/'Variables AME'!AQ64*'Variables AME'!$S64</f>
        <v>12501.21578738867</v>
      </c>
      <c r="AS23" s="25">
        <f>'Variables AME'!AR78*'Variables AME'!AR115/'Variables AME'!AR64*'Variables AME'!$S64</f>
        <v>12600.643082532019</v>
      </c>
      <c r="AT23" s="25">
        <f>'Variables AME'!AS78*'Variables AME'!AS115/'Variables AME'!AS64*'Variables AME'!$S64</f>
        <v>12709.231225087762</v>
      </c>
      <c r="AU23" s="25">
        <f>'Variables AME'!AT78*'Variables AME'!AT115/'Variables AME'!AT64*'Variables AME'!$S64</f>
        <v>12821.256529081405</v>
      </c>
      <c r="AV23" s="25">
        <f>'Variables AME'!AU78*'Variables AME'!AU115/'Variables AME'!AU64*'Variables AME'!$S64</f>
        <v>12933.037731076089</v>
      </c>
      <c r="AW23" s="25">
        <f>'Variables AME'!AV78*'Variables AME'!AV115/'Variables AME'!AV64*'Variables AME'!$S64</f>
        <v>13063.159320688237</v>
      </c>
      <c r="AX23" s="18"/>
    </row>
    <row r="24" spans="1:50" x14ac:dyDescent="0.25">
      <c r="A24" s="18"/>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18"/>
    </row>
    <row r="25" spans="1:50" x14ac:dyDescent="0.2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B26" t="s">
        <v>1668</v>
      </c>
      <c r="C26" s="23">
        <f>'Variables AME'!B778</f>
        <v>561.33715627888205</v>
      </c>
      <c r="D26" s="23">
        <f>'Variables AME'!C778</f>
        <v>570.34960589258696</v>
      </c>
      <c r="E26" s="23">
        <f>'Variables AME'!D778</f>
        <v>579.50675330000001</v>
      </c>
      <c r="F26" s="23">
        <f>'Variables AME'!E778</f>
        <v>583.78528700000004</v>
      </c>
      <c r="G26" s="23">
        <f>'Variables AME'!F778</f>
        <v>583.08198679999998</v>
      </c>
      <c r="H26" s="23">
        <f>'Variables AME'!G778</f>
        <v>572.57614560000002</v>
      </c>
      <c r="I26" s="23">
        <f>'Variables AME'!H778</f>
        <v>573.47627409999996</v>
      </c>
      <c r="J26" s="23">
        <f>'Variables AME'!I778</f>
        <v>581.28016709999997</v>
      </c>
      <c r="K26" s="23">
        <f>'Variables AME'!J778</f>
        <v>582.33796989999996</v>
      </c>
      <c r="L26" s="23">
        <f>'Variables AME'!K778</f>
        <v>572.56413399999997</v>
      </c>
      <c r="M26" s="23">
        <f>'Variables AME'!L778</f>
        <v>572.40554220000001</v>
      </c>
      <c r="N26" s="23">
        <f>'Variables AME'!M778</f>
        <v>569.38979140000004</v>
      </c>
      <c r="O26" s="23">
        <f>'Variables AME'!N778</f>
        <v>572.03446980000001</v>
      </c>
      <c r="P26" s="23">
        <f>'Variables AME'!O778</f>
        <v>577.36629589999995</v>
      </c>
      <c r="Q26" s="23">
        <f>'Variables AME'!P778</f>
        <v>585.92187079999997</v>
      </c>
      <c r="R26" s="124">
        <f>'Variables AME'!Q778</f>
        <v>591.109375</v>
      </c>
      <c r="S26" s="23">
        <f>'Variables AME'!R778</f>
        <v>592.66709679999997</v>
      </c>
      <c r="T26" s="23">
        <f>'Variables AME'!S778</f>
        <v>608.71116480000001</v>
      </c>
      <c r="U26" s="23">
        <f>'Variables AME'!T778</f>
        <v>612.64803180000001</v>
      </c>
      <c r="V26" s="23">
        <f>'Variables AME'!U778</f>
        <v>623.23182640000005</v>
      </c>
      <c r="W26" s="23">
        <f>'Variables AME'!V778</f>
        <v>631.07041719999995</v>
      </c>
      <c r="X26" s="23">
        <f>'Variables AME'!W778</f>
        <v>637.05516509999995</v>
      </c>
      <c r="Y26" s="23">
        <f>'Variables AME'!X778</f>
        <v>640.21766230000003</v>
      </c>
      <c r="Z26" s="23">
        <f>'Variables AME'!Y778</f>
        <v>646.79229569999995</v>
      </c>
      <c r="AA26" s="23">
        <f>'Variables AME'!Z778</f>
        <v>654.52880849999997</v>
      </c>
      <c r="AB26" s="23">
        <f>'Variables AME'!AA778</f>
        <v>662.98716960000002</v>
      </c>
      <c r="AC26" s="23">
        <f>'Variables AME'!AB778</f>
        <v>672.41757529999995</v>
      </c>
      <c r="AD26" s="23">
        <f>'Variables AME'!AC778</f>
        <v>677.46478230000002</v>
      </c>
      <c r="AE26" s="23">
        <f>'Variables AME'!AD778</f>
        <v>683.57121080000002</v>
      </c>
      <c r="AF26" s="23">
        <f>'Variables AME'!AE778</f>
        <v>690.29153359999998</v>
      </c>
      <c r="AG26" s="23">
        <f>'Variables AME'!AF778</f>
        <v>697.49636229999999</v>
      </c>
      <c r="AH26" s="23">
        <f>'Variables AME'!AG778</f>
        <v>705.35396930000002</v>
      </c>
      <c r="AI26" s="23">
        <f>'Variables AME'!AH778</f>
        <v>714.21844280000005</v>
      </c>
      <c r="AJ26" s="23">
        <f>'Variables AME'!AI778</f>
        <v>723.36306850000005</v>
      </c>
      <c r="AK26" s="23">
        <f>'Variables AME'!AJ778</f>
        <v>732.96183719999999</v>
      </c>
      <c r="AL26" s="23">
        <f>'Variables AME'!AK778</f>
        <v>742.86625189999995</v>
      </c>
      <c r="AM26" s="23">
        <f>'Variables AME'!AL778</f>
        <v>752.88100469999995</v>
      </c>
      <c r="AN26" s="23">
        <f>'Variables AME'!AM778</f>
        <v>762.42500029999997</v>
      </c>
      <c r="AO26" s="23">
        <f>'Variables AME'!AN778</f>
        <v>772.85452450000003</v>
      </c>
      <c r="AP26" s="23">
        <f>'Variables AME'!AO778</f>
        <v>783.24898919999998</v>
      </c>
      <c r="AQ26" s="23">
        <f>'Variables AME'!AP778</f>
        <v>793.8593396</v>
      </c>
      <c r="AR26" s="23">
        <f>'Variables AME'!AQ778</f>
        <v>804.29666580000003</v>
      </c>
      <c r="AS26" s="23">
        <f>'Variables AME'!AR778</f>
        <v>814.93055679999998</v>
      </c>
      <c r="AT26" s="23">
        <f>'Variables AME'!AS778</f>
        <v>825.42004180000004</v>
      </c>
      <c r="AU26" s="23">
        <f>'Variables AME'!AT778</f>
        <v>836.02102119999995</v>
      </c>
      <c r="AV26" s="23">
        <f>'Variables AME'!AU778</f>
        <v>846.71136130000002</v>
      </c>
      <c r="AW26" s="23">
        <f>'Variables AME'!AV778</f>
        <v>857.81667370000002</v>
      </c>
      <c r="AX26" s="18"/>
    </row>
    <row r="27" spans="1:50" x14ac:dyDescent="0.25">
      <c r="A27" s="18"/>
      <c r="B27" t="s">
        <v>1643</v>
      </c>
      <c r="C27" s="23">
        <f>'Variables AME'!B779</f>
        <v>559.39986338942902</v>
      </c>
      <c r="D27" s="23">
        <f>'Variables AME'!C779</f>
        <v>568.38120913915895</v>
      </c>
      <c r="E27" s="23">
        <f>'Variables AME'!D779</f>
        <v>577.50675330000001</v>
      </c>
      <c r="F27" s="23">
        <f>'Variables AME'!E779</f>
        <v>581.89404019999995</v>
      </c>
      <c r="G27" s="23">
        <f>'Variables AME'!F779</f>
        <v>581.22182810000004</v>
      </c>
      <c r="H27" s="23">
        <f>'Variables AME'!G779</f>
        <v>570.68143610000004</v>
      </c>
      <c r="I27" s="23">
        <f>'Variables AME'!H779</f>
        <v>571.48953700000004</v>
      </c>
      <c r="J27" s="23">
        <f>'Variables AME'!I779</f>
        <v>579.14903890000005</v>
      </c>
      <c r="K27" s="23">
        <f>'Variables AME'!J779</f>
        <v>580.01275239999995</v>
      </c>
      <c r="L27" s="23">
        <f>'Variables AME'!K779</f>
        <v>569.99578039999994</v>
      </c>
      <c r="M27" s="23">
        <f>'Variables AME'!L779</f>
        <v>569.54395079999995</v>
      </c>
      <c r="N27" s="23">
        <f>'Variables AME'!M779</f>
        <v>566.18230519999997</v>
      </c>
      <c r="O27" s="23">
        <f>'Variables AME'!N779</f>
        <v>568.42450550000001</v>
      </c>
      <c r="P27" s="23">
        <f>'Variables AME'!O779</f>
        <v>573.29203719999998</v>
      </c>
      <c r="Q27" s="23">
        <f>'Variables AME'!P779</f>
        <v>581.31497509999997</v>
      </c>
      <c r="R27" s="23">
        <f>'Variables AME'!Q779</f>
        <v>585.89364799999998</v>
      </c>
      <c r="S27" s="23">
        <f>'Variables AME'!R779</f>
        <v>586.7341255</v>
      </c>
      <c r="T27" s="23">
        <f>'Variables AME'!S779</f>
        <v>598.0830575</v>
      </c>
      <c r="U27" s="23">
        <f>'Variables AME'!T779</f>
        <v>598.3001051</v>
      </c>
      <c r="V27" s="23">
        <f>'Variables AME'!U779</f>
        <v>605.66470770000001</v>
      </c>
      <c r="W27" s="23">
        <f>'Variables AME'!V779</f>
        <v>610.87539430000004</v>
      </c>
      <c r="X27" s="23">
        <f>'Variables AME'!W779</f>
        <v>606.94949050000002</v>
      </c>
      <c r="Y27" s="23">
        <f>'Variables AME'!X779</f>
        <v>598.76169359999994</v>
      </c>
      <c r="Z27" s="23">
        <f>'Variables AME'!Y779</f>
        <v>593.59473249999996</v>
      </c>
      <c r="AA27" s="23">
        <f>'Variables AME'!Z779</f>
        <v>589.24370939999994</v>
      </c>
      <c r="AB27" s="23">
        <f>'Variables AME'!AA779</f>
        <v>585.25919959999999</v>
      </c>
      <c r="AC27" s="23">
        <f>'Variables AME'!AB779</f>
        <v>581.81980229999999</v>
      </c>
      <c r="AD27" s="23">
        <f>'Variables AME'!AC779</f>
        <v>571.21776169999998</v>
      </c>
      <c r="AE27" s="23">
        <f>'Variables AME'!AD779</f>
        <v>561.26237470000001</v>
      </c>
      <c r="AF27" s="23">
        <f>'Variables AME'!AE779</f>
        <v>551.5276212</v>
      </c>
      <c r="AG27" s="23">
        <f>'Variables AME'!AF779</f>
        <v>541.87228800000003</v>
      </c>
      <c r="AH27" s="23">
        <f>'Variables AME'!AG779</f>
        <v>532.39126780000004</v>
      </c>
      <c r="AI27" s="23">
        <f>'Variables AME'!AH779</f>
        <v>527.28516569999999</v>
      </c>
      <c r="AJ27" s="23">
        <f>'Variables AME'!AI779</f>
        <v>522.08843160000004</v>
      </c>
      <c r="AK27" s="23">
        <f>'Variables AME'!AJ779</f>
        <v>516.90988770000001</v>
      </c>
      <c r="AL27" s="23">
        <f>'Variables AME'!AK779</f>
        <v>511.62475799999999</v>
      </c>
      <c r="AM27" s="23">
        <f>'Variables AME'!AL779</f>
        <v>506.08661139999998</v>
      </c>
      <c r="AN27" s="23">
        <f>'Variables AME'!AM779</f>
        <v>507.85129269999999</v>
      </c>
      <c r="AO27" s="23">
        <f>'Variables AME'!AN779</f>
        <v>510.0839861</v>
      </c>
      <c r="AP27" s="23">
        <f>'Variables AME'!AO779</f>
        <v>512.16651409999997</v>
      </c>
      <c r="AQ27" s="23">
        <f>'Variables AME'!AP779</f>
        <v>514.26208020000001</v>
      </c>
      <c r="AR27" s="23">
        <f>'Variables AME'!AQ779</f>
        <v>516.11717050000004</v>
      </c>
      <c r="AS27" s="23">
        <f>'Variables AME'!AR779</f>
        <v>522.66386190000003</v>
      </c>
      <c r="AT27" s="23">
        <f>'Variables AME'!AS779</f>
        <v>529.11075519999997</v>
      </c>
      <c r="AU27" s="23">
        <f>'Variables AME'!AT779</f>
        <v>535.62194790000001</v>
      </c>
      <c r="AV27" s="23">
        <f>'Variables AME'!AU779</f>
        <v>542.18315310000003</v>
      </c>
      <c r="AW27" s="23">
        <f>'Variables AME'!AV779</f>
        <v>549.00267120000001</v>
      </c>
      <c r="AX27" s="18"/>
    </row>
    <row r="28" spans="1:50" x14ac:dyDescent="0.25">
      <c r="A28" s="18"/>
      <c r="B28" t="s">
        <v>1644</v>
      </c>
      <c r="C28" s="23">
        <f>'Variables AME'!B780</f>
        <v>0.96864644472622397</v>
      </c>
      <c r="D28" s="23">
        <f>'Variables AME'!C780</f>
        <v>0.984198376713873</v>
      </c>
      <c r="E28" s="23">
        <f>'Variables AME'!D780</f>
        <v>1</v>
      </c>
      <c r="F28" s="23">
        <f>'Variables AME'!E780</f>
        <v>0.75621449870000002</v>
      </c>
      <c r="G28" s="23">
        <f>'Variables AME'!F780</f>
        <v>0.57186036799999995</v>
      </c>
      <c r="H28" s="23">
        <f>'Variables AME'!G780</f>
        <v>0.43244910149999999</v>
      </c>
      <c r="I28" s="23">
        <f>'Variables AME'!H780</f>
        <v>0.32702428049999999</v>
      </c>
      <c r="J28" s="23">
        <f>'Variables AME'!I780</f>
        <v>0.2473005023</v>
      </c>
      <c r="K28" s="23">
        <f>'Variables AME'!J780</f>
        <v>0.18701222540000001</v>
      </c>
      <c r="L28" s="23">
        <f>'Variables AME'!K780</f>
        <v>0.14142135619999999</v>
      </c>
      <c r="M28" s="23">
        <f>'Variables AME'!L780</f>
        <v>0.10694488000000001</v>
      </c>
      <c r="N28" s="23">
        <f>'Variables AME'!M780</f>
        <v>8.0873268799999995E-2</v>
      </c>
      <c r="O28" s="23">
        <f>'Variables AME'!N780</f>
        <v>6.1157538400000003E-2</v>
      </c>
      <c r="P28" s="23">
        <f>'Variables AME'!O780</f>
        <v>4.6248217299999998E-2</v>
      </c>
      <c r="Q28" s="23">
        <f>'Variables AME'!P780</f>
        <v>3.49735724E-2</v>
      </c>
      <c r="R28" s="23">
        <f>'Variables AME'!Q780</f>
        <v>2.6447522500000001E-2</v>
      </c>
      <c r="S28" s="23">
        <f>'Variables AME'!R780</f>
        <v>2.0077737200000001E-2</v>
      </c>
      <c r="T28" s="23">
        <f>'Variables AME'!S780</f>
        <v>0.71602391470000004</v>
      </c>
      <c r="U28" s="23">
        <f>'Variables AME'!T780</f>
        <v>1.2805749930000001</v>
      </c>
      <c r="V28" s="23">
        <f>'Variables AME'!U780</f>
        <v>1.7583719980000001</v>
      </c>
      <c r="W28" s="23">
        <f>'Variables AME'!V780</f>
        <v>2.1496121079999999</v>
      </c>
      <c r="X28" s="23">
        <f>'Variables AME'!W780</f>
        <v>3.6604982320000001</v>
      </c>
      <c r="Y28" s="23">
        <f>'Variables AME'!X780</f>
        <v>6.0162843830000003</v>
      </c>
      <c r="Z28" s="23">
        <f>'Variables AME'!Y780</f>
        <v>8.4396882249999994</v>
      </c>
      <c r="AA28" s="23">
        <f>'Variables AME'!Z780</f>
        <v>10.930506899999999</v>
      </c>
      <c r="AB28" s="23">
        <f>'Variables AME'!AA780</f>
        <v>13.492512339999999</v>
      </c>
      <c r="AC28" s="23">
        <f>'Variables AME'!AB780</f>
        <v>16.13961686</v>
      </c>
      <c r="AD28" s="23">
        <f>'Variables AME'!AC780</f>
        <v>19.79960994</v>
      </c>
      <c r="AE28" s="23">
        <f>'Variables AME'!AD780</f>
        <v>23.54882271</v>
      </c>
      <c r="AF28" s="23">
        <f>'Variables AME'!AE780</f>
        <v>27.386186590000001</v>
      </c>
      <c r="AG28" s="23">
        <f>'Variables AME'!AF780</f>
        <v>31.315512760000001</v>
      </c>
      <c r="AH28" s="23">
        <f>'Variables AME'!AG780</f>
        <v>35.352827830000003</v>
      </c>
      <c r="AI28" s="23">
        <f>'Variables AME'!AH780</f>
        <v>38.851020820000002</v>
      </c>
      <c r="AJ28" s="23">
        <f>'Variables AME'!AI780</f>
        <v>42.441457540000002</v>
      </c>
      <c r="AK28" s="23">
        <f>'Variables AME'!AJ780</f>
        <v>46.13868411</v>
      </c>
      <c r="AL28" s="23">
        <f>'Variables AME'!AK780</f>
        <v>49.938543469999999</v>
      </c>
      <c r="AM28" s="23">
        <f>'Variables AME'!AL780</f>
        <v>53.830991840000003</v>
      </c>
      <c r="AN28" s="23">
        <f>'Variables AME'!AM780</f>
        <v>55.809510019999998</v>
      </c>
      <c r="AO28" s="23">
        <f>'Variables AME'!AN780</f>
        <v>57.886803880000002</v>
      </c>
      <c r="AP28" s="23">
        <f>'Variables AME'!AO780</f>
        <v>59.996872580000002</v>
      </c>
      <c r="AQ28" s="23">
        <f>'Variables AME'!AP780</f>
        <v>62.159186290000001</v>
      </c>
      <c r="AR28" s="23">
        <f>'Variables AME'!AQ780</f>
        <v>64.343733270000001</v>
      </c>
      <c r="AS28" s="23">
        <f>'Variables AME'!AR780</f>
        <v>65.19444455</v>
      </c>
      <c r="AT28" s="23">
        <f>'Variables AME'!AS780</f>
        <v>66.033603350000007</v>
      </c>
      <c r="AU28" s="23">
        <f>'Variables AME'!AT780</f>
        <v>66.881681700000001</v>
      </c>
      <c r="AV28" s="23">
        <f>'Variables AME'!AU780</f>
        <v>67.736908909999997</v>
      </c>
      <c r="AW28" s="23">
        <f>'Variables AME'!AV780</f>
        <v>68.625333900000001</v>
      </c>
      <c r="AX28" s="18"/>
    </row>
    <row r="29" spans="1:50" x14ac:dyDescent="0.25">
      <c r="A29" s="18"/>
      <c r="B29" t="s">
        <v>1645</v>
      </c>
      <c r="C29" s="23">
        <f>'Variables AME'!B781</f>
        <v>0.96864644472622397</v>
      </c>
      <c r="D29" s="23">
        <f>'Variables AME'!C781</f>
        <v>0.984198376713873</v>
      </c>
      <c r="E29" s="23">
        <f>'Variables AME'!D781</f>
        <v>1</v>
      </c>
      <c r="F29" s="23">
        <f>'Variables AME'!E781</f>
        <v>1.1350323389999999</v>
      </c>
      <c r="G29" s="23">
        <f>'Variables AME'!F781</f>
        <v>1.2882984099999999</v>
      </c>
      <c r="H29" s="23">
        <f>'Variables AME'!G781</f>
        <v>1.4622603569999999</v>
      </c>
      <c r="I29" s="23">
        <f>'Variables AME'!H781</f>
        <v>1.6597127920000001</v>
      </c>
      <c r="J29" s="23">
        <f>'Variables AME'!I781</f>
        <v>1.8838276920000001</v>
      </c>
      <c r="K29" s="23">
        <f>'Variables AME'!J781</f>
        <v>2.1382053509999999</v>
      </c>
      <c r="L29" s="23">
        <f>'Variables AME'!K781</f>
        <v>2.4269322199999999</v>
      </c>
      <c r="M29" s="23">
        <f>'Variables AME'!L781</f>
        <v>2.7546465530000002</v>
      </c>
      <c r="N29" s="23">
        <f>'Variables AME'!M781</f>
        <v>3.1266129189999998</v>
      </c>
      <c r="O29" s="23">
        <f>'Variables AME'!N781</f>
        <v>3.548806774</v>
      </c>
      <c r="P29" s="23">
        <f>'Variables AME'!O781</f>
        <v>4.0280104520000002</v>
      </c>
      <c r="Q29" s="23">
        <f>'Variables AME'!P781</f>
        <v>4.5719221230000002</v>
      </c>
      <c r="R29" s="23">
        <f>'Variables AME'!Q781</f>
        <v>5.1892794589999998</v>
      </c>
      <c r="S29" s="23">
        <f>'Variables AME'!R781</f>
        <v>5.9128936059999999</v>
      </c>
      <c r="T29" s="23">
        <f>'Variables AME'!S781</f>
        <v>9.9120833810000004</v>
      </c>
      <c r="U29" s="23">
        <f>'Variables AME'!T781</f>
        <v>13.067351629999999</v>
      </c>
      <c r="V29" s="23">
        <f>'Variables AME'!U781</f>
        <v>15.80874672</v>
      </c>
      <c r="W29" s="23">
        <f>'Variables AME'!V781</f>
        <v>18.04541077</v>
      </c>
      <c r="X29" s="23">
        <f>'Variables AME'!W781</f>
        <v>26.4451763</v>
      </c>
      <c r="Y29" s="23">
        <f>'Variables AME'!X781</f>
        <v>35.439684239999998</v>
      </c>
      <c r="Z29" s="23">
        <f>'Variables AME'!Y781</f>
        <v>44.757874970000003</v>
      </c>
      <c r="AA29" s="23">
        <f>'Variables AME'!Z781</f>
        <v>54.354592199999999</v>
      </c>
      <c r="AB29" s="23">
        <f>'Variables AME'!AA781</f>
        <v>64.235457710000006</v>
      </c>
      <c r="AC29" s="23">
        <f>'Variables AME'!AB781</f>
        <v>74.458156209999999</v>
      </c>
      <c r="AD29" s="23">
        <f>'Variables AME'!AC781</f>
        <v>86.447410610000006</v>
      </c>
      <c r="AE29" s="23">
        <f>'Variables AME'!AD781</f>
        <v>98.760013349999994</v>
      </c>
      <c r="AF29" s="23">
        <f>'Variables AME'!AE781</f>
        <v>111.37772579999999</v>
      </c>
      <c r="AG29" s="23">
        <f>'Variables AME'!AF781</f>
        <v>124.3085616</v>
      </c>
      <c r="AH29" s="23">
        <f>'Variables AME'!AG781</f>
        <v>137.60987370000001</v>
      </c>
      <c r="AI29" s="23">
        <f>'Variables AME'!AH781</f>
        <v>148.08225619999999</v>
      </c>
      <c r="AJ29" s="23">
        <f>'Variables AME'!AI781</f>
        <v>158.83317940000001</v>
      </c>
      <c r="AK29" s="23">
        <f>'Variables AME'!AJ781</f>
        <v>169.91326549999999</v>
      </c>
      <c r="AL29" s="23">
        <f>'Variables AME'!AK781</f>
        <v>181.30295050000001</v>
      </c>
      <c r="AM29" s="23">
        <f>'Variables AME'!AL781</f>
        <v>192.9634015</v>
      </c>
      <c r="AN29" s="23">
        <f>'Variables AME'!AM781</f>
        <v>198.76419759999999</v>
      </c>
      <c r="AO29" s="23">
        <f>'Variables AME'!AN781</f>
        <v>204.88373440000001</v>
      </c>
      <c r="AP29" s="23">
        <f>'Variables AME'!AO781</f>
        <v>211.08560259999999</v>
      </c>
      <c r="AQ29" s="23">
        <f>'Variables AME'!AP781</f>
        <v>217.4380731</v>
      </c>
      <c r="AR29" s="23">
        <f>'Variables AME'!AQ781</f>
        <v>223.83576210000001</v>
      </c>
      <c r="AS29" s="23">
        <f>'Variables AME'!AR781</f>
        <v>227.0722504</v>
      </c>
      <c r="AT29" s="23">
        <f>'Variables AME'!AS781</f>
        <v>230.2756833</v>
      </c>
      <c r="AU29" s="23">
        <f>'Variables AME'!AT781</f>
        <v>233.5173916</v>
      </c>
      <c r="AV29" s="23">
        <f>'Variables AME'!AU781</f>
        <v>236.79129929999999</v>
      </c>
      <c r="AW29" s="23">
        <f>'Variables AME'!AV781</f>
        <v>240.1886686</v>
      </c>
      <c r="AX29" s="18"/>
    </row>
    <row r="30" spans="1:50" x14ac:dyDescent="0.25">
      <c r="A30" s="18"/>
      <c r="B30" t="s">
        <v>1669</v>
      </c>
      <c r="C30" s="23">
        <f>'Variables AME'!B769</f>
        <v>0</v>
      </c>
      <c r="D30" s="23">
        <f>'Variables AME'!C769</f>
        <v>45.908189580814103</v>
      </c>
      <c r="E30" s="23">
        <f>'Variables AME'!D769</f>
        <v>46.645260409999999</v>
      </c>
      <c r="F30" s="23">
        <f>'Variables AME'!E769</f>
        <v>42.368530479999997</v>
      </c>
      <c r="G30" s="23">
        <f>'Variables AME'!F769</f>
        <v>37.667917410000001</v>
      </c>
      <c r="H30" s="23">
        <f>'Variables AME'!G769</f>
        <v>27.819149549999999</v>
      </c>
      <c r="I30" s="23">
        <f>'Variables AME'!H769</f>
        <v>38.534588200000002</v>
      </c>
      <c r="J30" s="23">
        <f>'Variables AME'!I769</f>
        <v>45.497516670000003</v>
      </c>
      <c r="K30" s="23">
        <f>'Variables AME'!J769</f>
        <v>39.264363080000003</v>
      </c>
      <c r="L30" s="23">
        <f>'Variables AME'!K769</f>
        <v>28.502251909999998</v>
      </c>
      <c r="M30" s="23">
        <f>'Variables AME'!L769</f>
        <v>37.475078379999999</v>
      </c>
      <c r="N30" s="23">
        <f>'Variables AME'!M769</f>
        <v>34.607495419999999</v>
      </c>
      <c r="O30" s="23">
        <f>'Variables AME'!N769</f>
        <v>40.069704479999999</v>
      </c>
      <c r="P30" s="23">
        <f>'Variables AME'!O769</f>
        <v>42.930682279999999</v>
      </c>
      <c r="Q30" s="23">
        <f>'Variables AME'!P769</f>
        <v>46.504883069999998</v>
      </c>
      <c r="R30" s="23">
        <f>'Variables AME'!Q769</f>
        <v>43.699155810000001</v>
      </c>
      <c r="S30" s="23">
        <f>'Variables AME'!R769</f>
        <v>40.410339239999999</v>
      </c>
      <c r="T30" s="23">
        <f>'Variables AME'!S769</f>
        <v>54.999071860000001</v>
      </c>
      <c r="U30" s="23">
        <f>'Variables AME'!T769</f>
        <v>43.946420209999999</v>
      </c>
      <c r="V30" s="23">
        <f>'Variables AME'!U769</f>
        <v>50.852111520000001</v>
      </c>
      <c r="W30" s="23">
        <f>'Variables AME'!V769</f>
        <v>48.802562530000003</v>
      </c>
      <c r="X30" s="23">
        <f>'Variables AME'!W769</f>
        <v>47.463936889999999</v>
      </c>
      <c r="Y30" s="23">
        <f>'Variables AME'!X769</f>
        <v>45.035053570000002</v>
      </c>
      <c r="Z30" s="23">
        <f>'Variables AME'!Y769</f>
        <v>48.655055349999998</v>
      </c>
      <c r="AA30" s="23">
        <f>'Variables AME'!Z769</f>
        <v>50.249074270000001</v>
      </c>
      <c r="AB30" s="23">
        <f>'Variables AME'!AA769</f>
        <v>51.479430450000002</v>
      </c>
      <c r="AC30" s="23">
        <f>'Variables AME'!AB769</f>
        <v>53.00742881</v>
      </c>
      <c r="AD30" s="23">
        <f>'Variables AME'!AC769</f>
        <v>49.244074570000002</v>
      </c>
      <c r="AE30" s="23">
        <f>'Variables AME'!AD769</f>
        <v>50.635040529999998</v>
      </c>
      <c r="AF30" s="23">
        <f>'Variables AME'!AE769</f>
        <v>51.650300059999999</v>
      </c>
      <c r="AG30" s="23">
        <f>'Variables AME'!AF769</f>
        <v>52.576521380000003</v>
      </c>
      <c r="AH30" s="23">
        <f>'Variables AME'!AG769</f>
        <v>53.702860790000003</v>
      </c>
      <c r="AI30" s="23">
        <f>'Variables AME'!AH769</f>
        <v>55.226194509999999</v>
      </c>
      <c r="AJ30" s="23">
        <f>'Variables AME'!AI769</f>
        <v>56.08899349</v>
      </c>
      <c r="AK30" s="23">
        <f>'Variables AME'!AJ769</f>
        <v>57.14419736</v>
      </c>
      <c r="AL30" s="23">
        <f>'Variables AME'!AK769</f>
        <v>58.080754069999998</v>
      </c>
      <c r="AM30" s="23">
        <f>'Variables AME'!AL769</f>
        <v>58.842092559999998</v>
      </c>
      <c r="AN30" s="23">
        <f>'Variables AME'!AM769</f>
        <v>59.029588099999998</v>
      </c>
      <c r="AO30" s="23">
        <f>'Variables AME'!AN769</f>
        <v>60.542427340000003</v>
      </c>
      <c r="AP30" s="23">
        <f>'Variables AME'!AO769</f>
        <v>61.192882900000001</v>
      </c>
      <c r="AQ30" s="23">
        <f>'Variables AME'!AP769</f>
        <v>62.091979029999997</v>
      </c>
      <c r="AR30" s="23">
        <f>'Variables AME'!AQ769</f>
        <v>62.616355259999999</v>
      </c>
      <c r="AS30" s="23">
        <f>'Variables AME'!AR769</f>
        <v>63.498947749999999</v>
      </c>
      <c r="AT30" s="23">
        <f>'Variables AME'!AS769</f>
        <v>64.053489409999997</v>
      </c>
      <c r="AU30" s="23">
        <f>'Variables AME'!AT769</f>
        <v>64.854439869999894</v>
      </c>
      <c r="AV30" s="23">
        <f>'Variables AME'!AU769</f>
        <v>65.640585000000002</v>
      </c>
      <c r="AW30" s="23">
        <f>'Variables AME'!AV769</f>
        <v>66.758215219999997</v>
      </c>
      <c r="AX30" s="18"/>
    </row>
    <row r="31" spans="1:50" x14ac:dyDescent="0.25">
      <c r="A31" s="18"/>
      <c r="B31" t="s">
        <v>1646</v>
      </c>
      <c r="C31" s="23">
        <f>'Variables AME'!B782</f>
        <v>0</v>
      </c>
      <c r="D31" s="23">
        <f>'Variables AME'!C782</f>
        <v>45.749750738404103</v>
      </c>
      <c r="E31" s="23">
        <f>'Variables AME'!D782</f>
        <v>46.484277779999999</v>
      </c>
      <c r="F31" s="23">
        <f>'Variables AME'!E782</f>
        <v>42.345827030000002</v>
      </c>
      <c r="G31" s="23">
        <f>'Variables AME'!F782</f>
        <v>37.574697020000002</v>
      </c>
      <c r="H31" s="23">
        <f>'Variables AME'!G782</f>
        <v>27.662333780000001</v>
      </c>
      <c r="I31" s="23">
        <f>'Variables AME'!H782</f>
        <v>38.318024549999997</v>
      </c>
      <c r="J31" s="23">
        <f>'Variables AME'!I782</f>
        <v>45.222540680000002</v>
      </c>
      <c r="K31" s="23">
        <f>'Variables AME'!J782</f>
        <v>38.930198249999997</v>
      </c>
      <c r="L31" s="23">
        <f>'Variables AME'!K782</f>
        <v>28.106283300000001</v>
      </c>
      <c r="M31" s="23">
        <f>'Variables AME'!L782</f>
        <v>37.01302699</v>
      </c>
      <c r="N31" s="23">
        <f>'Variables AME'!M782</f>
        <v>34.07351311</v>
      </c>
      <c r="O31" s="23">
        <f>'Variables AME'!N782</f>
        <v>39.456403729999998</v>
      </c>
      <c r="P31" s="23">
        <f>'Variables AME'!O782</f>
        <v>42.229111090000004</v>
      </c>
      <c r="Q31" s="23">
        <f>'Variables AME'!P782</f>
        <v>45.704451929999998</v>
      </c>
      <c r="R31" s="23">
        <f>'Variables AME'!Q782</f>
        <v>42.787521079999998</v>
      </c>
      <c r="S31" s="23">
        <f>'Variables AME'!R782</f>
        <v>39.350273989999998</v>
      </c>
      <c r="T31" s="23">
        <f>'Variables AME'!S782</f>
        <v>49.913971760000003</v>
      </c>
      <c r="U31" s="23">
        <f>'Variables AME'!T782</f>
        <v>39.528033399999998</v>
      </c>
      <c r="V31" s="23">
        <f>'Variables AME'!U782</f>
        <v>46.689854529999998</v>
      </c>
      <c r="W31" s="23">
        <f>'Variables AME'!V782</f>
        <v>45.02000142</v>
      </c>
      <c r="X31" s="23">
        <f>'Variables AME'!W782</f>
        <v>36.225900609999997</v>
      </c>
      <c r="Y31" s="23">
        <f>'Variables AME'!X782</f>
        <v>31.705964510000001</v>
      </c>
      <c r="Z31" s="23">
        <f>'Variables AME'!Y782</f>
        <v>34.18863022</v>
      </c>
      <c r="AA31" s="23">
        <f>'Variables AME'!Z782</f>
        <v>34.66495269</v>
      </c>
      <c r="AB31" s="23">
        <f>'Variables AME'!AA782</f>
        <v>34.745480579999999</v>
      </c>
      <c r="AC31" s="23">
        <f>'Variables AME'!AB782</f>
        <v>35.028698040000002</v>
      </c>
      <c r="AD31" s="23">
        <f>'Variables AME'!AC782</f>
        <v>27.639989</v>
      </c>
      <c r="AE31" s="23">
        <f>'Variables AME'!AD782</f>
        <v>27.589788420000001</v>
      </c>
      <c r="AF31" s="23">
        <f>'Variables AME'!AE782</f>
        <v>27.15607121</v>
      </c>
      <c r="AG31" s="23">
        <f>'Variables AME'!AF782</f>
        <v>26.59564262</v>
      </c>
      <c r="AH31" s="23">
        <f>'Variables AME'!AG782</f>
        <v>26.135326979999999</v>
      </c>
      <c r="AI31" s="23">
        <f>'Variables AME'!AH782</f>
        <v>29.88707372</v>
      </c>
      <c r="AJ31" s="23">
        <f>'Variables AME'!AI782</f>
        <v>29.460826149999999</v>
      </c>
      <c r="AK31" s="23">
        <f>'Variables AME'!AJ782</f>
        <v>29.137443919999999</v>
      </c>
      <c r="AL31" s="23">
        <f>'Variables AME'!AK782</f>
        <v>28.690481210000002</v>
      </c>
      <c r="AM31" s="23">
        <f>'Variables AME'!AL782</f>
        <v>28.090081649999998</v>
      </c>
      <c r="AN31" s="23">
        <f>'Variables AME'!AM782</f>
        <v>35.028896619999998</v>
      </c>
      <c r="AO31" s="23">
        <f>'Variables AME'!AN782</f>
        <v>35.612898250000001</v>
      </c>
      <c r="AP31" s="23">
        <f>'Variables AME'!AO782</f>
        <v>35.609483879999999</v>
      </c>
      <c r="AQ31" s="23">
        <f>'Variables AME'!AP782</f>
        <v>35.759403120000002</v>
      </c>
      <c r="AR31" s="23">
        <f>'Variables AME'!AQ782</f>
        <v>35.656665269999998</v>
      </c>
      <c r="AS31" s="23">
        <f>'Variables AME'!AR782</f>
        <v>40.470198379999999</v>
      </c>
      <c r="AT31" s="23">
        <f>'Variables AME'!AS782</f>
        <v>40.800703149999997</v>
      </c>
      <c r="AU31" s="23">
        <f>'Variables AME'!AT782</f>
        <v>41.288745900000002</v>
      </c>
      <c r="AV31" s="23">
        <f>'Variables AME'!AU782</f>
        <v>41.766728139999998</v>
      </c>
      <c r="AW31" s="23">
        <f>'Variables AME'!AV782</f>
        <v>42.45629787</v>
      </c>
      <c r="AX31" s="18"/>
    </row>
    <row r="32" spans="1:50" x14ac:dyDescent="0.25">
      <c r="A32" s="18"/>
      <c r="B32" t="s">
        <v>1655</v>
      </c>
      <c r="C32" s="23">
        <f>'Variables AME'!B783</f>
        <v>0</v>
      </c>
      <c r="D32" s="23">
        <f>'Variables AME'!C783</f>
        <v>7.9219421204998905E-2</v>
      </c>
      <c r="E32" s="23">
        <f>'Variables AME'!D783</f>
        <v>8.0491314699999997E-2</v>
      </c>
      <c r="F32" s="23">
        <f>'Variables AME'!E783</f>
        <v>-0.17805719610000001</v>
      </c>
      <c r="G32" s="23">
        <f>'Variables AME'!F783</f>
        <v>-0.13464943330000001</v>
      </c>
      <c r="H32" s="23">
        <f>'Variables AME'!G783</f>
        <v>-0.10182385369999999</v>
      </c>
      <c r="I32" s="23">
        <f>'Variables AME'!H783</f>
        <v>-7.7000674500000005E-2</v>
      </c>
      <c r="J32" s="23">
        <f>'Variables AME'!I783</f>
        <v>-5.8229026400000002E-2</v>
      </c>
      <c r="K32" s="23">
        <f>'Variables AME'!J783</f>
        <v>-4.4033634000000002E-2</v>
      </c>
      <c r="L32" s="23">
        <f>'Variables AME'!K783</f>
        <v>-3.32988725E-2</v>
      </c>
      <c r="M32" s="23">
        <f>'Variables AME'!L783</f>
        <v>-2.5181090199999999E-2</v>
      </c>
      <c r="N32" s="23">
        <f>'Variables AME'!M783</f>
        <v>-1.9042305499999999E-2</v>
      </c>
      <c r="O32" s="23">
        <f>'Variables AME'!N783</f>
        <v>-1.4400067500000001E-2</v>
      </c>
      <c r="P32" s="23">
        <f>'Variables AME'!O783</f>
        <v>-1.08895398E-2</v>
      </c>
      <c r="Q32" s="23">
        <f>'Variables AME'!P783</f>
        <v>-8.2348278899999905E-3</v>
      </c>
      <c r="R32" s="23">
        <f>'Variables AME'!Q783</f>
        <v>-6.2272962400000001E-3</v>
      </c>
      <c r="S32" s="23">
        <f>'Variables AME'!R783</f>
        <v>-4.6314345E-3</v>
      </c>
      <c r="T32" s="23">
        <f>'Variables AME'!S783</f>
        <v>0.6972658531</v>
      </c>
      <c r="U32" s="23">
        <f>'Variables AME'!T783</f>
        <v>0.61161411700000001</v>
      </c>
      <c r="V32" s="23">
        <f>'Variables AME'!U783</f>
        <v>0.56196702909999996</v>
      </c>
      <c r="W32" s="23">
        <f>'Variables AME'!V783</f>
        <v>0.50681492139999995</v>
      </c>
      <c r="X32" s="23">
        <f>'Variables AME'!W783</f>
        <v>1.652176485</v>
      </c>
      <c r="Y32" s="23">
        <f>'Variables AME'!X783</f>
        <v>2.5963844960000002</v>
      </c>
      <c r="Z32" s="23">
        <f>'Variables AME'!Y783</f>
        <v>2.8188440180000001</v>
      </c>
      <c r="AA32" s="23">
        <f>'Variables AME'!Z783</f>
        <v>3.045545078</v>
      </c>
      <c r="AB32" s="23">
        <f>'Variables AME'!AA783</f>
        <v>3.2804491329999999</v>
      </c>
      <c r="AC32" s="23">
        <f>'Variables AME'!AB783</f>
        <v>3.5339444900000001</v>
      </c>
      <c r="AD32" s="23">
        <f>'Variables AME'!AC783</f>
        <v>4.7208227469999997</v>
      </c>
      <c r="AE32" s="23">
        <f>'Variables AME'!AD783</f>
        <v>5.0506075780000002</v>
      </c>
      <c r="AF32" s="23">
        <f>'Variables AME'!AE783</f>
        <v>5.3851880889999997</v>
      </c>
      <c r="AG32" s="23">
        <f>'Variables AME'!AF783</f>
        <v>5.7293738000000003</v>
      </c>
      <c r="AH32" s="23">
        <f>'Variables AME'!AG783</f>
        <v>6.0956306490000003</v>
      </c>
      <c r="AI32" s="23">
        <f>'Variables AME'!AH783</f>
        <v>5.8218744500000001</v>
      </c>
      <c r="AJ32" s="23">
        <f>'Variables AME'!AI783</f>
        <v>6.1440484809999996</v>
      </c>
      <c r="AK32" s="23">
        <f>'Variables AME'!AJ783</f>
        <v>6.4868316420000003</v>
      </c>
      <c r="AL32" s="23">
        <f>'Variables AME'!AK783</f>
        <v>6.8324768809999998</v>
      </c>
      <c r="AM32" s="23">
        <f>'Variables AME'!AL783</f>
        <v>7.1748241909999999</v>
      </c>
      <c r="AN32" s="23">
        <f>'Variables AME'!AM783</f>
        <v>5.5167380499999998</v>
      </c>
      <c r="AO32" s="23">
        <f>'Variables AME'!AN783</f>
        <v>5.7455583729999997</v>
      </c>
      <c r="AP32" s="23">
        <f>'Variables AME'!AO783</f>
        <v>5.9148702110000002</v>
      </c>
      <c r="AQ32" s="23">
        <f>'Variables AME'!AP783</f>
        <v>6.1058064710000002</v>
      </c>
      <c r="AR32" s="23">
        <f>'Variables AME'!AQ783</f>
        <v>6.2701649489999998</v>
      </c>
      <c r="AS32" s="23">
        <f>'Variables AME'!AR783</f>
        <v>5.0799158200000001</v>
      </c>
      <c r="AT32" s="23">
        <f>'Variables AME'!AS783</f>
        <v>5.1242791529999998</v>
      </c>
      <c r="AU32" s="23">
        <f>'Variables AME'!AT783</f>
        <v>5.1883551900000002</v>
      </c>
      <c r="AV32" s="23">
        <f>'Variables AME'!AU783</f>
        <v>5.2512467999999997</v>
      </c>
      <c r="AW32" s="23">
        <f>'Variables AME'!AV783</f>
        <v>5.3406572179999996</v>
      </c>
      <c r="AX32" s="18"/>
    </row>
    <row r="33" spans="1:50" x14ac:dyDescent="0.25">
      <c r="A33" s="18"/>
      <c r="B33" t="s">
        <v>1647</v>
      </c>
      <c r="C33" s="23">
        <f>'Variables AME'!B784</f>
        <v>0</v>
      </c>
      <c r="D33" s="23">
        <f>'Variables AME'!C784</f>
        <v>7.9219421204998905E-2</v>
      </c>
      <c r="E33" s="23">
        <f>'Variables AME'!D784</f>
        <v>8.0491314699999997E-2</v>
      </c>
      <c r="F33" s="23">
        <f>'Variables AME'!E784</f>
        <v>0.20076064390000001</v>
      </c>
      <c r="G33" s="23">
        <f>'Variables AME'!F784</f>
        <v>0.22786982310000001</v>
      </c>
      <c r="H33" s="23">
        <f>'Variables AME'!G784</f>
        <v>0.25863961819999998</v>
      </c>
      <c r="I33" s="23">
        <f>'Variables AME'!H784</f>
        <v>0.29356433069999999</v>
      </c>
      <c r="J33" s="23">
        <f>'Variables AME'!I784</f>
        <v>0.33320500889999999</v>
      </c>
      <c r="K33" s="23">
        <f>'Variables AME'!J784</f>
        <v>0.37819846039999999</v>
      </c>
      <c r="L33" s="23">
        <f>'Variables AME'!K784</f>
        <v>0.42926748300000001</v>
      </c>
      <c r="M33" s="23">
        <f>'Variables AME'!L784</f>
        <v>0.48723247510000001</v>
      </c>
      <c r="N33" s="23">
        <f>'Variables AME'!M784</f>
        <v>0.55302461570000006</v>
      </c>
      <c r="O33" s="23">
        <f>'Variables AME'!N784</f>
        <v>0.62770082279999995</v>
      </c>
      <c r="P33" s="23">
        <f>'Variables AME'!O784</f>
        <v>0.7124607329</v>
      </c>
      <c r="Q33" s="23">
        <f>'Variables AME'!P784</f>
        <v>0.80866597179999999</v>
      </c>
      <c r="R33" s="23">
        <f>'Variables AME'!Q784</f>
        <v>0.91786202910000003</v>
      </c>
      <c r="S33" s="23">
        <f>'Variables AME'!R784</f>
        <v>1.0646966920000001</v>
      </c>
      <c r="T33" s="23">
        <f>'Variables AME'!S784</f>
        <v>4.3878342510000001</v>
      </c>
      <c r="U33" s="23">
        <f>'Variables AME'!T784</f>
        <v>3.8067726949999998</v>
      </c>
      <c r="V33" s="23">
        <f>'Variables AME'!U784</f>
        <v>3.6002899589999999</v>
      </c>
      <c r="W33" s="23">
        <f>'Variables AME'!V784</f>
        <v>3.2757461879999998</v>
      </c>
      <c r="X33" s="23">
        <f>'Variables AME'!W784</f>
        <v>9.5858597939999903</v>
      </c>
      <c r="Y33" s="23">
        <f>'Variables AME'!X784</f>
        <v>10.732704569999999</v>
      </c>
      <c r="Z33" s="23">
        <f>'Variables AME'!Y784</f>
        <v>11.647581110000001</v>
      </c>
      <c r="AA33" s="23">
        <f>'Variables AME'!Z784</f>
        <v>12.5385765</v>
      </c>
      <c r="AB33" s="23">
        <f>'Variables AME'!AA784</f>
        <v>13.45350073</v>
      </c>
      <c r="AC33" s="23">
        <f>'Variables AME'!AB784</f>
        <v>14.444786280000001</v>
      </c>
      <c r="AD33" s="23">
        <f>'Variables AME'!AC784</f>
        <v>16.883262819999999</v>
      </c>
      <c r="AE33" s="23">
        <f>'Variables AME'!AD784</f>
        <v>17.994644529999999</v>
      </c>
      <c r="AF33" s="23">
        <f>'Variables AME'!AE784</f>
        <v>19.109040759999999</v>
      </c>
      <c r="AG33" s="23">
        <f>'Variables AME'!AF784</f>
        <v>20.251504950000001</v>
      </c>
      <c r="AH33" s="23">
        <f>'Variables AME'!AG784</f>
        <v>21.471903170000001</v>
      </c>
      <c r="AI33" s="23">
        <f>'Variables AME'!AH784</f>
        <v>19.51724634</v>
      </c>
      <c r="AJ33" s="23">
        <f>'Variables AME'!AI784</f>
        <v>20.484118859999999</v>
      </c>
      <c r="AK33" s="23">
        <f>'Variables AME'!AJ784</f>
        <v>21.519921799999999</v>
      </c>
      <c r="AL33" s="23">
        <f>'Variables AME'!AK784</f>
        <v>22.557795980000002</v>
      </c>
      <c r="AM33" s="23">
        <f>'Variables AME'!AL784</f>
        <v>23.57718672</v>
      </c>
      <c r="AN33" s="23">
        <f>'Variables AME'!AM784</f>
        <v>18.48395343</v>
      </c>
      <c r="AO33" s="23">
        <f>'Variables AME'!AN784</f>
        <v>19.183970710000001</v>
      </c>
      <c r="AP33" s="23">
        <f>'Variables AME'!AO784</f>
        <v>19.668528810000002</v>
      </c>
      <c r="AQ33" s="23">
        <f>'Variables AME'!AP784</f>
        <v>20.226769440000002</v>
      </c>
      <c r="AR33" s="23">
        <f>'Variables AME'!AQ784</f>
        <v>20.689525029999999</v>
      </c>
      <c r="AS33" s="23">
        <f>'Variables AME'!AR784</f>
        <v>17.94883355</v>
      </c>
      <c r="AT33" s="23">
        <f>'Variables AME'!AS784</f>
        <v>18.1285071</v>
      </c>
      <c r="AU33" s="23">
        <f>'Variables AME'!AT784</f>
        <v>18.377338779999999</v>
      </c>
      <c r="AV33" s="23">
        <f>'Variables AME'!AU784</f>
        <v>18.62261007</v>
      </c>
      <c r="AW33" s="23">
        <f>'Variables AME'!AV784</f>
        <v>18.96126014</v>
      </c>
      <c r="AX33" s="18"/>
    </row>
    <row r="34" spans="1:50" x14ac:dyDescent="0.25">
      <c r="A34" s="18"/>
      <c r="B34" t="s">
        <v>1661</v>
      </c>
      <c r="C34" s="23">
        <f>SUM(C35:C37)</f>
        <v>0</v>
      </c>
      <c r="D34" s="23">
        <f t="shared" ref="D34:AW34" si="0">SUM(D35:D37)</f>
        <v>4272.1863174840191</v>
      </c>
      <c r="E34" s="23">
        <f t="shared" si="0"/>
        <v>4396.9112142260101</v>
      </c>
      <c r="F34" s="23">
        <f t="shared" si="0"/>
        <v>3938.2762529148076</v>
      </c>
      <c r="G34" s="23">
        <f t="shared" si="0"/>
        <v>3511.486115321477</v>
      </c>
      <c r="H34" s="23">
        <f t="shared" si="0"/>
        <v>2599.9771103846329</v>
      </c>
      <c r="I34" s="23">
        <f t="shared" si="0"/>
        <v>3613.0175427327567</v>
      </c>
      <c r="J34" s="23">
        <f t="shared" si="0"/>
        <v>4273.3434027367011</v>
      </c>
      <c r="K34" s="23">
        <f t="shared" si="0"/>
        <v>3696.784169952884</v>
      </c>
      <c r="L34" s="23">
        <f t="shared" si="0"/>
        <v>2695.5651013193337</v>
      </c>
      <c r="M34" s="23">
        <f t="shared" si="0"/>
        <v>3542.8441807106128</v>
      </c>
      <c r="N34" s="23">
        <f t="shared" si="0"/>
        <v>3281.1059231551262</v>
      </c>
      <c r="O34" s="23">
        <f t="shared" si="0"/>
        <v>3837.2925665713092</v>
      </c>
      <c r="P34" s="23">
        <f t="shared" si="0"/>
        <v>4131.955604744192</v>
      </c>
      <c r="Q34" s="23">
        <f t="shared" si="0"/>
        <v>4471.051607821677</v>
      </c>
      <c r="R34" s="23">
        <f t="shared" si="0"/>
        <v>4197.1274752875643</v>
      </c>
      <c r="S34" s="23">
        <f t="shared" si="0"/>
        <v>3762.2796907672869</v>
      </c>
      <c r="T34" s="23">
        <f t="shared" si="0"/>
        <v>5551.0148703800796</v>
      </c>
      <c r="U34" s="23">
        <f t="shared" si="0"/>
        <v>4595.8229008514973</v>
      </c>
      <c r="V34" s="23">
        <f t="shared" si="0"/>
        <v>5197.3195849758049</v>
      </c>
      <c r="W34" s="23">
        <f t="shared" si="0"/>
        <v>4950.2852183026898</v>
      </c>
      <c r="X34" s="23">
        <f t="shared" si="0"/>
        <v>5126.8497014595532</v>
      </c>
      <c r="Y34" s="23">
        <f t="shared" si="0"/>
        <v>4942.0851638102095</v>
      </c>
      <c r="Z34" s="23">
        <f t="shared" si="0"/>
        <v>5327.8957045923289</v>
      </c>
      <c r="AA34" s="23">
        <f t="shared" si="0"/>
        <v>5463.0054203270511</v>
      </c>
      <c r="AB34" s="23">
        <f t="shared" si="0"/>
        <v>5568.2144559562121</v>
      </c>
      <c r="AC34" s="23">
        <f t="shared" si="0"/>
        <v>5702.8037099749163</v>
      </c>
      <c r="AD34" s="23">
        <f t="shared" si="0"/>
        <v>5419.0191357018448</v>
      </c>
      <c r="AE34" s="23">
        <f t="shared" si="0"/>
        <v>5561.2330347509615</v>
      </c>
      <c r="AF34" s="23">
        <f t="shared" si="0"/>
        <v>5670.3494183953499</v>
      </c>
      <c r="AG34" s="23">
        <f t="shared" si="0"/>
        <v>5767.8304894517523</v>
      </c>
      <c r="AH34" s="23">
        <f t="shared" si="0"/>
        <v>5883.3958418016227</v>
      </c>
      <c r="AI34" s="23">
        <f t="shared" si="0"/>
        <v>5997.5663279307319</v>
      </c>
      <c r="AJ34" s="23">
        <f t="shared" si="0"/>
        <v>6101.5570054621512</v>
      </c>
      <c r="AK34" s="23">
        <f t="shared" si="0"/>
        <v>6225.3715153679459</v>
      </c>
      <c r="AL34" s="23">
        <f t="shared" si="0"/>
        <v>6336.4343831813876</v>
      </c>
      <c r="AM34" s="23">
        <f t="shared" si="0"/>
        <v>6428.5890194937283</v>
      </c>
      <c r="AN34" s="23">
        <f t="shared" si="0"/>
        <v>6319.827954489956</v>
      </c>
      <c r="AO34" s="23">
        <f t="shared" si="0"/>
        <v>6489.6434258840754</v>
      </c>
      <c r="AP34" s="23">
        <f t="shared" si="0"/>
        <v>6568.789724915885</v>
      </c>
      <c r="AQ34" s="23">
        <f t="shared" si="0"/>
        <v>6674.5247717513712</v>
      </c>
      <c r="AR34" s="23">
        <f t="shared" si="0"/>
        <v>6740.8370811876684</v>
      </c>
      <c r="AS34" s="23">
        <f t="shared" si="0"/>
        <v>6741.3587864525098</v>
      </c>
      <c r="AT34" s="23">
        <f t="shared" si="0"/>
        <v>6801.5023496210579</v>
      </c>
      <c r="AU34" s="23">
        <f t="shared" si="0"/>
        <v>6887.8316734789696</v>
      </c>
      <c r="AV34" s="23">
        <f t="shared" si="0"/>
        <v>6972.6204621387642</v>
      </c>
      <c r="AW34" s="23">
        <f t="shared" si="0"/>
        <v>7092.6512073655831</v>
      </c>
      <c r="AX34" s="18"/>
    </row>
    <row r="35" spans="1:50" x14ac:dyDescent="0.25">
      <c r="A35" s="18"/>
      <c r="B35" t="s">
        <v>1658</v>
      </c>
      <c r="C35" s="23">
        <f>C31*C66*'Variables AME'!$S$842/'Variables AME'!B$842</f>
        <v>0</v>
      </c>
      <c r="D35" s="23">
        <f>D31*D66*'Variables AME'!$S$842/'Variables AME'!C$842</f>
        <v>4235.0098860652452</v>
      </c>
      <c r="E35" s="23">
        <f>E31*E66*'Variables AME'!$S$842/'Variables AME'!D$842</f>
        <v>4354.3210706129075</v>
      </c>
      <c r="F35" s="23">
        <f>F31*F66*'Variables AME'!$S$842/'Variables AME'!E$842</f>
        <v>3966.6600331612353</v>
      </c>
      <c r="G35" s="23">
        <f>G31*G66*'Variables AME'!$S$842/'Variables AME'!F$842</f>
        <v>3519.7340425205202</v>
      </c>
      <c r="H35" s="23">
        <f>H31*H66*'Variables AME'!$S$842/'Variables AME'!G$842</f>
        <v>2591.2133858015618</v>
      </c>
      <c r="I35" s="23">
        <f>I31*I66*'Variables AME'!$S$842/'Variables AME'!H$842</f>
        <v>3589.3637502360566</v>
      </c>
      <c r="J35" s="23">
        <f>J31*J66*'Variables AME'!$S$842/'Variables AME'!I$842</f>
        <v>4236.1303918400272</v>
      </c>
      <c r="K35" s="23">
        <f>K31*K66*'Variables AME'!$S$842/'Variables AME'!J$842</f>
        <v>3646.7078911202693</v>
      </c>
      <c r="L35" s="23">
        <f>L31*L66*'Variables AME'!$S$842/'Variables AME'!K$842</f>
        <v>2632.799463258531</v>
      </c>
      <c r="M35" s="23">
        <f>M31*M66*'Variables AME'!$S$842/'Variables AME'!L$842</f>
        <v>3467.1207340947499</v>
      </c>
      <c r="N35" s="23">
        <f>N31*N66*'Variables AME'!$S$842/'Variables AME'!M$842</f>
        <v>3191.7676931651308</v>
      </c>
      <c r="O35" s="23">
        <f>O31*O66*'Variables AME'!$S$842/'Variables AME'!N$842</f>
        <v>3734.2153110977847</v>
      </c>
      <c r="P35" s="23">
        <f>P31*P66*'Variables AME'!$S$842/'Variables AME'!O$842</f>
        <v>4034.1146162676355</v>
      </c>
      <c r="Q35" s="23">
        <f>Q31*Q66*'Variables AME'!$S$842/'Variables AME'!P$842</f>
        <v>4362.244241178134</v>
      </c>
      <c r="R35" s="23">
        <f>R31*R66*'Variables AME'!$S$842/'Variables AME'!Q$842</f>
        <v>4071.5018237740596</v>
      </c>
      <c r="S35" s="23">
        <f>S31*S66*'Variables AME'!$S$842/'Variables AME'!R$842</f>
        <v>3642.6165360786385</v>
      </c>
      <c r="T35" s="23">
        <f>T31*T66*'Variables AME'!$S$842/'Variables AME'!S$842</f>
        <v>4811.4092855729696</v>
      </c>
      <c r="U35" s="23">
        <f>U31*U66*'Variables AME'!$S$842/'Variables AME'!T$842</f>
        <v>3929.8847328464876</v>
      </c>
      <c r="V35" s="23">
        <f>V31*V66*'Variables AME'!$S$842/'Variables AME'!U$842</f>
        <v>4576.794142451161</v>
      </c>
      <c r="W35" s="23">
        <f>W31*W66*'Variables AME'!$S$842/'Variables AME'!V$842</f>
        <v>4413.1060353738712</v>
      </c>
      <c r="X35" s="23">
        <f>X31*X66*'Variables AME'!$S$842/'Variables AME'!W$842</f>
        <v>3551.0603199070515</v>
      </c>
      <c r="Y35" s="23">
        <f>Y31*Y66*'Variables AME'!$S$842/'Variables AME'!X$842</f>
        <v>3107.9915348309992</v>
      </c>
      <c r="Z35" s="23">
        <f>Z31*Z66*'Variables AME'!$S$842/'Variables AME'!Y$842</f>
        <v>3406.6355863108506</v>
      </c>
      <c r="AA35" s="23">
        <f>AA31*AA66*'Variables AME'!$S$842/'Variables AME'!Z$842</f>
        <v>3454.0974775479917</v>
      </c>
      <c r="AB35" s="23">
        <f>AB31*AB66*'Variables AME'!$S$842/'Variables AME'!AA$842</f>
        <v>3462.1214657653195</v>
      </c>
      <c r="AC35" s="23">
        <f>AC31*AC66*'Variables AME'!$S$842/'Variables AME'!AB$842</f>
        <v>3490.3419197736252</v>
      </c>
      <c r="AD35" s="23">
        <f>AD31*AD66*'Variables AME'!$S$842/'Variables AME'!AC$842</f>
        <v>2754.1135618963503</v>
      </c>
      <c r="AE35" s="23">
        <f>AE31*AE66*'Variables AME'!$S$842/'Variables AME'!AD$842</f>
        <v>2749.1114573972418</v>
      </c>
      <c r="AF35" s="23">
        <f>AF31*AF66*'Variables AME'!$S$842/'Variables AME'!AE$842</f>
        <v>2705.8948537530318</v>
      </c>
      <c r="AG35" s="23">
        <f>AG31*AG66*'Variables AME'!$S$842/'Variables AME'!AF$842</f>
        <v>2650.052430248325</v>
      </c>
      <c r="AH35" s="23">
        <f>AH31*AH66*'Variables AME'!$S$842/'Variables AME'!AG$842</f>
        <v>2604.1854963388946</v>
      </c>
      <c r="AI35" s="23">
        <f>AI31*AI66*'Variables AME'!$S$842/'Variables AME'!AH$842</f>
        <v>2978.0183712061448</v>
      </c>
      <c r="AJ35" s="23">
        <f>AJ31*AJ66*'Variables AME'!$S$842/'Variables AME'!AI$842</f>
        <v>2935.5460607602122</v>
      </c>
      <c r="AK35" s="23">
        <f>AK31*AK66*'Variables AME'!$S$842/'Variables AME'!AJ$842</f>
        <v>2903.3234929398332</v>
      </c>
      <c r="AL35" s="23">
        <f>AL31*AL66*'Variables AME'!$S$842/'Variables AME'!AK$842</f>
        <v>2858.7870784365477</v>
      </c>
      <c r="AM35" s="23">
        <f>AM31*AM66*'Variables AME'!$S$842/'Variables AME'!AL$842</f>
        <v>2798.9618516665778</v>
      </c>
      <c r="AN35" s="23">
        <f>AN31*AN66*'Variables AME'!$S$842/'Variables AME'!AM$842</f>
        <v>3490.3617088377196</v>
      </c>
      <c r="AO35" s="23">
        <f>AO31*AO66*'Variables AME'!$S$842/'Variables AME'!AN$842</f>
        <v>3548.5530042987311</v>
      </c>
      <c r="AP35" s="23">
        <f>AP31*AP66*'Variables AME'!$S$842/'Variables AME'!AO$842</f>
        <v>3548.2127887728775</v>
      </c>
      <c r="AQ35" s="23">
        <f>AQ31*AQ66*'Variables AME'!$S$842/'Variables AME'!AP$842</f>
        <v>3563.1510948222253</v>
      </c>
      <c r="AR35" s="23">
        <f>AR31*AR66*'Variables AME'!$S$842/'Variables AME'!AQ$842</f>
        <v>3552.9140533922823</v>
      </c>
      <c r="AS35" s="23">
        <f>AS31*AS66*'Variables AME'!$S$842/'Variables AME'!AR$842</f>
        <v>4032.5458224308927</v>
      </c>
      <c r="AT35" s="23">
        <f>AT31*AT66*'Variables AME'!$S$842/'Variables AME'!AS$842</f>
        <v>4065.4780955128749</v>
      </c>
      <c r="AU35" s="23">
        <f>AU31*AU66*'Variables AME'!$S$842/'Variables AME'!AT$842</f>
        <v>4114.1078252790376</v>
      </c>
      <c r="AV35" s="23">
        <f>AV31*AV66*'Variables AME'!$S$842/'Variables AME'!AU$842</f>
        <v>4161.7350990824516</v>
      </c>
      <c r="AW35" s="23">
        <f>AW31*AW66*'Variables AME'!$S$842/'Variables AME'!AV$842</f>
        <v>4230.4454515880507</v>
      </c>
      <c r="AX35" s="18">
        <f>AW31*77.638*'Variables AME'!S842</f>
        <v>4230.420649478282</v>
      </c>
    </row>
    <row r="36" spans="1:50" x14ac:dyDescent="0.25">
      <c r="A36" s="18"/>
      <c r="B36" t="s">
        <v>1659</v>
      </c>
      <c r="C36" s="23">
        <f>C32*C67*'Variables AME'!$S$842/'Variables AME'!B$842</f>
        <v>0</v>
      </c>
      <c r="D36" s="23">
        <f>D32*D67*'Variables AME'!$S$842/'Variables AME'!C$842</f>
        <v>28.150365631457834</v>
      </c>
      <c r="E36" s="23">
        <f>E32*E67*'Variables AME'!$S$842/'Variables AME'!D$842</f>
        <v>28.602328877199337</v>
      </c>
      <c r="F36" s="23">
        <f>F32*F67*'Variables AME'!$S$842/'Variables AME'!E$842</f>
        <v>-63.272049918707559</v>
      </c>
      <c r="G36" s="23">
        <f>G32*G67*'Variables AME'!$S$842/'Variables AME'!F$842</f>
        <v>-47.847241520811707</v>
      </c>
      <c r="H36" s="23">
        <f>H32*H67*'Variables AME'!$S$842/'Variables AME'!G$842</f>
        <v>-36.182777746365041</v>
      </c>
      <c r="I36" s="23">
        <f>I32*I67*'Variables AME'!$S$842/'Variables AME'!H$842</f>
        <v>-27.361941140554752</v>
      </c>
      <c r="J36" s="23">
        <f>J32*J67*'Variables AME'!$S$842/'Variables AME'!I$842</f>
        <v>-20.691496599665001</v>
      </c>
      <c r="K36" s="23">
        <f>K32*K67*'Variables AME'!$S$842/'Variables AME'!J$842</f>
        <v>-15.647209723825078</v>
      </c>
      <c r="L36" s="23">
        <f>L32*L67*'Variables AME'!$S$842/'Variables AME'!K$842</f>
        <v>-11.832646863846369</v>
      </c>
      <c r="M36" s="23">
        <f>M32*M67*'Variables AME'!$S$842/'Variables AME'!L$842</f>
        <v>-8.9480191275649705</v>
      </c>
      <c r="N36" s="23">
        <f>N32*N67*'Variables AME'!$S$842/'Variables AME'!M$842</f>
        <v>-6.7666217965804893</v>
      </c>
      <c r="O36" s="23">
        <f>O32*O67*'Variables AME'!$S$842/'Variables AME'!N$842</f>
        <v>-5.1170175059925249</v>
      </c>
      <c r="P36" s="23">
        <f>P32*P67*'Variables AME'!$S$842/'Variables AME'!O$842</f>
        <v>-3.8695628208905677</v>
      </c>
      <c r="Q36" s="23">
        <f>Q32*Q67*'Variables AME'!$S$842/'Variables AME'!P$842</f>
        <v>-2.9262195115251104</v>
      </c>
      <c r="R36" s="23">
        <f>R32*R67*'Variables AME'!$S$842/'Variables AME'!Q$842</f>
        <v>-2.2128496190108788</v>
      </c>
      <c r="S36" s="23">
        <f>S32*S67*'Variables AME'!$S$842/'Variables AME'!R$842</f>
        <v>-1.6457653011950455</v>
      </c>
      <c r="T36" s="23">
        <f>T32*T67*'Variables AME'!$S$842/'Variables AME'!S$842</f>
        <v>239.66655221852966</v>
      </c>
      <c r="U36" s="23">
        <f>U32*U67*'Variables AME'!$S$842/'Variables AME'!T$842</f>
        <v>232.20385862581352</v>
      </c>
      <c r="V36" s="23">
        <f>V32*V67*'Variables AME'!$S$842/'Variables AME'!U$842</f>
        <v>214.22401234015803</v>
      </c>
      <c r="W36" s="23">
        <f>W32*W67*'Variables AME'!$S$842/'Variables AME'!V$842</f>
        <v>171.05787830965056</v>
      </c>
      <c r="X36" s="23">
        <f>X32*X67*'Variables AME'!$S$842/'Variables AME'!W$842</f>
        <v>514.80552281667565</v>
      </c>
      <c r="Y36" s="23">
        <f>Y32*Y67*'Variables AME'!$S$842/'Variables AME'!X$842</f>
        <v>657.82075688198381</v>
      </c>
      <c r="Z36" s="23">
        <f>Z32*Z67*'Variables AME'!$S$842/'Variables AME'!Y$842</f>
        <v>657.35848351265588</v>
      </c>
      <c r="AA36" s="23">
        <f>AA32*AA67*'Variables AME'!$S$842/'Variables AME'!Z$842</f>
        <v>661.92852104554584</v>
      </c>
      <c r="AB36" s="23">
        <f>AB32*AB67*'Variables AME'!$S$842/'Variables AME'!AA$842</f>
        <v>675.42482134440547</v>
      </c>
      <c r="AC36" s="23">
        <f>AC32*AC67*'Variables AME'!$S$842/'Variables AME'!AB$842</f>
        <v>692.05294709666271</v>
      </c>
      <c r="AD36" s="23">
        <f>AD32*AD67*'Variables AME'!$S$842/'Variables AME'!AC$842</f>
        <v>887.83102180035337</v>
      </c>
      <c r="AE36" s="23">
        <f>AE32*AE67*'Variables AME'!$S$842/'Variables AME'!AD$842</f>
        <v>918.06678418968545</v>
      </c>
      <c r="AF36" s="23">
        <f>AF32*AF67*'Variables AME'!$S$842/'Variables AME'!AE$842</f>
        <v>953.10223277418947</v>
      </c>
      <c r="AG36" s="23">
        <f>AG32*AG67*'Variables AME'!$S$842/'Variables AME'!AF$842</f>
        <v>986.17385096168323</v>
      </c>
      <c r="AH36" s="23">
        <f>AH32*AH67*'Variables AME'!$S$842/'Variables AME'!AG$842</f>
        <v>1019.1511905447331</v>
      </c>
      <c r="AI36" s="23">
        <f>AI32*AI67*'Variables AME'!$S$842/'Variables AME'!AH$842</f>
        <v>965.2293005869218</v>
      </c>
      <c r="AJ36" s="23">
        <f>AJ32*AJ67*'Variables AME'!$S$842/'Variables AME'!AI$842</f>
        <v>1009.9225898169313</v>
      </c>
      <c r="AK36" s="23">
        <f>AK32*AK67*'Variables AME'!$S$842/'Variables AME'!AJ$842</f>
        <v>1056.9345907610295</v>
      </c>
      <c r="AL36" s="23">
        <f>AL32*AL67*'Variables AME'!$S$842/'Variables AME'!AK$842</f>
        <v>1103.2907835294616</v>
      </c>
      <c r="AM36" s="23">
        <f>AM32*AM67*'Variables AME'!$S$842/'Variables AME'!AL$842</f>
        <v>1147.9730600153214</v>
      </c>
      <c r="AN36" s="23">
        <f>AN32*AN67*'Variables AME'!$S$842/'Variables AME'!AM$842</f>
        <v>883.90847064552577</v>
      </c>
      <c r="AO36" s="23">
        <f>AO32*AO67*'Variables AME'!$S$842/'Variables AME'!AN$842</f>
        <v>921.85121913546584</v>
      </c>
      <c r="AP36" s="23">
        <f>AP32*AP67*'Variables AME'!$S$842/'Variables AME'!AO$842</f>
        <v>950.33480413970165</v>
      </c>
      <c r="AQ36" s="23">
        <f>AQ32*AQ67*'Variables AME'!$S$842/'Variables AME'!AP$842</f>
        <v>982.37304343075698</v>
      </c>
      <c r="AR36" s="23">
        <f>AR32*AR67*'Variables AME'!$S$842/'Variables AME'!AQ$842</f>
        <v>1010.2143218212893</v>
      </c>
      <c r="AS36" s="23">
        <f>AS32*AS67*'Variables AME'!$S$842/'Variables AME'!AR$842</f>
        <v>819.58007806522232</v>
      </c>
      <c r="AT36" s="23">
        <f>AT32*AT67*'Variables AME'!$S$842/'Variables AME'!AS$842</f>
        <v>827.87954422189557</v>
      </c>
      <c r="AU36" s="23">
        <f>AU32*AU67*'Variables AME'!$S$842/'Variables AME'!AT$842</f>
        <v>839.3879657921633</v>
      </c>
      <c r="AV36" s="23">
        <f>AV32*AV67*'Variables AME'!$S$842/'Variables AME'!AU$842</f>
        <v>850.73306314598926</v>
      </c>
      <c r="AW36" s="23">
        <f>AW32*'Variables AME'!$S$842*AW67/'Variables AME'!AV$842</f>
        <v>866.40830683750141</v>
      </c>
      <c r="AX36" s="18"/>
    </row>
    <row r="37" spans="1:50" x14ac:dyDescent="0.25">
      <c r="A37" s="18"/>
      <c r="B37" t="s">
        <v>1660</v>
      </c>
      <c r="C37" s="23">
        <f>C33*C68*'Variables AME'!$S$842/'Variables AME'!B$842</f>
        <v>0</v>
      </c>
      <c r="D37" s="23">
        <f>D33*D68*'Variables AME'!$S$842/'Variables AME'!C$842</f>
        <v>9.0260657873158934</v>
      </c>
      <c r="E37" s="23">
        <f>E33*E68*'Variables AME'!$S$842/'Variables AME'!D$842</f>
        <v>13.98781473590283</v>
      </c>
      <c r="F37" s="23">
        <f>F33*F68*'Variables AME'!$S$842/'Variables AME'!E$842</f>
        <v>34.88826967227984</v>
      </c>
      <c r="G37" s="23">
        <f>G33*G68*'Variables AME'!$S$842/'Variables AME'!F$842</f>
        <v>39.599314321768297</v>
      </c>
      <c r="H37" s="23">
        <f>H33*H68*'Variables AME'!$S$842/'Variables AME'!G$842</f>
        <v>44.946502329436051</v>
      </c>
      <c r="I37" s="23">
        <f>I33*I68*'Variables AME'!$S$842/'Variables AME'!H$842</f>
        <v>51.015733637254996</v>
      </c>
      <c r="J37" s="23">
        <f>J33*J68*'Variables AME'!$S$842/'Variables AME'!I$842</f>
        <v>57.904507496339093</v>
      </c>
      <c r="K37" s="23">
        <f>K33*K68*'Variables AME'!$S$842/'Variables AME'!J$842</f>
        <v>65.723488556440074</v>
      </c>
      <c r="L37" s="23">
        <f>L33*L68*'Variables AME'!$S$842/'Variables AME'!K$842</f>
        <v>74.598284924649519</v>
      </c>
      <c r="M37" s="23">
        <f>M33*M68*'Variables AME'!$S$842/'Variables AME'!L$842</f>
        <v>84.671465743427618</v>
      </c>
      <c r="N37" s="23">
        <f>N33*N68*'Variables AME'!$S$842/'Variables AME'!M$842</f>
        <v>96.104851786576049</v>
      </c>
      <c r="O37" s="23">
        <f>O33*O68*'Variables AME'!$S$842/'Variables AME'!N$842</f>
        <v>108.19427297951701</v>
      </c>
      <c r="P37" s="23">
        <f>P33*P68*'Variables AME'!$S$842/'Variables AME'!O$842</f>
        <v>101.710551297447</v>
      </c>
      <c r="Q37" s="23">
        <f>Q33*Q68*'Variables AME'!$S$842/'Variables AME'!P$842</f>
        <v>111.73358615506856</v>
      </c>
      <c r="R37" s="23">
        <f>R33*R68*'Variables AME'!$S$842/'Variables AME'!Q$842</f>
        <v>127.83850113251496</v>
      </c>
      <c r="S37" s="23">
        <f>S33*S68*'Variables AME'!$S$842/'Variables AME'!R$842</f>
        <v>121.30891998984326</v>
      </c>
      <c r="T37" s="23">
        <f>T33*T68*'Variables AME'!$S$842/'Variables AME'!S$842</f>
        <v>499.93903258858097</v>
      </c>
      <c r="U37" s="23">
        <f>U33*U68*'Variables AME'!$S$842/'Variables AME'!T$842</f>
        <v>433.73430937919557</v>
      </c>
      <c r="V37" s="23">
        <f>V33*V68*'Variables AME'!$S$842/'Variables AME'!U$842</f>
        <v>406.30143018448632</v>
      </c>
      <c r="W37" s="23">
        <f>W33*W68*'Variables AME'!$S$842/'Variables AME'!V$842</f>
        <v>366.12130461916769</v>
      </c>
      <c r="X37" s="23">
        <f>X33*X68*'Variables AME'!$S$842/'Variables AME'!W$842</f>
        <v>1060.9838587358261</v>
      </c>
      <c r="Y37" s="23">
        <f>Y33*Y68*'Variables AME'!$S$842/'Variables AME'!X$842</f>
        <v>1176.2728720972264</v>
      </c>
      <c r="Z37" s="23">
        <f>Z33*Z68*'Variables AME'!$S$842/'Variables AME'!Y$842</f>
        <v>1263.9016347688223</v>
      </c>
      <c r="AA37" s="23">
        <f>AA33*AA68*'Variables AME'!$S$842/'Variables AME'!Z$842</f>
        <v>1346.9794217335136</v>
      </c>
      <c r="AB37" s="23">
        <f>AB33*AB68*'Variables AME'!$S$842/'Variables AME'!AA$842</f>
        <v>1430.6681688464869</v>
      </c>
      <c r="AC37" s="23">
        <f>AC33*AC68*'Variables AME'!$S$842/'Variables AME'!AB$842</f>
        <v>1520.4088431046284</v>
      </c>
      <c r="AD37" s="23">
        <f>AD33*AD68*'Variables AME'!$S$842/'Variables AME'!AC$842</f>
        <v>1777.0745520051414</v>
      </c>
      <c r="AE37" s="23">
        <f>AE33*AE68*'Variables AME'!$S$842/'Variables AME'!AD$842</f>
        <v>1894.0547931640344</v>
      </c>
      <c r="AF37" s="23">
        <f>AF33*AF68*'Variables AME'!$S$842/'Variables AME'!AE$842</f>
        <v>2011.3523318681282</v>
      </c>
      <c r="AG37" s="23">
        <f>AG33*AG68*'Variables AME'!$S$842/'Variables AME'!AF$842</f>
        <v>2131.6042082417443</v>
      </c>
      <c r="AH37" s="23">
        <f>AH33*AH68*'Variables AME'!$S$842/'Variables AME'!AG$842</f>
        <v>2260.0591549179949</v>
      </c>
      <c r="AI37" s="23">
        <f>AI33*AI68*'Variables AME'!$S$842/'Variables AME'!AH$842</f>
        <v>2054.3186561376651</v>
      </c>
      <c r="AJ37" s="23">
        <f>AJ33*AJ68*'Variables AME'!$S$842/'Variables AME'!AI$842</f>
        <v>2156.0883548850079</v>
      </c>
      <c r="AK37" s="23">
        <f>AK33*AK68*'Variables AME'!$S$842/'Variables AME'!AJ$842</f>
        <v>2265.1134316670828</v>
      </c>
      <c r="AL37" s="23">
        <f>AL33*AL68*'Variables AME'!$S$842/'Variables AME'!AK$842</f>
        <v>2374.3565212153776</v>
      </c>
      <c r="AM37" s="23">
        <f>AM33*AM68*'Variables AME'!$S$842/'Variables AME'!AL$842</f>
        <v>2481.6541078118289</v>
      </c>
      <c r="AN37" s="23">
        <f>AN33*AN68*'Variables AME'!$S$842/'Variables AME'!AM$842</f>
        <v>1945.5577750067107</v>
      </c>
      <c r="AO37" s="23">
        <f>AO33*AO68*'Variables AME'!$S$842/'Variables AME'!AN$842</f>
        <v>2019.2392024498788</v>
      </c>
      <c r="AP37" s="23">
        <f>AP33*AP68*'Variables AME'!$S$842/'Variables AME'!AO$842</f>
        <v>2070.2421320033059</v>
      </c>
      <c r="AQ37" s="23">
        <f>AQ33*AQ68*'Variables AME'!$S$842/'Variables AME'!AP$842</f>
        <v>2129.0006334983891</v>
      </c>
      <c r="AR37" s="23">
        <f>AR33*AR68*'Variables AME'!$S$842/'Variables AME'!AQ$842</f>
        <v>2177.7087059740966</v>
      </c>
      <c r="AS37" s="23">
        <f>AS33*AS68*'Variables AME'!$S$842/'Variables AME'!AR$842</f>
        <v>1889.232885956395</v>
      </c>
      <c r="AT37" s="23">
        <f>AT33*AT68*'Variables AME'!$S$842/'Variables AME'!AS$842</f>
        <v>1908.1447098862877</v>
      </c>
      <c r="AU37" s="23">
        <f>AU33*AU68*'Variables AME'!$S$842/'Variables AME'!AT$842</f>
        <v>1934.3358824077686</v>
      </c>
      <c r="AV37" s="23">
        <f>AV33*AV68*'Variables AME'!$S$842/'Variables AME'!AU$842</f>
        <v>1960.1522999103238</v>
      </c>
      <c r="AW37" s="23">
        <f>AW33*AW68*'Variables AME'!$S$842/'Variables AME'!AV$842</f>
        <v>1995.7974489400317</v>
      </c>
      <c r="AX37" s="18"/>
    </row>
    <row r="38" spans="1:50" x14ac:dyDescent="0.25">
      <c r="A38" s="18"/>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25">
      <c r="A39" s="18"/>
      <c r="B39" t="s">
        <v>1666</v>
      </c>
      <c r="C39" s="23">
        <f>'Variables AME'!B791</f>
        <v>4958.5156145759802</v>
      </c>
      <c r="D39" s="23">
        <f>'Variables AME'!C791</f>
        <v>5038.1261866453196</v>
      </c>
      <c r="E39" s="23">
        <f>'Variables AME'!D791</f>
        <v>5119.014932</v>
      </c>
      <c r="F39" s="23">
        <f>'Variables AME'!E791</f>
        <v>5155.9694950000003</v>
      </c>
      <c r="G39" s="23">
        <f>'Variables AME'!F791</f>
        <v>5182.3639020000001</v>
      </c>
      <c r="H39" s="23">
        <f>'Variables AME'!G791</f>
        <v>5221.0752220000004</v>
      </c>
      <c r="I39" s="23">
        <f>'Variables AME'!H791</f>
        <v>5280.5115720000003</v>
      </c>
      <c r="J39" s="23">
        <f>'Variables AME'!I791</f>
        <v>5295.6045869999998</v>
      </c>
      <c r="K39" s="23">
        <f>'Variables AME'!J791</f>
        <v>5430.3343560000003</v>
      </c>
      <c r="L39" s="23">
        <f>'Variables AME'!K791</f>
        <v>5585.3535419999998</v>
      </c>
      <c r="M39" s="23">
        <f>'Variables AME'!L791</f>
        <v>5676.2030180000002</v>
      </c>
      <c r="N39" s="23">
        <f>'Variables AME'!M791</f>
        <v>5770.728564</v>
      </c>
      <c r="O39" s="23">
        <f>'Variables AME'!N791</f>
        <v>5905.825167</v>
      </c>
      <c r="P39" s="23">
        <f>'Variables AME'!O791</f>
        <v>6016.3430770000004</v>
      </c>
      <c r="Q39" s="23">
        <f>'Variables AME'!P791</f>
        <v>5930.3842210000003</v>
      </c>
      <c r="R39" s="123">
        <f>'Variables AME'!Q791</f>
        <v>5856.940353</v>
      </c>
      <c r="S39" s="23">
        <f>'Variables AME'!R791</f>
        <v>5872.374863</v>
      </c>
      <c r="T39" s="23">
        <f>'Variables AME'!S791</f>
        <v>6031.345695</v>
      </c>
      <c r="U39" s="23">
        <f>'Variables AME'!T791</f>
        <v>6070.3536960000001</v>
      </c>
      <c r="V39" s="23">
        <f>'Variables AME'!U791</f>
        <v>6175.2220280000001</v>
      </c>
      <c r="W39" s="23">
        <f>'Variables AME'!V791</f>
        <v>6252.8898179999997</v>
      </c>
      <c r="X39" s="23">
        <f>'Variables AME'!W791</f>
        <v>6312.1890149999999</v>
      </c>
      <c r="Y39" s="23">
        <f>'Variables AME'!X791</f>
        <v>6343.5242600000001</v>
      </c>
      <c r="Z39" s="23">
        <f>'Variables AME'!Y791</f>
        <v>6408.6682709999995</v>
      </c>
      <c r="AA39" s="23">
        <f>'Variables AME'!Z791</f>
        <v>6485.3246330000002</v>
      </c>
      <c r="AB39" s="23">
        <f>'Variables AME'!AA791</f>
        <v>6569.133347</v>
      </c>
      <c r="AC39" s="23">
        <f>'Variables AME'!AB791</f>
        <v>6662.5734549999997</v>
      </c>
      <c r="AD39" s="23">
        <f>'Variables AME'!AC791</f>
        <v>6712.5831340000004</v>
      </c>
      <c r="AE39" s="23">
        <f>'Variables AME'!AD791</f>
        <v>6773.08799</v>
      </c>
      <c r="AF39" s="23">
        <f>'Variables AME'!AE791</f>
        <v>6839.6755480000002</v>
      </c>
      <c r="AG39" s="23">
        <f>'Variables AME'!AF791</f>
        <v>6911.0637779999997</v>
      </c>
      <c r="AH39" s="23">
        <f>'Variables AME'!AG791</f>
        <v>6988.9199879999996</v>
      </c>
      <c r="AI39" s="23">
        <f>'Variables AME'!AH791</f>
        <v>7076.7526200000002</v>
      </c>
      <c r="AJ39" s="23">
        <f>'Variables AME'!AI791</f>
        <v>7167.3611090000004</v>
      </c>
      <c r="AK39" s="23">
        <f>'Variables AME'!AJ791</f>
        <v>7262.4694229999996</v>
      </c>
      <c r="AL39" s="23">
        <f>'Variables AME'!AK791</f>
        <v>7360.6061950000003</v>
      </c>
      <c r="AM39" s="23">
        <f>'Variables AME'!AL791</f>
        <v>7459.8362399999996</v>
      </c>
      <c r="AN39" s="23">
        <f>'Variables AME'!AM791</f>
        <v>7554.4018400000004</v>
      </c>
      <c r="AO39" s="23">
        <f>'Variables AME'!AN791</f>
        <v>7657.7416000000003</v>
      </c>
      <c r="AP39" s="23">
        <f>'Variables AME'!AO791</f>
        <v>7760.7339780000002</v>
      </c>
      <c r="AQ39" s="23">
        <f>'Variables AME'!AP791</f>
        <v>7865.8654340000003</v>
      </c>
      <c r="AR39" s="23">
        <f>'Variables AME'!AQ791</f>
        <v>7969.2825000000003</v>
      </c>
      <c r="AS39" s="23">
        <f>'Variables AME'!AR791</f>
        <v>8074.6472059999996</v>
      </c>
      <c r="AT39" s="23">
        <f>'Variables AME'!AS791</f>
        <v>8178.5810810000003</v>
      </c>
      <c r="AU39" s="23">
        <f>'Variables AME'!AT791</f>
        <v>8283.6196849999997</v>
      </c>
      <c r="AV39" s="23">
        <f>'Variables AME'!AU791</f>
        <v>8389.5437110000003</v>
      </c>
      <c r="AW39" s="23">
        <f>'Variables AME'!AV791</f>
        <v>8499.5794420000002</v>
      </c>
      <c r="AX39" s="18"/>
    </row>
    <row r="40" spans="1:50" x14ac:dyDescent="0.25">
      <c r="A40" s="18"/>
      <c r="B40" t="s">
        <v>1648</v>
      </c>
      <c r="C40" s="23">
        <f>'Variables AME'!B792</f>
        <v>4956.5783216865302</v>
      </c>
      <c r="D40" s="23">
        <f>'Variables AME'!C792</f>
        <v>5036.1577898918904</v>
      </c>
      <c r="E40" s="23">
        <f>'Variables AME'!D792</f>
        <v>5117.014932</v>
      </c>
      <c r="F40" s="23">
        <f>'Variables AME'!E792</f>
        <v>5151.1930769999999</v>
      </c>
      <c r="G40" s="23">
        <f>'Variables AME'!F792</f>
        <v>5174.788399</v>
      </c>
      <c r="H40" s="23">
        <f>'Variables AME'!G792</f>
        <v>5210.6492719999997</v>
      </c>
      <c r="I40" s="23">
        <f>'Variables AME'!H792</f>
        <v>5267.1427830000002</v>
      </c>
      <c r="J40" s="23">
        <f>'Variables AME'!I792</f>
        <v>5279.3668809999999</v>
      </c>
      <c r="K40" s="23">
        <f>'Variables AME'!J792</f>
        <v>5410.782365</v>
      </c>
      <c r="L40" s="23">
        <f>'Variables AME'!K792</f>
        <v>5562.261015</v>
      </c>
      <c r="M40" s="23">
        <f>'Variables AME'!L792</f>
        <v>5649.7056000000002</v>
      </c>
      <c r="N40" s="23">
        <f>'Variables AME'!M792</f>
        <v>5740.711816</v>
      </c>
      <c r="O40" s="23">
        <f>'Variables AME'!N792</f>
        <v>5871.1638290000001</v>
      </c>
      <c r="P40" s="23">
        <f>'Variables AME'!O792</f>
        <v>5975.2451950000004</v>
      </c>
      <c r="Q40" s="23">
        <f>'Variables AME'!P792</f>
        <v>5883.4112400000004</v>
      </c>
      <c r="R40" s="23">
        <f>'Variables AME'!Q792</f>
        <v>5802.5333970000002</v>
      </c>
      <c r="S40" s="23">
        <f>'Variables AME'!R792</f>
        <v>5806.5017699999999</v>
      </c>
      <c r="T40" s="23">
        <f>'Variables AME'!S792</f>
        <v>5938.5249640000002</v>
      </c>
      <c r="U40" s="23">
        <f>'Variables AME'!T792</f>
        <v>5956.6709289999999</v>
      </c>
      <c r="V40" s="23">
        <f>'Variables AME'!U792</f>
        <v>6043.0859399999999</v>
      </c>
      <c r="W40" s="23">
        <f>'Variables AME'!V792</f>
        <v>6105.7343799999999</v>
      </c>
      <c r="X40" s="23">
        <f>'Variables AME'!W792</f>
        <v>6109.7016089999997</v>
      </c>
      <c r="Y40" s="23">
        <f>'Variables AME'!X792</f>
        <v>6063.6374249999999</v>
      </c>
      <c r="Z40" s="23">
        <f>'Variables AME'!Y792</f>
        <v>6048.7284200000004</v>
      </c>
      <c r="AA40" s="23">
        <f>'Variables AME'!Z792</f>
        <v>6042.9774969999999</v>
      </c>
      <c r="AB40" s="23">
        <f>'Variables AME'!AA792</f>
        <v>6041.9586230000004</v>
      </c>
      <c r="AC40" s="23">
        <f>'Variables AME'!AB792</f>
        <v>6047.6636360000002</v>
      </c>
      <c r="AD40" s="23">
        <f>'Variables AME'!AC792</f>
        <v>5976.558661</v>
      </c>
      <c r="AE40" s="23">
        <f>'Variables AME'!AD792</f>
        <v>5912.8800659999997</v>
      </c>
      <c r="AF40" s="23">
        <f>'Variables AME'!AE792</f>
        <v>5852.3059169999997</v>
      </c>
      <c r="AG40" s="23">
        <f>'Variables AME'!AF792</f>
        <v>5793.4448030000003</v>
      </c>
      <c r="AH40" s="23">
        <f>'Variables AME'!AG792</f>
        <v>5737.415516</v>
      </c>
      <c r="AI40" s="23">
        <f>'Variables AME'!AH792</f>
        <v>5707.8550590000004</v>
      </c>
      <c r="AJ40" s="23">
        <f>'Variables AME'!AI792</f>
        <v>5677.9700160000002</v>
      </c>
      <c r="AK40" s="23">
        <f>'Variables AME'!AJ792</f>
        <v>5648.9817110000004</v>
      </c>
      <c r="AL40" s="23">
        <f>'Variables AME'!AK792</f>
        <v>5619.5728710000003</v>
      </c>
      <c r="AM40" s="23">
        <f>'Variables AME'!AL792</f>
        <v>5588.1633270000002</v>
      </c>
      <c r="AN40" s="23">
        <f>'Variables AME'!AM792</f>
        <v>5614.2652509999998</v>
      </c>
      <c r="AO40" s="23">
        <f>'Variables AME'!AN792</f>
        <v>5645.7159410000004</v>
      </c>
      <c r="AP40" s="23">
        <f>'Variables AME'!AO792</f>
        <v>5675.688623</v>
      </c>
      <c r="AQ40" s="23">
        <f>'Variables AME'!AP792</f>
        <v>5705.9931759999999</v>
      </c>
      <c r="AR40" s="23">
        <f>'Variables AME'!AQ792</f>
        <v>5733.819066</v>
      </c>
      <c r="AS40" s="23">
        <f>'Variables AME'!AR792</f>
        <v>5810.451532</v>
      </c>
      <c r="AT40" s="23">
        <f>'Variables AME'!AS792</f>
        <v>5886.0757320000002</v>
      </c>
      <c r="AU40" s="23">
        <f>'Variables AME'!AT792</f>
        <v>5962.5163149999998</v>
      </c>
      <c r="AV40" s="23">
        <f>'Variables AME'!AU792</f>
        <v>6039.6157380000004</v>
      </c>
      <c r="AW40" s="23">
        <f>'Variables AME'!AV792</f>
        <v>6119.6971979999998</v>
      </c>
      <c r="AX40" s="18"/>
    </row>
    <row r="41" spans="1:50" x14ac:dyDescent="0.25">
      <c r="A41" s="18"/>
      <c r="B41" t="s">
        <v>1656</v>
      </c>
      <c r="C41" s="23">
        <f>'Variables AME'!B793</f>
        <v>0.96864644472622397</v>
      </c>
      <c r="D41" s="23">
        <f>'Variables AME'!C793</f>
        <v>0.984198376713873</v>
      </c>
      <c r="E41" s="23">
        <f>'Variables AME'!D793</f>
        <v>1</v>
      </c>
      <c r="F41" s="23">
        <f>'Variables AME'!E793</f>
        <v>1.4103096129999999</v>
      </c>
      <c r="G41" s="23">
        <f>'Variables AME'!F793</f>
        <v>1.9848265270000001</v>
      </c>
      <c r="H41" s="23">
        <f>'Variables AME'!G793</f>
        <v>2.7999167809999999</v>
      </c>
      <c r="I41" s="23">
        <f>'Variables AME'!H793</f>
        <v>3.9650776350000001</v>
      </c>
      <c r="J41" s="23">
        <f>'Variables AME'!I793</f>
        <v>5.5677761869999998</v>
      </c>
      <c r="K41" s="23">
        <f>'Variables AME'!J793</f>
        <v>7.9943528590000001</v>
      </c>
      <c r="L41" s="23">
        <f>'Variables AME'!K793</f>
        <v>11.513249979999999</v>
      </c>
      <c r="M41" s="23">
        <f>'Variables AME'!L793</f>
        <v>16.383085940000001</v>
      </c>
      <c r="N41" s="23">
        <f>'Variables AME'!M793</f>
        <v>23.321633129999999</v>
      </c>
      <c r="O41" s="23">
        <f>'Variables AME'!N793</f>
        <v>27.826681019999999</v>
      </c>
      <c r="P41" s="23">
        <f>'Variables AME'!O793</f>
        <v>34.01932326</v>
      </c>
      <c r="Q41" s="23">
        <f>'Variables AME'!P793</f>
        <v>39.43914084</v>
      </c>
      <c r="R41" s="23">
        <f>'Variables AME'!Q793</f>
        <v>46.312848209999999</v>
      </c>
      <c r="S41" s="23">
        <f>'Variables AME'!R793</f>
        <v>56.733985519999997</v>
      </c>
      <c r="T41" s="23">
        <f>'Variables AME'!S793</f>
        <v>83.348131109999997</v>
      </c>
      <c r="U41" s="23">
        <f>'Variables AME'!T793</f>
        <v>104.0795866</v>
      </c>
      <c r="V41" s="23">
        <f>'Variables AME'!U793</f>
        <v>122.31059740000001</v>
      </c>
      <c r="W41" s="23">
        <f>'Variables AME'!V793</f>
        <v>137.16067229999999</v>
      </c>
      <c r="X41" s="23">
        <f>'Variables AME'!W793</f>
        <v>192.21333799999999</v>
      </c>
      <c r="Y41" s="23">
        <f>'Variables AME'!X793</f>
        <v>266.38416910000001</v>
      </c>
      <c r="Z41" s="23">
        <f>'Variables AME'!Y793</f>
        <v>343.08829329999998</v>
      </c>
      <c r="AA41" s="23">
        <f>'Variables AME'!Z793</f>
        <v>422.04538439999999</v>
      </c>
      <c r="AB41" s="23">
        <f>'Variables AME'!AA793</f>
        <v>503.32000879999998</v>
      </c>
      <c r="AC41" s="23">
        <f>'Variables AME'!AB793</f>
        <v>587.37837739999998</v>
      </c>
      <c r="AD41" s="23">
        <f>'Variables AME'!AC793</f>
        <v>703.88454019999995</v>
      </c>
      <c r="AE41" s="23">
        <f>'Variables AME'!AD793</f>
        <v>823.33677750000004</v>
      </c>
      <c r="AF41" s="23">
        <f>'Variables AME'!AE793</f>
        <v>945.65081729999997</v>
      </c>
      <c r="AG41" s="23">
        <f>'Variables AME'!AF793</f>
        <v>1070.9327330000001</v>
      </c>
      <c r="AH41" s="23">
        <f>'Variables AME'!AG793</f>
        <v>1199.709239</v>
      </c>
      <c r="AI41" s="23">
        <f>'Variables AME'!AH793</f>
        <v>1313.0701939999999</v>
      </c>
      <c r="AJ41" s="23">
        <f>'Variables AME'!AI793</f>
        <v>1429.424436</v>
      </c>
      <c r="AK41" s="23">
        <f>'Variables AME'!AJ793</f>
        <v>1549.2553829999999</v>
      </c>
      <c r="AL41" s="23">
        <f>'Variables AME'!AK793</f>
        <v>1672.4162080000001</v>
      </c>
      <c r="AM41" s="23">
        <f>'Variables AME'!AL793</f>
        <v>1798.566517</v>
      </c>
      <c r="AN41" s="23">
        <f>'Variables AME'!AM793</f>
        <v>1865.030726</v>
      </c>
      <c r="AO41" s="23">
        <f>'Variables AME'!AN793</f>
        <v>1934.804993</v>
      </c>
      <c r="AP41" s="23">
        <f>'Variables AME'!AO793</f>
        <v>2005.6840890000001</v>
      </c>
      <c r="AQ41" s="23">
        <f>'Variables AME'!AP793</f>
        <v>2078.3189649999999</v>
      </c>
      <c r="AR41" s="23">
        <f>'Variables AME'!AQ793</f>
        <v>2151.706275</v>
      </c>
      <c r="AS41" s="23">
        <f>'Variables AME'!AR793</f>
        <v>2180.1547460000002</v>
      </c>
      <c r="AT41" s="23">
        <f>'Variables AME'!AS793</f>
        <v>2208.2168919999999</v>
      </c>
      <c r="AU41" s="23">
        <f>'Variables AME'!AT793</f>
        <v>2236.577315</v>
      </c>
      <c r="AV41" s="23">
        <f>'Variables AME'!AU793</f>
        <v>2265.176802</v>
      </c>
      <c r="AW41" s="23">
        <f>'Variables AME'!AV793</f>
        <v>2294.8864490000001</v>
      </c>
      <c r="AX41" s="18"/>
    </row>
    <row r="42" spans="1:50" x14ac:dyDescent="0.25">
      <c r="A42" s="18"/>
      <c r="B42" t="s">
        <v>1649</v>
      </c>
      <c r="C42" s="23">
        <f>'Variables AME'!B794</f>
        <v>0.96864644472622397</v>
      </c>
      <c r="D42" s="23">
        <f>'Variables AME'!C794</f>
        <v>0.984198376713873</v>
      </c>
      <c r="E42" s="23">
        <f>'Variables AME'!D794</f>
        <v>1</v>
      </c>
      <c r="F42" s="23">
        <f>'Variables AME'!E794</f>
        <v>3.3661092379999999</v>
      </c>
      <c r="G42" s="23">
        <f>'Variables AME'!F794</f>
        <v>5.5906758380000001</v>
      </c>
      <c r="H42" s="23">
        <f>'Variables AME'!G794</f>
        <v>7.6260332960000001</v>
      </c>
      <c r="I42" s="23">
        <f>'Variables AME'!H794</f>
        <v>9.4037116429999994</v>
      </c>
      <c r="J42" s="23">
        <f>'Variables AME'!I794</f>
        <v>10.66992969</v>
      </c>
      <c r="K42" s="23">
        <f>'Variables AME'!J794</f>
        <v>11.557637639999999</v>
      </c>
      <c r="L42" s="23">
        <f>'Variables AME'!K794</f>
        <v>11.57927737</v>
      </c>
      <c r="M42" s="23">
        <f>'Variables AME'!L794</f>
        <v>10.114331160000001</v>
      </c>
      <c r="N42" s="23">
        <f>'Variables AME'!M794</f>
        <v>6.6951146789999996</v>
      </c>
      <c r="O42" s="23">
        <f>'Variables AME'!N794</f>
        <v>6.8346567250000003</v>
      </c>
      <c r="P42" s="23">
        <f>'Variables AME'!O794</f>
        <v>7.0785578080000002</v>
      </c>
      <c r="Q42" s="23">
        <f>'Variables AME'!P794</f>
        <v>7.5338409750000004</v>
      </c>
      <c r="R42" s="23">
        <f>'Variables AME'!Q794</f>
        <v>8.0941081629999996</v>
      </c>
      <c r="S42" s="23">
        <f>'Variables AME'!R794</f>
        <v>9.1391077850000002</v>
      </c>
      <c r="T42" s="23">
        <f>'Variables AME'!S794</f>
        <v>9.4726000720000005</v>
      </c>
      <c r="U42" s="23">
        <f>'Variables AME'!T794</f>
        <v>9.6031802450000008</v>
      </c>
      <c r="V42" s="23">
        <f>'Variables AME'!U794</f>
        <v>9.8254904189999994</v>
      </c>
      <c r="W42" s="23">
        <f>'Variables AME'!V794</f>
        <v>9.9947648519999994</v>
      </c>
      <c r="X42" s="23">
        <f>'Variables AME'!W794</f>
        <v>10.27406759</v>
      </c>
      <c r="Y42" s="23">
        <f>'Variables AME'!X794</f>
        <v>13.502666380000001</v>
      </c>
      <c r="Z42" s="23">
        <f>'Variables AME'!Y794</f>
        <v>16.851558019999999</v>
      </c>
      <c r="AA42" s="23">
        <f>'Variables AME'!Z794</f>
        <v>20.301751899999999</v>
      </c>
      <c r="AB42" s="23">
        <f>'Variables AME'!AA794</f>
        <v>23.854715720000002</v>
      </c>
      <c r="AC42" s="23">
        <f>'Variables AME'!AB794</f>
        <v>27.53144176</v>
      </c>
      <c r="AD42" s="23">
        <f>'Variables AME'!AC794</f>
        <v>32.139932850000001</v>
      </c>
      <c r="AE42" s="23">
        <f>'Variables AME'!AD794</f>
        <v>36.871145910000003</v>
      </c>
      <c r="AF42" s="23">
        <f>'Variables AME'!AE794</f>
        <v>41.718813840000003</v>
      </c>
      <c r="AG42" s="23">
        <f>'Variables AME'!AF794</f>
        <v>46.68624251</v>
      </c>
      <c r="AH42" s="23">
        <f>'Variables AME'!AG794</f>
        <v>51.795232689999999</v>
      </c>
      <c r="AI42" s="23">
        <f>'Variables AME'!AH794</f>
        <v>55.82736688</v>
      </c>
      <c r="AJ42" s="23">
        <f>'Variables AME'!AI794</f>
        <v>59.966656759999999</v>
      </c>
      <c r="AK42" s="23">
        <f>'Variables AME'!AJ794</f>
        <v>64.232328659999894</v>
      </c>
      <c r="AL42" s="23">
        <f>'Variables AME'!AK794</f>
        <v>68.617116089999996</v>
      </c>
      <c r="AM42" s="23">
        <f>'Variables AME'!AL794</f>
        <v>73.106395149999997</v>
      </c>
      <c r="AN42" s="23">
        <f>'Variables AME'!AM794</f>
        <v>75.10586309</v>
      </c>
      <c r="AO42" s="23">
        <f>'Variables AME'!AN794</f>
        <v>77.220666300000005</v>
      </c>
      <c r="AP42" s="23">
        <f>'Variables AME'!AO794</f>
        <v>79.361265660000001</v>
      </c>
      <c r="AQ42" s="23">
        <f>'Variables AME'!AP794</f>
        <v>81.553292819999996</v>
      </c>
      <c r="AR42" s="23">
        <f>'Variables AME'!AQ794</f>
        <v>83.757159079999994</v>
      </c>
      <c r="AS42" s="23">
        <f>'Variables AME'!AR794</f>
        <v>84.040928120000004</v>
      </c>
      <c r="AT42" s="23">
        <f>'Variables AME'!AS794</f>
        <v>84.288456620000005</v>
      </c>
      <c r="AU42" s="23">
        <f>'Variables AME'!AT794</f>
        <v>84.526055270000001</v>
      </c>
      <c r="AV42" s="23">
        <f>'Variables AME'!AU794</f>
        <v>84.751170560000006</v>
      </c>
      <c r="AW42" s="23">
        <f>'Variables AME'!AV794</f>
        <v>84.995794419999996</v>
      </c>
      <c r="AX42" s="18"/>
    </row>
    <row r="43" spans="1:50" x14ac:dyDescent="0.25">
      <c r="A43" s="18"/>
      <c r="B43" t="s">
        <v>1667</v>
      </c>
      <c r="C43" s="23">
        <f>'Variables AME'!B770</f>
        <v>0</v>
      </c>
      <c r="D43" s="23">
        <f>'Variables AME'!C770</f>
        <v>405.52540006863097</v>
      </c>
      <c r="E43" s="23">
        <f>'Variables AME'!D770</f>
        <v>412.03624150000002</v>
      </c>
      <c r="F43" s="23">
        <f>'Variables AME'!E770</f>
        <v>373.41873939999999</v>
      </c>
      <c r="G43" s="23">
        <f>'Variables AME'!F770</f>
        <v>365.28754329999998</v>
      </c>
      <c r="H43" s="23">
        <f>'Variables AME'!G770</f>
        <v>379.33931710000002</v>
      </c>
      <c r="I43" s="23">
        <f>'Variables AME'!H770</f>
        <v>402.60877579999999</v>
      </c>
      <c r="J43" s="23">
        <f>'Variables AME'!I770</f>
        <v>362.17209159999999</v>
      </c>
      <c r="K43" s="23">
        <f>'Variables AME'!J770</f>
        <v>482.80088360000002</v>
      </c>
      <c r="L43" s="23">
        <f>'Variables AME'!K770</f>
        <v>511.94586079999999</v>
      </c>
      <c r="M43" s="23">
        <f>'Variables AME'!L770</f>
        <v>457.96529779999997</v>
      </c>
      <c r="N43" s="23">
        <f>'Variables AME'!M770</f>
        <v>467.612751</v>
      </c>
      <c r="O43" s="23">
        <f>'Variables AME'!N770</f>
        <v>514.39681169999994</v>
      </c>
      <c r="P43" s="23">
        <f>'Variables AME'!O770</f>
        <v>498.69778910000002</v>
      </c>
      <c r="Q43" s="23">
        <f>'Variables AME'!P770</f>
        <v>309.4851792</v>
      </c>
      <c r="R43" s="23">
        <f>'Variables AME'!Q770</f>
        <v>316.35023610000002</v>
      </c>
      <c r="S43" s="23">
        <f>'Variables AME'!R770</f>
        <v>400.40127360000002</v>
      </c>
      <c r="T43" s="23">
        <f>'Variables AME'!S770</f>
        <v>544.95207989999994</v>
      </c>
      <c r="U43" s="23">
        <f>'Variables AME'!T770</f>
        <v>435.43813169999999</v>
      </c>
      <c r="V43" s="23">
        <f>'Variables AME'!U770</f>
        <v>503.86239260000002</v>
      </c>
      <c r="W43" s="23">
        <f>'Variables AME'!V770</f>
        <v>483.5546683</v>
      </c>
      <c r="X43" s="23">
        <f>'Variables AME'!W770</f>
        <v>470.29104769999998</v>
      </c>
      <c r="Y43" s="23">
        <f>'Variables AME'!X770</f>
        <v>446.22473220000001</v>
      </c>
      <c r="Z43" s="23">
        <f>'Variables AME'!Y770</f>
        <v>482.09311020000001</v>
      </c>
      <c r="AA43" s="23">
        <f>'Variables AME'!Z770</f>
        <v>497.8872662</v>
      </c>
      <c r="AB43" s="23">
        <f>'Variables AME'!AA770</f>
        <v>510.07811129999999</v>
      </c>
      <c r="AC43" s="23">
        <f>'Variables AME'!AB770</f>
        <v>525.21811009999999</v>
      </c>
      <c r="AD43" s="23">
        <f>'Variables AME'!AC770</f>
        <v>487.92934050000002</v>
      </c>
      <c r="AE43" s="23">
        <f>'Variables AME'!AD770</f>
        <v>501.71156930000001</v>
      </c>
      <c r="AF43" s="23">
        <f>'Variables AME'!AE770</f>
        <v>511.7711534</v>
      </c>
      <c r="AG43" s="23">
        <f>'Variables AME'!AF770</f>
        <v>520.94851259999996</v>
      </c>
      <c r="AH43" s="23">
        <f>'Variables AME'!AG770</f>
        <v>532.1087192</v>
      </c>
      <c r="AI43" s="23">
        <f>'Variables AME'!AH770</f>
        <v>547.20249899999999</v>
      </c>
      <c r="AJ43" s="23">
        <f>'Variables AME'!AI770</f>
        <v>555.75144509999996</v>
      </c>
      <c r="AK43" s="23">
        <f>'Variables AME'!AJ770</f>
        <v>566.20681320000006</v>
      </c>
      <c r="AL43" s="23">
        <f>'Variables AME'!AK770</f>
        <v>575.48657930000002</v>
      </c>
      <c r="AM43" s="23">
        <f>'Variables AME'!AL770</f>
        <v>583.03021560000002</v>
      </c>
      <c r="AN43" s="23">
        <f>'Variables AME'!AM770</f>
        <v>584.88799400000005</v>
      </c>
      <c r="AO43" s="23">
        <f>'Variables AME'!AN770</f>
        <v>599.87779039999998</v>
      </c>
      <c r="AP43" s="23">
        <f>'Variables AME'!AO770</f>
        <v>606.32275560000005</v>
      </c>
      <c r="AQ43" s="23">
        <f>'Variables AME'!AP770</f>
        <v>615.23134800000003</v>
      </c>
      <c r="AR43" s="23">
        <f>'Variables AME'!AQ770</f>
        <v>620.42707050000001</v>
      </c>
      <c r="AS43" s="23">
        <f>'Variables AME'!AR770</f>
        <v>629.17213830000003</v>
      </c>
      <c r="AT43" s="23">
        <f>'Variables AME'!AS770</f>
        <v>634.6667516</v>
      </c>
      <c r="AU43" s="23">
        <f>'Variables AME'!AT770</f>
        <v>642.60287860000005</v>
      </c>
      <c r="AV43" s="23">
        <f>'Variables AME'!AU770</f>
        <v>650.39230869999994</v>
      </c>
      <c r="AW43" s="23">
        <f>'Variables AME'!AV770</f>
        <v>661.46622119999995</v>
      </c>
      <c r="AX43" s="18"/>
    </row>
    <row r="44" spans="1:50" x14ac:dyDescent="0.25">
      <c r="A44" s="18"/>
      <c r="B44" t="s">
        <v>1653</v>
      </c>
      <c r="C44" s="23">
        <f>'Variables AME'!B798</f>
        <v>0</v>
      </c>
      <c r="D44" s="23">
        <f>'Variables AME'!C798</f>
        <v>405.36696122622101</v>
      </c>
      <c r="E44" s="23">
        <f>'Variables AME'!D798</f>
        <v>411.87525890000001</v>
      </c>
      <c r="F44" s="23">
        <f>'Variables AME'!E798</f>
        <v>370.51086400000003</v>
      </c>
      <c r="G44" s="23">
        <f>'Variables AME'!F798</f>
        <v>362.17451390000002</v>
      </c>
      <c r="H44" s="23">
        <f>'Variables AME'!G798</f>
        <v>375.99094439999999</v>
      </c>
      <c r="I44" s="23">
        <f>'Variables AME'!H798</f>
        <v>398.98065659999997</v>
      </c>
      <c r="J44" s="23">
        <f>'Variables AME'!I798</f>
        <v>358.42446719999998</v>
      </c>
      <c r="K44" s="23">
        <f>'Variables AME'!J798</f>
        <v>478.41932209999999</v>
      </c>
      <c r="L44" s="23">
        <f>'Variables AME'!K798</f>
        <v>507.12020469999999</v>
      </c>
      <c r="M44" s="23">
        <f>'Variables AME'!L798</f>
        <v>453.04257539999998</v>
      </c>
      <c r="N44" s="23">
        <f>'Variables AME'!M798</f>
        <v>462.35178989999997</v>
      </c>
      <c r="O44" s="23">
        <f>'Variables AME'!N798</f>
        <v>507.7792718</v>
      </c>
      <c r="P44" s="23">
        <f>'Variables AME'!O798</f>
        <v>489.98301479999998</v>
      </c>
      <c r="Q44" s="23">
        <f>'Variables AME'!P798</f>
        <v>300.9087844</v>
      </c>
      <c r="R44" s="23">
        <f>'Variables AME'!Q798</f>
        <v>305.82880710000001</v>
      </c>
      <c r="S44" s="23">
        <f>'Variables AME'!R798</f>
        <v>385.35905960000002</v>
      </c>
      <c r="T44" s="23">
        <f>'Variables AME'!S798</f>
        <v>513.67471520000004</v>
      </c>
      <c r="U44" s="23">
        <f>'Variables AME'!T798</f>
        <v>408.47514669999998</v>
      </c>
      <c r="V44" s="23">
        <f>'Variables AME'!U798</f>
        <v>477.93689599999999</v>
      </c>
      <c r="W44" s="23">
        <f>'Variables AME'!V798</f>
        <v>459.85023790000002</v>
      </c>
      <c r="X44" s="23">
        <f>'Variables AME'!W798</f>
        <v>405.28680170000001</v>
      </c>
      <c r="Y44" s="23">
        <f>'Variables AME'!X798</f>
        <v>355.5161483</v>
      </c>
      <c r="Z44" s="23">
        <f>'Variables AME'!Y798</f>
        <v>383.64360699999997</v>
      </c>
      <c r="AA44" s="23">
        <f>'Variables AME'!Z798</f>
        <v>391.82174479999998</v>
      </c>
      <c r="AB44" s="23">
        <f>'Variables AME'!AA798</f>
        <v>396.17579540000003</v>
      </c>
      <c r="AC44" s="23">
        <f>'Variables AME'!AB798</f>
        <v>402.8327142</v>
      </c>
      <c r="AD44" s="23">
        <f>'Variables AME'!AC798</f>
        <v>326.39770629999998</v>
      </c>
      <c r="AE44" s="23">
        <f>'Variables AME'!AD798</f>
        <v>329.15047759999999</v>
      </c>
      <c r="AF44" s="23">
        <f>'Variables AME'!AE798</f>
        <v>328.06943680000001</v>
      </c>
      <c r="AG44" s="23">
        <f>'Variables AME'!AF798</f>
        <v>325.80103600000001</v>
      </c>
      <c r="AH44" s="23">
        <f>'Variables AME'!AG798</f>
        <v>324.76402159999998</v>
      </c>
      <c r="AI44" s="23">
        <f>'Variables AME'!AH798</f>
        <v>347.55014169999998</v>
      </c>
      <c r="AJ44" s="23">
        <f>'Variables AME'!AI798</f>
        <v>345.28259639999999</v>
      </c>
      <c r="AK44" s="23">
        <f>'Variables AME'!AJ798</f>
        <v>344.21504149999998</v>
      </c>
      <c r="AL44" s="23">
        <f>'Variables AME'!AK798</f>
        <v>341.88915420000001</v>
      </c>
      <c r="AM44" s="23">
        <f>'Variables AME'!AL798</f>
        <v>337.95545759999999</v>
      </c>
      <c r="AN44" s="23">
        <f>'Variables AME'!AM798</f>
        <v>393.40242860000001</v>
      </c>
      <c r="AO44" s="23">
        <f>'Variables AME'!AN798</f>
        <v>400.4668307</v>
      </c>
      <c r="AP44" s="23">
        <f>'Variables AME'!AO798</f>
        <v>401.05602290000002</v>
      </c>
      <c r="AQ44" s="23">
        <f>'Variables AME'!AP798</f>
        <v>403.35794750000002</v>
      </c>
      <c r="AR44" s="23">
        <f>'Variables AME'!AQ798</f>
        <v>402.87115110000002</v>
      </c>
      <c r="AS44" s="23">
        <f>'Variables AME'!AR798</f>
        <v>453.50667579999998</v>
      </c>
      <c r="AT44" s="23">
        <f>'Variables AME'!AS798</f>
        <v>457.53533240000002</v>
      </c>
      <c r="AU44" s="23">
        <f>'Variables AME'!AT798</f>
        <v>463.3223653</v>
      </c>
      <c r="AV44" s="23">
        <f>'Variables AME'!AU798</f>
        <v>469.00551569999999</v>
      </c>
      <c r="AW44" s="23">
        <f>'Variables AME'!AV798</f>
        <v>477.05516679999999</v>
      </c>
      <c r="AX44" s="18"/>
    </row>
    <row r="45" spans="1:50" x14ac:dyDescent="0.25">
      <c r="A45" s="18"/>
      <c r="B45" t="s">
        <v>1657</v>
      </c>
      <c r="C45" s="23">
        <f>'Variables AME'!B799</f>
        <v>0</v>
      </c>
      <c r="D45" s="23">
        <f>'Variables AME'!C799</f>
        <v>7.9219421204998905E-2</v>
      </c>
      <c r="E45" s="23">
        <f>'Variables AME'!D799</f>
        <v>8.0491314600000002E-2</v>
      </c>
      <c r="F45" s="23">
        <f>'Variables AME'!E799</f>
        <v>0.4760379179</v>
      </c>
      <c r="G45" s="23">
        <f>'Variables AME'!F799</f>
        <v>0.66721417490000001</v>
      </c>
      <c r="H45" s="23">
        <f>'Variables AME'!G799</f>
        <v>0.9455495384</v>
      </c>
      <c r="I45" s="23">
        <f>'Variables AME'!H799</f>
        <v>1.3491946379999999</v>
      </c>
      <c r="J45" s="23">
        <f>'Variables AME'!I799</f>
        <v>1.8633163859999999</v>
      </c>
      <c r="K45" s="23">
        <f>'Variables AME'!J799</f>
        <v>2.7925371650000002</v>
      </c>
      <c r="L45" s="23">
        <f>'Variables AME'!K799</f>
        <v>4.0443523849999998</v>
      </c>
      <c r="M45" s="23">
        <f>'Variables AME'!L799</f>
        <v>5.6265823680000002</v>
      </c>
      <c r="N45" s="23">
        <f>'Variables AME'!M799</f>
        <v>8.0153796699999997</v>
      </c>
      <c r="O45" s="23">
        <f>'Variables AME'!N799</f>
        <v>6.0379393080000003</v>
      </c>
      <c r="P45" s="23">
        <f>'Variables AME'!O799</f>
        <v>8.0216428220000005</v>
      </c>
      <c r="Q45" s="23">
        <f>'Variables AME'!P799</f>
        <v>7.6558500450000002</v>
      </c>
      <c r="R45" s="23">
        <f>'Variables AME'!Q799</f>
        <v>9.4659752650000009</v>
      </c>
      <c r="S45" s="23">
        <f>'Variables AME'!R799</f>
        <v>13.46520233</v>
      </c>
      <c r="T45" s="23">
        <f>'Variables AME'!S799</f>
        <v>30.343174309999998</v>
      </c>
      <c r="U45" s="23">
        <f>'Variables AME'!T799</f>
        <v>26.209786909999998</v>
      </c>
      <c r="V45" s="23">
        <f>'Variables AME'!U799</f>
        <v>25.071985649999998</v>
      </c>
      <c r="W45" s="23">
        <f>'Variables AME'!V799</f>
        <v>22.889343149999998</v>
      </c>
      <c r="X45" s="23">
        <f>'Variables AME'!W799</f>
        <v>64.068004279999997</v>
      </c>
      <c r="Y45" s="23">
        <f>'Variables AME'!X799</f>
        <v>86.80468802</v>
      </c>
      <c r="Z45" s="23">
        <f>'Variables AME'!Y799</f>
        <v>94.213104209999997</v>
      </c>
      <c r="AA45" s="23">
        <f>'Variables AME'!Z799</f>
        <v>101.50770319999999</v>
      </c>
      <c r="AB45" s="23">
        <f>'Variables AME'!AA799</f>
        <v>109.0149523</v>
      </c>
      <c r="AC45" s="23">
        <f>'Variables AME'!AB799</f>
        <v>117.14073980000001</v>
      </c>
      <c r="AD45" s="23">
        <f>'Variables AME'!AC799</f>
        <v>155.1135481</v>
      </c>
      <c r="AE45" s="23">
        <f>'Variables AME'!AD799</f>
        <v>165.71737529999999</v>
      </c>
      <c r="AF45" s="23">
        <f>'Variables AME'!AE799</f>
        <v>176.4305708</v>
      </c>
      <c r="AG45" s="23">
        <f>'Variables AME'!AF799</f>
        <v>187.4379409</v>
      </c>
      <c r="AH45" s="23">
        <f>'Variables AME'!AG799</f>
        <v>199.16709990000001</v>
      </c>
      <c r="AI45" s="23">
        <f>'Variables AME'!AH799</f>
        <v>192.21581029999999</v>
      </c>
      <c r="AJ45" s="23">
        <f>'Variables AME'!AI799</f>
        <v>202.6601205</v>
      </c>
      <c r="AK45" s="23">
        <f>'Variables AME'!AJ799</f>
        <v>213.7845931</v>
      </c>
      <c r="AL45" s="23">
        <f>'Variables AME'!AK799</f>
        <v>224.9907556</v>
      </c>
      <c r="AM45" s="23">
        <f>'Variables AME'!AL799</f>
        <v>236.07539220000001</v>
      </c>
      <c r="AN45" s="23">
        <f>'Variables AME'!AM799</f>
        <v>184.680938</v>
      </c>
      <c r="AO45" s="23">
        <f>'Variables AME'!AN799</f>
        <v>192.35957529999999</v>
      </c>
      <c r="AP45" s="23">
        <f>'Variables AME'!AO799</f>
        <v>198.0505498</v>
      </c>
      <c r="AQ45" s="23">
        <f>'Variables AME'!AP799</f>
        <v>204.46509180000001</v>
      </c>
      <c r="AR45" s="23">
        <f>'Variables AME'!AQ799</f>
        <v>209.9916934</v>
      </c>
      <c r="AS45" s="23">
        <f>'Variables AME'!AR799</f>
        <v>169.8764773</v>
      </c>
      <c r="AT45" s="23">
        <f>'Variables AME'!AS799</f>
        <v>171.36002289999999</v>
      </c>
      <c r="AU45" s="23">
        <f>'Variables AME'!AT799</f>
        <v>173.5027772</v>
      </c>
      <c r="AV45" s="23">
        <f>'Variables AME'!AU799</f>
        <v>175.6059233</v>
      </c>
      <c r="AW45" s="23">
        <f>'Variables AME'!AV799</f>
        <v>178.59587970000001</v>
      </c>
      <c r="AX45" s="18"/>
    </row>
    <row r="46" spans="1:50" x14ac:dyDescent="0.25">
      <c r="A46" s="19"/>
      <c r="B46" t="s">
        <v>1654</v>
      </c>
      <c r="C46" s="23">
        <f>'Variables AME'!B800</f>
        <v>0</v>
      </c>
      <c r="D46" s="23">
        <f>'Variables AME'!C800</f>
        <v>7.9219421204998905E-2</v>
      </c>
      <c r="E46" s="23">
        <f>'Variables AME'!D800</f>
        <v>8.0491314600000002E-2</v>
      </c>
      <c r="F46" s="23">
        <f>'Variables AME'!E800</f>
        <v>2.4318375429999999</v>
      </c>
      <c r="G46" s="23">
        <f>'Variables AME'!F800</f>
        <v>2.4458152549999999</v>
      </c>
      <c r="H46" s="23">
        <f>'Variables AME'!G800</f>
        <v>2.402823106</v>
      </c>
      <c r="I46" s="23">
        <f>'Variables AME'!H800</f>
        <v>2.2789245920000001</v>
      </c>
      <c r="J46" s="23">
        <f>'Variables AME'!I800</f>
        <v>1.8843080759999999</v>
      </c>
      <c r="K46" s="23">
        <f>'Variables AME'!J800</f>
        <v>1.5890243470000001</v>
      </c>
      <c r="L46" s="23">
        <f>'Variables AME'!K800</f>
        <v>0.78130366230000003</v>
      </c>
      <c r="M46" s="23">
        <f>'Variables AME'!L800</f>
        <v>-0.70385993140000003</v>
      </c>
      <c r="N46" s="23">
        <f>'Variables AME'!M800</f>
        <v>-2.7544186339999999</v>
      </c>
      <c r="O46" s="23">
        <f>'Variables AME'!N800</f>
        <v>0.5796005877</v>
      </c>
      <c r="P46" s="23">
        <f>'Variables AME'!O800</f>
        <v>0.69313148629999999</v>
      </c>
      <c r="Q46" s="23">
        <f>'Variables AME'!P800</f>
        <v>0.92054477580000005</v>
      </c>
      <c r="R46" s="23">
        <f>'Variables AME'!Q800</f>
        <v>1.0554537879999999</v>
      </c>
      <c r="S46" s="23">
        <f>'Variables AME'!R800</f>
        <v>1.577011634</v>
      </c>
      <c r="T46" s="23">
        <f>'Variables AME'!S800</f>
        <v>0.93419035279999996</v>
      </c>
      <c r="U46" s="23">
        <f>'Variables AME'!T800</f>
        <v>0.75319812269999997</v>
      </c>
      <c r="V46" s="23">
        <f>'Variables AME'!U800</f>
        <v>0.85351093659999999</v>
      </c>
      <c r="W46" s="23">
        <f>'Variables AME'!V800</f>
        <v>0.81508726669999998</v>
      </c>
      <c r="X46" s="23">
        <f>'Variables AME'!W800</f>
        <v>0.93624169339999996</v>
      </c>
      <c r="Y46" s="23">
        <f>'Variables AME'!X800</f>
        <v>3.9038958429999999</v>
      </c>
      <c r="Z46" s="23">
        <f>'Variables AME'!Y800</f>
        <v>4.2363990119999997</v>
      </c>
      <c r="AA46" s="23">
        <f>'Variables AME'!Z800</f>
        <v>4.5578182360000001</v>
      </c>
      <c r="AB46" s="23">
        <f>'Variables AME'!AA800</f>
        <v>4.8873635640000002</v>
      </c>
      <c r="AC46" s="23">
        <f>'Variables AME'!AB800</f>
        <v>5.244656075</v>
      </c>
      <c r="AD46" s="23">
        <f>'Variables AME'!AC800</f>
        <v>6.4180860989999999</v>
      </c>
      <c r="AE46" s="23">
        <f>'Variables AME'!AD800</f>
        <v>6.8437163769999998</v>
      </c>
      <c r="AF46" s="23">
        <f>'Variables AME'!AE800</f>
        <v>7.2711458640000002</v>
      </c>
      <c r="AG46" s="23">
        <f>'Variables AME'!AF800</f>
        <v>7.7095356070000003</v>
      </c>
      <c r="AH46" s="23">
        <f>'Variables AME'!AG800</f>
        <v>8.1775977740000005</v>
      </c>
      <c r="AI46" s="23">
        <f>'Variables AME'!AH800</f>
        <v>7.4365470609999997</v>
      </c>
      <c r="AJ46" s="23">
        <f>'Variables AME'!AI800</f>
        <v>7.8087280889999997</v>
      </c>
      <c r="AK46" s="23">
        <f>'Variables AME'!AJ800</f>
        <v>8.2071786190000005</v>
      </c>
      <c r="AL46" s="23">
        <f>'Variables AME'!AK800</f>
        <v>8.6066695420000006</v>
      </c>
      <c r="AM46" s="23">
        <f>'Variables AME'!AL800</f>
        <v>8.9993658120000006</v>
      </c>
      <c r="AN46" s="23">
        <f>'Variables AME'!AM800</f>
        <v>6.8046274020000004</v>
      </c>
      <c r="AO46" s="23">
        <f>'Variables AME'!AN800</f>
        <v>7.0513842990000004</v>
      </c>
      <c r="AP46" s="23">
        <f>'Variables AME'!AO800</f>
        <v>7.216182893</v>
      </c>
      <c r="AQ46" s="23">
        <f>'Variables AME'!AP800</f>
        <v>7.408308656</v>
      </c>
      <c r="AR46" s="23">
        <f>'Variables AME'!AQ800</f>
        <v>7.564225982</v>
      </c>
      <c r="AS46" s="23">
        <f>'Variables AME'!AR800</f>
        <v>5.7889851590000001</v>
      </c>
      <c r="AT46" s="23">
        <f>'Variables AME'!AS800</f>
        <v>5.7713962800000003</v>
      </c>
      <c r="AU46" s="23">
        <f>'Variables AME'!AT800</f>
        <v>5.7777360590000004</v>
      </c>
      <c r="AV46" s="23">
        <f>'Variables AME'!AU800</f>
        <v>5.7808696590000004</v>
      </c>
      <c r="AW46" s="23">
        <f>'Variables AME'!AV800</f>
        <v>5.8151746639999997</v>
      </c>
      <c r="AX46" s="18"/>
    </row>
    <row r="47" spans="1:50" x14ac:dyDescent="0.25">
      <c r="A47" s="19"/>
      <c r="B47" t="s">
        <v>1662</v>
      </c>
      <c r="C47" s="23">
        <f>SUM(C48:C50)</f>
        <v>0</v>
      </c>
      <c r="D47" s="23">
        <f t="shared" ref="D47" si="1">SUM(D48:D50)</f>
        <v>10307.206026952461</v>
      </c>
      <c r="E47" s="23">
        <f t="shared" ref="E47" si="2">SUM(E48:E50)</f>
        <v>8912.3060324841827</v>
      </c>
      <c r="F47" s="23">
        <f t="shared" ref="F47" si="3">SUM(F48:F50)</f>
        <v>8089.274879574863</v>
      </c>
      <c r="G47" s="23">
        <f t="shared" ref="G47" si="4">SUM(G48:G50)</f>
        <v>7916.8185821388188</v>
      </c>
      <c r="H47" s="23">
        <f t="shared" ref="H47" si="5">SUM(H48:H50)</f>
        <v>8225.4983584815127</v>
      </c>
      <c r="I47" s="23">
        <f t="shared" ref="I47" si="6">SUM(I48:I50)</f>
        <v>8735.5440285464738</v>
      </c>
      <c r="J47" s="23">
        <f t="shared" ref="J47" si="7">SUM(J48:J50)</f>
        <v>7869.2240262221221</v>
      </c>
      <c r="K47" s="23">
        <f t="shared" ref="K47" si="8">SUM(K48:K50)</f>
        <v>10493.624305675055</v>
      </c>
      <c r="L47" s="23">
        <f t="shared" ref="L47" si="9">SUM(L48:L50)</f>
        <v>11144.133374116216</v>
      </c>
      <c r="M47" s="23">
        <f t="shared" ref="M47" si="10">SUM(M48:M50)</f>
        <v>10001.282711399406</v>
      </c>
      <c r="N47" s="23">
        <f t="shared" ref="N47" si="11">SUM(N48:N50)</f>
        <v>10247.382872830951</v>
      </c>
      <c r="O47" s="23">
        <f t="shared" ref="O47" si="12">SUM(O48:O50)</f>
        <v>11212.292670719786</v>
      </c>
      <c r="P47" s="23">
        <f t="shared" ref="P47" si="13">SUM(P48:P50)</f>
        <v>10932.12286715405</v>
      </c>
      <c r="Q47" s="23">
        <f t="shared" ref="Q47" si="14">SUM(Q48:Q50)</f>
        <v>6827.4292202226452</v>
      </c>
      <c r="R47" s="23">
        <f t="shared" ref="R47" si="15">SUM(R48:R50)</f>
        <v>7354.9187802019433</v>
      </c>
      <c r="S47" s="23">
        <f t="shared" ref="S47" si="16">SUM(S48:S50)</f>
        <v>10255.706593608082</v>
      </c>
      <c r="T47" s="23">
        <f t="shared" ref="T47" si="17">SUM(T48:T50)</f>
        <v>14027.247428076984</v>
      </c>
      <c r="U47" s="23">
        <f t="shared" ref="U47" si="18">SUM(U48:U50)</f>
        <v>11246.767322718249</v>
      </c>
      <c r="V47" s="23">
        <f t="shared" ref="V47" si="19">SUM(V48:V50)</f>
        <v>12979.041246594721</v>
      </c>
      <c r="W47" s="23">
        <f t="shared" ref="W47" si="20">SUM(W48:W50)</f>
        <v>12430.437678509112</v>
      </c>
      <c r="X47" s="23">
        <f t="shared" ref="X47" si="21">SUM(X48:X50)</f>
        <v>12293.932167492007</v>
      </c>
      <c r="Y47" s="23">
        <f t="shared" ref="Y47" si="22">SUM(Y48:Y50)</f>
        <v>11763.234382093749</v>
      </c>
      <c r="Z47" s="23">
        <f t="shared" ref="Z47" si="23">SUM(Z48:Z50)</f>
        <v>12698.447791665129</v>
      </c>
      <c r="AA47" s="23">
        <f t="shared" ref="AA47" si="24">SUM(AA48:AA50)</f>
        <v>13117.532402884379</v>
      </c>
      <c r="AB47" s="23">
        <f t="shared" ref="AB47" si="25">SUM(AB48:AB50)</f>
        <v>13439.853899130254</v>
      </c>
      <c r="AC47" s="23">
        <f t="shared" ref="AC47" si="26">SUM(AC48:AC50)</f>
        <v>13832.735550735273</v>
      </c>
      <c r="AD47" s="23">
        <f t="shared" ref="AD47" si="27">SUM(AD48:AD50)</f>
        <v>12976.488628354979</v>
      </c>
      <c r="AE47" s="23">
        <f t="shared" ref="AE47" si="28">SUM(AE48:AE50)</f>
        <v>13297.599474630675</v>
      </c>
      <c r="AF47" s="23">
        <f t="shared" ref="AF47" si="29">SUM(AF48:AF50)</f>
        <v>13547.952854152536</v>
      </c>
      <c r="AG47" s="23">
        <f t="shared" ref="AG47" si="30">SUM(AG48:AG50)</f>
        <v>13771.784998333171</v>
      </c>
      <c r="AH47" s="23">
        <f t="shared" ref="AH47" si="31">SUM(AH48:AH50)</f>
        <v>14042.82713544623</v>
      </c>
      <c r="AI47" s="23">
        <f t="shared" ref="AI47" si="32">SUM(AI48:AI50)</f>
        <v>14392.648480177513</v>
      </c>
      <c r="AJ47" s="23">
        <f t="shared" ref="AJ47" si="33">SUM(AJ48:AJ50)</f>
        <v>14620.946685130786</v>
      </c>
      <c r="AK47" s="23">
        <f t="shared" ref="AK47" si="34">SUM(AK48:AK50)</f>
        <v>14897.738787186892</v>
      </c>
      <c r="AL47" s="23">
        <f t="shared" ref="AL47" si="35">SUM(AL48:AL50)</f>
        <v>15143.159194653403</v>
      </c>
      <c r="AM47" s="23">
        <f t="shared" ref="AM47" si="36">SUM(AM48:AM50)</f>
        <v>15342.491642100736</v>
      </c>
      <c r="AN47" s="23">
        <f t="shared" ref="AN47" si="37">SUM(AN48:AN50)</f>
        <v>15274.882281621358</v>
      </c>
      <c r="AO47" s="23">
        <f t="shared" ref="AO47" si="38">SUM(AO48:AO50)</f>
        <v>15672.795003690115</v>
      </c>
      <c r="AP47" s="23">
        <f t="shared" ref="AP47" si="39">SUM(AP48:AP50)</f>
        <v>15849.105015553956</v>
      </c>
      <c r="AQ47" s="23">
        <f t="shared" ref="AQ47" si="40">SUM(AQ48:AQ50)</f>
        <v>16089.636092101415</v>
      </c>
      <c r="AR47" s="23">
        <f t="shared" ref="AR47" si="41">SUM(AR48:AR50)</f>
        <v>16233.824070626477</v>
      </c>
      <c r="AS47" s="23">
        <f t="shared" ref="AS47" si="42">SUM(AS48:AS50)</f>
        <v>16366.294014406643</v>
      </c>
      <c r="AT47" s="23">
        <f t="shared" ref="AT47" si="43">SUM(AT48:AT50)</f>
        <v>16509.043167929423</v>
      </c>
      <c r="AU47" s="23">
        <f t="shared" ref="AU47" si="44">SUM(AU48:AU50)</f>
        <v>16715.305874511392</v>
      </c>
      <c r="AV47" s="23">
        <f t="shared" ref="AV47" si="45">SUM(AV48:AV50)</f>
        <v>16917.747751138631</v>
      </c>
      <c r="AW47" s="23">
        <f t="shared" ref="AW47" si="46">SUM(AW48:AW50)</f>
        <v>17205.629489327024</v>
      </c>
      <c r="AX47" s="18"/>
    </row>
    <row r="48" spans="1:50" x14ac:dyDescent="0.25">
      <c r="A48" s="19"/>
      <c r="B48" t="s">
        <v>1663</v>
      </c>
      <c r="C48" s="23">
        <f>C44*'Variables AME'!B795/'Variables AME'!B$842*'Variables AME'!$S$842</f>
        <v>0</v>
      </c>
      <c r="D48" s="23">
        <f>D44*'Variables AME'!C795/'Variables AME'!C$842*'Variables AME'!$S$842</f>
        <v>10302.528434792508</v>
      </c>
      <c r="E48" s="23">
        <f>E44*'Variables AME'!D795/'Variables AME'!D$842*'Variables AME'!$S$842</f>
        <v>8907.233757517688</v>
      </c>
      <c r="F48" s="23">
        <f>F44*'Variables AME'!E795/'Variables AME'!E$842*'Variables AME'!$S$842</f>
        <v>8012.6854008425307</v>
      </c>
      <c r="G48" s="23">
        <f>G44*'Variables AME'!F795/'Variables AME'!F$842*'Variables AME'!$S$842</f>
        <v>7832.4031018853329</v>
      </c>
      <c r="H48" s="23">
        <f>H44*'Variables AME'!G795/'Variables AME'!G$842*'Variables AME'!$S$842</f>
        <v>8131.1978772108341</v>
      </c>
      <c r="I48" s="23">
        <f>I44*'Variables AME'!H795/'Variables AME'!H$842*'Variables AME'!$S$842</f>
        <v>8628.3744768898559</v>
      </c>
      <c r="J48" s="23">
        <f>J44*'Variables AME'!I795/'Variables AME'!I$842*'Variables AME'!$S$842</f>
        <v>7751.3044207667563</v>
      </c>
      <c r="K48" s="23">
        <f>K44*'Variables AME'!J795/'Variables AME'!J$842*'Variables AME'!$S$842</f>
        <v>10346.318806857755</v>
      </c>
      <c r="L48" s="23">
        <f>L44*'Variables AME'!K795/'Variables AME'!K$842*'Variables AME'!$S$842</f>
        <v>10967.005441657388</v>
      </c>
      <c r="M48" s="23">
        <f>M44*'Variables AME'!L795/'Variables AME'!L$842*'Variables AME'!$S$842</f>
        <v>9797.5200824596941</v>
      </c>
      <c r="N48" s="23">
        <f>N44*'Variables AME'!M795/'Variables AME'!M$842*'Variables AME'!$S$842</f>
        <v>9998.8415952437954</v>
      </c>
      <c r="O48" s="23">
        <f>O44*'Variables AME'!N795/'Variables AME'!N$842*'Variables AME'!$S$842</f>
        <v>10981.258454302351</v>
      </c>
      <c r="P48" s="23">
        <f>P44*'Variables AME'!O795/'Variables AME'!O$842*'Variables AME'!$S$842</f>
        <v>10596.3957682113</v>
      </c>
      <c r="Q48" s="23">
        <f>Q44*'Variables AME'!P795/'Variables AME'!P$842*'Variables AME'!$S$842</f>
        <v>6507.4675516615525</v>
      </c>
      <c r="R48" s="23">
        <f>R44*'Variables AME'!Q795/'Variables AME'!Q$842*'Variables AME'!$S$842</f>
        <v>6945.4887803147039</v>
      </c>
      <c r="S48" s="23">
        <f>S44*'Variables AME'!R795/'Variables AME'!R$842*'Variables AME'!$S$842</f>
        <v>9794.021233397978</v>
      </c>
      <c r="T48" s="23">
        <f>T44*'Variables AME'!S795/'Variables AME'!S$842*'Variables AME'!$S$842</f>
        <v>13055.203826233019</v>
      </c>
      <c r="U48" s="23">
        <f>U44*'Variables AME'!T795/'Variables AME'!T$842*'Variables AME'!$S$842</f>
        <v>10381.523830638231</v>
      </c>
      <c r="V48" s="23">
        <f>V44*'Variables AME'!U795/'Variables AME'!U$842*'Variables AME'!$S$842</f>
        <v>12146.915951728906</v>
      </c>
      <c r="W48" s="23">
        <f>W44*'Variables AME'!V795/'Variables AME'!V$842*'Variables AME'!$S$842</f>
        <v>11687.2378650708</v>
      </c>
      <c r="X48" s="23">
        <f>X44*'Variables AME'!W795/'Variables AME'!W$842*'Variables AME'!$S$842</f>
        <v>10300.491042558373</v>
      </c>
      <c r="Y48" s="23">
        <f>Y44*'Variables AME'!X795/'Variables AME'!X$842*'Variables AME'!$S$842</f>
        <v>9035.5542940750383</v>
      </c>
      <c r="Z48" s="23">
        <f>Z44*'Variables AME'!Y795/'Variables AME'!Y$842*'Variables AME'!$S$842</f>
        <v>9750.4224669863106</v>
      </c>
      <c r="AA48" s="23">
        <f>AA44*'Variables AME'!Z795/'Variables AME'!Z$842*'Variables AME'!$S$842</f>
        <v>9958.2724017596447</v>
      </c>
      <c r="AB48" s="23">
        <f>AB44*'Variables AME'!AA795/'Variables AME'!AA$842*'Variables AME'!$S$842</f>
        <v>10068.931961108512</v>
      </c>
      <c r="AC48" s="23">
        <f>AC44*'Variables AME'!AB795/'Variables AME'!AB$842*'Variables AME'!$S$842</f>
        <v>10238.119636013171</v>
      </c>
      <c r="AD48" s="23">
        <f>AD44*'Variables AME'!AC795/'Variables AME'!AC$842*'Variables AME'!$S$842</f>
        <v>8295.4999652748011</v>
      </c>
      <c r="AE48" s="23">
        <f>AE44*'Variables AME'!AD795/'Variables AME'!AD$842*'Variables AME'!$S$842</f>
        <v>8365.4625121461449</v>
      </c>
      <c r="AF48" s="23">
        <f>AF44*'Variables AME'!AE795/'Variables AME'!AE$842*'Variables AME'!$S$842</f>
        <v>8337.9875204517029</v>
      </c>
      <c r="AG48" s="23">
        <f>AG44*'Variables AME'!AF795/'Variables AME'!AF$842*'Variables AME'!$S$842</f>
        <v>8280.3354013985081</v>
      </c>
      <c r="AH48" s="23">
        <f>AH44*'Variables AME'!AG795/'Variables AME'!AG$842*'Variables AME'!$S$842</f>
        <v>8253.9793572834787</v>
      </c>
      <c r="AI48" s="23">
        <f>AI44*'Variables AME'!AH795/'Variables AME'!AH$842*'Variables AME'!$S$842</f>
        <v>8833.0957384282174</v>
      </c>
      <c r="AJ48" s="23">
        <f>AJ44*'Variables AME'!AI795/'Variables AME'!AI$842*'Variables AME'!$S$842</f>
        <v>8775.4653664944944</v>
      </c>
      <c r="AK48" s="23">
        <f>AK44*'Variables AME'!AJ795/'Variables AME'!AJ$842*'Variables AME'!$S$842</f>
        <v>8748.3331213996389</v>
      </c>
      <c r="AL48" s="23">
        <f>AL44*'Variables AME'!AK795/'Variables AME'!AK$842*'Variables AME'!$S$842</f>
        <v>8689.2199672974693</v>
      </c>
      <c r="AM48" s="23">
        <f>AM44*'Variables AME'!AL795/'Variables AME'!AL$842*'Variables AME'!$S$842</f>
        <v>8589.2438345628379</v>
      </c>
      <c r="AN48" s="23">
        <f>AN44*'Variables AME'!AM795/'Variables AME'!AM$842*'Variables AME'!$S$842</f>
        <v>9998.4459759912224</v>
      </c>
      <c r="AO48" s="23">
        <f>AO44*'Variables AME'!AN795/'Variables AME'!AN$842*'Variables AME'!$S$842</f>
        <v>10177.989968708054</v>
      </c>
      <c r="AP48" s="23">
        <f>AP44*'Variables AME'!AO795/'Variables AME'!AO$842*'Variables AME'!$S$842</f>
        <v>10192.96447225808</v>
      </c>
      <c r="AQ48" s="23">
        <f>AQ44*'Variables AME'!AP795/'Variables AME'!AP$842*'Variables AME'!$S$842</f>
        <v>10251.468609581161</v>
      </c>
      <c r="AR48" s="23">
        <f>AR44*'Variables AME'!AQ795/'Variables AME'!AQ$842*'Variables AME'!$S$842</f>
        <v>10239.096524305245</v>
      </c>
      <c r="AS48" s="23">
        <f>AS44*'Variables AME'!AR795/'Variables AME'!AR$842*'Variables AME'!$S$842</f>
        <v>11526.014250554963</v>
      </c>
      <c r="AT48" s="23">
        <f>AT44*'Variables AME'!AS795/'Variables AME'!AS$842*'Variables AME'!$S$842</f>
        <v>11628.40381753323</v>
      </c>
      <c r="AU48" s="23">
        <f>AU44*'Variables AME'!AT795/'Variables AME'!AT$842*'Variables AME'!$S$842</f>
        <v>11775.483075645789</v>
      </c>
      <c r="AV48" s="23">
        <f>AV44*'Variables AME'!AU795/'Variables AME'!AU$842*'Variables AME'!$S$842</f>
        <v>11919.922120742805</v>
      </c>
      <c r="AW48" s="23">
        <f>AW44*'Variables AME'!AV795/'Variables AME'!AV$842*'Variables AME'!$S$842</f>
        <v>12124.506526406876</v>
      </c>
      <c r="AX48" s="18"/>
    </row>
    <row r="49" spans="1:50" x14ac:dyDescent="0.25">
      <c r="A49" s="19"/>
      <c r="B49" t="s">
        <v>1664</v>
      </c>
      <c r="C49" s="23">
        <f>C45*'Variables AME'!B796/'Variables AME'!B$842*'Variables AME'!$S$842</f>
        <v>0</v>
      </c>
      <c r="D49" s="23">
        <f>D45*'Variables AME'!C796/'Variables AME'!C$842*'Variables AME'!$S$842</f>
        <v>2.4560364410135902</v>
      </c>
      <c r="E49" s="23">
        <f>E45*'Variables AME'!D796/'Variables AME'!D$842*'Variables AME'!$S$842</f>
        <v>3.1548021505514798</v>
      </c>
      <c r="F49" s="23">
        <f>F45*'Variables AME'!E796/'Variables AME'!E$842*'Variables AME'!$S$842</f>
        <v>18.657981353189204</v>
      </c>
      <c r="G49" s="23">
        <f>G45*'Variables AME'!F796/'Variables AME'!F$842*'Variables AME'!$S$842</f>
        <v>26.151004298684441</v>
      </c>
      <c r="H49" s="23">
        <f>H45*'Variables AME'!G796/'Variables AME'!G$842*'Variables AME'!$S$842</f>
        <v>37.060168935405208</v>
      </c>
      <c r="I49" s="23">
        <f>I45*'Variables AME'!H796/'Variables AME'!H$842*'Variables AME'!$S$842</f>
        <v>52.880763164214791</v>
      </c>
      <c r="J49" s="23">
        <f>J45*'Variables AME'!I796/'Variables AME'!I$842*'Variables AME'!$S$842</f>
        <v>73.03141431090171</v>
      </c>
      <c r="K49" s="23">
        <f>K45*'Variables AME'!J796/'Variables AME'!J$842*'Variables AME'!$S$842</f>
        <v>109.45158866936241</v>
      </c>
      <c r="L49" s="23">
        <f>L45*'Variables AME'!K796/'Variables AME'!K$842*'Variables AME'!$S$842</f>
        <v>158.51563197510603</v>
      </c>
      <c r="M49" s="23">
        <f>M45*'Variables AME'!L796/'Variables AME'!L$842*'Variables AME'!$S$842</f>
        <v>220.53005647900923</v>
      </c>
      <c r="N49" s="23">
        <f>N45*'Variables AME'!M796/'Variables AME'!M$842*'Variables AME'!$S$842</f>
        <v>314.15733668494806</v>
      </c>
      <c r="O49" s="23">
        <f>O45*'Variables AME'!N796/'Variables AME'!N$842*'Variables AME'!$S$842</f>
        <v>217.22690842655265</v>
      </c>
      <c r="P49" s="23">
        <f>P45*'Variables AME'!O796/'Variables AME'!O$842*'Variables AME'!$S$842</f>
        <v>319.21524558089862</v>
      </c>
      <c r="Q49" s="23">
        <f>Q45*'Variables AME'!P796/'Variables AME'!P$842*'Variables AME'!$S$842</f>
        <v>298.06314939398067</v>
      </c>
      <c r="R49" s="23">
        <f>R45*'Variables AME'!Q796/'Variables AME'!Q$842*'Variables AME'!$S$842</f>
        <v>383.06326627209438</v>
      </c>
      <c r="S49" s="23">
        <f>S45*'Variables AME'!R796/'Variables AME'!R$842*'Variables AME'!$S$842</f>
        <v>417.46111402240138</v>
      </c>
      <c r="T49" s="23">
        <f>T45*'Variables AME'!S796/'Variables AME'!S$842*'Variables AME'!$S$842</f>
        <v>945.84603724652527</v>
      </c>
      <c r="U49" s="23">
        <f>U45*'Variables AME'!T796/'Variables AME'!T$842*'Variables AME'!$S$842</f>
        <v>844.12150509117726</v>
      </c>
      <c r="V49" s="23">
        <f>V45*'Variables AME'!U796/'Variables AME'!U$842*'Variables AME'!$S$842</f>
        <v>808.19022870952733</v>
      </c>
      <c r="W49" s="23">
        <f>W45*'Variables AME'!V796/'Variables AME'!V$842*'Variables AME'!$S$842</f>
        <v>720.34226492137157</v>
      </c>
      <c r="X49" s="23">
        <f>X45*'Variables AME'!W796/'Variables AME'!W$842*'Variables AME'!$S$842</f>
        <v>1967.1860344558315</v>
      </c>
      <c r="Y49" s="23">
        <f>Y45*'Variables AME'!X796/'Variables AME'!X$842*'Variables AME'!$S$842</f>
        <v>2618.2028672449446</v>
      </c>
      <c r="Z49" s="23">
        <f>Z45*'Variables AME'!Y796/'Variables AME'!Y$842*'Variables AME'!$S$842</f>
        <v>2829.2236945908112</v>
      </c>
      <c r="AA49" s="23">
        <f>AA45*'Variables AME'!Z796/'Variables AME'!Z$842*'Variables AME'!$S$842</f>
        <v>3031.4447895053845</v>
      </c>
      <c r="AB49" s="23">
        <f>AB45*'Variables AME'!AA796/'Variables AME'!AA$842*'Variables AME'!$S$842</f>
        <v>3233.8652640188907</v>
      </c>
      <c r="AC49" s="23">
        <f>AC45*'Variables AME'!AB796/'Variables AME'!AB$842*'Variables AME'!$S$842</f>
        <v>3447.5396621808904</v>
      </c>
      <c r="AD49" s="23">
        <f>AD45*'Variables AME'!AC796/'Variables AME'!AC$842*'Variables AME'!$S$842</f>
        <v>4501.0058312861938</v>
      </c>
      <c r="AE49" s="23">
        <f>AE45*'Variables AME'!AD796/'Variables AME'!AD$842*'Variables AME'!$S$842</f>
        <v>4740.2181513554897</v>
      </c>
      <c r="AF49" s="23">
        <f>AF45*'Variables AME'!AE796/'Variables AME'!AE$842*'Variables AME'!$S$842</f>
        <v>5006.0600879726398</v>
      </c>
      <c r="AG49" s="23">
        <f>AG45*'Variables AME'!AF796/'Variables AME'!AF$842*'Variables AME'!$S$842</f>
        <v>5275.2505574009265</v>
      </c>
      <c r="AH49" s="23">
        <f>AH45*'Variables AME'!AG796/'Variables AME'!AG$842*'Variables AME'!$S$842</f>
        <v>5559.5228389371669</v>
      </c>
      <c r="AI49" s="23">
        <f>AI45*'Variables AME'!AH796/'Variables AME'!AH$842*'Variables AME'!$S$842</f>
        <v>5351.0091388627116</v>
      </c>
      <c r="AJ49" s="23">
        <f>AJ45*'Variables AME'!AI796/'Variables AME'!AI$842*'Variables AME'!$S$842</f>
        <v>5626.5006173798156</v>
      </c>
      <c r="AK49" s="23">
        <f>AK45*'Variables AME'!AJ796/'Variables AME'!AJ$842*'Variables AME'!$S$842</f>
        <v>5919.2511889253774</v>
      </c>
      <c r="AL49" s="23">
        <f>AL45*'Variables AME'!AK796/'Variables AME'!AK$842*'Variables AME'!$S$842</f>
        <v>6212.5817989170509</v>
      </c>
      <c r="AM49" s="23">
        <f>AM45*'Variables AME'!AL796/'Variables AME'!AL$842*'Variables AME'!$S$842</f>
        <v>6500.8779705161351</v>
      </c>
      <c r="AN49" s="23">
        <f>AN45*'Variables AME'!AM796/'Variables AME'!AM$842*'Variables AME'!$S$842</f>
        <v>5085.6136693923027</v>
      </c>
      <c r="AO49" s="23">
        <f>AO45*'Variables AME'!AN796/'Variables AME'!AN$842*'Variables AME'!$S$842</f>
        <v>5297.0625780345918</v>
      </c>
      <c r="AP49" s="23">
        <f>AP45*'Variables AME'!AO796/'Variables AME'!AO$842*'Variables AME'!$S$842</f>
        <v>5453.7766279747048</v>
      </c>
      <c r="AQ49" s="23">
        <f>AQ45*'Variables AME'!AP796/'Variables AME'!AP$842*'Variables AME'!$S$842</f>
        <v>5630.4157711496955</v>
      </c>
      <c r="AR49" s="23">
        <f>AR45*'Variables AME'!AQ796/'Variables AME'!AQ$842*'Variables AME'!$S$842</f>
        <v>5782.6034346302104</v>
      </c>
      <c r="AS49" s="23">
        <f>AS45*'Variables AME'!AR796/'Variables AME'!AR$842*'Variables AME'!$S$842</f>
        <v>4677.9388531429604</v>
      </c>
      <c r="AT49" s="23">
        <f>AT45*'Variables AME'!AS796/'Variables AME'!AS$842*'Variables AME'!$S$842</f>
        <v>4718.7916858873859</v>
      </c>
      <c r="AU49" s="23">
        <f>AU45*'Variables AME'!AT796/'Variables AME'!AT$842*'Variables AME'!$S$842</f>
        <v>4777.7973474449009</v>
      </c>
      <c r="AV49" s="23">
        <f>AV45*'Variables AME'!AU796/'Variables AME'!AU$842*'Variables AME'!$S$842</f>
        <v>4835.7123032504251</v>
      </c>
      <c r="AW49" s="23">
        <f>AW45*'Variables AME'!AV796/'Variables AME'!AV$842*'Variables AME'!$S$842</f>
        <v>4918.0476181384902</v>
      </c>
      <c r="AX49" s="18"/>
    </row>
    <row r="50" spans="1:50" x14ac:dyDescent="0.25">
      <c r="A50" s="19"/>
      <c r="B50" t="s">
        <v>1665</v>
      </c>
      <c r="C50" s="23">
        <f>C46*'Variables AME'!B797/'Variables AME'!B$842*'Variables AME'!$S$842</f>
        <v>0</v>
      </c>
      <c r="D50" s="23">
        <f>D46*'Variables AME'!C797/'Variables AME'!C$842*'Variables AME'!$S$842</f>
        <v>2.2215557189399879</v>
      </c>
      <c r="E50" s="23">
        <f>E46*'Variables AME'!D797/'Variables AME'!D$842*'Variables AME'!$S$842</f>
        <v>1.9174728159435326</v>
      </c>
      <c r="F50" s="23">
        <f>F46*'Variables AME'!E797/'Variables AME'!E$842*'Variables AME'!$S$842</f>
        <v>57.931497379143401</v>
      </c>
      <c r="G50" s="23">
        <f>G46*'Variables AME'!F797/'Variables AME'!F$842*'Variables AME'!$S$842</f>
        <v>58.264475954801306</v>
      </c>
      <c r="H50" s="23">
        <f>H46*'Variables AME'!G797/'Variables AME'!G$842*'Variables AME'!$S$842</f>
        <v>57.240312335274133</v>
      </c>
      <c r="I50" s="23">
        <f>I46*'Variables AME'!H797/'Variables AME'!H$842*'Variables AME'!$S$842</f>
        <v>54.288788492404734</v>
      </c>
      <c r="J50" s="23">
        <f>J46*'Variables AME'!I797/'Variables AME'!I$842*'Variables AME'!$S$842</f>
        <v>44.888191144463796</v>
      </c>
      <c r="K50" s="23">
        <f>K46*'Variables AME'!J797/'Variables AME'!J$842*'Variables AME'!$S$842</f>
        <v>37.853910147938223</v>
      </c>
      <c r="L50" s="23">
        <f>L46*'Variables AME'!K797/'Variables AME'!K$842*'Variables AME'!$S$842</f>
        <v>18.61230048372326</v>
      </c>
      <c r="M50" s="23">
        <f>M46*'Variables AME'!L797/'Variables AME'!L$842*'Variables AME'!$S$842</f>
        <v>-16.76742753929711</v>
      </c>
      <c r="N50" s="23">
        <f>N46*'Variables AME'!M797/'Variables AME'!M$842*'Variables AME'!$S$842</f>
        <v>-65.616059097791634</v>
      </c>
      <c r="O50" s="23">
        <f>O46*'Variables AME'!N797/'Variables AME'!N$842*'Variables AME'!$S$842</f>
        <v>13.807307990880604</v>
      </c>
      <c r="P50" s="23">
        <f>P46*'Variables AME'!O797/'Variables AME'!O$842*'Variables AME'!$S$842</f>
        <v>16.511853361851497</v>
      </c>
      <c r="Q50" s="23">
        <f>Q46*'Variables AME'!P797/'Variables AME'!P$842*'Variables AME'!$S$842</f>
        <v>21.898519167111601</v>
      </c>
      <c r="R50" s="23">
        <f>R46*'Variables AME'!Q797/'Variables AME'!Q$842*'Variables AME'!$S$842</f>
        <v>26.366733615144373</v>
      </c>
      <c r="S50" s="23">
        <f>S46*'Variables AME'!R797/'Variables AME'!R$842*'Variables AME'!$S$842</f>
        <v>44.224246187703983</v>
      </c>
      <c r="T50" s="23">
        <f>T46*'Variables AME'!S797/'Variables AME'!S$842*'Variables AME'!$S$842</f>
        <v>26.197564597439971</v>
      </c>
      <c r="U50" s="23">
        <f>U46*'Variables AME'!T797/'Variables AME'!T$842*'Variables AME'!$S$842</f>
        <v>21.12198698884081</v>
      </c>
      <c r="V50" s="23">
        <f>V46*'Variables AME'!U797/'Variables AME'!U$842*'Variables AME'!$S$842</f>
        <v>23.935066156287608</v>
      </c>
      <c r="W50" s="23">
        <f>W46*'Variables AME'!V797/'Variables AME'!V$842*'Variables AME'!$S$842</f>
        <v>22.857548516939595</v>
      </c>
      <c r="X50" s="23">
        <f>X46*'Variables AME'!W797/'Variables AME'!W$842*'Variables AME'!$S$842</f>
        <v>26.255090477802387</v>
      </c>
      <c r="Y50" s="23">
        <f>Y46*'Variables AME'!X797/'Variables AME'!X$842*'Variables AME'!$S$842</f>
        <v>109.47722077376524</v>
      </c>
      <c r="Z50" s="23">
        <f>Z46*'Variables AME'!Y797/'Variables AME'!Y$842*'Variables AME'!$S$842</f>
        <v>118.80163008800709</v>
      </c>
      <c r="AA50" s="23">
        <f>AA46*'Variables AME'!Z797/'Variables AME'!Z$842*'Variables AME'!$S$842</f>
        <v>127.81521161934852</v>
      </c>
      <c r="AB50" s="23">
        <f>AB46*'Variables AME'!AA797/'Variables AME'!AA$842*'Variables AME'!$S$842</f>
        <v>137.05667400285185</v>
      </c>
      <c r="AC50" s="23">
        <f>AC46*'Variables AME'!AB797/'Variables AME'!AB$842*'Variables AME'!$S$842</f>
        <v>147.07625254121143</v>
      </c>
      <c r="AD50" s="23">
        <f>AD46*'Variables AME'!AC797/'Variables AME'!AC$842*'Variables AME'!$S$842</f>
        <v>179.98283179398248</v>
      </c>
      <c r="AE50" s="23">
        <f>AE46*'Variables AME'!AD797/'Variables AME'!AD$842*'Variables AME'!$S$842</f>
        <v>191.91881112904102</v>
      </c>
      <c r="AF50" s="23">
        <f>AF46*'Variables AME'!AE797/'Variables AME'!AE$842*'Variables AME'!$S$842</f>
        <v>203.90524572819359</v>
      </c>
      <c r="AG50" s="23">
        <f>AG46*'Variables AME'!AF797/'Variables AME'!AF$842*'Variables AME'!$S$842</f>
        <v>216.19903953373583</v>
      </c>
      <c r="AH50" s="23">
        <f>AH46*'Variables AME'!AG797/'Variables AME'!AG$842*'Variables AME'!$S$842</f>
        <v>229.32493922558501</v>
      </c>
      <c r="AI50" s="23">
        <f>AI46*'Variables AME'!AH797/'Variables AME'!AH$842*'Variables AME'!$S$842</f>
        <v>208.54360288658421</v>
      </c>
      <c r="AJ50" s="23">
        <f>AJ46*'Variables AME'!AI797/'Variables AME'!AI$842*'Variables AME'!$S$842</f>
        <v>218.98070125647601</v>
      </c>
      <c r="AK50" s="23">
        <f>AK46*'Variables AME'!AJ797/'Variables AME'!AJ$842*'Variables AME'!$S$842</f>
        <v>230.15447686187682</v>
      </c>
      <c r="AL50" s="23">
        <f>AL46*'Variables AME'!AK797/'Variables AME'!AK$842*'Variables AME'!$S$842</f>
        <v>241.35742843888215</v>
      </c>
      <c r="AM50" s="23">
        <f>AM46*'Variables AME'!AL797/'Variables AME'!AL$842*'Variables AME'!$S$842</f>
        <v>252.36983702176519</v>
      </c>
      <c r="AN50" s="23">
        <f>AN46*'Variables AME'!AM797/'Variables AME'!AM$842*'Variables AME'!$S$842</f>
        <v>190.82263623783334</v>
      </c>
      <c r="AO50" s="23">
        <f>AO46*'Variables AME'!AN797/'Variables AME'!AN$842*'Variables AME'!$S$842</f>
        <v>197.74245694746969</v>
      </c>
      <c r="AP50" s="23">
        <f>AP46*'Variables AME'!AO797/'Variables AME'!AO$842*'Variables AME'!$S$842</f>
        <v>202.36391532117241</v>
      </c>
      <c r="AQ50" s="23">
        <f>AQ46*'Variables AME'!AP797/'Variables AME'!AP$842*'Variables AME'!$S$842</f>
        <v>207.75171137055796</v>
      </c>
      <c r="AR50" s="23">
        <f>AR46*'Variables AME'!AQ797/'Variables AME'!AQ$842*'Variables AME'!$S$842</f>
        <v>212.12411169101961</v>
      </c>
      <c r="AS50" s="23">
        <f>AS46*'Variables AME'!AR797/'Variables AME'!AR$842*'Variables AME'!$S$842</f>
        <v>162.34091070871955</v>
      </c>
      <c r="AT50" s="23">
        <f>AT46*'Variables AME'!AS797/'Variables AME'!AS$842*'Variables AME'!$S$842</f>
        <v>161.84766450880943</v>
      </c>
      <c r="AU50" s="23">
        <f>AU46*'Variables AME'!AT797/'Variables AME'!AT$842*'Variables AME'!$S$842</f>
        <v>162.02545142070065</v>
      </c>
      <c r="AV50" s="23">
        <f>AV46*'Variables AME'!AU797/'Variables AME'!AU$842*'Variables AME'!$S$842</f>
        <v>162.11332714540018</v>
      </c>
      <c r="AW50" s="23">
        <f>AW46*'Variables AME'!AV797/'Variables AME'!AV$842*'Variables AME'!$S$842</f>
        <v>163.07534478165843</v>
      </c>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t="s">
        <v>1677</v>
      </c>
      <c r="C52" s="23">
        <f>'Variables AME'!B771</f>
        <v>80.756910864605601</v>
      </c>
      <c r="D52" s="23">
        <f>'Variables AME'!C771</f>
        <v>82.053489190099796</v>
      </c>
      <c r="E52" s="23">
        <f>'Variables AME'!D771</f>
        <v>83.370884500000003</v>
      </c>
      <c r="F52" s="23">
        <f>'Variables AME'!E771</f>
        <v>83.308735010000007</v>
      </c>
      <c r="G52" s="23">
        <f>'Variables AME'!F771</f>
        <v>83.478362379999894</v>
      </c>
      <c r="H52" s="23">
        <f>'Variables AME'!G771</f>
        <v>83.909566560000002</v>
      </c>
      <c r="I52" s="23">
        <f>'Variables AME'!H771</f>
        <v>84.562429719999997</v>
      </c>
      <c r="J52" s="23">
        <f>'Variables AME'!I771</f>
        <v>85.574448110000006</v>
      </c>
      <c r="K52" s="23">
        <f>'Variables AME'!J771</f>
        <v>86.152573759999996</v>
      </c>
      <c r="L52" s="23">
        <f>'Variables AME'!K771</f>
        <v>86.548491769999998</v>
      </c>
      <c r="M52" s="23">
        <f>'Variables AME'!L771</f>
        <v>87.608497249999999</v>
      </c>
      <c r="N52" s="23">
        <f>'Variables AME'!M771</f>
        <v>87.262999989999997</v>
      </c>
      <c r="O52" s="23">
        <f>'Variables AME'!N771</f>
        <v>88.430999990000004</v>
      </c>
      <c r="P52" s="23">
        <f>'Variables AME'!O771</f>
        <v>89.375999989999997</v>
      </c>
      <c r="Q52" s="23">
        <f>'Variables AME'!P771</f>
        <v>90.694999989999999</v>
      </c>
      <c r="R52" s="125">
        <f>'Variables AME'!Q771</f>
        <v>92.228999990000005</v>
      </c>
      <c r="S52" s="23">
        <f>'Variables AME'!R771</f>
        <v>92.013509319999997</v>
      </c>
      <c r="T52" s="23">
        <f>'Variables AME'!S771</f>
        <v>91.760143200000002</v>
      </c>
      <c r="U52" s="23">
        <f>'Variables AME'!T771</f>
        <v>92.263136439999997</v>
      </c>
      <c r="V52" s="23">
        <f>'Variables AME'!U771</f>
        <v>92.91884417</v>
      </c>
      <c r="W52" s="23">
        <f>'Variables AME'!V771</f>
        <v>93.357161559999994</v>
      </c>
      <c r="X52" s="23">
        <f>'Variables AME'!W771</f>
        <v>93.645044549999994</v>
      </c>
      <c r="Y52" s="23">
        <f>'Variables AME'!X771</f>
        <v>94.386194970000005</v>
      </c>
      <c r="Z52" s="23">
        <f>'Variables AME'!Y771</f>
        <v>94.842223959999998</v>
      </c>
      <c r="AA52" s="23">
        <f>'Variables AME'!Z771</f>
        <v>95.321826310000006</v>
      </c>
      <c r="AB52" s="23">
        <f>'Variables AME'!AA771</f>
        <v>95.780924810000002</v>
      </c>
      <c r="AC52" s="23">
        <f>'Variables AME'!AB771</f>
        <v>96.218702460000003</v>
      </c>
      <c r="AD52" s="23">
        <f>'Variables AME'!AC771</f>
        <v>96.593012099999996</v>
      </c>
      <c r="AE52" s="23">
        <f>'Variables AME'!AD771</f>
        <v>96.670005750000001</v>
      </c>
      <c r="AF52" s="23">
        <f>'Variables AME'!AE771</f>
        <v>96.921281059999998</v>
      </c>
      <c r="AG52" s="23">
        <f>'Variables AME'!AF771</f>
        <v>97.253531249999995</v>
      </c>
      <c r="AH52" s="23">
        <f>'Variables AME'!AG771</f>
        <v>97.349857130000004</v>
      </c>
      <c r="AI52" s="23">
        <f>'Variables AME'!AH771</f>
        <v>97.950605830000001</v>
      </c>
      <c r="AJ52" s="23">
        <f>'Variables AME'!AI771</f>
        <v>98.519987319999998</v>
      </c>
      <c r="AK52" s="23">
        <f>'Variables AME'!AJ771</f>
        <v>99.081957689999996</v>
      </c>
      <c r="AL52" s="23">
        <f>'Variables AME'!AK771</f>
        <v>99.658004219999995</v>
      </c>
      <c r="AM52" s="23">
        <f>'Variables AME'!AL771</f>
        <v>100.23474330000001</v>
      </c>
      <c r="AN52" s="23">
        <f>'Variables AME'!AM771</f>
        <v>100.78408709999999</v>
      </c>
      <c r="AO52" s="23">
        <f>'Variables AME'!AN771</f>
        <v>101.3816668</v>
      </c>
      <c r="AP52" s="23">
        <f>'Variables AME'!AO771</f>
        <v>102.006522</v>
      </c>
      <c r="AQ52" s="23">
        <f>'Variables AME'!AP771</f>
        <v>102.6453825</v>
      </c>
      <c r="AR52" s="23">
        <f>'Variables AME'!AQ771</f>
        <v>103.2842634</v>
      </c>
      <c r="AS52" s="23">
        <f>'Variables AME'!AR771</f>
        <v>103.8997585</v>
      </c>
      <c r="AT52" s="23">
        <f>'Variables AME'!AS771</f>
        <v>104.53250869999999</v>
      </c>
      <c r="AU52" s="23">
        <f>'Variables AME'!AT771</f>
        <v>105.17499050000001</v>
      </c>
      <c r="AV52" s="23">
        <f>'Variables AME'!AU771</f>
        <v>105.82512680000001</v>
      </c>
      <c r="AW52" s="23">
        <f>'Variables AME'!AV771</f>
        <v>106.5024049</v>
      </c>
      <c r="AX52" s="18"/>
    </row>
    <row r="53" spans="1:50" x14ac:dyDescent="0.25">
      <c r="A53" s="18"/>
      <c r="B53" t="s">
        <v>1678</v>
      </c>
      <c r="C53" s="23">
        <f>'Variables AME'!B772</f>
        <v>79.434308804031204</v>
      </c>
      <c r="D53" s="23">
        <f>'Variables AME'!C772</f>
        <v>80.709652325635105</v>
      </c>
      <c r="E53" s="23">
        <f>'Variables AME'!D772</f>
        <v>82.005471900000003</v>
      </c>
      <c r="F53" s="23">
        <f>'Variables AME'!E772</f>
        <v>81.778347580000002</v>
      </c>
      <c r="G53" s="23">
        <f>'Variables AME'!F772</f>
        <v>81.778528219999998</v>
      </c>
      <c r="H53" s="23">
        <f>'Variables AME'!G772</f>
        <v>82.033762139999894</v>
      </c>
      <c r="I53" s="23">
        <f>'Variables AME'!H772</f>
        <v>82.50353982</v>
      </c>
      <c r="J53" s="23">
        <f>'Variables AME'!I772</f>
        <v>83.320410910000007</v>
      </c>
      <c r="K53" s="23">
        <f>'Variables AME'!J772</f>
        <v>83.711649660000006</v>
      </c>
      <c r="L53" s="23">
        <f>'Variables AME'!K772</f>
        <v>83.923902400000003</v>
      </c>
      <c r="M53" s="23">
        <f>'Variables AME'!L772</f>
        <v>84.777203170000007</v>
      </c>
      <c r="N53" s="23">
        <f>'Variables AME'!M772</f>
        <v>84.268999989999998</v>
      </c>
      <c r="O53" s="23">
        <f>'Variables AME'!N772</f>
        <v>85.429999989999999</v>
      </c>
      <c r="P53" s="23">
        <f>'Variables AME'!O772</f>
        <v>86.22199999</v>
      </c>
      <c r="Q53" s="23">
        <f>'Variables AME'!P772</f>
        <v>87.362999990000006</v>
      </c>
      <c r="R53" s="23">
        <f>'Variables AME'!Q772</f>
        <v>88.290999990000003</v>
      </c>
      <c r="S53" s="23">
        <f>'Variables AME'!R772</f>
        <v>87.119057749999996</v>
      </c>
      <c r="T53" s="23">
        <f>'Variables AME'!S772</f>
        <v>85.657482759999894</v>
      </c>
      <c r="U53" s="23">
        <f>'Variables AME'!T772</f>
        <v>85.144317259999994</v>
      </c>
      <c r="V53" s="23">
        <f>'Variables AME'!U772</f>
        <v>84.957679740000003</v>
      </c>
      <c r="W53" s="23">
        <f>'Variables AME'!V772</f>
        <v>84.722052950000005</v>
      </c>
      <c r="X53" s="23">
        <f>'Variables AME'!W772</f>
        <v>82.42989953</v>
      </c>
      <c r="Y53" s="23">
        <f>'Variables AME'!X772</f>
        <v>80.971267859999998</v>
      </c>
      <c r="Z53" s="23">
        <f>'Variables AME'!Y772</f>
        <v>79.241262669999998</v>
      </c>
      <c r="AA53" s="23">
        <f>'Variables AME'!Z772</f>
        <v>77.510027039999997</v>
      </c>
      <c r="AB53" s="23">
        <f>'Variables AME'!AA772</f>
        <v>75.741124139999997</v>
      </c>
      <c r="AC53" s="23">
        <f>'Variables AME'!AB772</f>
        <v>73.935301920000001</v>
      </c>
      <c r="AD53" s="23">
        <f>'Variables AME'!AC772</f>
        <v>71.915449649999999</v>
      </c>
      <c r="AE53" s="23">
        <f>'Variables AME'!AD772</f>
        <v>69.663458599999998</v>
      </c>
      <c r="AF53" s="23">
        <f>'Variables AME'!AE772</f>
        <v>67.529218520000001</v>
      </c>
      <c r="AG53" s="23">
        <f>'Variables AME'!AF772</f>
        <v>65.43745749</v>
      </c>
      <c r="AH53" s="23">
        <f>'Variables AME'!AG772</f>
        <v>63.17671567</v>
      </c>
      <c r="AI53" s="23">
        <f>'Variables AME'!AH772</f>
        <v>62.006410500000001</v>
      </c>
      <c r="AJ53" s="23">
        <f>'Variables AME'!AI772</f>
        <v>60.797610710000001</v>
      </c>
      <c r="AK53" s="23">
        <f>'Variables AME'!AJ772</f>
        <v>59.566217129999998</v>
      </c>
      <c r="AL53" s="23">
        <f>'Variables AME'!AK772</f>
        <v>58.325159390000003</v>
      </c>
      <c r="AM53" s="23">
        <f>'Variables AME'!AL772</f>
        <v>57.066145200000001</v>
      </c>
      <c r="AN53" s="23">
        <f>'Variables AME'!AM772</f>
        <v>56.719268540000002</v>
      </c>
      <c r="AO53" s="23">
        <f>'Variables AME'!AN772</f>
        <v>56.392031430000003</v>
      </c>
      <c r="AP53" s="23">
        <f>'Variables AME'!AO772</f>
        <v>56.071965079999998</v>
      </c>
      <c r="AQ53" s="23">
        <f>'Variables AME'!AP772</f>
        <v>55.751326300000002</v>
      </c>
      <c r="AR53" s="23">
        <f>'Variables AME'!AQ772</f>
        <v>55.422335760000003</v>
      </c>
      <c r="AS53" s="23">
        <f>'Variables AME'!AR772</f>
        <v>55.752610420000003</v>
      </c>
      <c r="AT53" s="23">
        <f>'Variables AME'!AS772</f>
        <v>56.092144169999997</v>
      </c>
      <c r="AU53" s="23">
        <f>'Variables AME'!AT772</f>
        <v>56.436899910000001</v>
      </c>
      <c r="AV53" s="23">
        <f>'Variables AME'!AU772</f>
        <v>56.78576305</v>
      </c>
      <c r="AW53" s="23">
        <f>'Variables AME'!AV772</f>
        <v>57.14919046</v>
      </c>
      <c r="AX53" s="18"/>
    </row>
    <row r="54" spans="1:50" x14ac:dyDescent="0.25">
      <c r="A54" s="18"/>
      <c r="B54" t="s">
        <v>1679</v>
      </c>
      <c r="C54" s="23">
        <f>'Variables AME'!B773</f>
        <v>0.35351914376017202</v>
      </c>
      <c r="D54" s="23">
        <f>'Variables AME'!C773</f>
        <v>0.35919500796224801</v>
      </c>
      <c r="E54" s="23">
        <f>'Variables AME'!D773</f>
        <v>0.3649619871</v>
      </c>
      <c r="F54" s="23">
        <f>'Variables AME'!E773</f>
        <v>0.36468992319999999</v>
      </c>
      <c r="G54" s="23">
        <f>'Variables AME'!F773</f>
        <v>0.36543247919999999</v>
      </c>
      <c r="H54" s="23">
        <f>'Variables AME'!G773</f>
        <v>0.3673201062</v>
      </c>
      <c r="I54" s="23">
        <f>'Variables AME'!H773</f>
        <v>0.37017806120000002</v>
      </c>
      <c r="J54" s="23">
        <f>'Variables AME'!I773</f>
        <v>0.37460824380000002</v>
      </c>
      <c r="K54" s="23">
        <f>'Variables AME'!J773</f>
        <v>0.37713902999999999</v>
      </c>
      <c r="L54" s="23">
        <f>'Variables AME'!K773</f>
        <v>0.3788721893</v>
      </c>
      <c r="M54" s="23">
        <f>'Variables AME'!L773</f>
        <v>0.38351243880000002</v>
      </c>
      <c r="N54" s="23">
        <f>'Variables AME'!M773</f>
        <v>0.38200000000000001</v>
      </c>
      <c r="O54" s="23">
        <f>'Variables AME'!N773</f>
        <v>0.42599999999999999</v>
      </c>
      <c r="P54" s="23">
        <f>'Variables AME'!O773</f>
        <v>0.47399999999999998</v>
      </c>
      <c r="Q54" s="23">
        <f>'Variables AME'!P773</f>
        <v>0.51899999990000001</v>
      </c>
      <c r="R54" s="23">
        <f>'Variables AME'!Q773</f>
        <v>0.77299999990000001</v>
      </c>
      <c r="S54" s="23">
        <f>'Variables AME'!R773</f>
        <v>0.89287322589999996</v>
      </c>
      <c r="T54" s="23">
        <f>'Variables AME'!S773</f>
        <v>1.30386691</v>
      </c>
      <c r="U54" s="23">
        <f>'Variables AME'!T773</f>
        <v>1.643589127</v>
      </c>
      <c r="V54" s="23">
        <f>'Variables AME'!U773</f>
        <v>1.923220814</v>
      </c>
      <c r="W54" s="23">
        <f>'Variables AME'!V773</f>
        <v>2.1476648780000001</v>
      </c>
      <c r="X54" s="23">
        <f>'Variables AME'!W773</f>
        <v>3.018431455</v>
      </c>
      <c r="Y54" s="23">
        <f>'Variables AME'!X773</f>
        <v>3.8469815089999999</v>
      </c>
      <c r="Z54" s="23">
        <f>'Variables AME'!Y773</f>
        <v>4.6741168059999998</v>
      </c>
      <c r="AA54" s="23">
        <f>'Variables AME'!Z773</f>
        <v>5.51039031</v>
      </c>
      <c r="AB54" s="23">
        <f>'Variables AME'!AA773</f>
        <v>6.3534811309999997</v>
      </c>
      <c r="AC54" s="23">
        <f>'Variables AME'!AB773</f>
        <v>7.2028037100000004</v>
      </c>
      <c r="AD54" s="23">
        <f>'Variables AME'!AC773</f>
        <v>8.0859361940000003</v>
      </c>
      <c r="AE54" s="23">
        <f>'Variables AME'!AD773</f>
        <v>8.9481752070000002</v>
      </c>
      <c r="AF54" s="23">
        <f>'Variables AME'!AE773</f>
        <v>9.8294525279999903</v>
      </c>
      <c r="AG54" s="23">
        <f>'Variables AME'!AF773</f>
        <v>10.72410786</v>
      </c>
      <c r="AH54" s="23">
        <f>'Variables AME'!AG773</f>
        <v>11.59654199</v>
      </c>
      <c r="AI54" s="23">
        <f>'Variables AME'!AH773</f>
        <v>12.173797459999999</v>
      </c>
      <c r="AJ54" s="23">
        <f>'Variables AME'!AI773</f>
        <v>12.753195529999999</v>
      </c>
      <c r="AK54" s="23">
        <f>'Variables AME'!AJ773</f>
        <v>13.33747511</v>
      </c>
      <c r="AL54" s="23">
        <f>'Variables AME'!AK773</f>
        <v>13.92952477</v>
      </c>
      <c r="AM54" s="23">
        <f>'Variables AME'!AL773</f>
        <v>14.527622750000001</v>
      </c>
      <c r="AN54" s="23">
        <f>'Variables AME'!AM773</f>
        <v>14.707300890000001</v>
      </c>
      <c r="AO54" s="23">
        <f>'Variables AME'!AN773</f>
        <v>14.895156699999999</v>
      </c>
      <c r="AP54" s="23">
        <f>'Variables AME'!AO773</f>
        <v>15.088233499999999</v>
      </c>
      <c r="AQ54" s="23">
        <f>'Variables AME'!AP773</f>
        <v>15.28463651</v>
      </c>
      <c r="AR54" s="23">
        <f>'Variables AME'!AQ773</f>
        <v>15.48231109</v>
      </c>
      <c r="AS54" s="23">
        <f>'Variables AME'!AR773</f>
        <v>15.5745738</v>
      </c>
      <c r="AT54" s="23">
        <f>'Variables AME'!AS773</f>
        <v>15.66942306</v>
      </c>
      <c r="AU54" s="23">
        <f>'Variables AME'!AT773</f>
        <v>15.76573108</v>
      </c>
      <c r="AV54" s="23">
        <f>'Variables AME'!AU773</f>
        <v>15.86318651</v>
      </c>
      <c r="AW54" s="23">
        <f>'Variables AME'!AV773</f>
        <v>15.96471049</v>
      </c>
      <c r="AX54" s="18"/>
    </row>
    <row r="55" spans="1:50" x14ac:dyDescent="0.25">
      <c r="A55" s="18"/>
      <c r="B55" t="s">
        <v>1680</v>
      </c>
      <c r="C55" s="23">
        <f>'Variables AME'!B774</f>
        <v>0.96908291681421699</v>
      </c>
      <c r="D55" s="23">
        <f>'Variables AME'!C774</f>
        <v>0.98464185650241998</v>
      </c>
      <c r="E55" s="23">
        <f>'Variables AME'!D774</f>
        <v>1.000450614</v>
      </c>
      <c r="F55" s="23">
        <f>'Variables AME'!E774</f>
        <v>1.1656975009999999</v>
      </c>
      <c r="G55" s="23">
        <f>'Variables AME'!F774</f>
        <v>1.3344016759999999</v>
      </c>
      <c r="H55" s="23">
        <f>'Variables AME'!G774</f>
        <v>1.5084843139999999</v>
      </c>
      <c r="I55" s="23">
        <f>'Variables AME'!H774</f>
        <v>1.6887118299999999</v>
      </c>
      <c r="J55" s="23">
        <f>'Variables AME'!I774</f>
        <v>1.879428954</v>
      </c>
      <c r="K55" s="23">
        <f>'Variables AME'!J774</f>
        <v>2.0637850709999999</v>
      </c>
      <c r="L55" s="23">
        <f>'Variables AME'!K774</f>
        <v>2.2457171850000002</v>
      </c>
      <c r="M55" s="23">
        <f>'Variables AME'!L774</f>
        <v>2.447781639</v>
      </c>
      <c r="N55" s="23">
        <f>'Variables AME'!M774</f>
        <v>2.6120000000000001</v>
      </c>
      <c r="O55" s="23">
        <f>'Variables AME'!N774</f>
        <v>2.5750000000000002</v>
      </c>
      <c r="P55" s="23">
        <f>'Variables AME'!O774</f>
        <v>2.68</v>
      </c>
      <c r="Q55" s="23">
        <f>'Variables AME'!P774</f>
        <v>2.8130000000000002</v>
      </c>
      <c r="R55" s="23">
        <f>'Variables AME'!Q774</f>
        <v>3.165</v>
      </c>
      <c r="S55" s="23">
        <f>'Variables AME'!R774</f>
        <v>4.0015783420000002</v>
      </c>
      <c r="T55" s="23">
        <f>'Variables AME'!S774</f>
        <v>4.7987935349999997</v>
      </c>
      <c r="U55" s="23">
        <f>'Variables AME'!T774</f>
        <v>5.4752300549999999</v>
      </c>
      <c r="V55" s="23">
        <f>'Variables AME'!U774</f>
        <v>6.0379436139999996</v>
      </c>
      <c r="W55" s="23">
        <f>'Variables AME'!V774</f>
        <v>6.4874437289999998</v>
      </c>
      <c r="X55" s="23">
        <f>'Variables AME'!W774</f>
        <v>8.1967135599999903</v>
      </c>
      <c r="Y55" s="23">
        <f>'Variables AME'!X774</f>
        <v>9.5679456030000001</v>
      </c>
      <c r="Z55" s="23">
        <f>'Variables AME'!Y774</f>
        <v>10.926844490000001</v>
      </c>
      <c r="AA55" s="23">
        <f>'Variables AME'!Z774</f>
        <v>12.30140896</v>
      </c>
      <c r="AB55" s="23">
        <f>'Variables AME'!AA774</f>
        <v>13.68631954</v>
      </c>
      <c r="AC55" s="23">
        <f>'Variables AME'!AB774</f>
        <v>15.080596829999999</v>
      </c>
      <c r="AD55" s="23">
        <f>'Variables AME'!AC774</f>
        <v>16.591626250000001</v>
      </c>
      <c r="AE55" s="23">
        <f>'Variables AME'!AD774</f>
        <v>18.058371940000001</v>
      </c>
      <c r="AF55" s="23">
        <f>'Variables AME'!AE774</f>
        <v>19.56261001</v>
      </c>
      <c r="AG55" s="23">
        <f>'Variables AME'!AF774</f>
        <v>21.091965900000002</v>
      </c>
      <c r="AH55" s="23">
        <f>'Variables AME'!AG774</f>
        <v>22.576599470000001</v>
      </c>
      <c r="AI55" s="23">
        <f>'Variables AME'!AH774</f>
        <v>23.77039787</v>
      </c>
      <c r="AJ55" s="23">
        <f>'Variables AME'!AI774</f>
        <v>24.969181079999998</v>
      </c>
      <c r="AK55" s="23">
        <f>'Variables AME'!AJ774</f>
        <v>26.178265450000001</v>
      </c>
      <c r="AL55" s="23">
        <f>'Variables AME'!AK774</f>
        <v>27.403320069999999</v>
      </c>
      <c r="AM55" s="23">
        <f>'Variables AME'!AL774</f>
        <v>28.640975300000001</v>
      </c>
      <c r="AN55" s="23">
        <f>'Variables AME'!AM774</f>
        <v>29.35751767</v>
      </c>
      <c r="AO55" s="23">
        <f>'Variables AME'!AN774</f>
        <v>30.094478670000001</v>
      </c>
      <c r="AP55" s="23">
        <f>'Variables AME'!AO774</f>
        <v>30.846323420000001</v>
      </c>
      <c r="AQ55" s="23">
        <f>'Variables AME'!AP774</f>
        <v>31.609419729999999</v>
      </c>
      <c r="AR55" s="23">
        <f>'Variables AME'!AQ774</f>
        <v>32.379616579999997</v>
      </c>
      <c r="AS55" s="23">
        <f>'Variables AME'!AR774</f>
        <v>32.572574289999999</v>
      </c>
      <c r="AT55" s="23">
        <f>'Variables AME'!AS774</f>
        <v>32.770941479999998</v>
      </c>
      <c r="AU55" s="23">
        <f>'Variables AME'!AT774</f>
        <v>32.972359529999999</v>
      </c>
      <c r="AV55" s="23">
        <f>'Variables AME'!AU774</f>
        <v>33.176177260000003</v>
      </c>
      <c r="AW55" s="23">
        <f>'Variables AME'!AV774</f>
        <v>33.388503929999999</v>
      </c>
      <c r="AX55" s="18"/>
    </row>
    <row r="56" spans="1:50" x14ac:dyDescent="0.25">
      <c r="A56" s="18"/>
      <c r="B56" t="s">
        <v>1681</v>
      </c>
      <c r="C56" s="23">
        <f>'Variables AME'!B768</f>
        <v>0</v>
      </c>
      <c r="D56" s="23">
        <f>'Variables AME'!C768</f>
        <v>5.4807907044689301</v>
      </c>
      <c r="E56" s="23">
        <f>'Variables AME'!D768</f>
        <v>5.5687865719999996</v>
      </c>
      <c r="F56" s="23">
        <f>'Variables AME'!E768</f>
        <v>4.2574992309999997</v>
      </c>
      <c r="G56" s="23">
        <f>'Variables AME'!F768</f>
        <v>4.4860559799999997</v>
      </c>
      <c r="H56" s="23">
        <f>'Variables AME'!G768</f>
        <v>4.7564215939999999</v>
      </c>
      <c r="I56" s="23">
        <f>'Variables AME'!H768</f>
        <v>5.0004223110000003</v>
      </c>
      <c r="J56" s="23">
        <f>'Variables AME'!I768</f>
        <v>5.3934039760000001</v>
      </c>
      <c r="K56" s="23">
        <f>'Variables AME'!J768</f>
        <v>5.0119463819999996</v>
      </c>
      <c r="L56" s="23">
        <f>'Variables AME'!K768</f>
        <v>4.8596928349999997</v>
      </c>
      <c r="M56" s="23">
        <f>'Variables AME'!L768</f>
        <v>5.5442937810000004</v>
      </c>
      <c r="N56" s="23">
        <f>'Variables AME'!M768</f>
        <v>4.193712509</v>
      </c>
      <c r="O56" s="23">
        <f>'Variables AME'!N768</f>
        <v>5.689308714</v>
      </c>
      <c r="P56" s="23">
        <f>'Variables AME'!O768</f>
        <v>5.5268256400000002</v>
      </c>
      <c r="Q56" s="23">
        <f>'Variables AME'!P768</f>
        <v>5.9497883939999996</v>
      </c>
      <c r="R56" s="23">
        <f>'Variables AME'!Q768</f>
        <v>6.2331289979999998</v>
      </c>
      <c r="S56" s="23">
        <f>'Variables AME'!R768</f>
        <v>4.5631186039999996</v>
      </c>
      <c r="T56" s="23">
        <f>'Variables AME'!S768</f>
        <v>4.5140780639999996</v>
      </c>
      <c r="U56" s="23">
        <f>'Variables AME'!T768</f>
        <v>5.2573099040000004</v>
      </c>
      <c r="V56" s="23">
        <f>'Variables AME'!U768</f>
        <v>5.4360856960000001</v>
      </c>
      <c r="W56" s="23">
        <f>'Variables AME'!V768</f>
        <v>5.2526691799999998</v>
      </c>
      <c r="X56" s="23">
        <f>'Variables AME'!W768</f>
        <v>5.1249450679999997</v>
      </c>
      <c r="Y56" s="23">
        <f>'Variables AME'!X768</f>
        <v>5.593128417</v>
      </c>
      <c r="Z56" s="23">
        <f>'Variables AME'!Y768</f>
        <v>5.3464077980000004</v>
      </c>
      <c r="AA56" s="23">
        <f>'Variables AME'!Z768</f>
        <v>5.3936091289999997</v>
      </c>
      <c r="AB56" s="23">
        <f>'Variables AME'!AA768</f>
        <v>5.3979546469999997</v>
      </c>
      <c r="AC56" s="23">
        <f>'Variables AME'!AB768</f>
        <v>5.4004208050000004</v>
      </c>
      <c r="AD56" s="23">
        <f>'Variables AME'!AC768</f>
        <v>5.3596351320000002</v>
      </c>
      <c r="AE56" s="23">
        <f>'Variables AME'!AD768</f>
        <v>5.0817130270000002</v>
      </c>
      <c r="AF56" s="23">
        <f>'Variables AME'!AE768</f>
        <v>5.2599839169999996</v>
      </c>
      <c r="AG56" s="23">
        <f>'Variables AME'!AF768</f>
        <v>5.3539779879999996</v>
      </c>
      <c r="AH56" s="23">
        <f>'Variables AME'!AG768</f>
        <v>5.1352683680000002</v>
      </c>
      <c r="AI56" s="23">
        <f>'Variables AME'!AH768</f>
        <v>5.6446820659999997</v>
      </c>
      <c r="AJ56" s="23">
        <f>'Variables AME'!AI768</f>
        <v>5.6444411109999999</v>
      </c>
      <c r="AK56" s="23">
        <f>'Variables AME'!AJ768</f>
        <v>5.6665310350000002</v>
      </c>
      <c r="AL56" s="23">
        <f>'Variables AME'!AK768</f>
        <v>5.7097242530000001</v>
      </c>
      <c r="AM56" s="23">
        <f>'Variables AME'!AL768</f>
        <v>5.7402631209999999</v>
      </c>
      <c r="AN56" s="23">
        <f>'Variables AME'!AM768</f>
        <v>5.7427501989999996</v>
      </c>
      <c r="AO56" s="23">
        <f>'Variables AME'!AN768</f>
        <v>5.819448876</v>
      </c>
      <c r="AP56" s="23">
        <f>'Variables AME'!AO768</f>
        <v>5.8776864590000004</v>
      </c>
      <c r="AQ56" s="23">
        <f>'Variables AME'!AP768</f>
        <v>5.9240670599999996</v>
      </c>
      <c r="AR56" s="23">
        <f>'Variables AME'!AQ768</f>
        <v>5.9571883400000001</v>
      </c>
      <c r="AS56" s="23">
        <f>'Variables AME'!AR768</f>
        <v>5.96690451</v>
      </c>
      <c r="AT56" s="23">
        <f>'Variables AME'!AS768</f>
        <v>6.0160499129999998</v>
      </c>
      <c r="AU56" s="23">
        <f>'Variables AME'!AT768</f>
        <v>6.0585658599999999</v>
      </c>
      <c r="AV56" s="23">
        <f>'Variables AME'!AU768</f>
        <v>6.0995089010000001</v>
      </c>
      <c r="AW56" s="23">
        <f>'Variables AME'!AV768</f>
        <v>6.160335806</v>
      </c>
      <c r="AX56" s="18"/>
    </row>
    <row r="57" spans="1:50" x14ac:dyDescent="0.25">
      <c r="A57" s="18"/>
      <c r="B57" t="s">
        <v>1682</v>
      </c>
      <c r="C57" s="23">
        <f>'Variables AME'!B775</f>
        <v>0</v>
      </c>
      <c r="D57" s="23">
        <f>'Variables AME'!C775</f>
        <v>5.3910286642707703</v>
      </c>
      <c r="E57" s="23">
        <f>'Variables AME'!D775</f>
        <v>5.4775833719999998</v>
      </c>
      <c r="F57" s="23">
        <f>'Variables AME'!E775</f>
        <v>4.0217790520000003</v>
      </c>
      <c r="G57" s="23">
        <f>'Variables AME'!F775</f>
        <v>4.2373161469999996</v>
      </c>
      <c r="H57" s="23">
        <f>'Variables AME'!G775</f>
        <v>4.492378779</v>
      </c>
      <c r="I57" s="23">
        <f>'Variables AME'!H775</f>
        <v>4.72014684</v>
      </c>
      <c r="J57" s="23">
        <f>'Variables AME'!I775</f>
        <v>5.0915805660000002</v>
      </c>
      <c r="K57" s="23">
        <f>'Variables AME'!J775</f>
        <v>4.7082723179999997</v>
      </c>
      <c r="L57" s="23">
        <f>'Variables AME'!K775</f>
        <v>4.5495573340000002</v>
      </c>
      <c r="M57" s="23">
        <f>'Variables AME'!L775</f>
        <v>5.201602705</v>
      </c>
      <c r="N57" s="23">
        <f>'Variables AME'!M775</f>
        <v>3.8843103399999999</v>
      </c>
      <c r="O57" s="23">
        <f>'Variables AME'!N775</f>
        <v>5.5271822759999996</v>
      </c>
      <c r="P57" s="23">
        <f>'Variables AME'!O775</f>
        <v>5.2183365159999999</v>
      </c>
      <c r="Q57" s="23">
        <f>'Variables AME'!P775</f>
        <v>5.608371966</v>
      </c>
      <c r="R57" s="23">
        <f>'Variables AME'!Q775</f>
        <v>5.4544899569999998</v>
      </c>
      <c r="S57" s="23">
        <f>'Variables AME'!R775</f>
        <v>3.4026296569999999</v>
      </c>
      <c r="T57" s="23">
        <f>'Variables AME'!S775</f>
        <v>3.0522757230000002</v>
      </c>
      <c r="U57" s="23">
        <f>'Variables AME'!T775</f>
        <v>3.9249574549999999</v>
      </c>
      <c r="V57" s="23">
        <f>'Variables AME'!U775</f>
        <v>4.2248970769999996</v>
      </c>
      <c r="W57" s="23">
        <f>'Variables AME'!V775</f>
        <v>4.1662376679999999</v>
      </c>
      <c r="X57" s="23">
        <f>'Variables AME'!W775</f>
        <v>2.0975026369999998</v>
      </c>
      <c r="Y57" s="23">
        <f>'Variables AME'!X775</f>
        <v>2.8122623230000001</v>
      </c>
      <c r="Z57" s="23">
        <f>'Variables AME'!Y775</f>
        <v>2.4653135449999999</v>
      </c>
      <c r="AA57" s="23">
        <f>'Variables AME'!Z775</f>
        <v>2.3744473269999999</v>
      </c>
      <c r="AB57" s="23">
        <f>'Variables AME'!AA775</f>
        <v>2.2470805120000001</v>
      </c>
      <c r="AC57" s="23">
        <f>'Variables AME'!AB775</f>
        <v>2.1185100229999998</v>
      </c>
      <c r="AD57" s="23">
        <f>'Variables AME'!AC775</f>
        <v>1.8109159290000001</v>
      </c>
      <c r="AE57" s="23">
        <f>'Variables AME'!AD775</f>
        <v>1.47412367</v>
      </c>
      <c r="AF57" s="23">
        <f>'Variables AME'!AE775</f>
        <v>1.475193497</v>
      </c>
      <c r="AG57" s="23">
        <f>'Variables AME'!AF775</f>
        <v>1.407092368</v>
      </c>
      <c r="AH57" s="23">
        <f>'Variables AME'!AG775</f>
        <v>1.129732344</v>
      </c>
      <c r="AI57" s="23">
        <f>'Variables AME'!AH775</f>
        <v>2.103034445</v>
      </c>
      <c r="AJ57" s="23">
        <f>'Variables AME'!AI775</f>
        <v>2.0039034689999999</v>
      </c>
      <c r="AK57" s="23">
        <f>'Variables AME'!AJ775</f>
        <v>1.9186788100000001</v>
      </c>
      <c r="AL57" s="23">
        <f>'Variables AME'!AK775</f>
        <v>1.8452131460000001</v>
      </c>
      <c r="AM57" s="23">
        <f>'Variables AME'!AL775</f>
        <v>1.762954479</v>
      </c>
      <c r="AN57" s="23">
        <f>'Variables AME'!AM775</f>
        <v>2.6098594070000001</v>
      </c>
      <c r="AO57" s="23">
        <f>'Variables AME'!AN775</f>
        <v>2.611526429</v>
      </c>
      <c r="AP57" s="23">
        <f>'Variables AME'!AO775</f>
        <v>2.6017422410000002</v>
      </c>
      <c r="AQ57" s="23">
        <f>'Variables AME'!AP775</f>
        <v>2.584586394</v>
      </c>
      <c r="AR57" s="23">
        <f>'Variables AME'!AQ775</f>
        <v>2.5596215569999998</v>
      </c>
      <c r="AS57" s="23">
        <f>'Variables AME'!AR775</f>
        <v>3.2018409600000002</v>
      </c>
      <c r="AT57" s="23">
        <f>'Variables AME'!AS775</f>
        <v>3.2282123829999998</v>
      </c>
      <c r="AU57" s="23">
        <f>'Variables AME'!AT775</f>
        <v>3.251026441</v>
      </c>
      <c r="AV57" s="23">
        <f>'Variables AME'!AU775</f>
        <v>3.2729964759999999</v>
      </c>
      <c r="AW57" s="23">
        <f>'Variables AME'!AV775</f>
        <v>3.3056361929999998</v>
      </c>
      <c r="AX57" s="18"/>
    </row>
    <row r="58" spans="1:50" x14ac:dyDescent="0.25">
      <c r="A58" s="18"/>
      <c r="B58" t="s">
        <v>1683</v>
      </c>
      <c r="C58" s="23">
        <f>'Variables AME'!B776</f>
        <v>0</v>
      </c>
      <c r="D58" s="23">
        <f>'Variables AME'!C776</f>
        <v>2.3992552664886001E-2</v>
      </c>
      <c r="E58" s="23">
        <f>'Variables AME'!D776</f>
        <v>2.43777479E-2</v>
      </c>
      <c r="F58" s="23">
        <f>'Variables AME'!E776</f>
        <v>1.8637506200000001E-2</v>
      </c>
      <c r="G58" s="23">
        <f>'Variables AME'!F776</f>
        <v>1.96380297E-2</v>
      </c>
      <c r="H58" s="23">
        <f>'Variables AME'!G776</f>
        <v>2.0821574400000001E-2</v>
      </c>
      <c r="I58" s="23">
        <f>'Variables AME'!H776</f>
        <v>2.1889704900000001E-2</v>
      </c>
      <c r="J58" s="23">
        <f>'Variables AME'!I776</f>
        <v>2.36100102E-2</v>
      </c>
      <c r="K58" s="23">
        <f>'Variables AME'!J776</f>
        <v>2.1940152399999999E-2</v>
      </c>
      <c r="L58" s="23">
        <f>'Variables AME'!K776</f>
        <v>2.1273651599999999E-2</v>
      </c>
      <c r="M58" s="23">
        <f>'Variables AME'!L776</f>
        <v>2.4270541100000001E-2</v>
      </c>
      <c r="N58" s="23">
        <f>'Variables AME'!M776</f>
        <v>1.8358275300000001E-2</v>
      </c>
      <c r="O58" s="23">
        <f>'Variables AME'!N776</f>
        <v>6.3792350999999997E-2</v>
      </c>
      <c r="P58" s="23">
        <f>'Variables AME'!O776</f>
        <v>7.0072098299999996E-2</v>
      </c>
      <c r="Q58" s="23">
        <f>'Variables AME'!P776</f>
        <v>6.9559095299999998E-2</v>
      </c>
      <c r="R58" s="23">
        <f>'Variables AME'!Q776</f>
        <v>0.28089065489999998</v>
      </c>
      <c r="S58" s="23">
        <f>'Variables AME'!R776</f>
        <v>0.15992424</v>
      </c>
      <c r="T58" s="23">
        <f>'Variables AME'!S776</f>
        <v>0.45725562180000001</v>
      </c>
      <c r="U58" s="23">
        <f>'Variables AME'!T776</f>
        <v>0.40727874009999998</v>
      </c>
      <c r="V58" s="23">
        <f>'Variables AME'!U776</f>
        <v>0.36479004549999999</v>
      </c>
      <c r="W58" s="23">
        <f>'Variables AME'!V776</f>
        <v>0.32409082160000002</v>
      </c>
      <c r="X58" s="23">
        <f>'Variables AME'!W776</f>
        <v>0.98204232889999998</v>
      </c>
      <c r="Y58" s="23">
        <f>'Variables AME'!X776</f>
        <v>0.98494234420000004</v>
      </c>
      <c r="Z58" s="23">
        <f>'Variables AME'!Y776</f>
        <v>1.0264567849999999</v>
      </c>
      <c r="AA58" s="23">
        <f>'Variables AME'!Z776</f>
        <v>1.0784508880000001</v>
      </c>
      <c r="AB58" s="23">
        <f>'Variables AME'!AA776</f>
        <v>1.128597573</v>
      </c>
      <c r="AC58" s="23">
        <f>'Variables AME'!AB776</f>
        <v>1.178511922</v>
      </c>
      <c r="AD58" s="23">
        <f>'Variables AME'!AC776</f>
        <v>1.2563272990000001</v>
      </c>
      <c r="AE58" s="23">
        <f>'Variables AME'!AD776</f>
        <v>1.281191075</v>
      </c>
      <c r="AF58" s="23">
        <f>'Variables AME'!AE776</f>
        <v>1.3449040880000001</v>
      </c>
      <c r="AG58" s="23">
        <f>'Variables AME'!AF776</f>
        <v>1.4039432279999999</v>
      </c>
      <c r="AH58" s="23">
        <f>'Variables AME'!AG776</f>
        <v>1.4280762920000001</v>
      </c>
      <c r="AI58" s="23">
        <f>'Variables AME'!AH776</f>
        <v>1.1781005769999999</v>
      </c>
      <c r="AJ58" s="23">
        <f>'Variables AME'!AI776</f>
        <v>1.210152184</v>
      </c>
      <c r="AK58" s="23">
        <f>'Variables AME'!AJ776</f>
        <v>1.2450537260000001</v>
      </c>
      <c r="AL58" s="23">
        <f>'Variables AME'!AK776</f>
        <v>1.2830967529999999</v>
      </c>
      <c r="AM58" s="23">
        <f>'Variables AME'!AL776</f>
        <v>1.3198206050000001</v>
      </c>
      <c r="AN58" s="23">
        <f>'Variables AME'!AM776</f>
        <v>0.93238968450000004</v>
      </c>
      <c r="AO58" s="23">
        <f>'Variables AME'!AN776</f>
        <v>0.94987690989999995</v>
      </c>
      <c r="AP58" s="23">
        <f>'Variables AME'!AO776</f>
        <v>0.96483117389999995</v>
      </c>
      <c r="AQ58" s="23">
        <f>'Variables AME'!AP776</f>
        <v>0.97816116050000002</v>
      </c>
      <c r="AR58" s="23">
        <f>'Variables AME'!AQ776</f>
        <v>0.98960885229999995</v>
      </c>
      <c r="AS58" s="23">
        <f>'Variables AME'!AR776</f>
        <v>0.89443898600000005</v>
      </c>
      <c r="AT58" s="23">
        <f>'Variables AME'!AS776</f>
        <v>0.90180588189999999</v>
      </c>
      <c r="AU58" s="23">
        <f>'Variables AME'!AT776</f>
        <v>0.90817902250000004</v>
      </c>
      <c r="AV58" s="23">
        <f>'Variables AME'!AU776</f>
        <v>0.91431638420000005</v>
      </c>
      <c r="AW58" s="23">
        <f>'Variables AME'!AV776</f>
        <v>0.92343433730000002</v>
      </c>
      <c r="AX58" s="18"/>
    </row>
    <row r="59" spans="1:50" x14ac:dyDescent="0.25">
      <c r="A59" s="19"/>
      <c r="B59" t="s">
        <v>1684</v>
      </c>
      <c r="C59" s="23">
        <f>'Variables AME'!B777</f>
        <v>0</v>
      </c>
      <c r="D59" s="23">
        <f>'Variables AME'!C777</f>
        <v>6.5769487533268903E-2</v>
      </c>
      <c r="E59" s="23">
        <f>'Variables AME'!D777</f>
        <v>6.6825451899999999E-2</v>
      </c>
      <c r="F59" s="23">
        <f>'Variables AME'!E777</f>
        <v>0.21708267210000001</v>
      </c>
      <c r="G59" s="23">
        <f>'Variables AME'!F777</f>
        <v>0.22910180359999999</v>
      </c>
      <c r="H59" s="23">
        <f>'Variables AME'!G777</f>
        <v>0.2432212406</v>
      </c>
      <c r="I59" s="23">
        <f>'Variables AME'!H777</f>
        <v>0.25838576530000001</v>
      </c>
      <c r="J59" s="23">
        <f>'Variables AME'!I777</f>
        <v>0.27821339969999997</v>
      </c>
      <c r="K59" s="23">
        <f>'Variables AME'!J777</f>
        <v>0.28173391139999998</v>
      </c>
      <c r="L59" s="23">
        <f>'Variables AME'!K777</f>
        <v>0.2888618489</v>
      </c>
      <c r="M59" s="23">
        <f>'Variables AME'!L777</f>
        <v>0.3184205343</v>
      </c>
      <c r="N59" s="23">
        <f>'Variables AME'!M777</f>
        <v>0.29104389380000001</v>
      </c>
      <c r="O59" s="23">
        <f>'Variables AME'!N777</f>
        <v>9.8334086200000004E-2</v>
      </c>
      <c r="P59" s="23">
        <f>'Variables AME'!O777</f>
        <v>0.238417026</v>
      </c>
      <c r="Q59" s="23">
        <f>'Variables AME'!P777</f>
        <v>0.2718573319</v>
      </c>
      <c r="R59" s="23">
        <f>'Variables AME'!Q777</f>
        <v>0.49774838599999999</v>
      </c>
      <c r="S59" s="23">
        <f>'Variables AME'!R777</f>
        <v>1.000564706</v>
      </c>
      <c r="T59" s="23">
        <f>'Variables AME'!S777</f>
        <v>1.00454672</v>
      </c>
      <c r="U59" s="23">
        <f>'Variables AME'!T777</f>
        <v>0.92507370889999996</v>
      </c>
      <c r="V59" s="23">
        <f>'Variables AME'!U777</f>
        <v>0.84639857350000003</v>
      </c>
      <c r="W59" s="23">
        <f>'Variables AME'!V777</f>
        <v>0.76234068970000002</v>
      </c>
      <c r="X59" s="23">
        <f>'Variables AME'!W777</f>
        <v>2.0454001019999999</v>
      </c>
      <c r="Y59" s="23">
        <f>'Variables AME'!X777</f>
        <v>1.79592375</v>
      </c>
      <c r="Z59" s="23">
        <f>'Variables AME'!Y777</f>
        <v>1.854637468</v>
      </c>
      <c r="AA59" s="23">
        <f>'Variables AME'!Z777</f>
        <v>1.940710913</v>
      </c>
      <c r="AB59" s="23">
        <f>'Variables AME'!AA777</f>
        <v>2.0222765620000001</v>
      </c>
      <c r="AC59" s="23">
        <f>'Variables AME'!AB777</f>
        <v>2.10339886</v>
      </c>
      <c r="AD59" s="23">
        <f>'Variables AME'!AC777</f>
        <v>2.292391904</v>
      </c>
      <c r="AE59" s="23">
        <f>'Variables AME'!AD777</f>
        <v>2.326398282</v>
      </c>
      <c r="AF59" s="23">
        <f>'Variables AME'!AE777</f>
        <v>2.439886333</v>
      </c>
      <c r="AG59" s="23">
        <f>'Variables AME'!AF777</f>
        <v>2.542942391</v>
      </c>
      <c r="AH59" s="23">
        <f>'Variables AME'!AG777</f>
        <v>2.5774597319999999</v>
      </c>
      <c r="AI59" s="23">
        <f>'Variables AME'!AH777</f>
        <v>2.3635470449999998</v>
      </c>
      <c r="AJ59" s="23">
        <f>'Variables AME'!AI777</f>
        <v>2.4303854579999999</v>
      </c>
      <c r="AK59" s="23">
        <f>'Variables AME'!AJ777</f>
        <v>2.5027984999999999</v>
      </c>
      <c r="AL59" s="23">
        <f>'Variables AME'!AK777</f>
        <v>2.5814143540000001</v>
      </c>
      <c r="AM59" s="23">
        <f>'Variables AME'!AL777</f>
        <v>2.6574880360000002</v>
      </c>
      <c r="AN59" s="23">
        <f>'Variables AME'!AM777</f>
        <v>2.200501107</v>
      </c>
      <c r="AO59" s="23">
        <f>'Variables AME'!AN777</f>
        <v>2.2580455370000001</v>
      </c>
      <c r="AP59" s="23">
        <f>'Variables AME'!AO777</f>
        <v>2.3111130439999998</v>
      </c>
      <c r="AQ59" s="23">
        <f>'Variables AME'!AP777</f>
        <v>2.3613195060000001</v>
      </c>
      <c r="AR59" s="23">
        <f>'Variables AME'!AQ777</f>
        <v>2.4079579309999999</v>
      </c>
      <c r="AS59" s="23">
        <f>'Variables AME'!AR777</f>
        <v>1.8706245640000001</v>
      </c>
      <c r="AT59" s="23">
        <f>'Variables AME'!AS777</f>
        <v>1.8860316479999999</v>
      </c>
      <c r="AU59" s="23">
        <f>'Variables AME'!AT777</f>
        <v>1.8993603969999999</v>
      </c>
      <c r="AV59" s="23">
        <f>'Variables AME'!AU777</f>
        <v>1.91219604</v>
      </c>
      <c r="AW59" s="23">
        <f>'Variables AME'!AV777</f>
        <v>1.9312652749999999</v>
      </c>
      <c r="AX59" s="18"/>
    </row>
    <row r="60" spans="1:50" x14ac:dyDescent="0.25">
      <c r="A60" s="19"/>
      <c r="B60" t="s">
        <v>1685</v>
      </c>
      <c r="C60" s="23">
        <f>SUM(C61:C63)</f>
        <v>0</v>
      </c>
      <c r="D60" s="23">
        <f t="shared" ref="D60:AW60" si="47">SUM(D61:D63)</f>
        <v>1512.5187988676319</v>
      </c>
      <c r="E60" s="23">
        <f t="shared" si="47"/>
        <v>1588.7584644786627</v>
      </c>
      <c r="F60" s="23">
        <f t="shared" si="47"/>
        <v>1216.6739359378039</v>
      </c>
      <c r="G60" s="23">
        <f t="shared" si="47"/>
        <v>1281.9934996932177</v>
      </c>
      <c r="H60" s="23">
        <f t="shared" si="47"/>
        <v>1359.2604804436592</v>
      </c>
      <c r="I60" s="23">
        <f t="shared" si="47"/>
        <v>1429.0222172819479</v>
      </c>
      <c r="J60" s="23">
        <f t="shared" si="47"/>
        <v>1541.3228053047137</v>
      </c>
      <c r="K60" s="23">
        <f t="shared" si="47"/>
        <v>1432.5927124064738</v>
      </c>
      <c r="L60" s="23">
        <f t="shared" si="47"/>
        <v>1389.2643003307983</v>
      </c>
      <c r="M60" s="23">
        <f t="shared" si="47"/>
        <v>1584.8389184183318</v>
      </c>
      <c r="N60" s="23">
        <f t="shared" si="47"/>
        <v>1199.3859913605509</v>
      </c>
      <c r="O60" s="23">
        <f t="shared" si="47"/>
        <v>1613.4179325386642</v>
      </c>
      <c r="P60" s="23">
        <f t="shared" si="47"/>
        <v>1568.6610182120246</v>
      </c>
      <c r="Q60" s="23">
        <f t="shared" si="47"/>
        <v>1677.2191614519083</v>
      </c>
      <c r="R60" s="23">
        <f t="shared" si="47"/>
        <v>1795.7504922176522</v>
      </c>
      <c r="S60" s="23">
        <f t="shared" si="47"/>
        <v>1294.0604371783229</v>
      </c>
      <c r="T60" s="23">
        <f t="shared" si="47"/>
        <v>1317.739640247662</v>
      </c>
      <c r="U60" s="23">
        <f t="shared" si="47"/>
        <v>1451.3279495055144</v>
      </c>
      <c r="V60" s="23">
        <f t="shared" si="47"/>
        <v>1412.097359720173</v>
      </c>
      <c r="W60" s="23">
        <f t="shared" si="47"/>
        <v>1354.4805866035301</v>
      </c>
      <c r="X60" s="23">
        <f t="shared" si="47"/>
        <v>1460.7061129067774</v>
      </c>
      <c r="Y60" s="23">
        <f t="shared" si="47"/>
        <v>1553.6375206428688</v>
      </c>
      <c r="Z60" s="23">
        <f t="shared" si="47"/>
        <v>1491.2530930712028</v>
      </c>
      <c r="AA60" s="23">
        <f t="shared" si="47"/>
        <v>1502.4022440847384</v>
      </c>
      <c r="AB60" s="23">
        <f t="shared" si="47"/>
        <v>1502.908677343408</v>
      </c>
      <c r="AC60" s="23">
        <f t="shared" si="47"/>
        <v>1503.068253607109</v>
      </c>
      <c r="AD60" s="23">
        <f t="shared" si="47"/>
        <v>1499.6126148064691</v>
      </c>
      <c r="AE60" s="23">
        <f t="shared" si="47"/>
        <v>1428.226741050767</v>
      </c>
      <c r="AF60" s="23">
        <f t="shared" si="47"/>
        <v>1476.1935805268231</v>
      </c>
      <c r="AG60" s="23">
        <f t="shared" si="47"/>
        <v>1502.5515842696359</v>
      </c>
      <c r="AH60" s="23">
        <f t="shared" si="47"/>
        <v>1447.6404314926053</v>
      </c>
      <c r="AI60" s="23">
        <f t="shared" si="47"/>
        <v>1540.8598000027603</v>
      </c>
      <c r="AJ60" s="23">
        <f t="shared" si="47"/>
        <v>1543.0099152554451</v>
      </c>
      <c r="AK60" s="23">
        <f t="shared" si="47"/>
        <v>1550.8238124769593</v>
      </c>
      <c r="AL60" s="23">
        <f t="shared" si="47"/>
        <v>1564.0291585654645</v>
      </c>
      <c r="AM60" s="23">
        <f t="shared" si="47"/>
        <v>1573.8247784613816</v>
      </c>
      <c r="AN60" s="23">
        <f t="shared" si="47"/>
        <v>1529.6906183841697</v>
      </c>
      <c r="AO60" s="23">
        <f t="shared" si="47"/>
        <v>1549.3819200281764</v>
      </c>
      <c r="AP60" s="23">
        <f t="shared" si="47"/>
        <v>1564.2159307907527</v>
      </c>
      <c r="AQ60" s="23">
        <f t="shared" si="47"/>
        <v>1575.9180002270482</v>
      </c>
      <c r="AR60" s="23">
        <f t="shared" si="47"/>
        <v>1584.119443867113</v>
      </c>
      <c r="AS60" s="23">
        <f t="shared" si="47"/>
        <v>1559.1723142099627</v>
      </c>
      <c r="AT60" s="23">
        <f t="shared" si="47"/>
        <v>1570.0088144371903</v>
      </c>
      <c r="AU60" s="23">
        <f t="shared" si="47"/>
        <v>1579.0846711530658</v>
      </c>
      <c r="AV60" s="23">
        <f t="shared" si="47"/>
        <v>1587.7227506295133</v>
      </c>
      <c r="AW60" s="23">
        <f t="shared" si="47"/>
        <v>1601.5027440553233</v>
      </c>
      <c r="AX60" s="18"/>
    </row>
    <row r="61" spans="1:50" x14ac:dyDescent="0.25">
      <c r="A61" s="19"/>
      <c r="B61" t="s">
        <v>1686</v>
      </c>
      <c r="C61" s="23">
        <f>C57*C72/'Variables AME'!B$841*'Variables AME'!$S$841</f>
        <v>0</v>
      </c>
      <c r="D61" s="23">
        <f>D57*D72/'Variables AME'!C$841*'Variables AME'!$S$841</f>
        <v>1479.6872222083266</v>
      </c>
      <c r="E61" s="23">
        <f>E57*E72/'Variables AME'!D$841*'Variables AME'!$S$841</f>
        <v>1553.8580993365304</v>
      </c>
      <c r="F61" s="23">
        <f>F57*F72/'Variables AME'!E$841*'Variables AME'!$S$841</f>
        <v>1140.8815765338304</v>
      </c>
      <c r="G61" s="23">
        <f>G57*G72/'Variables AME'!F$841*'Variables AME'!$S$841</f>
        <v>1202.0242448094714</v>
      </c>
      <c r="H61" s="23">
        <f>H57*H72/'Variables AME'!G$841*'Variables AME'!$S$841</f>
        <v>1274.3793522579797</v>
      </c>
      <c r="I61" s="23">
        <f>I57*I72/'Variables AME'!H$841*'Variables AME'!$S$841</f>
        <v>1338.9916495499037</v>
      </c>
      <c r="J61" s="23">
        <f>J57*J72/'Variables AME'!I$841*'Variables AME'!$S$841</f>
        <v>1444.35842587877</v>
      </c>
      <c r="K61" s="23">
        <f>K57*K72/'Variables AME'!J$841*'Variables AME'!$S$841</f>
        <v>1335.6231346456998</v>
      </c>
      <c r="L61" s="23">
        <f>L57*L72/'Variables AME'!K$841*'Variables AME'!$S$841</f>
        <v>1290.5995279337242</v>
      </c>
      <c r="M61" s="23">
        <f>M57*M72/'Variables AME'!L$841*'Variables AME'!$S$841</f>
        <v>1475.5690501192041</v>
      </c>
      <c r="N61" s="23">
        <f>N57*N72/'Variables AME'!M$841*'Variables AME'!$S$841</f>
        <v>1101.8850238987698</v>
      </c>
      <c r="O61" s="23">
        <f>O57*O72/'Variables AME'!N$841*'Variables AME'!$S$841</f>
        <v>1544.8733559408231</v>
      </c>
      <c r="P61" s="23">
        <f>P57*P72/'Variables AME'!O$841*'Variables AME'!$S$841</f>
        <v>1456.3525736152294</v>
      </c>
      <c r="Q61" s="23">
        <f>Q57*Q72/'Variables AME'!P$841*'Variables AME'!$S$841</f>
        <v>1556.2700707656104</v>
      </c>
      <c r="R61" s="23">
        <f>R57*R72/'Variables AME'!Q$841*'Variables AME'!$S$841</f>
        <v>1497.1071719066808</v>
      </c>
      <c r="S61" s="23">
        <f>S57*S72/'Variables AME'!R$841*'Variables AME'!$S$841</f>
        <v>911.3525312307911</v>
      </c>
      <c r="T61" s="23">
        <f>T57*T72/'Variables AME'!S$841*'Variables AME'!$S$841</f>
        <v>802.61989041866741</v>
      </c>
      <c r="U61" s="23">
        <f>U57*U72/'Variables AME'!T$841*'Variables AME'!$S$841</f>
        <v>997.94801062918646</v>
      </c>
      <c r="V61" s="23">
        <f>V57*V72/'Variables AME'!U$841*'Variables AME'!$S$841</f>
        <v>1021.1119458888952</v>
      </c>
      <c r="W61" s="23">
        <f>W57*W72/'Variables AME'!V$841*'Variables AME'!$S$841</f>
        <v>1006.9346007257924</v>
      </c>
      <c r="X61" s="23">
        <f>X57*X72/'Variables AME'!W$841*'Variables AME'!$S$841</f>
        <v>506.94371024587019</v>
      </c>
      <c r="Y61" s="23">
        <f>Y57*Y72/'Variables AME'!X$841*'Variables AME'!$S$841</f>
        <v>679.69339869213763</v>
      </c>
      <c r="Z61" s="23">
        <f>Z57*Z72/'Variables AME'!Y$841*'Variables AME'!$S$841</f>
        <v>595.83962994151364</v>
      </c>
      <c r="AA61" s="23">
        <f>AA57*AA72/'Variables AME'!Z$841*'Variables AME'!$S$841</f>
        <v>573.87824746511092</v>
      </c>
      <c r="AB61" s="23">
        <f>AB57*AB72/'Variables AME'!AA$841*'Variables AME'!$S$841</f>
        <v>543.09506542776637</v>
      </c>
      <c r="AC61" s="23">
        <f>AC57*AC72/'Variables AME'!AB$841*'Variables AME'!$S$841</f>
        <v>512.02096828234278</v>
      </c>
      <c r="AD61" s="23">
        <f>AD57*AD72/'Variables AME'!AC$841*'Variables AME'!$S$841</f>
        <v>437.67880143866194</v>
      </c>
      <c r="AE61" s="23">
        <f>AE57*AE72/'Variables AME'!AD$841*'Variables AME'!$S$841</f>
        <v>356.27975361858506</v>
      </c>
      <c r="AF61" s="23">
        <f>AF57*AF72/'Variables AME'!AE$841*'Variables AME'!$S$841</f>
        <v>356.53831920822375</v>
      </c>
      <c r="AG61" s="23">
        <f>AG57*AG72/'Variables AME'!AF$841*'Variables AME'!$S$841</f>
        <v>340.07901255878357</v>
      </c>
      <c r="AH61" s="23">
        <f>AH57*AH72/'Variables AME'!AG$841*'Variables AME'!$S$841</f>
        <v>273.04409349900493</v>
      </c>
      <c r="AI61" s="23">
        <f>AI57*AI72/'Variables AME'!AH$841*'Variables AME'!$S$841</f>
        <v>508.28068858534448</v>
      </c>
      <c r="AJ61" s="23">
        <f>AJ57*AJ72/'Variables AME'!AI$841*'Variables AME'!$S$841</f>
        <v>484.32180321001613</v>
      </c>
      <c r="AK61" s="23">
        <f>AK57*AK72/'Variables AME'!AJ$841*'Variables AME'!$S$841</f>
        <v>463.72392465973428</v>
      </c>
      <c r="AL61" s="23">
        <f>AL57*AL72/'Variables AME'!AK$841*'Variables AME'!$S$841</f>
        <v>445.96806784415503</v>
      </c>
      <c r="AM61" s="23">
        <f>AM57*AM72/'Variables AME'!AL$841*'Variables AME'!$S$841</f>
        <v>426.08703742853152</v>
      </c>
      <c r="AN61" s="23">
        <f>AN57*AN72/'Variables AME'!AM$841*'Variables AME'!$S$841</f>
        <v>630.77480218621747</v>
      </c>
      <c r="AO61" s="23">
        <f>AO57*AO72/'Variables AME'!AN$841*'Variables AME'!$S$841</f>
        <v>631.17770344497876</v>
      </c>
      <c r="AP61" s="23">
        <f>AP57*AP72/'Variables AME'!AO$841*'Variables AME'!$S$841</f>
        <v>628.81297073722055</v>
      </c>
      <c r="AQ61" s="23">
        <f>AQ57*AQ72/'Variables AME'!AP$841*'Variables AME'!$S$841</f>
        <v>624.66658807312808</v>
      </c>
      <c r="AR61" s="23">
        <f>AR57*AR72/'Variables AME'!AQ$841*'Variables AME'!$S$841</f>
        <v>618.63285701268103</v>
      </c>
      <c r="AS61" s="23">
        <f>AS57*AS72/'Variables AME'!AR$841*'Variables AME'!$S$841</f>
        <v>773.85034347539909</v>
      </c>
      <c r="AT61" s="23">
        <f>AT57*AT72/'Variables AME'!AS$841*'Variables AME'!$S$841</f>
        <v>780.22403136011815</v>
      </c>
      <c r="AU61" s="23">
        <f>AU57*AU72/'Variables AME'!AT$841*'Variables AME'!$S$841</f>
        <v>785.73794236203878</v>
      </c>
      <c r="AV61" s="23">
        <f>AV57*AV72/'Variables AME'!AU$841*'Variables AME'!$S$841</f>
        <v>791.04786218862387</v>
      </c>
      <c r="AW61" s="23">
        <f>AW57*AW72/'Variables AME'!AV$841*'Variables AME'!$S$841</f>
        <v>798.93652904105988</v>
      </c>
      <c r="AX61" s="18"/>
    </row>
    <row r="62" spans="1:50" x14ac:dyDescent="0.25">
      <c r="A62" s="19"/>
      <c r="B62" t="s">
        <v>1687</v>
      </c>
      <c r="C62" s="23">
        <f>C58*C73/'Variables AME'!B$841*'Variables AME'!$S$841</f>
        <v>0</v>
      </c>
      <c r="D62" s="23">
        <f>D58*D73/'Variables AME'!C$841*'Variables AME'!$S$841</f>
        <v>12.120602364306862</v>
      </c>
      <c r="E62" s="23">
        <f>E58*E73/'Variables AME'!D$841*'Variables AME'!$S$841</f>
        <v>15.129621185516953</v>
      </c>
      <c r="F62" s="23">
        <f>F58*F73/'Variables AME'!E$841*'Variables AME'!$S$841</f>
        <v>11.567040966189047</v>
      </c>
      <c r="G62" s="23">
        <f>G58*G73/'Variables AME'!F$841*'Variables AME'!$S$841</f>
        <v>12.187998313668885</v>
      </c>
      <c r="H62" s="23">
        <f>H58*H73/'Variables AME'!G$841*'Variables AME'!$S$841</f>
        <v>12.922544539584043</v>
      </c>
      <c r="I62" s="23">
        <f>I58*I73/'Variables AME'!H$841*'Variables AME'!$S$841</f>
        <v>13.585460977425265</v>
      </c>
      <c r="J62" s="23">
        <f>J58*J73/'Variables AME'!I$841*'Variables AME'!$S$841</f>
        <v>14.653138254824356</v>
      </c>
      <c r="K62" s="23">
        <f>K58*K73/'Variables AME'!J$841*'Variables AME'!$S$841</f>
        <v>13.616770335503954</v>
      </c>
      <c r="L62" s="23">
        <f>L58*L73/'Variables AME'!K$841*'Variables AME'!$S$841</f>
        <v>13.20311832263342</v>
      </c>
      <c r="M62" s="23">
        <f>M58*M73/'Variables AME'!L$841*'Variables AME'!$S$841</f>
        <v>15.063085168738173</v>
      </c>
      <c r="N62" s="23">
        <f>N58*N73/'Variables AME'!M$841*'Variables AME'!$S$841</f>
        <v>11.393741217121642</v>
      </c>
      <c r="O62" s="23">
        <f>O58*O73/'Variables AME'!N$841*'Variables AME'!$S$841</f>
        <v>37.654909860349278</v>
      </c>
      <c r="P62" s="23">
        <f>P58*P73/'Variables AME'!O$841*'Variables AME'!$S$841</f>
        <v>37.669231037400955</v>
      </c>
      <c r="Q62" s="23">
        <f>Q58*Q73/'Variables AME'!P$841*'Variables AME'!$S$841</f>
        <v>35.454330347399832</v>
      </c>
      <c r="R62" s="23">
        <f>R58*R73/'Variables AME'!Q$841*'Variables AME'!$S$841</f>
        <v>141.90093339459415</v>
      </c>
      <c r="S62" s="23">
        <f>S58*S73/'Variables AME'!R$841*'Variables AME'!$S$841</f>
        <v>76.3264640340401</v>
      </c>
      <c r="T62" s="23">
        <f>T58*T73/'Variables AME'!S$841*'Variables AME'!$S$841</f>
        <v>211.52457388470589</v>
      </c>
      <c r="U62" s="23">
        <f>U58*U73/'Variables AME'!T$841*'Variables AME'!$S$841</f>
        <v>181.80617541602993</v>
      </c>
      <c r="V62" s="23">
        <f>V58*V73/'Variables AME'!U$841*'Variables AME'!$S$841</f>
        <v>154.79043800498565</v>
      </c>
      <c r="W62" s="23">
        <f>W58*W73/'Variables AME'!V$841*'Variables AME'!$S$841</f>
        <v>134.80810278762357</v>
      </c>
      <c r="X62" s="23">
        <f>X58*X73/'Variables AME'!W$841*'Variables AME'!$S$841</f>
        <v>382.975490850852</v>
      </c>
      <c r="Y62" s="23">
        <f>Y58*Y73/'Variables AME'!X$841*'Variables AME'!$S$841</f>
        <v>372.77578336942435</v>
      </c>
      <c r="Z62" s="23">
        <f>Z58*Z73/'Variables AME'!Y$841*'Variables AME'!$S$841</f>
        <v>377.86054451515076</v>
      </c>
      <c r="AA62" s="23">
        <f>AA58*AA73/'Variables AME'!Z$841*'Variables AME'!$S$841</f>
        <v>386.95152523346593</v>
      </c>
      <c r="AB62" s="23">
        <f>AB58*AB73/'Variables AME'!AA$841*'Variables AME'!$S$841</f>
        <v>395.4795276009437</v>
      </c>
      <c r="AC62" s="23">
        <f>AC58*AC73/'Variables AME'!AB$841*'Variables AME'!$S$841</f>
        <v>404.07530940872351</v>
      </c>
      <c r="AD62" s="23">
        <f>AD58*AD73/'Variables AME'!AC$841*'Variables AME'!$S$841</f>
        <v>422.22166390977526</v>
      </c>
      <c r="AE62" s="23">
        <f>AE58*AE73/'Variables AME'!AD$841*'Variables AME'!$S$841</f>
        <v>422.74505873256777</v>
      </c>
      <c r="AF62" s="23">
        <f>AF58*AF73/'Variables AME'!AE$841*'Variables AME'!$S$841</f>
        <v>438.78349264307474</v>
      </c>
      <c r="AG62" s="23">
        <f>AG58*AG73/'Variables AME'!AF$841*'Variables AME'!$S$841</f>
        <v>452.84210265179399</v>
      </c>
      <c r="AH62" s="23">
        <f>AH58*AH73/'Variables AME'!AG$841*'Variables AME'!$S$841</f>
        <v>455.33350060902484</v>
      </c>
      <c r="AI62" s="23">
        <f>AI58*AI73/'Variables AME'!AH$841*'Variables AME'!$S$841</f>
        <v>373.01049312974459</v>
      </c>
      <c r="AJ62" s="23">
        <f>AJ58*AJ73/'Variables AME'!AI$841*'Variables AME'!$S$841</f>
        <v>380.46764635608952</v>
      </c>
      <c r="AK62" s="23">
        <f>AK58*AK73/'Variables AME'!AJ$841*'Variables AME'!$S$841</f>
        <v>388.67192484671097</v>
      </c>
      <c r="AL62" s="23">
        <f>AL58*AL73/'Variables AME'!AK$841*'Variables AME'!$S$841</f>
        <v>397.69468141085525</v>
      </c>
      <c r="AM62" s="23">
        <f>AM58*AM73/'Variables AME'!AL$841*'Variables AME'!$S$841</f>
        <v>406.14230067161657</v>
      </c>
      <c r="AN62" s="23">
        <f>AN58*AN73/'Variables AME'!AM$841*'Variables AME'!$S$841</f>
        <v>284.84660299516554</v>
      </c>
      <c r="AO62" s="23">
        <f>AO58*AO73/'Variables AME'!AN$841*'Variables AME'!$S$841</f>
        <v>288.07672345072586</v>
      </c>
      <c r="AP62" s="23">
        <f>AP58*AP73/'Variables AME'!AO$841*'Variables AME'!$S$841</f>
        <v>290.4665118905599</v>
      </c>
      <c r="AQ62" s="23">
        <f>AQ58*AQ73/'Variables AME'!AP$841*'Variables AME'!$S$841</f>
        <v>292.30440863792103</v>
      </c>
      <c r="AR62" s="23">
        <f>AR58*AR73/'Variables AME'!AQ$841*'Variables AME'!$S$841</f>
        <v>293.52471988264415</v>
      </c>
      <c r="AS62" s="23">
        <f>AS58*AS73/'Variables AME'!AR$841*'Variables AME'!$S$841</f>
        <v>263.30771200432542</v>
      </c>
      <c r="AT62" s="23">
        <f>AT58*AT73/'Variables AME'!AS$841*'Variables AME'!$S$841</f>
        <v>263.47104185129899</v>
      </c>
      <c r="AU62" s="23">
        <f>AU58*AU73/'Variables AME'!AT$841*'Variables AME'!$S$841</f>
        <v>263.313482793319</v>
      </c>
      <c r="AV62" s="23">
        <f>AV58*AV73/'Variables AME'!AU$841*'Variables AME'!$S$841</f>
        <v>263.05974323738565</v>
      </c>
      <c r="AW62" s="23">
        <f>AW58*AW73/'Variables AME'!AV$841*'Variables AME'!$S$841</f>
        <v>263.62963195845396</v>
      </c>
      <c r="AX62" s="18"/>
    </row>
    <row r="63" spans="1:50" x14ac:dyDescent="0.25">
      <c r="A63" s="19"/>
      <c r="B63" t="s">
        <v>1688</v>
      </c>
      <c r="C63" s="23">
        <f>C59*C74/'Variables AME'!B$841*'Variables AME'!$S$841</f>
        <v>0</v>
      </c>
      <c r="D63" s="23">
        <f>D59*D74/'Variables AME'!C$841*'Variables AME'!$S$841</f>
        <v>20.710974294998227</v>
      </c>
      <c r="E63" s="23">
        <f>E59*E74/'Variables AME'!D$841*'Variables AME'!$S$841</f>
        <v>19.770743956615501</v>
      </c>
      <c r="F63" s="23">
        <f>F59*F74/'Variables AME'!E$841*'Variables AME'!$S$841</f>
        <v>64.225318437784381</v>
      </c>
      <c r="G63" s="23">
        <f>G59*G74/'Variables AME'!F$841*'Variables AME'!$S$841</f>
        <v>67.781256570077488</v>
      </c>
      <c r="H63" s="23">
        <f>H59*H74/'Variables AME'!G$841*'Variables AME'!$S$841</f>
        <v>71.958583646095406</v>
      </c>
      <c r="I63" s="23">
        <f>I59*I74/'Variables AME'!H$841*'Variables AME'!$S$841</f>
        <v>76.445106754618891</v>
      </c>
      <c r="J63" s="23">
        <f>J59*J74/'Variables AME'!I$841*'Variables AME'!$S$841</f>
        <v>82.311241171119235</v>
      </c>
      <c r="K63" s="23">
        <f>K59*K74/'Variables AME'!J$841*'Variables AME'!$S$841</f>
        <v>83.352807425269916</v>
      </c>
      <c r="L63" s="23">
        <f>L59*L74/'Variables AME'!K$841*'Variables AME'!$S$841</f>
        <v>85.46165407444083</v>
      </c>
      <c r="M63" s="23">
        <f>M59*M74/'Variables AME'!L$841*'Variables AME'!$S$841</f>
        <v>94.206783130389482</v>
      </c>
      <c r="N63" s="23">
        <f>N59*N74/'Variables AME'!M$841*'Variables AME'!$S$841</f>
        <v>86.107226244659415</v>
      </c>
      <c r="O63" s="23">
        <f>O59*O74/'Variables AME'!N$841*'Variables AME'!$S$841</f>
        <v>30.889666737491734</v>
      </c>
      <c r="P63" s="23">
        <f>P59*P74/'Variables AME'!O$841*'Variables AME'!$S$841</f>
        <v>74.639213559394179</v>
      </c>
      <c r="Q63" s="23">
        <f>Q59*Q74/'Variables AME'!P$841*'Variables AME'!$S$841</f>
        <v>85.494760338898189</v>
      </c>
      <c r="R63" s="23">
        <f>R59*R74/'Variables AME'!Q$841*'Variables AME'!$S$841</f>
        <v>156.74238691637731</v>
      </c>
      <c r="S63" s="23">
        <f>S59*S74/'Variables AME'!R$841*'Variables AME'!$S$841</f>
        <v>306.38144191349176</v>
      </c>
      <c r="T63" s="23">
        <f>T59*T74/'Variables AME'!S$841*'Variables AME'!$S$841</f>
        <v>303.5951759442886</v>
      </c>
      <c r="U63" s="23">
        <f>U59*U74/'Variables AME'!T$841*'Variables AME'!$S$841</f>
        <v>271.57376346029798</v>
      </c>
      <c r="V63" s="23">
        <f>V59*V74/'Variables AME'!U$841*'Variables AME'!$S$841</f>
        <v>236.19497582629216</v>
      </c>
      <c r="W63" s="23">
        <f>W59*W74/'Variables AME'!V$841*'Variables AME'!$S$841</f>
        <v>212.73788309011408</v>
      </c>
      <c r="X63" s="23">
        <f>X59*X74/'Variables AME'!W$841*'Variables AME'!$S$841</f>
        <v>570.78691181005524</v>
      </c>
      <c r="Y63" s="23">
        <f>Y59*Y74/'Variables AME'!X$841*'Variables AME'!$S$841</f>
        <v>501.16833858130678</v>
      </c>
      <c r="Z63" s="23">
        <f>Z59*Z74/'Variables AME'!Y$841*'Variables AME'!$S$841</f>
        <v>517.5529186145385</v>
      </c>
      <c r="AA63" s="23">
        <f>AA59*AA74/'Variables AME'!Z$841*'Variables AME'!$S$841</f>
        <v>541.57247138616174</v>
      </c>
      <c r="AB63" s="23">
        <f>AB59*AB74/'Variables AME'!AA$841*'Variables AME'!$S$841</f>
        <v>564.33408431469798</v>
      </c>
      <c r="AC63" s="23">
        <f>AC59*AC74/'Variables AME'!AB$841*'Variables AME'!$S$841</f>
        <v>586.97197591604288</v>
      </c>
      <c r="AD63" s="23">
        <f>AD59*AD74/'Variables AME'!AC$841*'Variables AME'!$S$841</f>
        <v>639.71214945803183</v>
      </c>
      <c r="AE63" s="23">
        <f>AE59*AE74/'Variables AME'!AD$841*'Variables AME'!$S$841</f>
        <v>649.20192869961431</v>
      </c>
      <c r="AF63" s="23">
        <f>AF59*AF74/'Variables AME'!AE$841*'Variables AME'!$S$841</f>
        <v>680.87176867552455</v>
      </c>
      <c r="AG63" s="23">
        <f>AG59*AG74/'Variables AME'!AF$841*'Variables AME'!$S$841</f>
        <v>709.63046905905833</v>
      </c>
      <c r="AH63" s="23">
        <f>AH59*AH74/'Variables AME'!AG$841*'Variables AME'!$S$841</f>
        <v>719.26283738457562</v>
      </c>
      <c r="AI63" s="23">
        <f>AI59*AI74/'Variables AME'!AH$841*'Variables AME'!$S$841</f>
        <v>659.56861828767114</v>
      </c>
      <c r="AJ63" s="23">
        <f>AJ59*AJ74/'Variables AME'!AI$841*'Variables AME'!$S$841</f>
        <v>678.22046568933945</v>
      </c>
      <c r="AK63" s="23">
        <f>AK59*AK74/'Variables AME'!AJ$841*'Variables AME'!$S$841</f>
        <v>698.42796297051405</v>
      </c>
      <c r="AL63" s="23">
        <f>AL59*AL74/'Variables AME'!AK$841*'Variables AME'!$S$841</f>
        <v>720.36640931045406</v>
      </c>
      <c r="AM63" s="23">
        <f>AM59*AM74/'Variables AME'!AL$841*'Variables AME'!$S$841</f>
        <v>741.5954403612335</v>
      </c>
      <c r="AN63" s="23">
        <f>AN59*AN74/'Variables AME'!AM$841*'Variables AME'!$S$841</f>
        <v>614.06921320278684</v>
      </c>
      <c r="AO63" s="23">
        <f>AO59*AO74/'Variables AME'!AN$841*'Variables AME'!$S$841</f>
        <v>630.12749313247184</v>
      </c>
      <c r="AP63" s="23">
        <f>AP59*AP74/'Variables AME'!AO$841*'Variables AME'!$S$841</f>
        <v>644.9364481629724</v>
      </c>
      <c r="AQ63" s="23">
        <f>AQ59*AQ74/'Variables AME'!AP$841*'Variables AME'!$S$841</f>
        <v>658.9470035159992</v>
      </c>
      <c r="AR63" s="23">
        <f>AR59*AR74/'Variables AME'!AQ$841*'Variables AME'!$S$841</f>
        <v>671.9618669717878</v>
      </c>
      <c r="AS63" s="23">
        <f>AS59*AS74/'Variables AME'!AR$841*'Variables AME'!$S$841</f>
        <v>522.01425873023823</v>
      </c>
      <c r="AT63" s="23">
        <f>AT59*AT74/'Variables AME'!AS$841*'Variables AME'!$S$841</f>
        <v>526.31374122577301</v>
      </c>
      <c r="AU63" s="23">
        <f>AU59*AU74/'Variables AME'!AT$841*'Variables AME'!$S$841</f>
        <v>530.03324599770815</v>
      </c>
      <c r="AV63" s="23">
        <f>AV59*AV74/'Variables AME'!AU$841*'Variables AME'!$S$841</f>
        <v>533.61514520350374</v>
      </c>
      <c r="AW63" s="23">
        <f>AW59*AW74/'Variables AME'!AV$841*'Variables AME'!$S$841</f>
        <v>538.93658305580948</v>
      </c>
      <c r="AX63" s="18"/>
    </row>
    <row r="64" spans="1:50"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row>
    <row r="65" spans="1:50" x14ac:dyDescent="0.25">
      <c r="A65" s="18"/>
      <c r="B65" s="122" t="s">
        <v>1735</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row>
    <row r="66" spans="1:50" x14ac:dyDescent="0.25">
      <c r="A66" s="18"/>
      <c r="B66" t="s">
        <v>1670</v>
      </c>
      <c r="C66" s="23">
        <f>'Variables AME'!B788</f>
        <v>69.326337992353004</v>
      </c>
      <c r="D66" s="23">
        <f>'Variables AME'!C788</f>
        <v>70.712864752200005</v>
      </c>
      <c r="E66" s="23">
        <f>'Variables AME'!D788</f>
        <v>72.446645599999997</v>
      </c>
      <c r="F66" s="23">
        <f>'Variables AME'!E788</f>
        <v>73.719325920000003</v>
      </c>
      <c r="G66" s="23">
        <f>'Variables AME'!F788</f>
        <v>75.364140610000007</v>
      </c>
      <c r="H66" s="23">
        <f>'Variables AME'!G788</f>
        <v>77.098025829999997</v>
      </c>
      <c r="I66" s="23">
        <f>'Variables AME'!H788</f>
        <v>77.567751540000003</v>
      </c>
      <c r="J66" s="23">
        <f>'Variables AME'!I788</f>
        <v>78.403141050000002</v>
      </c>
      <c r="K66" s="23">
        <f>'Variables AME'!J788</f>
        <v>79.229599250000007</v>
      </c>
      <c r="L66" s="23">
        <f>'Variables AME'!K788</f>
        <v>80.468048150000001</v>
      </c>
      <c r="M66" s="23">
        <f>'Variables AME'!L788</f>
        <v>82.148679220000005</v>
      </c>
      <c r="N66" s="23">
        <f>'Variables AME'!M788</f>
        <v>83.896737479999999</v>
      </c>
      <c r="O66" s="23">
        <f>'Variables AME'!N788</f>
        <v>86.217153229999994</v>
      </c>
      <c r="P66" s="23">
        <f>'Variables AME'!O788</f>
        <v>88.441628449999996</v>
      </c>
      <c r="Q66" s="23">
        <f>'Variables AME'!P788</f>
        <v>89.839509570000004</v>
      </c>
      <c r="R66" s="23">
        <f>'Variables AME'!Q788</f>
        <v>91.471535779999996</v>
      </c>
      <c r="S66" s="23">
        <f>'Variables AME'!R788</f>
        <v>90.785431119999998</v>
      </c>
      <c r="T66" s="23">
        <f>'Variables AME'!S788</f>
        <v>96.394037900000001</v>
      </c>
      <c r="U66" s="23">
        <f>'Variables AME'!T788</f>
        <v>101.4242158</v>
      </c>
      <c r="V66" s="23">
        <f>'Variables AME'!U788</f>
        <v>102.00366630000001</v>
      </c>
      <c r="W66" s="23">
        <f>'Variables AME'!V788</f>
        <v>104.0468537</v>
      </c>
      <c r="X66" s="23">
        <f>'Variables AME'!W788</f>
        <v>106.1282104</v>
      </c>
      <c r="Y66" s="23">
        <f>'Variables AME'!X788</f>
        <v>108.2484986</v>
      </c>
      <c r="Z66" s="23">
        <f>'Variables AME'!Y788</f>
        <v>112.2086693</v>
      </c>
      <c r="AA66" s="23">
        <f>'Variables AME'!Z788</f>
        <v>114.4179726</v>
      </c>
      <c r="AB66" s="23">
        <f>'Variables AME'!AA788</f>
        <v>116.6573029</v>
      </c>
      <c r="AC66" s="23">
        <f>'Variables AME'!AB788</f>
        <v>118.92816070000001</v>
      </c>
      <c r="AD66" s="23">
        <f>'Variables AME'!AC788</f>
        <v>121.2616951</v>
      </c>
      <c r="AE66" s="23">
        <f>'Variables AME'!AD788</f>
        <v>123.6382203</v>
      </c>
      <c r="AF66" s="23">
        <f>'Variables AME'!AE788</f>
        <v>126.0615876</v>
      </c>
      <c r="AG66" s="23">
        <f>'Variables AME'!AF788</f>
        <v>128.5356793</v>
      </c>
      <c r="AH66" s="23">
        <f>'Variables AME'!AG788</f>
        <v>131.06648960000001</v>
      </c>
      <c r="AI66" s="23">
        <f>'Variables AME'!AH788</f>
        <v>133.64794420000001</v>
      </c>
      <c r="AJ66" s="23">
        <f>'Variables AME'!AI788</f>
        <v>136.2864855</v>
      </c>
      <c r="AK66" s="23">
        <f>'Variables AME'!AJ788</f>
        <v>138.9811406</v>
      </c>
      <c r="AL66" s="23">
        <f>'Variables AME'!AK788</f>
        <v>141.73048120000001</v>
      </c>
      <c r="AM66" s="23">
        <f>'Variables AME'!AL788</f>
        <v>144.5355471</v>
      </c>
      <c r="AN66" s="23">
        <f>'Variables AME'!AM788</f>
        <v>147.39426689999999</v>
      </c>
      <c r="AO66" s="23">
        <f>'Variables AME'!AN788</f>
        <v>150.3056551</v>
      </c>
      <c r="AP66" s="23">
        <f>'Variables AME'!AO788</f>
        <v>153.2694262</v>
      </c>
      <c r="AQ66" s="23">
        <f>'Variables AME'!AP788</f>
        <v>156.28674430000001</v>
      </c>
      <c r="AR66" s="23">
        <f>'Variables AME'!AQ788</f>
        <v>159.36076399999999</v>
      </c>
      <c r="AS66" s="23">
        <f>'Variables AME'!AR788</f>
        <v>162.49252670000001</v>
      </c>
      <c r="AT66" s="23">
        <f>'Variables AME'!AS788</f>
        <v>165.68533199999999</v>
      </c>
      <c r="AU66" s="23">
        <f>'Variables AME'!AT788</f>
        <v>168.93935350000001</v>
      </c>
      <c r="AV66" s="23">
        <f>'Variables AME'!AU788</f>
        <v>172.25594649999999</v>
      </c>
      <c r="AW66" s="23">
        <f>'Variables AME'!AV788</f>
        <v>175.64285810000001</v>
      </c>
      <c r="AX66" s="18"/>
    </row>
    <row r="67" spans="1:50" x14ac:dyDescent="0.25">
      <c r="B67" t="s">
        <v>1671</v>
      </c>
      <c r="C67" s="23">
        <f>'Variables AME'!B789</f>
        <v>266.12454931022802</v>
      </c>
      <c r="D67" s="23">
        <f>'Variables AME'!C789</f>
        <v>271.44704029643299</v>
      </c>
      <c r="E67" s="23">
        <f>'Variables AME'!D789</f>
        <v>274.8250372</v>
      </c>
      <c r="F67" s="23">
        <f>'Variables AME'!E789</f>
        <v>279.65292699999998</v>
      </c>
      <c r="G67" s="23">
        <f>'Variables AME'!F789</f>
        <v>285.89250170000003</v>
      </c>
      <c r="H67" s="23">
        <f>'Variables AME'!G789</f>
        <v>292.46996380000002</v>
      </c>
      <c r="I67" s="23">
        <f>'Variables AME'!H789</f>
        <v>294.25185979999998</v>
      </c>
      <c r="J67" s="23">
        <f>'Variables AME'!I789</f>
        <v>297.42089479999999</v>
      </c>
      <c r="K67" s="23">
        <f>'Variables AME'!J789</f>
        <v>300.55604899999997</v>
      </c>
      <c r="L67" s="23">
        <f>'Variables AME'!K789</f>
        <v>305.25408240000002</v>
      </c>
      <c r="M67" s="23">
        <f>'Variables AME'!L789</f>
        <v>311.629526</v>
      </c>
      <c r="N67" s="23">
        <f>'Variables AME'!M789</f>
        <v>318.26075329999998</v>
      </c>
      <c r="O67" s="23">
        <f>'Variables AME'!N789</f>
        <v>323.71602380000002</v>
      </c>
      <c r="P67" s="23">
        <f>'Variables AME'!O789</f>
        <v>328.98251190000002</v>
      </c>
      <c r="Q67" s="23">
        <f>'Variables AME'!P789</f>
        <v>334.47855240000001</v>
      </c>
      <c r="R67" s="23">
        <f>'Variables AME'!Q789</f>
        <v>341.58661000000001</v>
      </c>
      <c r="S67" s="23">
        <f>'Variables AME'!R789</f>
        <v>348.50004719999998</v>
      </c>
      <c r="T67" s="23">
        <f>'Variables AME'!S789</f>
        <v>343.72334619999998</v>
      </c>
      <c r="U67" s="23">
        <f>'Variables AME'!T789</f>
        <v>387.31024530000002</v>
      </c>
      <c r="V67" s="23">
        <f>'Variables AME'!U789</f>
        <v>396.67445789999999</v>
      </c>
      <c r="W67" s="23">
        <f>'Variables AME'!V789</f>
        <v>358.24800629999999</v>
      </c>
      <c r="X67" s="23">
        <f>'Variables AME'!W789</f>
        <v>337.3484689</v>
      </c>
      <c r="Y67" s="23">
        <f>'Variables AME'!X789</f>
        <v>279.78317179999999</v>
      </c>
      <c r="Z67" s="23">
        <f>'Variables AME'!Y789</f>
        <v>262.61145240000002</v>
      </c>
      <c r="AA67" s="23">
        <f>'Variables AME'!Z789</f>
        <v>249.572272</v>
      </c>
      <c r="AB67" s="23">
        <f>'Variables AME'!AA789</f>
        <v>241.05251240000001</v>
      </c>
      <c r="AC67" s="23">
        <f>'Variables AME'!AB789</f>
        <v>233.7331562</v>
      </c>
      <c r="AD67" s="23">
        <f>'Variables AME'!AC789</f>
        <v>228.87179639999999</v>
      </c>
      <c r="AE67" s="23">
        <f>'Variables AME'!AD789</f>
        <v>225.54822619999999</v>
      </c>
      <c r="AF67" s="23">
        <f>'Variables AME'!AE789</f>
        <v>223.91201839999999</v>
      </c>
      <c r="AG67" s="23">
        <f>'Variables AME'!AF789</f>
        <v>222.03735449999999</v>
      </c>
      <c r="AH67" s="23">
        <f>'Variables AME'!AG789</f>
        <v>219.9214863</v>
      </c>
      <c r="AI67" s="23">
        <f>'Variables AME'!AH789</f>
        <v>222.37500270000001</v>
      </c>
      <c r="AJ67" s="23">
        <f>'Variables AME'!AI789</f>
        <v>224.82379119999999</v>
      </c>
      <c r="AK67" s="23">
        <f>'Variables AME'!AJ789</f>
        <v>227.2622902</v>
      </c>
      <c r="AL67" s="23">
        <f>'Variables AME'!AK789</f>
        <v>229.6841905</v>
      </c>
      <c r="AM67" s="23">
        <f>'Variables AME'!AL789</f>
        <v>232.08716609999999</v>
      </c>
      <c r="AN67" s="23">
        <f>'Variables AME'!AM789</f>
        <v>237.00720369999999</v>
      </c>
      <c r="AO67" s="23">
        <f>'Variables AME'!AN789</f>
        <v>242.0248369</v>
      </c>
      <c r="AP67" s="23">
        <f>'Variables AME'!AO789</f>
        <v>247.13995829999999</v>
      </c>
      <c r="AQ67" s="23">
        <f>'Variables AME'!AP789</f>
        <v>252.3547992</v>
      </c>
      <c r="AR67" s="23">
        <f>'Variables AME'!AQ789</f>
        <v>257.67481959999998</v>
      </c>
      <c r="AS67" s="23">
        <f>'Variables AME'!AR789</f>
        <v>263.10208619999997</v>
      </c>
      <c r="AT67" s="23">
        <f>'Variables AME'!AS789</f>
        <v>268.64233639999998</v>
      </c>
      <c r="AU67" s="23">
        <f>'Variables AME'!AT789</f>
        <v>274.29626159999998</v>
      </c>
      <c r="AV67" s="23">
        <f>'Variables AME'!AU789</f>
        <v>280.06647629999998</v>
      </c>
      <c r="AW67" s="23">
        <f>'Variables AME'!AV789</f>
        <v>285.96601320000002</v>
      </c>
    </row>
    <row r="68" spans="1:50" x14ac:dyDescent="0.25">
      <c r="B68" t="s">
        <v>1672</v>
      </c>
      <c r="C68" s="23">
        <f>'Variables AME'!B790</f>
        <v>85.329537851886101</v>
      </c>
      <c r="D68" s="23">
        <f>'Variables AME'!C790</f>
        <v>87.036128608923804</v>
      </c>
      <c r="E68" s="23">
        <f>'Variables AME'!D790</f>
        <v>134.40170280000001</v>
      </c>
      <c r="F68" s="23">
        <f>'Variables AME'!E790</f>
        <v>136.76275630000001</v>
      </c>
      <c r="G68" s="23">
        <f>'Variables AME'!F790</f>
        <v>139.81418669999999</v>
      </c>
      <c r="H68" s="23">
        <f>'Variables AME'!G790</f>
        <v>143.03085909999999</v>
      </c>
      <c r="I68" s="23">
        <f>'Variables AME'!H790</f>
        <v>143.90228569999999</v>
      </c>
      <c r="J68" s="23">
        <f>'Variables AME'!I790</f>
        <v>145.45208510000001</v>
      </c>
      <c r="K68" s="23">
        <f>'Variables AME'!J790</f>
        <v>146.98531539999999</v>
      </c>
      <c r="L68" s="23">
        <f>'Variables AME'!K790</f>
        <v>149.2828634</v>
      </c>
      <c r="M68" s="23">
        <f>'Variables AME'!L790</f>
        <v>152.40073960000001</v>
      </c>
      <c r="N68" s="23">
        <f>'Variables AME'!M790</f>
        <v>155.6437056</v>
      </c>
      <c r="O68" s="23">
        <f>'Variables AME'!N790</f>
        <v>157.0230459</v>
      </c>
      <c r="P68" s="23">
        <f>'Variables AME'!O790</f>
        <v>132.16775469999999</v>
      </c>
      <c r="Q68" s="23">
        <f>'Variables AME'!P790</f>
        <v>130.05602289999999</v>
      </c>
      <c r="R68" s="23">
        <f>'Variables AME'!Q790</f>
        <v>133.88524860000001</v>
      </c>
      <c r="S68" s="23">
        <f>'Variables AME'!R790</f>
        <v>111.7422206</v>
      </c>
      <c r="T68" s="23">
        <f>'Variables AME'!S790</f>
        <v>113.93753820000001</v>
      </c>
      <c r="U68" s="23">
        <f>'Variables AME'!T790</f>
        <v>116.23418789999999</v>
      </c>
      <c r="V68" s="23">
        <f>'Variables AME'!U790</f>
        <v>117.4323618</v>
      </c>
      <c r="W68" s="23">
        <f>'Variables AME'!V790</f>
        <v>118.63281910000001</v>
      </c>
      <c r="X68" s="23">
        <f>'Variables AME'!W790</f>
        <v>119.8311389</v>
      </c>
      <c r="Y68" s="23">
        <f>'Variables AME'!X790</f>
        <v>121.02690560000001</v>
      </c>
      <c r="Z68" s="23">
        <f>'Variables AME'!Y790</f>
        <v>122.1968375</v>
      </c>
      <c r="AA68" s="23">
        <f>'Variables AME'!Z790</f>
        <v>123.3567723</v>
      </c>
      <c r="AB68" s="23">
        <f>'Variables AME'!AA790</f>
        <v>124.5006336</v>
      </c>
      <c r="AC68" s="23">
        <f>'Variables AME'!AB790</f>
        <v>125.6290255</v>
      </c>
      <c r="AD68" s="23">
        <f>'Variables AME'!AC790</f>
        <v>128.0940401</v>
      </c>
      <c r="AE68" s="23">
        <f>'Variables AME'!AD790</f>
        <v>130.60446780000001</v>
      </c>
      <c r="AF68" s="23">
        <f>'Variables AME'!AE790</f>
        <v>133.16437680000001</v>
      </c>
      <c r="AG68" s="23">
        <f>'Variables AME'!AF790</f>
        <v>135.7778682</v>
      </c>
      <c r="AH68" s="23">
        <f>'Variables AME'!AG790</f>
        <v>138.45127400000001</v>
      </c>
      <c r="AI68" s="23">
        <f>'Variables AME'!AH790</f>
        <v>141.1781776</v>
      </c>
      <c r="AJ68" s="23">
        <f>'Variables AME'!AI790</f>
        <v>143.9653844</v>
      </c>
      <c r="AK68" s="23">
        <f>'Variables AME'!AJ790</f>
        <v>146.8118666</v>
      </c>
      <c r="AL68" s="23">
        <f>'Variables AME'!AK790</f>
        <v>149.71611540000001</v>
      </c>
      <c r="AM68" s="23">
        <f>'Variables AME'!AL790</f>
        <v>152.67922949999999</v>
      </c>
      <c r="AN68" s="23">
        <f>'Variables AME'!AM790</f>
        <v>155.6990203</v>
      </c>
      <c r="AO68" s="23">
        <f>'Variables AME'!AN790</f>
        <v>158.77444729999999</v>
      </c>
      <c r="AP68" s="23">
        <f>'Variables AME'!AO790</f>
        <v>161.90520849999999</v>
      </c>
      <c r="AQ68" s="23">
        <f>'Variables AME'!AP790</f>
        <v>165.09253380000001</v>
      </c>
      <c r="AR68" s="23">
        <f>'Variables AME'!AQ790</f>
        <v>168.3397555</v>
      </c>
      <c r="AS68" s="23">
        <f>'Variables AME'!AR790</f>
        <v>171.6479736</v>
      </c>
      <c r="AT68" s="23">
        <f>'Variables AME'!AS790</f>
        <v>175.0206737</v>
      </c>
      <c r="AU68" s="23">
        <f>'Variables AME'!AT790</f>
        <v>178.45803910000001</v>
      </c>
      <c r="AV68" s="23">
        <f>'Variables AME'!AU790</f>
        <v>181.96150159999999</v>
      </c>
      <c r="AW68" s="23">
        <f>'Variables AME'!AV790</f>
        <v>185.53924459999999</v>
      </c>
    </row>
    <row r="69" spans="1:50" x14ac:dyDescent="0.25">
      <c r="B69" t="s">
        <v>1673</v>
      </c>
      <c r="C69" s="23">
        <f>'Variables AME'!B795</f>
        <v>19.033911094158199</v>
      </c>
      <c r="D69" s="23">
        <f>'Variables AME'!C795</f>
        <v>19.414589316041301</v>
      </c>
      <c r="E69" s="23">
        <f>'Variables AME'!D795</f>
        <v>16.725575320000001</v>
      </c>
      <c r="F69" s="23">
        <f>'Variables AME'!E795</f>
        <v>17.019395830000001</v>
      </c>
      <c r="G69" s="23">
        <f>'Variables AME'!F795</f>
        <v>17.399130069999998</v>
      </c>
      <c r="H69" s="23">
        <f>'Variables AME'!G795</f>
        <v>17.7994278</v>
      </c>
      <c r="I69" s="23">
        <f>'Variables AME'!H795</f>
        <v>17.9078722</v>
      </c>
      <c r="J69" s="23">
        <f>'Variables AME'!I795</f>
        <v>18.100736479999998</v>
      </c>
      <c r="K69" s="23">
        <f>'Variables AME'!J795</f>
        <v>18.291538809999999</v>
      </c>
      <c r="L69" s="23">
        <f>'Variables AME'!K795</f>
        <v>18.577456399999999</v>
      </c>
      <c r="M69" s="23">
        <f>'Variables AME'!L795</f>
        <v>18.96545948</v>
      </c>
      <c r="N69" s="23">
        <f>'Variables AME'!M795</f>
        <v>19.369029309999998</v>
      </c>
      <c r="O69" s="23">
        <f>'Variables AME'!N795</f>
        <v>19.701031579999999</v>
      </c>
      <c r="P69" s="23">
        <f>'Variables AME'!O795</f>
        <v>20.02154475</v>
      </c>
      <c r="Q69" s="23">
        <f>'Variables AME'!P795</f>
        <v>20.356028250000001</v>
      </c>
      <c r="R69" s="23">
        <f>'Variables AME'!Q795</f>
        <v>21.83096265</v>
      </c>
      <c r="S69" s="23">
        <f>'Variables AME'!R795</f>
        <v>24.925617939999999</v>
      </c>
      <c r="T69" s="23">
        <f>'Variables AME'!S795</f>
        <v>25.415313309999998</v>
      </c>
      <c r="U69" s="23">
        <f>'Variables AME'!T795</f>
        <v>25.92761217</v>
      </c>
      <c r="V69" s="23">
        <f>'Variables AME'!U795</f>
        <v>26.446754970000001</v>
      </c>
      <c r="W69" s="23">
        <f>'Variables AME'!V795</f>
        <v>26.97649745</v>
      </c>
      <c r="X69" s="23">
        <f>'Variables AME'!W795</f>
        <v>27.516136199999998</v>
      </c>
      <c r="Y69" s="23">
        <f>'Variables AME'!X795</f>
        <v>28.065868829999999</v>
      </c>
      <c r="Z69" s="23">
        <f>'Variables AME'!Y795</f>
        <v>28.620545159999999</v>
      </c>
      <c r="AA69" s="23">
        <f>'Variables AME'!Z795</f>
        <v>29.184061920000001</v>
      </c>
      <c r="AB69" s="23">
        <f>'Variables AME'!AA795</f>
        <v>29.755237520000001</v>
      </c>
      <c r="AC69" s="23">
        <f>'Variables AME'!AB795</f>
        <v>30.334454690000001</v>
      </c>
      <c r="AD69" s="23">
        <f>'Variables AME'!AC795</f>
        <v>30.929658480000001</v>
      </c>
      <c r="AE69" s="23">
        <f>'Variables AME'!AD795</f>
        <v>31.53582776</v>
      </c>
      <c r="AF69" s="23">
        <f>'Variables AME'!AE795</f>
        <v>32.15394482</v>
      </c>
      <c r="AG69" s="23">
        <f>'Variables AME'!AF795</f>
        <v>32.784999910000003</v>
      </c>
      <c r="AH69" s="23">
        <f>'Variables AME'!AG795</f>
        <v>33.430521970000001</v>
      </c>
      <c r="AI69" s="23">
        <f>'Variables AME'!AH795</f>
        <v>34.088961640000001</v>
      </c>
      <c r="AJ69" s="23">
        <f>'Variables AME'!AI795</f>
        <v>34.761962140000001</v>
      </c>
      <c r="AK69" s="23">
        <f>'Variables AME'!AJ795</f>
        <v>35.449275329999999</v>
      </c>
      <c r="AL69" s="23">
        <f>'Variables AME'!AK795</f>
        <v>36.150536870000003</v>
      </c>
      <c r="AM69" s="23">
        <f>'Variables AME'!AL795</f>
        <v>36.866012040000001</v>
      </c>
      <c r="AN69" s="23">
        <f>'Variables AME'!AM795</f>
        <v>37.595172439999999</v>
      </c>
      <c r="AO69" s="23">
        <f>'Variables AME'!AN795</f>
        <v>38.33776675</v>
      </c>
      <c r="AP69" s="23">
        <f>'Variables AME'!AO795</f>
        <v>39.093722100000001</v>
      </c>
      <c r="AQ69" s="23">
        <f>'Variables AME'!AP795</f>
        <v>39.863335450000001</v>
      </c>
      <c r="AR69" s="23">
        <f>'Variables AME'!AQ795</f>
        <v>40.647411400000003</v>
      </c>
      <c r="AS69" s="23">
        <f>'Variables AME'!AR795</f>
        <v>41.446215600000002</v>
      </c>
      <c r="AT69" s="23">
        <f>'Variables AME'!AS795</f>
        <v>42.260589639999999</v>
      </c>
      <c r="AU69" s="23">
        <f>'Variables AME'!AT795</f>
        <v>43.09057782</v>
      </c>
      <c r="AV69" s="23">
        <f>'Variables AME'!AU795</f>
        <v>43.936525830000001</v>
      </c>
      <c r="AW69" s="23">
        <f>'Variables AME'!AV795</f>
        <v>44.80040966</v>
      </c>
    </row>
    <row r="70" spans="1:50" x14ac:dyDescent="0.25">
      <c r="B70" t="s">
        <v>1674</v>
      </c>
      <c r="C70" s="23">
        <f>'Variables AME'!B796</f>
        <v>23.218582646892301</v>
      </c>
      <c r="D70" s="23">
        <f>'Variables AME'!C796</f>
        <v>23.682954299830101</v>
      </c>
      <c r="E70" s="23">
        <f>'Variables AME'!D796</f>
        <v>30.312867990000001</v>
      </c>
      <c r="F70" s="23">
        <f>'Variables AME'!E796</f>
        <v>30.845378369999999</v>
      </c>
      <c r="G70" s="23">
        <f>'Variables AME'!F796</f>
        <v>31.533595890000001</v>
      </c>
      <c r="H70" s="23">
        <f>'Variables AME'!G796</f>
        <v>32.259081979999998</v>
      </c>
      <c r="I70" s="23">
        <f>'Variables AME'!H796</f>
        <v>32.455622939999998</v>
      </c>
      <c r="J70" s="23">
        <f>'Variables AME'!I796</f>
        <v>32.805163649999997</v>
      </c>
      <c r="K70" s="23">
        <f>'Variables AME'!J796</f>
        <v>33.150967350000002</v>
      </c>
      <c r="L70" s="23">
        <f>'Variables AME'!K796</f>
        <v>33.669154740000003</v>
      </c>
      <c r="M70" s="23">
        <f>'Variables AME'!L796</f>
        <v>34.372358419999998</v>
      </c>
      <c r="N70" s="23">
        <f>'Variables AME'!M796</f>
        <v>35.103774749999999</v>
      </c>
      <c r="O70" s="23">
        <f>'Variables AME'!N796</f>
        <v>32.774547210000001</v>
      </c>
      <c r="P70" s="23">
        <f>'Variables AME'!O796</f>
        <v>36.841791610000001</v>
      </c>
      <c r="Q70" s="23">
        <f>'Variables AME'!P796</f>
        <v>36.646353580000003</v>
      </c>
      <c r="R70" s="23">
        <f>'Variables AME'!Q796</f>
        <v>38.900358650000001</v>
      </c>
      <c r="S70" s="23">
        <f>'Variables AME'!R796</f>
        <v>30.405602269999999</v>
      </c>
      <c r="T70" s="23">
        <f>'Variables AME'!S796</f>
        <v>31.171624550000001</v>
      </c>
      <c r="U70" s="23">
        <f>'Variables AME'!T796</f>
        <v>32.855533880000003</v>
      </c>
      <c r="V70" s="23">
        <f>'Variables AME'!U796</f>
        <v>33.542991219999998</v>
      </c>
      <c r="W70" s="23">
        <f>'Variables AME'!V796</f>
        <v>33.40378355</v>
      </c>
      <c r="X70" s="23">
        <f>'Variables AME'!W796</f>
        <v>33.242694569999998</v>
      </c>
      <c r="Y70" s="23">
        <f>'Variables AME'!X796</f>
        <v>33.307584390000002</v>
      </c>
      <c r="Z70" s="23">
        <f>'Variables AME'!Y796</f>
        <v>33.817259280000002</v>
      </c>
      <c r="AA70" s="23">
        <f>'Variables AME'!Z796</f>
        <v>34.292640939999998</v>
      </c>
      <c r="AB70" s="23">
        <f>'Variables AME'!AA796</f>
        <v>34.729921849999997</v>
      </c>
      <c r="AC70" s="23">
        <f>'Variables AME'!AB796</f>
        <v>35.127078670000003</v>
      </c>
      <c r="AD70" s="23">
        <f>'Variables AME'!AC796</f>
        <v>35.313397289999997</v>
      </c>
      <c r="AE70" s="23">
        <f>'Variables AME'!AD796</f>
        <v>35.492700960000001</v>
      </c>
      <c r="AF70" s="23">
        <f>'Variables AME'!AE796</f>
        <v>35.89723626</v>
      </c>
      <c r="AG70" s="23">
        <f>'Variables AME'!AF796</f>
        <v>36.304905159999997</v>
      </c>
      <c r="AH70" s="23">
        <f>'Variables AME'!AG796</f>
        <v>36.717035459999998</v>
      </c>
      <c r="AI70" s="23">
        <f>'Variables AME'!AH796</f>
        <v>37.339189859999998</v>
      </c>
      <c r="AJ70" s="23">
        <f>'Variables AME'!AI796</f>
        <v>37.973347949999997</v>
      </c>
      <c r="AK70" s="23">
        <f>'Variables AME'!AJ796</f>
        <v>38.619109950000002</v>
      </c>
      <c r="AL70" s="23">
        <f>'Variables AME'!AK796</f>
        <v>39.275952799999999</v>
      </c>
      <c r="AM70" s="23">
        <f>'Variables AME'!AL796</f>
        <v>39.944039910000001</v>
      </c>
      <c r="AN70" s="23">
        <f>'Variables AME'!AM796</f>
        <v>40.73407958</v>
      </c>
      <c r="AO70" s="23">
        <f>'Variables AME'!AN796</f>
        <v>41.538674790000002</v>
      </c>
      <c r="AP70" s="23">
        <f>'Variables AME'!AO796</f>
        <v>42.357746589999998</v>
      </c>
      <c r="AQ70" s="23">
        <f>'Variables AME'!AP796</f>
        <v>43.191616719999999</v>
      </c>
      <c r="AR70" s="23">
        <f>'Variables AME'!AQ796</f>
        <v>44.041156970000003</v>
      </c>
      <c r="AS70" s="23">
        <f>'Variables AME'!AR796</f>
        <v>44.906655170000001</v>
      </c>
      <c r="AT70" s="23">
        <f>'Variables AME'!AS796</f>
        <v>45.789023159999999</v>
      </c>
      <c r="AU70" s="23">
        <f>'Variables AME'!AT796</f>
        <v>46.688308960000001</v>
      </c>
      <c r="AV70" s="23">
        <f>'Variables AME'!AU796</f>
        <v>47.60488711</v>
      </c>
      <c r="AW70" s="23">
        <f>'Variables AME'!AV796</f>
        <v>48.540898579999997</v>
      </c>
    </row>
    <row r="71" spans="1:50" x14ac:dyDescent="0.25">
      <c r="B71" t="s">
        <v>1675</v>
      </c>
      <c r="C71" s="23">
        <f>'Variables AME'!B797</f>
        <v>21.001876928013701</v>
      </c>
      <c r="D71" s="23">
        <f>'Variables AME'!C797</f>
        <v>21.421914466573998</v>
      </c>
      <c r="E71" s="23">
        <f>'Variables AME'!D797</f>
        <v>18.424008090000001</v>
      </c>
      <c r="F71" s="23">
        <f>'Variables AME'!E797</f>
        <v>18.747665210000001</v>
      </c>
      <c r="G71" s="23">
        <f>'Variables AME'!F797</f>
        <v>19.165960340000002</v>
      </c>
      <c r="H71" s="23">
        <f>'Variables AME'!G797</f>
        <v>19.60690713</v>
      </c>
      <c r="I71" s="23">
        <f>'Variables AME'!H797</f>
        <v>19.726363729999999</v>
      </c>
      <c r="J71" s="23">
        <f>'Variables AME'!I797</f>
        <v>19.938812810000002</v>
      </c>
      <c r="K71" s="23">
        <f>'Variables AME'!J797</f>
        <v>20.148990550000001</v>
      </c>
      <c r="L71" s="23">
        <f>'Variables AME'!K797</f>
        <v>20.463942230000001</v>
      </c>
      <c r="M71" s="23">
        <f>'Variables AME'!L797</f>
        <v>20.891345879999999</v>
      </c>
      <c r="N71" s="23">
        <f>'Variables AME'!M797</f>
        <v>21.335897030000002</v>
      </c>
      <c r="O71" s="23">
        <f>'Variables AME'!N797</f>
        <v>21.701613160000001</v>
      </c>
      <c r="P71" s="23">
        <f>'Variables AME'!O797</f>
        <v>22.054673489999999</v>
      </c>
      <c r="Q71" s="23">
        <f>'Variables AME'!P797</f>
        <v>22.391631069999999</v>
      </c>
      <c r="R71" s="23">
        <f>'Variables AME'!Q797</f>
        <v>24.01405892</v>
      </c>
      <c r="S71" s="23">
        <f>'Variables AME'!R797</f>
        <v>27.502742829999999</v>
      </c>
      <c r="T71" s="23">
        <f>'Variables AME'!S797</f>
        <v>28.043069079999999</v>
      </c>
      <c r="U71" s="23">
        <f>'Variables AME'!T797</f>
        <v>28.608335870000001</v>
      </c>
      <c r="V71" s="23">
        <f>'Variables AME'!U797</f>
        <v>29.181154200000002</v>
      </c>
      <c r="W71" s="23">
        <f>'Variables AME'!V797</f>
        <v>29.765668139999999</v>
      </c>
      <c r="X71" s="23">
        <f>'Variables AME'!W797</f>
        <v>30.361101550000001</v>
      </c>
      <c r="Y71" s="23">
        <f>'Variables AME'!X797</f>
        <v>30.96767247</v>
      </c>
      <c r="Z71" s="23">
        <f>'Variables AME'!Y797</f>
        <v>31.579698239999999</v>
      </c>
      <c r="AA71" s="23">
        <f>'Variables AME'!Z797</f>
        <v>32.201478479999999</v>
      </c>
      <c r="AB71" s="23">
        <f>'Variables AME'!AA797</f>
        <v>32.831709420000003</v>
      </c>
      <c r="AC71" s="23">
        <f>'Variables AME'!AB797</f>
        <v>33.470813370000002</v>
      </c>
      <c r="AD71" s="23">
        <f>'Variables AME'!AC797</f>
        <v>34.127556839999997</v>
      </c>
      <c r="AE71" s="23">
        <f>'Variables AME'!AD797</f>
        <v>34.796399549999997</v>
      </c>
      <c r="AF71" s="23">
        <f>'Variables AME'!AE797</f>
        <v>35.478425350000002</v>
      </c>
      <c r="AG71" s="23">
        <f>'Variables AME'!AF797</f>
        <v>36.174726880000001</v>
      </c>
      <c r="AH71" s="23">
        <f>'Variables AME'!AG797</f>
        <v>36.88699115</v>
      </c>
      <c r="AI71" s="23">
        <f>'Variables AME'!AH797</f>
        <v>37.613508619999998</v>
      </c>
      <c r="AJ71" s="23">
        <f>'Variables AME'!AI797</f>
        <v>38.356092410000002</v>
      </c>
      <c r="AK71" s="23">
        <f>'Variables AME'!AJ797</f>
        <v>39.114468700000003</v>
      </c>
      <c r="AL71" s="23">
        <f>'Variables AME'!AK797</f>
        <v>39.888235510000001</v>
      </c>
      <c r="AM71" s="23">
        <f>'Variables AME'!AL797</f>
        <v>40.677685529999998</v>
      </c>
      <c r="AN71" s="23">
        <f>'Variables AME'!AM797</f>
        <v>41.482235729999999</v>
      </c>
      <c r="AO71" s="23">
        <f>'Variables AME'!AN797</f>
        <v>42.301608809999998</v>
      </c>
      <c r="AP71" s="23">
        <f>'Variables AME'!AO797</f>
        <v>43.135724369999998</v>
      </c>
      <c r="AQ71" s="23">
        <f>'Variables AME'!AP797</f>
        <v>43.984910050000003</v>
      </c>
      <c r="AR71" s="23">
        <f>'Variables AME'!AQ797</f>
        <v>44.850053670000001</v>
      </c>
      <c r="AS71" s="23">
        <f>'Variables AME'!AR797</f>
        <v>45.731448329999999</v>
      </c>
      <c r="AT71" s="23">
        <f>'Variables AME'!AS797</f>
        <v>46.630022629999999</v>
      </c>
      <c r="AU71" s="23">
        <f>'Variables AME'!AT797</f>
        <v>47.545825460000003</v>
      </c>
      <c r="AV71" s="23">
        <f>'Variables AME'!AU797</f>
        <v>48.479238250000002</v>
      </c>
      <c r="AW71" s="23">
        <f>'Variables AME'!AV797</f>
        <v>49.43244129</v>
      </c>
    </row>
    <row r="72" spans="1:50" x14ac:dyDescent="0.25">
      <c r="B72" t="s">
        <v>1689</v>
      </c>
      <c r="C72" s="21">
        <f>'Variables AME'!B785</f>
        <v>205.41387776354901</v>
      </c>
      <c r="D72" s="21">
        <f>'Variables AME'!C785</f>
        <v>209.52215531882001</v>
      </c>
      <c r="E72" s="21">
        <f>'Variables AME'!D785</f>
        <v>219.23606599999999</v>
      </c>
      <c r="F72" s="21">
        <f>'Variables AME'!E785</f>
        <v>223.0874977</v>
      </c>
      <c r="G72" s="21">
        <f>'Variables AME'!F785</f>
        <v>228.0716994</v>
      </c>
      <c r="H72" s="21">
        <f>'Variables AME'!G785</f>
        <v>233.32669179999999</v>
      </c>
      <c r="I72" s="21">
        <f>'Variables AME'!H785</f>
        <v>234.7294315</v>
      </c>
      <c r="J72" s="21">
        <f>'Variables AME'!I785</f>
        <v>237.24569410000001</v>
      </c>
      <c r="K72" s="21">
        <f>'Variables AME'!J785</f>
        <v>239.73614380000001</v>
      </c>
      <c r="L72" s="21">
        <f>'Variables AME'!K785</f>
        <v>243.47959</v>
      </c>
      <c r="M72" s="21">
        <f>'Variables AME'!L785</f>
        <v>248.5715524</v>
      </c>
      <c r="N72" s="21">
        <f>'Variables AME'!M785</f>
        <v>253.8625582</v>
      </c>
      <c r="O72" s="21">
        <f>'Variables AME'!N785</f>
        <v>254.41298119999999</v>
      </c>
      <c r="P72" s="21">
        <f>'Variables AME'!O785</f>
        <v>258.16207029999998</v>
      </c>
      <c r="Q72" s="21">
        <f>'Variables AME'!P785</f>
        <v>260.9685978</v>
      </c>
      <c r="R72" s="21">
        <f>'Variables AME'!Q785</f>
        <v>263.62047560000002</v>
      </c>
      <c r="S72" s="21">
        <f>'Variables AME'!R785</f>
        <v>262.48583860000002</v>
      </c>
      <c r="T72" s="21">
        <f>'Variables AME'!S785</f>
        <v>262.95785940000002</v>
      </c>
      <c r="U72" s="21">
        <f>'Variables AME'!T785</f>
        <v>259.38977219999998</v>
      </c>
      <c r="V72" s="21">
        <f>'Variables AME'!U785</f>
        <v>251.57068799999999</v>
      </c>
      <c r="W72" s="21">
        <f>'Variables AME'!V785</f>
        <v>256.6625785</v>
      </c>
      <c r="X72" s="21">
        <f>'Variables AME'!W785</f>
        <v>261.84171479999998</v>
      </c>
      <c r="Y72" s="21">
        <f>'Variables AME'!X785</f>
        <v>267.05401080000001</v>
      </c>
      <c r="Z72" s="21">
        <f>'Variables AME'!Y785</f>
        <v>272.38757429999998</v>
      </c>
      <c r="AA72" s="21">
        <f>'Variables AME'!Z785</f>
        <v>277.82162640000001</v>
      </c>
      <c r="AB72" s="21">
        <f>'Variables AME'!AA785</f>
        <v>283.33850669999998</v>
      </c>
      <c r="AC72" s="21">
        <f>'Variables AME'!AB785</f>
        <v>288.94380480000001</v>
      </c>
      <c r="AD72" s="21">
        <f>'Variables AME'!AC785</f>
        <v>294.660053</v>
      </c>
      <c r="AE72" s="21">
        <f>'Variables AME'!AD785</f>
        <v>300.51701530000003</v>
      </c>
      <c r="AF72" s="21">
        <f>'Variables AME'!AE785</f>
        <v>306.47021799999999</v>
      </c>
      <c r="AG72" s="21">
        <f>'Variables AME'!AF785</f>
        <v>312.5429699</v>
      </c>
      <c r="AH72" s="21">
        <f>'Variables AME'!AG785</f>
        <v>318.78605370000002</v>
      </c>
      <c r="AI72" s="21">
        <f>'Variables AME'!AH785</f>
        <v>325.10880709999998</v>
      </c>
      <c r="AJ72" s="21">
        <f>'Variables AME'!AI785</f>
        <v>331.58958580000001</v>
      </c>
      <c r="AK72" s="21">
        <f>'Variables AME'!AJ785</f>
        <v>338.22113789999997</v>
      </c>
      <c r="AL72" s="21">
        <f>'Variables AME'!AK785</f>
        <v>344.99333460000003</v>
      </c>
      <c r="AM72" s="21">
        <f>'Variables AME'!AL785</f>
        <v>351.90666340000001</v>
      </c>
      <c r="AN72" s="21">
        <f>'Variables AME'!AM785</f>
        <v>358.9519325</v>
      </c>
      <c r="AO72" s="21">
        <f>'Variables AME'!AN785</f>
        <v>366.13595909999998</v>
      </c>
      <c r="AP72" s="21">
        <f>'Variables AME'!AO785</f>
        <v>373.44717850000001</v>
      </c>
      <c r="AQ72" s="21">
        <f>'Variables AME'!AP785</f>
        <v>380.89386639999998</v>
      </c>
      <c r="AR72" s="21">
        <f>'Variables AME'!AQ785</f>
        <v>388.48034209999997</v>
      </c>
      <c r="AS72" s="21">
        <f>'Variables AME'!AR785</f>
        <v>396.21671529999998</v>
      </c>
      <c r="AT72" s="21">
        <f>'Variables AME'!AS785</f>
        <v>404.10082599999998</v>
      </c>
      <c r="AU72" s="21">
        <f>'Variables AME'!AT785</f>
        <v>412.13830710000002</v>
      </c>
      <c r="AV72" s="21">
        <f>'Variables AME'!AU785</f>
        <v>420.33257170000002</v>
      </c>
      <c r="AW72" s="21">
        <f>'Variables AME'!AV785</f>
        <v>428.70457920000001</v>
      </c>
    </row>
    <row r="73" spans="1:50" x14ac:dyDescent="0.25">
      <c r="B73" t="s">
        <v>1690</v>
      </c>
      <c r="C73" s="21">
        <f>'Variables AME'!B786</f>
        <v>378.07611851286703</v>
      </c>
      <c r="D73" s="21">
        <f>'Variables AME'!C786</f>
        <v>385.63764088312399</v>
      </c>
      <c r="E73" s="21">
        <f>'Variables AME'!D786</f>
        <v>479.64963010000002</v>
      </c>
      <c r="F73" s="21">
        <f>'Variables AME'!E786</f>
        <v>488.07587960000001</v>
      </c>
      <c r="G73" s="21">
        <f>'Variables AME'!F786</f>
        <v>498.98042900000002</v>
      </c>
      <c r="H73" s="21">
        <f>'Variables AME'!G786</f>
        <v>510.47742019999998</v>
      </c>
      <c r="I73" s="21">
        <f>'Variables AME'!H786</f>
        <v>513.54636589999996</v>
      </c>
      <c r="J73" s="21">
        <f>'Variables AME'!I786</f>
        <v>519.05150230000004</v>
      </c>
      <c r="K73" s="21">
        <f>'Variables AME'!J786</f>
        <v>524.50016449999998</v>
      </c>
      <c r="L73" s="21">
        <f>'Variables AME'!K786</f>
        <v>532.69016079999994</v>
      </c>
      <c r="M73" s="21">
        <f>'Variables AME'!L786</f>
        <v>543.83047160000001</v>
      </c>
      <c r="N73" s="21">
        <f>'Variables AME'!M786</f>
        <v>555.40625390000002</v>
      </c>
      <c r="O73" s="21">
        <f>'Variables AME'!N786</f>
        <v>537.28309400000001</v>
      </c>
      <c r="P73" s="21">
        <f>'Variables AME'!O786</f>
        <v>497.27843030000002</v>
      </c>
      <c r="Q73" s="21">
        <f>'Variables AME'!P786</f>
        <v>479.35300969999997</v>
      </c>
      <c r="R73" s="21">
        <f>'Variables AME'!Q786</f>
        <v>485.20845079999998</v>
      </c>
      <c r="S73" s="21">
        <f>'Variables AME'!R786</f>
        <v>467.729761</v>
      </c>
      <c r="T73" s="21">
        <f>'Variables AME'!S786</f>
        <v>462.59589560000001</v>
      </c>
      <c r="U73" s="21">
        <f>'Variables AME'!T786</f>
        <v>455.40393069999999</v>
      </c>
      <c r="V73" s="21">
        <f>'Variables AME'!U786</f>
        <v>441.67616629999998</v>
      </c>
      <c r="W73" s="21">
        <f>'Variables AME'!V786</f>
        <v>441.72765989999999</v>
      </c>
      <c r="X73" s="21">
        <f>'Variables AME'!W786</f>
        <v>422.49579110000002</v>
      </c>
      <c r="Y73" s="21">
        <f>'Variables AME'!X786</f>
        <v>418.19493069999999</v>
      </c>
      <c r="Z73" s="21">
        <f>'Variables AME'!Y786</f>
        <v>414.87851510000002</v>
      </c>
      <c r="AA73" s="21">
        <f>'Variables AME'!Z786</f>
        <v>412.44402500000001</v>
      </c>
      <c r="AB73" s="21">
        <f>'Variables AME'!AA786</f>
        <v>410.8026835</v>
      </c>
      <c r="AC73" s="21">
        <f>'Variables AME'!AB786</f>
        <v>409.9062098</v>
      </c>
      <c r="AD73" s="21">
        <f>'Variables AME'!AC786</f>
        <v>409.73376569999999</v>
      </c>
      <c r="AE73" s="21">
        <f>'Variables AME'!AD786</f>
        <v>410.27634569999998</v>
      </c>
      <c r="AF73" s="21">
        <f>'Variables AME'!AE786</f>
        <v>413.70428650000002</v>
      </c>
      <c r="AG73" s="21">
        <f>'Variables AME'!AF786</f>
        <v>417.10919430000001</v>
      </c>
      <c r="AH73" s="21">
        <f>'Variables AME'!AG786</f>
        <v>420.55256370000001</v>
      </c>
      <c r="AI73" s="21">
        <f>'Variables AME'!AH786</f>
        <v>425.9025019</v>
      </c>
      <c r="AJ73" s="21">
        <f>'Variables AME'!AI786</f>
        <v>431.34165630000001</v>
      </c>
      <c r="AK73" s="21">
        <f>'Variables AME'!AJ786</f>
        <v>436.85629840000001</v>
      </c>
      <c r="AL73" s="21">
        <f>'Variables AME'!AK786</f>
        <v>442.42927700000001</v>
      </c>
      <c r="AM73" s="21">
        <f>'Variables AME'!AL786</f>
        <v>448.0573306</v>
      </c>
      <c r="AN73" s="21">
        <f>'Variables AME'!AM786</f>
        <v>453.72494510000001</v>
      </c>
      <c r="AO73" s="21">
        <f>'Variables AME'!AN786</f>
        <v>459.43703290000002</v>
      </c>
      <c r="AP73" s="21">
        <f>'Variables AME'!AO786</f>
        <v>465.17535900000001</v>
      </c>
      <c r="AQ73" s="21">
        <f>'Variables AME'!AP786</f>
        <v>470.94664449999999</v>
      </c>
      <c r="AR73" s="21">
        <f>'Variables AME'!AQ786</f>
        <v>476.75245130000002</v>
      </c>
      <c r="AS73" s="21">
        <f>'Variables AME'!AR786</f>
        <v>482.60123440000001</v>
      </c>
      <c r="AT73" s="21">
        <f>'Variables AME'!AS786</f>
        <v>488.48624560000002</v>
      </c>
      <c r="AU73" s="21">
        <f>'Variables AME'!AT786</f>
        <v>494.41016430000002</v>
      </c>
      <c r="AV73" s="21">
        <f>'Variables AME'!AU786</f>
        <v>500.37282010000001</v>
      </c>
      <c r="AW73" s="21">
        <f>'Variables AME'!AV786</f>
        <v>506.39464299999997</v>
      </c>
    </row>
    <row r="74" spans="1:50" x14ac:dyDescent="0.25">
      <c r="B74" t="s">
        <v>1691</v>
      </c>
      <c r="C74" s="21">
        <f>'Variables AME'!B787</f>
        <v>235.67177372724601</v>
      </c>
      <c r="D74" s="21">
        <f>'Variables AME'!C787</f>
        <v>240.38520920178999</v>
      </c>
      <c r="E74" s="21">
        <f>'Variables AME'!D787</f>
        <v>228.6497593</v>
      </c>
      <c r="F74" s="21">
        <f>'Variables AME'!E787</f>
        <v>232.66656620000001</v>
      </c>
      <c r="G74" s="21">
        <f>'Variables AME'!F787</f>
        <v>237.86478260000001</v>
      </c>
      <c r="H74" s="21">
        <f>'Variables AME'!G787</f>
        <v>243.345417</v>
      </c>
      <c r="I74" s="21">
        <f>'Variables AME'!H787</f>
        <v>244.80838840000001</v>
      </c>
      <c r="J74" s="21">
        <f>'Variables AME'!I787</f>
        <v>247.4326959</v>
      </c>
      <c r="K74" s="21">
        <f>'Variables AME'!J787</f>
        <v>250.03008199999999</v>
      </c>
      <c r="L74" s="21">
        <f>'Variables AME'!K787</f>
        <v>253.9342666</v>
      </c>
      <c r="M74" s="21">
        <f>'Variables AME'!L787</f>
        <v>259.24487090000002</v>
      </c>
      <c r="N74" s="21">
        <f>'Variables AME'!M787</f>
        <v>264.76306510000001</v>
      </c>
      <c r="O74" s="21">
        <f>'Variables AME'!N787</f>
        <v>285.92972559999998</v>
      </c>
      <c r="P74" s="21">
        <f>'Variables AME'!O787</f>
        <v>289.5928121</v>
      </c>
      <c r="Q74" s="21">
        <f>'Variables AME'!P787</f>
        <v>295.75939240000002</v>
      </c>
      <c r="R74" s="21">
        <f>'Variables AME'!Q787</f>
        <v>302.45236890000001</v>
      </c>
      <c r="S74" s="21">
        <f>'Variables AME'!R787</f>
        <v>300.08993729999997</v>
      </c>
      <c r="T74" s="21">
        <f>'Variables AME'!S787</f>
        <v>302.2210614</v>
      </c>
      <c r="U74" s="21">
        <f>'Variables AME'!T787</f>
        <v>299.49622799999997</v>
      </c>
      <c r="V74" s="21">
        <f>'Variables AME'!U787</f>
        <v>290.46816869999998</v>
      </c>
      <c r="W74" s="21">
        <f>'Variables AME'!V787</f>
        <v>296.34735970000003</v>
      </c>
      <c r="X74" s="21">
        <f>'Variables AME'!W787</f>
        <v>302.32728630000003</v>
      </c>
      <c r="Y74" s="21">
        <f>'Variables AME'!X787</f>
        <v>308.34549959999998</v>
      </c>
      <c r="Z74" s="21">
        <f>'Variables AME'!Y787</f>
        <v>314.50373070000001</v>
      </c>
      <c r="AA74" s="21">
        <f>'Variables AME'!Z787</f>
        <v>320.77798769999998</v>
      </c>
      <c r="AB74" s="21">
        <f>'Variables AME'!AA787</f>
        <v>327.1478798</v>
      </c>
      <c r="AC74" s="21">
        <f>'Variables AME'!AB787</f>
        <v>333.61986059999998</v>
      </c>
      <c r="AD74" s="21">
        <f>'Variables AME'!AC787</f>
        <v>340.21994649999999</v>
      </c>
      <c r="AE74" s="21">
        <f>'Variables AME'!AD787</f>
        <v>346.98250350000001</v>
      </c>
      <c r="AF74" s="21">
        <f>'Variables AME'!AE787</f>
        <v>353.85618140000003</v>
      </c>
      <c r="AG74" s="21">
        <f>'Variables AME'!AF787</f>
        <v>360.86789299999998</v>
      </c>
      <c r="AH74" s="21">
        <f>'Variables AME'!AG787</f>
        <v>368.07627309999998</v>
      </c>
      <c r="AI74" s="21">
        <f>'Variables AME'!AH787</f>
        <v>375.37664109999997</v>
      </c>
      <c r="AJ74" s="21">
        <f>'Variables AME'!AI787</f>
        <v>382.85946799999999</v>
      </c>
      <c r="AK74" s="21">
        <f>'Variables AME'!AJ787</f>
        <v>390.51638070000001</v>
      </c>
      <c r="AL74" s="21">
        <f>'Variables AME'!AK787</f>
        <v>398.33568430000003</v>
      </c>
      <c r="AM74" s="21">
        <f>'Variables AME'!AL787</f>
        <v>406.31794159999998</v>
      </c>
      <c r="AN74" s="21">
        <f>'Variables AME'!AM787</f>
        <v>414.45253960000002</v>
      </c>
      <c r="AO74" s="21">
        <f>'Variables AME'!AN787</f>
        <v>422.74734949999998</v>
      </c>
      <c r="AP74" s="21">
        <f>'Variables AME'!AO787</f>
        <v>431.18901870000002</v>
      </c>
      <c r="AQ74" s="21">
        <f>'Variables AME'!AP787</f>
        <v>439.78710219999999</v>
      </c>
      <c r="AR74" s="21">
        <f>'Variables AME'!AQ787</f>
        <v>448.54658740000002</v>
      </c>
      <c r="AS74" s="21">
        <f>'Variables AME'!AR787</f>
        <v>457.47914689999999</v>
      </c>
      <c r="AT74" s="21">
        <f>'Variables AME'!AS787</f>
        <v>466.58228689999999</v>
      </c>
      <c r="AU74" s="21">
        <f>'Variables AME'!AT787</f>
        <v>475.86251129999999</v>
      </c>
      <c r="AV74" s="21">
        <f>'Variables AME'!AU787</f>
        <v>485.3237608</v>
      </c>
      <c r="AW74" s="21">
        <f>'Variables AME'!AV787</f>
        <v>494.99023529999999</v>
      </c>
    </row>
  </sheetData>
  <pageMargins left="0.7" right="0.7" top="0.75" bottom="0.75" header="0.3" footer="0.3"/>
  <pageSetup paperSize="9" orientation="portrait" r:id="rId1"/>
  <headerFooter scaleWithDoc="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X74"/>
  <sheetViews>
    <sheetView workbookViewId="0">
      <pane xSplit="2" ySplit="1" topLeftCell="R14" activePane="bottomRight" state="frozen"/>
      <selection pane="topRight" activeCell="C1" sqref="C1"/>
      <selection pane="bottomLeft" activeCell="A2" sqref="A2"/>
      <selection pane="bottomRight" activeCell="AC23" sqref="AC23"/>
    </sheetView>
  </sheetViews>
  <sheetFormatPr baseColWidth="10" defaultRowHeight="15" x14ac:dyDescent="0.25"/>
  <cols>
    <col min="1" max="1" width="18.42578125" customWidth="1"/>
    <col min="2" max="2" width="39" customWidth="1"/>
    <col min="3" max="3" width="14.85546875" bestFit="1" customWidth="1"/>
    <col min="4" max="21" width="11.42578125"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'Variables AMS'!B487</f>
        <v>16.062489745964601</v>
      </c>
      <c r="D3" s="23">
        <f>'Variables AMS'!C487</f>
        <v>16.3203782143955</v>
      </c>
      <c r="E3" s="23">
        <f>'Variables AMS'!D487</f>
        <v>16.596520290000001</v>
      </c>
      <c r="F3" s="23">
        <f>'Variables AMS'!E487</f>
        <v>16.568169659999999</v>
      </c>
      <c r="G3" s="23">
        <f>'Variables AMS'!F487</f>
        <v>16.310119</v>
      </c>
      <c r="H3" s="23">
        <f>'Variables AMS'!G487</f>
        <v>15.784792230000001</v>
      </c>
      <c r="I3" s="23">
        <f>'Variables AMS'!H487</f>
        <v>15.72405564</v>
      </c>
      <c r="J3" s="23">
        <f>'Variables AMS'!I487</f>
        <v>15.69247069</v>
      </c>
      <c r="K3" s="23">
        <f>'Variables AMS'!J487</f>
        <v>15.560761299999999</v>
      </c>
      <c r="L3" s="23">
        <f>'Variables AMS'!K487</f>
        <v>15.33774023</v>
      </c>
      <c r="M3" s="23">
        <f>'Variables AMS'!L487</f>
        <v>15.244909460000001</v>
      </c>
      <c r="N3" s="23">
        <f>'Variables AMS'!M487</f>
        <v>15.131161970000001</v>
      </c>
      <c r="O3" s="23">
        <f>'Variables AMS'!N487</f>
        <v>15.131950509999999</v>
      </c>
      <c r="P3" s="23">
        <f>'Variables AMS'!O487</f>
        <v>15.209777300000001</v>
      </c>
      <c r="Q3" s="23">
        <f>'Variables AMS'!P487</f>
        <v>15.02082525</v>
      </c>
      <c r="R3" s="23">
        <f>'Variables AMS'!Q487</f>
        <v>14.84111255</v>
      </c>
      <c r="S3" s="23">
        <f>'Variables AMS'!R487</f>
        <v>14.665638899999999</v>
      </c>
      <c r="T3" s="23">
        <f>'Variables AMS'!S487</f>
        <v>15.0532223</v>
      </c>
      <c r="U3" s="23">
        <f>'Variables AMS'!T487</f>
        <v>15.14298728</v>
      </c>
      <c r="V3" s="23">
        <f>'Variables AMS'!U487</f>
        <v>15.41793039</v>
      </c>
      <c r="W3" s="23">
        <f>'Variables AMS'!V487</f>
        <v>15.539399270000001</v>
      </c>
      <c r="X3" s="23">
        <f>'Variables AMS'!W487</f>
        <v>15.5653092</v>
      </c>
      <c r="Y3" s="23">
        <f>'Variables AMS'!X487</f>
        <v>15.477779910000001</v>
      </c>
      <c r="Z3" s="23">
        <f>'Variables AMS'!Y487</f>
        <v>15.472240510000001</v>
      </c>
      <c r="AA3" s="23">
        <f>'Variables AMS'!Z487</f>
        <v>15.471769930000001</v>
      </c>
      <c r="AB3" s="23">
        <f>'Variables AMS'!AA487</f>
        <v>15.43323453</v>
      </c>
      <c r="AC3" s="23">
        <f>'Variables AMS'!AB487</f>
        <v>15.39933254</v>
      </c>
      <c r="AD3" s="23">
        <f>'Variables AMS'!AC487</f>
        <v>15.204594330000001</v>
      </c>
      <c r="AE3" s="23">
        <f>'Variables AMS'!AD487</f>
        <v>15.00229242</v>
      </c>
      <c r="AF3" s="23">
        <f>'Variables AMS'!AE487</f>
        <v>14.799821700000001</v>
      </c>
      <c r="AG3" s="23">
        <f>'Variables AMS'!AF487</f>
        <v>14.598298610000001</v>
      </c>
      <c r="AH3" s="23">
        <f>'Variables AMS'!AG487</f>
        <v>14.41099071</v>
      </c>
      <c r="AI3" s="23">
        <f>'Variables AMS'!AH487</f>
        <v>14.19699898</v>
      </c>
      <c r="AJ3" s="23">
        <f>'Variables AMS'!AI487</f>
        <v>13.9789774</v>
      </c>
      <c r="AK3" s="23">
        <f>'Variables AMS'!AJ487</f>
        <v>13.724786119999999</v>
      </c>
      <c r="AL3" s="23">
        <f>'Variables AMS'!AK487</f>
        <v>13.513492279999999</v>
      </c>
      <c r="AM3" s="23">
        <f>'Variables AMS'!AL487</f>
        <v>13.25546417</v>
      </c>
      <c r="AN3" s="23">
        <f>'Variables AMS'!AM487</f>
        <v>13.1823567</v>
      </c>
      <c r="AO3" s="23">
        <f>'Variables AMS'!AN487</f>
        <v>13.06476889</v>
      </c>
      <c r="AP3" s="23">
        <f>'Variables AMS'!AO487</f>
        <v>12.94158592</v>
      </c>
      <c r="AQ3" s="23">
        <f>'Variables AMS'!AP487</f>
        <v>12.82568599</v>
      </c>
      <c r="AR3" s="23">
        <f>'Variables AMS'!AQ487</f>
        <v>12.69256785</v>
      </c>
      <c r="AS3" s="23">
        <f>'Variables AMS'!AR487</f>
        <v>12.684539969999999</v>
      </c>
      <c r="AT3" s="23">
        <f>'Variables AMS'!AS487</f>
        <v>12.68624267</v>
      </c>
      <c r="AU3" s="23">
        <f>'Variables AMS'!AT487</f>
        <v>12.6890795</v>
      </c>
      <c r="AV3" s="23">
        <f>'Variables AMS'!AU487</f>
        <v>12.69070041</v>
      </c>
      <c r="AW3" s="23">
        <f>'Variables AMS'!AV487</f>
        <v>12.690993779999999</v>
      </c>
      <c r="AX3" s="18"/>
    </row>
    <row r="4" spans="1:50" x14ac:dyDescent="0.25">
      <c r="B4" t="s">
        <v>850</v>
      </c>
      <c r="C4" s="23">
        <f>'Variables AMS'!B604/'Variables AMS'!B$376*C$3</f>
        <v>3.7845335638074011E-2</v>
      </c>
      <c r="D4" s="23">
        <f>'Variables AMS'!C604/'Variables AMS'!C$376*D$3</f>
        <v>3.8452954743163757E-2</v>
      </c>
      <c r="E4" s="23">
        <f>'Variables AMS'!D604/'Variables AMS'!D$376*E$3</f>
        <v>3.9100932617853912E-2</v>
      </c>
      <c r="F4" s="23">
        <f>'Variables AMS'!E604/'Variables AMS'!E$376*F$3</f>
        <v>3.8963338556132474E-2</v>
      </c>
      <c r="G4" s="23">
        <f>'Variables AMS'!F604/'Variables AMS'!F$376*G$3</f>
        <v>3.8302238964801422E-2</v>
      </c>
      <c r="H4" s="23">
        <f>'Variables AMS'!G604/'Variables AMS'!G$376*H$3</f>
        <v>3.7024532033426968E-2</v>
      </c>
      <c r="I4" s="23">
        <f>'Variables AMS'!H604/'Variables AMS'!H$376*I$3</f>
        <v>3.6799558649625926E-2</v>
      </c>
      <c r="J4" s="23">
        <f>'Variables AMS'!I604/'Variables AMS'!I$376*J$3</f>
        <v>3.6653613092863295E-2</v>
      </c>
      <c r="K4" s="23">
        <f>'Variables AMS'!J604/'Variables AMS'!J$376*K$3</f>
        <v>3.6287286296670586E-2</v>
      </c>
      <c r="L4" s="23">
        <f>'Variables AMS'!K604/'Variables AMS'!K$376*L$3</f>
        <v>3.5693244065597839E-2</v>
      </c>
      <c r="M4" s="23">
        <f>'Variables AMS'!L604/'Variables AMS'!L$376*M$3</f>
        <v>3.5411730531129226E-2</v>
      </c>
      <c r="N4" s="23">
        <f>'Variables AMS'!M604/'Variables AMS'!M$376*N$3</f>
        <v>3.5090143332387108E-2</v>
      </c>
      <c r="O4" s="23">
        <f>'Variables AMS'!N604/'Variables AMS'!N$376*O$3</f>
        <v>3.4991796625920925E-2</v>
      </c>
      <c r="P4" s="23">
        <f>'Variables AMS'!O604/'Variables AMS'!O$376*P$3</f>
        <v>3.5048567504272335E-2</v>
      </c>
      <c r="Q4" s="23">
        <f>'Variables AMS'!P604/'Variables AMS'!P$376*Q$3</f>
        <v>3.4483029235947857E-2</v>
      </c>
      <c r="R4" s="23">
        <f>'Variables AMS'!Q604</f>
        <v>14.648581800000001</v>
      </c>
      <c r="S4" s="23">
        <f>'Variables AMS'!R604</f>
        <v>14.45789201</v>
      </c>
      <c r="T4" s="23">
        <f>'Variables AMS'!S604</f>
        <v>14.77386935</v>
      </c>
      <c r="U4" s="23">
        <f>'Variables AMS'!T604</f>
        <v>14.80870049</v>
      </c>
      <c r="V4" s="23">
        <f>'Variables AMS'!U604</f>
        <v>15.034146829999999</v>
      </c>
      <c r="W4" s="23">
        <f>'Variables AMS'!V604</f>
        <v>15.121689480000001</v>
      </c>
      <c r="X4" s="23">
        <f>'Variables AMS'!W604</f>
        <v>15.11577086</v>
      </c>
      <c r="Y4" s="23">
        <f>'Variables AMS'!X604</f>
        <v>14.870781600000001</v>
      </c>
      <c r="Z4" s="23">
        <f>'Variables AMS'!Y604</f>
        <v>14.702706239999999</v>
      </c>
      <c r="AA4" s="23">
        <f>'Variables AMS'!Z604</f>
        <v>14.536613579999999</v>
      </c>
      <c r="AB4" s="23">
        <f>'Variables AMS'!AA604</f>
        <v>14.33220725</v>
      </c>
      <c r="AC4" s="23">
        <f>'Variables AMS'!AB604</f>
        <v>14.12985276</v>
      </c>
      <c r="AD4" s="23">
        <f>'Variables AMS'!AC604</f>
        <v>13.63300027</v>
      </c>
      <c r="AE4" s="23">
        <f>'Variables AMS'!AD604</f>
        <v>13.125847050000001</v>
      </c>
      <c r="AF4" s="23">
        <f>'Variables AMS'!AE604</f>
        <v>12.61499721</v>
      </c>
      <c r="AG4" s="23">
        <f>'Variables AMS'!AF604</f>
        <v>12.101180859999999</v>
      </c>
      <c r="AH4" s="23">
        <f>'Variables AMS'!AG604</f>
        <v>11.594780310000001</v>
      </c>
      <c r="AI4" s="23">
        <f>'Variables AMS'!AH604</f>
        <v>10.98122043</v>
      </c>
      <c r="AJ4" s="23">
        <f>'Variables AMS'!AI604</f>
        <v>10.355523700000001</v>
      </c>
      <c r="AK4" s="23">
        <f>'Variables AMS'!AJ604</f>
        <v>9.6946772560000003</v>
      </c>
      <c r="AL4" s="23">
        <f>'Variables AMS'!AK604</f>
        <v>9.0548169690000009</v>
      </c>
      <c r="AM4" s="23">
        <f>'Variables AMS'!AL604</f>
        <v>8.3737367500000008</v>
      </c>
      <c r="AN4" s="23">
        <f>'Variables AMS'!AM604</f>
        <v>7.9774248319999996</v>
      </c>
      <c r="AO4" s="23">
        <f>'Variables AMS'!AN604</f>
        <v>7.5463275449999996</v>
      </c>
      <c r="AP4" s="23">
        <f>'Variables AMS'!AO604</f>
        <v>7.105092816</v>
      </c>
      <c r="AQ4" s="23">
        <f>'Variables AMS'!AP604</f>
        <v>6.6604983459999998</v>
      </c>
      <c r="AR4" s="23">
        <f>'Variables AMS'!AQ604</f>
        <v>6.1994811109999999</v>
      </c>
      <c r="AS4" s="23">
        <f>'Variables AMS'!AR604</f>
        <v>6.020939512</v>
      </c>
      <c r="AT4" s="23">
        <f>'Variables AMS'!AS604</f>
        <v>5.8441885060000001</v>
      </c>
      <c r="AU4" s="23">
        <f>'Variables AMS'!AT604</f>
        <v>5.6649080539999996</v>
      </c>
      <c r="AV4" s="23">
        <f>'Variables AMS'!AU604</f>
        <v>5.4819576909999999</v>
      </c>
      <c r="AW4" s="23">
        <f>'Variables AMS'!AV604</f>
        <v>5.2952650800000001</v>
      </c>
    </row>
    <row r="5" spans="1:50" x14ac:dyDescent="0.25">
      <c r="A5" s="18"/>
      <c r="B5" t="s">
        <v>84</v>
      </c>
      <c r="C5" s="23">
        <f>'Variables AMS'!B605/'Variables AMS'!B$376*C$3</f>
        <v>1.9144168101798212E-4</v>
      </c>
      <c r="D5" s="23">
        <f>'Variables AMS'!C605/'Variables AMS'!C$376*D$3</f>
        <v>1.9451533913029132E-4</v>
      </c>
      <c r="E5" s="23">
        <f>'Variables AMS'!D605/'Variables AMS'!D$376*E$3</f>
        <v>1.9871433863847442E-4</v>
      </c>
      <c r="F5" s="23">
        <f>'Variables AMS'!E605/'Variables AMS'!E$376*F$3</f>
        <v>2.0152723568676777E-4</v>
      </c>
      <c r="G5" s="23">
        <f>'Variables AMS'!F605/'Variables AMS'!F$376*G$3</f>
        <v>1.9481934937157401E-4</v>
      </c>
      <c r="H5" s="23">
        <f>'Variables AMS'!G605/'Variables AMS'!G$376*H$3</f>
        <v>1.7950915376370999E-4</v>
      </c>
      <c r="I5" s="23">
        <f>'Variables AMS'!H605/'Variables AMS'!H$376*I$3</f>
        <v>1.8500331254735889E-4</v>
      </c>
      <c r="J5" s="23">
        <f>'Variables AMS'!I605/'Variables AMS'!I$376*J$3</f>
        <v>1.8851100481564507E-4</v>
      </c>
      <c r="K5" s="23">
        <f>'Variables AMS'!J605/'Variables AMS'!J$376*K$3</f>
        <v>1.8557707462496498E-4</v>
      </c>
      <c r="L5" s="23">
        <f>'Variables AMS'!K605/'Variables AMS'!K$376*L$3</f>
        <v>1.8743196533846392E-4</v>
      </c>
      <c r="M5" s="23">
        <f>'Variables AMS'!L605/'Variables AMS'!L$376*M$3</f>
        <v>1.9407620060126369E-4</v>
      </c>
      <c r="N5" s="23">
        <f>'Variables AMS'!M605/'Variables AMS'!M$376*N$3</f>
        <v>2.0392877123797101E-4</v>
      </c>
      <c r="O5" s="23">
        <f>'Variables AMS'!N605/'Variables AMS'!N$376*O$3</f>
        <v>2.114317562986677E-4</v>
      </c>
      <c r="P5" s="23">
        <f>'Variables AMS'!O605/'Variables AMS'!O$376*P$3</f>
        <v>2.2535647291908997E-4</v>
      </c>
      <c r="Q5" s="23">
        <f>'Variables AMS'!P605/'Variables AMS'!P$376*Q$3</f>
        <v>2.2833315868604569E-4</v>
      </c>
      <c r="R5" s="23">
        <f>'Variables AMS'!Q605</f>
        <v>0.1019055296</v>
      </c>
      <c r="S5" s="23">
        <f>'Variables AMS'!R605</f>
        <v>0.1061212202</v>
      </c>
      <c r="T5" s="23">
        <f>'Variables AMS'!S605</f>
        <v>0.1222590402</v>
      </c>
      <c r="U5" s="23">
        <f>'Variables AMS'!T605</f>
        <v>0.133730403</v>
      </c>
      <c r="V5" s="23">
        <f>'Variables AMS'!U605</f>
        <v>0.14491625690000001</v>
      </c>
      <c r="W5" s="23">
        <f>'Variables AMS'!V605</f>
        <v>0.1873222037</v>
      </c>
      <c r="X5" s="23">
        <f>'Variables AMS'!W605</f>
        <v>0.2292024896</v>
      </c>
      <c r="Y5" s="23">
        <f>'Variables AMS'!X605</f>
        <v>0.34818613030000001</v>
      </c>
      <c r="Z5" s="23">
        <f>'Variables AMS'!Y605</f>
        <v>0.47042165959999999</v>
      </c>
      <c r="AA5" s="23">
        <f>'Variables AMS'!Z605</f>
        <v>0.59495078469999996</v>
      </c>
      <c r="AB5" s="23">
        <f>'Variables AMS'!AA605</f>
        <v>0.71994202230000004</v>
      </c>
      <c r="AC5" s="23">
        <f>'Variables AMS'!AB605</f>
        <v>0.84685094689999996</v>
      </c>
      <c r="AD5" s="23">
        <f>'Variables AMS'!AC605</f>
        <v>1.0872412680000001</v>
      </c>
      <c r="AE5" s="23">
        <f>'Variables AMS'!AD605</f>
        <v>1.32987755</v>
      </c>
      <c r="AF5" s="23">
        <f>'Variables AMS'!AE605</f>
        <v>1.5753096129999999</v>
      </c>
      <c r="AG5" s="23">
        <f>'Variables AMS'!AF605</f>
        <v>1.823831269</v>
      </c>
      <c r="AH5" s="23">
        <f>'Variables AMS'!AG605</f>
        <v>2.0775862960000002</v>
      </c>
      <c r="AI5" s="23">
        <f>'Variables AMS'!AH605</f>
        <v>2.397187116</v>
      </c>
      <c r="AJ5" s="23">
        <f>'Variables AMS'!AI605</f>
        <v>2.723285717</v>
      </c>
      <c r="AK5" s="23">
        <f>'Variables AMS'!AJ605</f>
        <v>3.0489891689999999</v>
      </c>
      <c r="AL5" s="23">
        <f>'Variables AMS'!AK605</f>
        <v>3.391635972</v>
      </c>
      <c r="AM5" s="23">
        <f>'Variables AMS'!AL605</f>
        <v>3.730436139</v>
      </c>
      <c r="AN5" s="23">
        <f>'Variables AMS'!AM605</f>
        <v>3.983386785</v>
      </c>
      <c r="AO5" s="23">
        <f>'Variables AMS'!AN605</f>
        <v>4.2290539059999999</v>
      </c>
      <c r="AP5" s="23">
        <f>'Variables AMS'!AO605</f>
        <v>4.4783159750000001</v>
      </c>
      <c r="AQ5" s="23">
        <f>'Variables AMS'!AP605</f>
        <v>4.7358583039999997</v>
      </c>
      <c r="AR5" s="23">
        <f>'Variables AMS'!AQ605</f>
        <v>4.992899253</v>
      </c>
      <c r="AS5" s="23">
        <f>'Variables AMS'!AR605</f>
        <v>5.1265098680000003</v>
      </c>
      <c r="AT5" s="23">
        <f>'Variables AMS'!AS605</f>
        <v>5.2662705340000002</v>
      </c>
      <c r="AU5" s="23">
        <f>'Variables AMS'!AT605</f>
        <v>5.4088946760000001</v>
      </c>
      <c r="AV5" s="23">
        <f>'Variables AMS'!AU605</f>
        <v>5.5534521210000003</v>
      </c>
      <c r="AW5" s="23">
        <f>'Variables AMS'!AV605</f>
        <v>5.699912994</v>
      </c>
      <c r="AX5" s="18"/>
    </row>
    <row r="6" spans="1:50" x14ac:dyDescent="0.25">
      <c r="A6" s="18"/>
      <c r="B6" t="s">
        <v>85</v>
      </c>
      <c r="C6" s="23">
        <f>'Variables AMS'!B606/'Variables AMS'!B$376*C$3</f>
        <v>5.7989518201392404E-5</v>
      </c>
      <c r="D6" s="23">
        <f>'Variables AMS'!C606/'Variables AMS'!C$376*D$3</f>
        <v>5.8920558673356558E-5</v>
      </c>
      <c r="E6" s="23">
        <f>'Variables AMS'!D606/'Variables AMS'!D$376*E$3</f>
        <v>6.0010749987463351E-5</v>
      </c>
      <c r="F6" s="23">
        <f>'Variables AMS'!E606/'Variables AMS'!E$376*F$3</f>
        <v>7.0710593859611828E-5</v>
      </c>
      <c r="G6" s="23">
        <f>'Variables AMS'!F606/'Variables AMS'!F$376*G$3</f>
        <v>8.0241029524247393E-5</v>
      </c>
      <c r="H6" s="23">
        <f>'Variables AMS'!G606/'Variables AMS'!G$376*H$3</f>
        <v>8.870548479734738E-5</v>
      </c>
      <c r="I6" s="23">
        <f>'Variables AMS'!H606/'Variables AMS'!H$376*I$3</f>
        <v>9.9964574798329573E-5</v>
      </c>
      <c r="J6" s="23">
        <f>'Variables AMS'!I606/'Variables AMS'!I$376*J$3</f>
        <v>1.1048838894688894E-4</v>
      </c>
      <c r="K6" s="23">
        <f>'Variables AMS'!J606/'Variables AMS'!J$376*K$3</f>
        <v>1.2007598931229907E-4</v>
      </c>
      <c r="L6" s="23">
        <f>'Variables AMS'!K606/'Variables AMS'!K$376*L$3</f>
        <v>1.291589820345295E-4</v>
      </c>
      <c r="M6" s="23">
        <f>'Variables AMS'!L606/'Variables AMS'!L$376*M$3</f>
        <v>1.3645367096829956E-4</v>
      </c>
      <c r="N6" s="23">
        <f>'Variables AMS'!M606/'Variables AMS'!M$376*N$3</f>
        <v>1.4074521966927486E-4</v>
      </c>
      <c r="O6" s="23">
        <f>'Variables AMS'!N606/'Variables AMS'!N$376*O$3</f>
        <v>1.5484304164884368E-4</v>
      </c>
      <c r="P6" s="23">
        <f>'Variables AMS'!O606/'Variables AMS'!O$376*P$3</f>
        <v>1.715421755316975E-4</v>
      </c>
      <c r="Q6" s="23">
        <f>'Variables AMS'!P606/'Variables AMS'!P$376*Q$3</f>
        <v>1.8927208096726077E-4</v>
      </c>
      <c r="R6" s="23">
        <f>'Variables AMS'!Q606</f>
        <v>9.06252216E-2</v>
      </c>
      <c r="S6" s="23">
        <f>'Variables AMS'!R606</f>
        <v>0.101625676</v>
      </c>
      <c r="T6" s="23">
        <f>'Variables AMS'!S606</f>
        <v>0.1570939103</v>
      </c>
      <c r="U6" s="23">
        <f>'Variables AMS'!T606</f>
        <v>0.2005563863</v>
      </c>
      <c r="V6" s="23">
        <f>'Variables AMS'!U606</f>
        <v>0.2388673057</v>
      </c>
      <c r="W6" s="23">
        <f>'Variables AMS'!V606</f>
        <v>0.23038758749999999</v>
      </c>
      <c r="X6" s="23">
        <f>'Variables AMS'!W606</f>
        <v>0.220335855</v>
      </c>
      <c r="Y6" s="23">
        <f>'Variables AMS'!X606</f>
        <v>0.25881218070000001</v>
      </c>
      <c r="Z6" s="23">
        <f>'Variables AMS'!Y606</f>
        <v>0.2991126134</v>
      </c>
      <c r="AA6" s="23">
        <f>'Variables AMS'!Z606</f>
        <v>0.34020556229999999</v>
      </c>
      <c r="AB6" s="23">
        <f>'Variables AMS'!AA606</f>
        <v>0.3810852548</v>
      </c>
      <c r="AC6" s="23">
        <f>'Variables AMS'!AB606</f>
        <v>0.4226288305</v>
      </c>
      <c r="AD6" s="23">
        <f>'Variables AMS'!AC606</f>
        <v>0.48435279240000001</v>
      </c>
      <c r="AE6" s="23">
        <f>'Variables AMS'!AD606</f>
        <v>0.54656781499999996</v>
      </c>
      <c r="AF6" s="23">
        <f>'Variables AMS'!AE606</f>
        <v>0.60951488070000004</v>
      </c>
      <c r="AG6" s="23">
        <f>'Variables AMS'!AF606</f>
        <v>0.67328648209999997</v>
      </c>
      <c r="AH6" s="23">
        <f>'Variables AMS'!AG606</f>
        <v>0.73862410030000003</v>
      </c>
      <c r="AI6" s="23">
        <f>'Variables AMS'!AH606</f>
        <v>0.81859142689999997</v>
      </c>
      <c r="AJ6" s="23">
        <f>'Variables AMS'!AI606</f>
        <v>0.900167983</v>
      </c>
      <c r="AK6" s="23">
        <f>'Variables AMS'!AJ606</f>
        <v>0.98111969030000001</v>
      </c>
      <c r="AL6" s="23">
        <f>'Variables AMS'!AK606</f>
        <v>1.0670393359999999</v>
      </c>
      <c r="AM6" s="23">
        <f>'Variables AMS'!AL606</f>
        <v>1.1512912799999999</v>
      </c>
      <c r="AN6" s="23">
        <f>'Variables AMS'!AM606</f>
        <v>1.221545085</v>
      </c>
      <c r="AO6" s="23">
        <f>'Variables AMS'!AN606</f>
        <v>1.2893874409999999</v>
      </c>
      <c r="AP6" s="23">
        <f>'Variables AMS'!AO606</f>
        <v>1.358177126</v>
      </c>
      <c r="AQ6" s="23">
        <f>'Variables AMS'!AP606</f>
        <v>1.4293293439999999</v>
      </c>
      <c r="AR6" s="23">
        <f>'Variables AMS'!AQ606</f>
        <v>1.5001874850000001</v>
      </c>
      <c r="AS6" s="23">
        <f>'Variables AMS'!AR606</f>
        <v>1.537090592</v>
      </c>
      <c r="AT6" s="23">
        <f>'Variables AMS'!AS606</f>
        <v>1.575783631</v>
      </c>
      <c r="AU6" s="23">
        <f>'Variables AMS'!AT606</f>
        <v>1.615276774</v>
      </c>
      <c r="AV6" s="23">
        <f>'Variables AMS'!AU606</f>
        <v>1.6552905950000001</v>
      </c>
      <c r="AW6" s="23">
        <f>'Variables AMS'!AV606</f>
        <v>1.6958157069999999</v>
      </c>
      <c r="AX6" s="18"/>
    </row>
    <row r="7" spans="1:50" x14ac:dyDescent="0.25">
      <c r="A7" s="18"/>
      <c r="B7" t="s">
        <v>62</v>
      </c>
      <c r="C7" s="23">
        <f>('Variables AMS'!B507)/10^6</f>
        <v>48.301536741083005</v>
      </c>
      <c r="D7" s="23">
        <f>('Variables AMS'!C507)/10^6</f>
        <v>49.077033537035803</v>
      </c>
      <c r="E7" s="23">
        <f>('Variables AMS'!D507)/10^6</f>
        <v>49.926423079999999</v>
      </c>
      <c r="F7" s="23">
        <f>('Variables AMS'!E507)/10^6</f>
        <v>49.62671237</v>
      </c>
      <c r="G7" s="23">
        <f>('Variables AMS'!F507)/10^6</f>
        <v>48.651633020000006</v>
      </c>
      <c r="H7" s="23">
        <f>('Variables AMS'!G507)/10^6</f>
        <v>46.896151359999998</v>
      </c>
      <c r="I7" s="23">
        <f>('Variables AMS'!H507)/10^6</f>
        <v>46.508699189999994</v>
      </c>
      <c r="J7" s="23">
        <f>('Variables AMS'!I507)/10^6</f>
        <v>46.212426829999998</v>
      </c>
      <c r="K7" s="23">
        <f>('Variables AMS'!J507)/10^6</f>
        <v>45.630500659999996</v>
      </c>
      <c r="L7" s="23">
        <f>('Variables AMS'!K507)/10^6</f>
        <v>44.778052340000002</v>
      </c>
      <c r="M7" s="23">
        <f>('Variables AMS'!L507)/10^6</f>
        <v>44.30756315</v>
      </c>
      <c r="N7" s="23">
        <f>('Variables AMS'!M507)/10^6</f>
        <v>43.776629679999999</v>
      </c>
      <c r="O7" s="23">
        <f>('Variables AMS'!N507)/10^6</f>
        <v>43.728333890000002</v>
      </c>
      <c r="P7" s="23">
        <f>('Variables AMS'!O507)/10^6</f>
        <v>43.892480229999997</v>
      </c>
      <c r="Q7" s="23">
        <f>('Variables AMS'!P507)/10^6</f>
        <v>43.291044599999999</v>
      </c>
      <c r="R7" s="23">
        <f>('Variables AMS'!Q507)/10^6</f>
        <v>42.707226939999998</v>
      </c>
      <c r="S7" s="23">
        <f>('Variables AMS'!R507)/10^6</f>
        <v>42.129922360000002</v>
      </c>
      <c r="T7" s="23">
        <f>('Variables AMS'!S507)/10^6</f>
        <v>43.01275905</v>
      </c>
      <c r="U7" s="23">
        <f>('Variables AMS'!T507)/10^6</f>
        <v>43.056973380000002</v>
      </c>
      <c r="V7" s="23">
        <f>('Variables AMS'!U507)/10^6</f>
        <v>43.332048890000003</v>
      </c>
      <c r="W7" s="23">
        <f>('Variables AMS'!V507)/10^6</f>
        <v>42.964309239999999</v>
      </c>
      <c r="X7" s="23">
        <f>('Variables AMS'!W507)/10^6</f>
        <v>42.289031829999999</v>
      </c>
      <c r="Y7" s="23">
        <f>('Variables AMS'!X507)/10^6</f>
        <v>41.169382119999995</v>
      </c>
      <c r="Z7" s="23">
        <f>('Variables AMS'!Y507)/10^6</f>
        <v>40.246671409999998</v>
      </c>
      <c r="AA7" s="23">
        <f>('Variables AMS'!Z507)/10^6</f>
        <v>39.308961170000003</v>
      </c>
      <c r="AB7" s="23">
        <f>('Variables AMS'!AA507)/10^6</f>
        <v>38.245003099999998</v>
      </c>
      <c r="AC7" s="23">
        <f>('Variables AMS'!AB507)/10^6</f>
        <v>37.163579219999995</v>
      </c>
      <c r="AD7" s="23">
        <f>('Variables AMS'!AC507)/10^6</f>
        <v>34.780694479999994</v>
      </c>
      <c r="AE7" s="23">
        <f>('Variables AMS'!AD507)/10^6</f>
        <v>32.368811800000003</v>
      </c>
      <c r="AF7" s="23">
        <f>('Variables AMS'!AE507)/10^6</f>
        <v>29.945722149999998</v>
      </c>
      <c r="AG7" s="23">
        <f>('Variables AMS'!AF507)/10^6</f>
        <v>27.557832730000001</v>
      </c>
      <c r="AH7" s="23">
        <f>('Variables AMS'!AG507)/10^6</f>
        <v>25.19413591</v>
      </c>
      <c r="AI7" s="23">
        <f>('Variables AMS'!AH507)/10^6</f>
        <v>22.553151489999998</v>
      </c>
      <c r="AJ7" s="23">
        <f>('Variables AMS'!AI507)/10^6</f>
        <v>19.925015510000001</v>
      </c>
      <c r="AK7" s="23">
        <f>('Variables AMS'!AJ507)/10^6</f>
        <v>17.272470649999999</v>
      </c>
      <c r="AL7" s="23">
        <f>('Variables AMS'!AK507)/10^6</f>
        <v>14.897787490000001</v>
      </c>
      <c r="AM7" s="23">
        <f>('Variables AMS'!AL507)/10^6</f>
        <v>12.52906757</v>
      </c>
      <c r="AN7" s="23">
        <f>('Variables AMS'!AM507)/10^6</f>
        <v>11.135066779999999</v>
      </c>
      <c r="AO7" s="23">
        <f>('Variables AMS'!AN507)/10^6</f>
        <v>9.704735144999999</v>
      </c>
      <c r="AP7" s="23">
        <f>('Variables AMS'!AO507)/10^6</f>
        <v>8.2813919729999999</v>
      </c>
      <c r="AQ7" s="23">
        <f>('Variables AMS'!AP507)/10^6</f>
        <v>6.8762290980000005</v>
      </c>
      <c r="AR7" s="23">
        <f>('Variables AMS'!AQ507)/10^6</f>
        <v>5.473258993</v>
      </c>
      <c r="AS7" s="23">
        <f>('Variables AMS'!AR507)/10^6</f>
        <v>5.1675041100000003</v>
      </c>
      <c r="AT7" s="23">
        <f>('Variables AMS'!AS507)/10^6</f>
        <v>4.8717867240000006</v>
      </c>
      <c r="AU7" s="23">
        <f>('Variables AMS'!AT507)/10^6</f>
        <v>4.5823718820000003</v>
      </c>
      <c r="AV7" s="23">
        <f>('Variables AMS'!AU507)/10^6</f>
        <v>4.2980894540000003</v>
      </c>
      <c r="AW7" s="23">
        <f>('Variables AMS'!AV507)/10^6</f>
        <v>4.0187380030000002</v>
      </c>
      <c r="AX7" s="18"/>
    </row>
    <row r="8" spans="1:50" x14ac:dyDescent="0.2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25">
      <c r="A9" s="18"/>
      <c r="B9" t="s">
        <v>61</v>
      </c>
      <c r="C9" s="23">
        <f>'Variables AMS'!B339*'Variables AMS'!B376/'Variables AMS'!B64*'Variables AMS'!$S64</f>
        <v>7464.2552080974338</v>
      </c>
      <c r="D9" s="23">
        <f>'Variables AMS'!C339*'Variables AMS'!C376/'Variables AMS'!C64*'Variables AMS'!$S64</f>
        <v>7584.0962398451938</v>
      </c>
      <c r="E9" s="23">
        <f>'Variables AMS'!D339*'Variables AMS'!D376/'Variables AMS'!D64*'Variables AMS'!$S64</f>
        <v>7749.9588868398887</v>
      </c>
      <c r="F9" s="23">
        <f>'Variables AMS'!E339*'Variables AMS'!E376/'Variables AMS'!E64*'Variables AMS'!$S64</f>
        <v>7733.5216050085019</v>
      </c>
      <c r="G9" s="23">
        <f>'Variables AMS'!F339*'Variables AMS'!F376/'Variables AMS'!F64*'Variables AMS'!$S64</f>
        <v>8287.6765547774849</v>
      </c>
      <c r="H9" s="23">
        <f>'Variables AMS'!G339*'Variables AMS'!G376/'Variables AMS'!G64*'Variables AMS'!$S64</f>
        <v>6879.2395307466968</v>
      </c>
      <c r="I9" s="23">
        <f>'Variables AMS'!H339*'Variables AMS'!H376/'Variables AMS'!H64*'Variables AMS'!$S64</f>
        <v>7349.1050401918928</v>
      </c>
      <c r="J9" s="23">
        <f>'Variables AMS'!I339*'Variables AMS'!I376/'Variables AMS'!I64*'Variables AMS'!$S64</f>
        <v>8196.3828384966782</v>
      </c>
      <c r="K9" s="23">
        <f>'Variables AMS'!J339*'Variables AMS'!J376/'Variables AMS'!J64*'Variables AMS'!$S64</f>
        <v>8862.2362822986543</v>
      </c>
      <c r="L9" s="23">
        <f>'Variables AMS'!K339*'Variables AMS'!K376/'Variables AMS'!K64*'Variables AMS'!$S64</f>
        <v>8578.0530038345078</v>
      </c>
      <c r="M9" s="23">
        <f>'Variables AMS'!L339*'Variables AMS'!L376/'Variables AMS'!L64*'Variables AMS'!$S64</f>
        <v>8356.811702402294</v>
      </c>
      <c r="N9" s="23">
        <f>'Variables AMS'!M339*'Variables AMS'!M376/'Variables AMS'!M64*'Variables AMS'!$S64</f>
        <v>7562.3988331446308</v>
      </c>
      <c r="O9" s="23">
        <f>'Variables AMS'!N339*'Variables AMS'!N376/'Variables AMS'!N64*'Variables AMS'!$S64</f>
        <v>7282.5291475483091</v>
      </c>
      <c r="P9" s="23">
        <f>'Variables AMS'!O339*'Variables AMS'!O376/'Variables AMS'!O64*'Variables AMS'!$S64</f>
        <v>8044.8563247343709</v>
      </c>
      <c r="Q9" s="23">
        <f>'Variables AMS'!P339*'Variables AMS'!P376/'Variables AMS'!P64*'Variables AMS'!$S64</f>
        <v>9383.1722513348686</v>
      </c>
      <c r="R9" s="23">
        <f>'Variables AMS'!Q339*'Variables AMS'!Q376/'Variables AMS'!Q64*'Variables AMS'!$S64</f>
        <v>9107.1964485490134</v>
      </c>
      <c r="S9" s="23">
        <f>'Variables AMS'!R339*'Variables AMS'!R376/'Variables AMS'!R64*'Variables AMS'!$S64</f>
        <v>9065.2222153358944</v>
      </c>
      <c r="T9" s="23">
        <f>'Variables AMS'!S339*'Variables AMS'!S376/'Variables AMS'!S64*'Variables AMS'!$S64</f>
        <v>9448.3869938858879</v>
      </c>
      <c r="U9" s="23">
        <f>'Variables AMS'!T339*'Variables AMS'!T376/'Variables AMS'!T64*'Variables AMS'!$S64</f>
        <v>9646.1366723133269</v>
      </c>
      <c r="V9" s="23">
        <f>'Variables AMS'!U339*'Variables AMS'!U376/'Variables AMS'!U64*'Variables AMS'!$S64</f>
        <v>9916.6167923156536</v>
      </c>
      <c r="W9" s="23">
        <f>'Variables AMS'!V339*'Variables AMS'!V376/'Variables AMS'!V64*'Variables AMS'!$S64</f>
        <v>10020.822403180942</v>
      </c>
      <c r="X9" s="23">
        <f>'Variables AMS'!W339*'Variables AMS'!W376/'Variables AMS'!W64*'Variables AMS'!$S64</f>
        <v>10106.381784235375</v>
      </c>
      <c r="Y9" s="23">
        <f>'Variables AMS'!X339*'Variables AMS'!X376/'Variables AMS'!X64*'Variables AMS'!$S64</f>
        <v>10123.882282401768</v>
      </c>
      <c r="Z9" s="23">
        <f>'Variables AMS'!Y339*'Variables AMS'!Y376/'Variables AMS'!Y64*'Variables AMS'!$S64</f>
        <v>10159.13426662167</v>
      </c>
      <c r="AA9" s="23">
        <f>'Variables AMS'!Z339*'Variables AMS'!Z376/'Variables AMS'!Z64*'Variables AMS'!$S64</f>
        <v>10201.61588431663</v>
      </c>
      <c r="AB9" s="23">
        <f>'Variables AMS'!AA339*'Variables AMS'!AA376/'Variables AMS'!AA64*'Variables AMS'!$S64</f>
        <v>11221.913132442254</v>
      </c>
      <c r="AC9" s="23">
        <f>'Variables AMS'!AB339*'Variables AMS'!AB376/'Variables AMS'!AB64*'Variables AMS'!$S64</f>
        <v>12214.807960999411</v>
      </c>
      <c r="AD9" s="23">
        <f>'Variables AMS'!AC339*'Variables AMS'!AC376/'Variables AMS'!AC64*'Variables AMS'!$S64</f>
        <v>12434.060573259154</v>
      </c>
      <c r="AE9" s="23">
        <f>'Variables AMS'!AD339*'Variables AMS'!AD376/'Variables AMS'!AD64*'Variables AMS'!$S64</f>
        <v>12606.121940966639</v>
      </c>
      <c r="AF9" s="23">
        <f>'Variables AMS'!AE339*'Variables AMS'!AE376/'Variables AMS'!AE64*'Variables AMS'!$S64</f>
        <v>12741.765564531623</v>
      </c>
      <c r="AG9" s="23">
        <f>'Variables AMS'!AF339*'Variables AMS'!AF376/'Variables AMS'!AF64*'Variables AMS'!$S64</f>
        <v>12859.752376262997</v>
      </c>
      <c r="AH9" s="23">
        <f>'Variables AMS'!AG339*'Variables AMS'!AG376/'Variables AMS'!AG64*'Variables AMS'!$S64</f>
        <v>12939.738617632118</v>
      </c>
      <c r="AI9" s="23">
        <f>'Variables AMS'!AH339*'Variables AMS'!AH376/'Variables AMS'!AH64*'Variables AMS'!$S64</f>
        <v>12824.727461552675</v>
      </c>
      <c r="AJ9" s="23">
        <f>'Variables AMS'!AI339*'Variables AMS'!AI376/'Variables AMS'!AI64*'Variables AMS'!$S64</f>
        <v>12729.304430026214</v>
      </c>
      <c r="AK9" s="23">
        <f>'Variables AMS'!AJ339*'Variables AMS'!AJ376/'Variables AMS'!AJ64*'Variables AMS'!$S64</f>
        <v>12612.112530879689</v>
      </c>
      <c r="AL9" s="23">
        <f>'Variables AMS'!AK339*'Variables AMS'!AK376/'Variables AMS'!AK64*'Variables AMS'!$S64</f>
        <v>12614.392159814674</v>
      </c>
      <c r="AM9" s="23">
        <f>'Variables AMS'!AL339*'Variables AMS'!AL376/'Variables AMS'!AL64*'Variables AMS'!$S64</f>
        <v>12601.03317137924</v>
      </c>
      <c r="AN9" s="23">
        <f>'Variables AMS'!AM339*'Variables AMS'!AM376/'Variables AMS'!AM64*'Variables AMS'!$S64</f>
        <v>12747.824958809246</v>
      </c>
      <c r="AO9" s="23">
        <f>'Variables AMS'!AN339*'Variables AMS'!AN376/'Variables AMS'!AN64*'Variables AMS'!$S64</f>
        <v>12851.839788370282</v>
      </c>
      <c r="AP9" s="23">
        <f>'Variables AMS'!AO339*'Variables AMS'!AO376/'Variables AMS'!AO64*'Variables AMS'!$S64</f>
        <v>12929.655933713633</v>
      </c>
      <c r="AQ9" s="23">
        <f>'Variables AMS'!AP339*'Variables AMS'!AP376/'Variables AMS'!AP64*'Variables AMS'!$S64</f>
        <v>12988.83235712782</v>
      </c>
      <c r="AR9" s="23">
        <f>'Variables AMS'!AQ339*'Variables AMS'!AQ376/'Variables AMS'!AQ64*'Variables AMS'!$S64</f>
        <v>13006.812207093019</v>
      </c>
      <c r="AS9" s="23">
        <f>'Variables AMS'!AR339*'Variables AMS'!AR376/'Variables AMS'!AR64*'Variables AMS'!$S64</f>
        <v>13165.177958754397</v>
      </c>
      <c r="AT9" s="23">
        <f>'Variables AMS'!AS339*'Variables AMS'!AS376/'Variables AMS'!AS64*'Variables AMS'!$S64</f>
        <v>13312.601492860453</v>
      </c>
      <c r="AU9" s="23">
        <f>'Variables AMS'!AT339*'Variables AMS'!AT376/'Variables AMS'!AT64*'Variables AMS'!$S64</f>
        <v>13458.592518043799</v>
      </c>
      <c r="AV9" s="23">
        <f>'Variables AMS'!AU339*'Variables AMS'!AU376/'Variables AMS'!AU64*'Variables AMS'!$S64</f>
        <v>13605.455702608135</v>
      </c>
      <c r="AW9" s="23">
        <f>'Variables AMS'!AV339*'Variables AMS'!AV376/'Variables AMS'!AV64*'Variables AMS'!$S64</f>
        <v>13751.42102749197</v>
      </c>
      <c r="AX9" s="18"/>
    </row>
    <row r="10" spans="1:50" x14ac:dyDescent="0.2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25">
      <c r="A11" s="18"/>
      <c r="B11" t="s">
        <v>1692</v>
      </c>
      <c r="C11" s="23">
        <f>'Variables AMS'!B564*'Variables AMS'!$S117</f>
        <v>0</v>
      </c>
      <c r="D11" s="23">
        <f>'Variables AMS'!C564*'Variables AMS'!$S117</f>
        <v>39.771696960023995</v>
      </c>
      <c r="E11" s="23">
        <f>'Variables AMS'!D564*'Variables AMS'!$S117</f>
        <v>45.291111950858834</v>
      </c>
      <c r="F11" s="23">
        <f>'Variables AMS'!E564*'Variables AMS'!$S117</f>
        <v>45.807362573681793</v>
      </c>
      <c r="G11" s="23">
        <f>'Variables AMS'!F564*'Variables AMS'!$S117</f>
        <v>72.378055452094713</v>
      </c>
      <c r="H11" s="23">
        <f>'Variables AMS'!G564*'Variables AMS'!$S117</f>
        <v>97.936542602031949</v>
      </c>
      <c r="I11" s="23">
        <f>'Variables AMS'!H564*'Variables AMS'!$S117</f>
        <v>124.31460480629998</v>
      </c>
      <c r="J11" s="23">
        <f>'Variables AMS'!I564*'Variables AMS'!$S117</f>
        <v>147.41443895474754</v>
      </c>
      <c r="K11" s="23">
        <f>'Variables AMS'!J564*'Variables AMS'!$S117</f>
        <v>187.5616146845959</v>
      </c>
      <c r="L11" s="23">
        <f>'Variables AMS'!K564*'Variables AMS'!$S117</f>
        <v>227.95835555082061</v>
      </c>
      <c r="M11" s="23">
        <f>'Variables AMS'!L564*'Variables AMS'!$S117</f>
        <v>265.58104934158598</v>
      </c>
      <c r="N11" s="23">
        <f>'Variables AMS'!M564*'Variables AMS'!$S117</f>
        <v>321.06928407738906</v>
      </c>
      <c r="O11" s="23">
        <f>'Variables AMS'!N564*'Variables AMS'!$S117</f>
        <v>317.48871616711693</v>
      </c>
      <c r="P11" s="23">
        <f>'Variables AMS'!O564*'Variables AMS'!$S117</f>
        <v>411.99715360143864</v>
      </c>
      <c r="Q11" s="23">
        <f>'Variables AMS'!P564*'Variables AMS'!$S117</f>
        <v>407.43686456625699</v>
      </c>
      <c r="R11" s="23">
        <f>'Variables AMS'!Q564*'Variables AMS'!$S117</f>
        <v>508.4354957299804</v>
      </c>
      <c r="S11" s="23">
        <f>'Variables AMS'!R564*'Variables AMS'!$S117</f>
        <v>552.42519062536246</v>
      </c>
      <c r="T11" s="23">
        <f>'Variables AMS'!S564*'Variables AMS'!$S117</f>
        <v>1626.4910017260729</v>
      </c>
      <c r="U11" s="23">
        <f>'Variables AMS'!T564*'Variables AMS'!$S117</f>
        <v>1455.0021173421535</v>
      </c>
      <c r="V11" s="23">
        <f>'Variables AMS'!U564*'Variables AMS'!$S117</f>
        <v>1388.4157669082147</v>
      </c>
      <c r="W11" s="23">
        <f>'Variables AMS'!V564*'Variables AMS'!$S117</f>
        <v>3101.7708111154975</v>
      </c>
      <c r="X11" s="23">
        <f>'Variables AMS'!W564*'Variables AMS'!$S117</f>
        <v>3084.6243428985395</v>
      </c>
      <c r="Y11" s="23">
        <f>'Variables AMS'!X564*'Variables AMS'!$S117</f>
        <v>7984.1095060385687</v>
      </c>
      <c r="Z11" s="23">
        <f>'Variables AMS'!Y564*'Variables AMS'!$S117</f>
        <v>8341.3314444566404</v>
      </c>
      <c r="AA11" s="23">
        <f>'Variables AMS'!Z564*'Variables AMS'!$S117</f>
        <v>8683.5720036533257</v>
      </c>
      <c r="AB11" s="23">
        <f>'Variables AMS'!AA564*'Variables AMS'!$S117</f>
        <v>8967.8768484866323</v>
      </c>
      <c r="AC11" s="23">
        <f>'Variables AMS'!AB564*'Variables AMS'!$S117</f>
        <v>9317.2943417142214</v>
      </c>
      <c r="AD11" s="23">
        <f>'Variables AMS'!AC564*'Variables AMS'!$S117</f>
        <v>15886.7922308984</v>
      </c>
      <c r="AE11" s="23">
        <f>'Variables AMS'!AD564*'Variables AMS'!$S117</f>
        <v>16538.101100386921</v>
      </c>
      <c r="AF11" s="23">
        <f>'Variables AMS'!AE564*'Variables AMS'!$S117</f>
        <v>17301.982755695033</v>
      </c>
      <c r="AG11" s="23">
        <f>'Variables AMS'!AF564*'Variables AMS'!$S117</f>
        <v>18060.640976782677</v>
      </c>
      <c r="AH11" s="23">
        <f>'Variables AMS'!AG564*'Variables AMS'!$S117</f>
        <v>18905.28501278874</v>
      </c>
      <c r="AI11" s="23">
        <f>'Variables AMS'!AH564*'Variables AMS'!$S117</f>
        <v>24051.668956363628</v>
      </c>
      <c r="AJ11" s="23">
        <f>'Variables AMS'!AI564*'Variables AMS'!$S117</f>
        <v>25439.077753831774</v>
      </c>
      <c r="AK11" s="23">
        <f>'Variables AMS'!AJ564*'Variables AMS'!$S117</f>
        <v>26490.040709562287</v>
      </c>
      <c r="AL11" s="23">
        <f>'Variables AMS'!AK564*'Variables AMS'!$S117</f>
        <v>28400.795189787168</v>
      </c>
      <c r="AM11" s="23">
        <f>'Variables AMS'!AL564*'Variables AMS'!$S117</f>
        <v>29309.496663740116</v>
      </c>
      <c r="AN11" s="23">
        <f>'Variables AMS'!AM564*'Variables AMS'!$S117</f>
        <v>25908.539416818043</v>
      </c>
      <c r="AO11" s="23">
        <f>'Variables AMS'!AN564*'Variables AMS'!$S117</f>
        <v>26451.331874540527</v>
      </c>
      <c r="AP11" s="23">
        <f>'Variables AMS'!AO564*'Variables AMS'!$S117</f>
        <v>27521.965468097173</v>
      </c>
      <c r="AQ11" s="23">
        <f>'Variables AMS'!AP564*'Variables AMS'!$S117</f>
        <v>28846.359626580048</v>
      </c>
      <c r="AR11" s="23">
        <f>'Variables AMS'!AQ564*'Variables AMS'!$S117</f>
        <v>29750.475570582243</v>
      </c>
      <c r="AS11" s="23">
        <f>'Variables AMS'!AR564*'Variables AMS'!$S117</f>
        <v>23472.447671972837</v>
      </c>
      <c r="AT11" s="23">
        <f>'Variables AMS'!AS564*'Variables AMS'!$S117</f>
        <v>24227.569881859756</v>
      </c>
      <c r="AU11" s="23">
        <f>'Variables AMS'!AT564*'Variables AMS'!$S117</f>
        <v>24834.529355204024</v>
      </c>
      <c r="AV11" s="23">
        <f>'Variables AMS'!AU564*'Variables AMS'!$S117</f>
        <v>25403.563501342232</v>
      </c>
      <c r="AW11" s="23">
        <f>'Variables AMS'!AV564*'Variables AMS'!$S117</f>
        <v>25977.817447405181</v>
      </c>
      <c r="AX11" s="18"/>
    </row>
    <row r="12" spans="1:50" x14ac:dyDescent="0.25">
      <c r="A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row>
    <row r="13" spans="1:50" x14ac:dyDescent="0.25">
      <c r="A13" s="18"/>
      <c r="B13" t="s">
        <v>851</v>
      </c>
      <c r="C13" s="25">
        <f>C3/'Variables AMS'!B191*10^6</f>
        <v>318.90383646214673</v>
      </c>
      <c r="D13" s="25">
        <f>D3/'Variables AMS'!C191*10^6</f>
        <v>318.90383646214497</v>
      </c>
      <c r="E13" s="25">
        <f>E3/'Variables AMS'!D191*10^6</f>
        <v>317.31076740580448</v>
      </c>
      <c r="F13" s="25">
        <f>F3/'Variables AMS'!E191*10^6</f>
        <v>307.33164073080582</v>
      </c>
      <c r="G13" s="25">
        <f>G3/'Variables AMS'!F191*10^6</f>
        <v>310.26304668378208</v>
      </c>
      <c r="H13" s="25">
        <f>H3/'Variables AMS'!G191*10^6</f>
        <v>325.00231949394811</v>
      </c>
      <c r="I13" s="25">
        <f>I3/'Variables AMS'!H191*10^6</f>
        <v>312.76246572380705</v>
      </c>
      <c r="J13" s="25">
        <f>J3/'Variables AMS'!I191*10^6</f>
        <v>306.42466612409322</v>
      </c>
      <c r="K13" s="25">
        <f>K3/'Variables AMS'!J191*10^6</f>
        <v>311.02572225737839</v>
      </c>
      <c r="L13" s="25">
        <f>L3/'Variables AMS'!K191*10^6</f>
        <v>307.41842605103426</v>
      </c>
      <c r="M13" s="25">
        <f>M3/'Variables AMS'!L191*10^6</f>
        <v>300.56602267102164</v>
      </c>
      <c r="N13" s="25">
        <f>N3/'Variables AMS'!M191*10^6</f>
        <v>291.58157091441097</v>
      </c>
      <c r="O13" s="25">
        <f>O3/'Variables AMS'!N191*10^6</f>
        <v>285.11681064130079</v>
      </c>
      <c r="P13" s="25">
        <f>P3/'Variables AMS'!O191*10^6</f>
        <v>273.16959486956472</v>
      </c>
      <c r="Q13" s="25">
        <f>Q3/'Variables AMS'!P191*10^6</f>
        <v>271.29332636884925</v>
      </c>
      <c r="R13" s="25">
        <f>R3/'Variables AMS'!Q191*10^6</f>
        <v>264.78454631835893</v>
      </c>
      <c r="S13" s="25">
        <f>S3/'Variables AMS'!R191*10^6</f>
        <v>260.96615916160653</v>
      </c>
      <c r="T13" s="25">
        <f>T3/'Variables AMS'!S191*10^6</f>
        <v>260.80278879065816</v>
      </c>
      <c r="U13" s="25">
        <f>U3/'Variables AMS'!T191*10^6</f>
        <v>260.67209257245077</v>
      </c>
      <c r="V13" s="25">
        <f>V3/'Variables AMS'!U191*10^6</f>
        <v>260.56753548047095</v>
      </c>
      <c r="W13" s="25">
        <f>W3/'Variables AMS'!V191*10^6</f>
        <v>258.97819854145331</v>
      </c>
      <c r="X13" s="25">
        <f>X3/'Variables AMS'!W191*10^6</f>
        <v>257.39701517452755</v>
      </c>
      <c r="Y13" s="25">
        <f>Y3/'Variables AMS'!X191*10^6</f>
        <v>254.32910119336654</v>
      </c>
      <c r="Z13" s="25">
        <f>Z3/'Variables AMS'!Y191*10^6</f>
        <v>251.27885787460849</v>
      </c>
      <c r="AA13" s="25">
        <f>AA3/'Variables AMS'!Z191*10^6</f>
        <v>248.24620302408081</v>
      </c>
      <c r="AB13" s="25">
        <f>AB3/'Variables AMS'!AA191*10^6</f>
        <v>245.23105416681187</v>
      </c>
      <c r="AC13" s="25">
        <f>AC3/'Variables AMS'!AB191*10^6</f>
        <v>242.23332975755224</v>
      </c>
      <c r="AD13" s="25">
        <f>AD3/'Variables AMS'!AC191*10^6</f>
        <v>237.06137766594148</v>
      </c>
      <c r="AE13" s="25">
        <f>AE3/'Variables AMS'!AD191*10^6</f>
        <v>231.9208601769308</v>
      </c>
      <c r="AF13" s="25">
        <f>AF3/'Variables AMS'!AE191*10^6</f>
        <v>226.81162750642952</v>
      </c>
      <c r="AG13" s="25">
        <f>AG3/'Variables AMS'!AF191*10^6</f>
        <v>221.7335309056042</v>
      </c>
      <c r="AH13" s="25">
        <f>AH3/'Variables AMS'!AG191*10^6</f>
        <v>216.68642161653469</v>
      </c>
      <c r="AI13" s="25">
        <f>AI3/'Variables AMS'!AH191*10^6</f>
        <v>210.6810694708463</v>
      </c>
      <c r="AJ13" s="25">
        <f>AJ3/'Variables AMS'!AI191*10^6</f>
        <v>204.71246354637756</v>
      </c>
      <c r="AK13" s="25">
        <f>AK3/'Variables AMS'!AJ191*10^6</f>
        <v>198.78042958918493</v>
      </c>
      <c r="AL13" s="25">
        <f>AL3/'Variables AMS'!AK191*10^6</f>
        <v>192.88479402542029</v>
      </c>
      <c r="AM13" s="25">
        <f>AM3/'Variables AMS'!AL191*10^6</f>
        <v>187.02538409793607</v>
      </c>
      <c r="AN13" s="25">
        <f>AN3/'Variables AMS'!AM191*10^6</f>
        <v>183.06987707781167</v>
      </c>
      <c r="AO13" s="25">
        <f>AO3/'Variables AMS'!AN191*10^6</f>
        <v>179.13829525668925</v>
      </c>
      <c r="AP13" s="25">
        <f>AP3/'Variables AMS'!AO191*10^6</f>
        <v>175.23052562004904</v>
      </c>
      <c r="AQ13" s="25">
        <f>AQ3/'Variables AMS'!AP191*10^6</f>
        <v>171.34645532712975</v>
      </c>
      <c r="AR13" s="25">
        <f>AR3/'Variables AMS'!AQ191*10^6</f>
        <v>167.48597263323924</v>
      </c>
      <c r="AS13" s="25">
        <f>AS3/'Variables AMS'!AR191*10^6</f>
        <v>165.56001847547657</v>
      </c>
      <c r="AT13" s="25">
        <f>AT3/'Variables AMS'!AS191*10^6</f>
        <v>163.64533475094694</v>
      </c>
      <c r="AU13" s="25">
        <f>AU3/'Variables AMS'!AT191*10^6</f>
        <v>161.7418682090601</v>
      </c>
      <c r="AV13" s="25">
        <f>AV3/'Variables AMS'!AU191*10^6</f>
        <v>159.84956614962829</v>
      </c>
      <c r="AW13" s="25">
        <f>AW3/'Variables AMS'!AV191*10^6</f>
        <v>157.96837560966679</v>
      </c>
      <c r="AX13" s="18"/>
    </row>
    <row r="14" spans="1:50" x14ac:dyDescent="0.2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2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2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B18" t="s">
        <v>1608</v>
      </c>
      <c r="C18" s="18">
        <f>'Variables AMS'!B339</f>
        <v>0.96116878123798499</v>
      </c>
      <c r="D18" s="18">
        <f>'Variables AMS'!C339</f>
        <v>0.98039215686274495</v>
      </c>
      <c r="E18" s="18">
        <f>'Variables AMS'!D339</f>
        <v>0.98790277370000001</v>
      </c>
      <c r="F18" s="18">
        <f>'Variables AMS'!E339</f>
        <v>0.98616851539999995</v>
      </c>
      <c r="G18" s="18">
        <f>'Variables AMS'!F339</f>
        <v>1.077127229</v>
      </c>
      <c r="H18" s="18">
        <f>'Variables AMS'!G339</f>
        <v>0.93530466899999998</v>
      </c>
      <c r="I18" s="18">
        <f>'Variables AMS'!H339</f>
        <v>0.9979124318</v>
      </c>
      <c r="J18" s="18">
        <f>'Variables AMS'!I339</f>
        <v>1.1075011299999999</v>
      </c>
      <c r="K18" s="18">
        <f>'Variables AMS'!J339</f>
        <v>1.2023874210000001</v>
      </c>
      <c r="L18" s="18">
        <f>'Variables AMS'!K339</f>
        <v>1.18492515</v>
      </c>
      <c r="M18" s="18">
        <f>'Variables AMS'!L339</f>
        <v>1.169190921</v>
      </c>
      <c r="N18" s="18">
        <f>'Variables AMS'!M339</f>
        <v>1.0760712160000001</v>
      </c>
      <c r="O18" s="18">
        <f>'Variables AMS'!N339</f>
        <v>1.0417230099999999</v>
      </c>
      <c r="P18" s="18">
        <f>'Variables AMS'!O339</f>
        <v>1.1486661579999999</v>
      </c>
      <c r="Q18" s="18">
        <f>'Variables AMS'!P339</f>
        <v>1.3681817780000001</v>
      </c>
      <c r="R18" s="18">
        <f>'Variables AMS'!Q339</f>
        <v>1.368256599</v>
      </c>
      <c r="S18" s="18">
        <f>'Variables AMS'!R339</f>
        <v>1.397754849</v>
      </c>
      <c r="T18" s="18">
        <f>'Variables AMS'!S339</f>
        <v>1.421921242</v>
      </c>
      <c r="U18" s="18">
        <f>'Variables AMS'!T339</f>
        <v>1.4496284429999999</v>
      </c>
      <c r="V18" s="18">
        <f>'Variables AMS'!U339</f>
        <v>1.4748701449999999</v>
      </c>
      <c r="W18" s="18">
        <f>'Variables AMS'!V339</f>
        <v>1.506100491</v>
      </c>
      <c r="X18" s="18">
        <f>'Variables AMS'!W339</f>
        <v>1.545077577</v>
      </c>
      <c r="Y18" s="18">
        <f>'Variables AMS'!X339</f>
        <v>1.556643902</v>
      </c>
      <c r="Z18" s="18">
        <f>'Variables AMS'!Y339</f>
        <v>1.5626512379999999</v>
      </c>
      <c r="AA18" s="18">
        <f>'Variables AMS'!Z339</f>
        <v>1.5694456370000001</v>
      </c>
      <c r="AB18" s="18">
        <f>'Variables AMS'!AA339</f>
        <v>1.73274806</v>
      </c>
      <c r="AC18" s="18">
        <f>'Variables AMS'!AB339</f>
        <v>1.8928172839999999</v>
      </c>
      <c r="AD18" s="18">
        <f>'Variables AMS'!AC339</f>
        <v>1.9244879859999999</v>
      </c>
      <c r="AE18" s="18">
        <f>'Variables AMS'!AD339</f>
        <v>1.949306515</v>
      </c>
      <c r="AF18" s="18">
        <f>'Variables AMS'!AE339</f>
        <v>1.9685173229999999</v>
      </c>
      <c r="AG18" s="18">
        <f>'Variables AMS'!AF339</f>
        <v>1.98497284</v>
      </c>
      <c r="AH18" s="18">
        <f>'Variables AMS'!AG339</f>
        <v>1.9934424669999999</v>
      </c>
      <c r="AI18" s="18">
        <f>'Variables AMS'!AH339</f>
        <v>1.9604724929999999</v>
      </c>
      <c r="AJ18" s="18">
        <f>'Variables AMS'!AI339</f>
        <v>1.9312403380000001</v>
      </c>
      <c r="AK18" s="18">
        <f>'Variables AMS'!AJ339</f>
        <v>1.9043041519999999</v>
      </c>
      <c r="AL18" s="18">
        <f>'Variables AMS'!AK339</f>
        <v>1.8891371720000001</v>
      </c>
      <c r="AM18" s="18">
        <f>'Variables AMS'!AL339</f>
        <v>1.87846417</v>
      </c>
      <c r="AN18" s="18">
        <f>'Variables AMS'!AM339</f>
        <v>1.892170677</v>
      </c>
      <c r="AO18" s="18">
        <f>'Variables AMS'!AN339</f>
        <v>1.9058467189999999</v>
      </c>
      <c r="AP18" s="18">
        <f>'Variables AMS'!AO339</f>
        <v>1.9163051689999999</v>
      </c>
      <c r="AQ18" s="18">
        <f>'Variables AMS'!AP339</f>
        <v>1.922606053</v>
      </c>
      <c r="AR18" s="18">
        <f>'Variables AMS'!AQ339</f>
        <v>1.9249498949999999</v>
      </c>
      <c r="AS18" s="18">
        <f>'Variables AMS'!AR339</f>
        <v>1.9637041589999999</v>
      </c>
      <c r="AT18" s="18">
        <f>'Variables AMS'!AS339</f>
        <v>1.999659233</v>
      </c>
      <c r="AU18" s="18">
        <f>'Variables AMS'!AT339</f>
        <v>2.0353492910000002</v>
      </c>
      <c r="AV18" s="18">
        <f>'Variables AMS'!AU339</f>
        <v>2.071498649</v>
      </c>
      <c r="AW18" s="18">
        <f>'Variables AMS'!AV339</f>
        <v>2.1081329430000002</v>
      </c>
      <c r="AX18" s="18"/>
    </row>
    <row r="19" spans="1:50" x14ac:dyDescent="0.25">
      <c r="A19" s="18"/>
      <c r="B19" t="s">
        <v>1609</v>
      </c>
      <c r="C19" s="18">
        <f>'Variables AMS'!B376</f>
        <v>6772.67767358117</v>
      </c>
      <c r="D19" s="18">
        <f>'Variables AMS'!C376</f>
        <v>6881.4152043151798</v>
      </c>
      <c r="E19" s="18">
        <f>'Variables AMS'!D376</f>
        <v>6998.142304</v>
      </c>
      <c r="F19" s="18">
        <f>'Variables AMS'!E376</f>
        <v>6996.3097559999997</v>
      </c>
      <c r="G19" s="18">
        <f>'Variables AMS'!F376</f>
        <v>6895.7647710000001</v>
      </c>
      <c r="H19" s="18">
        <f>'Variables AMS'!G376</f>
        <v>6681.1830170000003</v>
      </c>
      <c r="I19" s="18">
        <f>'Variables AMS'!H376</f>
        <v>6667.0913399999999</v>
      </c>
      <c r="J19" s="18">
        <f>'Variables AMS'!I376</f>
        <v>6664.0386070000004</v>
      </c>
      <c r="K19" s="18">
        <f>'Variables AMS'!J376</f>
        <v>6617.0495309999997</v>
      </c>
      <c r="L19" s="18">
        <f>'Variables AMS'!K376</f>
        <v>6532.8340230000003</v>
      </c>
      <c r="M19" s="18">
        <f>'Variables AMS'!L376</f>
        <v>6502.3102040000003</v>
      </c>
      <c r="N19" s="18">
        <f>'Variables AMS'!M376</f>
        <v>6461.2175209999996</v>
      </c>
      <c r="O19" s="18">
        <f>'Variables AMS'!N376</f>
        <v>6475.9167310000003</v>
      </c>
      <c r="P19" s="18">
        <f>'Variables AMS'!O376</f>
        <v>6526.5702680000004</v>
      </c>
      <c r="Q19" s="18">
        <f>'Variables AMS'!P376</f>
        <v>6464.7876610000003</v>
      </c>
      <c r="R19" s="18">
        <f>'Variables AMS'!Q376</f>
        <v>6410.639185</v>
      </c>
      <c r="S19" s="18">
        <f>'Variables AMS'!R376</f>
        <v>6362.2955519999996</v>
      </c>
      <c r="T19" s="18">
        <f>'Variables AMS'!S376</f>
        <v>6644.8033230000001</v>
      </c>
      <c r="U19" s="18">
        <f>'Variables AMS'!T376</f>
        <v>6776.5689039999997</v>
      </c>
      <c r="V19" s="18">
        <f>'Variables AMS'!U376</f>
        <v>6974.7267419999998</v>
      </c>
      <c r="W19" s="18">
        <f>'Variables AMS'!V376</f>
        <v>7031.207754</v>
      </c>
      <c r="X19" s="18">
        <f>'Variables AMS'!W376</f>
        <v>7044.4779280000002</v>
      </c>
      <c r="Y19" s="18">
        <f>'Variables AMS'!X376</f>
        <v>7151.1643919999997</v>
      </c>
      <c r="Z19" s="18">
        <f>'Variables AMS'!Y376</f>
        <v>7297.4208749999998</v>
      </c>
      <c r="AA19" s="18">
        <f>'Variables AMS'!Z376</f>
        <v>7448.6462629999996</v>
      </c>
      <c r="AB19" s="18">
        <f>'Variables AMS'!AA376</f>
        <v>7583.8638069999997</v>
      </c>
      <c r="AC19" s="18">
        <f>'Variables AMS'!AB376</f>
        <v>7723.4028159999998</v>
      </c>
      <c r="AD19" s="18">
        <f>'Variables AMS'!AC376</f>
        <v>7899.0229749999999</v>
      </c>
      <c r="AE19" s="18">
        <f>'Variables AMS'!AD376</f>
        <v>8073.7217140000002</v>
      </c>
      <c r="AF19" s="18">
        <f>'Variables AMS'!AE376</f>
        <v>8251.3632730000008</v>
      </c>
      <c r="AG19" s="18">
        <f>'Variables AMS'!AF376</f>
        <v>8432.76008</v>
      </c>
      <c r="AH19" s="18">
        <f>'Variables AMS'!AG376</f>
        <v>8626.1047710000003</v>
      </c>
      <c r="AI19" s="18">
        <f>'Variables AMS'!AH376</f>
        <v>8874.0185860000001</v>
      </c>
      <c r="AJ19" s="18">
        <f>'Variables AMS'!AI376</f>
        <v>9127.0724759999903</v>
      </c>
      <c r="AK19" s="18">
        <f>'Variables AMS'!AJ376</f>
        <v>9363.6030410000003</v>
      </c>
      <c r="AL19" s="18">
        <f>'Variables AMS'!AK376</f>
        <v>9637.30893499999</v>
      </c>
      <c r="AM19" s="18">
        <f>'Variables AMS'!AL376</f>
        <v>9886.0967459999902</v>
      </c>
      <c r="AN19" s="18">
        <f>'Variables AMS'!AM376</f>
        <v>10136.460950000001</v>
      </c>
      <c r="AO19" s="18">
        <f>'Variables AMS'!AN376</f>
        <v>10359.45714</v>
      </c>
      <c r="AP19" s="18">
        <f>'Variables AMS'!AO376</f>
        <v>10584.01332</v>
      </c>
      <c r="AQ19" s="18">
        <f>'Variables AMS'!AP376</f>
        <v>10820.91596</v>
      </c>
      <c r="AR19" s="18">
        <f>'Variables AMS'!AQ376</f>
        <v>11049.78847</v>
      </c>
      <c r="AS19" s="18">
        <f>'Variables AMS'!AR376</f>
        <v>11194.33481</v>
      </c>
      <c r="AT19" s="18">
        <f>'Variables AMS'!AS376</f>
        <v>11349.91951</v>
      </c>
      <c r="AU19" s="18">
        <f>'Variables AMS'!AT376</f>
        <v>11509.16387</v>
      </c>
      <c r="AV19" s="18">
        <f>'Variables AMS'!AU376</f>
        <v>11670.0155</v>
      </c>
      <c r="AW19" s="18">
        <f>'Variables AMS'!AV376</f>
        <v>11832.392620000001</v>
      </c>
      <c r="AX19" s="18"/>
    </row>
    <row r="20" spans="1:50" x14ac:dyDescent="0.25">
      <c r="A20" s="18"/>
      <c r="B20" t="s">
        <v>1610</v>
      </c>
      <c r="C20" s="18">
        <f>'Variables AMS'!B64</f>
        <v>0.96116878123798499</v>
      </c>
      <c r="D20" s="18">
        <f>'Variables AMS'!C64</f>
        <v>0.98039215686274495</v>
      </c>
      <c r="E20" s="18">
        <f>'Variables AMS'!D64</f>
        <v>0.98315874910000001</v>
      </c>
      <c r="F20" s="18">
        <f>'Variables AMS'!E64</f>
        <v>0.9832612677</v>
      </c>
      <c r="G20" s="18">
        <f>'Variables AMS'!F64</f>
        <v>0.98774018389999996</v>
      </c>
      <c r="H20" s="18">
        <f>'Variables AMS'!G64</f>
        <v>1.001133772</v>
      </c>
      <c r="I20" s="18">
        <f>'Variables AMS'!H64</f>
        <v>0.9977470584</v>
      </c>
      <c r="J20" s="18">
        <f>'Variables AMS'!I64</f>
        <v>0.99239717620000001</v>
      </c>
      <c r="K20" s="18">
        <f>'Variables AMS'!J64</f>
        <v>0.98944477060000002</v>
      </c>
      <c r="L20" s="18">
        <f>'Variables AMS'!K64</f>
        <v>0.99455748259999999</v>
      </c>
      <c r="M20" s="18">
        <f>'Variables AMS'!L64</f>
        <v>1.0026251049999999</v>
      </c>
      <c r="N20" s="18">
        <f>'Variables AMS'!M64</f>
        <v>1.01326227</v>
      </c>
      <c r="O20" s="18">
        <f>'Variables AMS'!N64</f>
        <v>1.020933264</v>
      </c>
      <c r="P20" s="18">
        <f>'Variables AMS'!O64</f>
        <v>1.0270382650000001</v>
      </c>
      <c r="Q20" s="18">
        <f>'Variables AMS'!P64</f>
        <v>1.0389016849999999</v>
      </c>
      <c r="R20" s="18">
        <f>'Variables AMS'!Q64</f>
        <v>1.061476181</v>
      </c>
      <c r="S20" s="18">
        <f>'Variables AMS'!R64</f>
        <v>1.081166214</v>
      </c>
      <c r="T20" s="18">
        <f>'Variables AMS'!S64</f>
        <v>1.102112867</v>
      </c>
      <c r="U20" s="18">
        <f>'Variables AMS'!T64</f>
        <v>1.122378198</v>
      </c>
      <c r="V20" s="18">
        <f>'Variables AMS'!U64</f>
        <v>1.1432560899999999</v>
      </c>
      <c r="W20" s="18">
        <f>'Variables AMS'!V64</f>
        <v>1.16467992</v>
      </c>
      <c r="X20" s="18">
        <f>'Variables AMS'!W64</f>
        <v>1.1869419379999999</v>
      </c>
      <c r="Y20" s="18">
        <f>'Variables AMS'!X64</f>
        <v>1.211839272</v>
      </c>
      <c r="Z20" s="18">
        <f>'Variables AMS'!Y64</f>
        <v>1.2370886649999999</v>
      </c>
      <c r="AA20" s="18">
        <f>'Variables AMS'!Z64</f>
        <v>1.262934225</v>
      </c>
      <c r="AB20" s="18">
        <f>'Variables AMS'!AA64</f>
        <v>1.2905805530000001</v>
      </c>
      <c r="AC20" s="18">
        <f>'Variables AMS'!AB64</f>
        <v>1.319036485</v>
      </c>
      <c r="AD20" s="18">
        <f>'Variables AMS'!AC64</f>
        <v>1.347415923</v>
      </c>
      <c r="AE20" s="18">
        <f>'Variables AMS'!AD64</f>
        <v>1.375936778</v>
      </c>
      <c r="AF20" s="18">
        <f>'Variables AMS'!AE64</f>
        <v>1.4049517549999999</v>
      </c>
      <c r="AG20" s="18">
        <f>'Variables AMS'!AF64</f>
        <v>1.4345569039999999</v>
      </c>
      <c r="AH20" s="18">
        <f>'Variables AMS'!AG64</f>
        <v>1.4645999119999999</v>
      </c>
      <c r="AI20" s="18">
        <f>'Variables AMS'!AH64</f>
        <v>1.4950613530000001</v>
      </c>
      <c r="AJ20" s="18">
        <f>'Variables AMS'!AI64</f>
        <v>1.5261218940000001</v>
      </c>
      <c r="AK20" s="18">
        <f>'Variables AMS'!AJ64</f>
        <v>1.5581797070000001</v>
      </c>
      <c r="AL20" s="18">
        <f>'Variables AMS'!AK64</f>
        <v>1.590666076</v>
      </c>
      <c r="AM20" s="18">
        <f>'Variables AMS'!AL64</f>
        <v>1.624230606</v>
      </c>
      <c r="AN20" s="18">
        <f>'Variables AMS'!AM64</f>
        <v>1.6581989690000001</v>
      </c>
      <c r="AO20" s="18">
        <f>'Variables AMS'!AN64</f>
        <v>1.6931121899999999</v>
      </c>
      <c r="AP20" s="18">
        <f>'Variables AMS'!AO64</f>
        <v>1.728837417</v>
      </c>
      <c r="AQ20" s="18">
        <f>'Variables AMS'!AP64</f>
        <v>1.765266545</v>
      </c>
      <c r="AR20" s="18">
        <f>'Variables AMS'!AQ64</f>
        <v>1.8023062830000001</v>
      </c>
      <c r="AS20" s="18">
        <f>'Variables AMS'!AR64</f>
        <v>1.8402367129999999</v>
      </c>
      <c r="AT20" s="18">
        <f>'Variables AMS'!AS64</f>
        <v>1.8789356880000001</v>
      </c>
      <c r="AU20" s="18">
        <f>'Variables AMS'!AT64</f>
        <v>1.918267427</v>
      </c>
      <c r="AV20" s="18">
        <f>'Variables AMS'!AU64</f>
        <v>1.9582542030000001</v>
      </c>
      <c r="AW20" s="18">
        <f>'Variables AMS'!AV64</f>
        <v>1.999166936</v>
      </c>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B23" t="s">
        <v>1621</v>
      </c>
      <c r="C23" s="25">
        <f>'Variables AMS'!B78*'Variables AMS'!B115/'Variables AMS'!B64*'Variables AMS'!$S64</f>
        <v>1163.9695074714116</v>
      </c>
      <c r="D23" s="25">
        <f>'Variables AMS'!C78*'Variables AMS'!C115/'Variables AMS'!C64*'Variables AMS'!$S64</f>
        <v>1182.6574144104741</v>
      </c>
      <c r="E23" s="25">
        <f>'Variables AMS'!D78*'Variables AMS'!D115/'Variables AMS'!D64*'Variables AMS'!$S64</f>
        <v>1211.8670563230062</v>
      </c>
      <c r="F23" s="25">
        <f>'Variables AMS'!E78*'Variables AMS'!E115/'Variables AMS'!E64*'Variables AMS'!$S64</f>
        <v>1349.6104414781134</v>
      </c>
      <c r="G23" s="25">
        <f>'Variables AMS'!F78*'Variables AMS'!F115/'Variables AMS'!F64*'Variables AMS'!$S64</f>
        <v>1421.5901165765854</v>
      </c>
      <c r="H23" s="25">
        <f>'Variables AMS'!G78*'Variables AMS'!G115/'Variables AMS'!G64*'Variables AMS'!$S64</f>
        <v>1183.4596733346687</v>
      </c>
      <c r="I23" s="25">
        <f>'Variables AMS'!H78*'Variables AMS'!H115/'Variables AMS'!H64*'Variables AMS'!$S64</f>
        <v>1300.3185125078512</v>
      </c>
      <c r="J23" s="25">
        <f>'Variables AMS'!I78*'Variables AMS'!I115/'Variables AMS'!I64*'Variables AMS'!$S64</f>
        <v>1450.0971234420676</v>
      </c>
      <c r="K23" s="25">
        <f>'Variables AMS'!J78*'Variables AMS'!J115/'Variables AMS'!J64*'Variables AMS'!$S64</f>
        <v>1434.70341969894</v>
      </c>
      <c r="L23" s="25">
        <f>'Variables AMS'!K78*'Variables AMS'!K115/'Variables AMS'!K64*'Variables AMS'!$S64</f>
        <v>1532.7783195204499</v>
      </c>
      <c r="M23" s="25">
        <f>'Variables AMS'!L78*'Variables AMS'!L115/'Variables AMS'!L64*'Variables AMS'!$S64</f>
        <v>1547.2249876925944</v>
      </c>
      <c r="N23" s="25">
        <f>'Variables AMS'!M78*'Variables AMS'!M115/'Variables AMS'!M64*'Variables AMS'!$S64</f>
        <v>1750.7903189497335</v>
      </c>
      <c r="O23" s="25">
        <f>'Variables AMS'!N78*'Variables AMS'!N115/'Variables AMS'!N64*'Variables AMS'!$S64</f>
        <v>1586.2275756588474</v>
      </c>
      <c r="P23" s="25">
        <f>'Variables AMS'!O78*'Variables AMS'!O115/'Variables AMS'!O64*'Variables AMS'!$S64</f>
        <v>1763.1838930300523</v>
      </c>
      <c r="Q23" s="25">
        <f>'Variables AMS'!P78*'Variables AMS'!P115/'Variables AMS'!P64*'Variables AMS'!$S64</f>
        <v>1814.891802640238</v>
      </c>
      <c r="R23" s="25">
        <f>'Variables AMS'!Q78*'Variables AMS'!Q115/'Variables AMS'!Q64*'Variables AMS'!$S64</f>
        <v>1843.5690412044896</v>
      </c>
      <c r="S23" s="25">
        <f>'Variables AMS'!R78*'Variables AMS'!R115/'Variables AMS'!R64*'Variables AMS'!$S64</f>
        <v>1997.739131729586</v>
      </c>
      <c r="T23" s="25">
        <f>'Variables AMS'!S78*'Variables AMS'!S115/'Variables AMS'!S64*'Variables AMS'!$S64</f>
        <v>15311.590796856839</v>
      </c>
      <c r="U23" s="25">
        <f>'Variables AMS'!T78*'Variables AMS'!T115/'Variables AMS'!T64*'Variables AMS'!$S64</f>
        <v>11638.054810767218</v>
      </c>
      <c r="V23" s="25">
        <f>'Variables AMS'!U78*'Variables AMS'!U115/'Variables AMS'!U64*'Variables AMS'!$S64</f>
        <v>11097.305824289269</v>
      </c>
      <c r="W23" s="25">
        <f>'Variables AMS'!V78*'Variables AMS'!V115/'Variables AMS'!V64*'Variables AMS'!$S64</f>
        <v>13050.302780105814</v>
      </c>
      <c r="X23" s="25">
        <f>'Variables AMS'!W78*'Variables AMS'!W115/'Variables AMS'!W64*'Variables AMS'!$S64</f>
        <v>12876.665682903436</v>
      </c>
      <c r="Y23" s="25">
        <f>'Variables AMS'!X78*'Variables AMS'!X115/'Variables AMS'!X64*'Variables AMS'!$S64</f>
        <v>11609.95608635843</v>
      </c>
      <c r="Z23" s="25">
        <f>'Variables AMS'!Y78*'Variables AMS'!Y115/'Variables AMS'!Y64*'Variables AMS'!$S64</f>
        <v>12048.764728440103</v>
      </c>
      <c r="AA23" s="25">
        <f>'Variables AMS'!Z78*'Variables AMS'!Z115/'Variables AMS'!Z64*'Variables AMS'!$S64</f>
        <v>12251.915229391456</v>
      </c>
      <c r="AB23" s="25">
        <f>'Variables AMS'!AA78*'Variables AMS'!AA115/'Variables AMS'!AA64*'Variables AMS'!$S64</f>
        <v>12548.75707829328</v>
      </c>
      <c r="AC23" s="25">
        <f>'Variables AMS'!AB78*'Variables AMS'!AB115/'Variables AMS'!AB64*'Variables AMS'!$S64</f>
        <v>12838.594619406236</v>
      </c>
      <c r="AD23" s="25">
        <f>'Variables AMS'!AC78*'Variables AMS'!AC115/'Variables AMS'!AC64*'Variables AMS'!$S64</f>
        <v>12773.169709489008</v>
      </c>
      <c r="AE23" s="25">
        <f>'Variables AMS'!AD78*'Variables AMS'!AD115/'Variables AMS'!AD64*'Variables AMS'!$S64</f>
        <v>12888.521069687995</v>
      </c>
      <c r="AF23" s="25">
        <f>'Variables AMS'!AE78*'Variables AMS'!AE115/'Variables AMS'!AE64*'Variables AMS'!$S64</f>
        <v>12994.509945745527</v>
      </c>
      <c r="AG23" s="25">
        <f>'Variables AMS'!AF78*'Variables AMS'!AF115/'Variables AMS'!AF64*'Variables AMS'!$S64</f>
        <v>13101.880363032518</v>
      </c>
      <c r="AH23" s="25">
        <f>'Variables AMS'!AG78*'Variables AMS'!AG115/'Variables AMS'!AG64*'Variables AMS'!$S64</f>
        <v>13253.310723005572</v>
      </c>
      <c r="AI23" s="25">
        <f>'Variables AMS'!AH78*'Variables AMS'!AH115/'Variables AMS'!AH64*'Variables AMS'!$S64</f>
        <v>13464.841343717313</v>
      </c>
      <c r="AJ23" s="25">
        <f>'Variables AMS'!AI78*'Variables AMS'!AI115/'Variables AMS'!AI64*'Variables AMS'!$S64</f>
        <v>13582.114478364803</v>
      </c>
      <c r="AK23" s="25">
        <f>'Variables AMS'!AJ78*'Variables AMS'!AJ115/'Variables AMS'!AJ64*'Variables AMS'!$S64</f>
        <v>13677.224844318851</v>
      </c>
      <c r="AL23" s="25">
        <f>'Variables AMS'!AK78*'Variables AMS'!AK115/'Variables AMS'!AK64*'Variables AMS'!$S64</f>
        <v>13834.589451699549</v>
      </c>
      <c r="AM23" s="25">
        <f>'Variables AMS'!AL78*'Variables AMS'!AL115/'Variables AMS'!AL64*'Variables AMS'!$S64</f>
        <v>13922.968283287037</v>
      </c>
      <c r="AN23" s="25">
        <f>'Variables AMS'!AM78*'Variables AMS'!AM115/'Variables AMS'!AM64*'Variables AMS'!$S64</f>
        <v>14172.493291285209</v>
      </c>
      <c r="AO23" s="25">
        <f>'Variables AMS'!AN78*'Variables AMS'!AN115/'Variables AMS'!AN64*'Variables AMS'!$S64</f>
        <v>14322.703296888578</v>
      </c>
      <c r="AP23" s="25">
        <f>'Variables AMS'!AO78*'Variables AMS'!AO115/'Variables AMS'!AO64*'Variables AMS'!$S64</f>
        <v>14493.827285556761</v>
      </c>
      <c r="AQ23" s="25">
        <f>'Variables AMS'!AP78*'Variables AMS'!AP115/'Variables AMS'!AP64*'Variables AMS'!$S64</f>
        <v>14655.735298898169</v>
      </c>
      <c r="AR23" s="25">
        <f>'Variables AMS'!AQ78*'Variables AMS'!AQ115/'Variables AMS'!AQ64*'Variables AMS'!$S64</f>
        <v>14801.612704194125</v>
      </c>
      <c r="AS23" s="25">
        <f>'Variables AMS'!AR78*'Variables AMS'!AR115/'Variables AMS'!AR64*'Variables AMS'!$S64</f>
        <v>14912.275064169662</v>
      </c>
      <c r="AT23" s="25">
        <f>'Variables AMS'!AS78*'Variables AMS'!AS115/'Variables AMS'!AS64*'Variables AMS'!$S64</f>
        <v>15112.022656179193</v>
      </c>
      <c r="AU23" s="25">
        <f>'Variables AMS'!AT78*'Variables AMS'!AT115/'Variables AMS'!AT64*'Variables AMS'!$S64</f>
        <v>15302.510646769182</v>
      </c>
      <c r="AV23" s="25">
        <f>'Variables AMS'!AU78*'Variables AMS'!AU115/'Variables AMS'!AU64*'Variables AMS'!$S64</f>
        <v>15482.708361660647</v>
      </c>
      <c r="AW23" s="25">
        <f>'Variables AMS'!AV78*'Variables AMS'!AV115/'Variables AMS'!AV64*'Variables AMS'!$S64</f>
        <v>15657.695739106284</v>
      </c>
      <c r="AX23" s="18"/>
    </row>
    <row r="24" spans="1:50" x14ac:dyDescent="0.25">
      <c r="A24" s="18"/>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18"/>
    </row>
    <row r="25" spans="1:50" x14ac:dyDescent="0.2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B26" t="s">
        <v>1668</v>
      </c>
      <c r="C26" s="23">
        <f>'Variables AMS'!B778</f>
        <v>561.33715627888205</v>
      </c>
      <c r="D26" s="23">
        <f>'Variables AMS'!C778</f>
        <v>570.34960589258696</v>
      </c>
      <c r="E26" s="23">
        <f>'Variables AMS'!D778</f>
        <v>579.50675330000001</v>
      </c>
      <c r="F26" s="23">
        <f>'Variables AMS'!E778</f>
        <v>583.78528700000004</v>
      </c>
      <c r="G26" s="23">
        <f>'Variables AMS'!F778</f>
        <v>583.08198679999998</v>
      </c>
      <c r="H26" s="23">
        <f>'Variables AMS'!G778</f>
        <v>572.57614560000002</v>
      </c>
      <c r="I26" s="23">
        <f>'Variables AMS'!H778</f>
        <v>573.47627409999996</v>
      </c>
      <c r="J26" s="23">
        <f>'Variables AMS'!I778</f>
        <v>581.28016709999997</v>
      </c>
      <c r="K26" s="23">
        <f>'Variables AMS'!J778</f>
        <v>582.33796989999996</v>
      </c>
      <c r="L26" s="23">
        <f>'Variables AMS'!K778</f>
        <v>572.56413399999997</v>
      </c>
      <c r="M26" s="23">
        <f>'Variables AMS'!L778</f>
        <v>572.40554220000001</v>
      </c>
      <c r="N26" s="23">
        <f>'Variables AMS'!M778</f>
        <v>569.38979140000004</v>
      </c>
      <c r="O26" s="23">
        <f>'Variables AMS'!N778</f>
        <v>572.03446980000001</v>
      </c>
      <c r="P26" s="23">
        <f>'Variables AMS'!O778</f>
        <v>577.36629589999995</v>
      </c>
      <c r="Q26" s="23">
        <f>'Variables AMS'!P778</f>
        <v>585.92187079999997</v>
      </c>
      <c r="R26" s="23">
        <f>'Variables AMS'!Q778</f>
        <v>591.109375</v>
      </c>
      <c r="S26" s="23">
        <f>'Variables AMS'!R778</f>
        <v>592.66709679999997</v>
      </c>
      <c r="T26" s="23">
        <f>'Variables AMS'!S778</f>
        <v>608.71116480000001</v>
      </c>
      <c r="U26" s="23">
        <f>'Variables AMS'!T778</f>
        <v>612.64803180000001</v>
      </c>
      <c r="V26" s="23">
        <f>'Variables AMS'!U778</f>
        <v>624.02185280000003</v>
      </c>
      <c r="W26" s="23">
        <f>'Variables AMS'!V778</f>
        <v>630.65450269999997</v>
      </c>
      <c r="X26" s="23">
        <f>'Variables AMS'!W778</f>
        <v>633.43372769999996</v>
      </c>
      <c r="Y26" s="23">
        <f>'Variables AMS'!X778</f>
        <v>635.31046030000005</v>
      </c>
      <c r="Z26" s="23">
        <f>'Variables AMS'!Y778</f>
        <v>640.6150116</v>
      </c>
      <c r="AA26" s="23">
        <f>'Variables AMS'!Z778</f>
        <v>646.22490979999998</v>
      </c>
      <c r="AB26" s="23">
        <f>'Variables AMS'!AA778</f>
        <v>650.33070410000005</v>
      </c>
      <c r="AC26" s="23">
        <f>'Variables AMS'!AB778</f>
        <v>654.70736079999995</v>
      </c>
      <c r="AD26" s="23">
        <f>'Variables AMS'!AC778</f>
        <v>658.2937263</v>
      </c>
      <c r="AE26" s="23">
        <f>'Variables AMS'!AD778</f>
        <v>661.68296420000001</v>
      </c>
      <c r="AF26" s="23">
        <f>'Variables AMS'!AE778</f>
        <v>665.19620980000002</v>
      </c>
      <c r="AG26" s="23">
        <f>'Variables AMS'!AF778</f>
        <v>668.89188200000001</v>
      </c>
      <c r="AH26" s="23">
        <f>'Variables AMS'!AG778</f>
        <v>673.40083870000001</v>
      </c>
      <c r="AI26" s="23">
        <f>'Variables AMS'!AH778</f>
        <v>680.00014720000001</v>
      </c>
      <c r="AJ26" s="23">
        <f>'Variables AMS'!AI778</f>
        <v>686.74506199999996</v>
      </c>
      <c r="AK26" s="23">
        <f>'Variables AMS'!AJ778</f>
        <v>692.02669089999995</v>
      </c>
      <c r="AL26" s="23">
        <f>'Variables AMS'!AK778</f>
        <v>699.82096430000001</v>
      </c>
      <c r="AM26" s="23">
        <f>'Variables AMS'!AL778</f>
        <v>705.56687669999997</v>
      </c>
      <c r="AN26" s="23">
        <f>'Variables AMS'!AM778</f>
        <v>714.40819220000003</v>
      </c>
      <c r="AO26" s="23">
        <f>'Variables AMS'!AN778</f>
        <v>721.12409849999995</v>
      </c>
      <c r="AP26" s="23">
        <f>'Variables AMS'!AO778</f>
        <v>727.78132630000005</v>
      </c>
      <c r="AQ26" s="23">
        <f>'Variables AMS'!AP778</f>
        <v>735.11470039999995</v>
      </c>
      <c r="AR26" s="23">
        <f>'Variables AMS'!AQ778</f>
        <v>741.73221309999997</v>
      </c>
      <c r="AS26" s="23">
        <f>'Variables AMS'!AR778</f>
        <v>747.34614580000004</v>
      </c>
      <c r="AT26" s="23">
        <f>'Variables AMS'!AS778</f>
        <v>753.63036260000001</v>
      </c>
      <c r="AU26" s="23">
        <f>'Variables AMS'!AT778</f>
        <v>760.08668030000001</v>
      </c>
      <c r="AV26" s="23">
        <f>'Variables AMS'!AU778</f>
        <v>766.57746159999999</v>
      </c>
      <c r="AW26" s="23">
        <f>'Variables AMS'!AV778</f>
        <v>773.09675909999999</v>
      </c>
      <c r="AX26" s="18"/>
    </row>
    <row r="27" spans="1:50" x14ac:dyDescent="0.25">
      <c r="A27" s="18"/>
      <c r="B27" t="s">
        <v>1643</v>
      </c>
      <c r="C27" s="23">
        <f>'Variables AMS'!B779</f>
        <v>559.39986338942902</v>
      </c>
      <c r="D27" s="23">
        <f>'Variables AMS'!C779</f>
        <v>568.38120913915895</v>
      </c>
      <c r="E27" s="23">
        <f>'Variables AMS'!D779</f>
        <v>577.50675330000001</v>
      </c>
      <c r="F27" s="23">
        <f>'Variables AMS'!E779</f>
        <v>581.89404019999995</v>
      </c>
      <c r="G27" s="23">
        <f>'Variables AMS'!F779</f>
        <v>581.22182810000004</v>
      </c>
      <c r="H27" s="23">
        <f>'Variables AMS'!G779</f>
        <v>570.68143610000004</v>
      </c>
      <c r="I27" s="23">
        <f>'Variables AMS'!H779</f>
        <v>571.48953700000004</v>
      </c>
      <c r="J27" s="23">
        <f>'Variables AMS'!I779</f>
        <v>579.14903890000005</v>
      </c>
      <c r="K27" s="23">
        <f>'Variables AMS'!J779</f>
        <v>580.01275239999995</v>
      </c>
      <c r="L27" s="23">
        <f>'Variables AMS'!K779</f>
        <v>569.99578039999994</v>
      </c>
      <c r="M27" s="23">
        <f>'Variables AMS'!L779</f>
        <v>569.54395079999995</v>
      </c>
      <c r="N27" s="23">
        <f>'Variables AMS'!M779</f>
        <v>566.18230519999997</v>
      </c>
      <c r="O27" s="23">
        <f>'Variables AMS'!N779</f>
        <v>568.42450550000001</v>
      </c>
      <c r="P27" s="23">
        <f>'Variables AMS'!O779</f>
        <v>573.29203719999998</v>
      </c>
      <c r="Q27" s="23">
        <f>'Variables AMS'!P779</f>
        <v>581.31497509999997</v>
      </c>
      <c r="R27" s="23">
        <f>'Variables AMS'!Q779</f>
        <v>585.89364799999998</v>
      </c>
      <c r="S27" s="23">
        <f>'Variables AMS'!R779</f>
        <v>586.7341255</v>
      </c>
      <c r="T27" s="23">
        <f>'Variables AMS'!S779</f>
        <v>598.0830575</v>
      </c>
      <c r="U27" s="23">
        <f>'Variables AMS'!T779</f>
        <v>598.3001051</v>
      </c>
      <c r="V27" s="23">
        <f>'Variables AMS'!U779</f>
        <v>606.43246550000003</v>
      </c>
      <c r="W27" s="23">
        <f>'Variables AMS'!V779</f>
        <v>608.1902675</v>
      </c>
      <c r="X27" s="23">
        <f>'Variables AMS'!W779</f>
        <v>606.16194359999997</v>
      </c>
      <c r="Y27" s="23">
        <f>'Variables AMS'!X779</f>
        <v>592.66866800000003</v>
      </c>
      <c r="Z27" s="23">
        <f>'Variables AMS'!Y779</f>
        <v>582.20031470000004</v>
      </c>
      <c r="AA27" s="23">
        <f>'Variables AMS'!Z779</f>
        <v>571.74680069999999</v>
      </c>
      <c r="AB27" s="23">
        <f>'Variables AMS'!AA779</f>
        <v>559.72871729999997</v>
      </c>
      <c r="AC27" s="23">
        <f>'Variables AMS'!AB779</f>
        <v>547.73962429999995</v>
      </c>
      <c r="AD27" s="23">
        <f>'Variables AMS'!AC779</f>
        <v>522.97672039999998</v>
      </c>
      <c r="AE27" s="23">
        <f>'Variables AMS'!AD779</f>
        <v>497.7630163</v>
      </c>
      <c r="AF27" s="23">
        <f>'Variables AMS'!AE779</f>
        <v>472.35148900000002</v>
      </c>
      <c r="AG27" s="23">
        <f>'Variables AMS'!AF779</f>
        <v>446.76546810000002</v>
      </c>
      <c r="AH27" s="23">
        <f>'Variables AMS'!AG779</f>
        <v>421.37662769999997</v>
      </c>
      <c r="AI27" s="23">
        <f>'Variables AMS'!AH779</f>
        <v>395.90410409999998</v>
      </c>
      <c r="AJ27" s="23">
        <f>'Variables AMS'!AI779</f>
        <v>369.93544900000001</v>
      </c>
      <c r="AK27" s="23">
        <f>'Variables AMS'!AJ779</f>
        <v>342.65500809999998</v>
      </c>
      <c r="AL27" s="23">
        <f>'Variables AMS'!AK779</f>
        <v>316.04947110000001</v>
      </c>
      <c r="AM27" s="23">
        <f>'Variables AMS'!AL779</f>
        <v>287.92942799999997</v>
      </c>
      <c r="AN27" s="23">
        <f>'Variables AMS'!AM779</f>
        <v>270.79622310000002</v>
      </c>
      <c r="AO27" s="23">
        <f>'Variables AMS'!AN779</f>
        <v>252.40571449999999</v>
      </c>
      <c r="AP27" s="23">
        <f>'Variables AMS'!AO779</f>
        <v>233.60640939999999</v>
      </c>
      <c r="AQ27" s="23">
        <f>'Variables AMS'!AP779</f>
        <v>214.61795179999999</v>
      </c>
      <c r="AR27" s="23">
        <f>'Variables AMS'!AQ779</f>
        <v>195.0154656</v>
      </c>
      <c r="AS27" s="23">
        <f>'Variables AMS'!AR779</f>
        <v>184.19037520000001</v>
      </c>
      <c r="AT27" s="23">
        <f>'Variables AMS'!AS779</f>
        <v>173.3346425</v>
      </c>
      <c r="AU27" s="23">
        <f>'Variables AMS'!AT779</f>
        <v>162.3087874</v>
      </c>
      <c r="AV27" s="23">
        <f>'Variables AMS'!AU779</f>
        <v>151.0771862</v>
      </c>
      <c r="AW27" s="23">
        <f>'Variables AMS'!AV779</f>
        <v>139.6370628</v>
      </c>
      <c r="AX27" s="18"/>
    </row>
    <row r="28" spans="1:50" x14ac:dyDescent="0.25">
      <c r="A28" s="18"/>
      <c r="B28" t="s">
        <v>1644</v>
      </c>
      <c r="C28" s="23">
        <f>'Variables AMS'!B780</f>
        <v>0.96864644472622397</v>
      </c>
      <c r="D28" s="23">
        <f>'Variables AMS'!C780</f>
        <v>0.984198376713873</v>
      </c>
      <c r="E28" s="23">
        <f>'Variables AMS'!D780</f>
        <v>1</v>
      </c>
      <c r="F28" s="23">
        <f>'Variables AMS'!E780</f>
        <v>0.75621449870000002</v>
      </c>
      <c r="G28" s="23">
        <f>'Variables AMS'!F780</f>
        <v>0.57186036799999995</v>
      </c>
      <c r="H28" s="23">
        <f>'Variables AMS'!G780</f>
        <v>0.43244910149999999</v>
      </c>
      <c r="I28" s="23">
        <f>'Variables AMS'!H780</f>
        <v>0.32702428049999999</v>
      </c>
      <c r="J28" s="23">
        <f>'Variables AMS'!I780</f>
        <v>0.2473005023</v>
      </c>
      <c r="K28" s="23">
        <f>'Variables AMS'!J780</f>
        <v>0.18701222540000001</v>
      </c>
      <c r="L28" s="23">
        <f>'Variables AMS'!K780</f>
        <v>0.14142135619999999</v>
      </c>
      <c r="M28" s="23">
        <f>'Variables AMS'!L780</f>
        <v>0.10694488000000001</v>
      </c>
      <c r="N28" s="23">
        <f>'Variables AMS'!M780</f>
        <v>8.0873268799999995E-2</v>
      </c>
      <c r="O28" s="23">
        <f>'Variables AMS'!N780</f>
        <v>6.1157538400000003E-2</v>
      </c>
      <c r="P28" s="23">
        <f>'Variables AMS'!O780</f>
        <v>4.6248217299999998E-2</v>
      </c>
      <c r="Q28" s="23">
        <f>'Variables AMS'!P780</f>
        <v>3.49735724E-2</v>
      </c>
      <c r="R28" s="23">
        <f>'Variables AMS'!Q780</f>
        <v>2.6447522500000001E-2</v>
      </c>
      <c r="S28" s="23">
        <f>'Variables AMS'!R780</f>
        <v>2.0077737200000001E-2</v>
      </c>
      <c r="T28" s="23">
        <f>'Variables AMS'!S780</f>
        <v>0.71602391470000004</v>
      </c>
      <c r="U28" s="23">
        <f>'Variables AMS'!T780</f>
        <v>1.2805749930000001</v>
      </c>
      <c r="V28" s="23">
        <f>'Variables AMS'!U780</f>
        <v>1.760600961</v>
      </c>
      <c r="W28" s="23">
        <f>'Variables AMS'!V780</f>
        <v>7.2741930909999999</v>
      </c>
      <c r="X28" s="23">
        <f>'Variables AMS'!W780</f>
        <v>12.825343910000001</v>
      </c>
      <c r="Y28" s="23">
        <f>'Variables AMS'!X780</f>
        <v>25.396807429999999</v>
      </c>
      <c r="Z28" s="23">
        <f>'Variables AMS'!Y780</f>
        <v>38.246972530000001</v>
      </c>
      <c r="AA28" s="23">
        <f>'Variables AMS'!Z780</f>
        <v>51.330689190000001</v>
      </c>
      <c r="AB28" s="23">
        <f>'Variables AMS'!AA780</f>
        <v>64.486604549999996</v>
      </c>
      <c r="AC28" s="23">
        <f>'Variables AMS'!AB780</f>
        <v>77.836721139999995</v>
      </c>
      <c r="AD28" s="23">
        <f>'Variables AMS'!AC780</f>
        <v>102.4175279</v>
      </c>
      <c r="AE28" s="23">
        <f>'Variables AMS'!AD780</f>
        <v>127.2236176</v>
      </c>
      <c r="AF28" s="23">
        <f>'Variables AMS'!AE780</f>
        <v>152.30681989999999</v>
      </c>
      <c r="AG28" s="23">
        <f>'Variables AMS'!AF780</f>
        <v>177.69630470000001</v>
      </c>
      <c r="AH28" s="23">
        <f>'Variables AMS'!AG780</f>
        <v>203.60289299999999</v>
      </c>
      <c r="AI28" s="23">
        <f>'Variables AMS'!AH780</f>
        <v>230.63305439999999</v>
      </c>
      <c r="AJ28" s="23">
        <f>'Variables AMS'!AI780</f>
        <v>258.2038809</v>
      </c>
      <c r="AK28" s="23">
        <f>'Variables AMS'!AJ780</f>
        <v>285.66730680000001</v>
      </c>
      <c r="AL28" s="23">
        <f>'Variables AMS'!AK780</f>
        <v>314.64934950000003</v>
      </c>
      <c r="AM28" s="23">
        <f>'Variables AMS'!AL780</f>
        <v>343.2089153</v>
      </c>
      <c r="AN28" s="23">
        <f>'Variables AMS'!AM780</f>
        <v>364.94818350000003</v>
      </c>
      <c r="AO28" s="23">
        <f>'Variables AMS'!AN780</f>
        <v>385.98145720000002</v>
      </c>
      <c r="AP28" s="23">
        <f>'Variables AMS'!AO780</f>
        <v>407.3097593</v>
      </c>
      <c r="AQ28" s="23">
        <f>'Variables AMS'!AP780</f>
        <v>429.35798140000003</v>
      </c>
      <c r="AR28" s="23">
        <f>'Variables AMS'!AQ780</f>
        <v>451.32862970000002</v>
      </c>
      <c r="AS28" s="23">
        <f>'Variables AMS'!AR780</f>
        <v>465.68134700000002</v>
      </c>
      <c r="AT28" s="23">
        <f>'Variables AMS'!AS780</f>
        <v>480.62584620000001</v>
      </c>
      <c r="AU28" s="23">
        <f>'Variables AMS'!AT780</f>
        <v>495.8665489</v>
      </c>
      <c r="AV28" s="23">
        <f>'Variables AMS'!AU780</f>
        <v>511.31920450000001</v>
      </c>
      <c r="AW28" s="23">
        <f>'Variables AMS'!AV780</f>
        <v>526.98127190000002</v>
      </c>
      <c r="AX28" s="18"/>
    </row>
    <row r="29" spans="1:50" x14ac:dyDescent="0.25">
      <c r="A29" s="18"/>
      <c r="B29" t="s">
        <v>1645</v>
      </c>
      <c r="C29" s="23">
        <f>'Variables AMS'!B781</f>
        <v>0.96864644472622397</v>
      </c>
      <c r="D29" s="23">
        <f>'Variables AMS'!C781</f>
        <v>0.984198376713873</v>
      </c>
      <c r="E29" s="23">
        <f>'Variables AMS'!D781</f>
        <v>1</v>
      </c>
      <c r="F29" s="23">
        <f>'Variables AMS'!E781</f>
        <v>1.1350323389999999</v>
      </c>
      <c r="G29" s="23">
        <f>'Variables AMS'!F781</f>
        <v>1.2882984099999999</v>
      </c>
      <c r="H29" s="23">
        <f>'Variables AMS'!G781</f>
        <v>1.4622603569999999</v>
      </c>
      <c r="I29" s="23">
        <f>'Variables AMS'!H781</f>
        <v>1.6597127920000001</v>
      </c>
      <c r="J29" s="23">
        <f>'Variables AMS'!I781</f>
        <v>1.8838276920000001</v>
      </c>
      <c r="K29" s="23">
        <f>'Variables AMS'!J781</f>
        <v>2.1382053509999999</v>
      </c>
      <c r="L29" s="23">
        <f>'Variables AMS'!K781</f>
        <v>2.4269322199999999</v>
      </c>
      <c r="M29" s="23">
        <f>'Variables AMS'!L781</f>
        <v>2.7546465530000002</v>
      </c>
      <c r="N29" s="23">
        <f>'Variables AMS'!M781</f>
        <v>3.1266129189999998</v>
      </c>
      <c r="O29" s="23">
        <f>'Variables AMS'!N781</f>
        <v>3.548806774</v>
      </c>
      <c r="P29" s="23">
        <f>'Variables AMS'!O781</f>
        <v>4.0280104520000002</v>
      </c>
      <c r="Q29" s="23">
        <f>'Variables AMS'!P781</f>
        <v>4.5719221230000002</v>
      </c>
      <c r="R29" s="23">
        <f>'Variables AMS'!Q781</f>
        <v>5.1892794589999998</v>
      </c>
      <c r="S29" s="23">
        <f>'Variables AMS'!R781</f>
        <v>5.9128936059999999</v>
      </c>
      <c r="T29" s="23">
        <f>'Variables AMS'!S781</f>
        <v>9.9120833810000004</v>
      </c>
      <c r="U29" s="23">
        <f>'Variables AMS'!T781</f>
        <v>13.067351629999999</v>
      </c>
      <c r="V29" s="23">
        <f>'Variables AMS'!U781</f>
        <v>15.82878633</v>
      </c>
      <c r="W29" s="23">
        <f>'Variables AMS'!V781</f>
        <v>15.190042099999999</v>
      </c>
      <c r="X29" s="23">
        <f>'Variables AMS'!W781</f>
        <v>14.44644023</v>
      </c>
      <c r="Y29" s="23">
        <f>'Variables AMS'!X781</f>
        <v>17.24498479</v>
      </c>
      <c r="Z29" s="23">
        <f>'Variables AMS'!Y781</f>
        <v>20.167724459999999</v>
      </c>
      <c r="AA29" s="23">
        <f>'Variables AMS'!Z781</f>
        <v>23.14741987</v>
      </c>
      <c r="AB29" s="23">
        <f>'Variables AMS'!AA781</f>
        <v>26.115382199999999</v>
      </c>
      <c r="AC29" s="23">
        <f>'Variables AMS'!AB781</f>
        <v>29.13101533</v>
      </c>
      <c r="AD29" s="23">
        <f>'Variables AMS'!AC781</f>
        <v>32.89947798</v>
      </c>
      <c r="AE29" s="23">
        <f>'Variables AMS'!AD781</f>
        <v>36.696330359999997</v>
      </c>
      <c r="AF29" s="23">
        <f>'Variables AMS'!AE781</f>
        <v>40.537900790000002</v>
      </c>
      <c r="AG29" s="23">
        <f>'Variables AMS'!AF781</f>
        <v>44.43010915</v>
      </c>
      <c r="AH29" s="23">
        <f>'Variables AMS'!AG781</f>
        <v>48.421317979999998</v>
      </c>
      <c r="AI29" s="23">
        <f>'Variables AMS'!AH781</f>
        <v>53.462988629999998</v>
      </c>
      <c r="AJ29" s="23">
        <f>'Variables AMS'!AI781</f>
        <v>58.605732099999997</v>
      </c>
      <c r="AK29" s="23">
        <f>'Variables AMS'!AJ781</f>
        <v>63.704375990000003</v>
      </c>
      <c r="AL29" s="23">
        <f>'Variables AMS'!AK781</f>
        <v>69.122143649999998</v>
      </c>
      <c r="AM29" s="23">
        <f>'Variables AMS'!AL781</f>
        <v>74.428533380000005</v>
      </c>
      <c r="AN29" s="23">
        <f>'Variables AMS'!AM781</f>
        <v>78.663785559999994</v>
      </c>
      <c r="AO29" s="23">
        <f>'Variables AMS'!AN781</f>
        <v>82.736926760000003</v>
      </c>
      <c r="AP29" s="23">
        <f>'Variables AMS'!AO781</f>
        <v>86.865157620000005</v>
      </c>
      <c r="AQ29" s="23">
        <f>'Variables AMS'!AP781</f>
        <v>91.138767150000007</v>
      </c>
      <c r="AR29" s="23">
        <f>'Variables AMS'!AQ781</f>
        <v>95.388117800000003</v>
      </c>
      <c r="AS29" s="23">
        <f>'Variables AMS'!AR781</f>
        <v>97.474423610000002</v>
      </c>
      <c r="AT29" s="23">
        <f>'Variables AMS'!AS781</f>
        <v>99.669873920000001</v>
      </c>
      <c r="AU29" s="23">
        <f>'Variables AMS'!AT781</f>
        <v>101.911344</v>
      </c>
      <c r="AV29" s="23">
        <f>'Variables AMS'!AU781</f>
        <v>104.181071</v>
      </c>
      <c r="AW29" s="23">
        <f>'Variables AMS'!AV781</f>
        <v>106.47842439999999</v>
      </c>
      <c r="AX29" s="18"/>
    </row>
    <row r="30" spans="1:50" x14ac:dyDescent="0.25">
      <c r="A30" s="18"/>
      <c r="B30" t="s">
        <v>1669</v>
      </c>
      <c r="C30" s="23">
        <f>'Variables AMS'!B769</f>
        <v>0</v>
      </c>
      <c r="D30" s="23">
        <f>'Variables AMS'!C769</f>
        <v>45.908189580814103</v>
      </c>
      <c r="E30" s="23">
        <f>'Variables AMS'!D769</f>
        <v>46.645260409999999</v>
      </c>
      <c r="F30" s="23">
        <f>'Variables AMS'!E769</f>
        <v>42.368530479999997</v>
      </c>
      <c r="G30" s="23">
        <f>'Variables AMS'!F769</f>
        <v>37.667917410000001</v>
      </c>
      <c r="H30" s="23">
        <f>'Variables AMS'!G769</f>
        <v>27.819149549999999</v>
      </c>
      <c r="I30" s="23">
        <f>'Variables AMS'!H769</f>
        <v>38.534588200000002</v>
      </c>
      <c r="J30" s="23">
        <f>'Variables AMS'!I769</f>
        <v>45.497516670000003</v>
      </c>
      <c r="K30" s="23">
        <f>'Variables AMS'!J769</f>
        <v>39.264363080000003</v>
      </c>
      <c r="L30" s="23">
        <f>'Variables AMS'!K769</f>
        <v>28.502251909999998</v>
      </c>
      <c r="M30" s="23">
        <f>'Variables AMS'!L769</f>
        <v>37.475078379999999</v>
      </c>
      <c r="N30" s="23">
        <f>'Variables AMS'!M769</f>
        <v>34.607495419999999</v>
      </c>
      <c r="O30" s="23">
        <f>'Variables AMS'!N769</f>
        <v>40.069704479999999</v>
      </c>
      <c r="P30" s="23">
        <f>'Variables AMS'!O769</f>
        <v>42.930682279999999</v>
      </c>
      <c r="Q30" s="23">
        <f>'Variables AMS'!P769</f>
        <v>46.504883069999998</v>
      </c>
      <c r="R30" s="23">
        <f>'Variables AMS'!Q769</f>
        <v>43.699155810000001</v>
      </c>
      <c r="S30" s="23">
        <f>'Variables AMS'!R769</f>
        <v>40.410339239999999</v>
      </c>
      <c r="T30" s="23">
        <f>'Variables AMS'!S769</f>
        <v>54.999071860000001</v>
      </c>
      <c r="U30" s="23">
        <f>'Variables AMS'!T769</f>
        <v>43.946420209999999</v>
      </c>
      <c r="V30" s="23">
        <f>'Variables AMS'!U769</f>
        <v>51.642137900000002</v>
      </c>
      <c r="W30" s="23">
        <f>'Variables AMS'!V769</f>
        <v>47.648548769999998</v>
      </c>
      <c r="X30" s="23">
        <f>'Variables AMS'!W769</f>
        <v>44.231076680000001</v>
      </c>
      <c r="Y30" s="23">
        <f>'Variables AMS'!X769</f>
        <v>43.511257950000001</v>
      </c>
      <c r="Z30" s="23">
        <f>'Variables AMS'!Y769</f>
        <v>47.062431259999997</v>
      </c>
      <c r="AA30" s="23">
        <f>'Variables AMS'!Z769</f>
        <v>47.716437190000001</v>
      </c>
      <c r="AB30" s="23">
        <f>'Variables AMS'!AA769</f>
        <v>46.581062410000001</v>
      </c>
      <c r="AC30" s="23">
        <f>'Variables AMS'!AB769</f>
        <v>47.121791799999997</v>
      </c>
      <c r="AD30" s="23">
        <f>'Variables AMS'!AC769</f>
        <v>46.61917073</v>
      </c>
      <c r="AE30" s="23">
        <f>'Variables AMS'!AD769</f>
        <v>46.657768969999999</v>
      </c>
      <c r="AF30" s="23">
        <f>'Variables AMS'!AE769</f>
        <v>47.004545380000003</v>
      </c>
      <c r="AG30" s="23">
        <f>'Variables AMS'!AF769</f>
        <v>47.417891750000003</v>
      </c>
      <c r="AH30" s="23">
        <f>'Variables AMS'!AG769</f>
        <v>48.474086569999997</v>
      </c>
      <c r="AI30" s="23">
        <f>'Variables AMS'!AH769</f>
        <v>50.860804330000001</v>
      </c>
      <c r="AJ30" s="23">
        <f>'Variables AMS'!AI769</f>
        <v>51.440172070000003</v>
      </c>
      <c r="AK30" s="23">
        <f>'Variables AMS'!AJ769</f>
        <v>50.420218040000002</v>
      </c>
      <c r="AL30" s="23">
        <f>'Variables AMS'!AK769</f>
        <v>53.28001493</v>
      </c>
      <c r="AM30" s="23">
        <f>'Variables AMS'!AL769</f>
        <v>51.743958370000001</v>
      </c>
      <c r="AN30" s="23">
        <f>'Variables AMS'!AM769</f>
        <v>55.217030579999999</v>
      </c>
      <c r="AO30" s="23">
        <f>'Variables AMS'!AN769</f>
        <v>53.672746019999998</v>
      </c>
      <c r="AP30" s="23">
        <f>'Variables AMS'!AO769</f>
        <v>54.055492739999998</v>
      </c>
      <c r="AQ30" s="23">
        <f>'Variables AMS'!AP769</f>
        <v>55.169207249999999</v>
      </c>
      <c r="AR30" s="23">
        <f>'Variables AMS'!AQ769</f>
        <v>54.9353561</v>
      </c>
      <c r="AS30" s="23">
        <f>'Variables AMS'!AR769</f>
        <v>54.366734110000003</v>
      </c>
      <c r="AT30" s="23">
        <f>'Variables AMS'!AS769</f>
        <v>55.406012429999997</v>
      </c>
      <c r="AU30" s="23">
        <f>'Variables AMS'!AT769</f>
        <v>55.991164240000003</v>
      </c>
      <c r="AV30" s="23">
        <f>'Variables AMS'!AU769</f>
        <v>56.449990589999999</v>
      </c>
      <c r="AW30" s="23">
        <f>'Variables AMS'!AV769</f>
        <v>56.905134940000003</v>
      </c>
      <c r="AX30" s="18"/>
    </row>
    <row r="31" spans="1:50" x14ac:dyDescent="0.25">
      <c r="A31" s="18"/>
      <c r="B31" t="s">
        <v>1646</v>
      </c>
      <c r="C31" s="23">
        <f>'Variables AMS'!B782</f>
        <v>0</v>
      </c>
      <c r="D31" s="23">
        <f>'Variables AMS'!C782</f>
        <v>45.749750738404103</v>
      </c>
      <c r="E31" s="23">
        <f>'Variables AMS'!D782</f>
        <v>46.484277779999999</v>
      </c>
      <c r="F31" s="23">
        <f>'Variables AMS'!E782</f>
        <v>42.345827030000002</v>
      </c>
      <c r="G31" s="23">
        <f>'Variables AMS'!F782</f>
        <v>37.574697020000002</v>
      </c>
      <c r="H31" s="23">
        <f>'Variables AMS'!G782</f>
        <v>27.662333780000001</v>
      </c>
      <c r="I31" s="23">
        <f>'Variables AMS'!H782</f>
        <v>38.318024549999997</v>
      </c>
      <c r="J31" s="23">
        <f>'Variables AMS'!I782</f>
        <v>45.222540680000002</v>
      </c>
      <c r="K31" s="23">
        <f>'Variables AMS'!J782</f>
        <v>38.930198249999997</v>
      </c>
      <c r="L31" s="23">
        <f>'Variables AMS'!K782</f>
        <v>28.106283300000001</v>
      </c>
      <c r="M31" s="23">
        <f>'Variables AMS'!L782</f>
        <v>37.01302699</v>
      </c>
      <c r="N31" s="23">
        <f>'Variables AMS'!M782</f>
        <v>34.07351311</v>
      </c>
      <c r="O31" s="23">
        <f>'Variables AMS'!N782</f>
        <v>39.456403729999998</v>
      </c>
      <c r="P31" s="23">
        <f>'Variables AMS'!O782</f>
        <v>42.229111090000004</v>
      </c>
      <c r="Q31" s="23">
        <f>'Variables AMS'!P782</f>
        <v>45.704451929999998</v>
      </c>
      <c r="R31" s="23">
        <f>'Variables AMS'!Q782</f>
        <v>42.787521079999998</v>
      </c>
      <c r="S31" s="23">
        <f>'Variables AMS'!R782</f>
        <v>39.350273989999998</v>
      </c>
      <c r="T31" s="23">
        <f>'Variables AMS'!S782</f>
        <v>49.913971760000003</v>
      </c>
      <c r="U31" s="23">
        <f>'Variables AMS'!T782</f>
        <v>39.528033399999998</v>
      </c>
      <c r="V31" s="23">
        <f>'Variables AMS'!U782</f>
        <v>47.457612339999997</v>
      </c>
      <c r="W31" s="23">
        <f>'Variables AMS'!V782</f>
        <v>41.617580250000003</v>
      </c>
      <c r="X31" s="23">
        <f>'Variables AMS'!W782</f>
        <v>37.946991619999999</v>
      </c>
      <c r="Y31" s="23">
        <f>'Variables AMS'!X782</f>
        <v>26.34872171</v>
      </c>
      <c r="Z31" s="23">
        <f>'Variables AMS'!Y782</f>
        <v>28.486753749999998</v>
      </c>
      <c r="AA31" s="23">
        <f>'Variables AMS'!Z782</f>
        <v>27.81352609</v>
      </c>
      <c r="AB31" s="23">
        <f>'Variables AMS'!AA782</f>
        <v>25.561864839999998</v>
      </c>
      <c r="AC31" s="23">
        <f>'Variables AMS'!AB782</f>
        <v>24.80092703</v>
      </c>
      <c r="AD31" s="23">
        <f>'Variables AMS'!AC782</f>
        <v>11.239093329999999</v>
      </c>
      <c r="AE31" s="23">
        <f>'Variables AMS'!AD782</f>
        <v>9.1606693440000004</v>
      </c>
      <c r="AF31" s="23">
        <f>'Variables AMS'!AE782</f>
        <v>7.3055922679999998</v>
      </c>
      <c r="AG31" s="23">
        <f>'Variables AMS'!AF782</f>
        <v>5.4608419389999998</v>
      </c>
      <c r="AH31" s="23">
        <f>'Variables AMS'!AG782</f>
        <v>3.9762966780000002</v>
      </c>
      <c r="AI31" s="23">
        <f>'Variables AMS'!AH782</f>
        <v>2.2238480489999999</v>
      </c>
      <c r="AJ31" s="23">
        <f>'Variables AMS'!AI782</f>
        <v>5.3450639199999997E-2</v>
      </c>
      <c r="AK31" s="23">
        <f>'Variables AMS'!AJ782</f>
        <v>-2.965210737</v>
      </c>
      <c r="AL31" s="23">
        <f>'Variables AMS'!AK782</f>
        <v>-4.0834040229999999</v>
      </c>
      <c r="AM31" s="23">
        <f>'Variables AMS'!AL782</f>
        <v>-7.3466469590000001</v>
      </c>
      <c r="AN31" s="23">
        <f>'Variables AMS'!AM782</f>
        <v>1.7919084359999999</v>
      </c>
      <c r="AO31" s="23">
        <f>'Variables AMS'!AN782</f>
        <v>-0.59153182680000005</v>
      </c>
      <c r="AP31" s="23">
        <f>'Variables AMS'!AO782</f>
        <v>-2.2091052699999998</v>
      </c>
      <c r="AQ31" s="23">
        <f>'Variables AMS'!AP782</f>
        <v>-3.6339041750000001</v>
      </c>
      <c r="AR31" s="23">
        <f>'Variables AMS'!AQ782</f>
        <v>-5.4960119729999999</v>
      </c>
      <c r="AS31" s="23">
        <f>'Variables AMS'!AR782</f>
        <v>1.9929456940000001</v>
      </c>
      <c r="AT31" s="23">
        <f>'Variables AMS'!AS782</f>
        <v>1.2507884810000001</v>
      </c>
      <c r="AU31" s="23">
        <f>'Variables AMS'!AT782</f>
        <v>0.36713720789999998</v>
      </c>
      <c r="AV31" s="23">
        <f>'Variables AMS'!AU782</f>
        <v>-0.56331969969999995</v>
      </c>
      <c r="AW31" s="23">
        <f>'Variables AMS'!AV782</f>
        <v>-1.510075923</v>
      </c>
      <c r="AX31" s="18"/>
    </row>
    <row r="32" spans="1:50" x14ac:dyDescent="0.25">
      <c r="A32" s="18"/>
      <c r="B32" t="s">
        <v>1655</v>
      </c>
      <c r="C32" s="23">
        <f>'Variables AMS'!B783</f>
        <v>0</v>
      </c>
      <c r="D32" s="23">
        <f>'Variables AMS'!C783</f>
        <v>7.9219421204998905E-2</v>
      </c>
      <c r="E32" s="23">
        <f>'Variables AMS'!D783</f>
        <v>8.0491314699999997E-2</v>
      </c>
      <c r="F32" s="23">
        <f>'Variables AMS'!E783</f>
        <v>-0.17805719610000001</v>
      </c>
      <c r="G32" s="23">
        <f>'Variables AMS'!F783</f>
        <v>-0.13464943330000001</v>
      </c>
      <c r="H32" s="23">
        <f>'Variables AMS'!G783</f>
        <v>-0.10182385369999999</v>
      </c>
      <c r="I32" s="23">
        <f>'Variables AMS'!H783</f>
        <v>-7.7000674500000005E-2</v>
      </c>
      <c r="J32" s="23">
        <f>'Variables AMS'!I783</f>
        <v>-5.8229026400000002E-2</v>
      </c>
      <c r="K32" s="23">
        <f>'Variables AMS'!J783</f>
        <v>-4.4033634000000002E-2</v>
      </c>
      <c r="L32" s="23">
        <f>'Variables AMS'!K783</f>
        <v>-3.32988725E-2</v>
      </c>
      <c r="M32" s="23">
        <f>'Variables AMS'!L783</f>
        <v>-2.5181090199999999E-2</v>
      </c>
      <c r="N32" s="23">
        <f>'Variables AMS'!M783</f>
        <v>-1.9042305499999999E-2</v>
      </c>
      <c r="O32" s="23">
        <f>'Variables AMS'!N783</f>
        <v>-1.4400067500000001E-2</v>
      </c>
      <c r="P32" s="23">
        <f>'Variables AMS'!O783</f>
        <v>-1.08895398E-2</v>
      </c>
      <c r="Q32" s="23">
        <f>'Variables AMS'!P783</f>
        <v>-8.2348278899999905E-3</v>
      </c>
      <c r="R32" s="23">
        <f>'Variables AMS'!Q783</f>
        <v>-6.2272962400000001E-3</v>
      </c>
      <c r="S32" s="23">
        <f>'Variables AMS'!R783</f>
        <v>-4.6314345E-3</v>
      </c>
      <c r="T32" s="23">
        <f>'Variables AMS'!S783</f>
        <v>0.6972658531</v>
      </c>
      <c r="U32" s="23">
        <f>'Variables AMS'!T783</f>
        <v>0.61161411700000001</v>
      </c>
      <c r="V32" s="23">
        <f>'Variables AMS'!U783</f>
        <v>0.56419599149999999</v>
      </c>
      <c r="W32" s="23">
        <f>'Variables AMS'!V783</f>
        <v>5.6293134480000004</v>
      </c>
      <c r="X32" s="23">
        <f>'Variables AMS'!W783</f>
        <v>6.0292712030000004</v>
      </c>
      <c r="Y32" s="23">
        <f>'Variables AMS'!X783</f>
        <v>13.414451639999999</v>
      </c>
      <c r="Z32" s="23">
        <f>'Variables AMS'!Y783</f>
        <v>14.519454209999999</v>
      </c>
      <c r="AA32" s="23">
        <f>'Variables AMS'!Z783</f>
        <v>15.59762535</v>
      </c>
      <c r="AB32" s="23">
        <f>'Variables AMS'!AA783</f>
        <v>16.529794559999999</v>
      </c>
      <c r="AC32" s="23">
        <f>'Variables AMS'!AB783</f>
        <v>17.58871182</v>
      </c>
      <c r="AD32" s="23">
        <f>'Variables AMS'!AC783</f>
        <v>29.696882479999999</v>
      </c>
      <c r="AE32" s="23">
        <f>'Variables AMS'!AD783</f>
        <v>31.537820310000001</v>
      </c>
      <c r="AF32" s="23">
        <f>'Variables AMS'!AE783</f>
        <v>33.445395079999997</v>
      </c>
      <c r="AG32" s="23">
        <f>'Variables AMS'!AF783</f>
        <v>35.400353930000001</v>
      </c>
      <c r="AH32" s="23">
        <f>'Variables AMS'!AG783</f>
        <v>37.586265279999999</v>
      </c>
      <c r="AI32" s="23">
        <f>'Variables AMS'!AH783</f>
        <v>40.41263446</v>
      </c>
      <c r="AJ32" s="23">
        <f>'Variables AMS'!AI783</f>
        <v>42.729946320000003</v>
      </c>
      <c r="AK32" s="23">
        <f>'Variables AMS'!AJ783</f>
        <v>44.434729439999998</v>
      </c>
      <c r="AL32" s="23">
        <f>'Variables AMS'!AK783</f>
        <v>47.758470629999998</v>
      </c>
      <c r="AM32" s="23">
        <f>'Variables AMS'!AL783</f>
        <v>49.240934240000001</v>
      </c>
      <c r="AN32" s="23">
        <f>'Variables AMS'!AM783</f>
        <v>44.297808600000003</v>
      </c>
      <c r="AO32" s="23">
        <f>'Variables AMS'!AN783</f>
        <v>45.020699329999999</v>
      </c>
      <c r="AP32" s="23">
        <f>'Variables AMS'!AO783</f>
        <v>46.698209179999999</v>
      </c>
      <c r="AQ32" s="23">
        <f>'Variables AMS'!AP783</f>
        <v>48.820002299999999</v>
      </c>
      <c r="AR32" s="23">
        <f>'Variables AMS'!AQ783</f>
        <v>50.191620710000002</v>
      </c>
      <c r="AS32" s="23">
        <f>'Variables AMS'!AR783</f>
        <v>44.017783270000002</v>
      </c>
      <c r="AT32" s="23">
        <f>'Variables AMS'!AS783</f>
        <v>45.552944969999999</v>
      </c>
      <c r="AU32" s="23">
        <f>'Variables AMS'!AT783</f>
        <v>46.831425039999999</v>
      </c>
      <c r="AV32" s="23">
        <f>'Variables AMS'!AU783</f>
        <v>48.045123420000003</v>
      </c>
      <c r="AW32" s="23">
        <f>'Variables AMS'!AV783</f>
        <v>49.270212200000003</v>
      </c>
      <c r="AX32" s="18"/>
    </row>
    <row r="33" spans="1:50" x14ac:dyDescent="0.25">
      <c r="A33" s="18"/>
      <c r="B33" t="s">
        <v>1647</v>
      </c>
      <c r="C33" s="23">
        <f>'Variables AMS'!B784</f>
        <v>0</v>
      </c>
      <c r="D33" s="23">
        <f>'Variables AMS'!C784</f>
        <v>7.9219421204998905E-2</v>
      </c>
      <c r="E33" s="23">
        <f>'Variables AMS'!D784</f>
        <v>8.0491314699999997E-2</v>
      </c>
      <c r="F33" s="23">
        <f>'Variables AMS'!E784</f>
        <v>0.20076064390000001</v>
      </c>
      <c r="G33" s="23">
        <f>'Variables AMS'!F784</f>
        <v>0.22786982310000001</v>
      </c>
      <c r="H33" s="23">
        <f>'Variables AMS'!G784</f>
        <v>0.25863961819999998</v>
      </c>
      <c r="I33" s="23">
        <f>'Variables AMS'!H784</f>
        <v>0.29356433069999999</v>
      </c>
      <c r="J33" s="23">
        <f>'Variables AMS'!I784</f>
        <v>0.33320500889999999</v>
      </c>
      <c r="K33" s="23">
        <f>'Variables AMS'!J784</f>
        <v>0.37819846039999999</v>
      </c>
      <c r="L33" s="23">
        <f>'Variables AMS'!K784</f>
        <v>0.42926748300000001</v>
      </c>
      <c r="M33" s="23">
        <f>'Variables AMS'!L784</f>
        <v>0.48723247510000001</v>
      </c>
      <c r="N33" s="23">
        <f>'Variables AMS'!M784</f>
        <v>0.55302461570000006</v>
      </c>
      <c r="O33" s="23">
        <f>'Variables AMS'!N784</f>
        <v>0.62770082279999995</v>
      </c>
      <c r="P33" s="23">
        <f>'Variables AMS'!O784</f>
        <v>0.7124607329</v>
      </c>
      <c r="Q33" s="23">
        <f>'Variables AMS'!P784</f>
        <v>0.80866597179999999</v>
      </c>
      <c r="R33" s="23">
        <f>'Variables AMS'!Q784</f>
        <v>0.91786202910000003</v>
      </c>
      <c r="S33" s="23">
        <f>'Variables AMS'!R784</f>
        <v>1.0646966920000001</v>
      </c>
      <c r="T33" s="23">
        <f>'Variables AMS'!S784</f>
        <v>4.3878342510000001</v>
      </c>
      <c r="U33" s="23">
        <f>'Variables AMS'!T784</f>
        <v>3.8067726949999998</v>
      </c>
      <c r="V33" s="23">
        <f>'Variables AMS'!U784</f>
        <v>3.620329576</v>
      </c>
      <c r="W33" s="23">
        <f>'Variables AMS'!V784</f>
        <v>0.40165506769999998</v>
      </c>
      <c r="X33" s="23">
        <f>'Variables AMS'!W784</f>
        <v>0.25481385290000003</v>
      </c>
      <c r="Y33" s="23">
        <f>'Variables AMS'!X784</f>
        <v>3.7480845939999998</v>
      </c>
      <c r="Z33" s="23">
        <f>'Variables AMS'!Y784</f>
        <v>4.056223299</v>
      </c>
      <c r="AA33" s="23">
        <f>'Variables AMS'!Z784</f>
        <v>4.305285757</v>
      </c>
      <c r="AB33" s="23">
        <f>'Variables AMS'!AA784</f>
        <v>4.4894030100000002</v>
      </c>
      <c r="AC33" s="23">
        <f>'Variables AMS'!AB784</f>
        <v>4.7321529389999997</v>
      </c>
      <c r="AD33" s="23">
        <f>'Variables AMS'!AC784</f>
        <v>5.68319492</v>
      </c>
      <c r="AE33" s="23">
        <f>'Variables AMS'!AD784</f>
        <v>5.9592793149999999</v>
      </c>
      <c r="AF33" s="23">
        <f>'Variables AMS'!AE784</f>
        <v>6.2535580279999996</v>
      </c>
      <c r="AG33" s="23">
        <f>'Variables AMS'!AF784</f>
        <v>6.5566958800000004</v>
      </c>
      <c r="AH33" s="23">
        <f>'Variables AMS'!AG784</f>
        <v>6.9115246060000004</v>
      </c>
      <c r="AI33" s="23">
        <f>'Variables AMS'!AH784</f>
        <v>8.2243218250000005</v>
      </c>
      <c r="AJ33" s="23">
        <f>'Variables AMS'!AI784</f>
        <v>8.6567751099999999</v>
      </c>
      <c r="AK33" s="23">
        <f>'Variables AMS'!AJ784</f>
        <v>8.9506993389999998</v>
      </c>
      <c r="AL33" s="23">
        <f>'Variables AMS'!AK784</f>
        <v>9.6049483280000008</v>
      </c>
      <c r="AM33" s="23">
        <f>'Variables AMS'!AL784</f>
        <v>9.8496710909999994</v>
      </c>
      <c r="AN33" s="23">
        <f>'Variables AMS'!AM784</f>
        <v>9.1273135379999903</v>
      </c>
      <c r="AO33" s="23">
        <f>'Variables AMS'!AN784</f>
        <v>9.2435785159999995</v>
      </c>
      <c r="AP33" s="23">
        <f>'Variables AMS'!AO784</f>
        <v>9.5663888369999999</v>
      </c>
      <c r="AQ33" s="23">
        <f>'Variables AMS'!AP784</f>
        <v>9.9831091260000004</v>
      </c>
      <c r="AR33" s="23">
        <f>'Variables AMS'!AQ784</f>
        <v>10.239747360000001</v>
      </c>
      <c r="AS33" s="23">
        <f>'Variables AMS'!AR784</f>
        <v>8.3560051390000005</v>
      </c>
      <c r="AT33" s="23">
        <f>'Variables AMS'!AS784</f>
        <v>8.6022789779999904</v>
      </c>
      <c r="AU33" s="23">
        <f>'Variables AMS'!AT784</f>
        <v>8.7926019909999997</v>
      </c>
      <c r="AV33" s="23">
        <f>'Variables AMS'!AU784</f>
        <v>8.9681868700000003</v>
      </c>
      <c r="AW33" s="23">
        <f>'Variables AMS'!AV784</f>
        <v>9.1449986620000008</v>
      </c>
      <c r="AX33" s="18"/>
    </row>
    <row r="34" spans="1:50" x14ac:dyDescent="0.25">
      <c r="A34" s="18"/>
      <c r="B34" t="s">
        <v>1661</v>
      </c>
      <c r="C34" s="23">
        <f>SUM(C35:C37)</f>
        <v>0</v>
      </c>
      <c r="D34" s="23">
        <f t="shared" ref="D34:AW34" si="0">SUM(D35:D37)</f>
        <v>4272.1863174840191</v>
      </c>
      <c r="E34" s="23">
        <f t="shared" si="0"/>
        <v>4396.9112142260101</v>
      </c>
      <c r="F34" s="23">
        <f t="shared" si="0"/>
        <v>3938.2762529148076</v>
      </c>
      <c r="G34" s="23">
        <f t="shared" si="0"/>
        <v>3511.486115321477</v>
      </c>
      <c r="H34" s="23">
        <f t="shared" si="0"/>
        <v>2599.9771103846329</v>
      </c>
      <c r="I34" s="23">
        <f t="shared" si="0"/>
        <v>3613.0175427327567</v>
      </c>
      <c r="J34" s="23">
        <f t="shared" si="0"/>
        <v>4273.3434027367011</v>
      </c>
      <c r="K34" s="23">
        <f t="shared" si="0"/>
        <v>3696.784169952884</v>
      </c>
      <c r="L34" s="23">
        <f t="shared" si="0"/>
        <v>2695.5651013193337</v>
      </c>
      <c r="M34" s="23">
        <f t="shared" si="0"/>
        <v>3542.8441807106128</v>
      </c>
      <c r="N34" s="23">
        <f t="shared" si="0"/>
        <v>3281.1059231551262</v>
      </c>
      <c r="O34" s="23">
        <f t="shared" si="0"/>
        <v>3837.2925665713092</v>
      </c>
      <c r="P34" s="23">
        <f t="shared" si="0"/>
        <v>4131.955604744192</v>
      </c>
      <c r="Q34" s="23">
        <f t="shared" si="0"/>
        <v>4471.051607821677</v>
      </c>
      <c r="R34" s="23">
        <f t="shared" si="0"/>
        <v>4197.1274752875643</v>
      </c>
      <c r="S34" s="23">
        <f t="shared" si="0"/>
        <v>3762.2796907672869</v>
      </c>
      <c r="T34" s="23">
        <f t="shared" si="0"/>
        <v>5551.0148703800796</v>
      </c>
      <c r="U34" s="23">
        <f t="shared" si="0"/>
        <v>4595.8229008514973</v>
      </c>
      <c r="V34" s="23">
        <f t="shared" si="0"/>
        <v>5275.6905998903894</v>
      </c>
      <c r="W34" s="23">
        <f t="shared" si="0"/>
        <v>6024.4544557729851</v>
      </c>
      <c r="X34" s="23">
        <f t="shared" si="0"/>
        <v>5626.6490707110415</v>
      </c>
      <c r="Y34" s="23">
        <f t="shared" si="0"/>
        <v>6392.3139411132706</v>
      </c>
      <c r="Z34" s="23">
        <f t="shared" si="0"/>
        <v>6664.5934852801302</v>
      </c>
      <c r="AA34" s="23">
        <f t="shared" si="0"/>
        <v>6623.9462195276737</v>
      </c>
      <c r="AB34" s="23">
        <f t="shared" si="0"/>
        <v>6427.8407956876581</v>
      </c>
      <c r="AC34" s="23">
        <f t="shared" si="0"/>
        <v>6413.7134034131286</v>
      </c>
      <c r="AD34" s="23">
        <f t="shared" si="0"/>
        <v>7303.0873046744891</v>
      </c>
      <c r="AE34" s="23">
        <f t="shared" si="0"/>
        <v>7272.7850592142531</v>
      </c>
      <c r="AF34" s="23">
        <f t="shared" si="0"/>
        <v>7305.5371129907035</v>
      </c>
      <c r="AG34" s="23">
        <f t="shared" si="0"/>
        <v>7327.5857453311974</v>
      </c>
      <c r="AH34" s="23">
        <f t="shared" si="0"/>
        <v>7407.8786982506281</v>
      </c>
      <c r="AI34" s="23">
        <f t="shared" si="0"/>
        <v>7787.4080715911014</v>
      </c>
      <c r="AJ34" s="23">
        <f t="shared" si="0"/>
        <v>7940.2060287347731</v>
      </c>
      <c r="AK34" s="23">
        <f t="shared" si="0"/>
        <v>7886.6504304702739</v>
      </c>
      <c r="AL34" s="23">
        <f t="shared" si="0"/>
        <v>8316.0189834557441</v>
      </c>
      <c r="AM34" s="23">
        <f t="shared" si="0"/>
        <v>8183.2631690211765</v>
      </c>
      <c r="AN34" s="23">
        <f t="shared" si="0"/>
        <v>8236.7888022330662</v>
      </c>
      <c r="AO34" s="23">
        <f t="shared" si="0"/>
        <v>8137.3919787564109</v>
      </c>
      <c r="AP34" s="23">
        <f t="shared" si="0"/>
        <v>8289.7478541026121</v>
      </c>
      <c r="AQ34" s="23">
        <f t="shared" si="0"/>
        <v>8543.4260360748412</v>
      </c>
      <c r="AR34" s="23">
        <f t="shared" si="0"/>
        <v>8616.7617691011656</v>
      </c>
      <c r="AS34" s="23">
        <f t="shared" si="0"/>
        <v>8179.8181713167724</v>
      </c>
      <c r="AT34" s="23">
        <f t="shared" si="0"/>
        <v>8389.6207179883531</v>
      </c>
      <c r="AU34" s="23">
        <f t="shared" si="0"/>
        <v>8538.5927850430689</v>
      </c>
      <c r="AV34" s="23">
        <f t="shared" si="0"/>
        <v>8671.4245732688833</v>
      </c>
      <c r="AW34" s="23">
        <f t="shared" si="0"/>
        <v>8805.1502256571639</v>
      </c>
      <c r="AX34" s="18"/>
    </row>
    <row r="35" spans="1:50" x14ac:dyDescent="0.25">
      <c r="A35" s="18"/>
      <c r="B35" t="s">
        <v>1658</v>
      </c>
      <c r="C35" s="23">
        <f>C31*C66*'Variables AMS'!$S$842/'Variables AMS'!B$842</f>
        <v>0</v>
      </c>
      <c r="D35" s="23">
        <f>D31*D66*'Variables AMS'!$S$842/'Variables AMS'!C$842</f>
        <v>4235.0098860652452</v>
      </c>
      <c r="E35" s="23">
        <f>E31*E66*'Variables AMS'!$S$842/'Variables AMS'!D$842</f>
        <v>4354.3210706129075</v>
      </c>
      <c r="F35" s="23">
        <f>F31*F66*'Variables AMS'!$S$842/'Variables AMS'!E$842</f>
        <v>3966.6600331612353</v>
      </c>
      <c r="G35" s="23">
        <f>G31*G66*'Variables AMS'!$S$842/'Variables AMS'!F$842</f>
        <v>3519.7340425205202</v>
      </c>
      <c r="H35" s="23">
        <f>H31*H66*'Variables AMS'!$S$842/'Variables AMS'!G$842</f>
        <v>2591.2133858015618</v>
      </c>
      <c r="I35" s="23">
        <f>I31*I66*'Variables AMS'!$S$842/'Variables AMS'!H$842</f>
        <v>3589.3637502360566</v>
      </c>
      <c r="J35" s="23">
        <f>J31*J66*'Variables AMS'!$S$842/'Variables AMS'!I$842</f>
        <v>4236.1303918400272</v>
      </c>
      <c r="K35" s="23">
        <f>K31*K66*'Variables AMS'!$S$842/'Variables AMS'!J$842</f>
        <v>3646.7078911202693</v>
      </c>
      <c r="L35" s="23">
        <f>L31*L66*'Variables AMS'!$S$842/'Variables AMS'!K$842</f>
        <v>2632.799463258531</v>
      </c>
      <c r="M35" s="23">
        <f>M31*M66*'Variables AMS'!$S$842/'Variables AMS'!L$842</f>
        <v>3467.1207340947499</v>
      </c>
      <c r="N35" s="23">
        <f>N31*N66*'Variables AMS'!$S$842/'Variables AMS'!M$842</f>
        <v>3191.7676931651308</v>
      </c>
      <c r="O35" s="23">
        <f>O31*O66*'Variables AMS'!$S$842/'Variables AMS'!N$842</f>
        <v>3734.2153110977847</v>
      </c>
      <c r="P35" s="23">
        <f>P31*P66*'Variables AMS'!$S$842/'Variables AMS'!O$842</f>
        <v>4034.1146162676355</v>
      </c>
      <c r="Q35" s="23">
        <f>Q31*Q66*'Variables AMS'!$S$842/'Variables AMS'!P$842</f>
        <v>4362.244241178134</v>
      </c>
      <c r="R35" s="23">
        <f>R31*R66*'Variables AMS'!$S$842/'Variables AMS'!Q$842</f>
        <v>4071.5018237740596</v>
      </c>
      <c r="S35" s="23">
        <f>S31*S66*'Variables AMS'!$S$842/'Variables AMS'!R$842</f>
        <v>3642.6165360786385</v>
      </c>
      <c r="T35" s="23">
        <f>T31*T66*'Variables AMS'!$S$842/'Variables AMS'!S$842</f>
        <v>4811.4092855729696</v>
      </c>
      <c r="U35" s="23">
        <f>U31*U66*'Variables AMS'!$S$842/'Variables AMS'!T$842</f>
        <v>3929.8847328464876</v>
      </c>
      <c r="V35" s="23">
        <f>V31*V66*'Variables AMS'!$S$842/'Variables AMS'!U$842</f>
        <v>4652.0539490393694</v>
      </c>
      <c r="W35" s="23">
        <f>W31*W66*'Variables AMS'!$S$842/'Variables AMS'!V$842</f>
        <v>4079.5821576175999</v>
      </c>
      <c r="X35" s="23">
        <f>X31*X66*'Variables AMS'!$S$842/'Variables AMS'!W$842</f>
        <v>3719.7710470174998</v>
      </c>
      <c r="Y35" s="23">
        <f>Y31*Y66*'Variables AMS'!$S$842/'Variables AMS'!X$842</f>
        <v>2582.8453828306465</v>
      </c>
      <c r="Z35" s="23">
        <f>Z31*Z66*'Variables AMS'!$S$842/'Variables AMS'!Y$842</f>
        <v>2838.4871943114849</v>
      </c>
      <c r="AA35" s="23">
        <f>AA31*AA66*'Variables AMS'!$S$842/'Variables AMS'!Z$842</f>
        <v>2771.4052059112141</v>
      </c>
      <c r="AB35" s="23">
        <f>AB31*AB66*'Variables AMS'!$S$842/'Variables AMS'!AA$842</f>
        <v>2547.0443782283751</v>
      </c>
      <c r="AC35" s="23">
        <f>AC31*AC66*'Variables AMS'!$S$842/'Variables AMS'!AB$842</f>
        <v>2471.2227440742308</v>
      </c>
      <c r="AD35" s="23">
        <f>AD31*AD66*'Variables AMS'!$S$842/'Variables AMS'!AC$842</f>
        <v>1119.8897133547753</v>
      </c>
      <c r="AE35" s="23">
        <f>AE31*AE66*'Variables AMS'!$S$842/'Variables AMS'!AD$842</f>
        <v>912.79065557812885</v>
      </c>
      <c r="AF35" s="23">
        <f>AF31*AF66*'Variables AMS'!$S$842/'Variables AMS'!AE$842</f>
        <v>727.94640908182669</v>
      </c>
      <c r="AG35" s="23">
        <f>AG31*AG66*'Variables AMS'!$S$842/'Variables AMS'!AF$842</f>
        <v>544.1311445054364</v>
      </c>
      <c r="AH35" s="23">
        <f>AH31*AH66*'Variables AMS'!$S$842/'Variables AMS'!AG$842</f>
        <v>396.20756012048918</v>
      </c>
      <c r="AI35" s="23">
        <f>AI31*AI66*'Variables AMS'!$S$842/'Variables AMS'!AH$842</f>
        <v>221.58945409566604</v>
      </c>
      <c r="AJ35" s="23">
        <f>AJ31*AJ66*'Variables AMS'!$S$842/'Variables AMS'!AI$842</f>
        <v>5.3259475004331192</v>
      </c>
      <c r="AK35" s="23">
        <f>AK31*AK66*'Variables AMS'!$S$842/'Variables AMS'!AJ$842</f>
        <v>-295.46057723429476</v>
      </c>
      <c r="AL35" s="23">
        <f>AL31*AL66*'Variables AMS'!$S$842/'Variables AMS'!AK$842</f>
        <v>-406.87998810116596</v>
      </c>
      <c r="AM35" s="23">
        <f>AM31*AM66*'Variables AMS'!$S$842/'Variables AMS'!AL$842</f>
        <v>-732.03719504820708</v>
      </c>
      <c r="AN35" s="23">
        <f>AN31*AN66*'Variables AMS'!$S$842/'Variables AMS'!AM$842</f>
        <v>178.54997418545511</v>
      </c>
      <c r="AO35" s="23">
        <f>AO31*AO66*'Variables AMS'!$S$842/'Variables AMS'!AN$842</f>
        <v>-58.941623552120113</v>
      </c>
      <c r="AP35" s="23">
        <f>AP31*AP66*'Variables AMS'!$S$842/'Variables AMS'!AO$842</f>
        <v>-220.12044870924376</v>
      </c>
      <c r="AQ35" s="23">
        <f>AQ31*AQ66*'Variables AMS'!$S$842/'Variables AMS'!AP$842</f>
        <v>-362.09076517929248</v>
      </c>
      <c r="AR35" s="23">
        <f>AR31*AR66*'Variables AMS'!$S$842/'Variables AMS'!AQ$842</f>
        <v>-547.63556925116893</v>
      </c>
      <c r="AS35" s="23">
        <f>AS31*AS66*'Variables AMS'!$S$842/'Variables AMS'!AR$842</f>
        <v>198.58179986327673</v>
      </c>
      <c r="AT35" s="23">
        <f>AT31*AT66*'Variables AMS'!$S$842/'Variables AMS'!AS$842</f>
        <v>124.63150833832928</v>
      </c>
      <c r="AU35" s="23">
        <f>AU31*AU66*'Variables AMS'!$S$842/'Variables AMS'!AT$842</f>
        <v>36.582415543564245</v>
      </c>
      <c r="AV35" s="23">
        <f>AV31*AV66*'Variables AMS'!$S$842/'Variables AMS'!AU$842</f>
        <v>-56.130500796627693</v>
      </c>
      <c r="AW35" s="23">
        <f>AW31*AW66*'Variables AMS'!$S$842/'Variables AMS'!AV$842</f>
        <v>-150.46751933795036</v>
      </c>
      <c r="AX35" s="18">
        <f>AW31*77.638*'Variables AMS'!S842</f>
        <v>-150.46663716416913</v>
      </c>
    </row>
    <row r="36" spans="1:50" x14ac:dyDescent="0.25">
      <c r="A36" s="18"/>
      <c r="B36" t="s">
        <v>1659</v>
      </c>
      <c r="C36" s="23">
        <f>C32*C67*'Variables AMS'!$S$842/'Variables AMS'!B$842</f>
        <v>0</v>
      </c>
      <c r="D36" s="23">
        <f>D32*D67*'Variables AMS'!$S$842/'Variables AMS'!C$842</f>
        <v>28.150365631457834</v>
      </c>
      <c r="E36" s="23">
        <f>E32*E67*'Variables AMS'!$S$842/'Variables AMS'!D$842</f>
        <v>28.602328877199337</v>
      </c>
      <c r="F36" s="23">
        <f>F32*F67*'Variables AMS'!$S$842/'Variables AMS'!E$842</f>
        <v>-63.272049918707559</v>
      </c>
      <c r="G36" s="23">
        <f>G32*G67*'Variables AMS'!$S$842/'Variables AMS'!F$842</f>
        <v>-47.847241520811707</v>
      </c>
      <c r="H36" s="23">
        <f>H32*H67*'Variables AMS'!$S$842/'Variables AMS'!G$842</f>
        <v>-36.182777746365041</v>
      </c>
      <c r="I36" s="23">
        <f>I32*I67*'Variables AMS'!$S$842/'Variables AMS'!H$842</f>
        <v>-27.361941140554752</v>
      </c>
      <c r="J36" s="23">
        <f>J32*J67*'Variables AMS'!$S$842/'Variables AMS'!I$842</f>
        <v>-20.691496599665001</v>
      </c>
      <c r="K36" s="23">
        <f>K32*K67*'Variables AMS'!$S$842/'Variables AMS'!J$842</f>
        <v>-15.647209723825078</v>
      </c>
      <c r="L36" s="23">
        <f>L32*L67*'Variables AMS'!$S$842/'Variables AMS'!K$842</f>
        <v>-11.832646863846369</v>
      </c>
      <c r="M36" s="23">
        <f>M32*M67*'Variables AMS'!$S$842/'Variables AMS'!L$842</f>
        <v>-8.9480191275649705</v>
      </c>
      <c r="N36" s="23">
        <f>N32*N67*'Variables AMS'!$S$842/'Variables AMS'!M$842</f>
        <v>-6.7666217965804893</v>
      </c>
      <c r="O36" s="23">
        <f>O32*O67*'Variables AMS'!$S$842/'Variables AMS'!N$842</f>
        <v>-5.1170175059925249</v>
      </c>
      <c r="P36" s="23">
        <f>P32*P67*'Variables AMS'!$S$842/'Variables AMS'!O$842</f>
        <v>-3.8695628208905677</v>
      </c>
      <c r="Q36" s="23">
        <f>Q32*Q67*'Variables AMS'!$S$842/'Variables AMS'!P$842</f>
        <v>-2.9262195115251104</v>
      </c>
      <c r="R36" s="23">
        <f>R32*R67*'Variables AMS'!$S$842/'Variables AMS'!Q$842</f>
        <v>-2.2128496190108788</v>
      </c>
      <c r="S36" s="23">
        <f>S32*S67*'Variables AMS'!$S$842/'Variables AMS'!R$842</f>
        <v>-1.6457653011950455</v>
      </c>
      <c r="T36" s="23">
        <f>T32*T67*'Variables AMS'!$S$842/'Variables AMS'!S$842</f>
        <v>239.66655221852966</v>
      </c>
      <c r="U36" s="23">
        <f>U32*U67*'Variables AMS'!$S$842/'Variables AMS'!T$842</f>
        <v>232.20385862581352</v>
      </c>
      <c r="V36" s="23">
        <f>V32*V67*'Variables AMS'!$S$842/'Variables AMS'!U$842</f>
        <v>215.07370142669734</v>
      </c>
      <c r="W36" s="23">
        <f>W32*W67*'Variables AMS'!$S$842/'Variables AMS'!V$842</f>
        <v>1899.9803959765661</v>
      </c>
      <c r="X36" s="23">
        <f>X32*X67*'Variables AMS'!$S$842/'Variables AMS'!W$842</f>
        <v>1878.6746709703136</v>
      </c>
      <c r="Y36" s="23">
        <f>Y32*Y67*'Variables AMS'!$S$842/'Variables AMS'!X$842</f>
        <v>3398.6895039366932</v>
      </c>
      <c r="Z36" s="23">
        <f>Z32*Z67*'Variables AMS'!$S$842/'Variables AMS'!Y$842</f>
        <v>3385.9576272283966</v>
      </c>
      <c r="AA36" s="23">
        <f>AA32*AA67*'Variables AMS'!$S$842/'Variables AMS'!Z$842</f>
        <v>3390.0378481470489</v>
      </c>
      <c r="AB36" s="23">
        <f>AB32*AB67*'Variables AMS'!$S$842/'Variables AMS'!AA$842</f>
        <v>3403.3856591457347</v>
      </c>
      <c r="AC36" s="23">
        <f>AC32*AC67*'Variables AMS'!$S$842/'Variables AMS'!AB$842</f>
        <v>3444.4004113790643</v>
      </c>
      <c r="AD36" s="23">
        <f>AD32*AD67*'Variables AMS'!$S$842/'Variables AMS'!AC$842</f>
        <v>5585.0039143509093</v>
      </c>
      <c r="AE36" s="23">
        <f>AE32*AE67*'Variables AMS'!$S$842/'Variables AMS'!AD$842</f>
        <v>5732.7410262639933</v>
      </c>
      <c r="AF36" s="23">
        <f>AF32*AF67*'Variables AMS'!$S$842/'Variables AMS'!AE$842</f>
        <v>5919.3625550475253</v>
      </c>
      <c r="AG36" s="23">
        <f>AG32*AG67*'Variables AMS'!$S$842/'Variables AMS'!AF$842</f>
        <v>6093.3191974703341</v>
      </c>
      <c r="AH36" s="23">
        <f>AH32*AH67*'Variables AMS'!$S$842/'Variables AMS'!AG$842</f>
        <v>6284.1876757041491</v>
      </c>
      <c r="AI36" s="23">
        <f>AI32*AI67*'Variables AMS'!$S$842/'Variables AMS'!AH$842</f>
        <v>6700.1546057647174</v>
      </c>
      <c r="AJ36" s="23">
        <f>AJ32*AJ67*'Variables AMS'!$S$842/'Variables AMS'!AI$842</f>
        <v>7023.6975147544899</v>
      </c>
      <c r="AK36" s="23">
        <f>AK32*AK67*'Variables AMS'!$S$842/'Variables AMS'!AJ$842</f>
        <v>7239.9909807759632</v>
      </c>
      <c r="AL36" s="23">
        <f>AL32*AL67*'Variables AMS'!$S$842/'Variables AMS'!AK$842</f>
        <v>7711.9149323411129</v>
      </c>
      <c r="AM36" s="23">
        <f>AM32*AM67*'Variables AMS'!$S$842/'Variables AMS'!AL$842</f>
        <v>7878.5576429288412</v>
      </c>
      <c r="AN36" s="23">
        <f>AN32*AN67*'Variables AMS'!$S$842/'Variables AMS'!AM$842</f>
        <v>7097.5289945855384</v>
      </c>
      <c r="AO36" s="23">
        <f>AO32*AO67*'Variables AMS'!$S$842/'Variables AMS'!AN$842</f>
        <v>7223.3861142125115</v>
      </c>
      <c r="AP36" s="23">
        <f>AP32*AP67*'Variables AMS'!$S$842/'Variables AMS'!AO$842</f>
        <v>7502.942903763802</v>
      </c>
      <c r="AQ36" s="23">
        <f>AQ32*AQ67*'Variables AMS'!$S$842/'Variables AMS'!AP$842</f>
        <v>7854.7288480917114</v>
      </c>
      <c r="AR36" s="23">
        <f>AR32*AR67*'Variables AMS'!$S$842/'Variables AMS'!AQ$842</f>
        <v>8086.5965217838702</v>
      </c>
      <c r="AS36" s="23">
        <f>AS32*AS67*'Variables AMS'!$S$842/'Variables AMS'!AR$842</f>
        <v>7101.7118239185911</v>
      </c>
      <c r="AT36" s="23">
        <f>AT32*AT67*'Variables AMS'!$S$842/'Variables AMS'!AS$842</f>
        <v>7359.5427194234398</v>
      </c>
      <c r="AU36" s="23">
        <f>AU32*AU67*'Variables AMS'!$S$842/'Variables AMS'!AT$842</f>
        <v>7576.5311292887682</v>
      </c>
      <c r="AV36" s="23">
        <f>AV32*AV67*'Variables AMS'!$S$842/'Variables AMS'!AU$842</f>
        <v>7783.5943697534294</v>
      </c>
      <c r="AW36" s="23">
        <f>AW32*'Variables AMS'!$S$842*AW67/'Variables AMS'!AV$842</f>
        <v>7993.0464354966471</v>
      </c>
      <c r="AX36" s="18"/>
    </row>
    <row r="37" spans="1:50" x14ac:dyDescent="0.25">
      <c r="A37" s="18"/>
      <c r="B37" t="s">
        <v>1660</v>
      </c>
      <c r="C37" s="23">
        <f>C33*C68*'Variables AMS'!$S$842/'Variables AMS'!B$842</f>
        <v>0</v>
      </c>
      <c r="D37" s="23">
        <f>D33*D68*'Variables AMS'!$S$842/'Variables AMS'!C$842</f>
        <v>9.0260657873158934</v>
      </c>
      <c r="E37" s="23">
        <f>E33*E68*'Variables AMS'!$S$842/'Variables AMS'!D$842</f>
        <v>13.98781473590283</v>
      </c>
      <c r="F37" s="23">
        <f>F33*F68*'Variables AMS'!$S$842/'Variables AMS'!E$842</f>
        <v>34.88826967227984</v>
      </c>
      <c r="G37" s="23">
        <f>G33*G68*'Variables AMS'!$S$842/'Variables AMS'!F$842</f>
        <v>39.599314321768297</v>
      </c>
      <c r="H37" s="23">
        <f>H33*H68*'Variables AMS'!$S$842/'Variables AMS'!G$842</f>
        <v>44.946502329436051</v>
      </c>
      <c r="I37" s="23">
        <f>I33*I68*'Variables AMS'!$S$842/'Variables AMS'!H$842</f>
        <v>51.015733637254996</v>
      </c>
      <c r="J37" s="23">
        <f>J33*J68*'Variables AMS'!$S$842/'Variables AMS'!I$842</f>
        <v>57.904507496339093</v>
      </c>
      <c r="K37" s="23">
        <f>K33*K68*'Variables AMS'!$S$842/'Variables AMS'!J$842</f>
        <v>65.723488556440074</v>
      </c>
      <c r="L37" s="23">
        <f>L33*L68*'Variables AMS'!$S$842/'Variables AMS'!K$842</f>
        <v>74.598284924649519</v>
      </c>
      <c r="M37" s="23">
        <f>M33*M68*'Variables AMS'!$S$842/'Variables AMS'!L$842</f>
        <v>84.671465743427618</v>
      </c>
      <c r="N37" s="23">
        <f>N33*N68*'Variables AMS'!$S$842/'Variables AMS'!M$842</f>
        <v>96.104851786576049</v>
      </c>
      <c r="O37" s="23">
        <f>O33*O68*'Variables AMS'!$S$842/'Variables AMS'!N$842</f>
        <v>108.19427297951701</v>
      </c>
      <c r="P37" s="23">
        <f>P33*P68*'Variables AMS'!$S$842/'Variables AMS'!O$842</f>
        <v>101.710551297447</v>
      </c>
      <c r="Q37" s="23">
        <f>Q33*Q68*'Variables AMS'!$S$842/'Variables AMS'!P$842</f>
        <v>111.73358615506856</v>
      </c>
      <c r="R37" s="23">
        <f>R33*R68*'Variables AMS'!$S$842/'Variables AMS'!Q$842</f>
        <v>127.83850113251496</v>
      </c>
      <c r="S37" s="23">
        <f>S33*S68*'Variables AMS'!$S$842/'Variables AMS'!R$842</f>
        <v>121.30891998984326</v>
      </c>
      <c r="T37" s="23">
        <f>T33*T68*'Variables AMS'!$S$842/'Variables AMS'!S$842</f>
        <v>499.93903258858097</v>
      </c>
      <c r="U37" s="23">
        <f>U33*U68*'Variables AMS'!$S$842/'Variables AMS'!T$842</f>
        <v>433.73430937919557</v>
      </c>
      <c r="V37" s="23">
        <f>V33*V68*'Variables AMS'!$S$842/'Variables AMS'!U$842</f>
        <v>408.56294942432316</v>
      </c>
      <c r="W37" s="23">
        <f>W33*W68*'Variables AMS'!$S$842/'Variables AMS'!V$842</f>
        <v>44.891902178818469</v>
      </c>
      <c r="X37" s="23">
        <f>X33*X68*'Variables AMS'!$S$842/'Variables AMS'!W$842</f>
        <v>28.203352723227702</v>
      </c>
      <c r="Y37" s="23">
        <f>Y33*Y68*'Variables AMS'!$S$842/'Variables AMS'!X$842</f>
        <v>410.77905434593026</v>
      </c>
      <c r="Z37" s="23">
        <f>Z33*Z68*'Variables AMS'!$S$842/'Variables AMS'!Y$842</f>
        <v>440.14866374024894</v>
      </c>
      <c r="AA37" s="23">
        <f>AA33*AA68*'Variables AMS'!$S$842/'Variables AMS'!Z$842</f>
        <v>462.50316546941059</v>
      </c>
      <c r="AB37" s="23">
        <f>AB33*AB68*'Variables AMS'!$S$842/'Variables AMS'!AA$842</f>
        <v>477.41075831354783</v>
      </c>
      <c r="AC37" s="23">
        <f>AC33*AC68*'Variables AMS'!$S$842/'Variables AMS'!AB$842</f>
        <v>498.09024795983356</v>
      </c>
      <c r="AD37" s="23">
        <f>AD33*AD68*'Variables AMS'!$S$842/'Variables AMS'!AC$842</f>
        <v>598.19367696880431</v>
      </c>
      <c r="AE37" s="23">
        <f>AE33*AE68*'Variables AMS'!$S$842/'Variables AMS'!AD$842</f>
        <v>627.25337737213067</v>
      </c>
      <c r="AF37" s="23">
        <f>AF33*AF68*'Variables AMS'!$S$842/'Variables AMS'!AE$842</f>
        <v>658.228148861352</v>
      </c>
      <c r="AG37" s="23">
        <f>AG33*AG68*'Variables AMS'!$S$842/'Variables AMS'!AF$842</f>
        <v>690.13540335542712</v>
      </c>
      <c r="AH37" s="23">
        <f>AH33*AH68*'Variables AMS'!$S$842/'Variables AMS'!AG$842</f>
        <v>727.48346242599007</v>
      </c>
      <c r="AI37" s="23">
        <f>AI33*AI68*'Variables AMS'!$S$842/'Variables AMS'!AH$842</f>
        <v>865.66401173071779</v>
      </c>
      <c r="AJ37" s="23">
        <f>AJ33*AJ68*'Variables AMS'!$S$842/'Variables AMS'!AI$842</f>
        <v>911.18256647984947</v>
      </c>
      <c r="AK37" s="23">
        <f>AK33*AK68*'Variables AMS'!$S$842/'Variables AMS'!AJ$842</f>
        <v>942.12002692860551</v>
      </c>
      <c r="AL37" s="23">
        <f>AL33*AL68*'Variables AMS'!$S$842/'Variables AMS'!AK$842</f>
        <v>1010.9840392157973</v>
      </c>
      <c r="AM37" s="23">
        <f>AM33*AM68*'Variables AMS'!$S$842/'Variables AMS'!AL$842</f>
        <v>1036.7427211405418</v>
      </c>
      <c r="AN37" s="23">
        <f>AN33*AN68*'Variables AMS'!$S$842/'Variables AMS'!AM$842</f>
        <v>960.70983346207242</v>
      </c>
      <c r="AO37" s="23">
        <f>AO33*AO68*'Variables AMS'!$S$842/'Variables AMS'!AN$842</f>
        <v>972.94748809602004</v>
      </c>
      <c r="AP37" s="23">
        <f>AP33*AP68*'Variables AMS'!$S$842/'Variables AMS'!AO$842</f>
        <v>1006.9253990480539</v>
      </c>
      <c r="AQ37" s="23">
        <f>AQ33*AQ68*'Variables AMS'!$S$842/'Variables AMS'!AP$842</f>
        <v>1050.7879531624217</v>
      </c>
      <c r="AR37" s="23">
        <f>AR33*AR68*'Variables AMS'!$S$842/'Variables AMS'!AQ$842</f>
        <v>1077.8008165684635</v>
      </c>
      <c r="AS37" s="23">
        <f>AS33*AS68*'Variables AMS'!$S$842/'Variables AMS'!AR$842</f>
        <v>879.52454753490474</v>
      </c>
      <c r="AT37" s="23">
        <f>AT33*AT68*'Variables AMS'!$S$842/'Variables AMS'!AS$842</f>
        <v>905.44649022658314</v>
      </c>
      <c r="AU37" s="23">
        <f>AU33*AU68*'Variables AMS'!$S$842/'Variables AMS'!AT$842</f>
        <v>925.47924021073754</v>
      </c>
      <c r="AV37" s="23">
        <f>AV33*AV68*'Variables AMS'!$S$842/'Variables AMS'!AU$842</f>
        <v>943.96070431208159</v>
      </c>
      <c r="AW37" s="23">
        <f>AW33*AW68*'Variables AMS'!$S$842/'Variables AMS'!AV$842</f>
        <v>962.57130949846805</v>
      </c>
      <c r="AX37" s="18"/>
    </row>
    <row r="38" spans="1:50" x14ac:dyDescent="0.25">
      <c r="A38" s="18"/>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25">
      <c r="A39" s="18"/>
      <c r="B39" t="s">
        <v>1666</v>
      </c>
      <c r="C39" s="23">
        <f>'Variables AMS'!B791</f>
        <v>4958.5156145759802</v>
      </c>
      <c r="D39" s="23">
        <f>'Variables AMS'!C791</f>
        <v>5038.1261866453196</v>
      </c>
      <c r="E39" s="23">
        <f>'Variables AMS'!D791</f>
        <v>5119.014932</v>
      </c>
      <c r="F39" s="23">
        <f>'Variables AMS'!E791</f>
        <v>5155.9694950000003</v>
      </c>
      <c r="G39" s="23">
        <f>'Variables AMS'!F791</f>
        <v>5182.3639020000001</v>
      </c>
      <c r="H39" s="23">
        <f>'Variables AMS'!G791</f>
        <v>5221.0752220000004</v>
      </c>
      <c r="I39" s="23">
        <f>'Variables AMS'!H791</f>
        <v>5280.5115720000003</v>
      </c>
      <c r="J39" s="23">
        <f>'Variables AMS'!I791</f>
        <v>5295.6045869999998</v>
      </c>
      <c r="K39" s="23">
        <f>'Variables AMS'!J791</f>
        <v>5430.3343560000003</v>
      </c>
      <c r="L39" s="23">
        <f>'Variables AMS'!K791</f>
        <v>5585.3535419999998</v>
      </c>
      <c r="M39" s="23">
        <f>'Variables AMS'!L791</f>
        <v>5676.2030180000002</v>
      </c>
      <c r="N39" s="123">
        <f>'Variables AMS'!M791</f>
        <v>5770.728564</v>
      </c>
      <c r="O39" s="23">
        <f>'Variables AMS'!N791</f>
        <v>5905.825167</v>
      </c>
      <c r="P39" s="23">
        <f>'Variables AMS'!O791</f>
        <v>6016.3430770000004</v>
      </c>
      <c r="Q39" s="23">
        <f>'Variables AMS'!P791</f>
        <v>5930.3842210000003</v>
      </c>
      <c r="R39" s="23">
        <f>'Variables AMS'!Q791</f>
        <v>5856.940353</v>
      </c>
      <c r="S39" s="23">
        <f>'Variables AMS'!R791</f>
        <v>5872.374863</v>
      </c>
      <c r="T39" s="23">
        <f>'Variables AMS'!S791</f>
        <v>6031.345695</v>
      </c>
      <c r="U39" s="23">
        <f>'Variables AMS'!T791</f>
        <v>6070.3536960000001</v>
      </c>
      <c r="V39" s="23">
        <f>'Variables AMS'!U791</f>
        <v>6183.0499149999996</v>
      </c>
      <c r="W39" s="23">
        <f>'Variables AMS'!V791</f>
        <v>6250.7884340000001</v>
      </c>
      <c r="X39" s="23">
        <f>'Variables AMS'!W791</f>
        <v>6280.3641850000004</v>
      </c>
      <c r="Y39" s="23">
        <f>'Variables AMS'!X791</f>
        <v>6301.0074839999997</v>
      </c>
      <c r="Z39" s="23">
        <f>'Variables AMS'!Y791</f>
        <v>6355.6715569999997</v>
      </c>
      <c r="AA39" s="23">
        <f>'Variables AMS'!Z791</f>
        <v>6413.4006939999999</v>
      </c>
      <c r="AB39" s="23">
        <f>'Variables AMS'!AA791</f>
        <v>6456.2343170000004</v>
      </c>
      <c r="AC39" s="23">
        <f>'Variables AMS'!AB791</f>
        <v>6501.7848459999996</v>
      </c>
      <c r="AD39" s="23">
        <f>'Variables AMS'!AC791</f>
        <v>6539.513363</v>
      </c>
      <c r="AE39" s="23">
        <f>'Variables AMS'!AD791</f>
        <v>6575.3066859999999</v>
      </c>
      <c r="AF39" s="23">
        <f>'Variables AMS'!AE791</f>
        <v>6612.3551539999999</v>
      </c>
      <c r="AG39" s="23">
        <f>'Variables AMS'!AF791</f>
        <v>6651.2408759999998</v>
      </c>
      <c r="AH39" s="23">
        <f>'Variables AMS'!AG791</f>
        <v>6698.240691</v>
      </c>
      <c r="AI39" s="23">
        <f>'Variables AMS'!AH791</f>
        <v>6766.0694009999997</v>
      </c>
      <c r="AJ39" s="23">
        <f>'Variables AMS'!AI791</f>
        <v>6835.390523</v>
      </c>
      <c r="AK39" s="23">
        <f>'Variables AMS'!AJ791</f>
        <v>6890.1864939999996</v>
      </c>
      <c r="AL39" s="23">
        <f>'Variables AMS'!AK791</f>
        <v>6970.0424860000003</v>
      </c>
      <c r="AM39" s="23">
        <f>'Variables AMS'!AL791</f>
        <v>7029.5416189999996</v>
      </c>
      <c r="AN39" s="23">
        <f>'Variables AMS'!AM791</f>
        <v>7119.9278610000001</v>
      </c>
      <c r="AO39" s="23">
        <f>'Variables AMS'!AN791</f>
        <v>7189.1827169999997</v>
      </c>
      <c r="AP39" s="23">
        <f>'Variables AMS'!AO791</f>
        <v>7257.8964189999997</v>
      </c>
      <c r="AQ39" s="23">
        <f>'Variables AMS'!AP791</f>
        <v>7333.3989250000004</v>
      </c>
      <c r="AR39" s="23">
        <f>'Variables AMS'!AQ791</f>
        <v>7401.80584</v>
      </c>
      <c r="AS39" s="23">
        <f>'Variables AMS'!AR791</f>
        <v>7460.2381670000004</v>
      </c>
      <c r="AT39" s="23">
        <f>'Variables AMS'!AS791</f>
        <v>7525.4006360000003</v>
      </c>
      <c r="AU39" s="23">
        <f>'Variables AMS'!AT791</f>
        <v>7592.3235210000003</v>
      </c>
      <c r="AV39" s="23">
        <f>'Variables AMS'!AU791</f>
        <v>7659.6332400000001</v>
      </c>
      <c r="AW39" s="23">
        <f>'Variables AMS'!AV791</f>
        <v>7727.2707030000001</v>
      </c>
      <c r="AX39" s="18"/>
    </row>
    <row r="40" spans="1:50" x14ac:dyDescent="0.25">
      <c r="A40" s="18"/>
      <c r="B40" t="s">
        <v>1648</v>
      </c>
      <c r="C40" s="23">
        <f>'Variables AMS'!B792</f>
        <v>4956.5783216865302</v>
      </c>
      <c r="D40" s="23">
        <f>'Variables AMS'!C792</f>
        <v>5036.1577898918904</v>
      </c>
      <c r="E40" s="23">
        <f>'Variables AMS'!D792</f>
        <v>5117.014932</v>
      </c>
      <c r="F40" s="23">
        <f>'Variables AMS'!E792</f>
        <v>5151.1930769999999</v>
      </c>
      <c r="G40" s="23">
        <f>'Variables AMS'!F792</f>
        <v>5174.788399</v>
      </c>
      <c r="H40" s="23">
        <f>'Variables AMS'!G792</f>
        <v>5210.6492719999997</v>
      </c>
      <c r="I40" s="23">
        <f>'Variables AMS'!H792</f>
        <v>5267.1427830000002</v>
      </c>
      <c r="J40" s="23">
        <f>'Variables AMS'!I792</f>
        <v>5279.3668809999999</v>
      </c>
      <c r="K40" s="23">
        <f>'Variables AMS'!J792</f>
        <v>5410.782365</v>
      </c>
      <c r="L40" s="23">
        <f>'Variables AMS'!K792</f>
        <v>5562.261015</v>
      </c>
      <c r="M40" s="23">
        <f>'Variables AMS'!L792</f>
        <v>5649.7056000000002</v>
      </c>
      <c r="N40" s="23">
        <f>'Variables AMS'!M792</f>
        <v>5740.711816</v>
      </c>
      <c r="O40" s="23">
        <f>'Variables AMS'!N792</f>
        <v>5871.1638290000001</v>
      </c>
      <c r="P40" s="23">
        <f>'Variables AMS'!O792</f>
        <v>5975.2451950000004</v>
      </c>
      <c r="Q40" s="23">
        <f>'Variables AMS'!P792</f>
        <v>5883.4112400000004</v>
      </c>
      <c r="R40" s="23">
        <f>'Variables AMS'!Q792</f>
        <v>5802.5333970000002</v>
      </c>
      <c r="S40" s="23">
        <f>'Variables AMS'!R792</f>
        <v>5806.5017699999999</v>
      </c>
      <c r="T40" s="23">
        <f>'Variables AMS'!S792</f>
        <v>5938.5249640000002</v>
      </c>
      <c r="U40" s="23">
        <f>'Variables AMS'!T792</f>
        <v>5956.6709289999999</v>
      </c>
      <c r="V40" s="23">
        <f>'Variables AMS'!U792</f>
        <v>6050.7463280000002</v>
      </c>
      <c r="W40" s="23">
        <f>'Variables AMS'!V792</f>
        <v>6085.177224</v>
      </c>
      <c r="X40" s="23">
        <f>'Variables AMS'!W792</f>
        <v>6081.9604760000002</v>
      </c>
      <c r="Y40" s="23">
        <f>'Variables AMS'!X792</f>
        <v>5963.3294649999998</v>
      </c>
      <c r="Z40" s="23">
        <f>'Variables AMS'!Y792</f>
        <v>5875.2392550000004</v>
      </c>
      <c r="AA40" s="23">
        <f>'Variables AMS'!Z792</f>
        <v>5787.5097669999996</v>
      </c>
      <c r="AB40" s="23">
        <f>'Variables AMS'!AA792</f>
        <v>5684.1260540000003</v>
      </c>
      <c r="AC40" s="23">
        <f>'Variables AMS'!AB792</f>
        <v>5581.1898780000001</v>
      </c>
      <c r="AD40" s="23">
        <f>'Variables AMS'!AC792</f>
        <v>5316.002442</v>
      </c>
      <c r="AE40" s="23">
        <f>'Variables AMS'!AD792</f>
        <v>5045.8963409999997</v>
      </c>
      <c r="AF40" s="23">
        <f>'Variables AMS'!AE792</f>
        <v>4773.4388470000004</v>
      </c>
      <c r="AG40" s="23">
        <f>'Variables AMS'!AF792</f>
        <v>4498.8523519999999</v>
      </c>
      <c r="AH40" s="23">
        <f>'Variables AMS'!AG792</f>
        <v>4225.846039</v>
      </c>
      <c r="AI40" s="23">
        <f>'Variables AMS'!AH792</f>
        <v>3818.8586129999999</v>
      </c>
      <c r="AJ40" s="23">
        <f>'Variables AMS'!AI792</f>
        <v>3403.5963809999998</v>
      </c>
      <c r="AK40" s="23">
        <f>'Variables AMS'!AJ792</f>
        <v>2972.8507519999998</v>
      </c>
      <c r="AL40" s="23">
        <f>'Variables AMS'!AK792</f>
        <v>2543.9664630000002</v>
      </c>
      <c r="AM40" s="23">
        <f>'Variables AMS'!AL792</f>
        <v>2098.388469</v>
      </c>
      <c r="AN40" s="23">
        <f>'Variables AMS'!AM792</f>
        <v>1815.766723</v>
      </c>
      <c r="AO40" s="23">
        <f>'Variables AMS'!AN792</f>
        <v>1520.8140900000001</v>
      </c>
      <c r="AP40" s="23">
        <f>'Variables AMS'!AO792</f>
        <v>1219.747556</v>
      </c>
      <c r="AQ40" s="23">
        <f>'Variables AMS'!AP792</f>
        <v>913.55083769999999</v>
      </c>
      <c r="AR40" s="23">
        <f>'Variables AMS'!AQ792</f>
        <v>600.21243560000005</v>
      </c>
      <c r="AS40" s="23">
        <f>'Variables AMS'!AR792</f>
        <v>498.88104670000001</v>
      </c>
      <c r="AT40" s="23">
        <f>'Variables AMS'!AS792</f>
        <v>396.2424451</v>
      </c>
      <c r="AU40" s="23">
        <f>'Variables AMS'!AT792</f>
        <v>291.8185469</v>
      </c>
      <c r="AV40" s="23">
        <f>'Variables AMS'!AU792</f>
        <v>185.50099779999999</v>
      </c>
      <c r="AW40" s="23">
        <f>'Variables AMS'!AV792</f>
        <v>77.272707030000007</v>
      </c>
      <c r="AX40" s="18"/>
    </row>
    <row r="41" spans="1:50" x14ac:dyDescent="0.25">
      <c r="A41" s="18"/>
      <c r="B41" t="s">
        <v>1656</v>
      </c>
      <c r="C41" s="23">
        <f>'Variables AMS'!B793</f>
        <v>0.96864644472622397</v>
      </c>
      <c r="D41" s="23">
        <f>'Variables AMS'!C793</f>
        <v>0.984198376713873</v>
      </c>
      <c r="E41" s="23">
        <f>'Variables AMS'!D793</f>
        <v>1</v>
      </c>
      <c r="F41" s="23">
        <f>'Variables AMS'!E793</f>
        <v>1.4103096129999999</v>
      </c>
      <c r="G41" s="23">
        <f>'Variables AMS'!F793</f>
        <v>1.9848265270000001</v>
      </c>
      <c r="H41" s="23">
        <f>'Variables AMS'!G793</f>
        <v>2.7999167809999999</v>
      </c>
      <c r="I41" s="23">
        <f>'Variables AMS'!H793</f>
        <v>3.9650776350000001</v>
      </c>
      <c r="J41" s="23">
        <f>'Variables AMS'!I793</f>
        <v>5.5677761869999998</v>
      </c>
      <c r="K41" s="23">
        <f>'Variables AMS'!J793</f>
        <v>7.9943528590000001</v>
      </c>
      <c r="L41" s="23">
        <f>'Variables AMS'!K793</f>
        <v>11.513249979999999</v>
      </c>
      <c r="M41" s="23">
        <f>'Variables AMS'!L793</f>
        <v>16.383085940000001</v>
      </c>
      <c r="N41" s="23">
        <f>'Variables AMS'!M793</f>
        <v>23.321633129999999</v>
      </c>
      <c r="O41" s="23">
        <f>'Variables AMS'!N793</f>
        <v>27.826681019999999</v>
      </c>
      <c r="P41" s="23">
        <f>'Variables AMS'!O793</f>
        <v>34.01932326</v>
      </c>
      <c r="Q41" s="23">
        <f>'Variables AMS'!P793</f>
        <v>39.43914084</v>
      </c>
      <c r="R41" s="23">
        <f>'Variables AMS'!Q793</f>
        <v>46.312848209999999</v>
      </c>
      <c r="S41" s="23">
        <f>'Variables AMS'!R793</f>
        <v>56.733985519999997</v>
      </c>
      <c r="T41" s="23">
        <f>'Variables AMS'!S793</f>
        <v>83.348131109999997</v>
      </c>
      <c r="U41" s="23">
        <f>'Variables AMS'!T793</f>
        <v>104.0795866</v>
      </c>
      <c r="V41" s="23">
        <f>'Variables AMS'!U793</f>
        <v>122.4656418</v>
      </c>
      <c r="W41" s="23">
        <f>'Variables AMS'!V793</f>
        <v>155.66548470000001</v>
      </c>
      <c r="X41" s="23">
        <f>'Variables AMS'!W793</f>
        <v>188.41092560000001</v>
      </c>
      <c r="Y41" s="23">
        <f>'Variables AMS'!X793</f>
        <v>327.65238920000002</v>
      </c>
      <c r="Z41" s="23">
        <f>'Variables AMS'!Y793</f>
        <v>470.31969520000001</v>
      </c>
      <c r="AA41" s="23">
        <f>'Variables AMS'!Z793</f>
        <v>615.68646660000002</v>
      </c>
      <c r="AB41" s="23">
        <f>'Variables AMS'!AA793</f>
        <v>761.8356493</v>
      </c>
      <c r="AC41" s="23">
        <f>'Variables AMS'!AB793</f>
        <v>910.24987839999994</v>
      </c>
      <c r="AD41" s="23">
        <f>'Variables AMS'!AC793</f>
        <v>1203.2704590000001</v>
      </c>
      <c r="AE41" s="23">
        <f>'Variables AMS'!AD793</f>
        <v>1499.169924</v>
      </c>
      <c r="AF41" s="23">
        <f>'Variables AMS'!AE793</f>
        <v>1798.560602</v>
      </c>
      <c r="AG41" s="23">
        <f>'Variables AMS'!AF793</f>
        <v>2101.792117</v>
      </c>
      <c r="AH41" s="23">
        <f>'Variables AMS'!AG793</f>
        <v>2411.3666490000001</v>
      </c>
      <c r="AI41" s="23">
        <f>'Variables AMS'!AH793</f>
        <v>2875.565963</v>
      </c>
      <c r="AJ41" s="23">
        <f>'Variables AMS'!AI793</f>
        <v>3349.314014</v>
      </c>
      <c r="AK41" s="23">
        <f>'Variables AMS'!AJ793</f>
        <v>3824.0121629999999</v>
      </c>
      <c r="AL41" s="23">
        <f>'Variables AMS'!AK793</f>
        <v>4321.3705810000001</v>
      </c>
      <c r="AM41" s="23">
        <f>'Variables AMS'!AL793</f>
        <v>4815.1657130000003</v>
      </c>
      <c r="AN41" s="23">
        <f>'Variables AMS'!AM793</f>
        <v>5176.2729939999999</v>
      </c>
      <c r="AO41" s="23">
        <f>'Variables AMS'!AN793</f>
        <v>5528.725942</v>
      </c>
      <c r="AP41" s="23">
        <f>'Variables AMS'!AO793</f>
        <v>5886.5604380000004</v>
      </c>
      <c r="AQ41" s="23">
        <f>'Variables AMS'!AP793</f>
        <v>6255.9612880000004</v>
      </c>
      <c r="AR41" s="23">
        <f>'Variables AMS'!AQ793</f>
        <v>6625.3564079999996</v>
      </c>
      <c r="AS41" s="23">
        <f>'Variables AMS'!AR793</f>
        <v>6777.0295560000004</v>
      </c>
      <c r="AT41" s="23">
        <f>'Variables AMS'!AS793</f>
        <v>6936.4627819999996</v>
      </c>
      <c r="AU41" s="23">
        <f>'Variables AMS'!AT793</f>
        <v>7099.2780320000002</v>
      </c>
      <c r="AV41" s="23">
        <f>'Variables AMS'!AU793</f>
        <v>7264.2429730000003</v>
      </c>
      <c r="AW41" s="23">
        <f>'Variables AMS'!AV793</f>
        <v>7431.3162350000002</v>
      </c>
      <c r="AX41" s="18"/>
    </row>
    <row r="42" spans="1:50" x14ac:dyDescent="0.25">
      <c r="A42" s="18"/>
      <c r="B42" t="s">
        <v>1649</v>
      </c>
      <c r="C42" s="23">
        <f>'Variables AMS'!B794</f>
        <v>0.96864644472622397</v>
      </c>
      <c r="D42" s="23">
        <f>'Variables AMS'!C794</f>
        <v>0.984198376713873</v>
      </c>
      <c r="E42" s="23">
        <f>'Variables AMS'!D794</f>
        <v>1</v>
      </c>
      <c r="F42" s="23">
        <f>'Variables AMS'!E794</f>
        <v>3.3661092379999999</v>
      </c>
      <c r="G42" s="23">
        <f>'Variables AMS'!F794</f>
        <v>5.5906758380000001</v>
      </c>
      <c r="H42" s="23">
        <f>'Variables AMS'!G794</f>
        <v>7.6260332960000001</v>
      </c>
      <c r="I42" s="23">
        <f>'Variables AMS'!H794</f>
        <v>9.4037116429999994</v>
      </c>
      <c r="J42" s="23">
        <f>'Variables AMS'!I794</f>
        <v>10.66992969</v>
      </c>
      <c r="K42" s="23">
        <f>'Variables AMS'!J794</f>
        <v>11.557637639999999</v>
      </c>
      <c r="L42" s="23">
        <f>'Variables AMS'!K794</f>
        <v>11.57927737</v>
      </c>
      <c r="M42" s="23">
        <f>'Variables AMS'!L794</f>
        <v>10.114331160000001</v>
      </c>
      <c r="N42" s="23">
        <f>'Variables AMS'!M794</f>
        <v>6.6951146789999996</v>
      </c>
      <c r="O42" s="23">
        <f>'Variables AMS'!N794</f>
        <v>6.8346567250000003</v>
      </c>
      <c r="P42" s="23">
        <f>'Variables AMS'!O794</f>
        <v>7.0785578080000002</v>
      </c>
      <c r="Q42" s="23">
        <f>'Variables AMS'!P794</f>
        <v>7.5338409750000004</v>
      </c>
      <c r="R42" s="23">
        <f>'Variables AMS'!Q794</f>
        <v>8.0941081629999996</v>
      </c>
      <c r="S42" s="23">
        <f>'Variables AMS'!R794</f>
        <v>9.1391077850000002</v>
      </c>
      <c r="T42" s="23">
        <f>'Variables AMS'!S794</f>
        <v>9.4726000720000005</v>
      </c>
      <c r="U42" s="23">
        <f>'Variables AMS'!T794</f>
        <v>9.6031802450000008</v>
      </c>
      <c r="V42" s="23">
        <f>'Variables AMS'!U794</f>
        <v>9.8379454899999903</v>
      </c>
      <c r="W42" s="23">
        <f>'Variables AMS'!V794</f>
        <v>9.9457252870000001</v>
      </c>
      <c r="X42" s="23">
        <f>'Variables AMS'!W794</f>
        <v>9.992783717</v>
      </c>
      <c r="Y42" s="23">
        <f>'Variables AMS'!X794</f>
        <v>10.025629589999999</v>
      </c>
      <c r="Z42" s="23">
        <f>'Variables AMS'!Y794</f>
        <v>10.11260643</v>
      </c>
      <c r="AA42" s="23">
        <f>'Variables AMS'!Z794</f>
        <v>10.204460149999999</v>
      </c>
      <c r="AB42" s="23">
        <f>'Variables AMS'!AA794</f>
        <v>10.272613379999999</v>
      </c>
      <c r="AC42" s="23">
        <f>'Variables AMS'!AB794</f>
        <v>10.34508952</v>
      </c>
      <c r="AD42" s="23">
        <f>'Variables AMS'!AC794</f>
        <v>20.24046208</v>
      </c>
      <c r="AE42" s="23">
        <f>'Variables AMS'!AD794</f>
        <v>30.240420889999999</v>
      </c>
      <c r="AF42" s="23">
        <f>'Variables AMS'!AE794</f>
        <v>40.355705329999999</v>
      </c>
      <c r="AG42" s="23">
        <f>'Variables AMS'!AF794</f>
        <v>50.596406680000001</v>
      </c>
      <c r="AH42" s="23">
        <f>'Variables AMS'!AG794</f>
        <v>61.028003169999998</v>
      </c>
      <c r="AI42" s="23">
        <f>'Variables AMS'!AH794</f>
        <v>71.644824150000005</v>
      </c>
      <c r="AJ42" s="23">
        <f>'Variables AMS'!AI794</f>
        <v>82.4801267</v>
      </c>
      <c r="AK42" s="23">
        <f>'Variables AMS'!AJ794</f>
        <v>93.323578659999995</v>
      </c>
      <c r="AL42" s="23">
        <f>'Variables AMS'!AK794</f>
        <v>104.7054414</v>
      </c>
      <c r="AM42" s="23">
        <f>'Variables AMS'!AL794</f>
        <v>115.9874367</v>
      </c>
      <c r="AN42" s="23">
        <f>'Variables AMS'!AM794</f>
        <v>127.8881442</v>
      </c>
      <c r="AO42" s="23">
        <f>'Variables AMS'!AN794</f>
        <v>139.64268509999999</v>
      </c>
      <c r="AP42" s="23">
        <f>'Variables AMS'!AO794</f>
        <v>151.5884246</v>
      </c>
      <c r="AQ42" s="23">
        <f>'Variables AMS'!AP794</f>
        <v>163.88679920000001</v>
      </c>
      <c r="AR42" s="23">
        <f>'Variables AMS'!AQ794</f>
        <v>176.2369971</v>
      </c>
      <c r="AS42" s="23">
        <f>'Variables AMS'!AR794</f>
        <v>184.32756459999999</v>
      </c>
      <c r="AT42" s="23">
        <f>'Variables AMS'!AS794</f>
        <v>192.6954087</v>
      </c>
      <c r="AU42" s="23">
        <f>'Variables AMS'!AT794</f>
        <v>201.2269426</v>
      </c>
      <c r="AV42" s="23">
        <f>'Variables AMS'!AU794</f>
        <v>209.8892701</v>
      </c>
      <c r="AW42" s="23">
        <f>'Variables AMS'!AV794</f>
        <v>218.6817609</v>
      </c>
      <c r="AX42" s="18"/>
    </row>
    <row r="43" spans="1:50" x14ac:dyDescent="0.25">
      <c r="A43" s="18"/>
      <c r="B43" t="s">
        <v>1667</v>
      </c>
      <c r="C43" s="23">
        <f>'Variables AMS'!B770</f>
        <v>0</v>
      </c>
      <c r="D43" s="23">
        <f>'Variables AMS'!C770</f>
        <v>405.52540006863097</v>
      </c>
      <c r="E43" s="23">
        <f>'Variables AMS'!D770</f>
        <v>412.03624150000002</v>
      </c>
      <c r="F43" s="23">
        <f>'Variables AMS'!E770</f>
        <v>373.41873939999999</v>
      </c>
      <c r="G43" s="23">
        <f>'Variables AMS'!F770</f>
        <v>365.28754329999998</v>
      </c>
      <c r="H43" s="23">
        <f>'Variables AMS'!G770</f>
        <v>379.33931710000002</v>
      </c>
      <c r="I43" s="23">
        <f>'Variables AMS'!H770</f>
        <v>402.60877579999999</v>
      </c>
      <c r="J43" s="23">
        <f>'Variables AMS'!I770</f>
        <v>362.17209159999999</v>
      </c>
      <c r="K43" s="23">
        <f>'Variables AMS'!J770</f>
        <v>482.80088360000002</v>
      </c>
      <c r="L43" s="23">
        <f>'Variables AMS'!K770</f>
        <v>511.94586079999999</v>
      </c>
      <c r="M43" s="23">
        <f>'Variables AMS'!L770</f>
        <v>457.96529779999997</v>
      </c>
      <c r="N43" s="23">
        <f>'Variables AMS'!M770</f>
        <v>467.612751</v>
      </c>
      <c r="O43" s="23">
        <f>'Variables AMS'!N770</f>
        <v>514.39681169999994</v>
      </c>
      <c r="P43" s="23">
        <f>'Variables AMS'!O770</f>
        <v>498.69778910000002</v>
      </c>
      <c r="Q43" s="23">
        <f>'Variables AMS'!P770</f>
        <v>309.4851792</v>
      </c>
      <c r="R43" s="23">
        <f>'Variables AMS'!Q770</f>
        <v>316.35023610000002</v>
      </c>
      <c r="S43" s="23">
        <f>'Variables AMS'!R770</f>
        <v>400.40127360000002</v>
      </c>
      <c r="T43" s="23">
        <f>'Variables AMS'!S770</f>
        <v>544.95207989999994</v>
      </c>
      <c r="U43" s="23">
        <f>'Variables AMS'!T770</f>
        <v>435.43813169999999</v>
      </c>
      <c r="V43" s="23">
        <f>'Variables AMS'!U770</f>
        <v>511.69027970000002</v>
      </c>
      <c r="W43" s="23">
        <f>'Variables AMS'!V770</f>
        <v>474.13991170000003</v>
      </c>
      <c r="X43" s="23">
        <f>'Variables AMS'!W770</f>
        <v>440.42948139999999</v>
      </c>
      <c r="Y43" s="23">
        <f>'Variables AMS'!X770</f>
        <v>433.44099269999998</v>
      </c>
      <c r="Z43" s="23">
        <f>'Variables AMS'!Y770</f>
        <v>468.81861650000002</v>
      </c>
      <c r="AA43" s="23">
        <f>'Variables AMS'!Z770</f>
        <v>475.4766573</v>
      </c>
      <c r="AB43" s="23">
        <f>'Variables AMS'!AA770</f>
        <v>464.37558130000002</v>
      </c>
      <c r="AC43" s="23">
        <f>'Variables AMS'!AB770</f>
        <v>469.90786930000002</v>
      </c>
      <c r="AD43" s="23">
        <f>'Variables AMS'!AC770</f>
        <v>465.0798168</v>
      </c>
      <c r="AE43" s="23">
        <f>'Variables AMS'!AD770</f>
        <v>465.62445300000002</v>
      </c>
      <c r="AF43" s="23">
        <f>'Variables AMS'!AE770</f>
        <v>469.23223359999997</v>
      </c>
      <c r="AG43" s="23">
        <f>'Variables AMS'!AF770</f>
        <v>473.50461960000001</v>
      </c>
      <c r="AH43" s="23">
        <f>'Variables AMS'!AG770</f>
        <v>484.17460569999997</v>
      </c>
      <c r="AI43" s="23">
        <f>'Variables AMS'!AH770</f>
        <v>508.09271869999998</v>
      </c>
      <c r="AJ43" s="23">
        <f>'Variables AMS'!AI770</f>
        <v>514.04339700000003</v>
      </c>
      <c r="AK43" s="23">
        <f>'Variables AMS'!AJ770</f>
        <v>504.07460680000003</v>
      </c>
      <c r="AL43" s="23">
        <f>'Variables AMS'!AK770</f>
        <v>532.7362723</v>
      </c>
      <c r="AM43" s="23">
        <f>'Variables AMS'!AL770</f>
        <v>517.62821329999997</v>
      </c>
      <c r="AN43" s="23">
        <f>'Variables AMS'!AM770</f>
        <v>552.42609970000001</v>
      </c>
      <c r="AO43" s="23">
        <f>'Variables AMS'!AN770</f>
        <v>537.23564829999998</v>
      </c>
      <c r="AP43" s="23">
        <f>'Variables AMS'!AO770</f>
        <v>541.24649810000005</v>
      </c>
      <c r="AQ43" s="23">
        <f>'Variables AMS'!AP770</f>
        <v>552.55173760000002</v>
      </c>
      <c r="AR43" s="23">
        <f>'Variables AMS'!AQ770</f>
        <v>550.41879849999998</v>
      </c>
      <c r="AS43" s="23">
        <f>'Variables AMS'!AR770</f>
        <v>544.9404806</v>
      </c>
      <c r="AT43" s="23">
        <f>'Variables AMS'!AS770</f>
        <v>555.51128010000002</v>
      </c>
      <c r="AU43" s="23">
        <f>'Variables AMS'!AT770</f>
        <v>561.55471609999995</v>
      </c>
      <c r="AV43" s="23">
        <f>'Variables AMS'!AU770</f>
        <v>566.34027719999995</v>
      </c>
      <c r="AW43" s="23">
        <f>'Variables AMS'!AV770</f>
        <v>571.09217460000002</v>
      </c>
      <c r="AX43" s="18"/>
    </row>
    <row r="44" spans="1:50" x14ac:dyDescent="0.25">
      <c r="A44" s="18"/>
      <c r="B44" t="s">
        <v>1653</v>
      </c>
      <c r="C44" s="23">
        <f>'Variables AMS'!B798</f>
        <v>0</v>
      </c>
      <c r="D44" s="23">
        <f>'Variables AMS'!C798</f>
        <v>405.36696122622101</v>
      </c>
      <c r="E44" s="23">
        <f>'Variables AMS'!D798</f>
        <v>411.87525890000001</v>
      </c>
      <c r="F44" s="23">
        <f>'Variables AMS'!E798</f>
        <v>370.51086400000003</v>
      </c>
      <c r="G44" s="23">
        <f>'Variables AMS'!F798</f>
        <v>362.17451390000002</v>
      </c>
      <c r="H44" s="23">
        <f>'Variables AMS'!G798</f>
        <v>375.99094439999999</v>
      </c>
      <c r="I44" s="23">
        <f>'Variables AMS'!H798</f>
        <v>398.98065659999997</v>
      </c>
      <c r="J44" s="23">
        <f>'Variables AMS'!I798</f>
        <v>358.42446719999998</v>
      </c>
      <c r="K44" s="23">
        <f>'Variables AMS'!J798</f>
        <v>478.41932209999999</v>
      </c>
      <c r="L44" s="23">
        <f>'Variables AMS'!K798</f>
        <v>507.12020469999999</v>
      </c>
      <c r="M44" s="23">
        <f>'Variables AMS'!L798</f>
        <v>453.04257539999998</v>
      </c>
      <c r="N44" s="23">
        <f>'Variables AMS'!M798</f>
        <v>462.35178989999997</v>
      </c>
      <c r="O44" s="23">
        <f>'Variables AMS'!N798</f>
        <v>507.7792718</v>
      </c>
      <c r="P44" s="23">
        <f>'Variables AMS'!O798</f>
        <v>489.98301479999998</v>
      </c>
      <c r="Q44" s="23">
        <f>'Variables AMS'!P798</f>
        <v>300.9087844</v>
      </c>
      <c r="R44" s="23">
        <f>'Variables AMS'!Q798</f>
        <v>305.82880710000001</v>
      </c>
      <c r="S44" s="23">
        <f>'Variables AMS'!R798</f>
        <v>385.35905960000002</v>
      </c>
      <c r="T44" s="23">
        <f>'Variables AMS'!S798</f>
        <v>513.67471520000004</v>
      </c>
      <c r="U44" s="23">
        <f>'Variables AMS'!T798</f>
        <v>408.47514669999998</v>
      </c>
      <c r="V44" s="23">
        <f>'Variables AMS'!U798</f>
        <v>485.59728360000003</v>
      </c>
      <c r="W44" s="23">
        <f>'Variables AMS'!V798</f>
        <v>432.13619840000001</v>
      </c>
      <c r="X44" s="23">
        <f>'Variables AMS'!W798</f>
        <v>396.75163800000001</v>
      </c>
      <c r="Y44" s="23">
        <f>'Variables AMS'!X798</f>
        <v>281.12594369999999</v>
      </c>
      <c r="Z44" s="23">
        <f>'Variables AMS'!Y798</f>
        <v>303.86932969999998</v>
      </c>
      <c r="AA44" s="23">
        <f>'Variables AMS'!Z798</f>
        <v>298.44003120000002</v>
      </c>
      <c r="AB44" s="23">
        <f>'Variables AMS'!AA798</f>
        <v>277.01949539999998</v>
      </c>
      <c r="AC44" s="23">
        <f>'Variables AMS'!AB798</f>
        <v>270.67179650000003</v>
      </c>
      <c r="AD44" s="23">
        <f>'Variables AMS'!AC798</f>
        <v>101.65471669999999</v>
      </c>
      <c r="AE44" s="23">
        <f>'Variables AMS'!AD798</f>
        <v>79.305729420000006</v>
      </c>
      <c r="AF44" s="23">
        <f>'Variables AMS'!AE798</f>
        <v>59.200721479999999</v>
      </c>
      <c r="AG44" s="23">
        <f>'Variables AMS'!AF798</f>
        <v>39.163551069999997</v>
      </c>
      <c r="AH44" s="23">
        <f>'Variables AMS'!AG798</f>
        <v>22.695627340000001</v>
      </c>
      <c r="AI44" s="23">
        <f>'Variables AMS'!AH798</f>
        <v>-129.22972720000001</v>
      </c>
      <c r="AJ44" s="23">
        <f>'Variables AMS'!AI798</f>
        <v>-164.2551272</v>
      </c>
      <c r="AK44" s="23">
        <f>'Variables AMS'!AJ798</f>
        <v>-207.0330069</v>
      </c>
      <c r="AL44" s="23">
        <f>'Variables AMS'!AK798</f>
        <v>-233.48384720000001</v>
      </c>
      <c r="AM44" s="23">
        <f>'Variables AMS'!AL798</f>
        <v>-278.36739060000002</v>
      </c>
      <c r="AN44" s="23">
        <f>'Variables AMS'!AM798</f>
        <v>-144.69822809999999</v>
      </c>
      <c r="AO44" s="23">
        <f>'Variables AMS'!AN798</f>
        <v>-175.60536279999999</v>
      </c>
      <c r="AP44" s="23">
        <f>'Variables AMS'!AO798</f>
        <v>-201.10600120000001</v>
      </c>
      <c r="AQ44" s="23">
        <f>'Variables AMS'!AP798</f>
        <v>-226.0247789</v>
      </c>
      <c r="AR44" s="23">
        <f>'Variables AMS'!AQ798</f>
        <v>-253.2922538</v>
      </c>
      <c r="AS44" s="23">
        <f>'Variables AMS'!AR798</f>
        <v>-61.880442690000002</v>
      </c>
      <c r="AT44" s="23">
        <f>'Variables AMS'!AS798</f>
        <v>-69.847995920000002</v>
      </c>
      <c r="AU44" s="23">
        <f>'Variables AMS'!AT798</f>
        <v>-78.379553810000004</v>
      </c>
      <c r="AV44" s="23">
        <f>'Variables AMS'!AU798</f>
        <v>-87.136810519999997</v>
      </c>
      <c r="AW44" s="23">
        <f>'Variables AMS'!AV798</f>
        <v>-96.035624569999996</v>
      </c>
      <c r="AX44" s="18"/>
    </row>
    <row r="45" spans="1:50" x14ac:dyDescent="0.25">
      <c r="A45" s="18"/>
      <c r="B45" t="s">
        <v>1657</v>
      </c>
      <c r="C45" s="23">
        <f>'Variables AMS'!B799</f>
        <v>0</v>
      </c>
      <c r="D45" s="23">
        <f>'Variables AMS'!C799</f>
        <v>7.9219421204998905E-2</v>
      </c>
      <c r="E45" s="23">
        <f>'Variables AMS'!D799</f>
        <v>8.0491314600000002E-2</v>
      </c>
      <c r="F45" s="23">
        <f>'Variables AMS'!E799</f>
        <v>0.4760379179</v>
      </c>
      <c r="G45" s="23">
        <f>'Variables AMS'!F799</f>
        <v>0.66721417490000001</v>
      </c>
      <c r="H45" s="23">
        <f>'Variables AMS'!G799</f>
        <v>0.9455495384</v>
      </c>
      <c r="I45" s="23">
        <f>'Variables AMS'!H799</f>
        <v>1.3491946379999999</v>
      </c>
      <c r="J45" s="23">
        <f>'Variables AMS'!I799</f>
        <v>1.8633163859999999</v>
      </c>
      <c r="K45" s="23">
        <f>'Variables AMS'!J799</f>
        <v>2.7925371650000002</v>
      </c>
      <c r="L45" s="23">
        <f>'Variables AMS'!K799</f>
        <v>4.0443523849999998</v>
      </c>
      <c r="M45" s="23">
        <f>'Variables AMS'!L799</f>
        <v>5.6265823680000002</v>
      </c>
      <c r="N45" s="23">
        <f>'Variables AMS'!M799</f>
        <v>8.0153796699999997</v>
      </c>
      <c r="O45" s="23">
        <f>'Variables AMS'!N799</f>
        <v>6.0379393080000003</v>
      </c>
      <c r="P45" s="23">
        <f>'Variables AMS'!O799</f>
        <v>8.0216428220000005</v>
      </c>
      <c r="Q45" s="23">
        <f>'Variables AMS'!P799</f>
        <v>7.6558500450000002</v>
      </c>
      <c r="R45" s="23">
        <f>'Variables AMS'!Q799</f>
        <v>9.4659752650000009</v>
      </c>
      <c r="S45" s="23">
        <f>'Variables AMS'!R799</f>
        <v>13.46520233</v>
      </c>
      <c r="T45" s="23">
        <f>'Variables AMS'!S799</f>
        <v>30.343174309999998</v>
      </c>
      <c r="U45" s="23">
        <f>'Variables AMS'!T799</f>
        <v>26.209786909999998</v>
      </c>
      <c r="V45" s="23">
        <f>'Variables AMS'!U799</f>
        <v>25.227030039999999</v>
      </c>
      <c r="W45" s="23">
        <f>'Variables AMS'!V799</f>
        <v>41.249302020000002</v>
      </c>
      <c r="X45" s="23">
        <f>'Variables AMS'!W799</f>
        <v>42.977069319999998</v>
      </c>
      <c r="Y45" s="23">
        <f>'Variables AMS'!X799</f>
        <v>151.6253944</v>
      </c>
      <c r="Z45" s="23">
        <f>'Variables AMS'!Y799</f>
        <v>164.2033423</v>
      </c>
      <c r="AA45" s="23">
        <f>'Variables AMS'!Z799</f>
        <v>176.28008790000001</v>
      </c>
      <c r="AB45" s="23">
        <f>'Variables AMS'!AA799</f>
        <v>186.61721080000001</v>
      </c>
      <c r="AC45" s="23">
        <f>'Variables AMS'!AB799</f>
        <v>198.48839520000001</v>
      </c>
      <c r="AD45" s="23">
        <f>'Variables AMS'!AC799</f>
        <v>352.84976230000001</v>
      </c>
      <c r="AE45" s="23">
        <f>'Variables AMS'!AD799</f>
        <v>374.98839349999997</v>
      </c>
      <c r="AF45" s="23">
        <f>'Variables AMS'!AE799</f>
        <v>397.92857600000002</v>
      </c>
      <c r="AG45" s="23">
        <f>'Variables AMS'!AF799</f>
        <v>421.44785510000003</v>
      </c>
      <c r="AH45" s="23">
        <f>'Variables AMS'!AG799</f>
        <v>447.72176580000001</v>
      </c>
      <c r="AI45" s="23">
        <f>'Variables AMS'!AH799</f>
        <v>622.69435759999999</v>
      </c>
      <c r="AJ45" s="23">
        <f>'Variables AMS'!AI799</f>
        <v>662.75412879999999</v>
      </c>
      <c r="AK45" s="23">
        <f>'Variables AMS'!AJ799</f>
        <v>694.84288279999998</v>
      </c>
      <c r="AL45" s="23">
        <f>'Variables AMS'!AK799</f>
        <v>748.70425620000003</v>
      </c>
      <c r="AM45" s="23">
        <f>'Variables AMS'!AL799</f>
        <v>777.83149730000002</v>
      </c>
      <c r="AN45" s="23">
        <f>'Variables AMS'!AM799</f>
        <v>677.59996260000003</v>
      </c>
      <c r="AO45" s="23">
        <f>'Variables AMS'!AN799</f>
        <v>692.68059930000004</v>
      </c>
      <c r="AP45" s="23">
        <f>'Variables AMS'!AO799</f>
        <v>721.22828270000002</v>
      </c>
      <c r="AQ45" s="23">
        <f>'Variables AMS'!AP799</f>
        <v>756.31449169999996</v>
      </c>
      <c r="AR45" s="23">
        <f>'Variables AMS'!AQ799</f>
        <v>780.58885280000004</v>
      </c>
      <c r="AS45" s="23">
        <f>'Variables AMS'!AR799</f>
        <v>587.14659659999995</v>
      </c>
      <c r="AT45" s="23">
        <f>'Variables AMS'!AS799</f>
        <v>604.87589349999996</v>
      </c>
      <c r="AU45" s="23">
        <f>'Variables AMS'!AT799</f>
        <v>618.73719329999994</v>
      </c>
      <c r="AV45" s="23">
        <f>'Variables AMS'!AU799</f>
        <v>631.58845429999997</v>
      </c>
      <c r="AW45" s="23">
        <f>'Variables AMS'!AV799</f>
        <v>644.53964229999997</v>
      </c>
      <c r="AX45" s="18"/>
    </row>
    <row r="46" spans="1:50" x14ac:dyDescent="0.25">
      <c r="A46" s="19"/>
      <c r="B46" t="s">
        <v>1654</v>
      </c>
      <c r="C46" s="23">
        <f>'Variables AMS'!B800</f>
        <v>0</v>
      </c>
      <c r="D46" s="23">
        <f>'Variables AMS'!C800</f>
        <v>7.9219421204998905E-2</v>
      </c>
      <c r="E46" s="23">
        <f>'Variables AMS'!D800</f>
        <v>8.0491314600000002E-2</v>
      </c>
      <c r="F46" s="23">
        <f>'Variables AMS'!E800</f>
        <v>2.4318375429999999</v>
      </c>
      <c r="G46" s="23">
        <f>'Variables AMS'!F800</f>
        <v>2.4458152549999999</v>
      </c>
      <c r="H46" s="23">
        <f>'Variables AMS'!G800</f>
        <v>2.402823106</v>
      </c>
      <c r="I46" s="23">
        <f>'Variables AMS'!H800</f>
        <v>2.2789245920000001</v>
      </c>
      <c r="J46" s="23">
        <f>'Variables AMS'!I800</f>
        <v>1.8843080759999999</v>
      </c>
      <c r="K46" s="23">
        <f>'Variables AMS'!J800</f>
        <v>1.5890243470000001</v>
      </c>
      <c r="L46" s="23">
        <f>'Variables AMS'!K800</f>
        <v>0.78130366230000003</v>
      </c>
      <c r="M46" s="23">
        <f>'Variables AMS'!L800</f>
        <v>-0.70385993140000003</v>
      </c>
      <c r="N46" s="23">
        <f>'Variables AMS'!M800</f>
        <v>-2.7544186339999999</v>
      </c>
      <c r="O46" s="23">
        <f>'Variables AMS'!N800</f>
        <v>0.5796005877</v>
      </c>
      <c r="P46" s="23">
        <f>'Variables AMS'!O800</f>
        <v>0.69313148629999999</v>
      </c>
      <c r="Q46" s="23">
        <f>'Variables AMS'!P800</f>
        <v>0.92054477580000005</v>
      </c>
      <c r="R46" s="23">
        <f>'Variables AMS'!Q800</f>
        <v>1.0554537879999999</v>
      </c>
      <c r="S46" s="23">
        <f>'Variables AMS'!R800</f>
        <v>1.577011634</v>
      </c>
      <c r="T46" s="23">
        <f>'Variables AMS'!S800</f>
        <v>0.93419035279999996</v>
      </c>
      <c r="U46" s="23">
        <f>'Variables AMS'!T800</f>
        <v>0.75319812269999997</v>
      </c>
      <c r="V46" s="23">
        <f>'Variables AMS'!U800</f>
        <v>0.86596600759999998</v>
      </c>
      <c r="W46" s="23">
        <f>'Variables AMS'!V800</f>
        <v>0.75441128089999998</v>
      </c>
      <c r="X46" s="23">
        <f>'Variables AMS'!W800</f>
        <v>0.70077409859999995</v>
      </c>
      <c r="Y46" s="23">
        <f>'Variables AMS'!X800</f>
        <v>0.68965460710000004</v>
      </c>
      <c r="Z46" s="23">
        <f>'Variables AMS'!Y800</f>
        <v>0.7459444865</v>
      </c>
      <c r="AA46" s="23">
        <f>'Variables AMS'!Z800</f>
        <v>0.75653819730000005</v>
      </c>
      <c r="AB46" s="23">
        <f>'Variables AMS'!AA800</f>
        <v>0.73887510499999998</v>
      </c>
      <c r="AC46" s="23">
        <f>'Variables AMS'!AB800</f>
        <v>0.74767761340000005</v>
      </c>
      <c r="AD46" s="23">
        <f>'Variables AMS'!AC800</f>
        <v>10.57533776</v>
      </c>
      <c r="AE46" s="23">
        <f>'Variables AMS'!AD800</f>
        <v>11.33033008</v>
      </c>
      <c r="AF46" s="23">
        <f>'Variables AMS'!AE800</f>
        <v>12.10293605</v>
      </c>
      <c r="AG46" s="23">
        <f>'Variables AMS'!AF800</f>
        <v>12.893213469999999</v>
      </c>
      <c r="AH46" s="23">
        <f>'Variables AMS'!AG800</f>
        <v>13.75721255</v>
      </c>
      <c r="AI46" s="23">
        <f>'Variables AMS'!AH800</f>
        <v>14.628088200000001</v>
      </c>
      <c r="AJ46" s="23">
        <f>'Variables AMS'!AI800</f>
        <v>15.54439543</v>
      </c>
      <c r="AK46" s="23">
        <f>'Variables AMS'!AJ800</f>
        <v>16.2647309</v>
      </c>
      <c r="AL46" s="23">
        <f>'Variables AMS'!AK800</f>
        <v>17.515863379999999</v>
      </c>
      <c r="AM46" s="23">
        <f>'Variables AMS'!AL800</f>
        <v>18.16410655</v>
      </c>
      <c r="AN46" s="23">
        <f>'Variables AMS'!AM800</f>
        <v>19.52436518</v>
      </c>
      <c r="AO46" s="23">
        <f>'Variables AMS'!AN800</f>
        <v>20.160411849999999</v>
      </c>
      <c r="AP46" s="23">
        <f>'Variables AMS'!AO800</f>
        <v>21.124216539999999</v>
      </c>
      <c r="AQ46" s="23">
        <f>'Variables AMS'!AP800</f>
        <v>22.262024820000001</v>
      </c>
      <c r="AR46" s="23">
        <f>'Variables AMS'!AQ800</f>
        <v>23.12219945</v>
      </c>
      <c r="AS46" s="23">
        <f>'Variables AMS'!AR800</f>
        <v>19.67432672</v>
      </c>
      <c r="AT46" s="23">
        <f>'Variables AMS'!AS800</f>
        <v>20.48338248</v>
      </c>
      <c r="AU46" s="23">
        <f>'Variables AMS'!AT800</f>
        <v>21.197076580000001</v>
      </c>
      <c r="AV46" s="23">
        <f>'Variables AMS'!AU800</f>
        <v>21.88863336</v>
      </c>
      <c r="AW46" s="23">
        <f>'Variables AMS'!AV800</f>
        <v>22.588156860000002</v>
      </c>
      <c r="AX46" s="18"/>
    </row>
    <row r="47" spans="1:50" x14ac:dyDescent="0.25">
      <c r="A47" s="19"/>
      <c r="B47" t="s">
        <v>1662</v>
      </c>
      <c r="C47" s="23">
        <f>SUM(C48:C50)</f>
        <v>0</v>
      </c>
      <c r="D47" s="23">
        <f t="shared" ref="D47:AW47" si="1">SUM(D48:D50)</f>
        <v>10307.206026952461</v>
      </c>
      <c r="E47" s="23">
        <f t="shared" si="1"/>
        <v>8912.3060324841827</v>
      </c>
      <c r="F47" s="23">
        <f t="shared" si="1"/>
        <v>8089.274879574863</v>
      </c>
      <c r="G47" s="23">
        <f t="shared" si="1"/>
        <v>7916.8185821388188</v>
      </c>
      <c r="H47" s="23">
        <f t="shared" si="1"/>
        <v>8225.4983584815127</v>
      </c>
      <c r="I47" s="23">
        <f t="shared" si="1"/>
        <v>8735.5440285464738</v>
      </c>
      <c r="J47" s="23">
        <f t="shared" si="1"/>
        <v>7869.2240262221221</v>
      </c>
      <c r="K47" s="23">
        <f t="shared" si="1"/>
        <v>10493.624305675055</v>
      </c>
      <c r="L47" s="23">
        <f t="shared" si="1"/>
        <v>11144.133374116216</v>
      </c>
      <c r="M47" s="23">
        <f t="shared" si="1"/>
        <v>10001.282711399406</v>
      </c>
      <c r="N47" s="23">
        <f t="shared" si="1"/>
        <v>10247.382872830951</v>
      </c>
      <c r="O47" s="23">
        <f t="shared" si="1"/>
        <v>11212.292670719786</v>
      </c>
      <c r="P47" s="23">
        <f t="shared" si="1"/>
        <v>10932.12286715405</v>
      </c>
      <c r="Q47" s="23">
        <f t="shared" si="1"/>
        <v>6827.4292202226452</v>
      </c>
      <c r="R47" s="23">
        <f t="shared" si="1"/>
        <v>7354.9187802019433</v>
      </c>
      <c r="S47" s="23">
        <f t="shared" si="1"/>
        <v>10255.706593608082</v>
      </c>
      <c r="T47" s="23">
        <f t="shared" si="1"/>
        <v>14027.247428076984</v>
      </c>
      <c r="U47" s="23">
        <f t="shared" si="1"/>
        <v>11246.767322718249</v>
      </c>
      <c r="V47" s="23">
        <f t="shared" si="1"/>
        <v>13179.079498855628</v>
      </c>
      <c r="W47" s="23">
        <f t="shared" si="1"/>
        <v>12302.174791128793</v>
      </c>
      <c r="X47" s="23">
        <f t="shared" si="1"/>
        <v>11422.815173137209</v>
      </c>
      <c r="Y47" s="23">
        <f t="shared" si="1"/>
        <v>11737.568884827228</v>
      </c>
      <c r="Z47" s="23">
        <f t="shared" si="1"/>
        <v>12674.886434632394</v>
      </c>
      <c r="AA47" s="23">
        <f t="shared" si="1"/>
        <v>12870.623639712203</v>
      </c>
      <c r="AB47" s="23">
        <f t="shared" si="1"/>
        <v>12597.148795389672</v>
      </c>
      <c r="AC47" s="23">
        <f t="shared" si="1"/>
        <v>12741.83774330095</v>
      </c>
      <c r="AD47" s="23">
        <f t="shared" si="1"/>
        <v>13118.965849043532</v>
      </c>
      <c r="AE47" s="23">
        <f t="shared" si="1"/>
        <v>13059.57197479941</v>
      </c>
      <c r="AF47" s="23">
        <f t="shared" si="1"/>
        <v>13134.87678482336</v>
      </c>
      <c r="AG47" s="23">
        <f t="shared" si="1"/>
        <v>13218.141222689041</v>
      </c>
      <c r="AH47" s="23">
        <f t="shared" si="1"/>
        <v>13460.254294835588</v>
      </c>
      <c r="AI47" s="23">
        <f t="shared" si="1"/>
        <v>14460.70950221507</v>
      </c>
      <c r="AJ47" s="23">
        <f t="shared" si="1"/>
        <v>14661.515872386188</v>
      </c>
      <c r="AK47" s="23">
        <f t="shared" si="1"/>
        <v>14433.059944630608</v>
      </c>
      <c r="AL47" s="23">
        <f t="shared" si="1"/>
        <v>15230.811442808599</v>
      </c>
      <c r="AM47" s="23">
        <f t="shared" si="1"/>
        <v>14853.959088803411</v>
      </c>
      <c r="AN47" s="23">
        <f t="shared" si="1"/>
        <v>15529.243110122321</v>
      </c>
      <c r="AO47" s="23">
        <f t="shared" si="1"/>
        <v>15176.845260555287</v>
      </c>
      <c r="AP47" s="23">
        <f t="shared" si="1"/>
        <v>15341.89259606268</v>
      </c>
      <c r="AQ47" s="23">
        <f t="shared" si="1"/>
        <v>15706.661013793619</v>
      </c>
      <c r="AR47" s="23">
        <f t="shared" si="1"/>
        <v>15706.22180144218</v>
      </c>
      <c r="AS47" s="23">
        <f t="shared" si="1"/>
        <v>15147.447336647676</v>
      </c>
      <c r="AT47" s="23">
        <f t="shared" si="1"/>
        <v>15455.854782054019</v>
      </c>
      <c r="AU47" s="23">
        <f t="shared" si="1"/>
        <v>15640.739455999537</v>
      </c>
      <c r="AV47" s="23">
        <f t="shared" si="1"/>
        <v>15791.453383719698</v>
      </c>
      <c r="AW47" s="23">
        <f t="shared" si="1"/>
        <v>15941.544724254409</v>
      </c>
      <c r="AX47" s="18"/>
    </row>
    <row r="48" spans="1:50" x14ac:dyDescent="0.25">
      <c r="A48" s="19"/>
      <c r="B48" t="s">
        <v>1663</v>
      </c>
      <c r="C48" s="23">
        <f>C44*'Variables AMS'!B795/'Variables AMS'!B$842*'Variables AMS'!$S$842</f>
        <v>0</v>
      </c>
      <c r="D48" s="23">
        <f>D44*'Variables AMS'!C795/'Variables AMS'!C$842*'Variables AMS'!$S$842</f>
        <v>10302.528434792508</v>
      </c>
      <c r="E48" s="23">
        <f>E44*'Variables AMS'!D795/'Variables AMS'!D$842*'Variables AMS'!$S$842</f>
        <v>8907.233757517688</v>
      </c>
      <c r="F48" s="23">
        <f>F44*'Variables AMS'!E795/'Variables AMS'!E$842*'Variables AMS'!$S$842</f>
        <v>8012.6854008425307</v>
      </c>
      <c r="G48" s="23">
        <f>G44*'Variables AMS'!F795/'Variables AMS'!F$842*'Variables AMS'!$S$842</f>
        <v>7832.4031018853329</v>
      </c>
      <c r="H48" s="23">
        <f>H44*'Variables AMS'!G795/'Variables AMS'!G$842*'Variables AMS'!$S$842</f>
        <v>8131.1978772108341</v>
      </c>
      <c r="I48" s="23">
        <f>I44*'Variables AMS'!H795/'Variables AMS'!H$842*'Variables AMS'!$S$842</f>
        <v>8628.3744768898559</v>
      </c>
      <c r="J48" s="23">
        <f>J44*'Variables AMS'!I795/'Variables AMS'!I$842*'Variables AMS'!$S$842</f>
        <v>7751.3044207667563</v>
      </c>
      <c r="K48" s="23">
        <f>K44*'Variables AMS'!J795/'Variables AMS'!J$842*'Variables AMS'!$S$842</f>
        <v>10346.318806857755</v>
      </c>
      <c r="L48" s="23">
        <f>L44*'Variables AMS'!K795/'Variables AMS'!K$842*'Variables AMS'!$S$842</f>
        <v>10967.005441657388</v>
      </c>
      <c r="M48" s="23">
        <f>M44*'Variables AMS'!L795/'Variables AMS'!L$842*'Variables AMS'!$S$842</f>
        <v>9797.5200824596941</v>
      </c>
      <c r="N48" s="23">
        <f>N44*'Variables AMS'!M795/'Variables AMS'!M$842*'Variables AMS'!$S$842</f>
        <v>9998.8415952437954</v>
      </c>
      <c r="O48" s="23">
        <f>O44*'Variables AMS'!N795/'Variables AMS'!N$842*'Variables AMS'!$S$842</f>
        <v>10981.258454302351</v>
      </c>
      <c r="P48" s="23">
        <f>P44*'Variables AMS'!O795/'Variables AMS'!O$842*'Variables AMS'!$S$842</f>
        <v>10596.3957682113</v>
      </c>
      <c r="Q48" s="23">
        <f>Q44*'Variables AMS'!P795/'Variables AMS'!P$842*'Variables AMS'!$S$842</f>
        <v>6507.4675516615525</v>
      </c>
      <c r="R48" s="23">
        <f>R44*'Variables AMS'!Q795/'Variables AMS'!Q$842*'Variables AMS'!$S$842</f>
        <v>6945.4887803147039</v>
      </c>
      <c r="S48" s="23">
        <f>S44*'Variables AMS'!R795/'Variables AMS'!R$842*'Variables AMS'!$S$842</f>
        <v>9794.021233397978</v>
      </c>
      <c r="T48" s="23">
        <f>T44*'Variables AMS'!S795/'Variables AMS'!S$842*'Variables AMS'!$S$842</f>
        <v>13055.203826233019</v>
      </c>
      <c r="U48" s="23">
        <f>U44*'Variables AMS'!T795/'Variables AMS'!T$842*'Variables AMS'!$S$842</f>
        <v>10381.523830638231</v>
      </c>
      <c r="V48" s="23">
        <f>V44*'Variables AMS'!U795/'Variables AMS'!U$842*'Variables AMS'!$S$842</f>
        <v>12341.607101960424</v>
      </c>
      <c r="W48" s="23">
        <f>W44*'Variables AMS'!V795/'Variables AMS'!V$842*'Variables AMS'!$S$842</f>
        <v>10982.876873025247</v>
      </c>
      <c r="X48" s="23">
        <f>X44*'Variables AMS'!W795/'Variables AMS'!W$842*'Variables AMS'!$S$842</f>
        <v>10083.567185241136</v>
      </c>
      <c r="Y48" s="23">
        <f>Y44*'Variables AMS'!X795/'Variables AMS'!X$842*'Variables AMS'!$S$842</f>
        <v>7144.9039378008147</v>
      </c>
      <c r="Z48" s="23">
        <f>Z44*'Variables AMS'!Y795/'Variables AMS'!Y$842*'Variables AMS'!$S$842</f>
        <v>7722.934216309558</v>
      </c>
      <c r="AA48" s="23">
        <f>AA44*'Variables AMS'!Z795/'Variables AMS'!Z$842*'Variables AMS'!$S$842</f>
        <v>7584.9468953738005</v>
      </c>
      <c r="AB48" s="23">
        <f>AB44*'Variables AMS'!AA795/'Variables AMS'!AA$842*'Variables AMS'!$S$842</f>
        <v>7040.5372656371756</v>
      </c>
      <c r="AC48" s="23">
        <f>AC44*'Variables AMS'!AB795/'Variables AMS'!AB$842*'Variables AMS'!$S$842</f>
        <v>6879.2085092020279</v>
      </c>
      <c r="AD48" s="23">
        <f>AD44*'Variables AMS'!AC795/'Variables AMS'!AC$842*'Variables AMS'!$S$842</f>
        <v>2583.586473548844</v>
      </c>
      <c r="AE48" s="23">
        <f>AE44*'Variables AMS'!AD795/'Variables AMS'!AD$842*'Variables AMS'!$S$842</f>
        <v>2015.5799605506986</v>
      </c>
      <c r="AF48" s="23">
        <f>AF44*'Variables AMS'!AE795/'Variables AMS'!AE$842*'Variables AMS'!$S$842</f>
        <v>1504.6048837597477</v>
      </c>
      <c r="AG48" s="23">
        <f>AG44*'Variables AMS'!AF795/'Variables AMS'!AF$842*'Variables AMS'!$S$842</f>
        <v>995.35392067171949</v>
      </c>
      <c r="AH48" s="23">
        <f>AH44*'Variables AMS'!AG795/'Variables AMS'!AG$842*'Variables AMS'!$S$842</f>
        <v>576.8164794503316</v>
      </c>
      <c r="AI48" s="23">
        <f>AI44*'Variables AMS'!AH795/'Variables AMS'!AH$842*'Variables AMS'!$S$842</f>
        <v>-3284.4140056452638</v>
      </c>
      <c r="AJ48" s="23">
        <f>AJ44*'Variables AMS'!AI795/'Variables AMS'!AI$842*'Variables AMS'!$S$842</f>
        <v>-4174.5955190151653</v>
      </c>
      <c r="AK48" s="23">
        <f>AK44*'Variables AMS'!AJ795/'Variables AMS'!AJ$842*'Variables AMS'!$S$842</f>
        <v>-5261.8087334578322</v>
      </c>
      <c r="AL48" s="23">
        <f>AL44*'Variables AMS'!AK795/'Variables AMS'!AK$842*'Variables AMS'!$S$842</f>
        <v>-5934.0651266749346</v>
      </c>
      <c r="AM48" s="23">
        <f>AM44*'Variables AMS'!AL795/'Variables AMS'!AL$842*'Variables AMS'!$S$842</f>
        <v>-7074.7944435299814</v>
      </c>
      <c r="AN48" s="23">
        <f>AN44*'Variables AMS'!AM795/'Variables AMS'!AM$842*'Variables AMS'!$S$842</f>
        <v>-3677.5508007936214</v>
      </c>
      <c r="AO48" s="23">
        <f>AO44*'Variables AMS'!AN795/'Variables AMS'!AN$842*'Variables AMS'!$S$842</f>
        <v>-4463.0653127219039</v>
      </c>
      <c r="AP48" s="23">
        <f>AP44*'Variables AMS'!AO795/'Variables AMS'!AO$842*'Variables AMS'!$S$842</f>
        <v>-5111.1720271842187</v>
      </c>
      <c r="AQ48" s="23">
        <f>AQ44*'Variables AMS'!AP795/'Variables AMS'!AP$842*'Variables AMS'!$S$842</f>
        <v>-5744.4905695333291</v>
      </c>
      <c r="AR48" s="23">
        <f>AR44*'Variables AMS'!AQ795/'Variables AMS'!AQ$842*'Variables AMS'!$S$842</f>
        <v>-6437.5019863716416</v>
      </c>
      <c r="AS48" s="23">
        <f>AS44*'Variables AMS'!AR795/'Variables AMS'!AR$842*'Variables AMS'!$S$842</f>
        <v>-1572.7108383079508</v>
      </c>
      <c r="AT48" s="23">
        <f>AT44*'Variables AMS'!AS795/'Variables AMS'!AS$842*'Variables AMS'!$S$842</f>
        <v>-1775.2087001451891</v>
      </c>
      <c r="AU48" s="23">
        <f>AU44*'Variables AMS'!AT795/'Variables AMS'!AT$842*'Variables AMS'!$S$842</f>
        <v>-1992.0409169187171</v>
      </c>
      <c r="AV48" s="23">
        <f>AV44*'Variables AMS'!AU795/'Variables AMS'!AU$842*'Variables AMS'!$S$842</f>
        <v>-2214.6093392338753</v>
      </c>
      <c r="AW48" s="23">
        <f>AW44*'Variables AMS'!AV795/'Variables AMS'!AV$842*'Variables AMS'!$S$842</f>
        <v>-2440.7754869701284</v>
      </c>
      <c r="AX48" s="18"/>
    </row>
    <row r="49" spans="1:50" x14ac:dyDescent="0.25">
      <c r="A49" s="19"/>
      <c r="B49" t="s">
        <v>1664</v>
      </c>
      <c r="C49" s="23">
        <f>C45*'Variables AMS'!B796/'Variables AMS'!B$842*'Variables AMS'!$S$842</f>
        <v>0</v>
      </c>
      <c r="D49" s="23">
        <f>D45*'Variables AMS'!C796/'Variables AMS'!C$842*'Variables AMS'!$S$842</f>
        <v>2.4560364410135902</v>
      </c>
      <c r="E49" s="23">
        <f>E45*'Variables AMS'!D796/'Variables AMS'!D$842*'Variables AMS'!$S$842</f>
        <v>3.1548021505514798</v>
      </c>
      <c r="F49" s="23">
        <f>F45*'Variables AMS'!E796/'Variables AMS'!E$842*'Variables AMS'!$S$842</f>
        <v>18.657981353189204</v>
      </c>
      <c r="G49" s="23">
        <f>G45*'Variables AMS'!F796/'Variables AMS'!F$842*'Variables AMS'!$S$842</f>
        <v>26.151004298684441</v>
      </c>
      <c r="H49" s="23">
        <f>H45*'Variables AMS'!G796/'Variables AMS'!G$842*'Variables AMS'!$S$842</f>
        <v>37.060168935405208</v>
      </c>
      <c r="I49" s="23">
        <f>I45*'Variables AMS'!H796/'Variables AMS'!H$842*'Variables AMS'!$S$842</f>
        <v>52.880763164214791</v>
      </c>
      <c r="J49" s="23">
        <f>J45*'Variables AMS'!I796/'Variables AMS'!I$842*'Variables AMS'!$S$842</f>
        <v>73.03141431090171</v>
      </c>
      <c r="K49" s="23">
        <f>K45*'Variables AMS'!J796/'Variables AMS'!J$842*'Variables AMS'!$S$842</f>
        <v>109.45158866936241</v>
      </c>
      <c r="L49" s="23">
        <f>L45*'Variables AMS'!K796/'Variables AMS'!K$842*'Variables AMS'!$S$842</f>
        <v>158.51563197510603</v>
      </c>
      <c r="M49" s="23">
        <f>M45*'Variables AMS'!L796/'Variables AMS'!L$842*'Variables AMS'!$S$842</f>
        <v>220.53005647900923</v>
      </c>
      <c r="N49" s="23">
        <f>N45*'Variables AMS'!M796/'Variables AMS'!M$842*'Variables AMS'!$S$842</f>
        <v>314.15733668494806</v>
      </c>
      <c r="O49" s="23">
        <f>O45*'Variables AMS'!N796/'Variables AMS'!N$842*'Variables AMS'!$S$842</f>
        <v>217.22690842655265</v>
      </c>
      <c r="P49" s="23">
        <f>P45*'Variables AMS'!O796/'Variables AMS'!O$842*'Variables AMS'!$S$842</f>
        <v>319.21524558089862</v>
      </c>
      <c r="Q49" s="23">
        <f>Q45*'Variables AMS'!P796/'Variables AMS'!P$842*'Variables AMS'!$S$842</f>
        <v>298.06314939398067</v>
      </c>
      <c r="R49" s="23">
        <f>R45*'Variables AMS'!Q796/'Variables AMS'!Q$842*'Variables AMS'!$S$842</f>
        <v>383.06326627209438</v>
      </c>
      <c r="S49" s="23">
        <f>S45*'Variables AMS'!R796/'Variables AMS'!R$842*'Variables AMS'!$S$842</f>
        <v>417.46111402240138</v>
      </c>
      <c r="T49" s="23">
        <f>T45*'Variables AMS'!S796/'Variables AMS'!S$842*'Variables AMS'!$S$842</f>
        <v>945.84603724652527</v>
      </c>
      <c r="U49" s="23">
        <f>U45*'Variables AMS'!T796/'Variables AMS'!T$842*'Variables AMS'!$S$842</f>
        <v>844.12150509117726</v>
      </c>
      <c r="V49" s="23">
        <f>V45*'Variables AMS'!U796/'Variables AMS'!U$842*'Variables AMS'!$S$842</f>
        <v>813.18805232677585</v>
      </c>
      <c r="W49" s="23">
        <f>W45*'Variables AMS'!V796/'Variables AMS'!V$842*'Variables AMS'!$S$842</f>
        <v>1298.1419104452277</v>
      </c>
      <c r="X49" s="23">
        <f>X45*'Variables AMS'!W796/'Variables AMS'!W$842*'Variables AMS'!$S$842</f>
        <v>1319.5961314394558</v>
      </c>
      <c r="Y49" s="23">
        <f>Y45*'Variables AMS'!X796/'Variables AMS'!X$842*'Variables AMS'!$S$842</f>
        <v>4573.3249152376457</v>
      </c>
      <c r="Z49" s="23">
        <f>Z45*'Variables AMS'!Y796/'Variables AMS'!Y$842*'Variables AMS'!$S$842</f>
        <v>4931.0336455644401</v>
      </c>
      <c r="AA49" s="23">
        <f>AA45*'Variables AMS'!Z796/'Variables AMS'!Z$842*'Variables AMS'!$S$842</f>
        <v>5264.4610914150953</v>
      </c>
      <c r="AB49" s="23">
        <f>AB45*'Variables AMS'!AA796/'Variables AMS'!AA$842*'Variables AMS'!$S$842</f>
        <v>5535.8912041475587</v>
      </c>
      <c r="AC49" s="23">
        <f>AC45*'Variables AMS'!AB796/'Variables AMS'!AB$842*'Variables AMS'!$S$842</f>
        <v>5841.6620591388028</v>
      </c>
      <c r="AD49" s="23">
        <f>AD45*'Variables AMS'!AC796/'Variables AMS'!AC$842*'Variables AMS'!$S$842</f>
        <v>10238.814448196728</v>
      </c>
      <c r="AE49" s="23">
        <f>AE45*'Variables AMS'!AD796/'Variables AMS'!AD$842*'Variables AMS'!$S$842</f>
        <v>10726.254785133402</v>
      </c>
      <c r="AF49" s="23">
        <f>AF45*'Variables AMS'!AE796/'Variables AMS'!AE$842*'Variables AMS'!$S$842</f>
        <v>11290.86842949946</v>
      </c>
      <c r="AG49" s="23">
        <f>AG45*'Variables AMS'!AF796/'Variables AMS'!AF$842*'Variables AMS'!$S$842</f>
        <v>11861.222026062687</v>
      </c>
      <c r="AH49" s="23">
        <f>AH45*'Variables AMS'!AG796/'Variables AMS'!AG$842*'Variables AMS'!$S$842</f>
        <v>12497.643353580683</v>
      </c>
      <c r="AI49" s="23">
        <f>AI45*'Variables AMS'!AH796/'Variables AMS'!AH$842*'Variables AMS'!$S$842</f>
        <v>17334.907019937691</v>
      </c>
      <c r="AJ49" s="23">
        <f>AJ45*'Variables AMS'!AI796/'Variables AMS'!AI$842*'Variables AMS'!$S$842</f>
        <v>18400.198836687745</v>
      </c>
      <c r="AK49" s="23">
        <f>AK45*'Variables AMS'!AJ796/'Variables AMS'!AJ$842*'Variables AMS'!$S$842</f>
        <v>19238.755706064916</v>
      </c>
      <c r="AL49" s="23">
        <f>AL45*'Variables AMS'!AK796/'Variables AMS'!AK$842*'Variables AMS'!$S$842</f>
        <v>20673.678002828347</v>
      </c>
      <c r="AM49" s="23">
        <f>AM45*'Variables AMS'!AL796/'Variables AMS'!AL$842*'Variables AMS'!$S$842</f>
        <v>21419.376237742556</v>
      </c>
      <c r="AN49" s="23">
        <f>AN45*'Variables AMS'!AM796/'Variables AMS'!AM$842*'Variables AMS'!$S$842</f>
        <v>18659.270789597722</v>
      </c>
      <c r="AO49" s="23">
        <f>AO45*'Variables AMS'!AN796/'Variables AMS'!AN$842*'Variables AMS'!$S$842</f>
        <v>19074.550751115748</v>
      </c>
      <c r="AP49" s="23">
        <f>AP45*'Variables AMS'!AO796/'Variables AMS'!AO$842*'Variables AMS'!$S$842</f>
        <v>19860.676759751208</v>
      </c>
      <c r="AQ49" s="23">
        <f>AQ45*'Variables AMS'!AP796/'Variables AMS'!AP$842*'Variables AMS'!$S$842</f>
        <v>20826.856083686056</v>
      </c>
      <c r="AR49" s="23">
        <f>AR45*'Variables AMS'!AQ796/'Variables AMS'!AQ$842*'Variables AMS'!$S$842</f>
        <v>21495.306351569456</v>
      </c>
      <c r="AS49" s="23">
        <f>AS45*'Variables AMS'!AR796/'Variables AMS'!AR$842*'Variables AMS'!$S$842</f>
        <v>16168.429671733587</v>
      </c>
      <c r="AT49" s="23">
        <f>AT45*'Variables AMS'!AS796/'Variables AMS'!AS$842*'Variables AMS'!$S$842</f>
        <v>16656.646572290556</v>
      </c>
      <c r="AU49" s="23">
        <f>AU45*'Variables AMS'!AT796/'Variables AMS'!AT$842*'Variables AMS'!$S$842</f>
        <v>17038.349290145768</v>
      </c>
      <c r="AV49" s="23">
        <f>AV45*'Variables AMS'!AU796/'Variables AMS'!AU$842*'Variables AMS'!$S$842</f>
        <v>17392.238265721069</v>
      </c>
      <c r="AW49" s="23">
        <f>AW45*'Variables AMS'!AV796/'Variables AMS'!AV$842*'Variables AMS'!$S$842</f>
        <v>17748.878967977194</v>
      </c>
      <c r="AX49" s="18"/>
    </row>
    <row r="50" spans="1:50" x14ac:dyDescent="0.25">
      <c r="A50" s="19"/>
      <c r="B50" t="s">
        <v>1665</v>
      </c>
      <c r="C50" s="23">
        <f>C46*'Variables AMS'!B797/'Variables AMS'!B$842*'Variables AMS'!$S$842</f>
        <v>0</v>
      </c>
      <c r="D50" s="23">
        <f>D46*'Variables AMS'!C797/'Variables AMS'!C$842*'Variables AMS'!$S$842</f>
        <v>2.2215557189399879</v>
      </c>
      <c r="E50" s="23">
        <f>E46*'Variables AMS'!D797/'Variables AMS'!D$842*'Variables AMS'!$S$842</f>
        <v>1.9174728159435326</v>
      </c>
      <c r="F50" s="23">
        <f>F46*'Variables AMS'!E797/'Variables AMS'!E$842*'Variables AMS'!$S$842</f>
        <v>57.931497379143401</v>
      </c>
      <c r="G50" s="23">
        <f>G46*'Variables AMS'!F797/'Variables AMS'!F$842*'Variables AMS'!$S$842</f>
        <v>58.264475954801306</v>
      </c>
      <c r="H50" s="23">
        <f>H46*'Variables AMS'!G797/'Variables AMS'!G$842*'Variables AMS'!$S$842</f>
        <v>57.240312335274133</v>
      </c>
      <c r="I50" s="23">
        <f>I46*'Variables AMS'!H797/'Variables AMS'!H$842*'Variables AMS'!$S$842</f>
        <v>54.288788492404734</v>
      </c>
      <c r="J50" s="23">
        <f>J46*'Variables AMS'!I797/'Variables AMS'!I$842*'Variables AMS'!$S$842</f>
        <v>44.888191144463796</v>
      </c>
      <c r="K50" s="23">
        <f>K46*'Variables AMS'!J797/'Variables AMS'!J$842*'Variables AMS'!$S$842</f>
        <v>37.853910147938223</v>
      </c>
      <c r="L50" s="23">
        <f>L46*'Variables AMS'!K797/'Variables AMS'!K$842*'Variables AMS'!$S$842</f>
        <v>18.61230048372326</v>
      </c>
      <c r="M50" s="23">
        <f>M46*'Variables AMS'!L797/'Variables AMS'!L$842*'Variables AMS'!$S$842</f>
        <v>-16.76742753929711</v>
      </c>
      <c r="N50" s="23">
        <f>N46*'Variables AMS'!M797/'Variables AMS'!M$842*'Variables AMS'!$S$842</f>
        <v>-65.616059097791634</v>
      </c>
      <c r="O50" s="23">
        <f>O46*'Variables AMS'!N797/'Variables AMS'!N$842*'Variables AMS'!$S$842</f>
        <v>13.807307990880604</v>
      </c>
      <c r="P50" s="23">
        <f>P46*'Variables AMS'!O797/'Variables AMS'!O$842*'Variables AMS'!$S$842</f>
        <v>16.511853361851497</v>
      </c>
      <c r="Q50" s="23">
        <f>Q46*'Variables AMS'!P797/'Variables AMS'!P$842*'Variables AMS'!$S$842</f>
        <v>21.898519167111601</v>
      </c>
      <c r="R50" s="23">
        <f>R46*'Variables AMS'!Q797/'Variables AMS'!Q$842*'Variables AMS'!$S$842</f>
        <v>26.366733615144373</v>
      </c>
      <c r="S50" s="23">
        <f>S46*'Variables AMS'!R797/'Variables AMS'!R$842*'Variables AMS'!$S$842</f>
        <v>44.224246187703983</v>
      </c>
      <c r="T50" s="23">
        <f>T46*'Variables AMS'!S797/'Variables AMS'!S$842*'Variables AMS'!$S$842</f>
        <v>26.197564597439971</v>
      </c>
      <c r="U50" s="23">
        <f>U46*'Variables AMS'!T797/'Variables AMS'!T$842*'Variables AMS'!$S$842</f>
        <v>21.12198698884081</v>
      </c>
      <c r="V50" s="23">
        <f>V46*'Variables AMS'!U797/'Variables AMS'!U$842*'Variables AMS'!$S$842</f>
        <v>24.284344568428281</v>
      </c>
      <c r="W50" s="23">
        <f>W46*'Variables AMS'!V797/'Variables AMS'!V$842*'Variables AMS'!$S$842</f>
        <v>21.156007658319741</v>
      </c>
      <c r="X50" s="23">
        <f>X46*'Variables AMS'!W797/'Variables AMS'!W$842*'Variables AMS'!$S$842</f>
        <v>19.651856456617704</v>
      </c>
      <c r="Y50" s="23">
        <f>Y46*'Variables AMS'!X797/'Variables AMS'!X$842*'Variables AMS'!$S$842</f>
        <v>19.340031788766716</v>
      </c>
      <c r="Z50" s="23">
        <f>Z46*'Variables AMS'!Y797/'Variables AMS'!Y$842*'Variables AMS'!$S$842</f>
        <v>20.918572758394529</v>
      </c>
      <c r="AA50" s="23">
        <f>AA46*'Variables AMS'!Z797/'Variables AMS'!Z$842*'Variables AMS'!$S$842</f>
        <v>21.215652923306735</v>
      </c>
      <c r="AB50" s="23">
        <f>AB46*'Variables AMS'!AA797/'Variables AMS'!AA$842*'Variables AMS'!$S$842</f>
        <v>20.720325604937649</v>
      </c>
      <c r="AC50" s="23">
        <f>AC46*'Variables AMS'!AB797/'Variables AMS'!AB$842*'Variables AMS'!$S$842</f>
        <v>20.967174960120353</v>
      </c>
      <c r="AD50" s="23">
        <f>AD46*'Variables AMS'!AC797/'Variables AMS'!AC$842*'Variables AMS'!$S$842</f>
        <v>296.56492729796093</v>
      </c>
      <c r="AE50" s="23">
        <f>AE46*'Variables AMS'!AD797/'Variables AMS'!AD$842*'Variables AMS'!$S$842</f>
        <v>317.73722911530905</v>
      </c>
      <c r="AF50" s="23">
        <f>AF46*'Variables AMS'!AE797/'Variables AMS'!AE$842*'Variables AMS'!$S$842</f>
        <v>339.4034715641514</v>
      </c>
      <c r="AG50" s="23">
        <f>AG46*'Variables AMS'!AF797/'Variables AMS'!AF$842*'Variables AMS'!$S$842</f>
        <v>361.56527595463416</v>
      </c>
      <c r="AH50" s="23">
        <f>AH46*'Variables AMS'!AG797/'Variables AMS'!AG$842*'Variables AMS'!$S$842</f>
        <v>385.79446180457307</v>
      </c>
      <c r="AI50" s="23">
        <f>AI46*'Variables AMS'!AH797/'Variables AMS'!AH$842*'Variables AMS'!$S$842</f>
        <v>410.21648792264131</v>
      </c>
      <c r="AJ50" s="23">
        <f>AJ46*'Variables AMS'!AI797/'Variables AMS'!AI$842*'Variables AMS'!$S$842</f>
        <v>435.91255471360802</v>
      </c>
      <c r="AK50" s="23">
        <f>AK46*'Variables AMS'!AJ797/'Variables AMS'!AJ$842*'Variables AMS'!$S$842</f>
        <v>456.11297202352438</v>
      </c>
      <c r="AL50" s="23">
        <f>AL46*'Variables AMS'!AK797/'Variables AMS'!AK$842*'Variables AMS'!$S$842</f>
        <v>491.19856665518711</v>
      </c>
      <c r="AM50" s="23">
        <f>AM46*'Variables AMS'!AL797/'Variables AMS'!AL$842*'Variables AMS'!$S$842</f>
        <v>509.37729459083698</v>
      </c>
      <c r="AN50" s="23">
        <f>AN46*'Variables AMS'!AM797/'Variables AMS'!AM$842*'Variables AMS'!$S$842</f>
        <v>547.52312131822123</v>
      </c>
      <c r="AO50" s="23">
        <f>AO46*'Variables AMS'!AN797/'Variables AMS'!AN$842*'Variables AMS'!$S$842</f>
        <v>565.35982216144248</v>
      </c>
      <c r="AP50" s="23">
        <f>AP46*'Variables AMS'!AO797/'Variables AMS'!AO$842*'Variables AMS'!$S$842</f>
        <v>592.38786349569045</v>
      </c>
      <c r="AQ50" s="23">
        <f>AQ46*'Variables AMS'!AP797/'Variables AMS'!AP$842*'Variables AMS'!$S$842</f>
        <v>624.29549964089085</v>
      </c>
      <c r="AR50" s="23">
        <f>AR46*'Variables AMS'!AQ797/'Variables AMS'!AQ$842*'Variables AMS'!$S$842</f>
        <v>648.41743624436504</v>
      </c>
      <c r="AS50" s="23">
        <f>AS46*'Variables AMS'!AR797/'Variables AMS'!AR$842*'Variables AMS'!$S$842</f>
        <v>551.72850322203965</v>
      </c>
      <c r="AT50" s="23">
        <f>AT46*'Variables AMS'!AS797/'Variables AMS'!AS$842*'Variables AMS'!$S$842</f>
        <v>574.41690990865129</v>
      </c>
      <c r="AU50" s="23">
        <f>AU46*'Variables AMS'!AT797/'Variables AMS'!AT$842*'Variables AMS'!$S$842</f>
        <v>594.43108277248621</v>
      </c>
      <c r="AV50" s="23">
        <f>AV46*'Variables AMS'!AU797/'Variables AMS'!AU$842*'Variables AMS'!$S$842</f>
        <v>613.82445723250373</v>
      </c>
      <c r="AW50" s="23">
        <f>AW46*'Variables AMS'!AV797/'Variables AMS'!AV$842*'Variables AMS'!$S$842</f>
        <v>633.44124324734105</v>
      </c>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t="s">
        <v>1677</v>
      </c>
      <c r="C52" s="23">
        <f>'Variables AMS'!B771</f>
        <v>80.756910864605601</v>
      </c>
      <c r="D52" s="23">
        <f>'Variables AMS'!C771</f>
        <v>82.053489190099796</v>
      </c>
      <c r="E52" s="23">
        <f>'Variables AMS'!D771</f>
        <v>83.370884500000003</v>
      </c>
      <c r="F52" s="23">
        <f>'Variables AMS'!E771</f>
        <v>83.308735010000007</v>
      </c>
      <c r="G52" s="23">
        <f>'Variables AMS'!F771</f>
        <v>83.478362379999894</v>
      </c>
      <c r="H52" s="23">
        <f>'Variables AMS'!G771</f>
        <v>83.909566560000002</v>
      </c>
      <c r="I52" s="23">
        <f>'Variables AMS'!H771</f>
        <v>84.562429719999997</v>
      </c>
      <c r="J52" s="23">
        <f>'Variables AMS'!I771</f>
        <v>85.574448110000006</v>
      </c>
      <c r="K52" s="23">
        <f>'Variables AMS'!J771</f>
        <v>86.152573759999996</v>
      </c>
      <c r="L52" s="23">
        <f>'Variables AMS'!K771</f>
        <v>86.548491769999998</v>
      </c>
      <c r="M52" s="23">
        <f>'Variables AMS'!L771</f>
        <v>87.608497249999999</v>
      </c>
      <c r="N52" s="23">
        <f>'Variables AMS'!M771</f>
        <v>87.262999989999997</v>
      </c>
      <c r="O52" s="23">
        <f>'Variables AMS'!N771</f>
        <v>88.430999990000004</v>
      </c>
      <c r="P52" s="23">
        <f>'Variables AMS'!O771</f>
        <v>89.375999989999997</v>
      </c>
      <c r="Q52" s="23">
        <f>'Variables AMS'!P771</f>
        <v>90.694999989999999</v>
      </c>
      <c r="R52" s="23">
        <f>'Variables AMS'!Q771</f>
        <v>92.228999990000005</v>
      </c>
      <c r="S52" s="23">
        <f>'Variables AMS'!R771</f>
        <v>92.013509319999997</v>
      </c>
      <c r="T52" s="23">
        <f>'Variables AMS'!S771</f>
        <v>91.760143200000002</v>
      </c>
      <c r="U52" s="23">
        <f>'Variables AMS'!T771</f>
        <v>92.263136439999997</v>
      </c>
      <c r="V52" s="23">
        <f>'Variables AMS'!U771</f>
        <v>92.944422660000001</v>
      </c>
      <c r="W52" s="23">
        <f>'Variables AMS'!V771</f>
        <v>96.682948710000005</v>
      </c>
      <c r="X52" s="23">
        <f>'Variables AMS'!W771</f>
        <v>99.637775770000005</v>
      </c>
      <c r="Y52" s="23">
        <f>'Variables AMS'!X771</f>
        <v>99.549382519999995</v>
      </c>
      <c r="Z52" s="23">
        <f>'Variables AMS'!Y771</f>
        <v>99.921346330000006</v>
      </c>
      <c r="AA52" s="23">
        <f>'Variables AMS'!Z771</f>
        <v>100.5379051</v>
      </c>
      <c r="AB52" s="23">
        <f>'Variables AMS'!AA771</f>
        <v>101.25547640000001</v>
      </c>
      <c r="AC52" s="23">
        <f>'Variables AMS'!AB771</f>
        <v>102.0116405</v>
      </c>
      <c r="AD52" s="23">
        <f>'Variables AMS'!AC771</f>
        <v>102.1605193</v>
      </c>
      <c r="AE52" s="23">
        <f>'Variables AMS'!AD771</f>
        <v>102.3494322</v>
      </c>
      <c r="AF52" s="23">
        <f>'Variables AMS'!AE771</f>
        <v>102.5024118</v>
      </c>
      <c r="AG52" s="23">
        <f>'Variables AMS'!AF771</f>
        <v>102.65169880000001</v>
      </c>
      <c r="AH52" s="23">
        <f>'Variables AMS'!AG771</f>
        <v>102.8043354</v>
      </c>
      <c r="AI52" s="23">
        <f>'Variables AMS'!AH771</f>
        <v>103.19352600000001</v>
      </c>
      <c r="AJ52" s="23">
        <f>'Variables AMS'!AI771</f>
        <v>103.5946331</v>
      </c>
      <c r="AK52" s="23">
        <f>'Variables AMS'!AJ771</f>
        <v>103.9372099</v>
      </c>
      <c r="AL52" s="23">
        <f>'Variables AMS'!AK771</f>
        <v>104.3224124</v>
      </c>
      <c r="AM52" s="23">
        <f>'Variables AMS'!AL771</f>
        <v>104.6514904</v>
      </c>
      <c r="AN52" s="23">
        <f>'Variables AMS'!AM771</f>
        <v>105.05836499999999</v>
      </c>
      <c r="AO52" s="23">
        <f>'Variables AMS'!AN771</f>
        <v>105.4498416</v>
      </c>
      <c r="AP52" s="23">
        <f>'Variables AMS'!AO771</f>
        <v>105.85522570000001</v>
      </c>
      <c r="AQ52" s="23">
        <f>'Variables AMS'!AP771</f>
        <v>106.25684099999999</v>
      </c>
      <c r="AR52" s="23">
        <f>'Variables AMS'!AQ771</f>
        <v>106.80958080000001</v>
      </c>
      <c r="AS52" s="23">
        <f>'Variables AMS'!AR771</f>
        <v>107.20284289999999</v>
      </c>
      <c r="AT52" s="23">
        <f>'Variables AMS'!AS771</f>
        <v>107.5831991</v>
      </c>
      <c r="AU52" s="23">
        <f>'Variables AMS'!AT771</f>
        <v>107.9837678</v>
      </c>
      <c r="AV52" s="23">
        <f>'Variables AMS'!AU771</f>
        <v>108.375956</v>
      </c>
      <c r="AW52" s="23">
        <f>'Variables AMS'!AV771</f>
        <v>108.5774596</v>
      </c>
      <c r="AX52" s="18"/>
    </row>
    <row r="53" spans="1:50" x14ac:dyDescent="0.25">
      <c r="A53" s="18"/>
      <c r="B53" t="s">
        <v>1678</v>
      </c>
      <c r="C53" s="23">
        <f>'Variables AMS'!B772</f>
        <v>79.434308804031204</v>
      </c>
      <c r="D53" s="23">
        <f>'Variables AMS'!C772</f>
        <v>80.709652325635105</v>
      </c>
      <c r="E53" s="23">
        <f>'Variables AMS'!D772</f>
        <v>82.005471900000003</v>
      </c>
      <c r="F53" s="23">
        <f>'Variables AMS'!E772</f>
        <v>81.778347580000002</v>
      </c>
      <c r="G53" s="23">
        <f>'Variables AMS'!F772</f>
        <v>81.778528219999998</v>
      </c>
      <c r="H53" s="23">
        <f>'Variables AMS'!G772</f>
        <v>82.033762139999894</v>
      </c>
      <c r="I53" s="23">
        <f>'Variables AMS'!H772</f>
        <v>82.50353982</v>
      </c>
      <c r="J53" s="23">
        <f>'Variables AMS'!I772</f>
        <v>83.320410910000007</v>
      </c>
      <c r="K53" s="23">
        <f>'Variables AMS'!J772</f>
        <v>83.711649660000006</v>
      </c>
      <c r="L53" s="23">
        <f>'Variables AMS'!K772</f>
        <v>83.923902400000003</v>
      </c>
      <c r="M53" s="23">
        <f>'Variables AMS'!L772</f>
        <v>84.777203170000007</v>
      </c>
      <c r="N53" s="23">
        <f>'Variables AMS'!M772</f>
        <v>84.268999989999998</v>
      </c>
      <c r="O53" s="23">
        <f>'Variables AMS'!N772</f>
        <v>85.429999989999999</v>
      </c>
      <c r="P53" s="23">
        <f>'Variables AMS'!O772</f>
        <v>86.22199999</v>
      </c>
      <c r="Q53" s="23">
        <f>'Variables AMS'!P772</f>
        <v>87.362999990000006</v>
      </c>
      <c r="R53" s="23">
        <f>'Variables AMS'!Q772</f>
        <v>88.290999990000003</v>
      </c>
      <c r="S53" s="23">
        <f>'Variables AMS'!R772</f>
        <v>87.119057749999996</v>
      </c>
      <c r="T53" s="23">
        <f>'Variables AMS'!S772</f>
        <v>85.657482759999894</v>
      </c>
      <c r="U53" s="23">
        <f>'Variables AMS'!T772</f>
        <v>85.144317259999994</v>
      </c>
      <c r="V53" s="23">
        <f>'Variables AMS'!U772</f>
        <v>84.9810667</v>
      </c>
      <c r="W53" s="23">
        <f>'Variables AMS'!V772</f>
        <v>84.806478839999997</v>
      </c>
      <c r="X53" s="23">
        <f>'Variables AMS'!W772</f>
        <v>83.695731649999999</v>
      </c>
      <c r="Y53" s="23">
        <f>'Variables AMS'!X772</f>
        <v>81.431394900000001</v>
      </c>
      <c r="Z53" s="23">
        <f>'Variables AMS'!Y772</f>
        <v>79.537391679999999</v>
      </c>
      <c r="AA53" s="23">
        <f>'Variables AMS'!Z772</f>
        <v>77.816338529999996</v>
      </c>
      <c r="AB53" s="23">
        <f>'Variables AMS'!AA772</f>
        <v>76.144118280000001</v>
      </c>
      <c r="AC53" s="23">
        <f>'Variables AMS'!AB772</f>
        <v>74.468497580000005</v>
      </c>
      <c r="AD53" s="23">
        <f>'Variables AMS'!AC772</f>
        <v>70.899400380000003</v>
      </c>
      <c r="AE53" s="23">
        <f>'Variables AMS'!AD772</f>
        <v>67.345926419999998</v>
      </c>
      <c r="AF53" s="23">
        <f>'Variables AMS'!AE772</f>
        <v>63.75650014</v>
      </c>
      <c r="AG53" s="23">
        <f>'Variables AMS'!AF772</f>
        <v>60.153895509999998</v>
      </c>
      <c r="AH53" s="23">
        <f>'Variables AMS'!AG772</f>
        <v>56.542384460000001</v>
      </c>
      <c r="AI53" s="23">
        <f>'Variables AMS'!AH772</f>
        <v>52.628698239999999</v>
      </c>
      <c r="AJ53" s="23">
        <f>'Variables AMS'!AI772</f>
        <v>48.68947756</v>
      </c>
      <c r="AK53" s="23">
        <f>'Variables AMS'!AJ772</f>
        <v>44.693000249999997</v>
      </c>
      <c r="AL53" s="23">
        <f>'Variables AMS'!AK772</f>
        <v>40.685740850000002</v>
      </c>
      <c r="AM53" s="23">
        <f>'Variables AMS'!AL772</f>
        <v>36.628021619999998</v>
      </c>
      <c r="AN53" s="23">
        <f>'Variables AMS'!AM772</f>
        <v>33.198443349999998</v>
      </c>
      <c r="AO53" s="23">
        <f>'Variables AMS'!AN772</f>
        <v>29.736855340000002</v>
      </c>
      <c r="AP53" s="23">
        <f>'Variables AMS'!AO772</f>
        <v>26.25209598</v>
      </c>
      <c r="AQ53" s="23">
        <f>'Variables AMS'!AP772</f>
        <v>22.73896397</v>
      </c>
      <c r="AR53" s="23">
        <f>'Variables AMS'!AQ772</f>
        <v>19.225724540000002</v>
      </c>
      <c r="AS53" s="23">
        <f>'Variables AMS'!AR772</f>
        <v>16.723643500000001</v>
      </c>
      <c r="AT53" s="23">
        <f>'Variables AMS'!AS772</f>
        <v>14.20098228</v>
      </c>
      <c r="AU53" s="23">
        <f>'Variables AMS'!AT772</f>
        <v>11.66224693</v>
      </c>
      <c r="AV53" s="23">
        <f>'Variables AMS'!AU772</f>
        <v>9.1035803029999904</v>
      </c>
      <c r="AW53" s="23">
        <f>'Variables AMS'!AV772</f>
        <v>6.5146475769999999</v>
      </c>
      <c r="AX53" s="18"/>
    </row>
    <row r="54" spans="1:50" x14ac:dyDescent="0.25">
      <c r="A54" s="18"/>
      <c r="B54" t="s">
        <v>1679</v>
      </c>
      <c r="C54" s="23">
        <f>'Variables AMS'!B773</f>
        <v>0.35351914376017202</v>
      </c>
      <c r="D54" s="23">
        <f>'Variables AMS'!C773</f>
        <v>0.35919500796224801</v>
      </c>
      <c r="E54" s="23">
        <f>'Variables AMS'!D773</f>
        <v>0.3649619871</v>
      </c>
      <c r="F54" s="23">
        <f>'Variables AMS'!E773</f>
        <v>0.36468992319999999</v>
      </c>
      <c r="G54" s="23">
        <f>'Variables AMS'!F773</f>
        <v>0.36543247919999999</v>
      </c>
      <c r="H54" s="23">
        <f>'Variables AMS'!G773</f>
        <v>0.3673201062</v>
      </c>
      <c r="I54" s="23">
        <f>'Variables AMS'!H773</f>
        <v>0.37017806120000002</v>
      </c>
      <c r="J54" s="23">
        <f>'Variables AMS'!I773</f>
        <v>0.37460824380000002</v>
      </c>
      <c r="K54" s="23">
        <f>'Variables AMS'!J773</f>
        <v>0.37713902999999999</v>
      </c>
      <c r="L54" s="23">
        <f>'Variables AMS'!K773</f>
        <v>0.3788721893</v>
      </c>
      <c r="M54" s="23">
        <f>'Variables AMS'!L773</f>
        <v>0.38351243880000002</v>
      </c>
      <c r="N54" s="23">
        <f>'Variables AMS'!M773</f>
        <v>0.38200000000000001</v>
      </c>
      <c r="O54" s="23">
        <f>'Variables AMS'!N773</f>
        <v>0.42599999999999999</v>
      </c>
      <c r="P54" s="23">
        <f>'Variables AMS'!O773</f>
        <v>0.47399999999999998</v>
      </c>
      <c r="Q54" s="23">
        <f>'Variables AMS'!P773</f>
        <v>0.51899999990000001</v>
      </c>
      <c r="R54" s="23">
        <f>'Variables AMS'!Q773</f>
        <v>0.77299999990000001</v>
      </c>
      <c r="S54" s="23">
        <f>'Variables AMS'!R773</f>
        <v>0.89287322589999996</v>
      </c>
      <c r="T54" s="23">
        <f>'Variables AMS'!S773</f>
        <v>1.30386691</v>
      </c>
      <c r="U54" s="23">
        <f>'Variables AMS'!T773</f>
        <v>1.643589127</v>
      </c>
      <c r="V54" s="23">
        <f>'Variables AMS'!U773</f>
        <v>1.9237502339999999</v>
      </c>
      <c r="W54" s="23">
        <f>'Variables AMS'!V773</f>
        <v>3.901053315</v>
      </c>
      <c r="X54" s="23">
        <f>'Variables AMS'!W773</f>
        <v>5.9782665460000004</v>
      </c>
      <c r="Y54" s="23">
        <f>'Variables AMS'!X773</f>
        <v>7.7648518360000001</v>
      </c>
      <c r="Z54" s="23">
        <f>'Variables AMS'!Y773</f>
        <v>9.5924492479999994</v>
      </c>
      <c r="AA54" s="23">
        <f>'Variables AMS'!Z773</f>
        <v>11.461321180000001</v>
      </c>
      <c r="AB54" s="23">
        <f>'Variables AMS'!AA773</f>
        <v>13.365722890000001</v>
      </c>
      <c r="AC54" s="23">
        <f>'Variables AMS'!AB773</f>
        <v>15.301746079999999</v>
      </c>
      <c r="AD54" s="23">
        <f>'Variables AMS'!AC773</f>
        <v>18.797535549999999</v>
      </c>
      <c r="AE54" s="23">
        <f>'Variables AMS'!AD773</f>
        <v>22.312176229999999</v>
      </c>
      <c r="AF54" s="23">
        <f>'Variables AMS'!AE773</f>
        <v>25.83060777</v>
      </c>
      <c r="AG54" s="23">
        <f>'Variables AMS'!AF773</f>
        <v>29.358385859999999</v>
      </c>
      <c r="AH54" s="23">
        <f>'Variables AMS'!AG773</f>
        <v>32.89738732</v>
      </c>
      <c r="AI54" s="23">
        <f>'Variables AMS'!AH773</f>
        <v>36.943282289999999</v>
      </c>
      <c r="AJ54" s="23">
        <f>'Variables AMS'!AI773</f>
        <v>41.023474710000002</v>
      </c>
      <c r="AK54" s="23">
        <f>'Variables AMS'!AJ773</f>
        <v>45.108749090000003</v>
      </c>
      <c r="AL54" s="23">
        <f>'Variables AMS'!AK773</f>
        <v>49.240178669999999</v>
      </c>
      <c r="AM54" s="23">
        <f>'Variables AMS'!AL773</f>
        <v>53.372260079999997</v>
      </c>
      <c r="AN54" s="23">
        <f>'Variables AMS'!AM773</f>
        <v>56.73151713</v>
      </c>
      <c r="AO54" s="23">
        <f>'Variables AMS'!AN773</f>
        <v>60.106409730000003</v>
      </c>
      <c r="AP54" s="23">
        <f>'Variables AMS'!AO773</f>
        <v>63.513135439999999</v>
      </c>
      <c r="AQ54" s="23">
        <f>'Variables AMS'!AP773</f>
        <v>66.941809809999995</v>
      </c>
      <c r="AR54" s="23">
        <f>'Variables AMS'!AQ773</f>
        <v>70.494323300000005</v>
      </c>
      <c r="AS54" s="23">
        <f>'Variables AMS'!AR773</f>
        <v>72.683527519999998</v>
      </c>
      <c r="AT54" s="23">
        <f>'Variables AMS'!AS773</f>
        <v>74.87790656</v>
      </c>
      <c r="AU54" s="23">
        <f>'Variables AMS'!AT773</f>
        <v>77.100410240000002</v>
      </c>
      <c r="AV54" s="23">
        <f>'Variables AMS'!AU773</f>
        <v>79.331199789999999</v>
      </c>
      <c r="AW54" s="23">
        <f>'Variables AMS'!AV773</f>
        <v>81.433094710000006</v>
      </c>
      <c r="AX54" s="18"/>
    </row>
    <row r="55" spans="1:50" x14ac:dyDescent="0.25">
      <c r="A55" s="18"/>
      <c r="B55" t="s">
        <v>1680</v>
      </c>
      <c r="C55" s="23">
        <f>'Variables AMS'!B774</f>
        <v>0.96908291681421699</v>
      </c>
      <c r="D55" s="23">
        <f>'Variables AMS'!C774</f>
        <v>0.98464185650241998</v>
      </c>
      <c r="E55" s="23">
        <f>'Variables AMS'!D774</f>
        <v>1.000450614</v>
      </c>
      <c r="F55" s="23">
        <f>'Variables AMS'!E774</f>
        <v>1.1656975009999999</v>
      </c>
      <c r="G55" s="23">
        <f>'Variables AMS'!F774</f>
        <v>1.3344016759999999</v>
      </c>
      <c r="H55" s="23">
        <f>'Variables AMS'!G774</f>
        <v>1.5084843139999999</v>
      </c>
      <c r="I55" s="23">
        <f>'Variables AMS'!H774</f>
        <v>1.6887118299999999</v>
      </c>
      <c r="J55" s="23">
        <f>'Variables AMS'!I774</f>
        <v>1.879428954</v>
      </c>
      <c r="K55" s="23">
        <f>'Variables AMS'!J774</f>
        <v>2.0637850709999999</v>
      </c>
      <c r="L55" s="23">
        <f>'Variables AMS'!K774</f>
        <v>2.2457171850000002</v>
      </c>
      <c r="M55" s="23">
        <f>'Variables AMS'!L774</f>
        <v>2.447781639</v>
      </c>
      <c r="N55" s="23">
        <f>'Variables AMS'!M774</f>
        <v>2.6120000000000001</v>
      </c>
      <c r="O55" s="23">
        <f>'Variables AMS'!N774</f>
        <v>2.5750000000000002</v>
      </c>
      <c r="P55" s="23">
        <f>'Variables AMS'!O774</f>
        <v>2.68</v>
      </c>
      <c r="Q55" s="23">
        <f>'Variables AMS'!P774</f>
        <v>2.8130000000000002</v>
      </c>
      <c r="R55" s="23">
        <f>'Variables AMS'!Q774</f>
        <v>3.165</v>
      </c>
      <c r="S55" s="23">
        <f>'Variables AMS'!R774</f>
        <v>4.0015783420000002</v>
      </c>
      <c r="T55" s="23">
        <f>'Variables AMS'!S774</f>
        <v>4.7987935349999997</v>
      </c>
      <c r="U55" s="23">
        <f>'Variables AMS'!T774</f>
        <v>5.4752300549999999</v>
      </c>
      <c r="V55" s="23">
        <f>'Variables AMS'!U774</f>
        <v>6.0396057259999996</v>
      </c>
      <c r="W55" s="23">
        <f>'Variables AMS'!V774</f>
        <v>7.9754165610000003</v>
      </c>
      <c r="X55" s="23">
        <f>'Variables AMS'!W774</f>
        <v>9.9637775770000001</v>
      </c>
      <c r="Y55" s="23">
        <f>'Variables AMS'!X774</f>
        <v>10.353135780000001</v>
      </c>
      <c r="Z55" s="23">
        <f>'Variables AMS'!Y774</f>
        <v>10.7915054</v>
      </c>
      <c r="AA55" s="23">
        <f>'Variables AMS'!Z774</f>
        <v>11.26024537</v>
      </c>
      <c r="AB55" s="23">
        <f>'Variables AMS'!AA774</f>
        <v>11.745635269999999</v>
      </c>
      <c r="AC55" s="23">
        <f>'Variables AMS'!AB774</f>
        <v>12.24139686</v>
      </c>
      <c r="AD55" s="23">
        <f>'Variables AMS'!AC774</f>
        <v>12.46358335</v>
      </c>
      <c r="AE55" s="23">
        <f>'Variables AMS'!AD774</f>
        <v>12.6913296</v>
      </c>
      <c r="AF55" s="23">
        <f>'Variables AMS'!AE774</f>
        <v>12.915303890000001</v>
      </c>
      <c r="AG55" s="23">
        <f>'Variables AMS'!AF774</f>
        <v>13.13941745</v>
      </c>
      <c r="AH55" s="23">
        <f>'Variables AMS'!AG774</f>
        <v>13.3645636</v>
      </c>
      <c r="AI55" s="23">
        <f>'Variables AMS'!AH774</f>
        <v>13.621545429999999</v>
      </c>
      <c r="AJ55" s="23">
        <f>'Variables AMS'!AI774</f>
        <v>13.88168084</v>
      </c>
      <c r="AK55" s="23">
        <f>'Variables AMS'!AJ774</f>
        <v>14.13546054</v>
      </c>
      <c r="AL55" s="23">
        <f>'Variables AMS'!AK774</f>
        <v>14.39649292</v>
      </c>
      <c r="AM55" s="23">
        <f>'Variables AMS'!AL774</f>
        <v>14.651208649999999</v>
      </c>
      <c r="AN55" s="23">
        <f>'Variables AMS'!AM774</f>
        <v>15.128404570000001</v>
      </c>
      <c r="AO55" s="23">
        <f>'Variables AMS'!AN774</f>
        <v>15.606576560000001</v>
      </c>
      <c r="AP55" s="23">
        <f>'Variables AMS'!AO774</f>
        <v>16.089994310000002</v>
      </c>
      <c r="AQ55" s="23">
        <f>'Variables AMS'!AP774</f>
        <v>16.57606719</v>
      </c>
      <c r="AR55" s="23">
        <f>'Variables AMS'!AQ774</f>
        <v>17.08953292</v>
      </c>
      <c r="AS55" s="23">
        <f>'Variables AMS'!AR774</f>
        <v>17.795671930000001</v>
      </c>
      <c r="AT55" s="23">
        <f>'Variables AMS'!AS774</f>
        <v>18.504310239999999</v>
      </c>
      <c r="AU55" s="23">
        <f>'Variables AMS'!AT774</f>
        <v>19.221110679999999</v>
      </c>
      <c r="AV55" s="23">
        <f>'Variables AMS'!AU774</f>
        <v>19.941175900000001</v>
      </c>
      <c r="AW55" s="23">
        <f>'Variables AMS'!AV774</f>
        <v>20.629717329999998</v>
      </c>
      <c r="AX55" s="18"/>
    </row>
    <row r="56" spans="1:50" x14ac:dyDescent="0.25">
      <c r="A56" s="18"/>
      <c r="B56" t="s">
        <v>1681</v>
      </c>
      <c r="C56" s="23">
        <f>'Variables AMS'!B768</f>
        <v>0</v>
      </c>
      <c r="D56" s="23">
        <f>'Variables AMS'!C768</f>
        <v>5.4807907044689301</v>
      </c>
      <c r="E56" s="23">
        <f>'Variables AMS'!D768</f>
        <v>5.5687865719999996</v>
      </c>
      <c r="F56" s="23">
        <f>'Variables AMS'!E768</f>
        <v>4.2574992309999997</v>
      </c>
      <c r="G56" s="23">
        <f>'Variables AMS'!F768</f>
        <v>4.4860559799999997</v>
      </c>
      <c r="H56" s="23">
        <f>'Variables AMS'!G768</f>
        <v>4.7564215939999999</v>
      </c>
      <c r="I56" s="23">
        <f>'Variables AMS'!H768</f>
        <v>5.0004223110000003</v>
      </c>
      <c r="J56" s="23">
        <f>'Variables AMS'!I768</f>
        <v>5.3934039760000001</v>
      </c>
      <c r="K56" s="23">
        <f>'Variables AMS'!J768</f>
        <v>5.0119463819999996</v>
      </c>
      <c r="L56" s="23">
        <f>'Variables AMS'!K768</f>
        <v>4.8596928349999997</v>
      </c>
      <c r="M56" s="23">
        <f>'Variables AMS'!L768</f>
        <v>5.5442937810000004</v>
      </c>
      <c r="N56" s="23">
        <f>'Variables AMS'!M768</f>
        <v>4.193712509</v>
      </c>
      <c r="O56" s="23">
        <f>'Variables AMS'!N768</f>
        <v>5.689308714</v>
      </c>
      <c r="P56" s="23">
        <f>'Variables AMS'!O768</f>
        <v>5.5268256400000002</v>
      </c>
      <c r="Q56" s="23">
        <f>'Variables AMS'!P768</f>
        <v>5.9497883939999996</v>
      </c>
      <c r="R56" s="23">
        <f>'Variables AMS'!Q768</f>
        <v>6.2331289979999998</v>
      </c>
      <c r="S56" s="23">
        <f>'Variables AMS'!R768</f>
        <v>4.5631186039999996</v>
      </c>
      <c r="T56" s="23">
        <f>'Variables AMS'!S768</f>
        <v>4.5140780639999996</v>
      </c>
      <c r="U56" s="23">
        <f>'Variables AMS'!T768</f>
        <v>5.2573099040000004</v>
      </c>
      <c r="V56" s="23">
        <f>'Variables AMS'!U768</f>
        <v>5.4616641880000003</v>
      </c>
      <c r="W56" s="23">
        <f>'Variables AMS'!V768</f>
        <v>8.5542031220000005</v>
      </c>
      <c r="X56" s="23">
        <f>'Variables AMS'!W768</f>
        <v>7.9642062749999996</v>
      </c>
      <c r="Y56" s="23">
        <f>'Variables AMS'!X768</f>
        <v>5.0740827560000001</v>
      </c>
      <c r="Z56" s="23">
        <f>'Variables AMS'!Y768</f>
        <v>5.5298599480000004</v>
      </c>
      <c r="AA56" s="23">
        <f>'Variables AMS'!Z768</f>
        <v>5.7937272399999999</v>
      </c>
      <c r="AB56" s="23">
        <f>'Variables AMS'!AA768</f>
        <v>5.9266852630000004</v>
      </c>
      <c r="AC56" s="23">
        <f>'Variables AMS'!AB768</f>
        <v>6.0024570979999998</v>
      </c>
      <c r="AD56" s="23">
        <f>'Variables AMS'!AC768</f>
        <v>5.4343504889999998</v>
      </c>
      <c r="AE56" s="23">
        <f>'Variables AMS'!AD768</f>
        <v>5.482098465</v>
      </c>
      <c r="AF56" s="23">
        <f>'Variables AMS'!AE768</f>
        <v>5.4559530900000004</v>
      </c>
      <c r="AG56" s="23">
        <f>'Variables AMS'!AF768</f>
        <v>5.4601868070000004</v>
      </c>
      <c r="AH56" s="23">
        <f>'Variables AMS'!AG768</f>
        <v>5.4712712699999999</v>
      </c>
      <c r="AI56" s="23">
        <f>'Variables AMS'!AH768</f>
        <v>5.7157337559999997</v>
      </c>
      <c r="AJ56" s="23">
        <f>'Variables AMS'!AI768</f>
        <v>5.7478152280000003</v>
      </c>
      <c r="AK56" s="23">
        <f>'Variables AMS'!AJ768</f>
        <v>5.7100672159999997</v>
      </c>
      <c r="AL56" s="23">
        <f>'Variables AMS'!AK768</f>
        <v>5.7704427239999996</v>
      </c>
      <c r="AM56" s="23">
        <f>'Variables AMS'!AL768</f>
        <v>5.7342763659999996</v>
      </c>
      <c r="AN56" s="23">
        <f>'Variables AMS'!AM768</f>
        <v>5.8291234699999999</v>
      </c>
      <c r="AO56" s="23">
        <f>'Variables AMS'!AN768</f>
        <v>5.8348065399999998</v>
      </c>
      <c r="AP56" s="23">
        <f>'Variables AMS'!AO768</f>
        <v>5.868997405</v>
      </c>
      <c r="AQ56" s="23">
        <f>'Variables AMS'!AP768</f>
        <v>5.8862324800000003</v>
      </c>
      <c r="AR56" s="23">
        <f>'Variables AMS'!AQ768</f>
        <v>6.0581657010000001</v>
      </c>
      <c r="AS56" s="23">
        <f>'Variables AMS'!AR768</f>
        <v>5.9273268889999997</v>
      </c>
      <c r="AT56" s="23">
        <f>'Variables AMS'!AS768</f>
        <v>5.934796714</v>
      </c>
      <c r="AU56" s="23">
        <f>'Variables AMS'!AT768</f>
        <v>5.9747165170000001</v>
      </c>
      <c r="AV56" s="23">
        <f>'Variables AMS'!AU768</f>
        <v>5.9870903430000002</v>
      </c>
      <c r="AW56" s="23">
        <f>'Variables AMS'!AV768</f>
        <v>5.8167260430000001</v>
      </c>
      <c r="AX56" s="18"/>
    </row>
    <row r="57" spans="1:50" x14ac:dyDescent="0.25">
      <c r="A57" s="18"/>
      <c r="B57" t="s">
        <v>1682</v>
      </c>
      <c r="C57" s="23">
        <f>'Variables AMS'!B775</f>
        <v>0</v>
      </c>
      <c r="D57" s="23">
        <f>'Variables AMS'!C775</f>
        <v>5.3910286642707703</v>
      </c>
      <c r="E57" s="23">
        <f>'Variables AMS'!D775</f>
        <v>5.4775833719999998</v>
      </c>
      <c r="F57" s="23">
        <f>'Variables AMS'!E775</f>
        <v>4.0217790520000003</v>
      </c>
      <c r="G57" s="23">
        <f>'Variables AMS'!F775</f>
        <v>4.2373161469999996</v>
      </c>
      <c r="H57" s="23">
        <f>'Variables AMS'!G775</f>
        <v>4.492378779</v>
      </c>
      <c r="I57" s="23">
        <f>'Variables AMS'!H775</f>
        <v>4.72014684</v>
      </c>
      <c r="J57" s="23">
        <f>'Variables AMS'!I775</f>
        <v>5.0915805660000002</v>
      </c>
      <c r="K57" s="23">
        <f>'Variables AMS'!J775</f>
        <v>4.7082723179999997</v>
      </c>
      <c r="L57" s="23">
        <f>'Variables AMS'!K775</f>
        <v>4.5495573340000002</v>
      </c>
      <c r="M57" s="23">
        <f>'Variables AMS'!L775</f>
        <v>5.201602705</v>
      </c>
      <c r="N57" s="23">
        <f>'Variables AMS'!M775</f>
        <v>3.8843103399999999</v>
      </c>
      <c r="O57" s="23">
        <f>'Variables AMS'!N775</f>
        <v>5.5271822759999996</v>
      </c>
      <c r="P57" s="23">
        <f>'Variables AMS'!O775</f>
        <v>5.2183365159999999</v>
      </c>
      <c r="Q57" s="23">
        <f>'Variables AMS'!P775</f>
        <v>5.608371966</v>
      </c>
      <c r="R57" s="23">
        <f>'Variables AMS'!Q775</f>
        <v>5.4544899569999998</v>
      </c>
      <c r="S57" s="23">
        <f>'Variables AMS'!R775</f>
        <v>3.4026296569999999</v>
      </c>
      <c r="T57" s="23">
        <f>'Variables AMS'!S775</f>
        <v>3.0522757230000002</v>
      </c>
      <c r="U57" s="23">
        <f>'Variables AMS'!T775</f>
        <v>3.9249574549999999</v>
      </c>
      <c r="V57" s="23">
        <f>'Variables AMS'!U775</f>
        <v>4.2482840380000004</v>
      </c>
      <c r="W57" s="23">
        <f>'Variables AMS'!V775</f>
        <v>4.2284883249999998</v>
      </c>
      <c r="X57" s="23">
        <f>'Variables AMS'!W775</f>
        <v>3.2832831769999999</v>
      </c>
      <c r="Y57" s="23">
        <f>'Variables AMS'!X775</f>
        <v>2.0721430999999999</v>
      </c>
      <c r="Z57" s="23">
        <f>'Variables AMS'!Y775</f>
        <v>2.3251558179999998</v>
      </c>
      <c r="AA57" s="23">
        <f>'Variables AMS'!Z775</f>
        <v>2.399972971</v>
      </c>
      <c r="AB57" s="23">
        <f>'Variables AMS'!AA775</f>
        <v>2.3596339120000001</v>
      </c>
      <c r="AC57" s="23">
        <f>'Variables AMS'!AB775</f>
        <v>2.2695916459999999</v>
      </c>
      <c r="AD57" s="23">
        <f>'Variables AMS'!AC775</f>
        <v>0.28929716280000001</v>
      </c>
      <c r="AE57" s="23">
        <f>'Variables AMS'!AD775</f>
        <v>0.1199967737</v>
      </c>
      <c r="AF57" s="23">
        <f>'Variables AMS'!AE775</f>
        <v>-0.10006969139999999</v>
      </c>
      <c r="AG57" s="23">
        <f>'Variables AMS'!AF775</f>
        <v>-0.29922496370000001</v>
      </c>
      <c r="AH57" s="23">
        <f>'Variables AMS'!AG775</f>
        <v>-0.4947911096</v>
      </c>
      <c r="AI57" s="23">
        <f>'Variables AMS'!AH775</f>
        <v>-0.98408747289999998</v>
      </c>
      <c r="AJ57" s="23">
        <f>'Variables AMS'!AI775</f>
        <v>-1.212399558</v>
      </c>
      <c r="AK57" s="23">
        <f>'Variables AMS'!AJ775</f>
        <v>-1.473756804</v>
      </c>
      <c r="AL57" s="23">
        <f>'Variables AMS'!AK775</f>
        <v>-1.6916061259999999</v>
      </c>
      <c r="AM57" s="23">
        <f>'Variables AMS'!AL775</f>
        <v>-1.949691831</v>
      </c>
      <c r="AN57" s="23">
        <f>'Variables AMS'!AM775</f>
        <v>-1.531791197</v>
      </c>
      <c r="AO57" s="23">
        <f>'Variables AMS'!AN775</f>
        <v>-1.741495749</v>
      </c>
      <c r="AP57" s="23">
        <f>'Variables AMS'!AO775</f>
        <v>-1.944020407</v>
      </c>
      <c r="AQ57" s="23">
        <f>'Variables AMS'!AP775</f>
        <v>-2.1529469379999999</v>
      </c>
      <c r="AR57" s="23">
        <f>'Variables AMS'!AQ775</f>
        <v>-2.3350782859999999</v>
      </c>
      <c r="AS57" s="23">
        <f>'Variables AMS'!AR775</f>
        <v>-1.5059493909999999</v>
      </c>
      <c r="AT57" s="23">
        <f>'Variables AMS'!AS775</f>
        <v>-1.6561684910000001</v>
      </c>
      <c r="AU57" s="23">
        <f>'Variables AMS'!AT775</f>
        <v>-1.8029478480000001</v>
      </c>
      <c r="AV57" s="23">
        <f>'Variables AMS'!AU775</f>
        <v>-1.954417187</v>
      </c>
      <c r="AW57" s="23">
        <f>'Variables AMS'!AV775</f>
        <v>-2.117254043</v>
      </c>
      <c r="AX57" s="18"/>
    </row>
    <row r="58" spans="1:50" x14ac:dyDescent="0.25">
      <c r="A58" s="18"/>
      <c r="B58" t="s">
        <v>1683</v>
      </c>
      <c r="C58" s="23">
        <f>'Variables AMS'!B776</f>
        <v>0</v>
      </c>
      <c r="D58" s="23">
        <f>'Variables AMS'!C776</f>
        <v>2.3992552664886001E-2</v>
      </c>
      <c r="E58" s="23">
        <f>'Variables AMS'!D776</f>
        <v>2.43777479E-2</v>
      </c>
      <c r="F58" s="23">
        <f>'Variables AMS'!E776</f>
        <v>1.8637506200000001E-2</v>
      </c>
      <c r="G58" s="23">
        <f>'Variables AMS'!F776</f>
        <v>1.96380297E-2</v>
      </c>
      <c r="H58" s="23">
        <f>'Variables AMS'!G776</f>
        <v>2.0821574400000001E-2</v>
      </c>
      <c r="I58" s="23">
        <f>'Variables AMS'!H776</f>
        <v>2.1889704900000001E-2</v>
      </c>
      <c r="J58" s="23">
        <f>'Variables AMS'!I776</f>
        <v>2.36100102E-2</v>
      </c>
      <c r="K58" s="23">
        <f>'Variables AMS'!J776</f>
        <v>2.1940152399999999E-2</v>
      </c>
      <c r="L58" s="23">
        <f>'Variables AMS'!K776</f>
        <v>2.1273651599999999E-2</v>
      </c>
      <c r="M58" s="23">
        <f>'Variables AMS'!L776</f>
        <v>2.4270541100000001E-2</v>
      </c>
      <c r="N58" s="23">
        <f>'Variables AMS'!M776</f>
        <v>1.8358275300000001E-2</v>
      </c>
      <c r="O58" s="23">
        <f>'Variables AMS'!N776</f>
        <v>6.3792350999999997E-2</v>
      </c>
      <c r="P58" s="23">
        <f>'Variables AMS'!O776</f>
        <v>7.0072098299999996E-2</v>
      </c>
      <c r="Q58" s="23">
        <f>'Variables AMS'!P776</f>
        <v>6.9559095299999998E-2</v>
      </c>
      <c r="R58" s="23">
        <f>'Variables AMS'!Q776</f>
        <v>0.28089065489999998</v>
      </c>
      <c r="S58" s="23">
        <f>'Variables AMS'!R776</f>
        <v>0.15992424</v>
      </c>
      <c r="T58" s="23">
        <f>'Variables AMS'!S776</f>
        <v>0.45725562180000001</v>
      </c>
      <c r="U58" s="23">
        <f>'Variables AMS'!T776</f>
        <v>0.40727874009999998</v>
      </c>
      <c r="V58" s="23">
        <f>'Variables AMS'!U776</f>
        <v>0.36531946539999999</v>
      </c>
      <c r="W58" s="23">
        <f>'Variables AMS'!V776</f>
        <v>2.0769772689999999</v>
      </c>
      <c r="X58" s="23">
        <f>'Variables AMS'!W776</f>
        <v>2.2793363119999999</v>
      </c>
      <c r="Y58" s="23">
        <f>'Variables AMS'!X776</f>
        <v>2.0963338509999998</v>
      </c>
      <c r="Z58" s="23">
        <f>'Variables AMS'!Y776</f>
        <v>2.2299133100000001</v>
      </c>
      <c r="AA58" s="23">
        <f>'Variables AMS'!Z776</f>
        <v>2.3658801060000001</v>
      </c>
      <c r="AB58" s="23">
        <f>'Variables AMS'!AA776</f>
        <v>2.4982406959999999</v>
      </c>
      <c r="AC58" s="23">
        <f>'Variables AMS'!AB776</f>
        <v>2.6285338660000002</v>
      </c>
      <c r="AD58" s="23">
        <f>'Variables AMS'!AC776</f>
        <v>4.2886102289999997</v>
      </c>
      <c r="AE58" s="23">
        <f>'Variables AMS'!AD776</f>
        <v>4.4885868139999996</v>
      </c>
      <c r="AF58" s="23">
        <f>'Variables AMS'!AE776</f>
        <v>4.674479775</v>
      </c>
      <c r="AG58" s="23">
        <f>'Variables AMS'!AF776</f>
        <v>4.8661248349999999</v>
      </c>
      <c r="AH58" s="23">
        <f>'Variables AMS'!AG776</f>
        <v>5.0601309859999999</v>
      </c>
      <c r="AI58" s="23">
        <f>'Variables AMS'!AH776</f>
        <v>5.7503887880000004</v>
      </c>
      <c r="AJ58" s="23">
        <f>'Variables AMS'!AI776</f>
        <v>5.9943139089999997</v>
      </c>
      <c r="AK58" s="23">
        <f>'Variables AMS'!AJ776</f>
        <v>6.2108005930000001</v>
      </c>
      <c r="AL58" s="23">
        <f>'Variables AMS'!AK776</f>
        <v>6.4686238149999999</v>
      </c>
      <c r="AM58" s="23">
        <f>'Variables AMS'!AL776</f>
        <v>6.6833350779999998</v>
      </c>
      <c r="AN58" s="23">
        <f>'Variables AMS'!AM776</f>
        <v>6.1246039210000003</v>
      </c>
      <c r="AO58" s="23">
        <f>'Variables AMS'!AN776</f>
        <v>6.3142907810000004</v>
      </c>
      <c r="AP58" s="23">
        <f>'Variables AMS'!AO776</f>
        <v>6.5209852929999998</v>
      </c>
      <c r="AQ58" s="23">
        <f>'Variables AMS'!AP776</f>
        <v>6.719444717</v>
      </c>
      <c r="AR58" s="23">
        <f>'Variables AMS'!AQ776</f>
        <v>7.020931815</v>
      </c>
      <c r="AS58" s="23">
        <f>'Variables AMS'!AR776</f>
        <v>5.8416869199999999</v>
      </c>
      <c r="AT58" s="23">
        <f>'Variables AMS'!AS776</f>
        <v>5.9602897549999998</v>
      </c>
      <c r="AU58" s="23">
        <f>'Variables AMS'!AT776</f>
        <v>6.1021105169999998</v>
      </c>
      <c r="AV58" s="23">
        <f>'Variables AMS'!AU776</f>
        <v>6.2255497130000004</v>
      </c>
      <c r="AW58" s="23">
        <f>'Variables AMS'!AV776</f>
        <v>6.2122377359999996</v>
      </c>
      <c r="AX58" s="18"/>
    </row>
    <row r="59" spans="1:50" x14ac:dyDescent="0.25">
      <c r="A59" s="19"/>
      <c r="B59" t="s">
        <v>1684</v>
      </c>
      <c r="C59" s="23">
        <f>'Variables AMS'!B777</f>
        <v>0</v>
      </c>
      <c r="D59" s="23">
        <f>'Variables AMS'!C777</f>
        <v>6.5769487533268903E-2</v>
      </c>
      <c r="E59" s="23">
        <f>'Variables AMS'!D777</f>
        <v>6.6825451899999999E-2</v>
      </c>
      <c r="F59" s="23">
        <f>'Variables AMS'!E777</f>
        <v>0.21708267210000001</v>
      </c>
      <c r="G59" s="23">
        <f>'Variables AMS'!F777</f>
        <v>0.22910180359999999</v>
      </c>
      <c r="H59" s="23">
        <f>'Variables AMS'!G777</f>
        <v>0.2432212406</v>
      </c>
      <c r="I59" s="23">
        <f>'Variables AMS'!H777</f>
        <v>0.25838576530000001</v>
      </c>
      <c r="J59" s="23">
        <f>'Variables AMS'!I777</f>
        <v>0.27821339969999997</v>
      </c>
      <c r="K59" s="23">
        <f>'Variables AMS'!J777</f>
        <v>0.28173391139999998</v>
      </c>
      <c r="L59" s="23">
        <f>'Variables AMS'!K777</f>
        <v>0.2888618489</v>
      </c>
      <c r="M59" s="23">
        <f>'Variables AMS'!L777</f>
        <v>0.3184205343</v>
      </c>
      <c r="N59" s="23">
        <f>'Variables AMS'!M777</f>
        <v>0.29104389380000001</v>
      </c>
      <c r="O59" s="23">
        <f>'Variables AMS'!N777</f>
        <v>9.8334086200000004E-2</v>
      </c>
      <c r="P59" s="23">
        <f>'Variables AMS'!O777</f>
        <v>0.238417026</v>
      </c>
      <c r="Q59" s="23">
        <f>'Variables AMS'!P777</f>
        <v>0.2718573319</v>
      </c>
      <c r="R59" s="23">
        <f>'Variables AMS'!Q777</f>
        <v>0.49774838599999999</v>
      </c>
      <c r="S59" s="23">
        <f>'Variables AMS'!R777</f>
        <v>1.000564706</v>
      </c>
      <c r="T59" s="23">
        <f>'Variables AMS'!S777</f>
        <v>1.00454672</v>
      </c>
      <c r="U59" s="23">
        <f>'Variables AMS'!T777</f>
        <v>0.92507370889999996</v>
      </c>
      <c r="V59" s="23">
        <f>'Variables AMS'!U777</f>
        <v>0.8480606852</v>
      </c>
      <c r="W59" s="23">
        <f>'Variables AMS'!V777</f>
        <v>2.2487375279999999</v>
      </c>
      <c r="X59" s="23">
        <f>'Variables AMS'!W777</f>
        <v>2.4015867860000002</v>
      </c>
      <c r="Y59" s="23">
        <f>'Variables AMS'!X777</f>
        <v>0.90560580570000004</v>
      </c>
      <c r="Z59" s="23">
        <f>'Variables AMS'!Y777</f>
        <v>0.97479081990000005</v>
      </c>
      <c r="AA59" s="23">
        <f>'Variables AMS'!Z777</f>
        <v>1.027874162</v>
      </c>
      <c r="AB59" s="23">
        <f>'Variables AMS'!AA777</f>
        <v>1.0688106550000001</v>
      </c>
      <c r="AC59" s="23">
        <f>'Variables AMS'!AB777</f>
        <v>1.1043315849999999</v>
      </c>
      <c r="AD59" s="23">
        <f>'Variables AMS'!AC777</f>
        <v>0.8564430972</v>
      </c>
      <c r="AE59" s="23">
        <f>'Variables AMS'!AD777</f>
        <v>0.87351487719999998</v>
      </c>
      <c r="AF59" s="23">
        <f>'Variables AMS'!AE777</f>
        <v>0.88154300679999997</v>
      </c>
      <c r="AG59" s="23">
        <f>'Variables AMS'!AF777</f>
        <v>0.89328693530000003</v>
      </c>
      <c r="AH59" s="23">
        <f>'Variables AMS'!AG777</f>
        <v>0.90593139339999995</v>
      </c>
      <c r="AI59" s="23">
        <f>'Variables AMS'!AH777</f>
        <v>0.94943244019999995</v>
      </c>
      <c r="AJ59" s="23">
        <f>'Variables AMS'!AI777</f>
        <v>0.96590087619999998</v>
      </c>
      <c r="AK59" s="23">
        <f>'Variables AMS'!AJ777</f>
        <v>0.97302342669999997</v>
      </c>
      <c r="AL59" s="23">
        <f>'Variables AMS'!AK777</f>
        <v>0.99342503540000004</v>
      </c>
      <c r="AM59" s="23">
        <f>'Variables AMS'!AL777</f>
        <v>1.000633119</v>
      </c>
      <c r="AN59" s="23">
        <f>'Variables AMS'!AM777</f>
        <v>1.236310746</v>
      </c>
      <c r="AO59" s="23">
        <f>'Variables AMS'!AN777</f>
        <v>1.2620115080000001</v>
      </c>
      <c r="AP59" s="23">
        <f>'Variables AMS'!AO777</f>
        <v>1.2920325189999999</v>
      </c>
      <c r="AQ59" s="23">
        <f>'Variables AMS'!AP777</f>
        <v>1.319734701</v>
      </c>
      <c r="AR59" s="23">
        <f>'Variables AMS'!AQ777</f>
        <v>1.372312172</v>
      </c>
      <c r="AS59" s="23">
        <f>'Variables AMS'!AR777</f>
        <v>1.59158936</v>
      </c>
      <c r="AT59" s="23">
        <f>'Variables AMS'!AS777</f>
        <v>1.6306754489999999</v>
      </c>
      <c r="AU59" s="23">
        <f>'Variables AMS'!AT777</f>
        <v>1.6755538480000001</v>
      </c>
      <c r="AV59" s="23">
        <f>'Variables AMS'!AU777</f>
        <v>1.7159578170000001</v>
      </c>
      <c r="AW59" s="23">
        <f>'Variables AMS'!AV777</f>
        <v>1.72174235</v>
      </c>
      <c r="AX59" s="18"/>
    </row>
    <row r="60" spans="1:50" x14ac:dyDescent="0.25">
      <c r="A60" s="19"/>
      <c r="B60" t="s">
        <v>1685</v>
      </c>
      <c r="C60" s="23">
        <f>SUM(C61:C63)</f>
        <v>0</v>
      </c>
      <c r="D60" s="23">
        <f t="shared" ref="D60:AW60" si="2">SUM(D61:D63)</f>
        <v>1512.5187988676319</v>
      </c>
      <c r="E60" s="23">
        <f t="shared" si="2"/>
        <v>1588.7584644786627</v>
      </c>
      <c r="F60" s="23">
        <f t="shared" si="2"/>
        <v>1216.6739359378039</v>
      </c>
      <c r="G60" s="23">
        <f t="shared" si="2"/>
        <v>1281.9934996932177</v>
      </c>
      <c r="H60" s="23">
        <f t="shared" si="2"/>
        <v>1359.2604804436592</v>
      </c>
      <c r="I60" s="23">
        <f t="shared" si="2"/>
        <v>1429.0222172819479</v>
      </c>
      <c r="J60" s="23">
        <f t="shared" si="2"/>
        <v>1541.3228053047137</v>
      </c>
      <c r="K60" s="23">
        <f t="shared" si="2"/>
        <v>1432.5927124064738</v>
      </c>
      <c r="L60" s="23">
        <f t="shared" si="2"/>
        <v>1389.2643003307983</v>
      </c>
      <c r="M60" s="23">
        <f t="shared" si="2"/>
        <v>1584.8389184183318</v>
      </c>
      <c r="N60" s="23">
        <f t="shared" si="2"/>
        <v>1199.3859913605509</v>
      </c>
      <c r="O60" s="23">
        <f t="shared" si="2"/>
        <v>1613.4179325386642</v>
      </c>
      <c r="P60" s="23">
        <f t="shared" si="2"/>
        <v>1568.6610182120246</v>
      </c>
      <c r="Q60" s="23">
        <f t="shared" si="2"/>
        <v>1677.2191614519083</v>
      </c>
      <c r="R60" s="23">
        <f t="shared" si="2"/>
        <v>1795.7504922176522</v>
      </c>
      <c r="S60" s="23">
        <f t="shared" si="2"/>
        <v>1294.0604371783229</v>
      </c>
      <c r="T60" s="23">
        <f t="shared" si="2"/>
        <v>1317.739640247662</v>
      </c>
      <c r="U60" s="23">
        <f t="shared" si="2"/>
        <v>1451.3279495055144</v>
      </c>
      <c r="V60" s="23">
        <f t="shared" si="2"/>
        <v>1418.4382097302216</v>
      </c>
      <c r="W60" s="23">
        <f t="shared" si="2"/>
        <v>2513.4448035471232</v>
      </c>
      <c r="X60" s="23">
        <f t="shared" si="2"/>
        <v>2352.6103699086498</v>
      </c>
      <c r="Y60" s="23">
        <f t="shared" si="2"/>
        <v>1546.941238284033</v>
      </c>
      <c r="Z60" s="23">
        <f t="shared" si="2"/>
        <v>1654.8674390083147</v>
      </c>
      <c r="AA60" s="23">
        <f t="shared" si="2"/>
        <v>1715.7699814481361</v>
      </c>
      <c r="AB60" s="23">
        <f t="shared" si="2"/>
        <v>1743.9844916394068</v>
      </c>
      <c r="AC60" s="23">
        <f t="shared" si="2"/>
        <v>1757.9522304348645</v>
      </c>
      <c r="AD60" s="23">
        <f t="shared" si="2"/>
        <v>1750.217674721604</v>
      </c>
      <c r="AE60" s="23">
        <f t="shared" si="2"/>
        <v>1753.8294392019025</v>
      </c>
      <c r="AF60" s="23">
        <f t="shared" si="2"/>
        <v>1746.8952652949472</v>
      </c>
      <c r="AG60" s="23">
        <f t="shared" si="2"/>
        <v>1746.529457235544</v>
      </c>
      <c r="AH60" s="23">
        <f t="shared" si="2"/>
        <v>1746.614674741181</v>
      </c>
      <c r="AI60" s="23">
        <f t="shared" si="2"/>
        <v>1847.7936867766889</v>
      </c>
      <c r="AJ60" s="23">
        <f t="shared" si="2"/>
        <v>1861.1107684678352</v>
      </c>
      <c r="AK60" s="23">
        <f t="shared" si="2"/>
        <v>1854.1827668185765</v>
      </c>
      <c r="AL60" s="23">
        <f t="shared" si="2"/>
        <v>1873.3252110757055</v>
      </c>
      <c r="AM60" s="23">
        <f t="shared" si="2"/>
        <v>1864.6478922047841</v>
      </c>
      <c r="AN60" s="23">
        <f t="shared" si="2"/>
        <v>1845.8627380315547</v>
      </c>
      <c r="AO60" s="23">
        <f t="shared" si="2"/>
        <v>1846.2599046345231</v>
      </c>
      <c r="AP60" s="23">
        <f t="shared" si="2"/>
        <v>1853.8745836918436</v>
      </c>
      <c r="AQ60" s="23">
        <f t="shared" si="2"/>
        <v>1855.9147549127281</v>
      </c>
      <c r="AR60" s="23">
        <f t="shared" si="2"/>
        <v>1901.0487743729518</v>
      </c>
      <c r="AS60" s="23">
        <f t="shared" si="2"/>
        <v>1799.8691842088188</v>
      </c>
      <c r="AT60" s="23">
        <f t="shared" si="2"/>
        <v>1796.1308495958426</v>
      </c>
      <c r="AU60" s="23">
        <f t="shared" si="2"/>
        <v>1801.044485450305</v>
      </c>
      <c r="AV60" s="23">
        <f t="shared" si="2"/>
        <v>1797.6566400724262</v>
      </c>
      <c r="AW60" s="23">
        <f t="shared" si="2"/>
        <v>1742.2706932149281</v>
      </c>
      <c r="AX60" s="18"/>
    </row>
    <row r="61" spans="1:50" x14ac:dyDescent="0.25">
      <c r="A61" s="19"/>
      <c r="B61" t="s">
        <v>1686</v>
      </c>
      <c r="C61" s="23">
        <f>C57*C72/'Variables AMS'!B$841*'Variables AMS'!$S$841</f>
        <v>0</v>
      </c>
      <c r="D61" s="23">
        <f>D57*D72/'Variables AMS'!C$841*'Variables AMS'!$S$841</f>
        <v>1479.6872222083266</v>
      </c>
      <c r="E61" s="23">
        <f>E57*E72/'Variables AMS'!D$841*'Variables AMS'!$S$841</f>
        <v>1553.8580993365304</v>
      </c>
      <c r="F61" s="23">
        <f>F57*F72/'Variables AMS'!E$841*'Variables AMS'!$S$841</f>
        <v>1140.8815765338304</v>
      </c>
      <c r="G61" s="23">
        <f>G57*G72/'Variables AMS'!F$841*'Variables AMS'!$S$841</f>
        <v>1202.0242448094714</v>
      </c>
      <c r="H61" s="23">
        <f>H57*H72/'Variables AMS'!G$841*'Variables AMS'!$S$841</f>
        <v>1274.3793522579797</v>
      </c>
      <c r="I61" s="23">
        <f>I57*I72/'Variables AMS'!H$841*'Variables AMS'!$S$841</f>
        <v>1338.9916495499037</v>
      </c>
      <c r="J61" s="23">
        <f>J57*J72/'Variables AMS'!I$841*'Variables AMS'!$S$841</f>
        <v>1444.35842587877</v>
      </c>
      <c r="K61" s="23">
        <f>K57*K72/'Variables AMS'!J$841*'Variables AMS'!$S$841</f>
        <v>1335.6231346456998</v>
      </c>
      <c r="L61" s="23">
        <f>L57*L72/'Variables AMS'!K$841*'Variables AMS'!$S$841</f>
        <v>1290.5995279337242</v>
      </c>
      <c r="M61" s="23">
        <f>M57*M72/'Variables AMS'!L$841*'Variables AMS'!$S$841</f>
        <v>1475.5690501192041</v>
      </c>
      <c r="N61" s="23">
        <f>N57*N72/'Variables AMS'!M$841*'Variables AMS'!$S$841</f>
        <v>1101.8850238987698</v>
      </c>
      <c r="O61" s="23">
        <f>O57*O72/'Variables AMS'!N$841*'Variables AMS'!$S$841</f>
        <v>1544.8733559408231</v>
      </c>
      <c r="P61" s="23">
        <f>P57*P72/'Variables AMS'!O$841*'Variables AMS'!$S$841</f>
        <v>1456.3525736152294</v>
      </c>
      <c r="Q61" s="23">
        <f>Q57*Q72/'Variables AMS'!P$841*'Variables AMS'!$S$841</f>
        <v>1556.2700707656104</v>
      </c>
      <c r="R61" s="23">
        <f>R57*R72/'Variables AMS'!Q$841*'Variables AMS'!$S$841</f>
        <v>1497.1071719066808</v>
      </c>
      <c r="S61" s="23">
        <f>S57*S72/'Variables AMS'!R$841*'Variables AMS'!$S$841</f>
        <v>911.3525312307911</v>
      </c>
      <c r="T61" s="23">
        <f>T57*T72/'Variables AMS'!S$841*'Variables AMS'!$S$841</f>
        <v>802.61989041866741</v>
      </c>
      <c r="U61" s="23">
        <f>U57*U72/'Variables AMS'!T$841*'Variables AMS'!$S$841</f>
        <v>997.94801062918646</v>
      </c>
      <c r="V61" s="23">
        <f>V57*V72/'Variables AMS'!U$841*'Variables AMS'!$S$841</f>
        <v>1026.7643215094786</v>
      </c>
      <c r="W61" s="23">
        <f>W57*W72/'Variables AMS'!V$841*'Variables AMS'!$S$841</f>
        <v>1021.9799119851631</v>
      </c>
      <c r="X61" s="23">
        <f>X57*X72/'Variables AMS'!W$841*'Variables AMS'!$S$841</f>
        <v>793.53404693483162</v>
      </c>
      <c r="Y61" s="23">
        <f>Y57*Y72/'Variables AMS'!X$841*'Variables AMS'!$S$841</f>
        <v>500.81458421379472</v>
      </c>
      <c r="Z61" s="23">
        <f>Z57*Z72/'Variables AMS'!Y$841*'Variables AMS'!$S$841</f>
        <v>561.96502288151328</v>
      </c>
      <c r="AA61" s="23">
        <f>AA57*AA72/'Variables AMS'!Z$841*'Variables AMS'!$S$841</f>
        <v>580.04751997525545</v>
      </c>
      <c r="AB61" s="23">
        <f>AB57*AB72/'Variables AMS'!AA$841*'Variables AMS'!$S$841</f>
        <v>570.2980052058125</v>
      </c>
      <c r="AC61" s="23">
        <f>AC57*AC72/'Variables AMS'!AB$841*'Variables AMS'!$S$841</f>
        <v>548.53576323149343</v>
      </c>
      <c r="AD61" s="23">
        <f>AD57*AD72/'Variables AMS'!AC$841*'Variables AMS'!$S$841</f>
        <v>69.919996505471417</v>
      </c>
      <c r="AE61" s="23">
        <f>AE57*AE72/'Variables AMS'!AD$841*'Variables AMS'!$S$841</f>
        <v>29.001922862711048</v>
      </c>
      <c r="AF61" s="23">
        <f>AF57*AF72/'Variables AMS'!AE$841*'Variables AMS'!$S$841</f>
        <v>-24.185762511540673</v>
      </c>
      <c r="AG61" s="23">
        <f>AG57*AG72/'Variables AMS'!AF$841*'Variables AMS'!$S$841</f>
        <v>-72.3194386855576</v>
      </c>
      <c r="AH61" s="23">
        <f>AH57*AH72/'Variables AMS'!AG$841*'Variables AMS'!$S$841</f>
        <v>-119.58566172293915</v>
      </c>
      <c r="AI61" s="23">
        <f>AI57*AI72/'Variables AMS'!AH$841*'Variables AMS'!$S$841</f>
        <v>-237.8433027631711</v>
      </c>
      <c r="AJ61" s="23">
        <f>AJ57*AJ72/'Variables AMS'!AI$841*'Variables AMS'!$S$841</f>
        <v>-293.02386531421013</v>
      </c>
      <c r="AK61" s="23">
        <f>AK57*AK72/'Variables AMS'!AJ$841*'Variables AMS'!$S$841</f>
        <v>-356.19108611413321</v>
      </c>
      <c r="AL61" s="23">
        <f>AL57*AL72/'Variables AMS'!AK$841*'Variables AMS'!$S$841</f>
        <v>-408.84291203017847</v>
      </c>
      <c r="AM61" s="23">
        <f>AM57*AM72/'Variables AMS'!AL$841*'Variables AMS'!$S$841</f>
        <v>-471.21943650446559</v>
      </c>
      <c r="AN61" s="23">
        <f>AN57*AN72/'Variables AMS'!AM$841*'Variables AMS'!$S$841</f>
        <v>-370.21737128541287</v>
      </c>
      <c r="AO61" s="23">
        <f>AO57*AO72/'Variables AMS'!AN$841*'Variables AMS'!$S$841</f>
        <v>-420.9006943206029</v>
      </c>
      <c r="AP61" s="23">
        <f>AP57*AP72/'Variables AMS'!AO$841*'Variables AMS'!$S$841</f>
        <v>-469.84871460413973</v>
      </c>
      <c r="AQ61" s="23">
        <f>AQ57*AQ72/'Variables AMS'!AP$841*'Variables AMS'!$S$841</f>
        <v>-520.34399835592239</v>
      </c>
      <c r="AR61" s="23">
        <f>AR57*AR72/'Variables AMS'!AQ$841*'Variables AMS'!$S$841</f>
        <v>-564.36317592142643</v>
      </c>
      <c r="AS61" s="23">
        <f>AS57*AS72/'Variables AMS'!AR$841*'Variables AMS'!$S$841</f>
        <v>-363.97168623784245</v>
      </c>
      <c r="AT61" s="23">
        <f>AT57*AT72/'Variables AMS'!AS$841*'Variables AMS'!$S$841</f>
        <v>-400.27801873575584</v>
      </c>
      <c r="AU61" s="23">
        <f>AU57*AU72/'Variables AMS'!AT$841*'Variables AMS'!$S$841</f>
        <v>-435.75300239879658</v>
      </c>
      <c r="AV61" s="23">
        <f>AV57*AV72/'Variables AMS'!AU$841*'Variables AMS'!$S$841</f>
        <v>-472.36150398364106</v>
      </c>
      <c r="AW61" s="23">
        <f>AW57*AW72/'Variables AMS'!AV$841*'Variables AMS'!$S$841</f>
        <v>-511.71741154350315</v>
      </c>
      <c r="AX61" s="18"/>
    </row>
    <row r="62" spans="1:50" x14ac:dyDescent="0.25">
      <c r="A62" s="19"/>
      <c r="B62" t="s">
        <v>1687</v>
      </c>
      <c r="C62" s="23">
        <f>C58*C73/'Variables AMS'!B$841*'Variables AMS'!$S$841</f>
        <v>0</v>
      </c>
      <c r="D62" s="23">
        <f>D58*D73/'Variables AMS'!C$841*'Variables AMS'!$S$841</f>
        <v>12.120602364306862</v>
      </c>
      <c r="E62" s="23">
        <f>E58*E73/'Variables AMS'!D$841*'Variables AMS'!$S$841</f>
        <v>15.129621185516953</v>
      </c>
      <c r="F62" s="23">
        <f>F58*F73/'Variables AMS'!E$841*'Variables AMS'!$S$841</f>
        <v>11.567040966189047</v>
      </c>
      <c r="G62" s="23">
        <f>G58*G73/'Variables AMS'!F$841*'Variables AMS'!$S$841</f>
        <v>12.187998313668885</v>
      </c>
      <c r="H62" s="23">
        <f>H58*H73/'Variables AMS'!G$841*'Variables AMS'!$S$841</f>
        <v>12.922544539584043</v>
      </c>
      <c r="I62" s="23">
        <f>I58*I73/'Variables AMS'!H$841*'Variables AMS'!$S$841</f>
        <v>13.585460977425265</v>
      </c>
      <c r="J62" s="23">
        <f>J58*J73/'Variables AMS'!I$841*'Variables AMS'!$S$841</f>
        <v>14.653138254824356</v>
      </c>
      <c r="K62" s="23">
        <f>K58*K73/'Variables AMS'!J$841*'Variables AMS'!$S$841</f>
        <v>13.616770335503954</v>
      </c>
      <c r="L62" s="23">
        <f>L58*L73/'Variables AMS'!K$841*'Variables AMS'!$S$841</f>
        <v>13.20311832263342</v>
      </c>
      <c r="M62" s="23">
        <f>M58*M73/'Variables AMS'!L$841*'Variables AMS'!$S$841</f>
        <v>15.063085168738173</v>
      </c>
      <c r="N62" s="23">
        <f>N58*N73/'Variables AMS'!M$841*'Variables AMS'!$S$841</f>
        <v>11.393741217121642</v>
      </c>
      <c r="O62" s="23">
        <f>O58*O73/'Variables AMS'!N$841*'Variables AMS'!$S$841</f>
        <v>37.654909860349278</v>
      </c>
      <c r="P62" s="23">
        <f>P58*P73/'Variables AMS'!O$841*'Variables AMS'!$S$841</f>
        <v>37.669231037400955</v>
      </c>
      <c r="Q62" s="23">
        <f>Q58*Q73/'Variables AMS'!P$841*'Variables AMS'!$S$841</f>
        <v>35.454330347399832</v>
      </c>
      <c r="R62" s="23">
        <f>R58*R73/'Variables AMS'!Q$841*'Variables AMS'!$S$841</f>
        <v>141.90093339459415</v>
      </c>
      <c r="S62" s="23">
        <f>S58*S73/'Variables AMS'!R$841*'Variables AMS'!$S$841</f>
        <v>76.3264640340401</v>
      </c>
      <c r="T62" s="23">
        <f>T58*T73/'Variables AMS'!S$841*'Variables AMS'!$S$841</f>
        <v>211.52457388470589</v>
      </c>
      <c r="U62" s="23">
        <f>U58*U73/'Variables AMS'!T$841*'Variables AMS'!$S$841</f>
        <v>181.80617541602993</v>
      </c>
      <c r="V62" s="23">
        <f>V58*V73/'Variables AMS'!U$841*'Variables AMS'!$S$841</f>
        <v>155.01508544177705</v>
      </c>
      <c r="W62" s="23">
        <f>W58*W73/'Variables AMS'!V$841*'Variables AMS'!$S$841</f>
        <v>863.93488042908712</v>
      </c>
      <c r="X62" s="23">
        <f>X58*X73/'Variables AMS'!W$841*'Variables AMS'!$S$841</f>
        <v>888.89238011533155</v>
      </c>
      <c r="Y62" s="23">
        <f>Y58*Y73/'Variables AMS'!X$841*'Variables AMS'!$S$841</f>
        <v>793.40937863715169</v>
      </c>
      <c r="Z62" s="23">
        <f>Z58*Z73/'Variables AMS'!Y$841*'Variables AMS'!$S$841</f>
        <v>820.8784531073378</v>
      </c>
      <c r="AA62" s="23">
        <f>AA58*AA73/'Variables AMS'!Z$841*'Variables AMS'!$S$841</f>
        <v>848.88512428340289</v>
      </c>
      <c r="AB62" s="23">
        <f>AB58*AB73/'Variables AMS'!AA$841*'Variables AMS'!$S$841</f>
        <v>875.42546045866141</v>
      </c>
      <c r="AC62" s="23">
        <f>AC58*AC73/'Variables AMS'!AB$841*'Variables AMS'!$S$841</f>
        <v>901.24301287207618</v>
      </c>
      <c r="AD62" s="23">
        <f>AD58*AD73/'Variables AMS'!AC$841*'Variables AMS'!$S$841</f>
        <v>1441.2996895174715</v>
      </c>
      <c r="AE62" s="23">
        <f>AE58*AE73/'Variables AMS'!AD$841*'Variables AMS'!$S$841</f>
        <v>1481.0654969854133</v>
      </c>
      <c r="AF62" s="23">
        <f>AF58*AF73/'Variables AMS'!AE$841*'Variables AMS'!$S$841</f>
        <v>1525.0786882006257</v>
      </c>
      <c r="AG62" s="23">
        <f>AG58*AG73/'Variables AMS'!AF$841*'Variables AMS'!$S$841</f>
        <v>1569.5693095936567</v>
      </c>
      <c r="AH62" s="23">
        <f>AH58*AH73/'Variables AMS'!AG$841*'Variables AMS'!$S$841</f>
        <v>1613.3922028566233</v>
      </c>
      <c r="AI62" s="23">
        <f>AI58*AI73/'Variables AMS'!AH$841*'Variables AMS'!$S$841</f>
        <v>1820.6895056447904</v>
      </c>
      <c r="AJ62" s="23">
        <f>AJ58*AJ73/'Variables AMS'!AI$841*'Variables AMS'!$S$841</f>
        <v>1884.5914878444451</v>
      </c>
      <c r="AK62" s="23">
        <f>AK58*AK73/'Variables AMS'!AJ$841*'Variables AMS'!$S$841</f>
        <v>1938.8430964783429</v>
      </c>
      <c r="AL62" s="23">
        <f>AL58*AL73/'Variables AMS'!AK$841*'Variables AMS'!$S$841</f>
        <v>2004.9441180989456</v>
      </c>
      <c r="AM62" s="23">
        <f>AM58*AM73/'Variables AMS'!AL$841*'Variables AMS'!$S$841</f>
        <v>2056.631844465493</v>
      </c>
      <c r="AN62" s="23">
        <f>AN58*AN73/'Variables AMS'!AM$841*'Variables AMS'!$S$841</f>
        <v>1871.0767077913097</v>
      </c>
      <c r="AO62" s="23">
        <f>AO58*AO73/'Variables AMS'!AN$841*'Variables AMS'!$S$841</f>
        <v>1914.9851734568613</v>
      </c>
      <c r="AP62" s="23">
        <f>AP58*AP73/'Variables AMS'!AO$841*'Variables AMS'!$S$841</f>
        <v>1963.1702453003677</v>
      </c>
      <c r="AQ62" s="23">
        <f>AQ58*AQ73/'Variables AMS'!AP$841*'Variables AMS'!$S$841</f>
        <v>2007.9751623424027</v>
      </c>
      <c r="AR62" s="23">
        <f>AR58*AR73/'Variables AMS'!AQ$841*'Variables AMS'!$S$841</f>
        <v>2082.4561531854333</v>
      </c>
      <c r="AS62" s="23">
        <f>AS58*AS73/'Variables AMS'!AR$841*'Variables AMS'!$S$841</f>
        <v>1719.693842893412</v>
      </c>
      <c r="AT62" s="23">
        <f>AT58*AT73/'Variables AMS'!AS$841*'Variables AMS'!$S$841</f>
        <v>1741.3545232651495</v>
      </c>
      <c r="AU62" s="23">
        <f>AU58*AU73/'Variables AMS'!AT$841*'Variables AMS'!$S$841</f>
        <v>1769.2194303048702</v>
      </c>
      <c r="AV62" s="23">
        <f>AV58*AV73/'Variables AMS'!AU$841*'Variables AMS'!$S$841</f>
        <v>1791.1650031860927</v>
      </c>
      <c r="AW62" s="23">
        <f>AW58*AW73/'Variables AMS'!AV$841*'Variables AMS'!$S$841</f>
        <v>1773.5207390242483</v>
      </c>
      <c r="AX62" s="18"/>
    </row>
    <row r="63" spans="1:50" x14ac:dyDescent="0.25">
      <c r="A63" s="19"/>
      <c r="B63" t="s">
        <v>1688</v>
      </c>
      <c r="C63" s="23">
        <f>C59*C74/'Variables AMS'!B$841*'Variables AMS'!$S$841</f>
        <v>0</v>
      </c>
      <c r="D63" s="23">
        <f>D59*D74/'Variables AMS'!C$841*'Variables AMS'!$S$841</f>
        <v>20.710974294998227</v>
      </c>
      <c r="E63" s="23">
        <f>E59*E74/'Variables AMS'!D$841*'Variables AMS'!$S$841</f>
        <v>19.770743956615501</v>
      </c>
      <c r="F63" s="23">
        <f>F59*F74/'Variables AMS'!E$841*'Variables AMS'!$S$841</f>
        <v>64.225318437784381</v>
      </c>
      <c r="G63" s="23">
        <f>G59*G74/'Variables AMS'!F$841*'Variables AMS'!$S$841</f>
        <v>67.781256570077488</v>
      </c>
      <c r="H63" s="23">
        <f>H59*H74/'Variables AMS'!G$841*'Variables AMS'!$S$841</f>
        <v>71.958583646095406</v>
      </c>
      <c r="I63" s="23">
        <f>I59*I74/'Variables AMS'!H$841*'Variables AMS'!$S$841</f>
        <v>76.445106754618891</v>
      </c>
      <c r="J63" s="23">
        <f>J59*J74/'Variables AMS'!I$841*'Variables AMS'!$S$841</f>
        <v>82.311241171119235</v>
      </c>
      <c r="K63" s="23">
        <f>K59*K74/'Variables AMS'!J$841*'Variables AMS'!$S$841</f>
        <v>83.352807425269916</v>
      </c>
      <c r="L63" s="23">
        <f>L59*L74/'Variables AMS'!K$841*'Variables AMS'!$S$841</f>
        <v>85.46165407444083</v>
      </c>
      <c r="M63" s="23">
        <f>M59*M74/'Variables AMS'!L$841*'Variables AMS'!$S$841</f>
        <v>94.206783130389482</v>
      </c>
      <c r="N63" s="23">
        <f>N59*N74/'Variables AMS'!M$841*'Variables AMS'!$S$841</f>
        <v>86.107226244659415</v>
      </c>
      <c r="O63" s="23">
        <f>O59*O74/'Variables AMS'!N$841*'Variables AMS'!$S$841</f>
        <v>30.889666737491734</v>
      </c>
      <c r="P63" s="23">
        <f>P59*P74/'Variables AMS'!O$841*'Variables AMS'!$S$841</f>
        <v>74.639213559394179</v>
      </c>
      <c r="Q63" s="23">
        <f>Q59*Q74/'Variables AMS'!P$841*'Variables AMS'!$S$841</f>
        <v>85.494760338898189</v>
      </c>
      <c r="R63" s="23">
        <f>R59*R74/'Variables AMS'!Q$841*'Variables AMS'!$S$841</f>
        <v>156.74238691637731</v>
      </c>
      <c r="S63" s="23">
        <f>S59*S74/'Variables AMS'!R$841*'Variables AMS'!$S$841</f>
        <v>306.38144191349176</v>
      </c>
      <c r="T63" s="23">
        <f>T59*T74/'Variables AMS'!S$841*'Variables AMS'!$S$841</f>
        <v>303.5951759442886</v>
      </c>
      <c r="U63" s="23">
        <f>U59*U74/'Variables AMS'!T$841*'Variables AMS'!$S$841</f>
        <v>271.57376346029798</v>
      </c>
      <c r="V63" s="23">
        <f>V59*V74/'Variables AMS'!U$841*'Variables AMS'!$S$841</f>
        <v>236.65880277896591</v>
      </c>
      <c r="W63" s="23">
        <f>W59*W74/'Variables AMS'!V$841*'Variables AMS'!$S$841</f>
        <v>627.53001113287291</v>
      </c>
      <c r="X63" s="23">
        <f>X59*X74/'Variables AMS'!W$841*'Variables AMS'!$S$841</f>
        <v>670.1839428584866</v>
      </c>
      <c r="Y63" s="23">
        <f>Y59*Y74/'Variables AMS'!X$841*'Variables AMS'!$S$841</f>
        <v>252.71727543308657</v>
      </c>
      <c r="Z63" s="23">
        <f>Z59*Z74/'Variables AMS'!Y$841*'Variables AMS'!$S$841</f>
        <v>272.02396301946374</v>
      </c>
      <c r="AA63" s="23">
        <f>AA59*AA74/'Variables AMS'!Z$841*'Variables AMS'!$S$841</f>
        <v>286.83733718947758</v>
      </c>
      <c r="AB63" s="23">
        <f>AB59*AB74/'Variables AMS'!AA$841*'Variables AMS'!$S$841</f>
        <v>298.26102597493298</v>
      </c>
      <c r="AC63" s="23">
        <f>AC59*AC74/'Variables AMS'!AB$841*'Variables AMS'!$S$841</f>
        <v>308.17345433129481</v>
      </c>
      <c r="AD63" s="23">
        <f>AD59*AD74/'Variables AMS'!AC$841*'Variables AMS'!$S$841</f>
        <v>238.99798869866106</v>
      </c>
      <c r="AE63" s="23">
        <f>AE59*AE74/'Variables AMS'!AD$841*'Variables AMS'!$S$841</f>
        <v>243.76201935377804</v>
      </c>
      <c r="AF63" s="23">
        <f>AF59*AF74/'Variables AMS'!AE$841*'Variables AMS'!$S$841</f>
        <v>246.00233960586212</v>
      </c>
      <c r="AG63" s="23">
        <f>AG59*AG74/'Variables AMS'!AF$841*'Variables AMS'!$S$841</f>
        <v>249.2795863274448</v>
      </c>
      <c r="AH63" s="23">
        <f>AH59*AH74/'Variables AMS'!AG$841*'Variables AMS'!$S$841</f>
        <v>252.8081336074969</v>
      </c>
      <c r="AI63" s="23">
        <f>AI59*AI74/'Variables AMS'!AH$841*'Variables AMS'!$S$841</f>
        <v>264.94748389506964</v>
      </c>
      <c r="AJ63" s="23">
        <f>AJ59*AJ74/'Variables AMS'!AI$841*'Variables AMS'!$S$841</f>
        <v>269.54314593760017</v>
      </c>
      <c r="AK63" s="23">
        <f>AK59*AK74/'Variables AMS'!AJ$841*'Variables AMS'!$S$841</f>
        <v>271.53075645436695</v>
      </c>
      <c r="AL63" s="23">
        <f>AL59*AL74/'Variables AMS'!AK$841*'Variables AMS'!$S$841</f>
        <v>277.2240050069384</v>
      </c>
      <c r="AM63" s="23">
        <f>AM59*AM74/'Variables AMS'!AL$841*'Variables AMS'!$S$841</f>
        <v>279.23548424375662</v>
      </c>
      <c r="AN63" s="23">
        <f>AN59*AN74/'Variables AMS'!AM$841*'Variables AMS'!$S$841</f>
        <v>345.00340152565781</v>
      </c>
      <c r="AO63" s="23">
        <f>AO59*AO74/'Variables AMS'!AN$841*'Variables AMS'!$S$841</f>
        <v>352.1754254982647</v>
      </c>
      <c r="AP63" s="23">
        <f>AP59*AP74/'Variables AMS'!AO$841*'Variables AMS'!$S$841</f>
        <v>360.55305299561564</v>
      </c>
      <c r="AQ63" s="23">
        <f>AQ59*AQ74/'Variables AMS'!AP$841*'Variables AMS'!$S$841</f>
        <v>368.28359092624783</v>
      </c>
      <c r="AR63" s="23">
        <f>AR59*AR74/'Variables AMS'!AQ$841*'Variables AMS'!$S$841</f>
        <v>382.95579710894486</v>
      </c>
      <c r="AS63" s="23">
        <f>AS59*AS74/'Variables AMS'!AR$841*'Variables AMS'!$S$841</f>
        <v>444.14702755324936</v>
      </c>
      <c r="AT63" s="23">
        <f>AT59*AT74/'Variables AMS'!AS$841*'Variables AMS'!$S$841</f>
        <v>455.05434506644883</v>
      </c>
      <c r="AU63" s="23">
        <f>AU59*AU74/'Variables AMS'!AT$841*'Variables AMS'!$S$841</f>
        <v>467.57805754423129</v>
      </c>
      <c r="AV63" s="23">
        <f>AV59*AV74/'Variables AMS'!AU$841*'Variables AMS'!$S$841</f>
        <v>478.8531408699746</v>
      </c>
      <c r="AW63" s="23">
        <f>AW59*AW74/'Variables AMS'!AV$841*'Variables AMS'!$S$841</f>
        <v>480.46736573418292</v>
      </c>
      <c r="AX63" s="18"/>
    </row>
    <row r="64" spans="1:50"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row>
    <row r="65" spans="1:50" x14ac:dyDescent="0.25">
      <c r="A65" s="18"/>
      <c r="B65" s="122" t="s">
        <v>1735</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row>
    <row r="66" spans="1:50" x14ac:dyDescent="0.25">
      <c r="A66" s="18"/>
      <c r="B66" t="s">
        <v>1670</v>
      </c>
      <c r="C66" s="23">
        <f>'Variables AMS'!B788</f>
        <v>69.326337992353004</v>
      </c>
      <c r="D66" s="23">
        <f>'Variables AMS'!C788</f>
        <v>70.712864752200005</v>
      </c>
      <c r="E66" s="23">
        <f>'Variables AMS'!D788</f>
        <v>72.446645599999997</v>
      </c>
      <c r="F66" s="23">
        <f>'Variables AMS'!E788</f>
        <v>73.719325920000003</v>
      </c>
      <c r="G66" s="23">
        <f>'Variables AMS'!F788</f>
        <v>75.364140610000007</v>
      </c>
      <c r="H66" s="23">
        <f>'Variables AMS'!G788</f>
        <v>77.098025829999997</v>
      </c>
      <c r="I66" s="23">
        <f>'Variables AMS'!H788</f>
        <v>77.567751540000003</v>
      </c>
      <c r="J66" s="23">
        <f>'Variables AMS'!I788</f>
        <v>78.403141050000002</v>
      </c>
      <c r="K66" s="23">
        <f>'Variables AMS'!J788</f>
        <v>79.229599250000007</v>
      </c>
      <c r="L66" s="23">
        <f>'Variables AMS'!K788</f>
        <v>80.468048150000001</v>
      </c>
      <c r="M66" s="23">
        <f>'Variables AMS'!L788</f>
        <v>82.148679220000005</v>
      </c>
      <c r="N66" s="23">
        <f>'Variables AMS'!M788</f>
        <v>83.896737479999999</v>
      </c>
      <c r="O66" s="23">
        <f>'Variables AMS'!N788</f>
        <v>86.217153229999994</v>
      </c>
      <c r="P66" s="23">
        <f>'Variables AMS'!O788</f>
        <v>88.441628449999996</v>
      </c>
      <c r="Q66" s="23">
        <f>'Variables AMS'!P788</f>
        <v>89.839509570000004</v>
      </c>
      <c r="R66" s="23">
        <f>'Variables AMS'!Q788</f>
        <v>91.471535779999996</v>
      </c>
      <c r="S66" s="23">
        <f>'Variables AMS'!R788</f>
        <v>90.785431119999998</v>
      </c>
      <c r="T66" s="23">
        <f>'Variables AMS'!S788</f>
        <v>96.394037900000001</v>
      </c>
      <c r="U66" s="23">
        <f>'Variables AMS'!T788</f>
        <v>101.4242158</v>
      </c>
      <c r="V66" s="23">
        <f>'Variables AMS'!U788</f>
        <v>102.003534</v>
      </c>
      <c r="W66" s="23">
        <f>'Variables AMS'!V788</f>
        <v>104.08622149999999</v>
      </c>
      <c r="X66" s="23">
        <f>'Variables AMS'!W788</f>
        <v>106.1140312</v>
      </c>
      <c r="Y66" s="23">
        <f>'Variables AMS'!X788</f>
        <v>108.17701030000001</v>
      </c>
      <c r="Z66" s="23">
        <f>'Variables AMS'!Y788</f>
        <v>112.10784769999999</v>
      </c>
      <c r="AA66" s="23">
        <f>'Variables AMS'!Z788</f>
        <v>114.2323141</v>
      </c>
      <c r="AB66" s="23">
        <f>'Variables AMS'!AA788</f>
        <v>116.4327687</v>
      </c>
      <c r="AC66" s="23">
        <f>'Variables AMS'!AB788</f>
        <v>118.71039519999999</v>
      </c>
      <c r="AD66" s="23">
        <f>'Variables AMS'!AC788</f>
        <v>121.0774546</v>
      </c>
      <c r="AE66" s="23">
        <f>'Variables AMS'!AD788</f>
        <v>123.5073306</v>
      </c>
      <c r="AF66" s="23">
        <f>'Variables AMS'!AE788</f>
        <v>126.0374849</v>
      </c>
      <c r="AG66" s="23">
        <f>'Variables AMS'!AF788</f>
        <v>128.65230589999999</v>
      </c>
      <c r="AH66" s="23">
        <f>'Variables AMS'!AG788</f>
        <v>131.33402469999999</v>
      </c>
      <c r="AI66" s="23">
        <f>'Variables AMS'!AH788</f>
        <v>134.06872820000001</v>
      </c>
      <c r="AJ66" s="23">
        <f>'Variables AMS'!AI788</f>
        <v>136.85843879999999</v>
      </c>
      <c r="AK66" s="23">
        <f>'Variables AMS'!AJ788</f>
        <v>139.76634000000001</v>
      </c>
      <c r="AL66" s="23">
        <f>'Variables AMS'!AK788</f>
        <v>142.67350189999999</v>
      </c>
      <c r="AM66" s="23">
        <f>'Variables AMS'!AL788</f>
        <v>145.68991310000001</v>
      </c>
      <c r="AN66" s="23">
        <f>'Variables AMS'!AM788</f>
        <v>148.72969839999999</v>
      </c>
      <c r="AO66" s="23">
        <f>'Variables AMS'!AN788</f>
        <v>151.87078650000001</v>
      </c>
      <c r="AP66" s="23">
        <f>'Variables AMS'!AO788</f>
        <v>155.0945815</v>
      </c>
      <c r="AQ66" s="23">
        <f>'Variables AMS'!AP788</f>
        <v>158.36200070000001</v>
      </c>
      <c r="AR66" s="23">
        <f>'Variables AMS'!AQ788</f>
        <v>161.6823301</v>
      </c>
      <c r="AS66" s="23">
        <f>'Variables AMS'!AR788</f>
        <v>165.06859739999999</v>
      </c>
      <c r="AT66" s="23">
        <f>'Variables AMS'!AS788</f>
        <v>168.52902879999999</v>
      </c>
      <c r="AU66" s="23">
        <f>'Variables AMS'!AT788</f>
        <v>172.04769490000001</v>
      </c>
      <c r="AV66" s="23">
        <f>'Variables AMS'!AU788</f>
        <v>175.629256</v>
      </c>
      <c r="AW66" s="23">
        <f>'Variables AMS'!AV788</f>
        <v>179.2829638</v>
      </c>
      <c r="AX66" s="18"/>
    </row>
    <row r="67" spans="1:50" x14ac:dyDescent="0.25">
      <c r="B67" t="s">
        <v>1671</v>
      </c>
      <c r="C67" s="23">
        <f>'Variables AMS'!B789</f>
        <v>266.12454931022802</v>
      </c>
      <c r="D67" s="23">
        <f>'Variables AMS'!C789</f>
        <v>271.44704029643299</v>
      </c>
      <c r="E67" s="23">
        <f>'Variables AMS'!D789</f>
        <v>274.8250372</v>
      </c>
      <c r="F67" s="23">
        <f>'Variables AMS'!E789</f>
        <v>279.65292699999998</v>
      </c>
      <c r="G67" s="23">
        <f>'Variables AMS'!F789</f>
        <v>285.89250170000003</v>
      </c>
      <c r="H67" s="23">
        <f>'Variables AMS'!G789</f>
        <v>292.46996380000002</v>
      </c>
      <c r="I67" s="23">
        <f>'Variables AMS'!H789</f>
        <v>294.25185979999998</v>
      </c>
      <c r="J67" s="23">
        <f>'Variables AMS'!I789</f>
        <v>297.42089479999999</v>
      </c>
      <c r="K67" s="23">
        <f>'Variables AMS'!J789</f>
        <v>300.55604899999997</v>
      </c>
      <c r="L67" s="23">
        <f>'Variables AMS'!K789</f>
        <v>305.25408240000002</v>
      </c>
      <c r="M67" s="23">
        <f>'Variables AMS'!L789</f>
        <v>311.629526</v>
      </c>
      <c r="N67" s="23">
        <f>'Variables AMS'!M789</f>
        <v>318.26075329999998</v>
      </c>
      <c r="O67" s="23">
        <f>'Variables AMS'!N789</f>
        <v>323.71602380000002</v>
      </c>
      <c r="P67" s="23">
        <f>'Variables AMS'!O789</f>
        <v>328.98251190000002</v>
      </c>
      <c r="Q67" s="23">
        <f>'Variables AMS'!P789</f>
        <v>334.47855240000001</v>
      </c>
      <c r="R67" s="23">
        <f>'Variables AMS'!Q789</f>
        <v>341.58661000000001</v>
      </c>
      <c r="S67" s="23">
        <f>'Variables AMS'!R789</f>
        <v>348.50004719999998</v>
      </c>
      <c r="T67" s="23">
        <f>'Variables AMS'!S789</f>
        <v>343.72334619999998</v>
      </c>
      <c r="U67" s="23">
        <f>'Variables AMS'!T789</f>
        <v>387.31024530000002</v>
      </c>
      <c r="V67" s="23">
        <f>'Variables AMS'!U789</f>
        <v>396.67394339999998</v>
      </c>
      <c r="W67" s="23">
        <f>'Variables AMS'!V789</f>
        <v>358.38355539999998</v>
      </c>
      <c r="X67" s="23">
        <f>'Variables AMS'!W789</f>
        <v>337.30339759999998</v>
      </c>
      <c r="Y67" s="23">
        <f>'Variables AMS'!X789</f>
        <v>279.59840050000003</v>
      </c>
      <c r="Z67" s="23">
        <f>'Variables AMS'!Y789</f>
        <v>262.37549109999998</v>
      </c>
      <c r="AA67" s="23">
        <f>'Variables AMS'!Z789</f>
        <v>249.16730749999999</v>
      </c>
      <c r="AB67" s="23">
        <f>'Variables AMS'!AA789</f>
        <v>240.5885505</v>
      </c>
      <c r="AC67" s="23">
        <f>'Variables AMS'!AB789</f>
        <v>233.30517499999999</v>
      </c>
      <c r="AD67" s="23">
        <f>'Variables AMS'!AC789</f>
        <v>228.52405719999999</v>
      </c>
      <c r="AE67" s="23">
        <f>'Variables AMS'!AD789</f>
        <v>225.30944930000001</v>
      </c>
      <c r="AF67" s="23">
        <f>'Variables AMS'!AE789</f>
        <v>223.86920689999999</v>
      </c>
      <c r="AG67" s="23">
        <f>'Variables AMS'!AF789</f>
        <v>222.2388196</v>
      </c>
      <c r="AH67" s="23">
        <f>'Variables AMS'!AG789</f>
        <v>220.37039369999999</v>
      </c>
      <c r="AI67" s="23">
        <f>'Variables AMS'!AH789</f>
        <v>223.07513940000001</v>
      </c>
      <c r="AJ67" s="23">
        <f>'Variables AMS'!AI789</f>
        <v>225.7673088</v>
      </c>
      <c r="AK67" s="23">
        <f>'Variables AMS'!AJ789</f>
        <v>228.54624999999999</v>
      </c>
      <c r="AL67" s="23">
        <f>'Variables AMS'!AK789</f>
        <v>231.21242179999999</v>
      </c>
      <c r="AM67" s="23">
        <f>'Variables AMS'!AL789</f>
        <v>233.94078300000001</v>
      </c>
      <c r="AN67" s="23">
        <f>'Variables AMS'!AM789</f>
        <v>239.15455259999999</v>
      </c>
      <c r="AO67" s="23">
        <f>'Variables AMS'!AN789</f>
        <v>244.54503919999999</v>
      </c>
      <c r="AP67" s="23">
        <f>'Variables AMS'!AO789</f>
        <v>250.08293800000001</v>
      </c>
      <c r="AQ67" s="23">
        <f>'Variables AMS'!AP789</f>
        <v>255.70569699999999</v>
      </c>
      <c r="AR67" s="23">
        <f>'Variables AMS'!AQ789</f>
        <v>261.42862380000003</v>
      </c>
      <c r="AS67" s="23">
        <f>'Variables AMS'!AR789</f>
        <v>267.27316760000002</v>
      </c>
      <c r="AT67" s="23">
        <f>'Variables AMS'!AS789</f>
        <v>273.25310869999998</v>
      </c>
      <c r="AU67" s="23">
        <f>'Variables AMS'!AT789</f>
        <v>279.34308119999997</v>
      </c>
      <c r="AV67" s="23">
        <f>'Variables AMS'!AU789</f>
        <v>285.55105270000001</v>
      </c>
      <c r="AW67" s="23">
        <f>'Variables AMS'!AV789</f>
        <v>291.89250820000001</v>
      </c>
    </row>
    <row r="68" spans="1:50" x14ac:dyDescent="0.25">
      <c r="B68" t="s">
        <v>1672</v>
      </c>
      <c r="C68" s="23">
        <f>'Variables AMS'!B790</f>
        <v>85.329537851886101</v>
      </c>
      <c r="D68" s="23">
        <f>'Variables AMS'!C790</f>
        <v>87.036128608923804</v>
      </c>
      <c r="E68" s="23">
        <f>'Variables AMS'!D790</f>
        <v>134.40170280000001</v>
      </c>
      <c r="F68" s="23">
        <f>'Variables AMS'!E790</f>
        <v>136.76275630000001</v>
      </c>
      <c r="G68" s="23">
        <f>'Variables AMS'!F790</f>
        <v>139.81418669999999</v>
      </c>
      <c r="H68" s="23">
        <f>'Variables AMS'!G790</f>
        <v>143.03085909999999</v>
      </c>
      <c r="I68" s="23">
        <f>'Variables AMS'!H790</f>
        <v>143.90228569999999</v>
      </c>
      <c r="J68" s="23">
        <f>'Variables AMS'!I790</f>
        <v>145.45208510000001</v>
      </c>
      <c r="K68" s="23">
        <f>'Variables AMS'!J790</f>
        <v>146.98531539999999</v>
      </c>
      <c r="L68" s="23">
        <f>'Variables AMS'!K790</f>
        <v>149.2828634</v>
      </c>
      <c r="M68" s="23">
        <f>'Variables AMS'!L790</f>
        <v>152.40073960000001</v>
      </c>
      <c r="N68" s="23">
        <f>'Variables AMS'!M790</f>
        <v>155.6437056</v>
      </c>
      <c r="O68" s="23">
        <f>'Variables AMS'!N790</f>
        <v>157.0230459</v>
      </c>
      <c r="P68" s="23">
        <f>'Variables AMS'!O790</f>
        <v>132.16775469999999</v>
      </c>
      <c r="Q68" s="23">
        <f>'Variables AMS'!P790</f>
        <v>130.05602289999999</v>
      </c>
      <c r="R68" s="23">
        <f>'Variables AMS'!Q790</f>
        <v>133.88524860000001</v>
      </c>
      <c r="S68" s="23">
        <f>'Variables AMS'!R790</f>
        <v>111.7422206</v>
      </c>
      <c r="T68" s="23">
        <f>'Variables AMS'!S790</f>
        <v>113.93753820000001</v>
      </c>
      <c r="U68" s="23">
        <f>'Variables AMS'!T790</f>
        <v>116.23418789999999</v>
      </c>
      <c r="V68" s="23">
        <f>'Variables AMS'!U790</f>
        <v>117.4322095</v>
      </c>
      <c r="W68" s="23">
        <f>'Variables AMS'!V790</f>
        <v>118.6777058</v>
      </c>
      <c r="X68" s="23">
        <f>'Variables AMS'!W790</f>
        <v>119.8151289</v>
      </c>
      <c r="Y68" s="23">
        <f>'Variables AMS'!X790</f>
        <v>120.94697840000001</v>
      </c>
      <c r="Z68" s="23">
        <f>'Variables AMS'!Y790</f>
        <v>122.0870414</v>
      </c>
      <c r="AA68" s="23">
        <f>'Variables AMS'!Z790</f>
        <v>123.15660939999999</v>
      </c>
      <c r="AB68" s="23">
        <f>'Variables AMS'!AA790</f>
        <v>124.2610031</v>
      </c>
      <c r="AC68" s="23">
        <f>'Variables AMS'!AB790</f>
        <v>125.39899029999999</v>
      </c>
      <c r="AD68" s="23">
        <f>'Variables AMS'!AC790</f>
        <v>127.89941880000001</v>
      </c>
      <c r="AE68" s="23">
        <f>'Variables AMS'!AD790</f>
        <v>130.46620329999999</v>
      </c>
      <c r="AF68" s="23">
        <f>'Variables AMS'!AE790</f>
        <v>133.13891609999999</v>
      </c>
      <c r="AG68" s="23">
        <f>'Variables AMS'!AF790</f>
        <v>135.90106599999999</v>
      </c>
      <c r="AH68" s="23">
        <f>'Variables AMS'!AG790</f>
        <v>138.73388310000001</v>
      </c>
      <c r="AI68" s="23">
        <f>'Variables AMS'!AH790</f>
        <v>141.62267009999999</v>
      </c>
      <c r="AJ68" s="23">
        <f>'Variables AMS'!AI790</f>
        <v>144.56956360000001</v>
      </c>
      <c r="AK68" s="23">
        <f>'Variables AMS'!AJ790</f>
        <v>147.64130710000001</v>
      </c>
      <c r="AL68" s="23">
        <f>'Variables AMS'!AK790</f>
        <v>150.71226949999999</v>
      </c>
      <c r="AM68" s="23">
        <f>'Variables AMS'!AL790</f>
        <v>153.89863679999999</v>
      </c>
      <c r="AN68" s="23">
        <f>'Variables AMS'!AM790</f>
        <v>157.1096952</v>
      </c>
      <c r="AO68" s="23">
        <f>'Variables AMS'!AN790</f>
        <v>160.42776409999999</v>
      </c>
      <c r="AP68" s="23">
        <f>'Variables AMS'!AO790</f>
        <v>163.83320000000001</v>
      </c>
      <c r="AQ68" s="23">
        <f>'Variables AMS'!AP790</f>
        <v>167.28471809999999</v>
      </c>
      <c r="AR68" s="23">
        <f>'Variables AMS'!AQ790</f>
        <v>170.7921274</v>
      </c>
      <c r="AS68" s="23">
        <f>'Variables AMS'!AR790</f>
        <v>174.36918990000001</v>
      </c>
      <c r="AT68" s="23">
        <f>'Variables AMS'!AS790</f>
        <v>178.0245951</v>
      </c>
      <c r="AU68" s="23">
        <f>'Variables AMS'!AT790</f>
        <v>181.7415163</v>
      </c>
      <c r="AV68" s="23">
        <f>'Variables AMS'!AU790</f>
        <v>185.5248761</v>
      </c>
      <c r="AW68" s="23">
        <f>'Variables AMS'!AV790</f>
        <v>189.38444770000001</v>
      </c>
    </row>
    <row r="69" spans="1:50" x14ac:dyDescent="0.25">
      <c r="B69" t="s">
        <v>1673</v>
      </c>
      <c r="C69" s="23">
        <f>'Variables AMS'!B795</f>
        <v>19.033911094158199</v>
      </c>
      <c r="D69" s="23">
        <f>'Variables AMS'!C795</f>
        <v>19.414589316041301</v>
      </c>
      <c r="E69" s="23">
        <f>'Variables AMS'!D795</f>
        <v>16.725575320000001</v>
      </c>
      <c r="F69" s="23">
        <f>'Variables AMS'!E795</f>
        <v>17.019395830000001</v>
      </c>
      <c r="G69" s="23">
        <f>'Variables AMS'!F795</f>
        <v>17.399130069999998</v>
      </c>
      <c r="H69" s="23">
        <f>'Variables AMS'!G795</f>
        <v>17.7994278</v>
      </c>
      <c r="I69" s="23">
        <f>'Variables AMS'!H795</f>
        <v>17.9078722</v>
      </c>
      <c r="J69" s="23">
        <f>'Variables AMS'!I795</f>
        <v>18.100736479999998</v>
      </c>
      <c r="K69" s="23">
        <f>'Variables AMS'!J795</f>
        <v>18.291538809999999</v>
      </c>
      <c r="L69" s="23">
        <f>'Variables AMS'!K795</f>
        <v>18.577456399999999</v>
      </c>
      <c r="M69" s="23">
        <f>'Variables AMS'!L795</f>
        <v>18.96545948</v>
      </c>
      <c r="N69" s="23">
        <f>'Variables AMS'!M795</f>
        <v>19.369029309999998</v>
      </c>
      <c r="O69" s="23">
        <f>'Variables AMS'!N795</f>
        <v>19.701031579999999</v>
      </c>
      <c r="P69" s="23">
        <f>'Variables AMS'!O795</f>
        <v>20.02154475</v>
      </c>
      <c r="Q69" s="23">
        <f>'Variables AMS'!P795</f>
        <v>20.356028250000001</v>
      </c>
      <c r="R69" s="23">
        <f>'Variables AMS'!Q795</f>
        <v>21.83096265</v>
      </c>
      <c r="S69" s="23">
        <f>'Variables AMS'!R795</f>
        <v>24.925617939999999</v>
      </c>
      <c r="T69" s="23">
        <f>'Variables AMS'!S795</f>
        <v>25.415313309999998</v>
      </c>
      <c r="U69" s="23">
        <f>'Variables AMS'!T795</f>
        <v>25.92761217</v>
      </c>
      <c r="V69" s="23">
        <f>'Variables AMS'!U795</f>
        <v>26.446720670000001</v>
      </c>
      <c r="W69" s="23">
        <f>'Variables AMS'!V795</f>
        <v>26.986704459999999</v>
      </c>
      <c r="X69" s="23">
        <f>'Variables AMS'!W795</f>
        <v>27.512459920000001</v>
      </c>
      <c r="Y69" s="23">
        <f>'Variables AMS'!X795</f>
        <v>28.047333869999999</v>
      </c>
      <c r="Z69" s="23">
        <f>'Variables AMS'!Y795</f>
        <v>28.594829059999999</v>
      </c>
      <c r="AA69" s="23">
        <f>'Variables AMS'!Z795</f>
        <v>29.13670686</v>
      </c>
      <c r="AB69" s="23">
        <f>'Variables AMS'!AA795</f>
        <v>29.697966619999999</v>
      </c>
      <c r="AC69" s="23">
        <f>'Variables AMS'!AB795</f>
        <v>30.278910249999999</v>
      </c>
      <c r="AD69" s="23">
        <f>'Variables AMS'!AC795</f>
        <v>30.882665119999999</v>
      </c>
      <c r="AE69" s="23">
        <f>'Variables AMS'!AD795</f>
        <v>31.502442330000001</v>
      </c>
      <c r="AF69" s="23">
        <f>'Variables AMS'!AE795</f>
        <v>32.147797050000001</v>
      </c>
      <c r="AG69" s="23">
        <f>'Variables AMS'!AF795</f>
        <v>32.814747320000002</v>
      </c>
      <c r="AH69" s="23">
        <f>'Variables AMS'!AG795</f>
        <v>33.498760920000002</v>
      </c>
      <c r="AI69" s="23">
        <f>'Variables AMS'!AH795</f>
        <v>34.196289049999997</v>
      </c>
      <c r="AJ69" s="23">
        <f>'Variables AMS'!AI795</f>
        <v>34.907847599999997</v>
      </c>
      <c r="AK69" s="23">
        <f>'Variables AMS'!AJ795</f>
        <v>35.649552479999997</v>
      </c>
      <c r="AL69" s="23">
        <f>'Variables AMS'!AK795</f>
        <v>36.391068799999999</v>
      </c>
      <c r="AM69" s="23">
        <f>'Variables AMS'!AL795</f>
        <v>37.160450820000001</v>
      </c>
      <c r="AN69" s="23">
        <f>'Variables AMS'!AM795</f>
        <v>37.935794780000002</v>
      </c>
      <c r="AO69" s="23">
        <f>'Variables AMS'!AN795</f>
        <v>38.736977539999998</v>
      </c>
      <c r="AP69" s="23">
        <f>'Variables AMS'!AO795</f>
        <v>39.559256009999999</v>
      </c>
      <c r="AQ69" s="23">
        <f>'Variables AMS'!AP795</f>
        <v>40.392661480000001</v>
      </c>
      <c r="AR69" s="23">
        <f>'Variables AMS'!AQ795</f>
        <v>41.239562489999997</v>
      </c>
      <c r="AS69" s="23">
        <f>'Variables AMS'!AR795</f>
        <v>42.103282</v>
      </c>
      <c r="AT69" s="23">
        <f>'Variables AMS'!AS795</f>
        <v>42.98591819</v>
      </c>
      <c r="AU69" s="23">
        <f>'Variables AMS'!AT795</f>
        <v>43.883408060000001</v>
      </c>
      <c r="AV69" s="23">
        <f>'Variables AMS'!AU795</f>
        <v>44.796940229999997</v>
      </c>
      <c r="AW69" s="23">
        <f>'Variables AMS'!AV795</f>
        <v>45.72887455</v>
      </c>
    </row>
    <row r="70" spans="1:50" x14ac:dyDescent="0.25">
      <c r="B70" t="s">
        <v>1674</v>
      </c>
      <c r="C70" s="23">
        <f>'Variables AMS'!B796</f>
        <v>23.218582646892301</v>
      </c>
      <c r="D70" s="23">
        <f>'Variables AMS'!C796</f>
        <v>23.682954299830101</v>
      </c>
      <c r="E70" s="23">
        <f>'Variables AMS'!D796</f>
        <v>30.312867990000001</v>
      </c>
      <c r="F70" s="23">
        <f>'Variables AMS'!E796</f>
        <v>30.845378369999999</v>
      </c>
      <c r="G70" s="23">
        <f>'Variables AMS'!F796</f>
        <v>31.533595890000001</v>
      </c>
      <c r="H70" s="23">
        <f>'Variables AMS'!G796</f>
        <v>32.259081979999998</v>
      </c>
      <c r="I70" s="23">
        <f>'Variables AMS'!H796</f>
        <v>32.455622939999998</v>
      </c>
      <c r="J70" s="23">
        <f>'Variables AMS'!I796</f>
        <v>32.805163649999997</v>
      </c>
      <c r="K70" s="23">
        <f>'Variables AMS'!J796</f>
        <v>33.150967350000002</v>
      </c>
      <c r="L70" s="23">
        <f>'Variables AMS'!K796</f>
        <v>33.669154740000003</v>
      </c>
      <c r="M70" s="23">
        <f>'Variables AMS'!L796</f>
        <v>34.372358419999998</v>
      </c>
      <c r="N70" s="23">
        <f>'Variables AMS'!M796</f>
        <v>35.103774749999999</v>
      </c>
      <c r="O70" s="23">
        <f>'Variables AMS'!N796</f>
        <v>32.774547210000001</v>
      </c>
      <c r="P70" s="23">
        <f>'Variables AMS'!O796</f>
        <v>36.841791610000001</v>
      </c>
      <c r="Q70" s="23">
        <f>'Variables AMS'!P796</f>
        <v>36.646353580000003</v>
      </c>
      <c r="R70" s="23">
        <f>'Variables AMS'!Q796</f>
        <v>38.900358650000001</v>
      </c>
      <c r="S70" s="23">
        <f>'Variables AMS'!R796</f>
        <v>30.405602269999999</v>
      </c>
      <c r="T70" s="23">
        <f>'Variables AMS'!S796</f>
        <v>31.171624550000001</v>
      </c>
      <c r="U70" s="23">
        <f>'Variables AMS'!T796</f>
        <v>32.855533880000003</v>
      </c>
      <c r="V70" s="23">
        <f>'Variables AMS'!U796</f>
        <v>33.542947720000001</v>
      </c>
      <c r="W70" s="23">
        <f>'Variables AMS'!V796</f>
        <v>33.416422420000004</v>
      </c>
      <c r="X70" s="23">
        <f>'Variables AMS'!W796</f>
        <v>33.238253200000003</v>
      </c>
      <c r="Y70" s="23">
        <f>'Variables AMS'!X796</f>
        <v>33.285587759999999</v>
      </c>
      <c r="Z70" s="23">
        <f>'Variables AMS'!Y796</f>
        <v>33.786873829999998</v>
      </c>
      <c r="AA70" s="23">
        <f>'Variables AMS'!Z796</f>
        <v>34.236996519999998</v>
      </c>
      <c r="AB70" s="23">
        <f>'Variables AMS'!AA796</f>
        <v>34.663075999999997</v>
      </c>
      <c r="AC70" s="23">
        <f>'Variables AMS'!AB796</f>
        <v>35.062758619999997</v>
      </c>
      <c r="AD70" s="23">
        <f>'Variables AMS'!AC796</f>
        <v>35.25974343</v>
      </c>
      <c r="AE70" s="23">
        <f>'Variables AMS'!AD796</f>
        <v>35.455126579999998</v>
      </c>
      <c r="AF70" s="23">
        <f>'Variables AMS'!AE796</f>
        <v>35.89037278</v>
      </c>
      <c r="AG70" s="23">
        <f>'Variables AMS'!AF796</f>
        <v>36.337846339999999</v>
      </c>
      <c r="AH70" s="23">
        <f>'Variables AMS'!AG796</f>
        <v>36.79198289</v>
      </c>
      <c r="AI70" s="23">
        <f>'Variables AMS'!AH796</f>
        <v>37.456750450000001</v>
      </c>
      <c r="AJ70" s="23">
        <f>'Variables AMS'!AI796</f>
        <v>38.132710619999997</v>
      </c>
      <c r="AK70" s="23">
        <f>'Variables AMS'!AJ796</f>
        <v>38.837295660000002</v>
      </c>
      <c r="AL70" s="23">
        <f>'Variables AMS'!AK796</f>
        <v>39.537280060000001</v>
      </c>
      <c r="AM70" s="23">
        <f>'Variables AMS'!AL796</f>
        <v>40.263062060000003</v>
      </c>
      <c r="AN70" s="23">
        <f>'Variables AMS'!AM796</f>
        <v>41.103141260000001</v>
      </c>
      <c r="AO70" s="23">
        <f>'Variables AMS'!AN796</f>
        <v>41.971216609999999</v>
      </c>
      <c r="AP70" s="23">
        <f>'Variables AMS'!AO796</f>
        <v>42.862148990000001</v>
      </c>
      <c r="AQ70" s="23">
        <f>'Variables AMS'!AP796</f>
        <v>43.76513739</v>
      </c>
      <c r="AR70" s="23">
        <f>'Variables AMS'!AQ796</f>
        <v>44.682748109999999</v>
      </c>
      <c r="AS70" s="23">
        <f>'Variables AMS'!AR796</f>
        <v>45.618581540000001</v>
      </c>
      <c r="AT70" s="23">
        <f>'Variables AMS'!AS796</f>
        <v>46.574911049999997</v>
      </c>
      <c r="AU70" s="23">
        <f>'Variables AMS'!AT796</f>
        <v>47.547334409999998</v>
      </c>
      <c r="AV70" s="23">
        <f>'Variables AMS'!AU796</f>
        <v>48.53713948</v>
      </c>
      <c r="AW70" s="23">
        <f>'Variables AMS'!AV796</f>
        <v>49.546883129999998</v>
      </c>
    </row>
    <row r="71" spans="1:50" x14ac:dyDescent="0.25">
      <c r="B71" t="s">
        <v>1675</v>
      </c>
      <c r="C71" s="23">
        <f>'Variables AMS'!B797</f>
        <v>21.001876928013701</v>
      </c>
      <c r="D71" s="23">
        <f>'Variables AMS'!C797</f>
        <v>21.421914466573998</v>
      </c>
      <c r="E71" s="23">
        <f>'Variables AMS'!D797</f>
        <v>18.424008090000001</v>
      </c>
      <c r="F71" s="23">
        <f>'Variables AMS'!E797</f>
        <v>18.747665210000001</v>
      </c>
      <c r="G71" s="23">
        <f>'Variables AMS'!F797</f>
        <v>19.165960340000002</v>
      </c>
      <c r="H71" s="23">
        <f>'Variables AMS'!G797</f>
        <v>19.60690713</v>
      </c>
      <c r="I71" s="23">
        <f>'Variables AMS'!H797</f>
        <v>19.726363729999999</v>
      </c>
      <c r="J71" s="23">
        <f>'Variables AMS'!I797</f>
        <v>19.938812810000002</v>
      </c>
      <c r="K71" s="23">
        <f>'Variables AMS'!J797</f>
        <v>20.148990550000001</v>
      </c>
      <c r="L71" s="23">
        <f>'Variables AMS'!K797</f>
        <v>20.463942230000001</v>
      </c>
      <c r="M71" s="23">
        <f>'Variables AMS'!L797</f>
        <v>20.891345879999999</v>
      </c>
      <c r="N71" s="23">
        <f>'Variables AMS'!M797</f>
        <v>21.335897030000002</v>
      </c>
      <c r="O71" s="23">
        <f>'Variables AMS'!N797</f>
        <v>21.701613160000001</v>
      </c>
      <c r="P71" s="23">
        <f>'Variables AMS'!O797</f>
        <v>22.054673489999999</v>
      </c>
      <c r="Q71" s="23">
        <f>'Variables AMS'!P797</f>
        <v>22.391631069999999</v>
      </c>
      <c r="R71" s="23">
        <f>'Variables AMS'!Q797</f>
        <v>24.01405892</v>
      </c>
      <c r="S71" s="23">
        <f>'Variables AMS'!R797</f>
        <v>27.502742829999999</v>
      </c>
      <c r="T71" s="23">
        <f>'Variables AMS'!S797</f>
        <v>28.043069079999999</v>
      </c>
      <c r="U71" s="23">
        <f>'Variables AMS'!T797</f>
        <v>28.608335870000001</v>
      </c>
      <c r="V71" s="23">
        <f>'Variables AMS'!U797</f>
        <v>29.18111635</v>
      </c>
      <c r="W71" s="23">
        <f>'Variables AMS'!V797</f>
        <v>29.77693047</v>
      </c>
      <c r="X71" s="23">
        <f>'Variables AMS'!W797</f>
        <v>30.357045169999999</v>
      </c>
      <c r="Y71" s="23">
        <f>'Variables AMS'!X797</f>
        <v>30.94722114</v>
      </c>
      <c r="Z71" s="23">
        <f>'Variables AMS'!Y797</f>
        <v>31.551323289999999</v>
      </c>
      <c r="AA71" s="23">
        <f>'Variables AMS'!Z797</f>
        <v>32.149227250000003</v>
      </c>
      <c r="AB71" s="23">
        <f>'Variables AMS'!AA797</f>
        <v>32.768517129999999</v>
      </c>
      <c r="AC71" s="23">
        <f>'Variables AMS'!AB797</f>
        <v>33.409526049999997</v>
      </c>
      <c r="AD71" s="23">
        <f>'Variables AMS'!AC797</f>
        <v>34.075704709999997</v>
      </c>
      <c r="AE71" s="23">
        <f>'Variables AMS'!AD797</f>
        <v>34.759562299999999</v>
      </c>
      <c r="AF71" s="23">
        <f>'Variables AMS'!AE797</f>
        <v>35.471641939999998</v>
      </c>
      <c r="AG71" s="23">
        <f>'Variables AMS'!AF797</f>
        <v>36.20754994</v>
      </c>
      <c r="AH71" s="23">
        <f>'Variables AMS'!AG797</f>
        <v>36.9622855</v>
      </c>
      <c r="AI71" s="23">
        <f>'Variables AMS'!AH797</f>
        <v>37.731932890000003</v>
      </c>
      <c r="AJ71" s="23">
        <f>'Variables AMS'!AI797</f>
        <v>38.517061339999998</v>
      </c>
      <c r="AK71" s="23">
        <f>'Variables AMS'!AJ797</f>
        <v>39.335453029999996</v>
      </c>
      <c r="AL71" s="23">
        <f>'Variables AMS'!AK797</f>
        <v>40.153636669999997</v>
      </c>
      <c r="AM71" s="23">
        <f>'Variables AMS'!AL797</f>
        <v>41.002567110000001</v>
      </c>
      <c r="AN71" s="23">
        <f>'Variables AMS'!AM797</f>
        <v>41.858075909999997</v>
      </c>
      <c r="AO71" s="23">
        <f>'Variables AMS'!AN797</f>
        <v>42.742095059999997</v>
      </c>
      <c r="AP71" s="23">
        <f>'Variables AMS'!AO797</f>
        <v>43.649391039999998</v>
      </c>
      <c r="AQ71" s="23">
        <f>'Variables AMS'!AP797</f>
        <v>44.568964479999998</v>
      </c>
      <c r="AR71" s="23">
        <f>'Variables AMS'!AQ797</f>
        <v>45.503428810000003</v>
      </c>
      <c r="AS71" s="23">
        <f>'Variables AMS'!AR797</f>
        <v>46.456450539999999</v>
      </c>
      <c r="AT71" s="23">
        <f>'Variables AMS'!AS797</f>
        <v>47.4303448</v>
      </c>
      <c r="AU71" s="23">
        <f>'Variables AMS'!AT797</f>
        <v>48.420628489999999</v>
      </c>
      <c r="AV71" s="23">
        <f>'Variables AMS'!AU797</f>
        <v>49.428613149999997</v>
      </c>
      <c r="AW71" s="23">
        <f>'Variables AMS'!AV797</f>
        <v>50.456902599999999</v>
      </c>
    </row>
    <row r="72" spans="1:50" x14ac:dyDescent="0.25">
      <c r="B72" t="s">
        <v>1689</v>
      </c>
      <c r="C72" s="21">
        <f>'Variables AMS'!B785</f>
        <v>205.41387776354901</v>
      </c>
      <c r="D72" s="21">
        <f>'Variables AMS'!C785</f>
        <v>209.52215531882001</v>
      </c>
      <c r="E72" s="21">
        <f>'Variables AMS'!D785</f>
        <v>219.23606599999999</v>
      </c>
      <c r="F72" s="21">
        <f>'Variables AMS'!E785</f>
        <v>223.0874977</v>
      </c>
      <c r="G72" s="21">
        <f>'Variables AMS'!F785</f>
        <v>228.0716994</v>
      </c>
      <c r="H72" s="21">
        <f>'Variables AMS'!G785</f>
        <v>233.32669179999999</v>
      </c>
      <c r="I72" s="21">
        <f>'Variables AMS'!H785</f>
        <v>234.7294315</v>
      </c>
      <c r="J72" s="21">
        <f>'Variables AMS'!I785</f>
        <v>237.24569410000001</v>
      </c>
      <c r="K72" s="21">
        <f>'Variables AMS'!J785</f>
        <v>239.73614380000001</v>
      </c>
      <c r="L72" s="21">
        <f>'Variables AMS'!K785</f>
        <v>243.47959</v>
      </c>
      <c r="M72" s="21">
        <f>'Variables AMS'!L785</f>
        <v>248.5715524</v>
      </c>
      <c r="N72" s="21">
        <f>'Variables AMS'!M785</f>
        <v>253.8625582</v>
      </c>
      <c r="O72" s="21">
        <f>'Variables AMS'!N785</f>
        <v>254.41298119999999</v>
      </c>
      <c r="P72" s="21">
        <f>'Variables AMS'!O785</f>
        <v>258.16207029999998</v>
      </c>
      <c r="Q72" s="21">
        <f>'Variables AMS'!P785</f>
        <v>260.9685978</v>
      </c>
      <c r="R72" s="21">
        <f>'Variables AMS'!Q785</f>
        <v>263.62047560000002</v>
      </c>
      <c r="S72" s="21">
        <f>'Variables AMS'!R785</f>
        <v>262.48583860000002</v>
      </c>
      <c r="T72" s="21">
        <f>'Variables AMS'!S785</f>
        <v>262.95785940000002</v>
      </c>
      <c r="U72" s="21">
        <f>'Variables AMS'!T785</f>
        <v>259.38977219999998</v>
      </c>
      <c r="V72" s="21">
        <f>'Variables AMS'!U785</f>
        <v>251.5768195</v>
      </c>
      <c r="W72" s="21">
        <f>'Variables AMS'!V785</f>
        <v>256.52139319999998</v>
      </c>
      <c r="X72" s="21">
        <f>'Variables AMS'!W785</f>
        <v>261.4462451</v>
      </c>
      <c r="Y72" s="21">
        <f>'Variables AMS'!X785</f>
        <v>266.69826419999998</v>
      </c>
      <c r="Z72" s="21">
        <f>'Variables AMS'!Y785</f>
        <v>272.02656539999998</v>
      </c>
      <c r="AA72" s="21">
        <f>'Variables AMS'!Z785</f>
        <v>277.27339430000001</v>
      </c>
      <c r="AB72" s="21">
        <f>'Variables AMS'!AA785</f>
        <v>282.67601339999999</v>
      </c>
      <c r="AC72" s="21">
        <f>'Variables AMS'!AB785</f>
        <v>288.27554029999999</v>
      </c>
      <c r="AD72" s="21">
        <f>'Variables AMS'!AC785</f>
        <v>294.14322750000002</v>
      </c>
      <c r="AE72" s="21">
        <f>'Variables AMS'!AD785</f>
        <v>300.12453429999999</v>
      </c>
      <c r="AF72" s="21">
        <f>'Variables AMS'!AE785</f>
        <v>306.3412429</v>
      </c>
      <c r="AG72" s="21">
        <f>'Variables AMS'!AF785</f>
        <v>312.75730609999999</v>
      </c>
      <c r="AH72" s="21">
        <f>'Variables AMS'!AG785</f>
        <v>319.34369420000002</v>
      </c>
      <c r="AI72" s="21">
        <f>'Variables AMS'!AH785</f>
        <v>326.06253299999997</v>
      </c>
      <c r="AJ72" s="21">
        <f>'Variables AMS'!AI785</f>
        <v>332.91470779999997</v>
      </c>
      <c r="AK72" s="21">
        <f>'Variables AMS'!AJ785</f>
        <v>340.04241280000002</v>
      </c>
      <c r="AL72" s="21">
        <f>'Variables AMS'!AK785</f>
        <v>347.2066256</v>
      </c>
      <c r="AM72" s="21">
        <f>'Variables AMS'!AL785</f>
        <v>354.60963670000001</v>
      </c>
      <c r="AN72" s="21">
        <f>'Variables AMS'!AM785</f>
        <v>362.1150662</v>
      </c>
      <c r="AO72" s="21">
        <f>'Variables AMS'!AN785</f>
        <v>369.82652439999998</v>
      </c>
      <c r="AP72" s="21">
        <f>'Variables AMS'!AO785</f>
        <v>377.74643179999998</v>
      </c>
      <c r="AQ72" s="21">
        <f>'Variables AMS'!AP785</f>
        <v>385.78739050000001</v>
      </c>
      <c r="AR72" s="21">
        <f>'Variables AMS'!AQ785</f>
        <v>393.93038960000001</v>
      </c>
      <c r="AS72" s="21">
        <f>'Variables AMS'!AR785</f>
        <v>402.24765639999998</v>
      </c>
      <c r="AT72" s="21">
        <f>'Variables AMS'!AS785</f>
        <v>410.76927920000003</v>
      </c>
      <c r="AU72" s="21">
        <f>'Variables AMS'!AT785</f>
        <v>419.433965</v>
      </c>
      <c r="AV72" s="21">
        <f>'Variables AMS'!AU785</f>
        <v>428.25509740000001</v>
      </c>
      <c r="AW72" s="21">
        <f>'Variables AMS'!AV785</f>
        <v>437.27731169999998</v>
      </c>
    </row>
    <row r="73" spans="1:50" x14ac:dyDescent="0.25">
      <c r="B73" t="s">
        <v>1690</v>
      </c>
      <c r="C73" s="21">
        <f>'Variables AMS'!B786</f>
        <v>378.07611851286703</v>
      </c>
      <c r="D73" s="21">
        <f>'Variables AMS'!C786</f>
        <v>385.63764088312399</v>
      </c>
      <c r="E73" s="21">
        <f>'Variables AMS'!D786</f>
        <v>479.64963010000002</v>
      </c>
      <c r="F73" s="21">
        <f>'Variables AMS'!E786</f>
        <v>488.07587960000001</v>
      </c>
      <c r="G73" s="21">
        <f>'Variables AMS'!F786</f>
        <v>498.98042900000002</v>
      </c>
      <c r="H73" s="21">
        <f>'Variables AMS'!G786</f>
        <v>510.47742019999998</v>
      </c>
      <c r="I73" s="21">
        <f>'Variables AMS'!H786</f>
        <v>513.54636589999996</v>
      </c>
      <c r="J73" s="21">
        <f>'Variables AMS'!I786</f>
        <v>519.05150230000004</v>
      </c>
      <c r="K73" s="21">
        <f>'Variables AMS'!J786</f>
        <v>524.50016449999998</v>
      </c>
      <c r="L73" s="21">
        <f>'Variables AMS'!K786</f>
        <v>532.69016079999994</v>
      </c>
      <c r="M73" s="21">
        <f>'Variables AMS'!L786</f>
        <v>543.83047160000001</v>
      </c>
      <c r="N73" s="21">
        <f>'Variables AMS'!M786</f>
        <v>555.40625390000002</v>
      </c>
      <c r="O73" s="21">
        <f>'Variables AMS'!N786</f>
        <v>537.28309400000001</v>
      </c>
      <c r="P73" s="21">
        <f>'Variables AMS'!O786</f>
        <v>497.27843030000002</v>
      </c>
      <c r="Q73" s="21">
        <f>'Variables AMS'!P786</f>
        <v>479.35300969999997</v>
      </c>
      <c r="R73" s="21">
        <f>'Variables AMS'!Q786</f>
        <v>485.20845079999998</v>
      </c>
      <c r="S73" s="21">
        <f>'Variables AMS'!R786</f>
        <v>467.729761</v>
      </c>
      <c r="T73" s="21">
        <f>'Variables AMS'!S786</f>
        <v>462.59589560000001</v>
      </c>
      <c r="U73" s="21">
        <f>'Variables AMS'!T786</f>
        <v>455.40393069999999</v>
      </c>
      <c r="V73" s="21">
        <f>'Variables AMS'!U786</f>
        <v>441.68693130000003</v>
      </c>
      <c r="W73" s="21">
        <f>'Variables AMS'!V786</f>
        <v>441.48467360000001</v>
      </c>
      <c r="X73" s="21">
        <f>'Variables AMS'!W786</f>
        <v>421.85767929999997</v>
      </c>
      <c r="Y73" s="21">
        <f>'Variables AMS'!X786</f>
        <v>417.63784700000002</v>
      </c>
      <c r="Z73" s="21">
        <f>'Variables AMS'!Y786</f>
        <v>414.32865579999998</v>
      </c>
      <c r="AA73" s="21">
        <f>'Variables AMS'!Z786</f>
        <v>411.6301393</v>
      </c>
      <c r="AB73" s="21">
        <f>'Variables AMS'!AA786</f>
        <v>409.84215740000002</v>
      </c>
      <c r="AC73" s="21">
        <f>'Variables AMS'!AB786</f>
        <v>408.95818539999999</v>
      </c>
      <c r="AD73" s="21">
        <f>'Variables AMS'!AC786</f>
        <v>409.01510409999997</v>
      </c>
      <c r="AE73" s="21">
        <f>'Variables AMS'!AD786</f>
        <v>409.74051689999999</v>
      </c>
      <c r="AF73" s="21">
        <f>'Variables AMS'!AE786</f>
        <v>413.53018300000002</v>
      </c>
      <c r="AG73" s="21">
        <f>'Variables AMS'!AF786</f>
        <v>417.39524010000002</v>
      </c>
      <c r="AH73" s="21">
        <f>'Variables AMS'!AG786</f>
        <v>421.28822059999999</v>
      </c>
      <c r="AI73" s="21">
        <f>'Variables AMS'!AH786</f>
        <v>427.1519121</v>
      </c>
      <c r="AJ73" s="21">
        <f>'Variables AMS'!AI786</f>
        <v>433.06541470000002</v>
      </c>
      <c r="AK73" s="21">
        <f>'Variables AMS'!AJ786</f>
        <v>439.20871019999998</v>
      </c>
      <c r="AL73" s="21">
        <f>'Variables AMS'!AK786</f>
        <v>445.26766429999998</v>
      </c>
      <c r="AM73" s="21">
        <f>'Variables AMS'!AL786</f>
        <v>451.49883130000001</v>
      </c>
      <c r="AN73" s="21">
        <f>'Variables AMS'!AM786</f>
        <v>457.72323160000002</v>
      </c>
      <c r="AO73" s="21">
        <f>'Variables AMS'!AN786</f>
        <v>464.0680514</v>
      </c>
      <c r="AP73" s="21">
        <f>'Variables AMS'!AO786</f>
        <v>470.53061880000001</v>
      </c>
      <c r="AQ73" s="21">
        <f>'Variables AMS'!AP786</f>
        <v>476.99711939999997</v>
      </c>
      <c r="AR73" s="21">
        <f>'Variables AMS'!AQ786</f>
        <v>483.44088110000001</v>
      </c>
      <c r="AS73" s="21">
        <f>'Variables AMS'!AR786</f>
        <v>489.94706189999999</v>
      </c>
      <c r="AT73" s="21">
        <f>'Variables AMS'!AS786</f>
        <v>496.5472231</v>
      </c>
      <c r="AU73" s="21">
        <f>'Variables AMS'!AT786</f>
        <v>503.16219569999998</v>
      </c>
      <c r="AV73" s="21">
        <f>'Variables AMS'!AU786</f>
        <v>509.80396289999999</v>
      </c>
      <c r="AW73" s="21">
        <f>'Variables AMS'!AV786</f>
        <v>516.52093060000004</v>
      </c>
    </row>
    <row r="74" spans="1:50" x14ac:dyDescent="0.25">
      <c r="B74" t="s">
        <v>1691</v>
      </c>
      <c r="C74" s="21">
        <f>'Variables AMS'!B787</f>
        <v>235.67177372724601</v>
      </c>
      <c r="D74" s="21">
        <f>'Variables AMS'!C787</f>
        <v>240.38520920178999</v>
      </c>
      <c r="E74" s="21">
        <f>'Variables AMS'!D787</f>
        <v>228.6497593</v>
      </c>
      <c r="F74" s="21">
        <f>'Variables AMS'!E787</f>
        <v>232.66656620000001</v>
      </c>
      <c r="G74" s="21">
        <f>'Variables AMS'!F787</f>
        <v>237.86478260000001</v>
      </c>
      <c r="H74" s="21">
        <f>'Variables AMS'!G787</f>
        <v>243.345417</v>
      </c>
      <c r="I74" s="21">
        <f>'Variables AMS'!H787</f>
        <v>244.80838840000001</v>
      </c>
      <c r="J74" s="21">
        <f>'Variables AMS'!I787</f>
        <v>247.4326959</v>
      </c>
      <c r="K74" s="21">
        <f>'Variables AMS'!J787</f>
        <v>250.03008199999999</v>
      </c>
      <c r="L74" s="21">
        <f>'Variables AMS'!K787</f>
        <v>253.9342666</v>
      </c>
      <c r="M74" s="21">
        <f>'Variables AMS'!L787</f>
        <v>259.24487090000002</v>
      </c>
      <c r="N74" s="21">
        <f>'Variables AMS'!M787</f>
        <v>264.76306510000001</v>
      </c>
      <c r="O74" s="21">
        <f>'Variables AMS'!N787</f>
        <v>285.92972559999998</v>
      </c>
      <c r="P74" s="21">
        <f>'Variables AMS'!O787</f>
        <v>289.5928121</v>
      </c>
      <c r="Q74" s="21">
        <f>'Variables AMS'!P787</f>
        <v>295.75939240000002</v>
      </c>
      <c r="R74" s="21">
        <f>'Variables AMS'!Q787</f>
        <v>302.45236890000001</v>
      </c>
      <c r="S74" s="21">
        <f>'Variables AMS'!R787</f>
        <v>300.08993729999997</v>
      </c>
      <c r="T74" s="21">
        <f>'Variables AMS'!S787</f>
        <v>302.2210614</v>
      </c>
      <c r="U74" s="21">
        <f>'Variables AMS'!T787</f>
        <v>299.49622799999997</v>
      </c>
      <c r="V74" s="21">
        <f>'Variables AMS'!U787</f>
        <v>290.47524829999998</v>
      </c>
      <c r="W74" s="21">
        <f>'Variables AMS'!V787</f>
        <v>296.18434450000001</v>
      </c>
      <c r="X74" s="21">
        <f>'Variables AMS'!W787</f>
        <v>301.87066959999999</v>
      </c>
      <c r="Y74" s="21">
        <f>'Variables AMS'!X787</f>
        <v>307.93474800000001</v>
      </c>
      <c r="Z74" s="21">
        <f>'Variables AMS'!Y787</f>
        <v>314.08690309999997</v>
      </c>
      <c r="AA74" s="21">
        <f>'Variables AMS'!Z787</f>
        <v>320.14498880000002</v>
      </c>
      <c r="AB74" s="21">
        <f>'Variables AMS'!AA787</f>
        <v>326.3829528</v>
      </c>
      <c r="AC74" s="21">
        <f>'Variables AMS'!AB787</f>
        <v>332.84827000000001</v>
      </c>
      <c r="AD74" s="21">
        <f>'Variables AMS'!AC787</f>
        <v>339.62321020000002</v>
      </c>
      <c r="AE74" s="21">
        <f>'Variables AMS'!AD787</f>
        <v>346.52933769999999</v>
      </c>
      <c r="AF74" s="21">
        <f>'Variables AMS'!AE787</f>
        <v>353.70726439999999</v>
      </c>
      <c r="AG74" s="21">
        <f>'Variables AMS'!AF787</f>
        <v>361.11536960000001</v>
      </c>
      <c r="AH74" s="21">
        <f>'Variables AMS'!AG787</f>
        <v>368.72013520000002</v>
      </c>
      <c r="AI74" s="21">
        <f>'Variables AMS'!AH787</f>
        <v>376.47783070000003</v>
      </c>
      <c r="AJ74" s="21">
        <f>'Variables AMS'!AI787</f>
        <v>384.38947839999997</v>
      </c>
      <c r="AK74" s="21">
        <f>'Variables AMS'!AJ787</f>
        <v>392.61925839999998</v>
      </c>
      <c r="AL74" s="21">
        <f>'Variables AMS'!AK787</f>
        <v>400.89119090000003</v>
      </c>
      <c r="AM74" s="21">
        <f>'Variables AMS'!AL787</f>
        <v>409.43884459999998</v>
      </c>
      <c r="AN74" s="21">
        <f>'Variables AMS'!AM787</f>
        <v>418.10475229999997</v>
      </c>
      <c r="AO74" s="21">
        <f>'Variables AMS'!AN787</f>
        <v>427.00854450000003</v>
      </c>
      <c r="AP74" s="21">
        <f>'Variables AMS'!AO787</f>
        <v>436.15301599999998</v>
      </c>
      <c r="AQ74" s="21">
        <f>'Variables AMS'!AP787</f>
        <v>445.43725569999998</v>
      </c>
      <c r="AR74" s="21">
        <f>'Variables AMS'!AQ787</f>
        <v>454.839313</v>
      </c>
      <c r="AS74" s="21">
        <f>'Variables AMS'!AR787</f>
        <v>464.44258300000001</v>
      </c>
      <c r="AT74" s="21">
        <f>'Variables AMS'!AS787</f>
        <v>474.28180630000003</v>
      </c>
      <c r="AU74" s="21">
        <f>'Variables AMS'!AT787</f>
        <v>484.28621279999999</v>
      </c>
      <c r="AV74" s="21">
        <f>'Variables AMS'!AU787</f>
        <v>494.47125540000002</v>
      </c>
      <c r="AW74" s="21">
        <f>'Variables AMS'!AV787</f>
        <v>504.88847090000002</v>
      </c>
    </row>
  </sheetData>
  <pageMargins left="0.7" right="0.7" top="0.75" bottom="0.75" header="0.3" footer="0.3"/>
  <pageSetup paperSize="9" orientation="portrait" r:id="rId1"/>
  <headerFooter scaleWithDoc="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74"/>
  <sheetViews>
    <sheetView workbookViewId="0">
      <pane xSplit="2" ySplit="1" topLeftCell="C2" activePane="bottomRight" state="frozen"/>
      <selection pane="topRight" activeCell="C1" sqref="C1"/>
      <selection pane="bottomLeft" activeCell="A2" sqref="A2"/>
      <selection pane="bottomRight" activeCell="AW52" sqref="AW52"/>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3" width="11.42578125" customWidth="1"/>
    <col min="25" max="28" width="11.42578125"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'Transp lourd AMS'!C3-'Transp lourd AME'!C3</f>
        <v>0</v>
      </c>
      <c r="D3" s="23">
        <f>'Transp lourd AMS'!D3-'Transp lourd AME'!D3</f>
        <v>0</v>
      </c>
      <c r="E3" s="23">
        <f>'Transp lourd AMS'!E3-'Transp lourd AME'!E3</f>
        <v>0</v>
      </c>
      <c r="F3" s="23">
        <f>'Transp lourd AMS'!F3-'Transp lourd AME'!F3</f>
        <v>0</v>
      </c>
      <c r="G3" s="23">
        <f>'Transp lourd AMS'!G3-'Transp lourd AME'!G3</f>
        <v>0</v>
      </c>
      <c r="H3" s="23">
        <f>'Transp lourd AMS'!H3-'Transp lourd AME'!H3</f>
        <v>0</v>
      </c>
      <c r="I3" s="23">
        <f>'Transp lourd AMS'!I3-'Transp lourd AME'!I3</f>
        <v>0</v>
      </c>
      <c r="J3" s="23">
        <f>'Transp lourd AMS'!J3-'Transp lourd AME'!J3</f>
        <v>0</v>
      </c>
      <c r="K3" s="23">
        <f>'Transp lourd AMS'!K3-'Transp lourd AME'!K3</f>
        <v>0</v>
      </c>
      <c r="L3" s="23">
        <f>'Transp lourd AMS'!L3-'Transp lourd AME'!L3</f>
        <v>0</v>
      </c>
      <c r="M3" s="23">
        <f>'Transp lourd AMS'!M3-'Transp lourd AME'!M3</f>
        <v>0</v>
      </c>
      <c r="N3" s="23">
        <f>'Transp lourd AMS'!N3-'Transp lourd AME'!N3</f>
        <v>0</v>
      </c>
      <c r="O3" s="23">
        <f>'Transp lourd AMS'!O3-'Transp lourd AME'!O3</f>
        <v>0</v>
      </c>
      <c r="P3" s="23">
        <f>'Transp lourd AMS'!P3-'Transp lourd AME'!P3</f>
        <v>0</v>
      </c>
      <c r="Q3" s="23">
        <f>'Transp lourd AMS'!Q3-'Transp lourd AME'!Q3</f>
        <v>0</v>
      </c>
      <c r="R3" s="23">
        <f>'Transp lourd AMS'!R3-'Transp lourd AME'!R3</f>
        <v>0</v>
      </c>
      <c r="S3" s="23">
        <f>'Transp lourd AMS'!S3-'Transp lourd AME'!S3</f>
        <v>0</v>
      </c>
      <c r="T3" s="23">
        <f>'Transp lourd AMS'!T3-'Transp lourd AME'!T3</f>
        <v>0</v>
      </c>
      <c r="U3" s="23">
        <f>'Transp lourd AMS'!U3-'Transp lourd AME'!U3</f>
        <v>0</v>
      </c>
      <c r="V3" s="23">
        <f>'Transp lourd AMS'!V3-'Transp lourd AME'!V3</f>
        <v>1.9519459999999711E-2</v>
      </c>
      <c r="W3" s="23">
        <f>'Transp lourd AMS'!W3-'Transp lourd AME'!W3</f>
        <v>-4.767724999999956E-2</v>
      </c>
      <c r="X3" s="23">
        <f>'Transp lourd AMS'!X3-'Transp lourd AME'!X3</f>
        <v>-0.14937622999999967</v>
      </c>
      <c r="Y3" s="23">
        <f>'Transp lourd AMS'!Y3-'Transp lourd AME'!Y3</f>
        <v>-0.28137088999999982</v>
      </c>
      <c r="Z3" s="23">
        <f>'Transp lourd AMS'!Z3-'Transp lourd AME'!Z3</f>
        <v>-0.414856219999999</v>
      </c>
      <c r="AA3" s="23">
        <f>'Transp lourd AMS'!AA3-'Transp lourd AME'!AA3</f>
        <v>-0.57106197999999964</v>
      </c>
      <c r="AB3" s="23">
        <f>'Transp lourd AMS'!AB3-'Transp lourd AME'!AB3</f>
        <v>-0.78217684999999904</v>
      </c>
      <c r="AC3" s="23">
        <f>'Transp lourd AMS'!AC3-'Transp lourd AME'!AC3</f>
        <v>-1.0114953399999997</v>
      </c>
      <c r="AD3" s="23">
        <f>'Transp lourd AMS'!AD3-'Transp lourd AME'!AD3</f>
        <v>-1.2742671499999982</v>
      </c>
      <c r="AE3" s="23">
        <f>'Transp lourd AMS'!AE3-'Transp lourd AME'!AE3</f>
        <v>-1.5694595500000013</v>
      </c>
      <c r="AF3" s="23">
        <f>'Transp lourd AMS'!AF3-'Transp lourd AME'!AF3</f>
        <v>-1.8786592299999985</v>
      </c>
      <c r="AG3" s="23">
        <f>'Transp lourd AMS'!AG3-'Transp lourd AME'!AG3</f>
        <v>-2.1974841199999986</v>
      </c>
      <c r="AH3" s="23">
        <f>'Transp lourd AMS'!AH3-'Transp lourd AME'!AH3</f>
        <v>-2.5165866799999996</v>
      </c>
      <c r="AI3" s="23">
        <f>'Transp lourd AMS'!AI3-'Transp lourd AME'!AI3</f>
        <v>-2.8928375600000003</v>
      </c>
      <c r="AJ3" s="23">
        <f>'Transp lourd AMS'!AJ3-'Transp lourd AME'!AJ3</f>
        <v>-3.2785490100000008</v>
      </c>
      <c r="AK3" s="23">
        <f>'Transp lourd AMS'!AK3-'Transp lourd AME'!AK3</f>
        <v>-3.7099401400000023</v>
      </c>
      <c r="AL3" s="23">
        <f>'Transp lourd AMS'!AL3-'Transp lourd AME'!AL3</f>
        <v>-4.10432576</v>
      </c>
      <c r="AM3" s="23">
        <f>'Transp lourd AMS'!AM3-'Transp lourd AME'!AM3</f>
        <v>-4.5466546600000015</v>
      </c>
      <c r="AN3" s="23">
        <f>'Transp lourd AMS'!AN3-'Transp lourd AME'!AN3</f>
        <v>-4.8223655799999996</v>
      </c>
      <c r="AO3" s="23">
        <f>'Transp lourd AMS'!AO3-'Transp lourd AME'!AO3</f>
        <v>-5.1628643600000004</v>
      </c>
      <c r="AP3" s="23">
        <f>'Transp lourd AMS'!AP3-'Transp lourd AME'!AP3</f>
        <v>-5.5075013899999998</v>
      </c>
      <c r="AQ3" s="23">
        <f>'Transp lourd AMS'!AQ3-'Transp lourd AME'!AQ3</f>
        <v>-5.8493049699999986</v>
      </c>
      <c r="AR3" s="23">
        <f>'Transp lourd AMS'!AR3-'Transp lourd AME'!AR3</f>
        <v>-6.2036196700000019</v>
      </c>
      <c r="AS3" s="23">
        <f>'Transp lourd AMS'!AS3-'Transp lourd AME'!AS3</f>
        <v>-6.4618797800000003</v>
      </c>
      <c r="AT3" s="23">
        <f>'Transp lourd AMS'!AT3-'Transp lourd AME'!AT3</f>
        <v>-6.707026909999998</v>
      </c>
      <c r="AU3" s="23">
        <f>'Transp lourd AMS'!AU3-'Transp lourd AME'!AU3</f>
        <v>-6.9536697900000011</v>
      </c>
      <c r="AV3" s="23">
        <f>'Transp lourd AMS'!AV3-'Transp lourd AME'!AV3</f>
        <v>-7.2036385999999997</v>
      </c>
      <c r="AW3" s="23">
        <f>'Transp lourd AMS'!AW3-'Transp lourd AME'!AW3</f>
        <v>-7.464695810000002</v>
      </c>
      <c r="AX3" s="18"/>
    </row>
    <row r="4" spans="1:50" x14ac:dyDescent="0.25">
      <c r="B4" t="s">
        <v>850</v>
      </c>
      <c r="C4" s="23">
        <f>'Transp lourd AMS'!C4-'Transp lourd AME'!C4</f>
        <v>0</v>
      </c>
      <c r="D4" s="23">
        <f>'Transp lourd AMS'!D4-'Transp lourd AME'!D4</f>
        <v>0</v>
      </c>
      <c r="E4" s="23">
        <f>'Transp lourd AMS'!E4-'Transp lourd AME'!E4</f>
        <v>0</v>
      </c>
      <c r="F4" s="23">
        <f>'Transp lourd AMS'!F4-'Transp lourd AME'!F4</f>
        <v>0</v>
      </c>
      <c r="G4" s="23">
        <f>'Transp lourd AMS'!G4-'Transp lourd AME'!G4</f>
        <v>0</v>
      </c>
      <c r="H4" s="23">
        <f>'Transp lourd AMS'!H4-'Transp lourd AME'!H4</f>
        <v>0</v>
      </c>
      <c r="I4" s="23">
        <f>'Transp lourd AMS'!I4-'Transp lourd AME'!I4</f>
        <v>0</v>
      </c>
      <c r="J4" s="23">
        <f>'Transp lourd AMS'!J4-'Transp lourd AME'!J4</f>
        <v>0</v>
      </c>
      <c r="K4" s="23">
        <f>'Transp lourd AMS'!K4-'Transp lourd AME'!K4</f>
        <v>0</v>
      </c>
      <c r="L4" s="23">
        <f>'Transp lourd AMS'!L4-'Transp lourd AME'!L4</f>
        <v>0</v>
      </c>
      <c r="M4" s="23">
        <f>'Transp lourd AMS'!M4-'Transp lourd AME'!M4</f>
        <v>0</v>
      </c>
      <c r="N4" s="23">
        <f>'Transp lourd AMS'!N4-'Transp lourd AME'!N4</f>
        <v>0</v>
      </c>
      <c r="O4" s="23">
        <f>'Transp lourd AMS'!O4-'Transp lourd AME'!O4</f>
        <v>0</v>
      </c>
      <c r="P4" s="23">
        <f>'Transp lourd AMS'!P4-'Transp lourd AME'!P4</f>
        <v>0</v>
      </c>
      <c r="Q4" s="23">
        <f>'Transp lourd AMS'!Q4-'Transp lourd AME'!Q4</f>
        <v>0</v>
      </c>
      <c r="R4" s="23">
        <f>'Transp lourd AMS'!R4-'Transp lourd AME'!R4</f>
        <v>0</v>
      </c>
      <c r="S4" s="23">
        <f>'Transp lourd AMS'!S4-'Transp lourd AME'!S4</f>
        <v>0</v>
      </c>
      <c r="T4" s="23">
        <f>'Transp lourd AMS'!T4-'Transp lourd AME'!T4</f>
        <v>0</v>
      </c>
      <c r="U4" s="23">
        <f>'Transp lourd AMS'!U4-'Transp lourd AME'!U4</f>
        <v>0</v>
      </c>
      <c r="V4" s="23">
        <f>'Transp lourd AMS'!V4-'Transp lourd AME'!V4</f>
        <v>1.9033579999998551E-2</v>
      </c>
      <c r="W4" s="23">
        <f>'Transp lourd AMS'!W4-'Transp lourd AME'!W4</f>
        <v>-4.2244719999999347E-2</v>
      </c>
      <c r="X4" s="23">
        <f>'Transp lourd AMS'!X4-'Transp lourd AME'!X4</f>
        <v>-3.0335700000000188E-2</v>
      </c>
      <c r="Y4" s="23">
        <f>'Transp lourd AMS'!Y4-'Transp lourd AME'!Y4</f>
        <v>-0.15196042999999904</v>
      </c>
      <c r="Z4" s="23">
        <f>'Transp lourd AMS'!Z4-'Transp lourd AME'!Z4</f>
        <v>-0.27371740999999972</v>
      </c>
      <c r="AA4" s="23">
        <f>'Transp lourd AMS'!AA4-'Transp lourd AME'!AA4</f>
        <v>-0.41595653000000077</v>
      </c>
      <c r="AB4" s="23">
        <f>'Transp lourd AMS'!AB4-'Transp lourd AME'!AB4</f>
        <v>-0.60797720000000055</v>
      </c>
      <c r="AC4" s="23">
        <f>'Transp lourd AMS'!AC4-'Transp lourd AME'!AC4</f>
        <v>-0.8143028000000001</v>
      </c>
      <c r="AD4" s="23">
        <f>'Transp lourd AMS'!AD4-'Transp lourd AME'!AD4</f>
        <v>-1.145550759999999</v>
      </c>
      <c r="AE4" s="23">
        <f>'Transp lourd AMS'!AE4-'Transp lourd AME'!AE4</f>
        <v>-1.5056325799999986</v>
      </c>
      <c r="AF4" s="23">
        <f>'Transp lourd AMS'!AF4-'Transp lourd AME'!AF4</f>
        <v>-1.8772918399999998</v>
      </c>
      <c r="AG4" s="23">
        <f>'Transp lourd AMS'!AG4-'Transp lourd AME'!AG4</f>
        <v>-2.2563799099999997</v>
      </c>
      <c r="AH4" s="23">
        <f>'Transp lourd AMS'!AH4-'Transp lourd AME'!AH4</f>
        <v>-2.6353133</v>
      </c>
      <c r="AI4" s="23">
        <f>'Transp lourd AMS'!AI4-'Transp lourd AME'!AI4</f>
        <v>-3.2003003899999989</v>
      </c>
      <c r="AJ4" s="23">
        <f>'Transp lourd AMS'!AJ4-'Transp lourd AME'!AJ4</f>
        <v>-3.7772529099999996</v>
      </c>
      <c r="AK4" s="23">
        <f>'Transp lourd AMS'!AK4-'Transp lourd AME'!AK4</f>
        <v>-4.3922600939999992</v>
      </c>
      <c r="AL4" s="23">
        <f>'Transp lourd AMS'!AL4-'Transp lourd AME'!AL4</f>
        <v>-4.9859455309999987</v>
      </c>
      <c r="AM4" s="23">
        <f>'Transp lourd AMS'!AM4-'Transp lourd AME'!AM4</f>
        <v>-5.6165940999999986</v>
      </c>
      <c r="AN4" s="23">
        <f>'Transp lourd AMS'!AN4-'Transp lourd AME'!AN4</f>
        <v>-6.0965866880000013</v>
      </c>
      <c r="AO4" s="23">
        <f>'Transp lourd AMS'!AO4-'Transp lourd AME'!AO4</f>
        <v>-6.6252571950000005</v>
      </c>
      <c r="AP4" s="23">
        <f>'Transp lourd AMS'!AP4-'Transp lourd AME'!AP4</f>
        <v>-7.1608638840000003</v>
      </c>
      <c r="AQ4" s="23">
        <f>'Transp lourd AMS'!AQ4-'Transp lourd AME'!AQ4</f>
        <v>-7.7011818239999998</v>
      </c>
      <c r="AR4" s="23">
        <f>'Transp lourd AMS'!AR4-'Transp lourd AME'!AR4</f>
        <v>-8.2522064889999989</v>
      </c>
      <c r="AS4" s="23">
        <f>'Transp lourd AMS'!AS4-'Transp lourd AME'!AS4</f>
        <v>-8.6192475179999999</v>
      </c>
      <c r="AT4" s="23">
        <f>'Transp lourd AMS'!AT4-'Transp lourd AME'!AT4</f>
        <v>-8.9818370640000005</v>
      </c>
      <c r="AU4" s="23">
        <f>'Transp lourd AMS'!AU4-'Transp lourd AME'!AU4</f>
        <v>-9.3488921460000007</v>
      </c>
      <c r="AV4" s="23">
        <f>'Transp lourd AMS'!AV4-'Transp lourd AME'!AV4</f>
        <v>-9.7211547490000001</v>
      </c>
      <c r="AW4" s="23">
        <f>'Transp lourd AMS'!AW4-'Transp lourd AME'!AW4</f>
        <v>-10.104541859999999</v>
      </c>
    </row>
    <row r="5" spans="1:50" x14ac:dyDescent="0.25">
      <c r="A5" s="18"/>
      <c r="B5" t="s">
        <v>84</v>
      </c>
      <c r="C5" s="23">
        <f>'Transp lourd AMS'!C5-'Transp lourd AME'!C5</f>
        <v>0</v>
      </c>
      <c r="D5" s="23">
        <f>'Transp lourd AMS'!D5-'Transp lourd AME'!D5</f>
        <v>0</v>
      </c>
      <c r="E5" s="23">
        <f>'Transp lourd AMS'!E5-'Transp lourd AME'!E5</f>
        <v>0</v>
      </c>
      <c r="F5" s="23">
        <f>'Transp lourd AMS'!F5-'Transp lourd AME'!F5</f>
        <v>0</v>
      </c>
      <c r="G5" s="23">
        <f>'Transp lourd AMS'!G5-'Transp lourd AME'!G5</f>
        <v>0</v>
      </c>
      <c r="H5" s="23">
        <f>'Transp lourd AMS'!H5-'Transp lourd AME'!H5</f>
        <v>0</v>
      </c>
      <c r="I5" s="23">
        <f>'Transp lourd AMS'!I5-'Transp lourd AME'!I5</f>
        <v>0</v>
      </c>
      <c r="J5" s="23">
        <f>'Transp lourd AMS'!J5-'Transp lourd AME'!J5</f>
        <v>0</v>
      </c>
      <c r="K5" s="23">
        <f>'Transp lourd AMS'!K5-'Transp lourd AME'!K5</f>
        <v>0</v>
      </c>
      <c r="L5" s="23">
        <f>'Transp lourd AMS'!L5-'Transp lourd AME'!L5</f>
        <v>0</v>
      </c>
      <c r="M5" s="23">
        <f>'Transp lourd AMS'!M5-'Transp lourd AME'!M5</f>
        <v>0</v>
      </c>
      <c r="N5" s="23">
        <f>'Transp lourd AMS'!N5-'Transp lourd AME'!N5</f>
        <v>0</v>
      </c>
      <c r="O5" s="23">
        <f>'Transp lourd AMS'!O5-'Transp lourd AME'!O5</f>
        <v>0</v>
      </c>
      <c r="P5" s="23">
        <f>'Transp lourd AMS'!P5-'Transp lourd AME'!P5</f>
        <v>0</v>
      </c>
      <c r="Q5" s="23">
        <f>'Transp lourd AMS'!Q5-'Transp lourd AME'!Q5</f>
        <v>0</v>
      </c>
      <c r="R5" s="23">
        <f>'Transp lourd AMS'!R5-'Transp lourd AME'!R5</f>
        <v>0</v>
      </c>
      <c r="S5" s="23">
        <f>'Transp lourd AMS'!S5-'Transp lourd AME'!S5</f>
        <v>0</v>
      </c>
      <c r="T5" s="23">
        <f>'Transp lourd AMS'!T5-'Transp lourd AME'!T5</f>
        <v>0</v>
      </c>
      <c r="U5" s="23">
        <f>'Transp lourd AMS'!U5-'Transp lourd AME'!U5</f>
        <v>0</v>
      </c>
      <c r="V5" s="23">
        <f>'Transp lourd AMS'!V5-'Transp lourd AME'!V5</f>
        <v>1.8346740000002582E-4</v>
      </c>
      <c r="W5" s="23">
        <f>'Transp lourd AMS'!W5-'Transp lourd AME'!W5</f>
        <v>3.3727900899999996E-2</v>
      </c>
      <c r="X5" s="23">
        <f>'Transp lourd AMS'!X5-'Transp lourd AME'!X5</f>
        <v>4.5719831799999999E-2</v>
      </c>
      <c r="Y5" s="23">
        <f>'Transp lourd AMS'!Y5-'Transp lourd AME'!Y5</f>
        <v>0.1234857711</v>
      </c>
      <c r="Z5" s="23">
        <f>'Transp lourd AMS'!Z5-'Transp lourd AME'!Z5</f>
        <v>0.20269299399999996</v>
      </c>
      <c r="AA5" s="23">
        <f>'Transp lourd AMS'!AA5-'Transp lourd AME'!AA5</f>
        <v>0.28281187079999998</v>
      </c>
      <c r="AB5" s="23">
        <f>'Transp lourd AMS'!AB5-'Transp lourd AME'!AB5</f>
        <v>0.36202901970000007</v>
      </c>
      <c r="AC5" s="23">
        <f>'Transp lourd AMS'!AC5-'Transp lourd AME'!AC5</f>
        <v>0.44151285639999993</v>
      </c>
      <c r="AD5" s="23">
        <f>'Transp lourd AMS'!AD5-'Transp lourd AME'!AD5</f>
        <v>0.61735563140000016</v>
      </c>
      <c r="AE5" s="23">
        <f>'Transp lourd AMS'!AE5-'Transp lourd AME'!AE5</f>
        <v>0.79369709119999998</v>
      </c>
      <c r="AF5" s="23">
        <f>'Transp lourd AMS'!AF5-'Transp lourd AME'!AF5</f>
        <v>0.9711883013999999</v>
      </c>
      <c r="AG5" s="23">
        <f>'Transp lourd AMS'!AG5-'Transp lourd AME'!AG5</f>
        <v>1.1500808565</v>
      </c>
      <c r="AH5" s="23">
        <f>'Transp lourd AMS'!AH5-'Transp lourd AME'!AH5</f>
        <v>1.3322087531000002</v>
      </c>
      <c r="AI5" s="23">
        <f>'Transp lourd AMS'!AI5-'Transp lourd AME'!AI5</f>
        <v>1.588767281</v>
      </c>
      <c r="AJ5" s="23">
        <f>'Transp lourd AMS'!AJ5-'Transp lourd AME'!AJ5</f>
        <v>1.8501530704</v>
      </c>
      <c r="AK5" s="23">
        <f>'Transp lourd AMS'!AK5-'Transp lourd AME'!AK5</f>
        <v>2.1091869385999997</v>
      </c>
      <c r="AL5" s="23">
        <f>'Transp lourd AMS'!AL5-'Transp lourd AME'!AL5</f>
        <v>2.3833065590000002</v>
      </c>
      <c r="AM5" s="23">
        <f>'Transp lourd AMS'!AM5-'Transp lourd AME'!AM5</f>
        <v>2.6519328140000002</v>
      </c>
      <c r="AN5" s="23">
        <f>'Transp lourd AMS'!AN5-'Transp lourd AME'!AN5</f>
        <v>2.867677129</v>
      </c>
      <c r="AO5" s="23">
        <f>'Transp lourd AMS'!AO5-'Transp lourd AME'!AO5</f>
        <v>3.0742255209999998</v>
      </c>
      <c r="AP5" s="23">
        <f>'Transp lourd AMS'!AP5-'Transp lourd AME'!AP5</f>
        <v>3.283778452</v>
      </c>
      <c r="AQ5" s="23">
        <f>'Transp lourd AMS'!AQ5-'Transp lourd AME'!AQ5</f>
        <v>3.5006340179999995</v>
      </c>
      <c r="AR5" s="23">
        <f>'Transp lourd AMS'!AR5-'Transp lourd AME'!AR5</f>
        <v>3.7166077260000003</v>
      </c>
      <c r="AS5" s="23">
        <f>'Transp lourd AMS'!AS5-'Transp lourd AME'!AS5</f>
        <v>3.833344039</v>
      </c>
      <c r="AT5" s="23">
        <f>'Transp lourd AMS'!AT5-'Transp lourd AME'!AT5</f>
        <v>3.9564595520000001</v>
      </c>
      <c r="AU5" s="23">
        <f>'Transp lourd AMS'!AU5-'Transp lourd AME'!AU5</f>
        <v>4.0822616170000003</v>
      </c>
      <c r="AV5" s="23">
        <f>'Transp lourd AMS'!AV5-'Transp lourd AME'!AV5</f>
        <v>4.2098551840000002</v>
      </c>
      <c r="AW5" s="23">
        <f>'Transp lourd AMS'!AW5-'Transp lourd AME'!AW5</f>
        <v>4.3386936839999999</v>
      </c>
      <c r="AX5" s="18"/>
    </row>
    <row r="6" spans="1:50" x14ac:dyDescent="0.25">
      <c r="A6" s="18"/>
      <c r="B6" t="s">
        <v>85</v>
      </c>
      <c r="C6" s="23">
        <f>'Transp lourd AMS'!C6-'Transp lourd AME'!C6</f>
        <v>0</v>
      </c>
      <c r="D6" s="23">
        <f>'Transp lourd AMS'!D6-'Transp lourd AME'!D6</f>
        <v>0</v>
      </c>
      <c r="E6" s="23">
        <f>'Transp lourd AMS'!E6-'Transp lourd AME'!E6</f>
        <v>0</v>
      </c>
      <c r="F6" s="23">
        <f>'Transp lourd AMS'!F6-'Transp lourd AME'!F6</f>
        <v>0</v>
      </c>
      <c r="G6" s="23">
        <f>'Transp lourd AMS'!G6-'Transp lourd AME'!G6</f>
        <v>0</v>
      </c>
      <c r="H6" s="23">
        <f>'Transp lourd AMS'!H6-'Transp lourd AME'!H6</f>
        <v>0</v>
      </c>
      <c r="I6" s="23">
        <f>'Transp lourd AMS'!I6-'Transp lourd AME'!I6</f>
        <v>0</v>
      </c>
      <c r="J6" s="23">
        <f>'Transp lourd AMS'!J6-'Transp lourd AME'!J6</f>
        <v>0</v>
      </c>
      <c r="K6" s="23">
        <f>'Transp lourd AMS'!K6-'Transp lourd AME'!K6</f>
        <v>0</v>
      </c>
      <c r="L6" s="23">
        <f>'Transp lourd AMS'!L6-'Transp lourd AME'!L6</f>
        <v>0</v>
      </c>
      <c r="M6" s="23">
        <f>'Transp lourd AMS'!M6-'Transp lourd AME'!M6</f>
        <v>0</v>
      </c>
      <c r="N6" s="23">
        <f>'Transp lourd AMS'!N6-'Transp lourd AME'!N6</f>
        <v>0</v>
      </c>
      <c r="O6" s="23">
        <f>'Transp lourd AMS'!O6-'Transp lourd AME'!O6</f>
        <v>0</v>
      </c>
      <c r="P6" s="23">
        <f>'Transp lourd AMS'!P6-'Transp lourd AME'!P6</f>
        <v>0</v>
      </c>
      <c r="Q6" s="23">
        <f>'Transp lourd AMS'!Q6-'Transp lourd AME'!Q6</f>
        <v>0</v>
      </c>
      <c r="R6" s="23">
        <f>'Transp lourd AMS'!R6-'Transp lourd AME'!R6</f>
        <v>0</v>
      </c>
      <c r="S6" s="23">
        <f>'Transp lourd AMS'!S6-'Transp lourd AME'!S6</f>
        <v>0</v>
      </c>
      <c r="T6" s="23">
        <f>'Transp lourd AMS'!T6-'Transp lourd AME'!T6</f>
        <v>0</v>
      </c>
      <c r="U6" s="23">
        <f>'Transp lourd AMS'!U6-'Transp lourd AME'!U6</f>
        <v>0</v>
      </c>
      <c r="V6" s="23">
        <f>'Transp lourd AMS'!V6-'Transp lourd AME'!V6</f>
        <v>3.0241159999999656E-4</v>
      </c>
      <c r="W6" s="23">
        <f>'Transp lourd AMS'!W6-'Transp lourd AME'!W6</f>
        <v>-3.9160428700000027E-2</v>
      </c>
      <c r="X6" s="23">
        <f>'Transp lourd AMS'!X6-'Transp lourd AME'!X6</f>
        <v>-0.16476036050000001</v>
      </c>
      <c r="Y6" s="23">
        <f>'Transp lourd AMS'!Y6-'Transp lourd AME'!Y6</f>
        <v>-0.25289623169999997</v>
      </c>
      <c r="Z6" s="23">
        <f>'Transp lourd AMS'!Z6-'Transp lourd AME'!Z6</f>
        <v>-0.34383180409999997</v>
      </c>
      <c r="AA6" s="23">
        <f>'Transp lourd AMS'!AA6-'Transp lourd AME'!AA6</f>
        <v>-0.43791732780000003</v>
      </c>
      <c r="AB6" s="23">
        <f>'Transp lourd AMS'!AB6-'Transp lourd AME'!AB6</f>
        <v>-0.53622867159999998</v>
      </c>
      <c r="AC6" s="23">
        <f>'Transp lourd AMS'!AC6-'Transp lourd AME'!AC6</f>
        <v>-0.63870540350000005</v>
      </c>
      <c r="AD6" s="23">
        <f>'Transp lourd AMS'!AD6-'Transp lourd AME'!AD6</f>
        <v>-0.74607201960000014</v>
      </c>
      <c r="AE6" s="23">
        <f>'Transp lourd AMS'!AE6-'Transp lourd AME'!AE6</f>
        <v>-0.85752406699999995</v>
      </c>
      <c r="AF6" s="23">
        <f>'Transp lourd AMS'!AF6-'Transp lourd AME'!AF6</f>
        <v>-0.97255568030000006</v>
      </c>
      <c r="AG6" s="23">
        <f>'Transp lourd AMS'!AG6-'Transp lourd AME'!AG6</f>
        <v>-1.0911850659</v>
      </c>
      <c r="AH6" s="23">
        <f>'Transp lourd AMS'!AH6-'Transp lourd AME'!AH6</f>
        <v>-1.2134821397</v>
      </c>
      <c r="AI6" s="23">
        <f>'Transp lourd AMS'!AI6-'Transp lourd AME'!AI6</f>
        <v>-1.2813044611</v>
      </c>
      <c r="AJ6" s="23">
        <f>'Transp lourd AMS'!AJ6-'Transp lourd AME'!AJ6</f>
        <v>-1.351449168</v>
      </c>
      <c r="AK6" s="23">
        <f>'Transp lourd AMS'!AK6-'Transp lourd AME'!AK6</f>
        <v>-1.4268669926999999</v>
      </c>
      <c r="AL6" s="23">
        <f>'Transp lourd AMS'!AL6-'Transp lourd AME'!AL6</f>
        <v>-1.5016867869999999</v>
      </c>
      <c r="AM6" s="23">
        <f>'Transp lourd AMS'!AM6-'Transp lourd AME'!AM6</f>
        <v>-1.5819933799999999</v>
      </c>
      <c r="AN6" s="23">
        <f>'Transp lourd AMS'!AN6-'Transp lourd AME'!AN6</f>
        <v>-1.593456027</v>
      </c>
      <c r="AO6" s="23">
        <f>'Transp lourd AMS'!AO6-'Transp lourd AME'!AO6</f>
        <v>-1.6118326900000002</v>
      </c>
      <c r="AP6" s="23">
        <f>'Transp lourd AMS'!AP6-'Transp lourd AME'!AP6</f>
        <v>-1.6304159649999999</v>
      </c>
      <c r="AQ6" s="23">
        <f>'Transp lourd AMS'!AQ6-'Transp lourd AME'!AQ6</f>
        <v>-1.648757161</v>
      </c>
      <c r="AR6" s="23">
        <f>'Transp lourd AMS'!AR6-'Transp lourd AME'!AR6</f>
        <v>-1.668020914</v>
      </c>
      <c r="AS6" s="23">
        <f>'Transp lourd AMS'!AS6-'Transp lourd AME'!AS6</f>
        <v>-1.6759763000000001</v>
      </c>
      <c r="AT6" s="23">
        <f>'Transp lourd AMS'!AT6-'Transp lourd AME'!AT6</f>
        <v>-1.6816493940000001</v>
      </c>
      <c r="AU6" s="23">
        <f>'Transp lourd AMS'!AU6-'Transp lourd AME'!AU6</f>
        <v>-1.687039261</v>
      </c>
      <c r="AV6" s="23">
        <f>'Transp lourd AMS'!AV6-'Transp lourd AME'!AV6</f>
        <v>-1.6923390360000001</v>
      </c>
      <c r="AW6" s="23">
        <f>'Transp lourd AMS'!AW6-'Transp lourd AME'!AW6</f>
        <v>-1.6988476380000002</v>
      </c>
      <c r="AX6" s="18"/>
    </row>
    <row r="7" spans="1:50" x14ac:dyDescent="0.25">
      <c r="A7" s="18"/>
      <c r="B7" t="s">
        <v>62</v>
      </c>
      <c r="C7" s="23">
        <f>'Transp lourd AMS'!C7-'Transp lourd AME'!C7</f>
        <v>0</v>
      </c>
      <c r="D7" s="23">
        <f>'Transp lourd AMS'!D7-'Transp lourd AME'!D7</f>
        <v>0</v>
      </c>
      <c r="E7" s="23">
        <f>'Transp lourd AMS'!E7-'Transp lourd AME'!E7</f>
        <v>0</v>
      </c>
      <c r="F7" s="23">
        <f>'Transp lourd AMS'!F7-'Transp lourd AME'!F7</f>
        <v>0</v>
      </c>
      <c r="G7" s="23">
        <f>'Transp lourd AMS'!G7-'Transp lourd AME'!G7</f>
        <v>0</v>
      </c>
      <c r="H7" s="23">
        <f>'Transp lourd AMS'!H7-'Transp lourd AME'!H7</f>
        <v>0</v>
      </c>
      <c r="I7" s="23">
        <f>'Transp lourd AMS'!I7-'Transp lourd AME'!I7</f>
        <v>0</v>
      </c>
      <c r="J7" s="23">
        <f>'Transp lourd AMS'!J7-'Transp lourd AME'!J7</f>
        <v>0</v>
      </c>
      <c r="K7" s="23">
        <f>'Transp lourd AMS'!K7-'Transp lourd AME'!K7</f>
        <v>0</v>
      </c>
      <c r="L7" s="23">
        <f>'Transp lourd AMS'!L7-'Transp lourd AME'!L7</f>
        <v>0</v>
      </c>
      <c r="M7" s="23">
        <f>'Transp lourd AMS'!M7-'Transp lourd AME'!M7</f>
        <v>0</v>
      </c>
      <c r="N7" s="23">
        <f>'Transp lourd AMS'!N7-'Transp lourd AME'!N7</f>
        <v>0</v>
      </c>
      <c r="O7" s="23">
        <f>'Transp lourd AMS'!O7-'Transp lourd AME'!O7</f>
        <v>0</v>
      </c>
      <c r="P7" s="23">
        <f>'Transp lourd AMS'!P7-'Transp lourd AME'!P7</f>
        <v>0</v>
      </c>
      <c r="Q7" s="23">
        <f>'Transp lourd AMS'!Q7-'Transp lourd AME'!Q7</f>
        <v>0</v>
      </c>
      <c r="R7" s="23">
        <f>'Transp lourd AMS'!R7-'Transp lourd AME'!R7</f>
        <v>0</v>
      </c>
      <c r="S7" s="23">
        <f>'Transp lourd AMS'!S7-'Transp lourd AME'!S7</f>
        <v>0</v>
      </c>
      <c r="T7" s="23">
        <f>'Transp lourd AMS'!T7-'Transp lourd AME'!T7</f>
        <v>0</v>
      </c>
      <c r="U7" s="23">
        <f>'Transp lourd AMS'!U7-'Transp lourd AME'!U7</f>
        <v>0</v>
      </c>
      <c r="V7" s="23">
        <f>'Transp lourd AMS'!V7-'Transp lourd AME'!V7</f>
        <v>-0.2521501799999939</v>
      </c>
      <c r="W7" s="23">
        <f>'Transp lourd AMS'!W7-'Transp lourd AME'!W7</f>
        <v>-0.99898679000000357</v>
      </c>
      <c r="X7" s="23">
        <f>'Transp lourd AMS'!X7-'Transp lourd AME'!X7</f>
        <v>-1.7066298100000026</v>
      </c>
      <c r="Y7" s="23">
        <f>'Transp lourd AMS'!Y7-'Transp lourd AME'!Y7</f>
        <v>-2.6656352200000057</v>
      </c>
      <c r="Z7" s="23">
        <f>'Transp lourd AMS'!Z7-'Transp lourd AME'!Z7</f>
        <v>-3.6514404000000056</v>
      </c>
      <c r="AA7" s="23">
        <f>'Transp lourd AMS'!AA7-'Transp lourd AME'!AA7</f>
        <v>-4.7183579899999941</v>
      </c>
      <c r="AB7" s="23">
        <f>'Transp lourd AMS'!AB7-'Transp lourd AME'!AB7</f>
        <v>-5.9448146700000066</v>
      </c>
      <c r="AC7" s="23">
        <f>'Transp lourd AMS'!AC7-'Transp lourd AME'!AC7</f>
        <v>-7.2381126200000097</v>
      </c>
      <c r="AD7" s="23">
        <f>'Transp lourd AMS'!AD7-'Transp lourd AME'!AD7</f>
        <v>-9.385363500000004</v>
      </c>
      <c r="AE7" s="23">
        <f>'Transp lourd AMS'!AE7-'Transp lourd AME'!AE7</f>
        <v>-11.616729019999994</v>
      </c>
      <c r="AF7" s="23">
        <f>'Transp lourd AMS'!AF7-'Transp lourd AME'!AF7</f>
        <v>-13.883379880000003</v>
      </c>
      <c r="AG7" s="23">
        <f>'Transp lourd AMS'!AG7-'Transp lourd AME'!AG7</f>
        <v>-16.128182169999995</v>
      </c>
      <c r="AH7" s="23">
        <f>'Transp lourd AMS'!AH7-'Transp lourd AME'!AH7</f>
        <v>-18.372032990000001</v>
      </c>
      <c r="AI7" s="23">
        <f>'Transp lourd AMS'!AI7-'Transp lourd AME'!AI7</f>
        <v>-21.070469129999999</v>
      </c>
      <c r="AJ7" s="23">
        <f>'Transp lourd AMS'!AJ7-'Transp lourd AME'!AJ7</f>
        <v>-23.759211270000002</v>
      </c>
      <c r="AK7" s="23">
        <f>'Transp lourd AMS'!AK7-'Transp lourd AME'!AK7</f>
        <v>-26.485273750000001</v>
      </c>
      <c r="AL7" s="23">
        <f>'Transp lourd AMS'!AL7-'Transp lourd AME'!AL7</f>
        <v>-28.936695900000004</v>
      </c>
      <c r="AM7" s="23">
        <f>'Transp lourd AMS'!AM7-'Transp lourd AME'!AM7</f>
        <v>-31.373200999999995</v>
      </c>
      <c r="AN7" s="23">
        <f>'Transp lourd AMS'!AN7-'Transp lourd AME'!AN7</f>
        <v>-33.088204829999995</v>
      </c>
      <c r="AO7" s="23">
        <f>'Transp lourd AMS'!AO7-'Transp lourd AME'!AO7</f>
        <v>-34.883721065000003</v>
      </c>
      <c r="AP7" s="23">
        <f>'Transp lourd AMS'!AP7-'Transp lourd AME'!AP7</f>
        <v>-36.662727487000005</v>
      </c>
      <c r="AQ7" s="23">
        <f>'Transp lourd AMS'!AQ7-'Transp lourd AME'!AQ7</f>
        <v>-38.428330531999997</v>
      </c>
      <c r="AR7" s="23">
        <f>'Transp lourd AMS'!AR7-'Transp lourd AME'!AR7</f>
        <v>-40.174184177000001</v>
      </c>
      <c r="AS7" s="23">
        <f>'Transp lourd AMS'!AS7-'Transp lourd AME'!AS7</f>
        <v>-41.03911093</v>
      </c>
      <c r="AT7" s="23">
        <f>'Transp lourd AMS'!AT7-'Transp lourd AME'!AT7</f>
        <v>-41.884210665999994</v>
      </c>
      <c r="AU7" s="23">
        <f>'Transp lourd AMS'!AU7-'Transp lourd AME'!AU7</f>
        <v>-42.727695268000005</v>
      </c>
      <c r="AV7" s="23">
        <f>'Transp lourd AMS'!AV7-'Transp lourd AME'!AV7</f>
        <v>-43.569435646000002</v>
      </c>
      <c r="AW7" s="23">
        <f>'Transp lourd AMS'!AW7-'Transp lourd AME'!AW7</f>
        <v>-44.427977057</v>
      </c>
      <c r="AX7" s="18"/>
    </row>
    <row r="8" spans="1:50" x14ac:dyDescent="0.25">
      <c r="A8" s="18"/>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18"/>
    </row>
    <row r="9" spans="1:50" x14ac:dyDescent="0.25">
      <c r="A9" s="18"/>
      <c r="B9" t="s">
        <v>61</v>
      </c>
      <c r="C9" s="23">
        <f>'Transp lourd AMS'!C9-'Transp lourd AME'!C9</f>
        <v>0</v>
      </c>
      <c r="D9" s="23">
        <f>'Transp lourd AMS'!D9-'Transp lourd AME'!D9</f>
        <v>0</v>
      </c>
      <c r="E9" s="23">
        <f>'Transp lourd AMS'!E9-'Transp lourd AME'!E9</f>
        <v>0</v>
      </c>
      <c r="F9" s="23">
        <f>'Transp lourd AMS'!F9-'Transp lourd AME'!F9</f>
        <v>0</v>
      </c>
      <c r="G9" s="23">
        <f>'Transp lourd AMS'!G9-'Transp lourd AME'!G9</f>
        <v>0</v>
      </c>
      <c r="H9" s="23">
        <f>'Transp lourd AMS'!H9-'Transp lourd AME'!H9</f>
        <v>0</v>
      </c>
      <c r="I9" s="23">
        <f>'Transp lourd AMS'!I9-'Transp lourd AME'!I9</f>
        <v>0</v>
      </c>
      <c r="J9" s="23">
        <f>'Transp lourd AMS'!J9-'Transp lourd AME'!J9</f>
        <v>0</v>
      </c>
      <c r="K9" s="23">
        <f>'Transp lourd AMS'!K9-'Transp lourd AME'!K9</f>
        <v>0</v>
      </c>
      <c r="L9" s="23">
        <f>'Transp lourd AMS'!L9-'Transp lourd AME'!L9</f>
        <v>0</v>
      </c>
      <c r="M9" s="23">
        <f>'Transp lourd AMS'!M9-'Transp lourd AME'!M9</f>
        <v>0</v>
      </c>
      <c r="N9" s="23">
        <f>'Transp lourd AMS'!N9-'Transp lourd AME'!N9</f>
        <v>0</v>
      </c>
      <c r="O9" s="23">
        <f>'Transp lourd AMS'!O9-'Transp lourd AME'!O9</f>
        <v>0</v>
      </c>
      <c r="P9" s="23">
        <f>'Transp lourd AMS'!P9-'Transp lourd AME'!P9</f>
        <v>0</v>
      </c>
      <c r="Q9" s="23">
        <f>'Transp lourd AMS'!Q9-'Transp lourd AME'!Q9</f>
        <v>0</v>
      </c>
      <c r="R9" s="23">
        <f>'Transp lourd AMS'!R9-'Transp lourd AME'!R9</f>
        <v>0</v>
      </c>
      <c r="S9" s="23">
        <f>'Transp lourd AMS'!S9-'Transp lourd AME'!S9</f>
        <v>0</v>
      </c>
      <c r="T9" s="23">
        <f>'Transp lourd AMS'!T9-'Transp lourd AME'!T9</f>
        <v>0</v>
      </c>
      <c r="U9" s="23">
        <f>'Transp lourd AMS'!U9-'Transp lourd AME'!U9</f>
        <v>0</v>
      </c>
      <c r="V9" s="23">
        <f>'Transp lourd AMS'!V9-'Transp lourd AME'!V9</f>
        <v>-18.247056649901424</v>
      </c>
      <c r="W9" s="23">
        <f>'Transp lourd AMS'!W9-'Transp lourd AME'!W9</f>
        <v>-164.55983447217659</v>
      </c>
      <c r="X9" s="23">
        <f>'Transp lourd AMS'!X9-'Transp lourd AME'!X9</f>
        <v>-491.10654117375088</v>
      </c>
      <c r="Y9" s="23">
        <f>'Transp lourd AMS'!Y9-'Transp lourd AME'!Y9</f>
        <v>-694.82252259082634</v>
      </c>
      <c r="Z9" s="23">
        <f>'Transp lourd AMS'!Z9-'Transp lourd AME'!Z9</f>
        <v>-938.14546816305483</v>
      </c>
      <c r="AA9" s="23">
        <f>'Transp lourd AMS'!AA9-'Transp lourd AME'!AA9</f>
        <v>-1198.5394770073763</v>
      </c>
      <c r="AB9" s="23">
        <f>'Transp lourd AMS'!AB9-'Transp lourd AME'!AB9</f>
        <v>-498.68001658984394</v>
      </c>
      <c r="AC9" s="23">
        <f>'Transp lourd AMS'!AC9-'Transp lourd AME'!AC9</f>
        <v>151.28536256484222</v>
      </c>
      <c r="AD9" s="23">
        <f>'Transp lourd AMS'!AD9-'Transp lourd AME'!AD9</f>
        <v>38.074974780804041</v>
      </c>
      <c r="AE9" s="23">
        <f>'Transp lourd AMS'!AE9-'Transp lourd AME'!AE9</f>
        <v>-147.94530136184585</v>
      </c>
      <c r="AF9" s="23">
        <f>'Transp lourd AMS'!AF9-'Transp lourd AME'!AF9</f>
        <v>-392.62823674000356</v>
      </c>
      <c r="AG9" s="23">
        <f>'Transp lourd AMS'!AG9-'Transp lourd AME'!AG9</f>
        <v>-666.38254910238356</v>
      </c>
      <c r="AH9" s="23">
        <f>'Transp lourd AMS'!AH9-'Transp lourd AME'!AH9</f>
        <v>-997.33357832716683</v>
      </c>
      <c r="AI9" s="23">
        <f>'Transp lourd AMS'!AI9-'Transp lourd AME'!AI9</f>
        <v>-1458.3995369493605</v>
      </c>
      <c r="AJ9" s="23">
        <f>'Transp lourd AMS'!AJ9-'Transp lourd AME'!AJ9</f>
        <v>-1912.163442831572</v>
      </c>
      <c r="AK9" s="23">
        <f>'Transp lourd AMS'!AK9-'Transp lourd AME'!AK9</f>
        <v>-2404.0203814388187</v>
      </c>
      <c r="AL9" s="23">
        <f>'Transp lourd AMS'!AL9-'Transp lourd AME'!AL9</f>
        <v>-2790.992977621212</v>
      </c>
      <c r="AM9" s="23">
        <f>'Transp lourd AMS'!AM9-'Transp lourd AME'!AM9</f>
        <v>-3203.2319700950229</v>
      </c>
      <c r="AN9" s="23">
        <f>'Transp lourd AMS'!AN9-'Transp lourd AME'!AN9</f>
        <v>-3302.0281837741059</v>
      </c>
      <c r="AO9" s="23">
        <f>'Transp lourd AMS'!AO9-'Transp lourd AME'!AO9</f>
        <v>-3462.9276411040173</v>
      </c>
      <c r="AP9" s="23">
        <f>'Transp lourd AMS'!AP9-'Transp lourd AME'!AP9</f>
        <v>-3653.2436603962906</v>
      </c>
      <c r="AQ9" s="23">
        <f>'Transp lourd AMS'!AQ9-'Transp lourd AME'!AQ9</f>
        <v>-3870.4337832971396</v>
      </c>
      <c r="AR9" s="23">
        <f>'Transp lourd AMS'!AR9-'Transp lourd AME'!AR9</f>
        <v>-4128.0770990266938</v>
      </c>
      <c r="AS9" s="23">
        <f>'Transp lourd AMS'!AS9-'Transp lourd AME'!AS9</f>
        <v>-4164.2460510406054</v>
      </c>
      <c r="AT9" s="23">
        <f>'Transp lourd AMS'!AT9-'Transp lourd AME'!AT9</f>
        <v>-4208.5565364733993</v>
      </c>
      <c r="AU9" s="23">
        <f>'Transp lourd AMS'!AU9-'Transp lourd AME'!AU9</f>
        <v>-4256.5925328342819</v>
      </c>
      <c r="AV9" s="23">
        <f>'Transp lourd AMS'!AV9-'Transp lourd AME'!AV9</f>
        <v>-4305.7783085509618</v>
      </c>
      <c r="AW9" s="23">
        <f>'Transp lourd AMS'!AW9-'Transp lourd AME'!AW9</f>
        <v>-4363.5916479529715</v>
      </c>
      <c r="AX9" s="18"/>
    </row>
    <row r="10" spans="1:50" x14ac:dyDescent="0.25">
      <c r="A10" s="18"/>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18"/>
    </row>
    <row r="11" spans="1:50" x14ac:dyDescent="0.25">
      <c r="A11" s="18"/>
      <c r="B11" t="s">
        <v>1692</v>
      </c>
      <c r="C11" s="23">
        <f>'Transp lourd AMS'!C11-'Transp lourd AME'!C11</f>
        <v>0</v>
      </c>
      <c r="D11" s="23">
        <f>'Transp lourd AMS'!D11-'Transp lourd AME'!D11</f>
        <v>0</v>
      </c>
      <c r="E11" s="23">
        <f>'Transp lourd AMS'!E11-'Transp lourd AME'!E11</f>
        <v>0</v>
      </c>
      <c r="F11" s="23">
        <f>'Transp lourd AMS'!F11-'Transp lourd AME'!F11</f>
        <v>0</v>
      </c>
      <c r="G11" s="23">
        <f>'Transp lourd AMS'!G11-'Transp lourd AME'!G11</f>
        <v>0</v>
      </c>
      <c r="H11" s="23">
        <f>'Transp lourd AMS'!H11-'Transp lourd AME'!H11</f>
        <v>0</v>
      </c>
      <c r="I11" s="23">
        <f>'Transp lourd AMS'!I11-'Transp lourd AME'!I11</f>
        <v>0</v>
      </c>
      <c r="J11" s="23">
        <f>'Transp lourd AMS'!J11-'Transp lourd AME'!J11</f>
        <v>0</v>
      </c>
      <c r="K11" s="23">
        <f>'Transp lourd AMS'!K11-'Transp lourd AME'!K11</f>
        <v>0</v>
      </c>
      <c r="L11" s="23">
        <f>'Transp lourd AMS'!L11-'Transp lourd AME'!L11</f>
        <v>0</v>
      </c>
      <c r="M11" s="23">
        <f>'Transp lourd AMS'!M11-'Transp lourd AME'!M11</f>
        <v>0</v>
      </c>
      <c r="N11" s="23">
        <f>'Transp lourd AMS'!N11-'Transp lourd AME'!N11</f>
        <v>0</v>
      </c>
      <c r="O11" s="23">
        <f>'Transp lourd AMS'!O11-'Transp lourd AME'!O11</f>
        <v>0</v>
      </c>
      <c r="P11" s="23">
        <f>'Transp lourd AMS'!P11-'Transp lourd AME'!P11</f>
        <v>0</v>
      </c>
      <c r="Q11" s="23">
        <f>'Transp lourd AMS'!Q11-'Transp lourd AME'!Q11</f>
        <v>0</v>
      </c>
      <c r="R11" s="23">
        <f>'Transp lourd AMS'!R11-'Transp lourd AME'!R11</f>
        <v>0</v>
      </c>
      <c r="S11" s="23">
        <f>'Transp lourd AMS'!S11-'Transp lourd AME'!S11</f>
        <v>0</v>
      </c>
      <c r="T11" s="23">
        <f>'Transp lourd AMS'!T11-'Transp lourd AME'!T11</f>
        <v>0</v>
      </c>
      <c r="U11" s="23">
        <f>'Transp lourd AMS'!U11-'Transp lourd AME'!U11</f>
        <v>0</v>
      </c>
      <c r="V11" s="23">
        <f>'Transp lourd AMS'!V11-'Transp lourd AME'!V11</f>
        <v>8.0374913551672762</v>
      </c>
      <c r="W11" s="23">
        <f>'Transp lourd AMS'!W11-'Transp lourd AME'!W11</f>
        <v>1885.0933903086932</v>
      </c>
      <c r="X11" s="23">
        <f>'Transp lourd AMS'!X11-'Transp lourd AME'!X11</f>
        <v>-307.02936062753497</v>
      </c>
      <c r="Y11" s="23">
        <f>'Transp lourd AMS'!Y11-'Transp lourd AME'!Y11</f>
        <v>3649.2937266971885</v>
      </c>
      <c r="Z11" s="23">
        <f>'Transp lourd AMS'!Z11-'Transp lourd AME'!Z11</f>
        <v>3714.3032989033236</v>
      </c>
      <c r="AA11" s="23">
        <f>'Transp lourd AMS'!AA11-'Transp lourd AME'!AA11</f>
        <v>3772.5313984558716</v>
      </c>
      <c r="AB11" s="23">
        <f>'Transp lourd AMS'!AB11-'Transp lourd AME'!AB11</f>
        <v>3763.355051751686</v>
      </c>
      <c r="AC11" s="23">
        <f>'Transp lourd AMS'!AC11-'Transp lourd AME'!AC11</f>
        <v>3799.1310918312229</v>
      </c>
      <c r="AD11" s="23">
        <f>'Transp lourd AMS'!AD11-'Transp lourd AME'!AD11</f>
        <v>8906.3718435057999</v>
      </c>
      <c r="AE11" s="23">
        <f>'Transp lourd AMS'!AE11-'Transp lourd AME'!AE11</f>
        <v>9179.1358822491457</v>
      </c>
      <c r="AF11" s="23">
        <f>'Transp lourd AMS'!AF11-'Transp lourd AME'!AF11</f>
        <v>9534.2576184851459</v>
      </c>
      <c r="AG11" s="23">
        <f>'Transp lourd AMS'!AG11-'Transp lourd AME'!AG11</f>
        <v>9879.7406902329876</v>
      </c>
      <c r="AH11" s="23">
        <f>'Transp lourd AMS'!AH11-'Transp lourd AME'!AH11</f>
        <v>10288.382051992799</v>
      </c>
      <c r="AI11" s="23">
        <f>'Transp lourd AMS'!AI11-'Transp lourd AME'!AI11</f>
        <v>15899.396749004729</v>
      </c>
      <c r="AJ11" s="23">
        <f>'Transp lourd AMS'!AJ11-'Transp lourd AME'!AJ11</f>
        <v>16875.926381752986</v>
      </c>
      <c r="AK11" s="23">
        <f>'Transp lourd AMS'!AK11-'Transp lourd AME'!AK11</f>
        <v>17489.811969062146</v>
      </c>
      <c r="AL11" s="23">
        <f>'Transp lourd AMS'!AL11-'Transp lourd AME'!AL11</f>
        <v>18963.326191243301</v>
      </c>
      <c r="AM11" s="23">
        <f>'Transp lourd AMS'!AM11-'Transp lourd AME'!AM11</f>
        <v>19443.191783100607</v>
      </c>
      <c r="AN11" s="23">
        <f>'Transp lourd AMS'!AN11-'Transp lourd AME'!AN11</f>
        <v>18205.92274246454</v>
      </c>
      <c r="AO11" s="23">
        <f>'Transp lourd AMS'!AO11-'Transp lourd AME'!AO11</f>
        <v>18435.14014245107</v>
      </c>
      <c r="AP11" s="23">
        <f>'Transp lourd AMS'!AP11-'Transp lourd AME'!AP11</f>
        <v>19276.933121021055</v>
      </c>
      <c r="AQ11" s="23">
        <f>'Transp lourd AMS'!AQ11-'Transp lourd AME'!AQ11</f>
        <v>20342.077159662294</v>
      </c>
      <c r="AR11" s="23">
        <f>'Transp lourd AMS'!AR11-'Transp lourd AME'!AR11</f>
        <v>21024.681375296175</v>
      </c>
      <c r="AS11" s="23">
        <f>'Transp lourd AMS'!AS11-'Transp lourd AME'!AS11</f>
        <v>16298.938350135237</v>
      </c>
      <c r="AT11" s="23">
        <f>'Transp lourd AMS'!AT11-'Transp lourd AME'!AT11</f>
        <v>16989.851475597967</v>
      </c>
      <c r="AU11" s="23">
        <f>'Transp lourd AMS'!AU11-'Transp lourd AME'!AU11</f>
        <v>17504.748046421406</v>
      </c>
      <c r="AV11" s="23">
        <f>'Transp lourd AMS'!AV11-'Transp lourd AME'!AV11</f>
        <v>17983.352473024119</v>
      </c>
      <c r="AW11" s="23">
        <f>'Transp lourd AMS'!AW11-'Transp lourd AME'!AW11</f>
        <v>18429.686212170742</v>
      </c>
      <c r="AX11" s="18"/>
    </row>
    <row r="12" spans="1:50" x14ac:dyDescent="0.25">
      <c r="A12" s="18"/>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18"/>
    </row>
    <row r="13" spans="1:50" x14ac:dyDescent="0.25">
      <c r="A13" s="18"/>
      <c r="B13" t="s">
        <v>851</v>
      </c>
      <c r="C13" s="23">
        <f>'Transp lourd AMS'!C13-'Transp lourd AME'!C13</f>
        <v>0</v>
      </c>
      <c r="D13" s="23">
        <f>'Transp lourd AMS'!D13-'Transp lourd AME'!D13</f>
        <v>0</v>
      </c>
      <c r="E13" s="23">
        <f>'Transp lourd AMS'!E13-'Transp lourd AME'!E13</f>
        <v>0</v>
      </c>
      <c r="F13" s="23">
        <f>'Transp lourd AMS'!F13-'Transp lourd AME'!F13</f>
        <v>0</v>
      </c>
      <c r="G13" s="23">
        <f>'Transp lourd AMS'!G13-'Transp lourd AME'!G13</f>
        <v>0</v>
      </c>
      <c r="H13" s="23">
        <f>'Transp lourd AMS'!H13-'Transp lourd AME'!H13</f>
        <v>0</v>
      </c>
      <c r="I13" s="23">
        <f>'Transp lourd AMS'!I13-'Transp lourd AME'!I13</f>
        <v>0</v>
      </c>
      <c r="J13" s="23">
        <f>'Transp lourd AMS'!J13-'Transp lourd AME'!J13</f>
        <v>0</v>
      </c>
      <c r="K13" s="23">
        <f>'Transp lourd AMS'!K13-'Transp lourd AME'!K13</f>
        <v>0</v>
      </c>
      <c r="L13" s="23">
        <f>'Transp lourd AMS'!L13-'Transp lourd AME'!L13</f>
        <v>0</v>
      </c>
      <c r="M13" s="23">
        <f>'Transp lourd AMS'!M13-'Transp lourd AME'!M13</f>
        <v>0</v>
      </c>
      <c r="N13" s="23">
        <f>'Transp lourd AMS'!N13-'Transp lourd AME'!N13</f>
        <v>0</v>
      </c>
      <c r="O13" s="23">
        <f>'Transp lourd AMS'!O13-'Transp lourd AME'!O13</f>
        <v>0</v>
      </c>
      <c r="P13" s="23">
        <f>'Transp lourd AMS'!P13-'Transp lourd AME'!P13</f>
        <v>0</v>
      </c>
      <c r="Q13" s="23">
        <f>'Transp lourd AMS'!Q13-'Transp lourd AME'!Q13</f>
        <v>0</v>
      </c>
      <c r="R13" s="23">
        <f>'Transp lourd AMS'!R13-'Transp lourd AME'!R13</f>
        <v>0</v>
      </c>
      <c r="S13" s="23">
        <f>'Transp lourd AMS'!S13-'Transp lourd AME'!S13</f>
        <v>0</v>
      </c>
      <c r="T13" s="23">
        <f>'Transp lourd AMS'!T13-'Transp lourd AME'!T13</f>
        <v>0</v>
      </c>
      <c r="U13" s="23">
        <f>'Transp lourd AMS'!U13-'Transp lourd AME'!U13</f>
        <v>0</v>
      </c>
      <c r="V13" s="23">
        <f>'Transp lourd AMS'!V13-'Transp lourd AME'!V13</f>
        <v>-5.4882946187717607E-8</v>
      </c>
      <c r="W13" s="23">
        <f>'Transp lourd AMS'!W13-'Transp lourd AME'!W13</f>
        <v>-1.5056913268937819</v>
      </c>
      <c r="X13" s="23">
        <f>'Transp lourd AMS'!X13-'Transp lourd AME'!X13</f>
        <v>-2.7522922676827761</v>
      </c>
      <c r="Y13" s="23">
        <f>'Transp lourd AMS'!Y13-'Transp lourd AME'!Y13</f>
        <v>-5.2676084123495741</v>
      </c>
      <c r="Z13" s="23">
        <f>'Transp lourd AMS'!Z13-'Transp lourd AME'!Z13</f>
        <v>-7.765253952927651</v>
      </c>
      <c r="AA13" s="23">
        <f>'Transp lourd AMS'!AA13-'Transp lourd AME'!AA13</f>
        <v>-10.245310951461505</v>
      </c>
      <c r="AB13" s="23">
        <f>'Transp lourd AMS'!AB13-'Transp lourd AME'!AB13</f>
        <v>-12.707861989403909</v>
      </c>
      <c r="AC13" s="23">
        <f>'Transp lourd AMS'!AC13-'Transp lourd AME'!AC13</f>
        <v>-15.152988497352482</v>
      </c>
      <c r="AD13" s="23">
        <f>'Transp lourd AMS'!AD13-'Transp lourd AME'!AD13</f>
        <v>-19.466461536440733</v>
      </c>
      <c r="AE13" s="23">
        <f>'Transp lourd AMS'!AE13-'Transp lourd AME'!AE13</f>
        <v>-23.748499769010436</v>
      </c>
      <c r="AF13" s="23">
        <f>'Transp lourd AMS'!AF13-'Transp lourd AME'!AF13</f>
        <v>-27.999253412213818</v>
      </c>
      <c r="AG13" s="23">
        <f>'Transp lourd AMS'!AG13-'Transp lourd AME'!AG13</f>
        <v>-32.218870761838332</v>
      </c>
      <c r="AH13" s="23">
        <f>'Transp lourd AMS'!AH13-'Transp lourd AME'!AH13</f>
        <v>-36.407500933191415</v>
      </c>
      <c r="AI13" s="23">
        <f>'Transp lourd AMS'!AI13-'Transp lourd AME'!AI13</f>
        <v>-41.667514269064327</v>
      </c>
      <c r="AJ13" s="23">
        <f>'Transp lourd AMS'!AJ13-'Transp lourd AME'!AJ13</f>
        <v>-46.890781514831417</v>
      </c>
      <c r="AK13" s="23">
        <f>'Transp lourd AMS'!AK13-'Transp lourd AME'!AK13</f>
        <v>-52.077476770017228</v>
      </c>
      <c r="AL13" s="23">
        <f>'Transp lourd AMS'!AL13-'Transp lourd AME'!AL13</f>
        <v>-57.227773550623851</v>
      </c>
      <c r="AM13" s="23">
        <f>'Transp lourd AMS'!AM13-'Transp lourd AME'!AM13</f>
        <v>-62.341844724351063</v>
      </c>
      <c r="AN13" s="23">
        <f>'Transp lourd AMS'!AN13-'Transp lourd AME'!AN13</f>
        <v>-65.978273837247286</v>
      </c>
      <c r="AO13" s="23">
        <f>'Transp lourd AMS'!AO13-'Transp lourd AME'!AO13</f>
        <v>-69.590777825671552</v>
      </c>
      <c r="AP13" s="23">
        <f>'Transp lourd AMS'!AP13-'Transp lourd AME'!AP13</f>
        <v>-73.179469564517234</v>
      </c>
      <c r="AQ13" s="23">
        <f>'Transp lourd AMS'!AQ13-'Transp lourd AME'!AQ13</f>
        <v>-76.744462086715856</v>
      </c>
      <c r="AR13" s="23">
        <f>'Transp lourd AMS'!AR13-'Transp lourd AME'!AR13</f>
        <v>-80.28586686815791</v>
      </c>
      <c r="AS13" s="23">
        <f>'Transp lourd AMS'!AS13-'Transp lourd AME'!AS13</f>
        <v>-82.216985136852429</v>
      </c>
      <c r="AT13" s="23">
        <f>'Transp lourd AMS'!AT13-'Transp lourd AME'!AT13</f>
        <v>-84.136833069507588</v>
      </c>
      <c r="AU13" s="23">
        <f>'Transp lourd AMS'!AU13-'Transp lourd AME'!AU13</f>
        <v>-86.045463687002695</v>
      </c>
      <c r="AV13" s="23">
        <f>'Transp lourd AMS'!AV13-'Transp lourd AME'!AV13</f>
        <v>-87.94292989080472</v>
      </c>
      <c r="AW13" s="23">
        <f>'Transp lourd AMS'!AW13-'Transp lourd AME'!AW13</f>
        <v>-89.829284527572696</v>
      </c>
      <c r="AX13" s="18"/>
    </row>
    <row r="14" spans="1:50" x14ac:dyDescent="0.25">
      <c r="A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spans="1:50" x14ac:dyDescent="0.25">
      <c r="A15" s="18"/>
      <c r="B15" s="6" t="s">
        <v>852</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spans="1:50" x14ac:dyDescent="0.25">
      <c r="A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B18" t="s">
        <v>1608</v>
      </c>
      <c r="C18" s="18">
        <f>'Transp lourd AMS'!C18/'Transp lourd AME'!C18</f>
        <v>1</v>
      </c>
      <c r="D18" s="18">
        <f>'Transp lourd AMS'!D18/'Transp lourd AME'!D18</f>
        <v>1</v>
      </c>
      <c r="E18" s="18">
        <f>'Transp lourd AMS'!E18/'Transp lourd AME'!E18</f>
        <v>1</v>
      </c>
      <c r="F18" s="18">
        <f>'Transp lourd AMS'!F18/'Transp lourd AME'!F18</f>
        <v>1</v>
      </c>
      <c r="G18" s="18">
        <f>'Transp lourd AMS'!G18/'Transp lourd AME'!G18</f>
        <v>1</v>
      </c>
      <c r="H18" s="18">
        <f>'Transp lourd AMS'!H18/'Transp lourd AME'!H18</f>
        <v>1</v>
      </c>
      <c r="I18" s="18">
        <f>'Transp lourd AMS'!I18/'Transp lourd AME'!I18</f>
        <v>1</v>
      </c>
      <c r="J18" s="18">
        <f>'Transp lourd AMS'!J18/'Transp lourd AME'!J18</f>
        <v>1</v>
      </c>
      <c r="K18" s="18">
        <f>'Transp lourd AMS'!K18/'Transp lourd AME'!K18</f>
        <v>1</v>
      </c>
      <c r="L18" s="18">
        <f>'Transp lourd AMS'!L18/'Transp lourd AME'!L18</f>
        <v>1</v>
      </c>
      <c r="M18" s="18">
        <f>'Transp lourd AMS'!M18/'Transp lourd AME'!M18</f>
        <v>1</v>
      </c>
      <c r="N18" s="18">
        <f>'Transp lourd AMS'!N18/'Transp lourd AME'!N18</f>
        <v>1</v>
      </c>
      <c r="O18" s="18">
        <f>'Transp lourd AMS'!O18/'Transp lourd AME'!O18</f>
        <v>1</v>
      </c>
      <c r="P18" s="18">
        <f>'Transp lourd AMS'!P18/'Transp lourd AME'!P18</f>
        <v>1</v>
      </c>
      <c r="Q18" s="18">
        <f>'Transp lourd AMS'!Q18/'Transp lourd AME'!Q18</f>
        <v>1</v>
      </c>
      <c r="R18" s="18">
        <f>'Transp lourd AMS'!R18/'Transp lourd AME'!R18</f>
        <v>1</v>
      </c>
      <c r="S18" s="18">
        <f>'Transp lourd AMS'!S18/'Transp lourd AME'!S18</f>
        <v>1</v>
      </c>
      <c r="T18" s="18">
        <f>'Transp lourd AMS'!T18/'Transp lourd AME'!T18</f>
        <v>1</v>
      </c>
      <c r="U18" s="18">
        <f>'Transp lourd AMS'!U18/'Transp lourd AME'!U18</f>
        <v>1</v>
      </c>
      <c r="V18" s="18">
        <f>'Transp lourd AMS'!V18/'Transp lourd AME'!V18</f>
        <v>0.99678320350253702</v>
      </c>
      <c r="W18" s="18">
        <f>'Transp lourd AMS'!W18/'Transp lourd AME'!W18</f>
        <v>0.99515770532103476</v>
      </c>
      <c r="X18" s="18">
        <f>'Transp lourd AMS'!X18/'Transp lourd AME'!X18</f>
        <v>1.0045198536224751</v>
      </c>
      <c r="Y18" s="18">
        <f>'Transp lourd AMS'!Y18/'Transp lourd AME'!Y18</f>
        <v>1.0109504977578598</v>
      </c>
      <c r="Z18" s="18">
        <f>'Transp lourd AMS'!Z18/'Transp lourd AME'!Z18</f>
        <v>1.013043172205577</v>
      </c>
      <c r="AA18" s="18">
        <f>'Transp lourd AMS'!AA18/'Transp lourd AME'!AA18</f>
        <v>1.0148584221619716</v>
      </c>
      <c r="AB18" s="18">
        <f>'Transp lourd AMS'!AB18/'Transp lourd AME'!AB18</f>
        <v>1.1168185823516306</v>
      </c>
      <c r="AC18" s="18">
        <f>'Transp lourd AMS'!AC18/'Transp lourd AME'!AC18</f>
        <v>1.2152155183243076</v>
      </c>
      <c r="AD18" s="18">
        <f>'Transp lourd AMS'!AD18/'Transp lourd AME'!AD18</f>
        <v>1.2314887203075002</v>
      </c>
      <c r="AE18" s="18">
        <f>'Transp lourd AMS'!AE18/'Transp lourd AME'!AE18</f>
        <v>1.2419834427511907</v>
      </c>
      <c r="AF18" s="18">
        <f>'Transp lourd AMS'!AF18/'Transp lourd AME'!AF18</f>
        <v>1.2471817064943918</v>
      </c>
      <c r="AG18" s="18">
        <f>'Transp lourd AMS'!AG18/'Transp lourd AME'!AG18</f>
        <v>1.2498747636685885</v>
      </c>
      <c r="AH18" s="18">
        <f>'Transp lourd AMS'!AH18/'Transp lourd AME'!AH18</f>
        <v>1.2465253397717035</v>
      </c>
      <c r="AI18" s="18">
        <f>'Transp lourd AMS'!AI18/'Transp lourd AME'!AI18</f>
        <v>1.2142949803000218</v>
      </c>
      <c r="AJ18" s="18">
        <f>'Transp lourd AMS'!AJ18/'Transp lourd AME'!AJ18</f>
        <v>1.1842574611326704</v>
      </c>
      <c r="AK18" s="18">
        <f>'Transp lourd AMS'!AK18/'Transp lourd AME'!AK18</f>
        <v>1.1555003650081956</v>
      </c>
      <c r="AL18" s="18">
        <f>'Transp lourd AMS'!AL18/'Transp lourd AME'!AL18</f>
        <v>1.1337034064277269</v>
      </c>
      <c r="AM18" s="18">
        <f>'Transp lourd AMS'!AM18/'Transp lourd AME'!AM18</f>
        <v>1.114460221396667</v>
      </c>
      <c r="AN18" s="18">
        <f>'Transp lourd AMS'!AN18/'Transp lourd AME'!AN18</f>
        <v>1.1058648003271161</v>
      </c>
      <c r="AO18" s="18">
        <f>'Transp lourd AMS'!AO18/'Transp lourd AME'!AO18</f>
        <v>1.0972594202547603</v>
      </c>
      <c r="AP18" s="18">
        <f>'Transp lourd AMS'!AP18/'Transp lourd AME'!AP18</f>
        <v>1.0866443224133315</v>
      </c>
      <c r="AQ18" s="18">
        <f>'Transp lourd AMS'!AQ18/'Transp lourd AME'!AQ18</f>
        <v>1.0735842346662849</v>
      </c>
      <c r="AR18" s="18">
        <f>'Transp lourd AMS'!AR18/'Transp lourd AME'!AR18</f>
        <v>1.0583932131122435</v>
      </c>
      <c r="AS18" s="18">
        <f>'Transp lourd AMS'!AS18/'Transp lourd AME'!AS18</f>
        <v>1.0615568724113849</v>
      </c>
      <c r="AT18" s="18">
        <f>'Transp lourd AMS'!AT18/'Transp lourd AME'!AT18</f>
        <v>1.0627734004369145</v>
      </c>
      <c r="AU18" s="18">
        <f>'Transp lourd AMS'!AU18/'Transp lourd AME'!AU18</f>
        <v>1.0634834168042053</v>
      </c>
      <c r="AV18" s="18">
        <f>'Transp lourd AMS'!AV18/'Transp lourd AME'!AV18</f>
        <v>1.0640577788753853</v>
      </c>
      <c r="AW18" s="18">
        <f>'Transp lourd AMS'!AW18/'Transp lourd AME'!AW18</f>
        <v>1.06444893557353</v>
      </c>
      <c r="AX18" s="18"/>
    </row>
    <row r="19" spans="1:50" x14ac:dyDescent="0.25">
      <c r="A19" s="18"/>
      <c r="B19" t="s">
        <v>1609</v>
      </c>
      <c r="C19" s="18">
        <f>'Transp lourd AMS'!C19/'Transp lourd AME'!C19</f>
        <v>1</v>
      </c>
      <c r="D19" s="18">
        <f>'Transp lourd AMS'!D19/'Transp lourd AME'!D19</f>
        <v>1</v>
      </c>
      <c r="E19" s="18">
        <f>'Transp lourd AMS'!E19/'Transp lourd AME'!E19</f>
        <v>1</v>
      </c>
      <c r="F19" s="18">
        <f>'Transp lourd AMS'!F19/'Transp lourd AME'!F19</f>
        <v>1</v>
      </c>
      <c r="G19" s="18">
        <f>'Transp lourd AMS'!G19/'Transp lourd AME'!G19</f>
        <v>1</v>
      </c>
      <c r="H19" s="18">
        <f>'Transp lourd AMS'!H19/'Transp lourd AME'!H19</f>
        <v>1</v>
      </c>
      <c r="I19" s="18">
        <f>'Transp lourd AMS'!I19/'Transp lourd AME'!I19</f>
        <v>1</v>
      </c>
      <c r="J19" s="18">
        <f>'Transp lourd AMS'!J19/'Transp lourd AME'!J19</f>
        <v>1</v>
      </c>
      <c r="K19" s="18">
        <f>'Transp lourd AMS'!K19/'Transp lourd AME'!K19</f>
        <v>1</v>
      </c>
      <c r="L19" s="18">
        <f>'Transp lourd AMS'!L19/'Transp lourd AME'!L19</f>
        <v>1</v>
      </c>
      <c r="M19" s="18">
        <f>'Transp lourd AMS'!M19/'Transp lourd AME'!M19</f>
        <v>1</v>
      </c>
      <c r="N19" s="18">
        <f>'Transp lourd AMS'!N19/'Transp lourd AME'!N19</f>
        <v>1</v>
      </c>
      <c r="O19" s="18">
        <f>'Transp lourd AMS'!O19/'Transp lourd AME'!O19</f>
        <v>1</v>
      </c>
      <c r="P19" s="18">
        <f>'Transp lourd AMS'!P19/'Transp lourd AME'!P19</f>
        <v>1</v>
      </c>
      <c r="Q19" s="18">
        <f>'Transp lourd AMS'!Q19/'Transp lourd AME'!Q19</f>
        <v>1</v>
      </c>
      <c r="R19" s="18">
        <f>'Transp lourd AMS'!R19/'Transp lourd AME'!R19</f>
        <v>1</v>
      </c>
      <c r="S19" s="18">
        <f>'Transp lourd AMS'!S19/'Transp lourd AME'!S19</f>
        <v>1</v>
      </c>
      <c r="T19" s="18">
        <f>'Transp lourd AMS'!T19/'Transp lourd AME'!T19</f>
        <v>1</v>
      </c>
      <c r="U19" s="18">
        <f>'Transp lourd AMS'!U19/'Transp lourd AME'!U19</f>
        <v>1</v>
      </c>
      <c r="V19" s="18">
        <f>'Transp lourd AMS'!V19/'Transp lourd AME'!V19</f>
        <v>1.0012676283528179</v>
      </c>
      <c r="W19" s="18">
        <f>'Transp lourd AMS'!W19/'Transp lourd AME'!W19</f>
        <v>0.98863399172019972</v>
      </c>
      <c r="X19" s="18">
        <f>'Transp lourd AMS'!X19/'Transp lourd AME'!X19</f>
        <v>0.94992208395609101</v>
      </c>
      <c r="Y19" s="18">
        <f>'Transp lourd AMS'!Y19/'Transp lourd AME'!Y19</f>
        <v>0.92707103297960547</v>
      </c>
      <c r="Z19" s="18">
        <f>'Transp lourd AMS'!Z19/'Transp lourd AME'!Z19</f>
        <v>0.90576148654628452</v>
      </c>
      <c r="AA19" s="18">
        <f>'Transp lourd AMS'!AA19/'Transp lourd AME'!AA19</f>
        <v>0.88464475367715256</v>
      </c>
      <c r="AB19" s="18">
        <f>'Transp lourd AMS'!AB19/'Transp lourd AME'!AB19</f>
        <v>0.86189293945924284</v>
      </c>
      <c r="AC19" s="18">
        <f>'Transp lourd AMS'!AC19/'Transp lourd AME'!AC19</f>
        <v>0.83964420367172199</v>
      </c>
      <c r="AD19" s="18">
        <f>'Transp lourd AMS'!AD19/'Transp lourd AME'!AD19</f>
        <v>0.82238505106663773</v>
      </c>
      <c r="AE19" s="18">
        <f>'Transp lourd AMS'!AE19/'Transp lourd AME'!AE19</f>
        <v>0.80478182175986512</v>
      </c>
      <c r="AF19" s="18">
        <f>'Transp lourd AMS'!AF19/'Transp lourd AME'!AF19</f>
        <v>0.78773792949666421</v>
      </c>
      <c r="AG19" s="18">
        <f>'Transp lourd AMS'!AG19/'Transp lourd AME'!AG19</f>
        <v>0.77141012263538777</v>
      </c>
      <c r="AH19" s="18">
        <f>'Transp lourd AMS'!AH19/'Transp lourd AME'!AH19</f>
        <v>0.75626369140328076</v>
      </c>
      <c r="AI19" s="18">
        <f>'Transp lourd AMS'!AI19/'Transp lourd AME'!AI19</f>
        <v>0.751529004618949</v>
      </c>
      <c r="AJ19" s="18">
        <f>'Transp lourd AMS'!AJ19/'Transp lourd AME'!AJ19</f>
        <v>0.74684502835054978</v>
      </c>
      <c r="AK19" s="18">
        <f>'Transp lourd AMS'!AK19/'Transp lourd AME'!AK19</f>
        <v>0.74031238307184744</v>
      </c>
      <c r="AL19" s="18">
        <f>'Transp lourd AMS'!AL19/'Transp lourd AME'!AL19</f>
        <v>0.73635548338105672</v>
      </c>
      <c r="AM19" s="18">
        <f>'Transp lourd AMS'!AM19/'Transp lourd AME'!AM19</f>
        <v>0.73031976001983601</v>
      </c>
      <c r="AN19" s="18">
        <f>'Transp lourd AMS'!AN19/'Transp lourd AME'!AN19</f>
        <v>0.73415252748804694</v>
      </c>
      <c r="AO19" s="18">
        <f>'Transp lourd AMS'!AO19/'Transp lourd AME'!AO19</f>
        <v>0.73492171125314809</v>
      </c>
      <c r="AP19" s="18">
        <f>'Transp lourd AMS'!AP19/'Transp lourd AME'!AP19</f>
        <v>0.73566319710828398</v>
      </c>
      <c r="AQ19" s="18">
        <f>'Transp lourd AMS'!AQ19/'Transp lourd AME'!AQ19</f>
        <v>0.73688076403594294</v>
      </c>
      <c r="AR19" s="18">
        <f>'Transp lourd AMS'!AR19/'Transp lourd AME'!AR19</f>
        <v>0.73753732329013333</v>
      </c>
      <c r="AS19" s="18">
        <f>'Transp lourd AMS'!AS19/'Transp lourd AME'!AS19</f>
        <v>0.73713474242743615</v>
      </c>
      <c r="AT19" s="18">
        <f>'Transp lourd AMS'!AT19/'Transp lourd AME'!AT19</f>
        <v>0.73758133764313505</v>
      </c>
      <c r="AU19" s="18">
        <f>'Transp lourd AMS'!AU19/'Transp lourd AME'!AU19</f>
        <v>0.73814511900992286</v>
      </c>
      <c r="AV19" s="18">
        <f>'Transp lourd AMS'!AV19/'Transp lourd AME'!AV19</f>
        <v>0.73871058580326809</v>
      </c>
      <c r="AW19" s="18">
        <f>'Transp lourd AMS'!AW19/'Transp lourd AME'!AW19</f>
        <v>0.73899166110057624</v>
      </c>
      <c r="AX19" s="18"/>
    </row>
    <row r="20" spans="1:50" x14ac:dyDescent="0.25">
      <c r="A20" s="18"/>
      <c r="B20" t="s">
        <v>1610</v>
      </c>
      <c r="C20" s="18">
        <f>'Transp lourd AMS'!C20/'Transp lourd AME'!C20</f>
        <v>1</v>
      </c>
      <c r="D20" s="18">
        <f>'Transp lourd AMS'!D20/'Transp lourd AME'!D20</f>
        <v>1</v>
      </c>
      <c r="E20" s="18">
        <f>'Transp lourd AMS'!E20/'Transp lourd AME'!E20</f>
        <v>1</v>
      </c>
      <c r="F20" s="18">
        <f>'Transp lourd AMS'!F20/'Transp lourd AME'!F20</f>
        <v>1</v>
      </c>
      <c r="G20" s="18">
        <f>'Transp lourd AMS'!G20/'Transp lourd AME'!G20</f>
        <v>1</v>
      </c>
      <c r="H20" s="18">
        <f>'Transp lourd AMS'!H20/'Transp lourd AME'!H20</f>
        <v>1</v>
      </c>
      <c r="I20" s="18">
        <f>'Transp lourd AMS'!I20/'Transp lourd AME'!I20</f>
        <v>1</v>
      </c>
      <c r="J20" s="18">
        <f>'Transp lourd AMS'!J20/'Transp lourd AME'!J20</f>
        <v>1</v>
      </c>
      <c r="K20" s="18">
        <f>'Transp lourd AMS'!K20/'Transp lourd AME'!K20</f>
        <v>1</v>
      </c>
      <c r="L20" s="18">
        <f>'Transp lourd AMS'!L20/'Transp lourd AME'!L20</f>
        <v>1</v>
      </c>
      <c r="M20" s="18">
        <f>'Transp lourd AMS'!M20/'Transp lourd AME'!M20</f>
        <v>1</v>
      </c>
      <c r="N20" s="18">
        <f>'Transp lourd AMS'!N20/'Transp lourd AME'!N20</f>
        <v>1</v>
      </c>
      <c r="O20" s="18">
        <f>'Transp lourd AMS'!O20/'Transp lourd AME'!O20</f>
        <v>1</v>
      </c>
      <c r="P20" s="18">
        <f>'Transp lourd AMS'!P20/'Transp lourd AME'!P20</f>
        <v>1</v>
      </c>
      <c r="Q20" s="18">
        <f>'Transp lourd AMS'!Q20/'Transp lourd AME'!Q20</f>
        <v>1</v>
      </c>
      <c r="R20" s="18">
        <f>'Transp lourd AMS'!R20/'Transp lourd AME'!R20</f>
        <v>1</v>
      </c>
      <c r="S20" s="18">
        <f>'Transp lourd AMS'!S20/'Transp lourd AME'!S20</f>
        <v>1</v>
      </c>
      <c r="T20" s="18">
        <f>'Transp lourd AMS'!T20/'Transp lourd AME'!T20</f>
        <v>1</v>
      </c>
      <c r="U20" s="18">
        <f>'Transp lourd AMS'!U20/'Transp lourd AME'!U20</f>
        <v>1</v>
      </c>
      <c r="V20" s="18">
        <f>'Transp lourd AMS'!V20/'Transp lourd AME'!V20</f>
        <v>0.99988320866594393</v>
      </c>
      <c r="W20" s="18">
        <f>'Transp lourd AMS'!W20/'Transp lourd AME'!W20</f>
        <v>1.0000032584165834</v>
      </c>
      <c r="X20" s="18">
        <f>'Transp lourd AMS'!X20/'Transp lourd AME'!X20</f>
        <v>1.0005844643268531</v>
      </c>
      <c r="Y20" s="18">
        <f>'Transp lourd AMS'!Y20/'Transp lourd AME'!Y20</f>
        <v>1.0015464274900776</v>
      </c>
      <c r="Z20" s="18">
        <f>'Transp lourd AMS'!Z20/'Transp lourd AME'!Z20</f>
        <v>1.0023090175356069</v>
      </c>
      <c r="AA20" s="18">
        <f>'Transp lourd AMS'!AA20/'Transp lourd AME'!AA20</f>
        <v>1.0032661724505469</v>
      </c>
      <c r="AB20" s="18">
        <f>'Transp lourd AMS'!AB20/'Transp lourd AME'!AB20</f>
        <v>1.0053531491731322</v>
      </c>
      <c r="AC20" s="18">
        <f>'Transp lourd AMS'!AC20/'Transp lourd AME'!AC20</f>
        <v>1.0077112331164821</v>
      </c>
      <c r="AD20" s="18">
        <f>'Transp lourd AMS'!AD20/'Transp lourd AME'!AD20</f>
        <v>1.0096566961720925</v>
      </c>
      <c r="AE20" s="18">
        <f>'Transp lourd AMS'!AE20/'Transp lourd AME'!AE20</f>
        <v>1.0112561196851915</v>
      </c>
      <c r="AF20" s="18">
        <f>'Transp lourd AMS'!AF20/'Transp lourd AME'!AF20</f>
        <v>1.012725889193322</v>
      </c>
      <c r="AG20" s="18">
        <f>'Transp lourd AMS'!AG20/'Transp lourd AME'!AG20</f>
        <v>1.0141283929710194</v>
      </c>
      <c r="AH20" s="18">
        <f>'Transp lourd AMS'!AH20/'Transp lourd AME'!AH20</f>
        <v>1.015360835254647</v>
      </c>
      <c r="AI20" s="18">
        <f>'Transp lourd AMS'!AI20/'Transp lourd AME'!AI20</f>
        <v>1.0163542305454354</v>
      </c>
      <c r="AJ20" s="18">
        <f>'Transp lourd AMS'!AJ20/'Transp lourd AME'!AJ20</f>
        <v>1.0173176273183993</v>
      </c>
      <c r="AK20" s="18">
        <f>'Transp lourd AMS'!AK20/'Transp lourd AME'!AK20</f>
        <v>1.018486712551387</v>
      </c>
      <c r="AL20" s="18">
        <f>'Transp lourd AMS'!AL20/'Transp lourd AME'!AL20</f>
        <v>1.0195140346406466</v>
      </c>
      <c r="AM20" s="18">
        <f>'Transp lourd AMS'!AM20/'Transp lourd AME'!AM20</f>
        <v>1.0208120203349416</v>
      </c>
      <c r="AN20" s="18">
        <f>'Transp lourd AMS'!AN20/'Transp lourd AME'!AN20</f>
        <v>1.0221704091405921</v>
      </c>
      <c r="AO20" s="18">
        <f>'Transp lourd AMS'!AO20/'Transp lourd AME'!AO20</f>
        <v>1.0236841520582756</v>
      </c>
      <c r="AP20" s="18">
        <f>'Transp lourd AMS'!AP20/'Transp lourd AME'!AP20</f>
        <v>1.0252740099501578</v>
      </c>
      <c r="AQ20" s="18">
        <f>'Transp lourd AMS'!AQ20/'Transp lourd AME'!AQ20</f>
        <v>1.0268379237691745</v>
      </c>
      <c r="AR20" s="18">
        <f>'Transp lourd AMS'!AR20/'Transp lourd AME'!AR20</f>
        <v>1.0283512548367224</v>
      </c>
      <c r="AS20" s="18">
        <f>'Transp lourd AMS'!AS20/'Transp lourd AME'!AS20</f>
        <v>1.030024466998076</v>
      </c>
      <c r="AT20" s="18">
        <f>'Transp lourd AMS'!AT20/'Transp lourd AME'!AT20</f>
        <v>1.0316929686802851</v>
      </c>
      <c r="AU20" s="18">
        <f>'Transp lourd AMS'!AU20/'Transp lourd AME'!AU20</f>
        <v>1.0332811900185077</v>
      </c>
      <c r="AV20" s="18">
        <f>'Transp lourd AMS'!AV20/'Transp lourd AME'!AV20</f>
        <v>1.0347893465895153</v>
      </c>
      <c r="AW20" s="18">
        <f>'Transp lourd AMS'!AW20/'Transp lourd AME'!AW20</f>
        <v>1.0362282618850751</v>
      </c>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t="s">
        <v>1611</v>
      </c>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B23" t="s">
        <v>1621</v>
      </c>
      <c r="C23" s="23">
        <f>'Transp lourd AMS'!C23-'Transp lourd AME'!C23</f>
        <v>0</v>
      </c>
      <c r="D23" s="23">
        <f>'Transp lourd AMS'!D23-'Transp lourd AME'!D23</f>
        <v>0</v>
      </c>
      <c r="E23" s="23">
        <f>'Transp lourd AMS'!E23-'Transp lourd AME'!E23</f>
        <v>0</v>
      </c>
      <c r="F23" s="23">
        <f>'Transp lourd AMS'!F23-'Transp lourd AME'!F23</f>
        <v>0</v>
      </c>
      <c r="G23" s="23">
        <f>'Transp lourd AMS'!G23-'Transp lourd AME'!G23</f>
        <v>0</v>
      </c>
      <c r="H23" s="23">
        <f>'Transp lourd AMS'!H23-'Transp lourd AME'!H23</f>
        <v>0</v>
      </c>
      <c r="I23" s="23">
        <f>'Transp lourd AMS'!I23-'Transp lourd AME'!I23</f>
        <v>0</v>
      </c>
      <c r="J23" s="23">
        <f>'Transp lourd AMS'!J23-'Transp lourd AME'!J23</f>
        <v>0</v>
      </c>
      <c r="K23" s="23">
        <f>'Transp lourd AMS'!K23-'Transp lourd AME'!K23</f>
        <v>0</v>
      </c>
      <c r="L23" s="23">
        <f>'Transp lourd AMS'!L23-'Transp lourd AME'!L23</f>
        <v>0</v>
      </c>
      <c r="M23" s="23">
        <f>'Transp lourd AMS'!M23-'Transp lourd AME'!M23</f>
        <v>0</v>
      </c>
      <c r="N23" s="23">
        <f>'Transp lourd AMS'!N23-'Transp lourd AME'!N23</f>
        <v>0</v>
      </c>
      <c r="O23" s="23">
        <f>'Transp lourd AMS'!O23-'Transp lourd AME'!O23</f>
        <v>0</v>
      </c>
      <c r="P23" s="23">
        <f>'Transp lourd AMS'!P23-'Transp lourd AME'!P23</f>
        <v>0</v>
      </c>
      <c r="Q23" s="23">
        <f>'Transp lourd AMS'!Q23-'Transp lourd AME'!Q23</f>
        <v>0</v>
      </c>
      <c r="R23" s="23">
        <f>'Transp lourd AMS'!R23-'Transp lourd AME'!R23</f>
        <v>0</v>
      </c>
      <c r="S23" s="23">
        <f>'Transp lourd AMS'!S23-'Transp lourd AME'!S23</f>
        <v>0</v>
      </c>
      <c r="T23" s="23">
        <f>'Transp lourd AMS'!T23-'Transp lourd AME'!T23</f>
        <v>0</v>
      </c>
      <c r="U23" s="23">
        <f>'Transp lourd AMS'!U23-'Transp lourd AME'!U23</f>
        <v>0</v>
      </c>
      <c r="V23" s="23">
        <f>'Transp lourd AMS'!V23-'Transp lourd AME'!V23</f>
        <v>39.403872801736725</v>
      </c>
      <c r="W23" s="23">
        <f>'Transp lourd AMS'!W23-'Transp lourd AME'!W23</f>
        <v>2080.0876409402772</v>
      </c>
      <c r="X23" s="23">
        <f>'Transp lourd AMS'!X23-'Transp lourd AME'!X23</f>
        <v>1954.3993514052308</v>
      </c>
      <c r="Y23" s="23">
        <f>'Transp lourd AMS'!Y23-'Transp lourd AME'!Y23</f>
        <v>560.02013553540201</v>
      </c>
      <c r="Z23" s="23">
        <f>'Transp lourd AMS'!Z23-'Transp lourd AME'!Z23</f>
        <v>1007.1604068227643</v>
      </c>
      <c r="AA23" s="23">
        <f>'Transp lourd AMS'!AA23-'Transp lourd AME'!AA23</f>
        <v>1102.1150125367512</v>
      </c>
      <c r="AB23" s="23">
        <f>'Transp lourd AMS'!AB23-'Transp lourd AME'!AB23</f>
        <v>1328.5313464705414</v>
      </c>
      <c r="AC23" s="23">
        <f>'Transp lourd AMS'!AC23-'Transp lourd AME'!AC23</f>
        <v>1540.3217170446896</v>
      </c>
      <c r="AD23" s="23">
        <f>'Transp lourd AMS'!AD23-'Transp lourd AME'!AD23</f>
        <v>1570.5086804194834</v>
      </c>
      <c r="AE23" s="23">
        <f>'Transp lourd AMS'!AE23-'Transp lourd AME'!AE23</f>
        <v>1749.6579558997964</v>
      </c>
      <c r="AF23" s="23">
        <f>'Transp lourd AMS'!AF23-'Transp lourd AME'!AF23</f>
        <v>1728.4724002078929</v>
      </c>
      <c r="AG23" s="23">
        <f>'Transp lourd AMS'!AG23-'Transp lourd AME'!AG23</f>
        <v>1748.8408513574796</v>
      </c>
      <c r="AH23" s="23">
        <f>'Transp lourd AMS'!AH23-'Transp lourd AME'!AH23</f>
        <v>1940.3591338521892</v>
      </c>
      <c r="AI23" s="23">
        <f>'Transp lourd AMS'!AI23-'Transp lourd AME'!AI23</f>
        <v>1844.0376730746757</v>
      </c>
      <c r="AJ23" s="23">
        <f>'Transp lourd AMS'!AJ23-'Transp lourd AME'!AJ23</f>
        <v>1898.9982612137119</v>
      </c>
      <c r="AK23" s="23">
        <f>'Transp lourd AMS'!AK23-'Transp lourd AME'!AK23</f>
        <v>1904.9539583942933</v>
      </c>
      <c r="AL23" s="23">
        <f>'Transp lourd AMS'!AL23-'Transp lourd AME'!AL23</f>
        <v>1964.5067471900511</v>
      </c>
      <c r="AM23" s="23">
        <f>'Transp lourd AMS'!AM23-'Transp lourd AME'!AM23</f>
        <v>1967.717184980409</v>
      </c>
      <c r="AN23" s="23">
        <f>'Transp lourd AMS'!AN23-'Transp lourd AME'!AN23</f>
        <v>2142.5508976037127</v>
      </c>
      <c r="AO23" s="23">
        <f>'Transp lourd AMS'!AO23-'Transp lourd AME'!AO23</f>
        <v>2146.4492609523932</v>
      </c>
      <c r="AP23" s="23">
        <f>'Transp lourd AMS'!AP23-'Transp lourd AME'!AP23</f>
        <v>2206.3270811454804</v>
      </c>
      <c r="AQ23" s="23">
        <f>'Transp lourd AMS'!AQ23-'Transp lourd AME'!AQ23</f>
        <v>2253.1063393216973</v>
      </c>
      <c r="AR23" s="23">
        <f>'Transp lourd AMS'!AR23-'Transp lourd AME'!AR23</f>
        <v>2300.3969168054555</v>
      </c>
      <c r="AS23" s="23">
        <f>'Transp lourd AMS'!AS23-'Transp lourd AME'!AS23</f>
        <v>2311.6319816376435</v>
      </c>
      <c r="AT23" s="23">
        <f>'Transp lourd AMS'!AT23-'Transp lourd AME'!AT23</f>
        <v>2402.7914310914311</v>
      </c>
      <c r="AU23" s="23">
        <f>'Transp lourd AMS'!AU23-'Transp lourd AME'!AU23</f>
        <v>2481.2541176877767</v>
      </c>
      <c r="AV23" s="23">
        <f>'Transp lourd AMS'!AV23-'Transp lourd AME'!AV23</f>
        <v>2549.6706305845582</v>
      </c>
      <c r="AW23" s="23">
        <f>'Transp lourd AMS'!AW23-'Transp lourd AME'!AW23</f>
        <v>2594.5364184180471</v>
      </c>
      <c r="AX23" s="18"/>
    </row>
    <row r="24" spans="1:50" x14ac:dyDescent="0.2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25">
      <c r="A25" s="18"/>
      <c r="B25" s="13"/>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B26" t="s">
        <v>1668</v>
      </c>
      <c r="C26" s="23">
        <f>'Transp lourd AMS'!C26-'Transp lourd AME'!C26</f>
        <v>0</v>
      </c>
      <c r="D26" s="23">
        <f>'Transp lourd AMS'!D26-'Transp lourd AME'!D26</f>
        <v>0</v>
      </c>
      <c r="E26" s="23">
        <f>'Transp lourd AMS'!E26-'Transp lourd AME'!E26</f>
        <v>0</v>
      </c>
      <c r="F26" s="23">
        <f>'Transp lourd AMS'!F26-'Transp lourd AME'!F26</f>
        <v>0</v>
      </c>
      <c r="G26" s="23">
        <f>'Transp lourd AMS'!G26-'Transp lourd AME'!G26</f>
        <v>0</v>
      </c>
      <c r="H26" s="23">
        <f>'Transp lourd AMS'!H26-'Transp lourd AME'!H26</f>
        <v>0</v>
      </c>
      <c r="I26" s="23">
        <f>'Transp lourd AMS'!I26-'Transp lourd AME'!I26</f>
        <v>0</v>
      </c>
      <c r="J26" s="23">
        <f>'Transp lourd AMS'!J26-'Transp lourd AME'!J26</f>
        <v>0</v>
      </c>
      <c r="K26" s="23">
        <f>'Transp lourd AMS'!K26-'Transp lourd AME'!K26</f>
        <v>0</v>
      </c>
      <c r="L26" s="23">
        <f>'Transp lourd AMS'!L26-'Transp lourd AME'!L26</f>
        <v>0</v>
      </c>
      <c r="M26" s="23">
        <f>'Transp lourd AMS'!M26-'Transp lourd AME'!M26</f>
        <v>0</v>
      </c>
      <c r="N26" s="23">
        <f>'Transp lourd AMS'!N26-'Transp lourd AME'!N26</f>
        <v>0</v>
      </c>
      <c r="O26" s="23">
        <f>'Transp lourd AMS'!O26-'Transp lourd AME'!O26</f>
        <v>0</v>
      </c>
      <c r="P26" s="23">
        <f>'Transp lourd AMS'!P26-'Transp lourd AME'!P26</f>
        <v>0</v>
      </c>
      <c r="Q26" s="23">
        <f>'Transp lourd AMS'!Q26-'Transp lourd AME'!Q26</f>
        <v>0</v>
      </c>
      <c r="R26" s="23">
        <f>'Transp lourd AMS'!R26-'Transp lourd AME'!R26</f>
        <v>0</v>
      </c>
      <c r="S26" s="23">
        <f>'Transp lourd AMS'!S26-'Transp lourd AME'!S26</f>
        <v>0</v>
      </c>
      <c r="T26" s="23">
        <f>'Transp lourd AMS'!T26-'Transp lourd AME'!T26</f>
        <v>0</v>
      </c>
      <c r="U26" s="23">
        <f>'Transp lourd AMS'!U26-'Transp lourd AME'!U26</f>
        <v>0</v>
      </c>
      <c r="V26" s="23">
        <f>'Transp lourd AMS'!V26-'Transp lourd AME'!V26</f>
        <v>0.79002639999998792</v>
      </c>
      <c r="W26" s="23">
        <f>'Transp lourd AMS'!W26-'Transp lourd AME'!W26</f>
        <v>-0.41591449999998531</v>
      </c>
      <c r="X26" s="23">
        <f>'Transp lourd AMS'!X26-'Transp lourd AME'!X26</f>
        <v>-3.6214373999999907</v>
      </c>
      <c r="Y26" s="23">
        <f>'Transp lourd AMS'!Y26-'Transp lourd AME'!Y26</f>
        <v>-4.9072019999999839</v>
      </c>
      <c r="Z26" s="23">
        <f>'Transp lourd AMS'!Z26-'Transp lourd AME'!Z26</f>
        <v>-6.1772840999999516</v>
      </c>
      <c r="AA26" s="23">
        <f>'Transp lourd AMS'!AA26-'Transp lourd AME'!AA26</f>
        <v>-8.3038986999999906</v>
      </c>
      <c r="AB26" s="23">
        <f>'Transp lourd AMS'!AB26-'Transp lourd AME'!AB26</f>
        <v>-12.656465499999968</v>
      </c>
      <c r="AC26" s="23">
        <f>'Transp lourd AMS'!AC26-'Transp lourd AME'!AC26</f>
        <v>-17.710214500000006</v>
      </c>
      <c r="AD26" s="23">
        <f>'Transp lourd AMS'!AD26-'Transp lourd AME'!AD26</f>
        <v>-19.171056000000021</v>
      </c>
      <c r="AE26" s="23">
        <f>'Transp lourd AMS'!AE26-'Transp lourd AME'!AE26</f>
        <v>-21.888246600000002</v>
      </c>
      <c r="AF26" s="23">
        <f>'Transp lourd AMS'!AF26-'Transp lourd AME'!AF26</f>
        <v>-25.09532379999996</v>
      </c>
      <c r="AG26" s="23">
        <f>'Transp lourd AMS'!AG26-'Transp lourd AME'!AG26</f>
        <v>-28.604480299999977</v>
      </c>
      <c r="AH26" s="23">
        <f>'Transp lourd AMS'!AH26-'Transp lourd AME'!AH26</f>
        <v>-31.953130600000009</v>
      </c>
      <c r="AI26" s="23">
        <f>'Transp lourd AMS'!AI26-'Transp lourd AME'!AI26</f>
        <v>-34.218295600000033</v>
      </c>
      <c r="AJ26" s="23">
        <f>'Transp lourd AMS'!AJ26-'Transp lourd AME'!AJ26</f>
        <v>-36.618006500000092</v>
      </c>
      <c r="AK26" s="23">
        <f>'Transp lourd AMS'!AK26-'Transp lourd AME'!AK26</f>
        <v>-40.935146300000042</v>
      </c>
      <c r="AL26" s="23">
        <f>'Transp lourd AMS'!AL26-'Transp lourd AME'!AL26</f>
        <v>-43.045287599999938</v>
      </c>
      <c r="AM26" s="23">
        <f>'Transp lourd AMS'!AM26-'Transp lourd AME'!AM26</f>
        <v>-47.314127999999982</v>
      </c>
      <c r="AN26" s="23">
        <f>'Transp lourd AMS'!AN26-'Transp lourd AME'!AN26</f>
        <v>-48.016808099999935</v>
      </c>
      <c r="AO26" s="23">
        <f>'Transp lourd AMS'!AO26-'Transp lourd AME'!AO26</f>
        <v>-51.73042600000008</v>
      </c>
      <c r="AP26" s="23">
        <f>'Transp lourd AMS'!AP26-'Transp lourd AME'!AP26</f>
        <v>-55.467662899999937</v>
      </c>
      <c r="AQ26" s="23">
        <f>'Transp lourd AMS'!AQ26-'Transp lourd AME'!AQ26</f>
        <v>-58.744639200000051</v>
      </c>
      <c r="AR26" s="23">
        <f>'Transp lourd AMS'!AR26-'Transp lourd AME'!AR26</f>
        <v>-62.564452700000061</v>
      </c>
      <c r="AS26" s="23">
        <f>'Transp lourd AMS'!AS26-'Transp lourd AME'!AS26</f>
        <v>-67.584410999999932</v>
      </c>
      <c r="AT26" s="23">
        <f>'Transp lourd AMS'!AT26-'Transp lourd AME'!AT26</f>
        <v>-71.789679200000023</v>
      </c>
      <c r="AU26" s="23">
        <f>'Transp lourd AMS'!AU26-'Transp lourd AME'!AU26</f>
        <v>-75.934340899999938</v>
      </c>
      <c r="AV26" s="23">
        <f>'Transp lourd AMS'!AV26-'Transp lourd AME'!AV26</f>
        <v>-80.133899700000029</v>
      </c>
      <c r="AW26" s="23">
        <f>'Transp lourd AMS'!AW26-'Transp lourd AME'!AW26</f>
        <v>-84.719914600000038</v>
      </c>
      <c r="AX26" s="18"/>
    </row>
    <row r="27" spans="1:50" x14ac:dyDescent="0.25">
      <c r="A27" s="18"/>
      <c r="B27" t="s">
        <v>1643</v>
      </c>
      <c r="C27" s="23">
        <f>'Transp lourd AMS'!C27-'Transp lourd AME'!C27</f>
        <v>0</v>
      </c>
      <c r="D27" s="23">
        <f>'Transp lourd AMS'!D27-'Transp lourd AME'!D27</f>
        <v>0</v>
      </c>
      <c r="E27" s="23">
        <f>'Transp lourd AMS'!E27-'Transp lourd AME'!E27</f>
        <v>0</v>
      </c>
      <c r="F27" s="23">
        <f>'Transp lourd AMS'!F27-'Transp lourd AME'!F27</f>
        <v>0</v>
      </c>
      <c r="G27" s="23">
        <f>'Transp lourd AMS'!G27-'Transp lourd AME'!G27</f>
        <v>0</v>
      </c>
      <c r="H27" s="23">
        <f>'Transp lourd AMS'!H27-'Transp lourd AME'!H27</f>
        <v>0</v>
      </c>
      <c r="I27" s="23">
        <f>'Transp lourd AMS'!I27-'Transp lourd AME'!I27</f>
        <v>0</v>
      </c>
      <c r="J27" s="23">
        <f>'Transp lourd AMS'!J27-'Transp lourd AME'!J27</f>
        <v>0</v>
      </c>
      <c r="K27" s="23">
        <f>'Transp lourd AMS'!K27-'Transp lourd AME'!K27</f>
        <v>0</v>
      </c>
      <c r="L27" s="23">
        <f>'Transp lourd AMS'!L27-'Transp lourd AME'!L27</f>
        <v>0</v>
      </c>
      <c r="M27" s="23">
        <f>'Transp lourd AMS'!M27-'Transp lourd AME'!M27</f>
        <v>0</v>
      </c>
      <c r="N27" s="23">
        <f>'Transp lourd AMS'!N27-'Transp lourd AME'!N27</f>
        <v>0</v>
      </c>
      <c r="O27" s="23">
        <f>'Transp lourd AMS'!O27-'Transp lourd AME'!O27</f>
        <v>0</v>
      </c>
      <c r="P27" s="23">
        <f>'Transp lourd AMS'!P27-'Transp lourd AME'!P27</f>
        <v>0</v>
      </c>
      <c r="Q27" s="23">
        <f>'Transp lourd AMS'!Q27-'Transp lourd AME'!Q27</f>
        <v>0</v>
      </c>
      <c r="R27" s="23">
        <f>'Transp lourd AMS'!R27-'Transp lourd AME'!R27</f>
        <v>0</v>
      </c>
      <c r="S27" s="23">
        <f>'Transp lourd AMS'!S27-'Transp lourd AME'!S27</f>
        <v>0</v>
      </c>
      <c r="T27" s="23">
        <f>'Transp lourd AMS'!T27-'Transp lourd AME'!T27</f>
        <v>0</v>
      </c>
      <c r="U27" s="23">
        <f>'Transp lourd AMS'!U27-'Transp lourd AME'!U27</f>
        <v>0</v>
      </c>
      <c r="V27" s="23">
        <f>'Transp lourd AMS'!V27-'Transp lourd AME'!V27</f>
        <v>0.76775780000002669</v>
      </c>
      <c r="W27" s="23">
        <f>'Transp lourd AMS'!W27-'Transp lourd AME'!W27</f>
        <v>-2.6851268000000346</v>
      </c>
      <c r="X27" s="23">
        <f>'Transp lourd AMS'!X27-'Transp lourd AME'!X27</f>
        <v>-0.78754690000005212</v>
      </c>
      <c r="Y27" s="23">
        <f>'Transp lourd AMS'!Y27-'Transp lourd AME'!Y27</f>
        <v>-6.093025599999919</v>
      </c>
      <c r="Z27" s="23">
        <f>'Transp lourd AMS'!Z27-'Transp lourd AME'!Z27</f>
        <v>-11.394417799999928</v>
      </c>
      <c r="AA27" s="23">
        <f>'Transp lourd AMS'!AA27-'Transp lourd AME'!AA27</f>
        <v>-17.496908699999949</v>
      </c>
      <c r="AB27" s="23">
        <f>'Transp lourd AMS'!AB27-'Transp lourd AME'!AB27</f>
        <v>-25.530482300000017</v>
      </c>
      <c r="AC27" s="23">
        <f>'Transp lourd AMS'!AC27-'Transp lourd AME'!AC27</f>
        <v>-34.080178000000046</v>
      </c>
      <c r="AD27" s="23">
        <f>'Transp lourd AMS'!AD27-'Transp lourd AME'!AD27</f>
        <v>-48.241041300000006</v>
      </c>
      <c r="AE27" s="23">
        <f>'Transp lourd AMS'!AE27-'Transp lourd AME'!AE27</f>
        <v>-63.499358400000006</v>
      </c>
      <c r="AF27" s="23">
        <f>'Transp lourd AMS'!AF27-'Transp lourd AME'!AF27</f>
        <v>-79.176132199999984</v>
      </c>
      <c r="AG27" s="23">
        <f>'Transp lourd AMS'!AG27-'Transp lourd AME'!AG27</f>
        <v>-95.106819900000005</v>
      </c>
      <c r="AH27" s="23">
        <f>'Transp lourd AMS'!AH27-'Transp lourd AME'!AH27</f>
        <v>-111.01464010000007</v>
      </c>
      <c r="AI27" s="23">
        <f>'Transp lourd AMS'!AI27-'Transp lourd AME'!AI27</f>
        <v>-131.38106160000001</v>
      </c>
      <c r="AJ27" s="23">
        <f>'Transp lourd AMS'!AJ27-'Transp lourd AME'!AJ27</f>
        <v>-152.15298260000003</v>
      </c>
      <c r="AK27" s="23">
        <f>'Transp lourd AMS'!AK27-'Transp lourd AME'!AK27</f>
        <v>-174.25487960000004</v>
      </c>
      <c r="AL27" s="23">
        <f>'Transp lourd AMS'!AL27-'Transp lourd AME'!AL27</f>
        <v>-195.57528689999998</v>
      </c>
      <c r="AM27" s="23">
        <f>'Transp lourd AMS'!AM27-'Transp lourd AME'!AM27</f>
        <v>-218.15718340000001</v>
      </c>
      <c r="AN27" s="23">
        <f>'Transp lourd AMS'!AN27-'Transp lourd AME'!AN27</f>
        <v>-237.05506959999997</v>
      </c>
      <c r="AO27" s="23">
        <f>'Transp lourd AMS'!AO27-'Transp lourd AME'!AO27</f>
        <v>-257.67827160000002</v>
      </c>
      <c r="AP27" s="23">
        <f>'Transp lourd AMS'!AP27-'Transp lourd AME'!AP27</f>
        <v>-278.56010470000001</v>
      </c>
      <c r="AQ27" s="23">
        <f>'Transp lourd AMS'!AQ27-'Transp lourd AME'!AQ27</f>
        <v>-299.6441284</v>
      </c>
      <c r="AR27" s="23">
        <f>'Transp lourd AMS'!AR27-'Transp lourd AME'!AR27</f>
        <v>-321.10170490000007</v>
      </c>
      <c r="AS27" s="23">
        <f>'Transp lourd AMS'!AS27-'Transp lourd AME'!AS27</f>
        <v>-338.47348670000002</v>
      </c>
      <c r="AT27" s="23">
        <f>'Transp lourd AMS'!AT27-'Transp lourd AME'!AT27</f>
        <v>-355.7761127</v>
      </c>
      <c r="AU27" s="23">
        <f>'Transp lourd AMS'!AU27-'Transp lourd AME'!AU27</f>
        <v>-373.31316049999998</v>
      </c>
      <c r="AV27" s="23">
        <f>'Transp lourd AMS'!AV27-'Transp lourd AME'!AV27</f>
        <v>-391.1059669</v>
      </c>
      <c r="AW27" s="23">
        <f>'Transp lourd AMS'!AW27-'Transp lourd AME'!AW27</f>
        <v>-409.36560840000004</v>
      </c>
      <c r="AX27" s="18"/>
    </row>
    <row r="28" spans="1:50" x14ac:dyDescent="0.25">
      <c r="A28" s="18"/>
      <c r="B28" t="s">
        <v>1644</v>
      </c>
      <c r="C28" s="23">
        <f>'Transp lourd AMS'!C28-'Transp lourd AME'!C28</f>
        <v>0</v>
      </c>
      <c r="D28" s="23">
        <f>'Transp lourd AMS'!D28-'Transp lourd AME'!D28</f>
        <v>0</v>
      </c>
      <c r="E28" s="23">
        <f>'Transp lourd AMS'!E28-'Transp lourd AME'!E28</f>
        <v>0</v>
      </c>
      <c r="F28" s="23">
        <f>'Transp lourd AMS'!F28-'Transp lourd AME'!F28</f>
        <v>0</v>
      </c>
      <c r="G28" s="23">
        <f>'Transp lourd AMS'!G28-'Transp lourd AME'!G28</f>
        <v>0</v>
      </c>
      <c r="H28" s="23">
        <f>'Transp lourd AMS'!H28-'Transp lourd AME'!H28</f>
        <v>0</v>
      </c>
      <c r="I28" s="23">
        <f>'Transp lourd AMS'!I28-'Transp lourd AME'!I28</f>
        <v>0</v>
      </c>
      <c r="J28" s="23">
        <f>'Transp lourd AMS'!J28-'Transp lourd AME'!J28</f>
        <v>0</v>
      </c>
      <c r="K28" s="23">
        <f>'Transp lourd AMS'!K28-'Transp lourd AME'!K28</f>
        <v>0</v>
      </c>
      <c r="L28" s="23">
        <f>'Transp lourd AMS'!L28-'Transp lourd AME'!L28</f>
        <v>0</v>
      </c>
      <c r="M28" s="23">
        <f>'Transp lourd AMS'!M28-'Transp lourd AME'!M28</f>
        <v>0</v>
      </c>
      <c r="N28" s="23">
        <f>'Transp lourd AMS'!N28-'Transp lourd AME'!N28</f>
        <v>0</v>
      </c>
      <c r="O28" s="23">
        <f>'Transp lourd AMS'!O28-'Transp lourd AME'!O28</f>
        <v>0</v>
      </c>
      <c r="P28" s="23">
        <f>'Transp lourd AMS'!P28-'Transp lourd AME'!P28</f>
        <v>0</v>
      </c>
      <c r="Q28" s="23">
        <f>'Transp lourd AMS'!Q28-'Transp lourd AME'!Q28</f>
        <v>0</v>
      </c>
      <c r="R28" s="23">
        <f>'Transp lourd AMS'!R28-'Transp lourd AME'!R28</f>
        <v>0</v>
      </c>
      <c r="S28" s="23">
        <f>'Transp lourd AMS'!S28-'Transp lourd AME'!S28</f>
        <v>0</v>
      </c>
      <c r="T28" s="23">
        <f>'Transp lourd AMS'!T28-'Transp lourd AME'!T28</f>
        <v>0</v>
      </c>
      <c r="U28" s="23">
        <f>'Transp lourd AMS'!U28-'Transp lourd AME'!U28</f>
        <v>0</v>
      </c>
      <c r="V28" s="23">
        <f>'Transp lourd AMS'!V28-'Transp lourd AME'!V28</f>
        <v>2.2289629999998617E-3</v>
      </c>
      <c r="W28" s="23">
        <f>'Transp lourd AMS'!W28-'Transp lourd AME'!W28</f>
        <v>5.1245809829999995</v>
      </c>
      <c r="X28" s="23">
        <f>'Transp lourd AMS'!X28-'Transp lourd AME'!X28</f>
        <v>9.1648456780000007</v>
      </c>
      <c r="Y28" s="23">
        <f>'Transp lourd AMS'!Y28-'Transp lourd AME'!Y28</f>
        <v>19.380523046999997</v>
      </c>
      <c r="Z28" s="23">
        <f>'Transp lourd AMS'!Z28-'Transp lourd AME'!Z28</f>
        <v>29.807284305000003</v>
      </c>
      <c r="AA28" s="23">
        <f>'Transp lourd AMS'!AA28-'Transp lourd AME'!AA28</f>
        <v>40.400182290000004</v>
      </c>
      <c r="AB28" s="23">
        <f>'Transp lourd AMS'!AB28-'Transp lourd AME'!AB28</f>
        <v>50.994092209999998</v>
      </c>
      <c r="AC28" s="23">
        <f>'Transp lourd AMS'!AC28-'Transp lourd AME'!AC28</f>
        <v>61.697104279999991</v>
      </c>
      <c r="AD28" s="23">
        <f>'Transp lourd AMS'!AD28-'Transp lourd AME'!AD28</f>
        <v>82.61791796</v>
      </c>
      <c r="AE28" s="23">
        <f>'Transp lourd AMS'!AE28-'Transp lourd AME'!AE28</f>
        <v>103.67479489</v>
      </c>
      <c r="AF28" s="23">
        <f>'Transp lourd AMS'!AF28-'Transp lourd AME'!AF28</f>
        <v>124.92063331</v>
      </c>
      <c r="AG28" s="23">
        <f>'Transp lourd AMS'!AG28-'Transp lourd AME'!AG28</f>
        <v>146.38079194000002</v>
      </c>
      <c r="AH28" s="23">
        <f>'Transp lourd AMS'!AH28-'Transp lourd AME'!AH28</f>
        <v>168.25006517</v>
      </c>
      <c r="AI28" s="23">
        <f>'Transp lourd AMS'!AI28-'Transp lourd AME'!AI28</f>
        <v>191.78203357999999</v>
      </c>
      <c r="AJ28" s="23">
        <f>'Transp lourd AMS'!AJ28-'Transp lourd AME'!AJ28</f>
        <v>215.76242336000001</v>
      </c>
      <c r="AK28" s="23">
        <f>'Transp lourd AMS'!AK28-'Transp lourd AME'!AK28</f>
        <v>239.52862269000002</v>
      </c>
      <c r="AL28" s="23">
        <f>'Transp lourd AMS'!AL28-'Transp lourd AME'!AL28</f>
        <v>264.71080603000001</v>
      </c>
      <c r="AM28" s="23">
        <f>'Transp lourd AMS'!AM28-'Transp lourd AME'!AM28</f>
        <v>289.37792345999998</v>
      </c>
      <c r="AN28" s="23">
        <f>'Transp lourd AMS'!AN28-'Transp lourd AME'!AN28</f>
        <v>309.13867348000002</v>
      </c>
      <c r="AO28" s="23">
        <f>'Transp lourd AMS'!AO28-'Transp lourd AME'!AO28</f>
        <v>328.09465332000002</v>
      </c>
      <c r="AP28" s="23">
        <f>'Transp lourd AMS'!AP28-'Transp lourd AME'!AP28</f>
        <v>347.31288671999999</v>
      </c>
      <c r="AQ28" s="23">
        <f>'Transp lourd AMS'!AQ28-'Transp lourd AME'!AQ28</f>
        <v>367.19879511000005</v>
      </c>
      <c r="AR28" s="23">
        <f>'Transp lourd AMS'!AR28-'Transp lourd AME'!AR28</f>
        <v>386.98489643000005</v>
      </c>
      <c r="AS28" s="23">
        <f>'Transp lourd AMS'!AS28-'Transp lourd AME'!AS28</f>
        <v>400.48690245</v>
      </c>
      <c r="AT28" s="23">
        <f>'Transp lourd AMS'!AT28-'Transp lourd AME'!AT28</f>
        <v>414.59224284999999</v>
      </c>
      <c r="AU28" s="23">
        <f>'Transp lourd AMS'!AU28-'Transp lourd AME'!AU28</f>
        <v>428.9848672</v>
      </c>
      <c r="AV28" s="23">
        <f>'Transp lourd AMS'!AV28-'Transp lourd AME'!AV28</f>
        <v>443.58229559</v>
      </c>
      <c r="AW28" s="23">
        <f>'Transp lourd AMS'!AW28-'Transp lourd AME'!AW28</f>
        <v>458.35593800000004</v>
      </c>
      <c r="AX28" s="18"/>
    </row>
    <row r="29" spans="1:50" x14ac:dyDescent="0.25">
      <c r="A29" s="18"/>
      <c r="B29" t="s">
        <v>1645</v>
      </c>
      <c r="C29" s="23">
        <f>'Transp lourd AMS'!C29-'Transp lourd AME'!C29</f>
        <v>0</v>
      </c>
      <c r="D29" s="23">
        <f>'Transp lourd AMS'!D29-'Transp lourd AME'!D29</f>
        <v>0</v>
      </c>
      <c r="E29" s="23">
        <f>'Transp lourd AMS'!E29-'Transp lourd AME'!E29</f>
        <v>0</v>
      </c>
      <c r="F29" s="23">
        <f>'Transp lourd AMS'!F29-'Transp lourd AME'!F29</f>
        <v>0</v>
      </c>
      <c r="G29" s="23">
        <f>'Transp lourd AMS'!G29-'Transp lourd AME'!G29</f>
        <v>0</v>
      </c>
      <c r="H29" s="23">
        <f>'Transp lourd AMS'!H29-'Transp lourd AME'!H29</f>
        <v>0</v>
      </c>
      <c r="I29" s="23">
        <f>'Transp lourd AMS'!I29-'Transp lourd AME'!I29</f>
        <v>0</v>
      </c>
      <c r="J29" s="23">
        <f>'Transp lourd AMS'!J29-'Transp lourd AME'!J29</f>
        <v>0</v>
      </c>
      <c r="K29" s="23">
        <f>'Transp lourd AMS'!K29-'Transp lourd AME'!K29</f>
        <v>0</v>
      </c>
      <c r="L29" s="23">
        <f>'Transp lourd AMS'!L29-'Transp lourd AME'!L29</f>
        <v>0</v>
      </c>
      <c r="M29" s="23">
        <f>'Transp lourd AMS'!M29-'Transp lourd AME'!M29</f>
        <v>0</v>
      </c>
      <c r="N29" s="23">
        <f>'Transp lourd AMS'!N29-'Transp lourd AME'!N29</f>
        <v>0</v>
      </c>
      <c r="O29" s="23">
        <f>'Transp lourd AMS'!O29-'Transp lourd AME'!O29</f>
        <v>0</v>
      </c>
      <c r="P29" s="23">
        <f>'Transp lourd AMS'!P29-'Transp lourd AME'!P29</f>
        <v>0</v>
      </c>
      <c r="Q29" s="23">
        <f>'Transp lourd AMS'!Q29-'Transp lourd AME'!Q29</f>
        <v>0</v>
      </c>
      <c r="R29" s="23">
        <f>'Transp lourd AMS'!R29-'Transp lourd AME'!R29</f>
        <v>0</v>
      </c>
      <c r="S29" s="23">
        <f>'Transp lourd AMS'!S29-'Transp lourd AME'!S29</f>
        <v>0</v>
      </c>
      <c r="T29" s="23">
        <f>'Transp lourd AMS'!T29-'Transp lourd AME'!T29</f>
        <v>0</v>
      </c>
      <c r="U29" s="23">
        <f>'Transp lourd AMS'!U29-'Transp lourd AME'!U29</f>
        <v>0</v>
      </c>
      <c r="V29" s="23">
        <f>'Transp lourd AMS'!V29-'Transp lourd AME'!V29</f>
        <v>2.0039609999999541E-2</v>
      </c>
      <c r="W29" s="23">
        <f>'Transp lourd AMS'!W29-'Transp lourd AME'!W29</f>
        <v>-2.8553686700000007</v>
      </c>
      <c r="X29" s="23">
        <f>'Transp lourd AMS'!X29-'Transp lourd AME'!X29</f>
        <v>-11.99873607</v>
      </c>
      <c r="Y29" s="23">
        <f>'Transp lourd AMS'!Y29-'Transp lourd AME'!Y29</f>
        <v>-18.194699449999998</v>
      </c>
      <c r="Z29" s="23">
        <f>'Transp lourd AMS'!Z29-'Transp lourd AME'!Z29</f>
        <v>-24.590150510000004</v>
      </c>
      <c r="AA29" s="23">
        <f>'Transp lourd AMS'!AA29-'Transp lourd AME'!AA29</f>
        <v>-31.207172329999999</v>
      </c>
      <c r="AB29" s="23">
        <f>'Transp lourd AMS'!AB29-'Transp lourd AME'!AB29</f>
        <v>-38.120075510000007</v>
      </c>
      <c r="AC29" s="23">
        <f>'Transp lourd AMS'!AC29-'Transp lourd AME'!AC29</f>
        <v>-45.327140880000002</v>
      </c>
      <c r="AD29" s="23">
        <f>'Transp lourd AMS'!AD29-'Transp lourd AME'!AD29</f>
        <v>-53.547932630000005</v>
      </c>
      <c r="AE29" s="23">
        <f>'Transp lourd AMS'!AE29-'Transp lourd AME'!AE29</f>
        <v>-62.063682989999997</v>
      </c>
      <c r="AF29" s="23">
        <f>'Transp lourd AMS'!AF29-'Transp lourd AME'!AF29</f>
        <v>-70.839825009999998</v>
      </c>
      <c r="AG29" s="23">
        <f>'Transp lourd AMS'!AG29-'Transp lourd AME'!AG29</f>
        <v>-79.878452449999997</v>
      </c>
      <c r="AH29" s="23">
        <f>'Transp lourd AMS'!AH29-'Transp lourd AME'!AH29</f>
        <v>-89.188555720000011</v>
      </c>
      <c r="AI29" s="23">
        <f>'Transp lourd AMS'!AI29-'Transp lourd AME'!AI29</f>
        <v>-94.619267569999991</v>
      </c>
      <c r="AJ29" s="23">
        <f>'Transp lourd AMS'!AJ29-'Transp lourd AME'!AJ29</f>
        <v>-100.22744730000001</v>
      </c>
      <c r="AK29" s="23">
        <f>'Transp lourd AMS'!AK29-'Transp lourd AME'!AK29</f>
        <v>-106.20888950999999</v>
      </c>
      <c r="AL29" s="23">
        <f>'Transp lourd AMS'!AL29-'Transp lourd AME'!AL29</f>
        <v>-112.18080685000001</v>
      </c>
      <c r="AM29" s="23">
        <f>'Transp lourd AMS'!AM29-'Transp lourd AME'!AM29</f>
        <v>-118.53486812</v>
      </c>
      <c r="AN29" s="23">
        <f>'Transp lourd AMS'!AN29-'Transp lourd AME'!AN29</f>
        <v>-120.10041203999999</v>
      </c>
      <c r="AO29" s="23">
        <f>'Transp lourd AMS'!AO29-'Transp lourd AME'!AO29</f>
        <v>-122.14680764000001</v>
      </c>
      <c r="AP29" s="23">
        <f>'Transp lourd AMS'!AP29-'Transp lourd AME'!AP29</f>
        <v>-124.22044497999998</v>
      </c>
      <c r="AQ29" s="23">
        <f>'Transp lourd AMS'!AQ29-'Transp lourd AME'!AQ29</f>
        <v>-126.29930594999999</v>
      </c>
      <c r="AR29" s="23">
        <f>'Transp lourd AMS'!AR29-'Transp lourd AME'!AR29</f>
        <v>-128.44764430000001</v>
      </c>
      <c r="AS29" s="23">
        <f>'Transp lourd AMS'!AS29-'Transp lourd AME'!AS29</f>
        <v>-129.59782679</v>
      </c>
      <c r="AT29" s="23">
        <f>'Transp lourd AMS'!AT29-'Transp lourd AME'!AT29</f>
        <v>-130.60580937999998</v>
      </c>
      <c r="AU29" s="23">
        <f>'Transp lourd AMS'!AU29-'Transp lourd AME'!AU29</f>
        <v>-131.60604760000001</v>
      </c>
      <c r="AV29" s="23">
        <f>'Transp lourd AMS'!AV29-'Transp lourd AME'!AV29</f>
        <v>-132.61022829999999</v>
      </c>
      <c r="AW29" s="23">
        <f>'Transp lourd AMS'!AW29-'Transp lourd AME'!AW29</f>
        <v>-133.71024420000001</v>
      </c>
      <c r="AX29" s="18"/>
    </row>
    <row r="30" spans="1:50" x14ac:dyDescent="0.25">
      <c r="A30" s="18"/>
      <c r="B30" t="s">
        <v>1669</v>
      </c>
      <c r="C30" s="23">
        <f>'Transp lourd AMS'!C30-'Transp lourd AME'!C30</f>
        <v>0</v>
      </c>
      <c r="D30" s="23">
        <f>'Transp lourd AMS'!D30-'Transp lourd AME'!D30</f>
        <v>0</v>
      </c>
      <c r="E30" s="23">
        <f>'Transp lourd AMS'!E30-'Transp lourd AME'!E30</f>
        <v>0</v>
      </c>
      <c r="F30" s="23">
        <f>'Transp lourd AMS'!F30-'Transp lourd AME'!F30</f>
        <v>0</v>
      </c>
      <c r="G30" s="23">
        <f>'Transp lourd AMS'!G30-'Transp lourd AME'!G30</f>
        <v>0</v>
      </c>
      <c r="H30" s="23">
        <f>'Transp lourd AMS'!H30-'Transp lourd AME'!H30</f>
        <v>0</v>
      </c>
      <c r="I30" s="23">
        <f>'Transp lourd AMS'!I30-'Transp lourd AME'!I30</f>
        <v>0</v>
      </c>
      <c r="J30" s="23">
        <f>'Transp lourd AMS'!J30-'Transp lourd AME'!J30</f>
        <v>0</v>
      </c>
      <c r="K30" s="23">
        <f>'Transp lourd AMS'!K30-'Transp lourd AME'!K30</f>
        <v>0</v>
      </c>
      <c r="L30" s="23">
        <f>'Transp lourd AMS'!L30-'Transp lourd AME'!L30</f>
        <v>0</v>
      </c>
      <c r="M30" s="23">
        <f>'Transp lourd AMS'!M30-'Transp lourd AME'!M30</f>
        <v>0</v>
      </c>
      <c r="N30" s="23">
        <f>'Transp lourd AMS'!N30-'Transp lourd AME'!N30</f>
        <v>0</v>
      </c>
      <c r="O30" s="23">
        <f>'Transp lourd AMS'!O30-'Transp lourd AME'!O30</f>
        <v>0</v>
      </c>
      <c r="P30" s="23">
        <f>'Transp lourd AMS'!P30-'Transp lourd AME'!P30</f>
        <v>0</v>
      </c>
      <c r="Q30" s="23">
        <f>'Transp lourd AMS'!Q30-'Transp lourd AME'!Q30</f>
        <v>0</v>
      </c>
      <c r="R30" s="23">
        <f>'Transp lourd AMS'!R30-'Transp lourd AME'!R30</f>
        <v>0</v>
      </c>
      <c r="S30" s="23">
        <f>'Transp lourd AMS'!S30-'Transp lourd AME'!S30</f>
        <v>0</v>
      </c>
      <c r="T30" s="23">
        <f>'Transp lourd AMS'!T30-'Transp lourd AME'!T30</f>
        <v>0</v>
      </c>
      <c r="U30" s="23">
        <f>'Transp lourd AMS'!U30-'Transp lourd AME'!U30</f>
        <v>0</v>
      </c>
      <c r="V30" s="23">
        <f>'Transp lourd AMS'!V30-'Transp lourd AME'!V30</f>
        <v>0.79002638000000047</v>
      </c>
      <c r="W30" s="23">
        <f>'Transp lourd AMS'!W30-'Transp lourd AME'!W30</f>
        <v>-1.1540137600000051</v>
      </c>
      <c r="X30" s="23">
        <f>'Transp lourd AMS'!X30-'Transp lourd AME'!X30</f>
        <v>-3.2328602099999983</v>
      </c>
      <c r="Y30" s="23">
        <f>'Transp lourd AMS'!Y30-'Transp lourd AME'!Y30</f>
        <v>-1.5237956200000013</v>
      </c>
      <c r="Z30" s="23">
        <f>'Transp lourd AMS'!Z30-'Transp lourd AME'!Z30</f>
        <v>-1.592624090000001</v>
      </c>
      <c r="AA30" s="23">
        <f>'Transp lourd AMS'!AA30-'Transp lourd AME'!AA30</f>
        <v>-2.5326370800000007</v>
      </c>
      <c r="AB30" s="23">
        <f>'Transp lourd AMS'!AB30-'Transp lourd AME'!AB30</f>
        <v>-4.8983680400000011</v>
      </c>
      <c r="AC30" s="23">
        <f>'Transp lourd AMS'!AC30-'Transp lourd AME'!AC30</f>
        <v>-5.8856370100000035</v>
      </c>
      <c r="AD30" s="23">
        <f>'Transp lourd AMS'!AD30-'Transp lourd AME'!AD30</f>
        <v>-2.6249038400000018</v>
      </c>
      <c r="AE30" s="23">
        <f>'Transp lourd AMS'!AE30-'Transp lourd AME'!AE30</f>
        <v>-3.9772715599999984</v>
      </c>
      <c r="AF30" s="23">
        <f>'Transp lourd AMS'!AF30-'Transp lourd AME'!AF30</f>
        <v>-4.645754679999996</v>
      </c>
      <c r="AG30" s="23">
        <f>'Transp lourd AMS'!AG30-'Transp lourd AME'!AG30</f>
        <v>-5.1586296300000001</v>
      </c>
      <c r="AH30" s="23">
        <f>'Transp lourd AMS'!AH30-'Transp lourd AME'!AH30</f>
        <v>-5.2287742200000054</v>
      </c>
      <c r="AI30" s="23">
        <f>'Transp lourd AMS'!AI30-'Transp lourd AME'!AI30</f>
        <v>-4.3653901799999986</v>
      </c>
      <c r="AJ30" s="23">
        <f>'Transp lourd AMS'!AJ30-'Transp lourd AME'!AJ30</f>
        <v>-4.6488214199999973</v>
      </c>
      <c r="AK30" s="23">
        <f>'Transp lourd AMS'!AK30-'Transp lourd AME'!AK30</f>
        <v>-6.723979319999998</v>
      </c>
      <c r="AL30" s="23">
        <f>'Transp lourd AMS'!AL30-'Transp lourd AME'!AL30</f>
        <v>-4.8007391399999975</v>
      </c>
      <c r="AM30" s="23">
        <f>'Transp lourd AMS'!AM30-'Transp lourd AME'!AM30</f>
        <v>-7.0981341899999961</v>
      </c>
      <c r="AN30" s="23">
        <f>'Transp lourd AMS'!AN30-'Transp lourd AME'!AN30</f>
        <v>-3.8125575199999986</v>
      </c>
      <c r="AO30" s="23">
        <f>'Transp lourd AMS'!AO30-'Transp lourd AME'!AO30</f>
        <v>-6.8696813200000051</v>
      </c>
      <c r="AP30" s="23">
        <f>'Transp lourd AMS'!AP30-'Transp lourd AME'!AP30</f>
        <v>-7.1373901600000025</v>
      </c>
      <c r="AQ30" s="23">
        <f>'Transp lourd AMS'!AQ30-'Transp lourd AME'!AQ30</f>
        <v>-6.9227717799999979</v>
      </c>
      <c r="AR30" s="23">
        <f>'Transp lourd AMS'!AR30-'Transp lourd AME'!AR30</f>
        <v>-7.6809991599999989</v>
      </c>
      <c r="AS30" s="23">
        <f>'Transp lourd AMS'!AS30-'Transp lourd AME'!AS30</f>
        <v>-9.1322136399999962</v>
      </c>
      <c r="AT30" s="23">
        <f>'Transp lourd AMS'!AT30-'Transp lourd AME'!AT30</f>
        <v>-8.6474769800000004</v>
      </c>
      <c r="AU30" s="23">
        <f>'Transp lourd AMS'!AU30-'Transp lourd AME'!AU30</f>
        <v>-8.8632756299998903</v>
      </c>
      <c r="AV30" s="23">
        <f>'Transp lourd AMS'!AV30-'Transp lourd AME'!AV30</f>
        <v>-9.1905944100000028</v>
      </c>
      <c r="AW30" s="23">
        <f>'Transp lourd AMS'!AW30-'Transp lourd AME'!AW30</f>
        <v>-9.8530802799999933</v>
      </c>
      <c r="AX30" s="18"/>
    </row>
    <row r="31" spans="1:50" x14ac:dyDescent="0.25">
      <c r="A31" s="18"/>
      <c r="B31" t="s">
        <v>1646</v>
      </c>
      <c r="C31" s="23">
        <f>'Transp lourd AMS'!C31-'Transp lourd AME'!C31</f>
        <v>0</v>
      </c>
      <c r="D31" s="23">
        <f>'Transp lourd AMS'!D31-'Transp lourd AME'!D31</f>
        <v>0</v>
      </c>
      <c r="E31" s="23">
        <f>'Transp lourd AMS'!E31-'Transp lourd AME'!E31</f>
        <v>0</v>
      </c>
      <c r="F31" s="23">
        <f>'Transp lourd AMS'!F31-'Transp lourd AME'!F31</f>
        <v>0</v>
      </c>
      <c r="G31" s="23">
        <f>'Transp lourd AMS'!G31-'Transp lourd AME'!G31</f>
        <v>0</v>
      </c>
      <c r="H31" s="23">
        <f>'Transp lourd AMS'!H31-'Transp lourd AME'!H31</f>
        <v>0</v>
      </c>
      <c r="I31" s="23">
        <f>'Transp lourd AMS'!I31-'Transp lourd AME'!I31</f>
        <v>0</v>
      </c>
      <c r="J31" s="23">
        <f>'Transp lourd AMS'!J31-'Transp lourd AME'!J31</f>
        <v>0</v>
      </c>
      <c r="K31" s="23">
        <f>'Transp lourd AMS'!K31-'Transp lourd AME'!K31</f>
        <v>0</v>
      </c>
      <c r="L31" s="23">
        <f>'Transp lourd AMS'!L31-'Transp lourd AME'!L31</f>
        <v>0</v>
      </c>
      <c r="M31" s="23">
        <f>'Transp lourd AMS'!M31-'Transp lourd AME'!M31</f>
        <v>0</v>
      </c>
      <c r="N31" s="23">
        <f>'Transp lourd AMS'!N31-'Transp lourd AME'!N31</f>
        <v>0</v>
      </c>
      <c r="O31" s="23">
        <f>'Transp lourd AMS'!O31-'Transp lourd AME'!O31</f>
        <v>0</v>
      </c>
      <c r="P31" s="23">
        <f>'Transp lourd AMS'!P31-'Transp lourd AME'!P31</f>
        <v>0</v>
      </c>
      <c r="Q31" s="23">
        <f>'Transp lourd AMS'!Q31-'Transp lourd AME'!Q31</f>
        <v>0</v>
      </c>
      <c r="R31" s="23">
        <f>'Transp lourd AMS'!R31-'Transp lourd AME'!R31</f>
        <v>0</v>
      </c>
      <c r="S31" s="23">
        <f>'Transp lourd AMS'!S31-'Transp lourd AME'!S31</f>
        <v>0</v>
      </c>
      <c r="T31" s="23">
        <f>'Transp lourd AMS'!T31-'Transp lourd AME'!T31</f>
        <v>0</v>
      </c>
      <c r="U31" s="23">
        <f>'Transp lourd AMS'!U31-'Transp lourd AME'!U31</f>
        <v>0</v>
      </c>
      <c r="V31" s="23">
        <f>'Transp lourd AMS'!V31-'Transp lourd AME'!V31</f>
        <v>0.7677578099999991</v>
      </c>
      <c r="W31" s="23">
        <f>'Transp lourd AMS'!W31-'Transp lourd AME'!W31</f>
        <v>-3.4024211699999967</v>
      </c>
      <c r="X31" s="23">
        <f>'Transp lourd AMS'!X31-'Transp lourd AME'!X31</f>
        <v>1.7210910100000021</v>
      </c>
      <c r="Y31" s="23">
        <f>'Transp lourd AMS'!Y31-'Transp lourd AME'!Y31</f>
        <v>-5.3572428000000016</v>
      </c>
      <c r="Z31" s="23">
        <f>'Transp lourd AMS'!Z31-'Transp lourd AME'!Z31</f>
        <v>-5.701876470000002</v>
      </c>
      <c r="AA31" s="23">
        <f>'Transp lourd AMS'!AA31-'Transp lourd AME'!AA31</f>
        <v>-6.8514265999999999</v>
      </c>
      <c r="AB31" s="23">
        <f>'Transp lourd AMS'!AB31-'Transp lourd AME'!AB31</f>
        <v>-9.1836157400000005</v>
      </c>
      <c r="AC31" s="23">
        <f>'Transp lourd AMS'!AC31-'Transp lourd AME'!AC31</f>
        <v>-10.227771010000001</v>
      </c>
      <c r="AD31" s="23">
        <f>'Transp lourd AMS'!AD31-'Transp lourd AME'!AD31</f>
        <v>-16.400895670000001</v>
      </c>
      <c r="AE31" s="23">
        <f>'Transp lourd AMS'!AE31-'Transp lourd AME'!AE31</f>
        <v>-18.429119075999999</v>
      </c>
      <c r="AF31" s="23">
        <f>'Transp lourd AMS'!AF31-'Transp lourd AME'!AF31</f>
        <v>-19.850478942000002</v>
      </c>
      <c r="AG31" s="23">
        <f>'Transp lourd AMS'!AG31-'Transp lourd AME'!AG31</f>
        <v>-21.134800681000002</v>
      </c>
      <c r="AH31" s="23">
        <f>'Transp lourd AMS'!AH31-'Transp lourd AME'!AH31</f>
        <v>-22.159030301999998</v>
      </c>
      <c r="AI31" s="23">
        <f>'Transp lourd AMS'!AI31-'Transp lourd AME'!AI31</f>
        <v>-27.663225670999999</v>
      </c>
      <c r="AJ31" s="23">
        <f>'Transp lourd AMS'!AJ31-'Transp lourd AME'!AJ31</f>
        <v>-29.407375510799998</v>
      </c>
      <c r="AK31" s="23">
        <f>'Transp lourd AMS'!AK31-'Transp lourd AME'!AK31</f>
        <v>-32.102654657000002</v>
      </c>
      <c r="AL31" s="23">
        <f>'Transp lourd AMS'!AL31-'Transp lourd AME'!AL31</f>
        <v>-32.773885233000001</v>
      </c>
      <c r="AM31" s="23">
        <f>'Transp lourd AMS'!AM31-'Transp lourd AME'!AM31</f>
        <v>-35.436728608999999</v>
      </c>
      <c r="AN31" s="23">
        <f>'Transp lourd AMS'!AN31-'Transp lourd AME'!AN31</f>
        <v>-33.236988183999998</v>
      </c>
      <c r="AO31" s="23">
        <f>'Transp lourd AMS'!AO31-'Transp lourd AME'!AO31</f>
        <v>-36.204430076800001</v>
      </c>
      <c r="AP31" s="23">
        <f>'Transp lourd AMS'!AP31-'Transp lourd AME'!AP31</f>
        <v>-37.818589150000001</v>
      </c>
      <c r="AQ31" s="23">
        <f>'Transp lourd AMS'!AQ31-'Transp lourd AME'!AQ31</f>
        <v>-39.393307295</v>
      </c>
      <c r="AR31" s="23">
        <f>'Transp lourd AMS'!AR31-'Transp lourd AME'!AR31</f>
        <v>-41.152677242999999</v>
      </c>
      <c r="AS31" s="23">
        <f>'Transp lourd AMS'!AS31-'Transp lourd AME'!AS31</f>
        <v>-38.477252686</v>
      </c>
      <c r="AT31" s="23">
        <f>'Transp lourd AMS'!AT31-'Transp lourd AME'!AT31</f>
        <v>-39.549914668999996</v>
      </c>
      <c r="AU31" s="23">
        <f>'Transp lourd AMS'!AU31-'Transp lourd AME'!AU31</f>
        <v>-40.921608692100001</v>
      </c>
      <c r="AV31" s="23">
        <f>'Transp lourd AMS'!AV31-'Transp lourd AME'!AV31</f>
        <v>-42.330047839700001</v>
      </c>
      <c r="AW31" s="23">
        <f>'Transp lourd AMS'!AW31-'Transp lourd AME'!AW31</f>
        <v>-43.966373793000002</v>
      </c>
      <c r="AX31" s="18"/>
    </row>
    <row r="32" spans="1:50" x14ac:dyDescent="0.25">
      <c r="A32" s="18"/>
      <c r="B32" t="s">
        <v>1655</v>
      </c>
      <c r="C32" s="23">
        <f>'Transp lourd AMS'!C32-'Transp lourd AME'!C32</f>
        <v>0</v>
      </c>
      <c r="D32" s="23">
        <f>'Transp lourd AMS'!D32-'Transp lourd AME'!D32</f>
        <v>0</v>
      </c>
      <c r="E32" s="23">
        <f>'Transp lourd AMS'!E32-'Transp lourd AME'!E32</f>
        <v>0</v>
      </c>
      <c r="F32" s="23">
        <f>'Transp lourd AMS'!F32-'Transp lourd AME'!F32</f>
        <v>0</v>
      </c>
      <c r="G32" s="23">
        <f>'Transp lourd AMS'!G32-'Transp lourd AME'!G32</f>
        <v>0</v>
      </c>
      <c r="H32" s="23">
        <f>'Transp lourd AMS'!H32-'Transp lourd AME'!H32</f>
        <v>0</v>
      </c>
      <c r="I32" s="23">
        <f>'Transp lourd AMS'!I32-'Transp lourd AME'!I32</f>
        <v>0</v>
      </c>
      <c r="J32" s="23">
        <f>'Transp lourd AMS'!J32-'Transp lourd AME'!J32</f>
        <v>0</v>
      </c>
      <c r="K32" s="23">
        <f>'Transp lourd AMS'!K32-'Transp lourd AME'!K32</f>
        <v>0</v>
      </c>
      <c r="L32" s="23">
        <f>'Transp lourd AMS'!L32-'Transp lourd AME'!L32</f>
        <v>0</v>
      </c>
      <c r="M32" s="23">
        <f>'Transp lourd AMS'!M32-'Transp lourd AME'!M32</f>
        <v>0</v>
      </c>
      <c r="N32" s="23">
        <f>'Transp lourd AMS'!N32-'Transp lourd AME'!N32</f>
        <v>0</v>
      </c>
      <c r="O32" s="23">
        <f>'Transp lourd AMS'!O32-'Transp lourd AME'!O32</f>
        <v>0</v>
      </c>
      <c r="P32" s="23">
        <f>'Transp lourd AMS'!P32-'Transp lourd AME'!P32</f>
        <v>0</v>
      </c>
      <c r="Q32" s="23">
        <f>'Transp lourd AMS'!Q32-'Transp lourd AME'!Q32</f>
        <v>0</v>
      </c>
      <c r="R32" s="23">
        <f>'Transp lourd AMS'!R32-'Transp lourd AME'!R32</f>
        <v>0</v>
      </c>
      <c r="S32" s="23">
        <f>'Transp lourd AMS'!S32-'Transp lourd AME'!S32</f>
        <v>0</v>
      </c>
      <c r="T32" s="23">
        <f>'Transp lourd AMS'!T32-'Transp lourd AME'!T32</f>
        <v>0</v>
      </c>
      <c r="U32" s="23">
        <f>'Transp lourd AMS'!U32-'Transp lourd AME'!U32</f>
        <v>0</v>
      </c>
      <c r="V32" s="23">
        <f>'Transp lourd AMS'!V32-'Transp lourd AME'!V32</f>
        <v>2.2289624000000341E-3</v>
      </c>
      <c r="W32" s="23">
        <f>'Transp lourd AMS'!W32-'Transp lourd AME'!W32</f>
        <v>5.1224985266000003</v>
      </c>
      <c r="X32" s="23">
        <f>'Transp lourd AMS'!X32-'Transp lourd AME'!X32</f>
        <v>4.3770947180000004</v>
      </c>
      <c r="Y32" s="23">
        <f>'Transp lourd AMS'!Y32-'Transp lourd AME'!Y32</f>
        <v>10.818067143999999</v>
      </c>
      <c r="Z32" s="23">
        <f>'Transp lourd AMS'!Z32-'Transp lourd AME'!Z32</f>
        <v>11.700610191999999</v>
      </c>
      <c r="AA32" s="23">
        <f>'Transp lourd AMS'!AA32-'Transp lourd AME'!AA32</f>
        <v>12.552080272</v>
      </c>
      <c r="AB32" s="23">
        <f>'Transp lourd AMS'!AB32-'Transp lourd AME'!AB32</f>
        <v>13.249345427</v>
      </c>
      <c r="AC32" s="23">
        <f>'Transp lourd AMS'!AC32-'Transp lourd AME'!AC32</f>
        <v>14.054767330000001</v>
      </c>
      <c r="AD32" s="23">
        <f>'Transp lourd AMS'!AD32-'Transp lourd AME'!AD32</f>
        <v>24.976059733</v>
      </c>
      <c r="AE32" s="23">
        <f>'Transp lourd AMS'!AE32-'Transp lourd AME'!AE32</f>
        <v>26.487212732</v>
      </c>
      <c r="AF32" s="23">
        <f>'Transp lourd AMS'!AF32-'Transp lourd AME'!AF32</f>
        <v>28.060206990999998</v>
      </c>
      <c r="AG32" s="23">
        <f>'Transp lourd AMS'!AG32-'Transp lourd AME'!AG32</f>
        <v>29.67098013</v>
      </c>
      <c r="AH32" s="23">
        <f>'Transp lourd AMS'!AH32-'Transp lourd AME'!AH32</f>
        <v>31.490634630999999</v>
      </c>
      <c r="AI32" s="23">
        <f>'Transp lourd AMS'!AI32-'Transp lourd AME'!AI32</f>
        <v>34.590760009999997</v>
      </c>
      <c r="AJ32" s="23">
        <f>'Transp lourd AMS'!AJ32-'Transp lourd AME'!AJ32</f>
        <v>36.585897839000005</v>
      </c>
      <c r="AK32" s="23">
        <f>'Transp lourd AMS'!AK32-'Transp lourd AME'!AK32</f>
        <v>37.947897798</v>
      </c>
      <c r="AL32" s="23">
        <f>'Transp lourd AMS'!AL32-'Transp lourd AME'!AL32</f>
        <v>40.925993749</v>
      </c>
      <c r="AM32" s="23">
        <f>'Transp lourd AMS'!AM32-'Transp lourd AME'!AM32</f>
        <v>42.066110049000002</v>
      </c>
      <c r="AN32" s="23">
        <f>'Transp lourd AMS'!AN32-'Transp lourd AME'!AN32</f>
        <v>38.781070550000003</v>
      </c>
      <c r="AO32" s="23">
        <f>'Transp lourd AMS'!AO32-'Transp lourd AME'!AO32</f>
        <v>39.275140956999998</v>
      </c>
      <c r="AP32" s="23">
        <f>'Transp lourd AMS'!AP32-'Transp lourd AME'!AP32</f>
        <v>40.783338968999999</v>
      </c>
      <c r="AQ32" s="23">
        <f>'Transp lourd AMS'!AQ32-'Transp lourd AME'!AQ32</f>
        <v>42.714195828999998</v>
      </c>
      <c r="AR32" s="23">
        <f>'Transp lourd AMS'!AR32-'Transp lourd AME'!AR32</f>
        <v>43.921455761000004</v>
      </c>
      <c r="AS32" s="23">
        <f>'Transp lourd AMS'!AS32-'Transp lourd AME'!AS32</f>
        <v>38.937867449999999</v>
      </c>
      <c r="AT32" s="23">
        <f>'Transp lourd AMS'!AT32-'Transp lourd AME'!AT32</f>
        <v>40.428665816999995</v>
      </c>
      <c r="AU32" s="23">
        <f>'Transp lourd AMS'!AU32-'Transp lourd AME'!AU32</f>
        <v>41.643069849999996</v>
      </c>
      <c r="AV32" s="23">
        <f>'Transp lourd AMS'!AV32-'Transp lourd AME'!AV32</f>
        <v>42.793876620000006</v>
      </c>
      <c r="AW32" s="23">
        <f>'Transp lourd AMS'!AW32-'Transp lourd AME'!AW32</f>
        <v>43.929554982000006</v>
      </c>
      <c r="AX32" s="18"/>
    </row>
    <row r="33" spans="1:50" x14ac:dyDescent="0.25">
      <c r="A33" s="18"/>
      <c r="B33" t="s">
        <v>1647</v>
      </c>
      <c r="C33" s="23">
        <f>'Transp lourd AMS'!C33-'Transp lourd AME'!C33</f>
        <v>0</v>
      </c>
      <c r="D33" s="23">
        <f>'Transp lourd AMS'!D33-'Transp lourd AME'!D33</f>
        <v>0</v>
      </c>
      <c r="E33" s="23">
        <f>'Transp lourd AMS'!E33-'Transp lourd AME'!E33</f>
        <v>0</v>
      </c>
      <c r="F33" s="23">
        <f>'Transp lourd AMS'!F33-'Transp lourd AME'!F33</f>
        <v>0</v>
      </c>
      <c r="G33" s="23">
        <f>'Transp lourd AMS'!G33-'Transp lourd AME'!G33</f>
        <v>0</v>
      </c>
      <c r="H33" s="23">
        <f>'Transp lourd AMS'!H33-'Transp lourd AME'!H33</f>
        <v>0</v>
      </c>
      <c r="I33" s="23">
        <f>'Transp lourd AMS'!I33-'Transp lourd AME'!I33</f>
        <v>0</v>
      </c>
      <c r="J33" s="23">
        <f>'Transp lourd AMS'!J33-'Transp lourd AME'!J33</f>
        <v>0</v>
      </c>
      <c r="K33" s="23">
        <f>'Transp lourd AMS'!K33-'Transp lourd AME'!K33</f>
        <v>0</v>
      </c>
      <c r="L33" s="23">
        <f>'Transp lourd AMS'!L33-'Transp lourd AME'!L33</f>
        <v>0</v>
      </c>
      <c r="M33" s="23">
        <f>'Transp lourd AMS'!M33-'Transp lourd AME'!M33</f>
        <v>0</v>
      </c>
      <c r="N33" s="23">
        <f>'Transp lourd AMS'!N33-'Transp lourd AME'!N33</f>
        <v>0</v>
      </c>
      <c r="O33" s="23">
        <f>'Transp lourd AMS'!O33-'Transp lourd AME'!O33</f>
        <v>0</v>
      </c>
      <c r="P33" s="23">
        <f>'Transp lourd AMS'!P33-'Transp lourd AME'!P33</f>
        <v>0</v>
      </c>
      <c r="Q33" s="23">
        <f>'Transp lourd AMS'!Q33-'Transp lourd AME'!Q33</f>
        <v>0</v>
      </c>
      <c r="R33" s="23">
        <f>'Transp lourd AMS'!R33-'Transp lourd AME'!R33</f>
        <v>0</v>
      </c>
      <c r="S33" s="23">
        <f>'Transp lourd AMS'!S33-'Transp lourd AME'!S33</f>
        <v>0</v>
      </c>
      <c r="T33" s="23">
        <f>'Transp lourd AMS'!T33-'Transp lourd AME'!T33</f>
        <v>0</v>
      </c>
      <c r="U33" s="23">
        <f>'Transp lourd AMS'!U33-'Transp lourd AME'!U33</f>
        <v>0</v>
      </c>
      <c r="V33" s="23">
        <f>'Transp lourd AMS'!V33-'Transp lourd AME'!V33</f>
        <v>2.0039617000000121E-2</v>
      </c>
      <c r="W33" s="23">
        <f>'Transp lourd AMS'!W33-'Transp lourd AME'!W33</f>
        <v>-2.8740911202999997</v>
      </c>
      <c r="X33" s="23">
        <f>'Transp lourd AMS'!X33-'Transp lourd AME'!X33</f>
        <v>-9.3310459410999904</v>
      </c>
      <c r="Y33" s="23">
        <f>'Transp lourd AMS'!Y33-'Transp lourd AME'!Y33</f>
        <v>-6.9846199759999994</v>
      </c>
      <c r="Z33" s="23">
        <f>'Transp lourd AMS'!Z33-'Transp lourd AME'!Z33</f>
        <v>-7.5913578110000008</v>
      </c>
      <c r="AA33" s="23">
        <f>'Transp lourd AMS'!AA33-'Transp lourd AME'!AA33</f>
        <v>-8.2332907429999995</v>
      </c>
      <c r="AB33" s="23">
        <f>'Transp lourd AMS'!AB33-'Transp lourd AME'!AB33</f>
        <v>-8.9640977199999998</v>
      </c>
      <c r="AC33" s="23">
        <f>'Transp lourd AMS'!AC33-'Transp lourd AME'!AC33</f>
        <v>-9.7126333410000001</v>
      </c>
      <c r="AD33" s="23">
        <f>'Transp lourd AMS'!AD33-'Transp lourd AME'!AD33</f>
        <v>-11.200067899999999</v>
      </c>
      <c r="AE33" s="23">
        <f>'Transp lourd AMS'!AE33-'Transp lourd AME'!AE33</f>
        <v>-12.035365214999999</v>
      </c>
      <c r="AF33" s="23">
        <f>'Transp lourd AMS'!AF33-'Transp lourd AME'!AF33</f>
        <v>-12.855482731999999</v>
      </c>
      <c r="AG33" s="23">
        <f>'Transp lourd AMS'!AG33-'Transp lourd AME'!AG33</f>
        <v>-13.694809070000002</v>
      </c>
      <c r="AH33" s="23">
        <f>'Transp lourd AMS'!AH33-'Transp lourd AME'!AH33</f>
        <v>-14.560378564000001</v>
      </c>
      <c r="AI33" s="23">
        <f>'Transp lourd AMS'!AI33-'Transp lourd AME'!AI33</f>
        <v>-11.292924514999999</v>
      </c>
      <c r="AJ33" s="23">
        <f>'Transp lourd AMS'!AJ33-'Transp lourd AME'!AJ33</f>
        <v>-11.827343749999999</v>
      </c>
      <c r="AK33" s="23">
        <f>'Transp lourd AMS'!AK33-'Transp lourd AME'!AK33</f>
        <v>-12.569222460999999</v>
      </c>
      <c r="AL33" s="23">
        <f>'Transp lourd AMS'!AL33-'Transp lourd AME'!AL33</f>
        <v>-12.952847652000001</v>
      </c>
      <c r="AM33" s="23">
        <f>'Transp lourd AMS'!AM33-'Transp lourd AME'!AM33</f>
        <v>-13.727515629000001</v>
      </c>
      <c r="AN33" s="23">
        <f>'Transp lourd AMS'!AN33-'Transp lourd AME'!AN33</f>
        <v>-9.3566398920000093</v>
      </c>
      <c r="AO33" s="23">
        <f>'Transp lourd AMS'!AO33-'Transp lourd AME'!AO33</f>
        <v>-9.9403921940000011</v>
      </c>
      <c r="AP33" s="23">
        <f>'Transp lourd AMS'!AP33-'Transp lourd AME'!AP33</f>
        <v>-10.102139973000002</v>
      </c>
      <c r="AQ33" s="23">
        <f>'Transp lourd AMS'!AQ33-'Transp lourd AME'!AQ33</f>
        <v>-10.243660314000001</v>
      </c>
      <c r="AR33" s="23">
        <f>'Transp lourd AMS'!AR33-'Transp lourd AME'!AR33</f>
        <v>-10.449777669999998</v>
      </c>
      <c r="AS33" s="23">
        <f>'Transp lourd AMS'!AS33-'Transp lourd AME'!AS33</f>
        <v>-9.5928284109999993</v>
      </c>
      <c r="AT33" s="23">
        <f>'Transp lourd AMS'!AT33-'Transp lourd AME'!AT33</f>
        <v>-9.5262281220000098</v>
      </c>
      <c r="AU33" s="23">
        <f>'Transp lourd AMS'!AU33-'Transp lourd AME'!AU33</f>
        <v>-9.584736788999999</v>
      </c>
      <c r="AV33" s="23">
        <f>'Transp lourd AMS'!AV33-'Transp lourd AME'!AV33</f>
        <v>-9.6544232000000001</v>
      </c>
      <c r="AW33" s="23">
        <f>'Transp lourd AMS'!AW33-'Transp lourd AME'!AW33</f>
        <v>-9.8162614779999995</v>
      </c>
      <c r="AX33" s="18"/>
    </row>
    <row r="34" spans="1:50" x14ac:dyDescent="0.25">
      <c r="A34" s="19"/>
      <c r="B34" t="s">
        <v>1661</v>
      </c>
      <c r="C34" s="23">
        <f>'Transp lourd AMS'!C34-'Transp lourd AME'!C34</f>
        <v>0</v>
      </c>
      <c r="D34" s="23">
        <f>'Transp lourd AMS'!D34-'Transp lourd AME'!D34</f>
        <v>0</v>
      </c>
      <c r="E34" s="23">
        <f>'Transp lourd AMS'!E34-'Transp lourd AME'!E34</f>
        <v>0</v>
      </c>
      <c r="F34" s="23">
        <f>'Transp lourd AMS'!F34-'Transp lourd AME'!F34</f>
        <v>0</v>
      </c>
      <c r="G34" s="23">
        <f>'Transp lourd AMS'!G34-'Transp lourd AME'!G34</f>
        <v>0</v>
      </c>
      <c r="H34" s="23">
        <f>'Transp lourd AMS'!H34-'Transp lourd AME'!H34</f>
        <v>0</v>
      </c>
      <c r="I34" s="23">
        <f>'Transp lourd AMS'!I34-'Transp lourd AME'!I34</f>
        <v>0</v>
      </c>
      <c r="J34" s="23">
        <f>'Transp lourd AMS'!J34-'Transp lourd AME'!J34</f>
        <v>0</v>
      </c>
      <c r="K34" s="23">
        <f>'Transp lourd AMS'!K34-'Transp lourd AME'!K34</f>
        <v>0</v>
      </c>
      <c r="L34" s="23">
        <f>'Transp lourd AMS'!L34-'Transp lourd AME'!L34</f>
        <v>0</v>
      </c>
      <c r="M34" s="23">
        <f>'Transp lourd AMS'!M34-'Transp lourd AME'!M34</f>
        <v>0</v>
      </c>
      <c r="N34" s="23">
        <f>'Transp lourd AMS'!N34-'Transp lourd AME'!N34</f>
        <v>0</v>
      </c>
      <c r="O34" s="23">
        <f>'Transp lourd AMS'!O34-'Transp lourd AME'!O34</f>
        <v>0</v>
      </c>
      <c r="P34" s="23">
        <f>'Transp lourd AMS'!P34-'Transp lourd AME'!P34</f>
        <v>0</v>
      </c>
      <c r="Q34" s="23">
        <f>'Transp lourd AMS'!Q34-'Transp lourd AME'!Q34</f>
        <v>0</v>
      </c>
      <c r="R34" s="23">
        <f>'Transp lourd AMS'!R34-'Transp lourd AME'!R34</f>
        <v>0</v>
      </c>
      <c r="S34" s="23">
        <f>'Transp lourd AMS'!S34-'Transp lourd AME'!S34</f>
        <v>0</v>
      </c>
      <c r="T34" s="23">
        <f>'Transp lourd AMS'!T34-'Transp lourd AME'!T34</f>
        <v>0</v>
      </c>
      <c r="U34" s="23">
        <f>'Transp lourd AMS'!U34-'Transp lourd AME'!U34</f>
        <v>0</v>
      </c>
      <c r="V34" s="23">
        <f>'Transp lourd AMS'!V34-'Transp lourd AME'!V34</f>
        <v>78.371014914584521</v>
      </c>
      <c r="W34" s="23">
        <f>'Transp lourd AMS'!W34-'Transp lourd AME'!W34</f>
        <v>1074.1692374702952</v>
      </c>
      <c r="X34" s="23">
        <f>'Transp lourd AMS'!X34-'Transp lourd AME'!X34</f>
        <v>499.79936925148832</v>
      </c>
      <c r="Y34" s="23">
        <f>'Transp lourd AMS'!Y34-'Transp lourd AME'!Y34</f>
        <v>1450.2287773030612</v>
      </c>
      <c r="Z34" s="23">
        <f>'Transp lourd AMS'!Z34-'Transp lourd AME'!Z34</f>
        <v>1336.6977806878012</v>
      </c>
      <c r="AA34" s="23">
        <f>'Transp lourd AMS'!AA34-'Transp lourd AME'!AA34</f>
        <v>1160.9407992006227</v>
      </c>
      <c r="AB34" s="23">
        <f>'Transp lourd AMS'!AB34-'Transp lourd AME'!AB34</f>
        <v>859.62633973144602</v>
      </c>
      <c r="AC34" s="23">
        <f>'Transp lourd AMS'!AC34-'Transp lourd AME'!AC34</f>
        <v>710.90969343821234</v>
      </c>
      <c r="AD34" s="23">
        <f>'Transp lourd AMS'!AD34-'Transp lourd AME'!AD34</f>
        <v>1884.0681689726443</v>
      </c>
      <c r="AE34" s="23">
        <f>'Transp lourd AMS'!AE34-'Transp lourd AME'!AE34</f>
        <v>1711.5520244632917</v>
      </c>
      <c r="AF34" s="23">
        <f>'Transp lourd AMS'!AF34-'Transp lourd AME'!AF34</f>
        <v>1635.1876945953536</v>
      </c>
      <c r="AG34" s="23">
        <f>'Transp lourd AMS'!AG34-'Transp lourd AME'!AG34</f>
        <v>1559.755255879445</v>
      </c>
      <c r="AH34" s="23">
        <f>'Transp lourd AMS'!AH34-'Transp lourd AME'!AH34</f>
        <v>1524.4828564490053</v>
      </c>
      <c r="AI34" s="23">
        <f>'Transp lourd AMS'!AI34-'Transp lourd AME'!AI34</f>
        <v>1789.8417436603695</v>
      </c>
      <c r="AJ34" s="23">
        <f>'Transp lourd AMS'!AJ34-'Transp lourd AME'!AJ34</f>
        <v>1838.6490232726219</v>
      </c>
      <c r="AK34" s="23">
        <f>'Transp lourd AMS'!AK34-'Transp lourd AME'!AK34</f>
        <v>1661.278915102328</v>
      </c>
      <c r="AL34" s="23">
        <f>'Transp lourd AMS'!AL34-'Transp lourd AME'!AL34</f>
        <v>1979.5846002743565</v>
      </c>
      <c r="AM34" s="23">
        <f>'Transp lourd AMS'!AM34-'Transp lourd AME'!AM34</f>
        <v>1754.6741495274482</v>
      </c>
      <c r="AN34" s="23">
        <f>'Transp lourd AMS'!AN34-'Transp lourd AME'!AN34</f>
        <v>1916.9608477431102</v>
      </c>
      <c r="AO34" s="23">
        <f>'Transp lourd AMS'!AO34-'Transp lourd AME'!AO34</f>
        <v>1647.7485528723355</v>
      </c>
      <c r="AP34" s="23">
        <f>'Transp lourd AMS'!AP34-'Transp lourd AME'!AP34</f>
        <v>1720.9581291867271</v>
      </c>
      <c r="AQ34" s="23">
        <f>'Transp lourd AMS'!AQ34-'Transp lourd AME'!AQ34</f>
        <v>1868.9012643234701</v>
      </c>
      <c r="AR34" s="23">
        <f>'Transp lourd AMS'!AR34-'Transp lourd AME'!AR34</f>
        <v>1875.9246879134971</v>
      </c>
      <c r="AS34" s="23">
        <f>'Transp lourd AMS'!AS34-'Transp lourd AME'!AS34</f>
        <v>1438.4593848642626</v>
      </c>
      <c r="AT34" s="23">
        <f>'Transp lourd AMS'!AT34-'Transp lourd AME'!AT34</f>
        <v>1588.1183683672953</v>
      </c>
      <c r="AU34" s="23">
        <f>'Transp lourd AMS'!AU34-'Transp lourd AME'!AU34</f>
        <v>1650.7611115640993</v>
      </c>
      <c r="AV34" s="23">
        <f>'Transp lourd AMS'!AV34-'Transp lourd AME'!AV34</f>
        <v>1698.8041111301191</v>
      </c>
      <c r="AW34" s="23">
        <f>'Transp lourd AMS'!AW34-'Transp lourd AME'!AW34</f>
        <v>1712.4990182915808</v>
      </c>
      <c r="AX34" s="18"/>
    </row>
    <row r="35" spans="1:50" x14ac:dyDescent="0.25">
      <c r="A35" s="19"/>
      <c r="B35" t="s">
        <v>1658</v>
      </c>
      <c r="C35" s="23">
        <f>'Transp lourd AMS'!C35-'Transp lourd AME'!C35</f>
        <v>0</v>
      </c>
      <c r="D35" s="23">
        <f>'Transp lourd AMS'!D35-'Transp lourd AME'!D35</f>
        <v>0</v>
      </c>
      <c r="E35" s="23">
        <f>'Transp lourd AMS'!E35-'Transp lourd AME'!E35</f>
        <v>0</v>
      </c>
      <c r="F35" s="23">
        <f>'Transp lourd AMS'!F35-'Transp lourd AME'!F35</f>
        <v>0</v>
      </c>
      <c r="G35" s="23">
        <f>'Transp lourd AMS'!G35-'Transp lourd AME'!G35</f>
        <v>0</v>
      </c>
      <c r="H35" s="23">
        <f>'Transp lourd AMS'!H35-'Transp lourd AME'!H35</f>
        <v>0</v>
      </c>
      <c r="I35" s="23">
        <f>'Transp lourd AMS'!I35-'Transp lourd AME'!I35</f>
        <v>0</v>
      </c>
      <c r="J35" s="23">
        <f>'Transp lourd AMS'!J35-'Transp lourd AME'!J35</f>
        <v>0</v>
      </c>
      <c r="K35" s="23">
        <f>'Transp lourd AMS'!K35-'Transp lourd AME'!K35</f>
        <v>0</v>
      </c>
      <c r="L35" s="23">
        <f>'Transp lourd AMS'!L35-'Transp lourd AME'!L35</f>
        <v>0</v>
      </c>
      <c r="M35" s="23">
        <f>'Transp lourd AMS'!M35-'Transp lourd AME'!M35</f>
        <v>0</v>
      </c>
      <c r="N35" s="23">
        <f>'Transp lourd AMS'!N35-'Transp lourd AME'!N35</f>
        <v>0</v>
      </c>
      <c r="O35" s="23">
        <f>'Transp lourd AMS'!O35-'Transp lourd AME'!O35</f>
        <v>0</v>
      </c>
      <c r="P35" s="23">
        <f>'Transp lourd AMS'!P35-'Transp lourd AME'!P35</f>
        <v>0</v>
      </c>
      <c r="Q35" s="23">
        <f>'Transp lourd AMS'!Q35-'Transp lourd AME'!Q35</f>
        <v>0</v>
      </c>
      <c r="R35" s="23">
        <f>'Transp lourd AMS'!R35-'Transp lourd AME'!R35</f>
        <v>0</v>
      </c>
      <c r="S35" s="23">
        <f>'Transp lourd AMS'!S35-'Transp lourd AME'!S35</f>
        <v>0</v>
      </c>
      <c r="T35" s="23">
        <f>'Transp lourd AMS'!T35-'Transp lourd AME'!T35</f>
        <v>0</v>
      </c>
      <c r="U35" s="23">
        <f>'Transp lourd AMS'!U35-'Transp lourd AME'!U35</f>
        <v>0</v>
      </c>
      <c r="V35" s="23">
        <f>'Transp lourd AMS'!V35-'Transp lourd AME'!V35</f>
        <v>75.259806588208448</v>
      </c>
      <c r="W35" s="23">
        <f>'Transp lourd AMS'!W35-'Transp lourd AME'!W35</f>
        <v>-333.5238777562713</v>
      </c>
      <c r="X35" s="23">
        <f>'Transp lourd AMS'!X35-'Transp lourd AME'!X35</f>
        <v>168.71072711044826</v>
      </c>
      <c r="Y35" s="23">
        <f>'Transp lourd AMS'!Y35-'Transp lourd AME'!Y35</f>
        <v>-525.14615200035269</v>
      </c>
      <c r="Z35" s="23">
        <f>'Transp lourd AMS'!Z35-'Transp lourd AME'!Z35</f>
        <v>-568.14839199936569</v>
      </c>
      <c r="AA35" s="23">
        <f>'Transp lourd AMS'!AA35-'Transp lourd AME'!AA35</f>
        <v>-682.6922716367776</v>
      </c>
      <c r="AB35" s="23">
        <f>'Transp lourd AMS'!AB35-'Transp lourd AME'!AB35</f>
        <v>-915.07708753694442</v>
      </c>
      <c r="AC35" s="23">
        <f>'Transp lourd AMS'!AC35-'Transp lourd AME'!AC35</f>
        <v>-1019.1191756993944</v>
      </c>
      <c r="AD35" s="23">
        <f>'Transp lourd AMS'!AD35-'Transp lourd AME'!AD35</f>
        <v>-1634.2238485415751</v>
      </c>
      <c r="AE35" s="23">
        <f>'Transp lourd AMS'!AE35-'Transp lourd AME'!AE35</f>
        <v>-1836.3208018191131</v>
      </c>
      <c r="AF35" s="23">
        <f>'Transp lourd AMS'!AF35-'Transp lourd AME'!AF35</f>
        <v>-1977.9484446712052</v>
      </c>
      <c r="AG35" s="23">
        <f>'Transp lourd AMS'!AG35-'Transp lourd AME'!AG35</f>
        <v>-2105.9212857428884</v>
      </c>
      <c r="AH35" s="23">
        <f>'Transp lourd AMS'!AH35-'Transp lourd AME'!AH35</f>
        <v>-2207.9779362184054</v>
      </c>
      <c r="AI35" s="23">
        <f>'Transp lourd AMS'!AI35-'Transp lourd AME'!AI35</f>
        <v>-2756.4289171104788</v>
      </c>
      <c r="AJ35" s="23">
        <f>'Transp lourd AMS'!AJ35-'Transp lourd AME'!AJ35</f>
        <v>-2930.2201132597793</v>
      </c>
      <c r="AK35" s="23">
        <f>'Transp lourd AMS'!AK35-'Transp lourd AME'!AK35</f>
        <v>-3198.7840701741279</v>
      </c>
      <c r="AL35" s="23">
        <f>'Transp lourd AMS'!AL35-'Transp lourd AME'!AL35</f>
        <v>-3265.6670665377137</v>
      </c>
      <c r="AM35" s="23">
        <f>'Transp lourd AMS'!AM35-'Transp lourd AME'!AM35</f>
        <v>-3530.999046714785</v>
      </c>
      <c r="AN35" s="23">
        <f>'Transp lourd AMS'!AN35-'Transp lourd AME'!AN35</f>
        <v>-3311.8117346522645</v>
      </c>
      <c r="AO35" s="23">
        <f>'Transp lourd AMS'!AO35-'Transp lourd AME'!AO35</f>
        <v>-3607.4946278508514</v>
      </c>
      <c r="AP35" s="23">
        <f>'Transp lourd AMS'!AP35-'Transp lourd AME'!AP35</f>
        <v>-3768.3332374821211</v>
      </c>
      <c r="AQ35" s="23">
        <f>'Transp lourd AMS'!AQ35-'Transp lourd AME'!AQ35</f>
        <v>-3925.241860001518</v>
      </c>
      <c r="AR35" s="23">
        <f>'Transp lourd AMS'!AR35-'Transp lourd AME'!AR35</f>
        <v>-4100.5496226434516</v>
      </c>
      <c r="AS35" s="23">
        <f>'Transp lourd AMS'!AS35-'Transp lourd AME'!AS35</f>
        <v>-3833.9640225676158</v>
      </c>
      <c r="AT35" s="23">
        <f>'Transp lourd AMS'!AT35-'Transp lourd AME'!AT35</f>
        <v>-3940.8465871745457</v>
      </c>
      <c r="AU35" s="23">
        <f>'Transp lourd AMS'!AU35-'Transp lourd AME'!AU35</f>
        <v>-4077.5254097354732</v>
      </c>
      <c r="AV35" s="23">
        <f>'Transp lourd AMS'!AV35-'Transp lourd AME'!AV35</f>
        <v>-4217.8655998790791</v>
      </c>
      <c r="AW35" s="23">
        <f>'Transp lourd AMS'!AW35-'Transp lourd AME'!AW35</f>
        <v>-4380.9129709260014</v>
      </c>
      <c r="AX35" s="18"/>
    </row>
    <row r="36" spans="1:50" x14ac:dyDescent="0.25">
      <c r="A36" s="19"/>
      <c r="B36" t="s">
        <v>1659</v>
      </c>
      <c r="C36" s="23">
        <f>'Transp lourd AMS'!C36-'Transp lourd AME'!C36</f>
        <v>0</v>
      </c>
      <c r="D36" s="23">
        <f>'Transp lourd AMS'!D36-'Transp lourd AME'!D36</f>
        <v>0</v>
      </c>
      <c r="E36" s="23">
        <f>'Transp lourd AMS'!E36-'Transp lourd AME'!E36</f>
        <v>0</v>
      </c>
      <c r="F36" s="23">
        <f>'Transp lourd AMS'!F36-'Transp lourd AME'!F36</f>
        <v>0</v>
      </c>
      <c r="G36" s="23">
        <f>'Transp lourd AMS'!G36-'Transp lourd AME'!G36</f>
        <v>0</v>
      </c>
      <c r="H36" s="23">
        <f>'Transp lourd AMS'!H36-'Transp lourd AME'!H36</f>
        <v>0</v>
      </c>
      <c r="I36" s="23">
        <f>'Transp lourd AMS'!I36-'Transp lourd AME'!I36</f>
        <v>0</v>
      </c>
      <c r="J36" s="23">
        <f>'Transp lourd AMS'!J36-'Transp lourd AME'!J36</f>
        <v>0</v>
      </c>
      <c r="K36" s="23">
        <f>'Transp lourd AMS'!K36-'Transp lourd AME'!K36</f>
        <v>0</v>
      </c>
      <c r="L36" s="23">
        <f>'Transp lourd AMS'!L36-'Transp lourd AME'!L36</f>
        <v>0</v>
      </c>
      <c r="M36" s="23">
        <f>'Transp lourd AMS'!M36-'Transp lourd AME'!M36</f>
        <v>0</v>
      </c>
      <c r="N36" s="23">
        <f>'Transp lourd AMS'!N36-'Transp lourd AME'!N36</f>
        <v>0</v>
      </c>
      <c r="O36" s="23">
        <f>'Transp lourd AMS'!O36-'Transp lourd AME'!O36</f>
        <v>0</v>
      </c>
      <c r="P36" s="23">
        <f>'Transp lourd AMS'!P36-'Transp lourd AME'!P36</f>
        <v>0</v>
      </c>
      <c r="Q36" s="23">
        <f>'Transp lourd AMS'!Q36-'Transp lourd AME'!Q36</f>
        <v>0</v>
      </c>
      <c r="R36" s="23">
        <f>'Transp lourd AMS'!R36-'Transp lourd AME'!R36</f>
        <v>0</v>
      </c>
      <c r="S36" s="23">
        <f>'Transp lourd AMS'!S36-'Transp lourd AME'!S36</f>
        <v>0</v>
      </c>
      <c r="T36" s="23">
        <f>'Transp lourd AMS'!T36-'Transp lourd AME'!T36</f>
        <v>0</v>
      </c>
      <c r="U36" s="23">
        <f>'Transp lourd AMS'!U36-'Transp lourd AME'!U36</f>
        <v>0</v>
      </c>
      <c r="V36" s="23">
        <f>'Transp lourd AMS'!V36-'Transp lourd AME'!V36</f>
        <v>0.84968908653931408</v>
      </c>
      <c r="W36" s="23">
        <f>'Transp lourd AMS'!W36-'Transp lourd AME'!W36</f>
        <v>1728.9225176669156</v>
      </c>
      <c r="X36" s="23">
        <f>'Transp lourd AMS'!X36-'Transp lourd AME'!X36</f>
        <v>1363.869148153638</v>
      </c>
      <c r="Y36" s="23">
        <f>'Transp lourd AMS'!Y36-'Transp lourd AME'!Y36</f>
        <v>2740.8687470547093</v>
      </c>
      <c r="Z36" s="23">
        <f>'Transp lourd AMS'!Z36-'Transp lourd AME'!Z36</f>
        <v>2728.5991437157409</v>
      </c>
      <c r="AA36" s="23">
        <f>'Transp lourd AMS'!AA36-'Transp lourd AME'!AA36</f>
        <v>2728.1093271015029</v>
      </c>
      <c r="AB36" s="23">
        <f>'Transp lourd AMS'!AB36-'Transp lourd AME'!AB36</f>
        <v>2727.960837801329</v>
      </c>
      <c r="AC36" s="23">
        <f>'Transp lourd AMS'!AC36-'Transp lourd AME'!AC36</f>
        <v>2752.3474642824017</v>
      </c>
      <c r="AD36" s="23">
        <f>'Transp lourd AMS'!AD36-'Transp lourd AME'!AD36</f>
        <v>4697.1728925505558</v>
      </c>
      <c r="AE36" s="23">
        <f>'Transp lourd AMS'!AE36-'Transp lourd AME'!AE36</f>
        <v>4814.6742420743076</v>
      </c>
      <c r="AF36" s="23">
        <f>'Transp lourd AMS'!AF36-'Transp lourd AME'!AF36</f>
        <v>4966.260322273336</v>
      </c>
      <c r="AG36" s="23">
        <f>'Transp lourd AMS'!AG36-'Transp lourd AME'!AG36</f>
        <v>5107.1453465086506</v>
      </c>
      <c r="AH36" s="23">
        <f>'Transp lourd AMS'!AH36-'Transp lourd AME'!AH36</f>
        <v>5265.0364851594159</v>
      </c>
      <c r="AI36" s="23">
        <f>'Transp lourd AMS'!AI36-'Transp lourd AME'!AI36</f>
        <v>5734.925305177796</v>
      </c>
      <c r="AJ36" s="23">
        <f>'Transp lourd AMS'!AJ36-'Transp lourd AME'!AJ36</f>
        <v>6013.7749249375584</v>
      </c>
      <c r="AK36" s="23">
        <f>'Transp lourd AMS'!AK36-'Transp lourd AME'!AK36</f>
        <v>6183.0563900149336</v>
      </c>
      <c r="AL36" s="23">
        <f>'Transp lourd AMS'!AL36-'Transp lourd AME'!AL36</f>
        <v>6608.6241488116511</v>
      </c>
      <c r="AM36" s="23">
        <f>'Transp lourd AMS'!AM36-'Transp lourd AME'!AM36</f>
        <v>6730.5845829135196</v>
      </c>
      <c r="AN36" s="23">
        <f>'Transp lourd AMS'!AN36-'Transp lourd AME'!AN36</f>
        <v>6213.6205239400124</v>
      </c>
      <c r="AO36" s="23">
        <f>'Transp lourd AMS'!AO36-'Transp lourd AME'!AO36</f>
        <v>6301.5348950770458</v>
      </c>
      <c r="AP36" s="23">
        <f>'Transp lourd AMS'!AP36-'Transp lourd AME'!AP36</f>
        <v>6552.6080996240999</v>
      </c>
      <c r="AQ36" s="23">
        <f>'Transp lourd AMS'!AQ36-'Transp lourd AME'!AQ36</f>
        <v>6872.3558046609542</v>
      </c>
      <c r="AR36" s="23">
        <f>'Transp lourd AMS'!AR36-'Transp lourd AME'!AR36</f>
        <v>7076.3821999625807</v>
      </c>
      <c r="AS36" s="23">
        <f>'Transp lourd AMS'!AS36-'Transp lourd AME'!AS36</f>
        <v>6282.1317458533686</v>
      </c>
      <c r="AT36" s="23">
        <f>'Transp lourd AMS'!AT36-'Transp lourd AME'!AT36</f>
        <v>6531.6631752015446</v>
      </c>
      <c r="AU36" s="23">
        <f>'Transp lourd AMS'!AU36-'Transp lourd AME'!AU36</f>
        <v>6737.1431634966048</v>
      </c>
      <c r="AV36" s="23">
        <f>'Transp lourd AMS'!AV36-'Transp lourd AME'!AV36</f>
        <v>6932.8613066074404</v>
      </c>
      <c r="AW36" s="23">
        <f>'Transp lourd AMS'!AW36-'Transp lourd AME'!AW36</f>
        <v>7126.6381286591459</v>
      </c>
      <c r="AX36" s="18"/>
    </row>
    <row r="37" spans="1:50" x14ac:dyDescent="0.25">
      <c r="A37" s="19"/>
      <c r="B37" t="s">
        <v>1660</v>
      </c>
      <c r="C37" s="23">
        <f>'Transp lourd AMS'!C37-'Transp lourd AME'!C37</f>
        <v>0</v>
      </c>
      <c r="D37" s="23">
        <f>'Transp lourd AMS'!D37-'Transp lourd AME'!D37</f>
        <v>0</v>
      </c>
      <c r="E37" s="23">
        <f>'Transp lourd AMS'!E37-'Transp lourd AME'!E37</f>
        <v>0</v>
      </c>
      <c r="F37" s="23">
        <f>'Transp lourd AMS'!F37-'Transp lourd AME'!F37</f>
        <v>0</v>
      </c>
      <c r="G37" s="23">
        <f>'Transp lourd AMS'!G37-'Transp lourd AME'!G37</f>
        <v>0</v>
      </c>
      <c r="H37" s="23">
        <f>'Transp lourd AMS'!H37-'Transp lourd AME'!H37</f>
        <v>0</v>
      </c>
      <c r="I37" s="23">
        <f>'Transp lourd AMS'!I37-'Transp lourd AME'!I37</f>
        <v>0</v>
      </c>
      <c r="J37" s="23">
        <f>'Transp lourd AMS'!J37-'Transp lourd AME'!J37</f>
        <v>0</v>
      </c>
      <c r="K37" s="23">
        <f>'Transp lourd AMS'!K37-'Transp lourd AME'!K37</f>
        <v>0</v>
      </c>
      <c r="L37" s="23">
        <f>'Transp lourd AMS'!L37-'Transp lourd AME'!L37</f>
        <v>0</v>
      </c>
      <c r="M37" s="23">
        <f>'Transp lourd AMS'!M37-'Transp lourd AME'!M37</f>
        <v>0</v>
      </c>
      <c r="N37" s="23">
        <f>'Transp lourd AMS'!N37-'Transp lourd AME'!N37</f>
        <v>0</v>
      </c>
      <c r="O37" s="23">
        <f>'Transp lourd AMS'!O37-'Transp lourd AME'!O37</f>
        <v>0</v>
      </c>
      <c r="P37" s="23">
        <f>'Transp lourd AMS'!P37-'Transp lourd AME'!P37</f>
        <v>0</v>
      </c>
      <c r="Q37" s="23">
        <f>'Transp lourd AMS'!Q37-'Transp lourd AME'!Q37</f>
        <v>0</v>
      </c>
      <c r="R37" s="23">
        <f>'Transp lourd AMS'!R37-'Transp lourd AME'!R37</f>
        <v>0</v>
      </c>
      <c r="S37" s="23">
        <f>'Transp lourd AMS'!S37-'Transp lourd AME'!S37</f>
        <v>0</v>
      </c>
      <c r="T37" s="23">
        <f>'Transp lourd AMS'!T37-'Transp lourd AME'!T37</f>
        <v>0</v>
      </c>
      <c r="U37" s="23">
        <f>'Transp lourd AMS'!U37-'Transp lourd AME'!U37</f>
        <v>0</v>
      </c>
      <c r="V37" s="23">
        <f>'Transp lourd AMS'!V37-'Transp lourd AME'!V37</f>
        <v>2.2615192398368436</v>
      </c>
      <c r="W37" s="23">
        <f>'Transp lourd AMS'!W37-'Transp lourd AME'!W37</f>
        <v>-321.22940244034919</v>
      </c>
      <c r="X37" s="23">
        <f>'Transp lourd AMS'!X37-'Transp lourd AME'!X37</f>
        <v>-1032.7805060125984</v>
      </c>
      <c r="Y37" s="23">
        <f>'Transp lourd AMS'!Y37-'Transp lourd AME'!Y37</f>
        <v>-765.49381775129609</v>
      </c>
      <c r="Z37" s="23">
        <f>'Transp lourd AMS'!Z37-'Transp lourd AME'!Z37</f>
        <v>-823.75297102857337</v>
      </c>
      <c r="AA37" s="23">
        <f>'Transp lourd AMS'!AA37-'Transp lourd AME'!AA37</f>
        <v>-884.47625626410309</v>
      </c>
      <c r="AB37" s="23">
        <f>'Transp lourd AMS'!AB37-'Transp lourd AME'!AB37</f>
        <v>-953.25741053293905</v>
      </c>
      <c r="AC37" s="23">
        <f>'Transp lourd AMS'!AC37-'Transp lourd AME'!AC37</f>
        <v>-1022.3185951447949</v>
      </c>
      <c r="AD37" s="23">
        <f>'Transp lourd AMS'!AD37-'Transp lourd AME'!AD37</f>
        <v>-1178.8808750363371</v>
      </c>
      <c r="AE37" s="23">
        <f>'Transp lourd AMS'!AE37-'Transp lourd AME'!AE37</f>
        <v>-1266.8014157919038</v>
      </c>
      <c r="AF37" s="23">
        <f>'Transp lourd AMS'!AF37-'Transp lourd AME'!AF37</f>
        <v>-1353.1241830067761</v>
      </c>
      <c r="AG37" s="23">
        <f>'Transp lourd AMS'!AG37-'Transp lourd AME'!AG37</f>
        <v>-1441.4688048863172</v>
      </c>
      <c r="AH37" s="23">
        <f>'Transp lourd AMS'!AH37-'Transp lourd AME'!AH37</f>
        <v>-1532.5756924920047</v>
      </c>
      <c r="AI37" s="23">
        <f>'Transp lourd AMS'!AI37-'Transp lourd AME'!AI37</f>
        <v>-1188.6546444069472</v>
      </c>
      <c r="AJ37" s="23">
        <f>'Transp lourd AMS'!AJ37-'Transp lourd AME'!AJ37</f>
        <v>-1244.9057884051585</v>
      </c>
      <c r="AK37" s="23">
        <f>'Transp lourd AMS'!AK37-'Transp lourd AME'!AK37</f>
        <v>-1322.9934047384772</v>
      </c>
      <c r="AL37" s="23">
        <f>'Transp lourd AMS'!AL37-'Transp lourd AME'!AL37</f>
        <v>-1363.3724819995803</v>
      </c>
      <c r="AM37" s="23">
        <f>'Transp lourd AMS'!AM37-'Transp lourd AME'!AM37</f>
        <v>-1444.9113866712871</v>
      </c>
      <c r="AN37" s="23">
        <f>'Transp lourd AMS'!AN37-'Transp lourd AME'!AN37</f>
        <v>-984.84794154463827</v>
      </c>
      <c r="AO37" s="23">
        <f>'Transp lourd AMS'!AO37-'Transp lourd AME'!AO37</f>
        <v>-1046.2917143538589</v>
      </c>
      <c r="AP37" s="23">
        <f>'Transp lourd AMS'!AP37-'Transp lourd AME'!AP37</f>
        <v>-1063.3167329552521</v>
      </c>
      <c r="AQ37" s="23">
        <f>'Transp lourd AMS'!AQ37-'Transp lourd AME'!AQ37</f>
        <v>-1078.2126803359674</v>
      </c>
      <c r="AR37" s="23">
        <f>'Transp lourd AMS'!AR37-'Transp lourd AME'!AR37</f>
        <v>-1099.9078894056331</v>
      </c>
      <c r="AS37" s="23">
        <f>'Transp lourd AMS'!AS37-'Transp lourd AME'!AS37</f>
        <v>-1009.7083384214902</v>
      </c>
      <c r="AT37" s="23">
        <f>'Transp lourd AMS'!AT37-'Transp lourd AME'!AT37</f>
        <v>-1002.6982196597046</v>
      </c>
      <c r="AU37" s="23">
        <f>'Transp lourd AMS'!AU37-'Transp lourd AME'!AU37</f>
        <v>-1008.8566421970311</v>
      </c>
      <c r="AV37" s="23">
        <f>'Transp lourd AMS'!AV37-'Transp lourd AME'!AV37</f>
        <v>-1016.1915955982422</v>
      </c>
      <c r="AW37" s="23">
        <f>'Transp lourd AMS'!AW37-'Transp lourd AME'!AW37</f>
        <v>-1033.2261394415636</v>
      </c>
      <c r="AX37" s="18"/>
    </row>
    <row r="38" spans="1:50" x14ac:dyDescent="0.25">
      <c r="A38" s="19"/>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18"/>
    </row>
    <row r="39" spans="1:50" x14ac:dyDescent="0.25">
      <c r="A39" s="18"/>
      <c r="B39" t="s">
        <v>1666</v>
      </c>
      <c r="C39" s="23">
        <f>'Transp lourd AMS'!C39-'Transp lourd AME'!C39</f>
        <v>0</v>
      </c>
      <c r="D39" s="23">
        <f>'Transp lourd AMS'!D39-'Transp lourd AME'!D39</f>
        <v>0</v>
      </c>
      <c r="E39" s="23">
        <f>'Transp lourd AMS'!E39-'Transp lourd AME'!E39</f>
        <v>0</v>
      </c>
      <c r="F39" s="23">
        <f>'Transp lourd AMS'!F39-'Transp lourd AME'!F39</f>
        <v>0</v>
      </c>
      <c r="G39" s="23">
        <f>'Transp lourd AMS'!G39-'Transp lourd AME'!G39</f>
        <v>0</v>
      </c>
      <c r="H39" s="23">
        <f>'Transp lourd AMS'!H39-'Transp lourd AME'!H39</f>
        <v>0</v>
      </c>
      <c r="I39" s="23">
        <f>'Transp lourd AMS'!I39-'Transp lourd AME'!I39</f>
        <v>0</v>
      </c>
      <c r="J39" s="23">
        <f>'Transp lourd AMS'!J39-'Transp lourd AME'!J39</f>
        <v>0</v>
      </c>
      <c r="K39" s="23">
        <f>'Transp lourd AMS'!K39-'Transp lourd AME'!K39</f>
        <v>0</v>
      </c>
      <c r="L39" s="23">
        <f>'Transp lourd AMS'!L39-'Transp lourd AME'!L39</f>
        <v>0</v>
      </c>
      <c r="M39" s="23">
        <f>'Transp lourd AMS'!M39-'Transp lourd AME'!M39</f>
        <v>0</v>
      </c>
      <c r="N39" s="23">
        <f>'Transp lourd AMS'!N39-'Transp lourd AME'!N39</f>
        <v>0</v>
      </c>
      <c r="O39" s="23">
        <f>'Transp lourd AMS'!O39-'Transp lourd AME'!O39</f>
        <v>0</v>
      </c>
      <c r="P39" s="23">
        <f>'Transp lourd AMS'!P39-'Transp lourd AME'!P39</f>
        <v>0</v>
      </c>
      <c r="Q39" s="23">
        <f>'Transp lourd AMS'!Q39-'Transp lourd AME'!Q39</f>
        <v>0</v>
      </c>
      <c r="R39" s="23">
        <f>'Transp lourd AMS'!R39-'Transp lourd AME'!R39</f>
        <v>0</v>
      </c>
      <c r="S39" s="23">
        <f>'Transp lourd AMS'!S39-'Transp lourd AME'!S39</f>
        <v>0</v>
      </c>
      <c r="T39" s="23">
        <f>'Transp lourd AMS'!T39-'Transp lourd AME'!T39</f>
        <v>0</v>
      </c>
      <c r="U39" s="23">
        <f>'Transp lourd AMS'!U39-'Transp lourd AME'!U39</f>
        <v>0</v>
      </c>
      <c r="V39" s="23">
        <f>'Transp lourd AMS'!V39-'Transp lourd AME'!V39</f>
        <v>7.827886999999464</v>
      </c>
      <c r="W39" s="23">
        <f>'Transp lourd AMS'!W39-'Transp lourd AME'!W39</f>
        <v>-2.101383999999598</v>
      </c>
      <c r="X39" s="23">
        <f>'Transp lourd AMS'!X39-'Transp lourd AME'!X39</f>
        <v>-31.824829999999565</v>
      </c>
      <c r="Y39" s="23">
        <f>'Transp lourd AMS'!Y39-'Transp lourd AME'!Y39</f>
        <v>-42.516776000000391</v>
      </c>
      <c r="Z39" s="23">
        <f>'Transp lourd AMS'!Z39-'Transp lourd AME'!Z39</f>
        <v>-52.996713999999884</v>
      </c>
      <c r="AA39" s="23">
        <f>'Transp lourd AMS'!AA39-'Transp lourd AME'!AA39</f>
        <v>-71.923939000000246</v>
      </c>
      <c r="AB39" s="23">
        <f>'Transp lourd AMS'!AB39-'Transp lourd AME'!AB39</f>
        <v>-112.89902999999958</v>
      </c>
      <c r="AC39" s="23">
        <f>'Transp lourd AMS'!AC39-'Transp lourd AME'!AC39</f>
        <v>-160.78860900000018</v>
      </c>
      <c r="AD39" s="23">
        <f>'Transp lourd AMS'!AD39-'Transp lourd AME'!AD39</f>
        <v>-173.0697710000004</v>
      </c>
      <c r="AE39" s="23">
        <f>'Transp lourd AMS'!AE39-'Transp lourd AME'!AE39</f>
        <v>-197.78130400000009</v>
      </c>
      <c r="AF39" s="23">
        <f>'Transp lourd AMS'!AF39-'Transp lourd AME'!AF39</f>
        <v>-227.32039400000031</v>
      </c>
      <c r="AG39" s="23">
        <f>'Transp lourd AMS'!AG39-'Transp lourd AME'!AG39</f>
        <v>-259.82290199999989</v>
      </c>
      <c r="AH39" s="23">
        <f>'Transp lourd AMS'!AH39-'Transp lourd AME'!AH39</f>
        <v>-290.67929699999968</v>
      </c>
      <c r="AI39" s="23">
        <f>'Transp lourd AMS'!AI39-'Transp lourd AME'!AI39</f>
        <v>-310.68321900000046</v>
      </c>
      <c r="AJ39" s="23">
        <f>'Transp lourd AMS'!AJ39-'Transp lourd AME'!AJ39</f>
        <v>-331.97058600000037</v>
      </c>
      <c r="AK39" s="23">
        <f>'Transp lourd AMS'!AK39-'Transp lourd AME'!AK39</f>
        <v>-372.28292899999997</v>
      </c>
      <c r="AL39" s="23">
        <f>'Transp lourd AMS'!AL39-'Transp lourd AME'!AL39</f>
        <v>-390.56370900000002</v>
      </c>
      <c r="AM39" s="23">
        <f>'Transp lourd AMS'!AM39-'Transp lourd AME'!AM39</f>
        <v>-430.29462100000001</v>
      </c>
      <c r="AN39" s="23">
        <f>'Transp lourd AMS'!AN39-'Transp lourd AME'!AN39</f>
        <v>-434.47397900000033</v>
      </c>
      <c r="AO39" s="23">
        <f>'Transp lourd AMS'!AO39-'Transp lourd AME'!AO39</f>
        <v>-468.55888300000061</v>
      </c>
      <c r="AP39" s="23">
        <f>'Transp lourd AMS'!AP39-'Transp lourd AME'!AP39</f>
        <v>-502.83755900000051</v>
      </c>
      <c r="AQ39" s="23">
        <f>'Transp lourd AMS'!AQ39-'Transp lourd AME'!AQ39</f>
        <v>-532.46650899999986</v>
      </c>
      <c r="AR39" s="23">
        <f>'Transp lourd AMS'!AR39-'Transp lourd AME'!AR39</f>
        <v>-567.47666000000027</v>
      </c>
      <c r="AS39" s="23">
        <f>'Transp lourd AMS'!AS39-'Transp lourd AME'!AS39</f>
        <v>-614.40903899999921</v>
      </c>
      <c r="AT39" s="23">
        <f>'Transp lourd AMS'!AT39-'Transp lourd AME'!AT39</f>
        <v>-653.18044499999996</v>
      </c>
      <c r="AU39" s="23">
        <f>'Transp lourd AMS'!AU39-'Transp lourd AME'!AU39</f>
        <v>-691.29616399999941</v>
      </c>
      <c r="AV39" s="23">
        <f>'Transp lourd AMS'!AV39-'Transp lourd AME'!AV39</f>
        <v>-729.91047100000014</v>
      </c>
      <c r="AW39" s="23">
        <f>'Transp lourd AMS'!AW39-'Transp lourd AME'!AW39</f>
        <v>-772.30873900000006</v>
      </c>
      <c r="AX39" s="18"/>
    </row>
    <row r="40" spans="1:50" x14ac:dyDescent="0.25">
      <c r="A40" s="18"/>
      <c r="B40" t="s">
        <v>1648</v>
      </c>
      <c r="C40" s="23">
        <f>'Transp lourd AMS'!C40-'Transp lourd AME'!C40</f>
        <v>0</v>
      </c>
      <c r="D40" s="23">
        <f>'Transp lourd AMS'!D40-'Transp lourd AME'!D40</f>
        <v>0</v>
      </c>
      <c r="E40" s="23">
        <f>'Transp lourd AMS'!E40-'Transp lourd AME'!E40</f>
        <v>0</v>
      </c>
      <c r="F40" s="23">
        <f>'Transp lourd AMS'!F40-'Transp lourd AME'!F40</f>
        <v>0</v>
      </c>
      <c r="G40" s="23">
        <f>'Transp lourd AMS'!G40-'Transp lourd AME'!G40</f>
        <v>0</v>
      </c>
      <c r="H40" s="23">
        <f>'Transp lourd AMS'!H40-'Transp lourd AME'!H40</f>
        <v>0</v>
      </c>
      <c r="I40" s="23">
        <f>'Transp lourd AMS'!I40-'Transp lourd AME'!I40</f>
        <v>0</v>
      </c>
      <c r="J40" s="23">
        <f>'Transp lourd AMS'!J40-'Transp lourd AME'!J40</f>
        <v>0</v>
      </c>
      <c r="K40" s="23">
        <f>'Transp lourd AMS'!K40-'Transp lourd AME'!K40</f>
        <v>0</v>
      </c>
      <c r="L40" s="23">
        <f>'Transp lourd AMS'!L40-'Transp lourd AME'!L40</f>
        <v>0</v>
      </c>
      <c r="M40" s="23">
        <f>'Transp lourd AMS'!M40-'Transp lourd AME'!M40</f>
        <v>0</v>
      </c>
      <c r="N40" s="23">
        <f>'Transp lourd AMS'!N40-'Transp lourd AME'!N40</f>
        <v>0</v>
      </c>
      <c r="O40" s="23">
        <f>'Transp lourd AMS'!O40-'Transp lourd AME'!O40</f>
        <v>0</v>
      </c>
      <c r="P40" s="23">
        <f>'Transp lourd AMS'!P40-'Transp lourd AME'!P40</f>
        <v>0</v>
      </c>
      <c r="Q40" s="23">
        <f>'Transp lourd AMS'!Q40-'Transp lourd AME'!Q40</f>
        <v>0</v>
      </c>
      <c r="R40" s="23">
        <f>'Transp lourd AMS'!R40-'Transp lourd AME'!R40</f>
        <v>0</v>
      </c>
      <c r="S40" s="23">
        <f>'Transp lourd AMS'!S40-'Transp lourd AME'!S40</f>
        <v>0</v>
      </c>
      <c r="T40" s="23">
        <f>'Transp lourd AMS'!T40-'Transp lourd AME'!T40</f>
        <v>0</v>
      </c>
      <c r="U40" s="23">
        <f>'Transp lourd AMS'!U40-'Transp lourd AME'!U40</f>
        <v>0</v>
      </c>
      <c r="V40" s="23">
        <f>'Transp lourd AMS'!V40-'Transp lourd AME'!V40</f>
        <v>7.6603880000002391</v>
      </c>
      <c r="W40" s="23">
        <f>'Transp lourd AMS'!W40-'Transp lourd AME'!W40</f>
        <v>-20.55715599999985</v>
      </c>
      <c r="X40" s="23">
        <f>'Transp lourd AMS'!X40-'Transp lourd AME'!X40</f>
        <v>-27.741132999999536</v>
      </c>
      <c r="Y40" s="23">
        <f>'Transp lourd AMS'!Y40-'Transp lourd AME'!Y40</f>
        <v>-100.30796000000009</v>
      </c>
      <c r="Z40" s="23">
        <f>'Transp lourd AMS'!Z40-'Transp lourd AME'!Z40</f>
        <v>-173.48916499999996</v>
      </c>
      <c r="AA40" s="23">
        <f>'Transp lourd AMS'!AA40-'Transp lourd AME'!AA40</f>
        <v>-255.4677300000003</v>
      </c>
      <c r="AB40" s="23">
        <f>'Transp lourd AMS'!AB40-'Transp lourd AME'!AB40</f>
        <v>-357.83256900000015</v>
      </c>
      <c r="AC40" s="23">
        <f>'Transp lourd AMS'!AC40-'Transp lourd AME'!AC40</f>
        <v>-466.47375800000009</v>
      </c>
      <c r="AD40" s="23">
        <f>'Transp lourd AMS'!AD40-'Transp lourd AME'!AD40</f>
        <v>-660.55621900000006</v>
      </c>
      <c r="AE40" s="23">
        <f>'Transp lourd AMS'!AE40-'Transp lourd AME'!AE40</f>
        <v>-866.98372500000005</v>
      </c>
      <c r="AF40" s="23">
        <f>'Transp lourd AMS'!AF40-'Transp lourd AME'!AF40</f>
        <v>-1078.8670699999993</v>
      </c>
      <c r="AG40" s="23">
        <f>'Transp lourd AMS'!AG40-'Transp lourd AME'!AG40</f>
        <v>-1294.5924510000004</v>
      </c>
      <c r="AH40" s="23">
        <f>'Transp lourd AMS'!AH40-'Transp lourd AME'!AH40</f>
        <v>-1511.569477</v>
      </c>
      <c r="AI40" s="23">
        <f>'Transp lourd AMS'!AI40-'Transp lourd AME'!AI40</f>
        <v>-1888.9964460000006</v>
      </c>
      <c r="AJ40" s="23">
        <f>'Transp lourd AMS'!AJ40-'Transp lourd AME'!AJ40</f>
        <v>-2274.3736350000004</v>
      </c>
      <c r="AK40" s="23">
        <f>'Transp lourd AMS'!AK40-'Transp lourd AME'!AK40</f>
        <v>-2676.1309590000005</v>
      </c>
      <c r="AL40" s="23">
        <f>'Transp lourd AMS'!AL40-'Transp lourd AME'!AL40</f>
        <v>-3075.6064080000001</v>
      </c>
      <c r="AM40" s="23">
        <f>'Transp lourd AMS'!AM40-'Transp lourd AME'!AM40</f>
        <v>-3489.7748580000002</v>
      </c>
      <c r="AN40" s="23">
        <f>'Transp lourd AMS'!AN40-'Transp lourd AME'!AN40</f>
        <v>-3798.4985280000001</v>
      </c>
      <c r="AO40" s="23">
        <f>'Transp lourd AMS'!AO40-'Transp lourd AME'!AO40</f>
        <v>-4124.9018510000005</v>
      </c>
      <c r="AP40" s="23">
        <f>'Transp lourd AMS'!AP40-'Transp lourd AME'!AP40</f>
        <v>-4455.9410669999997</v>
      </c>
      <c r="AQ40" s="23">
        <f>'Transp lourd AMS'!AQ40-'Transp lourd AME'!AQ40</f>
        <v>-4792.4423383000003</v>
      </c>
      <c r="AR40" s="23">
        <f>'Transp lourd AMS'!AR40-'Transp lourd AME'!AR40</f>
        <v>-5133.6066303999996</v>
      </c>
      <c r="AS40" s="23">
        <f>'Transp lourd AMS'!AS40-'Transp lourd AME'!AS40</f>
        <v>-5311.5704852999997</v>
      </c>
      <c r="AT40" s="23">
        <f>'Transp lourd AMS'!AT40-'Transp lourd AME'!AT40</f>
        <v>-5489.8332869000005</v>
      </c>
      <c r="AU40" s="23">
        <f>'Transp lourd AMS'!AU40-'Transp lourd AME'!AU40</f>
        <v>-5670.6977680999998</v>
      </c>
      <c r="AV40" s="23">
        <f>'Transp lourd AMS'!AV40-'Transp lourd AME'!AV40</f>
        <v>-5854.1147402000006</v>
      </c>
      <c r="AW40" s="23">
        <f>'Transp lourd AMS'!AW40-'Transp lourd AME'!AW40</f>
        <v>-6042.4244909700001</v>
      </c>
      <c r="AX40" s="18"/>
    </row>
    <row r="41" spans="1:50" x14ac:dyDescent="0.25">
      <c r="A41" s="18"/>
      <c r="B41" t="s">
        <v>1656</v>
      </c>
      <c r="C41" s="23">
        <f>'Transp lourd AMS'!C41-'Transp lourd AME'!C41</f>
        <v>0</v>
      </c>
      <c r="D41" s="23">
        <f>'Transp lourd AMS'!D41-'Transp lourd AME'!D41</f>
        <v>0</v>
      </c>
      <c r="E41" s="23">
        <f>'Transp lourd AMS'!E41-'Transp lourd AME'!E41</f>
        <v>0</v>
      </c>
      <c r="F41" s="23">
        <f>'Transp lourd AMS'!F41-'Transp lourd AME'!F41</f>
        <v>0</v>
      </c>
      <c r="G41" s="23">
        <f>'Transp lourd AMS'!G41-'Transp lourd AME'!G41</f>
        <v>0</v>
      </c>
      <c r="H41" s="23">
        <f>'Transp lourd AMS'!H41-'Transp lourd AME'!H41</f>
        <v>0</v>
      </c>
      <c r="I41" s="23">
        <f>'Transp lourd AMS'!I41-'Transp lourd AME'!I41</f>
        <v>0</v>
      </c>
      <c r="J41" s="23">
        <f>'Transp lourd AMS'!J41-'Transp lourd AME'!J41</f>
        <v>0</v>
      </c>
      <c r="K41" s="23">
        <f>'Transp lourd AMS'!K41-'Transp lourd AME'!K41</f>
        <v>0</v>
      </c>
      <c r="L41" s="23">
        <f>'Transp lourd AMS'!L41-'Transp lourd AME'!L41</f>
        <v>0</v>
      </c>
      <c r="M41" s="23">
        <f>'Transp lourd AMS'!M41-'Transp lourd AME'!M41</f>
        <v>0</v>
      </c>
      <c r="N41" s="23">
        <f>'Transp lourd AMS'!N41-'Transp lourd AME'!N41</f>
        <v>0</v>
      </c>
      <c r="O41" s="23">
        <f>'Transp lourd AMS'!O41-'Transp lourd AME'!O41</f>
        <v>0</v>
      </c>
      <c r="P41" s="23">
        <f>'Transp lourd AMS'!P41-'Transp lourd AME'!P41</f>
        <v>0</v>
      </c>
      <c r="Q41" s="23">
        <f>'Transp lourd AMS'!Q41-'Transp lourd AME'!Q41</f>
        <v>0</v>
      </c>
      <c r="R41" s="23">
        <f>'Transp lourd AMS'!R41-'Transp lourd AME'!R41</f>
        <v>0</v>
      </c>
      <c r="S41" s="23">
        <f>'Transp lourd AMS'!S41-'Transp lourd AME'!S41</f>
        <v>0</v>
      </c>
      <c r="T41" s="23">
        <f>'Transp lourd AMS'!T41-'Transp lourd AME'!T41</f>
        <v>0</v>
      </c>
      <c r="U41" s="23">
        <f>'Transp lourd AMS'!U41-'Transp lourd AME'!U41</f>
        <v>0</v>
      </c>
      <c r="V41" s="23">
        <f>'Transp lourd AMS'!V41-'Transp lourd AME'!V41</f>
        <v>0.1550443999999942</v>
      </c>
      <c r="W41" s="23">
        <f>'Transp lourd AMS'!W41-'Transp lourd AME'!W41</f>
        <v>18.50481240000002</v>
      </c>
      <c r="X41" s="23">
        <f>'Transp lourd AMS'!X41-'Transp lourd AME'!X41</f>
        <v>-3.8024123999999802</v>
      </c>
      <c r="Y41" s="23">
        <f>'Transp lourd AMS'!Y41-'Transp lourd AME'!Y41</f>
        <v>61.268220100000008</v>
      </c>
      <c r="Z41" s="23">
        <f>'Transp lourd AMS'!Z41-'Transp lourd AME'!Z41</f>
        <v>127.23140190000004</v>
      </c>
      <c r="AA41" s="23">
        <f>'Transp lourd AMS'!AA41-'Transp lourd AME'!AA41</f>
        <v>193.64108220000003</v>
      </c>
      <c r="AB41" s="23">
        <f>'Transp lourd AMS'!AB41-'Transp lourd AME'!AB41</f>
        <v>258.51564050000002</v>
      </c>
      <c r="AC41" s="23">
        <f>'Transp lourd AMS'!AC41-'Transp lourd AME'!AC41</f>
        <v>322.87150099999997</v>
      </c>
      <c r="AD41" s="23">
        <f>'Transp lourd AMS'!AD41-'Transp lourd AME'!AD41</f>
        <v>499.38591880000013</v>
      </c>
      <c r="AE41" s="23">
        <f>'Transp lourd AMS'!AE41-'Transp lourd AME'!AE41</f>
        <v>675.8331465</v>
      </c>
      <c r="AF41" s="23">
        <f>'Transp lourd AMS'!AF41-'Transp lourd AME'!AF41</f>
        <v>852.90978470000005</v>
      </c>
      <c r="AG41" s="23">
        <f>'Transp lourd AMS'!AG41-'Transp lourd AME'!AG41</f>
        <v>1030.8593839999999</v>
      </c>
      <c r="AH41" s="23">
        <f>'Transp lourd AMS'!AH41-'Transp lourd AME'!AH41</f>
        <v>1211.65741</v>
      </c>
      <c r="AI41" s="23">
        <f>'Transp lourd AMS'!AI41-'Transp lourd AME'!AI41</f>
        <v>1562.4957690000001</v>
      </c>
      <c r="AJ41" s="23">
        <f>'Transp lourd AMS'!AJ41-'Transp lourd AME'!AJ41</f>
        <v>1919.889578</v>
      </c>
      <c r="AK41" s="23">
        <f>'Transp lourd AMS'!AK41-'Transp lourd AME'!AK41</f>
        <v>2274.7567799999997</v>
      </c>
      <c r="AL41" s="23">
        <f>'Transp lourd AMS'!AL41-'Transp lourd AME'!AL41</f>
        <v>2648.954373</v>
      </c>
      <c r="AM41" s="23">
        <f>'Transp lourd AMS'!AM41-'Transp lourd AME'!AM41</f>
        <v>3016.5991960000001</v>
      </c>
      <c r="AN41" s="23">
        <f>'Transp lourd AMS'!AN41-'Transp lourd AME'!AN41</f>
        <v>3311.242268</v>
      </c>
      <c r="AO41" s="23">
        <f>'Transp lourd AMS'!AO41-'Transp lourd AME'!AO41</f>
        <v>3593.9209490000003</v>
      </c>
      <c r="AP41" s="23">
        <f>'Transp lourd AMS'!AP41-'Transp lourd AME'!AP41</f>
        <v>3880.8763490000001</v>
      </c>
      <c r="AQ41" s="23">
        <f>'Transp lourd AMS'!AQ41-'Transp lourd AME'!AQ41</f>
        <v>4177.642323</v>
      </c>
      <c r="AR41" s="23">
        <f>'Transp lourd AMS'!AR41-'Transp lourd AME'!AR41</f>
        <v>4473.6501329999992</v>
      </c>
      <c r="AS41" s="23">
        <f>'Transp lourd AMS'!AS41-'Transp lourd AME'!AS41</f>
        <v>4596.8748100000003</v>
      </c>
      <c r="AT41" s="23">
        <f>'Transp lourd AMS'!AT41-'Transp lourd AME'!AT41</f>
        <v>4728.2458900000001</v>
      </c>
      <c r="AU41" s="23">
        <f>'Transp lourd AMS'!AU41-'Transp lourd AME'!AU41</f>
        <v>4862.7007169999997</v>
      </c>
      <c r="AV41" s="23">
        <f>'Transp lourd AMS'!AV41-'Transp lourd AME'!AV41</f>
        <v>4999.0661710000004</v>
      </c>
      <c r="AW41" s="23">
        <f>'Transp lourd AMS'!AW41-'Transp lourd AME'!AW41</f>
        <v>5136.4297860000006</v>
      </c>
      <c r="AX41" s="18"/>
    </row>
    <row r="42" spans="1:50" x14ac:dyDescent="0.25">
      <c r="A42" s="18"/>
      <c r="B42" t="s">
        <v>1649</v>
      </c>
      <c r="C42" s="23">
        <f>'Transp lourd AMS'!C42-'Transp lourd AME'!C42</f>
        <v>0</v>
      </c>
      <c r="D42" s="23">
        <f>'Transp lourd AMS'!D42-'Transp lourd AME'!D42</f>
        <v>0</v>
      </c>
      <c r="E42" s="23">
        <f>'Transp lourd AMS'!E42-'Transp lourd AME'!E42</f>
        <v>0</v>
      </c>
      <c r="F42" s="23">
        <f>'Transp lourd AMS'!F42-'Transp lourd AME'!F42</f>
        <v>0</v>
      </c>
      <c r="G42" s="23">
        <f>'Transp lourd AMS'!G42-'Transp lourd AME'!G42</f>
        <v>0</v>
      </c>
      <c r="H42" s="23">
        <f>'Transp lourd AMS'!H42-'Transp lourd AME'!H42</f>
        <v>0</v>
      </c>
      <c r="I42" s="23">
        <f>'Transp lourd AMS'!I42-'Transp lourd AME'!I42</f>
        <v>0</v>
      </c>
      <c r="J42" s="23">
        <f>'Transp lourd AMS'!J42-'Transp lourd AME'!J42</f>
        <v>0</v>
      </c>
      <c r="K42" s="23">
        <f>'Transp lourd AMS'!K42-'Transp lourd AME'!K42</f>
        <v>0</v>
      </c>
      <c r="L42" s="23">
        <f>'Transp lourd AMS'!L42-'Transp lourd AME'!L42</f>
        <v>0</v>
      </c>
      <c r="M42" s="23">
        <f>'Transp lourd AMS'!M42-'Transp lourd AME'!M42</f>
        <v>0</v>
      </c>
      <c r="N42" s="23">
        <f>'Transp lourd AMS'!N42-'Transp lourd AME'!N42</f>
        <v>0</v>
      </c>
      <c r="O42" s="23">
        <f>'Transp lourd AMS'!O42-'Transp lourd AME'!O42</f>
        <v>0</v>
      </c>
      <c r="P42" s="23">
        <f>'Transp lourd AMS'!P42-'Transp lourd AME'!P42</f>
        <v>0</v>
      </c>
      <c r="Q42" s="23">
        <f>'Transp lourd AMS'!Q42-'Transp lourd AME'!Q42</f>
        <v>0</v>
      </c>
      <c r="R42" s="23">
        <f>'Transp lourd AMS'!R42-'Transp lourd AME'!R42</f>
        <v>0</v>
      </c>
      <c r="S42" s="23">
        <f>'Transp lourd AMS'!S42-'Transp lourd AME'!S42</f>
        <v>0</v>
      </c>
      <c r="T42" s="23">
        <f>'Transp lourd AMS'!T42-'Transp lourd AME'!T42</f>
        <v>0</v>
      </c>
      <c r="U42" s="23">
        <f>'Transp lourd AMS'!U42-'Transp lourd AME'!U42</f>
        <v>0</v>
      </c>
      <c r="V42" s="23">
        <f>'Transp lourd AMS'!V42-'Transp lourd AME'!V42</f>
        <v>1.245507099999088E-2</v>
      </c>
      <c r="W42" s="23">
        <f>'Transp lourd AMS'!W42-'Transp lourd AME'!W42</f>
        <v>-4.9039564999999286E-2</v>
      </c>
      <c r="X42" s="23">
        <f>'Transp lourd AMS'!X42-'Transp lourd AME'!X42</f>
        <v>-0.28128387299999957</v>
      </c>
      <c r="Y42" s="23">
        <f>'Transp lourd AMS'!Y42-'Transp lourd AME'!Y42</f>
        <v>-3.4770367900000014</v>
      </c>
      <c r="Z42" s="23">
        <f>'Transp lourd AMS'!Z42-'Transp lourd AME'!Z42</f>
        <v>-6.7389515899999992</v>
      </c>
      <c r="AA42" s="23">
        <f>'Transp lourd AMS'!AA42-'Transp lourd AME'!AA42</f>
        <v>-10.09729175</v>
      </c>
      <c r="AB42" s="23">
        <f>'Transp lourd AMS'!AB42-'Transp lourd AME'!AB42</f>
        <v>-13.582102340000002</v>
      </c>
      <c r="AC42" s="23">
        <f>'Transp lourd AMS'!AC42-'Transp lourd AME'!AC42</f>
        <v>-17.186352239999998</v>
      </c>
      <c r="AD42" s="23">
        <f>'Transp lourd AMS'!AD42-'Transp lourd AME'!AD42</f>
        <v>-11.899470770000001</v>
      </c>
      <c r="AE42" s="23">
        <f>'Transp lourd AMS'!AE42-'Transp lourd AME'!AE42</f>
        <v>-6.6307250200000034</v>
      </c>
      <c r="AF42" s="23">
        <f>'Transp lourd AMS'!AF42-'Transp lourd AME'!AF42</f>
        <v>-1.3631085100000035</v>
      </c>
      <c r="AG42" s="23">
        <f>'Transp lourd AMS'!AG42-'Transp lourd AME'!AG42</f>
        <v>3.9101641700000016</v>
      </c>
      <c r="AH42" s="23">
        <f>'Transp lourd AMS'!AH42-'Transp lourd AME'!AH42</f>
        <v>9.2327704799999992</v>
      </c>
      <c r="AI42" s="23">
        <f>'Transp lourd AMS'!AI42-'Transp lourd AME'!AI42</f>
        <v>15.817457270000006</v>
      </c>
      <c r="AJ42" s="23">
        <f>'Transp lourd AMS'!AJ42-'Transp lourd AME'!AJ42</f>
        <v>22.51346994</v>
      </c>
      <c r="AK42" s="23">
        <f>'Transp lourd AMS'!AK42-'Transp lourd AME'!AK42</f>
        <v>29.091250000000102</v>
      </c>
      <c r="AL42" s="23">
        <f>'Transp lourd AMS'!AL42-'Transp lourd AME'!AL42</f>
        <v>36.088325310000002</v>
      </c>
      <c r="AM42" s="23">
        <f>'Transp lourd AMS'!AM42-'Transp lourd AME'!AM42</f>
        <v>42.881041550000006</v>
      </c>
      <c r="AN42" s="23">
        <f>'Transp lourd AMS'!AN42-'Transp lourd AME'!AN42</f>
        <v>52.78228111</v>
      </c>
      <c r="AO42" s="23">
        <f>'Transp lourd AMS'!AO42-'Transp lourd AME'!AO42</f>
        <v>62.422018799999989</v>
      </c>
      <c r="AP42" s="23">
        <f>'Transp lourd AMS'!AP42-'Transp lourd AME'!AP42</f>
        <v>72.227158939999995</v>
      </c>
      <c r="AQ42" s="23">
        <f>'Transp lourd AMS'!AQ42-'Transp lourd AME'!AQ42</f>
        <v>82.333506380000017</v>
      </c>
      <c r="AR42" s="23">
        <f>'Transp lourd AMS'!AR42-'Transp lourd AME'!AR42</f>
        <v>92.479838020000003</v>
      </c>
      <c r="AS42" s="23">
        <f>'Transp lourd AMS'!AS42-'Transp lourd AME'!AS42</f>
        <v>100.28663647999998</v>
      </c>
      <c r="AT42" s="23">
        <f>'Transp lourd AMS'!AT42-'Transp lourd AME'!AT42</f>
        <v>108.40695208</v>
      </c>
      <c r="AU42" s="23">
        <f>'Transp lourd AMS'!AU42-'Transp lourd AME'!AU42</f>
        <v>116.70088733</v>
      </c>
      <c r="AV42" s="23">
        <f>'Transp lourd AMS'!AV42-'Transp lourd AME'!AV42</f>
        <v>125.13809954</v>
      </c>
      <c r="AW42" s="23">
        <f>'Transp lourd AMS'!AW42-'Transp lourd AME'!AW42</f>
        <v>133.68596647999999</v>
      </c>
      <c r="AX42" s="18"/>
    </row>
    <row r="43" spans="1:50" x14ac:dyDescent="0.25">
      <c r="B43" t="s">
        <v>1667</v>
      </c>
      <c r="C43" s="23">
        <f>'Transp lourd AMS'!C43-'Transp lourd AME'!C43</f>
        <v>0</v>
      </c>
      <c r="D43" s="23">
        <f>'Transp lourd AMS'!D43-'Transp lourd AME'!D43</f>
        <v>0</v>
      </c>
      <c r="E43" s="23">
        <f>'Transp lourd AMS'!E43-'Transp lourd AME'!E43</f>
        <v>0</v>
      </c>
      <c r="F43" s="23">
        <f>'Transp lourd AMS'!F43-'Transp lourd AME'!F43</f>
        <v>0</v>
      </c>
      <c r="G43" s="23">
        <f>'Transp lourd AMS'!G43-'Transp lourd AME'!G43</f>
        <v>0</v>
      </c>
      <c r="H43" s="23">
        <f>'Transp lourd AMS'!H43-'Transp lourd AME'!H43</f>
        <v>0</v>
      </c>
      <c r="I43" s="23">
        <f>'Transp lourd AMS'!I43-'Transp lourd AME'!I43</f>
        <v>0</v>
      </c>
      <c r="J43" s="23">
        <f>'Transp lourd AMS'!J43-'Transp lourd AME'!J43</f>
        <v>0</v>
      </c>
      <c r="K43" s="23">
        <f>'Transp lourd AMS'!K43-'Transp lourd AME'!K43</f>
        <v>0</v>
      </c>
      <c r="L43" s="23">
        <f>'Transp lourd AMS'!L43-'Transp lourd AME'!L43</f>
        <v>0</v>
      </c>
      <c r="M43" s="23">
        <f>'Transp lourd AMS'!M43-'Transp lourd AME'!M43</f>
        <v>0</v>
      </c>
      <c r="N43" s="23">
        <f>'Transp lourd AMS'!N43-'Transp lourd AME'!N43</f>
        <v>0</v>
      </c>
      <c r="O43" s="23">
        <f>'Transp lourd AMS'!O43-'Transp lourd AME'!O43</f>
        <v>0</v>
      </c>
      <c r="P43" s="23">
        <f>'Transp lourd AMS'!P43-'Transp lourd AME'!P43</f>
        <v>0</v>
      </c>
      <c r="Q43" s="23">
        <f>'Transp lourd AMS'!Q43-'Transp lourd AME'!Q43</f>
        <v>0</v>
      </c>
      <c r="R43" s="23">
        <f>'Transp lourd AMS'!R43-'Transp lourd AME'!R43</f>
        <v>0</v>
      </c>
      <c r="S43" s="23">
        <f>'Transp lourd AMS'!S43-'Transp lourd AME'!S43</f>
        <v>0</v>
      </c>
      <c r="T43" s="23">
        <f>'Transp lourd AMS'!T43-'Transp lourd AME'!T43</f>
        <v>0</v>
      </c>
      <c r="U43" s="23">
        <f>'Transp lourd AMS'!U43-'Transp lourd AME'!U43</f>
        <v>0</v>
      </c>
      <c r="V43" s="23">
        <f>'Transp lourd AMS'!V43-'Transp lourd AME'!V43</f>
        <v>7.8278870999999981</v>
      </c>
      <c r="W43" s="23">
        <f>'Transp lourd AMS'!W43-'Transp lourd AME'!W43</f>
        <v>-9.4147565999999756</v>
      </c>
      <c r="X43" s="23">
        <f>'Transp lourd AMS'!X43-'Transp lourd AME'!X43</f>
        <v>-29.861566299999993</v>
      </c>
      <c r="Y43" s="23">
        <f>'Transp lourd AMS'!Y43-'Transp lourd AME'!Y43</f>
        <v>-12.783739500000024</v>
      </c>
      <c r="Z43" s="23">
        <f>'Transp lourd AMS'!Z43-'Transp lourd AME'!Z43</f>
        <v>-13.274493699999994</v>
      </c>
      <c r="AA43" s="23">
        <f>'Transp lourd AMS'!AA43-'Transp lourd AME'!AA43</f>
        <v>-22.4106089</v>
      </c>
      <c r="AB43" s="23">
        <f>'Transp lourd AMS'!AB43-'Transp lourd AME'!AB43</f>
        <v>-45.702529999999967</v>
      </c>
      <c r="AC43" s="23">
        <f>'Transp lourd AMS'!AC43-'Transp lourd AME'!AC43</f>
        <v>-55.310240799999974</v>
      </c>
      <c r="AD43" s="23">
        <f>'Transp lourd AMS'!AD43-'Transp lourd AME'!AD43</f>
        <v>-22.84952370000002</v>
      </c>
      <c r="AE43" s="23">
        <f>'Transp lourd AMS'!AE43-'Transp lourd AME'!AE43</f>
        <v>-36.087116299999991</v>
      </c>
      <c r="AF43" s="23">
        <f>'Transp lourd AMS'!AF43-'Transp lourd AME'!AF43</f>
        <v>-42.538919800000031</v>
      </c>
      <c r="AG43" s="23">
        <f>'Transp lourd AMS'!AG43-'Transp lourd AME'!AG43</f>
        <v>-47.443892999999946</v>
      </c>
      <c r="AH43" s="23">
        <f>'Transp lourd AMS'!AH43-'Transp lourd AME'!AH43</f>
        <v>-47.934113500000024</v>
      </c>
      <c r="AI43" s="23">
        <f>'Transp lourd AMS'!AI43-'Transp lourd AME'!AI43</f>
        <v>-39.109780300000011</v>
      </c>
      <c r="AJ43" s="23">
        <f>'Transp lourd AMS'!AJ43-'Transp lourd AME'!AJ43</f>
        <v>-41.708048099999928</v>
      </c>
      <c r="AK43" s="23">
        <f>'Transp lourd AMS'!AK43-'Transp lourd AME'!AK43</f>
        <v>-62.13220640000003</v>
      </c>
      <c r="AL43" s="23">
        <f>'Transp lourd AMS'!AL43-'Transp lourd AME'!AL43</f>
        <v>-42.750307000000021</v>
      </c>
      <c r="AM43" s="23">
        <f>'Transp lourd AMS'!AM43-'Transp lourd AME'!AM43</f>
        <v>-65.402002300000049</v>
      </c>
      <c r="AN43" s="23">
        <f>'Transp lourd AMS'!AN43-'Transp lourd AME'!AN43</f>
        <v>-32.46189430000004</v>
      </c>
      <c r="AO43" s="23">
        <f>'Transp lourd AMS'!AO43-'Transp lourd AME'!AO43</f>
        <v>-62.642142100000001</v>
      </c>
      <c r="AP43" s="23">
        <f>'Transp lourd AMS'!AP43-'Transp lourd AME'!AP43</f>
        <v>-65.076257499999997</v>
      </c>
      <c r="AQ43" s="23">
        <f>'Transp lourd AMS'!AQ43-'Transp lourd AME'!AQ43</f>
        <v>-62.679610400000001</v>
      </c>
      <c r="AR43" s="23">
        <f>'Transp lourd AMS'!AR43-'Transp lourd AME'!AR43</f>
        <v>-70.008272000000034</v>
      </c>
      <c r="AS43" s="23">
        <f>'Transp lourd AMS'!AS43-'Transp lourd AME'!AS43</f>
        <v>-84.231657700000028</v>
      </c>
      <c r="AT43" s="23">
        <f>'Transp lourd AMS'!AT43-'Transp lourd AME'!AT43</f>
        <v>-79.155471499999976</v>
      </c>
      <c r="AU43" s="23">
        <f>'Transp lourd AMS'!AU43-'Transp lourd AME'!AU43</f>
        <v>-81.048162500000103</v>
      </c>
      <c r="AV43" s="23">
        <f>'Transp lourd AMS'!AV43-'Transp lourd AME'!AV43</f>
        <v>-84.052031499999998</v>
      </c>
      <c r="AW43" s="23">
        <f>'Transp lourd AMS'!AW43-'Transp lourd AME'!AW43</f>
        <v>-90.374046599999929</v>
      </c>
    </row>
    <row r="44" spans="1:50" x14ac:dyDescent="0.25">
      <c r="B44" t="s">
        <v>1653</v>
      </c>
      <c r="C44" s="23">
        <f>'Transp lourd AMS'!C44-'Transp lourd AME'!C44</f>
        <v>0</v>
      </c>
      <c r="D44" s="23">
        <f>'Transp lourd AMS'!D44-'Transp lourd AME'!D44</f>
        <v>0</v>
      </c>
      <c r="E44" s="23">
        <f>'Transp lourd AMS'!E44-'Transp lourd AME'!E44</f>
        <v>0</v>
      </c>
      <c r="F44" s="23">
        <f>'Transp lourd AMS'!F44-'Transp lourd AME'!F44</f>
        <v>0</v>
      </c>
      <c r="G44" s="23">
        <f>'Transp lourd AMS'!G44-'Transp lourd AME'!G44</f>
        <v>0</v>
      </c>
      <c r="H44" s="23">
        <f>'Transp lourd AMS'!H44-'Transp lourd AME'!H44</f>
        <v>0</v>
      </c>
      <c r="I44" s="23">
        <f>'Transp lourd AMS'!I44-'Transp lourd AME'!I44</f>
        <v>0</v>
      </c>
      <c r="J44" s="23">
        <f>'Transp lourd AMS'!J44-'Transp lourd AME'!J44</f>
        <v>0</v>
      </c>
      <c r="K44" s="23">
        <f>'Transp lourd AMS'!K44-'Transp lourd AME'!K44</f>
        <v>0</v>
      </c>
      <c r="L44" s="23">
        <f>'Transp lourd AMS'!L44-'Transp lourd AME'!L44</f>
        <v>0</v>
      </c>
      <c r="M44" s="23">
        <f>'Transp lourd AMS'!M44-'Transp lourd AME'!M44</f>
        <v>0</v>
      </c>
      <c r="N44" s="23">
        <f>'Transp lourd AMS'!N44-'Transp lourd AME'!N44</f>
        <v>0</v>
      </c>
      <c r="O44" s="23">
        <f>'Transp lourd AMS'!O44-'Transp lourd AME'!O44</f>
        <v>0</v>
      </c>
      <c r="P44" s="23">
        <f>'Transp lourd AMS'!P44-'Transp lourd AME'!P44</f>
        <v>0</v>
      </c>
      <c r="Q44" s="23">
        <f>'Transp lourd AMS'!Q44-'Transp lourd AME'!Q44</f>
        <v>0</v>
      </c>
      <c r="R44" s="23">
        <f>'Transp lourd AMS'!R44-'Transp lourd AME'!R44</f>
        <v>0</v>
      </c>
      <c r="S44" s="23">
        <f>'Transp lourd AMS'!S44-'Transp lourd AME'!S44</f>
        <v>0</v>
      </c>
      <c r="T44" s="23">
        <f>'Transp lourd AMS'!T44-'Transp lourd AME'!T44</f>
        <v>0</v>
      </c>
      <c r="U44" s="23">
        <f>'Transp lourd AMS'!U44-'Transp lourd AME'!U44</f>
        <v>0</v>
      </c>
      <c r="V44" s="23">
        <f>'Transp lourd AMS'!V44-'Transp lourd AME'!V44</f>
        <v>7.6603876000000355</v>
      </c>
      <c r="W44" s="23">
        <f>'Transp lourd AMS'!W44-'Transp lourd AME'!W44</f>
        <v>-27.714039500000013</v>
      </c>
      <c r="X44" s="23">
        <f>'Transp lourd AMS'!X44-'Transp lourd AME'!X44</f>
        <v>-8.5351636999999982</v>
      </c>
      <c r="Y44" s="23">
        <f>'Transp lourd AMS'!Y44-'Transp lourd AME'!Y44</f>
        <v>-74.390204600000004</v>
      </c>
      <c r="Z44" s="23">
        <f>'Transp lourd AMS'!Z44-'Transp lourd AME'!Z44</f>
        <v>-79.774277299999994</v>
      </c>
      <c r="AA44" s="23">
        <f>'Transp lourd AMS'!AA44-'Transp lourd AME'!AA44</f>
        <v>-93.381713599999955</v>
      </c>
      <c r="AB44" s="23">
        <f>'Transp lourd AMS'!AB44-'Transp lourd AME'!AB44</f>
        <v>-119.15630000000004</v>
      </c>
      <c r="AC44" s="23">
        <f>'Transp lourd AMS'!AC44-'Transp lourd AME'!AC44</f>
        <v>-132.16091769999997</v>
      </c>
      <c r="AD44" s="23">
        <f>'Transp lourd AMS'!AD44-'Transp lourd AME'!AD44</f>
        <v>-224.74298959999999</v>
      </c>
      <c r="AE44" s="23">
        <f>'Transp lourd AMS'!AE44-'Transp lourd AME'!AE44</f>
        <v>-249.84474817999998</v>
      </c>
      <c r="AF44" s="23">
        <f>'Transp lourd AMS'!AF44-'Transp lourd AME'!AF44</f>
        <v>-268.86871531999998</v>
      </c>
      <c r="AG44" s="23">
        <f>'Transp lourd AMS'!AG44-'Transp lourd AME'!AG44</f>
        <v>-286.63748493000003</v>
      </c>
      <c r="AH44" s="23">
        <f>'Transp lourd AMS'!AH44-'Transp lourd AME'!AH44</f>
        <v>-302.06839425999999</v>
      </c>
      <c r="AI44" s="23">
        <f>'Transp lourd AMS'!AI44-'Transp lourd AME'!AI44</f>
        <v>-476.7798689</v>
      </c>
      <c r="AJ44" s="23">
        <f>'Transp lourd AMS'!AJ44-'Transp lourd AME'!AJ44</f>
        <v>-509.53772359999999</v>
      </c>
      <c r="AK44" s="23">
        <f>'Transp lourd AMS'!AK44-'Transp lourd AME'!AK44</f>
        <v>-551.24804840000002</v>
      </c>
      <c r="AL44" s="23">
        <f>'Transp lourd AMS'!AL44-'Transp lourd AME'!AL44</f>
        <v>-575.37300140000002</v>
      </c>
      <c r="AM44" s="23">
        <f>'Transp lourd AMS'!AM44-'Transp lourd AME'!AM44</f>
        <v>-616.32284819999995</v>
      </c>
      <c r="AN44" s="23">
        <f>'Transp lourd AMS'!AN44-'Transp lourd AME'!AN44</f>
        <v>-538.10065669999994</v>
      </c>
      <c r="AO44" s="23">
        <f>'Transp lourd AMS'!AO44-'Transp lourd AME'!AO44</f>
        <v>-576.07219350000003</v>
      </c>
      <c r="AP44" s="23">
        <f>'Transp lourd AMS'!AP44-'Transp lourd AME'!AP44</f>
        <v>-602.16202410000005</v>
      </c>
      <c r="AQ44" s="23">
        <f>'Transp lourd AMS'!AQ44-'Transp lourd AME'!AQ44</f>
        <v>-629.38272640000002</v>
      </c>
      <c r="AR44" s="23">
        <f>'Transp lourd AMS'!AR44-'Transp lourd AME'!AR44</f>
        <v>-656.16340490000005</v>
      </c>
      <c r="AS44" s="23">
        <f>'Transp lourd AMS'!AS44-'Transp lourd AME'!AS44</f>
        <v>-515.38711849000003</v>
      </c>
      <c r="AT44" s="23">
        <f>'Transp lourd AMS'!AT44-'Transp lourd AME'!AT44</f>
        <v>-527.38332832000003</v>
      </c>
      <c r="AU44" s="23">
        <f>'Transp lourd AMS'!AU44-'Transp lourd AME'!AU44</f>
        <v>-541.70191911000006</v>
      </c>
      <c r="AV44" s="23">
        <f>'Transp lourd AMS'!AV44-'Transp lourd AME'!AV44</f>
        <v>-556.14232621999997</v>
      </c>
      <c r="AW44" s="23">
        <f>'Transp lourd AMS'!AW44-'Transp lourd AME'!AW44</f>
        <v>-573.09079137000003</v>
      </c>
    </row>
    <row r="45" spans="1:50" x14ac:dyDescent="0.25">
      <c r="B45" t="s">
        <v>1657</v>
      </c>
      <c r="C45" s="23">
        <f>'Transp lourd AMS'!C45-'Transp lourd AME'!C45</f>
        <v>0</v>
      </c>
      <c r="D45" s="23">
        <f>'Transp lourd AMS'!D45-'Transp lourd AME'!D45</f>
        <v>0</v>
      </c>
      <c r="E45" s="23">
        <f>'Transp lourd AMS'!E45-'Transp lourd AME'!E45</f>
        <v>0</v>
      </c>
      <c r="F45" s="23">
        <f>'Transp lourd AMS'!F45-'Transp lourd AME'!F45</f>
        <v>0</v>
      </c>
      <c r="G45" s="23">
        <f>'Transp lourd AMS'!G45-'Transp lourd AME'!G45</f>
        <v>0</v>
      </c>
      <c r="H45" s="23">
        <f>'Transp lourd AMS'!H45-'Transp lourd AME'!H45</f>
        <v>0</v>
      </c>
      <c r="I45" s="23">
        <f>'Transp lourd AMS'!I45-'Transp lourd AME'!I45</f>
        <v>0</v>
      </c>
      <c r="J45" s="23">
        <f>'Transp lourd AMS'!J45-'Transp lourd AME'!J45</f>
        <v>0</v>
      </c>
      <c r="K45" s="23">
        <f>'Transp lourd AMS'!K45-'Transp lourd AME'!K45</f>
        <v>0</v>
      </c>
      <c r="L45" s="23">
        <f>'Transp lourd AMS'!L45-'Transp lourd AME'!L45</f>
        <v>0</v>
      </c>
      <c r="M45" s="23">
        <f>'Transp lourd AMS'!M45-'Transp lourd AME'!M45</f>
        <v>0</v>
      </c>
      <c r="N45" s="23">
        <f>'Transp lourd AMS'!N45-'Transp lourd AME'!N45</f>
        <v>0</v>
      </c>
      <c r="O45" s="23">
        <f>'Transp lourd AMS'!O45-'Transp lourd AME'!O45</f>
        <v>0</v>
      </c>
      <c r="P45" s="23">
        <f>'Transp lourd AMS'!P45-'Transp lourd AME'!P45</f>
        <v>0</v>
      </c>
      <c r="Q45" s="23">
        <f>'Transp lourd AMS'!Q45-'Transp lourd AME'!Q45</f>
        <v>0</v>
      </c>
      <c r="R45" s="23">
        <f>'Transp lourd AMS'!R45-'Transp lourd AME'!R45</f>
        <v>0</v>
      </c>
      <c r="S45" s="23">
        <f>'Transp lourd AMS'!S45-'Transp lourd AME'!S45</f>
        <v>0</v>
      </c>
      <c r="T45" s="23">
        <f>'Transp lourd AMS'!T45-'Transp lourd AME'!T45</f>
        <v>0</v>
      </c>
      <c r="U45" s="23">
        <f>'Transp lourd AMS'!U45-'Transp lourd AME'!U45</f>
        <v>0</v>
      </c>
      <c r="V45" s="23">
        <f>'Transp lourd AMS'!V45-'Transp lourd AME'!V45</f>
        <v>0.15504439000000048</v>
      </c>
      <c r="W45" s="23">
        <f>'Transp lourd AMS'!W45-'Transp lourd AME'!W45</f>
        <v>18.359958870000003</v>
      </c>
      <c r="X45" s="23">
        <f>'Transp lourd AMS'!X45-'Transp lourd AME'!X45</f>
        <v>-21.090934959999998</v>
      </c>
      <c r="Y45" s="23">
        <f>'Transp lourd AMS'!Y45-'Transp lourd AME'!Y45</f>
        <v>64.820706380000004</v>
      </c>
      <c r="Z45" s="23">
        <f>'Transp lourd AMS'!Z45-'Transp lourd AME'!Z45</f>
        <v>69.990238090000005</v>
      </c>
      <c r="AA45" s="23">
        <f>'Transp lourd AMS'!AA45-'Transp lourd AME'!AA45</f>
        <v>74.772384700000018</v>
      </c>
      <c r="AB45" s="23">
        <f>'Transp lourd AMS'!AB45-'Transp lourd AME'!AB45</f>
        <v>77.602258500000005</v>
      </c>
      <c r="AC45" s="23">
        <f>'Transp lourd AMS'!AC45-'Transp lourd AME'!AC45</f>
        <v>81.347655400000008</v>
      </c>
      <c r="AD45" s="23">
        <f>'Transp lourd AMS'!AD45-'Transp lourd AME'!AD45</f>
        <v>197.73621420000001</v>
      </c>
      <c r="AE45" s="23">
        <f>'Transp lourd AMS'!AE45-'Transp lourd AME'!AE45</f>
        <v>209.27101819999999</v>
      </c>
      <c r="AF45" s="23">
        <f>'Transp lourd AMS'!AF45-'Transp lourd AME'!AF45</f>
        <v>221.49800520000002</v>
      </c>
      <c r="AG45" s="23">
        <f>'Transp lourd AMS'!AG45-'Transp lourd AME'!AG45</f>
        <v>234.00991420000003</v>
      </c>
      <c r="AH45" s="23">
        <f>'Transp lourd AMS'!AH45-'Transp lourd AME'!AH45</f>
        <v>248.5546659</v>
      </c>
      <c r="AI45" s="23">
        <f>'Transp lourd AMS'!AI45-'Transp lourd AME'!AI45</f>
        <v>430.4785473</v>
      </c>
      <c r="AJ45" s="23">
        <f>'Transp lourd AMS'!AJ45-'Transp lourd AME'!AJ45</f>
        <v>460.09400829999998</v>
      </c>
      <c r="AK45" s="23">
        <f>'Transp lourd AMS'!AK45-'Transp lourd AME'!AK45</f>
        <v>481.05828969999999</v>
      </c>
      <c r="AL45" s="23">
        <f>'Transp lourd AMS'!AL45-'Transp lourd AME'!AL45</f>
        <v>523.71350060000009</v>
      </c>
      <c r="AM45" s="23">
        <f>'Transp lourd AMS'!AM45-'Transp lourd AME'!AM45</f>
        <v>541.75610510000001</v>
      </c>
      <c r="AN45" s="23">
        <f>'Transp lourd AMS'!AN45-'Transp lourd AME'!AN45</f>
        <v>492.91902460000006</v>
      </c>
      <c r="AO45" s="23">
        <f>'Transp lourd AMS'!AO45-'Transp lourd AME'!AO45</f>
        <v>500.32102400000008</v>
      </c>
      <c r="AP45" s="23">
        <f>'Transp lourd AMS'!AP45-'Transp lourd AME'!AP45</f>
        <v>523.17773290000002</v>
      </c>
      <c r="AQ45" s="23">
        <f>'Transp lourd AMS'!AQ45-'Transp lourd AME'!AQ45</f>
        <v>551.84939989999998</v>
      </c>
      <c r="AR45" s="23">
        <f>'Transp lourd AMS'!AR45-'Transp lourd AME'!AR45</f>
        <v>570.59715940000001</v>
      </c>
      <c r="AS45" s="23">
        <f>'Transp lourd AMS'!AS45-'Transp lourd AME'!AS45</f>
        <v>417.27011929999992</v>
      </c>
      <c r="AT45" s="23">
        <f>'Transp lourd AMS'!AT45-'Transp lourd AME'!AT45</f>
        <v>433.51587059999997</v>
      </c>
      <c r="AU45" s="23">
        <f>'Transp lourd AMS'!AU45-'Transp lourd AME'!AU45</f>
        <v>445.23441609999998</v>
      </c>
      <c r="AV45" s="23">
        <f>'Transp lourd AMS'!AV45-'Transp lourd AME'!AV45</f>
        <v>455.98253099999999</v>
      </c>
      <c r="AW45" s="23">
        <f>'Transp lourd AMS'!AW45-'Transp lourd AME'!AW45</f>
        <v>465.94376259999996</v>
      </c>
    </row>
    <row r="46" spans="1:50" x14ac:dyDescent="0.25">
      <c r="B46" t="s">
        <v>1654</v>
      </c>
      <c r="C46" s="23">
        <f>'Transp lourd AMS'!C46-'Transp lourd AME'!C46</f>
        <v>0</v>
      </c>
      <c r="D46" s="23">
        <f>'Transp lourd AMS'!D46-'Transp lourd AME'!D46</f>
        <v>0</v>
      </c>
      <c r="E46" s="23">
        <f>'Transp lourd AMS'!E46-'Transp lourd AME'!E46</f>
        <v>0</v>
      </c>
      <c r="F46" s="23">
        <f>'Transp lourd AMS'!F46-'Transp lourd AME'!F46</f>
        <v>0</v>
      </c>
      <c r="G46" s="23">
        <f>'Transp lourd AMS'!G46-'Transp lourd AME'!G46</f>
        <v>0</v>
      </c>
      <c r="H46" s="23">
        <f>'Transp lourd AMS'!H46-'Transp lourd AME'!H46</f>
        <v>0</v>
      </c>
      <c r="I46" s="23">
        <f>'Transp lourd AMS'!I46-'Transp lourd AME'!I46</f>
        <v>0</v>
      </c>
      <c r="J46" s="23">
        <f>'Transp lourd AMS'!J46-'Transp lourd AME'!J46</f>
        <v>0</v>
      </c>
      <c r="K46" s="23">
        <f>'Transp lourd AMS'!K46-'Transp lourd AME'!K46</f>
        <v>0</v>
      </c>
      <c r="L46" s="23">
        <f>'Transp lourd AMS'!L46-'Transp lourd AME'!L46</f>
        <v>0</v>
      </c>
      <c r="M46" s="23">
        <f>'Transp lourd AMS'!M46-'Transp lourd AME'!M46</f>
        <v>0</v>
      </c>
      <c r="N46" s="23">
        <f>'Transp lourd AMS'!N46-'Transp lourd AME'!N46</f>
        <v>0</v>
      </c>
      <c r="O46" s="23">
        <f>'Transp lourd AMS'!O46-'Transp lourd AME'!O46</f>
        <v>0</v>
      </c>
      <c r="P46" s="23">
        <f>'Transp lourd AMS'!P46-'Transp lourd AME'!P46</f>
        <v>0</v>
      </c>
      <c r="Q46" s="23">
        <f>'Transp lourd AMS'!Q46-'Transp lourd AME'!Q46</f>
        <v>0</v>
      </c>
      <c r="R46" s="23">
        <f>'Transp lourd AMS'!R46-'Transp lourd AME'!R46</f>
        <v>0</v>
      </c>
      <c r="S46" s="23">
        <f>'Transp lourd AMS'!S46-'Transp lourd AME'!S46</f>
        <v>0</v>
      </c>
      <c r="T46" s="23">
        <f>'Transp lourd AMS'!T46-'Transp lourd AME'!T46</f>
        <v>0</v>
      </c>
      <c r="U46" s="23">
        <f>'Transp lourd AMS'!U46-'Transp lourd AME'!U46</f>
        <v>0</v>
      </c>
      <c r="V46" s="23">
        <f>'Transp lourd AMS'!V46-'Transp lourd AME'!V46</f>
        <v>1.2455070999999984E-2</v>
      </c>
      <c r="W46" s="23">
        <f>'Transp lourd AMS'!W46-'Transp lourd AME'!W46</f>
        <v>-6.0675985799999999E-2</v>
      </c>
      <c r="X46" s="23">
        <f>'Transp lourd AMS'!X46-'Transp lourd AME'!X46</f>
        <v>-0.23546759480000001</v>
      </c>
      <c r="Y46" s="23">
        <f>'Transp lourd AMS'!Y46-'Transp lourd AME'!Y46</f>
        <v>-3.2142412358999999</v>
      </c>
      <c r="Z46" s="23">
        <f>'Transp lourd AMS'!Z46-'Transp lourd AME'!Z46</f>
        <v>-3.4904545254999997</v>
      </c>
      <c r="AA46" s="23">
        <f>'Transp lourd AMS'!AA46-'Transp lourd AME'!AA46</f>
        <v>-3.8012800386999999</v>
      </c>
      <c r="AB46" s="23">
        <f>'Transp lourd AMS'!AB46-'Transp lourd AME'!AB46</f>
        <v>-4.1484884590000002</v>
      </c>
      <c r="AC46" s="23">
        <f>'Transp lourd AMS'!AC46-'Transp lourd AME'!AC46</f>
        <v>-4.4969784615999995</v>
      </c>
      <c r="AD46" s="23">
        <f>'Transp lourd AMS'!AD46-'Transp lourd AME'!AD46</f>
        <v>4.1572516610000001</v>
      </c>
      <c r="AE46" s="23">
        <f>'Transp lourd AMS'!AE46-'Transp lourd AME'!AE46</f>
        <v>4.4866137029999997</v>
      </c>
      <c r="AF46" s="23">
        <f>'Transp lourd AMS'!AF46-'Transp lourd AME'!AF46</f>
        <v>4.8317901860000001</v>
      </c>
      <c r="AG46" s="23">
        <f>'Transp lourd AMS'!AG46-'Transp lourd AME'!AG46</f>
        <v>5.1836778629999989</v>
      </c>
      <c r="AH46" s="23">
        <f>'Transp lourd AMS'!AH46-'Transp lourd AME'!AH46</f>
        <v>5.5796147759999997</v>
      </c>
      <c r="AI46" s="23">
        <f>'Transp lourd AMS'!AI46-'Transp lourd AME'!AI46</f>
        <v>7.1915411390000008</v>
      </c>
      <c r="AJ46" s="23">
        <f>'Transp lourd AMS'!AJ46-'Transp lourd AME'!AJ46</f>
        <v>7.7356673410000001</v>
      </c>
      <c r="AK46" s="23">
        <f>'Transp lourd AMS'!AK46-'Transp lourd AME'!AK46</f>
        <v>8.0575522809999995</v>
      </c>
      <c r="AL46" s="23">
        <f>'Transp lourd AMS'!AL46-'Transp lourd AME'!AL46</f>
        <v>8.9091938379999984</v>
      </c>
      <c r="AM46" s="23">
        <f>'Transp lourd AMS'!AM46-'Transp lourd AME'!AM46</f>
        <v>9.164740737999999</v>
      </c>
      <c r="AN46" s="23">
        <f>'Transp lourd AMS'!AN46-'Transp lourd AME'!AN46</f>
        <v>12.719737777999999</v>
      </c>
      <c r="AO46" s="23">
        <f>'Transp lourd AMS'!AO46-'Transp lourd AME'!AO46</f>
        <v>13.109027550999999</v>
      </c>
      <c r="AP46" s="23">
        <f>'Transp lourd AMS'!AP46-'Transp lourd AME'!AP46</f>
        <v>13.908033647</v>
      </c>
      <c r="AQ46" s="23">
        <f>'Transp lourd AMS'!AQ46-'Transp lourd AME'!AQ46</f>
        <v>14.853716164000001</v>
      </c>
      <c r="AR46" s="23">
        <f>'Transp lourd AMS'!AR46-'Transp lourd AME'!AR46</f>
        <v>15.557973468</v>
      </c>
      <c r="AS46" s="23">
        <f>'Transp lourd AMS'!AS46-'Transp lourd AME'!AS46</f>
        <v>13.885341561000001</v>
      </c>
      <c r="AT46" s="23">
        <f>'Transp lourd AMS'!AT46-'Transp lourd AME'!AT46</f>
        <v>14.711986199999998</v>
      </c>
      <c r="AU46" s="23">
        <f>'Transp lourd AMS'!AU46-'Transp lourd AME'!AU46</f>
        <v>15.419340521000001</v>
      </c>
      <c r="AV46" s="23">
        <f>'Transp lourd AMS'!AV46-'Transp lourd AME'!AV46</f>
        <v>16.107763701</v>
      </c>
      <c r="AW46" s="23">
        <f>'Transp lourd AMS'!AW46-'Transp lourd AME'!AW46</f>
        <v>16.772982196000001</v>
      </c>
    </row>
    <row r="47" spans="1:50" x14ac:dyDescent="0.25">
      <c r="B47" t="s">
        <v>1662</v>
      </c>
      <c r="C47" s="23">
        <f>'Transp lourd AMS'!C47-'Transp lourd AME'!C47</f>
        <v>0</v>
      </c>
      <c r="D47" s="23">
        <f>'Transp lourd AMS'!D47-'Transp lourd AME'!D47</f>
        <v>0</v>
      </c>
      <c r="E47" s="23">
        <f>'Transp lourd AMS'!E47-'Transp lourd AME'!E47</f>
        <v>0</v>
      </c>
      <c r="F47" s="23">
        <f>'Transp lourd AMS'!F47-'Transp lourd AME'!F47</f>
        <v>0</v>
      </c>
      <c r="G47" s="23">
        <f>'Transp lourd AMS'!G47-'Transp lourd AME'!G47</f>
        <v>0</v>
      </c>
      <c r="H47" s="23">
        <f>'Transp lourd AMS'!H47-'Transp lourd AME'!H47</f>
        <v>0</v>
      </c>
      <c r="I47" s="23">
        <f>'Transp lourd AMS'!I47-'Transp lourd AME'!I47</f>
        <v>0</v>
      </c>
      <c r="J47" s="23">
        <f>'Transp lourd AMS'!J47-'Transp lourd AME'!J47</f>
        <v>0</v>
      </c>
      <c r="K47" s="23">
        <f>'Transp lourd AMS'!K47-'Transp lourd AME'!K47</f>
        <v>0</v>
      </c>
      <c r="L47" s="23">
        <f>'Transp lourd AMS'!L47-'Transp lourd AME'!L47</f>
        <v>0</v>
      </c>
      <c r="M47" s="23">
        <f>'Transp lourd AMS'!M47-'Transp lourd AME'!M47</f>
        <v>0</v>
      </c>
      <c r="N47" s="23">
        <f>'Transp lourd AMS'!N47-'Transp lourd AME'!N47</f>
        <v>0</v>
      </c>
      <c r="O47" s="23">
        <f>'Transp lourd AMS'!O47-'Transp lourd AME'!O47</f>
        <v>0</v>
      </c>
      <c r="P47" s="23">
        <f>'Transp lourd AMS'!P47-'Transp lourd AME'!P47</f>
        <v>0</v>
      </c>
      <c r="Q47" s="23">
        <f>'Transp lourd AMS'!Q47-'Transp lourd AME'!Q47</f>
        <v>0</v>
      </c>
      <c r="R47" s="23">
        <f>'Transp lourd AMS'!R47-'Transp lourd AME'!R47</f>
        <v>0</v>
      </c>
      <c r="S47" s="23">
        <f>'Transp lourd AMS'!S47-'Transp lourd AME'!S47</f>
        <v>0</v>
      </c>
      <c r="T47" s="23">
        <f>'Transp lourd AMS'!T47-'Transp lourd AME'!T47</f>
        <v>0</v>
      </c>
      <c r="U47" s="23">
        <f>'Transp lourd AMS'!U47-'Transp lourd AME'!U47</f>
        <v>0</v>
      </c>
      <c r="V47" s="23">
        <f>'Transp lourd AMS'!V47-'Transp lourd AME'!V47</f>
        <v>200.03825226090703</v>
      </c>
      <c r="W47" s="23">
        <f>'Transp lourd AMS'!W47-'Transp lourd AME'!W47</f>
        <v>-128.26288738031872</v>
      </c>
      <c r="X47" s="23">
        <f>'Transp lourd AMS'!X47-'Transp lourd AME'!X47</f>
        <v>-871.1169943547975</v>
      </c>
      <c r="Y47" s="23">
        <f>'Transp lourd AMS'!Y47-'Transp lourd AME'!Y47</f>
        <v>-25.665497266521925</v>
      </c>
      <c r="Z47" s="23">
        <f>'Transp lourd AMS'!Z47-'Transp lourd AME'!Z47</f>
        <v>-23.561357032735032</v>
      </c>
      <c r="AA47" s="23">
        <f>'Transp lourd AMS'!AA47-'Transp lourd AME'!AA47</f>
        <v>-246.9087631721759</v>
      </c>
      <c r="AB47" s="23">
        <f>'Transp lourd AMS'!AB47-'Transp lourd AME'!AB47</f>
        <v>-842.70510374058176</v>
      </c>
      <c r="AC47" s="23">
        <f>'Transp lourd AMS'!AC47-'Transp lourd AME'!AC47</f>
        <v>-1090.8978074343231</v>
      </c>
      <c r="AD47" s="23">
        <f>'Transp lourd AMS'!AD47-'Transp lourd AME'!AD47</f>
        <v>142.47722068855364</v>
      </c>
      <c r="AE47" s="23">
        <f>'Transp lourd AMS'!AE47-'Transp lourd AME'!AE47</f>
        <v>-238.02749983126523</v>
      </c>
      <c r="AF47" s="23">
        <f>'Transp lourd AMS'!AF47-'Transp lourd AME'!AF47</f>
        <v>-413.07606932917588</v>
      </c>
      <c r="AG47" s="23">
        <f>'Transp lourd AMS'!AG47-'Transp lourd AME'!AG47</f>
        <v>-553.64377564413007</v>
      </c>
      <c r="AH47" s="23">
        <f>'Transp lourd AMS'!AH47-'Transp lourd AME'!AH47</f>
        <v>-582.57284061064274</v>
      </c>
      <c r="AI47" s="23">
        <f>'Transp lourd AMS'!AI47-'Transp lourd AME'!AI47</f>
        <v>68.06102203755654</v>
      </c>
      <c r="AJ47" s="23">
        <f>'Transp lourd AMS'!AJ47-'Transp lourd AME'!AJ47</f>
        <v>40.56918725540163</v>
      </c>
      <c r="AK47" s="23">
        <f>'Transp lourd AMS'!AK47-'Transp lourd AME'!AK47</f>
        <v>-464.67884255628451</v>
      </c>
      <c r="AL47" s="23">
        <f>'Transp lourd AMS'!AL47-'Transp lourd AME'!AL47</f>
        <v>87.652248155196503</v>
      </c>
      <c r="AM47" s="23">
        <f>'Transp lourd AMS'!AM47-'Transp lourd AME'!AM47</f>
        <v>-488.53255329732565</v>
      </c>
      <c r="AN47" s="23">
        <f>'Transp lourd AMS'!AN47-'Transp lourd AME'!AN47</f>
        <v>254.36082850096318</v>
      </c>
      <c r="AO47" s="23">
        <f>'Transp lourd AMS'!AO47-'Transp lourd AME'!AO47</f>
        <v>-495.94974313482817</v>
      </c>
      <c r="AP47" s="23">
        <f>'Transp lourd AMS'!AP47-'Transp lourd AME'!AP47</f>
        <v>-507.2124194912758</v>
      </c>
      <c r="AQ47" s="23">
        <f>'Transp lourd AMS'!AQ47-'Transp lourd AME'!AQ47</f>
        <v>-382.97507830779614</v>
      </c>
      <c r="AR47" s="23">
        <f>'Transp lourd AMS'!AR47-'Transp lourd AME'!AR47</f>
        <v>-527.60226918429726</v>
      </c>
      <c r="AS47" s="23">
        <f>'Transp lourd AMS'!AS47-'Transp lourd AME'!AS47</f>
        <v>-1218.8466777589674</v>
      </c>
      <c r="AT47" s="23">
        <f>'Transp lourd AMS'!AT47-'Transp lourd AME'!AT47</f>
        <v>-1053.1883858754045</v>
      </c>
      <c r="AU47" s="23">
        <f>'Transp lourd AMS'!AU47-'Transp lourd AME'!AU47</f>
        <v>-1074.5664185118549</v>
      </c>
      <c r="AV47" s="23">
        <f>'Transp lourd AMS'!AV47-'Transp lourd AME'!AV47</f>
        <v>-1126.2943674189337</v>
      </c>
      <c r="AW47" s="23">
        <f>'Transp lourd AMS'!AW47-'Transp lourd AME'!AW47</f>
        <v>-1264.0847650726155</v>
      </c>
    </row>
    <row r="48" spans="1:50" x14ac:dyDescent="0.25">
      <c r="B48" t="s">
        <v>1663</v>
      </c>
      <c r="C48" s="23">
        <f>'Transp lourd AMS'!C48-'Transp lourd AME'!C48</f>
        <v>0</v>
      </c>
      <c r="D48" s="23">
        <f>'Transp lourd AMS'!D48-'Transp lourd AME'!D48</f>
        <v>0</v>
      </c>
      <c r="E48" s="23">
        <f>'Transp lourd AMS'!E48-'Transp lourd AME'!E48</f>
        <v>0</v>
      </c>
      <c r="F48" s="23">
        <f>'Transp lourd AMS'!F48-'Transp lourd AME'!F48</f>
        <v>0</v>
      </c>
      <c r="G48" s="23">
        <f>'Transp lourd AMS'!G48-'Transp lourd AME'!G48</f>
        <v>0</v>
      </c>
      <c r="H48" s="23">
        <f>'Transp lourd AMS'!H48-'Transp lourd AME'!H48</f>
        <v>0</v>
      </c>
      <c r="I48" s="23">
        <f>'Transp lourd AMS'!I48-'Transp lourd AME'!I48</f>
        <v>0</v>
      </c>
      <c r="J48" s="23">
        <f>'Transp lourd AMS'!J48-'Transp lourd AME'!J48</f>
        <v>0</v>
      </c>
      <c r="K48" s="23">
        <f>'Transp lourd AMS'!K48-'Transp lourd AME'!K48</f>
        <v>0</v>
      </c>
      <c r="L48" s="23">
        <f>'Transp lourd AMS'!L48-'Transp lourd AME'!L48</f>
        <v>0</v>
      </c>
      <c r="M48" s="23">
        <f>'Transp lourd AMS'!M48-'Transp lourd AME'!M48</f>
        <v>0</v>
      </c>
      <c r="N48" s="23">
        <f>'Transp lourd AMS'!N48-'Transp lourd AME'!N48</f>
        <v>0</v>
      </c>
      <c r="O48" s="23">
        <f>'Transp lourd AMS'!O48-'Transp lourd AME'!O48</f>
        <v>0</v>
      </c>
      <c r="P48" s="23">
        <f>'Transp lourd AMS'!P48-'Transp lourd AME'!P48</f>
        <v>0</v>
      </c>
      <c r="Q48" s="23">
        <f>'Transp lourd AMS'!Q48-'Transp lourd AME'!Q48</f>
        <v>0</v>
      </c>
      <c r="R48" s="23">
        <f>'Transp lourd AMS'!R48-'Transp lourd AME'!R48</f>
        <v>0</v>
      </c>
      <c r="S48" s="23">
        <f>'Transp lourd AMS'!S48-'Transp lourd AME'!S48</f>
        <v>0</v>
      </c>
      <c r="T48" s="23">
        <f>'Transp lourd AMS'!T48-'Transp lourd AME'!T48</f>
        <v>0</v>
      </c>
      <c r="U48" s="23">
        <f>'Transp lourd AMS'!U48-'Transp lourd AME'!U48</f>
        <v>0</v>
      </c>
      <c r="V48" s="23">
        <f>'Transp lourd AMS'!V48-'Transp lourd AME'!V48</f>
        <v>194.6911502315179</v>
      </c>
      <c r="W48" s="23">
        <f>'Transp lourd AMS'!W48-'Transp lourd AME'!W48</f>
        <v>-704.36099204555285</v>
      </c>
      <c r="X48" s="23">
        <f>'Transp lourd AMS'!X48-'Transp lourd AME'!X48</f>
        <v>-216.92385731723698</v>
      </c>
      <c r="Y48" s="23">
        <f>'Transp lourd AMS'!Y48-'Transp lourd AME'!Y48</f>
        <v>-1890.6503562742237</v>
      </c>
      <c r="Z48" s="23">
        <f>'Transp lourd AMS'!Z48-'Transp lourd AME'!Z48</f>
        <v>-2027.4882506767526</v>
      </c>
      <c r="AA48" s="23">
        <f>'Transp lourd AMS'!AA48-'Transp lourd AME'!AA48</f>
        <v>-2373.3255063858442</v>
      </c>
      <c r="AB48" s="23">
        <f>'Transp lourd AMS'!AB48-'Transp lourd AME'!AB48</f>
        <v>-3028.3946954713365</v>
      </c>
      <c r="AC48" s="23">
        <f>'Transp lourd AMS'!AC48-'Transp lourd AME'!AC48</f>
        <v>-3358.9111268111428</v>
      </c>
      <c r="AD48" s="23">
        <f>'Transp lourd AMS'!AD48-'Transp lourd AME'!AD48</f>
        <v>-5711.9134917259571</v>
      </c>
      <c r="AE48" s="23">
        <f>'Transp lourd AMS'!AE48-'Transp lourd AME'!AE48</f>
        <v>-6349.8825515954468</v>
      </c>
      <c r="AF48" s="23">
        <f>'Transp lourd AMS'!AF48-'Transp lourd AME'!AF48</f>
        <v>-6833.3826366919548</v>
      </c>
      <c r="AG48" s="23">
        <f>'Transp lourd AMS'!AG48-'Transp lourd AME'!AG48</f>
        <v>-7284.9814807267885</v>
      </c>
      <c r="AH48" s="23">
        <f>'Transp lourd AMS'!AH48-'Transp lourd AME'!AH48</f>
        <v>-7677.1628778331469</v>
      </c>
      <c r="AI48" s="23">
        <f>'Transp lourd AMS'!AI48-'Transp lourd AME'!AI48</f>
        <v>-12117.509744073481</v>
      </c>
      <c r="AJ48" s="23">
        <f>'Transp lourd AMS'!AJ48-'Transp lourd AME'!AJ48</f>
        <v>-12950.06088550966</v>
      </c>
      <c r="AK48" s="23">
        <f>'Transp lourd AMS'!AK48-'Transp lourd AME'!AK48</f>
        <v>-14010.141854857471</v>
      </c>
      <c r="AL48" s="23">
        <f>'Transp lourd AMS'!AL48-'Transp lourd AME'!AL48</f>
        <v>-14623.285093972405</v>
      </c>
      <c r="AM48" s="23">
        <f>'Transp lourd AMS'!AM48-'Transp lourd AME'!AM48</f>
        <v>-15664.038278092819</v>
      </c>
      <c r="AN48" s="23">
        <f>'Transp lourd AMS'!AN48-'Transp lourd AME'!AN48</f>
        <v>-13675.996776784843</v>
      </c>
      <c r="AO48" s="23">
        <f>'Transp lourd AMS'!AO48-'Transp lourd AME'!AO48</f>
        <v>-14641.055281429959</v>
      </c>
      <c r="AP48" s="23">
        <f>'Transp lourd AMS'!AP48-'Transp lourd AME'!AP48</f>
        <v>-15304.136499442298</v>
      </c>
      <c r="AQ48" s="23">
        <f>'Transp lourd AMS'!AQ48-'Transp lourd AME'!AQ48</f>
        <v>-15995.95917911449</v>
      </c>
      <c r="AR48" s="23">
        <f>'Transp lourd AMS'!AR48-'Transp lourd AME'!AR48</f>
        <v>-16676.598510676886</v>
      </c>
      <c r="AS48" s="23">
        <f>'Transp lourd AMS'!AS48-'Transp lourd AME'!AS48</f>
        <v>-13098.725088862913</v>
      </c>
      <c r="AT48" s="23">
        <f>'Transp lourd AMS'!AT48-'Transp lourd AME'!AT48</f>
        <v>-13403.612517678419</v>
      </c>
      <c r="AU48" s="23">
        <f>'Transp lourd AMS'!AU48-'Transp lourd AME'!AU48</f>
        <v>-13767.523992564506</v>
      </c>
      <c r="AV48" s="23">
        <f>'Transp lourd AMS'!AV48-'Transp lourd AME'!AV48</f>
        <v>-14134.531459976681</v>
      </c>
      <c r="AW48" s="23">
        <f>'Transp lourd AMS'!AW48-'Transp lourd AME'!AW48</f>
        <v>-14565.282013377004</v>
      </c>
    </row>
    <row r="49" spans="1:50" x14ac:dyDescent="0.25">
      <c r="B49" t="s">
        <v>1664</v>
      </c>
      <c r="C49" s="23">
        <f>'Transp lourd AMS'!C49-'Transp lourd AME'!C49</f>
        <v>0</v>
      </c>
      <c r="D49" s="23">
        <f>'Transp lourd AMS'!D49-'Transp lourd AME'!D49</f>
        <v>0</v>
      </c>
      <c r="E49" s="23">
        <f>'Transp lourd AMS'!E49-'Transp lourd AME'!E49</f>
        <v>0</v>
      </c>
      <c r="F49" s="23">
        <f>'Transp lourd AMS'!F49-'Transp lourd AME'!F49</f>
        <v>0</v>
      </c>
      <c r="G49" s="23">
        <f>'Transp lourd AMS'!G49-'Transp lourd AME'!G49</f>
        <v>0</v>
      </c>
      <c r="H49" s="23">
        <f>'Transp lourd AMS'!H49-'Transp lourd AME'!H49</f>
        <v>0</v>
      </c>
      <c r="I49" s="23">
        <f>'Transp lourd AMS'!I49-'Transp lourd AME'!I49</f>
        <v>0</v>
      </c>
      <c r="J49" s="23">
        <f>'Transp lourd AMS'!J49-'Transp lourd AME'!J49</f>
        <v>0</v>
      </c>
      <c r="K49" s="23">
        <f>'Transp lourd AMS'!K49-'Transp lourd AME'!K49</f>
        <v>0</v>
      </c>
      <c r="L49" s="23">
        <f>'Transp lourd AMS'!L49-'Transp lourd AME'!L49</f>
        <v>0</v>
      </c>
      <c r="M49" s="23">
        <f>'Transp lourd AMS'!M49-'Transp lourd AME'!M49</f>
        <v>0</v>
      </c>
      <c r="N49" s="23">
        <f>'Transp lourd AMS'!N49-'Transp lourd AME'!N49</f>
        <v>0</v>
      </c>
      <c r="O49" s="23">
        <f>'Transp lourd AMS'!O49-'Transp lourd AME'!O49</f>
        <v>0</v>
      </c>
      <c r="P49" s="23">
        <f>'Transp lourd AMS'!P49-'Transp lourd AME'!P49</f>
        <v>0</v>
      </c>
      <c r="Q49" s="23">
        <f>'Transp lourd AMS'!Q49-'Transp lourd AME'!Q49</f>
        <v>0</v>
      </c>
      <c r="R49" s="23">
        <f>'Transp lourd AMS'!R49-'Transp lourd AME'!R49</f>
        <v>0</v>
      </c>
      <c r="S49" s="23">
        <f>'Transp lourd AMS'!S49-'Transp lourd AME'!S49</f>
        <v>0</v>
      </c>
      <c r="T49" s="23">
        <f>'Transp lourd AMS'!T49-'Transp lourd AME'!T49</f>
        <v>0</v>
      </c>
      <c r="U49" s="23">
        <f>'Transp lourd AMS'!U49-'Transp lourd AME'!U49</f>
        <v>0</v>
      </c>
      <c r="V49" s="23">
        <f>'Transp lourd AMS'!V49-'Transp lourd AME'!V49</f>
        <v>4.997823617248514</v>
      </c>
      <c r="W49" s="23">
        <f>'Transp lourd AMS'!W49-'Transp lourd AME'!W49</f>
        <v>577.79964552385616</v>
      </c>
      <c r="X49" s="23">
        <f>'Transp lourd AMS'!X49-'Transp lourd AME'!X49</f>
        <v>-647.58990301637573</v>
      </c>
      <c r="Y49" s="23">
        <f>'Transp lourd AMS'!Y49-'Transp lourd AME'!Y49</f>
        <v>1955.122047992701</v>
      </c>
      <c r="Z49" s="23">
        <f>'Transp lourd AMS'!Z49-'Transp lourd AME'!Z49</f>
        <v>2101.8099509736289</v>
      </c>
      <c r="AA49" s="23">
        <f>'Transp lourd AMS'!AA49-'Transp lourd AME'!AA49</f>
        <v>2233.0163019097108</v>
      </c>
      <c r="AB49" s="23">
        <f>'Transp lourd AMS'!AB49-'Transp lourd AME'!AB49</f>
        <v>2302.025940128668</v>
      </c>
      <c r="AC49" s="23">
        <f>'Transp lourd AMS'!AC49-'Transp lourd AME'!AC49</f>
        <v>2394.1223969579123</v>
      </c>
      <c r="AD49" s="23">
        <f>'Transp lourd AMS'!AD49-'Transp lourd AME'!AD49</f>
        <v>5737.8086169105345</v>
      </c>
      <c r="AE49" s="23">
        <f>'Transp lourd AMS'!AE49-'Transp lourd AME'!AE49</f>
        <v>5986.0366337779124</v>
      </c>
      <c r="AF49" s="23">
        <f>'Transp lourd AMS'!AF49-'Transp lourd AME'!AF49</f>
        <v>6284.8083415268202</v>
      </c>
      <c r="AG49" s="23">
        <f>'Transp lourd AMS'!AG49-'Transp lourd AME'!AG49</f>
        <v>6585.9714686617608</v>
      </c>
      <c r="AH49" s="23">
        <f>'Transp lourd AMS'!AH49-'Transp lourd AME'!AH49</f>
        <v>6938.1205146435159</v>
      </c>
      <c r="AI49" s="23">
        <f>'Transp lourd AMS'!AI49-'Transp lourd AME'!AI49</f>
        <v>11983.89788107498</v>
      </c>
      <c r="AJ49" s="23">
        <f>'Transp lourd AMS'!AJ49-'Transp lourd AME'!AJ49</f>
        <v>12773.698219307929</v>
      </c>
      <c r="AK49" s="23">
        <f>'Transp lourd AMS'!AK49-'Transp lourd AME'!AK49</f>
        <v>13319.50451713954</v>
      </c>
      <c r="AL49" s="23">
        <f>'Transp lourd AMS'!AL49-'Transp lourd AME'!AL49</f>
        <v>14461.096203911296</v>
      </c>
      <c r="AM49" s="23">
        <f>'Transp lourd AMS'!AM49-'Transp lourd AME'!AM49</f>
        <v>14918.49826722642</v>
      </c>
      <c r="AN49" s="23">
        <f>'Transp lourd AMS'!AN49-'Transp lourd AME'!AN49</f>
        <v>13573.657120205418</v>
      </c>
      <c r="AO49" s="23">
        <f>'Transp lourd AMS'!AO49-'Transp lourd AME'!AO49</f>
        <v>13777.488173081158</v>
      </c>
      <c r="AP49" s="23">
        <f>'Transp lourd AMS'!AP49-'Transp lourd AME'!AP49</f>
        <v>14406.900131776503</v>
      </c>
      <c r="AQ49" s="23">
        <f>'Transp lourd AMS'!AQ49-'Transp lourd AME'!AQ49</f>
        <v>15196.440312536361</v>
      </c>
      <c r="AR49" s="23">
        <f>'Transp lourd AMS'!AR49-'Transp lourd AME'!AR49</f>
        <v>15712.702916939244</v>
      </c>
      <c r="AS49" s="23">
        <f>'Transp lourd AMS'!AS49-'Transp lourd AME'!AS49</f>
        <v>11490.490818590628</v>
      </c>
      <c r="AT49" s="23">
        <f>'Transp lourd AMS'!AT49-'Transp lourd AME'!AT49</f>
        <v>11937.854886403169</v>
      </c>
      <c r="AU49" s="23">
        <f>'Transp lourd AMS'!AU49-'Transp lourd AME'!AU49</f>
        <v>12260.551942700868</v>
      </c>
      <c r="AV49" s="23">
        <f>'Transp lourd AMS'!AV49-'Transp lourd AME'!AV49</f>
        <v>12556.525962470645</v>
      </c>
      <c r="AW49" s="23">
        <f>'Transp lourd AMS'!AW49-'Transp lourd AME'!AW49</f>
        <v>12830.831349838703</v>
      </c>
    </row>
    <row r="50" spans="1:50" x14ac:dyDescent="0.25">
      <c r="B50" t="s">
        <v>1665</v>
      </c>
      <c r="C50" s="23">
        <f>'Transp lourd AMS'!C50-'Transp lourd AME'!C50</f>
        <v>0</v>
      </c>
      <c r="D50" s="23">
        <f>'Transp lourd AMS'!D50-'Transp lourd AME'!D50</f>
        <v>0</v>
      </c>
      <c r="E50" s="23">
        <f>'Transp lourd AMS'!E50-'Transp lourd AME'!E50</f>
        <v>0</v>
      </c>
      <c r="F50" s="23">
        <f>'Transp lourd AMS'!F50-'Transp lourd AME'!F50</f>
        <v>0</v>
      </c>
      <c r="G50" s="23">
        <f>'Transp lourd AMS'!G50-'Transp lourd AME'!G50</f>
        <v>0</v>
      </c>
      <c r="H50" s="23">
        <f>'Transp lourd AMS'!H50-'Transp lourd AME'!H50</f>
        <v>0</v>
      </c>
      <c r="I50" s="23">
        <f>'Transp lourd AMS'!I50-'Transp lourd AME'!I50</f>
        <v>0</v>
      </c>
      <c r="J50" s="23">
        <f>'Transp lourd AMS'!J50-'Transp lourd AME'!J50</f>
        <v>0</v>
      </c>
      <c r="K50" s="23">
        <f>'Transp lourd AMS'!K50-'Transp lourd AME'!K50</f>
        <v>0</v>
      </c>
      <c r="L50" s="23">
        <f>'Transp lourd AMS'!L50-'Transp lourd AME'!L50</f>
        <v>0</v>
      </c>
      <c r="M50" s="23">
        <f>'Transp lourd AMS'!M50-'Transp lourd AME'!M50</f>
        <v>0</v>
      </c>
      <c r="N50" s="23">
        <f>'Transp lourd AMS'!N50-'Transp lourd AME'!N50</f>
        <v>0</v>
      </c>
      <c r="O50" s="23">
        <f>'Transp lourd AMS'!O50-'Transp lourd AME'!O50</f>
        <v>0</v>
      </c>
      <c r="P50" s="23">
        <f>'Transp lourd AMS'!P50-'Transp lourd AME'!P50</f>
        <v>0</v>
      </c>
      <c r="Q50" s="23">
        <f>'Transp lourd AMS'!Q50-'Transp lourd AME'!Q50</f>
        <v>0</v>
      </c>
      <c r="R50" s="23">
        <f>'Transp lourd AMS'!R50-'Transp lourd AME'!R50</f>
        <v>0</v>
      </c>
      <c r="S50" s="23">
        <f>'Transp lourd AMS'!S50-'Transp lourd AME'!S50</f>
        <v>0</v>
      </c>
      <c r="T50" s="23">
        <f>'Transp lourd AMS'!T50-'Transp lourd AME'!T50</f>
        <v>0</v>
      </c>
      <c r="U50" s="23">
        <f>'Transp lourd AMS'!U50-'Transp lourd AME'!U50</f>
        <v>0</v>
      </c>
      <c r="V50" s="23">
        <f>'Transp lourd AMS'!V50-'Transp lourd AME'!V50</f>
        <v>0.34927841214067357</v>
      </c>
      <c r="W50" s="23">
        <f>'Transp lourd AMS'!W50-'Transp lourd AME'!W50</f>
        <v>-1.7015408586198539</v>
      </c>
      <c r="X50" s="23">
        <f>'Transp lourd AMS'!X50-'Transp lourd AME'!X50</f>
        <v>-6.6032340211846829</v>
      </c>
      <c r="Y50" s="23">
        <f>'Transp lourd AMS'!Y50-'Transp lourd AME'!Y50</f>
        <v>-90.137188984998517</v>
      </c>
      <c r="Z50" s="23">
        <f>'Transp lourd AMS'!Z50-'Transp lourd AME'!Z50</f>
        <v>-97.883057329612555</v>
      </c>
      <c r="AA50" s="23">
        <f>'Transp lourd AMS'!AA50-'Transp lourd AME'!AA50</f>
        <v>-106.59955869604178</v>
      </c>
      <c r="AB50" s="23">
        <f>'Transp lourd AMS'!AB50-'Transp lourd AME'!AB50</f>
        <v>-116.33634839791421</v>
      </c>
      <c r="AC50" s="23">
        <f>'Transp lourd AMS'!AC50-'Transp lourd AME'!AC50</f>
        <v>-126.10907758109107</v>
      </c>
      <c r="AD50" s="23">
        <f>'Transp lourd AMS'!AD50-'Transp lourd AME'!AD50</f>
        <v>116.58209550397845</v>
      </c>
      <c r="AE50" s="23">
        <f>'Transp lourd AMS'!AE50-'Transp lourd AME'!AE50</f>
        <v>125.81841798626803</v>
      </c>
      <c r="AF50" s="23">
        <f>'Transp lourd AMS'!AF50-'Transp lourd AME'!AF50</f>
        <v>135.49822583595781</v>
      </c>
      <c r="AG50" s="23">
        <f>'Transp lourd AMS'!AG50-'Transp lourd AME'!AG50</f>
        <v>145.36623642089833</v>
      </c>
      <c r="AH50" s="23">
        <f>'Transp lourd AMS'!AH50-'Transp lourd AME'!AH50</f>
        <v>156.46952257898806</v>
      </c>
      <c r="AI50" s="23">
        <f>'Transp lourd AMS'!AI50-'Transp lourd AME'!AI50</f>
        <v>201.6728850360571</v>
      </c>
      <c r="AJ50" s="23">
        <f>'Transp lourd AMS'!AJ50-'Transp lourd AME'!AJ50</f>
        <v>216.93185345713201</v>
      </c>
      <c r="AK50" s="23">
        <f>'Transp lourd AMS'!AK50-'Transp lourd AME'!AK50</f>
        <v>225.95849516164756</v>
      </c>
      <c r="AL50" s="23">
        <f>'Transp lourd AMS'!AL50-'Transp lourd AME'!AL50</f>
        <v>249.84113821630496</v>
      </c>
      <c r="AM50" s="23">
        <f>'Transp lourd AMS'!AM50-'Transp lourd AME'!AM50</f>
        <v>257.00745756907179</v>
      </c>
      <c r="AN50" s="23">
        <f>'Transp lourd AMS'!AN50-'Transp lourd AME'!AN50</f>
        <v>356.70048508038792</v>
      </c>
      <c r="AO50" s="23">
        <f>'Transp lourd AMS'!AO50-'Transp lourd AME'!AO50</f>
        <v>367.61736521397279</v>
      </c>
      <c r="AP50" s="23">
        <f>'Transp lourd AMS'!AP50-'Transp lourd AME'!AP50</f>
        <v>390.02394817451807</v>
      </c>
      <c r="AQ50" s="23">
        <f>'Transp lourd AMS'!AQ50-'Transp lourd AME'!AQ50</f>
        <v>416.54378827033293</v>
      </c>
      <c r="AR50" s="23">
        <f>'Transp lourd AMS'!AR50-'Transp lourd AME'!AR50</f>
        <v>436.29332455334543</v>
      </c>
      <c r="AS50" s="23">
        <f>'Transp lourd AMS'!AS50-'Transp lourd AME'!AS50</f>
        <v>389.3875925133201</v>
      </c>
      <c r="AT50" s="23">
        <f>'Transp lourd AMS'!AT50-'Transp lourd AME'!AT50</f>
        <v>412.56924539984186</v>
      </c>
      <c r="AU50" s="23">
        <f>'Transp lourd AMS'!AU50-'Transp lourd AME'!AU50</f>
        <v>432.40563135178559</v>
      </c>
      <c r="AV50" s="23">
        <f>'Transp lourd AMS'!AV50-'Transp lourd AME'!AV50</f>
        <v>451.71113008710358</v>
      </c>
      <c r="AW50" s="23">
        <f>'Transp lourd AMS'!AW50-'Transp lourd AME'!AW50</f>
        <v>470.36589846568262</v>
      </c>
    </row>
    <row r="52" spans="1:50" x14ac:dyDescent="0.25">
      <c r="A52" s="18"/>
      <c r="B52" t="s">
        <v>1677</v>
      </c>
      <c r="C52" s="23">
        <f>'Transp lourd AMS'!C52-'Transp lourd AME'!C52</f>
        <v>0</v>
      </c>
      <c r="D52" s="23">
        <f>'Transp lourd AMS'!D52-'Transp lourd AME'!D52</f>
        <v>0</v>
      </c>
      <c r="E52" s="23">
        <f>'Transp lourd AMS'!E52-'Transp lourd AME'!E52</f>
        <v>0</v>
      </c>
      <c r="F52" s="23">
        <f>'Transp lourd AMS'!F52-'Transp lourd AME'!F52</f>
        <v>0</v>
      </c>
      <c r="G52" s="23">
        <f>'Transp lourd AMS'!G52-'Transp lourd AME'!G52</f>
        <v>0</v>
      </c>
      <c r="H52" s="23">
        <f>'Transp lourd AMS'!H52-'Transp lourd AME'!H52</f>
        <v>0</v>
      </c>
      <c r="I52" s="23">
        <f>'Transp lourd AMS'!I52-'Transp lourd AME'!I52</f>
        <v>0</v>
      </c>
      <c r="J52" s="23">
        <f>'Transp lourd AMS'!J52-'Transp lourd AME'!J52</f>
        <v>0</v>
      </c>
      <c r="K52" s="23">
        <f>'Transp lourd AMS'!K52-'Transp lourd AME'!K52</f>
        <v>0</v>
      </c>
      <c r="L52" s="23">
        <f>'Transp lourd AMS'!L52-'Transp lourd AME'!L52</f>
        <v>0</v>
      </c>
      <c r="M52" s="23">
        <f>'Transp lourd AMS'!M52-'Transp lourd AME'!M52</f>
        <v>0</v>
      </c>
      <c r="N52" s="23">
        <f>'Transp lourd AMS'!N52-'Transp lourd AME'!N52</f>
        <v>0</v>
      </c>
      <c r="O52" s="23">
        <f>'Transp lourd AMS'!O52-'Transp lourd AME'!O52</f>
        <v>0</v>
      </c>
      <c r="P52" s="23">
        <f>'Transp lourd AMS'!P52-'Transp lourd AME'!P52</f>
        <v>0</v>
      </c>
      <c r="Q52" s="23">
        <f>'Transp lourd AMS'!Q52-'Transp lourd AME'!Q52</f>
        <v>0</v>
      </c>
      <c r="R52" s="23">
        <f>'Transp lourd AMS'!R52-'Transp lourd AME'!R52</f>
        <v>0</v>
      </c>
      <c r="S52" s="23">
        <f>'Transp lourd AMS'!S52-'Transp lourd AME'!S52</f>
        <v>0</v>
      </c>
      <c r="T52" s="23">
        <f>'Transp lourd AMS'!T52-'Transp lourd AME'!T52</f>
        <v>0</v>
      </c>
      <c r="U52" s="23">
        <f>'Transp lourd AMS'!U52-'Transp lourd AME'!U52</f>
        <v>0</v>
      </c>
      <c r="V52" s="23">
        <f>'Transp lourd AMS'!V52-'Transp lourd AME'!V52</f>
        <v>2.5578490000000897E-2</v>
      </c>
      <c r="W52" s="23">
        <f>'Transp lourd AMS'!W52-'Transp lourd AME'!W52</f>
        <v>3.3257871500000107</v>
      </c>
      <c r="X52" s="23">
        <f>'Transp lourd AMS'!X52-'Transp lourd AME'!X52</f>
        <v>5.9927312200000102</v>
      </c>
      <c r="Y52" s="23">
        <f>'Transp lourd AMS'!Y52-'Transp lourd AME'!Y52</f>
        <v>5.1631875499999893</v>
      </c>
      <c r="Z52" s="23">
        <f>'Transp lourd AMS'!Z52-'Transp lourd AME'!Z52</f>
        <v>5.0791223700000074</v>
      </c>
      <c r="AA52" s="23">
        <f>'Transp lourd AMS'!AA52-'Transp lourd AME'!AA52</f>
        <v>5.2160787899999974</v>
      </c>
      <c r="AB52" s="23">
        <f>'Transp lourd AMS'!AB52-'Transp lourd AME'!AB52</f>
        <v>5.4745515900000044</v>
      </c>
      <c r="AC52" s="23">
        <f>'Transp lourd AMS'!AC52-'Transp lourd AME'!AC52</f>
        <v>5.7929380399999957</v>
      </c>
      <c r="AD52" s="23">
        <f>'Transp lourd AMS'!AD52-'Transp lourd AME'!AD52</f>
        <v>5.5675072000000085</v>
      </c>
      <c r="AE52" s="23">
        <f>'Transp lourd AMS'!AE52-'Transp lourd AME'!AE52</f>
        <v>5.679426449999994</v>
      </c>
      <c r="AF52" s="23">
        <f>'Transp lourd AMS'!AF52-'Transp lourd AME'!AF52</f>
        <v>5.5811307400000061</v>
      </c>
      <c r="AG52" s="23">
        <f>'Transp lourd AMS'!AG52-'Transp lourd AME'!AG52</f>
        <v>5.3981675500000108</v>
      </c>
      <c r="AH52" s="23">
        <f>'Transp lourd AMS'!AH52-'Transp lourd AME'!AH52</f>
        <v>5.4544782699999956</v>
      </c>
      <c r="AI52" s="23">
        <f>'Transp lourd AMS'!AI52-'Transp lourd AME'!AI52</f>
        <v>5.242920170000005</v>
      </c>
      <c r="AJ52" s="23">
        <f>'Transp lourd AMS'!AJ52-'Transp lourd AME'!AJ52</f>
        <v>5.0746457799999973</v>
      </c>
      <c r="AK52" s="23">
        <f>'Transp lourd AMS'!AK52-'Transp lourd AME'!AK52</f>
        <v>4.8552522100000033</v>
      </c>
      <c r="AL52" s="23">
        <f>'Transp lourd AMS'!AL52-'Transp lourd AME'!AL52</f>
        <v>4.6644081800000095</v>
      </c>
      <c r="AM52" s="23">
        <f>'Transp lourd AMS'!AM52-'Transp lourd AME'!AM52</f>
        <v>4.4167470999999949</v>
      </c>
      <c r="AN52" s="23">
        <f>'Transp lourd AMS'!AN52-'Transp lourd AME'!AN52</f>
        <v>4.2742779000000013</v>
      </c>
      <c r="AO52" s="23">
        <f>'Transp lourd AMS'!AO52-'Transp lourd AME'!AO52</f>
        <v>4.0681747999999942</v>
      </c>
      <c r="AP52" s="23">
        <f>'Transp lourd AMS'!AP52-'Transp lourd AME'!AP52</f>
        <v>3.8487037000000015</v>
      </c>
      <c r="AQ52" s="23">
        <f>'Transp lourd AMS'!AQ52-'Transp lourd AME'!AQ52</f>
        <v>3.6114584999999977</v>
      </c>
      <c r="AR52" s="23">
        <f>'Transp lourd AMS'!AR52-'Transp lourd AME'!AR52</f>
        <v>3.5253174000000058</v>
      </c>
      <c r="AS52" s="23">
        <f>'Transp lourd AMS'!AS52-'Transp lourd AME'!AS52</f>
        <v>3.3030843999999888</v>
      </c>
      <c r="AT52" s="23">
        <f>'Transp lourd AMS'!AT52-'Transp lourd AME'!AT52</f>
        <v>3.0506904000000077</v>
      </c>
      <c r="AU52" s="23">
        <f>'Transp lourd AMS'!AU52-'Transp lourd AME'!AU52</f>
        <v>2.8087772999999885</v>
      </c>
      <c r="AV52" s="23">
        <f>'Transp lourd AMS'!AV52-'Transp lourd AME'!AV52</f>
        <v>2.5508291999999955</v>
      </c>
      <c r="AW52" s="23">
        <f>'Transp lourd AMS'!AW52-'Transp lourd AME'!AW52</f>
        <v>2.0750546999999955</v>
      </c>
      <c r="AX52" s="18"/>
    </row>
    <row r="53" spans="1:50" x14ac:dyDescent="0.25">
      <c r="A53" s="18"/>
      <c r="B53" t="s">
        <v>1678</v>
      </c>
      <c r="C53" s="23">
        <f>'Transp lourd AMS'!C53-'Transp lourd AME'!C53</f>
        <v>0</v>
      </c>
      <c r="D53" s="23">
        <f>'Transp lourd AMS'!D53-'Transp lourd AME'!D53</f>
        <v>0</v>
      </c>
      <c r="E53" s="23">
        <f>'Transp lourd AMS'!E53-'Transp lourd AME'!E53</f>
        <v>0</v>
      </c>
      <c r="F53" s="23">
        <f>'Transp lourd AMS'!F53-'Transp lourd AME'!F53</f>
        <v>0</v>
      </c>
      <c r="G53" s="23">
        <f>'Transp lourd AMS'!G53-'Transp lourd AME'!G53</f>
        <v>0</v>
      </c>
      <c r="H53" s="23">
        <f>'Transp lourd AMS'!H53-'Transp lourd AME'!H53</f>
        <v>0</v>
      </c>
      <c r="I53" s="23">
        <f>'Transp lourd AMS'!I53-'Transp lourd AME'!I53</f>
        <v>0</v>
      </c>
      <c r="J53" s="23">
        <f>'Transp lourd AMS'!J53-'Transp lourd AME'!J53</f>
        <v>0</v>
      </c>
      <c r="K53" s="23">
        <f>'Transp lourd AMS'!K53-'Transp lourd AME'!K53</f>
        <v>0</v>
      </c>
      <c r="L53" s="23">
        <f>'Transp lourd AMS'!L53-'Transp lourd AME'!L53</f>
        <v>0</v>
      </c>
      <c r="M53" s="23">
        <f>'Transp lourd AMS'!M53-'Transp lourd AME'!M53</f>
        <v>0</v>
      </c>
      <c r="N53" s="23">
        <f>'Transp lourd AMS'!N53-'Transp lourd AME'!N53</f>
        <v>0</v>
      </c>
      <c r="O53" s="23">
        <f>'Transp lourd AMS'!O53-'Transp lourd AME'!O53</f>
        <v>0</v>
      </c>
      <c r="P53" s="23">
        <f>'Transp lourd AMS'!P53-'Transp lourd AME'!P53</f>
        <v>0</v>
      </c>
      <c r="Q53" s="23">
        <f>'Transp lourd AMS'!Q53-'Transp lourd AME'!Q53</f>
        <v>0</v>
      </c>
      <c r="R53" s="23">
        <f>'Transp lourd AMS'!R53-'Transp lourd AME'!R53</f>
        <v>0</v>
      </c>
      <c r="S53" s="23">
        <f>'Transp lourd AMS'!S53-'Transp lourd AME'!S53</f>
        <v>0</v>
      </c>
      <c r="T53" s="23">
        <f>'Transp lourd AMS'!T53-'Transp lourd AME'!T53</f>
        <v>0</v>
      </c>
      <c r="U53" s="23">
        <f>'Transp lourd AMS'!U53-'Transp lourd AME'!U53</f>
        <v>0</v>
      </c>
      <c r="V53" s="23">
        <f>'Transp lourd AMS'!V53-'Transp lourd AME'!V53</f>
        <v>2.3386959999996293E-2</v>
      </c>
      <c r="W53" s="23">
        <f>'Transp lourd AMS'!W53-'Transp lourd AME'!W53</f>
        <v>8.4425889999991455E-2</v>
      </c>
      <c r="X53" s="23">
        <f>'Transp lourd AMS'!X53-'Transp lourd AME'!X53</f>
        <v>1.2658321199999989</v>
      </c>
      <c r="Y53" s="23">
        <f>'Transp lourd AMS'!Y53-'Transp lourd AME'!Y53</f>
        <v>0.46012704000000326</v>
      </c>
      <c r="Z53" s="23">
        <f>'Transp lourd AMS'!Z53-'Transp lourd AME'!Z53</f>
        <v>0.29612901000000136</v>
      </c>
      <c r="AA53" s="23">
        <f>'Transp lourd AMS'!AA53-'Transp lourd AME'!AA53</f>
        <v>0.3063114899999988</v>
      </c>
      <c r="AB53" s="23">
        <f>'Transp lourd AMS'!AB53-'Transp lourd AME'!AB53</f>
        <v>0.40299414000000411</v>
      </c>
      <c r="AC53" s="23">
        <f>'Transp lourd AMS'!AC53-'Transp lourd AME'!AC53</f>
        <v>0.53319566000000407</v>
      </c>
      <c r="AD53" s="23">
        <f>'Transp lourd AMS'!AD53-'Transp lourd AME'!AD53</f>
        <v>-1.0160492699999963</v>
      </c>
      <c r="AE53" s="23">
        <f>'Transp lourd AMS'!AE53-'Transp lourd AME'!AE53</f>
        <v>-2.3175321800000006</v>
      </c>
      <c r="AF53" s="23">
        <f>'Transp lourd AMS'!AF53-'Transp lourd AME'!AF53</f>
        <v>-3.7727183800000006</v>
      </c>
      <c r="AG53" s="23">
        <f>'Transp lourd AMS'!AG53-'Transp lourd AME'!AG53</f>
        <v>-5.2835619800000018</v>
      </c>
      <c r="AH53" s="23">
        <f>'Transp lourd AMS'!AH53-'Transp lourd AME'!AH53</f>
        <v>-6.6343312099999991</v>
      </c>
      <c r="AI53" s="23">
        <f>'Transp lourd AMS'!AI53-'Transp lourd AME'!AI53</f>
        <v>-9.3777122600000027</v>
      </c>
      <c r="AJ53" s="23">
        <f>'Transp lourd AMS'!AJ53-'Transp lourd AME'!AJ53</f>
        <v>-12.10813315</v>
      </c>
      <c r="AK53" s="23">
        <f>'Transp lourd AMS'!AK53-'Transp lourd AME'!AK53</f>
        <v>-14.873216880000001</v>
      </c>
      <c r="AL53" s="23">
        <f>'Transp lourd AMS'!AL53-'Transp lourd AME'!AL53</f>
        <v>-17.639418540000001</v>
      </c>
      <c r="AM53" s="23">
        <f>'Transp lourd AMS'!AM53-'Transp lourd AME'!AM53</f>
        <v>-20.438123580000003</v>
      </c>
      <c r="AN53" s="23">
        <f>'Transp lourd AMS'!AN53-'Transp lourd AME'!AN53</f>
        <v>-23.520825190000004</v>
      </c>
      <c r="AO53" s="23">
        <f>'Transp lourd AMS'!AO53-'Transp lourd AME'!AO53</f>
        <v>-26.655176090000001</v>
      </c>
      <c r="AP53" s="23">
        <f>'Transp lourd AMS'!AP53-'Transp lourd AME'!AP53</f>
        <v>-29.819869099999998</v>
      </c>
      <c r="AQ53" s="23">
        <f>'Transp lourd AMS'!AQ53-'Transp lourd AME'!AQ53</f>
        <v>-33.012362330000002</v>
      </c>
      <c r="AR53" s="23">
        <f>'Transp lourd AMS'!AR53-'Transp lourd AME'!AR53</f>
        <v>-36.196611220000001</v>
      </c>
      <c r="AS53" s="23">
        <f>'Transp lourd AMS'!AS53-'Transp lourd AME'!AS53</f>
        <v>-39.028966920000002</v>
      </c>
      <c r="AT53" s="23">
        <f>'Transp lourd AMS'!AT53-'Transp lourd AME'!AT53</f>
        <v>-41.891161889999999</v>
      </c>
      <c r="AU53" s="23">
        <f>'Transp lourd AMS'!AU53-'Transp lourd AME'!AU53</f>
        <v>-44.774652979999999</v>
      </c>
      <c r="AV53" s="23">
        <f>'Transp lourd AMS'!AV53-'Transp lourd AME'!AV53</f>
        <v>-47.682182747000013</v>
      </c>
      <c r="AW53" s="23">
        <f>'Transp lourd AMS'!AW53-'Transp lourd AME'!AW53</f>
        <v>-50.634542883000002</v>
      </c>
      <c r="AX53" s="18"/>
    </row>
    <row r="54" spans="1:50" x14ac:dyDescent="0.25">
      <c r="A54" s="18"/>
      <c r="B54" t="s">
        <v>1679</v>
      </c>
      <c r="C54" s="23">
        <f>'Transp lourd AMS'!C54-'Transp lourd AME'!C54</f>
        <v>0</v>
      </c>
      <c r="D54" s="23">
        <f>'Transp lourd AMS'!D54-'Transp lourd AME'!D54</f>
        <v>0</v>
      </c>
      <c r="E54" s="23">
        <f>'Transp lourd AMS'!E54-'Transp lourd AME'!E54</f>
        <v>0</v>
      </c>
      <c r="F54" s="23">
        <f>'Transp lourd AMS'!F54-'Transp lourd AME'!F54</f>
        <v>0</v>
      </c>
      <c r="G54" s="23">
        <f>'Transp lourd AMS'!G54-'Transp lourd AME'!G54</f>
        <v>0</v>
      </c>
      <c r="H54" s="23">
        <f>'Transp lourd AMS'!H54-'Transp lourd AME'!H54</f>
        <v>0</v>
      </c>
      <c r="I54" s="23">
        <f>'Transp lourd AMS'!I54-'Transp lourd AME'!I54</f>
        <v>0</v>
      </c>
      <c r="J54" s="23">
        <f>'Transp lourd AMS'!J54-'Transp lourd AME'!J54</f>
        <v>0</v>
      </c>
      <c r="K54" s="23">
        <f>'Transp lourd AMS'!K54-'Transp lourd AME'!K54</f>
        <v>0</v>
      </c>
      <c r="L54" s="23">
        <f>'Transp lourd AMS'!L54-'Transp lourd AME'!L54</f>
        <v>0</v>
      </c>
      <c r="M54" s="23">
        <f>'Transp lourd AMS'!M54-'Transp lourd AME'!M54</f>
        <v>0</v>
      </c>
      <c r="N54" s="23">
        <f>'Transp lourd AMS'!N54-'Transp lourd AME'!N54</f>
        <v>0</v>
      </c>
      <c r="O54" s="23">
        <f>'Transp lourd AMS'!O54-'Transp lourd AME'!O54</f>
        <v>0</v>
      </c>
      <c r="P54" s="23">
        <f>'Transp lourd AMS'!P54-'Transp lourd AME'!P54</f>
        <v>0</v>
      </c>
      <c r="Q54" s="23">
        <f>'Transp lourd AMS'!Q54-'Transp lourd AME'!Q54</f>
        <v>0</v>
      </c>
      <c r="R54" s="23">
        <f>'Transp lourd AMS'!R54-'Transp lourd AME'!R54</f>
        <v>0</v>
      </c>
      <c r="S54" s="23">
        <f>'Transp lourd AMS'!S54-'Transp lourd AME'!S54</f>
        <v>0</v>
      </c>
      <c r="T54" s="23">
        <f>'Transp lourd AMS'!T54-'Transp lourd AME'!T54</f>
        <v>0</v>
      </c>
      <c r="U54" s="23">
        <f>'Transp lourd AMS'!U54-'Transp lourd AME'!U54</f>
        <v>0</v>
      </c>
      <c r="V54" s="23">
        <f>'Transp lourd AMS'!V54-'Transp lourd AME'!V54</f>
        <v>5.2941999999989164E-4</v>
      </c>
      <c r="W54" s="23">
        <f>'Transp lourd AMS'!W54-'Transp lourd AME'!W54</f>
        <v>1.7533884369999999</v>
      </c>
      <c r="X54" s="23">
        <f>'Transp lourd AMS'!X54-'Transp lourd AME'!X54</f>
        <v>2.9598350910000004</v>
      </c>
      <c r="Y54" s="23">
        <f>'Transp lourd AMS'!Y54-'Transp lourd AME'!Y54</f>
        <v>3.9178703270000002</v>
      </c>
      <c r="Z54" s="23">
        <f>'Transp lourd AMS'!Z54-'Transp lourd AME'!Z54</f>
        <v>4.9183324419999996</v>
      </c>
      <c r="AA54" s="23">
        <f>'Transp lourd AMS'!AA54-'Transp lourd AME'!AA54</f>
        <v>5.9509308700000005</v>
      </c>
      <c r="AB54" s="23">
        <f>'Transp lourd AMS'!AB54-'Transp lourd AME'!AB54</f>
        <v>7.012241759000001</v>
      </c>
      <c r="AC54" s="23">
        <f>'Transp lourd AMS'!AC54-'Transp lourd AME'!AC54</f>
        <v>8.0989423699999996</v>
      </c>
      <c r="AD54" s="23">
        <f>'Transp lourd AMS'!AD54-'Transp lourd AME'!AD54</f>
        <v>10.711599355999999</v>
      </c>
      <c r="AE54" s="23">
        <f>'Transp lourd AMS'!AE54-'Transp lourd AME'!AE54</f>
        <v>13.364001022999998</v>
      </c>
      <c r="AF54" s="23">
        <f>'Transp lourd AMS'!AF54-'Transp lourd AME'!AF54</f>
        <v>16.00115524200001</v>
      </c>
      <c r="AG54" s="23">
        <f>'Transp lourd AMS'!AG54-'Transp lourd AME'!AG54</f>
        <v>18.634277999999998</v>
      </c>
      <c r="AH54" s="23">
        <f>'Transp lourd AMS'!AH54-'Transp lourd AME'!AH54</f>
        <v>21.300845330000001</v>
      </c>
      <c r="AI54" s="23">
        <f>'Transp lourd AMS'!AI54-'Transp lourd AME'!AI54</f>
        <v>24.76948483</v>
      </c>
      <c r="AJ54" s="23">
        <f>'Transp lourd AMS'!AJ54-'Transp lourd AME'!AJ54</f>
        <v>28.270279180000003</v>
      </c>
      <c r="AK54" s="23">
        <f>'Transp lourd AMS'!AK54-'Transp lourd AME'!AK54</f>
        <v>31.771273980000004</v>
      </c>
      <c r="AL54" s="23">
        <f>'Transp lourd AMS'!AL54-'Transp lourd AME'!AL54</f>
        <v>35.310653899999998</v>
      </c>
      <c r="AM54" s="23">
        <f>'Transp lourd AMS'!AM54-'Transp lourd AME'!AM54</f>
        <v>38.844637329999998</v>
      </c>
      <c r="AN54" s="23">
        <f>'Transp lourd AMS'!AN54-'Transp lourd AME'!AN54</f>
        <v>42.024216240000001</v>
      </c>
      <c r="AO54" s="23">
        <f>'Transp lourd AMS'!AO54-'Transp lourd AME'!AO54</f>
        <v>45.211253030000002</v>
      </c>
      <c r="AP54" s="23">
        <f>'Transp lourd AMS'!AP54-'Transp lourd AME'!AP54</f>
        <v>48.424901939999998</v>
      </c>
      <c r="AQ54" s="23">
        <f>'Transp lourd AMS'!AQ54-'Transp lourd AME'!AQ54</f>
        <v>51.657173299999997</v>
      </c>
      <c r="AR54" s="23">
        <f>'Transp lourd AMS'!AR54-'Transp lourd AME'!AR54</f>
        <v>55.012012210000009</v>
      </c>
      <c r="AS54" s="23">
        <f>'Transp lourd AMS'!AS54-'Transp lourd AME'!AS54</f>
        <v>57.108953720000002</v>
      </c>
      <c r="AT54" s="23">
        <f>'Transp lourd AMS'!AT54-'Transp lourd AME'!AT54</f>
        <v>59.2084835</v>
      </c>
      <c r="AU54" s="23">
        <f>'Transp lourd AMS'!AU54-'Transp lourd AME'!AU54</f>
        <v>61.33467916</v>
      </c>
      <c r="AV54" s="23">
        <f>'Transp lourd AMS'!AV54-'Transp lourd AME'!AV54</f>
        <v>63.468013280000001</v>
      </c>
      <c r="AW54" s="23">
        <f>'Transp lourd AMS'!AW54-'Transp lourd AME'!AW54</f>
        <v>65.468384220000004</v>
      </c>
      <c r="AX54" s="18"/>
    </row>
    <row r="55" spans="1:50" x14ac:dyDescent="0.25">
      <c r="A55" s="18"/>
      <c r="B55" t="s">
        <v>1680</v>
      </c>
      <c r="C55" s="23">
        <f>'Transp lourd AMS'!C55-'Transp lourd AME'!C55</f>
        <v>0</v>
      </c>
      <c r="D55" s="23">
        <f>'Transp lourd AMS'!D55-'Transp lourd AME'!D55</f>
        <v>0</v>
      </c>
      <c r="E55" s="23">
        <f>'Transp lourd AMS'!E55-'Transp lourd AME'!E55</f>
        <v>0</v>
      </c>
      <c r="F55" s="23">
        <f>'Transp lourd AMS'!F55-'Transp lourd AME'!F55</f>
        <v>0</v>
      </c>
      <c r="G55" s="23">
        <f>'Transp lourd AMS'!G55-'Transp lourd AME'!G55</f>
        <v>0</v>
      </c>
      <c r="H55" s="23">
        <f>'Transp lourd AMS'!H55-'Transp lourd AME'!H55</f>
        <v>0</v>
      </c>
      <c r="I55" s="23">
        <f>'Transp lourd AMS'!I55-'Transp lourd AME'!I55</f>
        <v>0</v>
      </c>
      <c r="J55" s="23">
        <f>'Transp lourd AMS'!J55-'Transp lourd AME'!J55</f>
        <v>0</v>
      </c>
      <c r="K55" s="23">
        <f>'Transp lourd AMS'!K55-'Transp lourd AME'!K55</f>
        <v>0</v>
      </c>
      <c r="L55" s="23">
        <f>'Transp lourd AMS'!L55-'Transp lourd AME'!L55</f>
        <v>0</v>
      </c>
      <c r="M55" s="23">
        <f>'Transp lourd AMS'!M55-'Transp lourd AME'!M55</f>
        <v>0</v>
      </c>
      <c r="N55" s="23">
        <f>'Transp lourd AMS'!N55-'Transp lourd AME'!N55</f>
        <v>0</v>
      </c>
      <c r="O55" s="23">
        <f>'Transp lourd AMS'!O55-'Transp lourd AME'!O55</f>
        <v>0</v>
      </c>
      <c r="P55" s="23">
        <f>'Transp lourd AMS'!P55-'Transp lourd AME'!P55</f>
        <v>0</v>
      </c>
      <c r="Q55" s="23">
        <f>'Transp lourd AMS'!Q55-'Transp lourd AME'!Q55</f>
        <v>0</v>
      </c>
      <c r="R55" s="23">
        <f>'Transp lourd AMS'!R55-'Transp lourd AME'!R55</f>
        <v>0</v>
      </c>
      <c r="S55" s="23">
        <f>'Transp lourd AMS'!S55-'Transp lourd AME'!S55</f>
        <v>0</v>
      </c>
      <c r="T55" s="23">
        <f>'Transp lourd AMS'!T55-'Transp lourd AME'!T55</f>
        <v>0</v>
      </c>
      <c r="U55" s="23">
        <f>'Transp lourd AMS'!U55-'Transp lourd AME'!U55</f>
        <v>0</v>
      </c>
      <c r="V55" s="23">
        <f>'Transp lourd AMS'!V55-'Transp lourd AME'!V55</f>
        <v>1.6621119999999934E-3</v>
      </c>
      <c r="W55" s="23">
        <f>'Transp lourd AMS'!W55-'Transp lourd AME'!W55</f>
        <v>1.4879728320000005</v>
      </c>
      <c r="X55" s="23">
        <f>'Transp lourd AMS'!X55-'Transp lourd AME'!X55</f>
        <v>1.7670640170000098</v>
      </c>
      <c r="Y55" s="23">
        <f>'Transp lourd AMS'!Y55-'Transp lourd AME'!Y55</f>
        <v>0.78519017700000049</v>
      </c>
      <c r="Z55" s="23">
        <f>'Transp lourd AMS'!Z55-'Transp lourd AME'!Z55</f>
        <v>-0.13533909000000044</v>
      </c>
      <c r="AA55" s="23">
        <f>'Transp lourd AMS'!AA55-'Transp lourd AME'!AA55</f>
        <v>-1.04116359</v>
      </c>
      <c r="AB55" s="23">
        <f>'Transp lourd AMS'!AB55-'Transp lourd AME'!AB55</f>
        <v>-1.9406842700000002</v>
      </c>
      <c r="AC55" s="23">
        <f>'Transp lourd AMS'!AC55-'Transp lourd AME'!AC55</f>
        <v>-2.8391999699999992</v>
      </c>
      <c r="AD55" s="23">
        <f>'Transp lourd AMS'!AD55-'Transp lourd AME'!AD55</f>
        <v>-4.1280429000000005</v>
      </c>
      <c r="AE55" s="23">
        <f>'Transp lourd AMS'!AE55-'Transp lourd AME'!AE55</f>
        <v>-5.3670423400000011</v>
      </c>
      <c r="AF55" s="23">
        <f>'Transp lourd AMS'!AF55-'Transp lourd AME'!AF55</f>
        <v>-6.6473061199999997</v>
      </c>
      <c r="AG55" s="23">
        <f>'Transp lourd AMS'!AG55-'Transp lourd AME'!AG55</f>
        <v>-7.9525484500000019</v>
      </c>
      <c r="AH55" s="23">
        <f>'Transp lourd AMS'!AH55-'Transp lourd AME'!AH55</f>
        <v>-9.2120358700000011</v>
      </c>
      <c r="AI55" s="23">
        <f>'Transp lourd AMS'!AI55-'Transp lourd AME'!AI55</f>
        <v>-10.148852440000001</v>
      </c>
      <c r="AJ55" s="23">
        <f>'Transp lourd AMS'!AJ55-'Transp lourd AME'!AJ55</f>
        <v>-11.087500239999999</v>
      </c>
      <c r="AK55" s="23">
        <f>'Transp lourd AMS'!AK55-'Transp lourd AME'!AK55</f>
        <v>-12.042804910000001</v>
      </c>
      <c r="AL55" s="23">
        <f>'Transp lourd AMS'!AL55-'Transp lourd AME'!AL55</f>
        <v>-13.006827149999999</v>
      </c>
      <c r="AM55" s="23">
        <f>'Transp lourd AMS'!AM55-'Transp lourd AME'!AM55</f>
        <v>-13.989766650000002</v>
      </c>
      <c r="AN55" s="23">
        <f>'Transp lourd AMS'!AN55-'Transp lourd AME'!AN55</f>
        <v>-14.229113099999999</v>
      </c>
      <c r="AO55" s="23">
        <f>'Transp lourd AMS'!AO55-'Transp lourd AME'!AO55</f>
        <v>-14.48790211</v>
      </c>
      <c r="AP55" s="23">
        <f>'Transp lourd AMS'!AP55-'Transp lourd AME'!AP55</f>
        <v>-14.756329109999999</v>
      </c>
      <c r="AQ55" s="23">
        <f>'Transp lourd AMS'!AQ55-'Transp lourd AME'!AQ55</f>
        <v>-15.033352539999999</v>
      </c>
      <c r="AR55" s="23">
        <f>'Transp lourd AMS'!AR55-'Transp lourd AME'!AR55</f>
        <v>-15.290083659999997</v>
      </c>
      <c r="AS55" s="23">
        <f>'Transp lourd AMS'!AS55-'Transp lourd AME'!AS55</f>
        <v>-14.776902359999998</v>
      </c>
      <c r="AT55" s="23">
        <f>'Transp lourd AMS'!AT55-'Transp lourd AME'!AT55</f>
        <v>-14.266631239999999</v>
      </c>
      <c r="AU55" s="23">
        <f>'Transp lourd AMS'!AU55-'Transp lourd AME'!AU55</f>
        <v>-13.75124885</v>
      </c>
      <c r="AV55" s="23">
        <f>'Transp lourd AMS'!AV55-'Transp lourd AME'!AV55</f>
        <v>-13.235001360000002</v>
      </c>
      <c r="AW55" s="23">
        <f>'Transp lourd AMS'!AW55-'Transp lourd AME'!AW55</f>
        <v>-12.758786600000001</v>
      </c>
      <c r="AX55" s="18"/>
    </row>
    <row r="56" spans="1:50" x14ac:dyDescent="0.25">
      <c r="A56" s="18"/>
      <c r="B56" t="s">
        <v>1681</v>
      </c>
      <c r="C56" s="23">
        <f>'Transp lourd AMS'!C56-'Transp lourd AME'!C56</f>
        <v>0</v>
      </c>
      <c r="D56" s="23">
        <f>'Transp lourd AMS'!D56-'Transp lourd AME'!D56</f>
        <v>0</v>
      </c>
      <c r="E56" s="23">
        <f>'Transp lourd AMS'!E56-'Transp lourd AME'!E56</f>
        <v>0</v>
      </c>
      <c r="F56" s="23">
        <f>'Transp lourd AMS'!F56-'Transp lourd AME'!F56</f>
        <v>0</v>
      </c>
      <c r="G56" s="23">
        <f>'Transp lourd AMS'!G56-'Transp lourd AME'!G56</f>
        <v>0</v>
      </c>
      <c r="H56" s="23">
        <f>'Transp lourd AMS'!H56-'Transp lourd AME'!H56</f>
        <v>0</v>
      </c>
      <c r="I56" s="23">
        <f>'Transp lourd AMS'!I56-'Transp lourd AME'!I56</f>
        <v>0</v>
      </c>
      <c r="J56" s="23">
        <f>'Transp lourd AMS'!J56-'Transp lourd AME'!J56</f>
        <v>0</v>
      </c>
      <c r="K56" s="23">
        <f>'Transp lourd AMS'!K56-'Transp lourd AME'!K56</f>
        <v>0</v>
      </c>
      <c r="L56" s="23">
        <f>'Transp lourd AMS'!L56-'Transp lourd AME'!L56</f>
        <v>0</v>
      </c>
      <c r="M56" s="23">
        <f>'Transp lourd AMS'!M56-'Transp lourd AME'!M56</f>
        <v>0</v>
      </c>
      <c r="N56" s="23">
        <f>'Transp lourd AMS'!N56-'Transp lourd AME'!N56</f>
        <v>0</v>
      </c>
      <c r="O56" s="23">
        <f>'Transp lourd AMS'!O56-'Transp lourd AME'!O56</f>
        <v>0</v>
      </c>
      <c r="P56" s="23">
        <f>'Transp lourd AMS'!P56-'Transp lourd AME'!P56</f>
        <v>0</v>
      </c>
      <c r="Q56" s="23">
        <f>'Transp lourd AMS'!Q56-'Transp lourd AME'!Q56</f>
        <v>0</v>
      </c>
      <c r="R56" s="23">
        <f>'Transp lourd AMS'!R56-'Transp lourd AME'!R56</f>
        <v>0</v>
      </c>
      <c r="S56" s="23">
        <f>'Transp lourd AMS'!S56-'Transp lourd AME'!S56</f>
        <v>0</v>
      </c>
      <c r="T56" s="23">
        <f>'Transp lourd AMS'!T56-'Transp lourd AME'!T56</f>
        <v>0</v>
      </c>
      <c r="U56" s="23">
        <f>'Transp lourd AMS'!U56-'Transp lourd AME'!U56</f>
        <v>0</v>
      </c>
      <c r="V56" s="23">
        <f>'Transp lourd AMS'!V56-'Transp lourd AME'!V56</f>
        <v>2.5578492000000175E-2</v>
      </c>
      <c r="W56" s="23">
        <f>'Transp lourd AMS'!W56-'Transp lourd AME'!W56</f>
        <v>3.3015339420000007</v>
      </c>
      <c r="X56" s="23">
        <f>'Transp lourd AMS'!X56-'Transp lourd AME'!X56</f>
        <v>2.8392612069999998</v>
      </c>
      <c r="Y56" s="23">
        <f>'Transp lourd AMS'!Y56-'Transp lourd AME'!Y56</f>
        <v>-0.51904566099999982</v>
      </c>
      <c r="Z56" s="23">
        <f>'Transp lourd AMS'!Z56-'Transp lourd AME'!Z56</f>
        <v>0.18345214999999993</v>
      </c>
      <c r="AA56" s="23">
        <f>'Transp lourd AMS'!AA56-'Transp lourd AME'!AA56</f>
        <v>0.40011811100000028</v>
      </c>
      <c r="AB56" s="23">
        <f>'Transp lourd AMS'!AB56-'Transp lourd AME'!AB56</f>
        <v>0.52873061600000071</v>
      </c>
      <c r="AC56" s="23">
        <f>'Transp lourd AMS'!AC56-'Transp lourd AME'!AC56</f>
        <v>0.60203629299999939</v>
      </c>
      <c r="AD56" s="23">
        <f>'Transp lourd AMS'!AD56-'Transp lourd AME'!AD56</f>
        <v>7.4715356999999649E-2</v>
      </c>
      <c r="AE56" s="23">
        <f>'Transp lourd AMS'!AE56-'Transp lourd AME'!AE56</f>
        <v>0.40038543799999982</v>
      </c>
      <c r="AF56" s="23">
        <f>'Transp lourd AMS'!AF56-'Transp lourd AME'!AF56</f>
        <v>0.19596917300000083</v>
      </c>
      <c r="AG56" s="23">
        <f>'Transp lourd AMS'!AG56-'Transp lourd AME'!AG56</f>
        <v>0.10620881900000079</v>
      </c>
      <c r="AH56" s="23">
        <f>'Transp lourd AMS'!AH56-'Transp lourd AME'!AH56</f>
        <v>0.33600290199999971</v>
      </c>
      <c r="AI56" s="23">
        <f>'Transp lourd AMS'!AI56-'Transp lourd AME'!AI56</f>
        <v>7.1051690000000001E-2</v>
      </c>
      <c r="AJ56" s="23">
        <f>'Transp lourd AMS'!AJ56-'Transp lourd AME'!AJ56</f>
        <v>0.10337411700000043</v>
      </c>
      <c r="AK56" s="23">
        <f>'Transp lourd AMS'!AK56-'Transp lourd AME'!AK56</f>
        <v>4.3536180999999452E-2</v>
      </c>
      <c r="AL56" s="23">
        <f>'Transp lourd AMS'!AL56-'Transp lourd AME'!AL56</f>
        <v>6.0718470999999496E-2</v>
      </c>
      <c r="AM56" s="23">
        <f>'Transp lourd AMS'!AM56-'Transp lourd AME'!AM56</f>
        <v>-5.9867550000003433E-3</v>
      </c>
      <c r="AN56" s="23">
        <f>'Transp lourd AMS'!AN56-'Transp lourd AME'!AN56</f>
        <v>8.6373271000000251E-2</v>
      </c>
      <c r="AO56" s="23">
        <f>'Transp lourd AMS'!AO56-'Transp lourd AME'!AO56</f>
        <v>1.5357663999999716E-2</v>
      </c>
      <c r="AP56" s="23">
        <f>'Transp lourd AMS'!AP56-'Transp lourd AME'!AP56</f>
        <v>-8.6890540000004179E-3</v>
      </c>
      <c r="AQ56" s="23">
        <f>'Transp lourd AMS'!AQ56-'Transp lourd AME'!AQ56</f>
        <v>-3.7834579999999285E-2</v>
      </c>
      <c r="AR56" s="23">
        <f>'Transp lourd AMS'!AR56-'Transp lourd AME'!AR56</f>
        <v>0.10097736099999999</v>
      </c>
      <c r="AS56" s="23">
        <f>'Transp lourd AMS'!AS56-'Transp lourd AME'!AS56</f>
        <v>-3.9577621000000285E-2</v>
      </c>
      <c r="AT56" s="23">
        <f>'Transp lourd AMS'!AT56-'Transp lourd AME'!AT56</f>
        <v>-8.1253198999999832E-2</v>
      </c>
      <c r="AU56" s="23">
        <f>'Transp lourd AMS'!AU56-'Transp lourd AME'!AU56</f>
        <v>-8.3849342999999799E-2</v>
      </c>
      <c r="AV56" s="23">
        <f>'Transp lourd AMS'!AV56-'Transp lourd AME'!AV56</f>
        <v>-0.11241855799999989</v>
      </c>
      <c r="AW56" s="23">
        <f>'Transp lourd AMS'!AW56-'Transp lourd AME'!AW56</f>
        <v>-0.3436097629999999</v>
      </c>
      <c r="AX56" s="18"/>
    </row>
    <row r="57" spans="1:50" x14ac:dyDescent="0.25">
      <c r="A57" s="18"/>
      <c r="B57" t="s">
        <v>1682</v>
      </c>
      <c r="C57" s="23">
        <f>'Transp lourd AMS'!C57-'Transp lourd AME'!C57</f>
        <v>0</v>
      </c>
      <c r="D57" s="23">
        <f>'Transp lourd AMS'!D57-'Transp lourd AME'!D57</f>
        <v>0</v>
      </c>
      <c r="E57" s="23">
        <f>'Transp lourd AMS'!E57-'Transp lourd AME'!E57</f>
        <v>0</v>
      </c>
      <c r="F57" s="23">
        <f>'Transp lourd AMS'!F57-'Transp lourd AME'!F57</f>
        <v>0</v>
      </c>
      <c r="G57" s="23">
        <f>'Transp lourd AMS'!G57-'Transp lourd AME'!G57</f>
        <v>0</v>
      </c>
      <c r="H57" s="23">
        <f>'Transp lourd AMS'!H57-'Transp lourd AME'!H57</f>
        <v>0</v>
      </c>
      <c r="I57" s="23">
        <f>'Transp lourd AMS'!I57-'Transp lourd AME'!I57</f>
        <v>0</v>
      </c>
      <c r="J57" s="23">
        <f>'Transp lourd AMS'!J57-'Transp lourd AME'!J57</f>
        <v>0</v>
      </c>
      <c r="K57" s="23">
        <f>'Transp lourd AMS'!K57-'Transp lourd AME'!K57</f>
        <v>0</v>
      </c>
      <c r="L57" s="23">
        <f>'Transp lourd AMS'!L57-'Transp lourd AME'!L57</f>
        <v>0</v>
      </c>
      <c r="M57" s="23">
        <f>'Transp lourd AMS'!M57-'Transp lourd AME'!M57</f>
        <v>0</v>
      </c>
      <c r="N57" s="23">
        <f>'Transp lourd AMS'!N57-'Transp lourd AME'!N57</f>
        <v>0</v>
      </c>
      <c r="O57" s="23">
        <f>'Transp lourd AMS'!O57-'Transp lourd AME'!O57</f>
        <v>0</v>
      </c>
      <c r="P57" s="23">
        <f>'Transp lourd AMS'!P57-'Transp lourd AME'!P57</f>
        <v>0</v>
      </c>
      <c r="Q57" s="23">
        <f>'Transp lourd AMS'!Q57-'Transp lourd AME'!Q57</f>
        <v>0</v>
      </c>
      <c r="R57" s="23">
        <f>'Transp lourd AMS'!R57-'Transp lourd AME'!R57</f>
        <v>0</v>
      </c>
      <c r="S57" s="23">
        <f>'Transp lourd AMS'!S57-'Transp lourd AME'!S57</f>
        <v>0</v>
      </c>
      <c r="T57" s="23">
        <f>'Transp lourd AMS'!T57-'Transp lourd AME'!T57</f>
        <v>0</v>
      </c>
      <c r="U57" s="23">
        <f>'Transp lourd AMS'!U57-'Transp lourd AME'!U57</f>
        <v>0</v>
      </c>
      <c r="V57" s="23">
        <f>'Transp lourd AMS'!V57-'Transp lourd AME'!V57</f>
        <v>2.3386961000000817E-2</v>
      </c>
      <c r="W57" s="23">
        <f>'Transp lourd AMS'!W57-'Transp lourd AME'!W57</f>
        <v>6.2250656999999876E-2</v>
      </c>
      <c r="X57" s="23">
        <f>'Transp lourd AMS'!X57-'Transp lourd AME'!X57</f>
        <v>1.1857805400000001</v>
      </c>
      <c r="Y57" s="23">
        <f>'Transp lourd AMS'!Y57-'Transp lourd AME'!Y57</f>
        <v>-0.74011922300000021</v>
      </c>
      <c r="Z57" s="23">
        <f>'Transp lourd AMS'!Z57-'Transp lourd AME'!Z57</f>
        <v>-0.14015772700000007</v>
      </c>
      <c r="AA57" s="23">
        <f>'Transp lourd AMS'!AA57-'Transp lourd AME'!AA57</f>
        <v>2.5525644000000014E-2</v>
      </c>
      <c r="AB57" s="23">
        <f>'Transp lourd AMS'!AB57-'Transp lourd AME'!AB57</f>
        <v>0.11255339999999991</v>
      </c>
      <c r="AC57" s="23">
        <f>'Transp lourd AMS'!AC57-'Transp lourd AME'!AC57</f>
        <v>0.15108162300000005</v>
      </c>
      <c r="AD57" s="23">
        <f>'Transp lourd AMS'!AD57-'Transp lourd AME'!AD57</f>
        <v>-1.5216187662</v>
      </c>
      <c r="AE57" s="23">
        <f>'Transp lourd AMS'!AE57-'Transp lourd AME'!AE57</f>
        <v>-1.3541268962999999</v>
      </c>
      <c r="AF57" s="23">
        <f>'Transp lourd AMS'!AF57-'Transp lourd AME'!AF57</f>
        <v>-1.5752631884000001</v>
      </c>
      <c r="AG57" s="23">
        <f>'Transp lourd AMS'!AG57-'Transp lourd AME'!AG57</f>
        <v>-1.7063173317</v>
      </c>
      <c r="AH57" s="23">
        <f>'Transp lourd AMS'!AH57-'Transp lourd AME'!AH57</f>
        <v>-1.6245234535999999</v>
      </c>
      <c r="AI57" s="23">
        <f>'Transp lourd AMS'!AI57-'Transp lourd AME'!AI57</f>
        <v>-3.0871219179000002</v>
      </c>
      <c r="AJ57" s="23">
        <f>'Transp lourd AMS'!AJ57-'Transp lourd AME'!AJ57</f>
        <v>-3.2163030269999999</v>
      </c>
      <c r="AK57" s="23">
        <f>'Transp lourd AMS'!AK57-'Transp lourd AME'!AK57</f>
        <v>-3.392435614</v>
      </c>
      <c r="AL57" s="23">
        <f>'Transp lourd AMS'!AL57-'Transp lourd AME'!AL57</f>
        <v>-3.5368192719999998</v>
      </c>
      <c r="AM57" s="23">
        <f>'Transp lourd AMS'!AM57-'Transp lourd AME'!AM57</f>
        <v>-3.7126463100000002</v>
      </c>
      <c r="AN57" s="23">
        <f>'Transp lourd AMS'!AN57-'Transp lourd AME'!AN57</f>
        <v>-4.1416506040000005</v>
      </c>
      <c r="AO57" s="23">
        <f>'Transp lourd AMS'!AO57-'Transp lourd AME'!AO57</f>
        <v>-4.3530221779999998</v>
      </c>
      <c r="AP57" s="23">
        <f>'Transp lourd AMS'!AP57-'Transp lourd AME'!AP57</f>
        <v>-4.5457626480000002</v>
      </c>
      <c r="AQ57" s="23">
        <f>'Transp lourd AMS'!AQ57-'Transp lourd AME'!AQ57</f>
        <v>-4.7375333319999999</v>
      </c>
      <c r="AR57" s="23">
        <f>'Transp lourd AMS'!AR57-'Transp lourd AME'!AR57</f>
        <v>-4.8946998429999997</v>
      </c>
      <c r="AS57" s="23">
        <f>'Transp lourd AMS'!AS57-'Transp lourd AME'!AS57</f>
        <v>-4.7077903509999999</v>
      </c>
      <c r="AT57" s="23">
        <f>'Transp lourd AMS'!AT57-'Transp lourd AME'!AT57</f>
        <v>-4.8843808739999997</v>
      </c>
      <c r="AU57" s="23">
        <f>'Transp lourd AMS'!AU57-'Transp lourd AME'!AU57</f>
        <v>-5.0539742890000001</v>
      </c>
      <c r="AV57" s="23">
        <f>'Transp lourd AMS'!AV57-'Transp lourd AME'!AV57</f>
        <v>-5.2274136630000001</v>
      </c>
      <c r="AW57" s="23">
        <f>'Transp lourd AMS'!AW57-'Transp lourd AME'!AW57</f>
        <v>-5.4228902359999998</v>
      </c>
      <c r="AX57" s="18"/>
    </row>
    <row r="58" spans="1:50" x14ac:dyDescent="0.25">
      <c r="A58" s="18"/>
      <c r="B58" t="s">
        <v>1683</v>
      </c>
      <c r="C58" s="23">
        <f>'Transp lourd AMS'!C58-'Transp lourd AME'!C58</f>
        <v>0</v>
      </c>
      <c r="D58" s="23">
        <f>'Transp lourd AMS'!D58-'Transp lourd AME'!D58</f>
        <v>0</v>
      </c>
      <c r="E58" s="23">
        <f>'Transp lourd AMS'!E58-'Transp lourd AME'!E58</f>
        <v>0</v>
      </c>
      <c r="F58" s="23">
        <f>'Transp lourd AMS'!F58-'Transp lourd AME'!F58</f>
        <v>0</v>
      </c>
      <c r="G58" s="23">
        <f>'Transp lourd AMS'!G58-'Transp lourd AME'!G58</f>
        <v>0</v>
      </c>
      <c r="H58" s="23">
        <f>'Transp lourd AMS'!H58-'Transp lourd AME'!H58</f>
        <v>0</v>
      </c>
      <c r="I58" s="23">
        <f>'Transp lourd AMS'!I58-'Transp lourd AME'!I58</f>
        <v>0</v>
      </c>
      <c r="J58" s="23">
        <f>'Transp lourd AMS'!J58-'Transp lourd AME'!J58</f>
        <v>0</v>
      </c>
      <c r="K58" s="23">
        <f>'Transp lourd AMS'!K58-'Transp lourd AME'!K58</f>
        <v>0</v>
      </c>
      <c r="L58" s="23">
        <f>'Transp lourd AMS'!L58-'Transp lourd AME'!L58</f>
        <v>0</v>
      </c>
      <c r="M58" s="23">
        <f>'Transp lourd AMS'!M58-'Transp lourd AME'!M58</f>
        <v>0</v>
      </c>
      <c r="N58" s="23">
        <f>'Transp lourd AMS'!N58-'Transp lourd AME'!N58</f>
        <v>0</v>
      </c>
      <c r="O58" s="23">
        <f>'Transp lourd AMS'!O58-'Transp lourd AME'!O58</f>
        <v>0</v>
      </c>
      <c r="P58" s="23">
        <f>'Transp lourd AMS'!P58-'Transp lourd AME'!P58</f>
        <v>0</v>
      </c>
      <c r="Q58" s="23">
        <f>'Transp lourd AMS'!Q58-'Transp lourd AME'!Q58</f>
        <v>0</v>
      </c>
      <c r="R58" s="23">
        <f>'Transp lourd AMS'!R58-'Transp lourd AME'!R58</f>
        <v>0</v>
      </c>
      <c r="S58" s="23">
        <f>'Transp lourd AMS'!S58-'Transp lourd AME'!S58</f>
        <v>0</v>
      </c>
      <c r="T58" s="23">
        <f>'Transp lourd AMS'!T58-'Transp lourd AME'!T58</f>
        <v>0</v>
      </c>
      <c r="U58" s="23">
        <f>'Transp lourd AMS'!U58-'Transp lourd AME'!U58</f>
        <v>0</v>
      </c>
      <c r="V58" s="23">
        <f>'Transp lourd AMS'!V58-'Transp lourd AME'!V58</f>
        <v>5.2941989999999439E-4</v>
      </c>
      <c r="W58" s="23">
        <f>'Transp lourd AMS'!W58-'Transp lourd AME'!W58</f>
        <v>1.7528864473999999</v>
      </c>
      <c r="X58" s="23">
        <f>'Transp lourd AMS'!X58-'Transp lourd AME'!X58</f>
        <v>1.2972939830999999</v>
      </c>
      <c r="Y58" s="23">
        <f>'Transp lourd AMS'!Y58-'Transp lourd AME'!Y58</f>
        <v>1.1113915067999998</v>
      </c>
      <c r="Z58" s="23">
        <f>'Transp lourd AMS'!Z58-'Transp lourd AME'!Z58</f>
        <v>1.2034565250000002</v>
      </c>
      <c r="AA58" s="23">
        <f>'Transp lourd AMS'!AA58-'Transp lourd AME'!AA58</f>
        <v>1.287429218</v>
      </c>
      <c r="AB58" s="23">
        <f>'Transp lourd AMS'!AB58-'Transp lourd AME'!AB58</f>
        <v>1.3696431229999999</v>
      </c>
      <c r="AC58" s="23">
        <f>'Transp lourd AMS'!AC58-'Transp lourd AME'!AC58</f>
        <v>1.4500219440000002</v>
      </c>
      <c r="AD58" s="23">
        <f>'Transp lourd AMS'!AD58-'Transp lourd AME'!AD58</f>
        <v>3.0322829299999996</v>
      </c>
      <c r="AE58" s="23">
        <f>'Transp lourd AMS'!AE58-'Transp lourd AME'!AE58</f>
        <v>3.2073957389999999</v>
      </c>
      <c r="AF58" s="23">
        <f>'Transp lourd AMS'!AF58-'Transp lourd AME'!AF58</f>
        <v>3.3295756870000002</v>
      </c>
      <c r="AG58" s="23">
        <f>'Transp lourd AMS'!AG58-'Transp lourd AME'!AG58</f>
        <v>3.4621816069999998</v>
      </c>
      <c r="AH58" s="23">
        <f>'Transp lourd AMS'!AH58-'Transp lourd AME'!AH58</f>
        <v>3.6320546939999998</v>
      </c>
      <c r="AI58" s="23">
        <f>'Transp lourd AMS'!AI58-'Transp lourd AME'!AI58</f>
        <v>4.572288211</v>
      </c>
      <c r="AJ58" s="23">
        <f>'Transp lourd AMS'!AJ58-'Transp lourd AME'!AJ58</f>
        <v>4.7841617249999997</v>
      </c>
      <c r="AK58" s="23">
        <f>'Transp lourd AMS'!AK58-'Transp lourd AME'!AK58</f>
        <v>4.965746867</v>
      </c>
      <c r="AL58" s="23">
        <f>'Transp lourd AMS'!AL58-'Transp lourd AME'!AL58</f>
        <v>5.1855270620000002</v>
      </c>
      <c r="AM58" s="23">
        <f>'Transp lourd AMS'!AM58-'Transp lourd AME'!AM58</f>
        <v>5.3635144729999995</v>
      </c>
      <c r="AN58" s="23">
        <f>'Transp lourd AMS'!AN58-'Transp lourd AME'!AN58</f>
        <v>5.1922142364999999</v>
      </c>
      <c r="AO58" s="23">
        <f>'Transp lourd AMS'!AO58-'Transp lourd AME'!AO58</f>
        <v>5.3644138711</v>
      </c>
      <c r="AP58" s="23">
        <f>'Transp lourd AMS'!AP58-'Transp lourd AME'!AP58</f>
        <v>5.5561541191000003</v>
      </c>
      <c r="AQ58" s="23">
        <f>'Transp lourd AMS'!AQ58-'Transp lourd AME'!AQ58</f>
        <v>5.7412835565</v>
      </c>
      <c r="AR58" s="23">
        <f>'Transp lourd AMS'!AR58-'Transp lourd AME'!AR58</f>
        <v>6.0313229627</v>
      </c>
      <c r="AS58" s="23">
        <f>'Transp lourd AMS'!AS58-'Transp lourd AME'!AS58</f>
        <v>4.947247934</v>
      </c>
      <c r="AT58" s="23">
        <f>'Transp lourd AMS'!AT58-'Transp lourd AME'!AT58</f>
        <v>5.0584838731000001</v>
      </c>
      <c r="AU58" s="23">
        <f>'Transp lourd AMS'!AU58-'Transp lourd AME'!AU58</f>
        <v>5.1939314945000001</v>
      </c>
      <c r="AV58" s="23">
        <f>'Transp lourd AMS'!AV58-'Transp lourd AME'!AV58</f>
        <v>5.3112333288000002</v>
      </c>
      <c r="AW58" s="23">
        <f>'Transp lourd AMS'!AW58-'Transp lourd AME'!AW58</f>
        <v>5.2888033986999998</v>
      </c>
      <c r="AX58" s="18"/>
    </row>
    <row r="59" spans="1:50" x14ac:dyDescent="0.25">
      <c r="A59" s="19"/>
      <c r="B59" t="s">
        <v>1684</v>
      </c>
      <c r="C59" s="23">
        <f>'Transp lourd AMS'!C59-'Transp lourd AME'!C59</f>
        <v>0</v>
      </c>
      <c r="D59" s="23">
        <f>'Transp lourd AMS'!D59-'Transp lourd AME'!D59</f>
        <v>0</v>
      </c>
      <c r="E59" s="23">
        <f>'Transp lourd AMS'!E59-'Transp lourd AME'!E59</f>
        <v>0</v>
      </c>
      <c r="F59" s="23">
        <f>'Transp lourd AMS'!F59-'Transp lourd AME'!F59</f>
        <v>0</v>
      </c>
      <c r="G59" s="23">
        <f>'Transp lourd AMS'!G59-'Transp lourd AME'!G59</f>
        <v>0</v>
      </c>
      <c r="H59" s="23">
        <f>'Transp lourd AMS'!H59-'Transp lourd AME'!H59</f>
        <v>0</v>
      </c>
      <c r="I59" s="23">
        <f>'Transp lourd AMS'!I59-'Transp lourd AME'!I59</f>
        <v>0</v>
      </c>
      <c r="J59" s="23">
        <f>'Transp lourd AMS'!J59-'Transp lourd AME'!J59</f>
        <v>0</v>
      </c>
      <c r="K59" s="23">
        <f>'Transp lourd AMS'!K59-'Transp lourd AME'!K59</f>
        <v>0</v>
      </c>
      <c r="L59" s="23">
        <f>'Transp lourd AMS'!L59-'Transp lourd AME'!L59</f>
        <v>0</v>
      </c>
      <c r="M59" s="23">
        <f>'Transp lourd AMS'!M59-'Transp lourd AME'!M59</f>
        <v>0</v>
      </c>
      <c r="N59" s="23">
        <f>'Transp lourd AMS'!N59-'Transp lourd AME'!N59</f>
        <v>0</v>
      </c>
      <c r="O59" s="23">
        <f>'Transp lourd AMS'!O59-'Transp lourd AME'!O59</f>
        <v>0</v>
      </c>
      <c r="P59" s="23">
        <f>'Transp lourd AMS'!P59-'Transp lourd AME'!P59</f>
        <v>0</v>
      </c>
      <c r="Q59" s="23">
        <f>'Transp lourd AMS'!Q59-'Transp lourd AME'!Q59</f>
        <v>0</v>
      </c>
      <c r="R59" s="23">
        <f>'Transp lourd AMS'!R59-'Transp lourd AME'!R59</f>
        <v>0</v>
      </c>
      <c r="S59" s="23">
        <f>'Transp lourd AMS'!S59-'Transp lourd AME'!S59</f>
        <v>0</v>
      </c>
      <c r="T59" s="23">
        <f>'Transp lourd AMS'!T59-'Transp lourd AME'!T59</f>
        <v>0</v>
      </c>
      <c r="U59" s="23">
        <f>'Transp lourd AMS'!U59-'Transp lourd AME'!U59</f>
        <v>0</v>
      </c>
      <c r="V59" s="23">
        <f>'Transp lourd AMS'!V59-'Transp lourd AME'!V59</f>
        <v>1.6621116999999686E-3</v>
      </c>
      <c r="W59" s="23">
        <f>'Transp lourd AMS'!W59-'Transp lourd AME'!W59</f>
        <v>1.4863968382999999</v>
      </c>
      <c r="X59" s="23">
        <f>'Transp lourd AMS'!X59-'Transp lourd AME'!X59</f>
        <v>0.35618668400000031</v>
      </c>
      <c r="Y59" s="23">
        <f>'Transp lourd AMS'!Y59-'Transp lourd AME'!Y59</f>
        <v>-0.8903179443</v>
      </c>
      <c r="Z59" s="23">
        <f>'Transp lourd AMS'!Z59-'Transp lourd AME'!Z59</f>
        <v>-0.87984664809999991</v>
      </c>
      <c r="AA59" s="23">
        <f>'Transp lourd AMS'!AA59-'Transp lourd AME'!AA59</f>
        <v>-0.91283675099999995</v>
      </c>
      <c r="AB59" s="23">
        <f>'Transp lourd AMS'!AB59-'Transp lourd AME'!AB59</f>
        <v>-0.953465907</v>
      </c>
      <c r="AC59" s="23">
        <f>'Transp lourd AMS'!AC59-'Transp lourd AME'!AC59</f>
        <v>-0.99906727500000003</v>
      </c>
      <c r="AD59" s="23">
        <f>'Transp lourd AMS'!AD59-'Transp lourd AME'!AD59</f>
        <v>-1.4359488067999999</v>
      </c>
      <c r="AE59" s="23">
        <f>'Transp lourd AMS'!AE59-'Transp lourd AME'!AE59</f>
        <v>-1.4528834048000001</v>
      </c>
      <c r="AF59" s="23">
        <f>'Transp lourd AMS'!AF59-'Transp lourd AME'!AF59</f>
        <v>-1.5583433262000002</v>
      </c>
      <c r="AG59" s="23">
        <f>'Transp lourd AMS'!AG59-'Transp lourd AME'!AG59</f>
        <v>-1.6496554557000001</v>
      </c>
      <c r="AH59" s="23">
        <f>'Transp lourd AMS'!AH59-'Transp lourd AME'!AH59</f>
        <v>-1.6715283385999999</v>
      </c>
      <c r="AI59" s="23">
        <f>'Transp lourd AMS'!AI59-'Transp lourd AME'!AI59</f>
        <v>-1.4141146048</v>
      </c>
      <c r="AJ59" s="23">
        <f>'Transp lourd AMS'!AJ59-'Transp lourd AME'!AJ59</f>
        <v>-1.4644845817999999</v>
      </c>
      <c r="AK59" s="23">
        <f>'Transp lourd AMS'!AK59-'Transp lourd AME'!AK59</f>
        <v>-1.5297750733</v>
      </c>
      <c r="AL59" s="23">
        <f>'Transp lourd AMS'!AL59-'Transp lourd AME'!AL59</f>
        <v>-1.5879893186</v>
      </c>
      <c r="AM59" s="23">
        <f>'Transp lourd AMS'!AM59-'Transp lourd AME'!AM59</f>
        <v>-1.6568549170000002</v>
      </c>
      <c r="AN59" s="23">
        <f>'Transp lourd AMS'!AN59-'Transp lourd AME'!AN59</f>
        <v>-0.964190361</v>
      </c>
      <c r="AO59" s="23">
        <f>'Transp lourd AMS'!AO59-'Transp lourd AME'!AO59</f>
        <v>-0.99603402900000004</v>
      </c>
      <c r="AP59" s="23">
        <f>'Transp lourd AMS'!AP59-'Transp lourd AME'!AP59</f>
        <v>-1.0190805249999999</v>
      </c>
      <c r="AQ59" s="23">
        <f>'Transp lourd AMS'!AQ59-'Transp lourd AME'!AQ59</f>
        <v>-1.0415848050000001</v>
      </c>
      <c r="AR59" s="23">
        <f>'Transp lourd AMS'!AR59-'Transp lourd AME'!AR59</f>
        <v>-1.0356457589999999</v>
      </c>
      <c r="AS59" s="23">
        <f>'Transp lourd AMS'!AS59-'Transp lourd AME'!AS59</f>
        <v>-0.27903520400000015</v>
      </c>
      <c r="AT59" s="23">
        <f>'Transp lourd AMS'!AT59-'Transp lourd AME'!AT59</f>
        <v>-0.25535619899999995</v>
      </c>
      <c r="AU59" s="23">
        <f>'Transp lourd AMS'!AU59-'Transp lourd AME'!AU59</f>
        <v>-0.22380654899999985</v>
      </c>
      <c r="AV59" s="23">
        <f>'Transp lourd AMS'!AV59-'Transp lourd AME'!AV59</f>
        <v>-0.19623822299999993</v>
      </c>
      <c r="AW59" s="23">
        <f>'Transp lourd AMS'!AW59-'Transp lourd AME'!AW59</f>
        <v>-0.20952292499999992</v>
      </c>
      <c r="AX59" s="18"/>
    </row>
    <row r="60" spans="1:50" x14ac:dyDescent="0.25">
      <c r="A60" s="19"/>
      <c r="B60" t="s">
        <v>1685</v>
      </c>
      <c r="C60" s="23">
        <f>'Transp lourd AMS'!C60-'Transp lourd AME'!C60</f>
        <v>0</v>
      </c>
      <c r="D60" s="23">
        <f>'Transp lourd AMS'!D60-'Transp lourd AME'!D60</f>
        <v>0</v>
      </c>
      <c r="E60" s="23">
        <f>'Transp lourd AMS'!E60-'Transp lourd AME'!E60</f>
        <v>0</v>
      </c>
      <c r="F60" s="23">
        <f>'Transp lourd AMS'!F60-'Transp lourd AME'!F60</f>
        <v>0</v>
      </c>
      <c r="G60" s="23">
        <f>'Transp lourd AMS'!G60-'Transp lourd AME'!G60</f>
        <v>0</v>
      </c>
      <c r="H60" s="23">
        <f>'Transp lourd AMS'!H60-'Transp lourd AME'!H60</f>
        <v>0</v>
      </c>
      <c r="I60" s="23">
        <f>'Transp lourd AMS'!I60-'Transp lourd AME'!I60</f>
        <v>0</v>
      </c>
      <c r="J60" s="23">
        <f>'Transp lourd AMS'!J60-'Transp lourd AME'!J60</f>
        <v>0</v>
      </c>
      <c r="K60" s="23">
        <f>'Transp lourd AMS'!K60-'Transp lourd AME'!K60</f>
        <v>0</v>
      </c>
      <c r="L60" s="23">
        <f>'Transp lourd AMS'!L60-'Transp lourd AME'!L60</f>
        <v>0</v>
      </c>
      <c r="M60" s="23">
        <f>'Transp lourd AMS'!M60-'Transp lourd AME'!M60</f>
        <v>0</v>
      </c>
      <c r="N60" s="23">
        <f>'Transp lourd AMS'!N60-'Transp lourd AME'!N60</f>
        <v>0</v>
      </c>
      <c r="O60" s="23">
        <f>'Transp lourd AMS'!O60-'Transp lourd AME'!O60</f>
        <v>0</v>
      </c>
      <c r="P60" s="23">
        <f>'Transp lourd AMS'!P60-'Transp lourd AME'!P60</f>
        <v>0</v>
      </c>
      <c r="Q60" s="23">
        <f>'Transp lourd AMS'!Q60-'Transp lourd AME'!Q60</f>
        <v>0</v>
      </c>
      <c r="R60" s="23">
        <f>'Transp lourd AMS'!R60-'Transp lourd AME'!R60</f>
        <v>0</v>
      </c>
      <c r="S60" s="23">
        <f>'Transp lourd AMS'!S60-'Transp lourd AME'!S60</f>
        <v>0</v>
      </c>
      <c r="T60" s="23">
        <f>'Transp lourd AMS'!T60-'Transp lourd AME'!T60</f>
        <v>0</v>
      </c>
      <c r="U60" s="23">
        <f>'Transp lourd AMS'!U60-'Transp lourd AME'!U60</f>
        <v>0</v>
      </c>
      <c r="V60" s="23">
        <f>'Transp lourd AMS'!V60-'Transp lourd AME'!V60</f>
        <v>6.3408500100485981</v>
      </c>
      <c r="W60" s="23">
        <f>'Transp lourd AMS'!W60-'Transp lourd AME'!W60</f>
        <v>1158.9642169435931</v>
      </c>
      <c r="X60" s="23">
        <f>'Transp lourd AMS'!X60-'Transp lourd AME'!X60</f>
        <v>891.90425700187234</v>
      </c>
      <c r="Y60" s="23">
        <f>'Transp lourd AMS'!Y60-'Transp lourd AME'!Y60</f>
        <v>-6.6962823588357878</v>
      </c>
      <c r="Z60" s="23">
        <f>'Transp lourd AMS'!Z60-'Transp lourd AME'!Z60</f>
        <v>163.61434593711192</v>
      </c>
      <c r="AA60" s="23">
        <f>'Transp lourd AMS'!AA60-'Transp lourd AME'!AA60</f>
        <v>213.36773736339774</v>
      </c>
      <c r="AB60" s="23">
        <f>'Transp lourd AMS'!AB60-'Transp lourd AME'!AB60</f>
        <v>241.07581429599873</v>
      </c>
      <c r="AC60" s="23">
        <f>'Transp lourd AMS'!AC60-'Transp lourd AME'!AC60</f>
        <v>254.88397682775553</v>
      </c>
      <c r="AD60" s="23">
        <f>'Transp lourd AMS'!AD60-'Transp lourd AME'!AD60</f>
        <v>250.60505991513492</v>
      </c>
      <c r="AE60" s="23">
        <f>'Transp lourd AMS'!AE60-'Transp lourd AME'!AE60</f>
        <v>325.60269815113543</v>
      </c>
      <c r="AF60" s="23">
        <f>'Transp lourd AMS'!AF60-'Transp lourd AME'!AF60</f>
        <v>270.7016847681241</v>
      </c>
      <c r="AG60" s="23">
        <f>'Transp lourd AMS'!AG60-'Transp lourd AME'!AG60</f>
        <v>243.97787296590809</v>
      </c>
      <c r="AH60" s="23">
        <f>'Transp lourd AMS'!AH60-'Transp lourd AME'!AH60</f>
        <v>298.9742432485757</v>
      </c>
      <c r="AI60" s="23">
        <f>'Transp lourd AMS'!AI60-'Transp lourd AME'!AI60</f>
        <v>306.93388677392863</v>
      </c>
      <c r="AJ60" s="23">
        <f>'Transp lourd AMS'!AJ60-'Transp lourd AME'!AJ60</f>
        <v>318.10085321239012</v>
      </c>
      <c r="AK60" s="23">
        <f>'Transp lourd AMS'!AK60-'Transp lourd AME'!AK60</f>
        <v>303.35895434161716</v>
      </c>
      <c r="AL60" s="23">
        <f>'Transp lourd AMS'!AL60-'Transp lourd AME'!AL60</f>
        <v>309.296052510241</v>
      </c>
      <c r="AM60" s="23">
        <f>'Transp lourd AMS'!AM60-'Transp lourd AME'!AM60</f>
        <v>290.82311374340247</v>
      </c>
      <c r="AN60" s="23">
        <f>'Transp lourd AMS'!AN60-'Transp lourd AME'!AN60</f>
        <v>316.17211964738499</v>
      </c>
      <c r="AO60" s="23">
        <f>'Transp lourd AMS'!AO60-'Transp lourd AME'!AO60</f>
        <v>296.87798460634667</v>
      </c>
      <c r="AP60" s="23">
        <f>'Transp lourd AMS'!AP60-'Transp lourd AME'!AP60</f>
        <v>289.65865290109082</v>
      </c>
      <c r="AQ60" s="23">
        <f>'Transp lourd AMS'!AQ60-'Transp lourd AME'!AQ60</f>
        <v>279.99675468567989</v>
      </c>
      <c r="AR60" s="23">
        <f>'Transp lourd AMS'!AR60-'Transp lourd AME'!AR60</f>
        <v>316.92933050583883</v>
      </c>
      <c r="AS60" s="23">
        <f>'Transp lourd AMS'!AS60-'Transp lourd AME'!AS60</f>
        <v>240.69686999885607</v>
      </c>
      <c r="AT60" s="23">
        <f>'Transp lourd AMS'!AT60-'Transp lourd AME'!AT60</f>
        <v>226.12203515865235</v>
      </c>
      <c r="AU60" s="23">
        <f>'Transp lourd AMS'!AU60-'Transp lourd AME'!AU60</f>
        <v>221.95981429723929</v>
      </c>
      <c r="AV60" s="23">
        <f>'Transp lourd AMS'!AV60-'Transp lourd AME'!AV60</f>
        <v>209.93388944291291</v>
      </c>
      <c r="AW60" s="23">
        <f>'Transp lourd AMS'!AW60-'Transp lourd AME'!AW60</f>
        <v>140.76794915960477</v>
      </c>
      <c r="AX60" s="18"/>
    </row>
    <row r="61" spans="1:50" x14ac:dyDescent="0.25">
      <c r="A61" s="19"/>
      <c r="B61" t="s">
        <v>1686</v>
      </c>
      <c r="C61" s="23">
        <f>'Transp lourd AMS'!C61-'Transp lourd AME'!C61</f>
        <v>0</v>
      </c>
      <c r="D61" s="23">
        <f>'Transp lourd AMS'!D61-'Transp lourd AME'!D61</f>
        <v>0</v>
      </c>
      <c r="E61" s="23">
        <f>'Transp lourd AMS'!E61-'Transp lourd AME'!E61</f>
        <v>0</v>
      </c>
      <c r="F61" s="23">
        <f>'Transp lourd AMS'!F61-'Transp lourd AME'!F61</f>
        <v>0</v>
      </c>
      <c r="G61" s="23">
        <f>'Transp lourd AMS'!G61-'Transp lourd AME'!G61</f>
        <v>0</v>
      </c>
      <c r="H61" s="23">
        <f>'Transp lourd AMS'!H61-'Transp lourd AME'!H61</f>
        <v>0</v>
      </c>
      <c r="I61" s="23">
        <f>'Transp lourd AMS'!I61-'Transp lourd AME'!I61</f>
        <v>0</v>
      </c>
      <c r="J61" s="23">
        <f>'Transp lourd AMS'!J61-'Transp lourd AME'!J61</f>
        <v>0</v>
      </c>
      <c r="K61" s="23">
        <f>'Transp lourd AMS'!K61-'Transp lourd AME'!K61</f>
        <v>0</v>
      </c>
      <c r="L61" s="23">
        <f>'Transp lourd AMS'!L61-'Transp lourd AME'!L61</f>
        <v>0</v>
      </c>
      <c r="M61" s="23">
        <f>'Transp lourd AMS'!M61-'Transp lourd AME'!M61</f>
        <v>0</v>
      </c>
      <c r="N61" s="23">
        <f>'Transp lourd AMS'!N61-'Transp lourd AME'!N61</f>
        <v>0</v>
      </c>
      <c r="O61" s="23">
        <f>'Transp lourd AMS'!O61-'Transp lourd AME'!O61</f>
        <v>0</v>
      </c>
      <c r="P61" s="23">
        <f>'Transp lourd AMS'!P61-'Transp lourd AME'!P61</f>
        <v>0</v>
      </c>
      <c r="Q61" s="23">
        <f>'Transp lourd AMS'!Q61-'Transp lourd AME'!Q61</f>
        <v>0</v>
      </c>
      <c r="R61" s="23">
        <f>'Transp lourd AMS'!R61-'Transp lourd AME'!R61</f>
        <v>0</v>
      </c>
      <c r="S61" s="23">
        <f>'Transp lourd AMS'!S61-'Transp lourd AME'!S61</f>
        <v>0</v>
      </c>
      <c r="T61" s="23">
        <f>'Transp lourd AMS'!T61-'Transp lourd AME'!T61</f>
        <v>0</v>
      </c>
      <c r="U61" s="23">
        <f>'Transp lourd AMS'!U61-'Transp lourd AME'!U61</f>
        <v>0</v>
      </c>
      <c r="V61" s="23">
        <f>'Transp lourd AMS'!V61-'Transp lourd AME'!V61</f>
        <v>5.6523756205833706</v>
      </c>
      <c r="W61" s="23">
        <f>'Transp lourd AMS'!W61-'Transp lourd AME'!W61</f>
        <v>15.045311259370692</v>
      </c>
      <c r="X61" s="23">
        <f>'Transp lourd AMS'!X61-'Transp lourd AME'!X61</f>
        <v>286.59033668896143</v>
      </c>
      <c r="Y61" s="23">
        <f>'Transp lourd AMS'!Y61-'Transp lourd AME'!Y61</f>
        <v>-178.87881447834292</v>
      </c>
      <c r="Z61" s="23">
        <f>'Transp lourd AMS'!Z61-'Transp lourd AME'!Z61</f>
        <v>-33.874607060000358</v>
      </c>
      <c r="AA61" s="23">
        <f>'Transp lourd AMS'!AA61-'Transp lourd AME'!AA61</f>
        <v>6.1692725101445376</v>
      </c>
      <c r="AB61" s="23">
        <f>'Transp lourd AMS'!AB61-'Transp lourd AME'!AB61</f>
        <v>27.20293977804613</v>
      </c>
      <c r="AC61" s="23">
        <f>'Transp lourd AMS'!AC61-'Transp lourd AME'!AC61</f>
        <v>36.514794949150655</v>
      </c>
      <c r="AD61" s="23">
        <f>'Transp lourd AMS'!AD61-'Transp lourd AME'!AD61</f>
        <v>-367.7588049331905</v>
      </c>
      <c r="AE61" s="23">
        <f>'Transp lourd AMS'!AE61-'Transp lourd AME'!AE61</f>
        <v>-327.27783075587399</v>
      </c>
      <c r="AF61" s="23">
        <f>'Transp lourd AMS'!AF61-'Transp lourd AME'!AF61</f>
        <v>-380.7240817197644</v>
      </c>
      <c r="AG61" s="23">
        <f>'Transp lourd AMS'!AG61-'Transp lourd AME'!AG61</f>
        <v>-412.39845124434117</v>
      </c>
      <c r="AH61" s="23">
        <f>'Transp lourd AMS'!AH61-'Transp lourd AME'!AH61</f>
        <v>-392.62975522194409</v>
      </c>
      <c r="AI61" s="23">
        <f>'Transp lourd AMS'!AI61-'Transp lourd AME'!AI61</f>
        <v>-746.12399134851557</v>
      </c>
      <c r="AJ61" s="23">
        <f>'Transp lourd AMS'!AJ61-'Transp lourd AME'!AJ61</f>
        <v>-777.34566852422631</v>
      </c>
      <c r="AK61" s="23">
        <f>'Transp lourd AMS'!AK61-'Transp lourd AME'!AK61</f>
        <v>-819.91501077386749</v>
      </c>
      <c r="AL61" s="23">
        <f>'Transp lourd AMS'!AL61-'Transp lourd AME'!AL61</f>
        <v>-854.8109798743335</v>
      </c>
      <c r="AM61" s="23">
        <f>'Transp lourd AMS'!AM61-'Transp lourd AME'!AM61</f>
        <v>-897.30647393299705</v>
      </c>
      <c r="AN61" s="23">
        <f>'Transp lourd AMS'!AN61-'Transp lourd AME'!AN61</f>
        <v>-1000.9921734716304</v>
      </c>
      <c r="AO61" s="23">
        <f>'Transp lourd AMS'!AO61-'Transp lourd AME'!AO61</f>
        <v>-1052.0783977655817</v>
      </c>
      <c r="AP61" s="23">
        <f>'Transp lourd AMS'!AP61-'Transp lourd AME'!AP61</f>
        <v>-1098.6616853413602</v>
      </c>
      <c r="AQ61" s="23">
        <f>'Transp lourd AMS'!AQ61-'Transp lourd AME'!AQ61</f>
        <v>-1145.0105864290504</v>
      </c>
      <c r="AR61" s="23">
        <f>'Transp lourd AMS'!AR61-'Transp lourd AME'!AR61</f>
        <v>-1182.9960329341075</v>
      </c>
      <c r="AS61" s="23">
        <f>'Transp lourd AMS'!AS61-'Transp lourd AME'!AS61</f>
        <v>-1137.8220297132416</v>
      </c>
      <c r="AT61" s="23">
        <f>'Transp lourd AMS'!AT61-'Transp lourd AME'!AT61</f>
        <v>-1180.502050095874</v>
      </c>
      <c r="AU61" s="23">
        <f>'Transp lourd AMS'!AU61-'Transp lourd AME'!AU61</f>
        <v>-1221.4909447608354</v>
      </c>
      <c r="AV61" s="23">
        <f>'Transp lourd AMS'!AV61-'Transp lourd AME'!AV61</f>
        <v>-1263.409366172265</v>
      </c>
      <c r="AW61" s="23">
        <f>'Transp lourd AMS'!AW61-'Transp lourd AME'!AW61</f>
        <v>-1310.6539405845631</v>
      </c>
      <c r="AX61" s="18"/>
    </row>
    <row r="62" spans="1:50" x14ac:dyDescent="0.25">
      <c r="A62" s="19"/>
      <c r="B62" t="s">
        <v>1687</v>
      </c>
      <c r="C62" s="23">
        <f>'Transp lourd AMS'!C62-'Transp lourd AME'!C62</f>
        <v>0</v>
      </c>
      <c r="D62" s="23">
        <f>'Transp lourd AMS'!D62-'Transp lourd AME'!D62</f>
        <v>0</v>
      </c>
      <c r="E62" s="23">
        <f>'Transp lourd AMS'!E62-'Transp lourd AME'!E62</f>
        <v>0</v>
      </c>
      <c r="F62" s="23">
        <f>'Transp lourd AMS'!F62-'Transp lourd AME'!F62</f>
        <v>0</v>
      </c>
      <c r="G62" s="23">
        <f>'Transp lourd AMS'!G62-'Transp lourd AME'!G62</f>
        <v>0</v>
      </c>
      <c r="H62" s="23">
        <f>'Transp lourd AMS'!H62-'Transp lourd AME'!H62</f>
        <v>0</v>
      </c>
      <c r="I62" s="23">
        <f>'Transp lourd AMS'!I62-'Transp lourd AME'!I62</f>
        <v>0</v>
      </c>
      <c r="J62" s="23">
        <f>'Transp lourd AMS'!J62-'Transp lourd AME'!J62</f>
        <v>0</v>
      </c>
      <c r="K62" s="23">
        <f>'Transp lourd AMS'!K62-'Transp lourd AME'!K62</f>
        <v>0</v>
      </c>
      <c r="L62" s="23">
        <f>'Transp lourd AMS'!L62-'Transp lourd AME'!L62</f>
        <v>0</v>
      </c>
      <c r="M62" s="23">
        <f>'Transp lourd AMS'!M62-'Transp lourd AME'!M62</f>
        <v>0</v>
      </c>
      <c r="N62" s="23">
        <f>'Transp lourd AMS'!N62-'Transp lourd AME'!N62</f>
        <v>0</v>
      </c>
      <c r="O62" s="23">
        <f>'Transp lourd AMS'!O62-'Transp lourd AME'!O62</f>
        <v>0</v>
      </c>
      <c r="P62" s="23">
        <f>'Transp lourd AMS'!P62-'Transp lourd AME'!P62</f>
        <v>0</v>
      </c>
      <c r="Q62" s="23">
        <f>'Transp lourd AMS'!Q62-'Transp lourd AME'!Q62</f>
        <v>0</v>
      </c>
      <c r="R62" s="23">
        <f>'Transp lourd AMS'!R62-'Transp lourd AME'!R62</f>
        <v>0</v>
      </c>
      <c r="S62" s="23">
        <f>'Transp lourd AMS'!S62-'Transp lourd AME'!S62</f>
        <v>0</v>
      </c>
      <c r="T62" s="23">
        <f>'Transp lourd AMS'!T62-'Transp lourd AME'!T62</f>
        <v>0</v>
      </c>
      <c r="U62" s="23">
        <f>'Transp lourd AMS'!U62-'Transp lourd AME'!U62</f>
        <v>0</v>
      </c>
      <c r="V62" s="23">
        <f>'Transp lourd AMS'!V62-'Transp lourd AME'!V62</f>
        <v>0.22464743679140042</v>
      </c>
      <c r="W62" s="23">
        <f>'Transp lourd AMS'!W62-'Transp lourd AME'!W62</f>
        <v>729.1267776414636</v>
      </c>
      <c r="X62" s="23">
        <f>'Transp lourd AMS'!X62-'Transp lourd AME'!X62</f>
        <v>505.91688926447955</v>
      </c>
      <c r="Y62" s="23">
        <f>'Transp lourd AMS'!Y62-'Transp lourd AME'!Y62</f>
        <v>420.63359526772734</v>
      </c>
      <c r="Z62" s="23">
        <f>'Transp lourd AMS'!Z62-'Transp lourd AME'!Z62</f>
        <v>443.01790859218704</v>
      </c>
      <c r="AA62" s="23">
        <f>'Transp lourd AMS'!AA62-'Transp lourd AME'!AA62</f>
        <v>461.93359904993696</v>
      </c>
      <c r="AB62" s="23">
        <f>'Transp lourd AMS'!AB62-'Transp lourd AME'!AB62</f>
        <v>479.94593285771771</v>
      </c>
      <c r="AC62" s="23">
        <f>'Transp lourd AMS'!AC62-'Transp lourd AME'!AC62</f>
        <v>497.16770346335267</v>
      </c>
      <c r="AD62" s="23">
        <f>'Transp lourd AMS'!AD62-'Transp lourd AME'!AD62</f>
        <v>1019.0780256076962</v>
      </c>
      <c r="AE62" s="23">
        <f>'Transp lourd AMS'!AE62-'Transp lourd AME'!AE62</f>
        <v>1058.3204382528456</v>
      </c>
      <c r="AF62" s="23">
        <f>'Transp lourd AMS'!AF62-'Transp lourd AME'!AF62</f>
        <v>1086.2951955575509</v>
      </c>
      <c r="AG62" s="23">
        <f>'Transp lourd AMS'!AG62-'Transp lourd AME'!AG62</f>
        <v>1116.7272069418627</v>
      </c>
      <c r="AH62" s="23">
        <f>'Transp lourd AMS'!AH62-'Transp lourd AME'!AH62</f>
        <v>1158.0587022475984</v>
      </c>
      <c r="AI62" s="23">
        <f>'Transp lourd AMS'!AI62-'Transp lourd AME'!AI62</f>
        <v>1447.6790125150458</v>
      </c>
      <c r="AJ62" s="23">
        <f>'Transp lourd AMS'!AJ62-'Transp lourd AME'!AJ62</f>
        <v>1504.1238414883555</v>
      </c>
      <c r="AK62" s="23">
        <f>'Transp lourd AMS'!AK62-'Transp lourd AME'!AK62</f>
        <v>1550.171171631632</v>
      </c>
      <c r="AL62" s="23">
        <f>'Transp lourd AMS'!AL62-'Transp lourd AME'!AL62</f>
        <v>1607.2494366880903</v>
      </c>
      <c r="AM62" s="23">
        <f>'Transp lourd AMS'!AM62-'Transp lourd AME'!AM62</f>
        <v>1650.4895437938765</v>
      </c>
      <c r="AN62" s="23">
        <f>'Transp lourd AMS'!AN62-'Transp lourd AME'!AN62</f>
        <v>1586.2301047961441</v>
      </c>
      <c r="AO62" s="23">
        <f>'Transp lourd AMS'!AO62-'Transp lourd AME'!AO62</f>
        <v>1626.9084500061354</v>
      </c>
      <c r="AP62" s="23">
        <f>'Transp lourd AMS'!AP62-'Transp lourd AME'!AP62</f>
        <v>1672.7037334098077</v>
      </c>
      <c r="AQ62" s="23">
        <f>'Transp lourd AMS'!AQ62-'Transp lourd AME'!AQ62</f>
        <v>1715.6707537044817</v>
      </c>
      <c r="AR62" s="23">
        <f>'Transp lourd AMS'!AR62-'Transp lourd AME'!AR62</f>
        <v>1788.9314333027892</v>
      </c>
      <c r="AS62" s="23">
        <f>'Transp lourd AMS'!AS62-'Transp lourd AME'!AS62</f>
        <v>1456.3861308890866</v>
      </c>
      <c r="AT62" s="23">
        <f>'Transp lourd AMS'!AT62-'Transp lourd AME'!AT62</f>
        <v>1477.8834814138504</v>
      </c>
      <c r="AU62" s="23">
        <f>'Transp lourd AMS'!AU62-'Transp lourd AME'!AU62</f>
        <v>1505.9059475115512</v>
      </c>
      <c r="AV62" s="23">
        <f>'Transp lourd AMS'!AV62-'Transp lourd AME'!AV62</f>
        <v>1528.105259948707</v>
      </c>
      <c r="AW62" s="23">
        <f>'Transp lourd AMS'!AW62-'Transp lourd AME'!AW62</f>
        <v>1509.8911070657944</v>
      </c>
      <c r="AX62" s="18"/>
    </row>
    <row r="63" spans="1:50" x14ac:dyDescent="0.25">
      <c r="A63" s="19"/>
      <c r="B63" t="s">
        <v>1688</v>
      </c>
      <c r="C63" s="23">
        <f>'Transp lourd AMS'!C63-'Transp lourd AME'!C63</f>
        <v>0</v>
      </c>
      <c r="D63" s="23">
        <f>'Transp lourd AMS'!D63-'Transp lourd AME'!D63</f>
        <v>0</v>
      </c>
      <c r="E63" s="23">
        <f>'Transp lourd AMS'!E63-'Transp lourd AME'!E63</f>
        <v>0</v>
      </c>
      <c r="F63" s="23">
        <f>'Transp lourd AMS'!F63-'Transp lourd AME'!F63</f>
        <v>0</v>
      </c>
      <c r="G63" s="23">
        <f>'Transp lourd AMS'!G63-'Transp lourd AME'!G63</f>
        <v>0</v>
      </c>
      <c r="H63" s="23">
        <f>'Transp lourd AMS'!H63-'Transp lourd AME'!H63</f>
        <v>0</v>
      </c>
      <c r="I63" s="23">
        <f>'Transp lourd AMS'!I63-'Transp lourd AME'!I63</f>
        <v>0</v>
      </c>
      <c r="J63" s="23">
        <f>'Transp lourd AMS'!J63-'Transp lourd AME'!J63</f>
        <v>0</v>
      </c>
      <c r="K63" s="23">
        <f>'Transp lourd AMS'!K63-'Transp lourd AME'!K63</f>
        <v>0</v>
      </c>
      <c r="L63" s="23">
        <f>'Transp lourd AMS'!L63-'Transp lourd AME'!L63</f>
        <v>0</v>
      </c>
      <c r="M63" s="23">
        <f>'Transp lourd AMS'!M63-'Transp lourd AME'!M63</f>
        <v>0</v>
      </c>
      <c r="N63" s="23">
        <f>'Transp lourd AMS'!N63-'Transp lourd AME'!N63</f>
        <v>0</v>
      </c>
      <c r="O63" s="23">
        <f>'Transp lourd AMS'!O63-'Transp lourd AME'!O63</f>
        <v>0</v>
      </c>
      <c r="P63" s="23">
        <f>'Transp lourd AMS'!P63-'Transp lourd AME'!P63</f>
        <v>0</v>
      </c>
      <c r="Q63" s="23">
        <f>'Transp lourd AMS'!Q63-'Transp lourd AME'!Q63</f>
        <v>0</v>
      </c>
      <c r="R63" s="23">
        <f>'Transp lourd AMS'!R63-'Transp lourd AME'!R63</f>
        <v>0</v>
      </c>
      <c r="S63" s="23">
        <f>'Transp lourd AMS'!S63-'Transp lourd AME'!S63</f>
        <v>0</v>
      </c>
      <c r="T63" s="23">
        <f>'Transp lourd AMS'!T63-'Transp lourd AME'!T63</f>
        <v>0</v>
      </c>
      <c r="U63" s="23">
        <f>'Transp lourd AMS'!U63-'Transp lourd AME'!U63</f>
        <v>0</v>
      </c>
      <c r="V63" s="23">
        <f>'Transp lourd AMS'!V63-'Transp lourd AME'!V63</f>
        <v>0.46382695267374174</v>
      </c>
      <c r="W63" s="23">
        <f>'Transp lourd AMS'!W63-'Transp lourd AME'!W63</f>
        <v>414.7921280427588</v>
      </c>
      <c r="X63" s="23">
        <f>'Transp lourd AMS'!X63-'Transp lourd AME'!X63</f>
        <v>99.397031048431359</v>
      </c>
      <c r="Y63" s="23">
        <f>'Transp lourd AMS'!Y63-'Transp lourd AME'!Y63</f>
        <v>-248.45106314822021</v>
      </c>
      <c r="Z63" s="23">
        <f>'Transp lourd AMS'!Z63-'Transp lourd AME'!Z63</f>
        <v>-245.52895559507476</v>
      </c>
      <c r="AA63" s="23">
        <f>'Transp lourd AMS'!AA63-'Transp lourd AME'!AA63</f>
        <v>-254.73513419668416</v>
      </c>
      <c r="AB63" s="23">
        <f>'Transp lourd AMS'!AB63-'Transp lourd AME'!AB63</f>
        <v>-266.073058339765</v>
      </c>
      <c r="AC63" s="23">
        <f>'Transp lourd AMS'!AC63-'Transp lourd AME'!AC63</f>
        <v>-278.79852158474807</v>
      </c>
      <c r="AD63" s="23">
        <f>'Transp lourd AMS'!AD63-'Transp lourd AME'!AD63</f>
        <v>-400.71416075937077</v>
      </c>
      <c r="AE63" s="23">
        <f>'Transp lourd AMS'!AE63-'Transp lourd AME'!AE63</f>
        <v>-405.43990934583627</v>
      </c>
      <c r="AF63" s="23">
        <f>'Transp lourd AMS'!AF63-'Transp lourd AME'!AF63</f>
        <v>-434.86942906966243</v>
      </c>
      <c r="AG63" s="23">
        <f>'Transp lourd AMS'!AG63-'Transp lourd AME'!AG63</f>
        <v>-460.35088273161352</v>
      </c>
      <c r="AH63" s="23">
        <f>'Transp lourd AMS'!AH63-'Transp lourd AME'!AH63</f>
        <v>-466.45470377707875</v>
      </c>
      <c r="AI63" s="23">
        <f>'Transp lourd AMS'!AI63-'Transp lourd AME'!AI63</f>
        <v>-394.6211343926015</v>
      </c>
      <c r="AJ63" s="23">
        <f>'Transp lourd AMS'!AJ63-'Transp lourd AME'!AJ63</f>
        <v>-408.67731975173928</v>
      </c>
      <c r="AK63" s="23">
        <f>'Transp lourd AMS'!AK63-'Transp lourd AME'!AK63</f>
        <v>-426.89720651614709</v>
      </c>
      <c r="AL63" s="23">
        <f>'Transp lourd AMS'!AL63-'Transp lourd AME'!AL63</f>
        <v>-443.14240430351566</v>
      </c>
      <c r="AM63" s="23">
        <f>'Transp lourd AMS'!AM63-'Transp lourd AME'!AM63</f>
        <v>-462.35995611747688</v>
      </c>
      <c r="AN63" s="23">
        <f>'Transp lourd AMS'!AN63-'Transp lourd AME'!AN63</f>
        <v>-269.06581167712903</v>
      </c>
      <c r="AO63" s="23">
        <f>'Transp lourd AMS'!AO63-'Transp lourd AME'!AO63</f>
        <v>-277.95206763420714</v>
      </c>
      <c r="AP63" s="23">
        <f>'Transp lourd AMS'!AP63-'Transp lourd AME'!AP63</f>
        <v>-284.38339516735675</v>
      </c>
      <c r="AQ63" s="23">
        <f>'Transp lourd AMS'!AQ63-'Transp lourd AME'!AQ63</f>
        <v>-290.66341258975137</v>
      </c>
      <c r="AR63" s="23">
        <f>'Transp lourd AMS'!AR63-'Transp lourd AME'!AR63</f>
        <v>-289.00606986284293</v>
      </c>
      <c r="AS63" s="23">
        <f>'Transp lourd AMS'!AS63-'Transp lourd AME'!AS63</f>
        <v>-77.867231176988867</v>
      </c>
      <c r="AT63" s="23">
        <f>'Transp lourd AMS'!AT63-'Transp lourd AME'!AT63</f>
        <v>-71.259396159324183</v>
      </c>
      <c r="AU63" s="23">
        <f>'Transp lourd AMS'!AU63-'Transp lourd AME'!AU63</f>
        <v>-62.455188453476865</v>
      </c>
      <c r="AV63" s="23">
        <f>'Transp lourd AMS'!AV63-'Transp lourd AME'!AV63</f>
        <v>-54.762004333529148</v>
      </c>
      <c r="AW63" s="23">
        <f>'Transp lourd AMS'!AW63-'Transp lourd AME'!AW63</f>
        <v>-58.469217321626559</v>
      </c>
      <c r="AX63" s="18"/>
    </row>
    <row r="64" spans="1:50" x14ac:dyDescent="0.25">
      <c r="B64" s="18"/>
    </row>
    <row r="65" spans="2:49" x14ac:dyDescent="0.25">
      <c r="B65" s="122" t="s">
        <v>1676</v>
      </c>
    </row>
    <row r="66" spans="2:49" x14ac:dyDescent="0.25">
      <c r="B66" t="s">
        <v>1670</v>
      </c>
      <c r="C66" s="21">
        <f>'Transp lourd AMS'!C66</f>
        <v>69.326337992353004</v>
      </c>
      <c r="D66" s="21">
        <f>'Transp lourd AMS'!D66</f>
        <v>70.712864752200005</v>
      </c>
      <c r="E66" s="21">
        <f>'Transp lourd AMS'!E66</f>
        <v>72.446645599999997</v>
      </c>
      <c r="F66" s="21">
        <f>'Transp lourd AMS'!F66</f>
        <v>73.719325920000003</v>
      </c>
      <c r="G66" s="21">
        <f>'Transp lourd AMS'!G66</f>
        <v>75.364140610000007</v>
      </c>
      <c r="H66" s="21">
        <f>'Transp lourd AMS'!H66</f>
        <v>77.098025829999997</v>
      </c>
      <c r="I66" s="21">
        <f>'Transp lourd AMS'!I66</f>
        <v>77.567751540000003</v>
      </c>
      <c r="J66" s="21">
        <f>'Transp lourd AMS'!J66</f>
        <v>78.403141050000002</v>
      </c>
      <c r="K66" s="21">
        <f>'Transp lourd AMS'!K66</f>
        <v>79.229599250000007</v>
      </c>
      <c r="L66" s="21">
        <f>'Transp lourd AMS'!L66</f>
        <v>80.468048150000001</v>
      </c>
      <c r="M66" s="21">
        <f>'Transp lourd AMS'!M66</f>
        <v>82.148679220000005</v>
      </c>
      <c r="N66" s="21">
        <f>'Transp lourd AMS'!N66</f>
        <v>83.896737479999999</v>
      </c>
      <c r="O66" s="21">
        <f>'Transp lourd AMS'!O66</f>
        <v>86.217153229999994</v>
      </c>
      <c r="P66" s="21">
        <f>'Transp lourd AMS'!P66</f>
        <v>88.441628449999996</v>
      </c>
      <c r="Q66" s="21">
        <f>'Transp lourd AMS'!Q66</f>
        <v>89.839509570000004</v>
      </c>
      <c r="R66" s="21">
        <f>'Transp lourd AMS'!R66</f>
        <v>91.471535779999996</v>
      </c>
      <c r="S66" s="21">
        <f>'Transp lourd AMS'!S66</f>
        <v>90.785431119999998</v>
      </c>
      <c r="T66" s="21">
        <f>'Transp lourd AMS'!T66</f>
        <v>96.394037900000001</v>
      </c>
      <c r="U66" s="21">
        <f>'Transp lourd AMS'!U66</f>
        <v>101.4242158</v>
      </c>
      <c r="V66" s="21">
        <f>'Transp lourd AMS'!V66</f>
        <v>102.003534</v>
      </c>
      <c r="W66" s="21">
        <f>'Transp lourd AMS'!W66</f>
        <v>104.08622149999999</v>
      </c>
      <c r="X66" s="21">
        <f>'Transp lourd AMS'!X66</f>
        <v>106.1140312</v>
      </c>
      <c r="Y66" s="21">
        <f>'Transp lourd AMS'!Y66</f>
        <v>108.17701030000001</v>
      </c>
      <c r="Z66" s="21">
        <f>'Transp lourd AMS'!Z66</f>
        <v>112.10784769999999</v>
      </c>
      <c r="AA66" s="21">
        <f>'Transp lourd AMS'!AA66</f>
        <v>114.2323141</v>
      </c>
      <c r="AB66" s="21">
        <f>'Transp lourd AMS'!AB66</f>
        <v>116.4327687</v>
      </c>
      <c r="AC66" s="21">
        <f>'Transp lourd AMS'!AC66</f>
        <v>118.71039519999999</v>
      </c>
      <c r="AD66" s="21">
        <f>'Transp lourd AMS'!AD66</f>
        <v>121.0774546</v>
      </c>
      <c r="AE66" s="21">
        <f>'Transp lourd AMS'!AE66</f>
        <v>123.5073306</v>
      </c>
      <c r="AF66" s="21">
        <f>'Transp lourd AMS'!AF66</f>
        <v>126.0374849</v>
      </c>
      <c r="AG66" s="21">
        <f>'Transp lourd AMS'!AG66</f>
        <v>128.65230589999999</v>
      </c>
      <c r="AH66" s="21">
        <f>'Transp lourd AMS'!AH66</f>
        <v>131.33402469999999</v>
      </c>
      <c r="AI66" s="21">
        <f>'Transp lourd AMS'!AI66</f>
        <v>134.06872820000001</v>
      </c>
      <c r="AJ66" s="21">
        <f>'Transp lourd AMS'!AJ66</f>
        <v>136.85843879999999</v>
      </c>
      <c r="AK66" s="21">
        <f>'Transp lourd AMS'!AK66</f>
        <v>139.76634000000001</v>
      </c>
      <c r="AL66" s="21">
        <f>'Transp lourd AMS'!AL66</f>
        <v>142.67350189999999</v>
      </c>
      <c r="AM66" s="21">
        <f>'Transp lourd AMS'!AM66</f>
        <v>145.68991310000001</v>
      </c>
      <c r="AN66" s="21">
        <f>'Transp lourd AMS'!AN66</f>
        <v>148.72969839999999</v>
      </c>
      <c r="AO66" s="21">
        <f>'Transp lourd AMS'!AO66</f>
        <v>151.87078650000001</v>
      </c>
      <c r="AP66" s="21">
        <f>'Transp lourd AMS'!AP66</f>
        <v>155.0945815</v>
      </c>
      <c r="AQ66" s="21">
        <f>'Transp lourd AMS'!AQ66</f>
        <v>158.36200070000001</v>
      </c>
      <c r="AR66" s="21">
        <f>'Transp lourd AMS'!AR66</f>
        <v>161.6823301</v>
      </c>
      <c r="AS66" s="21">
        <f>'Transp lourd AMS'!AS66</f>
        <v>165.06859739999999</v>
      </c>
      <c r="AT66" s="21">
        <f>'Transp lourd AMS'!AT66</f>
        <v>168.52902879999999</v>
      </c>
      <c r="AU66" s="21">
        <f>'Transp lourd AMS'!AU66</f>
        <v>172.04769490000001</v>
      </c>
      <c r="AV66" s="21">
        <f>'Transp lourd AMS'!AV66</f>
        <v>175.629256</v>
      </c>
      <c r="AW66" s="21">
        <f>'Transp lourd AMS'!AW66</f>
        <v>179.2829638</v>
      </c>
    </row>
    <row r="67" spans="2:49" x14ac:dyDescent="0.25">
      <c r="B67" t="s">
        <v>1671</v>
      </c>
      <c r="C67" s="21">
        <f>'Transp lourd AMS'!C67</f>
        <v>266.12454931022802</v>
      </c>
      <c r="D67" s="21">
        <f>'Transp lourd AMS'!D67</f>
        <v>271.44704029643299</v>
      </c>
      <c r="E67" s="21">
        <f>'Transp lourd AMS'!E67</f>
        <v>274.8250372</v>
      </c>
      <c r="F67" s="21">
        <f>'Transp lourd AMS'!F67</f>
        <v>279.65292699999998</v>
      </c>
      <c r="G67" s="21">
        <f>'Transp lourd AMS'!G67</f>
        <v>285.89250170000003</v>
      </c>
      <c r="H67" s="21">
        <f>'Transp lourd AMS'!H67</f>
        <v>292.46996380000002</v>
      </c>
      <c r="I67" s="21">
        <f>'Transp lourd AMS'!I67</f>
        <v>294.25185979999998</v>
      </c>
      <c r="J67" s="21">
        <f>'Transp lourd AMS'!J67</f>
        <v>297.42089479999999</v>
      </c>
      <c r="K67" s="21">
        <f>'Transp lourd AMS'!K67</f>
        <v>300.55604899999997</v>
      </c>
      <c r="L67" s="21">
        <f>'Transp lourd AMS'!L67</f>
        <v>305.25408240000002</v>
      </c>
      <c r="M67" s="21">
        <f>'Transp lourd AMS'!M67</f>
        <v>311.629526</v>
      </c>
      <c r="N67" s="21">
        <f>'Transp lourd AMS'!N67</f>
        <v>318.26075329999998</v>
      </c>
      <c r="O67" s="21">
        <f>'Transp lourd AMS'!O67</f>
        <v>323.71602380000002</v>
      </c>
      <c r="P67" s="21">
        <f>'Transp lourd AMS'!P67</f>
        <v>328.98251190000002</v>
      </c>
      <c r="Q67" s="21">
        <f>'Transp lourd AMS'!Q67</f>
        <v>334.47855240000001</v>
      </c>
      <c r="R67" s="21">
        <f>'Transp lourd AMS'!R67</f>
        <v>341.58661000000001</v>
      </c>
      <c r="S67" s="21">
        <f>'Transp lourd AMS'!S67</f>
        <v>348.50004719999998</v>
      </c>
      <c r="T67" s="21">
        <f>'Transp lourd AMS'!T67</f>
        <v>343.72334619999998</v>
      </c>
      <c r="U67" s="21">
        <f>'Transp lourd AMS'!U67</f>
        <v>387.31024530000002</v>
      </c>
      <c r="V67" s="21">
        <f>'Transp lourd AMS'!V67</f>
        <v>396.67394339999998</v>
      </c>
      <c r="W67" s="21">
        <f>'Transp lourd AMS'!W67</f>
        <v>358.38355539999998</v>
      </c>
      <c r="X67" s="21">
        <f>'Transp lourd AMS'!X67</f>
        <v>337.30339759999998</v>
      </c>
      <c r="Y67" s="21">
        <f>'Transp lourd AMS'!Y67</f>
        <v>279.59840050000003</v>
      </c>
      <c r="Z67" s="21">
        <f>'Transp lourd AMS'!Z67</f>
        <v>262.37549109999998</v>
      </c>
      <c r="AA67" s="21">
        <f>'Transp lourd AMS'!AA67</f>
        <v>249.16730749999999</v>
      </c>
      <c r="AB67" s="21">
        <f>'Transp lourd AMS'!AB67</f>
        <v>240.5885505</v>
      </c>
      <c r="AC67" s="21">
        <f>'Transp lourd AMS'!AC67</f>
        <v>233.30517499999999</v>
      </c>
      <c r="AD67" s="21">
        <f>'Transp lourd AMS'!AD67</f>
        <v>228.52405719999999</v>
      </c>
      <c r="AE67" s="21">
        <f>'Transp lourd AMS'!AE67</f>
        <v>225.30944930000001</v>
      </c>
      <c r="AF67" s="21">
        <f>'Transp lourd AMS'!AF67</f>
        <v>223.86920689999999</v>
      </c>
      <c r="AG67" s="21">
        <f>'Transp lourd AMS'!AG67</f>
        <v>222.2388196</v>
      </c>
      <c r="AH67" s="21">
        <f>'Transp lourd AMS'!AH67</f>
        <v>220.37039369999999</v>
      </c>
      <c r="AI67" s="21">
        <f>'Transp lourd AMS'!AI67</f>
        <v>223.07513940000001</v>
      </c>
      <c r="AJ67" s="21">
        <f>'Transp lourd AMS'!AJ67</f>
        <v>225.7673088</v>
      </c>
      <c r="AK67" s="21">
        <f>'Transp lourd AMS'!AK67</f>
        <v>228.54624999999999</v>
      </c>
      <c r="AL67" s="21">
        <f>'Transp lourd AMS'!AL67</f>
        <v>231.21242179999999</v>
      </c>
      <c r="AM67" s="21">
        <f>'Transp lourd AMS'!AM67</f>
        <v>233.94078300000001</v>
      </c>
      <c r="AN67" s="21">
        <f>'Transp lourd AMS'!AN67</f>
        <v>239.15455259999999</v>
      </c>
      <c r="AO67" s="21">
        <f>'Transp lourd AMS'!AO67</f>
        <v>244.54503919999999</v>
      </c>
      <c r="AP67" s="21">
        <f>'Transp lourd AMS'!AP67</f>
        <v>250.08293800000001</v>
      </c>
      <c r="AQ67" s="21">
        <f>'Transp lourd AMS'!AQ67</f>
        <v>255.70569699999999</v>
      </c>
      <c r="AR67" s="21">
        <f>'Transp lourd AMS'!AR67</f>
        <v>261.42862380000003</v>
      </c>
      <c r="AS67" s="21">
        <f>'Transp lourd AMS'!AS67</f>
        <v>267.27316760000002</v>
      </c>
      <c r="AT67" s="21">
        <f>'Transp lourd AMS'!AT67</f>
        <v>273.25310869999998</v>
      </c>
      <c r="AU67" s="21">
        <f>'Transp lourd AMS'!AU67</f>
        <v>279.34308119999997</v>
      </c>
      <c r="AV67" s="21">
        <f>'Transp lourd AMS'!AV67</f>
        <v>285.55105270000001</v>
      </c>
      <c r="AW67" s="21">
        <f>'Transp lourd AMS'!AW67</f>
        <v>291.89250820000001</v>
      </c>
    </row>
    <row r="68" spans="2:49" x14ac:dyDescent="0.25">
      <c r="B68" t="s">
        <v>1672</v>
      </c>
      <c r="C68" s="21">
        <f>'Transp lourd AMS'!C68</f>
        <v>85.329537851886101</v>
      </c>
      <c r="D68" s="21">
        <f>'Transp lourd AMS'!D68</f>
        <v>87.036128608923804</v>
      </c>
      <c r="E68" s="21">
        <f>'Transp lourd AMS'!E68</f>
        <v>134.40170280000001</v>
      </c>
      <c r="F68" s="21">
        <f>'Transp lourd AMS'!F68</f>
        <v>136.76275630000001</v>
      </c>
      <c r="G68" s="21">
        <f>'Transp lourd AMS'!G68</f>
        <v>139.81418669999999</v>
      </c>
      <c r="H68" s="21">
        <f>'Transp lourd AMS'!H68</f>
        <v>143.03085909999999</v>
      </c>
      <c r="I68" s="21">
        <f>'Transp lourd AMS'!I68</f>
        <v>143.90228569999999</v>
      </c>
      <c r="J68" s="21">
        <f>'Transp lourd AMS'!J68</f>
        <v>145.45208510000001</v>
      </c>
      <c r="K68" s="21">
        <f>'Transp lourd AMS'!K68</f>
        <v>146.98531539999999</v>
      </c>
      <c r="L68" s="21">
        <f>'Transp lourd AMS'!L68</f>
        <v>149.2828634</v>
      </c>
      <c r="M68" s="21">
        <f>'Transp lourd AMS'!M68</f>
        <v>152.40073960000001</v>
      </c>
      <c r="N68" s="21">
        <f>'Transp lourd AMS'!N68</f>
        <v>155.6437056</v>
      </c>
      <c r="O68" s="21">
        <f>'Transp lourd AMS'!O68</f>
        <v>157.0230459</v>
      </c>
      <c r="P68" s="21">
        <f>'Transp lourd AMS'!P68</f>
        <v>132.16775469999999</v>
      </c>
      <c r="Q68" s="21">
        <f>'Transp lourd AMS'!Q68</f>
        <v>130.05602289999999</v>
      </c>
      <c r="R68" s="21">
        <f>'Transp lourd AMS'!R68</f>
        <v>133.88524860000001</v>
      </c>
      <c r="S68" s="21">
        <f>'Transp lourd AMS'!S68</f>
        <v>111.7422206</v>
      </c>
      <c r="T68" s="21">
        <f>'Transp lourd AMS'!T68</f>
        <v>113.93753820000001</v>
      </c>
      <c r="U68" s="21">
        <f>'Transp lourd AMS'!U68</f>
        <v>116.23418789999999</v>
      </c>
      <c r="V68" s="21">
        <f>'Transp lourd AMS'!V68</f>
        <v>117.4322095</v>
      </c>
      <c r="W68" s="21">
        <f>'Transp lourd AMS'!W68</f>
        <v>118.6777058</v>
      </c>
      <c r="X68" s="21">
        <f>'Transp lourd AMS'!X68</f>
        <v>119.8151289</v>
      </c>
      <c r="Y68" s="21">
        <f>'Transp lourd AMS'!Y68</f>
        <v>120.94697840000001</v>
      </c>
      <c r="Z68" s="21">
        <f>'Transp lourd AMS'!Z68</f>
        <v>122.0870414</v>
      </c>
      <c r="AA68" s="21">
        <f>'Transp lourd AMS'!AA68</f>
        <v>123.15660939999999</v>
      </c>
      <c r="AB68" s="21">
        <f>'Transp lourd AMS'!AB68</f>
        <v>124.2610031</v>
      </c>
      <c r="AC68" s="21">
        <f>'Transp lourd AMS'!AC68</f>
        <v>125.39899029999999</v>
      </c>
      <c r="AD68" s="21">
        <f>'Transp lourd AMS'!AD68</f>
        <v>127.89941880000001</v>
      </c>
      <c r="AE68" s="21">
        <f>'Transp lourd AMS'!AE68</f>
        <v>130.46620329999999</v>
      </c>
      <c r="AF68" s="21">
        <f>'Transp lourd AMS'!AF68</f>
        <v>133.13891609999999</v>
      </c>
      <c r="AG68" s="21">
        <f>'Transp lourd AMS'!AG68</f>
        <v>135.90106599999999</v>
      </c>
      <c r="AH68" s="21">
        <f>'Transp lourd AMS'!AH68</f>
        <v>138.73388310000001</v>
      </c>
      <c r="AI68" s="21">
        <f>'Transp lourd AMS'!AI68</f>
        <v>141.62267009999999</v>
      </c>
      <c r="AJ68" s="21">
        <f>'Transp lourd AMS'!AJ68</f>
        <v>144.56956360000001</v>
      </c>
      <c r="AK68" s="21">
        <f>'Transp lourd AMS'!AK68</f>
        <v>147.64130710000001</v>
      </c>
      <c r="AL68" s="21">
        <f>'Transp lourd AMS'!AL68</f>
        <v>150.71226949999999</v>
      </c>
      <c r="AM68" s="21">
        <f>'Transp lourd AMS'!AM68</f>
        <v>153.89863679999999</v>
      </c>
      <c r="AN68" s="21">
        <f>'Transp lourd AMS'!AN68</f>
        <v>157.1096952</v>
      </c>
      <c r="AO68" s="21">
        <f>'Transp lourd AMS'!AO68</f>
        <v>160.42776409999999</v>
      </c>
      <c r="AP68" s="21">
        <f>'Transp lourd AMS'!AP68</f>
        <v>163.83320000000001</v>
      </c>
      <c r="AQ68" s="21">
        <f>'Transp lourd AMS'!AQ68</f>
        <v>167.28471809999999</v>
      </c>
      <c r="AR68" s="21">
        <f>'Transp lourd AMS'!AR68</f>
        <v>170.7921274</v>
      </c>
      <c r="AS68" s="21">
        <f>'Transp lourd AMS'!AS68</f>
        <v>174.36918990000001</v>
      </c>
      <c r="AT68" s="21">
        <f>'Transp lourd AMS'!AT68</f>
        <v>178.0245951</v>
      </c>
      <c r="AU68" s="21">
        <f>'Transp lourd AMS'!AU68</f>
        <v>181.7415163</v>
      </c>
      <c r="AV68" s="21">
        <f>'Transp lourd AMS'!AV68</f>
        <v>185.5248761</v>
      </c>
      <c r="AW68" s="21">
        <f>'Transp lourd AMS'!AW68</f>
        <v>189.38444770000001</v>
      </c>
    </row>
    <row r="69" spans="2:49" x14ac:dyDescent="0.25">
      <c r="B69" t="s">
        <v>1673</v>
      </c>
      <c r="C69" s="21">
        <f>'Transp lourd AMS'!C69</f>
        <v>19.033911094158199</v>
      </c>
      <c r="D69" s="21">
        <f>'Transp lourd AMS'!D69</f>
        <v>19.414589316041301</v>
      </c>
      <c r="E69" s="21">
        <f>'Transp lourd AMS'!E69</f>
        <v>16.725575320000001</v>
      </c>
      <c r="F69" s="21">
        <f>'Transp lourd AMS'!F69</f>
        <v>17.019395830000001</v>
      </c>
      <c r="G69" s="21">
        <f>'Transp lourd AMS'!G69</f>
        <v>17.399130069999998</v>
      </c>
      <c r="H69" s="21">
        <f>'Transp lourd AMS'!H69</f>
        <v>17.7994278</v>
      </c>
      <c r="I69" s="21">
        <f>'Transp lourd AMS'!I69</f>
        <v>17.9078722</v>
      </c>
      <c r="J69" s="21">
        <f>'Transp lourd AMS'!J69</f>
        <v>18.100736479999998</v>
      </c>
      <c r="K69" s="21">
        <f>'Transp lourd AMS'!K69</f>
        <v>18.291538809999999</v>
      </c>
      <c r="L69" s="21">
        <f>'Transp lourd AMS'!L69</f>
        <v>18.577456399999999</v>
      </c>
      <c r="M69" s="21">
        <f>'Transp lourd AMS'!M69</f>
        <v>18.96545948</v>
      </c>
      <c r="N69" s="21">
        <f>'Transp lourd AMS'!N69</f>
        <v>19.369029309999998</v>
      </c>
      <c r="O69" s="21">
        <f>'Transp lourd AMS'!O69</f>
        <v>19.701031579999999</v>
      </c>
      <c r="P69" s="21">
        <f>'Transp lourd AMS'!P69</f>
        <v>20.02154475</v>
      </c>
      <c r="Q69" s="21">
        <f>'Transp lourd AMS'!Q69</f>
        <v>20.356028250000001</v>
      </c>
      <c r="R69" s="21">
        <f>'Transp lourd AMS'!R69</f>
        <v>21.83096265</v>
      </c>
      <c r="S69" s="21">
        <f>'Transp lourd AMS'!S69</f>
        <v>24.925617939999999</v>
      </c>
      <c r="T69" s="21">
        <f>'Transp lourd AMS'!T69</f>
        <v>25.415313309999998</v>
      </c>
      <c r="U69" s="21">
        <f>'Transp lourd AMS'!U69</f>
        <v>25.92761217</v>
      </c>
      <c r="V69" s="21">
        <f>'Transp lourd AMS'!V69</f>
        <v>26.446720670000001</v>
      </c>
      <c r="W69" s="21">
        <f>'Transp lourd AMS'!W69</f>
        <v>26.986704459999999</v>
      </c>
      <c r="X69" s="21">
        <f>'Transp lourd AMS'!X69</f>
        <v>27.512459920000001</v>
      </c>
      <c r="Y69" s="21">
        <f>'Transp lourd AMS'!Y69</f>
        <v>28.047333869999999</v>
      </c>
      <c r="Z69" s="21">
        <f>'Transp lourd AMS'!Z69</f>
        <v>28.594829059999999</v>
      </c>
      <c r="AA69" s="21">
        <f>'Transp lourd AMS'!AA69</f>
        <v>29.13670686</v>
      </c>
      <c r="AB69" s="21">
        <f>'Transp lourd AMS'!AB69</f>
        <v>29.697966619999999</v>
      </c>
      <c r="AC69" s="21">
        <f>'Transp lourd AMS'!AC69</f>
        <v>30.278910249999999</v>
      </c>
      <c r="AD69" s="21">
        <f>'Transp lourd AMS'!AD69</f>
        <v>30.882665119999999</v>
      </c>
      <c r="AE69" s="21">
        <f>'Transp lourd AMS'!AE69</f>
        <v>31.502442330000001</v>
      </c>
      <c r="AF69" s="21">
        <f>'Transp lourd AMS'!AF69</f>
        <v>32.147797050000001</v>
      </c>
      <c r="AG69" s="21">
        <f>'Transp lourd AMS'!AG69</f>
        <v>32.814747320000002</v>
      </c>
      <c r="AH69" s="21">
        <f>'Transp lourd AMS'!AH69</f>
        <v>33.498760920000002</v>
      </c>
      <c r="AI69" s="21">
        <f>'Transp lourd AMS'!AI69</f>
        <v>34.196289049999997</v>
      </c>
      <c r="AJ69" s="21">
        <f>'Transp lourd AMS'!AJ69</f>
        <v>34.907847599999997</v>
      </c>
      <c r="AK69" s="21">
        <f>'Transp lourd AMS'!AK69</f>
        <v>35.649552479999997</v>
      </c>
      <c r="AL69" s="21">
        <f>'Transp lourd AMS'!AL69</f>
        <v>36.391068799999999</v>
      </c>
      <c r="AM69" s="21">
        <f>'Transp lourd AMS'!AM69</f>
        <v>37.160450820000001</v>
      </c>
      <c r="AN69" s="21">
        <f>'Transp lourd AMS'!AN69</f>
        <v>37.935794780000002</v>
      </c>
      <c r="AO69" s="21">
        <f>'Transp lourd AMS'!AO69</f>
        <v>38.736977539999998</v>
      </c>
      <c r="AP69" s="21">
        <f>'Transp lourd AMS'!AP69</f>
        <v>39.559256009999999</v>
      </c>
      <c r="AQ69" s="21">
        <f>'Transp lourd AMS'!AQ69</f>
        <v>40.392661480000001</v>
      </c>
      <c r="AR69" s="21">
        <f>'Transp lourd AMS'!AR69</f>
        <v>41.239562489999997</v>
      </c>
      <c r="AS69" s="21">
        <f>'Transp lourd AMS'!AS69</f>
        <v>42.103282</v>
      </c>
      <c r="AT69" s="21">
        <f>'Transp lourd AMS'!AT69</f>
        <v>42.98591819</v>
      </c>
      <c r="AU69" s="21">
        <f>'Transp lourd AMS'!AU69</f>
        <v>43.883408060000001</v>
      </c>
      <c r="AV69" s="21">
        <f>'Transp lourd AMS'!AV69</f>
        <v>44.796940229999997</v>
      </c>
      <c r="AW69" s="21">
        <f>'Transp lourd AMS'!AW69</f>
        <v>45.72887455</v>
      </c>
    </row>
    <row r="70" spans="2:49" x14ac:dyDescent="0.25">
      <c r="B70" t="s">
        <v>1674</v>
      </c>
      <c r="C70" s="21">
        <f>'Transp lourd AMS'!C70</f>
        <v>23.218582646892301</v>
      </c>
      <c r="D70" s="21">
        <f>'Transp lourd AMS'!D70</f>
        <v>23.682954299830101</v>
      </c>
      <c r="E70" s="21">
        <f>'Transp lourd AMS'!E70</f>
        <v>30.312867990000001</v>
      </c>
      <c r="F70" s="21">
        <f>'Transp lourd AMS'!F70</f>
        <v>30.845378369999999</v>
      </c>
      <c r="G70" s="21">
        <f>'Transp lourd AMS'!G70</f>
        <v>31.533595890000001</v>
      </c>
      <c r="H70" s="21">
        <f>'Transp lourd AMS'!H70</f>
        <v>32.259081979999998</v>
      </c>
      <c r="I70" s="21">
        <f>'Transp lourd AMS'!I70</f>
        <v>32.455622939999998</v>
      </c>
      <c r="J70" s="21">
        <f>'Transp lourd AMS'!J70</f>
        <v>32.805163649999997</v>
      </c>
      <c r="K70" s="21">
        <f>'Transp lourd AMS'!K70</f>
        <v>33.150967350000002</v>
      </c>
      <c r="L70" s="21">
        <f>'Transp lourd AMS'!L70</f>
        <v>33.669154740000003</v>
      </c>
      <c r="M70" s="21">
        <f>'Transp lourd AMS'!M70</f>
        <v>34.372358419999998</v>
      </c>
      <c r="N70" s="21">
        <f>'Transp lourd AMS'!N70</f>
        <v>35.103774749999999</v>
      </c>
      <c r="O70" s="21">
        <f>'Transp lourd AMS'!O70</f>
        <v>32.774547210000001</v>
      </c>
      <c r="P70" s="21">
        <f>'Transp lourd AMS'!P70</f>
        <v>36.841791610000001</v>
      </c>
      <c r="Q70" s="21">
        <f>'Transp lourd AMS'!Q70</f>
        <v>36.646353580000003</v>
      </c>
      <c r="R70" s="21">
        <f>'Transp lourd AMS'!R70</f>
        <v>38.900358650000001</v>
      </c>
      <c r="S70" s="21">
        <f>'Transp lourd AMS'!S70</f>
        <v>30.405602269999999</v>
      </c>
      <c r="T70" s="21">
        <f>'Transp lourd AMS'!T70</f>
        <v>31.171624550000001</v>
      </c>
      <c r="U70" s="21">
        <f>'Transp lourd AMS'!U70</f>
        <v>32.855533880000003</v>
      </c>
      <c r="V70" s="21">
        <f>'Transp lourd AMS'!V70</f>
        <v>33.542947720000001</v>
      </c>
      <c r="W70" s="21">
        <f>'Transp lourd AMS'!W70</f>
        <v>33.416422420000004</v>
      </c>
      <c r="X70" s="21">
        <f>'Transp lourd AMS'!X70</f>
        <v>33.238253200000003</v>
      </c>
      <c r="Y70" s="21">
        <f>'Transp lourd AMS'!Y70</f>
        <v>33.285587759999999</v>
      </c>
      <c r="Z70" s="21">
        <f>'Transp lourd AMS'!Z70</f>
        <v>33.786873829999998</v>
      </c>
      <c r="AA70" s="21">
        <f>'Transp lourd AMS'!AA70</f>
        <v>34.236996519999998</v>
      </c>
      <c r="AB70" s="21">
        <f>'Transp lourd AMS'!AB70</f>
        <v>34.663075999999997</v>
      </c>
      <c r="AC70" s="21">
        <f>'Transp lourd AMS'!AC70</f>
        <v>35.062758619999997</v>
      </c>
      <c r="AD70" s="21">
        <f>'Transp lourd AMS'!AD70</f>
        <v>35.25974343</v>
      </c>
      <c r="AE70" s="21">
        <f>'Transp lourd AMS'!AE70</f>
        <v>35.455126579999998</v>
      </c>
      <c r="AF70" s="21">
        <f>'Transp lourd AMS'!AF70</f>
        <v>35.89037278</v>
      </c>
      <c r="AG70" s="21">
        <f>'Transp lourd AMS'!AG70</f>
        <v>36.337846339999999</v>
      </c>
      <c r="AH70" s="21">
        <f>'Transp lourd AMS'!AH70</f>
        <v>36.79198289</v>
      </c>
      <c r="AI70" s="21">
        <f>'Transp lourd AMS'!AI70</f>
        <v>37.456750450000001</v>
      </c>
      <c r="AJ70" s="21">
        <f>'Transp lourd AMS'!AJ70</f>
        <v>38.132710619999997</v>
      </c>
      <c r="AK70" s="21">
        <f>'Transp lourd AMS'!AK70</f>
        <v>38.837295660000002</v>
      </c>
      <c r="AL70" s="21">
        <f>'Transp lourd AMS'!AL70</f>
        <v>39.537280060000001</v>
      </c>
      <c r="AM70" s="21">
        <f>'Transp lourd AMS'!AM70</f>
        <v>40.263062060000003</v>
      </c>
      <c r="AN70" s="21">
        <f>'Transp lourd AMS'!AN70</f>
        <v>41.103141260000001</v>
      </c>
      <c r="AO70" s="21">
        <f>'Transp lourd AMS'!AO70</f>
        <v>41.971216609999999</v>
      </c>
      <c r="AP70" s="21">
        <f>'Transp lourd AMS'!AP70</f>
        <v>42.862148990000001</v>
      </c>
      <c r="AQ70" s="21">
        <f>'Transp lourd AMS'!AQ70</f>
        <v>43.76513739</v>
      </c>
      <c r="AR70" s="21">
        <f>'Transp lourd AMS'!AR70</f>
        <v>44.682748109999999</v>
      </c>
      <c r="AS70" s="21">
        <f>'Transp lourd AMS'!AS70</f>
        <v>45.618581540000001</v>
      </c>
      <c r="AT70" s="21">
        <f>'Transp lourd AMS'!AT70</f>
        <v>46.574911049999997</v>
      </c>
      <c r="AU70" s="21">
        <f>'Transp lourd AMS'!AU70</f>
        <v>47.547334409999998</v>
      </c>
      <c r="AV70" s="21">
        <f>'Transp lourd AMS'!AV70</f>
        <v>48.53713948</v>
      </c>
      <c r="AW70" s="21">
        <f>'Transp lourd AMS'!AW70</f>
        <v>49.546883129999998</v>
      </c>
    </row>
    <row r="71" spans="2:49" x14ac:dyDescent="0.25">
      <c r="B71" t="s">
        <v>1675</v>
      </c>
      <c r="C71" s="21">
        <f>'Transp lourd AMS'!C71</f>
        <v>21.001876928013701</v>
      </c>
      <c r="D71" s="21">
        <f>'Transp lourd AMS'!D71</f>
        <v>21.421914466573998</v>
      </c>
      <c r="E71" s="21">
        <f>'Transp lourd AMS'!E71</f>
        <v>18.424008090000001</v>
      </c>
      <c r="F71" s="21">
        <f>'Transp lourd AMS'!F71</f>
        <v>18.747665210000001</v>
      </c>
      <c r="G71" s="21">
        <f>'Transp lourd AMS'!G71</f>
        <v>19.165960340000002</v>
      </c>
      <c r="H71" s="21">
        <f>'Transp lourd AMS'!H71</f>
        <v>19.60690713</v>
      </c>
      <c r="I71" s="21">
        <f>'Transp lourd AMS'!I71</f>
        <v>19.726363729999999</v>
      </c>
      <c r="J71" s="21">
        <f>'Transp lourd AMS'!J71</f>
        <v>19.938812810000002</v>
      </c>
      <c r="K71" s="21">
        <f>'Transp lourd AMS'!K71</f>
        <v>20.148990550000001</v>
      </c>
      <c r="L71" s="21">
        <f>'Transp lourd AMS'!L71</f>
        <v>20.463942230000001</v>
      </c>
      <c r="M71" s="21">
        <f>'Transp lourd AMS'!M71</f>
        <v>20.891345879999999</v>
      </c>
      <c r="N71" s="21">
        <f>'Transp lourd AMS'!N71</f>
        <v>21.335897030000002</v>
      </c>
      <c r="O71" s="21">
        <f>'Transp lourd AMS'!O71</f>
        <v>21.701613160000001</v>
      </c>
      <c r="P71" s="21">
        <f>'Transp lourd AMS'!P71</f>
        <v>22.054673489999999</v>
      </c>
      <c r="Q71" s="21">
        <f>'Transp lourd AMS'!Q71</f>
        <v>22.391631069999999</v>
      </c>
      <c r="R71" s="21">
        <f>'Transp lourd AMS'!R71</f>
        <v>24.01405892</v>
      </c>
      <c r="S71" s="21">
        <f>'Transp lourd AMS'!S71</f>
        <v>27.502742829999999</v>
      </c>
      <c r="T71" s="21">
        <f>'Transp lourd AMS'!T71</f>
        <v>28.043069079999999</v>
      </c>
      <c r="U71" s="21">
        <f>'Transp lourd AMS'!U71</f>
        <v>28.608335870000001</v>
      </c>
      <c r="V71" s="21">
        <f>'Transp lourd AMS'!V71</f>
        <v>29.18111635</v>
      </c>
      <c r="W71" s="21">
        <f>'Transp lourd AMS'!W71</f>
        <v>29.77693047</v>
      </c>
      <c r="X71" s="21">
        <f>'Transp lourd AMS'!X71</f>
        <v>30.357045169999999</v>
      </c>
      <c r="Y71" s="21">
        <f>'Transp lourd AMS'!Y71</f>
        <v>30.94722114</v>
      </c>
      <c r="Z71" s="21">
        <f>'Transp lourd AMS'!Z71</f>
        <v>31.551323289999999</v>
      </c>
      <c r="AA71" s="21">
        <f>'Transp lourd AMS'!AA71</f>
        <v>32.149227250000003</v>
      </c>
      <c r="AB71" s="21">
        <f>'Transp lourd AMS'!AB71</f>
        <v>32.768517129999999</v>
      </c>
      <c r="AC71" s="21">
        <f>'Transp lourd AMS'!AC71</f>
        <v>33.409526049999997</v>
      </c>
      <c r="AD71" s="21">
        <f>'Transp lourd AMS'!AD71</f>
        <v>34.075704709999997</v>
      </c>
      <c r="AE71" s="21">
        <f>'Transp lourd AMS'!AE71</f>
        <v>34.759562299999999</v>
      </c>
      <c r="AF71" s="21">
        <f>'Transp lourd AMS'!AF71</f>
        <v>35.471641939999998</v>
      </c>
      <c r="AG71" s="21">
        <f>'Transp lourd AMS'!AG71</f>
        <v>36.20754994</v>
      </c>
      <c r="AH71" s="21">
        <f>'Transp lourd AMS'!AH71</f>
        <v>36.9622855</v>
      </c>
      <c r="AI71" s="21">
        <f>'Transp lourd AMS'!AI71</f>
        <v>37.731932890000003</v>
      </c>
      <c r="AJ71" s="21">
        <f>'Transp lourd AMS'!AJ71</f>
        <v>38.517061339999998</v>
      </c>
      <c r="AK71" s="21">
        <f>'Transp lourd AMS'!AK71</f>
        <v>39.335453029999996</v>
      </c>
      <c r="AL71" s="21">
        <f>'Transp lourd AMS'!AL71</f>
        <v>40.153636669999997</v>
      </c>
      <c r="AM71" s="21">
        <f>'Transp lourd AMS'!AM71</f>
        <v>41.002567110000001</v>
      </c>
      <c r="AN71" s="21">
        <f>'Transp lourd AMS'!AN71</f>
        <v>41.858075909999997</v>
      </c>
      <c r="AO71" s="21">
        <f>'Transp lourd AMS'!AO71</f>
        <v>42.742095059999997</v>
      </c>
      <c r="AP71" s="21">
        <f>'Transp lourd AMS'!AP71</f>
        <v>43.649391039999998</v>
      </c>
      <c r="AQ71" s="21">
        <f>'Transp lourd AMS'!AQ71</f>
        <v>44.568964479999998</v>
      </c>
      <c r="AR71" s="21">
        <f>'Transp lourd AMS'!AR71</f>
        <v>45.503428810000003</v>
      </c>
      <c r="AS71" s="21">
        <f>'Transp lourd AMS'!AS71</f>
        <v>46.456450539999999</v>
      </c>
      <c r="AT71" s="21">
        <f>'Transp lourd AMS'!AT71</f>
        <v>47.4303448</v>
      </c>
      <c r="AU71" s="21">
        <f>'Transp lourd AMS'!AU71</f>
        <v>48.420628489999999</v>
      </c>
      <c r="AV71" s="21">
        <f>'Transp lourd AMS'!AV71</f>
        <v>49.428613149999997</v>
      </c>
      <c r="AW71" s="21">
        <f>'Transp lourd AMS'!AW71</f>
        <v>50.456902599999999</v>
      </c>
    </row>
    <row r="72" spans="2:49" x14ac:dyDescent="0.25">
      <c r="B72" t="s">
        <v>1689</v>
      </c>
      <c r="C72" s="21">
        <f>'Variables AME'!B785</f>
        <v>205.41387776354901</v>
      </c>
      <c r="D72" s="21">
        <f>'Variables AME'!C785</f>
        <v>209.52215531882001</v>
      </c>
      <c r="E72" s="21">
        <f>'Variables AME'!D785</f>
        <v>219.23606599999999</v>
      </c>
      <c r="F72" s="21">
        <f>'Variables AME'!E785</f>
        <v>223.0874977</v>
      </c>
      <c r="G72" s="21">
        <f>'Variables AME'!F785</f>
        <v>228.0716994</v>
      </c>
      <c r="H72" s="21">
        <f>'Variables AME'!G785</f>
        <v>233.32669179999999</v>
      </c>
      <c r="I72" s="21">
        <f>'Variables AME'!H785</f>
        <v>234.7294315</v>
      </c>
      <c r="J72" s="21">
        <f>'Variables AME'!I785</f>
        <v>237.24569410000001</v>
      </c>
      <c r="K72" s="21">
        <f>'Variables AME'!J785</f>
        <v>239.73614380000001</v>
      </c>
      <c r="L72" s="21">
        <f>'Variables AME'!K785</f>
        <v>243.47959</v>
      </c>
      <c r="M72" s="21">
        <f>'Variables AME'!L785</f>
        <v>248.5715524</v>
      </c>
      <c r="N72" s="21">
        <f>'Variables AME'!M785</f>
        <v>253.8625582</v>
      </c>
      <c r="O72" s="21">
        <f>'Variables AME'!N785</f>
        <v>254.41298119999999</v>
      </c>
      <c r="P72" s="21">
        <f>'Variables AME'!O785</f>
        <v>258.16207029999998</v>
      </c>
      <c r="Q72" s="21">
        <f>'Variables AME'!P785</f>
        <v>260.9685978</v>
      </c>
      <c r="R72" s="21">
        <f>'Variables AME'!Q785</f>
        <v>263.62047560000002</v>
      </c>
      <c r="S72" s="21">
        <f>'Variables AME'!R785</f>
        <v>262.48583860000002</v>
      </c>
      <c r="T72" s="21">
        <f>'Variables AME'!S785</f>
        <v>262.95785940000002</v>
      </c>
      <c r="U72" s="21">
        <f>'Variables AME'!T785</f>
        <v>259.38977219999998</v>
      </c>
      <c r="V72" s="21">
        <f>'Variables AME'!U785</f>
        <v>251.57068799999999</v>
      </c>
      <c r="W72" s="21">
        <f>'Variables AME'!V785</f>
        <v>256.6625785</v>
      </c>
      <c r="X72" s="21">
        <f>'Variables AME'!W785</f>
        <v>261.84171479999998</v>
      </c>
      <c r="Y72" s="21">
        <f>'Variables AME'!X785</f>
        <v>267.05401080000001</v>
      </c>
      <c r="Z72" s="21">
        <f>'Variables AME'!Y785</f>
        <v>272.38757429999998</v>
      </c>
      <c r="AA72" s="21">
        <f>'Variables AME'!Z785</f>
        <v>277.82162640000001</v>
      </c>
      <c r="AB72" s="21">
        <f>'Variables AME'!AA785</f>
        <v>283.33850669999998</v>
      </c>
      <c r="AC72" s="21">
        <f>'Variables AME'!AB785</f>
        <v>288.94380480000001</v>
      </c>
      <c r="AD72" s="21">
        <f>'Variables AME'!AC785</f>
        <v>294.660053</v>
      </c>
      <c r="AE72" s="21">
        <f>'Variables AME'!AD785</f>
        <v>300.51701530000003</v>
      </c>
      <c r="AF72" s="21">
        <f>'Variables AME'!AE785</f>
        <v>306.47021799999999</v>
      </c>
      <c r="AG72" s="21">
        <f>'Variables AME'!AF785</f>
        <v>312.5429699</v>
      </c>
      <c r="AH72" s="21">
        <f>'Variables AME'!AG785</f>
        <v>318.78605370000002</v>
      </c>
      <c r="AI72" s="21">
        <f>'Variables AME'!AH785</f>
        <v>325.10880709999998</v>
      </c>
      <c r="AJ72" s="21">
        <f>'Variables AME'!AI785</f>
        <v>331.58958580000001</v>
      </c>
      <c r="AK72" s="21">
        <f>'Variables AME'!AJ785</f>
        <v>338.22113789999997</v>
      </c>
      <c r="AL72" s="21">
        <f>'Variables AME'!AK785</f>
        <v>344.99333460000003</v>
      </c>
      <c r="AM72" s="21">
        <f>'Variables AME'!AL785</f>
        <v>351.90666340000001</v>
      </c>
      <c r="AN72" s="21">
        <f>'Variables AME'!AM785</f>
        <v>358.9519325</v>
      </c>
      <c r="AO72" s="21">
        <f>'Variables AME'!AN785</f>
        <v>366.13595909999998</v>
      </c>
      <c r="AP72" s="21">
        <f>'Variables AME'!AO785</f>
        <v>373.44717850000001</v>
      </c>
      <c r="AQ72" s="21">
        <f>'Variables AME'!AP785</f>
        <v>380.89386639999998</v>
      </c>
      <c r="AR72" s="21">
        <f>'Variables AME'!AQ785</f>
        <v>388.48034209999997</v>
      </c>
      <c r="AS72" s="21">
        <f>'Variables AME'!AR785</f>
        <v>396.21671529999998</v>
      </c>
      <c r="AT72" s="21">
        <f>'Variables AME'!AS785</f>
        <v>404.10082599999998</v>
      </c>
      <c r="AU72" s="21">
        <f>'Variables AME'!AT785</f>
        <v>412.13830710000002</v>
      </c>
      <c r="AV72" s="21">
        <f>'Variables AME'!AU785</f>
        <v>420.33257170000002</v>
      </c>
      <c r="AW72" s="21">
        <f>'Variables AME'!AV785</f>
        <v>428.70457920000001</v>
      </c>
    </row>
    <row r="73" spans="2:49" x14ac:dyDescent="0.25">
      <c r="B73" t="s">
        <v>1690</v>
      </c>
      <c r="C73" s="21">
        <f>'Variables AME'!B786</f>
        <v>378.07611851286703</v>
      </c>
      <c r="D73" s="21">
        <f>'Variables AME'!C786</f>
        <v>385.63764088312399</v>
      </c>
      <c r="E73" s="21">
        <f>'Variables AME'!D786</f>
        <v>479.64963010000002</v>
      </c>
      <c r="F73" s="21">
        <f>'Variables AME'!E786</f>
        <v>488.07587960000001</v>
      </c>
      <c r="G73" s="21">
        <f>'Variables AME'!F786</f>
        <v>498.98042900000002</v>
      </c>
      <c r="H73" s="21">
        <f>'Variables AME'!G786</f>
        <v>510.47742019999998</v>
      </c>
      <c r="I73" s="21">
        <f>'Variables AME'!H786</f>
        <v>513.54636589999996</v>
      </c>
      <c r="J73" s="21">
        <f>'Variables AME'!I786</f>
        <v>519.05150230000004</v>
      </c>
      <c r="K73" s="21">
        <f>'Variables AME'!J786</f>
        <v>524.50016449999998</v>
      </c>
      <c r="L73" s="21">
        <f>'Variables AME'!K786</f>
        <v>532.69016079999994</v>
      </c>
      <c r="M73" s="21">
        <f>'Variables AME'!L786</f>
        <v>543.83047160000001</v>
      </c>
      <c r="N73" s="21">
        <f>'Variables AME'!M786</f>
        <v>555.40625390000002</v>
      </c>
      <c r="O73" s="21">
        <f>'Variables AME'!N786</f>
        <v>537.28309400000001</v>
      </c>
      <c r="P73" s="21">
        <f>'Variables AME'!O786</f>
        <v>497.27843030000002</v>
      </c>
      <c r="Q73" s="21">
        <f>'Variables AME'!P786</f>
        <v>479.35300969999997</v>
      </c>
      <c r="R73" s="21">
        <f>'Variables AME'!Q786</f>
        <v>485.20845079999998</v>
      </c>
      <c r="S73" s="21">
        <f>'Variables AME'!R786</f>
        <v>467.729761</v>
      </c>
      <c r="T73" s="21">
        <f>'Variables AME'!S786</f>
        <v>462.59589560000001</v>
      </c>
      <c r="U73" s="21">
        <f>'Variables AME'!T786</f>
        <v>455.40393069999999</v>
      </c>
      <c r="V73" s="21">
        <f>'Variables AME'!U786</f>
        <v>441.67616629999998</v>
      </c>
      <c r="W73" s="21">
        <f>'Variables AME'!V786</f>
        <v>441.72765989999999</v>
      </c>
      <c r="X73" s="21">
        <f>'Variables AME'!W786</f>
        <v>422.49579110000002</v>
      </c>
      <c r="Y73" s="21">
        <f>'Variables AME'!X786</f>
        <v>418.19493069999999</v>
      </c>
      <c r="Z73" s="21">
        <f>'Variables AME'!Y786</f>
        <v>414.87851510000002</v>
      </c>
      <c r="AA73" s="21">
        <f>'Variables AME'!Z786</f>
        <v>412.44402500000001</v>
      </c>
      <c r="AB73" s="21">
        <f>'Variables AME'!AA786</f>
        <v>410.8026835</v>
      </c>
      <c r="AC73" s="21">
        <f>'Variables AME'!AB786</f>
        <v>409.9062098</v>
      </c>
      <c r="AD73" s="21">
        <f>'Variables AME'!AC786</f>
        <v>409.73376569999999</v>
      </c>
      <c r="AE73" s="21">
        <f>'Variables AME'!AD786</f>
        <v>410.27634569999998</v>
      </c>
      <c r="AF73" s="21">
        <f>'Variables AME'!AE786</f>
        <v>413.70428650000002</v>
      </c>
      <c r="AG73" s="21">
        <f>'Variables AME'!AF786</f>
        <v>417.10919430000001</v>
      </c>
      <c r="AH73" s="21">
        <f>'Variables AME'!AG786</f>
        <v>420.55256370000001</v>
      </c>
      <c r="AI73" s="21">
        <f>'Variables AME'!AH786</f>
        <v>425.9025019</v>
      </c>
      <c r="AJ73" s="21">
        <f>'Variables AME'!AI786</f>
        <v>431.34165630000001</v>
      </c>
      <c r="AK73" s="21">
        <f>'Variables AME'!AJ786</f>
        <v>436.85629840000001</v>
      </c>
      <c r="AL73" s="21">
        <f>'Variables AME'!AK786</f>
        <v>442.42927700000001</v>
      </c>
      <c r="AM73" s="21">
        <f>'Variables AME'!AL786</f>
        <v>448.0573306</v>
      </c>
      <c r="AN73" s="21">
        <f>'Variables AME'!AM786</f>
        <v>453.72494510000001</v>
      </c>
      <c r="AO73" s="21">
        <f>'Variables AME'!AN786</f>
        <v>459.43703290000002</v>
      </c>
      <c r="AP73" s="21">
        <f>'Variables AME'!AO786</f>
        <v>465.17535900000001</v>
      </c>
      <c r="AQ73" s="21">
        <f>'Variables AME'!AP786</f>
        <v>470.94664449999999</v>
      </c>
      <c r="AR73" s="21">
        <f>'Variables AME'!AQ786</f>
        <v>476.75245130000002</v>
      </c>
      <c r="AS73" s="21">
        <f>'Variables AME'!AR786</f>
        <v>482.60123440000001</v>
      </c>
      <c r="AT73" s="21">
        <f>'Variables AME'!AS786</f>
        <v>488.48624560000002</v>
      </c>
      <c r="AU73" s="21">
        <f>'Variables AME'!AT786</f>
        <v>494.41016430000002</v>
      </c>
      <c r="AV73" s="21">
        <f>'Variables AME'!AU786</f>
        <v>500.37282010000001</v>
      </c>
      <c r="AW73" s="21">
        <f>'Variables AME'!AV786</f>
        <v>506.39464299999997</v>
      </c>
    </row>
    <row r="74" spans="2:49" x14ac:dyDescent="0.25">
      <c r="B74" t="s">
        <v>1691</v>
      </c>
      <c r="C74" s="21">
        <f>'Variables AME'!B787</f>
        <v>235.67177372724601</v>
      </c>
      <c r="D74" s="21">
        <f>'Variables AME'!C787</f>
        <v>240.38520920178999</v>
      </c>
      <c r="E74" s="21">
        <f>'Variables AME'!D787</f>
        <v>228.6497593</v>
      </c>
      <c r="F74" s="21">
        <f>'Variables AME'!E787</f>
        <v>232.66656620000001</v>
      </c>
      <c r="G74" s="21">
        <f>'Variables AME'!F787</f>
        <v>237.86478260000001</v>
      </c>
      <c r="H74" s="21">
        <f>'Variables AME'!G787</f>
        <v>243.345417</v>
      </c>
      <c r="I74" s="21">
        <f>'Variables AME'!H787</f>
        <v>244.80838840000001</v>
      </c>
      <c r="J74" s="21">
        <f>'Variables AME'!I787</f>
        <v>247.4326959</v>
      </c>
      <c r="K74" s="21">
        <f>'Variables AME'!J787</f>
        <v>250.03008199999999</v>
      </c>
      <c r="L74" s="21">
        <f>'Variables AME'!K787</f>
        <v>253.9342666</v>
      </c>
      <c r="M74" s="21">
        <f>'Variables AME'!L787</f>
        <v>259.24487090000002</v>
      </c>
      <c r="N74" s="21">
        <f>'Variables AME'!M787</f>
        <v>264.76306510000001</v>
      </c>
      <c r="O74" s="21">
        <f>'Variables AME'!N787</f>
        <v>285.92972559999998</v>
      </c>
      <c r="P74" s="21">
        <f>'Variables AME'!O787</f>
        <v>289.5928121</v>
      </c>
      <c r="Q74" s="21">
        <f>'Variables AME'!P787</f>
        <v>295.75939240000002</v>
      </c>
      <c r="R74" s="21">
        <f>'Variables AME'!Q787</f>
        <v>302.45236890000001</v>
      </c>
      <c r="S74" s="21">
        <f>'Variables AME'!R787</f>
        <v>300.08993729999997</v>
      </c>
      <c r="T74" s="21">
        <f>'Variables AME'!S787</f>
        <v>302.2210614</v>
      </c>
      <c r="U74" s="21">
        <f>'Variables AME'!T787</f>
        <v>299.49622799999997</v>
      </c>
      <c r="V74" s="21">
        <f>'Variables AME'!U787</f>
        <v>290.46816869999998</v>
      </c>
      <c r="W74" s="21">
        <f>'Variables AME'!V787</f>
        <v>296.34735970000003</v>
      </c>
      <c r="X74" s="21">
        <f>'Variables AME'!W787</f>
        <v>302.32728630000003</v>
      </c>
      <c r="Y74" s="21">
        <f>'Variables AME'!X787</f>
        <v>308.34549959999998</v>
      </c>
      <c r="Z74" s="21">
        <f>'Variables AME'!Y787</f>
        <v>314.50373070000001</v>
      </c>
      <c r="AA74" s="21">
        <f>'Variables AME'!Z787</f>
        <v>320.77798769999998</v>
      </c>
      <c r="AB74" s="21">
        <f>'Variables AME'!AA787</f>
        <v>327.1478798</v>
      </c>
      <c r="AC74" s="21">
        <f>'Variables AME'!AB787</f>
        <v>333.61986059999998</v>
      </c>
      <c r="AD74" s="21">
        <f>'Variables AME'!AC787</f>
        <v>340.21994649999999</v>
      </c>
      <c r="AE74" s="21">
        <f>'Variables AME'!AD787</f>
        <v>346.98250350000001</v>
      </c>
      <c r="AF74" s="21">
        <f>'Variables AME'!AE787</f>
        <v>353.85618140000003</v>
      </c>
      <c r="AG74" s="21">
        <f>'Variables AME'!AF787</f>
        <v>360.86789299999998</v>
      </c>
      <c r="AH74" s="21">
        <f>'Variables AME'!AG787</f>
        <v>368.07627309999998</v>
      </c>
      <c r="AI74" s="21">
        <f>'Variables AME'!AH787</f>
        <v>375.37664109999997</v>
      </c>
      <c r="AJ74" s="21">
        <f>'Variables AME'!AI787</f>
        <v>382.85946799999999</v>
      </c>
      <c r="AK74" s="21">
        <f>'Variables AME'!AJ787</f>
        <v>390.51638070000001</v>
      </c>
      <c r="AL74" s="21">
        <f>'Variables AME'!AK787</f>
        <v>398.33568430000003</v>
      </c>
      <c r="AM74" s="21">
        <f>'Variables AME'!AL787</f>
        <v>406.31794159999998</v>
      </c>
      <c r="AN74" s="21">
        <f>'Variables AME'!AM787</f>
        <v>414.45253960000002</v>
      </c>
      <c r="AO74" s="21">
        <f>'Variables AME'!AN787</f>
        <v>422.74734949999998</v>
      </c>
      <c r="AP74" s="21">
        <f>'Variables AME'!AO787</f>
        <v>431.18901870000002</v>
      </c>
      <c r="AQ74" s="21">
        <f>'Variables AME'!AP787</f>
        <v>439.78710219999999</v>
      </c>
      <c r="AR74" s="21">
        <f>'Variables AME'!AQ787</f>
        <v>448.54658740000002</v>
      </c>
      <c r="AS74" s="21">
        <f>'Variables AME'!AR787</f>
        <v>457.47914689999999</v>
      </c>
      <c r="AT74" s="21">
        <f>'Variables AME'!AS787</f>
        <v>466.58228689999999</v>
      </c>
      <c r="AU74" s="21">
        <f>'Variables AME'!AT787</f>
        <v>475.86251129999999</v>
      </c>
      <c r="AV74" s="21">
        <f>'Variables AME'!AU787</f>
        <v>485.3237608</v>
      </c>
      <c r="AW74" s="21">
        <f>'Variables AME'!AV787</f>
        <v>494.99023529999999</v>
      </c>
    </row>
  </sheetData>
  <pageMargins left="0.7" right="0.7" top="0.75" bottom="0.75" header="0.3" footer="0.3"/>
  <pageSetup paperSize="9" orientation="portrait" r:id="rId1"/>
  <headerFooter scaleWithDoc="0"/>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X177"/>
  <sheetViews>
    <sheetView workbookViewId="0">
      <pane xSplit="2" ySplit="1" topLeftCell="C44" activePane="bottomRight" state="frozen"/>
      <selection pane="topRight" activeCell="C1" sqref="C1"/>
      <selection pane="bottomLeft" activeCell="A2" sqref="A2"/>
      <selection pane="bottomRight" activeCell="B43" sqref="B43:AW43"/>
    </sheetView>
  </sheetViews>
  <sheetFormatPr baseColWidth="10" defaultRowHeight="15" x14ac:dyDescent="0.25"/>
  <cols>
    <col min="1" max="1" width="34" customWidth="1"/>
    <col min="2" max="2" width="39" customWidth="1"/>
    <col min="3" max="3" width="14.85546875" bestFit="1" customWidth="1"/>
    <col min="4" max="21" width="11.42578125"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25">
      <c r="A4" s="165" t="s">
        <v>717</v>
      </c>
      <c r="B4" t="s">
        <v>737</v>
      </c>
      <c r="C4" s="21">
        <f>SUM(C16:C27)</f>
        <v>37739.929693832608</v>
      </c>
      <c r="D4" s="21">
        <f t="shared" ref="D4:AW4" si="0">SUM(D16:D27)</f>
        <v>38345.856472393316</v>
      </c>
      <c r="E4" s="21">
        <f t="shared" si="0"/>
        <v>39297.432100835176</v>
      </c>
      <c r="F4" s="21">
        <f t="shared" si="0"/>
        <v>41784.193720597621</v>
      </c>
      <c r="G4" s="21">
        <f t="shared" si="0"/>
        <v>41865.086934780811</v>
      </c>
      <c r="H4" s="21">
        <f t="shared" si="0"/>
        <v>36410.029235855742</v>
      </c>
      <c r="I4" s="21">
        <f t="shared" si="0"/>
        <v>38563.647228932285</v>
      </c>
      <c r="J4" s="21">
        <f t="shared" si="0"/>
        <v>39714.055134717157</v>
      </c>
      <c r="K4" s="21">
        <f t="shared" si="0"/>
        <v>39583.407200933601</v>
      </c>
      <c r="L4" s="21">
        <f t="shared" si="0"/>
        <v>39741.614467788102</v>
      </c>
      <c r="M4" s="21">
        <f t="shared" si="0"/>
        <v>41488.833615294461</v>
      </c>
      <c r="N4" s="21">
        <f t="shared" si="0"/>
        <v>41842.101676015824</v>
      </c>
      <c r="O4" s="21">
        <f t="shared" si="0"/>
        <v>42997.341340977051</v>
      </c>
      <c r="P4" s="21">
        <f t="shared" si="0"/>
        <v>45592.229059272584</v>
      </c>
      <c r="Q4" s="21">
        <f t="shared" si="0"/>
        <v>47895.753322737728</v>
      </c>
      <c r="R4" s="21">
        <f t="shared" si="0"/>
        <v>48967.589931099377</v>
      </c>
      <c r="S4" s="21">
        <f t="shared" si="0"/>
        <v>48861.475662046032</v>
      </c>
      <c r="T4" s="21">
        <f t="shared" si="0"/>
        <v>52742.226954705366</v>
      </c>
      <c r="U4" s="21">
        <f t="shared" si="0"/>
        <v>52684.092018165182</v>
      </c>
      <c r="V4" s="21">
        <f t="shared" si="0"/>
        <v>54234.557469103362</v>
      </c>
      <c r="W4" s="21">
        <f t="shared" si="0"/>
        <v>55028.144127346357</v>
      </c>
      <c r="X4" s="21">
        <f t="shared" si="0"/>
        <v>55479.779255628819</v>
      </c>
      <c r="Y4" s="21">
        <f t="shared" si="0"/>
        <v>55031.956311086091</v>
      </c>
      <c r="Z4" s="21">
        <f t="shared" si="0"/>
        <v>55524.406284074706</v>
      </c>
      <c r="AA4" s="21">
        <f t="shared" si="0"/>
        <v>56222.094198576902</v>
      </c>
      <c r="AB4" s="21">
        <f t="shared" si="0"/>
        <v>57017.958796497289</v>
      </c>
      <c r="AC4" s="21">
        <f t="shared" si="0"/>
        <v>57965.648555838852</v>
      </c>
      <c r="AD4" s="21">
        <f t="shared" si="0"/>
        <v>57521.337554617792</v>
      </c>
      <c r="AE4" s="21">
        <f t="shared" si="0"/>
        <v>57484.184652956123</v>
      </c>
      <c r="AF4" s="21">
        <f t="shared" si="0"/>
        <v>57546.107915292254</v>
      </c>
      <c r="AG4" s="21">
        <f t="shared" si="0"/>
        <v>57693.669077310326</v>
      </c>
      <c r="AH4" s="21">
        <f t="shared" si="0"/>
        <v>58006.296517682233</v>
      </c>
      <c r="AI4" s="21">
        <f t="shared" si="0"/>
        <v>58361.532768444253</v>
      </c>
      <c r="AJ4" s="21">
        <f t="shared" si="0"/>
        <v>58717.732189792157</v>
      </c>
      <c r="AK4" s="21">
        <f t="shared" si="0"/>
        <v>59139.045000634098</v>
      </c>
      <c r="AL4" s="21">
        <f t="shared" si="0"/>
        <v>59571.63098494125</v>
      </c>
      <c r="AM4" s="21">
        <f t="shared" si="0"/>
        <v>59981.684802604032</v>
      </c>
      <c r="AN4" s="21">
        <f t="shared" si="0"/>
        <v>60284.893813305636</v>
      </c>
      <c r="AO4" s="21">
        <f t="shared" si="0"/>
        <v>60720.852609410344</v>
      </c>
      <c r="AP4" s="21">
        <f t="shared" si="0"/>
        <v>61115.084482923208</v>
      </c>
      <c r="AQ4" s="21">
        <f t="shared" si="0"/>
        <v>61531.912949205456</v>
      </c>
      <c r="AR4" s="21">
        <f t="shared" si="0"/>
        <v>61884.203318307133</v>
      </c>
      <c r="AS4" s="21">
        <f t="shared" si="0"/>
        <v>62294.939219990556</v>
      </c>
      <c r="AT4" s="21">
        <f t="shared" si="0"/>
        <v>62660.305645635133</v>
      </c>
      <c r="AU4" s="21">
        <f t="shared" si="0"/>
        <v>63024.574488518869</v>
      </c>
      <c r="AV4" s="21">
        <f t="shared" si="0"/>
        <v>63388.275313014921</v>
      </c>
      <c r="AW4" s="21">
        <f t="shared" si="0"/>
        <v>63875.182593165468</v>
      </c>
    </row>
    <row r="5" spans="1:50" ht="15" customHeight="1" x14ac:dyDescent="0.25">
      <c r="A5" s="165"/>
      <c r="B5" t="s">
        <v>738</v>
      </c>
      <c r="C5" s="21">
        <f>SUM(C31:C42)</f>
        <v>421.51008365875214</v>
      </c>
      <c r="D5" s="21">
        <f t="shared" ref="D5:AW5" si="1">SUM(D31:D42)</f>
        <v>428.27756439319319</v>
      </c>
      <c r="E5" s="21">
        <f t="shared" si="1"/>
        <v>-472.73975475250052</v>
      </c>
      <c r="F5" s="21">
        <f t="shared" si="1"/>
        <v>-1492.1746514417841</v>
      </c>
      <c r="G5" s="21">
        <f t="shared" si="1"/>
        <v>1297.874626876373</v>
      </c>
      <c r="H5" s="21">
        <f t="shared" si="1"/>
        <v>-5228.2008798619754</v>
      </c>
      <c r="I5" s="21">
        <f t="shared" si="1"/>
        <v>-371.58620303185035</v>
      </c>
      <c r="J5" s="21">
        <f t="shared" si="1"/>
        <v>1482.435141130858</v>
      </c>
      <c r="K5" s="21">
        <f t="shared" si="1"/>
        <v>1364.5898833605315</v>
      </c>
      <c r="L5" s="21">
        <f t="shared" si="1"/>
        <v>-1860.6750781374553</v>
      </c>
      <c r="M5" s="21">
        <f t="shared" si="1"/>
        <v>-3574.4108983293045</v>
      </c>
      <c r="N5" s="21">
        <f t="shared" si="1"/>
        <v>-6544.8592500403392</v>
      </c>
      <c r="O5" s="21">
        <f t="shared" si="1"/>
        <v>10085.502580587196</v>
      </c>
      <c r="P5" s="21">
        <f t="shared" si="1"/>
        <v>11667.502220573568</v>
      </c>
      <c r="Q5" s="21">
        <f t="shared" si="1"/>
        <v>11398.736082134874</v>
      </c>
      <c r="R5" s="21">
        <f t="shared" si="1"/>
        <v>8613.0043556172968</v>
      </c>
      <c r="S5" s="21">
        <f t="shared" si="1"/>
        <v>7696.4806122908903</v>
      </c>
      <c r="T5" s="21">
        <f t="shared" si="1"/>
        <v>4047.2759594617405</v>
      </c>
      <c r="U5" s="21">
        <f t="shared" si="1"/>
        <v>3508.3762991369904</v>
      </c>
      <c r="V5" s="21">
        <f t="shared" si="1"/>
        <v>3181.1028637164814</v>
      </c>
      <c r="W5" s="21">
        <f t="shared" si="1"/>
        <v>3915.0105293309057</v>
      </c>
      <c r="X5" s="21">
        <f t="shared" si="1"/>
        <v>4218.3265041794612</v>
      </c>
      <c r="Y5" s="21">
        <f t="shared" si="1"/>
        <v>3407.7727295168497</v>
      </c>
      <c r="Z5" s="21">
        <f t="shared" si="1"/>
        <v>3256.6019000765878</v>
      </c>
      <c r="AA5" s="21">
        <f t="shared" si="1"/>
        <v>3221.6902688594455</v>
      </c>
      <c r="AB5" s="21">
        <f t="shared" si="1"/>
        <v>3261.8750043942637</v>
      </c>
      <c r="AC5" s="21">
        <f t="shared" si="1"/>
        <v>3270.8974786904123</v>
      </c>
      <c r="AD5" s="21">
        <f t="shared" si="1"/>
        <v>3139.5676481359415</v>
      </c>
      <c r="AE5" s="21">
        <f t="shared" si="1"/>
        <v>3070.3422714979715</v>
      </c>
      <c r="AF5" s="21">
        <f t="shared" si="1"/>
        <v>2991.5734005115301</v>
      </c>
      <c r="AG5" s="21">
        <f t="shared" si="1"/>
        <v>2893.7419090610933</v>
      </c>
      <c r="AH5" s="21">
        <f t="shared" si="1"/>
        <v>2813.1410461800615</v>
      </c>
      <c r="AI5" s="21">
        <f t="shared" si="1"/>
        <v>2760.9909896596532</v>
      </c>
      <c r="AJ5" s="21">
        <f t="shared" si="1"/>
        <v>2696.9072828547055</v>
      </c>
      <c r="AK5" s="21">
        <f t="shared" si="1"/>
        <v>2713.0019687989193</v>
      </c>
      <c r="AL5" s="21">
        <f t="shared" si="1"/>
        <v>2683.7481161991764</v>
      </c>
      <c r="AM5" s="21">
        <f t="shared" si="1"/>
        <v>2662.6053417604057</v>
      </c>
      <c r="AN5" s="21">
        <f t="shared" si="1"/>
        <v>2790.8037513759587</v>
      </c>
      <c r="AO5" s="21">
        <f t="shared" si="1"/>
        <v>2813.3883229493158</v>
      </c>
      <c r="AP5" s="21">
        <f t="shared" si="1"/>
        <v>2849.8484562596877</v>
      </c>
      <c r="AQ5" s="21">
        <f t="shared" si="1"/>
        <v>2859.0681156369233</v>
      </c>
      <c r="AR5" s="21">
        <f t="shared" si="1"/>
        <v>2860.8607024660878</v>
      </c>
      <c r="AS5" s="21">
        <f t="shared" si="1"/>
        <v>2776.4413645680702</v>
      </c>
      <c r="AT5" s="21">
        <f t="shared" si="1"/>
        <v>2742.5295053597392</v>
      </c>
      <c r="AU5" s="21">
        <f t="shared" si="1"/>
        <v>2712.2013101177649</v>
      </c>
      <c r="AV5" s="21">
        <f t="shared" si="1"/>
        <v>2695.3910764795687</v>
      </c>
      <c r="AW5" s="21">
        <f t="shared" si="1"/>
        <v>2672.9367443982737</v>
      </c>
    </row>
    <row r="6" spans="1:50" x14ac:dyDescent="0.25">
      <c r="A6" s="165"/>
      <c r="B6" t="s">
        <v>308</v>
      </c>
      <c r="C6" s="21">
        <f>SUM(C46:C57)</f>
        <v>987650.17518332694</v>
      </c>
      <c r="D6" s="21">
        <f t="shared" ref="D6:AW6" si="2">SUM(D46:D57)</f>
        <v>1000752.5806621885</v>
      </c>
      <c r="E6" s="21">
        <f t="shared" si="2"/>
        <v>1022298.6344074239</v>
      </c>
      <c r="F6" s="21">
        <f t="shared" si="2"/>
        <v>1057082.2277951539</v>
      </c>
      <c r="G6" s="21">
        <f t="shared" si="2"/>
        <v>1060380.9570695991</v>
      </c>
      <c r="H6" s="21">
        <f t="shared" si="2"/>
        <v>968679.15439839277</v>
      </c>
      <c r="I6" s="21">
        <f t="shared" si="2"/>
        <v>993632.43362617074</v>
      </c>
      <c r="J6" s="21">
        <f t="shared" si="2"/>
        <v>1019202.4059195729</v>
      </c>
      <c r="K6" s="21">
        <f t="shared" si="2"/>
        <v>1016569.5843516942</v>
      </c>
      <c r="L6" s="21">
        <f t="shared" si="2"/>
        <v>1011816.9388465246</v>
      </c>
      <c r="M6" s="21">
        <f t="shared" si="2"/>
        <v>1018421.9312601086</v>
      </c>
      <c r="N6" s="21">
        <f t="shared" si="2"/>
        <v>1027407.2327943614</v>
      </c>
      <c r="O6" s="21">
        <f t="shared" si="2"/>
        <v>1041178.286158724</v>
      </c>
      <c r="P6" s="21">
        <f t="shared" si="2"/>
        <v>1086609.4174451912</v>
      </c>
      <c r="Q6" s="21">
        <f t="shared" si="2"/>
        <v>1109166.4541646442</v>
      </c>
      <c r="R6" s="21">
        <f t="shared" si="2"/>
        <v>1126418.1219384503</v>
      </c>
      <c r="S6" s="21">
        <f t="shared" si="2"/>
        <v>1125069.0704743979</v>
      </c>
      <c r="T6" s="21">
        <f t="shared" si="2"/>
        <v>1166246.3453271918</v>
      </c>
      <c r="U6" s="21">
        <f t="shared" si="2"/>
        <v>1171020.6899092156</v>
      </c>
      <c r="V6" s="21">
        <f t="shared" si="2"/>
        <v>1192581.2522738872</v>
      </c>
      <c r="W6" s="21">
        <f t="shared" si="2"/>
        <v>1209064.9795910041</v>
      </c>
      <c r="X6" s="21">
        <f t="shared" si="2"/>
        <v>1222888.350842084</v>
      </c>
      <c r="Y6" s="21">
        <f t="shared" si="2"/>
        <v>1224606.6418057818</v>
      </c>
      <c r="Z6" s="21">
        <f t="shared" si="2"/>
        <v>1235802.4328802121</v>
      </c>
      <c r="AA6" s="21">
        <f t="shared" si="2"/>
        <v>1250306.6534542106</v>
      </c>
      <c r="AB6" s="21">
        <f t="shared" si="2"/>
        <v>1267280.6133470428</v>
      </c>
      <c r="AC6" s="21">
        <f t="shared" si="2"/>
        <v>1287410.7900287898</v>
      </c>
      <c r="AD6" s="21">
        <f t="shared" si="2"/>
        <v>1291571.3285867788</v>
      </c>
      <c r="AE6" s="21">
        <f t="shared" si="2"/>
        <v>1299143.5915143765</v>
      </c>
      <c r="AF6" s="21">
        <f t="shared" si="2"/>
        <v>1307555.6377460146</v>
      </c>
      <c r="AG6" s="21">
        <f t="shared" si="2"/>
        <v>1316827.2252149475</v>
      </c>
      <c r="AH6" s="21">
        <f t="shared" si="2"/>
        <v>1328100.4406344581</v>
      </c>
      <c r="AI6" s="21">
        <f t="shared" si="2"/>
        <v>1340091.750564486</v>
      </c>
      <c r="AJ6" s="21">
        <f t="shared" si="2"/>
        <v>1352374.7970666043</v>
      </c>
      <c r="AK6" s="21">
        <f t="shared" si="2"/>
        <v>1365775.7216697617</v>
      </c>
      <c r="AL6" s="21">
        <f t="shared" si="2"/>
        <v>1379671.3385573684</v>
      </c>
      <c r="AM6" s="21">
        <f t="shared" si="2"/>
        <v>1393639.7643051026</v>
      </c>
      <c r="AN6" s="21">
        <f t="shared" si="2"/>
        <v>1406631.5037514253</v>
      </c>
      <c r="AO6" s="21">
        <f t="shared" si="2"/>
        <v>1421092.5827737572</v>
      </c>
      <c r="AP6" s="21">
        <f t="shared" si="2"/>
        <v>1435270.1328192726</v>
      </c>
      <c r="AQ6" s="21">
        <f t="shared" si="2"/>
        <v>1449926.1808062519</v>
      </c>
      <c r="AR6" s="21">
        <f t="shared" si="2"/>
        <v>1463965.9878728094</v>
      </c>
      <c r="AS6" s="21">
        <f t="shared" si="2"/>
        <v>1478729.8505856062</v>
      </c>
      <c r="AT6" s="21">
        <f t="shared" si="2"/>
        <v>1493186.2786758777</v>
      </c>
      <c r="AU6" s="21">
        <f t="shared" si="2"/>
        <v>1507741.3430094619</v>
      </c>
      <c r="AV6" s="21">
        <f t="shared" si="2"/>
        <v>1522413.7220933663</v>
      </c>
      <c r="AW6" s="21">
        <f t="shared" si="2"/>
        <v>1539287.5711501762</v>
      </c>
    </row>
    <row r="7" spans="1:50" x14ac:dyDescent="0.25">
      <c r="A7" s="165"/>
      <c r="B7" t="s">
        <v>739</v>
      </c>
      <c r="C7" s="21">
        <f>SUM(C61:C72)</f>
        <v>32898.925958517691</v>
      </c>
      <c r="D7" s="21">
        <f t="shared" ref="D7:AW7" si="3">SUM(D61:D72)</f>
        <v>33427.128856240808</v>
      </c>
      <c r="E7" s="21">
        <f t="shared" si="3"/>
        <v>33870.27268650465</v>
      </c>
      <c r="F7" s="21">
        <f t="shared" si="3"/>
        <v>34567.864614647238</v>
      </c>
      <c r="G7" s="21">
        <f t="shared" si="3"/>
        <v>36288.095775679918</v>
      </c>
      <c r="H7" s="21">
        <f t="shared" si="3"/>
        <v>30079.722716761891</v>
      </c>
      <c r="I7" s="21">
        <f t="shared" si="3"/>
        <v>32709.271977692501</v>
      </c>
      <c r="J7" s="21">
        <f t="shared" si="3"/>
        <v>35876.406380714368</v>
      </c>
      <c r="K7" s="21">
        <f t="shared" si="3"/>
        <v>36999.089493406304</v>
      </c>
      <c r="L7" s="21">
        <f t="shared" si="3"/>
        <v>36123.919308287994</v>
      </c>
      <c r="M7" s="21">
        <f t="shared" si="3"/>
        <v>35029.099526035745</v>
      </c>
      <c r="N7" s="21">
        <f t="shared" si="3"/>
        <v>32809.30358497359</v>
      </c>
      <c r="O7" s="21">
        <f t="shared" si="3"/>
        <v>30198.110326627393</v>
      </c>
      <c r="P7" s="21">
        <f t="shared" si="3"/>
        <v>31141.100853754688</v>
      </c>
      <c r="Q7" s="21">
        <f t="shared" si="3"/>
        <v>33074.174191589416</v>
      </c>
      <c r="R7" s="21">
        <f t="shared" si="3"/>
        <v>32423.907044320429</v>
      </c>
      <c r="S7" s="21">
        <f t="shared" si="3"/>
        <v>32085.827459732296</v>
      </c>
      <c r="T7" s="21">
        <f t="shared" si="3"/>
        <v>33177.442948007774</v>
      </c>
      <c r="U7" s="21">
        <f t="shared" si="3"/>
        <v>33786.652825355464</v>
      </c>
      <c r="V7" s="21">
        <f t="shared" si="3"/>
        <v>34964.359499996062</v>
      </c>
      <c r="W7" s="21">
        <f t="shared" si="3"/>
        <v>36186.187544316032</v>
      </c>
      <c r="X7" s="21">
        <f t="shared" si="3"/>
        <v>37364.491814862355</v>
      </c>
      <c r="Y7" s="21">
        <f t="shared" si="3"/>
        <v>37375.044663040113</v>
      </c>
      <c r="Z7" s="21">
        <f t="shared" si="3"/>
        <v>37719.914879187723</v>
      </c>
      <c r="AA7" s="21">
        <f t="shared" si="3"/>
        <v>38219.302033660148</v>
      </c>
      <c r="AB7" s="21">
        <f t="shared" si="3"/>
        <v>38818.258502927805</v>
      </c>
      <c r="AC7" s="21">
        <f t="shared" si="3"/>
        <v>39545.842405836913</v>
      </c>
      <c r="AD7" s="21">
        <f t="shared" si="3"/>
        <v>39630.280237815503</v>
      </c>
      <c r="AE7" s="21">
        <f t="shared" si="3"/>
        <v>39813.864601745445</v>
      </c>
      <c r="AF7" s="21">
        <f t="shared" si="3"/>
        <v>40034.603759586818</v>
      </c>
      <c r="AG7" s="21">
        <f t="shared" si="3"/>
        <v>40273.057330022173</v>
      </c>
      <c r="AH7" s="21">
        <f t="shared" si="3"/>
        <v>40576.89881366933</v>
      </c>
      <c r="AI7" s="21">
        <f t="shared" si="3"/>
        <v>40928.510109633629</v>
      </c>
      <c r="AJ7" s="21">
        <f t="shared" si="3"/>
        <v>41295.74628485927</v>
      </c>
      <c r="AK7" s="21">
        <f t="shared" si="3"/>
        <v>41703.609339555522</v>
      </c>
      <c r="AL7" s="21">
        <f t="shared" si="3"/>
        <v>42130.988674620879</v>
      </c>
      <c r="AM7" s="21">
        <f t="shared" si="3"/>
        <v>42562.268714823498</v>
      </c>
      <c r="AN7" s="21">
        <f t="shared" si="3"/>
        <v>43226.988291905443</v>
      </c>
      <c r="AO7" s="21">
        <f t="shared" si="3"/>
        <v>43940.691147361431</v>
      </c>
      <c r="AP7" s="21">
        <f t="shared" si="3"/>
        <v>44663.425117375155</v>
      </c>
      <c r="AQ7" s="21">
        <f t="shared" si="3"/>
        <v>45424.005414150139</v>
      </c>
      <c r="AR7" s="21">
        <f t="shared" si="3"/>
        <v>46188.262931457</v>
      </c>
      <c r="AS7" s="21">
        <f t="shared" si="3"/>
        <v>46885.478103975038</v>
      </c>
      <c r="AT7" s="21">
        <f t="shared" si="3"/>
        <v>47594.865811968601</v>
      </c>
      <c r="AU7" s="21">
        <f t="shared" si="3"/>
        <v>48313.663337336024</v>
      </c>
      <c r="AV7" s="21">
        <f t="shared" si="3"/>
        <v>49043.39104412865</v>
      </c>
      <c r="AW7" s="21">
        <f t="shared" si="3"/>
        <v>49843.296551119071</v>
      </c>
    </row>
    <row r="8" spans="1:50" x14ac:dyDescent="0.25">
      <c r="A8" s="165"/>
      <c r="B8" t="s">
        <v>306</v>
      </c>
      <c r="C8" s="21">
        <f>SUM(C76:C87)</f>
        <v>0</v>
      </c>
      <c r="D8" s="21">
        <f t="shared" ref="D8:AW8" si="4">SUM(D76:D87)</f>
        <v>0</v>
      </c>
      <c r="E8" s="21">
        <f t="shared" si="4"/>
        <v>0</v>
      </c>
      <c r="F8" s="21">
        <f t="shared" si="4"/>
        <v>0</v>
      </c>
      <c r="G8" s="21">
        <f t="shared" si="4"/>
        <v>0</v>
      </c>
      <c r="H8" s="21">
        <f t="shared" si="4"/>
        <v>0</v>
      </c>
      <c r="I8" s="21">
        <f t="shared" si="4"/>
        <v>0</v>
      </c>
      <c r="J8" s="21">
        <f t="shared" si="4"/>
        <v>0</v>
      </c>
      <c r="K8" s="21">
        <f t="shared" si="4"/>
        <v>0</v>
      </c>
      <c r="L8" s="21">
        <f t="shared" si="4"/>
        <v>0</v>
      </c>
      <c r="M8" s="21">
        <f t="shared" si="4"/>
        <v>0</v>
      </c>
      <c r="N8" s="21">
        <f t="shared" si="4"/>
        <v>0</v>
      </c>
      <c r="O8" s="21">
        <f t="shared" si="4"/>
        <v>0</v>
      </c>
      <c r="P8" s="21">
        <f t="shared" si="4"/>
        <v>0</v>
      </c>
      <c r="Q8" s="21">
        <f t="shared" si="4"/>
        <v>0</v>
      </c>
      <c r="R8" s="21">
        <f t="shared" si="4"/>
        <v>0</v>
      </c>
      <c r="S8" s="21">
        <f t="shared" si="4"/>
        <v>0</v>
      </c>
      <c r="T8" s="21">
        <f t="shared" si="4"/>
        <v>0</v>
      </c>
      <c r="U8" s="21">
        <f t="shared" si="4"/>
        <v>0</v>
      </c>
      <c r="V8" s="21">
        <f t="shared" si="4"/>
        <v>0</v>
      </c>
      <c r="W8" s="21">
        <f t="shared" si="4"/>
        <v>0</v>
      </c>
      <c r="X8" s="21">
        <f t="shared" si="4"/>
        <v>0</v>
      </c>
      <c r="Y8" s="21">
        <f t="shared" si="4"/>
        <v>0</v>
      </c>
      <c r="Z8" s="21">
        <f t="shared" si="4"/>
        <v>0</v>
      </c>
      <c r="AA8" s="21">
        <f t="shared" si="4"/>
        <v>0</v>
      </c>
      <c r="AB8" s="21">
        <f t="shared" si="4"/>
        <v>0</v>
      </c>
      <c r="AC8" s="21">
        <f t="shared" si="4"/>
        <v>0</v>
      </c>
      <c r="AD8" s="21">
        <f t="shared" si="4"/>
        <v>0</v>
      </c>
      <c r="AE8" s="21">
        <f t="shared" si="4"/>
        <v>0</v>
      </c>
      <c r="AF8" s="21">
        <f t="shared" si="4"/>
        <v>0</v>
      </c>
      <c r="AG8" s="21">
        <f t="shared" si="4"/>
        <v>0</v>
      </c>
      <c r="AH8" s="21">
        <f t="shared" si="4"/>
        <v>0</v>
      </c>
      <c r="AI8" s="21">
        <f t="shared" si="4"/>
        <v>0</v>
      </c>
      <c r="AJ8" s="21">
        <f t="shared" si="4"/>
        <v>0</v>
      </c>
      <c r="AK8" s="21">
        <f t="shared" si="4"/>
        <v>0</v>
      </c>
      <c r="AL8" s="21">
        <f t="shared" si="4"/>
        <v>0</v>
      </c>
      <c r="AM8" s="21">
        <f t="shared" si="4"/>
        <v>0</v>
      </c>
      <c r="AN8" s="21">
        <f t="shared" si="4"/>
        <v>0</v>
      </c>
      <c r="AO8" s="21">
        <f t="shared" si="4"/>
        <v>0</v>
      </c>
      <c r="AP8" s="21">
        <f t="shared" si="4"/>
        <v>0</v>
      </c>
      <c r="AQ8" s="21">
        <f t="shared" si="4"/>
        <v>0</v>
      </c>
      <c r="AR8" s="21">
        <f t="shared" si="4"/>
        <v>0</v>
      </c>
      <c r="AS8" s="21">
        <f t="shared" si="4"/>
        <v>0</v>
      </c>
      <c r="AT8" s="21">
        <f t="shared" si="4"/>
        <v>0</v>
      </c>
      <c r="AU8" s="21">
        <f t="shared" si="4"/>
        <v>0</v>
      </c>
      <c r="AV8" s="21">
        <f t="shared" si="4"/>
        <v>0</v>
      </c>
      <c r="AW8" s="21">
        <f t="shared" si="4"/>
        <v>0</v>
      </c>
    </row>
    <row r="9" spans="1:50" x14ac:dyDescent="0.25">
      <c r="A9" s="165"/>
      <c r="B9" t="s">
        <v>269</v>
      </c>
      <c r="C9" s="21">
        <f>SUM(C91:C102)</f>
        <v>5016.6176108340578</v>
      </c>
      <c r="D9" s="21">
        <f t="shared" ref="D9:AW9" si="5">SUM(D91:D102)</f>
        <v>5036.7203846313732</v>
      </c>
      <c r="E9" s="21">
        <f t="shared" si="5"/>
        <v>5042.3144586500002</v>
      </c>
      <c r="F9" s="21">
        <f t="shared" si="5"/>
        <v>5121.2619060799998</v>
      </c>
      <c r="G9" s="21">
        <f t="shared" si="5"/>
        <v>5100.7793326699993</v>
      </c>
      <c r="H9" s="21">
        <f t="shared" si="5"/>
        <v>4732.4713457900007</v>
      </c>
      <c r="I9" s="21">
        <f t="shared" si="5"/>
        <v>4557.8519046600004</v>
      </c>
      <c r="J9" s="21">
        <f t="shared" si="5"/>
        <v>4571.2587094800001</v>
      </c>
      <c r="K9" s="21">
        <f t="shared" si="5"/>
        <v>4556.2727317099998</v>
      </c>
      <c r="L9" s="21">
        <f t="shared" si="5"/>
        <v>4503.5144231499999</v>
      </c>
      <c r="M9" s="21">
        <f t="shared" si="5"/>
        <v>4451.337587420001</v>
      </c>
      <c r="N9" s="21">
        <f t="shared" si="5"/>
        <v>4404.7925664499999</v>
      </c>
      <c r="O9" s="21">
        <f t="shared" si="5"/>
        <v>4402.8263442499992</v>
      </c>
      <c r="P9" s="21">
        <f t="shared" si="5"/>
        <v>4487.4509555299992</v>
      </c>
      <c r="Q9" s="21">
        <f t="shared" si="5"/>
        <v>4572.8345348900002</v>
      </c>
      <c r="R9" s="21">
        <f t="shared" si="5"/>
        <v>4635.80896648</v>
      </c>
      <c r="S9" s="21">
        <f t="shared" si="5"/>
        <v>4644.9053253300008</v>
      </c>
      <c r="T9" s="21">
        <f t="shared" si="5"/>
        <v>4651.3546246799997</v>
      </c>
      <c r="U9" s="21">
        <f t="shared" si="5"/>
        <v>4657.5866179900004</v>
      </c>
      <c r="V9" s="21">
        <f t="shared" si="5"/>
        <v>4666.4459786500001</v>
      </c>
      <c r="W9" s="21">
        <f t="shared" si="5"/>
        <v>4673.4746216799995</v>
      </c>
      <c r="X9" s="21">
        <f t="shared" si="5"/>
        <v>4676.1182932199999</v>
      </c>
      <c r="Y9" s="21">
        <f t="shared" si="5"/>
        <v>4675.7412801400005</v>
      </c>
      <c r="Z9" s="21">
        <f t="shared" si="5"/>
        <v>4671.6499994599999</v>
      </c>
      <c r="AA9" s="21">
        <f t="shared" si="5"/>
        <v>4668.4464322799995</v>
      </c>
      <c r="AB9" s="21">
        <f t="shared" si="5"/>
        <v>4666.59871303</v>
      </c>
      <c r="AC9" s="21">
        <f t="shared" si="5"/>
        <v>4664.8572981999996</v>
      </c>
      <c r="AD9" s="21">
        <f t="shared" si="5"/>
        <v>4664.8534795900005</v>
      </c>
      <c r="AE9" s="21">
        <f t="shared" si="5"/>
        <v>4668.5508316900005</v>
      </c>
      <c r="AF9" s="21">
        <f t="shared" si="5"/>
        <v>4673.5315884400006</v>
      </c>
      <c r="AG9" s="21">
        <f t="shared" si="5"/>
        <v>4677.3795429199999</v>
      </c>
      <c r="AH9" s="21">
        <f t="shared" si="5"/>
        <v>4681.0255918299999</v>
      </c>
      <c r="AI9" s="21">
        <f t="shared" si="5"/>
        <v>4683.5622383399996</v>
      </c>
      <c r="AJ9" s="21">
        <f t="shared" si="5"/>
        <v>4683.8546822099997</v>
      </c>
      <c r="AK9" s="21">
        <f t="shared" si="5"/>
        <v>4683.7093857399996</v>
      </c>
      <c r="AL9" s="21">
        <f t="shared" si="5"/>
        <v>4683.7482087299995</v>
      </c>
      <c r="AM9" s="21">
        <f t="shared" si="5"/>
        <v>4683.5573161000002</v>
      </c>
      <c r="AN9" s="21">
        <f t="shared" si="5"/>
        <v>4680.1707865400003</v>
      </c>
      <c r="AO9" s="21">
        <f t="shared" si="5"/>
        <v>4671.8654162800003</v>
      </c>
      <c r="AP9" s="21">
        <f t="shared" si="5"/>
        <v>4662.7242582500003</v>
      </c>
      <c r="AQ9" s="21">
        <f t="shared" si="5"/>
        <v>4654.3173749600001</v>
      </c>
      <c r="AR9" s="21">
        <f t="shared" si="5"/>
        <v>4645.9822866999993</v>
      </c>
      <c r="AS9" s="21">
        <f t="shared" si="5"/>
        <v>4637.42271084</v>
      </c>
      <c r="AT9" s="21">
        <f t="shared" si="5"/>
        <v>4628.9493277700003</v>
      </c>
      <c r="AU9" s="21">
        <f t="shared" si="5"/>
        <v>4620.4548981699991</v>
      </c>
      <c r="AV9" s="21">
        <f t="shared" si="5"/>
        <v>4611.8586283599998</v>
      </c>
      <c r="AW9" s="21">
        <f t="shared" si="5"/>
        <v>4607.3390152000002</v>
      </c>
    </row>
    <row r="10" spans="1:50" x14ac:dyDescent="0.25">
      <c r="A10" s="165"/>
      <c r="B10" t="s">
        <v>304</v>
      </c>
      <c r="C10" s="21">
        <f>SUM(C121:C132)</f>
        <v>1179129.4729028726</v>
      </c>
      <c r="D10" s="21">
        <f t="shared" ref="D10:AW10" si="6">SUM(D121:D132)</f>
        <v>1198060.7779905631</v>
      </c>
      <c r="E10" s="21">
        <f t="shared" si="6"/>
        <v>1212726.3446545885</v>
      </c>
      <c r="F10" s="21">
        <f t="shared" si="6"/>
        <v>1252397.4796282668</v>
      </c>
      <c r="G10" s="21">
        <f t="shared" si="6"/>
        <v>1238446.3644211192</v>
      </c>
      <c r="H10" s="21">
        <f t="shared" si="6"/>
        <v>1125911.6402634056</v>
      </c>
      <c r="I10" s="21">
        <f t="shared" si="6"/>
        <v>1159688.8952904781</v>
      </c>
      <c r="J10" s="21">
        <f t="shared" si="6"/>
        <v>1190549.8375879826</v>
      </c>
      <c r="K10" s="21">
        <f t="shared" si="6"/>
        <v>1173386.8669252582</v>
      </c>
      <c r="L10" s="21">
        <f t="shared" si="6"/>
        <v>1163801.8149647499</v>
      </c>
      <c r="M10" s="21">
        <f t="shared" si="6"/>
        <v>1170351.4156334582</v>
      </c>
      <c r="N10" s="21">
        <f t="shared" si="6"/>
        <v>1177201.6572732523</v>
      </c>
      <c r="O10" s="21">
        <f t="shared" si="6"/>
        <v>1194381.1496023734</v>
      </c>
      <c r="P10" s="21">
        <f t="shared" si="6"/>
        <v>1237958.055945907</v>
      </c>
      <c r="Q10" s="21">
        <f t="shared" si="6"/>
        <v>1260448.9480139352</v>
      </c>
      <c r="R10" s="21">
        <f t="shared" si="6"/>
        <v>1281694.6589656484</v>
      </c>
      <c r="S10" s="21">
        <f t="shared" si="6"/>
        <v>1279832.7145363896</v>
      </c>
      <c r="T10" s="21">
        <f t="shared" si="6"/>
        <v>1336482.9625192077</v>
      </c>
      <c r="U10" s="21">
        <f t="shared" si="6"/>
        <v>1339343.1146877562</v>
      </c>
      <c r="V10" s="21">
        <f t="shared" si="6"/>
        <v>1367069.9076640317</v>
      </c>
      <c r="W10" s="21">
        <f t="shared" si="6"/>
        <v>1382927.4042430068</v>
      </c>
      <c r="X10" s="21">
        <f t="shared" si="6"/>
        <v>1394443.9785067281</v>
      </c>
      <c r="Y10" s="21">
        <f t="shared" si="6"/>
        <v>1391388.1326702763</v>
      </c>
      <c r="Z10" s="21">
        <f t="shared" si="6"/>
        <v>1401978.7793821129</v>
      </c>
      <c r="AA10" s="21">
        <f t="shared" si="6"/>
        <v>1416563.2517154797</v>
      </c>
      <c r="AB10" s="21">
        <f t="shared" si="6"/>
        <v>1433454.482693152</v>
      </c>
      <c r="AC10" s="21">
        <f t="shared" si="6"/>
        <v>1453301.1504096691</v>
      </c>
      <c r="AD10" s="21">
        <f t="shared" si="6"/>
        <v>1459771.2025622828</v>
      </c>
      <c r="AE10" s="21">
        <f t="shared" si="6"/>
        <v>1470674.1119022085</v>
      </c>
      <c r="AF10" s="21">
        <f t="shared" si="6"/>
        <v>1482603.9342962357</v>
      </c>
      <c r="AG10" s="21">
        <f t="shared" si="6"/>
        <v>1495667.089143415</v>
      </c>
      <c r="AH10" s="21">
        <f t="shared" si="6"/>
        <v>1511422.3478103487</v>
      </c>
      <c r="AI10" s="21">
        <f t="shared" si="6"/>
        <v>1528162.1408024807</v>
      </c>
      <c r="AJ10" s="21">
        <f t="shared" si="6"/>
        <v>1545192.1291081626</v>
      </c>
      <c r="AK10" s="21">
        <f t="shared" si="6"/>
        <v>1563914.430083185</v>
      </c>
      <c r="AL10" s="21">
        <f t="shared" si="6"/>
        <v>1583262.3685560822</v>
      </c>
      <c r="AM10" s="21">
        <f t="shared" si="6"/>
        <v>1602647.7997421224</v>
      </c>
      <c r="AN10" s="21">
        <f t="shared" si="6"/>
        <v>1620013.5644343072</v>
      </c>
      <c r="AO10" s="21">
        <f t="shared" si="6"/>
        <v>1639632.7603657895</v>
      </c>
      <c r="AP10" s="21">
        <f t="shared" si="6"/>
        <v>1658948.8658557758</v>
      </c>
      <c r="AQ10" s="21">
        <f t="shared" si="6"/>
        <v>1679056.8138721047</v>
      </c>
      <c r="AR10" s="21">
        <f t="shared" si="6"/>
        <v>1698201.2479115115</v>
      </c>
      <c r="AS10" s="21">
        <f t="shared" si="6"/>
        <v>1718367.9712393158</v>
      </c>
      <c r="AT10" s="21">
        <f t="shared" si="6"/>
        <v>1738079.1932811416</v>
      </c>
      <c r="AU10" s="21">
        <f t="shared" si="6"/>
        <v>1757845.0453195891</v>
      </c>
      <c r="AV10" s="21">
        <f t="shared" si="6"/>
        <v>1777749.0618323851</v>
      </c>
      <c r="AW10" s="21">
        <f t="shared" si="6"/>
        <v>1800855.8405713325</v>
      </c>
    </row>
    <row r="11" spans="1:50" x14ac:dyDescent="0.25">
      <c r="A11" s="165"/>
      <c r="B11" t="s">
        <v>303</v>
      </c>
      <c r="C11" s="21">
        <f>SUM(C151:C162)</f>
        <v>115.44723902369566</v>
      </c>
      <c r="D11" s="21">
        <f t="shared" ref="D11:AW11" si="7">SUM(D151:D162)</f>
        <v>117.30078178868864</v>
      </c>
      <c r="E11" s="21">
        <f t="shared" si="7"/>
        <v>119.23530259599998</v>
      </c>
      <c r="F11" s="21">
        <f t="shared" si="7"/>
        <v>119.90848838350001</v>
      </c>
      <c r="G11" s="21">
        <f t="shared" si="7"/>
        <v>110.19443023510001</v>
      </c>
      <c r="H11" s="21">
        <f t="shared" si="7"/>
        <v>100.24379877609999</v>
      </c>
      <c r="I11" s="21">
        <f t="shared" si="7"/>
        <v>97.231443932700003</v>
      </c>
      <c r="J11" s="21">
        <f t="shared" si="7"/>
        <v>95.973620586099983</v>
      </c>
      <c r="K11" s="21">
        <f t="shared" si="7"/>
        <v>89.606064777100002</v>
      </c>
      <c r="L11" s="21">
        <f t="shared" si="7"/>
        <v>88.455719282700002</v>
      </c>
      <c r="M11" s="21">
        <f t="shared" si="7"/>
        <v>89.136456704799997</v>
      </c>
      <c r="N11" s="21">
        <f t="shared" si="7"/>
        <v>91.139761457999995</v>
      </c>
      <c r="O11" s="21">
        <f t="shared" si="7"/>
        <v>85.064027226100023</v>
      </c>
      <c r="P11" s="21">
        <f t="shared" si="7"/>
        <v>79.894281166900001</v>
      </c>
      <c r="Q11" s="21">
        <f t="shared" si="7"/>
        <v>73.95502376799999</v>
      </c>
      <c r="R11" s="21">
        <f t="shared" si="7"/>
        <v>70.339008948799986</v>
      </c>
      <c r="S11" s="21">
        <f t="shared" si="7"/>
        <v>67.218407955700002</v>
      </c>
      <c r="T11" s="21">
        <f t="shared" si="7"/>
        <v>66.7098017215</v>
      </c>
      <c r="U11" s="21">
        <f t="shared" si="7"/>
        <v>64.897421452799989</v>
      </c>
      <c r="V11" s="21">
        <f t="shared" si="7"/>
        <v>63.911620467900001</v>
      </c>
      <c r="W11" s="21">
        <f t="shared" si="7"/>
        <v>64.96735755440001</v>
      </c>
      <c r="X11" s="21">
        <f t="shared" si="7"/>
        <v>65.539914766600006</v>
      </c>
      <c r="Y11" s="21">
        <f t="shared" si="7"/>
        <v>65.743561101200001</v>
      </c>
      <c r="Z11" s="21">
        <f t="shared" si="7"/>
        <v>66.7854662835</v>
      </c>
      <c r="AA11" s="21">
        <f t="shared" si="7"/>
        <v>68.168771082799992</v>
      </c>
      <c r="AB11" s="21">
        <f t="shared" si="7"/>
        <v>69.793222013099992</v>
      </c>
      <c r="AC11" s="21">
        <f t="shared" si="7"/>
        <v>71.726515540200012</v>
      </c>
      <c r="AD11" s="21">
        <f t="shared" si="7"/>
        <v>71.964184294099994</v>
      </c>
      <c r="AE11" s="21">
        <f t="shared" si="7"/>
        <v>72.369732131899994</v>
      </c>
      <c r="AF11" s="21">
        <f t="shared" si="7"/>
        <v>72.817876049199995</v>
      </c>
      <c r="AG11" s="21">
        <f t="shared" si="7"/>
        <v>73.313086176300004</v>
      </c>
      <c r="AH11" s="21">
        <f t="shared" si="7"/>
        <v>73.925382800000008</v>
      </c>
      <c r="AI11" s="21">
        <f t="shared" si="7"/>
        <v>74.713919294899981</v>
      </c>
      <c r="AJ11" s="21">
        <f t="shared" si="7"/>
        <v>75.535203969500003</v>
      </c>
      <c r="AK11" s="21">
        <f t="shared" si="7"/>
        <v>76.417770371800003</v>
      </c>
      <c r="AL11" s="21">
        <f t="shared" si="7"/>
        <v>77.329499771999991</v>
      </c>
      <c r="AM11" s="21">
        <f t="shared" si="7"/>
        <v>78.250192552199991</v>
      </c>
      <c r="AN11" s="21">
        <f t="shared" si="7"/>
        <v>78.468470452799991</v>
      </c>
      <c r="AO11" s="21">
        <f t="shared" si="7"/>
        <v>78.634480865300006</v>
      </c>
      <c r="AP11" s="21">
        <f t="shared" si="7"/>
        <v>78.737599954999993</v>
      </c>
      <c r="AQ11" s="21">
        <f t="shared" si="7"/>
        <v>78.8336870495</v>
      </c>
      <c r="AR11" s="21">
        <f t="shared" si="7"/>
        <v>78.880257874499989</v>
      </c>
      <c r="AS11" s="21">
        <f t="shared" si="7"/>
        <v>79.305209194300005</v>
      </c>
      <c r="AT11" s="21">
        <f t="shared" si="7"/>
        <v>79.774494278600002</v>
      </c>
      <c r="AU11" s="21">
        <f t="shared" si="7"/>
        <v>80.250439206600007</v>
      </c>
      <c r="AV11" s="21">
        <f t="shared" si="7"/>
        <v>80.722632252799997</v>
      </c>
      <c r="AW11" s="21">
        <f t="shared" si="7"/>
        <v>81.235907205000004</v>
      </c>
    </row>
    <row r="12" spans="1:50" x14ac:dyDescent="0.25">
      <c r="A12" s="165"/>
      <c r="B12" t="s">
        <v>302</v>
      </c>
      <c r="C12" s="21">
        <f>SUM(C166:C177)</f>
        <v>46.663857241186435</v>
      </c>
      <c r="D12" s="21">
        <f t="shared" ref="D12:AW12" si="8">SUM(D166:D177)</f>
        <v>47.413060563045981</v>
      </c>
      <c r="E12" s="21">
        <f t="shared" si="8"/>
        <v>48.174292586300005</v>
      </c>
      <c r="F12" s="21">
        <f t="shared" si="8"/>
        <v>49.056854333899999</v>
      </c>
      <c r="G12" s="21">
        <f t="shared" si="8"/>
        <v>46.497063988599997</v>
      </c>
      <c r="H12" s="21">
        <f t="shared" si="8"/>
        <v>42.4272937195</v>
      </c>
      <c r="I12" s="21">
        <f t="shared" si="8"/>
        <v>42.3721265581</v>
      </c>
      <c r="J12" s="21">
        <f t="shared" si="8"/>
        <v>42.829031215800001</v>
      </c>
      <c r="K12" s="21">
        <f t="shared" si="8"/>
        <v>40.794461706999989</v>
      </c>
      <c r="L12" s="21">
        <f t="shared" si="8"/>
        <v>40.354824394599994</v>
      </c>
      <c r="M12" s="21">
        <f t="shared" si="8"/>
        <v>40.822530946400001</v>
      </c>
      <c r="N12" s="21">
        <f t="shared" si="8"/>
        <v>41.590532458999988</v>
      </c>
      <c r="O12" s="21">
        <f t="shared" si="8"/>
        <v>39.294164087900008</v>
      </c>
      <c r="P12" s="21">
        <f t="shared" si="8"/>
        <v>37.578690741299994</v>
      </c>
      <c r="Q12" s="21">
        <f t="shared" si="8"/>
        <v>35.432989343800003</v>
      </c>
      <c r="R12" s="21">
        <f t="shared" si="8"/>
        <v>33.883165702899994</v>
      </c>
      <c r="S12" s="21">
        <f t="shared" si="8"/>
        <v>32.634832162999999</v>
      </c>
      <c r="T12" s="21">
        <f t="shared" si="8"/>
        <v>33.244185680499996</v>
      </c>
      <c r="U12" s="21">
        <f t="shared" si="8"/>
        <v>33.162410635800001</v>
      </c>
      <c r="V12" s="21">
        <f t="shared" si="8"/>
        <v>33.584812372999998</v>
      </c>
      <c r="W12" s="21">
        <f t="shared" si="8"/>
        <v>33.913112553199987</v>
      </c>
      <c r="X12" s="21">
        <f t="shared" si="8"/>
        <v>34.085511081599996</v>
      </c>
      <c r="Y12" s="21">
        <f t="shared" si="8"/>
        <v>34.454410245200002</v>
      </c>
      <c r="Z12" s="21">
        <f t="shared" si="8"/>
        <v>35.234539243599997</v>
      </c>
      <c r="AA12" s="21">
        <f t="shared" si="8"/>
        <v>36.194338627299999</v>
      </c>
      <c r="AB12" s="21">
        <f t="shared" si="8"/>
        <v>37.306043404599997</v>
      </c>
      <c r="AC12" s="21">
        <f t="shared" si="8"/>
        <v>38.613097125300001</v>
      </c>
      <c r="AD12" s="21">
        <f t="shared" si="8"/>
        <v>38.894239516399985</v>
      </c>
      <c r="AE12" s="21">
        <f t="shared" si="8"/>
        <v>39.277137499200002</v>
      </c>
      <c r="AF12" s="21">
        <f t="shared" si="8"/>
        <v>39.6861223991</v>
      </c>
      <c r="AG12" s="21">
        <f t="shared" si="8"/>
        <v>40.131904776999995</v>
      </c>
      <c r="AH12" s="21">
        <f t="shared" si="8"/>
        <v>40.647651222</v>
      </c>
      <c r="AI12" s="21">
        <f t="shared" si="8"/>
        <v>41.188662584200003</v>
      </c>
      <c r="AJ12" s="21">
        <f t="shared" si="8"/>
        <v>41.750897964100005</v>
      </c>
      <c r="AK12" s="21">
        <f t="shared" si="8"/>
        <v>42.345144718500002</v>
      </c>
      <c r="AL12" s="21">
        <f t="shared" si="8"/>
        <v>42.95880063149999</v>
      </c>
      <c r="AM12" s="21">
        <f t="shared" si="8"/>
        <v>43.577719497899999</v>
      </c>
      <c r="AN12" s="21">
        <f t="shared" si="8"/>
        <v>43.994907078200008</v>
      </c>
      <c r="AO12" s="21">
        <f t="shared" si="8"/>
        <v>44.4260766803</v>
      </c>
      <c r="AP12" s="21">
        <f t="shared" si="8"/>
        <v>44.835849298199996</v>
      </c>
      <c r="AQ12" s="21">
        <f t="shared" si="8"/>
        <v>45.251608400800002</v>
      </c>
      <c r="AR12" s="21">
        <f t="shared" si="8"/>
        <v>45.645820834699997</v>
      </c>
      <c r="AS12" s="21">
        <f t="shared" si="8"/>
        <v>46.170365141800005</v>
      </c>
      <c r="AT12" s="21">
        <f t="shared" si="8"/>
        <v>46.704157743699994</v>
      </c>
      <c r="AU12" s="21">
        <f t="shared" si="8"/>
        <v>47.246198312099992</v>
      </c>
      <c r="AV12" s="21">
        <f t="shared" si="8"/>
        <v>47.792455887999999</v>
      </c>
      <c r="AW12" s="21">
        <f t="shared" si="8"/>
        <v>48.369878483599997</v>
      </c>
    </row>
    <row r="15" spans="1:50" x14ac:dyDescent="0.25">
      <c r="A15" s="164" t="s">
        <v>737</v>
      </c>
      <c r="B15" t="s">
        <v>255</v>
      </c>
      <c r="C15" s="23">
        <f>'Variables AME'!B65*'Variables AME'!B102/'Variables AME'!B$64*'Variables AME'!$S$64</f>
        <v>9879.1714222525225</v>
      </c>
      <c r="D15" s="23">
        <f>'Variables AME'!C65*'Variables AME'!C102/'Variables AME'!C$64*'Variables AME'!$S$64</f>
        <v>10037.784714945332</v>
      </c>
      <c r="E15" s="23">
        <f>'Variables AME'!D65*'Variables AME'!D102/'Variables AME'!D$64*'Variables AME'!$S$64</f>
        <v>10289.53338380135</v>
      </c>
      <c r="F15" s="23">
        <f>'Variables AME'!E65*'Variables AME'!E102/'Variables AME'!E$64*'Variables AME'!$S$64</f>
        <v>11460.542261858027</v>
      </c>
      <c r="G15" s="23">
        <f>'Variables AME'!F65*'Variables AME'!F102/'Variables AME'!F$64*'Variables AME'!$S$64</f>
        <v>12053.454638495401</v>
      </c>
      <c r="H15" s="23">
        <f>'Variables AME'!G65*'Variables AME'!G102/'Variables AME'!G$64*'Variables AME'!$S$64</f>
        <v>10519.150079803992</v>
      </c>
      <c r="I15" s="23">
        <f>'Variables AME'!H65*'Variables AME'!H102/'Variables AME'!H$64*'Variables AME'!$S$64</f>
        <v>10420.368032083801</v>
      </c>
      <c r="J15" s="23">
        <f>'Variables AME'!I65*'Variables AME'!I102/'Variables AME'!I$64*'Variables AME'!$S$64</f>
        <v>11615.561030905475</v>
      </c>
      <c r="K15" s="23">
        <f>'Variables AME'!J65*'Variables AME'!J102/'Variables AME'!J$64*'Variables AME'!$S$64</f>
        <v>12491.578361365335</v>
      </c>
      <c r="L15" s="23">
        <f>'Variables AME'!K65*'Variables AME'!K102/'Variables AME'!K$64*'Variables AME'!$S$64</f>
        <v>12157.038919443374</v>
      </c>
      <c r="M15" s="23">
        <f>'Variables AME'!L65*'Variables AME'!L102/'Variables AME'!L$64*'Variables AME'!$S$64</f>
        <v>11374.186022419368</v>
      </c>
      <c r="N15" s="23">
        <f>'Variables AME'!M65*'Variables AME'!M102/'Variables AME'!M$64*'Variables AME'!$S$64</f>
        <v>11162.104487862489</v>
      </c>
      <c r="O15" s="23">
        <f>'Variables AME'!N65*'Variables AME'!N102/'Variables AME'!N$64*'Variables AME'!$S$64</f>
        <v>10441.172986440792</v>
      </c>
      <c r="P15" s="23">
        <f>'Variables AME'!O65*'Variables AME'!O102/'Variables AME'!O$64*'Variables AME'!$S$64</f>
        <v>10459.95454731791</v>
      </c>
      <c r="Q15" s="23">
        <f>'Variables AME'!P65*'Variables AME'!P102/'Variables AME'!P$64*'Variables AME'!$S$64</f>
        <v>11223.679672792514</v>
      </c>
      <c r="R15" s="23">
        <f>'Variables AME'!Q65*'Variables AME'!Q102/'Variables AME'!Q$64*'Variables AME'!$S$64</f>
        <v>11108.394774258315</v>
      </c>
      <c r="S15" s="23">
        <f>'Variables AME'!R65*'Variables AME'!R102/'Variables AME'!R$64*'Variables AME'!$S$64</f>
        <v>11310.655756057391</v>
      </c>
      <c r="T15" s="23">
        <f>'Variables AME'!S65*'Variables AME'!S102/'Variables AME'!S$64*'Variables AME'!$S$64</f>
        <v>11583.499403911776</v>
      </c>
      <c r="U15" s="23">
        <f>'Variables AME'!T65*'Variables AME'!T102/'Variables AME'!T$64*'Variables AME'!$S$64</f>
        <v>11753.446069735139</v>
      </c>
      <c r="V15" s="23">
        <f>'Variables AME'!U65*'Variables AME'!U102/'Variables AME'!U$64*'Variables AME'!$S$64</f>
        <v>12056.538872399109</v>
      </c>
      <c r="W15" s="23">
        <f>'Variables AME'!V65*'Variables AME'!V102/'Variables AME'!V$64*'Variables AME'!$S$64</f>
        <v>12262.511090018985</v>
      </c>
      <c r="X15" s="23">
        <f>'Variables AME'!W65*'Variables AME'!W102/'Variables AME'!W$64*'Variables AME'!$S$64</f>
        <v>12379.600281003064</v>
      </c>
      <c r="Y15" s="23">
        <f>'Variables AME'!X65*'Variables AME'!X102/'Variables AME'!X$64*'Variables AME'!$S$64</f>
        <v>12427.310881653437</v>
      </c>
      <c r="Z15" s="23">
        <f>'Variables AME'!Y65*'Variables AME'!Y102/'Variables AME'!Y$64*'Variables AME'!$S$64</f>
        <v>12520.928739735524</v>
      </c>
      <c r="AA15" s="23">
        <f>'Variables AME'!Z65*'Variables AME'!Z102/'Variables AME'!Z$64*'Variables AME'!$S$64</f>
        <v>12639.403795084783</v>
      </c>
      <c r="AB15" s="23">
        <f>'Variables AME'!AA65*'Variables AME'!AA102/'Variables AME'!AA$64*'Variables AME'!$S$64</f>
        <v>12760.677144759125</v>
      </c>
      <c r="AC15" s="23">
        <f>'Variables AME'!AB65*'Variables AME'!AB102/'Variables AME'!AB$64*'Variables AME'!$S$64</f>
        <v>12887.669171481728</v>
      </c>
      <c r="AD15" s="23">
        <f>'Variables AME'!AC65*'Variables AME'!AC102/'Variables AME'!AC$64*'Variables AME'!$S$64</f>
        <v>12962.641929376168</v>
      </c>
      <c r="AE15" s="23">
        <f>'Variables AME'!AD65*'Variables AME'!AD102/'Variables AME'!AD$64*'Variables AME'!$S$64</f>
        <v>13068.582593889305</v>
      </c>
      <c r="AF15" s="23">
        <f>'Variables AME'!AE65*'Variables AME'!AE102/'Variables AME'!AE$64*'Variables AME'!$S$64</f>
        <v>13175.1542229519</v>
      </c>
      <c r="AG15" s="23">
        <f>'Variables AME'!AF65*'Variables AME'!AF102/'Variables AME'!AF$64*'Variables AME'!$S$64</f>
        <v>13287.20377200841</v>
      </c>
      <c r="AH15" s="23">
        <f>'Variables AME'!AG65*'Variables AME'!AG102/'Variables AME'!AG$64*'Variables AME'!$S$64</f>
        <v>13430.727786270114</v>
      </c>
      <c r="AI15" s="23">
        <f>'Variables AME'!AH65*'Variables AME'!AH102/'Variables AME'!AH$64*'Variables AME'!$S$64</f>
        <v>13564.057270810361</v>
      </c>
      <c r="AJ15" s="23">
        <f>'Variables AME'!AI65*'Variables AME'!AI102/'Variables AME'!AI$64*'Variables AME'!$S$64</f>
        <v>13712.838605068871</v>
      </c>
      <c r="AK15" s="23">
        <f>'Variables AME'!AJ65*'Variables AME'!AJ102/'Variables AME'!AJ$64*'Variables AME'!$S$64</f>
        <v>13868.64193519559</v>
      </c>
      <c r="AL15" s="23">
        <f>'Variables AME'!AK65*'Variables AME'!AK102/'Variables AME'!AK$64*'Variables AME'!$S$64</f>
        <v>14030.8468693018</v>
      </c>
      <c r="AM15" s="23">
        <f>'Variables AME'!AL65*'Variables AME'!AL102/'Variables AME'!AL$64*'Variables AME'!$S$64</f>
        <v>14193.5170752883</v>
      </c>
      <c r="AN15" s="23">
        <f>'Variables AME'!AM65*'Variables AME'!AM102/'Variables AME'!AM$64*'Variables AME'!$S$64</f>
        <v>14357.016121016175</v>
      </c>
      <c r="AO15" s="23">
        <f>'Variables AME'!AN65*'Variables AME'!AN102/'Variables AME'!AN$64*'Variables AME'!$S$64</f>
        <v>14527.078517459524</v>
      </c>
      <c r="AP15" s="23">
        <f>'Variables AME'!AO65*'Variables AME'!AO102/'Variables AME'!AO$64*'Variables AME'!$S$64</f>
        <v>14692.024137687547</v>
      </c>
      <c r="AQ15" s="23">
        <f>'Variables AME'!AP65*'Variables AME'!AP102/'Variables AME'!AP$64*'Variables AME'!$S$64</f>
        <v>14856.027901146092</v>
      </c>
      <c r="AR15" s="23">
        <f>'Variables AME'!AQ65*'Variables AME'!AQ102/'Variables AME'!AQ$64*'Variables AME'!$S$64</f>
        <v>15014.484520444357</v>
      </c>
      <c r="AS15" s="23">
        <f>'Variables AME'!AR65*'Variables AME'!AR102/'Variables AME'!AR$64*'Variables AME'!$S$64</f>
        <v>15175.28101349282</v>
      </c>
      <c r="AT15" s="23">
        <f>'Variables AME'!AS65*'Variables AME'!AS102/'Variables AME'!AS$64*'Variables AME'!$S$64</f>
        <v>15335.607464555824</v>
      </c>
      <c r="AU15" s="23">
        <f>'Variables AME'!AT65*'Variables AME'!AT102/'Variables AME'!AT$64*'Variables AME'!$S$64</f>
        <v>15498.413748443709</v>
      </c>
      <c r="AV15" s="23">
        <f>'Variables AME'!AU65*'Variables AME'!AU102/'Variables AME'!AU$64*'Variables AME'!$S$64</f>
        <v>15661.86752072359</v>
      </c>
      <c r="AW15" s="23">
        <f>'Variables AME'!AV65*'Variables AME'!AV102/'Variables AME'!AV$64*'Variables AME'!$S$64</f>
        <v>15829.52864882275</v>
      </c>
      <c r="AX15" s="18"/>
    </row>
    <row r="16" spans="1:50" x14ac:dyDescent="0.25">
      <c r="A16" s="164"/>
      <c r="B16" t="s">
        <v>256</v>
      </c>
      <c r="C16" s="23">
        <f>'Variables AME'!B66*'Variables AME'!B103/'Variables AME'!B$64*'Variables AME'!$S$64</f>
        <v>4885.5544212967607</v>
      </c>
      <c r="D16" s="23">
        <f>'Variables AME'!C66*'Variables AME'!C103/'Variables AME'!C$64*'Variables AME'!$S$64</f>
        <v>4963.993577808038</v>
      </c>
      <c r="E16" s="23">
        <f>'Variables AME'!D66*'Variables AME'!D103/'Variables AME'!D$64*'Variables AME'!$S$64</f>
        <v>5088.8207137653471</v>
      </c>
      <c r="F16" s="23">
        <f>'Variables AME'!E66*'Variables AME'!E103/'Variables AME'!E$64*'Variables AME'!$S$64</f>
        <v>5652.6272226338415</v>
      </c>
      <c r="G16" s="23">
        <f>'Variables AME'!F66*'Variables AME'!F103/'Variables AME'!F$64*'Variables AME'!$S$64</f>
        <v>5798.6006412503939</v>
      </c>
      <c r="H16" s="23">
        <f>'Variables AME'!G66*'Variables AME'!G103/'Variables AME'!G$64*'Variables AME'!$S$64</f>
        <v>5009.1361963109748</v>
      </c>
      <c r="I16" s="23">
        <f>'Variables AME'!H66*'Variables AME'!H103/'Variables AME'!H$64*'Variables AME'!$S$64</f>
        <v>4823.5520559576244</v>
      </c>
      <c r="J16" s="23">
        <f>'Variables AME'!I66*'Variables AME'!I103/'Variables AME'!I$64*'Variables AME'!$S$64</f>
        <v>4819.5247393375948</v>
      </c>
      <c r="K16" s="23">
        <f>'Variables AME'!J66*'Variables AME'!J103/'Variables AME'!J$64*'Variables AME'!$S$64</f>
        <v>4850.0168660972286</v>
      </c>
      <c r="L16" s="23">
        <f>'Variables AME'!K66*'Variables AME'!K103/'Variables AME'!K$64*'Variables AME'!$S$64</f>
        <v>5181.6524761909868</v>
      </c>
      <c r="M16" s="23">
        <f>'Variables AME'!L66*'Variables AME'!L103/'Variables AME'!L$64*'Variables AME'!$S$64</f>
        <v>5903.2353267156323</v>
      </c>
      <c r="N16" s="23">
        <f>'Variables AME'!M66*'Variables AME'!M103/'Variables AME'!M$64*'Variables AME'!$S$64</f>
        <v>5938.7283028853208</v>
      </c>
      <c r="O16" s="23">
        <f>'Variables AME'!N66*'Variables AME'!N103/'Variables AME'!N$64*'Variables AME'!$S$64</f>
        <v>5810.1330751717469</v>
      </c>
      <c r="P16" s="23">
        <f>'Variables AME'!O66*'Variables AME'!O103/'Variables AME'!O$64*'Variables AME'!$S$64</f>
        <v>6335.8009628246737</v>
      </c>
      <c r="Q16" s="23">
        <f>'Variables AME'!P66*'Variables AME'!P103/'Variables AME'!P$64*'Variables AME'!$S$64</f>
        <v>6353.1961858123241</v>
      </c>
      <c r="R16" s="23">
        <f>'Variables AME'!Q66*'Variables AME'!Q103/'Variables AME'!Q$64*'Variables AME'!$S$64</f>
        <v>6742.0678419835731</v>
      </c>
      <c r="S16" s="23">
        <f>'Variables AME'!R66*'Variables AME'!R103/'Variables AME'!R$64*'Variables AME'!$S$64</f>
        <v>6996.6587100482884</v>
      </c>
      <c r="T16" s="23">
        <f>'Variables AME'!S66*'Variables AME'!S103/'Variables AME'!S$64*'Variables AME'!$S$64</f>
        <v>7270.8732022332306</v>
      </c>
      <c r="U16" s="23">
        <f>'Variables AME'!T66*'Variables AME'!T103/'Variables AME'!T$64*'Variables AME'!$S$64</f>
        <v>7469.526831458089</v>
      </c>
      <c r="V16" s="23">
        <f>'Variables AME'!U66*'Variables AME'!U103/'Variables AME'!U$64*'Variables AME'!$S$64</f>
        <v>7719.1702645714204</v>
      </c>
      <c r="W16" s="23">
        <f>'Variables AME'!V66*'Variables AME'!V103/'Variables AME'!V$64*'Variables AME'!$S$64</f>
        <v>7876.8717793324149</v>
      </c>
      <c r="X16" s="23">
        <f>'Variables AME'!W66*'Variables AME'!W103/'Variables AME'!W$64*'Variables AME'!$S$64</f>
        <v>7956.5866038417889</v>
      </c>
      <c r="Y16" s="23">
        <f>'Variables AME'!X66*'Variables AME'!X103/'Variables AME'!X$64*'Variables AME'!$S$64</f>
        <v>7982.1334606198443</v>
      </c>
      <c r="Z16" s="23">
        <f>'Variables AME'!Y66*'Variables AME'!Y103/'Variables AME'!Y$64*'Variables AME'!$S$64</f>
        <v>8019.0209328357814</v>
      </c>
      <c r="AA16" s="23">
        <f>'Variables AME'!Z66*'Variables AME'!Z103/'Variables AME'!Z$64*'Variables AME'!$S$64</f>
        <v>8065.7329785481843</v>
      </c>
      <c r="AB16" s="23">
        <f>'Variables AME'!AA66*'Variables AME'!AA103/'Variables AME'!AA$64*'Variables AME'!$S$64</f>
        <v>8112.2470815492388</v>
      </c>
      <c r="AC16" s="23">
        <f>'Variables AME'!AB66*'Variables AME'!AB103/'Variables AME'!AB$64*'Variables AME'!$S$64</f>
        <v>8160.8136395024603</v>
      </c>
      <c r="AD16" s="23">
        <f>'Variables AME'!AC66*'Variables AME'!AC103/'Variables AME'!AC$64*'Variables AME'!$S$64</f>
        <v>8190.1437841552333</v>
      </c>
      <c r="AE16" s="23">
        <f>'Variables AME'!AD66*'Variables AME'!AD103/'Variables AME'!AD$64*'Variables AME'!$S$64</f>
        <v>8236.7604307434995</v>
      </c>
      <c r="AF16" s="23">
        <f>'Variables AME'!AE66*'Variables AME'!AE103/'Variables AME'!AE$64*'Variables AME'!$S$64</f>
        <v>8283.3178858476858</v>
      </c>
      <c r="AG16" s="23">
        <f>'Variables AME'!AF66*'Variables AME'!AF103/'Variables AME'!AF$64*'Variables AME'!$S$64</f>
        <v>8331.2572428193198</v>
      </c>
      <c r="AH16" s="23">
        <f>'Variables AME'!AG66*'Variables AME'!AG103/'Variables AME'!AG$64*'Variables AME'!$S$64</f>
        <v>8396.8406081828161</v>
      </c>
      <c r="AI16" s="23">
        <f>'Variables AME'!AH66*'Variables AME'!AH103/'Variables AME'!AH$64*'Variables AME'!$S$64</f>
        <v>8454.7386566940804</v>
      </c>
      <c r="AJ16" s="23">
        <f>'Variables AME'!AI66*'Variables AME'!AI103/'Variables AME'!AI$64*'Variables AME'!$S$64</f>
        <v>8518.6884999703179</v>
      </c>
      <c r="AK16" s="23">
        <f>'Variables AME'!AJ66*'Variables AME'!AJ103/'Variables AME'!AJ$64*'Variables AME'!$S$64</f>
        <v>8582.2714353710999</v>
      </c>
      <c r="AL16" s="23">
        <f>'Variables AME'!AK66*'Variables AME'!AK103/'Variables AME'!AK$64*'Variables AME'!$S$64</f>
        <v>8646.3861622414934</v>
      </c>
      <c r="AM16" s="23">
        <f>'Variables AME'!AL66*'Variables AME'!AL103/'Variables AME'!AL$64*'Variables AME'!$S$64</f>
        <v>8707.9713685875813</v>
      </c>
      <c r="AN16" s="23">
        <f>'Variables AME'!AM66*'Variables AME'!AM103/'Variables AME'!AM$64*'Variables AME'!$S$64</f>
        <v>8771.4239447712953</v>
      </c>
      <c r="AO16" s="23">
        <f>'Variables AME'!AN66*'Variables AME'!AN103/'Variables AME'!AN$64*'Variables AME'!$S$64</f>
        <v>8834.3595569703612</v>
      </c>
      <c r="AP16" s="23">
        <f>'Variables AME'!AO66*'Variables AME'!AO103/'Variables AME'!AO$64*'Variables AME'!$S$64</f>
        <v>8890.2679678442419</v>
      </c>
      <c r="AQ16" s="23">
        <f>'Variables AME'!AP66*'Variables AME'!AP103/'Variables AME'!AP$64*'Variables AME'!$S$64</f>
        <v>8941.1213382012193</v>
      </c>
      <c r="AR16" s="23">
        <f>'Variables AME'!AQ66*'Variables AME'!AQ103/'Variables AME'!AQ$64*'Variables AME'!$S$64</f>
        <v>8986.1265428899733</v>
      </c>
      <c r="AS16" s="23">
        <f>'Variables AME'!AR66*'Variables AME'!AR103/'Variables AME'!AR$64*'Variables AME'!$S$64</f>
        <v>9029.9776792086614</v>
      </c>
      <c r="AT16" s="23">
        <f>'Variables AME'!AS66*'Variables AME'!AS103/'Variables AME'!AS$64*'Variables AME'!$S$64</f>
        <v>9071.2207221506324</v>
      </c>
      <c r="AU16" s="23">
        <f>'Variables AME'!AT66*'Variables AME'!AT103/'Variables AME'!AT$64*'Variables AME'!$S$64</f>
        <v>9111.8046715257751</v>
      </c>
      <c r="AV16" s="23">
        <f>'Variables AME'!AU66*'Variables AME'!AU103/'Variables AME'!AU$64*'Variables AME'!$S$64</f>
        <v>9150.6735061125328</v>
      </c>
      <c r="AW16" s="23">
        <f>'Variables AME'!AV66*'Variables AME'!AV103/'Variables AME'!AV$64*'Variables AME'!$S$64</f>
        <v>9188.1798426201149</v>
      </c>
    </row>
    <row r="17" spans="1:50" x14ac:dyDescent="0.25">
      <c r="A17" s="164"/>
      <c r="B17" t="s">
        <v>257</v>
      </c>
      <c r="C17" s="23">
        <f>'Variables AME'!B67*'Variables AME'!B104/'Variables AME'!B$64*'Variables AME'!$S$64</f>
        <v>4600.3858782614225</v>
      </c>
      <c r="D17" s="23">
        <f>'Variables AME'!C67*'Variables AME'!C104/'Variables AME'!C$64*'Variables AME'!$S$64</f>
        <v>4674.2465615738811</v>
      </c>
      <c r="E17" s="23">
        <f>'Variables AME'!D67*'Variables AME'!D104/'Variables AME'!D$64*'Variables AME'!$S$64</f>
        <v>4794.7600947544433</v>
      </c>
      <c r="F17" s="23">
        <f>'Variables AME'!E67*'Variables AME'!E104/'Variables AME'!E$64*'Variables AME'!$S$64</f>
        <v>4836.1552523817227</v>
      </c>
      <c r="G17" s="23">
        <f>'Variables AME'!F67*'Variables AME'!F104/'Variables AME'!F$64*'Variables AME'!$S$64</f>
        <v>4795.4454678413722</v>
      </c>
      <c r="H17" s="23">
        <f>'Variables AME'!G67*'Variables AME'!G104/'Variables AME'!G$64*'Variables AME'!$S$64</f>
        <v>4181.9449845924755</v>
      </c>
      <c r="I17" s="23">
        <f>'Variables AME'!H67*'Variables AME'!H104/'Variables AME'!H$64*'Variables AME'!$S$64</f>
        <v>4141.2523365008128</v>
      </c>
      <c r="J17" s="23">
        <f>'Variables AME'!I67*'Variables AME'!I104/'Variables AME'!I$64*'Variables AME'!$S$64</f>
        <v>4351.5455365173266</v>
      </c>
      <c r="K17" s="23">
        <f>'Variables AME'!J67*'Variables AME'!J104/'Variables AME'!J$64*'Variables AME'!$S$64</f>
        <v>4654.8966687500779</v>
      </c>
      <c r="L17" s="23">
        <f>'Variables AME'!K67*'Variables AME'!K104/'Variables AME'!K$64*'Variables AME'!$S$64</f>
        <v>4529.1692612229363</v>
      </c>
      <c r="M17" s="23">
        <f>'Variables AME'!L67*'Variables AME'!L104/'Variables AME'!L$64*'Variables AME'!$S$64</f>
        <v>4684.5583808645069</v>
      </c>
      <c r="N17" s="23">
        <f>'Variables AME'!M67*'Variables AME'!M104/'Variables AME'!M$64*'Variables AME'!$S$64</f>
        <v>4913.041835399421</v>
      </c>
      <c r="O17" s="23">
        <f>'Variables AME'!N67*'Variables AME'!N104/'Variables AME'!N$64*'Variables AME'!$S$64</f>
        <v>4702.6188311694386</v>
      </c>
      <c r="P17" s="23">
        <f>'Variables AME'!O67*'Variables AME'!O104/'Variables AME'!O$64*'Variables AME'!$S$64</f>
        <v>5020.7609345410428</v>
      </c>
      <c r="Q17" s="23">
        <f>'Variables AME'!P67*'Variables AME'!P104/'Variables AME'!P$64*'Variables AME'!$S$64</f>
        <v>5254.6553246168787</v>
      </c>
      <c r="R17" s="23">
        <f>'Variables AME'!Q67*'Variables AME'!Q104/'Variables AME'!Q$64*'Variables AME'!$S$64</f>
        <v>5365.7806149713288</v>
      </c>
      <c r="S17" s="23">
        <f>'Variables AME'!R67*'Variables AME'!R104/'Variables AME'!R$64*'Variables AME'!$S$64</f>
        <v>4835.163776690144</v>
      </c>
      <c r="T17" s="23">
        <f>'Variables AME'!S67*'Variables AME'!S104/'Variables AME'!S$64*'Variables AME'!$S$64</f>
        <v>5622.032162608235</v>
      </c>
      <c r="U17" s="23">
        <f>'Variables AME'!T67*'Variables AME'!T104/'Variables AME'!T$64*'Variables AME'!$S$64</f>
        <v>5490.4883289724294</v>
      </c>
      <c r="V17" s="23">
        <f>'Variables AME'!U67*'Variables AME'!U104/'Variables AME'!U$64*'Variables AME'!$S$64</f>
        <v>5658.6812851852374</v>
      </c>
      <c r="W17" s="23">
        <f>'Variables AME'!V67*'Variables AME'!V104/'Variables AME'!V$64*'Variables AME'!$S$64</f>
        <v>5721.917969464309</v>
      </c>
      <c r="X17" s="23">
        <f>'Variables AME'!W67*'Variables AME'!W104/'Variables AME'!W$64*'Variables AME'!$S$64</f>
        <v>5735.8088124803462</v>
      </c>
      <c r="Y17" s="23">
        <f>'Variables AME'!X67*'Variables AME'!X104/'Variables AME'!X$64*'Variables AME'!$S$64</f>
        <v>5681.380023130092</v>
      </c>
      <c r="Z17" s="23">
        <f>'Variables AME'!Y67*'Variables AME'!Y104/'Variables AME'!Y$64*'Variables AME'!$S$64</f>
        <v>5711.4445739631301</v>
      </c>
      <c r="AA17" s="23">
        <f>'Variables AME'!Z67*'Variables AME'!Z104/'Variables AME'!Z$64*'Variables AME'!$S$64</f>
        <v>5741.7634906577423</v>
      </c>
      <c r="AB17" s="23">
        <f>'Variables AME'!AA67*'Variables AME'!AA104/'Variables AME'!AA$64*'Variables AME'!$S$64</f>
        <v>5769.2118754740495</v>
      </c>
      <c r="AC17" s="23">
        <f>'Variables AME'!AB67*'Variables AME'!AB104/'Variables AME'!AB$64*'Variables AME'!$S$64</f>
        <v>5802.5724134299981</v>
      </c>
      <c r="AD17" s="23">
        <f>'Variables AME'!AC67*'Variables AME'!AC104/'Variables AME'!AC$64*'Variables AME'!$S$64</f>
        <v>5775.0934748466861</v>
      </c>
      <c r="AE17" s="23">
        <f>'Variables AME'!AD67*'Variables AME'!AD104/'Variables AME'!AD$64*'Variables AME'!$S$64</f>
        <v>5802.5066557663686</v>
      </c>
      <c r="AF17" s="23">
        <f>'Variables AME'!AE67*'Variables AME'!AE104/'Variables AME'!AE$64*'Variables AME'!$S$64</f>
        <v>5834.2058530877785</v>
      </c>
      <c r="AG17" s="23">
        <f>'Variables AME'!AF67*'Variables AME'!AF104/'Variables AME'!AF$64*'Variables AME'!$S$64</f>
        <v>5872.9301961256861</v>
      </c>
      <c r="AH17" s="23">
        <f>'Variables AME'!AG67*'Variables AME'!AG104/'Variables AME'!AG$64*'Variables AME'!$S$64</f>
        <v>5929.1559569139554</v>
      </c>
      <c r="AI17" s="23">
        <f>'Variables AME'!AH67*'Variables AME'!AH104/'Variables AME'!AH$64*'Variables AME'!$S$64</f>
        <v>5993.8302141787444</v>
      </c>
      <c r="AJ17" s="23">
        <f>'Variables AME'!AI67*'Variables AME'!AI104/'Variables AME'!AI$64*'Variables AME'!$S$64</f>
        <v>6061.6460087541273</v>
      </c>
      <c r="AK17" s="23">
        <f>'Variables AME'!AJ67*'Variables AME'!AJ104/'Variables AME'!AJ$64*'Variables AME'!$S$64</f>
        <v>6137.0265473737172</v>
      </c>
      <c r="AL17" s="23">
        <f>'Variables AME'!AK67*'Variables AME'!AK104/'Variables AME'!AK$64*'Variables AME'!$S$64</f>
        <v>6216.9391296633994</v>
      </c>
      <c r="AM17" s="23">
        <f>'Variables AME'!AL67*'Variables AME'!AL104/'Variables AME'!AL$64*'Variables AME'!$S$64</f>
        <v>6298.0316245387348</v>
      </c>
      <c r="AN17" s="23">
        <f>'Variables AME'!AM67*'Variables AME'!AM104/'Variables AME'!AM$64*'Variables AME'!$S$64</f>
        <v>6378.9180592147723</v>
      </c>
      <c r="AO17" s="23">
        <f>'Variables AME'!AN67*'Variables AME'!AN104/'Variables AME'!AN$64*'Variables AME'!$S$64</f>
        <v>6477.6672661259927</v>
      </c>
      <c r="AP17" s="23">
        <f>'Variables AME'!AO67*'Variables AME'!AO104/'Variables AME'!AO$64*'Variables AME'!$S$64</f>
        <v>6570.5616450587086</v>
      </c>
      <c r="AQ17" s="23">
        <f>'Variables AME'!AP67*'Variables AME'!AP104/'Variables AME'!AP$64*'Variables AME'!$S$64</f>
        <v>6666.6779878880488</v>
      </c>
      <c r="AR17" s="23">
        <f>'Variables AME'!AQ67*'Variables AME'!AQ104/'Variables AME'!AQ$64*'Variables AME'!$S$64</f>
        <v>6758.8341222890722</v>
      </c>
      <c r="AS17" s="23">
        <f>'Variables AME'!AR67*'Variables AME'!AR104/'Variables AME'!AR$64*'Variables AME'!$S$64</f>
        <v>6859.5660161982105</v>
      </c>
      <c r="AT17" s="23">
        <f>'Variables AME'!AS67*'Variables AME'!AS104/'Variables AME'!AS$64*'Variables AME'!$S$64</f>
        <v>6958.1962567985302</v>
      </c>
      <c r="AU17" s="23">
        <f>'Variables AME'!AT67*'Variables AME'!AT104/'Variables AME'!AT$64*'Variables AME'!$S$64</f>
        <v>7062.1206113221069</v>
      </c>
      <c r="AV17" s="23">
        <f>'Variables AME'!AU67*'Variables AME'!AU104/'Variables AME'!AU$64*'Variables AME'!$S$64</f>
        <v>7169.3267934391415</v>
      </c>
      <c r="AW17" s="23">
        <f>'Variables AME'!AV67*'Variables AME'!AV104/'Variables AME'!AV$64*'Variables AME'!$S$64</f>
        <v>7283.2866488134077</v>
      </c>
      <c r="AX17" s="18"/>
    </row>
    <row r="18" spans="1:50" x14ac:dyDescent="0.25">
      <c r="A18" s="164"/>
      <c r="B18" t="s">
        <v>258</v>
      </c>
      <c r="C18" s="23">
        <f>'Variables AME'!B68*'Variables AME'!B105/'Variables AME'!B$64*'Variables AME'!$S$64</f>
        <v>409.50864886546157</v>
      </c>
      <c r="D18" s="23">
        <f>'Variables AME'!C68*'Variables AME'!C105/'Variables AME'!C$64*'Variables AME'!$S$64</f>
        <v>416.0834426823219</v>
      </c>
      <c r="E18" s="23">
        <f>'Variables AME'!D68*'Variables AME'!D105/'Variables AME'!D$64*'Variables AME'!$S$64</f>
        <v>426.75907653380369</v>
      </c>
      <c r="F18" s="23">
        <f>'Variables AME'!E68*'Variables AME'!E105/'Variables AME'!E$64*'Variables AME'!$S$64</f>
        <v>457.92459131255418</v>
      </c>
      <c r="G18" s="23">
        <f>'Variables AME'!F68*'Variables AME'!F105/'Variables AME'!F$64*'Variables AME'!$S$64</f>
        <v>448.96040885873265</v>
      </c>
      <c r="H18" s="23">
        <f>'Variables AME'!G68*'Variables AME'!G105/'Variables AME'!G$64*'Variables AME'!$S$64</f>
        <v>369.41916875501829</v>
      </c>
      <c r="I18" s="23">
        <f>'Variables AME'!H68*'Variables AME'!H105/'Variables AME'!H$64*'Variables AME'!$S$64</f>
        <v>385.4835146044602</v>
      </c>
      <c r="J18" s="23">
        <f>'Variables AME'!I68*'Variables AME'!I105/'Variables AME'!I$64*'Variables AME'!$S$64</f>
        <v>486.55288097538897</v>
      </c>
      <c r="K18" s="23">
        <f>'Variables AME'!J68*'Variables AME'!J105/'Variables AME'!J$64*'Variables AME'!$S$64</f>
        <v>434.25358310557101</v>
      </c>
      <c r="L18" s="23">
        <f>'Variables AME'!K68*'Variables AME'!K105/'Variables AME'!K$64*'Variables AME'!$S$64</f>
        <v>427.05538661259055</v>
      </c>
      <c r="M18" s="23">
        <f>'Variables AME'!L68*'Variables AME'!L105/'Variables AME'!L$64*'Variables AME'!$S$64</f>
        <v>434.20426222131431</v>
      </c>
      <c r="N18" s="23">
        <f>'Variables AME'!M68*'Variables AME'!M105/'Variables AME'!M$64*'Variables AME'!$S$64</f>
        <v>450.23208852162065</v>
      </c>
      <c r="O18" s="23">
        <f>'Variables AME'!N68*'Variables AME'!N105/'Variables AME'!N$64*'Variables AME'!$S$64</f>
        <v>454.27951599520151</v>
      </c>
      <c r="P18" s="23">
        <f>'Variables AME'!O68*'Variables AME'!O105/'Variables AME'!O$64*'Variables AME'!$S$64</f>
        <v>492.18076679400735</v>
      </c>
      <c r="Q18" s="23">
        <f>'Variables AME'!P68*'Variables AME'!P105/'Variables AME'!P$64*'Variables AME'!$S$64</f>
        <v>542.59633410422441</v>
      </c>
      <c r="R18" s="23">
        <f>'Variables AME'!Q68*'Variables AME'!Q105/'Variables AME'!Q$64*'Variables AME'!$S$64</f>
        <v>533.29953327106477</v>
      </c>
      <c r="S18" s="23">
        <f>'Variables AME'!R68*'Variables AME'!R105/'Variables AME'!R$64*'Variables AME'!$S$64</f>
        <v>538.40084349866595</v>
      </c>
      <c r="T18" s="23">
        <f>'Variables AME'!S68*'Variables AME'!S105/'Variables AME'!S$64*'Variables AME'!$S$64</f>
        <v>572.9291668728863</v>
      </c>
      <c r="U18" s="23">
        <f>'Variables AME'!T68*'Variables AME'!T105/'Variables AME'!T$64*'Variables AME'!$S$64</f>
        <v>578.77746485686885</v>
      </c>
      <c r="V18" s="23">
        <f>'Variables AME'!U68*'Variables AME'!U105/'Variables AME'!U$64*'Variables AME'!$S$64</f>
        <v>596.77582347737632</v>
      </c>
      <c r="W18" s="23">
        <f>'Variables AME'!V68*'Variables AME'!V105/'Variables AME'!V$64*'Variables AME'!$S$64</f>
        <v>682.89245541747152</v>
      </c>
      <c r="X18" s="23">
        <f>'Variables AME'!W68*'Variables AME'!W105/'Variables AME'!W$64*'Variables AME'!$S$64</f>
        <v>772.13947703765405</v>
      </c>
      <c r="Y18" s="23">
        <f>'Variables AME'!X68*'Variables AME'!X105/'Variables AME'!X$64*'Variables AME'!$S$64</f>
        <v>862.50600574801513</v>
      </c>
      <c r="Z18" s="23">
        <f>'Variables AME'!Y68*'Variables AME'!Y105/'Variables AME'!Y$64*'Variables AME'!$S$64</f>
        <v>971.56254562498532</v>
      </c>
      <c r="AA18" s="23">
        <f>'Variables AME'!Z68*'Variables AME'!Z105/'Variables AME'!Z$64*'Variables AME'!$S$64</f>
        <v>1095.8382409891556</v>
      </c>
      <c r="AB18" s="23">
        <f>'Variables AME'!AA68*'Variables AME'!AA105/'Variables AME'!AA$64*'Variables AME'!$S$64</f>
        <v>1236.9160010854</v>
      </c>
      <c r="AC18" s="23">
        <f>'Variables AME'!AB68*'Variables AME'!AB105/'Variables AME'!AB$64*'Variables AME'!$S$64</f>
        <v>1398.8879676266627</v>
      </c>
      <c r="AD18" s="23">
        <f>'Variables AME'!AC68*'Variables AME'!AC105/'Variables AME'!AC$64*'Variables AME'!$S$64</f>
        <v>1305.7118844869444</v>
      </c>
      <c r="AE18" s="23">
        <f>'Variables AME'!AD68*'Variables AME'!AD105/'Variables AME'!AD$64*'Variables AME'!$S$64</f>
        <v>1244.8074162251985</v>
      </c>
      <c r="AF18" s="23">
        <f>'Variables AME'!AE68*'Variables AME'!AE105/'Variables AME'!AE$64*'Variables AME'!$S$64</f>
        <v>1201.614065438325</v>
      </c>
      <c r="AG18" s="23">
        <f>'Variables AME'!AF68*'Variables AME'!AF105/'Variables AME'!AF$64*'Variables AME'!$S$64</f>
        <v>1170.6713925624404</v>
      </c>
      <c r="AH18" s="23">
        <f>'Variables AME'!AG68*'Variables AME'!AG105/'Variables AME'!AG$64*'Variables AME'!$S$64</f>
        <v>1149.905124242387</v>
      </c>
      <c r="AI18" s="23">
        <f>'Variables AME'!AH68*'Variables AME'!AH105/'Variables AME'!AH$64*'Variables AME'!$S$64</f>
        <v>1134.7658656957644</v>
      </c>
      <c r="AJ18" s="23">
        <f>'Variables AME'!AI68*'Variables AME'!AI105/'Variables AME'!AI$64*'Variables AME'!$S$64</f>
        <v>1123.8544172464594</v>
      </c>
      <c r="AK18" s="23">
        <f>'Variables AME'!AJ68*'Variables AME'!AJ105/'Variables AME'!AJ$64*'Variables AME'!$S$64</f>
        <v>1116.1338433185115</v>
      </c>
      <c r="AL18" s="23">
        <f>'Variables AME'!AK68*'Variables AME'!AK105/'Variables AME'!AK$64*'Variables AME'!$S$64</f>
        <v>1110.538371966448</v>
      </c>
      <c r="AM18" s="23">
        <f>'Variables AME'!AL68*'Variables AME'!AL105/'Variables AME'!AL$64*'Variables AME'!$S$64</f>
        <v>1106.0592979159906</v>
      </c>
      <c r="AN18" s="23">
        <f>'Variables AME'!AM68*'Variables AME'!AM105/'Variables AME'!AM$64*'Variables AME'!$S$64</f>
        <v>1102.1434970400383</v>
      </c>
      <c r="AO18" s="23">
        <f>'Variables AME'!AN68*'Variables AME'!AN105/'Variables AME'!AN$64*'Variables AME'!$S$64</f>
        <v>1101.1441745303523</v>
      </c>
      <c r="AP18" s="23">
        <f>'Variables AME'!AO68*'Variables AME'!AO105/'Variables AME'!AO$64*'Variables AME'!$S$64</f>
        <v>1100.6310768285628</v>
      </c>
      <c r="AQ18" s="23">
        <f>'Variables AME'!AP68*'Variables AME'!AP105/'Variables AME'!AP$64*'Variables AME'!$S$64</f>
        <v>1101.078683754497</v>
      </c>
      <c r="AR18" s="23">
        <f>'Variables AME'!AQ68*'Variables AME'!AQ105/'Variables AME'!AQ$64*'Variables AME'!$S$64</f>
        <v>1101.5166187868299</v>
      </c>
      <c r="AS18" s="23">
        <f>'Variables AME'!AR68*'Variables AME'!AR105/'Variables AME'!AR$64*'Variables AME'!$S$64</f>
        <v>1103.1456089002354</v>
      </c>
      <c r="AT18" s="23">
        <f>'Variables AME'!AS68*'Variables AME'!AS105/'Variables AME'!AS$64*'Variables AME'!$S$64</f>
        <v>1104.2465821878757</v>
      </c>
      <c r="AU18" s="23">
        <f>'Variables AME'!AT68*'Variables AME'!AT105/'Variables AME'!AT$64*'Variables AME'!$S$64</f>
        <v>1105.4054392728858</v>
      </c>
      <c r="AV18" s="23">
        <f>'Variables AME'!AU68*'Variables AME'!AU105/'Variables AME'!AU$64*'Variables AME'!$S$64</f>
        <v>1106.5544805176173</v>
      </c>
      <c r="AW18" s="23">
        <f>'Variables AME'!AV68*'Variables AME'!AV105/'Variables AME'!AV$64*'Variables AME'!$S$64</f>
        <v>1108.3361827158494</v>
      </c>
      <c r="AX18" s="18"/>
    </row>
    <row r="19" spans="1:50" x14ac:dyDescent="0.25">
      <c r="A19" s="164"/>
      <c r="B19" t="s">
        <v>268</v>
      </c>
      <c r="C19" s="23">
        <f>'Variables AME'!B69*'Variables AME'!B106/'Variables AME'!B$64*'Variables AME'!$S$64</f>
        <v>1192.4498959486195</v>
      </c>
      <c r="D19" s="23">
        <f>'Variables AME'!C69*'Variables AME'!C106/'Variables AME'!C$64*'Variables AME'!$S$64</f>
        <v>1211.595064736932</v>
      </c>
      <c r="E19" s="23">
        <f>'Variables AME'!D69*'Variables AME'!D106/'Variables AME'!D$64*'Variables AME'!$S$64</f>
        <v>1242.6814861757716</v>
      </c>
      <c r="F19" s="23">
        <f>'Variables AME'!E69*'Variables AME'!E106/'Variables AME'!E$64*'Variables AME'!$S$64</f>
        <v>1333.4324758261835</v>
      </c>
      <c r="G19" s="23">
        <f>'Variables AME'!F69*'Variables AME'!F106/'Variables AME'!F$64*'Variables AME'!$S$64</f>
        <v>1307.3296361287466</v>
      </c>
      <c r="H19" s="23">
        <f>'Variables AME'!G69*'Variables AME'!G106/'Variables AME'!G$64*'Variables AME'!$S$64</f>
        <v>1075.7131761636167</v>
      </c>
      <c r="I19" s="23">
        <f>'Variables AME'!H69*'Variables AME'!H106/'Variables AME'!H$64*'Variables AME'!$S$64</f>
        <v>1122.4910100343311</v>
      </c>
      <c r="J19" s="23">
        <f>'Variables AME'!I69*'Variables AME'!I106/'Variables AME'!I$64*'Variables AME'!$S$64</f>
        <v>1416.7953084712497</v>
      </c>
      <c r="K19" s="23">
        <f>'Variables AME'!J69*'Variables AME'!J106/'Variables AME'!J$64*'Variables AME'!$S$64</f>
        <v>1264.5047699395247</v>
      </c>
      <c r="L19" s="23">
        <f>'Variables AME'!K69*'Variables AME'!K106/'Variables AME'!K$64*'Variables AME'!$S$64</f>
        <v>1243.5443130906845</v>
      </c>
      <c r="M19" s="23">
        <f>'Variables AME'!L69*'Variables AME'!L106/'Variables AME'!L$64*'Variables AME'!$S$64</f>
        <v>1264.3611531453901</v>
      </c>
      <c r="N19" s="23">
        <f>'Variables AME'!M69*'Variables AME'!M106/'Variables AME'!M$64*'Variables AME'!$S$64</f>
        <v>1311.0326451257793</v>
      </c>
      <c r="O19" s="23">
        <f>'Variables AME'!N69*'Variables AME'!N106/'Variables AME'!N$64*'Variables AME'!$S$64</f>
        <v>1322.8183654432426</v>
      </c>
      <c r="P19" s="23">
        <f>'Variables AME'!O69*'Variables AME'!O106/'Variables AME'!O$64*'Variables AME'!$S$64</f>
        <v>1433.1831719275904</v>
      </c>
      <c r="Q19" s="23">
        <f>'Variables AME'!P69*'Variables AME'!P106/'Variables AME'!P$64*'Variables AME'!$S$64</f>
        <v>1579.9884662132547</v>
      </c>
      <c r="R19" s="23">
        <f>'Variables AME'!Q69*'Variables AME'!Q106/'Variables AME'!Q$64*'Variables AME'!$S$64</f>
        <v>1552.9170747293706</v>
      </c>
      <c r="S19" s="23">
        <f>'Variables AME'!R69*'Variables AME'!R106/'Variables AME'!R$64*'Variables AME'!$S$64</f>
        <v>1568.6000935659936</v>
      </c>
      <c r="T19" s="23">
        <f>'Variables AME'!S69*'Variables AME'!S106/'Variables AME'!S$64*'Variables AME'!$S$64</f>
        <v>1692.0097381649737</v>
      </c>
      <c r="U19" s="23">
        <f>'Variables AME'!T69*'Variables AME'!T106/'Variables AME'!T$64*'Variables AME'!$S$64</f>
        <v>1687.0894269445371</v>
      </c>
      <c r="V19" s="23">
        <f>'Variables AME'!U69*'Variables AME'!U106/'Variables AME'!U$64*'Variables AME'!$S$64</f>
        <v>1757.7849145211273</v>
      </c>
      <c r="W19" s="23">
        <f>'Variables AME'!V69*'Variables AME'!V106/'Variables AME'!V$64*'Variables AME'!$S$64</f>
        <v>1753.453211411605</v>
      </c>
      <c r="X19" s="23">
        <f>'Variables AME'!W69*'Variables AME'!W106/'Variables AME'!W$64*'Variables AME'!$S$64</f>
        <v>1745.9952791690546</v>
      </c>
      <c r="Y19" s="23">
        <f>'Variables AME'!X69*'Variables AME'!X106/'Variables AME'!X$64*'Variables AME'!$S$64</f>
        <v>1690.0204023035758</v>
      </c>
      <c r="Z19" s="23">
        <f>'Variables AME'!Y69*'Variables AME'!Y106/'Variables AME'!Y$64*'Variables AME'!$S$64</f>
        <v>1677.8285471037491</v>
      </c>
      <c r="AA19" s="23">
        <f>'Variables AME'!Z69*'Variables AME'!Z106/'Variables AME'!Z$64*'Variables AME'!$S$64</f>
        <v>1677.7729029588709</v>
      </c>
      <c r="AB19" s="23">
        <f>'Variables AME'!AA69*'Variables AME'!AA106/'Variables AME'!AA$64*'Variables AME'!$S$64</f>
        <v>1681.088323162144</v>
      </c>
      <c r="AC19" s="23">
        <f>'Variables AME'!AB69*'Variables AME'!AB106/'Variables AME'!AB$64*'Variables AME'!$S$64</f>
        <v>1688.4454714698177</v>
      </c>
      <c r="AD19" s="23">
        <f>'Variables AME'!AC69*'Variables AME'!AC106/'Variables AME'!AC$64*'Variables AME'!$S$64</f>
        <v>1680.2613622953752</v>
      </c>
      <c r="AE19" s="23">
        <f>'Variables AME'!AD69*'Variables AME'!AD106/'Variables AME'!AD$64*'Variables AME'!$S$64</f>
        <v>1679.3309579581794</v>
      </c>
      <c r="AF19" s="23">
        <f>'Variables AME'!AE69*'Variables AME'!AE106/'Variables AME'!AE$64*'Variables AME'!$S$64</f>
        <v>1678.7160684656119</v>
      </c>
      <c r="AG19" s="23">
        <f>'Variables AME'!AF69*'Variables AME'!AF106/'Variables AME'!AF$64*'Variables AME'!$S$64</f>
        <v>1678.793622234215</v>
      </c>
      <c r="AH19" s="23">
        <f>'Variables AME'!AG69*'Variables AME'!AG106/'Variables AME'!AG$64*'Variables AME'!$S$64</f>
        <v>1684.1770362416489</v>
      </c>
      <c r="AI19" s="23">
        <f>'Variables AME'!AH69*'Variables AME'!AH106/'Variables AME'!AH$64*'Variables AME'!$S$64</f>
        <v>1687.0382837418431</v>
      </c>
      <c r="AJ19" s="23">
        <f>'Variables AME'!AI69*'Variables AME'!AI106/'Variables AME'!AI$64*'Variables AME'!$S$64</f>
        <v>1687.3462673170093</v>
      </c>
      <c r="AK19" s="23">
        <f>'Variables AME'!AJ69*'Variables AME'!AJ106/'Variables AME'!AJ$64*'Variables AME'!$S$64</f>
        <v>1691.7946602553757</v>
      </c>
      <c r="AL19" s="23">
        <f>'Variables AME'!AK69*'Variables AME'!AK106/'Variables AME'!AK$64*'Variables AME'!$S$64</f>
        <v>1695.4317330572383</v>
      </c>
      <c r="AM19" s="23">
        <f>'Variables AME'!AL69*'Variables AME'!AL106/'Variables AME'!AL$64*'Variables AME'!$S$64</f>
        <v>1697.0522302770546</v>
      </c>
      <c r="AN19" s="23">
        <f>'Variables AME'!AM69*'Variables AME'!AM106/'Variables AME'!AM$64*'Variables AME'!$S$64</f>
        <v>1692.1634665138472</v>
      </c>
      <c r="AO19" s="23">
        <f>'Variables AME'!AN69*'Variables AME'!AN106/'Variables AME'!AN$64*'Variables AME'!$S$64</f>
        <v>1692.1985876168708</v>
      </c>
      <c r="AP19" s="23">
        <f>'Variables AME'!AO69*'Variables AME'!AO106/'Variables AME'!AO$64*'Variables AME'!$S$64</f>
        <v>1692.5542582763242</v>
      </c>
      <c r="AQ19" s="23">
        <f>'Variables AME'!AP69*'Variables AME'!AP106/'Variables AME'!AP$64*'Variables AME'!$S$64</f>
        <v>1696.9872702304856</v>
      </c>
      <c r="AR19" s="23">
        <f>'Variables AME'!AQ69*'Variables AME'!AQ106/'Variables AME'!AQ$64*'Variables AME'!$S$64</f>
        <v>1698.2477782466042</v>
      </c>
      <c r="AS19" s="23">
        <f>'Variables AME'!AR69*'Variables AME'!AR106/'Variables AME'!AR$64*'Variables AME'!$S$64</f>
        <v>1702.2949988909977</v>
      </c>
      <c r="AT19" s="23">
        <f>'Variables AME'!AS69*'Variables AME'!AS106/'Variables AME'!AS$64*'Variables AME'!$S$64</f>
        <v>1705.2131804696803</v>
      </c>
      <c r="AU19" s="23">
        <f>'Variables AME'!AT69*'Variables AME'!AT106/'Variables AME'!AT$64*'Variables AME'!$S$64</f>
        <v>1706.6106771906148</v>
      </c>
      <c r="AV19" s="23">
        <f>'Variables AME'!AU69*'Variables AME'!AU106/'Variables AME'!AU$64*'Variables AME'!$S$64</f>
        <v>1707.6042359074895</v>
      </c>
      <c r="AW19" s="23">
        <f>'Variables AME'!AV69*'Variables AME'!AV106/'Variables AME'!AV$64*'Variables AME'!$S$64</f>
        <v>1718.754518499805</v>
      </c>
      <c r="AX19" s="18"/>
    </row>
    <row r="20" spans="1:50" x14ac:dyDescent="0.25">
      <c r="A20" s="164"/>
      <c r="B20" t="s">
        <v>259</v>
      </c>
      <c r="C20" s="23">
        <f>'Variables AME'!B70*'Variables AME'!B107/'Variables AME'!B$64*'Variables AME'!$S$64</f>
        <v>1030.3718924317163</v>
      </c>
      <c r="D20" s="23">
        <f>'Variables AME'!C70*'Variables AME'!C107/'Variables AME'!C$64*'Variables AME'!$S$64</f>
        <v>1046.9148464479404</v>
      </c>
      <c r="E20" s="23">
        <f>'Variables AME'!D70*'Variables AME'!D107/'Variables AME'!D$64*'Variables AME'!$S$64</f>
        <v>1073.5180040778864</v>
      </c>
      <c r="F20" s="23">
        <f>'Variables AME'!E70*'Variables AME'!E107/'Variables AME'!E$64*'Variables AME'!$S$64</f>
        <v>1146.7740306256242</v>
      </c>
      <c r="G20" s="23">
        <f>'Variables AME'!F70*'Variables AME'!F107/'Variables AME'!F$64*'Variables AME'!$S$64</f>
        <v>1128.2352166002622</v>
      </c>
      <c r="H20" s="23">
        <f>'Variables AME'!G70*'Variables AME'!G107/'Variables AME'!G$64*'Variables AME'!$S$64</f>
        <v>858.6003727950108</v>
      </c>
      <c r="I20" s="23">
        <f>'Variables AME'!H70*'Variables AME'!H107/'Variables AME'!H$64*'Variables AME'!$S$64</f>
        <v>964.16410480696175</v>
      </c>
      <c r="J20" s="23">
        <f>'Variables AME'!I70*'Variables AME'!I107/'Variables AME'!I$64*'Variables AME'!$S$64</f>
        <v>910.44634136391687</v>
      </c>
      <c r="K20" s="23">
        <f>'Variables AME'!J70*'Variables AME'!J107/'Variables AME'!J$64*'Variables AME'!$S$64</f>
        <v>881.59094460793642</v>
      </c>
      <c r="L20" s="23">
        <f>'Variables AME'!K70*'Variables AME'!K107/'Variables AME'!K$64*'Variables AME'!$S$64</f>
        <v>794.74168951061017</v>
      </c>
      <c r="M20" s="23">
        <f>'Variables AME'!L70*'Variables AME'!L107/'Variables AME'!L$64*'Variables AME'!$S$64</f>
        <v>1030.198370988548</v>
      </c>
      <c r="N20" s="23">
        <f>'Variables AME'!M70*'Variables AME'!M107/'Variables AME'!M$64*'Variables AME'!$S$64</f>
        <v>981.18485157359783</v>
      </c>
      <c r="O20" s="23">
        <f>'Variables AME'!N70*'Variables AME'!N107/'Variables AME'!N$64*'Variables AME'!$S$64</f>
        <v>1012.9815362234031</v>
      </c>
      <c r="P20" s="23">
        <f>'Variables AME'!O70*'Variables AME'!O107/'Variables AME'!O$64*'Variables AME'!$S$64</f>
        <v>1063.1461063911565</v>
      </c>
      <c r="Q20" s="23">
        <f>'Variables AME'!P70*'Variables AME'!P107/'Variables AME'!P$64*'Variables AME'!$S$64</f>
        <v>1122.4502960091647</v>
      </c>
      <c r="R20" s="23">
        <f>'Variables AME'!Q70*'Variables AME'!Q107/'Variables AME'!Q$64*'Variables AME'!$S$64</f>
        <v>1135.44192429193</v>
      </c>
      <c r="S20" s="23">
        <f>'Variables AME'!R70*'Variables AME'!R107/'Variables AME'!R$64*'Variables AME'!$S$64</f>
        <v>1163.5306754032101</v>
      </c>
      <c r="T20" s="23">
        <f>'Variables AME'!S70*'Variables AME'!S107/'Variables AME'!S$64*'Variables AME'!$S$64</f>
        <v>1247.3874344170174</v>
      </c>
      <c r="U20" s="23">
        <f>'Variables AME'!T70*'Variables AME'!T107/'Variables AME'!T$64*'Variables AME'!$S$64</f>
        <v>1264.5990674482503</v>
      </c>
      <c r="V20" s="23">
        <f>'Variables AME'!U70*'Variables AME'!U107/'Variables AME'!U$64*'Variables AME'!$S$64</f>
        <v>1307.003823892027</v>
      </c>
      <c r="W20" s="23">
        <f>'Variables AME'!V70*'Variables AME'!V107/'Variables AME'!V$64*'Variables AME'!$S$64</f>
        <v>1466.217505907126</v>
      </c>
      <c r="X20" s="23">
        <f>'Variables AME'!W70*'Variables AME'!W107/'Variables AME'!W$64*'Variables AME'!$S$64</f>
        <v>1619.2888157776149</v>
      </c>
      <c r="Y20" s="23">
        <f>'Variables AME'!X70*'Variables AME'!X107/'Variables AME'!X$64*'Variables AME'!$S$64</f>
        <v>1759.0207510413998</v>
      </c>
      <c r="Z20" s="23">
        <f>'Variables AME'!Y70*'Variables AME'!Y107/'Variables AME'!Y$64*'Variables AME'!$S$64</f>
        <v>1933.4824346518685</v>
      </c>
      <c r="AA20" s="23">
        <f>'Variables AME'!Z70*'Variables AME'!Z107/'Variables AME'!Z$64*'Variables AME'!$S$64</f>
        <v>2133.3545975608972</v>
      </c>
      <c r="AB20" s="23">
        <f>'Variables AME'!AA70*'Variables AME'!AA107/'Variables AME'!AA$64*'Variables AME'!$S$64</f>
        <v>2364.8164546236198</v>
      </c>
      <c r="AC20" s="23">
        <f>'Variables AME'!AB70*'Variables AME'!AB107/'Variables AME'!AB$64*'Variables AME'!$S$64</f>
        <v>2641.1943582762669</v>
      </c>
      <c r="AD20" s="23">
        <f>'Variables AME'!AC70*'Variables AME'!AC107/'Variables AME'!AC$64*'Variables AME'!$S$64</f>
        <v>2488.9533304997071</v>
      </c>
      <c r="AE20" s="23">
        <f>'Variables AME'!AD70*'Variables AME'!AD107/'Variables AME'!AD$64*'Variables AME'!$S$64</f>
        <v>2391.7667124316549</v>
      </c>
      <c r="AF20" s="23">
        <f>'Variables AME'!AE70*'Variables AME'!AE107/'Variables AME'!AE$64*'Variables AME'!$S$64</f>
        <v>2324.1848601047136</v>
      </c>
      <c r="AG20" s="23">
        <f>'Variables AME'!AF70*'Variables AME'!AF107/'Variables AME'!AF$64*'Variables AME'!$S$64</f>
        <v>2277.2226291973152</v>
      </c>
      <c r="AH20" s="23">
        <f>'Variables AME'!AG70*'Variables AME'!AG107/'Variables AME'!AG$64*'Variables AME'!$S$64</f>
        <v>2247.4529744761967</v>
      </c>
      <c r="AI20" s="23">
        <f>'Variables AME'!AH70*'Variables AME'!AH107/'Variables AME'!AH$64*'Variables AME'!$S$64</f>
        <v>2228.0572602512516</v>
      </c>
      <c r="AJ20" s="23">
        <f>'Variables AME'!AI70*'Variables AME'!AI107/'Variables AME'!AI$64*'Variables AME'!$S$64</f>
        <v>2215.162473576795</v>
      </c>
      <c r="AK20" s="23">
        <f>'Variables AME'!AJ70*'Variables AME'!AJ107/'Variables AME'!AJ$64*'Variables AME'!$S$64</f>
        <v>2207.6696880943891</v>
      </c>
      <c r="AL20" s="23">
        <f>'Variables AME'!AK70*'Variables AME'!AK107/'Variables AME'!AK$64*'Variables AME'!$S$64</f>
        <v>2203.515464797455</v>
      </c>
      <c r="AM20" s="23">
        <f>'Variables AME'!AL70*'Variables AME'!AL107/'Variables AME'!AL$64*'Variables AME'!$S$64</f>
        <v>2200.8470218133612</v>
      </c>
      <c r="AN20" s="23">
        <f>'Variables AME'!AM70*'Variables AME'!AM107/'Variables AME'!AM$64*'Variables AME'!$S$64</f>
        <v>2198.0036199490919</v>
      </c>
      <c r="AO20" s="23">
        <f>'Variables AME'!AN70*'Variables AME'!AN107/'Variables AME'!AN$64*'Variables AME'!$S$64</f>
        <v>2200.3902290137871</v>
      </c>
      <c r="AP20" s="23">
        <f>'Variables AME'!AO70*'Variables AME'!AO107/'Variables AME'!AO$64*'Variables AME'!$S$64</f>
        <v>2202.4921988413153</v>
      </c>
      <c r="AQ20" s="23">
        <f>'Variables AME'!AP70*'Variables AME'!AP107/'Variables AME'!AP$64*'Variables AME'!$S$64</f>
        <v>2205.4922579807435</v>
      </c>
      <c r="AR20" s="23">
        <f>'Variables AME'!AQ70*'Variables AME'!AQ107/'Variables AME'!AQ$64*'Variables AME'!$S$64</f>
        <v>2207.4318385350521</v>
      </c>
      <c r="AS20" s="23">
        <f>'Variables AME'!AR70*'Variables AME'!AR107/'Variables AME'!AR$64*'Variables AME'!$S$64</f>
        <v>2211.4521633717004</v>
      </c>
      <c r="AT20" s="23">
        <f>'Variables AME'!AS70*'Variables AME'!AS107/'Variables AME'!AS$64*'Variables AME'!$S$64</f>
        <v>2214.0814059370596</v>
      </c>
      <c r="AU20" s="23">
        <f>'Variables AME'!AT70*'Variables AME'!AT107/'Variables AME'!AT$64*'Variables AME'!$S$64</f>
        <v>2217.0568404833643</v>
      </c>
      <c r="AV20" s="23">
        <f>'Variables AME'!AU70*'Variables AME'!AU107/'Variables AME'!AU$64*'Variables AME'!$S$64</f>
        <v>2220.2266355690458</v>
      </c>
      <c r="AW20" s="23">
        <f>'Variables AME'!AV70*'Variables AME'!AV107/'Variables AME'!AV$64*'Variables AME'!$S$64</f>
        <v>2224.4120509025956</v>
      </c>
      <c r="AX20" s="18"/>
    </row>
    <row r="21" spans="1:50" x14ac:dyDescent="0.25">
      <c r="A21" s="164"/>
      <c r="B21" t="s">
        <v>260</v>
      </c>
      <c r="C21" s="23">
        <f>'Variables AME'!B71*'Variables AME'!B108/'Variables AME'!B$64*'Variables AME'!$S$64</f>
        <v>261.04658088196732</v>
      </c>
      <c r="D21" s="23">
        <f>'Variables AME'!C71*'Variables AME'!C108/'Variables AME'!C$64*'Variables AME'!$S$64</f>
        <v>265.23776817593625</v>
      </c>
      <c r="E21" s="23">
        <f>'Variables AME'!D71*'Variables AME'!D108/'Variables AME'!D$64*'Variables AME'!$S$64</f>
        <v>271.97888866523908</v>
      </c>
      <c r="F21" s="23">
        <f>'Variables AME'!E71*'Variables AME'!E108/'Variables AME'!E$64*'Variables AME'!$S$64</f>
        <v>287.22654266283575</v>
      </c>
      <c r="G21" s="23">
        <f>'Variables AME'!F71*'Variables AME'!F108/'Variables AME'!F$64*'Variables AME'!$S$64</f>
        <v>309.91100224605066</v>
      </c>
      <c r="H21" s="23">
        <f>'Variables AME'!G71*'Variables AME'!G108/'Variables AME'!G$64*'Variables AME'!$S$64</f>
        <v>273.79708869829057</v>
      </c>
      <c r="I21" s="23">
        <f>'Variables AME'!H71*'Variables AME'!H108/'Variables AME'!H$64*'Variables AME'!$S$64</f>
        <v>297.15144833739134</v>
      </c>
      <c r="J21" s="23">
        <f>'Variables AME'!I71*'Variables AME'!I108/'Variables AME'!I$64*'Variables AME'!$S$64</f>
        <v>337.31804866529956</v>
      </c>
      <c r="K21" s="23">
        <f>'Variables AME'!J71*'Variables AME'!J108/'Variables AME'!J$64*'Variables AME'!$S$64</f>
        <v>307.67906895673161</v>
      </c>
      <c r="L21" s="23">
        <f>'Variables AME'!K71*'Variables AME'!K108/'Variables AME'!K$64*'Variables AME'!$S$64</f>
        <v>326.91457503567682</v>
      </c>
      <c r="M21" s="23">
        <f>'Variables AME'!L71*'Variables AME'!L108/'Variables AME'!L$64*'Variables AME'!$S$64</f>
        <v>334.95377020391851</v>
      </c>
      <c r="N21" s="23">
        <f>'Variables AME'!M71*'Variables AME'!M108/'Variables AME'!M$64*'Variables AME'!$S$64</f>
        <v>316.86058358157067</v>
      </c>
      <c r="O21" s="23">
        <f>'Variables AME'!N71*'Variables AME'!N108/'Variables AME'!N$64*'Variables AME'!$S$64</f>
        <v>328.86299052686547</v>
      </c>
      <c r="P21" s="23">
        <f>'Variables AME'!O71*'Variables AME'!O108/'Variables AME'!O$64*'Variables AME'!$S$64</f>
        <v>322.01338566548776</v>
      </c>
      <c r="Q21" s="23">
        <f>'Variables AME'!P71*'Variables AME'!P108/'Variables AME'!P$64*'Variables AME'!$S$64</f>
        <v>338.66049903883788</v>
      </c>
      <c r="R21" s="23">
        <f>'Variables AME'!Q71*'Variables AME'!Q108/'Variables AME'!Q$64*'Variables AME'!$S$64</f>
        <v>335.3151580860287</v>
      </c>
      <c r="S21" s="23">
        <f>'Variables AME'!R71*'Variables AME'!R108/'Variables AME'!R$64*'Variables AME'!$S$64</f>
        <v>338.63415948061709</v>
      </c>
      <c r="T21" s="23">
        <f>'Variables AME'!S71*'Variables AME'!S108/'Variables AME'!S$64*'Variables AME'!$S$64</f>
        <v>364.53303604395995</v>
      </c>
      <c r="U21" s="23">
        <f>'Variables AME'!T71*'Variables AME'!T108/'Variables AME'!T$64*'Variables AME'!$S$64</f>
        <v>367.29151517253308</v>
      </c>
      <c r="V21" s="23">
        <f>'Variables AME'!U71*'Variables AME'!U108/'Variables AME'!U$64*'Variables AME'!$S$64</f>
        <v>379.22745537370702</v>
      </c>
      <c r="W21" s="23">
        <f>'Variables AME'!V71*'Variables AME'!V108/'Variables AME'!V$64*'Variables AME'!$S$64</f>
        <v>388.80455902289225</v>
      </c>
      <c r="X21" s="23">
        <f>'Variables AME'!W71*'Variables AME'!W108/'Variables AME'!W$64*'Variables AME'!$S$64</f>
        <v>396.6535570277947</v>
      </c>
      <c r="Y21" s="23">
        <f>'Variables AME'!X71*'Variables AME'!X108/'Variables AME'!X$64*'Variables AME'!$S$64</f>
        <v>400.79338045110649</v>
      </c>
      <c r="Z21" s="23">
        <f>'Variables AME'!Y71*'Variables AME'!Y108/'Variables AME'!Y$64*'Variables AME'!$S$64</f>
        <v>411.74152509133575</v>
      </c>
      <c r="AA21" s="23">
        <f>'Variables AME'!Z71*'Variables AME'!Z108/'Variables AME'!Z$64*'Variables AME'!$S$64</f>
        <v>425.19653545924575</v>
      </c>
      <c r="AB21" s="23">
        <f>'Variables AME'!AA71*'Variables AME'!AA108/'Variables AME'!AA$64*'Variables AME'!$S$64</f>
        <v>440.7966807644446</v>
      </c>
      <c r="AC21" s="23">
        <f>'Variables AME'!AB71*'Variables AME'!AB108/'Variables AME'!AB$64*'Variables AME'!$S$64</f>
        <v>459.59282216046114</v>
      </c>
      <c r="AD21" s="23">
        <f>'Variables AME'!AC71*'Variables AME'!AC108/'Variables AME'!AC$64*'Variables AME'!$S$64</f>
        <v>458.81572002656935</v>
      </c>
      <c r="AE21" s="23">
        <f>'Variables AME'!AD71*'Variables AME'!AD108/'Variables AME'!AD$64*'Variables AME'!$S$64</f>
        <v>461.24715017396267</v>
      </c>
      <c r="AF21" s="23">
        <f>'Variables AME'!AE71*'Variables AME'!AE108/'Variables AME'!AE$64*'Variables AME'!$S$64</f>
        <v>464.61922648835326</v>
      </c>
      <c r="AG21" s="23">
        <f>'Variables AME'!AF71*'Variables AME'!AF108/'Variables AME'!AF$64*'Variables AME'!$S$64</f>
        <v>468.94603937590887</v>
      </c>
      <c r="AH21" s="23">
        <f>'Variables AME'!AG71*'Variables AME'!AG108/'Variables AME'!AG$64*'Variables AME'!$S$64</f>
        <v>474.58695685956388</v>
      </c>
      <c r="AI21" s="23">
        <f>'Variables AME'!AH71*'Variables AME'!AH108/'Variables AME'!AH$64*'Variables AME'!$S$64</f>
        <v>480.95866711509223</v>
      </c>
      <c r="AJ21" s="23">
        <f>'Variables AME'!AI71*'Variables AME'!AI108/'Variables AME'!AI$64*'Variables AME'!$S$64</f>
        <v>487.69568271218236</v>
      </c>
      <c r="AK21" s="23">
        <f>'Variables AME'!AJ71*'Variables AME'!AJ108/'Variables AME'!AJ$64*'Variables AME'!$S$64</f>
        <v>494.9410184505536</v>
      </c>
      <c r="AL21" s="23">
        <f>'Variables AME'!AK71*'Variables AME'!AK108/'Variables AME'!AK$64*'Variables AME'!$S$64</f>
        <v>502.4417247819066</v>
      </c>
      <c r="AM21" s="23">
        <f>'Variables AME'!AL71*'Variables AME'!AL108/'Variables AME'!AL$64*'Variables AME'!$S$64</f>
        <v>509.92659815808076</v>
      </c>
      <c r="AN21" s="23">
        <f>'Variables AME'!AM71*'Variables AME'!AM108/'Variables AME'!AM$64*'Variables AME'!$S$64</f>
        <v>517.31320119629697</v>
      </c>
      <c r="AO21" s="23">
        <f>'Variables AME'!AN71*'Variables AME'!AN108/'Variables AME'!AN$64*'Variables AME'!$S$64</f>
        <v>526.12816342460667</v>
      </c>
      <c r="AP21" s="23">
        <f>'Variables AME'!AO71*'Variables AME'!AO108/'Variables AME'!AO$64*'Variables AME'!$S$64</f>
        <v>535.10562296447461</v>
      </c>
      <c r="AQ21" s="23">
        <f>'Variables AME'!AP71*'Variables AME'!AP108/'Variables AME'!AP$64*'Variables AME'!$S$64</f>
        <v>544.64281434292513</v>
      </c>
      <c r="AR21" s="23">
        <f>'Variables AME'!AQ71*'Variables AME'!AQ108/'Variables AME'!AQ$64*'Variables AME'!$S$64</f>
        <v>554.20553135638806</v>
      </c>
      <c r="AS21" s="23">
        <f>'Variables AME'!AR71*'Variables AME'!AR108/'Variables AME'!AR$64*'Variables AME'!$S$64</f>
        <v>564.6321271112397</v>
      </c>
      <c r="AT21" s="23">
        <f>'Variables AME'!AS71*'Variables AME'!AS108/'Variables AME'!AS$64*'Variables AME'!$S$64</f>
        <v>574.67685652825958</v>
      </c>
      <c r="AU21" s="23">
        <f>'Variables AME'!AT71*'Variables AME'!AT108/'Variables AME'!AT$64*'Variables AME'!$S$64</f>
        <v>584.7754865047259</v>
      </c>
      <c r="AV21" s="23">
        <f>'Variables AME'!AU71*'Variables AME'!AU108/'Variables AME'!AU$64*'Variables AME'!$S$64</f>
        <v>594.93155267456007</v>
      </c>
      <c r="AW21" s="23">
        <f>'Variables AME'!AV71*'Variables AME'!AV108/'Variables AME'!AV$64*'Variables AME'!$S$64</f>
        <v>605.30923534078761</v>
      </c>
      <c r="AX21" s="18"/>
    </row>
    <row r="22" spans="1:50" x14ac:dyDescent="0.25">
      <c r="A22" s="164"/>
      <c r="B22" t="s">
        <v>261</v>
      </c>
      <c r="C22" s="23">
        <f>'Variables AME'!B72*'Variables AME'!B109/'Variables AME'!B$64*'Variables AME'!$S$64</f>
        <v>1035.1261385081061</v>
      </c>
      <c r="D22" s="23">
        <f>'Variables AME'!C72*'Variables AME'!C109/'Variables AME'!C$64*'Variables AME'!$S$64</f>
        <v>1051.7454234828908</v>
      </c>
      <c r="E22" s="23">
        <f>'Variables AME'!D72*'Variables AME'!D109/'Variables AME'!D$64*'Variables AME'!$S$64</f>
        <v>1078.4759402488014</v>
      </c>
      <c r="F22" s="23">
        <f>'Variables AME'!E72*'Variables AME'!E109/'Variables AME'!E$64*'Variables AME'!$S$64</f>
        <v>1138.9373537107806</v>
      </c>
      <c r="G22" s="23">
        <f>'Variables AME'!F72*'Variables AME'!F109/'Variables AME'!F$64*'Variables AME'!$S$64</f>
        <v>1228.8878791647012</v>
      </c>
      <c r="H22" s="23">
        <f>'Variables AME'!G72*'Variables AME'!G109/'Variables AME'!G$64*'Variables AME'!$S$64</f>
        <v>1085.685635700456</v>
      </c>
      <c r="I22" s="23">
        <f>'Variables AME'!H72*'Variables AME'!H109/'Variables AME'!H$64*'Variables AME'!$S$64</f>
        <v>1178.2925110900683</v>
      </c>
      <c r="J22" s="23">
        <f>'Variables AME'!I72*'Variables AME'!I109/'Variables AME'!I$64*'Variables AME'!$S$64</f>
        <v>1337.5648431970017</v>
      </c>
      <c r="K22" s="23">
        <f>'Variables AME'!J72*'Variables AME'!J109/'Variables AME'!J$64*'Variables AME'!$S$64</f>
        <v>1220.0376098982213</v>
      </c>
      <c r="L22" s="23">
        <f>'Variables AME'!K72*'Variables AME'!K109/'Variables AME'!K$64*'Variables AME'!$S$64</f>
        <v>1296.3120238453969</v>
      </c>
      <c r="M22" s="23">
        <f>'Variables AME'!L72*'Variables AME'!L109/'Variables AME'!L$64*'Variables AME'!$S$64</f>
        <v>1328.1897871862507</v>
      </c>
      <c r="N22" s="23">
        <f>'Variables AME'!M72*'Variables AME'!M109/'Variables AME'!M$64*'Variables AME'!$S$64</f>
        <v>1256.4450040373365</v>
      </c>
      <c r="O22" s="23">
        <f>'Variables AME'!N72*'Variables AME'!N109/'Variables AME'!N$64*'Variables AME'!$S$64</f>
        <v>1304.0380625652799</v>
      </c>
      <c r="P22" s="23">
        <f>'Variables AME'!O72*'Variables AME'!O109/'Variables AME'!O$64*'Variables AME'!$S$64</f>
        <v>1276.8773726768486</v>
      </c>
      <c r="Q22" s="23">
        <f>'Variables AME'!P72*'Variables AME'!P109/'Variables AME'!P$64*'Variables AME'!$S$64</f>
        <v>1342.8880530053195</v>
      </c>
      <c r="R22" s="23">
        <f>'Variables AME'!Q72*'Variables AME'!Q109/'Variables AME'!Q$64*'Variables AME'!$S$64</f>
        <v>1329.6227966951085</v>
      </c>
      <c r="S22" s="23">
        <f>'Variables AME'!R72*'Variables AME'!R109/'Variables AME'!R$64*'Variables AME'!$S$64</f>
        <v>1390.372342268613</v>
      </c>
      <c r="T22" s="23">
        <f>'Variables AME'!S72*'Variables AME'!S109/'Variables AME'!S$64*'Variables AME'!$S$64</f>
        <v>1463.1856072532194</v>
      </c>
      <c r="U22" s="23">
        <f>'Variables AME'!T72*'Variables AME'!T109/'Variables AME'!T$64*'Variables AME'!$S$64</f>
        <v>1511.7803544927149</v>
      </c>
      <c r="V22" s="23">
        <f>'Variables AME'!U72*'Variables AME'!U109/'Variables AME'!U$64*'Variables AME'!$S$64</f>
        <v>1575.0023137885896</v>
      </c>
      <c r="W22" s="23">
        <f>'Variables AME'!V72*'Variables AME'!V109/'Variables AME'!V$64*'Variables AME'!$S$64</f>
        <v>1622.0751643564195</v>
      </c>
      <c r="X22" s="23">
        <f>'Variables AME'!W72*'Variables AME'!W109/'Variables AME'!W$64*'Variables AME'!$S$64</f>
        <v>1654.7934820869739</v>
      </c>
      <c r="Y22" s="23">
        <f>'Variables AME'!X72*'Variables AME'!X109/'Variables AME'!X$64*'Variables AME'!$S$64</f>
        <v>1684.4743181371634</v>
      </c>
      <c r="Z22" s="23">
        <f>'Variables AME'!Y72*'Variables AME'!Y109/'Variables AME'!Y$64*'Variables AME'!$S$64</f>
        <v>1719.7816798960994</v>
      </c>
      <c r="AA22" s="23">
        <f>'Variables AME'!Z72*'Variables AME'!Z109/'Variables AME'!Z$64*'Variables AME'!$S$64</f>
        <v>1765.4552464269177</v>
      </c>
      <c r="AB22" s="23">
        <f>'Variables AME'!AA72*'Variables AME'!AA109/'Variables AME'!AA$64*'Variables AME'!$S$64</f>
        <v>1814.4209928964351</v>
      </c>
      <c r="AC22" s="23">
        <f>'Variables AME'!AB72*'Variables AME'!AB109/'Variables AME'!AB$64*'Variables AME'!$S$64</f>
        <v>1869.6197234896606</v>
      </c>
      <c r="AD22" s="23">
        <f>'Variables AME'!AC72*'Variables AME'!AC109/'Variables AME'!AC$64*'Variables AME'!$S$64</f>
        <v>1871.142814308085</v>
      </c>
      <c r="AE22" s="23">
        <f>'Variables AME'!AD72*'Variables AME'!AD109/'Variables AME'!AD$64*'Variables AME'!$S$64</f>
        <v>1880.6852610028493</v>
      </c>
      <c r="AF22" s="23">
        <f>'Variables AME'!AE72*'Variables AME'!AE109/'Variables AME'!AE$64*'Variables AME'!$S$64</f>
        <v>1893.763923833463</v>
      </c>
      <c r="AG22" s="23">
        <f>'Variables AME'!AF72*'Variables AME'!AF109/'Variables AME'!AF$64*'Variables AME'!$S$64</f>
        <v>1910.6101094202352</v>
      </c>
      <c r="AH22" s="23">
        <f>'Variables AME'!AG72*'Variables AME'!AG109/'Variables AME'!AG$64*'Variables AME'!$S$64</f>
        <v>1932.0120962001317</v>
      </c>
      <c r="AI22" s="23">
        <f>'Variables AME'!AH72*'Variables AME'!AH109/'Variables AME'!AH$64*'Variables AME'!$S$64</f>
        <v>1956.5665287639281</v>
      </c>
      <c r="AJ22" s="23">
        <f>'Variables AME'!AI72*'Variables AME'!AI109/'Variables AME'!AI$64*'Variables AME'!$S$64</f>
        <v>1984.0732578799114</v>
      </c>
      <c r="AK22" s="23">
        <f>'Variables AME'!AJ72*'Variables AME'!AJ109/'Variables AME'!AJ$64*'Variables AME'!$S$64</f>
        <v>2013.0834736488562</v>
      </c>
      <c r="AL22" s="23">
        <f>'Variables AME'!AK72*'Variables AME'!AK109/'Variables AME'!AK$64*'Variables AME'!$S$64</f>
        <v>2043.3402251095956</v>
      </c>
      <c r="AM22" s="23">
        <f>'Variables AME'!AL72*'Variables AME'!AL109/'Variables AME'!AL$64*'Variables AME'!$S$64</f>
        <v>2074.0304608894307</v>
      </c>
      <c r="AN22" s="23">
        <f>'Variables AME'!AM72*'Variables AME'!AM109/'Variables AME'!AM$64*'Variables AME'!$S$64</f>
        <v>2105.7198380838477</v>
      </c>
      <c r="AO22" s="23">
        <f>'Variables AME'!AN72*'Variables AME'!AN109/'Variables AME'!AN$64*'Variables AME'!$S$64</f>
        <v>2140.0520386021703</v>
      </c>
      <c r="AP22" s="23">
        <f>'Variables AME'!AO72*'Variables AME'!AO109/'Variables AME'!AO$64*'Variables AME'!$S$64</f>
        <v>2174.069525245905</v>
      </c>
      <c r="AQ22" s="23">
        <f>'Variables AME'!AP72*'Variables AME'!AP109/'Variables AME'!AP$64*'Variables AME'!$S$64</f>
        <v>2209.0255211457034</v>
      </c>
      <c r="AR22" s="23">
        <f>'Variables AME'!AQ72*'Variables AME'!AQ109/'Variables AME'!AQ$64*'Variables AME'!$S$64</f>
        <v>2245.2685452840328</v>
      </c>
      <c r="AS22" s="23">
        <f>'Variables AME'!AR72*'Variables AME'!AR109/'Variables AME'!AR$64*'Variables AME'!$S$64</f>
        <v>2285.1159023565001</v>
      </c>
      <c r="AT22" s="23">
        <f>'Variables AME'!AS72*'Variables AME'!AS109/'Variables AME'!AS$64*'Variables AME'!$S$64</f>
        <v>2325.0940912046703</v>
      </c>
      <c r="AU22" s="23">
        <f>'Variables AME'!AT72*'Variables AME'!AT109/'Variables AME'!AT$64*'Variables AME'!$S$64</f>
        <v>2365.6859495884805</v>
      </c>
      <c r="AV22" s="23">
        <f>'Variables AME'!AU72*'Variables AME'!AU109/'Variables AME'!AU$64*'Variables AME'!$S$64</f>
        <v>2406.6497983691734</v>
      </c>
      <c r="AW22" s="23">
        <f>'Variables AME'!AV72*'Variables AME'!AV109/'Variables AME'!AV$64*'Variables AME'!$S$64</f>
        <v>2447.9700190282106</v>
      </c>
      <c r="AX22" s="18"/>
    </row>
    <row r="23" spans="1:50" x14ac:dyDescent="0.25">
      <c r="A23" s="164"/>
      <c r="B23" t="s">
        <v>262</v>
      </c>
      <c r="C23" s="23">
        <f>'Variables AME'!B73*'Variables AME'!B110/'Variables AME'!B$64*'Variables AME'!$S$64</f>
        <v>1096.3259459733429</v>
      </c>
      <c r="D23" s="23">
        <f>'Variables AME'!C73*'Variables AME'!C110/'Variables AME'!C$64*'Variables AME'!$S$64</f>
        <v>1113.9278136526154</v>
      </c>
      <c r="E23" s="23">
        <f>'Variables AME'!D73*'Variables AME'!D110/'Variables AME'!D$64*'Variables AME'!$S$64</f>
        <v>1142.2387198625113</v>
      </c>
      <c r="F23" s="23">
        <f>'Variables AME'!E73*'Variables AME'!E110/'Variables AME'!E$64*'Variables AME'!$S$64</f>
        <v>1224.3684023394173</v>
      </c>
      <c r="G23" s="23">
        <f>'Variables AME'!F73*'Variables AME'!F110/'Variables AME'!F$64*'Variables AME'!$S$64</f>
        <v>1199.1665041139242</v>
      </c>
      <c r="H23" s="23">
        <f>'Variables AME'!G73*'Variables AME'!G110/'Variables AME'!G$64*'Variables AME'!$S$64</f>
        <v>985.88891587131127</v>
      </c>
      <c r="I23" s="23">
        <f>'Variables AME'!H73*'Variables AME'!H110/'Variables AME'!H$64*'Variables AME'!$S$64</f>
        <v>1029.0628223851197</v>
      </c>
      <c r="J23" s="23">
        <f>'Variables AME'!I73*'Variables AME'!I110/'Variables AME'!I$64*'Variables AME'!$S$64</f>
        <v>1298.2578779879793</v>
      </c>
      <c r="K23" s="23">
        <f>'Variables AME'!J73*'Variables AME'!J110/'Variables AME'!J$64*'Variables AME'!$S$64</f>
        <v>1158.212865495972</v>
      </c>
      <c r="L23" s="23">
        <f>'Variables AME'!K73*'Variables AME'!K110/'Variables AME'!K$64*'Variables AME'!$S$64</f>
        <v>1138.361312732851</v>
      </c>
      <c r="M23" s="23">
        <f>'Variables AME'!L73*'Variables AME'!L110/'Variables AME'!L$64*'Variables AME'!$S$64</f>
        <v>1156.3678667161596</v>
      </c>
      <c r="N23" s="23">
        <f>'Variables AME'!M73*'Variables AME'!M110/'Variables AME'!M$64*'Variables AME'!$S$64</f>
        <v>1198.5263523623055</v>
      </c>
      <c r="O23" s="23">
        <f>'Variables AME'!N73*'Variables AME'!N110/'Variables AME'!N$64*'Variables AME'!$S$64</f>
        <v>1208.4944365536915</v>
      </c>
      <c r="P23" s="23">
        <f>'Variables AME'!O73*'Variables AME'!O110/'Variables AME'!O$64*'Variables AME'!$S$64</f>
        <v>1308.6055639639064</v>
      </c>
      <c r="Q23" s="23">
        <f>'Variables AME'!P73*'Variables AME'!P110/'Variables AME'!P$64*'Variables AME'!$S$64</f>
        <v>1442.2240486045234</v>
      </c>
      <c r="R23" s="23">
        <f>'Variables AME'!Q73*'Variables AME'!Q110/'Variables AME'!Q$64*'Variables AME'!$S$64</f>
        <v>1416.9661864862298</v>
      </c>
      <c r="S23" s="23">
        <f>'Variables AME'!R73*'Variables AME'!R110/'Variables AME'!R$64*'Variables AME'!$S$64</f>
        <v>1428.5309548186901</v>
      </c>
      <c r="T23" s="23">
        <f>'Variables AME'!S73*'Variables AME'!S110/'Variables AME'!S$64*'Variables AME'!$S$64</f>
        <v>1552.5434614455</v>
      </c>
      <c r="U23" s="23">
        <f>'Variables AME'!T73*'Variables AME'!T110/'Variables AME'!T$64*'Variables AME'!$S$64</f>
        <v>1564.4449343829376</v>
      </c>
      <c r="V23" s="23">
        <f>'Variables AME'!U73*'Variables AME'!U110/'Variables AME'!U$64*'Variables AME'!$S$64</f>
        <v>1617.2103109981399</v>
      </c>
      <c r="W23" s="23">
        <f>'Variables AME'!V73*'Variables AME'!V110/'Variables AME'!V$64*'Variables AME'!$S$64</f>
        <v>1653.5202517349958</v>
      </c>
      <c r="X23" s="23">
        <f>'Variables AME'!W73*'Variables AME'!W110/'Variables AME'!W$64*'Variables AME'!$S$64</f>
        <v>1681.0655754345476</v>
      </c>
      <c r="Y23" s="23">
        <f>'Variables AME'!X73*'Variables AME'!X110/'Variables AME'!X$64*'Variables AME'!$S$64</f>
        <v>1685.748468476404</v>
      </c>
      <c r="Z23" s="23">
        <f>'Variables AME'!Y73*'Variables AME'!Y110/'Variables AME'!Y$64*'Variables AME'!$S$64</f>
        <v>1719.9009499237204</v>
      </c>
      <c r="AA23" s="23">
        <f>'Variables AME'!Z73*'Variables AME'!Z110/'Variables AME'!Z$64*'Variables AME'!$S$64</f>
        <v>1763.9607117357093</v>
      </c>
      <c r="AB23" s="23">
        <f>'Variables AME'!AA73*'Variables AME'!AA110/'Variables AME'!AA$64*'Variables AME'!$S$64</f>
        <v>1815.5654312928962</v>
      </c>
      <c r="AC23" s="23">
        <f>'Variables AME'!AB73*'Variables AME'!AB110/'Variables AME'!AB$64*'Variables AME'!$S$64</f>
        <v>1877.0197251368963</v>
      </c>
      <c r="AD23" s="23">
        <f>'Variables AME'!AC73*'Variables AME'!AC110/'Variables AME'!AC$64*'Variables AME'!$S$64</f>
        <v>1844.8142090294616</v>
      </c>
      <c r="AE23" s="23">
        <f>'Variables AME'!AD73*'Variables AME'!AD110/'Variables AME'!AD$64*'Variables AME'!$S$64</f>
        <v>1828.5256946384372</v>
      </c>
      <c r="AF23" s="23">
        <f>'Variables AME'!AE73*'Variables AME'!AE110/'Variables AME'!AE$64*'Variables AME'!$S$64</f>
        <v>1816.6836782504415</v>
      </c>
      <c r="AG23" s="23">
        <f>'Variables AME'!AF73*'Variables AME'!AF110/'Variables AME'!AF$64*'Variables AME'!$S$64</f>
        <v>1808.6456533488204</v>
      </c>
      <c r="AH23" s="23">
        <f>'Variables AME'!AG73*'Variables AME'!AG110/'Variables AME'!AG$64*'Variables AME'!$S$64</f>
        <v>1806.1797240246474</v>
      </c>
      <c r="AI23" s="23">
        <f>'Variables AME'!AH73*'Variables AME'!AH110/'Variables AME'!AH$64*'Variables AME'!$S$64</f>
        <v>1805.3259777723654</v>
      </c>
      <c r="AJ23" s="23">
        <f>'Variables AME'!AI73*'Variables AME'!AI110/'Variables AME'!AI$64*'Variables AME'!$S$64</f>
        <v>1804.913538074763</v>
      </c>
      <c r="AK23" s="23">
        <f>'Variables AME'!AJ73*'Variables AME'!AJ110/'Variables AME'!AJ$64*'Variables AME'!$S$64</f>
        <v>1806.0966471886265</v>
      </c>
      <c r="AL23" s="23">
        <f>'Variables AME'!AK73*'Variables AME'!AK110/'Variables AME'!AK$64*'Variables AME'!$S$64</f>
        <v>1807.3841251945087</v>
      </c>
      <c r="AM23" s="23">
        <f>'Variables AME'!AL73*'Variables AME'!AL110/'Variables AME'!AL$64*'Variables AME'!$S$64</f>
        <v>1807.7359013678911</v>
      </c>
      <c r="AN23" s="23">
        <f>'Variables AME'!AM73*'Variables AME'!AM110/'Variables AME'!AM$64*'Variables AME'!$S$64</f>
        <v>1806.2443445178822</v>
      </c>
      <c r="AO23" s="23">
        <f>'Variables AME'!AN73*'Variables AME'!AN110/'Variables AME'!AN$64*'Variables AME'!$S$64</f>
        <v>1807.7186372179765</v>
      </c>
      <c r="AP23" s="23">
        <f>'Variables AME'!AO73*'Variables AME'!AO110/'Variables AME'!AO$64*'Variables AME'!$S$64</f>
        <v>1807.5731469583504</v>
      </c>
      <c r="AQ23" s="23">
        <f>'Variables AME'!AP73*'Variables AME'!AP110/'Variables AME'!AP$64*'Variables AME'!$S$64</f>
        <v>1808.0511057870749</v>
      </c>
      <c r="AR23" s="23">
        <f>'Variables AME'!AQ73*'Variables AME'!AQ110/'Variables AME'!AQ$64*'Variables AME'!$S$64</f>
        <v>1806.384561914593</v>
      </c>
      <c r="AS23" s="23">
        <f>'Variables AME'!AR73*'Variables AME'!AR110/'Variables AME'!AR$64*'Variables AME'!$S$64</f>
        <v>1805.7361134348828</v>
      </c>
      <c r="AT23" s="23">
        <f>'Variables AME'!AS73*'Variables AME'!AS110/'Variables AME'!AS$64*'Variables AME'!$S$64</f>
        <v>1803.5343221287344</v>
      </c>
      <c r="AU23" s="23">
        <f>'Variables AME'!AT73*'Variables AME'!AT110/'Variables AME'!AT$64*'Variables AME'!$S$64</f>
        <v>1801.0837820001843</v>
      </c>
      <c r="AV23" s="23">
        <f>'Variables AME'!AU73*'Variables AME'!AU110/'Variables AME'!AU$64*'Variables AME'!$S$64</f>
        <v>1798.3529249086826</v>
      </c>
      <c r="AW23" s="23">
        <f>'Variables AME'!AV73*'Variables AME'!AV110/'Variables AME'!AV$64*'Variables AME'!$S$64</f>
        <v>1797.0590045987506</v>
      </c>
    </row>
    <row r="24" spans="1:50" x14ac:dyDescent="0.25">
      <c r="A24" s="164"/>
      <c r="B24" t="s">
        <v>263</v>
      </c>
      <c r="C24" s="23">
        <f>'Variables AME'!B74*'Variables AME'!B111/'Variables AME'!B$64*'Variables AME'!$S$64</f>
        <v>1102.7696680100869</v>
      </c>
      <c r="D24" s="23">
        <f>'Variables AME'!C74*'Variables AME'!C111/'Variables AME'!C$64*'Variables AME'!$S$64</f>
        <v>1120.4749917309468</v>
      </c>
      <c r="E24" s="23">
        <f>'Variables AME'!D74*'Variables AME'!D111/'Variables AME'!D$64*'Variables AME'!$S$64</f>
        <v>1149.0935867687435</v>
      </c>
      <c r="F24" s="23">
        <f>'Variables AME'!E74*'Variables AME'!E111/'Variables AME'!E$64*'Variables AME'!$S$64</f>
        <v>1257.6454837885015</v>
      </c>
      <c r="G24" s="23">
        <f>'Variables AME'!F74*'Variables AME'!F111/'Variables AME'!F$64*'Variables AME'!$S$64</f>
        <v>1232.0240354499606</v>
      </c>
      <c r="H24" s="23">
        <f>'Variables AME'!G74*'Variables AME'!G111/'Variables AME'!G$64*'Variables AME'!$S$64</f>
        <v>889.88801624224266</v>
      </c>
      <c r="I24" s="23">
        <f>'Variables AME'!H74*'Variables AME'!H111/'Variables AME'!H$64*'Variables AME'!$S$64</f>
        <v>1022.5262302902821</v>
      </c>
      <c r="J24" s="23">
        <f>'Variables AME'!I74*'Variables AME'!I111/'Variables AME'!I$64*'Variables AME'!$S$64</f>
        <v>1073.1556677765088</v>
      </c>
      <c r="K24" s="23">
        <f>'Variables AME'!J74*'Variables AME'!J111/'Variables AME'!J$64*'Variables AME'!$S$64</f>
        <v>1108.3529655431978</v>
      </c>
      <c r="L24" s="23">
        <f>'Variables AME'!K74*'Variables AME'!K111/'Variables AME'!K$64*'Variables AME'!$S$64</f>
        <v>1063.5492303658361</v>
      </c>
      <c r="M24" s="23">
        <f>'Variables AME'!L74*'Variables AME'!L111/'Variables AME'!L$64*'Variables AME'!$S$64</f>
        <v>1052.5901546053026</v>
      </c>
      <c r="N24" s="23">
        <f>'Variables AME'!M74*'Variables AME'!M111/'Variables AME'!M$64*'Variables AME'!$S$64</f>
        <v>1067.9919062793508</v>
      </c>
      <c r="O24" s="23">
        <f>'Variables AME'!N74*'Variables AME'!N111/'Variables AME'!N$64*'Variables AME'!$S$64</f>
        <v>1127.8687115882196</v>
      </c>
      <c r="P24" s="23">
        <f>'Variables AME'!O74*'Variables AME'!O111/'Variables AME'!O$64*'Variables AME'!$S$64</f>
        <v>1220.5710201284901</v>
      </c>
      <c r="Q24" s="23">
        <f>'Variables AME'!P74*'Variables AME'!P111/'Variables AME'!P$64*'Variables AME'!$S$64</f>
        <v>1286.2206637248066</v>
      </c>
      <c r="R24" s="23">
        <f>'Variables AME'!Q74*'Variables AME'!Q111/'Variables AME'!Q$64*'Variables AME'!$S$64</f>
        <v>1287.484785717247</v>
      </c>
      <c r="S24" s="23">
        <f>'Variables AME'!R74*'Variables AME'!R111/'Variables AME'!R$64*'Variables AME'!$S$64</f>
        <v>1284.6521985904551</v>
      </c>
      <c r="T24" s="23">
        <f>'Variables AME'!S74*'Variables AME'!S111/'Variables AME'!S$64*'Variables AME'!$S$64</f>
        <v>1402.5838022771363</v>
      </c>
      <c r="U24" s="23">
        <f>'Variables AME'!T74*'Variables AME'!T111/'Variables AME'!T$64*'Variables AME'!$S$64</f>
        <v>1399.9915835926536</v>
      </c>
      <c r="V24" s="23">
        <f>'Variables AME'!U74*'Variables AME'!U111/'Variables AME'!U$64*'Variables AME'!$S$64</f>
        <v>1440.6191657260861</v>
      </c>
      <c r="W24" s="23">
        <f>'Variables AME'!V74*'Variables AME'!V111/'Variables AME'!V$64*'Variables AME'!$S$64</f>
        <v>1455.163885572294</v>
      </c>
      <c r="X24" s="23">
        <f>'Variables AME'!W74*'Variables AME'!W111/'Variables AME'!W$64*'Variables AME'!$S$64</f>
        <v>1459.0823108644488</v>
      </c>
      <c r="Y24" s="23">
        <f>'Variables AME'!X74*'Variables AME'!X111/'Variables AME'!X$64*'Variables AME'!$S$64</f>
        <v>1439.9373083166267</v>
      </c>
      <c r="Z24" s="23">
        <f>'Variables AME'!Y74*'Variables AME'!Y111/'Variables AME'!Y$64*'Variables AME'!$S$64</f>
        <v>1445.3065605271602</v>
      </c>
      <c r="AA24" s="23">
        <f>'Variables AME'!Z74*'Variables AME'!Z111/'Variables AME'!Z$64*'Variables AME'!$S$64</f>
        <v>1453.0017405864382</v>
      </c>
      <c r="AB24" s="23">
        <f>'Variables AME'!AA74*'Variables AME'!AA111/'Variables AME'!AA$64*'Variables AME'!$S$64</f>
        <v>1460.7324637299412</v>
      </c>
      <c r="AC24" s="23">
        <f>'Variables AME'!AB74*'Variables AME'!AB111/'Variables AME'!AB$64*'Variables AME'!$S$64</f>
        <v>1469.6809386037853</v>
      </c>
      <c r="AD24" s="23">
        <f>'Variables AME'!AC74*'Variables AME'!AC111/'Variables AME'!AC$64*'Variables AME'!$S$64</f>
        <v>1442.4978475691621</v>
      </c>
      <c r="AE24" s="23">
        <f>'Variables AME'!AD74*'Variables AME'!AD111/'Variables AME'!AD$64*'Variables AME'!$S$64</f>
        <v>1426.091171312898</v>
      </c>
      <c r="AF24" s="23">
        <f>'Variables AME'!AE74*'Variables AME'!AE111/'Variables AME'!AE$64*'Variables AME'!$S$64</f>
        <v>1412.4874103585735</v>
      </c>
      <c r="AG24" s="23">
        <f>'Variables AME'!AF74*'Variables AME'!AF111/'Variables AME'!AF$64*'Variables AME'!$S$64</f>
        <v>1401.5369156032332</v>
      </c>
      <c r="AH24" s="23">
        <f>'Variables AME'!AG74*'Variables AME'!AG111/'Variables AME'!AG$64*'Variables AME'!$S$64</f>
        <v>1394.3467514237841</v>
      </c>
      <c r="AI24" s="23">
        <f>'Variables AME'!AH74*'Variables AME'!AH111/'Variables AME'!AH$64*'Variables AME'!$S$64</f>
        <v>1389.067734806383</v>
      </c>
      <c r="AJ24" s="23">
        <f>'Variables AME'!AI74*'Variables AME'!AI111/'Variables AME'!AI$64*'Variables AME'!$S$64</f>
        <v>1383.9603641032188</v>
      </c>
      <c r="AK24" s="23">
        <f>'Variables AME'!AJ74*'Variables AME'!AJ111/'Variables AME'!AJ$64*'Variables AME'!$S$64</f>
        <v>1380.1936977186122</v>
      </c>
      <c r="AL24" s="23">
        <f>'Variables AME'!AK74*'Variables AME'!AK111/'Variables AME'!AK$64*'Variables AME'!$S$64</f>
        <v>1376.4882608738583</v>
      </c>
      <c r="AM24" s="23">
        <f>'Variables AME'!AL74*'Variables AME'!AL111/'Variables AME'!AL$64*'Variables AME'!$S$64</f>
        <v>1372.0449596934143</v>
      </c>
      <c r="AN24" s="23">
        <f>'Variables AME'!AM74*'Variables AME'!AM111/'Variables AME'!AM$64*'Variables AME'!$S$64</f>
        <v>1365.9905167010074</v>
      </c>
      <c r="AO24" s="23">
        <f>'Variables AME'!AN74*'Variables AME'!AN111/'Variables AME'!AN$64*'Variables AME'!$S$64</f>
        <v>1363.0314007102872</v>
      </c>
      <c r="AP24" s="23">
        <f>'Variables AME'!AO74*'Variables AME'!AO111/'Variables AME'!AO$64*'Variables AME'!$S$64</f>
        <v>1359.1889084993679</v>
      </c>
      <c r="AQ24" s="23">
        <f>'Variables AME'!AP74*'Variables AME'!AP111/'Variables AME'!AP$64*'Variables AME'!$S$64</f>
        <v>1355.9262314756231</v>
      </c>
      <c r="AR24" s="23">
        <f>'Variables AME'!AQ74*'Variables AME'!AQ111/'Variables AME'!AQ$64*'Variables AME'!$S$64</f>
        <v>1351.2223446353407</v>
      </c>
      <c r="AS24" s="23">
        <f>'Variables AME'!AR74*'Variables AME'!AR111/'Variables AME'!AR$64*'Variables AME'!$S$64</f>
        <v>1347.8227832106531</v>
      </c>
      <c r="AT24" s="23">
        <f>'Variables AME'!AS74*'Variables AME'!AS111/'Variables AME'!AS$64*'Variables AME'!$S$64</f>
        <v>1343.1846405237659</v>
      </c>
      <c r="AU24" s="23">
        <f>'Variables AME'!AT74*'Variables AME'!AT111/'Variables AME'!AT$64*'Variables AME'!$S$64</f>
        <v>1338.4422063775226</v>
      </c>
      <c r="AV24" s="23">
        <f>'Variables AME'!AU74*'Variables AME'!AU111/'Variables AME'!AU$64*'Variables AME'!$S$64</f>
        <v>1333.6428271296152</v>
      </c>
      <c r="AW24" s="23">
        <f>'Variables AME'!AV74*'Variables AME'!AV111/'Variables AME'!AV$64*'Variables AME'!$S$64</f>
        <v>1329.9931059439016</v>
      </c>
      <c r="AX24" s="18"/>
    </row>
    <row r="25" spans="1:50" x14ac:dyDescent="0.25">
      <c r="A25" s="164"/>
      <c r="B25" t="s">
        <v>264</v>
      </c>
      <c r="C25" s="23">
        <f>'Variables AME'!B75*'Variables AME'!B112/'Variables AME'!B$64*'Variables AME'!$S$64</f>
        <v>509.6425305400694</v>
      </c>
      <c r="D25" s="23">
        <f>'Variables AME'!C75*'Variables AME'!C112/'Variables AME'!C$64*'Variables AME'!$S$64</f>
        <v>517.82500621643715</v>
      </c>
      <c r="E25" s="23">
        <f>'Variables AME'!D75*'Variables AME'!D112/'Variables AME'!D$64*'Variables AME'!$S$64</f>
        <v>531.05102593283402</v>
      </c>
      <c r="F25" s="23">
        <f>'Variables AME'!E75*'Variables AME'!E112/'Variables AME'!E$64*'Variables AME'!$S$64</f>
        <v>581.21804175516911</v>
      </c>
      <c r="G25" s="23">
        <f>'Variables AME'!F75*'Variables AME'!F112/'Variables AME'!F$64*'Variables AME'!$S$64</f>
        <v>569.37714686373897</v>
      </c>
      <c r="H25" s="23">
        <f>'Variables AME'!G75*'Variables AME'!G112/'Variables AME'!G$64*'Variables AME'!$S$64</f>
        <v>411.25975229972829</v>
      </c>
      <c r="I25" s="23">
        <f>'Variables AME'!H75*'Variables AME'!H112/'Variables AME'!H$64*'Variables AME'!$S$64</f>
        <v>472.55820565001238</v>
      </c>
      <c r="J25" s="23">
        <f>'Variables AME'!I75*'Variables AME'!I112/'Variables AME'!I$64*'Variables AME'!$S$64</f>
        <v>495.95648673906197</v>
      </c>
      <c r="K25" s="23">
        <f>'Variables AME'!J75*'Variables AME'!J112/'Variables AME'!J$64*'Variables AME'!$S$64</f>
        <v>512.22283892604548</v>
      </c>
      <c r="L25" s="23">
        <f>'Variables AME'!K75*'Variables AME'!K112/'Variables AME'!K$64*'Variables AME'!$S$64</f>
        <v>491.51689318829489</v>
      </c>
      <c r="M25" s="23">
        <f>'Variables AME'!L75*'Variables AME'!L112/'Variables AME'!L$64*'Variables AME'!$S$64</f>
        <v>486.45218092021207</v>
      </c>
      <c r="N25" s="23">
        <f>'Variables AME'!M75*'Variables AME'!M112/'Variables AME'!M$64*'Variables AME'!$S$64</f>
        <v>493.57006588830347</v>
      </c>
      <c r="O25" s="23">
        <f>'Variables AME'!N75*'Variables AME'!N112/'Variables AME'!N$64*'Variables AME'!$S$64</f>
        <v>521.2419973187458</v>
      </c>
      <c r="P25" s="23">
        <f>'Variables AME'!O75*'Variables AME'!O112/'Variables AME'!O$64*'Variables AME'!$S$64</f>
        <v>564.08416141861301</v>
      </c>
      <c r="Q25" s="23">
        <f>'Variables AME'!P75*'Variables AME'!P112/'Variables AME'!P$64*'Variables AME'!$S$64</f>
        <v>594.42399696367977</v>
      </c>
      <c r="R25" s="23">
        <f>'Variables AME'!Q75*'Variables AME'!Q112/'Variables AME'!Q$64*'Variables AME'!$S$64</f>
        <v>595.00820821856712</v>
      </c>
      <c r="S25" s="23">
        <f>'Variables AME'!R75*'Variables AME'!R112/'Variables AME'!R$64*'Variables AME'!$S$64</f>
        <v>611.30119068531883</v>
      </c>
      <c r="T25" s="23">
        <f>'Variables AME'!S75*'Variables AME'!S112/'Variables AME'!S$64*'Variables AME'!$S$64</f>
        <v>695.67602678600633</v>
      </c>
      <c r="U25" s="23">
        <f>'Variables AME'!T75*'Variables AME'!T112/'Variables AME'!T$64*'Variables AME'!$S$64</f>
        <v>701.94696662931813</v>
      </c>
      <c r="V25" s="23">
        <f>'Variables AME'!U75*'Variables AME'!U112/'Variables AME'!U$64*'Variables AME'!$S$64</f>
        <v>731.33516436087473</v>
      </c>
      <c r="W25" s="23">
        <f>'Variables AME'!V75*'Variables AME'!V112/'Variables AME'!V$64*'Variables AME'!$S$64</f>
        <v>780.90768397950274</v>
      </c>
      <c r="X25" s="23">
        <f>'Variables AME'!W75*'Variables AME'!W112/'Variables AME'!W$64*'Variables AME'!$S$64</f>
        <v>824.13348856952655</v>
      </c>
      <c r="Y25" s="23">
        <f>'Variables AME'!X75*'Variables AME'!X112/'Variables AME'!X$64*'Variables AME'!$S$64</f>
        <v>848.693781529283</v>
      </c>
      <c r="Z25" s="23">
        <f>'Variables AME'!Y75*'Variables AME'!Y112/'Variables AME'!Y$64*'Variables AME'!$S$64</f>
        <v>896.27930890226548</v>
      </c>
      <c r="AA25" s="23">
        <f>'Variables AME'!Z75*'Variables AME'!Z112/'Variables AME'!Z$64*'Variables AME'!$S$64</f>
        <v>950.05075636416916</v>
      </c>
      <c r="AB25" s="23">
        <f>'Variables AME'!AA75*'Variables AME'!AA112/'Variables AME'!AA$64*'Variables AME'!$S$64</f>
        <v>1010.063654841639</v>
      </c>
      <c r="AC25" s="23">
        <f>'Variables AME'!AB75*'Variables AME'!AB112/'Variables AME'!AB$64*'Variables AME'!$S$64</f>
        <v>1079.1497401896888</v>
      </c>
      <c r="AD25" s="23">
        <f>'Variables AME'!AC75*'Variables AME'!AC112/'Variables AME'!AC$64*'Variables AME'!$S$64</f>
        <v>1035.2159211412948</v>
      </c>
      <c r="AE25" s="23">
        <f>'Variables AME'!AD75*'Variables AME'!AD112/'Variables AME'!AD$64*'Variables AME'!$S$64</f>
        <v>1008.4871414776071</v>
      </c>
      <c r="AF25" s="23">
        <f>'Variables AME'!AE75*'Variables AME'!AE112/'Variables AME'!AE$64*'Variables AME'!$S$64</f>
        <v>988.59218193007484</v>
      </c>
      <c r="AG25" s="23">
        <f>'Variables AME'!AF75*'Variables AME'!AF112/'Variables AME'!AF$64*'Variables AME'!$S$64</f>
        <v>973.91768697741202</v>
      </c>
      <c r="AH25" s="23">
        <f>'Variables AME'!AG75*'Variables AME'!AG112/'Variables AME'!AG$64*'Variables AME'!$S$64</f>
        <v>964.20739887594482</v>
      </c>
      <c r="AI25" s="23">
        <f>'Variables AME'!AH75*'Variables AME'!AH112/'Variables AME'!AH$64*'Variables AME'!$S$64</f>
        <v>957.58297064396129</v>
      </c>
      <c r="AJ25" s="23">
        <f>'Variables AME'!AI75*'Variables AME'!AI112/'Variables AME'!AI$64*'Variables AME'!$S$64</f>
        <v>951.60006318261549</v>
      </c>
      <c r="AK25" s="23">
        <f>'Variables AME'!AJ75*'Variables AME'!AJ112/'Variables AME'!AJ$64*'Variables AME'!$S$64</f>
        <v>947.34026867276941</v>
      </c>
      <c r="AL25" s="23">
        <f>'Variables AME'!AK75*'Variables AME'!AK112/'Variables AME'!AK$64*'Variables AME'!$S$64</f>
        <v>943.58813124365759</v>
      </c>
      <c r="AM25" s="23">
        <f>'Variables AME'!AL75*'Variables AME'!AL112/'Variables AME'!AL$64*'Variables AME'!$S$64</f>
        <v>939.60147502665552</v>
      </c>
      <c r="AN25" s="23">
        <f>'Variables AME'!AM75*'Variables AME'!AM112/'Variables AME'!AM$64*'Variables AME'!$S$64</f>
        <v>934.37509115572368</v>
      </c>
      <c r="AO25" s="23">
        <f>'Variables AME'!AN75*'Variables AME'!AN112/'Variables AME'!AN$64*'Variables AME'!$S$64</f>
        <v>931.89956563565397</v>
      </c>
      <c r="AP25" s="23">
        <f>'Variables AME'!AO75*'Variables AME'!AO112/'Variables AME'!AO$64*'Variables AME'!$S$64</f>
        <v>928.6115288232786</v>
      </c>
      <c r="AQ25" s="23">
        <f>'Variables AME'!AP75*'Variables AME'!AP112/'Variables AME'!AP$64*'Variables AME'!$S$64</f>
        <v>925.7398349200173</v>
      </c>
      <c r="AR25" s="23">
        <f>'Variables AME'!AQ75*'Variables AME'!AQ112/'Variables AME'!AQ$64*'Variables AME'!$S$64</f>
        <v>921.59777335071726</v>
      </c>
      <c r="AS25" s="23">
        <f>'Variables AME'!AR75*'Variables AME'!AR112/'Variables AME'!AR$64*'Variables AME'!$S$64</f>
        <v>918.65972241154589</v>
      </c>
      <c r="AT25" s="23">
        <f>'Variables AME'!AS75*'Variables AME'!AS112/'Variables AME'!AS$64*'Variables AME'!$S$64</f>
        <v>914.51247006031349</v>
      </c>
      <c r="AU25" s="23">
        <f>'Variables AME'!AT75*'Variables AME'!AT112/'Variables AME'!AT$64*'Variables AME'!$S$64</f>
        <v>910.33623548322987</v>
      </c>
      <c r="AV25" s="23">
        <f>'Variables AME'!AU75*'Variables AME'!AU112/'Variables AME'!AU$64*'Variables AME'!$S$64</f>
        <v>906.14865475295153</v>
      </c>
      <c r="AW25" s="23">
        <f>'Variables AME'!AV75*'Variables AME'!AV112/'Variables AME'!AV$64*'Variables AME'!$S$64</f>
        <v>902.48885741750212</v>
      </c>
      <c r="AX25" s="18"/>
    </row>
    <row r="26" spans="1:50" x14ac:dyDescent="0.25">
      <c r="A26" s="164"/>
      <c r="B26" t="s">
        <v>265</v>
      </c>
      <c r="C26" s="23">
        <f>'Variables AME'!B76*'Variables AME'!B113/'Variables AME'!B$64*'Variables AME'!$S$64</f>
        <v>16510.897517960988</v>
      </c>
      <c r="D26" s="23">
        <f>'Variables AME'!C76*'Variables AME'!C113/'Variables AME'!C$64*'Variables AME'!$S$64</f>
        <v>16775.985318213039</v>
      </c>
      <c r="E26" s="23">
        <f>'Variables AME'!D76*'Variables AME'!D113/'Variables AME'!D$64*'Variables AME'!$S$64</f>
        <v>17178.200551274582</v>
      </c>
      <c r="F26" s="23">
        <f>'Variables AME'!E76*'Variables AME'!E113/'Variables AME'!E$64*'Variables AME'!$S$64</f>
        <v>18119.820460838357</v>
      </c>
      <c r="G26" s="23">
        <f>'Variables AME'!F76*'Variables AME'!F113/'Variables AME'!F$64*'Variables AME'!$S$64</f>
        <v>18062.823494437231</v>
      </c>
      <c r="H26" s="23">
        <f>'Variables AME'!G76*'Variables AME'!G113/'Variables AME'!G$64*'Variables AME'!$S$64</f>
        <v>16345.048631582074</v>
      </c>
      <c r="I26" s="23">
        <f>'Variables AME'!H76*'Variables AME'!H113/'Variables AME'!H$64*'Variables AME'!$S$64</f>
        <v>17794.758936825376</v>
      </c>
      <c r="J26" s="23">
        <f>'Variables AME'!I76*'Variables AME'!I113/'Variables AME'!I$64*'Variables AME'!$S$64</f>
        <v>17624.496882260199</v>
      </c>
      <c r="K26" s="23">
        <f>'Variables AME'!J76*'Variables AME'!J113/'Variables AME'!J$64*'Variables AME'!$S$64</f>
        <v>17800.506106290795</v>
      </c>
      <c r="L26" s="23">
        <f>'Variables AME'!K76*'Variables AME'!K113/'Variables AME'!K$64*'Variables AME'!$S$64</f>
        <v>18052.404381860546</v>
      </c>
      <c r="M26" s="23">
        <f>'Variables AME'!L76*'Variables AME'!L113/'Variables AME'!L$64*'Variables AME'!$S$64</f>
        <v>18665.876287017774</v>
      </c>
      <c r="N26" s="23">
        <f>'Variables AME'!M76*'Variables AME'!M113/'Variables AME'!M$64*'Variables AME'!$S$64</f>
        <v>18829.990213190827</v>
      </c>
      <c r="O26" s="23">
        <f>'Variables AME'!N76*'Variables AME'!N113/'Variables AME'!N$64*'Variables AME'!$S$64</f>
        <v>19653.836590768678</v>
      </c>
      <c r="P26" s="23">
        <f>'Variables AME'!O76*'Variables AME'!O113/'Variables AME'!O$64*'Variables AME'!$S$64</f>
        <v>20575.810676786616</v>
      </c>
      <c r="Q26" s="23">
        <f>'Variables AME'!P76*'Variables AME'!P113/'Variables AME'!P$64*'Variables AME'!$S$64</f>
        <v>21758.012092174231</v>
      </c>
      <c r="R26" s="23">
        <f>'Variables AME'!Q76*'Variables AME'!Q113/'Variables AME'!Q$64*'Variables AME'!$S$64</f>
        <v>22308.255401618266</v>
      </c>
      <c r="S26" s="23">
        <f>'Variables AME'!R76*'Variables AME'!R113/'Variables AME'!R$64*'Variables AME'!$S$64</f>
        <v>22395.037508128757</v>
      </c>
      <c r="T26" s="23">
        <f>'Variables AME'!S76*'Variables AME'!S113/'Variables AME'!S$64*'Variables AME'!$S$64</f>
        <v>24166.110979681642</v>
      </c>
      <c r="U26" s="23">
        <f>'Variables AME'!T76*'Variables AME'!T113/'Variables AME'!T$64*'Variables AME'!$S$64</f>
        <v>24082.621443466698</v>
      </c>
      <c r="V26" s="23">
        <f>'Variables AME'!U76*'Variables AME'!U113/'Variables AME'!U$64*'Variables AME'!$S$64</f>
        <v>24648.057149027209</v>
      </c>
      <c r="W26" s="23">
        <f>'Variables AME'!V76*'Variables AME'!V113/'Variables AME'!V$64*'Variables AME'!$S$64</f>
        <v>24893.404592047104</v>
      </c>
      <c r="X26" s="23">
        <f>'Variables AME'!W76*'Variables AME'!W113/'Variables AME'!W$64*'Variables AME'!$S$64</f>
        <v>24965.649040912107</v>
      </c>
      <c r="Y26" s="23">
        <f>'Variables AME'!X76*'Variables AME'!X113/'Variables AME'!X$64*'Variables AME'!$S$64</f>
        <v>24626.064656585713</v>
      </c>
      <c r="Z26" s="23">
        <f>'Variables AME'!Y76*'Variables AME'!Y113/'Variables AME'!Y$64*'Variables AME'!$S$64</f>
        <v>24738.492938808566</v>
      </c>
      <c r="AA26" s="23">
        <f>'Variables AME'!Z76*'Variables AME'!Z113/'Variables AME'!Z$64*'Variables AME'!$S$64</f>
        <v>24898.074616395766</v>
      </c>
      <c r="AB26" s="23">
        <f>'Variables AME'!AA76*'Variables AME'!AA113/'Variables AME'!AA$64*'Variables AME'!$S$64</f>
        <v>25071.719364617795</v>
      </c>
      <c r="AC26" s="23">
        <f>'Variables AME'!AB76*'Variables AME'!AB113/'Variables AME'!AB$64*'Variables AME'!$S$64</f>
        <v>25276.432549765323</v>
      </c>
      <c r="AD26" s="23">
        <f>'Variables AME'!AC76*'Variables AME'!AC113/'Variables AME'!AC$64*'Variables AME'!$S$64</f>
        <v>25181.365035740087</v>
      </c>
      <c r="AE26" s="23">
        <f>'Variables AME'!AD76*'Variables AME'!AD113/'Variables AME'!AD$64*'Variables AME'!$S$64</f>
        <v>25244.401506625181</v>
      </c>
      <c r="AF26" s="23">
        <f>'Variables AME'!AE76*'Variables AME'!AE113/'Variables AME'!AE$64*'Variables AME'!$S$64</f>
        <v>25333.843956782021</v>
      </c>
      <c r="AG26" s="23">
        <f>'Variables AME'!AF76*'Variables AME'!AF113/'Variables AME'!AF$64*'Variables AME'!$S$64</f>
        <v>25447.913309204032</v>
      </c>
      <c r="AH26" s="23">
        <f>'Variables AME'!AG76*'Variables AME'!AG113/'Variables AME'!AG$64*'Variables AME'!$S$64</f>
        <v>25614.350567472593</v>
      </c>
      <c r="AI26" s="23">
        <f>'Variables AME'!AH76*'Variables AME'!AH113/'Variables AME'!AH$64*'Variables AME'!$S$64</f>
        <v>25812.486074474338</v>
      </c>
      <c r="AJ26" s="23">
        <f>'Variables AME'!AI76*'Variables AME'!AI113/'Variables AME'!AI$64*'Variables AME'!$S$64</f>
        <v>26002.966055318149</v>
      </c>
      <c r="AK26" s="23">
        <f>'Variables AME'!AJ76*'Variables AME'!AJ113/'Variables AME'!AJ$64*'Variables AME'!$S$64</f>
        <v>26208.016629566591</v>
      </c>
      <c r="AL26" s="23">
        <f>'Variables AME'!AK76*'Variables AME'!AK113/'Variables AME'!AK$64*'Variables AME'!$S$64</f>
        <v>26415.142903551932</v>
      </c>
      <c r="AM26" s="23">
        <f>'Variables AME'!AL76*'Variables AME'!AL113/'Variables AME'!AL$64*'Variables AME'!$S$64</f>
        <v>26610.484235410691</v>
      </c>
      <c r="AN26" s="23">
        <f>'Variables AME'!AM76*'Variables AME'!AM113/'Variables AME'!AM$64*'Variables AME'!$S$64</f>
        <v>26756.752743552348</v>
      </c>
      <c r="AO26" s="23">
        <f>'Variables AME'!AN76*'Variables AME'!AN113/'Variables AME'!AN$64*'Variables AME'!$S$64</f>
        <v>26970.82976975503</v>
      </c>
      <c r="AP26" s="23">
        <f>'Variables AME'!AO76*'Variables AME'!AO113/'Variables AME'!AO$64*'Variables AME'!$S$64</f>
        <v>27159.632703095976</v>
      </c>
      <c r="AQ26" s="23">
        <f>'Variables AME'!AP76*'Variables AME'!AP113/'Variables AME'!AP$64*'Variables AME'!$S$64</f>
        <v>27343.868131375893</v>
      </c>
      <c r="AR26" s="23">
        <f>'Variables AME'!AQ76*'Variables AME'!AQ113/'Variables AME'!AQ$64*'Variables AME'!$S$64</f>
        <v>27499.768779547405</v>
      </c>
      <c r="AS26" s="23">
        <f>'Variables AME'!AR76*'Variables AME'!AR113/'Variables AME'!AR$64*'Variables AME'!$S$64</f>
        <v>27680.393720653901</v>
      </c>
      <c r="AT26" s="23">
        <f>'Variables AME'!AS76*'Variables AME'!AS113/'Variables AME'!AS$64*'Variables AME'!$S$64</f>
        <v>27827.645033489447</v>
      </c>
      <c r="AU26" s="23">
        <f>'Variables AME'!AT76*'Variables AME'!AT113/'Variables AME'!AT$64*'Variables AME'!$S$64</f>
        <v>27975.151327156167</v>
      </c>
      <c r="AV26" s="23">
        <f>'Variables AME'!AU76*'Variables AME'!AU113/'Variables AME'!AU$64*'Variables AME'!$S$64</f>
        <v>28120.48618416864</v>
      </c>
      <c r="AW26" s="23">
        <f>'Variables AME'!AV76*'Variables AME'!AV113/'Variables AME'!AV$64*'Variables AME'!$S$64</f>
        <v>28278.305475818175</v>
      </c>
      <c r="AX26" s="18"/>
    </row>
    <row r="27" spans="1:50" x14ac:dyDescent="0.25">
      <c r="A27" s="164"/>
      <c r="B27" t="s">
        <v>266</v>
      </c>
      <c r="C27" s="23">
        <f>'Variables AME'!B77*'Variables AME'!B114/'Variables AME'!B$64*'Variables AME'!$S$64</f>
        <v>5105.8505751540633</v>
      </c>
      <c r="D27" s="23">
        <f>'Variables AME'!C77*'Variables AME'!C114/'Variables AME'!C$64*'Variables AME'!$S$64</f>
        <v>5187.8266576723299</v>
      </c>
      <c r="E27" s="23">
        <f>'Variables AME'!D77*'Variables AME'!D114/'Variables AME'!D$64*'Variables AME'!$S$64</f>
        <v>5319.8540127752112</v>
      </c>
      <c r="F27" s="23">
        <f>'Variables AME'!E77*'Variables AME'!E114/'Variables AME'!E$64*'Variables AME'!$S$64</f>
        <v>5748.0638627226353</v>
      </c>
      <c r="G27" s="23">
        <f>'Variables AME'!F77*'Variables AME'!F114/'Variables AME'!F$64*'Variables AME'!$S$64</f>
        <v>5784.3255018256978</v>
      </c>
      <c r="H27" s="23">
        <f>'Variables AME'!G77*'Variables AME'!G114/'Variables AME'!G$64*'Variables AME'!$S$64</f>
        <v>4923.6472968445396</v>
      </c>
      <c r="I27" s="23">
        <f>'Variables AME'!H77*'Variables AME'!H114/'Variables AME'!H$64*'Variables AME'!$S$64</f>
        <v>5332.3540524498421</v>
      </c>
      <c r="J27" s="23">
        <f>'Variables AME'!I77*'Variables AME'!I114/'Variables AME'!I$64*'Variables AME'!$S$64</f>
        <v>5562.4405214256267</v>
      </c>
      <c r="K27" s="23">
        <f>'Variables AME'!J77*'Variables AME'!J114/'Variables AME'!J$64*'Variables AME'!$S$64</f>
        <v>5391.1329133222962</v>
      </c>
      <c r="L27" s="23">
        <f>'Variables AME'!K77*'Variables AME'!K114/'Variables AME'!K$64*'Variables AME'!$S$64</f>
        <v>5196.3929241316901</v>
      </c>
      <c r="M27" s="23">
        <f>'Variables AME'!L77*'Variables AME'!L114/'Variables AME'!L$64*'Variables AME'!$S$64</f>
        <v>5147.8460747094578</v>
      </c>
      <c r="N27" s="23">
        <f>'Variables AME'!M77*'Variables AME'!M114/'Variables AME'!M$64*'Variables AME'!$S$64</f>
        <v>5084.4978271703858</v>
      </c>
      <c r="O27" s="23">
        <f>'Variables AME'!N77*'Variables AME'!N114/'Variables AME'!N$64*'Variables AME'!$S$64</f>
        <v>5550.1672276525378</v>
      </c>
      <c r="P27" s="23">
        <f>'Variables AME'!O77*'Variables AME'!O114/'Variables AME'!O$64*'Variables AME'!$S$64</f>
        <v>5979.1949361541583</v>
      </c>
      <c r="Q27" s="23">
        <f>'Variables AME'!P77*'Variables AME'!P114/'Variables AME'!P$64*'Variables AME'!$S$64</f>
        <v>6280.4373624704831</v>
      </c>
      <c r="R27" s="23">
        <f>'Variables AME'!Q77*'Variables AME'!Q114/'Variables AME'!Q$64*'Variables AME'!$S$64</f>
        <v>6365.4304050306691</v>
      </c>
      <c r="S27" s="23">
        <f>'Variables AME'!R77*'Variables AME'!R114/'Variables AME'!R$64*'Variables AME'!$S$64</f>
        <v>6310.5932088672771</v>
      </c>
      <c r="T27" s="23">
        <f>'Variables AME'!S77*'Variables AME'!S114/'Variables AME'!S$64*'Variables AME'!$S$64</f>
        <v>6692.3623369215547</v>
      </c>
      <c r="U27" s="23">
        <f>'Variables AME'!T77*'Variables AME'!T114/'Variables AME'!T$64*'Variables AME'!$S$64</f>
        <v>6565.5341007481529</v>
      </c>
      <c r="V27" s="23">
        <f>'Variables AME'!U77*'Variables AME'!U114/'Variables AME'!U$64*'Variables AME'!$S$64</f>
        <v>6803.6897981815664</v>
      </c>
      <c r="W27" s="23">
        <f>'Variables AME'!V77*'Variables AME'!V114/'Variables AME'!V$64*'Variables AME'!$S$64</f>
        <v>6732.9150691002242</v>
      </c>
      <c r="X27" s="23">
        <f>'Variables AME'!W77*'Variables AME'!W114/'Variables AME'!W$64*'Variables AME'!$S$64</f>
        <v>6668.5828124269574</v>
      </c>
      <c r="Y27" s="23">
        <f>'Variables AME'!X77*'Variables AME'!X114/'Variables AME'!X$64*'Variables AME'!$S$64</f>
        <v>6371.1837547468594</v>
      </c>
      <c r="Z27" s="23">
        <f>'Variables AME'!Y77*'Variables AME'!Y114/'Variables AME'!Y$64*'Variables AME'!$S$64</f>
        <v>6279.5642867460438</v>
      </c>
      <c r="AA27" s="23">
        <f>'Variables AME'!Z77*'Variables AME'!Z114/'Variables AME'!Z$64*'Variables AME'!$S$64</f>
        <v>6251.8923808938052</v>
      </c>
      <c r="AB27" s="23">
        <f>'Variables AME'!AA77*'Variables AME'!AA114/'Variables AME'!AA$64*'Variables AME'!$S$64</f>
        <v>6240.3804724596848</v>
      </c>
      <c r="AC27" s="23">
        <f>'Variables AME'!AB77*'Variables AME'!AB114/'Variables AME'!AB$64*'Variables AME'!$S$64</f>
        <v>6242.2392061878281</v>
      </c>
      <c r="AD27" s="23">
        <f>'Variables AME'!AC77*'Variables AME'!AC114/'Variables AME'!AC$64*'Variables AME'!$S$64</f>
        <v>6247.3221705191891</v>
      </c>
      <c r="AE27" s="23">
        <f>'Variables AME'!AD77*'Variables AME'!AD114/'Variables AME'!AD$64*'Variables AME'!$S$64</f>
        <v>6279.5745546002881</v>
      </c>
      <c r="AF27" s="23">
        <f>'Variables AME'!AE77*'Variables AME'!AE114/'Variables AME'!AE$64*'Variables AME'!$S$64</f>
        <v>6314.0788047052092</v>
      </c>
      <c r="AG27" s="23">
        <f>'Variables AME'!AF77*'Variables AME'!AF114/'Variables AME'!AF$64*'Variables AME'!$S$64</f>
        <v>6351.2242804417092</v>
      </c>
      <c r="AH27" s="23">
        <f>'Variables AME'!AG77*'Variables AME'!AG114/'Variables AME'!AG$64*'Variables AME'!$S$64</f>
        <v>6413.0813227685685</v>
      </c>
      <c r="AI27" s="23">
        <f>'Variables AME'!AH77*'Variables AME'!AH114/'Variables AME'!AH$64*'Variables AME'!$S$64</f>
        <v>6461.1145343064973</v>
      </c>
      <c r="AJ27" s="23">
        <f>'Variables AME'!AI77*'Variables AME'!AI114/'Variables AME'!AI$64*'Variables AME'!$S$64</f>
        <v>6495.8255616566121</v>
      </c>
      <c r="AK27" s="23">
        <f>'Variables AME'!AJ77*'Variables AME'!AJ114/'Variables AME'!AJ$64*'Variables AME'!$S$64</f>
        <v>6554.4770909749923</v>
      </c>
      <c r="AL27" s="23">
        <f>'Variables AME'!AK77*'Variables AME'!AK114/'Variables AME'!AK$64*'Variables AME'!$S$64</f>
        <v>6610.4347524597542</v>
      </c>
      <c r="AM27" s="23">
        <f>'Variables AME'!AL77*'Variables AME'!AL114/'Variables AME'!AL$64*'Variables AME'!$S$64</f>
        <v>6657.8996289251427</v>
      </c>
      <c r="AN27" s="23">
        <f>'Variables AME'!AM77*'Variables AME'!AM114/'Variables AME'!AM$64*'Variables AME'!$S$64</f>
        <v>6655.8454906094876</v>
      </c>
      <c r="AO27" s="23">
        <f>'Variables AME'!AN77*'Variables AME'!AN114/'Variables AME'!AN$64*'Variables AME'!$S$64</f>
        <v>6675.4332198072607</v>
      </c>
      <c r="AP27" s="23">
        <f>'Variables AME'!AO77*'Variables AME'!AO114/'Variables AME'!AO$64*'Variables AME'!$S$64</f>
        <v>6694.3959004867056</v>
      </c>
      <c r="AQ27" s="23">
        <f>'Variables AME'!AP77*'Variables AME'!AP114/'Variables AME'!AP$64*'Variables AME'!$S$64</f>
        <v>6733.3017721032247</v>
      </c>
      <c r="AR27" s="23">
        <f>'Variables AME'!AQ77*'Variables AME'!AQ114/'Variables AME'!AQ$64*'Variables AME'!$S$64</f>
        <v>6753.5988814711145</v>
      </c>
      <c r="AS27" s="23">
        <f>'Variables AME'!AR77*'Variables AME'!AR114/'Variables AME'!AR$64*'Variables AME'!$S$64</f>
        <v>6786.1423842420254</v>
      </c>
      <c r="AT27" s="23">
        <f>'Variables AME'!AS77*'Variables AME'!AS114/'Variables AME'!AS$64*'Variables AME'!$S$64</f>
        <v>6818.7000841561658</v>
      </c>
      <c r="AU27" s="23">
        <f>'Variables AME'!AT77*'Variables AME'!AT114/'Variables AME'!AT$64*'Variables AME'!$S$64</f>
        <v>6846.1012616138096</v>
      </c>
      <c r="AV27" s="23">
        <f>'Variables AME'!AU77*'Variables AME'!AU114/'Variables AME'!AU$64*'Variables AME'!$S$64</f>
        <v>6873.6777194654696</v>
      </c>
      <c r="AW27" s="23">
        <f>'Variables AME'!AV77*'Variables AME'!AV114/'Variables AME'!AV$64*'Variables AME'!$S$64</f>
        <v>6991.0876514663696</v>
      </c>
      <c r="AX27" s="18"/>
    </row>
    <row r="30" spans="1:50" x14ac:dyDescent="0.25">
      <c r="A30" s="164" t="s">
        <v>716</v>
      </c>
      <c r="B30" t="s">
        <v>255</v>
      </c>
      <c r="C30" s="23">
        <f>'Variables AME'!B549*'Variables AME'!B102/'Variables AME'!B$64*'Variables AME'!$S$64</f>
        <v>98.791714222528427</v>
      </c>
      <c r="D30" s="23">
        <f>'Variables AME'!C549*'Variables AME'!C102/'Variables AME'!C$64*'Variables AME'!$S$64</f>
        <v>100.3778471494565</v>
      </c>
      <c r="E30" s="23">
        <f>'Variables AME'!D549*'Variables AME'!D102/'Variables AME'!D$64*'Variables AME'!$S$64</f>
        <v>-204.05288625456262</v>
      </c>
      <c r="F30" s="23">
        <f>'Variables AME'!E549*'Variables AME'!E102/'Variables AME'!E$64*'Variables AME'!$S$64</f>
        <v>-546.6483314013991</v>
      </c>
      <c r="G30" s="23">
        <f>'Variables AME'!F549*'Variables AME'!F102/'Variables AME'!F$64*'Variables AME'!$S$64</f>
        <v>1221.4978836459516</v>
      </c>
      <c r="H30" s="23">
        <f>'Variables AME'!G549*'Variables AME'!G102/'Variables AME'!G$64*'Variables AME'!$S$64</f>
        <v>-2861.2933995934936</v>
      </c>
      <c r="I30" s="23">
        <f>'Variables AME'!H549*'Variables AME'!H102/'Variables AME'!H$64*'Variables AME'!$S$64</f>
        <v>-6.5637503132348849</v>
      </c>
      <c r="J30" s="23">
        <f>'Variables AME'!I549*'Variables AME'!I102/'Variables AME'!I$64*'Variables AME'!$S$64</f>
        <v>1671.2857553626134</v>
      </c>
      <c r="K30" s="23">
        <f>'Variables AME'!J549*'Variables AME'!J102/'Variables AME'!J$64*'Variables AME'!$S$64</f>
        <v>1839.3383874124804</v>
      </c>
      <c r="L30" s="23">
        <f>'Variables AME'!K549*'Variables AME'!K102/'Variables AME'!K$64*'Variables AME'!$S$64</f>
        <v>-387.10460960216852</v>
      </c>
      <c r="M30" s="23">
        <f>'Variables AME'!L549*'Variables AME'!L102/'Variables AME'!L$64*'Variables AME'!$S$64</f>
        <v>-1514.6253153257064</v>
      </c>
      <c r="N30" s="23">
        <f>'Variables AME'!M549*'Variables AME'!M102/'Variables AME'!M$64*'Variables AME'!$S$64</f>
        <v>-3913.5826702849367</v>
      </c>
      <c r="O30" s="23">
        <f>'Variables AME'!N549*'Variables AME'!N102/'Variables AME'!N$64*'Variables AME'!$S$64</f>
        <v>-3553.4672115010171</v>
      </c>
      <c r="P30" s="23">
        <f>'Variables AME'!O549*'Variables AME'!O102/'Variables AME'!O$64*'Variables AME'!$S$64</f>
        <v>-106.38236338919698</v>
      </c>
      <c r="Q30" s="23">
        <f>'Variables AME'!P549*'Variables AME'!P102/'Variables AME'!P$64*'Variables AME'!$S$64</f>
        <v>2726.3632874578761</v>
      </c>
      <c r="R30" s="23">
        <f>'Variables AME'!Q549*'Variables AME'!Q102/'Variables AME'!Q$64*'Variables AME'!$S$64</f>
        <v>-26.584584435648441</v>
      </c>
      <c r="S30" s="23">
        <f>'Variables AME'!R549*'Variables AME'!R102/'Variables AME'!R$64*'Variables AME'!$S$64</f>
        <v>-64.620871948356225</v>
      </c>
      <c r="T30" s="23">
        <f>'Variables AME'!S549*'Variables AME'!S102/'Variables AME'!S$64*'Variables AME'!$S$64</f>
        <v>-5.9107707477992779</v>
      </c>
      <c r="U30" s="23">
        <f>'Variables AME'!T549*'Variables AME'!T102/'Variables AME'!T$64*'Variables AME'!$S$64</f>
        <v>-15.427121131382304</v>
      </c>
      <c r="V30" s="23">
        <f>'Variables AME'!U549*'Variables AME'!U102/'Variables AME'!U$64*'Variables AME'!$S$64</f>
        <v>-277.31741667263054</v>
      </c>
      <c r="W30" s="23">
        <f>'Variables AME'!V549*'Variables AME'!V102/'Variables AME'!V$64*'Variables AME'!$S$64</f>
        <v>218.67661995115159</v>
      </c>
      <c r="X30" s="23">
        <f>'Variables AME'!W549*'Variables AME'!W102/'Variables AME'!W$64*'Variables AME'!$S$64</f>
        <v>403.12156972194197</v>
      </c>
      <c r="Y30" s="23">
        <f>'Variables AME'!X549*'Variables AME'!X102/'Variables AME'!X$64*'Variables AME'!$S$64</f>
        <v>-261.5642975309425</v>
      </c>
      <c r="Z30" s="23">
        <f>'Variables AME'!Y549*'Variables AME'!Y102/'Variables AME'!Y$64*'Variables AME'!$S$64</f>
        <v>-421.40072807124449</v>
      </c>
      <c r="AA30" s="23">
        <f>'Variables AME'!Z549*'Variables AME'!Z102/'Variables AME'!Z$64*'Variables AME'!$S$64</f>
        <v>-485.96836019019179</v>
      </c>
      <c r="AB30" s="23">
        <f>'Variables AME'!AA549*'Variables AME'!AA102/'Variables AME'!AA$64*'Variables AME'!$S$64</f>
        <v>-494.95563124858558</v>
      </c>
      <c r="AC30" s="23">
        <f>'Variables AME'!AB549*'Variables AME'!AB102/'Variables AME'!AB$64*'Variables AME'!$S$64</f>
        <v>-533.41718885281773</v>
      </c>
      <c r="AD30" s="23">
        <f>'Variables AME'!AC549*'Variables AME'!AC102/'Variables AME'!AC$64*'Variables AME'!$S$64</f>
        <v>-575.08457911882044</v>
      </c>
      <c r="AE30" s="23">
        <f>'Variables AME'!AD549*'Variables AME'!AD102/'Variables AME'!AD$64*'Variables AME'!$S$64</f>
        <v>-595.98126728463581</v>
      </c>
      <c r="AF30" s="23">
        <f>'Variables AME'!AE549*'Variables AME'!AE102/'Variables AME'!AE$64*'Variables AME'!$S$64</f>
        <v>-626.06983438722966</v>
      </c>
      <c r="AG30" s="23">
        <f>'Variables AME'!AF549*'Variables AME'!AF102/'Variables AME'!AF$64*'Variables AME'!$S$64</f>
        <v>-670.34611913540789</v>
      </c>
      <c r="AH30" s="23">
        <f>'Variables AME'!AG549*'Variables AME'!AG102/'Variables AME'!AG$64*'Variables AME'!$S$64</f>
        <v>-712.80050108447358</v>
      </c>
      <c r="AI30" s="23">
        <f>'Variables AME'!AH549*'Variables AME'!AH102/'Variables AME'!AH$64*'Variables AME'!$S$64</f>
        <v>-743.51573737573915</v>
      </c>
      <c r="AJ30" s="23">
        <f>'Variables AME'!AI549*'Variables AME'!AI102/'Variables AME'!AI$64*'Variables AME'!$S$64</f>
        <v>-781.39070554519139</v>
      </c>
      <c r="AK30" s="23">
        <f>'Variables AME'!AJ549*'Variables AME'!AJ102/'Variables AME'!AJ$64*'Variables AME'!$S$64</f>
        <v>-766.19482302993526</v>
      </c>
      <c r="AL30" s="23">
        <f>'Variables AME'!AK549*'Variables AME'!AK102/'Variables AME'!AK$64*'Variables AME'!$S$64</f>
        <v>-782.08051248367565</v>
      </c>
      <c r="AM30" s="23">
        <f>'Variables AME'!AL549*'Variables AME'!AL102/'Variables AME'!AL$64*'Variables AME'!$S$64</f>
        <v>-794.95294419159484</v>
      </c>
      <c r="AN30" s="23">
        <f>'Variables AME'!AM549*'Variables AME'!AM102/'Variables AME'!AM$64*'Variables AME'!$S$64</f>
        <v>-743.17457299316891</v>
      </c>
      <c r="AO30" s="23">
        <f>'Variables AME'!AN549*'Variables AME'!AN102/'Variables AME'!AN$64*'Variables AME'!$S$64</f>
        <v>-739.52682833462165</v>
      </c>
      <c r="AP30" s="23">
        <f>'Variables AME'!AO549*'Variables AME'!AO102/'Variables AME'!AO$64*'Variables AME'!$S$64</f>
        <v>-725.10237937712077</v>
      </c>
      <c r="AQ30" s="23">
        <f>'Variables AME'!AP549*'Variables AME'!AP102/'Variables AME'!AP$64*'Variables AME'!$S$64</f>
        <v>-728.07063356125536</v>
      </c>
      <c r="AR30" s="23">
        <f>'Variables AME'!AQ549*'Variables AME'!AQ102/'Variables AME'!AQ$64*'Variables AME'!$S$64</f>
        <v>-736.27677248013958</v>
      </c>
      <c r="AS30" s="23">
        <f>'Variables AME'!AR549*'Variables AME'!AR102/'Variables AME'!AR$64*'Variables AME'!$S$64</f>
        <v>-731.02029920976452</v>
      </c>
      <c r="AT30" s="23">
        <f>'Variables AME'!AS549*'Variables AME'!AS102/'Variables AME'!AS$64*'Variables AME'!$S$64</f>
        <v>-743.05922875925739</v>
      </c>
      <c r="AU30" s="23">
        <f>'Variables AME'!AT549*'Variables AME'!AT102/'Variables AME'!AT$64*'Variables AME'!$S$64</f>
        <v>-761.12877420879806</v>
      </c>
      <c r="AV30" s="23">
        <f>'Variables AME'!AU549*'Variables AME'!AU102/'Variables AME'!AU$64*'Variables AME'!$S$64</f>
        <v>-771.30327180634356</v>
      </c>
      <c r="AW30" s="23">
        <f>'Variables AME'!AV549*'Variables AME'!AV102/'Variables AME'!AV$64*'Variables AME'!$S$64</f>
        <v>-782.13829556769485</v>
      </c>
      <c r="AX30" s="18"/>
    </row>
    <row r="31" spans="1:50" x14ac:dyDescent="0.25">
      <c r="A31" s="164"/>
      <c r="B31" t="s">
        <v>256</v>
      </c>
      <c r="C31" s="23">
        <f>'Variables AME'!B550*'Variables AME'!B103/'Variables AME'!B$64*'Variables AME'!$S$64</f>
        <v>48.855544212966613</v>
      </c>
      <c r="D31" s="23">
        <f>'Variables AME'!C550*'Variables AME'!C103/'Variables AME'!C$64*'Variables AME'!$S$64</f>
        <v>49.63993577807927</v>
      </c>
      <c r="E31" s="23">
        <f>'Variables AME'!D550*'Variables AME'!D103/'Variables AME'!D$64*'Variables AME'!$S$64</f>
        <v>-119.84603452852305</v>
      </c>
      <c r="F31" s="23">
        <f>'Variables AME'!E550*'Variables AME'!E103/'Variables AME'!E$64*'Variables AME'!$S$64</f>
        <v>-295.76426472285789</v>
      </c>
      <c r="G31" s="23">
        <f>'Variables AME'!F550*'Variables AME'!F103/'Variables AME'!F$64*'Variables AME'!$S$64</f>
        <v>57.162420836083356</v>
      </c>
      <c r="H31" s="23">
        <f>'Variables AME'!G550*'Variables AME'!G103/'Variables AME'!G$64*'Variables AME'!$S$64</f>
        <v>-636.66299351306179</v>
      </c>
      <c r="I31" s="23">
        <f>'Variables AME'!H550*'Variables AME'!H103/'Variables AME'!H$64*'Variables AME'!$S$64</f>
        <v>-249.94180908165231</v>
      </c>
      <c r="J31" s="23">
        <f>'Variables AME'!I550*'Variables AME'!I103/'Variables AME'!I$64*'Variables AME'!$S$64</f>
        <v>27.037967298233127</v>
      </c>
      <c r="K31" s="23">
        <f>'Variables AME'!J550*'Variables AME'!J103/'Variables AME'!J$64*'Variables AME'!$S$64</f>
        <v>85.827444184813089</v>
      </c>
      <c r="L31" s="23">
        <f>'Variables AME'!K550*'Variables AME'!K103/'Variables AME'!K$64*'Variables AME'!$S$64</f>
        <v>-285.92557293464029</v>
      </c>
      <c r="M31" s="23">
        <f>'Variables AME'!L550*'Variables AME'!L103/'Variables AME'!L$64*'Variables AME'!$S$64</f>
        <v>-492.52957288695586</v>
      </c>
      <c r="N31" s="23">
        <f>'Variables AME'!M550*'Variables AME'!M103/'Variables AME'!M$64*'Variables AME'!$S$64</f>
        <v>-848.77071459542208</v>
      </c>
      <c r="O31" s="23">
        <f>'Variables AME'!N550*'Variables AME'!N103/'Variables AME'!N$64*'Variables AME'!$S$64</f>
        <v>2270.4688247196473</v>
      </c>
      <c r="P31" s="23">
        <f>'Variables AME'!O550*'Variables AME'!O103/'Variables AME'!O$64*'Variables AME'!$S$64</f>
        <v>2415.1317400440262</v>
      </c>
      <c r="Q31" s="23">
        <f>'Variables AME'!P550*'Variables AME'!P103/'Variables AME'!P$64*'Variables AME'!$S$64</f>
        <v>2137.5526059366416</v>
      </c>
      <c r="R31" s="23">
        <f>'Variables AME'!Q550*'Variables AME'!Q103/'Variables AME'!Q$64*'Variables AME'!$S$64</f>
        <v>1830.6888701022633</v>
      </c>
      <c r="S31" s="23">
        <f>'Variables AME'!R550*'Variables AME'!R103/'Variables AME'!R$64*'Variables AME'!$S$64</f>
        <v>1607.9163492264279</v>
      </c>
      <c r="T31" s="23">
        <f>'Variables AME'!S550*'Variables AME'!S103/'Variables AME'!S$64*'Variables AME'!$S$64</f>
        <v>808.64692572333604</v>
      </c>
      <c r="U31" s="23">
        <f>'Variables AME'!T550*'Variables AME'!T103/'Variables AME'!T$64*'Variables AME'!$S$64</f>
        <v>694.30004161406168</v>
      </c>
      <c r="V31" s="23">
        <f>'Variables AME'!U550*'Variables AME'!U103/'Variables AME'!U$64*'Variables AME'!$S$64</f>
        <v>623.89585779236393</v>
      </c>
      <c r="W31" s="23">
        <f>'Variables AME'!V550*'Variables AME'!V103/'Variables AME'!V$64*'Variables AME'!$S$64</f>
        <v>727.27786877747576</v>
      </c>
      <c r="X31" s="23">
        <f>'Variables AME'!W550*'Variables AME'!W103/'Variables AME'!W$64*'Variables AME'!$S$64</f>
        <v>753.54781912927263</v>
      </c>
      <c r="Y31" s="23">
        <f>'Variables AME'!X550*'Variables AME'!X103/'Variables AME'!X$64*'Variables AME'!$S$64</f>
        <v>676.32666475351334</v>
      </c>
      <c r="Z31" s="23">
        <f>'Variables AME'!Y550*'Variables AME'!Y103/'Variables AME'!Y$64*'Variables AME'!$S$64</f>
        <v>654.91692446339619</v>
      </c>
      <c r="AA31" s="23">
        <f>'Variables AME'!Z550*'Variables AME'!Z103/'Variables AME'!Z$64*'Variables AME'!$S$64</f>
        <v>641.67324711718027</v>
      </c>
      <c r="AB31" s="23">
        <f>'Variables AME'!AA550*'Variables AME'!AA103/'Variables AME'!AA$64*'Variables AME'!$S$64</f>
        <v>637.48135738425219</v>
      </c>
      <c r="AC31" s="23">
        <f>'Variables AME'!AB550*'Variables AME'!AB103/'Variables AME'!AB$64*'Variables AME'!$S$64</f>
        <v>626.61201724685918</v>
      </c>
      <c r="AD31" s="23">
        <f>'Variables AME'!AC550*'Variables AME'!AC103/'Variables AME'!AC$64*'Variables AME'!$S$64</f>
        <v>611.7993949005853</v>
      </c>
      <c r="AE31" s="23">
        <f>'Variables AME'!AD550*'Variables AME'!AD103/'Variables AME'!AD$64*'Variables AME'!$S$64</f>
        <v>605.65287085124044</v>
      </c>
      <c r="AF31" s="23">
        <f>'Variables AME'!AE550*'Variables AME'!AE103/'Variables AME'!AE$64*'Variables AME'!$S$64</f>
        <v>596.9512215498047</v>
      </c>
      <c r="AG31" s="23">
        <f>'Variables AME'!AF550*'Variables AME'!AF103/'Variables AME'!AF$64*'Variables AME'!$S$64</f>
        <v>582.93851272765573</v>
      </c>
      <c r="AH31" s="23">
        <f>'Variables AME'!AG550*'Variables AME'!AG103/'Variables AME'!AG$64*'Variables AME'!$S$64</f>
        <v>572.06755682011635</v>
      </c>
      <c r="AI31" s="23">
        <f>'Variables AME'!AH550*'Variables AME'!AH103/'Variables AME'!AH$64*'Variables AME'!$S$64</f>
        <v>564.38655920819303</v>
      </c>
      <c r="AJ31" s="23">
        <f>'Variables AME'!AI550*'Variables AME'!AI103/'Variables AME'!AI$64*'Variables AME'!$S$64</f>
        <v>554.8600088892988</v>
      </c>
      <c r="AK31" s="23">
        <f>'Variables AME'!AJ550*'Variables AME'!AJ103/'Variables AME'!AJ$64*'Variables AME'!$S$64</f>
        <v>558.1840791816951</v>
      </c>
      <c r="AL31" s="23">
        <f>'Variables AME'!AK550*'Variables AME'!AK103/'Variables AME'!AK$64*'Variables AME'!$S$64</f>
        <v>554.00353804669658</v>
      </c>
      <c r="AM31" s="23">
        <f>'Variables AME'!AL550*'Variables AME'!AL103/'Variables AME'!AL$64*'Variables AME'!$S$64</f>
        <v>551.26454405870902</v>
      </c>
      <c r="AN31" s="23">
        <f>'Variables AME'!AM550*'Variables AME'!AM103/'Variables AME'!AM$64*'Variables AME'!$S$64</f>
        <v>546.06483126982459</v>
      </c>
      <c r="AO31" s="23">
        <f>'Variables AME'!AN550*'Variables AME'!AN103/'Variables AME'!AN$64*'Variables AME'!$S$64</f>
        <v>541.62992005148305</v>
      </c>
      <c r="AP31" s="23">
        <f>'Variables AME'!AO550*'Variables AME'!AO103/'Variables AME'!AO$64*'Variables AME'!$S$64</f>
        <v>542.35871881987589</v>
      </c>
      <c r="AQ31" s="23">
        <f>'Variables AME'!AP550*'Variables AME'!AP103/'Variables AME'!AP$64*'Variables AME'!$S$64</f>
        <v>538.67944072089267</v>
      </c>
      <c r="AR31" s="23">
        <f>'Variables AME'!AQ550*'Variables AME'!AQ103/'Variables AME'!AQ$64*'Variables AME'!$S$64</f>
        <v>533.80687043536034</v>
      </c>
      <c r="AS31" s="23">
        <f>'Variables AME'!AR550*'Variables AME'!AR103/'Variables AME'!AR$64*'Variables AME'!$S$64</f>
        <v>527.86420515271527</v>
      </c>
      <c r="AT31" s="23">
        <f>'Variables AME'!AS550*'Variables AME'!AS103/'Variables AME'!AS$64*'Variables AME'!$S$64</f>
        <v>520.89878012670783</v>
      </c>
      <c r="AU31" s="23">
        <f>'Variables AME'!AT550*'Variables AME'!AT103/'Variables AME'!AT$64*'Variables AME'!$S$64</f>
        <v>513.17909525773234</v>
      </c>
      <c r="AV31" s="23">
        <f>'Variables AME'!AU550*'Variables AME'!AU103/'Variables AME'!AU$64*'Variables AME'!$S$64</f>
        <v>507.37884620602779</v>
      </c>
      <c r="AW31" s="23">
        <f>'Variables AME'!AV550*'Variables AME'!AV103/'Variables AME'!AV$64*'Variables AME'!$S$64</f>
        <v>501.06541490148419</v>
      </c>
    </row>
    <row r="32" spans="1:50" x14ac:dyDescent="0.25">
      <c r="A32" s="164"/>
      <c r="B32" t="s">
        <v>257</v>
      </c>
      <c r="C32" s="23">
        <f>'Variables AME'!B551*'Variables AME'!B104/'Variables AME'!B$64*'Variables AME'!$S$64</f>
        <v>46.003858782610251</v>
      </c>
      <c r="D32" s="23">
        <f>'Variables AME'!C551*'Variables AME'!C104/'Variables AME'!C$64*'Variables AME'!$S$64</f>
        <v>46.742465615734844</v>
      </c>
      <c r="E32" s="23">
        <f>'Variables AME'!D551*'Variables AME'!D104/'Variables AME'!D$64*'Variables AME'!$S$64</f>
        <v>-93.19872161513274</v>
      </c>
      <c r="F32" s="23">
        <f>'Variables AME'!E551*'Variables AME'!E104/'Variables AME'!E$64*'Variables AME'!$S$64</f>
        <v>-367.58464735427992</v>
      </c>
      <c r="G32" s="23">
        <f>'Variables AME'!F551*'Variables AME'!F104/'Variables AME'!F$64*'Variables AME'!$S$64</f>
        <v>-44.73700670885006</v>
      </c>
      <c r="H32" s="23">
        <f>'Variables AME'!G551*'Variables AME'!G104/'Variables AME'!G$64*'Variables AME'!$S$64</f>
        <v>-985.84174042077052</v>
      </c>
      <c r="I32" s="23">
        <f>'Variables AME'!H551*'Variables AME'!H104/'Variables AME'!H$64*'Variables AME'!$S$64</f>
        <v>-363.72543160757317</v>
      </c>
      <c r="J32" s="23">
        <f>'Variables AME'!I551*'Variables AME'!I104/'Variables AME'!I$64*'Variables AME'!$S$64</f>
        <v>-75.899100555128314</v>
      </c>
      <c r="K32" s="23">
        <f>'Variables AME'!J551*'Variables AME'!J104/'Variables AME'!J$64*'Variables AME'!$S$64</f>
        <v>-68.193958058782968</v>
      </c>
      <c r="L32" s="23">
        <f>'Variables AME'!K551*'Variables AME'!K104/'Variables AME'!K$64*'Variables AME'!$S$64</f>
        <v>-503.17986339158034</v>
      </c>
      <c r="M32" s="23">
        <f>'Variables AME'!L551*'Variables AME'!L104/'Variables AME'!L$64*'Variables AME'!$S$64</f>
        <v>-797.50456359110262</v>
      </c>
      <c r="N32" s="23">
        <f>'Variables AME'!M551*'Variables AME'!M104/'Variables AME'!M$64*'Variables AME'!$S$64</f>
        <v>-1250.3583565788094</v>
      </c>
      <c r="O32" s="23">
        <f>'Variables AME'!N551*'Variables AME'!N104/'Variables AME'!N$64*'Variables AME'!$S$64</f>
        <v>1442.4420478471441</v>
      </c>
      <c r="P32" s="23">
        <f>'Variables AME'!O551*'Variables AME'!O104/'Variables AME'!O$64*'Variables AME'!$S$64</f>
        <v>1394.6940050575633</v>
      </c>
      <c r="Q32" s="23">
        <f>'Variables AME'!P551*'Variables AME'!P104/'Variables AME'!P$64*'Variables AME'!$S$64</f>
        <v>1184.6950634479504</v>
      </c>
      <c r="R32" s="23">
        <f>'Variables AME'!Q551*'Variables AME'!Q104/'Variables AME'!Q$64*'Variables AME'!$S$64</f>
        <v>893.79965858644005</v>
      </c>
      <c r="S32" s="23">
        <f>'Variables AME'!R551*'Variables AME'!R104/'Variables AME'!R$64*'Variables AME'!$S$64</f>
        <v>739.83478807825543</v>
      </c>
      <c r="T32" s="23">
        <f>'Variables AME'!S551*'Variables AME'!S104/'Variables AME'!S$64*'Variables AME'!$S$64</f>
        <v>324.6157324153948</v>
      </c>
      <c r="U32" s="23">
        <f>'Variables AME'!T551*'Variables AME'!T104/'Variables AME'!T$64*'Variables AME'!$S$64</f>
        <v>246.18772334163197</v>
      </c>
      <c r="V32" s="23">
        <f>'Variables AME'!U551*'Variables AME'!U104/'Variables AME'!U$64*'Variables AME'!$S$64</f>
        <v>240.99243980630078</v>
      </c>
      <c r="W32" s="23">
        <f>'Variables AME'!V551*'Variables AME'!V104/'Variables AME'!V$64*'Variables AME'!$S$64</f>
        <v>304.960465272698</v>
      </c>
      <c r="X32" s="23">
        <f>'Variables AME'!W551*'Variables AME'!W104/'Variables AME'!W$64*'Variables AME'!$S$64</f>
        <v>329.34251464916343</v>
      </c>
      <c r="Y32" s="23">
        <f>'Variables AME'!X551*'Variables AME'!X104/'Variables AME'!X$64*'Variables AME'!$S$64</f>
        <v>290.6857822620143</v>
      </c>
      <c r="Z32" s="23">
        <f>'Variables AME'!Y551*'Variables AME'!Y104/'Variables AME'!Y$64*'Variables AME'!$S$64</f>
        <v>285.94859295122302</v>
      </c>
      <c r="AA32" s="23">
        <f>'Variables AME'!Z551*'Variables AME'!Z104/'Variables AME'!Z$64*'Variables AME'!$S$64</f>
        <v>284.66332173331989</v>
      </c>
      <c r="AB32" s="23">
        <f>'Variables AME'!AA551*'Variables AME'!AA104/'Variables AME'!AA$64*'Variables AME'!$S$64</f>
        <v>287.13493023341857</v>
      </c>
      <c r="AC32" s="23">
        <f>'Variables AME'!AB551*'Variables AME'!AB104/'Variables AME'!AB$64*'Variables AME'!$S$64</f>
        <v>284.57148173337202</v>
      </c>
      <c r="AD32" s="23">
        <f>'Variables AME'!AC551*'Variables AME'!AC104/'Variables AME'!AC$64*'Variables AME'!$S$64</f>
        <v>276.92467456282782</v>
      </c>
      <c r="AE32" s="23">
        <f>'Variables AME'!AD551*'Variables AME'!AD104/'Variables AME'!AD$64*'Variables AME'!$S$64</f>
        <v>274.45254381117991</v>
      </c>
      <c r="AF32" s="23">
        <f>'Variables AME'!AE551*'Variables AME'!AE104/'Variables AME'!AE$64*'Variables AME'!$S$64</f>
        <v>270.07540949535979</v>
      </c>
      <c r="AG32" s="23">
        <f>'Variables AME'!AF551*'Variables AME'!AF104/'Variables AME'!AF$64*'Variables AME'!$S$64</f>
        <v>263.22040972223908</v>
      </c>
      <c r="AH32" s="23">
        <f>'Variables AME'!AG551*'Variables AME'!AG104/'Variables AME'!AG$64*'Variables AME'!$S$64</f>
        <v>257.62411737212142</v>
      </c>
      <c r="AI32" s="23">
        <f>'Variables AME'!AH551*'Variables AME'!AH104/'Variables AME'!AH$64*'Variables AME'!$S$64</f>
        <v>253.70738958214633</v>
      </c>
      <c r="AJ32" s="23">
        <f>'Variables AME'!AI551*'Variables AME'!AI104/'Variables AME'!AI$64*'Variables AME'!$S$64</f>
        <v>249.01312776856946</v>
      </c>
      <c r="AK32" s="23">
        <f>'Variables AME'!AJ551*'Variables AME'!AJ104/'Variables AME'!AJ$64*'Variables AME'!$S$64</f>
        <v>251.65444637513784</v>
      </c>
      <c r="AL32" s="23">
        <f>'Variables AME'!AK551*'Variables AME'!AK104/'Variables AME'!AK$64*'Variables AME'!$S$64</f>
        <v>250.21510004325498</v>
      </c>
      <c r="AM32" s="23">
        <f>'Variables AME'!AL551*'Variables AME'!AL104/'Variables AME'!AL$64*'Variables AME'!$S$64</f>
        <v>249.61776396687651</v>
      </c>
      <c r="AN32" s="23">
        <f>'Variables AME'!AM551*'Variables AME'!AM104/'Variables AME'!AM$64*'Variables AME'!$S$64</f>
        <v>249.04851478046436</v>
      </c>
      <c r="AO32" s="23">
        <f>'Variables AME'!AN551*'Variables AME'!AN104/'Variables AME'!AN$64*'Variables AME'!$S$64</f>
        <v>248.5955829616521</v>
      </c>
      <c r="AP32" s="23">
        <f>'Variables AME'!AO551*'Variables AME'!AO104/'Variables AME'!AO$64*'Variables AME'!$S$64</f>
        <v>250.77442861696738</v>
      </c>
      <c r="AQ32" s="23">
        <f>'Variables AME'!AP551*'Variables AME'!AP104/'Variables AME'!AP$64*'Variables AME'!$S$64</f>
        <v>250.65692796959749</v>
      </c>
      <c r="AR32" s="23">
        <f>'Variables AME'!AQ551*'Variables AME'!AQ104/'Variables AME'!AQ$64*'Variables AME'!$S$64</f>
        <v>249.74205581588774</v>
      </c>
      <c r="AS32" s="23">
        <f>'Variables AME'!AR551*'Variables AME'!AR104/'Variables AME'!AR$64*'Variables AME'!$S$64</f>
        <v>248.86880220334831</v>
      </c>
      <c r="AT32" s="23">
        <f>'Variables AME'!AS551*'Variables AME'!AS104/'Variables AME'!AS$64*'Variables AME'!$S$64</f>
        <v>246.94817365118942</v>
      </c>
      <c r="AU32" s="23">
        <f>'Variables AME'!AT551*'Variables AME'!AT104/'Variables AME'!AT$64*'Variables AME'!$S$64</f>
        <v>244.53084254081568</v>
      </c>
      <c r="AV32" s="23">
        <f>'Variables AME'!AU551*'Variables AME'!AU104/'Variables AME'!AU$64*'Variables AME'!$S$64</f>
        <v>243.26069182005099</v>
      </c>
      <c r="AW32" s="23">
        <f>'Variables AME'!AV551*'Variables AME'!AV104/'Variables AME'!AV$64*'Variables AME'!$S$64</f>
        <v>241.76182260960255</v>
      </c>
      <c r="AX32" s="18"/>
    </row>
    <row r="33" spans="1:50" x14ac:dyDescent="0.25">
      <c r="A33" s="164"/>
      <c r="B33" t="s">
        <v>258</v>
      </c>
      <c r="C33" s="23">
        <f>'Variables AME'!B552*'Variables AME'!B105/'Variables AME'!B$64*'Variables AME'!$S$64</f>
        <v>4.0950864886541751</v>
      </c>
      <c r="D33" s="23">
        <f>'Variables AME'!C552*'Variables AME'!C105/'Variables AME'!C$64*'Variables AME'!$S$64</f>
        <v>4.1608344268227668</v>
      </c>
      <c r="E33" s="23">
        <f>'Variables AME'!D552*'Variables AME'!D105/'Variables AME'!D$64*'Variables AME'!$S$64</f>
        <v>-11.80935901004186</v>
      </c>
      <c r="F33" s="23">
        <f>'Variables AME'!E552*'Variables AME'!E105/'Variables AME'!E$64*'Variables AME'!$S$64</f>
        <v>-21.158292429165581</v>
      </c>
      <c r="G33" s="23">
        <f>'Variables AME'!F552*'Variables AME'!F105/'Variables AME'!F$64*'Variables AME'!$S$64</f>
        <v>11.113666872374788</v>
      </c>
      <c r="H33" s="23">
        <f>'Variables AME'!G552*'Variables AME'!G105/'Variables AME'!G$64*'Variables AME'!$S$64</f>
        <v>-54.92939143473253</v>
      </c>
      <c r="I33" s="23">
        <f>'Variables AME'!H552*'Variables AME'!H105/'Variables AME'!H$64*'Variables AME'!$S$64</f>
        <v>88.54069927805115</v>
      </c>
      <c r="J33" s="23">
        <f>'Variables AME'!I552*'Variables AME'!I105/'Variables AME'!I$64*'Variables AME'!$S$64</f>
        <v>31.063941704414155</v>
      </c>
      <c r="K33" s="23">
        <f>'Variables AME'!J552*'Variables AME'!J105/'Variables AME'!J$64*'Variables AME'!$S$64</f>
        <v>25.488518746045735</v>
      </c>
      <c r="L33" s="23">
        <f>'Variables AME'!K552*'Variables AME'!K105/'Variables AME'!K$64*'Variables AME'!$S$64</f>
        <v>-4.1585449819615414</v>
      </c>
      <c r="M33" s="23">
        <f>'Variables AME'!L552*'Variables AME'!L105/'Variables AME'!L$64*'Variables AME'!$S$64</f>
        <v>-29.629632804672845</v>
      </c>
      <c r="N33" s="23">
        <f>'Variables AME'!M552*'Variables AME'!M105/'Variables AME'!M$64*'Variables AME'!$S$64</f>
        <v>-58.696639676962782</v>
      </c>
      <c r="O33" s="23">
        <f>'Variables AME'!N552*'Variables AME'!N105/'Variables AME'!N$64*'Variables AME'!$S$64</f>
        <v>200.09202075986664</v>
      </c>
      <c r="P33" s="23">
        <f>'Variables AME'!O552*'Variables AME'!O105/'Variables AME'!O$64*'Variables AME'!$S$64</f>
        <v>206.97801279188624</v>
      </c>
      <c r="Q33" s="23">
        <f>'Variables AME'!P552*'Variables AME'!P105/'Variables AME'!P$64*'Variables AME'!$S$64</f>
        <v>202.25643577060117</v>
      </c>
      <c r="R33" s="23">
        <f>'Variables AME'!Q552*'Variables AME'!Q105/'Variables AME'!Q$64*'Variables AME'!$S$64</f>
        <v>173.34887873494674</v>
      </c>
      <c r="S33" s="23">
        <f>'Variables AME'!R552*'Variables AME'!R105/'Variables AME'!R$64*'Variables AME'!$S$64</f>
        <v>155.00205708777668</v>
      </c>
      <c r="T33" s="23">
        <f>'Variables AME'!S552*'Variables AME'!S105/'Variables AME'!S$64*'Variables AME'!$S$64</f>
        <v>96.165837979065785</v>
      </c>
      <c r="U33" s="23">
        <f>'Variables AME'!T552*'Variables AME'!T105/'Variables AME'!T$64*'Variables AME'!$S$64</f>
        <v>91.165295036762473</v>
      </c>
      <c r="V33" s="23">
        <f>'Variables AME'!U552*'Variables AME'!U105/'Variables AME'!U$64*'Variables AME'!$S$64</f>
        <v>90.978641580269922</v>
      </c>
      <c r="W33" s="23">
        <f>'Variables AME'!V552*'Variables AME'!V105/'Variables AME'!V$64*'Variables AME'!$S$64</f>
        <v>120.20304399423414</v>
      </c>
      <c r="X33" s="23">
        <f>'Variables AME'!W552*'Variables AME'!W105/'Variables AME'!W$64*'Variables AME'!$S$64</f>
        <v>144.99627209105546</v>
      </c>
      <c r="Y33" s="23">
        <f>'Variables AME'!X552*'Variables AME'!X105/'Variables AME'!X$64*'Variables AME'!$S$64</f>
        <v>123.67233096388044</v>
      </c>
      <c r="Z33" s="23">
        <f>'Variables AME'!Y552*'Variables AME'!Y105/'Variables AME'!Y$64*'Variables AME'!$S$64</f>
        <v>133.1843684957033</v>
      </c>
      <c r="AA33" s="23">
        <f>'Variables AME'!Z552*'Variables AME'!Z105/'Variables AME'!Z$64*'Variables AME'!$S$64</f>
        <v>148.73006273153453</v>
      </c>
      <c r="AB33" s="23">
        <f>'Variables AME'!AA552*'Variables AME'!AA105/'Variables AME'!AA$64*'Variables AME'!$S$64</f>
        <v>167.69891039152208</v>
      </c>
      <c r="AC33" s="23">
        <f>'Variables AME'!AB552*'Variables AME'!AB105/'Variables AME'!AB$64*'Variables AME'!$S$64</f>
        <v>188.64626153722642</v>
      </c>
      <c r="AD33" s="23">
        <f>'Variables AME'!AC552*'Variables AME'!AC105/'Variables AME'!AC$64*'Variables AME'!$S$64</f>
        <v>173.45644944404995</v>
      </c>
      <c r="AE33" s="23">
        <f>'Variables AME'!AD552*'Variables AME'!AD105/'Variables AME'!AD$64*'Variables AME'!$S$64</f>
        <v>163.25428419716258</v>
      </c>
      <c r="AF33" s="23">
        <f>'Variables AME'!AE552*'Variables AME'!AE105/'Variables AME'!AE$64*'Variables AME'!$S$64</f>
        <v>155.32583618001217</v>
      </c>
      <c r="AG33" s="23">
        <f>'Variables AME'!AF552*'Variables AME'!AF105/'Variables AME'!AF$64*'Variables AME'!$S$64</f>
        <v>148.37106670053998</v>
      </c>
      <c r="AH33" s="23">
        <f>'Variables AME'!AG552*'Variables AME'!AG105/'Variables AME'!AG$64*'Variables AME'!$S$64</f>
        <v>143.02833820934606</v>
      </c>
      <c r="AI33" s="23">
        <f>'Variables AME'!AH552*'Variables AME'!AH105/'Variables AME'!AH$64*'Variables AME'!$S$64</f>
        <v>140.22045074600751</v>
      </c>
      <c r="AJ33" s="23">
        <f>'Variables AME'!AI552*'Variables AME'!AI105/'Variables AME'!AI$64*'Variables AME'!$S$64</f>
        <v>136.90074841485728</v>
      </c>
      <c r="AK33" s="23">
        <f>'Variables AME'!AJ552*'Variables AME'!AJ105/'Variables AME'!AJ$64*'Variables AME'!$S$64</f>
        <v>135.74707570585116</v>
      </c>
      <c r="AL33" s="23">
        <f>'Variables AME'!AK552*'Variables AME'!AK105/'Variables AME'!AK$64*'Variables AME'!$S$64</f>
        <v>133.86324187090514</v>
      </c>
      <c r="AM33" s="23">
        <f>'Variables AME'!AL552*'Variables AME'!AL105/'Variables AME'!AL$64*'Variables AME'!$S$64</f>
        <v>132.44681050550372</v>
      </c>
      <c r="AN33" s="23">
        <f>'Variables AME'!AM552*'Variables AME'!AM105/'Variables AME'!AM$64*'Variables AME'!$S$64</f>
        <v>151.51057416210881</v>
      </c>
      <c r="AO33" s="23">
        <f>'Variables AME'!AN552*'Variables AME'!AN105/'Variables AME'!AN$64*'Variables AME'!$S$64</f>
        <v>156.56817958321244</v>
      </c>
      <c r="AP33" s="23">
        <f>'Variables AME'!AO552*'Variables AME'!AO105/'Variables AME'!AO$64*'Variables AME'!$S$64</f>
        <v>160.55062801459388</v>
      </c>
      <c r="AQ33" s="23">
        <f>'Variables AME'!AP552*'Variables AME'!AP105/'Variables AME'!AP$64*'Variables AME'!$S$64</f>
        <v>163.94232597526718</v>
      </c>
      <c r="AR33" s="23">
        <f>'Variables AME'!AQ552*'Variables AME'!AQ105/'Variables AME'!AQ$64*'Variables AME'!$S$64</f>
        <v>167.35477978180492</v>
      </c>
      <c r="AS33" s="23">
        <f>'Variables AME'!AR552*'Variables AME'!AR105/'Variables AME'!AR$64*'Variables AME'!$S$64</f>
        <v>155.05470717551242</v>
      </c>
      <c r="AT33" s="23">
        <f>'Variables AME'!AS552*'Variables AME'!AS105/'Variables AME'!AS$64*'Variables AME'!$S$64</f>
        <v>154.08799060389424</v>
      </c>
      <c r="AU33" s="23">
        <f>'Variables AME'!AT552*'Variables AME'!AT105/'Variables AME'!AT$64*'Variables AME'!$S$64</f>
        <v>154.58110300609383</v>
      </c>
      <c r="AV33" s="23">
        <f>'Variables AME'!AU552*'Variables AME'!AU105/'Variables AME'!AU$64*'Variables AME'!$S$64</f>
        <v>155.59131209341967</v>
      </c>
      <c r="AW33" s="23">
        <f>'Variables AME'!AV552*'Variables AME'!AV105/'Variables AME'!AV$64*'Variables AME'!$S$64</f>
        <v>156.65491172996514</v>
      </c>
      <c r="AX33" s="18"/>
    </row>
    <row r="34" spans="1:50" x14ac:dyDescent="0.25">
      <c r="A34" s="164"/>
      <c r="B34" t="s">
        <v>268</v>
      </c>
      <c r="C34" s="23">
        <f>'Variables AME'!B553*'Variables AME'!B106/'Variables AME'!B$64*'Variables AME'!$S$64</f>
        <v>11.924498959486305</v>
      </c>
      <c r="D34" s="23">
        <f>'Variables AME'!C553*'Variables AME'!C106/'Variables AME'!C$64*'Variables AME'!$S$64</f>
        <v>12.115950647369322</v>
      </c>
      <c r="E34" s="23">
        <f>'Variables AME'!D553*'Variables AME'!D106/'Variables AME'!D$64*'Variables AME'!$S$64</f>
        <v>-22.006355629170997</v>
      </c>
      <c r="F34" s="23">
        <f>'Variables AME'!E553*'Variables AME'!E106/'Variables AME'!E$64*'Variables AME'!$S$64</f>
        <v>-47.677352050115445</v>
      </c>
      <c r="G34" s="23">
        <f>'Variables AME'!F553*'Variables AME'!F106/'Variables AME'!F$64*'Variables AME'!$S$64</f>
        <v>63.222587531723974</v>
      </c>
      <c r="H34" s="23">
        <f>'Variables AME'!G553*'Variables AME'!G106/'Variables AME'!G$64*'Variables AME'!$S$64</f>
        <v>-200.32562090876786</v>
      </c>
      <c r="I34" s="23">
        <f>'Variables AME'!H553*'Variables AME'!H106/'Variables AME'!H$64*'Variables AME'!$S$64</f>
        <v>332.29719958721427</v>
      </c>
      <c r="J34" s="23">
        <f>'Variables AME'!I553*'Variables AME'!I106/'Variables AME'!I$64*'Variables AME'!$S$64</f>
        <v>142.77525790184805</v>
      </c>
      <c r="K34" s="23">
        <f>'Variables AME'!J553*'Variables AME'!J106/'Variables AME'!J$64*'Variables AME'!$S$64</f>
        <v>113.58919812023424</v>
      </c>
      <c r="L34" s="23">
        <f>'Variables AME'!K553*'Variables AME'!K106/'Variables AME'!K$64*'Variables AME'!$S$64</f>
        <v>4.8340136182317597</v>
      </c>
      <c r="M34" s="23">
        <f>'Variables AME'!L553*'Variables AME'!L106/'Variables AME'!L$64*'Variables AME'!$S$64</f>
        <v>-74.67783364058387</v>
      </c>
      <c r="N34" s="23">
        <f>'Variables AME'!M553*'Variables AME'!M106/'Variables AME'!M$64*'Variables AME'!$S$64</f>
        <v>-187.72491864951928</v>
      </c>
      <c r="O34" s="23">
        <f>'Variables AME'!N553*'Variables AME'!N106/'Variables AME'!N$64*'Variables AME'!$S$64</f>
        <v>500.07358859390564</v>
      </c>
      <c r="P34" s="23">
        <f>'Variables AME'!O553*'Variables AME'!O106/'Variables AME'!O$64*'Variables AME'!$S$64</f>
        <v>554.88790043814254</v>
      </c>
      <c r="Q34" s="23">
        <f>'Variables AME'!P553*'Variables AME'!P106/'Variables AME'!P$64*'Variables AME'!$S$64</f>
        <v>560.44541376970517</v>
      </c>
      <c r="R34" s="23">
        <f>'Variables AME'!Q553*'Variables AME'!Q106/'Variables AME'!Q$64*'Variables AME'!$S$64</f>
        <v>477.86403796064872</v>
      </c>
      <c r="S34" s="23">
        <f>'Variables AME'!R553*'Variables AME'!R106/'Variables AME'!R$64*'Variables AME'!$S$64</f>
        <v>432.75308034177664</v>
      </c>
      <c r="T34" s="23">
        <f>'Variables AME'!S553*'Variables AME'!S106/'Variables AME'!S$64*'Variables AME'!$S$64</f>
        <v>291.80579288544442</v>
      </c>
      <c r="U34" s="23">
        <f>'Variables AME'!T553*'Variables AME'!T106/'Variables AME'!T$64*'Variables AME'!$S$64</f>
        <v>286.87759675504907</v>
      </c>
      <c r="V34" s="23">
        <f>'Variables AME'!U553*'Variables AME'!U106/'Variables AME'!U$64*'Variables AME'!$S$64</f>
        <v>298.90571310386258</v>
      </c>
      <c r="W34" s="23">
        <f>'Variables AME'!V553*'Variables AME'!V106/'Variables AME'!V$64*'Variables AME'!$S$64</f>
        <v>355.66312933995169</v>
      </c>
      <c r="X34" s="23">
        <f>'Variables AME'!W553*'Variables AME'!W106/'Variables AME'!W$64*'Variables AME'!$S$64</f>
        <v>397.62401087365589</v>
      </c>
      <c r="Y34" s="23">
        <f>'Variables AME'!X553*'Variables AME'!X106/'Variables AME'!X$64*'Variables AME'!$S$64</f>
        <v>261.36102803069173</v>
      </c>
      <c r="Z34" s="23">
        <f>'Variables AME'!Y553*'Variables AME'!Y106/'Variables AME'!Y$64*'Variables AME'!$S$64</f>
        <v>236.11600244600893</v>
      </c>
      <c r="AA34" s="23">
        <f>'Variables AME'!Z553*'Variables AME'!Z106/'Variables AME'!Z$64*'Variables AME'!$S$64</f>
        <v>229.62129228237222</v>
      </c>
      <c r="AB34" s="23">
        <f>'Variables AME'!AA553*'Variables AME'!AA106/'Variables AME'!AA$64*'Variables AME'!$S$64</f>
        <v>228.35931081526132</v>
      </c>
      <c r="AC34" s="23">
        <f>'Variables AME'!AB553*'Variables AME'!AB106/'Variables AME'!AB$64*'Variables AME'!$S$64</f>
        <v>226.1574517887509</v>
      </c>
      <c r="AD34" s="23">
        <f>'Variables AME'!AC553*'Variables AME'!AC106/'Variables AME'!AC$64*'Variables AME'!$S$64</f>
        <v>224.34864415353172</v>
      </c>
      <c r="AE34" s="23">
        <f>'Variables AME'!AD553*'Variables AME'!AD106/'Variables AME'!AD$64*'Variables AME'!$S$64</f>
        <v>223.31790012950725</v>
      </c>
      <c r="AF34" s="23">
        <f>'Variables AME'!AE553*'Variables AME'!AE106/'Variables AME'!AE$64*'Variables AME'!$S$64</f>
        <v>221.44371617579986</v>
      </c>
      <c r="AG34" s="23">
        <f>'Variables AME'!AF553*'Variables AME'!AF106/'Variables AME'!AF$64*'Variables AME'!$S$64</f>
        <v>218.05229961454611</v>
      </c>
      <c r="AH34" s="23">
        <f>'Variables AME'!AG553*'Variables AME'!AG106/'Variables AME'!AG$64*'Variables AME'!$S$64</f>
        <v>215.77298594974866</v>
      </c>
      <c r="AI34" s="23">
        <f>'Variables AME'!AH553*'Variables AME'!AH106/'Variables AME'!AH$64*'Variables AME'!$S$64</f>
        <v>216.7961644137616</v>
      </c>
      <c r="AJ34" s="23">
        <f>'Variables AME'!AI553*'Variables AME'!AI106/'Variables AME'!AI$64*'Variables AME'!$S$64</f>
        <v>215.07449286637771</v>
      </c>
      <c r="AK34" s="23">
        <f>'Variables AME'!AJ553*'Variables AME'!AJ106/'Variables AME'!AJ$64*'Variables AME'!$S$64</f>
        <v>217.08493796618595</v>
      </c>
      <c r="AL34" s="23">
        <f>'Variables AME'!AK553*'Variables AME'!AK106/'Variables AME'!AK$64*'Variables AME'!$S$64</f>
        <v>216.90534203864692</v>
      </c>
      <c r="AM34" s="23">
        <f>'Variables AME'!AL553*'Variables AME'!AL106/'Variables AME'!AL$64*'Variables AME'!$S$64</f>
        <v>216.89675870067862</v>
      </c>
      <c r="AN34" s="23">
        <f>'Variables AME'!AM553*'Variables AME'!AM106/'Variables AME'!AM$64*'Variables AME'!$S$64</f>
        <v>270.81559570826215</v>
      </c>
      <c r="AO34" s="23">
        <f>'Variables AME'!AN553*'Variables AME'!AN106/'Variables AME'!AN$64*'Variables AME'!$S$64</f>
        <v>285.27899380757356</v>
      </c>
      <c r="AP34" s="23">
        <f>'Variables AME'!AO553*'Variables AME'!AO106/'Variables AME'!AO$64*'Variables AME'!$S$64</f>
        <v>295.3405720972404</v>
      </c>
      <c r="AQ34" s="23">
        <f>'Variables AME'!AP553*'Variables AME'!AP106/'Variables AME'!AP$64*'Variables AME'!$S$64</f>
        <v>304.29893682181648</v>
      </c>
      <c r="AR34" s="23">
        <f>'Variables AME'!AQ553*'Variables AME'!AQ106/'Variables AME'!AQ$64*'Variables AME'!$S$64</f>
        <v>312.72396155658572</v>
      </c>
      <c r="AS34" s="23">
        <f>'Variables AME'!AR553*'Variables AME'!AR106/'Variables AME'!AR$64*'Variables AME'!$S$64</f>
        <v>283.59250598572027</v>
      </c>
      <c r="AT34" s="23">
        <f>'Variables AME'!AS553*'Variables AME'!AS106/'Variables AME'!AS$64*'Variables AME'!$S$64</f>
        <v>282.03579667611393</v>
      </c>
      <c r="AU34" s="23">
        <f>'Variables AME'!AT553*'Variables AME'!AT106/'Variables AME'!AT$64*'Variables AME'!$S$64</f>
        <v>284.08441658877831</v>
      </c>
      <c r="AV34" s="23">
        <f>'Variables AME'!AU553*'Variables AME'!AU106/'Variables AME'!AU$64*'Variables AME'!$S$64</f>
        <v>287.11113831704324</v>
      </c>
      <c r="AW34" s="23">
        <f>'Variables AME'!AV553*'Variables AME'!AV106/'Variables AME'!AV$64*'Variables AME'!$S$64</f>
        <v>291.25673945376866</v>
      </c>
      <c r="AX34" s="18"/>
    </row>
    <row r="35" spans="1:50" x14ac:dyDescent="0.25">
      <c r="A35" s="164"/>
      <c r="B35" t="s">
        <v>259</v>
      </c>
      <c r="C35" s="23">
        <f>'Variables AME'!B554*'Variables AME'!B107/'Variables AME'!B$64*'Variables AME'!$S$64</f>
        <v>10.303718924318035</v>
      </c>
      <c r="D35" s="23">
        <f>'Variables AME'!C554*'Variables AME'!C107/'Variables AME'!C$64*'Variables AME'!$S$64</f>
        <v>10.469148464480284</v>
      </c>
      <c r="E35" s="23">
        <f>'Variables AME'!D554*'Variables AME'!D107/'Variables AME'!D$64*'Variables AME'!$S$64</f>
        <v>-10.352715487106369</v>
      </c>
      <c r="F35" s="23">
        <f>'Variables AME'!E554*'Variables AME'!E107/'Variables AME'!E$64*'Variables AME'!$S$64</f>
        <v>-29.050419604388704</v>
      </c>
      <c r="G35" s="23">
        <f>'Variables AME'!F554*'Variables AME'!F107/'Variables AME'!F$64*'Variables AME'!$S$64</f>
        <v>4.1161788041001728</v>
      </c>
      <c r="H35" s="23">
        <f>'Variables AME'!G554*'Variables AME'!G107/'Variables AME'!G$64*'Variables AME'!$S$64</f>
        <v>-56.193135274314486</v>
      </c>
      <c r="I35" s="23">
        <f>'Variables AME'!H554*'Variables AME'!H107/'Variables AME'!H$64*'Variables AME'!$S$64</f>
        <v>68.466592475908385</v>
      </c>
      <c r="J35" s="23">
        <f>'Variables AME'!I554*'Variables AME'!I107/'Variables AME'!I$64*'Variables AME'!$S$64</f>
        <v>15.759184302212041</v>
      </c>
      <c r="K35" s="23">
        <f>'Variables AME'!J554*'Variables AME'!J107/'Variables AME'!J$64*'Variables AME'!$S$64</f>
        <v>8.4565147039369073</v>
      </c>
      <c r="L35" s="23">
        <f>'Variables AME'!K554*'Variables AME'!K107/'Variables AME'!K$64*'Variables AME'!$S$64</f>
        <v>-15.692663105251004</v>
      </c>
      <c r="M35" s="23">
        <f>'Variables AME'!L554*'Variables AME'!L107/'Variables AME'!L$64*'Variables AME'!$S$64</f>
        <v>-45.994448978336905</v>
      </c>
      <c r="N35" s="23">
        <f>'Variables AME'!M554*'Variables AME'!M107/'Variables AME'!M$64*'Variables AME'!$S$64</f>
        <v>-63.528522858606536</v>
      </c>
      <c r="O35" s="23">
        <f>'Variables AME'!N554*'Variables AME'!N107/'Variables AME'!N$64*'Variables AME'!$S$64</f>
        <v>224.8027099955963</v>
      </c>
      <c r="P35" s="23">
        <f>'Variables AME'!O554*'Variables AME'!O107/'Variables AME'!O$64*'Variables AME'!$S$64</f>
        <v>243.76505892807793</v>
      </c>
      <c r="Q35" s="23">
        <f>'Variables AME'!P554*'Variables AME'!P107/'Variables AME'!P$64*'Variables AME'!$S$64</f>
        <v>230.49368719701386</v>
      </c>
      <c r="R35" s="23">
        <f>'Variables AME'!Q554*'Variables AME'!Q107/'Variables AME'!Q$64*'Variables AME'!$S$64</f>
        <v>211.13410037664931</v>
      </c>
      <c r="S35" s="23">
        <f>'Variables AME'!R554*'Variables AME'!R107/'Variables AME'!R$64*'Variables AME'!$S$64</f>
        <v>188.95880125750512</v>
      </c>
      <c r="T35" s="23">
        <f>'Variables AME'!S554*'Variables AME'!S107/'Variables AME'!S$64*'Variables AME'!$S$64</f>
        <v>105.35745330967981</v>
      </c>
      <c r="U35" s="23">
        <f>'Variables AME'!T554*'Variables AME'!T107/'Variables AME'!T$64*'Variables AME'!$S$64</f>
        <v>96.593485029995833</v>
      </c>
      <c r="V35" s="23">
        <f>'Variables AME'!U554*'Variables AME'!U107/'Variables AME'!U$64*'Variables AME'!$S$64</f>
        <v>93.274888681742354</v>
      </c>
      <c r="W35" s="23">
        <f>'Variables AME'!V554*'Variables AME'!V107/'Variables AME'!V$64*'Variables AME'!$S$64</f>
        <v>122.94781203414814</v>
      </c>
      <c r="X35" s="23">
        <f>'Variables AME'!W554*'Variables AME'!W107/'Variables AME'!W$64*'Variables AME'!$S$64</f>
        <v>143.71193461021403</v>
      </c>
      <c r="Y35" s="23">
        <f>'Variables AME'!X554*'Variables AME'!X107/'Variables AME'!X$64*'Variables AME'!$S$64</f>
        <v>120.49618446661185</v>
      </c>
      <c r="Z35" s="23">
        <f>'Variables AME'!Y554*'Variables AME'!Y107/'Variables AME'!Y$64*'Variables AME'!$S$64</f>
        <v>127.48728333593911</v>
      </c>
      <c r="AA35" s="23">
        <f>'Variables AME'!Z554*'Variables AME'!Z107/'Variables AME'!Z$64*'Variables AME'!$S$64</f>
        <v>139.87846438547388</v>
      </c>
      <c r="AB35" s="23">
        <f>'Variables AME'!AA554*'Variables AME'!AA107/'Variables AME'!AA$64*'Variables AME'!$S$64</f>
        <v>155.59663870822894</v>
      </c>
      <c r="AC35" s="23">
        <f>'Variables AME'!AB554*'Variables AME'!AB107/'Variables AME'!AB$64*'Variables AME'!$S$64</f>
        <v>173.54488005611788</v>
      </c>
      <c r="AD35" s="23">
        <f>'Variables AME'!AC554*'Variables AME'!AC107/'Variables AME'!AC$64*'Variables AME'!$S$64</f>
        <v>161.75078528380811</v>
      </c>
      <c r="AE35" s="23">
        <f>'Variables AME'!AD554*'Variables AME'!AD107/'Variables AME'!AD$64*'Variables AME'!$S$64</f>
        <v>153.87190924926895</v>
      </c>
      <c r="AF35" s="23">
        <f>'Variables AME'!AE554*'Variables AME'!AE107/'Variables AME'!AE$64*'Variables AME'!$S$64</f>
        <v>147.75130032910866</v>
      </c>
      <c r="AG35" s="23">
        <f>'Variables AME'!AF554*'Variables AME'!AF107/'Variables AME'!AF$64*'Variables AME'!$S$64</f>
        <v>142.40132023312717</v>
      </c>
      <c r="AH35" s="23">
        <f>'Variables AME'!AG554*'Variables AME'!AG107/'Variables AME'!AG$64*'Variables AME'!$S$64</f>
        <v>138.39813002993537</v>
      </c>
      <c r="AI35" s="23">
        <f>'Variables AME'!AH554*'Variables AME'!AH107/'Variables AME'!AH$64*'Variables AME'!$S$64</f>
        <v>136.1544778077394</v>
      </c>
      <c r="AJ35" s="23">
        <f>'Variables AME'!AI554*'Variables AME'!AI107/'Variables AME'!AI$64*'Variables AME'!$S$64</f>
        <v>133.67646756515956</v>
      </c>
      <c r="AK35" s="23">
        <f>'Variables AME'!AJ554*'Variables AME'!AJ107/'Variables AME'!AJ$64*'Variables AME'!$S$64</f>
        <v>133.06384106438625</v>
      </c>
      <c r="AL35" s="23">
        <f>'Variables AME'!AK554*'Variables AME'!AK107/'Variables AME'!AK$64*'Variables AME'!$S$64</f>
        <v>131.79497670172441</v>
      </c>
      <c r="AM35" s="23">
        <f>'Variables AME'!AL554*'Variables AME'!AL107/'Variables AME'!AL$64*'Variables AME'!$S$64</f>
        <v>130.8828558588713</v>
      </c>
      <c r="AN35" s="23">
        <f>'Variables AME'!AM554*'Variables AME'!AM107/'Variables AME'!AM$64*'Variables AME'!$S$64</f>
        <v>142.07173498475842</v>
      </c>
      <c r="AO35" s="23">
        <f>'Variables AME'!AN554*'Variables AME'!AN107/'Variables AME'!AN$64*'Variables AME'!$S$64</f>
        <v>144.79414073354201</v>
      </c>
      <c r="AP35" s="23">
        <f>'Variables AME'!AO554*'Variables AME'!AO107/'Variables AME'!AO$64*'Variables AME'!$S$64</f>
        <v>147.13830690734838</v>
      </c>
      <c r="AQ35" s="23">
        <f>'Variables AME'!AP554*'Variables AME'!AP107/'Variables AME'!AP$64*'Variables AME'!$S$64</f>
        <v>149.03185004135869</v>
      </c>
      <c r="AR35" s="23">
        <f>'Variables AME'!AQ554*'Variables AME'!AQ107/'Variables AME'!AQ$64*'Variables AME'!$S$64</f>
        <v>150.88348645760874</v>
      </c>
      <c r="AS35" s="23">
        <f>'Variables AME'!AR554*'Variables AME'!AR107/'Variables AME'!AR$64*'Variables AME'!$S$64</f>
        <v>143.04604453885193</v>
      </c>
      <c r="AT35" s="23">
        <f>'Variables AME'!AS554*'Variables AME'!AS107/'Variables AME'!AS$64*'Variables AME'!$S$64</f>
        <v>142.30762318227025</v>
      </c>
      <c r="AU35" s="23">
        <f>'Variables AME'!AT554*'Variables AME'!AT107/'Variables AME'!AT$64*'Variables AME'!$S$64</f>
        <v>142.36232747885916</v>
      </c>
      <c r="AV35" s="23">
        <f>'Variables AME'!AU554*'Variables AME'!AU107/'Variables AME'!AU$64*'Variables AME'!$S$64</f>
        <v>142.79772729060505</v>
      </c>
      <c r="AW35" s="23">
        <f>'Variables AME'!AV554*'Variables AME'!AV107/'Variables AME'!AV$64*'Variables AME'!$S$64</f>
        <v>143.26160707111856</v>
      </c>
      <c r="AX35" s="18"/>
    </row>
    <row r="36" spans="1:50" x14ac:dyDescent="0.25">
      <c r="A36" s="164"/>
      <c r="B36" t="s">
        <v>260</v>
      </c>
      <c r="C36" s="23">
        <f>'Variables AME'!B555*'Variables AME'!B108/'Variables AME'!B$64*'Variables AME'!$S$64</f>
        <v>2.6104658088198383</v>
      </c>
      <c r="D36" s="23">
        <f>'Variables AME'!C555*'Variables AME'!C108/'Variables AME'!C$64*'Variables AME'!$S$64</f>
        <v>2.6523776817595279</v>
      </c>
      <c r="E36" s="23">
        <f>'Variables AME'!D555*'Variables AME'!D108/'Variables AME'!D$64*'Variables AME'!$S$64</f>
        <v>-7.4732475348406222</v>
      </c>
      <c r="F36" s="23">
        <f>'Variables AME'!E555*'Variables AME'!E108/'Variables AME'!E$64*'Variables AME'!$S$64</f>
        <v>-13.358080293119301</v>
      </c>
      <c r="G36" s="23">
        <f>'Variables AME'!F555*'Variables AME'!F108/'Variables AME'!F$64*'Variables AME'!$S$64</f>
        <v>9.242103284010696</v>
      </c>
      <c r="H36" s="23">
        <f>'Variables AME'!G555*'Variables AME'!G108/'Variables AME'!G$64*'Variables AME'!$S$64</f>
        <v>-33.752700716350226</v>
      </c>
      <c r="I36" s="23">
        <f>'Variables AME'!H555*'Variables AME'!H108/'Variables AME'!H$64*'Variables AME'!$S$64</f>
        <v>33.485460584542047</v>
      </c>
      <c r="J36" s="23">
        <f>'Variables AME'!I555*'Variables AME'!I108/'Variables AME'!I$64*'Variables AME'!$S$64</f>
        <v>17.982799583656014</v>
      </c>
      <c r="K36" s="23">
        <f>'Variables AME'!J555*'Variables AME'!J108/'Variables AME'!J$64*'Variables AME'!$S$64</f>
        <v>16.202273909025479</v>
      </c>
      <c r="L36" s="23">
        <f>'Variables AME'!K555*'Variables AME'!K108/'Variables AME'!K$64*'Variables AME'!$S$64</f>
        <v>-5.4464370670296205</v>
      </c>
      <c r="M36" s="23">
        <f>'Variables AME'!L555*'Variables AME'!L108/'Variables AME'!L$64*'Variables AME'!$S$64</f>
        <v>-26.380084111153742</v>
      </c>
      <c r="N36" s="23">
        <f>'Variables AME'!M555*'Variables AME'!M108/'Variables AME'!M$64*'Variables AME'!$S$64</f>
        <v>-42.444873465620269</v>
      </c>
      <c r="O36" s="23">
        <f>'Variables AME'!N555*'Variables AME'!N108/'Variables AME'!N$64*'Variables AME'!$S$64</f>
        <v>122.2023384415924</v>
      </c>
      <c r="P36" s="23">
        <f>'Variables AME'!O555*'Variables AME'!O108/'Variables AME'!O$64*'Variables AME'!$S$64</f>
        <v>124.19083510001799</v>
      </c>
      <c r="Q36" s="23">
        <f>'Variables AME'!P555*'Variables AME'!P108/'Variables AME'!P$64*'Variables AME'!$S$64</f>
        <v>119.67235255237371</v>
      </c>
      <c r="R36" s="23">
        <f>'Variables AME'!Q555*'Variables AME'!Q108/'Variables AME'!Q$64*'Variables AME'!$S$64</f>
        <v>101.82039360089232</v>
      </c>
      <c r="S36" s="23">
        <f>'Variables AME'!R555*'Variables AME'!R108/'Variables AME'!R$64*'Variables AME'!$S$64</f>
        <v>93.83188247636842</v>
      </c>
      <c r="T36" s="23">
        <f>'Variables AME'!S555*'Variables AME'!S108/'Variables AME'!S$64*'Variables AME'!$S$64</f>
        <v>57.278926478188858</v>
      </c>
      <c r="U36" s="23">
        <f>'Variables AME'!T555*'Variables AME'!T108/'Variables AME'!T$64*'Variables AME'!$S$64</f>
        <v>53.968767530576621</v>
      </c>
      <c r="V36" s="23">
        <f>'Variables AME'!U555*'Variables AME'!U108/'Variables AME'!U$64*'Variables AME'!$S$64</f>
        <v>53.972140434664382</v>
      </c>
      <c r="W36" s="23">
        <f>'Variables AME'!V555*'Variables AME'!V108/'Variables AME'!V$64*'Variables AME'!$S$64</f>
        <v>68.016361057408972</v>
      </c>
      <c r="X36" s="23">
        <f>'Variables AME'!W555*'Variables AME'!W108/'Variables AME'!W$64*'Variables AME'!$S$64</f>
        <v>78.057644976983838</v>
      </c>
      <c r="Y36" s="23">
        <f>'Variables AME'!X555*'Variables AME'!X108/'Variables AME'!X$64*'Variables AME'!$S$64</f>
        <v>55.056514381884206</v>
      </c>
      <c r="Z36" s="23">
        <f>'Variables AME'!Y555*'Variables AME'!Y108/'Variables AME'!Y$64*'Variables AME'!$S$64</f>
        <v>51.623047674333975</v>
      </c>
      <c r="AA36" s="23">
        <f>'Variables AME'!Z555*'Variables AME'!Z108/'Variables AME'!Z$64*'Variables AME'!$S$64</f>
        <v>51.712610142340658</v>
      </c>
      <c r="AB36" s="23">
        <f>'Variables AME'!AA555*'Variables AME'!AA108/'Variables AME'!AA$64*'Variables AME'!$S$64</f>
        <v>53.102252781735423</v>
      </c>
      <c r="AC36" s="23">
        <f>'Variables AME'!AB555*'Variables AME'!AB108/'Variables AME'!AB$64*'Variables AME'!$S$64</f>
        <v>54.536272401270878</v>
      </c>
      <c r="AD36" s="23">
        <f>'Variables AME'!AC555*'Variables AME'!AC108/'Variables AME'!AC$64*'Variables AME'!$S$64</f>
        <v>53.797778774546408</v>
      </c>
      <c r="AE36" s="23">
        <f>'Variables AME'!AD555*'Variables AME'!AD108/'Variables AME'!AD$64*'Variables AME'!$S$64</f>
        <v>53.527583779545218</v>
      </c>
      <c r="AF36" s="23">
        <f>'Variables AME'!AE555*'Variables AME'!AE108/'Variables AME'!AE$64*'Variables AME'!$S$64</f>
        <v>53.145503285390355</v>
      </c>
      <c r="AG36" s="23">
        <f>'Variables AME'!AF555*'Variables AME'!AF108/'Variables AME'!AF$64*'Variables AME'!$S$64</f>
        <v>52.457278733735421</v>
      </c>
      <c r="AH36" s="23">
        <f>'Variables AME'!AG555*'Variables AME'!AG108/'Variables AME'!AG$64*'Variables AME'!$S$64</f>
        <v>52.020869510461544</v>
      </c>
      <c r="AI36" s="23">
        <f>'Variables AME'!AH555*'Variables AME'!AH108/'Variables AME'!AH$64*'Variables AME'!$S$64</f>
        <v>52.650415159910942</v>
      </c>
      <c r="AJ36" s="23">
        <f>'Variables AME'!AI555*'Variables AME'!AI108/'Variables AME'!AI$64*'Variables AME'!$S$64</f>
        <v>52.640320113174042</v>
      </c>
      <c r="AK36" s="23">
        <f>'Variables AME'!AJ555*'Variables AME'!AJ108/'Variables AME'!AJ$64*'Variables AME'!$S$64</f>
        <v>53.528695993704346</v>
      </c>
      <c r="AL36" s="23">
        <f>'Variables AME'!AK555*'Variables AME'!AK108/'Variables AME'!AK$64*'Variables AME'!$S$64</f>
        <v>53.873780216104429</v>
      </c>
      <c r="AM36" s="23">
        <f>'Variables AME'!AL555*'Variables AME'!AL108/'Variables AME'!AL$64*'Variables AME'!$S$64</f>
        <v>54.338090379211536</v>
      </c>
      <c r="AN36" s="23">
        <f>'Variables AME'!AM555*'Variables AME'!AM108/'Variables AME'!AM$64*'Variables AME'!$S$64</f>
        <v>66.192992916649757</v>
      </c>
      <c r="AO36" s="23">
        <f>'Variables AME'!AN555*'Variables AME'!AN108/'Variables AME'!AN$64*'Variables AME'!$S$64</f>
        <v>70.776975881071095</v>
      </c>
      <c r="AP36" s="23">
        <f>'Variables AME'!AO555*'Variables AME'!AO108/'Variables AME'!AO$64*'Variables AME'!$S$64</f>
        <v>74.637642195037969</v>
      </c>
      <c r="AQ36" s="23">
        <f>'Variables AME'!AP555*'Variables AME'!AP108/'Variables AME'!AP$64*'Variables AME'!$S$64</f>
        <v>78.208091638991462</v>
      </c>
      <c r="AR36" s="23">
        <f>'Variables AME'!AQ555*'Variables AME'!AQ108/'Variables AME'!AQ$64*'Variables AME'!$S$64</f>
        <v>81.878635629133271</v>
      </c>
      <c r="AS36" s="23">
        <f>'Variables AME'!AR555*'Variables AME'!AR108/'Variables AME'!AR$64*'Variables AME'!$S$64</f>
        <v>76.284039658482683</v>
      </c>
      <c r="AT36" s="23">
        <f>'Variables AME'!AS555*'Variables AME'!AS108/'Variables AME'!AS$64*'Variables AME'!$S$64</f>
        <v>76.891276740806532</v>
      </c>
      <c r="AU36" s="23">
        <f>'Variables AME'!AT555*'Variables AME'!AT108/'Variables AME'!AT$64*'Variables AME'!$S$64</f>
        <v>78.557199511230365</v>
      </c>
      <c r="AV36" s="23">
        <f>'Variables AME'!AU555*'Variables AME'!AU108/'Variables AME'!AU$64*'Variables AME'!$S$64</f>
        <v>80.632752784170108</v>
      </c>
      <c r="AW36" s="23">
        <f>'Variables AME'!AV555*'Variables AME'!AV108/'Variables AME'!AV$64*'Variables AME'!$S$64</f>
        <v>82.792563515735893</v>
      </c>
      <c r="AX36" s="18"/>
    </row>
    <row r="37" spans="1:50" x14ac:dyDescent="0.25">
      <c r="A37" s="164"/>
      <c r="B37" t="s">
        <v>261</v>
      </c>
      <c r="C37" s="23">
        <f>'Variables AME'!B556*'Variables AME'!B109/'Variables AME'!B$64*'Variables AME'!$S$64</f>
        <v>10.351261385081457</v>
      </c>
      <c r="D37" s="23">
        <f>'Variables AME'!C556*'Variables AME'!C109/'Variables AME'!C$64*'Variables AME'!$S$64</f>
        <v>10.517454234829303</v>
      </c>
      <c r="E37" s="23">
        <f>'Variables AME'!D556*'Variables AME'!D109/'Variables AME'!D$64*'Variables AME'!$S$64</f>
        <v>-35.994044587519006</v>
      </c>
      <c r="F37" s="23">
        <f>'Variables AME'!E556*'Variables AME'!E109/'Variables AME'!E$64*'Variables AME'!$S$64</f>
        <v>-91.826004538284195</v>
      </c>
      <c r="G37" s="23">
        <f>'Variables AME'!F556*'Variables AME'!F109/'Variables AME'!F$64*'Variables AME'!$S$64</f>
        <v>217.19383843967091</v>
      </c>
      <c r="H37" s="23">
        <f>'Variables AME'!G556*'Variables AME'!G109/'Variables AME'!G$64*'Variables AME'!$S$64</f>
        <v>-605.44788901251889</v>
      </c>
      <c r="I37" s="23">
        <f>'Variables AME'!H556*'Variables AME'!H109/'Variables AME'!H$64*'Variables AME'!$S$64</f>
        <v>17.700157722183036</v>
      </c>
      <c r="J37" s="23">
        <f>'Variables AME'!I556*'Variables AME'!I109/'Variables AME'!I$64*'Variables AME'!$S$64</f>
        <v>322.27901114140946</v>
      </c>
      <c r="K37" s="23">
        <f>'Variables AME'!J556*'Variables AME'!J109/'Variables AME'!J$64*'Variables AME'!$S$64</f>
        <v>300.26223592952124</v>
      </c>
      <c r="L37" s="23">
        <f>'Variables AME'!K556*'Variables AME'!K109/'Variables AME'!K$64*'Variables AME'!$S$64</f>
        <v>-76.142195956904516</v>
      </c>
      <c r="M37" s="23">
        <f>'Variables AME'!L556*'Variables AME'!L109/'Variables AME'!L$64*'Variables AME'!$S$64</f>
        <v>-374.57358917958504</v>
      </c>
      <c r="N37" s="23">
        <f>'Variables AME'!M556*'Variables AME'!M109/'Variables AME'!M$64*'Variables AME'!$S$64</f>
        <v>-822.75658421343496</v>
      </c>
      <c r="O37" s="23">
        <f>'Variables AME'!N556*'Variables AME'!N109/'Variables AME'!N$64*'Variables AME'!$S$64</f>
        <v>844.30563647829865</v>
      </c>
      <c r="P37" s="23">
        <f>'Variables AME'!O556*'Variables AME'!O109/'Variables AME'!O$64*'Variables AME'!$S$64</f>
        <v>944.12444320779446</v>
      </c>
      <c r="Q37" s="23">
        <f>'Variables AME'!P556*'Variables AME'!P109/'Variables AME'!P$64*'Variables AME'!$S$64</f>
        <v>860.63367038492243</v>
      </c>
      <c r="R37" s="23">
        <f>'Variables AME'!Q556*'Variables AME'!Q109/'Variables AME'!Q$64*'Variables AME'!$S$64</f>
        <v>612.02576493036531</v>
      </c>
      <c r="S37" s="23">
        <f>'Variables AME'!R556*'Variables AME'!R109/'Variables AME'!R$64*'Variables AME'!$S$64</f>
        <v>584.93447291098846</v>
      </c>
      <c r="T37" s="23">
        <f>'Variables AME'!S556*'Variables AME'!S109/'Variables AME'!S$64*'Variables AME'!$S$64</f>
        <v>326.9268927447572</v>
      </c>
      <c r="U37" s="23">
        <f>'Variables AME'!T556*'Variables AME'!T109/'Variables AME'!T$64*'Variables AME'!$S$64</f>
        <v>293.82609894120952</v>
      </c>
      <c r="V37" s="23">
        <f>'Variables AME'!U556*'Variables AME'!U109/'Variables AME'!U$64*'Variables AME'!$S$64</f>
        <v>272.79080273246637</v>
      </c>
      <c r="W37" s="23">
        <f>'Variables AME'!V556*'Variables AME'!V109/'Variables AME'!V$64*'Variables AME'!$S$64</f>
        <v>314.02216135820464</v>
      </c>
      <c r="X37" s="23">
        <f>'Variables AME'!W556*'Variables AME'!W109/'Variables AME'!W$64*'Variables AME'!$S$64</f>
        <v>334.14630774891805</v>
      </c>
      <c r="Y37" s="23">
        <f>'Variables AME'!X556*'Variables AME'!X109/'Variables AME'!X$64*'Variables AME'!$S$64</f>
        <v>283.30023584954932</v>
      </c>
      <c r="Z37" s="23">
        <f>'Variables AME'!Y556*'Variables AME'!Y109/'Variables AME'!Y$64*'Variables AME'!$S$64</f>
        <v>271.11923344247822</v>
      </c>
      <c r="AA37" s="23">
        <f>'Variables AME'!Z556*'Variables AME'!Z109/'Variables AME'!Z$64*'Variables AME'!$S$64</f>
        <v>267.0014943933233</v>
      </c>
      <c r="AB37" s="23">
        <f>'Variables AME'!AA556*'Variables AME'!AA109/'Variables AME'!AA$64*'Variables AME'!$S$64</f>
        <v>268.44609858428396</v>
      </c>
      <c r="AC37" s="23">
        <f>'Variables AME'!AB556*'Variables AME'!AB109/'Variables AME'!AB$64*'Variables AME'!$S$64</f>
        <v>267.43187895004837</v>
      </c>
      <c r="AD37" s="23">
        <f>'Variables AME'!AC556*'Variables AME'!AC109/'Variables AME'!AC$64*'Variables AME'!$S$64</f>
        <v>257.32553600682189</v>
      </c>
      <c r="AE37" s="23">
        <f>'Variables AME'!AD556*'Variables AME'!AD109/'Variables AME'!AD$64*'Variables AME'!$S$64</f>
        <v>250.29613912495165</v>
      </c>
      <c r="AF37" s="23">
        <f>'Variables AME'!AE556*'Variables AME'!AE109/'Variables AME'!AE$64*'Variables AME'!$S$64</f>
        <v>241.69993134653953</v>
      </c>
      <c r="AG37" s="23">
        <f>'Variables AME'!AF556*'Variables AME'!AF109/'Variables AME'!AF$64*'Variables AME'!$S$64</f>
        <v>232.08478467535369</v>
      </c>
      <c r="AH37" s="23">
        <f>'Variables AME'!AG556*'Variables AME'!AG109/'Variables AME'!AG$64*'Variables AME'!$S$64</f>
        <v>223.19736830343493</v>
      </c>
      <c r="AI37" s="23">
        <f>'Variables AME'!AH556*'Variables AME'!AH109/'Variables AME'!AH$64*'Variables AME'!$S$64</f>
        <v>215.67775977899282</v>
      </c>
      <c r="AJ37" s="23">
        <f>'Variables AME'!AI556*'Variables AME'!AI109/'Variables AME'!AI$64*'Variables AME'!$S$64</f>
        <v>207.6569855120259</v>
      </c>
      <c r="AK37" s="23">
        <f>'Variables AME'!AJ556*'Variables AME'!AJ109/'Variables AME'!AJ$64*'Variables AME'!$S$64</f>
        <v>207.12832744696269</v>
      </c>
      <c r="AL37" s="23">
        <f>'Variables AME'!AK556*'Variables AME'!AK109/'Variables AME'!AK$64*'Variables AME'!$S$64</f>
        <v>202.2304931145874</v>
      </c>
      <c r="AM37" s="23">
        <f>'Variables AME'!AL556*'Variables AME'!AL109/'Variables AME'!AL$64*'Variables AME'!$S$64</f>
        <v>197.95041943028363</v>
      </c>
      <c r="AN37" s="23">
        <f>'Variables AME'!AM556*'Variables AME'!AM109/'Variables AME'!AM$64*'Variables AME'!$S$64</f>
        <v>203.62249827580516</v>
      </c>
      <c r="AO37" s="23">
        <f>'Variables AME'!AN556*'Variables AME'!AN109/'Variables AME'!AN$64*'Variables AME'!$S$64</f>
        <v>202.79124361866513</v>
      </c>
      <c r="AP37" s="23">
        <f>'Variables AME'!AO556*'Variables AME'!AO109/'Variables AME'!AO$64*'Variables AME'!$S$64</f>
        <v>204.04159405976964</v>
      </c>
      <c r="AQ37" s="23">
        <f>'Variables AME'!AP556*'Variables AME'!AP109/'Variables AME'!AP$64*'Variables AME'!$S$64</f>
        <v>202.68083142301799</v>
      </c>
      <c r="AR37" s="23">
        <f>'Variables AME'!AQ556*'Variables AME'!AQ109/'Variables AME'!AQ$64*'Variables AME'!$S$64</f>
        <v>200.64038723170106</v>
      </c>
      <c r="AS37" s="23">
        <f>'Variables AME'!AR556*'Variables AME'!AR109/'Variables AME'!AR$64*'Variables AME'!$S$64</f>
        <v>195.87700766966688</v>
      </c>
      <c r="AT37" s="23">
        <f>'Variables AME'!AS556*'Variables AME'!AS109/'Variables AME'!AS$64*'Variables AME'!$S$64</f>
        <v>191.11246727281664</v>
      </c>
      <c r="AU37" s="23">
        <f>'Variables AME'!AT556*'Variables AME'!AT109/'Variables AME'!AT$64*'Variables AME'!$S$64</f>
        <v>186.22858554783457</v>
      </c>
      <c r="AV37" s="23">
        <f>'Variables AME'!AU556*'Variables AME'!AU109/'Variables AME'!AU$64*'Variables AME'!$S$64</f>
        <v>182.70807909281771</v>
      </c>
      <c r="AW37" s="23">
        <f>'Variables AME'!AV556*'Variables AME'!AV109/'Variables AME'!AV$64*'Variables AME'!$S$64</f>
        <v>178.77949130303261</v>
      </c>
      <c r="AX37" s="18"/>
    </row>
    <row r="38" spans="1:50" x14ac:dyDescent="0.25">
      <c r="A38" s="164"/>
      <c r="B38" t="s">
        <v>262</v>
      </c>
      <c r="C38" s="23">
        <f>'Variables AME'!B557*'Variables AME'!B110/'Variables AME'!B$64*'Variables AME'!$S$64</f>
        <v>10.963259459733086</v>
      </c>
      <c r="D38" s="23">
        <f>'Variables AME'!C557*'Variables AME'!C110/'Variables AME'!C$64*'Variables AME'!$S$64</f>
        <v>11.139278136525826</v>
      </c>
      <c r="E38" s="23">
        <f>'Variables AME'!D557*'Variables AME'!D110/'Variables AME'!D$64*'Variables AME'!$S$64</f>
        <v>-31.646247627010727</v>
      </c>
      <c r="F38" s="23">
        <f>'Variables AME'!E557*'Variables AME'!E110/'Variables AME'!E$64*'Variables AME'!$S$64</f>
        <v>-69.102989415182194</v>
      </c>
      <c r="G38" s="23">
        <f>'Variables AME'!F557*'Variables AME'!F110/'Variables AME'!F$64*'Variables AME'!$S$64</f>
        <v>-6.8766137691386549</v>
      </c>
      <c r="H38" s="23">
        <f>'Variables AME'!G557*'Variables AME'!G110/'Variables AME'!G$64*'Variables AME'!$S$64</f>
        <v>-157.06758090680083</v>
      </c>
      <c r="I38" s="23">
        <f>'Variables AME'!H557*'Variables AME'!H110/'Variables AME'!H$64*'Variables AME'!$S$64</f>
        <v>-40.12165350748802</v>
      </c>
      <c r="J38" s="23">
        <f>'Variables AME'!I557*'Variables AME'!I110/'Variables AME'!I$64*'Variables AME'!$S$64</f>
        <v>-4.1070607373284229</v>
      </c>
      <c r="K38" s="23">
        <f>'Variables AME'!J557*'Variables AME'!J110/'Variables AME'!J$64*'Variables AME'!$S$64</f>
        <v>-0.80463175986027102</v>
      </c>
      <c r="L38" s="23">
        <f>'Variables AME'!K557*'Variables AME'!K110/'Variables AME'!K$64*'Variables AME'!$S$64</f>
        <v>-83.762671795157303</v>
      </c>
      <c r="M38" s="23">
        <f>'Variables AME'!L557*'Variables AME'!L110/'Variables AME'!L$64*'Variables AME'!$S$64</f>
        <v>-151.82155802157524</v>
      </c>
      <c r="N38" s="23">
        <f>'Variables AME'!M557*'Variables AME'!M110/'Variables AME'!M$64*'Variables AME'!$S$64</f>
        <v>-222.95539047046216</v>
      </c>
      <c r="O38" s="23">
        <f>'Variables AME'!N557*'Variables AME'!N110/'Variables AME'!N$64*'Variables AME'!$S$64</f>
        <v>560.25011984134903</v>
      </c>
      <c r="P38" s="23">
        <f>'Variables AME'!O557*'Variables AME'!O110/'Variables AME'!O$64*'Variables AME'!$S$64</f>
        <v>542.4183200658531</v>
      </c>
      <c r="Q38" s="23">
        <f>'Variables AME'!P557*'Variables AME'!P110/'Variables AME'!P$64*'Variables AME'!$S$64</f>
        <v>492.63276531448611</v>
      </c>
      <c r="R38" s="23">
        <f>'Variables AME'!Q557*'Variables AME'!Q110/'Variables AME'!Q$64*'Variables AME'!$S$64</f>
        <v>403.44224326396926</v>
      </c>
      <c r="S38" s="23">
        <f>'Variables AME'!R557*'Variables AME'!R110/'Variables AME'!R$64*'Variables AME'!$S$64</f>
        <v>346.02572894099484</v>
      </c>
      <c r="T38" s="23">
        <f>'Variables AME'!S557*'Variables AME'!S110/'Variables AME'!S$64*'Variables AME'!$S$64</f>
        <v>173.15413002616182</v>
      </c>
      <c r="U38" s="23">
        <f>'Variables AME'!T557*'Variables AME'!T110/'Variables AME'!T$64*'Variables AME'!$S$64</f>
        <v>147.46247448542644</v>
      </c>
      <c r="V38" s="23">
        <f>'Variables AME'!U557*'Variables AME'!U110/'Variables AME'!U$64*'Variables AME'!$S$64</f>
        <v>135.24468140387879</v>
      </c>
      <c r="W38" s="23">
        <f>'Variables AME'!V557*'Variables AME'!V110/'Variables AME'!V$64*'Variables AME'!$S$64</f>
        <v>159.40979766721784</v>
      </c>
      <c r="X38" s="23">
        <f>'Variables AME'!W557*'Variables AME'!W110/'Variables AME'!W$64*'Variables AME'!$S$64</f>
        <v>170.02946118794711</v>
      </c>
      <c r="Y38" s="23">
        <f>'Variables AME'!X557*'Variables AME'!X110/'Variables AME'!X$64*'Variables AME'!$S$64</f>
        <v>144.3721716790385</v>
      </c>
      <c r="Z38" s="23">
        <f>'Variables AME'!Y557*'Variables AME'!Y110/'Variables AME'!Y$64*'Variables AME'!$S$64</f>
        <v>140.73579282301606</v>
      </c>
      <c r="AA38" s="23">
        <f>'Variables AME'!Z557*'Variables AME'!Z110/'Variables AME'!Z$64*'Variables AME'!$S$64</f>
        <v>141.30763393450869</v>
      </c>
      <c r="AB38" s="23">
        <f>'Variables AME'!AA557*'Variables AME'!AA110/'Variables AME'!AA$64*'Variables AME'!$S$64</f>
        <v>144.75061251487975</v>
      </c>
      <c r="AC38" s="23">
        <f>'Variables AME'!AB557*'Variables AME'!AB110/'Variables AME'!AB$64*'Variables AME'!$S$64</f>
        <v>147.6066750496727</v>
      </c>
      <c r="AD38" s="23">
        <f>'Variables AME'!AC557*'Variables AME'!AC110/'Variables AME'!AC$64*'Variables AME'!$S$64</f>
        <v>141.81195654991211</v>
      </c>
      <c r="AE38" s="23">
        <f>'Variables AME'!AD557*'Variables AME'!AD110/'Variables AME'!AD$64*'Variables AME'!$S$64</f>
        <v>138.35326130969756</v>
      </c>
      <c r="AF38" s="23">
        <f>'Variables AME'!AE557*'Variables AME'!AE110/'Variables AME'!AE$64*'Variables AME'!$S$64</f>
        <v>134.7401629033908</v>
      </c>
      <c r="AG38" s="23">
        <f>'Variables AME'!AF557*'Variables AME'!AF110/'Variables AME'!AF$64*'Variables AME'!$S$64</f>
        <v>130.57083153496765</v>
      </c>
      <c r="AH38" s="23">
        <f>'Variables AME'!AG557*'Variables AME'!AG110/'Variables AME'!AG$64*'Variables AME'!$S$64</f>
        <v>127.26267049204259</v>
      </c>
      <c r="AI38" s="23">
        <f>'Variables AME'!AH557*'Variables AME'!AH110/'Variables AME'!AH$64*'Variables AME'!$S$64</f>
        <v>124.82404503973466</v>
      </c>
      <c r="AJ38" s="23">
        <f>'Variables AME'!AI557*'Variables AME'!AI110/'Variables AME'!AI$64*'Variables AME'!$S$64</f>
        <v>122.07868787871733</v>
      </c>
      <c r="AK38" s="23">
        <f>'Variables AME'!AJ557*'Variables AME'!AJ110/'Variables AME'!AJ$64*'Variables AME'!$S$64</f>
        <v>122.13352329533063</v>
      </c>
      <c r="AL38" s="23">
        <f>'Variables AME'!AK557*'Variables AME'!AK110/'Variables AME'!AK$64*'Variables AME'!$S$64</f>
        <v>120.67093441662234</v>
      </c>
      <c r="AM38" s="23">
        <f>'Variables AME'!AL557*'Variables AME'!AL110/'Variables AME'!AL$64*'Variables AME'!$S$64</f>
        <v>119.51716872937558</v>
      </c>
      <c r="AN38" s="23">
        <f>'Variables AME'!AM557*'Variables AME'!AM110/'Variables AME'!AM$64*'Variables AME'!$S$64</f>
        <v>124.01164450454984</v>
      </c>
      <c r="AO38" s="23">
        <f>'Variables AME'!AN557*'Variables AME'!AN110/'Variables AME'!AN$64*'Variables AME'!$S$64</f>
        <v>125.08015490506797</v>
      </c>
      <c r="AP38" s="23">
        <f>'Variables AME'!AO557*'Variables AME'!AO110/'Variables AME'!AO$64*'Variables AME'!$S$64</f>
        <v>126.41041188131737</v>
      </c>
      <c r="AQ38" s="23">
        <f>'Variables AME'!AP557*'Variables AME'!AP110/'Variables AME'!AP$64*'Variables AME'!$S$64</f>
        <v>126.95825043398528</v>
      </c>
      <c r="AR38" s="23">
        <f>'Variables AME'!AQ557*'Variables AME'!AQ110/'Variables AME'!AQ$64*'Variables AME'!$S$64</f>
        <v>127.3044827696783</v>
      </c>
      <c r="AS38" s="23">
        <f>'Variables AME'!AR557*'Variables AME'!AR110/'Variables AME'!AR$64*'Variables AME'!$S$64</f>
        <v>122.38234286663824</v>
      </c>
      <c r="AT38" s="23">
        <f>'Variables AME'!AS557*'Variables AME'!AS110/'Variables AME'!AS$64*'Variables AME'!$S$64</f>
        <v>120.65029057768518</v>
      </c>
      <c r="AU38" s="23">
        <f>'Variables AME'!AT557*'Variables AME'!AT110/'Variables AME'!AT$64*'Variables AME'!$S$64</f>
        <v>119.33678932549503</v>
      </c>
      <c r="AV38" s="23">
        <f>'Variables AME'!AU557*'Variables AME'!AU110/'Variables AME'!AU$64*'Variables AME'!$S$64</f>
        <v>118.5706611647793</v>
      </c>
      <c r="AW38" s="23">
        <f>'Variables AME'!AV557*'Variables AME'!AV110/'Variables AME'!AV$64*'Variables AME'!$S$64</f>
        <v>117.86921427399236</v>
      </c>
    </row>
    <row r="39" spans="1:50" x14ac:dyDescent="0.25">
      <c r="A39" s="164"/>
      <c r="B39" t="s">
        <v>263</v>
      </c>
      <c r="C39" s="23">
        <f>'Variables AME'!B558*'Variables AME'!B111/'Variables AME'!B$64*'Variables AME'!$S$64</f>
        <v>55.138483400504789</v>
      </c>
      <c r="D39" s="23">
        <f>'Variables AME'!C558*'Variables AME'!C111/'Variables AME'!C$64*'Variables AME'!$S$64</f>
        <v>56.023749586547673</v>
      </c>
      <c r="E39" s="23">
        <f>'Variables AME'!D558*'Variables AME'!D111/'Variables AME'!D$64*'Variables AME'!$S$64</f>
        <v>45.229811836788009</v>
      </c>
      <c r="F39" s="23">
        <f>'Variables AME'!E558*'Variables AME'!E111/'Variables AME'!E$64*'Variables AME'!$S$64</f>
        <v>41.712438664300969</v>
      </c>
      <c r="G39" s="23">
        <f>'Variables AME'!F558*'Variables AME'!F111/'Variables AME'!F$64*'Variables AME'!$S$64</f>
        <v>121.41626533690905</v>
      </c>
      <c r="H39" s="23">
        <f>'Variables AME'!G558*'Variables AME'!G111/'Variables AME'!G$64*'Variables AME'!$S$64</f>
        <v>-7.1618112928510271</v>
      </c>
      <c r="I39" s="23">
        <f>'Variables AME'!H558*'Variables AME'!H111/'Variables AME'!H$64*'Variables AME'!$S$64</f>
        <v>126.43185727578158</v>
      </c>
      <c r="J39" s="23">
        <f>'Variables AME'!I558*'Variables AME'!I111/'Variables AME'!I$64*'Variables AME'!$S$64</f>
        <v>96.98692022027862</v>
      </c>
      <c r="K39" s="23">
        <f>'Variables AME'!J558*'Variables AME'!J111/'Variables AME'!J$64*'Variables AME'!$S$64</f>
        <v>58.863485957987464</v>
      </c>
      <c r="L39" s="23">
        <f>'Variables AME'!K558*'Variables AME'!K111/'Variables AME'!K$64*'Variables AME'!$S$64</f>
        <v>13.587461976444011</v>
      </c>
      <c r="M39" s="23">
        <f>'Variables AME'!L558*'Variables AME'!L111/'Variables AME'!L$64*'Variables AME'!$S$64</f>
        <v>27.315630021019842</v>
      </c>
      <c r="N39" s="23">
        <f>'Variables AME'!M558*'Variables AME'!M111/'Variables AME'!M$64*'Variables AME'!$S$64</f>
        <v>25.500738587014975</v>
      </c>
      <c r="O39" s="23">
        <f>'Variables AME'!N558*'Variables AME'!N111/'Variables AME'!N$64*'Variables AME'!$S$64</f>
        <v>226.25286586039113</v>
      </c>
      <c r="P39" s="23">
        <f>'Variables AME'!O558*'Variables AME'!O111/'Variables AME'!O$64*'Variables AME'!$S$64</f>
        <v>246.33773764319227</v>
      </c>
      <c r="Q39" s="23">
        <f>'Variables AME'!P558*'Variables AME'!P111/'Variables AME'!P$64*'Variables AME'!$S$64</f>
        <v>235.53266248247297</v>
      </c>
      <c r="R39" s="23">
        <f>'Variables AME'!Q558*'Variables AME'!Q111/'Variables AME'!Q$64*'Variables AME'!$S$64</f>
        <v>209.41307398621836</v>
      </c>
      <c r="S39" s="23">
        <f>'Variables AME'!R558*'Variables AME'!R111/'Variables AME'!R$64*'Variables AME'!$S$64</f>
        <v>202.39670432353901</v>
      </c>
      <c r="T39" s="23">
        <f>'Variables AME'!S558*'Variables AME'!S111/'Variables AME'!S$64*'Variables AME'!$S$64</f>
        <v>152.74666948032024</v>
      </c>
      <c r="U39" s="23">
        <f>'Variables AME'!T558*'Variables AME'!T111/'Variables AME'!T$64*'Variables AME'!$S$64</f>
        <v>149.44049403790905</v>
      </c>
      <c r="V39" s="23">
        <f>'Variables AME'!U558*'Variables AME'!U111/'Variables AME'!U$64*'Variables AME'!$S$64</f>
        <v>152.9486169895537</v>
      </c>
      <c r="W39" s="23">
        <f>'Variables AME'!V558*'Variables AME'!V111/'Variables AME'!V$64*'Variables AME'!$S$64</f>
        <v>172.24730742123381</v>
      </c>
      <c r="X39" s="23">
        <f>'Variables AME'!W558*'Variables AME'!W111/'Variables AME'!W$64*'Variables AME'!$S$64</f>
        <v>185.69595604557276</v>
      </c>
      <c r="Y39" s="23">
        <f>'Variables AME'!X558*'Variables AME'!X111/'Variables AME'!X$64*'Variables AME'!$S$64</f>
        <v>144.40756532058097</v>
      </c>
      <c r="Z39" s="23">
        <f>'Variables AME'!Y558*'Variables AME'!Y111/'Variables AME'!Y$64*'Variables AME'!$S$64</f>
        <v>137.92804241034352</v>
      </c>
      <c r="AA39" s="23">
        <f>'Variables AME'!Z558*'Variables AME'!Z111/'Variables AME'!Z$64*'Variables AME'!$S$64</f>
        <v>136.80495348579177</v>
      </c>
      <c r="AB39" s="23">
        <f>'Variables AME'!AA558*'Variables AME'!AA111/'Variables AME'!AA$64*'Variables AME'!$S$64</f>
        <v>137.22429349738647</v>
      </c>
      <c r="AC39" s="23">
        <f>'Variables AME'!AB558*'Variables AME'!AB111/'Variables AME'!AB$64*'Variables AME'!$S$64</f>
        <v>137.19302674659795</v>
      </c>
      <c r="AD39" s="23">
        <f>'Variables AME'!AC558*'Variables AME'!AC111/'Variables AME'!AC$64*'Variables AME'!$S$64</f>
        <v>134.2697087181578</v>
      </c>
      <c r="AE39" s="23">
        <f>'Variables AME'!AD558*'Variables AME'!AD111/'Variables AME'!AD$64*'Variables AME'!$S$64</f>
        <v>132.35591646908446</v>
      </c>
      <c r="AF39" s="23">
        <f>'Variables AME'!AE558*'Variables AME'!AE111/'Variables AME'!AE$64*'Variables AME'!$S$64</f>
        <v>130.44704199874968</v>
      </c>
      <c r="AG39" s="23">
        <f>'Variables AME'!AF558*'Variables AME'!AF111/'Variables AME'!AF$64*'Variables AME'!$S$64</f>
        <v>128.3707836265807</v>
      </c>
      <c r="AH39" s="23">
        <f>'Variables AME'!AG558*'Variables AME'!AG111/'Variables AME'!AG$64*'Variables AME'!$S$64</f>
        <v>126.81615309749296</v>
      </c>
      <c r="AI39" s="23">
        <f>'Variables AME'!AH558*'Variables AME'!AH111/'Variables AME'!AH$64*'Variables AME'!$S$64</f>
        <v>126.298484931026</v>
      </c>
      <c r="AJ39" s="23">
        <f>'Variables AME'!AI558*'Variables AME'!AI111/'Variables AME'!AI$64*'Variables AME'!$S$64</f>
        <v>125.26454244198709</v>
      </c>
      <c r="AK39" s="23">
        <f>'Variables AME'!AJ558*'Variables AME'!AJ111/'Variables AME'!AJ$64*'Variables AME'!$S$64</f>
        <v>125.40850530988675</v>
      </c>
      <c r="AL39" s="23">
        <f>'Variables AME'!AK558*'Variables AME'!AK111/'Variables AME'!AK$64*'Variables AME'!$S$64</f>
        <v>124.89526505411045</v>
      </c>
      <c r="AM39" s="23">
        <f>'Variables AME'!AL558*'Variables AME'!AL111/'Variables AME'!AL$64*'Variables AME'!$S$64</f>
        <v>124.46399615714121</v>
      </c>
      <c r="AN39" s="23">
        <f>'Variables AME'!AM558*'Variables AME'!AM111/'Variables AME'!AM$64*'Variables AME'!$S$64</f>
        <v>138.45648929455226</v>
      </c>
      <c r="AO39" s="23">
        <f>'Variables AME'!AN558*'Variables AME'!AN111/'Variables AME'!AN$64*'Variables AME'!$S$64</f>
        <v>142.50703575613494</v>
      </c>
      <c r="AP39" s="23">
        <f>'Variables AME'!AO558*'Variables AME'!AO111/'Variables AME'!AO$64*'Variables AME'!$S$64</f>
        <v>145.19899458326859</v>
      </c>
      <c r="AQ39" s="23">
        <f>'Variables AME'!AP558*'Variables AME'!AP111/'Variables AME'!AP$64*'Variables AME'!$S$64</f>
        <v>147.38787084255503</v>
      </c>
      <c r="AR39" s="23">
        <f>'Variables AME'!AQ558*'Variables AME'!AQ111/'Variables AME'!AQ$64*'Variables AME'!$S$64</f>
        <v>149.394476885633</v>
      </c>
      <c r="AS39" s="23">
        <f>'Variables AME'!AR558*'Variables AME'!AR111/'Variables AME'!AR$64*'Variables AME'!$S$64</f>
        <v>140.90093869827646</v>
      </c>
      <c r="AT39" s="23">
        <f>'Variables AME'!AS558*'Variables AME'!AS111/'Variables AME'!AS$64*'Variables AME'!$S$64</f>
        <v>139.80790971884085</v>
      </c>
      <c r="AU39" s="23">
        <f>'Variables AME'!AT558*'Variables AME'!AT111/'Variables AME'!AT$64*'Variables AME'!$S$64</f>
        <v>139.79900694146909</v>
      </c>
      <c r="AV39" s="23">
        <f>'Variables AME'!AU558*'Variables AME'!AU111/'Variables AME'!AU$64*'Variables AME'!$S$64</f>
        <v>140.12660389343714</v>
      </c>
      <c r="AW39" s="23">
        <f>'Variables AME'!AV558*'Variables AME'!AV111/'Variables AME'!AV$64*'Variables AME'!$S$64</f>
        <v>140.5603495590108</v>
      </c>
      <c r="AX39" s="18"/>
    </row>
    <row r="40" spans="1:50" x14ac:dyDescent="0.25">
      <c r="A40" s="164"/>
      <c r="B40" t="s">
        <v>264</v>
      </c>
      <c r="C40" s="23">
        <f>'Variables AME'!B559*'Variables AME'!B112/'Variables AME'!B$64*'Variables AME'!$S$64</f>
        <v>5.0964253054004072</v>
      </c>
      <c r="D40" s="23">
        <f>'Variables AME'!C559*'Variables AME'!C112/'Variables AME'!C$64*'Variables AME'!$S$64</f>
        <v>5.1782500621640839</v>
      </c>
      <c r="E40" s="23">
        <f>'Variables AME'!D559*'Variables AME'!D112/'Variables AME'!D$64*'Variables AME'!$S$64</f>
        <v>-35.589944439430688</v>
      </c>
      <c r="F40" s="23">
        <f>'Variables AME'!E559*'Variables AME'!E112/'Variables AME'!E$64*'Variables AME'!$S$64</f>
        <v>-57.506311517529738</v>
      </c>
      <c r="G40" s="23">
        <f>'Variables AME'!F559*'Variables AME'!F112/'Variables AME'!F$64*'Variables AME'!$S$64</f>
        <v>-16.102241781708713</v>
      </c>
      <c r="H40" s="23">
        <f>'Variables AME'!G559*'Variables AME'!G112/'Variables AME'!G$64*'Variables AME'!$S$64</f>
        <v>-71.207789938841671</v>
      </c>
      <c r="I40" s="23">
        <f>'Variables AME'!H559*'Variables AME'!H112/'Variables AME'!H$64*'Variables AME'!$S$64</f>
        <v>-53.127076765650948</v>
      </c>
      <c r="J40" s="23">
        <f>'Variables AME'!I559*'Variables AME'!I112/'Variables AME'!I$64*'Variables AME'!$S$64</f>
        <v>-20.716063600034364</v>
      </c>
      <c r="K40" s="23">
        <f>'Variables AME'!J559*'Variables AME'!J112/'Variables AME'!J$64*'Variables AME'!$S$64</f>
        <v>-8.0887132575235725</v>
      </c>
      <c r="L40" s="23">
        <f>'Variables AME'!K559*'Variables AME'!K112/'Variables AME'!K$64*'Variables AME'!$S$64</f>
        <v>-44.149093901162836</v>
      </c>
      <c r="M40" s="23">
        <f>'Variables AME'!L559*'Variables AME'!L112/'Variables AME'!L$64*'Variables AME'!$S$64</f>
        <v>-59.650397876232624</v>
      </c>
      <c r="N40" s="23">
        <f>'Variables AME'!M559*'Variables AME'!M112/'Variables AME'!M$64*'Variables AME'!$S$64</f>
        <v>-80.422699062280699</v>
      </c>
      <c r="O40" s="23">
        <f>'Variables AME'!N559*'Variables AME'!N112/'Variables AME'!N$64*'Variables AME'!$S$64</f>
        <v>542.61357028886334</v>
      </c>
      <c r="P40" s="23">
        <f>'Variables AME'!O559*'Variables AME'!O112/'Variables AME'!O$64*'Variables AME'!$S$64</f>
        <v>415.00834402753702</v>
      </c>
      <c r="Q40" s="23">
        <f>'Variables AME'!P559*'Variables AME'!P112/'Variables AME'!P$64*'Variables AME'!$S$64</f>
        <v>340.61819813062306</v>
      </c>
      <c r="R40" s="23">
        <f>'Variables AME'!Q559*'Variables AME'!Q112/'Variables AME'!Q$64*'Variables AME'!$S$64</f>
        <v>276.25228590094019</v>
      </c>
      <c r="S40" s="23">
        <f>'Variables AME'!R559*'Variables AME'!R112/'Variables AME'!R$64*'Variables AME'!$S$64</f>
        <v>237.10303804727897</v>
      </c>
      <c r="T40" s="23">
        <f>'Variables AME'!S559*'Variables AME'!S112/'Variables AME'!S$64*'Variables AME'!$S$64</f>
        <v>140.2134724234665</v>
      </c>
      <c r="U40" s="23">
        <f>'Variables AME'!T559*'Variables AME'!T112/'Variables AME'!T$64*'Variables AME'!$S$64</f>
        <v>123.03585600011732</v>
      </c>
      <c r="V40" s="23">
        <f>'Variables AME'!U559*'Variables AME'!U112/'Variables AME'!U$64*'Variables AME'!$S$64</f>
        <v>115.60705809766461</v>
      </c>
      <c r="W40" s="23">
        <f>'Variables AME'!V559*'Variables AME'!V112/'Variables AME'!V$64*'Variables AME'!$S$64</f>
        <v>136.22752952062967</v>
      </c>
      <c r="X40" s="23">
        <f>'Variables AME'!W559*'Variables AME'!W112/'Variables AME'!W$64*'Variables AME'!$S$64</f>
        <v>146.04452203698227</v>
      </c>
      <c r="Y40" s="23">
        <f>'Variables AME'!X559*'Variables AME'!X112/'Variables AME'!X$64*'Variables AME'!$S$64</f>
        <v>141.93708274511349</v>
      </c>
      <c r="Z40" s="23">
        <f>'Variables AME'!Y559*'Variables AME'!Y112/'Variables AME'!Y$64*'Variables AME'!$S$64</f>
        <v>147.88707858307194</v>
      </c>
      <c r="AA40" s="23">
        <f>'Variables AME'!Z559*'Variables AME'!Z112/'Variables AME'!Z$64*'Variables AME'!$S$64</f>
        <v>155.55206418382446</v>
      </c>
      <c r="AB40" s="23">
        <f>'Variables AME'!AA559*'Variables AME'!AA112/'Variables AME'!AA$64*'Variables AME'!$S$64</f>
        <v>165.32235249610997</v>
      </c>
      <c r="AC40" s="23">
        <f>'Variables AME'!AB559*'Variables AME'!AB112/'Variables AME'!AB$64*'Variables AME'!$S$64</f>
        <v>175.679396396247</v>
      </c>
      <c r="AD40" s="23">
        <f>'Variables AME'!AC559*'Variables AME'!AC112/'Variables AME'!AC$64*'Variables AME'!$S$64</f>
        <v>165.55176745409841</v>
      </c>
      <c r="AE40" s="23">
        <f>'Variables AME'!AD559*'Variables AME'!AD112/'Variables AME'!AD$64*'Variables AME'!$S$64</f>
        <v>159.34784736445053</v>
      </c>
      <c r="AF40" s="23">
        <f>'Variables AME'!AE559*'Variables AME'!AE112/'Variables AME'!AE$64*'Variables AME'!$S$64</f>
        <v>154.03879691317934</v>
      </c>
      <c r="AG40" s="23">
        <f>'Variables AME'!AF559*'Variables AME'!AF112/'Variables AME'!AF$64*'Variables AME'!$S$64</f>
        <v>148.90601848354288</v>
      </c>
      <c r="AH40" s="23">
        <f>'Variables AME'!AG559*'Variables AME'!AG112/'Variables AME'!AG$64*'Variables AME'!$S$64</f>
        <v>144.9281952866184</v>
      </c>
      <c r="AI40" s="23">
        <f>'Variables AME'!AH559*'Variables AME'!AH112/'Variables AME'!AH$64*'Variables AME'!$S$64</f>
        <v>141.8932395038677</v>
      </c>
      <c r="AJ40" s="23">
        <f>'Variables AME'!AI559*'Variables AME'!AI112/'Variables AME'!AI$64*'Variables AME'!$S$64</f>
        <v>138.76651862698381</v>
      </c>
      <c r="AK40" s="23">
        <f>'Variables AME'!AJ559*'Variables AME'!AJ112/'Variables AME'!AJ$64*'Variables AME'!$S$64</f>
        <v>137.75680904470707</v>
      </c>
      <c r="AL40" s="23">
        <f>'Variables AME'!AK559*'Variables AME'!AK112/'Variables AME'!AK$64*'Variables AME'!$S$64</f>
        <v>135.83706525393484</v>
      </c>
      <c r="AM40" s="23">
        <f>'Variables AME'!AL559*'Variables AME'!AL112/'Variables AME'!AL$64*'Variables AME'!$S$64</f>
        <v>134.18477363817493</v>
      </c>
      <c r="AN40" s="23">
        <f>'Variables AME'!AM559*'Variables AME'!AM112/'Variables AME'!AM$64*'Variables AME'!$S$64</f>
        <v>131.68442981431755</v>
      </c>
      <c r="AO40" s="23">
        <f>'Variables AME'!AN559*'Variables AME'!AN112/'Variables AME'!AN$64*'Variables AME'!$S$64</f>
        <v>130.04894259903969</v>
      </c>
      <c r="AP40" s="23">
        <f>'Variables AME'!AO559*'Variables AME'!AO112/'Variables AME'!AO$64*'Variables AME'!$S$64</f>
        <v>129.13684824284903</v>
      </c>
      <c r="AQ40" s="23">
        <f>'Variables AME'!AP559*'Variables AME'!AP112/'Variables AME'!AP$64*'Variables AME'!$S$64</f>
        <v>127.7745226073029</v>
      </c>
      <c r="AR40" s="23">
        <f>'Variables AME'!AQ559*'Variables AME'!AQ112/'Variables AME'!AQ$64*'Variables AME'!$S$64</f>
        <v>126.15049659914898</v>
      </c>
      <c r="AS40" s="23">
        <f>'Variables AME'!AR559*'Variables AME'!AR112/'Variables AME'!AR$64*'Variables AME'!$S$64</f>
        <v>124.51551183438937</v>
      </c>
      <c r="AT40" s="23">
        <f>'Variables AME'!AS559*'Variables AME'!AS112/'Variables AME'!AS$64*'Variables AME'!$S$64</f>
        <v>122.73124640789388</v>
      </c>
      <c r="AU40" s="23">
        <f>'Variables AME'!AT559*'Variables AME'!AT112/'Variables AME'!AT$64*'Variables AME'!$S$64</f>
        <v>120.81512565754784</v>
      </c>
      <c r="AV40" s="23">
        <f>'Variables AME'!AU559*'Variables AME'!AU112/'Variables AME'!AU$64*'Variables AME'!$S$64</f>
        <v>119.21070944621979</v>
      </c>
      <c r="AW40" s="23">
        <f>'Variables AME'!AV559*'Variables AME'!AV112/'Variables AME'!AV$64*'Variables AME'!$S$64</f>
        <v>117.64129065990103</v>
      </c>
      <c r="AX40" s="18"/>
    </row>
    <row r="41" spans="1:50" x14ac:dyDescent="0.25">
      <c r="A41" s="164"/>
      <c r="B41" t="s">
        <v>265</v>
      </c>
      <c r="C41" s="23">
        <f>'Variables AME'!B560*'Variables AME'!B113/'Variables AME'!B$64*'Variables AME'!$S$64</f>
        <v>165.10897517963855</v>
      </c>
      <c r="D41" s="23">
        <f>'Variables AME'!C560*'Variables AME'!C113/'Variables AME'!C$64*'Variables AME'!$S$64</f>
        <v>167.75985318215905</v>
      </c>
      <c r="E41" s="23">
        <f>'Variables AME'!D560*'Variables AME'!D113/'Variables AME'!D$64*'Variables AME'!$S$64</f>
        <v>-116.96007071779781</v>
      </c>
      <c r="F41" s="23">
        <f>'Variables AME'!E560*'Variables AME'!E113/'Variables AME'!E$64*'Variables AME'!$S$64</f>
        <v>-422.63795142143897</v>
      </c>
      <c r="G41" s="23">
        <f>'Variables AME'!F560*'Variables AME'!F113/'Variables AME'!F$64*'Variables AME'!$S$64</f>
        <v>517.57611268642461</v>
      </c>
      <c r="H41" s="23">
        <f>'Variables AME'!G560*'Variables AME'!G113/'Variables AME'!G$64*'Variables AME'!$S$64</f>
        <v>-1494.6524859622941</v>
      </c>
      <c r="I41" s="23">
        <f>'Variables AME'!H560*'Variables AME'!H113/'Variables AME'!H$64*'Variables AME'!$S$64</f>
        <v>-349.24470288841223</v>
      </c>
      <c r="J41" s="23">
        <f>'Variables AME'!I560*'Variables AME'!I113/'Variables AME'!I$64*'Variables AME'!$S$64</f>
        <v>406.96640004762151</v>
      </c>
      <c r="K41" s="23">
        <f>'Variables AME'!J560*'Variables AME'!J113/'Variables AME'!J$64*'Variables AME'!$S$64</f>
        <v>283.89687698746019</v>
      </c>
      <c r="L41" s="23">
        <f>'Variables AME'!K560*'Variables AME'!K113/'Variables AME'!K$64*'Variables AME'!$S$64</f>
        <v>-776.07460988609114</v>
      </c>
      <c r="M41" s="23">
        <f>'Variables AME'!L560*'Variables AME'!L113/'Variables AME'!L$64*'Variables AME'!$S$64</f>
        <v>-1020.802277620201</v>
      </c>
      <c r="N41" s="23">
        <f>'Variables AME'!M560*'Variables AME'!M113/'Variables AME'!M$64*'Variables AME'!$S$64</f>
        <v>-1719.8896705249538</v>
      </c>
      <c r="O41" s="23">
        <f>'Variables AME'!N560*'Variables AME'!N113/'Variables AME'!N$64*'Variables AME'!$S$64</f>
        <v>4365.2204736967806</v>
      </c>
      <c r="P41" s="23">
        <f>'Variables AME'!O560*'Variables AME'!O113/'Variables AME'!O$64*'Variables AME'!$S$64</f>
        <v>4761.2227067251079</v>
      </c>
      <c r="Q41" s="23">
        <f>'Variables AME'!P560*'Variables AME'!P113/'Variables AME'!P$64*'Variables AME'!$S$64</f>
        <v>4462.7836193045414</v>
      </c>
      <c r="R41" s="23">
        <f>'Variables AME'!Q560*'Variables AME'!Q113/'Variables AME'!Q$64*'Variables AME'!$S$64</f>
        <v>3543.1920692460785</v>
      </c>
      <c r="S41" s="23">
        <f>'Variables AME'!R560*'Variables AME'!R113/'Variables AME'!R$64*'Variables AME'!$S$64</f>
        <v>3186.8428614241366</v>
      </c>
      <c r="T41" s="23">
        <f>'Variables AME'!S560*'Variables AME'!S113/'Variables AME'!S$64*'Variables AME'!$S$64</f>
        <v>1634.2124151762685</v>
      </c>
      <c r="U41" s="23">
        <f>'Variables AME'!T560*'Variables AME'!T113/'Variables AME'!T$64*'Variables AME'!$S$64</f>
        <v>1372.6729225691056</v>
      </c>
      <c r="V41" s="23">
        <f>'Variables AME'!U560*'Variables AME'!U113/'Variables AME'!U$64*'Variables AME'!$S$64</f>
        <v>1229.2386504790691</v>
      </c>
      <c r="W41" s="23">
        <f>'Variables AME'!V560*'Variables AME'!V113/'Variables AME'!V$64*'Variables AME'!$S$64</f>
        <v>1406.1631589700055</v>
      </c>
      <c r="X41" s="23">
        <f>'Variables AME'!W560*'Variables AME'!W113/'Variables AME'!W$64*'Variables AME'!$S$64</f>
        <v>1446.1173927468021</v>
      </c>
      <c r="Y41" s="23">
        <f>'Variables AME'!X560*'Variables AME'!X113/'Variables AME'!X$64*'Variables AME'!$S$64</f>
        <v>1263.2371709061961</v>
      </c>
      <c r="Z41" s="23">
        <f>'Variables AME'!Y560*'Variables AME'!Y113/'Variables AME'!Y$64*'Variables AME'!$S$64</f>
        <v>1220.271082297046</v>
      </c>
      <c r="AA41" s="23">
        <f>'Variables AME'!Z560*'Variables AME'!Z113/'Variables AME'!Z$64*'Variables AME'!$S$64</f>
        <v>1197.0393808668175</v>
      </c>
      <c r="AB41" s="23">
        <f>'Variables AME'!AA560*'Variables AME'!AA113/'Variables AME'!AA$64*'Variables AME'!$S$64</f>
        <v>1191.8977054877751</v>
      </c>
      <c r="AC41" s="23">
        <f>'Variables AME'!AB560*'Variables AME'!AB113/'Variables AME'!AB$64*'Variables AME'!$S$64</f>
        <v>1175.1545596720887</v>
      </c>
      <c r="AD41" s="23">
        <f>'Variables AME'!AC560*'Variables AME'!AC113/'Variables AME'!AC$64*'Variables AME'!$S$64</f>
        <v>1137.8937590280332</v>
      </c>
      <c r="AE41" s="23">
        <f>'Variables AME'!AD560*'Variables AME'!AD113/'Variables AME'!AD$64*'Variables AME'!$S$64</f>
        <v>1120.9701753167435</v>
      </c>
      <c r="AF41" s="23">
        <f>'Variables AME'!AE560*'Variables AME'!AE113/'Variables AME'!AE$64*'Variables AME'!$S$64</f>
        <v>1100.4189134996095</v>
      </c>
      <c r="AG41" s="23">
        <f>'Variables AME'!AF560*'Variables AME'!AF113/'Variables AME'!AF$64*'Variables AME'!$S$64</f>
        <v>1073.1799910797861</v>
      </c>
      <c r="AH41" s="23">
        <f>'Variables AME'!AG560*'Variables AME'!AG113/'Variables AME'!AG$64*'Variables AME'!$S$64</f>
        <v>1051.6005385778121</v>
      </c>
      <c r="AI41" s="23">
        <f>'Variables AME'!AH560*'Variables AME'!AH113/'Variables AME'!AH$64*'Variables AME'!$S$64</f>
        <v>1036.6152573936026</v>
      </c>
      <c r="AJ41" s="23">
        <f>'Variables AME'!AI560*'Variables AME'!AI113/'Variables AME'!AI$64*'Variables AME'!$S$64</f>
        <v>1018.5620163144899</v>
      </c>
      <c r="AK41" s="23">
        <f>'Variables AME'!AJ560*'Variables AME'!AJ113/'Variables AME'!AJ$64*'Variables AME'!$S$64</f>
        <v>1024.7682391764686</v>
      </c>
      <c r="AL41" s="23">
        <f>'Variables AME'!AK560*'Variables AME'!AK113/'Variables AME'!AK$64*'Variables AME'!$S$64</f>
        <v>1017.2019359175875</v>
      </c>
      <c r="AM41" s="23">
        <f>'Variables AME'!AL560*'Variables AME'!AL113/'Variables AME'!AL$64*'Variables AME'!$S$64</f>
        <v>1011.892956991985</v>
      </c>
      <c r="AN41" s="23">
        <f>'Variables AME'!AM560*'Variables AME'!AM113/'Variables AME'!AM$64*'Variables AME'!$S$64</f>
        <v>1003.7291859775642</v>
      </c>
      <c r="AO41" s="23">
        <f>'Variables AME'!AN560*'Variables AME'!AN113/'Variables AME'!AN$64*'Variables AME'!$S$64</f>
        <v>997.57187647760611</v>
      </c>
      <c r="AP41" s="23">
        <f>'Variables AME'!AO560*'Variables AME'!AO113/'Variables AME'!AO$64*'Variables AME'!$S$64</f>
        <v>999.65422199323359</v>
      </c>
      <c r="AQ41" s="23">
        <f>'Variables AME'!AP560*'Variables AME'!AP113/'Variables AME'!AP$64*'Variables AME'!$S$64</f>
        <v>994.03297366739821</v>
      </c>
      <c r="AR41" s="23">
        <f>'Variables AME'!AQ560*'Variables AME'!AQ113/'Variables AME'!AQ$64*'Variables AME'!$S$64</f>
        <v>985.58265580813816</v>
      </c>
      <c r="AS41" s="23">
        <f>'Variables AME'!AR560*'Variables AME'!AR113/'Variables AME'!AR$64*'Variables AME'!$S$64</f>
        <v>976.79919993459782</v>
      </c>
      <c r="AT41" s="23">
        <f>'Variables AME'!AS560*'Variables AME'!AS113/'Variables AME'!AS$64*'Variables AME'!$S$64</f>
        <v>964.82875339158227</v>
      </c>
      <c r="AU41" s="23">
        <f>'Variables AME'!AT560*'Variables AME'!AT113/'Variables AME'!AT$64*'Variables AME'!$S$64</f>
        <v>951.14877583867496</v>
      </c>
      <c r="AV41" s="23">
        <f>'Variables AME'!AU560*'Variables AME'!AU113/'Variables AME'!AU$64*'Variables AME'!$S$64</f>
        <v>941.00281387132736</v>
      </c>
      <c r="AW41" s="23">
        <f>'Variables AME'!AV560*'Variables AME'!AV113/'Variables AME'!AV$64*'Variables AME'!$S$64</f>
        <v>930.33606320406875</v>
      </c>
      <c r="AX41" s="18"/>
    </row>
    <row r="42" spans="1:50" x14ac:dyDescent="0.25">
      <c r="A42" s="164"/>
      <c r="B42" t="s">
        <v>266</v>
      </c>
      <c r="C42" s="23">
        <f>'Variables AME'!B561*'Variables AME'!B114/'Variables AME'!B$64*'Variables AME'!$S$64</f>
        <v>51.058505751538661</v>
      </c>
      <c r="D42" s="23">
        <f>'Variables AME'!C561*'Variables AME'!C114/'Variables AME'!C$64*'Variables AME'!$S$64</f>
        <v>51.878266576721202</v>
      </c>
      <c r="E42" s="23">
        <f>'Variables AME'!D561*'Variables AME'!D114/'Variables AME'!D$64*'Variables AME'!$S$64</f>
        <v>-33.092825412714703</v>
      </c>
      <c r="F42" s="23">
        <f>'Variables AME'!E561*'Variables AME'!E114/'Variables AME'!E$64*'Variables AME'!$S$64</f>
        <v>-118.22077675972309</v>
      </c>
      <c r="G42" s="23">
        <f>'Variables AME'!F561*'Variables AME'!F114/'Variables AME'!F$64*'Variables AME'!$S$64</f>
        <v>364.54731534477276</v>
      </c>
      <c r="H42" s="23">
        <f>'Variables AME'!G561*'Variables AME'!G114/'Variables AME'!G$64*'Variables AME'!$S$64</f>
        <v>-924.9577404806713</v>
      </c>
      <c r="I42" s="23">
        <f>'Variables AME'!H561*'Variables AME'!H114/'Variables AME'!H$64*'Variables AME'!$S$64</f>
        <v>17.652503895245879</v>
      </c>
      <c r="J42" s="23">
        <f>'Variables AME'!I561*'Variables AME'!I114/'Variables AME'!I$64*'Variables AME'!$S$64</f>
        <v>522.30588382367614</v>
      </c>
      <c r="K42" s="23">
        <f>'Variables AME'!J561*'Variables AME'!J114/'Variables AME'!J$64*'Variables AME'!$S$64</f>
        <v>549.0906378976739</v>
      </c>
      <c r="L42" s="23">
        <f>'Variables AME'!K561*'Variables AME'!K114/'Variables AME'!K$64*'Variables AME'!$S$64</f>
        <v>-84.564900712352809</v>
      </c>
      <c r="M42" s="23">
        <f>'Variables AME'!L561*'Variables AME'!L114/'Variables AME'!L$64*'Variables AME'!$S$64</f>
        <v>-528.16256963992464</v>
      </c>
      <c r="N42" s="23">
        <f>'Variables AME'!M561*'Variables AME'!M114/'Variables AME'!M$64*'Variables AME'!$S$64</f>
        <v>-1272.8116185312833</v>
      </c>
      <c r="O42" s="23">
        <f>'Variables AME'!N561*'Variables AME'!N114/'Variables AME'!N$64*'Variables AME'!$S$64</f>
        <v>-1213.2216159362406</v>
      </c>
      <c r="P42" s="23">
        <f>'Variables AME'!O561*'Variables AME'!O114/'Variables AME'!O$64*'Variables AME'!$S$64</f>
        <v>-181.25688345563097</v>
      </c>
      <c r="Q42" s="23">
        <f>'Variables AME'!P561*'Variables AME'!P114/'Variables AME'!P$64*'Variables AME'!$S$64</f>
        <v>571.41960784354183</v>
      </c>
      <c r="R42" s="23">
        <f>'Variables AME'!Q561*'Variables AME'!Q114/'Variables AME'!Q$64*'Variables AME'!$S$64</f>
        <v>-119.97702107211484</v>
      </c>
      <c r="S42" s="23">
        <f>'Variables AME'!R561*'Variables AME'!R114/'Variables AME'!R$64*'Variables AME'!$S$64</f>
        <v>-79.119151824157598</v>
      </c>
      <c r="T42" s="23">
        <f>'Variables AME'!S561*'Variables AME'!S114/'Variables AME'!S$64*'Variables AME'!$S$64</f>
        <v>-63.848289180343698</v>
      </c>
      <c r="U42" s="23">
        <f>'Variables AME'!T561*'Variables AME'!T114/'Variables AME'!T$64*'Variables AME'!$S$64</f>
        <v>-47.154456204854952</v>
      </c>
      <c r="V42" s="23">
        <f>'Variables AME'!U561*'Variables AME'!U114/'Variables AME'!U$64*'Variables AME'!$S$64</f>
        <v>-126.74662738535559</v>
      </c>
      <c r="W42" s="23">
        <f>'Variables AME'!V561*'Variables AME'!V114/'Variables AME'!V$64*'Variables AME'!$S$64</f>
        <v>27.871893917697896</v>
      </c>
      <c r="X42" s="23">
        <f>'Variables AME'!W561*'Variables AME'!W114/'Variables AME'!W$64*'Variables AME'!$S$64</f>
        <v>89.012668082893313</v>
      </c>
      <c r="Y42" s="23">
        <f>'Variables AME'!X561*'Variables AME'!X114/'Variables AME'!X$64*'Variables AME'!$S$64</f>
        <v>-97.080001842225144</v>
      </c>
      <c r="Z42" s="23">
        <f>'Variables AME'!Y561*'Variables AME'!Y114/'Variables AME'!Y$64*'Variables AME'!$S$64</f>
        <v>-150.61554884597226</v>
      </c>
      <c r="AA42" s="23">
        <f>'Variables AME'!Z561*'Variables AME'!Z114/'Variables AME'!Z$64*'Variables AME'!$S$64</f>
        <v>-172.29425639704166</v>
      </c>
      <c r="AB42" s="23">
        <f>'Variables AME'!AA561*'Variables AME'!AA114/'Variables AME'!AA$64*'Variables AME'!$S$64</f>
        <v>-175.13945850059017</v>
      </c>
      <c r="AC42" s="23">
        <f>'Variables AME'!AB561*'Variables AME'!AB114/'Variables AME'!AB$64*'Variables AME'!$S$64</f>
        <v>-186.23642288783913</v>
      </c>
      <c r="AD42" s="23">
        <f>'Variables AME'!AC561*'Variables AME'!AC114/'Variables AME'!AC$64*'Variables AME'!$S$64</f>
        <v>-199.36280674043141</v>
      </c>
      <c r="AE42" s="23">
        <f>'Variables AME'!AD561*'Variables AME'!AD114/'Variables AME'!AD$64*'Variables AME'!$S$64</f>
        <v>-205.0581601048608</v>
      </c>
      <c r="AF42" s="23">
        <f>'Variables AME'!AE561*'Variables AME'!AE114/'Variables AME'!AE$64*'Variables AME'!$S$64</f>
        <v>-214.46443316541433</v>
      </c>
      <c r="AG42" s="23">
        <f>'Variables AME'!AF561*'Variables AME'!AF114/'Variables AME'!AF$64*'Variables AME'!$S$64</f>
        <v>-226.81138807098125</v>
      </c>
      <c r="AH42" s="23">
        <f>'Variables AME'!AG561*'Variables AME'!AG114/'Variables AME'!AG$64*'Variables AME'!$S$64</f>
        <v>-239.57587746906958</v>
      </c>
      <c r="AI42" s="23">
        <f>'Variables AME'!AH561*'Variables AME'!AH114/'Variables AME'!AH$64*'Variables AME'!$S$64</f>
        <v>-248.23325390532889</v>
      </c>
      <c r="AJ42" s="23">
        <f>'Variables AME'!AI561*'Variables AME'!AI114/'Variables AME'!AI$64*'Variables AME'!$S$64</f>
        <v>-257.58663353693515</v>
      </c>
      <c r="AK42" s="23">
        <f>'Variables AME'!AJ561*'Variables AME'!AJ114/'Variables AME'!AJ$64*'Variables AME'!$S$64</f>
        <v>-253.45651176139697</v>
      </c>
      <c r="AL42" s="23">
        <f>'Variables AME'!AK561*'Variables AME'!AK114/'Variables AME'!AK$64*'Variables AME'!$S$64</f>
        <v>-257.74355647499857</v>
      </c>
      <c r="AM42" s="23">
        <f>'Variables AME'!AL561*'Variables AME'!AL114/'Variables AME'!AL$64*'Variables AME'!$S$64</f>
        <v>-260.85079665640541</v>
      </c>
      <c r="AN42" s="23">
        <f>'Variables AME'!AM561*'Variables AME'!AM114/'Variables AME'!AM$64*'Variables AME'!$S$64</f>
        <v>-236.40474031289861</v>
      </c>
      <c r="AO42" s="23">
        <f>'Variables AME'!AN561*'Variables AME'!AN114/'Variables AME'!AN$64*'Variables AME'!$S$64</f>
        <v>-232.2547234257321</v>
      </c>
      <c r="AP42" s="23">
        <f>'Variables AME'!AO561*'Variables AME'!AO114/'Variables AME'!AO$64*'Variables AME'!$S$64</f>
        <v>-225.39391115181439</v>
      </c>
      <c r="AQ42" s="23">
        <f>'Variables AME'!AP561*'Variables AME'!AP114/'Variables AME'!AP$64*'Variables AME'!$S$64</f>
        <v>-224.58390650526022</v>
      </c>
      <c r="AR42" s="23">
        <f>'Variables AME'!AQ561*'Variables AME'!AQ114/'Variables AME'!AQ$64*'Variables AME'!$S$64</f>
        <v>-224.60158650459255</v>
      </c>
      <c r="AS42" s="23">
        <f>'Variables AME'!AR561*'Variables AME'!AR114/'Variables AME'!AR$64*'Variables AME'!$S$64</f>
        <v>-218.74394115012953</v>
      </c>
      <c r="AT42" s="23">
        <f>'Variables AME'!AS561*'Variables AME'!AS114/'Variables AME'!AS$64*'Variables AME'!$S$64</f>
        <v>-219.77080299006136</v>
      </c>
      <c r="AU42" s="23">
        <f>'Variables AME'!AT561*'Variables AME'!AT114/'Variables AME'!AT$64*'Variables AME'!$S$64</f>
        <v>-222.42195757676717</v>
      </c>
      <c r="AV42" s="23">
        <f>'Variables AME'!AU561*'Variables AME'!AU114/'Variables AME'!AU$64*'Variables AME'!$S$64</f>
        <v>-223.00025950032935</v>
      </c>
      <c r="AW42" s="23">
        <f>'Variables AME'!AV561*'Variables AME'!AV114/'Variables AME'!AV$64*'Variables AME'!$S$64</f>
        <v>-229.04272388340678</v>
      </c>
      <c r="AX42" s="18"/>
    </row>
    <row r="43" spans="1:50" x14ac:dyDescent="0.25">
      <c r="A43" s="18"/>
      <c r="B43" s="14" t="s">
        <v>1794</v>
      </c>
      <c r="C43" s="153">
        <f>SUM(C31:C42)</f>
        <v>421.51008365875214</v>
      </c>
      <c r="D43" s="153">
        <f t="shared" ref="D43:AW43" si="9">SUM(D31:D42)</f>
        <v>428.27756439319319</v>
      </c>
      <c r="E43" s="153">
        <f t="shared" si="9"/>
        <v>-472.73975475250052</v>
      </c>
      <c r="F43" s="153">
        <f t="shared" si="9"/>
        <v>-1492.1746514417841</v>
      </c>
      <c r="G43" s="153">
        <f t="shared" si="9"/>
        <v>1297.874626876373</v>
      </c>
      <c r="H43" s="153">
        <f t="shared" si="9"/>
        <v>-5228.2008798619754</v>
      </c>
      <c r="I43" s="153">
        <f t="shared" si="9"/>
        <v>-371.58620303185035</v>
      </c>
      <c r="J43" s="153">
        <f t="shared" si="9"/>
        <v>1482.435141130858</v>
      </c>
      <c r="K43" s="153">
        <f t="shared" si="9"/>
        <v>1364.5898833605315</v>
      </c>
      <c r="L43" s="153">
        <f t="shared" si="9"/>
        <v>-1860.6750781374553</v>
      </c>
      <c r="M43" s="153">
        <f t="shared" si="9"/>
        <v>-3574.4108983293045</v>
      </c>
      <c r="N43" s="153">
        <f t="shared" si="9"/>
        <v>-6544.8592500403392</v>
      </c>
      <c r="O43" s="153">
        <f t="shared" si="9"/>
        <v>10085.502580587196</v>
      </c>
      <c r="P43" s="153">
        <f t="shared" si="9"/>
        <v>11667.502220573568</v>
      </c>
      <c r="Q43" s="153">
        <f t="shared" si="9"/>
        <v>11398.736082134874</v>
      </c>
      <c r="R43" s="153">
        <f t="shared" si="9"/>
        <v>8613.0043556172968</v>
      </c>
      <c r="S43" s="153">
        <f t="shared" si="9"/>
        <v>7696.4806122908903</v>
      </c>
      <c r="T43" s="153">
        <f t="shared" si="9"/>
        <v>4047.2759594617405</v>
      </c>
      <c r="U43" s="153">
        <f t="shared" si="9"/>
        <v>3508.3762991369904</v>
      </c>
      <c r="V43" s="153">
        <f t="shared" si="9"/>
        <v>3181.1028637164814</v>
      </c>
      <c r="W43" s="153">
        <f t="shared" si="9"/>
        <v>3915.0105293309057</v>
      </c>
      <c r="X43" s="153">
        <f t="shared" si="9"/>
        <v>4218.3265041794612</v>
      </c>
      <c r="Y43" s="153">
        <f t="shared" si="9"/>
        <v>3407.7727295168497</v>
      </c>
      <c r="Z43" s="153">
        <f t="shared" si="9"/>
        <v>3256.6019000765878</v>
      </c>
      <c r="AA43" s="153">
        <f t="shared" si="9"/>
        <v>3221.6902688594455</v>
      </c>
      <c r="AB43" s="153">
        <f t="shared" si="9"/>
        <v>3261.8750043942637</v>
      </c>
      <c r="AC43" s="153">
        <f t="shared" si="9"/>
        <v>3270.8974786904123</v>
      </c>
      <c r="AD43" s="153">
        <f t="shared" si="9"/>
        <v>3139.5676481359415</v>
      </c>
      <c r="AE43" s="153">
        <f t="shared" si="9"/>
        <v>3070.3422714979715</v>
      </c>
      <c r="AF43" s="153">
        <f t="shared" si="9"/>
        <v>2991.5734005115301</v>
      </c>
      <c r="AG43" s="153">
        <f t="shared" si="9"/>
        <v>2893.7419090610933</v>
      </c>
      <c r="AH43" s="153">
        <f t="shared" si="9"/>
        <v>2813.1410461800615</v>
      </c>
      <c r="AI43" s="153">
        <f t="shared" si="9"/>
        <v>2760.9909896596532</v>
      </c>
      <c r="AJ43" s="153">
        <f t="shared" si="9"/>
        <v>2696.9072828547055</v>
      </c>
      <c r="AK43" s="153">
        <f t="shared" si="9"/>
        <v>2713.0019687989193</v>
      </c>
      <c r="AL43" s="153">
        <f t="shared" si="9"/>
        <v>2683.7481161991764</v>
      </c>
      <c r="AM43" s="153">
        <f t="shared" si="9"/>
        <v>2662.6053417604057</v>
      </c>
      <c r="AN43" s="153">
        <f t="shared" si="9"/>
        <v>2790.8037513759587</v>
      </c>
      <c r="AO43" s="153">
        <f t="shared" si="9"/>
        <v>2813.3883229493158</v>
      </c>
      <c r="AP43" s="153">
        <f t="shared" si="9"/>
        <v>2849.8484562596877</v>
      </c>
      <c r="AQ43" s="153">
        <f t="shared" si="9"/>
        <v>2859.0681156369233</v>
      </c>
      <c r="AR43" s="153">
        <f t="shared" si="9"/>
        <v>2860.8607024660878</v>
      </c>
      <c r="AS43" s="153">
        <f t="shared" si="9"/>
        <v>2776.4413645680702</v>
      </c>
      <c r="AT43" s="153">
        <f t="shared" si="9"/>
        <v>2742.5295053597392</v>
      </c>
      <c r="AU43" s="153">
        <f t="shared" si="9"/>
        <v>2712.2013101177649</v>
      </c>
      <c r="AV43" s="153">
        <f t="shared" si="9"/>
        <v>2695.3910764795687</v>
      </c>
      <c r="AW43" s="153">
        <f t="shared" si="9"/>
        <v>2672.9367443982737</v>
      </c>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64" t="s">
        <v>718</v>
      </c>
      <c r="B45" t="s">
        <v>255</v>
      </c>
      <c r="C45" s="25">
        <f>'Variables AME'!B139*'Variables AME'!B176*'Variables AME'!B213/'Variables AME'!B$64*'Variables AME'!$S$64</f>
        <v>69811.560630138774</v>
      </c>
      <c r="D45" s="25">
        <f>'Variables AME'!C139*'Variables AME'!C176*'Variables AME'!C213/'Variables AME'!C$64*'Variables AME'!$S$64</f>
        <v>70659.466435215174</v>
      </c>
      <c r="E45" s="25">
        <f>'Variables AME'!D139*'Variables AME'!D176*'Variables AME'!D213/'Variables AME'!D$64*'Variables AME'!$S$64</f>
        <v>72059.695181974632</v>
      </c>
      <c r="F45" s="25">
        <f>'Variables AME'!E139*'Variables AME'!E176*'Variables AME'!E213/'Variables AME'!E$64*'Variables AME'!$S$64</f>
        <v>74246.572695677562</v>
      </c>
      <c r="G45" s="25">
        <f>'Variables AME'!F139*'Variables AME'!F176*'Variables AME'!F213/'Variables AME'!F$64*'Variables AME'!$S$64</f>
        <v>74999.131064630652</v>
      </c>
      <c r="H45" s="25">
        <f>'Variables AME'!G139*'Variables AME'!G176*'Variables AME'!G213/'Variables AME'!G$64*'Variables AME'!$S$64</f>
        <v>71227.856455938047</v>
      </c>
      <c r="I45" s="25">
        <f>'Variables AME'!H139*'Variables AME'!H176*'Variables AME'!H213/'Variables AME'!H$64*'Variables AME'!$S$64</f>
        <v>72788.628641800446</v>
      </c>
      <c r="J45" s="25">
        <f>'Variables AME'!I139*'Variables AME'!I176*'Variables AME'!I213/'Variables AME'!I$64*'Variables AME'!$S$64</f>
        <v>74061.77036021644</v>
      </c>
      <c r="K45" s="25">
        <f>'Variables AME'!J139*'Variables AME'!J176*'Variables AME'!J213/'Variables AME'!J$64*'Variables AME'!$S$64</f>
        <v>74044.968944246692</v>
      </c>
      <c r="L45" s="25">
        <f>'Variables AME'!K139*'Variables AME'!K176*'Variables AME'!K213/'Variables AME'!K$64*'Variables AME'!$S$64</f>
        <v>72665.454803206478</v>
      </c>
      <c r="M45" s="25">
        <f>'Variables AME'!L139*'Variables AME'!L176*'Variables AME'!L213/'Variables AME'!L$64*'Variables AME'!$S$64</f>
        <v>73538.944973258331</v>
      </c>
      <c r="N45" s="25">
        <f>'Variables AME'!M139*'Variables AME'!M176*'Variables AME'!M213/'Variables AME'!M$64*'Variables AME'!$S$64</f>
        <v>72605.178143279452</v>
      </c>
      <c r="O45" s="25">
        <f>'Variables AME'!N139*'Variables AME'!N176*'Variables AME'!N213/'Variables AME'!N$64*'Variables AME'!$S$64</f>
        <v>72279.620324723641</v>
      </c>
      <c r="P45" s="25">
        <f>'Variables AME'!O139*'Variables AME'!O176*'Variables AME'!O213/'Variables AME'!O$64*'Variables AME'!$S$64</f>
        <v>74282.369052555601</v>
      </c>
      <c r="Q45" s="25">
        <f>'Variables AME'!P139*'Variables AME'!P176*'Variables AME'!P213/'Variables AME'!P$64*'Variables AME'!$S$64</f>
        <v>75116.432383387219</v>
      </c>
      <c r="R45" s="25">
        <f>'Variables AME'!Q139*'Variables AME'!Q176*'Variables AME'!Q213/'Variables AME'!Q$64*'Variables AME'!$S$64</f>
        <v>75761.358998585332</v>
      </c>
      <c r="S45" s="25">
        <f>'Variables AME'!R139*'Variables AME'!R176*'Variables AME'!R213/'Variables AME'!R$64*'Variables AME'!$S$64</f>
        <v>76534.496587089423</v>
      </c>
      <c r="T45" s="25">
        <f>'Variables AME'!S139*'Variables AME'!S176*'Variables AME'!S213/'Variables AME'!S$64*'Variables AME'!$S$64</f>
        <v>77511.896425704384</v>
      </c>
      <c r="U45" s="25">
        <f>'Variables AME'!T139*'Variables AME'!T176*'Variables AME'!T213/'Variables AME'!T$64*'Variables AME'!$S$64</f>
        <v>78315.069153529708</v>
      </c>
      <c r="V45" s="25">
        <f>'Variables AME'!U139*'Variables AME'!U176*'Variables AME'!U213/'Variables AME'!U$64*'Variables AME'!$S$64</f>
        <v>79531.86660166792</v>
      </c>
      <c r="W45" s="25">
        <f>'Variables AME'!V139*'Variables AME'!V176*'Variables AME'!V213/'Variables AME'!V$64*'Variables AME'!$S$64</f>
        <v>80689.009386227204</v>
      </c>
      <c r="X45" s="25">
        <f>'Variables AME'!W139*'Variables AME'!W176*'Variables AME'!W213/'Variables AME'!W$64*'Variables AME'!$S$64</f>
        <v>81605.893586577673</v>
      </c>
      <c r="Y45" s="25">
        <f>'Variables AME'!X139*'Variables AME'!X176*'Variables AME'!X213/'Variables AME'!X$64*'Variables AME'!$S$64</f>
        <v>82154.959442181978</v>
      </c>
      <c r="Z45" s="25">
        <f>'Variables AME'!Y139*'Variables AME'!Y176*'Variables AME'!Y213/'Variables AME'!Y$64*'Variables AME'!$S$64</f>
        <v>82837.947660364458</v>
      </c>
      <c r="AA45" s="25">
        <f>'Variables AME'!Z139*'Variables AME'!Z176*'Variables AME'!Z213/'Variables AME'!Z$64*'Variables AME'!$S$64</f>
        <v>83639.36392177915</v>
      </c>
      <c r="AB45" s="25">
        <f>'Variables AME'!AA139*'Variables AME'!AA176*'Variables AME'!AA213/'Variables AME'!AA$64*'Variables AME'!$S$64</f>
        <v>84512.566682649398</v>
      </c>
      <c r="AC45" s="25">
        <f>'Variables AME'!AB139*'Variables AME'!AB176*'Variables AME'!AB213/'Variables AME'!AB$64*'Variables AME'!$S$64</f>
        <v>85464.279122932363</v>
      </c>
      <c r="AD45" s="25">
        <f>'Variables AME'!AC139*'Variables AME'!AC176*'Variables AME'!AC213/'Variables AME'!AC$64*'Variables AME'!$S$64</f>
        <v>86091.359840329591</v>
      </c>
      <c r="AE45" s="25">
        <f>'Variables AME'!AD139*'Variables AME'!AD176*'Variables AME'!AD213/'Variables AME'!AD$64*'Variables AME'!$S$64</f>
        <v>86829.129281770132</v>
      </c>
      <c r="AF45" s="25">
        <f>'Variables AME'!AE139*'Variables AME'!AE176*'Variables AME'!AE213/'Variables AME'!AE$64*'Variables AME'!$S$64</f>
        <v>87592.938522536759</v>
      </c>
      <c r="AG45" s="25">
        <f>'Variables AME'!AF139*'Variables AME'!AF176*'Variables AME'!AF213/'Variables AME'!AF$64*'Variables AME'!$S$64</f>
        <v>88392.484956681772</v>
      </c>
      <c r="AH45" s="25">
        <f>'Variables AME'!AG139*'Variables AME'!AG176*'Variables AME'!AG213/'Variables AME'!AG$64*'Variables AME'!$S$64</f>
        <v>89314.490635909169</v>
      </c>
      <c r="AI45" s="25">
        <f>'Variables AME'!AH139*'Variables AME'!AH176*'Variables AME'!AH213/'Variables AME'!AH$64*'Variables AME'!$S$64</f>
        <v>90227.327166707109</v>
      </c>
      <c r="AJ45" s="25">
        <f>'Variables AME'!AI139*'Variables AME'!AI176*'Variables AME'!AI213/'Variables AME'!AI$64*'Variables AME'!$S$64</f>
        <v>91206.103952520367</v>
      </c>
      <c r="AK45" s="25">
        <f>'Variables AME'!AJ139*'Variables AME'!AJ176*'Variables AME'!AJ213/'Variables AME'!AJ$64*'Variables AME'!$S$64</f>
        <v>92227.865187265561</v>
      </c>
      <c r="AL45" s="25">
        <f>'Variables AME'!AK139*'Variables AME'!AK176*'Variables AME'!AK213/'Variables AME'!AK$64*'Variables AME'!$S$64</f>
        <v>93292.801357623277</v>
      </c>
      <c r="AM45" s="25">
        <f>'Variables AME'!AL139*'Variables AME'!AL176*'Variables AME'!AL213/'Variables AME'!AL$64*'Variables AME'!$S$64</f>
        <v>94381.410395068437</v>
      </c>
      <c r="AN45" s="25">
        <f>'Variables AME'!AM139*'Variables AME'!AM176*'Variables AME'!AM213/'Variables AME'!AM$64*'Variables AME'!$S$64</f>
        <v>95510.368866437595</v>
      </c>
      <c r="AO45" s="25">
        <f>'Variables AME'!AN139*'Variables AME'!AN176*'Variables AME'!AN213/'Variables AME'!AN$64*'Variables AME'!$S$64</f>
        <v>96660.768860175682</v>
      </c>
      <c r="AP45" s="25">
        <f>'Variables AME'!AO139*'Variables AME'!AO176*'Variables AME'!AO213/'Variables AME'!AO$64*'Variables AME'!$S$64</f>
        <v>97803.315575886489</v>
      </c>
      <c r="AQ45" s="25">
        <f>'Variables AME'!AP139*'Variables AME'!AP176*'Variables AME'!AP213/'Variables AME'!AP$64*'Variables AME'!$S$64</f>
        <v>98949.944849907362</v>
      </c>
      <c r="AR45" s="25">
        <f>'Variables AME'!AQ139*'Variables AME'!AQ176*'Variables AME'!AQ213/'Variables AME'!AQ$64*'Variables AME'!$S$64</f>
        <v>100087.42100991802</v>
      </c>
      <c r="AS45" s="25">
        <f>'Variables AME'!AR139*'Variables AME'!AR176*'Variables AME'!AR213/'Variables AME'!AR$64*'Variables AME'!$S$64</f>
        <v>101246.2764865756</v>
      </c>
      <c r="AT45" s="25">
        <f>'Variables AME'!AS139*'Variables AME'!AS176*'Variables AME'!AS213/'Variables AME'!AS$64*'Variables AME'!$S$64</f>
        <v>102409.9324103141</v>
      </c>
      <c r="AU45" s="25">
        <f>'Variables AME'!AT139*'Variables AME'!AT176*'Variables AME'!AT213/'Variables AME'!AT$64*'Variables AME'!$S$64</f>
        <v>103587.82768503943</v>
      </c>
      <c r="AV45" s="25">
        <f>'Variables AME'!AU139*'Variables AME'!AU176*'Variables AME'!AU213/'Variables AME'!AU$64*'Variables AME'!$S$64</f>
        <v>104775.88390578791</v>
      </c>
      <c r="AW45" s="25">
        <f>'Variables AME'!AV139*'Variables AME'!AV176*'Variables AME'!AV213/'Variables AME'!AV$64*'Variables AME'!$S$64</f>
        <v>105983.7812931768</v>
      </c>
      <c r="AX45" s="18"/>
    </row>
    <row r="46" spans="1:50" x14ac:dyDescent="0.25">
      <c r="A46" s="164"/>
      <c r="B46" t="s">
        <v>256</v>
      </c>
      <c r="C46" s="25">
        <f>'Variables AME'!B140*'Variables AME'!B177*'Variables AME'!B214/'Variables AME'!B$64*'Variables AME'!$S$64</f>
        <v>117018.09341825418</v>
      </c>
      <c r="D46" s="25">
        <f>'Variables AME'!C140*'Variables AME'!C177*'Variables AME'!C214/'Variables AME'!C$64*'Variables AME'!$S$64</f>
        <v>118678.67950155948</v>
      </c>
      <c r="E46" s="25">
        <f>'Variables AME'!D140*'Variables AME'!D177*'Variables AME'!D214/'Variables AME'!D$64*'Variables AME'!$S$64</f>
        <v>120724.03063405698</v>
      </c>
      <c r="F46" s="25">
        <f>'Variables AME'!E140*'Variables AME'!E177*'Variables AME'!E214/'Variables AME'!E$64*'Variables AME'!$S$64</f>
        <v>124743.19186987217</v>
      </c>
      <c r="G46" s="25">
        <f>'Variables AME'!F140*'Variables AME'!F177*'Variables AME'!F214/'Variables AME'!F$64*'Variables AME'!$S$64</f>
        <v>125885.03232518793</v>
      </c>
      <c r="H46" s="25">
        <f>'Variables AME'!G140*'Variables AME'!G177*'Variables AME'!G214/'Variables AME'!G$64*'Variables AME'!$S$64</f>
        <v>120202.26550530504</v>
      </c>
      <c r="I46" s="25">
        <f>'Variables AME'!H140*'Variables AME'!H177*'Variables AME'!H214/'Variables AME'!H$64*'Variables AME'!$S$64</f>
        <v>121669.38994654911</v>
      </c>
      <c r="J46" s="25">
        <f>'Variables AME'!I140*'Variables AME'!I177*'Variables AME'!I214/'Variables AME'!I$64*'Variables AME'!$S$64</f>
        <v>123881.82302927123</v>
      </c>
      <c r="K46" s="25">
        <f>'Variables AME'!J140*'Variables AME'!J177*'Variables AME'!J214/'Variables AME'!J$64*'Variables AME'!$S$64</f>
        <v>124164.45364723158</v>
      </c>
      <c r="L46" s="25">
        <f>'Variables AME'!K140*'Variables AME'!K177*'Variables AME'!K214/'Variables AME'!K$64*'Variables AME'!$S$64</f>
        <v>122977.06317908982</v>
      </c>
      <c r="M46" s="25">
        <f>'Variables AME'!L140*'Variables AME'!L177*'Variables AME'!L214/'Variables AME'!L$64*'Variables AME'!$S$64</f>
        <v>125567.34778730573</v>
      </c>
      <c r="N46" s="25">
        <f>'Variables AME'!M140*'Variables AME'!M177*'Variables AME'!M214/'Variables AME'!M$64*'Variables AME'!$S$64</f>
        <v>123965.80928630379</v>
      </c>
      <c r="O46" s="25">
        <f>'Variables AME'!N140*'Variables AME'!N177*'Variables AME'!N214/'Variables AME'!N$64*'Variables AME'!$S$64</f>
        <v>123957.57321681637</v>
      </c>
      <c r="P46" s="25">
        <f>'Variables AME'!O140*'Variables AME'!O177*'Variables AME'!O214/'Variables AME'!O$64*'Variables AME'!$S$64</f>
        <v>128432.10140485966</v>
      </c>
      <c r="Q46" s="25">
        <f>'Variables AME'!P140*'Variables AME'!P177*'Variables AME'!P214/'Variables AME'!P$64*'Variables AME'!$S$64</f>
        <v>130367.04616730935</v>
      </c>
      <c r="R46" s="25">
        <f>'Variables AME'!Q140*'Variables AME'!Q177*'Variables AME'!Q214/'Variables AME'!Q$64*'Variables AME'!$S$64</f>
        <v>132427.39989622546</v>
      </c>
      <c r="S46" s="25">
        <f>'Variables AME'!R140*'Variables AME'!R177*'Variables AME'!R214/'Variables AME'!R$64*'Variables AME'!$S$64</f>
        <v>133915.41901805779</v>
      </c>
      <c r="T46" s="25">
        <f>'Variables AME'!S140*'Variables AME'!S177*'Variables AME'!S214/'Variables AME'!S$64*'Variables AME'!$S$64</f>
        <v>135752.93145160837</v>
      </c>
      <c r="U46" s="25">
        <f>'Variables AME'!T140*'Variables AME'!T177*'Variables AME'!T214/'Variables AME'!T$64*'Variables AME'!$S$64</f>
        <v>137392.08677040736</v>
      </c>
      <c r="V46" s="25">
        <f>'Variables AME'!U140*'Variables AME'!U177*'Variables AME'!U214/'Variables AME'!U$64*'Variables AME'!$S$64</f>
        <v>139779.98265522232</v>
      </c>
      <c r="W46" s="25">
        <f>'Variables AME'!V140*'Variables AME'!V177*'Variables AME'!V214/'Variables AME'!V$64*'Variables AME'!$S$64</f>
        <v>141891.54591953495</v>
      </c>
      <c r="X46" s="25">
        <f>'Variables AME'!W140*'Variables AME'!W177*'Variables AME'!W214/'Variables AME'!W$64*'Variables AME'!$S$64</f>
        <v>143516.84464372648</v>
      </c>
      <c r="Y46" s="25">
        <f>'Variables AME'!X140*'Variables AME'!X177*'Variables AME'!X214/'Variables AME'!X$64*'Variables AME'!$S$64</f>
        <v>144615.99604022724</v>
      </c>
      <c r="Z46" s="25">
        <f>'Variables AME'!Y140*'Variables AME'!Y177*'Variables AME'!Y214/'Variables AME'!Y$64*'Variables AME'!$S$64</f>
        <v>145905.28332305423</v>
      </c>
      <c r="AA46" s="25">
        <f>'Variables AME'!Z140*'Variables AME'!Z177*'Variables AME'!Z214/'Variables AME'!Z$64*'Variables AME'!$S$64</f>
        <v>147430.37903609729</v>
      </c>
      <c r="AB46" s="25">
        <f>'Variables AME'!AA140*'Variables AME'!AA177*'Variables AME'!AA214/'Variables AME'!AA$64*'Variables AME'!$S$64</f>
        <v>149139.23128986009</v>
      </c>
      <c r="AC46" s="25">
        <f>'Variables AME'!AB140*'Variables AME'!AB177*'Variables AME'!AB214/'Variables AME'!AB$64*'Variables AME'!$S$64</f>
        <v>151070.6769290462</v>
      </c>
      <c r="AD46" s="25">
        <f>'Variables AME'!AC140*'Variables AME'!AC177*'Variables AME'!AC214/'Variables AME'!AC$64*'Variables AME'!$S$64</f>
        <v>152196.45871818947</v>
      </c>
      <c r="AE46" s="25">
        <f>'Variables AME'!AD140*'Variables AME'!AD177*'Variables AME'!AD214/'Variables AME'!AD$64*'Variables AME'!$S$64</f>
        <v>153553.00340096449</v>
      </c>
      <c r="AF46" s="25">
        <f>'Variables AME'!AE140*'Variables AME'!AE177*'Variables AME'!AE214/'Variables AME'!AE$64*'Variables AME'!$S$64</f>
        <v>154988.72082306945</v>
      </c>
      <c r="AG46" s="25">
        <f>'Variables AME'!AF140*'Variables AME'!AF177*'Variables AME'!AF214/'Variables AME'!AF$64*'Variables AME'!$S$64</f>
        <v>156511.2410628639</v>
      </c>
      <c r="AH46" s="25">
        <f>'Variables AME'!AG140*'Variables AME'!AG177*'Variables AME'!AG214/'Variables AME'!AG$64*'Variables AME'!$S$64</f>
        <v>158288.7662848497</v>
      </c>
      <c r="AI46" s="25">
        <f>'Variables AME'!AH140*'Variables AME'!AH177*'Variables AME'!AH214/'Variables AME'!AH$64*'Variables AME'!$S$64</f>
        <v>160077.44982489618</v>
      </c>
      <c r="AJ46" s="25">
        <f>'Variables AME'!AI140*'Variables AME'!AI177*'Variables AME'!AI214/'Variables AME'!AI$64*'Variables AME'!$S$64</f>
        <v>162003.40207050857</v>
      </c>
      <c r="AK46" s="25">
        <f>'Variables AME'!AJ140*'Variables AME'!AJ177*'Variables AME'!AJ214/'Variables AME'!AJ$64*'Variables AME'!$S$64</f>
        <v>164007.48164726584</v>
      </c>
      <c r="AL46" s="25">
        <f>'Variables AME'!AK140*'Variables AME'!AK177*'Variables AME'!AK214/'Variables AME'!AK$64*'Variables AME'!$S$64</f>
        <v>166094.72513786145</v>
      </c>
      <c r="AM46" s="25">
        <f>'Variables AME'!AL140*'Variables AME'!AL177*'Variables AME'!AL214/'Variables AME'!AL$64*'Variables AME'!$S$64</f>
        <v>168232.54631468462</v>
      </c>
      <c r="AN46" s="25">
        <f>'Variables AME'!AM140*'Variables AME'!AM177*'Variables AME'!AM214/'Variables AME'!AM$64*'Variables AME'!$S$64</f>
        <v>170475.7806366983</v>
      </c>
      <c r="AO46" s="25">
        <f>'Variables AME'!AN140*'Variables AME'!AN177*'Variables AME'!AN214/'Variables AME'!AN$64*'Variables AME'!$S$64</f>
        <v>172770.43615454755</v>
      </c>
      <c r="AP46" s="25">
        <f>'Variables AME'!AO140*'Variables AME'!AO177*'Variables AME'!AO214/'Variables AME'!AO$64*'Variables AME'!$S$64</f>
        <v>175057.11757017591</v>
      </c>
      <c r="AQ46" s="25">
        <f>'Variables AME'!AP140*'Variables AME'!AP177*'Variables AME'!AP214/'Variables AME'!AP$64*'Variables AME'!$S$64</f>
        <v>177343.91906758724</v>
      </c>
      <c r="AR46" s="25">
        <f>'Variables AME'!AQ140*'Variables AME'!AQ177*'Variables AME'!AQ214/'Variables AME'!AQ$64*'Variables AME'!$S$64</f>
        <v>179618.45505723602</v>
      </c>
      <c r="AS46" s="25">
        <f>'Variables AME'!AR140*'Variables AME'!AR177*'Variables AME'!AR214/'Variables AME'!AR$64*'Variables AME'!$S$64</f>
        <v>181929.67962885922</v>
      </c>
      <c r="AT46" s="25">
        <f>'Variables AME'!AS140*'Variables AME'!AS177*'Variables AME'!AS214/'Variables AME'!AS$64*'Variables AME'!$S$64</f>
        <v>184254.49633024144</v>
      </c>
      <c r="AU46" s="25">
        <f>'Variables AME'!AT140*'Variables AME'!AT177*'Variables AME'!AT214/'Variables AME'!AT$64*'Variables AME'!$S$64</f>
        <v>186611.60236918798</v>
      </c>
      <c r="AV46" s="25">
        <f>'Variables AME'!AU140*'Variables AME'!AU177*'Variables AME'!AU214/'Variables AME'!AU$64*'Variables AME'!$S$64</f>
        <v>188991.10791282568</v>
      </c>
      <c r="AW46" s="25">
        <f>'Variables AME'!AV140*'Variables AME'!AV177*'Variables AME'!AV214/'Variables AME'!AV$64*'Variables AME'!$S$64</f>
        <v>191388.5020936479</v>
      </c>
      <c r="AX46" s="18"/>
    </row>
    <row r="47" spans="1:50" x14ac:dyDescent="0.25">
      <c r="A47" s="164"/>
      <c r="B47" t="s">
        <v>257</v>
      </c>
      <c r="C47" s="25">
        <f>'Variables AME'!B141*'Variables AME'!B178*'Variables AME'!B215/'Variables AME'!B$64*'Variables AME'!$S$64</f>
        <v>92548.450331997985</v>
      </c>
      <c r="D47" s="25">
        <f>'Variables AME'!C141*'Variables AME'!C178*'Variables AME'!C215/'Variables AME'!C$64*'Variables AME'!$S$64</f>
        <v>93895.336004010678</v>
      </c>
      <c r="E47" s="25">
        <f>'Variables AME'!D141*'Variables AME'!D178*'Variables AME'!D215/'Variables AME'!D$64*'Variables AME'!$S$64</f>
        <v>96134.839993234666</v>
      </c>
      <c r="F47" s="25">
        <f>'Variables AME'!E141*'Variables AME'!E178*'Variables AME'!E215/'Variables AME'!E$64*'Variables AME'!$S$64</f>
        <v>98611.591219128313</v>
      </c>
      <c r="G47" s="25">
        <f>'Variables AME'!F141*'Variables AME'!F178*'Variables AME'!F215/'Variables AME'!F$64*'Variables AME'!$S$64</f>
        <v>99211.612476273949</v>
      </c>
      <c r="H47" s="25">
        <f>'Variables AME'!G141*'Variables AME'!G178*'Variables AME'!G215/'Variables AME'!G$64*'Variables AME'!$S$64</f>
        <v>89172.434925775713</v>
      </c>
      <c r="I47" s="25">
        <f>'Variables AME'!H141*'Variables AME'!H178*'Variables AME'!H215/'Variables AME'!H$64*'Variables AME'!$S$64</f>
        <v>93725.448803434949</v>
      </c>
      <c r="J47" s="25">
        <f>'Variables AME'!I141*'Variables AME'!I178*'Variables AME'!I215/'Variables AME'!I$64*'Variables AME'!$S$64</f>
        <v>97631.241074731617</v>
      </c>
      <c r="K47" s="25">
        <f>'Variables AME'!J141*'Variables AME'!J178*'Variables AME'!J215/'Variables AME'!J$64*'Variables AME'!$S$64</f>
        <v>97775.092047864164</v>
      </c>
      <c r="L47" s="25">
        <f>'Variables AME'!K141*'Variables AME'!K178*'Variables AME'!K215/'Variables AME'!K$64*'Variables AME'!$S$64</f>
        <v>98566.172055032061</v>
      </c>
      <c r="M47" s="25">
        <f>'Variables AME'!L141*'Variables AME'!L178*'Variables AME'!L215/'Variables AME'!L$64*'Variables AME'!$S$64</f>
        <v>102745.02894170267</v>
      </c>
      <c r="N47" s="25">
        <f>'Variables AME'!M141*'Variables AME'!M178*'Variables AME'!M215/'Variables AME'!M$64*'Variables AME'!$S$64</f>
        <v>105871.23433967511</v>
      </c>
      <c r="O47" s="25">
        <f>'Variables AME'!N141*'Variables AME'!N178*'Variables AME'!N215/'Variables AME'!N$64*'Variables AME'!$S$64</f>
        <v>110488.65204734918</v>
      </c>
      <c r="P47" s="25">
        <f>'Variables AME'!O141*'Variables AME'!O178*'Variables AME'!O215/'Variables AME'!O$64*'Variables AME'!$S$64</f>
        <v>119864.16057904749</v>
      </c>
      <c r="Q47" s="25">
        <f>'Variables AME'!P141*'Variables AME'!P178*'Variables AME'!P215/'Variables AME'!P$64*'Variables AME'!$S$64</f>
        <v>121927.23630045458</v>
      </c>
      <c r="R47" s="25">
        <f>'Variables AME'!Q141*'Variables AME'!Q178*'Variables AME'!Q215/'Variables AME'!Q$64*'Variables AME'!$S$64</f>
        <v>125217.58867914442</v>
      </c>
      <c r="S47" s="25">
        <f>'Variables AME'!R141*'Variables AME'!R178*'Variables AME'!R215/'Variables AME'!R$64*'Variables AME'!$S$64</f>
        <v>118849.06473042471</v>
      </c>
      <c r="T47" s="25">
        <f>'Variables AME'!S141*'Variables AME'!S178*'Variables AME'!S215/'Variables AME'!S$64*'Variables AME'!$S$64</f>
        <v>127843.30885535831</v>
      </c>
      <c r="U47" s="25">
        <f>'Variables AME'!T141*'Variables AME'!T178*'Variables AME'!T215/'Variables AME'!T$64*'Variables AME'!$S$64</f>
        <v>126799.58118470116</v>
      </c>
      <c r="V47" s="25">
        <f>'Variables AME'!U141*'Variables AME'!U178*'Variables AME'!U215/'Variables AME'!U$64*'Variables AME'!$S$64</f>
        <v>128872.34746506193</v>
      </c>
      <c r="W47" s="25">
        <f>'Variables AME'!V141*'Variables AME'!V178*'Variables AME'!V215/'Variables AME'!V$64*'Variables AME'!$S$64</f>
        <v>130823.82245406308</v>
      </c>
      <c r="X47" s="25">
        <f>'Variables AME'!W141*'Variables AME'!W178*'Variables AME'!W215/'Variables AME'!W$64*'Variables AME'!$S$64</f>
        <v>132442.72929303997</v>
      </c>
      <c r="Y47" s="25">
        <f>'Variables AME'!X141*'Variables AME'!X178*'Variables AME'!X215/'Variables AME'!X$64*'Variables AME'!$S$64</f>
        <v>133287.01606628794</v>
      </c>
      <c r="Z47" s="25">
        <f>'Variables AME'!Y141*'Variables AME'!Y178*'Variables AME'!Y215/'Variables AME'!Y$64*'Variables AME'!$S$64</f>
        <v>135290.01500312446</v>
      </c>
      <c r="AA47" s="25">
        <f>'Variables AME'!Z141*'Variables AME'!Z178*'Variables AME'!Z215/'Variables AME'!Z$64*'Variables AME'!$S$64</f>
        <v>137610.60944072271</v>
      </c>
      <c r="AB47" s="25">
        <f>'Variables AME'!AA141*'Variables AME'!AA178*'Variables AME'!AA215/'Variables AME'!AA$64*'Variables AME'!$S$64</f>
        <v>140226.71554220535</v>
      </c>
      <c r="AC47" s="25">
        <f>'Variables AME'!AB141*'Variables AME'!AB178*'Variables AME'!AB215/'Variables AME'!AB$64*'Variables AME'!$S$64</f>
        <v>143265.45286220885</v>
      </c>
      <c r="AD47" s="25">
        <f>'Variables AME'!AC141*'Variables AME'!AC178*'Variables AME'!AC215/'Variables AME'!AC$64*'Variables AME'!$S$64</f>
        <v>143902.02870101968</v>
      </c>
      <c r="AE47" s="25">
        <f>'Variables AME'!AD141*'Variables AME'!AD178*'Variables AME'!AD215/'Variables AME'!AD$64*'Variables AME'!$S$64</f>
        <v>145224.97143847411</v>
      </c>
      <c r="AF47" s="25">
        <f>'Variables AME'!AE141*'Variables AME'!AE178*'Variables AME'!AE215/'Variables AME'!AE$64*'Variables AME'!$S$64</f>
        <v>146644.8755673384</v>
      </c>
      <c r="AG47" s="25">
        <f>'Variables AME'!AF141*'Variables AME'!AF178*'Variables AME'!AF215/'Variables AME'!AF$64*'Variables AME'!$S$64</f>
        <v>148186.51726811979</v>
      </c>
      <c r="AH47" s="25">
        <f>'Variables AME'!AG141*'Variables AME'!AG178*'Variables AME'!AG215/'Variables AME'!AG$64*'Variables AME'!$S$64</f>
        <v>149992.3419789699</v>
      </c>
      <c r="AI47" s="25">
        <f>'Variables AME'!AH141*'Variables AME'!AH178*'Variables AME'!AH215/'Variables AME'!AH$64*'Variables AME'!$S$64</f>
        <v>151947.19148669753</v>
      </c>
      <c r="AJ47" s="25">
        <f>'Variables AME'!AI141*'Variables AME'!AI178*'Variables AME'!AI215/'Variables AME'!AI$64*'Variables AME'!$S$64</f>
        <v>153976.62550415759</v>
      </c>
      <c r="AK47" s="25">
        <f>'Variables AME'!AJ141*'Variables AME'!AJ178*'Variables AME'!AJ215/'Variables AME'!AJ$64*'Variables AME'!$S$64</f>
        <v>156131.17244003093</v>
      </c>
      <c r="AL47" s="25">
        <f>'Variables AME'!AK141*'Variables AME'!AK178*'Variables AME'!AK215/'Variables AME'!AK$64*'Variables AME'!$S$64</f>
        <v>158365.91387917768</v>
      </c>
      <c r="AM47" s="25">
        <f>'Variables AME'!AL141*'Variables AME'!AL178*'Variables AME'!AL215/'Variables AME'!AL$64*'Variables AME'!$S$64</f>
        <v>160628.5039373177</v>
      </c>
      <c r="AN47" s="25">
        <f>'Variables AME'!AM141*'Variables AME'!AM178*'Variables AME'!AM215/'Variables AME'!AM$64*'Variables AME'!$S$64</f>
        <v>162901.73246521293</v>
      </c>
      <c r="AO47" s="25">
        <f>'Variables AME'!AN141*'Variables AME'!AN178*'Variables AME'!AN215/'Variables AME'!AN$64*'Variables AME'!$S$64</f>
        <v>165409.30235001256</v>
      </c>
      <c r="AP47" s="25">
        <f>'Variables AME'!AO141*'Variables AME'!AO178*'Variables AME'!AO215/'Variables AME'!AO$64*'Variables AME'!$S$64</f>
        <v>167843.49314471567</v>
      </c>
      <c r="AQ47" s="25">
        <f>'Variables AME'!AP141*'Variables AME'!AP178*'Variables AME'!AP215/'Variables AME'!AP$64*'Variables AME'!$S$64</f>
        <v>170309.7900773054</v>
      </c>
      <c r="AR47" s="25">
        <f>'Variables AME'!AQ141*'Variables AME'!AQ178*'Variables AME'!AQ215/'Variables AME'!AQ$64*'Variables AME'!$S$64</f>
        <v>172708.05239622228</v>
      </c>
      <c r="AS47" s="25">
        <f>'Variables AME'!AR141*'Variables AME'!AR178*'Variables AME'!AR215/'Variables AME'!AR$64*'Variables AME'!$S$64</f>
        <v>175207.76398348808</v>
      </c>
      <c r="AT47" s="25">
        <f>'Variables AME'!AS141*'Variables AME'!AS178*'Variables AME'!AS215/'Variables AME'!AS$64*'Variables AME'!$S$64</f>
        <v>177661.63925410336</v>
      </c>
      <c r="AU47" s="25">
        <f>'Variables AME'!AT141*'Variables AME'!AT178*'Variables AME'!AT215/'Variables AME'!AT$64*'Variables AME'!$S$64</f>
        <v>180164.80479747037</v>
      </c>
      <c r="AV47" s="25">
        <f>'Variables AME'!AU141*'Variables AME'!AU178*'Variables AME'!AU215/'Variables AME'!AU$64*'Variables AME'!$S$64</f>
        <v>182694.27838966739</v>
      </c>
      <c r="AW47" s="25">
        <f>'Variables AME'!AV141*'Variables AME'!AV178*'Variables AME'!AV215/'Variables AME'!AV$64*'Variables AME'!$S$64</f>
        <v>185293.72683073737</v>
      </c>
      <c r="AX47" s="18"/>
    </row>
    <row r="48" spans="1:50" x14ac:dyDescent="0.25">
      <c r="A48" s="164"/>
      <c r="B48" t="s">
        <v>258</v>
      </c>
      <c r="C48" s="25">
        <f>'Variables AME'!B142*'Variables AME'!B179*'Variables AME'!B216/'Variables AME'!B$64*'Variables AME'!$S$64</f>
        <v>7092.0217820685994</v>
      </c>
      <c r="D48" s="25">
        <f>'Variables AME'!C142*'Variables AME'!C179*'Variables AME'!C216/'Variables AME'!C$64*'Variables AME'!$S$64</f>
        <v>7174.3202267531206</v>
      </c>
      <c r="E48" s="25">
        <f>'Variables AME'!D142*'Variables AME'!D179*'Variables AME'!D216/'Variables AME'!D$64*'Variables AME'!$S$64</f>
        <v>7312.2111278000557</v>
      </c>
      <c r="F48" s="25">
        <f>'Variables AME'!E142*'Variables AME'!E179*'Variables AME'!E216/'Variables AME'!E$64*'Variables AME'!$S$64</f>
        <v>7502.5546953802123</v>
      </c>
      <c r="G48" s="25">
        <f>'Variables AME'!F142*'Variables AME'!F179*'Variables AME'!F216/'Variables AME'!F$64*'Variables AME'!$S$64</f>
        <v>7356.8873441752567</v>
      </c>
      <c r="H48" s="25">
        <f>'Variables AME'!G142*'Variables AME'!G179*'Variables AME'!G216/'Variables AME'!G$64*'Variables AME'!$S$64</f>
        <v>6571.3915331019325</v>
      </c>
      <c r="I48" s="25">
        <f>'Variables AME'!H142*'Variables AME'!H179*'Variables AME'!H216/'Variables AME'!H$64*'Variables AME'!$S$64</f>
        <v>6632.780200958674</v>
      </c>
      <c r="J48" s="25">
        <f>'Variables AME'!I142*'Variables AME'!I179*'Variables AME'!I216/'Variables AME'!I$64*'Variables AME'!$S$64</f>
        <v>6964.3975064409942</v>
      </c>
      <c r="K48" s="25">
        <f>'Variables AME'!J142*'Variables AME'!J179*'Variables AME'!J216/'Variables AME'!J$64*'Variables AME'!$S$64</f>
        <v>6932.0748239627646</v>
      </c>
      <c r="L48" s="25">
        <f>'Variables AME'!K142*'Variables AME'!K179*'Variables AME'!K216/'Variables AME'!K$64*'Variables AME'!$S$64</f>
        <v>6797.7050703245704</v>
      </c>
      <c r="M48" s="25">
        <f>'Variables AME'!L142*'Variables AME'!L179*'Variables AME'!L216/'Variables AME'!L$64*'Variables AME'!$S$64</f>
        <v>6755.4961437500069</v>
      </c>
      <c r="N48" s="25">
        <f>'Variables AME'!M142*'Variables AME'!M179*'Variables AME'!M216/'Variables AME'!M$64*'Variables AME'!$S$64</f>
        <v>6722.5534276831231</v>
      </c>
      <c r="O48" s="25">
        <f>'Variables AME'!N142*'Variables AME'!N179*'Variables AME'!N216/'Variables AME'!N$64*'Variables AME'!$S$64</f>
        <v>6785.2065883404093</v>
      </c>
      <c r="P48" s="25">
        <f>'Variables AME'!O142*'Variables AME'!O179*'Variables AME'!O216/'Variables AME'!O$64*'Variables AME'!$S$64</f>
        <v>7069.1490591966722</v>
      </c>
      <c r="Q48" s="25">
        <f>'Variables AME'!P142*'Variables AME'!P179*'Variables AME'!P216/'Variables AME'!P$64*'Variables AME'!$S$64</f>
        <v>7243.4853787089669</v>
      </c>
      <c r="R48" s="25">
        <f>'Variables AME'!Q142*'Variables AME'!Q179*'Variables AME'!Q216/'Variables AME'!Q$64*'Variables AME'!$S$64</f>
        <v>7341.2029822158065</v>
      </c>
      <c r="S48" s="25">
        <f>'Variables AME'!R142*'Variables AME'!R179*'Variables AME'!R216/'Variables AME'!R$64*'Variables AME'!$S$64</f>
        <v>7361.0139833612384</v>
      </c>
      <c r="T48" s="25">
        <f>'Variables AME'!S142*'Variables AME'!S179*'Variables AME'!S216/'Variables AME'!S$64*'Variables AME'!$S$64</f>
        <v>7542.3786082617016</v>
      </c>
      <c r="U48" s="25">
        <f>'Variables AME'!T142*'Variables AME'!T179*'Variables AME'!T216/'Variables AME'!T$64*'Variables AME'!$S$64</f>
        <v>7605.7958375039152</v>
      </c>
      <c r="V48" s="25">
        <f>'Variables AME'!U142*'Variables AME'!U179*'Variables AME'!U216/'Variables AME'!U$64*'Variables AME'!$S$64</f>
        <v>7739.191767089419</v>
      </c>
      <c r="W48" s="25">
        <f>'Variables AME'!V142*'Variables AME'!V179*'Variables AME'!V216/'Variables AME'!V$64*'Variables AME'!$S$64</f>
        <v>8158.1030743701849</v>
      </c>
      <c r="X48" s="25">
        <f>'Variables AME'!W142*'Variables AME'!W179*'Variables AME'!W216/'Variables AME'!W$64*'Variables AME'!$S$64</f>
        <v>8636.9118881274826</v>
      </c>
      <c r="Y48" s="25">
        <f>'Variables AME'!X142*'Variables AME'!X179*'Variables AME'!X216/'Variables AME'!X$64*'Variables AME'!$S$64</f>
        <v>9112.082231185128</v>
      </c>
      <c r="Z48" s="25">
        <f>'Variables AME'!Y142*'Variables AME'!Y179*'Variables AME'!Y216/'Variables AME'!Y$64*'Variables AME'!$S$64</f>
        <v>9714.0121374690971</v>
      </c>
      <c r="AA48" s="25">
        <f>'Variables AME'!Z142*'Variables AME'!Z179*'Variables AME'!Z216/'Variables AME'!Z$64*'Variables AME'!$S$64</f>
        <v>10434.342617659095</v>
      </c>
      <c r="AB48" s="25">
        <f>'Variables AME'!AA142*'Variables AME'!AA179*'Variables AME'!AA216/'Variables AME'!AA$64*'Variables AME'!$S$64</f>
        <v>11287.510954276262</v>
      </c>
      <c r="AC48" s="25">
        <f>'Variables AME'!AB142*'Variables AME'!AB179*'Variables AME'!AB216/'Variables AME'!AB$64*'Variables AME'!$S$64</f>
        <v>12299.819484366126</v>
      </c>
      <c r="AD48" s="25">
        <f>'Variables AME'!AC142*'Variables AME'!AC179*'Variables AME'!AC216/'Variables AME'!AC$64*'Variables AME'!$S$64</f>
        <v>12365.741219575548</v>
      </c>
      <c r="AE48" s="25">
        <f>'Variables AME'!AD142*'Variables AME'!AD179*'Variables AME'!AD216/'Variables AME'!AD$64*'Variables AME'!$S$64</f>
        <v>12456.959713383756</v>
      </c>
      <c r="AF48" s="25">
        <f>'Variables AME'!AE142*'Variables AME'!AE179*'Variables AME'!AE216/'Variables AME'!AE$64*'Variables AME'!$S$64</f>
        <v>12555.550978275378</v>
      </c>
      <c r="AG48" s="25">
        <f>'Variables AME'!AF142*'Variables AME'!AF179*'Variables AME'!AF216/'Variables AME'!AF$64*'Variables AME'!$S$64</f>
        <v>12661.482412054065</v>
      </c>
      <c r="AH48" s="25">
        <f>'Variables AME'!AG142*'Variables AME'!AG179*'Variables AME'!AG216/'Variables AME'!AG$64*'Variables AME'!$S$64</f>
        <v>12784.587151909647</v>
      </c>
      <c r="AI48" s="25">
        <f>'Variables AME'!AH142*'Variables AME'!AH179*'Variables AME'!AH216/'Variables AME'!AH$64*'Variables AME'!$S$64</f>
        <v>12916.023762793599</v>
      </c>
      <c r="AJ48" s="25">
        <f>'Variables AME'!AI142*'Variables AME'!AI179*'Variables AME'!AI216/'Variables AME'!AI$64*'Variables AME'!$S$64</f>
        <v>13054.519149264983</v>
      </c>
      <c r="AK48" s="25">
        <f>'Variables AME'!AJ142*'Variables AME'!AJ179*'Variables AME'!AJ216/'Variables AME'!AJ$64*'Variables AME'!$S$64</f>
        <v>13200.313765894429</v>
      </c>
      <c r="AL48" s="25">
        <f>'Variables AME'!AK142*'Variables AME'!AK179*'Variables AME'!AK216/'Variables AME'!AK$64*'Variables AME'!$S$64</f>
        <v>13351.397619211797</v>
      </c>
      <c r="AM48" s="25">
        <f>'Variables AME'!AL142*'Variables AME'!AL179*'Variables AME'!AL216/'Variables AME'!AL$64*'Variables AME'!$S$64</f>
        <v>13504.777585683167</v>
      </c>
      <c r="AN48" s="25">
        <f>'Variables AME'!AM142*'Variables AME'!AM179*'Variables AME'!AM216/'Variables AME'!AM$64*'Variables AME'!$S$64</f>
        <v>13678.717024384876</v>
      </c>
      <c r="AO48" s="25">
        <f>'Variables AME'!AN142*'Variables AME'!AN179*'Variables AME'!AN216/'Variables AME'!AN$64*'Variables AME'!$S$64</f>
        <v>13861.774980205875</v>
      </c>
      <c r="AP48" s="25">
        <f>'Variables AME'!AO142*'Variables AME'!AO179*'Variables AME'!AO216/'Variables AME'!AO$64*'Variables AME'!$S$64</f>
        <v>14044.088250299828</v>
      </c>
      <c r="AQ48" s="25">
        <f>'Variables AME'!AP142*'Variables AME'!AP179*'Variables AME'!AP216/'Variables AME'!AP$64*'Variables AME'!$S$64</f>
        <v>14229.356711749977</v>
      </c>
      <c r="AR48" s="25">
        <f>'Variables AME'!AQ142*'Variables AME'!AQ179*'Variables AME'!AQ216/'Variables AME'!AQ$64*'Variables AME'!$S$64</f>
        <v>14412.920886996122</v>
      </c>
      <c r="AS48" s="25">
        <f>'Variables AME'!AR142*'Variables AME'!AR179*'Variables AME'!AR216/'Variables AME'!AR$64*'Variables AME'!$S$64</f>
        <v>14588.329606154533</v>
      </c>
      <c r="AT48" s="25">
        <f>'Variables AME'!AS142*'Variables AME'!AS179*'Variables AME'!AS216/'Variables AME'!AS$64*'Variables AME'!$S$64</f>
        <v>14764.314857320496</v>
      </c>
      <c r="AU48" s="25">
        <f>'Variables AME'!AT142*'Variables AME'!AT179*'Variables AME'!AT216/'Variables AME'!AT$64*'Variables AME'!$S$64</f>
        <v>14942.882412564029</v>
      </c>
      <c r="AV48" s="25">
        <f>'Variables AME'!AU142*'Variables AME'!AU179*'Variables AME'!AU216/'Variables AME'!AU$64*'Variables AME'!$S$64</f>
        <v>15123.330211680772</v>
      </c>
      <c r="AW48" s="25">
        <f>'Variables AME'!AV142*'Variables AME'!AV179*'Variables AME'!AV216/'Variables AME'!AV$64*'Variables AME'!$S$64</f>
        <v>15309.835910961303</v>
      </c>
      <c r="AX48" s="18"/>
    </row>
    <row r="49" spans="1:50" x14ac:dyDescent="0.25">
      <c r="A49" s="164"/>
      <c r="B49" t="s">
        <v>268</v>
      </c>
      <c r="C49" s="25">
        <f>'Variables AME'!B143*'Variables AME'!B180*'Variables AME'!B217/'Variables AME'!B$64*'Variables AME'!$S$64</f>
        <v>18916.381459075244</v>
      </c>
      <c r="D49" s="25">
        <f>'Variables AME'!C143*'Variables AME'!C180*'Variables AME'!C217/'Variables AME'!C$64*'Variables AME'!$S$64</f>
        <v>19161.743990693303</v>
      </c>
      <c r="E49" s="25">
        <f>'Variables AME'!D143*'Variables AME'!D180*'Variables AME'!D217/'Variables AME'!D$64*'Variables AME'!$S$64</f>
        <v>19552.920923256523</v>
      </c>
      <c r="F49" s="25">
        <f>'Variables AME'!E143*'Variables AME'!E180*'Variables AME'!E217/'Variables AME'!E$64*'Variables AME'!$S$64</f>
        <v>20082.286424816644</v>
      </c>
      <c r="G49" s="25">
        <f>'Variables AME'!F143*'Variables AME'!F180*'Variables AME'!F217/'Variables AME'!F$64*'Variables AME'!$S$64</f>
        <v>19751.627423765862</v>
      </c>
      <c r="H49" s="25">
        <f>'Variables AME'!G143*'Variables AME'!G180*'Variables AME'!G217/'Variables AME'!G$64*'Variables AME'!$S$64</f>
        <v>17702.344718283999</v>
      </c>
      <c r="I49" s="25">
        <f>'Variables AME'!H143*'Variables AME'!H180*'Variables AME'!H217/'Variables AME'!H$64*'Variables AME'!$S$64</f>
        <v>18009.501438937503</v>
      </c>
      <c r="J49" s="25">
        <f>'Variables AME'!I143*'Variables AME'!I180*'Variables AME'!I217/'Variables AME'!I$64*'Variables AME'!$S$64</f>
        <v>18964.714264129329</v>
      </c>
      <c r="K49" s="25">
        <f>'Variables AME'!J143*'Variables AME'!J180*'Variables AME'!J217/'Variables AME'!J$64*'Variables AME'!$S$64</f>
        <v>18805.868540575153</v>
      </c>
      <c r="L49" s="25">
        <f>'Variables AME'!K143*'Variables AME'!K180*'Variables AME'!K217/'Variables AME'!K$64*'Variables AME'!$S$64</f>
        <v>18440.708075746774</v>
      </c>
      <c r="M49" s="25">
        <f>'Variables AME'!L143*'Variables AME'!L180*'Variables AME'!L217/'Variables AME'!L$64*'Variables AME'!$S$64</f>
        <v>18352.747485839223</v>
      </c>
      <c r="N49" s="25">
        <f>'Variables AME'!M143*'Variables AME'!M180*'Variables AME'!M217/'Variables AME'!M$64*'Variables AME'!$S$64</f>
        <v>18280.008499334905</v>
      </c>
      <c r="O49" s="25">
        <f>'Variables AME'!N143*'Variables AME'!N180*'Variables AME'!N217/'Variables AME'!N$64*'Variables AME'!$S$64</f>
        <v>18491.948981540103</v>
      </c>
      <c r="P49" s="25">
        <f>'Variables AME'!O143*'Variables AME'!O180*'Variables AME'!O217/'Variables AME'!O$64*'Variables AME'!$S$64</f>
        <v>19326.920541372681</v>
      </c>
      <c r="Q49" s="25">
        <f>'Variables AME'!P143*'Variables AME'!P180*'Variables AME'!P217/'Variables AME'!P$64*'Variables AME'!$S$64</f>
        <v>19800.970406904798</v>
      </c>
      <c r="R49" s="25">
        <f>'Variables AME'!Q143*'Variables AME'!Q180*'Variables AME'!Q217/'Variables AME'!Q$64*'Variables AME'!$S$64</f>
        <v>20124.555359440139</v>
      </c>
      <c r="S49" s="25">
        <f>'Variables AME'!R143*'Variables AME'!R180*'Variables AME'!R217/'Variables AME'!R$64*'Variables AME'!$S$64</f>
        <v>20196.787815701875</v>
      </c>
      <c r="T49" s="25">
        <f>'Variables AME'!S143*'Variables AME'!S180*'Variables AME'!S217/'Variables AME'!S$64*'Variables AME'!$S$64</f>
        <v>20906.232347138197</v>
      </c>
      <c r="U49" s="25">
        <f>'Variables AME'!T143*'Variables AME'!T180*'Variables AME'!T217/'Variables AME'!T$64*'Variables AME'!$S$64</f>
        <v>21000.420333780421</v>
      </c>
      <c r="V49" s="25">
        <f>'Variables AME'!U143*'Variables AME'!U180*'Variables AME'!U217/'Variables AME'!U$64*'Variables AME'!$S$64</f>
        <v>21522.145643800552</v>
      </c>
      <c r="W49" s="25">
        <f>'Variables AME'!V143*'Variables AME'!V180*'Variables AME'!V217/'Variables AME'!V$64*'Variables AME'!$S$64</f>
        <v>21675.994789704</v>
      </c>
      <c r="X49" s="25">
        <f>'Variables AME'!W143*'Variables AME'!W180*'Variables AME'!W217/'Variables AME'!W$64*'Variables AME'!$S$64</f>
        <v>21800.644042338026</v>
      </c>
      <c r="Y49" s="25">
        <f>'Variables AME'!X143*'Variables AME'!X180*'Variables AME'!X217/'Variables AME'!X$64*'Variables AME'!$S$64</f>
        <v>21478.60672000562</v>
      </c>
      <c r="Z49" s="25">
        <f>'Variables AME'!Y143*'Variables AME'!Y180*'Variables AME'!Y217/'Variables AME'!Y$64*'Variables AME'!$S$64</f>
        <v>21383.939251163592</v>
      </c>
      <c r="AA49" s="25">
        <f>'Variables AME'!Z143*'Variables AME'!Z180*'Variables AME'!Z217/'Variables AME'!Z$64*'Variables AME'!$S$64</f>
        <v>21369.994841543466</v>
      </c>
      <c r="AB49" s="25">
        <f>'Variables AME'!AA143*'Variables AME'!AA180*'Variables AME'!AA217/'Variables AME'!AA$64*'Variables AME'!$S$64</f>
        <v>21394.217154758251</v>
      </c>
      <c r="AC49" s="25">
        <f>'Variables AME'!AB143*'Variables AME'!AB180*'Variables AME'!AB217/'Variables AME'!AB$64*'Variables AME'!$S$64</f>
        <v>21460.47057633035</v>
      </c>
      <c r="AD49" s="25">
        <f>'Variables AME'!AC143*'Variables AME'!AC180*'Variables AME'!AC217/'Variables AME'!AC$64*'Variables AME'!$S$64</f>
        <v>21469.256773928035</v>
      </c>
      <c r="AE49" s="25">
        <f>'Variables AME'!AD143*'Variables AME'!AD180*'Variables AME'!AD217/'Variables AME'!AD$64*'Variables AME'!$S$64</f>
        <v>21528.24105977012</v>
      </c>
      <c r="AF49" s="25">
        <f>'Variables AME'!AE143*'Variables AME'!AE180*'Variables AME'!AE217/'Variables AME'!AE$64*'Variables AME'!$S$64</f>
        <v>21601.344948599057</v>
      </c>
      <c r="AG49" s="25">
        <f>'Variables AME'!AF143*'Variables AME'!AF180*'Variables AME'!AF217/'Variables AME'!AF$64*'Variables AME'!$S$64</f>
        <v>21687.808998126464</v>
      </c>
      <c r="AH49" s="25">
        <f>'Variables AME'!AG143*'Variables AME'!AG180*'Variables AME'!AG217/'Variables AME'!AG$64*'Variables AME'!$S$64</f>
        <v>21816.230228891611</v>
      </c>
      <c r="AI49" s="25">
        <f>'Variables AME'!AH143*'Variables AME'!AH180*'Variables AME'!AH217/'Variables AME'!AH$64*'Variables AME'!$S$64</f>
        <v>21943.535613071748</v>
      </c>
      <c r="AJ49" s="25">
        <f>'Variables AME'!AI143*'Variables AME'!AI180*'Variables AME'!AI217/'Variables AME'!AI$64*'Variables AME'!$S$64</f>
        <v>22063.547406637714</v>
      </c>
      <c r="AK49" s="25">
        <f>'Variables AME'!AJ143*'Variables AME'!AJ180*'Variables AME'!AJ217/'Variables AME'!AJ$64*'Variables AME'!$S$64</f>
        <v>22214.606607127233</v>
      </c>
      <c r="AL49" s="25">
        <f>'Variables AME'!AK143*'Variables AME'!AK180*'Variables AME'!AK217/'Variables AME'!AK$64*'Variables AME'!$S$64</f>
        <v>22369.028932176632</v>
      </c>
      <c r="AM49" s="25">
        <f>'Variables AME'!AL143*'Variables AME'!AL180*'Variables AME'!AL217/'Variables AME'!AL$64*'Variables AME'!$S$64</f>
        <v>22517.73260486294</v>
      </c>
      <c r="AN49" s="25">
        <f>'Variables AME'!AM143*'Variables AME'!AM180*'Variables AME'!AM217/'Variables AME'!AM$64*'Variables AME'!$S$64</f>
        <v>22662.004289472647</v>
      </c>
      <c r="AO49" s="25">
        <f>'Variables AME'!AN143*'Variables AME'!AN180*'Variables AME'!AN217/'Variables AME'!AN$64*'Variables AME'!$S$64</f>
        <v>22823.68582329743</v>
      </c>
      <c r="AP49" s="25">
        <f>'Variables AME'!AO143*'Variables AME'!AO180*'Variables AME'!AO217/'Variables AME'!AO$64*'Variables AME'!$S$64</f>
        <v>22981.412797291399</v>
      </c>
      <c r="AQ49" s="25">
        <f>'Variables AME'!AP143*'Variables AME'!AP180*'Variables AME'!AP217/'Variables AME'!AP$64*'Variables AME'!$S$64</f>
        <v>23161.589094540628</v>
      </c>
      <c r="AR49" s="25">
        <f>'Variables AME'!AQ143*'Variables AME'!AQ180*'Variables AME'!AQ217/'Variables AME'!AQ$64*'Variables AME'!$S$64</f>
        <v>23321.367055620354</v>
      </c>
      <c r="AS49" s="25">
        <f>'Variables AME'!AR143*'Variables AME'!AR180*'Variables AME'!AR217/'Variables AME'!AR$64*'Variables AME'!$S$64</f>
        <v>23471.964561402332</v>
      </c>
      <c r="AT49" s="25">
        <f>'Variables AME'!AS143*'Variables AME'!AS180*'Variables AME'!AS217/'Variables AME'!AS$64*'Variables AME'!$S$64</f>
        <v>23623.416417875895</v>
      </c>
      <c r="AU49" s="25">
        <f>'Variables AME'!AT143*'Variables AME'!AT180*'Variables AME'!AT217/'Variables AME'!AT$64*'Variables AME'!$S$64</f>
        <v>23770.057215333618</v>
      </c>
      <c r="AV49" s="25">
        <f>'Variables AME'!AU143*'Variables AME'!AU180*'Variables AME'!AU217/'Variables AME'!AU$64*'Variables AME'!$S$64</f>
        <v>23917.163461637072</v>
      </c>
      <c r="AW49" s="25">
        <f>'Variables AME'!AV143*'Variables AME'!AV180*'Variables AME'!AV217/'Variables AME'!AV$64*'Variables AME'!$S$64</f>
        <v>24145.264212670303</v>
      </c>
      <c r="AX49" s="18"/>
    </row>
    <row r="50" spans="1:50" x14ac:dyDescent="0.25">
      <c r="A50" s="164"/>
      <c r="B50" t="s">
        <v>259</v>
      </c>
      <c r="C50" s="25">
        <f>'Variables AME'!B144*'Variables AME'!B181*'Variables AME'!B218/'Variables AME'!B$64*'Variables AME'!$S$64</f>
        <v>20005.574311019787</v>
      </c>
      <c r="D50" s="25">
        <f>'Variables AME'!C144*'Variables AME'!C181*'Variables AME'!C218/'Variables AME'!C$64*'Variables AME'!$S$64</f>
        <v>20274.826054623925</v>
      </c>
      <c r="E50" s="25">
        <f>'Variables AME'!D144*'Variables AME'!D181*'Variables AME'!D218/'Variables AME'!D$64*'Variables AME'!$S$64</f>
        <v>20700.755277959561</v>
      </c>
      <c r="F50" s="25">
        <f>'Variables AME'!E144*'Variables AME'!E181*'Variables AME'!E218/'Variables AME'!E$64*'Variables AME'!$S$64</f>
        <v>21286.024204484947</v>
      </c>
      <c r="G50" s="25">
        <f>'Variables AME'!F144*'Variables AME'!F181*'Variables AME'!F218/'Variables AME'!F$64*'Variables AME'!$S$64</f>
        <v>21284.011584785203</v>
      </c>
      <c r="H50" s="25">
        <f>'Variables AME'!G144*'Variables AME'!G181*'Variables AME'!G218/'Variables AME'!G$64*'Variables AME'!$S$64</f>
        <v>19693.478794120321</v>
      </c>
      <c r="I50" s="25">
        <f>'Variables AME'!H144*'Variables AME'!H181*'Variables AME'!H218/'Variables AME'!H$64*'Variables AME'!$S$64</f>
        <v>20354.494097773953</v>
      </c>
      <c r="J50" s="25">
        <f>'Variables AME'!I144*'Variables AME'!I181*'Variables AME'!I218/'Variables AME'!I$64*'Variables AME'!$S$64</f>
        <v>20363.079095262761</v>
      </c>
      <c r="K50" s="25">
        <f>'Variables AME'!J144*'Variables AME'!J181*'Variables AME'!J218/'Variables AME'!J$64*'Variables AME'!$S$64</f>
        <v>20078.298315417833</v>
      </c>
      <c r="L50" s="25">
        <f>'Variables AME'!K144*'Variables AME'!K181*'Variables AME'!K218/'Variables AME'!K$64*'Variables AME'!$S$64</f>
        <v>19950.451184835558</v>
      </c>
      <c r="M50" s="25">
        <f>'Variables AME'!L144*'Variables AME'!L181*'Variables AME'!L218/'Variables AME'!L$64*'Variables AME'!$S$64</f>
        <v>19861.915707809061</v>
      </c>
      <c r="N50" s="25">
        <f>'Variables AME'!M144*'Variables AME'!M181*'Variables AME'!M218/'Variables AME'!M$64*'Variables AME'!$S$64</f>
        <v>19981.689417275393</v>
      </c>
      <c r="O50" s="25">
        <f>'Variables AME'!N144*'Variables AME'!N181*'Variables AME'!N218/'Variables AME'!N$64*'Variables AME'!$S$64</f>
        <v>20118.769904595214</v>
      </c>
      <c r="P50" s="25">
        <f>'Variables AME'!O144*'Variables AME'!O181*'Variables AME'!O218/'Variables AME'!O$64*'Variables AME'!$S$64</f>
        <v>20843.976083788788</v>
      </c>
      <c r="Q50" s="25">
        <f>'Variables AME'!P144*'Variables AME'!P181*'Variables AME'!P218/'Variables AME'!P$64*'Variables AME'!$S$64</f>
        <v>21075.997882376349</v>
      </c>
      <c r="R50" s="25">
        <f>'Variables AME'!Q144*'Variables AME'!Q181*'Variables AME'!Q218/'Variables AME'!Q$64*'Variables AME'!$S$64</f>
        <v>21068.496906087228</v>
      </c>
      <c r="S50" s="25">
        <f>'Variables AME'!R144*'Variables AME'!R181*'Variables AME'!R218/'Variables AME'!R$64*'Variables AME'!$S$64</f>
        <v>21202.25377627631</v>
      </c>
      <c r="T50" s="25">
        <f>'Variables AME'!S144*'Variables AME'!S181*'Variables AME'!S218/'Variables AME'!S$64*'Variables AME'!$S$64</f>
        <v>21846.839008915274</v>
      </c>
      <c r="U50" s="25">
        <f>'Variables AME'!T144*'Variables AME'!T181*'Variables AME'!T218/'Variables AME'!T$64*'Variables AME'!$S$64</f>
        <v>22037.200010094173</v>
      </c>
      <c r="V50" s="25">
        <f>'Variables AME'!U144*'Variables AME'!U181*'Variables AME'!U218/'Variables AME'!U$64*'Variables AME'!$S$64</f>
        <v>22451.870443711228</v>
      </c>
      <c r="W50" s="25">
        <f>'Variables AME'!V144*'Variables AME'!V181*'Variables AME'!V218/'Variables AME'!V$64*'Variables AME'!$S$64</f>
        <v>24573.563536926442</v>
      </c>
      <c r="X50" s="25">
        <f>'Variables AME'!W144*'Variables AME'!W181*'Variables AME'!W218/'Variables AME'!W$64*'Variables AME'!$S$64</f>
        <v>26917.064278079841</v>
      </c>
      <c r="Y50" s="25">
        <f>'Variables AME'!X144*'Variables AME'!X181*'Variables AME'!X218/'Variables AME'!X$64*'Variables AME'!$S$64</f>
        <v>29331.370612987823</v>
      </c>
      <c r="Z50" s="25">
        <f>'Variables AME'!Y144*'Variables AME'!Y181*'Variables AME'!Y218/'Variables AME'!Y$64*'Variables AME'!$S$64</f>
        <v>32330.198654487849</v>
      </c>
      <c r="AA50" s="25">
        <f>'Variables AME'!Z144*'Variables AME'!Z181*'Variables AME'!Z218/'Variables AME'!Z$64*'Variables AME'!$S$64</f>
        <v>35921.504246150202</v>
      </c>
      <c r="AB50" s="25">
        <f>'Variables AME'!AA144*'Variables AME'!AA181*'Variables AME'!AA218/'Variables AME'!AA$64*'Variables AME'!$S$64</f>
        <v>40246.036735489834</v>
      </c>
      <c r="AC50" s="25">
        <f>'Variables AME'!AB144*'Variables AME'!AB181*'Variables AME'!AB218/'Variables AME'!AB$64*'Variables AME'!$S$64</f>
        <v>45538.380823914791</v>
      </c>
      <c r="AD50" s="25">
        <f>'Variables AME'!AC144*'Variables AME'!AC181*'Variables AME'!AC218/'Variables AME'!AC$64*'Variables AME'!$S$64</f>
        <v>45585.358362209168</v>
      </c>
      <c r="AE50" s="25">
        <f>'Variables AME'!AD144*'Variables AME'!AD181*'Variables AME'!AD218/'Variables AME'!AD$64*'Variables AME'!$S$64</f>
        <v>45745.699785880977</v>
      </c>
      <c r="AF50" s="25">
        <f>'Variables AME'!AE144*'Variables AME'!AE181*'Variables AME'!AE218/'Variables AME'!AE$64*'Variables AME'!$S$64</f>
        <v>45938.780921884289</v>
      </c>
      <c r="AG50" s="25">
        <f>'Variables AME'!AF144*'Variables AME'!AF181*'Variables AME'!AF218/'Variables AME'!AF$64*'Variables AME'!$S$64</f>
        <v>46165.044470921857</v>
      </c>
      <c r="AH50" s="25">
        <f>'Variables AME'!AG144*'Variables AME'!AG181*'Variables AME'!AG218/'Variables AME'!AG$64*'Variables AME'!$S$64</f>
        <v>46455.355761599239</v>
      </c>
      <c r="AI50" s="25">
        <f>'Variables AME'!AH144*'Variables AME'!AH181*'Variables AME'!AH218/'Variables AME'!AH$64*'Variables AME'!$S$64</f>
        <v>46785.186044118986</v>
      </c>
      <c r="AJ50" s="25">
        <f>'Variables AME'!AI144*'Variables AME'!AI181*'Variables AME'!AI218/'Variables AME'!AI$64*'Variables AME'!$S$64</f>
        <v>47138.015486602017</v>
      </c>
      <c r="AK50" s="25">
        <f>'Variables AME'!AJ144*'Variables AME'!AJ181*'Variables AME'!AJ218/'Variables AME'!AJ$64*'Variables AME'!$S$64</f>
        <v>47519.4950481247</v>
      </c>
      <c r="AL50" s="25">
        <f>'Variables AME'!AK144*'Variables AME'!AK181*'Variables AME'!AK218/'Variables AME'!AK$64*'Variables AME'!$S$64</f>
        <v>47919.323941626048</v>
      </c>
      <c r="AM50" s="25">
        <f>'Variables AME'!AL144*'Variables AME'!AL181*'Variables AME'!AL218/'Variables AME'!AL$64*'Variables AME'!$S$64</f>
        <v>48324.654403433626</v>
      </c>
      <c r="AN50" s="25">
        <f>'Variables AME'!AM144*'Variables AME'!AM181*'Variables AME'!AM218/'Variables AME'!AM$64*'Variables AME'!$S$64</f>
        <v>48753.854140961899</v>
      </c>
      <c r="AO50" s="25">
        <f>'Variables AME'!AN144*'Variables AME'!AN181*'Variables AME'!AN218/'Variables AME'!AN$64*'Variables AME'!$S$64</f>
        <v>49229.000563035275</v>
      </c>
      <c r="AP50" s="25">
        <f>'Variables AME'!AO144*'Variables AME'!AO181*'Variables AME'!AO218/'Variables AME'!AO$64*'Variables AME'!$S$64</f>
        <v>49698.342965629898</v>
      </c>
      <c r="AQ50" s="25">
        <f>'Variables AME'!AP144*'Variables AME'!AP181*'Variables AME'!AP218/'Variables AME'!AP$64*'Variables AME'!$S$64</f>
        <v>50175.80416426657</v>
      </c>
      <c r="AR50" s="25">
        <f>'Variables AME'!AQ144*'Variables AME'!AQ181*'Variables AME'!AQ218/'Variables AME'!AQ$64*'Variables AME'!$S$64</f>
        <v>50640.30830085474</v>
      </c>
      <c r="AS50" s="25">
        <f>'Variables AME'!AR144*'Variables AME'!AR181*'Variables AME'!AR218/'Variables AME'!AR$64*'Variables AME'!$S$64</f>
        <v>51108.140199466638</v>
      </c>
      <c r="AT50" s="25">
        <f>'Variables AME'!AS144*'Variables AME'!AS181*'Variables AME'!AS218/'Variables AME'!AS$64*'Variables AME'!$S$64</f>
        <v>51565.168458644199</v>
      </c>
      <c r="AU50" s="25">
        <f>'Variables AME'!AT144*'Variables AME'!AT181*'Variables AME'!AT218/'Variables AME'!AT$64*'Variables AME'!$S$64</f>
        <v>52028.144247601238</v>
      </c>
      <c r="AV50" s="25">
        <f>'Variables AME'!AU144*'Variables AME'!AU181*'Variables AME'!AU218/'Variables AME'!AU$64*'Variables AME'!$S$64</f>
        <v>52495.638780218578</v>
      </c>
      <c r="AW50" s="25">
        <f>'Variables AME'!AV144*'Variables AME'!AV181*'Variables AME'!AV218/'Variables AME'!AV$64*'Variables AME'!$S$64</f>
        <v>52976.533956011692</v>
      </c>
      <c r="AX50" s="18"/>
    </row>
    <row r="51" spans="1:50" x14ac:dyDescent="0.25">
      <c r="A51" s="164"/>
      <c r="B51" t="s">
        <v>260</v>
      </c>
      <c r="C51" s="25">
        <f>'Variables AME'!B145*'Variables AME'!B182*'Variables AME'!B219/'Variables AME'!B$64*'Variables AME'!$S$64</f>
        <v>7381.0384185235162</v>
      </c>
      <c r="D51" s="25">
        <f>'Variables AME'!C145*'Variables AME'!C182*'Variables AME'!C219/'Variables AME'!C$64*'Variables AME'!$S$64</f>
        <v>7476.8554301652339</v>
      </c>
      <c r="E51" s="25">
        <f>'Variables AME'!D145*'Variables AME'!D182*'Variables AME'!D219/'Variables AME'!D$64*'Variables AME'!$S$64</f>
        <v>7625.4349656767927</v>
      </c>
      <c r="F51" s="25">
        <f>'Variables AME'!E145*'Variables AME'!E182*'Variables AME'!E219/'Variables AME'!E$64*'Variables AME'!$S$64</f>
        <v>7819.3496922515842</v>
      </c>
      <c r="G51" s="25">
        <f>'Variables AME'!F145*'Variables AME'!F182*'Variables AME'!F219/'Variables AME'!F$64*'Variables AME'!$S$64</f>
        <v>7926.438749832234</v>
      </c>
      <c r="H51" s="25">
        <f>'Variables AME'!G145*'Variables AME'!G182*'Variables AME'!G219/'Variables AME'!G$64*'Variables AME'!$S$64</f>
        <v>7212.0280491561816</v>
      </c>
      <c r="I51" s="25">
        <f>'Variables AME'!H145*'Variables AME'!H182*'Variables AME'!H219/'Variables AME'!H$64*'Variables AME'!$S$64</f>
        <v>7572.9467966590655</v>
      </c>
      <c r="J51" s="25">
        <f>'Variables AME'!I145*'Variables AME'!I182*'Variables AME'!I219/'Variables AME'!I$64*'Variables AME'!$S$64</f>
        <v>7806.7492739648605</v>
      </c>
      <c r="K51" s="25">
        <f>'Variables AME'!J145*'Variables AME'!J182*'Variables AME'!J219/'Variables AME'!J$64*'Variables AME'!$S$64</f>
        <v>7815.3575230801334</v>
      </c>
      <c r="L51" s="25">
        <f>'Variables AME'!K145*'Variables AME'!K182*'Variables AME'!K219/'Variables AME'!K$64*'Variables AME'!$S$64</f>
        <v>7715.152349635644</v>
      </c>
      <c r="M51" s="25">
        <f>'Variables AME'!L145*'Variables AME'!L182*'Variables AME'!L219/'Variables AME'!L$64*'Variables AME'!$S$64</f>
        <v>7670.9887680195243</v>
      </c>
      <c r="N51" s="25">
        <f>'Variables AME'!M145*'Variables AME'!M182*'Variables AME'!M219/'Variables AME'!M$64*'Variables AME'!$S$64</f>
        <v>7727.8814310797006</v>
      </c>
      <c r="O51" s="25">
        <f>'Variables AME'!N145*'Variables AME'!N182*'Variables AME'!N219/'Variables AME'!N$64*'Variables AME'!$S$64</f>
        <v>7791.7904697572394</v>
      </c>
      <c r="P51" s="25">
        <f>'Variables AME'!O145*'Variables AME'!O182*'Variables AME'!O219/'Variables AME'!O$64*'Variables AME'!$S$64</f>
        <v>8068.8706396205225</v>
      </c>
      <c r="Q51" s="25">
        <f>'Variables AME'!P145*'Variables AME'!P182*'Variables AME'!P219/'Variables AME'!P$64*'Variables AME'!$S$64</f>
        <v>8231.5550629239078</v>
      </c>
      <c r="R51" s="25">
        <f>'Variables AME'!Q145*'Variables AME'!Q182*'Variables AME'!Q219/'Variables AME'!Q$64*'Variables AME'!$S$64</f>
        <v>8346.5595251967061</v>
      </c>
      <c r="S51" s="25">
        <f>'Variables AME'!R145*'Variables AME'!R182*'Variables AME'!R219/'Variables AME'!R$64*'Variables AME'!$S$64</f>
        <v>8385.1866038596781</v>
      </c>
      <c r="T51" s="25">
        <f>'Variables AME'!S145*'Variables AME'!S182*'Variables AME'!S219/'Variables AME'!S$64*'Variables AME'!$S$64</f>
        <v>8669.5362174436814</v>
      </c>
      <c r="U51" s="25">
        <f>'Variables AME'!T145*'Variables AME'!T182*'Variables AME'!T219/'Variables AME'!T$64*'Variables AME'!$S$64</f>
        <v>8766.3112094724038</v>
      </c>
      <c r="V51" s="25">
        <f>'Variables AME'!U145*'Variables AME'!U182*'Variables AME'!U219/'Variables AME'!U$64*'Variables AME'!$S$64</f>
        <v>8966.3264163216809</v>
      </c>
      <c r="W51" s="25">
        <f>'Variables AME'!V145*'Variables AME'!V182*'Variables AME'!V219/'Variables AME'!V$64*'Variables AME'!$S$64</f>
        <v>9193.5839049035676</v>
      </c>
      <c r="X51" s="25">
        <f>'Variables AME'!W145*'Variables AME'!W182*'Variables AME'!W219/'Variables AME'!W$64*'Variables AME'!$S$64</f>
        <v>9423.0566394114521</v>
      </c>
      <c r="Y51" s="25">
        <f>'Variables AME'!X145*'Variables AME'!X182*'Variables AME'!X219/'Variables AME'!X$64*'Variables AME'!$S$64</f>
        <v>9490.4721553380823</v>
      </c>
      <c r="Z51" s="25">
        <f>'Variables AME'!Y145*'Variables AME'!Y182*'Variables AME'!Y219/'Variables AME'!Y$64*'Variables AME'!$S$64</f>
        <v>9634.4371427964652</v>
      </c>
      <c r="AA51" s="25">
        <f>'Variables AME'!Z145*'Variables AME'!Z182*'Variables AME'!Z219/'Variables AME'!Z$64*'Variables AME'!$S$64</f>
        <v>9816.7925833937752</v>
      </c>
      <c r="AB51" s="25">
        <f>'Variables AME'!AA145*'Variables AME'!AA182*'Variables AME'!AA219/'Variables AME'!AA$64*'Variables AME'!$S$64</f>
        <v>10035.325266754275</v>
      </c>
      <c r="AC51" s="25">
        <f>'Variables AME'!AB145*'Variables AME'!AB182*'Variables AME'!AB219/'Variables AME'!AB$64*'Variables AME'!$S$64</f>
        <v>10301.289754472988</v>
      </c>
      <c r="AD51" s="25">
        <f>'Variables AME'!AC145*'Variables AME'!AC182*'Variables AME'!AC219/'Variables AME'!AC$64*'Variables AME'!$S$64</f>
        <v>10388.882608706361</v>
      </c>
      <c r="AE51" s="25">
        <f>'Variables AME'!AD145*'Variables AME'!AD182*'Variables AME'!AD219/'Variables AME'!AD$64*'Variables AME'!$S$64</f>
        <v>10500.297403592524</v>
      </c>
      <c r="AF51" s="25">
        <f>'Variables AME'!AE145*'Variables AME'!AE182*'Variables AME'!AE219/'Variables AME'!AE$64*'Variables AME'!$S$64</f>
        <v>10618.599746069518</v>
      </c>
      <c r="AG51" s="25">
        <f>'Variables AME'!AF145*'Variables AME'!AF182*'Variables AME'!AF219/'Variables AME'!AF$64*'Variables AME'!$S$64</f>
        <v>10743.679192877215</v>
      </c>
      <c r="AH51" s="25">
        <f>'Variables AME'!AG145*'Variables AME'!AG182*'Variables AME'!AG219/'Variables AME'!AG$64*'Variables AME'!$S$64</f>
        <v>10882.65054978523</v>
      </c>
      <c r="AI51" s="25">
        <f>'Variables AME'!AH145*'Variables AME'!AH182*'Variables AME'!AH219/'Variables AME'!AH$64*'Variables AME'!$S$64</f>
        <v>11034.820651268181</v>
      </c>
      <c r="AJ51" s="25">
        <f>'Variables AME'!AI145*'Variables AME'!AI182*'Variables AME'!AI219/'Variables AME'!AI$64*'Variables AME'!$S$64</f>
        <v>11193.162276925927</v>
      </c>
      <c r="AK51" s="25">
        <f>'Variables AME'!AJ145*'Variables AME'!AJ182*'Variables AME'!AJ219/'Variables AME'!AJ$64*'Variables AME'!$S$64</f>
        <v>11359.811031455101</v>
      </c>
      <c r="AL51" s="25">
        <f>'Variables AME'!AK145*'Variables AME'!AK182*'Variables AME'!AK219/'Variables AME'!AK$64*'Variables AME'!$S$64</f>
        <v>11532.141555329892</v>
      </c>
      <c r="AM51" s="25">
        <f>'Variables AME'!AL145*'Variables AME'!AL182*'Variables AME'!AL219/'Variables AME'!AL$64*'Variables AME'!$S$64</f>
        <v>11707.377537679497</v>
      </c>
      <c r="AN51" s="25">
        <f>'Variables AME'!AM145*'Variables AME'!AM182*'Variables AME'!AM219/'Variables AME'!AM$64*'Variables AME'!$S$64</f>
        <v>11927.357235538753</v>
      </c>
      <c r="AO51" s="25">
        <f>'Variables AME'!AN145*'Variables AME'!AN182*'Variables AME'!AN219/'Variables AME'!AN$64*'Variables AME'!$S$64</f>
        <v>12162.489896713058</v>
      </c>
      <c r="AP51" s="25">
        <f>'Variables AME'!AO145*'Variables AME'!AO182*'Variables AME'!AO219/'Variables AME'!AO$64*'Variables AME'!$S$64</f>
        <v>12402.746767584378</v>
      </c>
      <c r="AQ51" s="25">
        <f>'Variables AME'!AP145*'Variables AME'!AP182*'Variables AME'!AP219/'Variables AME'!AP$64*'Variables AME'!$S$64</f>
        <v>12652.588581517519</v>
      </c>
      <c r="AR51" s="25">
        <f>'Variables AME'!AQ145*'Variables AME'!AQ182*'Variables AME'!AQ219/'Variables AME'!AQ$64*'Variables AME'!$S$64</f>
        <v>12907.025303435183</v>
      </c>
      <c r="AS51" s="25">
        <f>'Variables AME'!AR145*'Variables AME'!AR182*'Variables AME'!AR219/'Variables AME'!AR$64*'Variables AME'!$S$64</f>
        <v>13141.379671471996</v>
      </c>
      <c r="AT51" s="25">
        <f>'Variables AME'!AS145*'Variables AME'!AS182*'Variables AME'!AS219/'Variables AME'!AS$64*'Variables AME'!$S$64</f>
        <v>13378.200587464638</v>
      </c>
      <c r="AU51" s="25">
        <f>'Variables AME'!AT145*'Variables AME'!AT182*'Variables AME'!AT219/'Variables AME'!AT$64*'Variables AME'!$S$64</f>
        <v>13620.299884204209</v>
      </c>
      <c r="AV51" s="25">
        <f>'Variables AME'!AU145*'Variables AME'!AU182*'Variables AME'!AU219/'Variables AME'!AU$64*'Variables AME'!$S$64</f>
        <v>13867.42469789801</v>
      </c>
      <c r="AW51" s="25">
        <f>'Variables AME'!AV145*'Variables AME'!AV182*'Variables AME'!AV219/'Variables AME'!AV$64*'Variables AME'!$S$64</f>
        <v>14120.791554354511</v>
      </c>
      <c r="AX51" s="18"/>
    </row>
    <row r="52" spans="1:50" x14ac:dyDescent="0.25">
      <c r="A52" s="164"/>
      <c r="B52" t="s">
        <v>261</v>
      </c>
      <c r="C52" s="25">
        <f>'Variables AME'!B146*'Variables AME'!B183*'Variables AME'!B220/'Variables AME'!B$64*'Variables AME'!$S$64</f>
        <v>23385.989685734974</v>
      </c>
      <c r="D52" s="25">
        <f>'Variables AME'!C146*'Variables AME'!C183*'Variables AME'!C220/'Variables AME'!C$64*'Variables AME'!$S$64</f>
        <v>23729.432015638075</v>
      </c>
      <c r="E52" s="25">
        <f>'Variables AME'!D146*'Variables AME'!D183*'Variables AME'!D220/'Variables AME'!D$64*'Variables AME'!$S$64</f>
        <v>24254.80702285442</v>
      </c>
      <c r="F52" s="25">
        <f>'Variables AME'!E146*'Variables AME'!E183*'Variables AME'!E220/'Variables AME'!E$64*'Variables AME'!$S$64</f>
        <v>24872.252483711545</v>
      </c>
      <c r="G52" s="25">
        <f>'Variables AME'!F146*'Variables AME'!F183*'Variables AME'!F220/'Variables AME'!F$64*'Variables AME'!$S$64</f>
        <v>25903.786401086603</v>
      </c>
      <c r="H52" s="25">
        <f>'Variables AME'!G146*'Variables AME'!G183*'Variables AME'!G220/'Variables AME'!G$64*'Variables AME'!$S$64</f>
        <v>22657.080475707251</v>
      </c>
      <c r="I52" s="25">
        <f>'Variables AME'!H146*'Variables AME'!H183*'Variables AME'!H220/'Variables AME'!H$64*'Variables AME'!$S$64</f>
        <v>24377.168087691651</v>
      </c>
      <c r="J52" s="25">
        <f>'Variables AME'!I146*'Variables AME'!I183*'Variables AME'!I220/'Variables AME'!I$64*'Variables AME'!$S$64</f>
        <v>26057.800820776774</v>
      </c>
      <c r="K52" s="25">
        <f>'Variables AME'!J146*'Variables AME'!J183*'Variables AME'!J220/'Variables AME'!J$64*'Variables AME'!$S$64</f>
        <v>26879.341609214916</v>
      </c>
      <c r="L52" s="25">
        <f>'Variables AME'!K146*'Variables AME'!K183*'Variables AME'!K220/'Variables AME'!K$64*'Variables AME'!$S$64</f>
        <v>26545.096527088135</v>
      </c>
      <c r="M52" s="25">
        <f>'Variables AME'!L146*'Variables AME'!L183*'Variables AME'!L220/'Variables AME'!L$64*'Variables AME'!$S$64</f>
        <v>26144.506480455559</v>
      </c>
      <c r="N52" s="25">
        <f>'Variables AME'!M146*'Variables AME'!M183*'Variables AME'!M220/'Variables AME'!M$64*'Variables AME'!$S$64</f>
        <v>25502.427165176839</v>
      </c>
      <c r="O52" s="25">
        <f>'Variables AME'!N146*'Variables AME'!N183*'Variables AME'!N220/'Variables AME'!N$64*'Variables AME'!$S$64</f>
        <v>25011.895192210872</v>
      </c>
      <c r="P52" s="25">
        <f>'Variables AME'!O146*'Variables AME'!O183*'Variables AME'!O220/'Variables AME'!O$64*'Variables AME'!$S$64</f>
        <v>26249.082263754368</v>
      </c>
      <c r="Q52" s="25">
        <f>'Variables AME'!P146*'Variables AME'!P183*'Variables AME'!P220/'Variables AME'!P$64*'Variables AME'!$S$64</f>
        <v>27519.772937013291</v>
      </c>
      <c r="R52" s="25">
        <f>'Variables AME'!Q146*'Variables AME'!Q183*'Variables AME'!Q220/'Variables AME'!Q$64*'Variables AME'!$S$64</f>
        <v>27748.589731669399</v>
      </c>
      <c r="S52" s="25">
        <f>'Variables AME'!R146*'Variables AME'!R183*'Variables AME'!R220/'Variables AME'!R$64*'Variables AME'!$S$64</f>
        <v>28053.994524901176</v>
      </c>
      <c r="T52" s="25">
        <f>'Variables AME'!S146*'Variables AME'!S183*'Variables AME'!S220/'Variables AME'!S$64*'Variables AME'!$S$64</f>
        <v>28496.323724054328</v>
      </c>
      <c r="U52" s="25">
        <f>'Variables AME'!T146*'Variables AME'!T183*'Variables AME'!T220/'Variables AME'!T$64*'Variables AME'!$S$64</f>
        <v>28927.190253032782</v>
      </c>
      <c r="V52" s="25">
        <f>'Variables AME'!U146*'Variables AME'!U183*'Variables AME'!U220/'Variables AME'!U$64*'Variables AME'!$S$64</f>
        <v>29583.110305709906</v>
      </c>
      <c r="W52" s="25">
        <f>'Variables AME'!V146*'Variables AME'!V183*'Variables AME'!V220/'Variables AME'!V$64*'Variables AME'!$S$64</f>
        <v>30203.225081160606</v>
      </c>
      <c r="X52" s="25">
        <f>'Variables AME'!W146*'Variables AME'!W183*'Variables AME'!W220/'Variables AME'!W$64*'Variables AME'!$S$64</f>
        <v>30743.835923287588</v>
      </c>
      <c r="Y52" s="25">
        <f>'Variables AME'!X146*'Variables AME'!X183*'Variables AME'!X220/'Variables AME'!X$64*'Variables AME'!$S$64</f>
        <v>30981.21947145263</v>
      </c>
      <c r="Z52" s="25">
        <f>'Variables AME'!Y146*'Variables AME'!Y183*'Variables AME'!Y220/'Variables AME'!Y$64*'Variables AME'!$S$64</f>
        <v>31293.641419482588</v>
      </c>
      <c r="AA52" s="25">
        <f>'Variables AME'!Z146*'Variables AME'!Z183*'Variables AME'!Z220/'Variables AME'!Z$64*'Variables AME'!$S$64</f>
        <v>31727.572284463837</v>
      </c>
      <c r="AB52" s="25">
        <f>'Variables AME'!AA146*'Variables AME'!AA183*'Variables AME'!AA220/'Variables AME'!AA$64*'Variables AME'!$S$64</f>
        <v>32227.766651322901</v>
      </c>
      <c r="AC52" s="25">
        <f>'Variables AME'!AB146*'Variables AME'!AB183*'Variables AME'!AB220/'Variables AME'!AB$64*'Variables AME'!$S$64</f>
        <v>32816.018531798458</v>
      </c>
      <c r="AD52" s="25">
        <f>'Variables AME'!AC146*'Variables AME'!AC183*'Variables AME'!AC220/'Variables AME'!AC$64*'Variables AME'!$S$64</f>
        <v>32981.48818889838</v>
      </c>
      <c r="AE52" s="25">
        <f>'Variables AME'!AD146*'Variables AME'!AD183*'Variables AME'!AD220/'Variables AME'!AD$64*'Variables AME'!$S$64</f>
        <v>33189.678450675114</v>
      </c>
      <c r="AF52" s="25">
        <f>'Variables AME'!AE146*'Variables AME'!AE183*'Variables AME'!AE220/'Variables AME'!AE$64*'Variables AME'!$S$64</f>
        <v>33415.866798255753</v>
      </c>
      <c r="AG52" s="25">
        <f>'Variables AME'!AF146*'Variables AME'!AF183*'Variables AME'!AF220/'Variables AME'!AF$64*'Variables AME'!$S$64</f>
        <v>33664.918250901719</v>
      </c>
      <c r="AH52" s="25">
        <f>'Variables AME'!AG146*'Variables AME'!AG183*'Variables AME'!AG220/'Variables AME'!AG$64*'Variables AME'!$S$64</f>
        <v>33950.771709801491</v>
      </c>
      <c r="AI52" s="25">
        <f>'Variables AME'!AH146*'Variables AME'!AH183*'Variables AME'!AH220/'Variables AME'!AH$64*'Variables AME'!$S$64</f>
        <v>34269.046995090837</v>
      </c>
      <c r="AJ52" s="25">
        <f>'Variables AME'!AI146*'Variables AME'!AI183*'Variables AME'!AI220/'Variables AME'!AI$64*'Variables AME'!$S$64</f>
        <v>34618.006488371226</v>
      </c>
      <c r="AK52" s="25">
        <f>'Variables AME'!AJ146*'Variables AME'!AJ183*'Variables AME'!AJ220/'Variables AME'!AJ$64*'Variables AME'!$S$64</f>
        <v>34985.963205593544</v>
      </c>
      <c r="AL52" s="25">
        <f>'Variables AME'!AK146*'Variables AME'!AK183*'Variables AME'!AK220/'Variables AME'!AK$64*'Variables AME'!$S$64</f>
        <v>35370.469583977392</v>
      </c>
      <c r="AM52" s="25">
        <f>'Variables AME'!AL146*'Variables AME'!AL183*'Variables AME'!AL220/'Variables AME'!AL$64*'Variables AME'!$S$64</f>
        <v>35762.132192505327</v>
      </c>
      <c r="AN52" s="25">
        <f>'Variables AME'!AM146*'Variables AME'!AM183*'Variables AME'!AM220/'Variables AME'!AM$64*'Variables AME'!$S$64</f>
        <v>36224.56433940884</v>
      </c>
      <c r="AO52" s="25">
        <f>'Variables AME'!AN146*'Variables AME'!AN183*'Variables AME'!AN220/'Variables AME'!AN$64*'Variables AME'!$S$64</f>
        <v>36709.437381472722</v>
      </c>
      <c r="AP52" s="25">
        <f>'Variables AME'!AO146*'Variables AME'!AO183*'Variables AME'!AO220/'Variables AME'!AO$64*'Variables AME'!$S$64</f>
        <v>37194.008335220409</v>
      </c>
      <c r="AQ52" s="25">
        <f>'Variables AME'!AP146*'Variables AME'!AP183*'Variables AME'!AP220/'Variables AME'!AP$64*'Variables AME'!$S$64</f>
        <v>37688.528140013826</v>
      </c>
      <c r="AR52" s="25">
        <f>'Variables AME'!AQ146*'Variables AME'!AQ183*'Variables AME'!AQ220/'Variables AME'!AQ$64*'Variables AME'!$S$64</f>
        <v>38195.02772207935</v>
      </c>
      <c r="AS52" s="25">
        <f>'Variables AME'!AR146*'Variables AME'!AR183*'Variables AME'!AR220/'Variables AME'!AR$64*'Variables AME'!$S$64</f>
        <v>38738.692080240377</v>
      </c>
      <c r="AT52" s="25">
        <f>'Variables AME'!AS146*'Variables AME'!AS183*'Variables AME'!AS220/'Variables AME'!AS$64*'Variables AME'!$S$64</f>
        <v>39286.690120613974</v>
      </c>
      <c r="AU52" s="25">
        <f>'Variables AME'!AT146*'Variables AME'!AT183*'Variables AME'!AT220/'Variables AME'!AT$64*'Variables AME'!$S$64</f>
        <v>39842.784382106758</v>
      </c>
      <c r="AV52" s="25">
        <f>'Variables AME'!AU146*'Variables AME'!AU183*'Variables AME'!AU220/'Variables AME'!AU$64*'Variables AME'!$S$64</f>
        <v>40404.871930759371</v>
      </c>
      <c r="AW52" s="25">
        <f>'Variables AME'!AV146*'Variables AME'!AV183*'Variables AME'!AV220/'Variables AME'!AV$64*'Variables AME'!$S$64</f>
        <v>40970.615003838619</v>
      </c>
      <c r="AX52" s="18"/>
    </row>
    <row r="53" spans="1:50" x14ac:dyDescent="0.25">
      <c r="A53" s="164"/>
      <c r="B53" t="s">
        <v>262</v>
      </c>
      <c r="C53" s="25">
        <f>'Variables AME'!B147*'Variables AME'!B184*'Variables AME'!B221/'Variables AME'!B$64*'Variables AME'!$S$64</f>
        <v>25786.263911850423</v>
      </c>
      <c r="D53" s="25">
        <f>'Variables AME'!C147*'Variables AME'!C184*'Variables AME'!C221/'Variables AME'!C$64*'Variables AME'!$S$64</f>
        <v>26116.751849389861</v>
      </c>
      <c r="E53" s="25">
        <f>'Variables AME'!D147*'Variables AME'!D184*'Variables AME'!D221/'Variables AME'!D$64*'Variables AME'!$S$64</f>
        <v>26724.193626907982</v>
      </c>
      <c r="F53" s="25">
        <f>'Variables AME'!E147*'Variables AME'!E184*'Variables AME'!E221/'Variables AME'!E$64*'Variables AME'!$S$64</f>
        <v>27770.033291721942</v>
      </c>
      <c r="G53" s="25">
        <f>'Variables AME'!F147*'Variables AME'!F184*'Variables AME'!F221/'Variables AME'!F$64*'Variables AME'!$S$64</f>
        <v>27947.931409435118</v>
      </c>
      <c r="H53" s="25">
        <f>'Variables AME'!G147*'Variables AME'!G184*'Variables AME'!G221/'Variables AME'!G$64*'Variables AME'!$S$64</f>
        <v>25222.018604131437</v>
      </c>
      <c r="I53" s="25">
        <f>'Variables AME'!H147*'Variables AME'!H184*'Variables AME'!H221/'Variables AME'!H$64*'Variables AME'!$S$64</f>
        <v>26258.1796917924</v>
      </c>
      <c r="J53" s="25">
        <f>'Variables AME'!I147*'Variables AME'!I184*'Variables AME'!I221/'Variables AME'!I$64*'Variables AME'!$S$64</f>
        <v>27130.619166378336</v>
      </c>
      <c r="K53" s="25">
        <f>'Variables AME'!J147*'Variables AME'!J184*'Variables AME'!J221/'Variables AME'!J$64*'Variables AME'!$S$64</f>
        <v>27173.351894047744</v>
      </c>
      <c r="L53" s="25">
        <f>'Variables AME'!K147*'Variables AME'!K184*'Variables AME'!K221/'Variables AME'!K$64*'Variables AME'!$S$64</f>
        <v>26595.413770460254</v>
      </c>
      <c r="M53" s="25">
        <f>'Variables AME'!L147*'Variables AME'!L184*'Variables AME'!L221/'Variables AME'!L$64*'Variables AME'!$S$64</f>
        <v>26471.158381828962</v>
      </c>
      <c r="N53" s="25">
        <f>'Variables AME'!M147*'Variables AME'!M184*'Variables AME'!M221/'Variables AME'!M$64*'Variables AME'!$S$64</f>
        <v>26989.415565081235</v>
      </c>
      <c r="O53" s="25">
        <f>'Variables AME'!N147*'Variables AME'!N184*'Variables AME'!N221/'Variables AME'!N$64*'Variables AME'!$S$64</f>
        <v>27403.874009794308</v>
      </c>
      <c r="P53" s="25">
        <f>'Variables AME'!O147*'Variables AME'!O184*'Variables AME'!O221/'Variables AME'!O$64*'Variables AME'!$S$64</f>
        <v>28457.313262783475</v>
      </c>
      <c r="Q53" s="25">
        <f>'Variables AME'!P147*'Variables AME'!P184*'Variables AME'!P221/'Variables AME'!P$64*'Variables AME'!$S$64</f>
        <v>28743.244199006778</v>
      </c>
      <c r="R53" s="25">
        <f>'Variables AME'!Q147*'Variables AME'!Q184*'Variables AME'!Q221/'Variables AME'!Q$64*'Variables AME'!$S$64</f>
        <v>28957.950695384887</v>
      </c>
      <c r="S53" s="25">
        <f>'Variables AME'!R147*'Variables AME'!R184*'Variables AME'!R221/'Variables AME'!R$64*'Variables AME'!$S$64</f>
        <v>28739.346089152103</v>
      </c>
      <c r="T53" s="25">
        <f>'Variables AME'!S147*'Variables AME'!S184*'Variables AME'!S221/'Variables AME'!S$64*'Variables AME'!$S$64</f>
        <v>29705.945873536068</v>
      </c>
      <c r="U53" s="25">
        <f>'Variables AME'!T147*'Variables AME'!T184*'Variables AME'!T221/'Variables AME'!T$64*'Variables AME'!$S$64</f>
        <v>29847.170476500844</v>
      </c>
      <c r="V53" s="25">
        <f>'Variables AME'!U147*'Variables AME'!U184*'Variables AME'!U221/'Variables AME'!U$64*'Variables AME'!$S$64</f>
        <v>30373.904578996175</v>
      </c>
      <c r="W53" s="25">
        <f>'Variables AME'!V147*'Variables AME'!V184*'Variables AME'!V221/'Variables AME'!V$64*'Variables AME'!$S$64</f>
        <v>30928.862512848933</v>
      </c>
      <c r="X53" s="25">
        <f>'Variables AME'!W147*'Variables AME'!W184*'Variables AME'!W221/'Variables AME'!W$64*'Variables AME'!$S$64</f>
        <v>31459.619821176992</v>
      </c>
      <c r="Y53" s="25">
        <f>'Variables AME'!X147*'Variables AME'!X184*'Variables AME'!X221/'Variables AME'!X$64*'Variables AME'!$S$64</f>
        <v>31788.730044224401</v>
      </c>
      <c r="Z53" s="25">
        <f>'Variables AME'!Y147*'Variables AME'!Y184*'Variables AME'!Y221/'Variables AME'!Y$64*'Variables AME'!$S$64</f>
        <v>32385.489468148142</v>
      </c>
      <c r="AA53" s="25">
        <f>'Variables AME'!Z147*'Variables AME'!Z184*'Variables AME'!Z221/'Variables AME'!Z$64*'Variables AME'!$S$64</f>
        <v>33106.789104837793</v>
      </c>
      <c r="AB53" s="25">
        <f>'Variables AME'!AA147*'Variables AME'!AA184*'Variables AME'!AA221/'Variables AME'!AA$64*'Variables AME'!$S$64</f>
        <v>33958.057922123044</v>
      </c>
      <c r="AC53" s="25">
        <f>'Variables AME'!AB147*'Variables AME'!AB184*'Variables AME'!AB221/'Variables AME'!AB$64*'Variables AME'!$S$64</f>
        <v>34966.168958953298</v>
      </c>
      <c r="AD53" s="25">
        <f>'Variables AME'!AC147*'Variables AME'!AC184*'Variables AME'!AC221/'Variables AME'!AC$64*'Variables AME'!$S$64</f>
        <v>35087.358221130671</v>
      </c>
      <c r="AE53" s="25">
        <f>'Variables AME'!AD147*'Variables AME'!AD184*'Variables AME'!AD221/'Variables AME'!AD$64*'Variables AME'!$S$64</f>
        <v>35293.710490630467</v>
      </c>
      <c r="AF53" s="25">
        <f>'Variables AME'!AE147*'Variables AME'!AE184*'Variables AME'!AE221/'Variables AME'!AE$64*'Variables AME'!$S$64</f>
        <v>35518.081924374521</v>
      </c>
      <c r="AG53" s="25">
        <f>'Variables AME'!AF147*'Variables AME'!AF184*'Variables AME'!AF221/'Variables AME'!AF$64*'Variables AME'!$S$64</f>
        <v>35765.234330751518</v>
      </c>
      <c r="AH53" s="25">
        <f>'Variables AME'!AG147*'Variables AME'!AG184*'Variables AME'!AG221/'Variables AME'!AG$64*'Variables AME'!$S$64</f>
        <v>36060.931444877715</v>
      </c>
      <c r="AI53" s="25">
        <f>'Variables AME'!AH147*'Variables AME'!AH184*'Variables AME'!AH221/'Variables AME'!AH$64*'Variables AME'!$S$64</f>
        <v>36377.361048594503</v>
      </c>
      <c r="AJ53" s="25">
        <f>'Variables AME'!AI147*'Variables AME'!AI184*'Variables AME'!AI221/'Variables AME'!AI$64*'Variables AME'!$S$64</f>
        <v>36707.787939959759</v>
      </c>
      <c r="AK53" s="25">
        <f>'Variables AME'!AJ147*'Variables AME'!AJ184*'Variables AME'!AJ221/'Variables AME'!AJ$64*'Variables AME'!$S$64</f>
        <v>37061.586412200566</v>
      </c>
      <c r="AL53" s="25">
        <f>'Variables AME'!AK147*'Variables AME'!AK184*'Variables AME'!AK221/'Variables AME'!AK$64*'Variables AME'!$S$64</f>
        <v>37427.698530617854</v>
      </c>
      <c r="AM53" s="25">
        <f>'Variables AME'!AL147*'Variables AME'!AL184*'Variables AME'!AL221/'Variables AME'!AL$64*'Variables AME'!$S$64</f>
        <v>37795.902587275217</v>
      </c>
      <c r="AN53" s="25">
        <f>'Variables AME'!AM147*'Variables AME'!AM184*'Variables AME'!AM221/'Variables AME'!AM$64*'Variables AME'!$S$64</f>
        <v>38161.706394279536</v>
      </c>
      <c r="AO53" s="25">
        <f>'Variables AME'!AN147*'Variables AME'!AN184*'Variables AME'!AN221/'Variables AME'!AN$64*'Variables AME'!$S$64</f>
        <v>38559.149494684156</v>
      </c>
      <c r="AP53" s="25">
        <f>'Variables AME'!AO147*'Variables AME'!AO184*'Variables AME'!AO221/'Variables AME'!AO$64*'Variables AME'!$S$64</f>
        <v>38948.64627630169</v>
      </c>
      <c r="AQ53" s="25">
        <f>'Variables AME'!AP147*'Variables AME'!AP184*'Variables AME'!AP221/'Variables AME'!AP$64*'Variables AME'!$S$64</f>
        <v>39349.828960582017</v>
      </c>
      <c r="AR53" s="25">
        <f>'Variables AME'!AQ147*'Variables AME'!AQ184*'Variables AME'!AQ221/'Variables AME'!AQ$64*'Variables AME'!$S$64</f>
        <v>39732.358829925222</v>
      </c>
      <c r="AS53" s="25">
        <f>'Variables AME'!AR147*'Variables AME'!AR184*'Variables AME'!AR221/'Variables AME'!AR$64*'Variables AME'!$S$64</f>
        <v>40123.898756594455</v>
      </c>
      <c r="AT53" s="25">
        <f>'Variables AME'!AS147*'Variables AME'!AS184*'Variables AME'!AS221/'Variables AME'!AS$64*'Variables AME'!$S$64</f>
        <v>40505.96635163905</v>
      </c>
      <c r="AU53" s="25">
        <f>'Variables AME'!AT147*'Variables AME'!AT184*'Variables AME'!AT221/'Variables AME'!AT$64*'Variables AME'!$S$64</f>
        <v>40890.611095867578</v>
      </c>
      <c r="AV53" s="25">
        <f>'Variables AME'!AU147*'Variables AME'!AU184*'Variables AME'!AU221/'Variables AME'!AU$64*'Variables AME'!$S$64</f>
        <v>41277.444415127044</v>
      </c>
      <c r="AW53" s="25">
        <f>'Variables AME'!AV147*'Variables AME'!AV184*'Variables AME'!AV221/'Variables AME'!AV$64*'Variables AME'!$S$64</f>
        <v>41686.142537872664</v>
      </c>
      <c r="AX53" s="18"/>
    </row>
    <row r="54" spans="1:50" x14ac:dyDescent="0.25">
      <c r="A54" s="164"/>
      <c r="B54" t="s">
        <v>263</v>
      </c>
      <c r="C54" s="25">
        <f>'Variables AME'!B148*'Variables AME'!B185*'Variables AME'!B222/'Variables AME'!B$64*'Variables AME'!$S$64</f>
        <v>24037.571057486781</v>
      </c>
      <c r="D54" s="25">
        <f>'Variables AME'!C148*'Variables AME'!C185*'Variables AME'!C222/'Variables AME'!C$64*'Variables AME'!$S$64</f>
        <v>24385.28362973531</v>
      </c>
      <c r="E54" s="25">
        <f>'Variables AME'!D148*'Variables AME'!D185*'Variables AME'!D222/'Variables AME'!D$64*'Variables AME'!$S$64</f>
        <v>24949.823415297487</v>
      </c>
      <c r="F54" s="25">
        <f>'Variables AME'!E148*'Variables AME'!E185*'Variables AME'!E222/'Variables AME'!E$64*'Variables AME'!$S$64</f>
        <v>25813.431682089693</v>
      </c>
      <c r="G54" s="25">
        <f>'Variables AME'!F148*'Variables AME'!F185*'Variables AME'!F222/'Variables AME'!F$64*'Variables AME'!$S$64</f>
        <v>25133.25218110557</v>
      </c>
      <c r="H54" s="25">
        <f>'Variables AME'!G148*'Variables AME'!G185*'Variables AME'!G222/'Variables AME'!G$64*'Variables AME'!$S$64</f>
        <v>21858.858793452222</v>
      </c>
      <c r="I54" s="25">
        <f>'Variables AME'!H148*'Variables AME'!H185*'Variables AME'!H222/'Variables AME'!H$64*'Variables AME'!$S$64</f>
        <v>23045.58728162953</v>
      </c>
      <c r="J54" s="25">
        <f>'Variables AME'!I148*'Variables AME'!I185*'Variables AME'!I222/'Variables AME'!I$64*'Variables AME'!$S$64</f>
        <v>23484.663423829439</v>
      </c>
      <c r="K54" s="25">
        <f>'Variables AME'!J148*'Variables AME'!J185*'Variables AME'!J222/'Variables AME'!J$64*'Variables AME'!$S$64</f>
        <v>23171.551295606841</v>
      </c>
      <c r="L54" s="25">
        <f>'Variables AME'!K148*'Variables AME'!K185*'Variables AME'!K222/'Variables AME'!K$64*'Variables AME'!$S$64</f>
        <v>22975.021206092853</v>
      </c>
      <c r="M54" s="25">
        <f>'Variables AME'!L148*'Variables AME'!L185*'Variables AME'!L222/'Variables AME'!L$64*'Variables AME'!$S$64</f>
        <v>23108.770591836805</v>
      </c>
      <c r="N54" s="25">
        <f>'Variables AME'!M148*'Variables AME'!M185*'Variables AME'!M222/'Variables AME'!M$64*'Variables AME'!$S$64</f>
        <v>23267.368784539602</v>
      </c>
      <c r="O54" s="25">
        <f>'Variables AME'!N148*'Variables AME'!N185*'Variables AME'!N222/'Variables AME'!N$64*'Variables AME'!$S$64</f>
        <v>23581.49053775589</v>
      </c>
      <c r="P54" s="25">
        <f>'Variables AME'!O148*'Variables AME'!O185*'Variables AME'!O222/'Variables AME'!O$64*'Variables AME'!$S$64</f>
        <v>24690.194771465412</v>
      </c>
      <c r="Q54" s="25">
        <f>'Variables AME'!P148*'Variables AME'!P185*'Variables AME'!P222/'Variables AME'!P$64*'Variables AME'!$S$64</f>
        <v>25352.778786667681</v>
      </c>
      <c r="R54" s="25">
        <f>'Variables AME'!Q148*'Variables AME'!Q185*'Variables AME'!Q222/'Variables AME'!Q$64*'Variables AME'!$S$64</f>
        <v>25275.198548255237</v>
      </c>
      <c r="S54" s="25">
        <f>'Variables AME'!R148*'Variables AME'!R185*'Variables AME'!R222/'Variables AME'!R$64*'Variables AME'!$S$64</f>
        <v>25202.86426386184</v>
      </c>
      <c r="T54" s="25">
        <f>'Variables AME'!S148*'Variables AME'!S185*'Variables AME'!S222/'Variables AME'!S$64*'Variables AME'!$S$64</f>
        <v>26352.863976460096</v>
      </c>
      <c r="U54" s="25">
        <f>'Variables AME'!T148*'Variables AME'!T185*'Variables AME'!T222/'Variables AME'!T$64*'Variables AME'!$S$64</f>
        <v>26499.941848253333</v>
      </c>
      <c r="V54" s="25">
        <f>'Variables AME'!U148*'Variables AME'!U185*'Variables AME'!U222/'Variables AME'!U$64*'Variables AME'!$S$64</f>
        <v>27070.501206531899</v>
      </c>
      <c r="W54" s="25">
        <f>'Variables AME'!V148*'Variables AME'!V185*'Variables AME'!V222/'Variables AME'!V$64*'Variables AME'!$S$64</f>
        <v>27399.080713260802</v>
      </c>
      <c r="X54" s="25">
        <f>'Variables AME'!W148*'Variables AME'!W185*'Variables AME'!W222/'Variables AME'!W$64*'Variables AME'!$S$64</f>
        <v>27646.434755806487</v>
      </c>
      <c r="Y54" s="25">
        <f>'Variables AME'!X148*'Variables AME'!X185*'Variables AME'!X222/'Variables AME'!X$64*'Variables AME'!$S$64</f>
        <v>27527.425338871933</v>
      </c>
      <c r="Z54" s="25">
        <f>'Variables AME'!Y148*'Variables AME'!Y185*'Variables AME'!Y222/'Variables AME'!Y$64*'Variables AME'!$S$64</f>
        <v>27637.375066468096</v>
      </c>
      <c r="AA54" s="25">
        <f>'Variables AME'!Z148*'Variables AME'!Z185*'Variables AME'!Z222/'Variables AME'!Z$64*'Variables AME'!$S$64</f>
        <v>27789.633797694798</v>
      </c>
      <c r="AB54" s="25">
        <f>'Variables AME'!AA148*'Variables AME'!AA185*'Variables AME'!AA222/'Variables AME'!AA$64*'Variables AME'!$S$64</f>
        <v>27964.024252420062</v>
      </c>
      <c r="AC54" s="25">
        <f>'Variables AME'!AB148*'Variables AME'!AB185*'Variables AME'!AB222/'Variables AME'!AB$64*'Variables AME'!$S$64</f>
        <v>28170.619359730823</v>
      </c>
      <c r="AD54" s="25">
        <f>'Variables AME'!AC148*'Variables AME'!AC185*'Variables AME'!AC222/'Variables AME'!AC$64*'Variables AME'!$S$64</f>
        <v>28097.89577829148</v>
      </c>
      <c r="AE54" s="25">
        <f>'Variables AME'!AD148*'Variables AME'!AD185*'Variables AME'!AD222/'Variables AME'!AD$64*'Variables AME'!$S$64</f>
        <v>28103.712432708755</v>
      </c>
      <c r="AF54" s="25">
        <f>'Variables AME'!AE148*'Variables AME'!AE185*'Variables AME'!AE222/'Variables AME'!AE$64*'Variables AME'!$S$64</f>
        <v>28128.002228088913</v>
      </c>
      <c r="AG54" s="25">
        <f>'Variables AME'!AF148*'Variables AME'!AF185*'Variables AME'!AF222/'Variables AME'!AF$64*'Variables AME'!$S$64</f>
        <v>28174.658972006146</v>
      </c>
      <c r="AH54" s="25">
        <f>'Variables AME'!AG148*'Variables AME'!AG185*'Variables AME'!AG222/'Variables AME'!AG$64*'Variables AME'!$S$64</f>
        <v>28261.887057385207</v>
      </c>
      <c r="AI54" s="25">
        <f>'Variables AME'!AH148*'Variables AME'!AH185*'Variables AME'!AH222/'Variables AME'!AH$64*'Variables AME'!$S$64</f>
        <v>28377.465702072914</v>
      </c>
      <c r="AJ54" s="25">
        <f>'Variables AME'!AI148*'Variables AME'!AI185*'Variables AME'!AI222/'Variables AME'!AI$64*'Variables AME'!$S$64</f>
        <v>28503.719496403697</v>
      </c>
      <c r="AK54" s="25">
        <f>'Variables AME'!AJ148*'Variables AME'!AJ185*'Variables AME'!AJ222/'Variables AME'!AJ$64*'Variables AME'!$S$64</f>
        <v>28653.212723970009</v>
      </c>
      <c r="AL54" s="25">
        <f>'Variables AME'!AK148*'Variables AME'!AK185*'Variables AME'!AK222/'Variables AME'!AK$64*'Variables AME'!$S$64</f>
        <v>28813.516583569039</v>
      </c>
      <c r="AM54" s="25">
        <f>'Variables AME'!AL148*'Variables AME'!AL185*'Variables AME'!AL222/'Variables AME'!AL$64*'Variables AME'!$S$64</f>
        <v>28975.565010352948</v>
      </c>
      <c r="AN54" s="25">
        <f>'Variables AME'!AM148*'Variables AME'!AM185*'Variables AME'!AM222/'Variables AME'!AM$64*'Variables AME'!$S$64</f>
        <v>29166.12301428568</v>
      </c>
      <c r="AO54" s="25">
        <f>'Variables AME'!AN148*'Variables AME'!AN185*'Variables AME'!AN222/'Variables AME'!AN$64*'Variables AME'!$S$64</f>
        <v>29392.256649117127</v>
      </c>
      <c r="AP54" s="25">
        <f>'Variables AME'!AO148*'Variables AME'!AO185*'Variables AME'!AO222/'Variables AME'!AO$64*'Variables AME'!$S$64</f>
        <v>29615.303521451442</v>
      </c>
      <c r="AQ54" s="25">
        <f>'Variables AME'!AP148*'Variables AME'!AP185*'Variables AME'!AP222/'Variables AME'!AP$64*'Variables AME'!$S$64</f>
        <v>29850.404493167967</v>
      </c>
      <c r="AR54" s="25">
        <f>'Variables AME'!AQ148*'Variables AME'!AQ185*'Variables AME'!AQ222/'Variables AME'!AQ$64*'Variables AME'!$S$64</f>
        <v>30075.222501802193</v>
      </c>
      <c r="AS54" s="25">
        <f>'Variables AME'!AR148*'Variables AME'!AR185*'Variables AME'!AR222/'Variables AME'!AR$64*'Variables AME'!$S$64</f>
        <v>30292.214745075606</v>
      </c>
      <c r="AT54" s="25">
        <f>'Variables AME'!AS148*'Variables AME'!AS185*'Variables AME'!AS222/'Variables AME'!AS$64*'Variables AME'!$S$64</f>
        <v>30503.087762654694</v>
      </c>
      <c r="AU54" s="25">
        <f>'Variables AME'!AT148*'Variables AME'!AT185*'Variables AME'!AT222/'Variables AME'!AT$64*'Variables AME'!$S$64</f>
        <v>30717.726416758873</v>
      </c>
      <c r="AV54" s="25">
        <f>'Variables AME'!AU148*'Variables AME'!AU185*'Variables AME'!AU222/'Variables AME'!AU$64*'Variables AME'!$S$64</f>
        <v>30936.338925905624</v>
      </c>
      <c r="AW54" s="25">
        <f>'Variables AME'!AV148*'Variables AME'!AV185*'Variables AME'!AV222/'Variables AME'!AV$64*'Variables AME'!$S$64</f>
        <v>31173.440469976591</v>
      </c>
      <c r="AX54" s="18"/>
    </row>
    <row r="55" spans="1:50" x14ac:dyDescent="0.25">
      <c r="A55" s="164"/>
      <c r="B55" t="s">
        <v>264</v>
      </c>
      <c r="C55" s="25">
        <f>'Variables AME'!B149*'Variables AME'!B186*'Variables AME'!B223/'Variables AME'!B$64*'Variables AME'!$S$64</f>
        <v>11854.534963658985</v>
      </c>
      <c r="D55" s="25">
        <f>'Variables AME'!C149*'Variables AME'!C186*'Variables AME'!C223/'Variables AME'!C$64*'Variables AME'!$S$64</f>
        <v>12024.138122078113</v>
      </c>
      <c r="E55" s="25">
        <f>'Variables AME'!D149*'Variables AME'!D186*'Variables AME'!D223/'Variables AME'!D$64*'Variables AME'!$S$64</f>
        <v>12327.401710677212</v>
      </c>
      <c r="F55" s="25">
        <f>'Variables AME'!E149*'Variables AME'!E186*'Variables AME'!E223/'Variables AME'!E$64*'Variables AME'!$S$64</f>
        <v>12784.135963250978</v>
      </c>
      <c r="G55" s="25">
        <f>'Variables AME'!F149*'Variables AME'!F186*'Variables AME'!F223/'Variables AME'!F$64*'Variables AME'!$S$64</f>
        <v>12303.753669893467</v>
      </c>
      <c r="H55" s="25">
        <f>'Variables AME'!G149*'Variables AME'!G186*'Variables AME'!G223/'Variables AME'!G$64*'Variables AME'!$S$64</f>
        <v>10690.384825333127</v>
      </c>
      <c r="I55" s="25">
        <f>'Variables AME'!H149*'Variables AME'!H186*'Variables AME'!H223/'Variables AME'!H$64*'Variables AME'!$S$64</f>
        <v>11220.848900340741</v>
      </c>
      <c r="J55" s="25">
        <f>'Variables AME'!I149*'Variables AME'!I186*'Variables AME'!I223/'Variables AME'!I$64*'Variables AME'!$S$64</f>
        <v>11409.905096984692</v>
      </c>
      <c r="K55" s="25">
        <f>'Variables AME'!J149*'Variables AME'!J186*'Variables AME'!J223/'Variables AME'!J$64*'Variables AME'!$S$64</f>
        <v>11291.366973474824</v>
      </c>
      <c r="L55" s="25">
        <f>'Variables AME'!K149*'Variables AME'!K186*'Variables AME'!K223/'Variables AME'!K$64*'Variables AME'!$S$64</f>
        <v>11250.576322551617</v>
      </c>
      <c r="M55" s="25">
        <f>'Variables AME'!L149*'Variables AME'!L186*'Variables AME'!L223/'Variables AME'!L$64*'Variables AME'!$S$64</f>
        <v>11357.17625869087</v>
      </c>
      <c r="N55" s="25">
        <f>'Variables AME'!M149*'Variables AME'!M186*'Variables AME'!M223/'Variables AME'!M$64*'Variables AME'!$S$64</f>
        <v>11449.334248364037</v>
      </c>
      <c r="O55" s="25">
        <f>'Variables AME'!N149*'Variables AME'!N186*'Variables AME'!N223/'Variables AME'!N$64*'Variables AME'!$S$64</f>
        <v>11589.549125910295</v>
      </c>
      <c r="P55" s="25">
        <f>'Variables AME'!O149*'Variables AME'!O186*'Variables AME'!O223/'Variables AME'!O$64*'Variables AME'!$S$64</f>
        <v>12081.44925035505</v>
      </c>
      <c r="Q55" s="25">
        <f>'Variables AME'!P149*'Variables AME'!P186*'Variables AME'!P223/'Variables AME'!P$64*'Variables AME'!$S$64</f>
        <v>12364.590263824039</v>
      </c>
      <c r="R55" s="25">
        <f>'Variables AME'!Q149*'Variables AME'!Q186*'Variables AME'!Q223/'Variables AME'!Q$64*'Variables AME'!$S$64</f>
        <v>12298.287361302017</v>
      </c>
      <c r="S55" s="25">
        <f>'Variables AME'!R149*'Variables AME'!R186*'Variables AME'!R223/'Variables AME'!R$64*'Variables AME'!$S$64</f>
        <v>12268.642046334337</v>
      </c>
      <c r="T55" s="25">
        <f>'Variables AME'!S149*'Variables AME'!S186*'Variables AME'!S223/'Variables AME'!S$64*'Variables AME'!$S$64</f>
        <v>12924.22079401375</v>
      </c>
      <c r="U55" s="25">
        <f>'Variables AME'!T149*'Variables AME'!T186*'Variables AME'!T223/'Variables AME'!T$64*'Variables AME'!$S$64</f>
        <v>12945.101645908782</v>
      </c>
      <c r="V55" s="25">
        <f>'Variables AME'!U149*'Variables AME'!U186*'Variables AME'!U223/'Variables AME'!U$64*'Variables AME'!$S$64</f>
        <v>13204.177474229389</v>
      </c>
      <c r="W55" s="25">
        <f>'Variables AME'!V149*'Variables AME'!V186*'Variables AME'!V223/'Variables AME'!V$64*'Variables AME'!$S$64</f>
        <v>13848.966833805569</v>
      </c>
      <c r="X55" s="25">
        <f>'Variables AME'!W149*'Variables AME'!W186*'Variables AME'!W223/'Variables AME'!W$64*'Variables AME'!$S$64</f>
        <v>14509.38715663642</v>
      </c>
      <c r="Y55" s="25">
        <f>'Variables AME'!X149*'Variables AME'!X186*'Variables AME'!X223/'Variables AME'!X$64*'Variables AME'!$S$64</f>
        <v>15051.099079003545</v>
      </c>
      <c r="Z55" s="25">
        <f>'Variables AME'!Y149*'Variables AME'!Y186*'Variables AME'!Y223/'Variables AME'!Y$64*'Variables AME'!$S$64</f>
        <v>15847.638782677297</v>
      </c>
      <c r="AA55" s="25">
        <f>'Variables AME'!Z149*'Variables AME'!Z186*'Variables AME'!Z223/'Variables AME'!Z$64*'Variables AME'!$S$64</f>
        <v>16777.907811299174</v>
      </c>
      <c r="AB55" s="25">
        <f>'Variables AME'!AA149*'Variables AME'!AA186*'Variables AME'!AA223/'Variables AME'!AA$64*'Variables AME'!$S$64</f>
        <v>17852.985218033049</v>
      </c>
      <c r="AC55" s="25">
        <f>'Variables AME'!AB149*'Variables AME'!AB186*'Variables AME'!AB223/'Variables AME'!AB$64*'Variables AME'!$S$64</f>
        <v>19110.366121018713</v>
      </c>
      <c r="AD55" s="25">
        <f>'Variables AME'!AC149*'Variables AME'!AC186*'Variables AME'!AC223/'Variables AME'!AC$64*'Variables AME'!$S$64</f>
        <v>19138.447914626566</v>
      </c>
      <c r="AE55" s="25">
        <f>'Variables AME'!AD149*'Variables AME'!AD186*'Variables AME'!AD223/'Variables AME'!AD$64*'Variables AME'!$S$64</f>
        <v>19235.960357373129</v>
      </c>
      <c r="AF55" s="25">
        <f>'Variables AME'!AE149*'Variables AME'!AE186*'Variables AME'!AE223/'Variables AME'!AE$64*'Variables AME'!$S$64</f>
        <v>19345.135788843032</v>
      </c>
      <c r="AG55" s="25">
        <f>'Variables AME'!AF149*'Variables AME'!AF186*'Variables AME'!AF223/'Variables AME'!AF$64*'Variables AME'!$S$64</f>
        <v>19470.409167197238</v>
      </c>
      <c r="AH55" s="25">
        <f>'Variables AME'!AG149*'Variables AME'!AG186*'Variables AME'!AG223/'Variables AME'!AG$64*'Variables AME'!$S$64</f>
        <v>19625.313254529345</v>
      </c>
      <c r="AI55" s="25">
        <f>'Variables AME'!AH149*'Variables AME'!AH186*'Variables AME'!AH223/'Variables AME'!AH$64*'Variables AME'!$S$64</f>
        <v>19801.914801234612</v>
      </c>
      <c r="AJ55" s="25">
        <f>'Variables AME'!AI149*'Variables AME'!AI186*'Variables AME'!AI223/'Variables AME'!AI$64*'Variables AME'!$S$64</f>
        <v>19981.198631632422</v>
      </c>
      <c r="AK55" s="25">
        <f>'Variables AME'!AJ149*'Variables AME'!AJ186*'Variables AME'!AJ223/'Variables AME'!AJ$64*'Variables AME'!$S$64</f>
        <v>20177.450468065519</v>
      </c>
      <c r="AL55" s="25">
        <f>'Variables AME'!AK149*'Variables AME'!AK186*'Variables AME'!AK223/'Variables AME'!AK$64*'Variables AME'!$S$64</f>
        <v>20380.371688425839</v>
      </c>
      <c r="AM55" s="25">
        <f>'Variables AME'!AL149*'Variables AME'!AL186*'Variables AME'!AL223/'Variables AME'!AL$64*'Variables AME'!$S$64</f>
        <v>20582.531590175538</v>
      </c>
      <c r="AN55" s="25">
        <f>'Variables AME'!AM149*'Variables AME'!AM186*'Variables AME'!AM223/'Variables AME'!AM$64*'Variables AME'!$S$64</f>
        <v>20773.110571249501</v>
      </c>
      <c r="AO55" s="25">
        <f>'Variables AME'!AN149*'Variables AME'!AN186*'Variables AME'!AN223/'Variables AME'!AN$64*'Variables AME'!$S$64</f>
        <v>20995.76334633915</v>
      </c>
      <c r="AP55" s="25">
        <f>'Variables AME'!AO149*'Variables AME'!AO186*'Variables AME'!AO223/'Variables AME'!AO$64*'Variables AME'!$S$64</f>
        <v>21213.147171221513</v>
      </c>
      <c r="AQ55" s="25">
        <f>'Variables AME'!AP149*'Variables AME'!AP186*'Variables AME'!AP223/'Variables AME'!AP$64*'Variables AME'!$S$64</f>
        <v>21438.347169817833</v>
      </c>
      <c r="AR55" s="25">
        <f>'Variables AME'!AQ149*'Variables AME'!AQ186*'Variables AME'!AQ223/'Variables AME'!AQ$64*'Variables AME'!$S$64</f>
        <v>21651.26355116288</v>
      </c>
      <c r="AS55" s="25">
        <f>'Variables AME'!AR149*'Variables AME'!AR186*'Variables AME'!AR223/'Variables AME'!AR$64*'Variables AME'!$S$64</f>
        <v>21881.618214232178</v>
      </c>
      <c r="AT55" s="25">
        <f>'Variables AME'!AS149*'Variables AME'!AS186*'Variables AME'!AS223/'Variables AME'!AS$64*'Variables AME'!$S$64</f>
        <v>22099.966169018149</v>
      </c>
      <c r="AU55" s="25">
        <f>'Variables AME'!AT149*'Variables AME'!AT186*'Variables AME'!AT223/'Variables AME'!AT$64*'Variables AME'!$S$64</f>
        <v>22319.162602321525</v>
      </c>
      <c r="AV55" s="25">
        <f>'Variables AME'!AU149*'Variables AME'!AU186*'Variables AME'!AU223/'Variables AME'!AU$64*'Variables AME'!$S$64</f>
        <v>22539.631489608921</v>
      </c>
      <c r="AW55" s="25">
        <f>'Variables AME'!AV149*'Variables AME'!AV186*'Variables AME'!AV223/'Variables AME'!AV$64*'Variables AME'!$S$64</f>
        <v>22768.08657035654</v>
      </c>
      <c r="AX55" s="18"/>
    </row>
    <row r="56" spans="1:50" x14ac:dyDescent="0.25">
      <c r="A56" s="164"/>
      <c r="B56" t="s">
        <v>265</v>
      </c>
      <c r="C56" s="25">
        <f>'Variables AME'!B150*'Variables AME'!B187*'Variables AME'!B224/'Variables AME'!B$64*'Variables AME'!$S$64</f>
        <v>433508.1061460388</v>
      </c>
      <c r="D56" s="25">
        <f>'Variables AME'!C150*'Variables AME'!C187*'Variables AME'!C224/'Variables AME'!C$64*'Variables AME'!$S$64</f>
        <v>439232.54296998482</v>
      </c>
      <c r="E56" s="25">
        <f>'Variables AME'!D150*'Variables AME'!D187*'Variables AME'!D224/'Variables AME'!D$64*'Variables AME'!$S$64</f>
        <v>448866.98004711722</v>
      </c>
      <c r="F56" s="25">
        <f>'Variables AME'!E150*'Variables AME'!E187*'Variables AME'!E224/'Variables AME'!E$64*'Variables AME'!$S$64</f>
        <v>463164.55915867526</v>
      </c>
      <c r="G56" s="25">
        <f>'Variables AME'!F150*'Variables AME'!F187*'Variables AME'!F224/'Variables AME'!F$64*'Variables AME'!$S$64</f>
        <v>464327.65563789994</v>
      </c>
      <c r="H56" s="25">
        <f>'Variables AME'!G150*'Variables AME'!G187*'Variables AME'!G224/'Variables AME'!G$64*'Variables AME'!$S$64</f>
        <v>423895.68270422681</v>
      </c>
      <c r="I56" s="25">
        <f>'Variables AME'!H150*'Variables AME'!H187*'Variables AME'!H224/'Variables AME'!H$64*'Variables AME'!$S$64</f>
        <v>435004.57911208435</v>
      </c>
      <c r="J56" s="25">
        <f>'Variables AME'!I150*'Variables AME'!I187*'Variables AME'!I224/'Variables AME'!I$64*'Variables AME'!$S$64</f>
        <v>443006.61511333106</v>
      </c>
      <c r="K56" s="25">
        <f>'Variables AME'!J150*'Variables AME'!J187*'Variables AME'!J224/'Variables AME'!J$64*'Variables AME'!$S$64</f>
        <v>439949.131766901</v>
      </c>
      <c r="L56" s="25">
        <f>'Variables AME'!K150*'Variables AME'!K187*'Variables AME'!K224/'Variables AME'!K$64*'Variables AME'!$S$64</f>
        <v>436742.69759344804</v>
      </c>
      <c r="M56" s="25">
        <f>'Variables AME'!L150*'Variables AME'!L187*'Variables AME'!L224/'Variables AME'!L$64*'Variables AME'!$S$64</f>
        <v>437995.28810633341</v>
      </c>
      <c r="N56" s="25">
        <f>'Variables AME'!M150*'Variables AME'!M187*'Variables AME'!M224/'Variables AME'!M$64*'Variables AME'!$S$64</f>
        <v>444557.97743840941</v>
      </c>
      <c r="O56" s="25">
        <f>'Variables AME'!N150*'Variables AME'!N187*'Variables AME'!N224/'Variables AME'!N$64*'Variables AME'!$S$64</f>
        <v>450846.57280941081</v>
      </c>
      <c r="P56" s="25">
        <f>'Variables AME'!O150*'Variables AME'!O187*'Variables AME'!O224/'Variables AME'!O$64*'Variables AME'!$S$64</f>
        <v>468884.64017098054</v>
      </c>
      <c r="Q56" s="25">
        <f>'Variables AME'!P150*'Variables AME'!P187*'Variables AME'!P224/'Variables AME'!P$64*'Variables AME'!$S$64</f>
        <v>478277.92065268819</v>
      </c>
      <c r="R56" s="25">
        <f>'Variables AME'!Q150*'Variables AME'!Q187*'Variables AME'!Q224/'Variables AME'!Q$64*'Variables AME'!$S$64</f>
        <v>485002.29214939603</v>
      </c>
      <c r="S56" s="25">
        <f>'Variables AME'!R150*'Variables AME'!R187*'Variables AME'!R224/'Variables AME'!R$64*'Variables AME'!$S$64</f>
        <v>487228.50910424261</v>
      </c>
      <c r="T56" s="25">
        <f>'Variables AME'!S150*'Variables AME'!S187*'Variables AME'!S224/'Variables AME'!S$64*'Variables AME'!$S$64</f>
        <v>505383.0829089969</v>
      </c>
      <c r="U56" s="25">
        <f>'Variables AME'!T150*'Variables AME'!T187*'Variables AME'!T224/'Variables AME'!T$64*'Variables AME'!$S$64</f>
        <v>508220.42425191932</v>
      </c>
      <c r="V56" s="25">
        <f>'Variables AME'!U150*'Variables AME'!U187*'Variables AME'!U224/'Variables AME'!U$64*'Variables AME'!$S$64</f>
        <v>516921.38990944315</v>
      </c>
      <c r="W56" s="25">
        <f>'Variables AME'!V150*'Variables AME'!V187*'Variables AME'!V224/'Variables AME'!V$64*'Variables AME'!$S$64</f>
        <v>523547.27352609573</v>
      </c>
      <c r="X56" s="25">
        <f>'Variables AME'!W150*'Variables AME'!W187*'Variables AME'!W224/'Variables AME'!W$64*'Variables AME'!$S$64</f>
        <v>528575.7835627828</v>
      </c>
      <c r="Y56" s="25">
        <f>'Variables AME'!X150*'Variables AME'!X187*'Variables AME'!X224/'Variables AME'!X$64*'Variables AME'!$S$64</f>
        <v>528820.89454927272</v>
      </c>
      <c r="Z56" s="25">
        <f>'Variables AME'!Y150*'Variables AME'!Y187*'Variables AME'!Y224/'Variables AME'!Y$64*'Variables AME'!$S$64</f>
        <v>532881.59212043416</v>
      </c>
      <c r="AA56" s="25">
        <f>'Variables AME'!Z150*'Variables AME'!Z187*'Variables AME'!Z224/'Variables AME'!Z$64*'Variables AME'!$S$64</f>
        <v>537584.81332099659</v>
      </c>
      <c r="AB56" s="25">
        <f>'Variables AME'!AA150*'Variables AME'!AA187*'Variables AME'!AA224/'Variables AME'!AA$64*'Variables AME'!$S$64</f>
        <v>542700.14911172993</v>
      </c>
      <c r="AC56" s="25">
        <f>'Variables AME'!AB150*'Variables AME'!AB187*'Variables AME'!AB224/'Variables AME'!AB$64*'Variables AME'!$S$64</f>
        <v>548403.66615065839</v>
      </c>
      <c r="AD56" s="25">
        <f>'Variables AME'!AC150*'Variables AME'!AC187*'Variables AME'!AC224/'Variables AME'!AC$64*'Variables AME'!$S$64</f>
        <v>550500.37043228082</v>
      </c>
      <c r="AE56" s="25">
        <f>'Variables AME'!AD150*'Variables AME'!AD187*'Variables AME'!AD224/'Variables AME'!AD$64*'Variables AME'!$S$64</f>
        <v>554060.1971416265</v>
      </c>
      <c r="AF56" s="25">
        <f>'Variables AME'!AE150*'Variables AME'!AE187*'Variables AME'!AE224/'Variables AME'!AE$64*'Variables AME'!$S$64</f>
        <v>557992.56537292665</v>
      </c>
      <c r="AG56" s="25">
        <f>'Variables AME'!AF150*'Variables AME'!AF187*'Variables AME'!AF224/'Variables AME'!AF$64*'Variables AME'!$S$64</f>
        <v>562303.60630173073</v>
      </c>
      <c r="AH56" s="25">
        <f>'Variables AME'!AG150*'Variables AME'!AG187*'Variables AME'!AG224/'Variables AME'!AG$64*'Variables AME'!$S$64</f>
        <v>567333.05657312321</v>
      </c>
      <c r="AI56" s="25">
        <f>'Variables AME'!AH150*'Variables AME'!AH187*'Variables AME'!AH224/'Variables AME'!AH$64*'Variables AME'!$S$64</f>
        <v>572882.21954270441</v>
      </c>
      <c r="AJ56" s="25">
        <f>'Variables AME'!AI150*'Variables AME'!AI187*'Variables AME'!AI224/'Variables AME'!AI$64*'Variables AME'!$S$64</f>
        <v>578584.80401477125</v>
      </c>
      <c r="AK56" s="25">
        <f>'Variables AME'!AJ150*'Variables AME'!AJ187*'Variables AME'!AJ224/'Variables AME'!AJ$64*'Variables AME'!$S$64</f>
        <v>584637.48303356441</v>
      </c>
      <c r="AL56" s="25">
        <f>'Variables AME'!AK150*'Variables AME'!AK187*'Variables AME'!AK224/'Variables AME'!AK$64*'Variables AME'!$S$64</f>
        <v>590917.30982582341</v>
      </c>
      <c r="AM56" s="25">
        <f>'Variables AME'!AL150*'Variables AME'!AL187*'Variables AME'!AL224/'Variables AME'!AL$64*'Variables AME'!$S$64</f>
        <v>597263.87196496001</v>
      </c>
      <c r="AN56" s="25">
        <f>'Variables AME'!AM150*'Variables AME'!AM187*'Variables AME'!AM224/'Variables AME'!AM$64*'Variables AME'!$S$64</f>
        <v>603279.67797267775</v>
      </c>
      <c r="AO56" s="25">
        <f>'Variables AME'!AN150*'Variables AME'!AN187*'Variables AME'!AN224/'Variables AME'!AN$64*'Variables AME'!$S$64</f>
        <v>610074.86133335868</v>
      </c>
      <c r="AP56" s="25">
        <f>'Variables AME'!AO150*'Variables AME'!AO187*'Variables AME'!AO224/'Variables AME'!AO$64*'Variables AME'!$S$64</f>
        <v>616763.20973561518</v>
      </c>
      <c r="AQ56" s="25">
        <f>'Variables AME'!AP150*'Variables AME'!AP187*'Variables AME'!AP224/'Variables AME'!AP$64*'Variables AME'!$S$64</f>
        <v>623522.4238699897</v>
      </c>
      <c r="AR56" s="25">
        <f>'Variables AME'!AQ150*'Variables AME'!AQ187*'Variables AME'!AQ224/'Variables AME'!AQ$64*'Variables AME'!$S$64</f>
        <v>630092.83416187414</v>
      </c>
      <c r="AS56" s="25">
        <f>'Variables AME'!AR150*'Variables AME'!AR187*'Variables AME'!AR224/'Variables AME'!AR$64*'Variables AME'!$S$64</f>
        <v>637041.77454107394</v>
      </c>
      <c r="AT56" s="25">
        <f>'Variables AME'!AS150*'Variables AME'!AS187*'Variables AME'!AS224/'Variables AME'!AS$64*'Variables AME'!$S$64</f>
        <v>643744.40361457423</v>
      </c>
      <c r="AU56" s="25">
        <f>'Variables AME'!AT150*'Variables AME'!AT187*'Variables AME'!AT224/'Variables AME'!AT$64*'Variables AME'!$S$64</f>
        <v>650521.64582399814</v>
      </c>
      <c r="AV56" s="25">
        <f>'Variables AME'!AU150*'Variables AME'!AU187*'Variables AME'!AU224/'Variables AME'!AU$64*'Variables AME'!$S$64</f>
        <v>657351.83343762241</v>
      </c>
      <c r="AW56" s="25">
        <f>'Variables AME'!AV150*'Variables AME'!AV187*'Variables AME'!AV224/'Variables AME'!AV$64*'Variables AME'!$S$64</f>
        <v>664400.33931111766</v>
      </c>
      <c r="AX56" s="18"/>
    </row>
    <row r="57" spans="1:50" x14ac:dyDescent="0.25">
      <c r="A57" s="164"/>
      <c r="B57" t="s">
        <v>266</v>
      </c>
      <c r="C57" s="25">
        <f>'Variables AME'!B151*'Variables AME'!B188*'Variables AME'!B225/'Variables AME'!B$64*'Variables AME'!$S$64</f>
        <v>206116.14969761769</v>
      </c>
      <c r="D57" s="25">
        <f>'Variables AME'!C151*'Variables AME'!C188*'Variables AME'!C225/'Variables AME'!C$64*'Variables AME'!$S$64</f>
        <v>208602.67086755662</v>
      </c>
      <c r="E57" s="25">
        <f>'Variables AME'!D151*'Variables AME'!D188*'Variables AME'!D225/'Variables AME'!D$64*'Variables AME'!$S$64</f>
        <v>213125.23566258501</v>
      </c>
      <c r="F57" s="25">
        <f>'Variables AME'!E151*'Variables AME'!E188*'Variables AME'!E225/'Variables AME'!E$64*'Variables AME'!$S$64</f>
        <v>222632.81710977067</v>
      </c>
      <c r="G57" s="25">
        <f>'Variables AME'!F151*'Variables AME'!F188*'Variables AME'!F225/'Variables AME'!F$64*'Variables AME'!$S$64</f>
        <v>223348.96786615782</v>
      </c>
      <c r="H57" s="25">
        <f>'Variables AME'!G151*'Variables AME'!G188*'Variables AME'!G225/'Variables AME'!G$64*'Variables AME'!$S$64</f>
        <v>203801.18546979877</v>
      </c>
      <c r="I57" s="25">
        <f>'Variables AME'!H151*'Variables AME'!H188*'Variables AME'!H225/'Variables AME'!H$64*'Variables AME'!$S$64</f>
        <v>205761.50926831894</v>
      </c>
      <c r="J57" s="25">
        <f>'Variables AME'!I151*'Variables AME'!I188*'Variables AME'!I225/'Variables AME'!I$64*'Variables AME'!$S$64</f>
        <v>212500.79805447184</v>
      </c>
      <c r="K57" s="25">
        <f>'Variables AME'!J151*'Variables AME'!J188*'Variables AME'!J225/'Variables AME'!J$64*'Variables AME'!$S$64</f>
        <v>212533.69591431739</v>
      </c>
      <c r="L57" s="25">
        <f>'Variables AME'!K151*'Variables AME'!K188*'Variables AME'!K225/'Variables AME'!K$64*'Variables AME'!$S$64</f>
        <v>213260.88151221923</v>
      </c>
      <c r="M57" s="25">
        <f>'Variables AME'!L151*'Variables AME'!L188*'Variables AME'!L225/'Variables AME'!L$64*'Variables AME'!$S$64</f>
        <v>212391.5066065368</v>
      </c>
      <c r="N57" s="25">
        <f>'Variables AME'!M151*'Variables AME'!M188*'Variables AME'!M225/'Variables AME'!M$64*'Variables AME'!$S$64</f>
        <v>213091.5331914383</v>
      </c>
      <c r="O57" s="25">
        <f>'Variables AME'!N151*'Variables AME'!N188*'Variables AME'!N225/'Variables AME'!N$64*'Variables AME'!$S$64</f>
        <v>215110.96327524335</v>
      </c>
      <c r="P57" s="25">
        <f>'Variables AME'!O151*'Variables AME'!O188*'Variables AME'!O225/'Variables AME'!O$64*'Variables AME'!$S$64</f>
        <v>222641.55941796664</v>
      </c>
      <c r="Q57" s="25">
        <f>'Variables AME'!P151*'Variables AME'!P188*'Variables AME'!P225/'Variables AME'!P$64*'Variables AME'!$S$64</f>
        <v>228261.8561267663</v>
      </c>
      <c r="R57" s="25">
        <f>'Variables AME'!Q151*'Variables AME'!Q188*'Variables AME'!Q225/'Variables AME'!Q$64*'Variables AME'!$S$64</f>
        <v>232610.00010413292</v>
      </c>
      <c r="S57" s="25">
        <f>'Variables AME'!R151*'Variables AME'!R188*'Variables AME'!R225/'Variables AME'!R$64*'Variables AME'!$S$64</f>
        <v>233665.98851822442</v>
      </c>
      <c r="T57" s="25">
        <f>'Variables AME'!S151*'Variables AME'!S188*'Variables AME'!S225/'Variables AME'!S$64*'Variables AME'!$S$64</f>
        <v>240822.68156140498</v>
      </c>
      <c r="U57" s="25">
        <f>'Variables AME'!T151*'Variables AME'!T188*'Variables AME'!T225/'Variables AME'!T$64*'Variables AME'!$S$64</f>
        <v>240979.46608764122</v>
      </c>
      <c r="V57" s="25">
        <f>'Variables AME'!U151*'Variables AME'!U188*'Variables AME'!U225/'Variables AME'!U$64*'Variables AME'!$S$64</f>
        <v>246096.30440776952</v>
      </c>
      <c r="W57" s="25">
        <f>'Variables AME'!V151*'Variables AME'!V188*'Variables AME'!V225/'Variables AME'!V$64*'Variables AME'!$S$64</f>
        <v>246820.95724433035</v>
      </c>
      <c r="X57" s="25">
        <f>'Variables AME'!W151*'Variables AME'!W188*'Variables AME'!W225/'Variables AME'!W$64*'Variables AME'!$S$64</f>
        <v>247216.03883767067</v>
      </c>
      <c r="Y57" s="25">
        <f>'Variables AME'!X151*'Variables AME'!X188*'Variables AME'!X225/'Variables AME'!X$64*'Variables AME'!$S$64</f>
        <v>243121.7294969247</v>
      </c>
      <c r="Z57" s="25">
        <f>'Variables AME'!Y151*'Variables AME'!Y188*'Variables AME'!Y225/'Variables AME'!Y$64*'Variables AME'!$S$64</f>
        <v>241498.8105109061</v>
      </c>
      <c r="AA57" s="25">
        <f>'Variables AME'!Z151*'Variables AME'!Z188*'Variables AME'!Z225/'Variables AME'!Z$64*'Variables AME'!$S$64</f>
        <v>240736.31436935187</v>
      </c>
      <c r="AB57" s="25">
        <f>'Variables AME'!AA151*'Variables AME'!AA188*'Variables AME'!AA225/'Variables AME'!AA$64*'Variables AME'!$S$64</f>
        <v>240248.59324806972</v>
      </c>
      <c r="AC57" s="25">
        <f>'Variables AME'!AB151*'Variables AME'!AB188*'Variables AME'!AB225/'Variables AME'!AB$64*'Variables AME'!$S$64</f>
        <v>240007.86047629072</v>
      </c>
      <c r="AD57" s="25">
        <f>'Variables AME'!AC151*'Variables AME'!AC188*'Variables AME'!AC225/'Variables AME'!AC$64*'Variables AME'!$S$64</f>
        <v>239858.04166792257</v>
      </c>
      <c r="AE57" s="25">
        <f>'Variables AME'!AD151*'Variables AME'!AD188*'Variables AME'!AD225/'Variables AME'!AD$64*'Variables AME'!$S$64</f>
        <v>240251.15983929668</v>
      </c>
      <c r="AF57" s="25">
        <f>'Variables AME'!AE151*'Variables AME'!AE188*'Variables AME'!AE225/'Variables AME'!AE$64*'Variables AME'!$S$64</f>
        <v>240808.11264828965</v>
      </c>
      <c r="AG57" s="25">
        <f>'Variables AME'!AF151*'Variables AME'!AF188*'Variables AME'!AF225/'Variables AME'!AF$64*'Variables AME'!$S$64</f>
        <v>241492.62478739666</v>
      </c>
      <c r="AH57" s="25">
        <f>'Variables AME'!AG151*'Variables AME'!AG188*'Variables AME'!AG225/'Variables AME'!AG$64*'Variables AME'!$S$64</f>
        <v>242648.54863873561</v>
      </c>
      <c r="AI57" s="25">
        <f>'Variables AME'!AH151*'Variables AME'!AH188*'Variables AME'!AH225/'Variables AME'!AH$64*'Variables AME'!$S$64</f>
        <v>243679.53509194241</v>
      </c>
      <c r="AJ57" s="25">
        <f>'Variables AME'!AI151*'Variables AME'!AI188*'Variables AME'!AI225/'Variables AME'!AI$64*'Variables AME'!$S$64</f>
        <v>244550.00860136916</v>
      </c>
      <c r="AK57" s="25">
        <f>'Variables AME'!AJ151*'Variables AME'!AJ188*'Variables AME'!AJ225/'Variables AME'!AJ$64*'Variables AME'!$S$64</f>
        <v>245827.14528646946</v>
      </c>
      <c r="AL57" s="25">
        <f>'Variables AME'!AK151*'Variables AME'!AK188*'Variables AME'!AK225/'Variables AME'!AK$64*'Variables AME'!$S$64</f>
        <v>247129.44127957118</v>
      </c>
      <c r="AM57" s="25">
        <f>'Variables AME'!AL151*'Variables AME'!AL188*'Variables AME'!AL225/'Variables AME'!AL$64*'Variables AME'!$S$64</f>
        <v>248344.16857617212</v>
      </c>
      <c r="AN57" s="25">
        <f>'Variables AME'!AM151*'Variables AME'!AM188*'Variables AME'!AM225/'Variables AME'!AM$64*'Variables AME'!$S$64</f>
        <v>248626.87566725464</v>
      </c>
      <c r="AO57" s="25">
        <f>'Variables AME'!AN151*'Variables AME'!AN188*'Variables AME'!AN225/'Variables AME'!AN$64*'Variables AME'!$S$64</f>
        <v>249104.42480097376</v>
      </c>
      <c r="AP57" s="25">
        <f>'Variables AME'!AO151*'Variables AME'!AO188*'Variables AME'!AO225/'Variables AME'!AO$64*'Variables AME'!$S$64</f>
        <v>249508.61628376518</v>
      </c>
      <c r="AQ57" s="25">
        <f>'Variables AME'!AP151*'Variables AME'!AP188*'Variables AME'!AP225/'Variables AME'!AP$64*'Variables AME'!$S$64</f>
        <v>250203.60047571338</v>
      </c>
      <c r="AR57" s="25">
        <f>'Variables AME'!AQ151*'Variables AME'!AQ188*'Variables AME'!AQ225/'Variables AME'!AQ$64*'Variables AME'!$S$64</f>
        <v>250611.15210560075</v>
      </c>
      <c r="AS57" s="25">
        <f>'Variables AME'!AR151*'Variables AME'!AR188*'Variables AME'!AR225/'Variables AME'!AR$64*'Variables AME'!$S$64</f>
        <v>251204.39459754684</v>
      </c>
      <c r="AT57" s="25">
        <f>'Variables AME'!AS151*'Variables AME'!AS188*'Variables AME'!AS225/'Variables AME'!AS$64*'Variables AME'!$S$64</f>
        <v>251798.92875172789</v>
      </c>
      <c r="AU57" s="25">
        <f>'Variables AME'!AT151*'Variables AME'!AT188*'Variables AME'!AT225/'Variables AME'!AT$64*'Variables AME'!$S$64</f>
        <v>252311.62176204773</v>
      </c>
      <c r="AV57" s="25">
        <f>'Variables AME'!AU151*'Variables AME'!AU188*'Variables AME'!AU225/'Variables AME'!AU$64*'Variables AME'!$S$64</f>
        <v>252814.65844041554</v>
      </c>
      <c r="AW57" s="25">
        <f>'Variables AME'!AV151*'Variables AME'!AV188*'Variables AME'!AV225/'Variables AME'!AV$64*'Variables AME'!$S$64</f>
        <v>255054.29269863103</v>
      </c>
      <c r="AX57" s="18"/>
    </row>
    <row r="60" spans="1:50" x14ac:dyDescent="0.25">
      <c r="A60" s="166" t="s">
        <v>307</v>
      </c>
      <c r="B60" t="s">
        <v>255</v>
      </c>
      <c r="C60" s="21">
        <f>'Variables AME'!B324*'Variables AME'!B361/'Variables AME'!B$64*'Variables AME'!$S$64</f>
        <v>5220.3572033991495</v>
      </c>
      <c r="D60" s="21">
        <f>'Variables AME'!C324*'Variables AME'!C361/'Variables AME'!C$64*'Variables AME'!$S$64</f>
        <v>5304.1717268721086</v>
      </c>
      <c r="E60" s="21">
        <f>'Variables AME'!D324*'Variables AME'!D361/'Variables AME'!D$64*'Variables AME'!$S$64</f>
        <v>5421.4767942045037</v>
      </c>
      <c r="F60" s="21">
        <f>'Variables AME'!E324*'Variables AME'!E361/'Variables AME'!E$64*'Variables AME'!$S$64</f>
        <v>5585.6968093822097</v>
      </c>
      <c r="G60" s="21">
        <f>'Variables AME'!F324*'Variables AME'!F361/'Variables AME'!F$64*'Variables AME'!$S$64</f>
        <v>5776.5291735335513</v>
      </c>
      <c r="H60" s="21">
        <f>'Variables AME'!G324*'Variables AME'!G361/'Variables AME'!G$64*'Variables AME'!$S$64</f>
        <v>5285.3188003352388</v>
      </c>
      <c r="I60" s="21">
        <f>'Variables AME'!H324*'Variables AME'!H361/'Variables AME'!H$64*'Variables AME'!$S$64</f>
        <v>5790.1239357065542</v>
      </c>
      <c r="J60" s="21">
        <f>'Variables AME'!I324*'Variables AME'!I361/'Variables AME'!I$64*'Variables AME'!$S$64</f>
        <v>6091.5183085893359</v>
      </c>
      <c r="K60" s="21">
        <f>'Variables AME'!J324*'Variables AME'!J361/'Variables AME'!J$64*'Variables AME'!$S$64</f>
        <v>6381.4033582047387</v>
      </c>
      <c r="L60" s="21">
        <f>'Variables AME'!K324*'Variables AME'!K361/'Variables AME'!K$64*'Variables AME'!$S$64</f>
        <v>6122.1938644171096</v>
      </c>
      <c r="M60" s="21">
        <f>'Variables AME'!L324*'Variables AME'!L361/'Variables AME'!L$64*'Variables AME'!$S$64</f>
        <v>6246.1249881552658</v>
      </c>
      <c r="N60" s="21">
        <f>'Variables AME'!M324*'Variables AME'!M361/'Variables AME'!M$64*'Variables AME'!$S$64</f>
        <v>5903.3009864936967</v>
      </c>
      <c r="O60" s="21">
        <f>'Variables AME'!N324*'Variables AME'!N361/'Variables AME'!N$64*'Variables AME'!$S$64</f>
        <v>5627.7383732888802</v>
      </c>
      <c r="P60" s="21">
        <f>'Variables AME'!O324*'Variables AME'!O361/'Variables AME'!O$64*'Variables AME'!$S$64</f>
        <v>5984.0776424813248</v>
      </c>
      <c r="Q60" s="21">
        <f>'Variables AME'!P324*'Variables AME'!P361/'Variables AME'!P$64*'Variables AME'!$S$64</f>
        <v>6300.4522491634043</v>
      </c>
      <c r="R60" s="21">
        <f>'Variables AME'!Q324*'Variables AME'!Q361/'Variables AME'!Q$64*'Variables AME'!$S$64</f>
        <v>6210.1646178921656</v>
      </c>
      <c r="S60" s="21">
        <f>'Variables AME'!R324*'Variables AME'!R361/'Variables AME'!R$64*'Variables AME'!$S$64</f>
        <v>6301.1370835624657</v>
      </c>
      <c r="T60" s="21">
        <f>'Variables AME'!S324*'Variables AME'!S361/'Variables AME'!S$64*'Variables AME'!$S$64</f>
        <v>6415.5983317254313</v>
      </c>
      <c r="U60" s="21">
        <f>'Variables AME'!T324*'Variables AME'!T361/'Variables AME'!T$64*'Variables AME'!$S$64</f>
        <v>6513.4699323725063</v>
      </c>
      <c r="V60" s="21">
        <f>'Variables AME'!U324*'Variables AME'!U361/'Variables AME'!U$64*'Variables AME'!$S$64</f>
        <v>6674.1320648085748</v>
      </c>
      <c r="W60" s="21">
        <f>'Variables AME'!V324*'Variables AME'!V361/'Variables AME'!V$64*'Variables AME'!$S$64</f>
        <v>6796.2331159021405</v>
      </c>
      <c r="X60" s="21">
        <f>'Variables AME'!W324*'Variables AME'!W361/'Variables AME'!W$64*'Variables AME'!$S$64</f>
        <v>6882.8156212785161</v>
      </c>
      <c r="Y60" s="21">
        <f>'Variables AME'!X324*'Variables AME'!X361/'Variables AME'!X$64*'Variables AME'!$S$64</f>
        <v>6893.7641021612071</v>
      </c>
      <c r="Z60" s="21">
        <f>'Variables AME'!Y324*'Variables AME'!Y361/'Variables AME'!Y$64*'Variables AME'!$S$64</f>
        <v>6929.7828926891116</v>
      </c>
      <c r="AA60" s="21">
        <f>'Variables AME'!Z324*'Variables AME'!Z361/'Variables AME'!Z$64*'Variables AME'!$S$64</f>
        <v>6979.1532722802285</v>
      </c>
      <c r="AB60" s="21">
        <f>'Variables AME'!AA324*'Variables AME'!AA361/'Variables AME'!AA$64*'Variables AME'!$S$64</f>
        <v>7032.3168309132761</v>
      </c>
      <c r="AC60" s="21">
        <f>'Variables AME'!AB324*'Variables AME'!AB361/'Variables AME'!AB$64*'Variables AME'!$S$64</f>
        <v>7091.2086114443264</v>
      </c>
      <c r="AD60" s="21">
        <f>'Variables AME'!AC324*'Variables AME'!AC361/'Variables AME'!AC$64*'Variables AME'!$S$64</f>
        <v>7137.8338943306535</v>
      </c>
      <c r="AE60" s="21">
        <f>'Variables AME'!AD324*'Variables AME'!AD361/'Variables AME'!AD$64*'Variables AME'!$S$64</f>
        <v>7194.5338250849718</v>
      </c>
      <c r="AF60" s="21">
        <f>'Variables AME'!AE324*'Variables AME'!AE361/'Variables AME'!AE$64*'Variables AME'!$S$64</f>
        <v>7254.5438604634264</v>
      </c>
      <c r="AG60" s="21">
        <f>'Variables AME'!AF324*'Variables AME'!AF361/'Variables AME'!AF$64*'Variables AME'!$S$64</f>
        <v>7318.3975958269921</v>
      </c>
      <c r="AH60" s="21">
        <f>'Variables AME'!AG324*'Variables AME'!AG361/'Variables AME'!AG$64*'Variables AME'!$S$64</f>
        <v>7394.9770424299713</v>
      </c>
      <c r="AI60" s="21">
        <f>'Variables AME'!AH324*'Variables AME'!AH361/'Variables AME'!AH$64*'Variables AME'!$S$64</f>
        <v>7472.3436733812505</v>
      </c>
      <c r="AJ60" s="21">
        <f>'Variables AME'!AI324*'Variables AME'!AI361/'Variables AME'!AI$64*'Variables AME'!$S$64</f>
        <v>7557.3697992301277</v>
      </c>
      <c r="AK60" s="21">
        <f>'Variables AME'!AJ324*'Variables AME'!AJ361/'Variables AME'!AJ$64*'Variables AME'!$S$64</f>
        <v>7644.950118756251</v>
      </c>
      <c r="AL60" s="21">
        <f>'Variables AME'!AK324*'Variables AME'!AK361/'Variables AME'!AK$64*'Variables AME'!$S$64</f>
        <v>7736.6537013522266</v>
      </c>
      <c r="AM60" s="21">
        <f>'Variables AME'!AL324*'Variables AME'!AL361/'Variables AME'!AL$64*'Variables AME'!$S$64</f>
        <v>7829.6480682024949</v>
      </c>
      <c r="AN60" s="21">
        <f>'Variables AME'!AM324*'Variables AME'!AM361/'Variables AME'!AM$64*'Variables AME'!$S$64</f>
        <v>7938.4796821312348</v>
      </c>
      <c r="AO60" s="21">
        <f>'Variables AME'!AN324*'Variables AME'!AN361/'Variables AME'!AN$64*'Variables AME'!$S$64</f>
        <v>8048.8927451964882</v>
      </c>
      <c r="AP60" s="21">
        <f>'Variables AME'!AO324*'Variables AME'!AO361/'Variables AME'!AO$64*'Variables AME'!$S$64</f>
        <v>8157.2714285573084</v>
      </c>
      <c r="AQ60" s="21">
        <f>'Variables AME'!AP324*'Variables AME'!AP361/'Variables AME'!AP$64*'Variables AME'!$S$64</f>
        <v>8266.1765874954508</v>
      </c>
      <c r="AR60" s="21">
        <f>'Variables AME'!AQ324*'Variables AME'!AQ361/'Variables AME'!AQ$64*'Variables AME'!$S$64</f>
        <v>8373.9650509311832</v>
      </c>
      <c r="AS60" s="21">
        <f>'Variables AME'!AR324*'Variables AME'!AR361/'Variables AME'!AR$64*'Variables AME'!$S$64</f>
        <v>8487.1938883564399</v>
      </c>
      <c r="AT60" s="21">
        <f>'Variables AME'!AS324*'Variables AME'!AS361/'Variables AME'!AS$64*'Variables AME'!$S$64</f>
        <v>8600.949789600154</v>
      </c>
      <c r="AU60" s="21">
        <f>'Variables AME'!AT324*'Variables AME'!AT361/'Variables AME'!AT$64*'Variables AME'!$S$64</f>
        <v>8716.2135921793251</v>
      </c>
      <c r="AV60" s="21">
        <f>'Variables AME'!AU324*'Variables AME'!AU361/'Variables AME'!AU$64*'Variables AME'!$S$64</f>
        <v>8832.345419280482</v>
      </c>
      <c r="AW60" s="21">
        <f>'Variables AME'!AV324*'Variables AME'!AV361/'Variables AME'!AV$64*'Variables AME'!$S$64</f>
        <v>8950.3486161618475</v>
      </c>
    </row>
    <row r="61" spans="1:50" x14ac:dyDescent="0.25">
      <c r="A61" s="166"/>
      <c r="B61" t="s">
        <v>256</v>
      </c>
      <c r="C61" s="21">
        <f>'Variables AME'!B325*'Variables AME'!B362/'Variables AME'!B$64*'Variables AME'!$S$64</f>
        <v>3580.5885603682495</v>
      </c>
      <c r="D61" s="21">
        <f>'Variables AME'!C325*'Variables AME'!C362/'Variables AME'!C$64*'Variables AME'!$S$64</f>
        <v>3638.0760678791507</v>
      </c>
      <c r="E61" s="21">
        <f>'Variables AME'!D325*'Variables AME'!D362/'Variables AME'!D$64*'Variables AME'!$S$64</f>
        <v>3638.5678807821182</v>
      </c>
      <c r="F61" s="21">
        <f>'Variables AME'!E325*'Variables AME'!E362/'Variables AME'!E$64*'Variables AME'!$S$64</f>
        <v>3719.7586588188083</v>
      </c>
      <c r="G61" s="21">
        <f>'Variables AME'!F325*'Variables AME'!F362/'Variables AME'!F$64*'Variables AME'!$S$64</f>
        <v>3773.6395451951266</v>
      </c>
      <c r="H61" s="21">
        <f>'Variables AME'!G325*'Variables AME'!G362/'Variables AME'!G$64*'Variables AME'!$S$64</f>
        <v>3506.3936521564879</v>
      </c>
      <c r="I61" s="21">
        <f>'Variables AME'!H325*'Variables AME'!H362/'Variables AME'!H$64*'Variables AME'!$S$64</f>
        <v>3608.5686322998949</v>
      </c>
      <c r="J61" s="21">
        <f>'Variables AME'!I325*'Variables AME'!I362/'Variables AME'!I$64*'Variables AME'!$S$64</f>
        <v>3832.0626357101628</v>
      </c>
      <c r="K61" s="21">
        <f>'Variables AME'!J325*'Variables AME'!J362/'Variables AME'!J$64*'Variables AME'!$S$64</f>
        <v>3909.6788516404604</v>
      </c>
      <c r="L61" s="21">
        <f>'Variables AME'!K325*'Variables AME'!K362/'Variables AME'!K$64*'Variables AME'!$S$64</f>
        <v>3829.5218075579319</v>
      </c>
      <c r="M61" s="21">
        <f>'Variables AME'!L325*'Variables AME'!L362/'Variables AME'!L$64*'Variables AME'!$S$64</f>
        <v>3836.1532852913128</v>
      </c>
      <c r="N61" s="21">
        <f>'Variables AME'!M325*'Variables AME'!M362/'Variables AME'!M$64*'Variables AME'!$S$64</f>
        <v>3680.8210181813474</v>
      </c>
      <c r="O61" s="21">
        <f>'Variables AME'!N325*'Variables AME'!N362/'Variables AME'!N$64*'Variables AME'!$S$64</f>
        <v>3326.2355440599968</v>
      </c>
      <c r="P61" s="21">
        <f>'Variables AME'!O325*'Variables AME'!O362/'Variables AME'!O$64*'Variables AME'!$S$64</f>
        <v>3269.6237070028587</v>
      </c>
      <c r="Q61" s="21">
        <f>'Variables AME'!P325*'Variables AME'!P362/'Variables AME'!P$64*'Variables AME'!$S$64</f>
        <v>3326.2858092267616</v>
      </c>
      <c r="R61" s="21">
        <f>'Variables AME'!Q325*'Variables AME'!Q362/'Variables AME'!Q$64*'Variables AME'!$S$64</f>
        <v>3136.1710160023681</v>
      </c>
      <c r="S61" s="21">
        <f>'Variables AME'!R325*'Variables AME'!R362/'Variables AME'!R$64*'Variables AME'!$S$64</f>
        <v>3041.7585951089604</v>
      </c>
      <c r="T61" s="21">
        <f>'Variables AME'!S325*'Variables AME'!S362/'Variables AME'!S$64*'Variables AME'!$S$64</f>
        <v>3048.150665726947</v>
      </c>
      <c r="U61" s="21">
        <f>'Variables AME'!T325*'Variables AME'!T362/'Variables AME'!T$64*'Variables AME'!$S$64</f>
        <v>3087.8464788074662</v>
      </c>
      <c r="V61" s="21">
        <f>'Variables AME'!U325*'Variables AME'!U362/'Variables AME'!U$64*'Variables AME'!$S$64</f>
        <v>3150.1441404463344</v>
      </c>
      <c r="W61" s="21">
        <f>'Variables AME'!V325*'Variables AME'!V362/'Variables AME'!V$64*'Variables AME'!$S$64</f>
        <v>3221.1075760730287</v>
      </c>
      <c r="X61" s="21">
        <f>'Variables AME'!W325*'Variables AME'!W362/'Variables AME'!W$64*'Variables AME'!$S$64</f>
        <v>3270.5454399677014</v>
      </c>
      <c r="Y61" s="21">
        <f>'Variables AME'!X325*'Variables AME'!X362/'Variables AME'!X$64*'Variables AME'!$S$64</f>
        <v>3289.8102360922858</v>
      </c>
      <c r="Z61" s="21">
        <f>'Variables AME'!Y325*'Variables AME'!Y362/'Variables AME'!Y$64*'Variables AME'!$S$64</f>
        <v>3314.8733577436806</v>
      </c>
      <c r="AA61" s="21">
        <f>'Variables AME'!Z325*'Variables AME'!Z362/'Variables AME'!Z$64*'Variables AME'!$S$64</f>
        <v>3343.3069063356502</v>
      </c>
      <c r="AB61" s="21">
        <f>'Variables AME'!AA325*'Variables AME'!AA362/'Variables AME'!AA$64*'Variables AME'!$S$64</f>
        <v>3372.7971303406653</v>
      </c>
      <c r="AC61" s="21">
        <f>'Variables AME'!AB325*'Variables AME'!AB362/'Variables AME'!AB$64*'Variables AME'!$S$64</f>
        <v>3404.3261493634036</v>
      </c>
      <c r="AD61" s="21">
        <f>'Variables AME'!AC325*'Variables AME'!AC362/'Variables AME'!AC$64*'Variables AME'!$S$64</f>
        <v>3432.3614531582966</v>
      </c>
      <c r="AE61" s="21">
        <f>'Variables AME'!AD325*'Variables AME'!AD362/'Variables AME'!AD$64*'Variables AME'!$S$64</f>
        <v>3467.1184474377005</v>
      </c>
      <c r="AF61" s="21">
        <f>'Variables AME'!AE325*'Variables AME'!AE362/'Variables AME'!AE$64*'Variables AME'!$S$64</f>
        <v>3505.5188894015414</v>
      </c>
      <c r="AG61" s="21">
        <f>'Variables AME'!AF325*'Variables AME'!AF362/'Variables AME'!AF$64*'Variables AME'!$S$64</f>
        <v>3544.1247401550827</v>
      </c>
      <c r="AH61" s="21">
        <f>'Variables AME'!AG325*'Variables AME'!AG362/'Variables AME'!AG$64*'Variables AME'!$S$64</f>
        <v>3589.1055515289772</v>
      </c>
      <c r="AI61" s="21">
        <f>'Variables AME'!AH325*'Variables AME'!AH362/'Variables AME'!AH$64*'Variables AME'!$S$64</f>
        <v>3636.5482764933681</v>
      </c>
      <c r="AJ61" s="21">
        <f>'Variables AME'!AI325*'Variables AME'!AI362/'Variables AME'!AI$64*'Variables AME'!$S$64</f>
        <v>3687.2984872002894</v>
      </c>
      <c r="AK61" s="21">
        <f>'Variables AME'!AJ325*'Variables AME'!AJ362/'Variables AME'!AJ$64*'Variables AME'!$S$64</f>
        <v>3740.1934453187391</v>
      </c>
      <c r="AL61" s="21">
        <f>'Variables AME'!AK325*'Variables AME'!AK362/'Variables AME'!AK$64*'Variables AME'!$S$64</f>
        <v>3795.3874550523183</v>
      </c>
      <c r="AM61" s="21">
        <f>'Variables AME'!AL325*'Variables AME'!AL362/'Variables AME'!AL$64*'Variables AME'!$S$64</f>
        <v>3852.0585637446466</v>
      </c>
      <c r="AN61" s="21">
        <f>'Variables AME'!AM325*'Variables AME'!AM362/'Variables AME'!AM$64*'Variables AME'!$S$64</f>
        <v>3913.7198059998177</v>
      </c>
      <c r="AO61" s="21">
        <f>'Variables AME'!AN325*'Variables AME'!AN362/'Variables AME'!AN$64*'Variables AME'!$S$64</f>
        <v>3976.7157985697595</v>
      </c>
      <c r="AP61" s="21">
        <f>'Variables AME'!AO325*'Variables AME'!AO362/'Variables AME'!AO$64*'Variables AME'!$S$64</f>
        <v>4039.8603107817889</v>
      </c>
      <c r="AQ61" s="21">
        <f>'Variables AME'!AP325*'Variables AME'!AP362/'Variables AME'!AP$64*'Variables AME'!$S$64</f>
        <v>4103.4787331262296</v>
      </c>
      <c r="AR61" s="21">
        <f>'Variables AME'!AQ325*'Variables AME'!AQ362/'Variables AME'!AQ$64*'Variables AME'!$S$64</f>
        <v>4167.148360807174</v>
      </c>
      <c r="AS61" s="21">
        <f>'Variables AME'!AR325*'Variables AME'!AR362/'Variables AME'!AR$64*'Variables AME'!$S$64</f>
        <v>4232.9936967061894</v>
      </c>
      <c r="AT61" s="21">
        <f>'Variables AME'!AS325*'Variables AME'!AS362/'Variables AME'!AS$64*'Variables AME'!$S$64</f>
        <v>4299.7604758081634</v>
      </c>
      <c r="AU61" s="21">
        <f>'Variables AME'!AT325*'Variables AME'!AT362/'Variables AME'!AT$64*'Variables AME'!$S$64</f>
        <v>4367.354498201933</v>
      </c>
      <c r="AV61" s="21">
        <f>'Variables AME'!AU325*'Variables AME'!AU362/'Variables AME'!AU$64*'Variables AME'!$S$64</f>
        <v>4435.6647445559047</v>
      </c>
      <c r="AW61" s="21">
        <f>'Variables AME'!AV325*'Variables AME'!AV362/'Variables AME'!AV$64*'Variables AME'!$S$64</f>
        <v>4504.5917880898223</v>
      </c>
    </row>
    <row r="62" spans="1:50" x14ac:dyDescent="0.25">
      <c r="A62" s="166"/>
      <c r="B62" t="s">
        <v>257</v>
      </c>
      <c r="C62" s="21">
        <f>'Variables AME'!B326*'Variables AME'!B363/'Variables AME'!B$64*'Variables AME'!$S$64</f>
        <v>1128.7287671071354</v>
      </c>
      <c r="D62" s="21">
        <f>'Variables AME'!C326*'Variables AME'!C363/'Variables AME'!C$64*'Variables AME'!$S$64</f>
        <v>1146.8508725607028</v>
      </c>
      <c r="E62" s="21">
        <f>'Variables AME'!D326*'Variables AME'!D363/'Variables AME'!D$64*'Variables AME'!$S$64</f>
        <v>1172.0495948779619</v>
      </c>
      <c r="F62" s="21">
        <f>'Variables AME'!E326*'Variables AME'!E363/'Variables AME'!E$64*'Variables AME'!$S$64</f>
        <v>1165.1412459672958</v>
      </c>
      <c r="G62" s="21">
        <f>'Variables AME'!F326*'Variables AME'!F363/'Variables AME'!F$64*'Variables AME'!$S$64</f>
        <v>1171.5960828745615</v>
      </c>
      <c r="H62" s="21">
        <f>'Variables AME'!G326*'Variables AME'!G363/'Variables AME'!G$64*'Variables AME'!$S$64</f>
        <v>985.4626952646571</v>
      </c>
      <c r="I62" s="21">
        <f>'Variables AME'!H326*'Variables AME'!H363/'Variables AME'!H$64*'Variables AME'!$S$64</f>
        <v>1096.142403404599</v>
      </c>
      <c r="J62" s="21">
        <f>'Variables AME'!I326*'Variables AME'!I363/'Variables AME'!I$64*'Variables AME'!$S$64</f>
        <v>1149.9292566412569</v>
      </c>
      <c r="K62" s="21">
        <f>'Variables AME'!J326*'Variables AME'!J363/'Variables AME'!J$64*'Variables AME'!$S$64</f>
        <v>1171.1551740657542</v>
      </c>
      <c r="L62" s="21">
        <f>'Variables AME'!K326*'Variables AME'!K363/'Variables AME'!K$64*'Variables AME'!$S$64</f>
        <v>1153.52944335489</v>
      </c>
      <c r="M62" s="21">
        <f>'Variables AME'!L326*'Variables AME'!L363/'Variables AME'!L$64*'Variables AME'!$S$64</f>
        <v>1157.6325458793788</v>
      </c>
      <c r="N62" s="21">
        <f>'Variables AME'!M326*'Variables AME'!M363/'Variables AME'!M$64*'Variables AME'!$S$64</f>
        <v>1142.5637134469198</v>
      </c>
      <c r="O62" s="21">
        <f>'Variables AME'!N326*'Variables AME'!N363/'Variables AME'!N$64*'Variables AME'!$S$64</f>
        <v>979.16028348984275</v>
      </c>
      <c r="P62" s="21">
        <f>'Variables AME'!O326*'Variables AME'!O363/'Variables AME'!O$64*'Variables AME'!$S$64</f>
        <v>922.2674784957012</v>
      </c>
      <c r="Q62" s="21">
        <f>'Variables AME'!P326*'Variables AME'!P363/'Variables AME'!P$64*'Variables AME'!$S$64</f>
        <v>883.17147530828356</v>
      </c>
      <c r="R62" s="21">
        <f>'Variables AME'!Q326*'Variables AME'!Q363/'Variables AME'!Q$64*'Variables AME'!$S$64</f>
        <v>811.70734226578952</v>
      </c>
      <c r="S62" s="21">
        <f>'Variables AME'!R326*'Variables AME'!R363/'Variables AME'!R$64*'Variables AME'!$S$64</f>
        <v>708.766743901719</v>
      </c>
      <c r="T62" s="21">
        <f>'Variables AME'!S326*'Variables AME'!S363/'Variables AME'!S$64*'Variables AME'!$S$64</f>
        <v>758.75991074324691</v>
      </c>
      <c r="U62" s="21">
        <f>'Variables AME'!T326*'Variables AME'!T363/'Variables AME'!T$64*'Variables AME'!$S$64</f>
        <v>756.01049426489124</v>
      </c>
      <c r="V62" s="21">
        <f>'Variables AME'!U326*'Variables AME'!U363/'Variables AME'!U$64*'Variables AME'!$S$64</f>
        <v>774.1206651667045</v>
      </c>
      <c r="W62" s="21">
        <f>'Variables AME'!V326*'Variables AME'!V363/'Variables AME'!V$64*'Variables AME'!$S$64</f>
        <v>785.58008123830621</v>
      </c>
      <c r="X62" s="21">
        <f>'Variables AME'!W326*'Variables AME'!W363/'Variables AME'!W$64*'Variables AME'!$S$64</f>
        <v>791.30485328029397</v>
      </c>
      <c r="Y62" s="21">
        <f>'Variables AME'!X326*'Variables AME'!X363/'Variables AME'!X$64*'Variables AME'!$S$64</f>
        <v>787.23187717538258</v>
      </c>
      <c r="Z62" s="21">
        <f>'Variables AME'!Y326*'Variables AME'!Y363/'Variables AME'!Y$64*'Variables AME'!$S$64</f>
        <v>790.1794056739019</v>
      </c>
      <c r="AA62" s="21">
        <f>'Variables AME'!Z326*'Variables AME'!Z363/'Variables AME'!Z$64*'Variables AME'!$S$64</f>
        <v>793.86079522815965</v>
      </c>
      <c r="AB62" s="21">
        <f>'Variables AME'!AA326*'Variables AME'!AA363/'Variables AME'!AA$64*'Variables AME'!$S$64</f>
        <v>797.75577477328557</v>
      </c>
      <c r="AC62" s="21">
        <f>'Variables AME'!AB326*'Variables AME'!AB363/'Variables AME'!AB$64*'Variables AME'!$S$64</f>
        <v>802.74577357708665</v>
      </c>
      <c r="AD62" s="21">
        <f>'Variables AME'!AC326*'Variables AME'!AC363/'Variables AME'!AC$64*'Variables AME'!$S$64</f>
        <v>803.42242416045929</v>
      </c>
      <c r="AE62" s="21">
        <f>'Variables AME'!AD326*'Variables AME'!AD363/'Variables AME'!AD$64*'Variables AME'!$S$64</f>
        <v>808.50086929152894</v>
      </c>
      <c r="AF62" s="21">
        <f>'Variables AME'!AE326*'Variables AME'!AE363/'Variables AME'!AE$64*'Variables AME'!$S$64</f>
        <v>814.71804671058374</v>
      </c>
      <c r="AG62" s="21">
        <f>'Variables AME'!AF326*'Variables AME'!AF363/'Variables AME'!AF$64*'Variables AME'!$S$64</f>
        <v>821.63944852136933</v>
      </c>
      <c r="AH62" s="21">
        <f>'Variables AME'!AG326*'Variables AME'!AG363/'Variables AME'!AG$64*'Variables AME'!$S$64</f>
        <v>830.42881210545465</v>
      </c>
      <c r="AI62" s="21">
        <f>'Variables AME'!AH326*'Variables AME'!AH363/'Variables AME'!AH$64*'Variables AME'!$S$64</f>
        <v>840.64267186124891</v>
      </c>
      <c r="AJ62" s="21">
        <f>'Variables AME'!AI326*'Variables AME'!AI363/'Variables AME'!AI$64*'Variables AME'!$S$64</f>
        <v>851.49294726214555</v>
      </c>
      <c r="AK62" s="21">
        <f>'Variables AME'!AJ326*'Variables AME'!AJ363/'Variables AME'!AJ$64*'Variables AME'!$S$64</f>
        <v>863.04488462618906</v>
      </c>
      <c r="AL62" s="21">
        <f>'Variables AME'!AK326*'Variables AME'!AK363/'Variables AME'!AK$64*'Variables AME'!$S$64</f>
        <v>875.21508282184959</v>
      </c>
      <c r="AM62" s="21">
        <f>'Variables AME'!AL326*'Variables AME'!AL363/'Variables AME'!AL$64*'Variables AME'!$S$64</f>
        <v>887.6334512344356</v>
      </c>
      <c r="AN62" s="21">
        <f>'Variables AME'!AM326*'Variables AME'!AM363/'Variables AME'!AM$64*'Variables AME'!$S$64</f>
        <v>901.31878537371631</v>
      </c>
      <c r="AO62" s="21">
        <f>'Variables AME'!AN326*'Variables AME'!AN363/'Variables AME'!AN$64*'Variables AME'!$S$64</f>
        <v>916.46367254626387</v>
      </c>
      <c r="AP62" s="21">
        <f>'Variables AME'!AO326*'Variables AME'!AO363/'Variables AME'!AO$64*'Variables AME'!$S$64</f>
        <v>931.17456144630955</v>
      </c>
      <c r="AQ62" s="21">
        <f>'Variables AME'!AP326*'Variables AME'!AP363/'Variables AME'!AP$64*'Variables AME'!$S$64</f>
        <v>946.22916300864199</v>
      </c>
      <c r="AR62" s="21">
        <f>'Variables AME'!AQ326*'Variables AME'!AQ363/'Variables AME'!AQ$64*'Variables AME'!$S$64</f>
        <v>961.01089820067898</v>
      </c>
      <c r="AS62" s="21">
        <f>'Variables AME'!AR326*'Variables AME'!AR363/'Variables AME'!AR$64*'Variables AME'!$S$64</f>
        <v>976.90253509035722</v>
      </c>
      <c r="AT62" s="21">
        <f>'Variables AME'!AS326*'Variables AME'!AS363/'Variables AME'!AS$64*'Variables AME'!$S$64</f>
        <v>992.74023094438132</v>
      </c>
      <c r="AU62" s="21">
        <f>'Variables AME'!AT326*'Variables AME'!AT363/'Variables AME'!AT$64*'Variables AME'!$S$64</f>
        <v>1008.9566982001555</v>
      </c>
      <c r="AV62" s="21">
        <f>'Variables AME'!AU326*'Variables AME'!AU363/'Variables AME'!AU$64*'Variables AME'!$S$64</f>
        <v>1025.4032101284461</v>
      </c>
      <c r="AW62" s="21">
        <f>'Variables AME'!AV326*'Variables AME'!AV363/'Variables AME'!AV$64*'Variables AME'!$S$64</f>
        <v>1042.3642226067391</v>
      </c>
    </row>
    <row r="63" spans="1:50" x14ac:dyDescent="0.25">
      <c r="A63" s="166"/>
      <c r="B63" t="s">
        <v>258</v>
      </c>
      <c r="C63" s="21">
        <f>'Variables AME'!B327*'Variables AME'!B364/'Variables AME'!B$64*'Variables AME'!$S$64</f>
        <v>504.95479697501037</v>
      </c>
      <c r="D63" s="21">
        <f>'Variables AME'!C327*'Variables AME'!C364/'Variables AME'!C$64*'Variables AME'!$S$64</f>
        <v>513.06200957270084</v>
      </c>
      <c r="E63" s="21">
        <f>'Variables AME'!D327*'Variables AME'!D364/'Variables AME'!D$64*'Variables AME'!$S$64</f>
        <v>516.32344058939645</v>
      </c>
      <c r="F63" s="21">
        <f>'Variables AME'!E327*'Variables AME'!E364/'Variables AME'!E$64*'Variables AME'!$S$64</f>
        <v>520.79361947124903</v>
      </c>
      <c r="G63" s="21">
        <f>'Variables AME'!F327*'Variables AME'!F364/'Variables AME'!F$64*'Variables AME'!$S$64</f>
        <v>506.69001603035719</v>
      </c>
      <c r="H63" s="21">
        <f>'Variables AME'!G327*'Variables AME'!G364/'Variables AME'!G$64*'Variables AME'!$S$64</f>
        <v>410.93555788813063</v>
      </c>
      <c r="I63" s="21">
        <f>'Variables AME'!H327*'Variables AME'!H364/'Variables AME'!H$64*'Variables AME'!$S$64</f>
        <v>456.96979085057836</v>
      </c>
      <c r="J63" s="21">
        <f>'Variables AME'!I327*'Variables AME'!I364/'Variables AME'!I$64*'Variables AME'!$S$64</f>
        <v>530.14577637950197</v>
      </c>
      <c r="K63" s="21">
        <f>'Variables AME'!J327*'Variables AME'!J364/'Variables AME'!J$64*'Variables AME'!$S$64</f>
        <v>512.68328378265926</v>
      </c>
      <c r="L63" s="21">
        <f>'Variables AME'!K327*'Variables AME'!K364/'Variables AME'!K$64*'Variables AME'!$S$64</f>
        <v>492.00787775769334</v>
      </c>
      <c r="M63" s="21">
        <f>'Variables AME'!L327*'Variables AME'!L364/'Variables AME'!L$64*'Variables AME'!$S$64</f>
        <v>485.21378638108257</v>
      </c>
      <c r="N63" s="21">
        <f>'Variables AME'!M327*'Variables AME'!M364/'Variables AME'!M$64*'Variables AME'!$S$64</f>
        <v>457.15652221884091</v>
      </c>
      <c r="O63" s="21">
        <f>'Variables AME'!N327*'Variables AME'!N364/'Variables AME'!N$64*'Variables AME'!$S$64</f>
        <v>435.08252589188226</v>
      </c>
      <c r="P63" s="21">
        <f>'Variables AME'!O327*'Variables AME'!O364/'Variables AME'!O$64*'Variables AME'!$S$64</f>
        <v>441.49923654562616</v>
      </c>
      <c r="Q63" s="21">
        <f>'Variables AME'!P327*'Variables AME'!P364/'Variables AME'!P$64*'Variables AME'!$S$64</f>
        <v>453.38211747446547</v>
      </c>
      <c r="R63" s="21">
        <f>'Variables AME'!Q327*'Variables AME'!Q364/'Variables AME'!Q$64*'Variables AME'!$S$64</f>
        <v>451.37403222421392</v>
      </c>
      <c r="S63" s="21">
        <f>'Variables AME'!R327*'Variables AME'!R364/'Variables AME'!R$64*'Variables AME'!$S$64</f>
        <v>446.39038859398784</v>
      </c>
      <c r="T63" s="21">
        <f>'Variables AME'!S327*'Variables AME'!S364/'Variables AME'!S$64*'Variables AME'!$S$64</f>
        <v>468.91531198896871</v>
      </c>
      <c r="U63" s="21">
        <f>'Variables AME'!T327*'Variables AME'!T364/'Variables AME'!T$64*'Variables AME'!$S$64</f>
        <v>487.21564861796605</v>
      </c>
      <c r="V63" s="21">
        <f>'Variables AME'!U327*'Variables AME'!U364/'Variables AME'!U$64*'Variables AME'!$S$64</f>
        <v>513.93442842218474</v>
      </c>
      <c r="W63" s="21">
        <f>'Variables AME'!V327*'Variables AME'!V364/'Variables AME'!V$64*'Variables AME'!$S$64</f>
        <v>586.14593158286687</v>
      </c>
      <c r="X63" s="21">
        <f>'Variables AME'!W327*'Variables AME'!W364/'Variables AME'!W$64*'Variables AME'!$S$64</f>
        <v>671.56914280011631</v>
      </c>
      <c r="Y63" s="21">
        <f>'Variables AME'!X327*'Variables AME'!X364/'Variables AME'!X$64*'Variables AME'!$S$64</f>
        <v>726.07314965689545</v>
      </c>
      <c r="Z63" s="21">
        <f>'Variables AME'!Y327*'Variables AME'!Y364/'Variables AME'!Y$64*'Variables AME'!$S$64</f>
        <v>796.67698173183044</v>
      </c>
      <c r="AA63" s="21">
        <f>'Variables AME'!Z327*'Variables AME'!Z364/'Variables AME'!Z$64*'Variables AME'!$S$64</f>
        <v>880.1978573703492</v>
      </c>
      <c r="AB63" s="21">
        <f>'Variables AME'!AA327*'Variables AME'!AA364/'Variables AME'!AA$64*'Variables AME'!$S$64</f>
        <v>977.7377169178344</v>
      </c>
      <c r="AC63" s="21">
        <f>'Variables AME'!AB327*'Variables AME'!AB364/'Variables AME'!AB$64*'Variables AME'!$S$64</f>
        <v>1092.1040763987751</v>
      </c>
      <c r="AD63" s="21">
        <f>'Variables AME'!AC327*'Variables AME'!AC364/'Variables AME'!AC$64*'Variables AME'!$S$64</f>
        <v>1099.7421130128935</v>
      </c>
      <c r="AE63" s="21">
        <f>'Variables AME'!AD327*'Variables AME'!AD364/'Variables AME'!AD$64*'Variables AME'!$S$64</f>
        <v>1110.2463263823918</v>
      </c>
      <c r="AF63" s="21">
        <f>'Variables AME'!AE327*'Variables AME'!AE364/'Variables AME'!AE$64*'Variables AME'!$S$64</f>
        <v>1121.9940325388739</v>
      </c>
      <c r="AG63" s="21">
        <f>'Variables AME'!AF327*'Variables AME'!AF364/'Variables AME'!AF$64*'Variables AME'!$S$64</f>
        <v>1133.8494307045885</v>
      </c>
      <c r="AH63" s="21">
        <f>'Variables AME'!AG327*'Variables AME'!AG364/'Variables AME'!AG$64*'Variables AME'!$S$64</f>
        <v>1147.440067288466</v>
      </c>
      <c r="AI63" s="21">
        <f>'Variables AME'!AH327*'Variables AME'!AH364/'Variables AME'!AH$64*'Variables AME'!$S$64</f>
        <v>1163.5142442315287</v>
      </c>
      <c r="AJ63" s="21">
        <f>'Variables AME'!AI327*'Variables AME'!AI364/'Variables AME'!AI$64*'Variables AME'!$S$64</f>
        <v>1180.2222879827546</v>
      </c>
      <c r="AK63" s="21">
        <f>'Variables AME'!AJ327*'Variables AME'!AJ364/'Variables AME'!AJ$64*'Variables AME'!$S$64</f>
        <v>1197.8677270076898</v>
      </c>
      <c r="AL63" s="21">
        <f>'Variables AME'!AK327*'Variables AME'!AK364/'Variables AME'!AK$64*'Variables AME'!$S$64</f>
        <v>1216.153135837171</v>
      </c>
      <c r="AM63" s="21">
        <f>'Variables AME'!AL327*'Variables AME'!AL364/'Variables AME'!AL$64*'Variables AME'!$S$64</f>
        <v>1234.8019953428673</v>
      </c>
      <c r="AN63" s="21">
        <f>'Variables AME'!AM327*'Variables AME'!AM364/'Variables AME'!AM$64*'Variables AME'!$S$64</f>
        <v>1273.7441085766095</v>
      </c>
      <c r="AO63" s="21">
        <f>'Variables AME'!AN327*'Variables AME'!AN364/'Variables AME'!AN$64*'Variables AME'!$S$64</f>
        <v>1313.3790672130144</v>
      </c>
      <c r="AP63" s="21">
        <f>'Variables AME'!AO327*'Variables AME'!AO364/'Variables AME'!AO$64*'Variables AME'!$S$64</f>
        <v>1354.018831795288</v>
      </c>
      <c r="AQ63" s="21">
        <f>'Variables AME'!AP327*'Variables AME'!AP364/'Variables AME'!AP$64*'Variables AME'!$S$64</f>
        <v>1396.3487739440577</v>
      </c>
      <c r="AR63" s="21">
        <f>'Variables AME'!AQ327*'Variables AME'!AQ364/'Variables AME'!AQ$64*'Variables AME'!$S$64</f>
        <v>1439.8875353076257</v>
      </c>
      <c r="AS63" s="21">
        <f>'Variables AME'!AR327*'Variables AME'!AR364/'Variables AME'!AR$64*'Variables AME'!$S$64</f>
        <v>1470.455941242881</v>
      </c>
      <c r="AT63" s="21">
        <f>'Variables AME'!AS327*'Variables AME'!AS364/'Variables AME'!AS$64*'Variables AME'!$S$64</f>
        <v>1502.9461061922088</v>
      </c>
      <c r="AU63" s="21">
        <f>'Variables AME'!AT327*'Variables AME'!AT364/'Variables AME'!AT$64*'Variables AME'!$S$64</f>
        <v>1536.3408604159597</v>
      </c>
      <c r="AV63" s="21">
        <f>'Variables AME'!AU327*'Variables AME'!AU364/'Variables AME'!AU$64*'Variables AME'!$S$64</f>
        <v>1570.4343683007041</v>
      </c>
      <c r="AW63" s="21">
        <f>'Variables AME'!AV327*'Variables AME'!AV364/'Variables AME'!AV$64*'Variables AME'!$S$64</f>
        <v>1605.6628048103723</v>
      </c>
    </row>
    <row r="64" spans="1:50" x14ac:dyDescent="0.25">
      <c r="A64" s="166"/>
      <c r="B64" t="s">
        <v>268</v>
      </c>
      <c r="C64" s="21">
        <f>'Variables AME'!B328*'Variables AME'!B365/'Variables AME'!B$64*'Variables AME'!$S$64</f>
        <v>1226.623809142254</v>
      </c>
      <c r="D64" s="21">
        <f>'Variables AME'!C328*'Variables AME'!C365/'Variables AME'!C$64*'Variables AME'!$S$64</f>
        <v>1246.3176511607467</v>
      </c>
      <c r="E64" s="21">
        <f>'Variables AME'!D328*'Variables AME'!D365/'Variables AME'!D$64*'Variables AME'!$S$64</f>
        <v>1263.2993217320568</v>
      </c>
      <c r="F64" s="21">
        <f>'Variables AME'!E328*'Variables AME'!E365/'Variables AME'!E$64*'Variables AME'!$S$64</f>
        <v>1276.7927841771689</v>
      </c>
      <c r="G64" s="21">
        <f>'Variables AME'!F328*'Variables AME'!F365/'Variables AME'!F$64*'Variables AME'!$S$64</f>
        <v>1259.1641026987675</v>
      </c>
      <c r="H64" s="21">
        <f>'Variables AME'!G328*'Variables AME'!G365/'Variables AME'!G$64*'Variables AME'!$S$64</f>
        <v>995.34789422772315</v>
      </c>
      <c r="I64" s="21">
        <f>'Variables AME'!H328*'Variables AME'!H365/'Variables AME'!H$64*'Variables AME'!$S$64</f>
        <v>1143.8423018907479</v>
      </c>
      <c r="J64" s="21">
        <f>'Variables AME'!I328*'Variables AME'!I365/'Variables AME'!I$64*'Variables AME'!$S$64</f>
        <v>1350.9844741151203</v>
      </c>
      <c r="K64" s="21">
        <f>'Variables AME'!J328*'Variables AME'!J365/'Variables AME'!J$64*'Variables AME'!$S$64</f>
        <v>1309.3984635766924</v>
      </c>
      <c r="L64" s="21">
        <f>'Variables AME'!K328*'Variables AME'!K365/'Variables AME'!K$64*'Variables AME'!$S$64</f>
        <v>1249.4080017049589</v>
      </c>
      <c r="M64" s="21">
        <f>'Variables AME'!L328*'Variables AME'!L365/'Variables AME'!L$64*'Variables AME'!$S$64</f>
        <v>1224.4932480738996</v>
      </c>
      <c r="N64" s="21">
        <f>'Variables AME'!M328*'Variables AME'!M365/'Variables AME'!M$64*'Variables AME'!$S$64</f>
        <v>1129.9715459172596</v>
      </c>
      <c r="O64" s="21">
        <f>'Variables AME'!N328*'Variables AME'!N365/'Variables AME'!N$64*'Variables AME'!$S$64</f>
        <v>1071.7554892465812</v>
      </c>
      <c r="P64" s="21">
        <f>'Variables AME'!O328*'Variables AME'!O365/'Variables AME'!O$64*'Variables AME'!$S$64</f>
        <v>1101.7887687633167</v>
      </c>
      <c r="Q64" s="21">
        <f>'Variables AME'!P328*'Variables AME'!P365/'Variables AME'!P$64*'Variables AME'!$S$64</f>
        <v>1146.5326060310854</v>
      </c>
      <c r="R64" s="21">
        <f>'Variables AME'!Q328*'Variables AME'!Q365/'Variables AME'!Q$64*'Variables AME'!$S$64</f>
        <v>1141.074656144955</v>
      </c>
      <c r="S64" s="21">
        <f>'Variables AME'!R328*'Variables AME'!R365/'Variables AME'!R$64*'Variables AME'!$S$64</f>
        <v>1136.3529104966417</v>
      </c>
      <c r="T64" s="21">
        <f>'Variables AME'!S328*'Variables AME'!S365/'Variables AME'!S$64*'Variables AME'!$S$64</f>
        <v>1218.6305221392149</v>
      </c>
      <c r="U64" s="21">
        <f>'Variables AME'!T328*'Variables AME'!T365/'Variables AME'!T$64*'Variables AME'!$S$64</f>
        <v>1277.3884775173374</v>
      </c>
      <c r="V64" s="21">
        <f>'Variables AME'!U328*'Variables AME'!U365/'Variables AME'!U$64*'Variables AME'!$S$64</f>
        <v>1379.0809573159747</v>
      </c>
      <c r="W64" s="21">
        <f>'Variables AME'!V328*'Variables AME'!V365/'Variables AME'!V$64*'Variables AME'!$S$64</f>
        <v>1474.0893454032555</v>
      </c>
      <c r="X64" s="21">
        <f>'Variables AME'!W328*'Variables AME'!W365/'Variables AME'!W$64*'Variables AME'!$S$64</f>
        <v>1578.2501304273019</v>
      </c>
      <c r="Y64" s="21">
        <f>'Variables AME'!X328*'Variables AME'!X365/'Variables AME'!X$64*'Variables AME'!$S$64</f>
        <v>1542.3941498041536</v>
      </c>
      <c r="Z64" s="21">
        <f>'Variables AME'!Y328*'Variables AME'!Y365/'Variables AME'!Y$64*'Variables AME'!$S$64</f>
        <v>1534.1425849246148</v>
      </c>
      <c r="AA64" s="21">
        <f>'Variables AME'!Z328*'Variables AME'!Z365/'Variables AME'!Z$64*'Variables AME'!$S$64</f>
        <v>1534.0842129260814</v>
      </c>
      <c r="AB64" s="21">
        <f>'Variables AME'!AA328*'Variables AME'!AA365/'Variables AME'!AA$64*'Variables AME'!$S$64</f>
        <v>1537.2157398708171</v>
      </c>
      <c r="AC64" s="21">
        <f>'Variables AME'!AB328*'Variables AME'!AB365/'Variables AME'!AB$64*'Variables AME'!$S$64</f>
        <v>1543.9252709759267</v>
      </c>
      <c r="AD64" s="21">
        <f>'Variables AME'!AC328*'Variables AME'!AC365/'Variables AME'!AC$64*'Variables AME'!$S$64</f>
        <v>1546.0260523395934</v>
      </c>
      <c r="AE64" s="21">
        <f>'Variables AME'!AD328*'Variables AME'!AD365/'Variables AME'!AD$64*'Variables AME'!$S$64</f>
        <v>1552.4356228042402</v>
      </c>
      <c r="AF64" s="21">
        <f>'Variables AME'!AE328*'Variables AME'!AE365/'Variables AME'!AE$64*'Variables AME'!$S$64</f>
        <v>1560.5079714481847</v>
      </c>
      <c r="AG64" s="21">
        <f>'Variables AME'!AF328*'Variables AME'!AF365/'Variables AME'!AF$64*'Variables AME'!$S$64</f>
        <v>1569.0222759167184</v>
      </c>
      <c r="AH64" s="21">
        <f>'Variables AME'!AG328*'Variables AME'!AG365/'Variables AME'!AG$64*'Variables AME'!$S$64</f>
        <v>1581.0911396171418</v>
      </c>
      <c r="AI64" s="21">
        <f>'Variables AME'!AH328*'Variables AME'!AH365/'Variables AME'!AH$64*'Variables AME'!$S$64</f>
        <v>1595.1002320432267</v>
      </c>
      <c r="AJ64" s="21">
        <f>'Variables AME'!AI328*'Variables AME'!AI365/'Variables AME'!AI$64*'Variables AME'!$S$64</f>
        <v>1608.2610802369752</v>
      </c>
      <c r="AK64" s="21">
        <f>'Variables AME'!AJ328*'Variables AME'!AJ365/'Variables AME'!AJ$64*'Variables AME'!$S$64</f>
        <v>1624.2616034562914</v>
      </c>
      <c r="AL64" s="21">
        <f>'Variables AME'!AK328*'Variables AME'!AK365/'Variables AME'!AK$64*'Variables AME'!$S$64</f>
        <v>1640.5877622300598</v>
      </c>
      <c r="AM64" s="21">
        <f>'Variables AME'!AL328*'Variables AME'!AL365/'Variables AME'!AL$64*'Variables AME'!$S$64</f>
        <v>1656.449775942722</v>
      </c>
      <c r="AN64" s="21">
        <f>'Variables AME'!AM328*'Variables AME'!AM365/'Variables AME'!AM$64*'Variables AME'!$S$64</f>
        <v>1706.7677927429895</v>
      </c>
      <c r="AO64" s="21">
        <f>'Variables AME'!AN328*'Variables AME'!AN365/'Variables AME'!AN$64*'Variables AME'!$S$64</f>
        <v>1757.9572119216571</v>
      </c>
      <c r="AP64" s="21">
        <f>'Variables AME'!AO328*'Variables AME'!AO365/'Variables AME'!AO$64*'Variables AME'!$S$64</f>
        <v>1810.3303106912272</v>
      </c>
      <c r="AQ64" s="21">
        <f>'Variables AME'!AP328*'Variables AME'!AP365/'Variables AME'!AP$64*'Variables AME'!$S$64</f>
        <v>1866.8701191225207</v>
      </c>
      <c r="AR64" s="21">
        <f>'Variables AME'!AQ328*'Variables AME'!AQ365/'Variables AME'!AQ$64*'Variables AME'!$S$64</f>
        <v>1923.423671562573</v>
      </c>
      <c r="AS64" s="21">
        <f>'Variables AME'!AR328*'Variables AME'!AR365/'Variables AME'!AR$64*'Variables AME'!$S$64</f>
        <v>1956.9338791933112</v>
      </c>
      <c r="AT64" s="21">
        <f>'Variables AME'!AS328*'Variables AME'!AS365/'Variables AME'!AS$64*'Variables AME'!$S$64</f>
        <v>1993.4716861555576</v>
      </c>
      <c r="AU64" s="21">
        <f>'Variables AME'!AT328*'Variables AME'!AT365/'Variables AME'!AT$64*'Variables AME'!$S$64</f>
        <v>2030.3771076776982</v>
      </c>
      <c r="AV64" s="21">
        <f>'Variables AME'!AU328*'Variables AME'!AU365/'Variables AME'!AU$64*'Variables AME'!$S$64</f>
        <v>2067.9161410883785</v>
      </c>
      <c r="AW64" s="21">
        <f>'Variables AME'!AV328*'Variables AME'!AV365/'Variables AME'!AV$64*'Variables AME'!$S$64</f>
        <v>2113.7467116381636</v>
      </c>
    </row>
    <row r="65" spans="1:49" x14ac:dyDescent="0.25">
      <c r="A65" s="166"/>
      <c r="B65" t="s">
        <v>259</v>
      </c>
      <c r="C65" s="21">
        <f>'Variables AME'!B329*'Variables AME'!B366/'Variables AME'!B$64*'Variables AME'!$S$64</f>
        <v>1394.2303696603785</v>
      </c>
      <c r="D65" s="21">
        <f>'Variables AME'!C329*'Variables AME'!C366/'Variables AME'!C$64*'Variables AME'!$S$64</f>
        <v>1416.6151892218666</v>
      </c>
      <c r="E65" s="21">
        <f>'Variables AME'!D329*'Variables AME'!D366/'Variables AME'!D$64*'Variables AME'!$S$64</f>
        <v>1424.7482512278232</v>
      </c>
      <c r="F65" s="21">
        <f>'Variables AME'!E329*'Variables AME'!E366/'Variables AME'!E$64*'Variables AME'!$S$64</f>
        <v>1426.2588479017704</v>
      </c>
      <c r="G65" s="21">
        <f>'Variables AME'!F329*'Variables AME'!F366/'Variables AME'!F$64*'Variables AME'!$S$64</f>
        <v>1415.8935004228363</v>
      </c>
      <c r="H65" s="21">
        <f>'Variables AME'!G329*'Variables AME'!G366/'Variables AME'!G$64*'Variables AME'!$S$64</f>
        <v>1195.4433697876675</v>
      </c>
      <c r="I65" s="21">
        <f>'Variables AME'!H329*'Variables AME'!H366/'Variables AME'!H$64*'Variables AME'!$S$64</f>
        <v>1347.9341915588773</v>
      </c>
      <c r="J65" s="21">
        <f>'Variables AME'!I329*'Variables AME'!I366/'Variables AME'!I$64*'Variables AME'!$S$64</f>
        <v>1349.8005475095235</v>
      </c>
      <c r="K65" s="21">
        <f>'Variables AME'!J329*'Variables AME'!J366/'Variables AME'!J$64*'Variables AME'!$S$64</f>
        <v>1322.7274471630192</v>
      </c>
      <c r="L65" s="21">
        <f>'Variables AME'!K329*'Variables AME'!K366/'Variables AME'!K$64*'Variables AME'!$S$64</f>
        <v>1308.2152089012252</v>
      </c>
      <c r="M65" s="21">
        <f>'Variables AME'!L329*'Variables AME'!L366/'Variables AME'!L$64*'Variables AME'!$S$64</f>
        <v>1257.9116079212515</v>
      </c>
      <c r="N65" s="21">
        <f>'Variables AME'!M329*'Variables AME'!M366/'Variables AME'!M$64*'Variables AME'!$S$64</f>
        <v>1209.3826379762388</v>
      </c>
      <c r="O65" s="21">
        <f>'Variables AME'!N329*'Variables AME'!N366/'Variables AME'!N$64*'Variables AME'!$S$64</f>
        <v>1128.0109190002793</v>
      </c>
      <c r="P65" s="21">
        <f>'Variables AME'!O329*'Variables AME'!O366/'Variables AME'!O$64*'Variables AME'!$S$64</f>
        <v>1116.8024785054408</v>
      </c>
      <c r="Q65" s="21">
        <f>'Variables AME'!P329*'Variables AME'!P366/'Variables AME'!P$64*'Variables AME'!$S$64</f>
        <v>1142.3487607673515</v>
      </c>
      <c r="R65" s="21">
        <f>'Variables AME'!Q329*'Variables AME'!Q366/'Variables AME'!Q$64*'Variables AME'!$S$64</f>
        <v>1123.6158255482951</v>
      </c>
      <c r="S65" s="21">
        <f>'Variables AME'!R329*'Variables AME'!R366/'Variables AME'!R$64*'Variables AME'!$S$64</f>
        <v>1122.1433567911849</v>
      </c>
      <c r="T65" s="21">
        <f>'Variables AME'!S329*'Variables AME'!S366/'Variables AME'!S$64*'Variables AME'!$S$64</f>
        <v>1175.8990965664154</v>
      </c>
      <c r="U65" s="21">
        <f>'Variables AME'!T329*'Variables AME'!T366/'Variables AME'!T$64*'Variables AME'!$S$64</f>
        <v>1214.6961366715657</v>
      </c>
      <c r="V65" s="21">
        <f>'Variables AME'!U329*'Variables AME'!U366/'Variables AME'!U$64*'Variables AME'!$S$64</f>
        <v>1270.9942602820659</v>
      </c>
      <c r="W65" s="21">
        <f>'Variables AME'!V329*'Variables AME'!V366/'Variables AME'!V$64*'Variables AME'!$S$64</f>
        <v>1416.6213383569968</v>
      </c>
      <c r="X65" s="21">
        <f>'Variables AME'!W329*'Variables AME'!W366/'Variables AME'!W$64*'Variables AME'!$S$64</f>
        <v>1579.1214805628974</v>
      </c>
      <c r="Y65" s="21">
        <f>'Variables AME'!X329*'Variables AME'!X366/'Variables AME'!X$64*'Variables AME'!$S$64</f>
        <v>1674.5307913687661</v>
      </c>
      <c r="Z65" s="21">
        <f>'Variables AME'!Y329*'Variables AME'!Y366/'Variables AME'!Y$64*'Variables AME'!$S$64</f>
        <v>1800.4739198158165</v>
      </c>
      <c r="AA65" s="21">
        <f>'Variables AME'!Z329*'Variables AME'!Z366/'Variables AME'!Z$64*'Variables AME'!$S$64</f>
        <v>1948.6742090009491</v>
      </c>
      <c r="AB65" s="21">
        <f>'Variables AME'!AA329*'Variables AME'!AA366/'Variables AME'!AA$64*'Variables AME'!$S$64</f>
        <v>2122.7703143215017</v>
      </c>
      <c r="AC65" s="21">
        <f>'Variables AME'!AB329*'Variables AME'!AB366/'Variables AME'!AB$64*'Variables AME'!$S$64</f>
        <v>2330.6350704644215</v>
      </c>
      <c r="AD65" s="21">
        <f>'Variables AME'!AC329*'Variables AME'!AC366/'Variables AME'!AC$64*'Variables AME'!$S$64</f>
        <v>2332.9364475476932</v>
      </c>
      <c r="AE65" s="21">
        <f>'Variables AME'!AD329*'Variables AME'!AD366/'Variables AME'!AD$64*'Variables AME'!$S$64</f>
        <v>2341.8651601345041</v>
      </c>
      <c r="AF65" s="21">
        <f>'Variables AME'!AE329*'Variables AME'!AE366/'Variables AME'!AE$64*'Variables AME'!$S$64</f>
        <v>2353.5728438225165</v>
      </c>
      <c r="AG65" s="21">
        <f>'Variables AME'!AF329*'Variables AME'!AF366/'Variables AME'!AF$64*'Variables AME'!$S$64</f>
        <v>2365.2677696277424</v>
      </c>
      <c r="AH65" s="21">
        <f>'Variables AME'!AG329*'Variables AME'!AG366/'Variables AME'!AG$64*'Variables AME'!$S$64</f>
        <v>2380.151309041722</v>
      </c>
      <c r="AI65" s="21">
        <f>'Variables AME'!AH329*'Variables AME'!AH366/'Variables AME'!AH$64*'Variables AME'!$S$64</f>
        <v>2399.7759504948676</v>
      </c>
      <c r="AJ65" s="21">
        <f>'Variables AME'!AI329*'Variables AME'!AI366/'Variables AME'!AI$64*'Variables AME'!$S$64</f>
        <v>2420.1677293612283</v>
      </c>
      <c r="AK65" s="21">
        <f>'Variables AME'!AJ329*'Variables AME'!AJ366/'Variables AME'!AJ$64*'Variables AME'!$S$64</f>
        <v>2442.7068171627539</v>
      </c>
      <c r="AL65" s="21">
        <f>'Variables AME'!AK329*'Variables AME'!AK366/'Variables AME'!AK$64*'Variables AME'!$S$64</f>
        <v>2466.3563609210328</v>
      </c>
      <c r="AM65" s="21">
        <f>'Variables AME'!AL329*'Variables AME'!AL366/'Variables AME'!AL$64*'Variables AME'!$S$64</f>
        <v>2490.6091032318882</v>
      </c>
      <c r="AN65" s="21">
        <f>'Variables AME'!AM329*'Variables AME'!AM366/'Variables AME'!AM$64*'Variables AME'!$S$64</f>
        <v>2547.7813306665726</v>
      </c>
      <c r="AO65" s="21">
        <f>'Variables AME'!AN329*'Variables AME'!AN366/'Variables AME'!AN$64*'Variables AME'!$S$64</f>
        <v>2606.7670037232679</v>
      </c>
      <c r="AP65" s="21">
        <f>'Variables AME'!AO329*'Variables AME'!AO366/'Variables AME'!AO$64*'Variables AME'!$S$64</f>
        <v>2667.19439957128</v>
      </c>
      <c r="AQ65" s="21">
        <f>'Variables AME'!AP329*'Variables AME'!AP366/'Variables AME'!AP$64*'Variables AME'!$S$64</f>
        <v>2730.1832566329963</v>
      </c>
      <c r="AR65" s="21">
        <f>'Variables AME'!AQ329*'Variables AME'!AQ366/'Variables AME'!AQ$64*'Variables AME'!$S$64</f>
        <v>2794.5759797025207</v>
      </c>
      <c r="AS65" s="21">
        <f>'Variables AME'!AR329*'Variables AME'!AR366/'Variables AME'!AR$64*'Variables AME'!$S$64</f>
        <v>2838.3543617992736</v>
      </c>
      <c r="AT65" s="21">
        <f>'Variables AME'!AS329*'Variables AME'!AS366/'Variables AME'!AS$64*'Variables AME'!$S$64</f>
        <v>2884.5229177064271</v>
      </c>
      <c r="AU65" s="21">
        <f>'Variables AME'!AT329*'Variables AME'!AT366/'Variables AME'!AT$64*'Variables AME'!$S$64</f>
        <v>2931.7840164913141</v>
      </c>
      <c r="AV65" s="21">
        <f>'Variables AME'!AU329*'Variables AME'!AU366/'Variables AME'!AU$64*'Variables AME'!$S$64</f>
        <v>2979.9689841463332</v>
      </c>
      <c r="AW65" s="21">
        <f>'Variables AME'!AV329*'Variables AME'!AV366/'Variables AME'!AV$64*'Variables AME'!$S$64</f>
        <v>3029.5686860628434</v>
      </c>
    </row>
    <row r="66" spans="1:49" x14ac:dyDescent="0.25">
      <c r="A66" s="166"/>
      <c r="B66" t="s">
        <v>260</v>
      </c>
      <c r="C66" s="21">
        <f>'Variables AME'!B330*'Variables AME'!B367/'Variables AME'!B$64*'Variables AME'!$S$64</f>
        <v>1150.8272117104784</v>
      </c>
      <c r="D66" s="21">
        <f>'Variables AME'!C330*'Variables AME'!C367/'Variables AME'!C$64*'Variables AME'!$S$64</f>
        <v>1169.304114840103</v>
      </c>
      <c r="E66" s="21">
        <f>'Variables AME'!D330*'Variables AME'!D367/'Variables AME'!D$64*'Variables AME'!$S$64</f>
        <v>1176.976345161039</v>
      </c>
      <c r="F66" s="21">
        <f>'Variables AME'!E330*'Variables AME'!E367/'Variables AME'!E$64*'Variables AME'!$S$64</f>
        <v>1178.0597825703978</v>
      </c>
      <c r="G66" s="21">
        <f>'Variables AME'!F330*'Variables AME'!F367/'Variables AME'!F$64*'Variables AME'!$S$64</f>
        <v>1245.0008655083784</v>
      </c>
      <c r="H66" s="21">
        <f>'Variables AME'!G330*'Variables AME'!G367/'Variables AME'!G$64*'Variables AME'!$S$64</f>
        <v>1075.3340201525361</v>
      </c>
      <c r="I66" s="21">
        <f>'Variables AME'!H330*'Variables AME'!H367/'Variables AME'!H$64*'Variables AME'!$S$64</f>
        <v>1196.594877250762</v>
      </c>
      <c r="J66" s="21">
        <f>'Variables AME'!I330*'Variables AME'!I367/'Variables AME'!I$64*'Variables AME'!$S$64</f>
        <v>1272.6686607259762</v>
      </c>
      <c r="K66" s="21">
        <f>'Variables AME'!J330*'Variables AME'!J367/'Variables AME'!J$64*'Variables AME'!$S$64</f>
        <v>1304.8178671614221</v>
      </c>
      <c r="L66" s="21">
        <f>'Variables AME'!K330*'Variables AME'!K367/'Variables AME'!K$64*'Variables AME'!$S$64</f>
        <v>1292.7234581586724</v>
      </c>
      <c r="M66" s="21">
        <f>'Variables AME'!L330*'Variables AME'!L367/'Variables AME'!L$64*'Variables AME'!$S$64</f>
        <v>1246.2937144891466</v>
      </c>
      <c r="N66" s="21">
        <f>'Variables AME'!M330*'Variables AME'!M367/'Variables AME'!M$64*'Variables AME'!$S$64</f>
        <v>1201.1660000990842</v>
      </c>
      <c r="O66" s="21">
        <f>'Variables AME'!N330*'Variables AME'!N367/'Variables AME'!N$64*'Variables AME'!$S$64</f>
        <v>1142.439867539226</v>
      </c>
      <c r="P66" s="21">
        <f>'Variables AME'!O330*'Variables AME'!O367/'Variables AME'!O$64*'Variables AME'!$S$64</f>
        <v>1169.1590480738523</v>
      </c>
      <c r="Q66" s="21">
        <f>'Variables AME'!P330*'Variables AME'!P367/'Variables AME'!P$64*'Variables AME'!$S$64</f>
        <v>1228.8174781628959</v>
      </c>
      <c r="R66" s="21">
        <f>'Variables AME'!Q330*'Variables AME'!Q367/'Variables AME'!Q$64*'Variables AME'!$S$64</f>
        <v>1260.4553632886302</v>
      </c>
      <c r="S66" s="21">
        <f>'Variables AME'!R330*'Variables AME'!R367/'Variables AME'!R$64*'Variables AME'!$S$64</f>
        <v>1268.7903313727238</v>
      </c>
      <c r="T66" s="21">
        <f>'Variables AME'!S330*'Variables AME'!S367/'Variables AME'!S$64*'Variables AME'!$S$64</f>
        <v>1345.7799428653877</v>
      </c>
      <c r="U66" s="21">
        <f>'Variables AME'!T330*'Variables AME'!T367/'Variables AME'!T$64*'Variables AME'!$S$64</f>
        <v>1399.5071462222545</v>
      </c>
      <c r="V66" s="21">
        <f>'Variables AME'!U330*'Variables AME'!U367/'Variables AME'!U$64*'Variables AME'!$S$64</f>
        <v>1481.0039941469288</v>
      </c>
      <c r="W66" s="21">
        <f>'Variables AME'!V330*'Variables AME'!V367/'Variables AME'!V$64*'Variables AME'!$S$64</f>
        <v>1596.9487590315659</v>
      </c>
      <c r="X66" s="21">
        <f>'Variables AME'!W330*'Variables AME'!W367/'Variables AME'!W$64*'Variables AME'!$S$64</f>
        <v>1727.9290215681133</v>
      </c>
      <c r="Y66" s="21">
        <f>'Variables AME'!X330*'Variables AME'!X367/'Variables AME'!X$64*'Variables AME'!$S$64</f>
        <v>1736.5981256393061</v>
      </c>
      <c r="Z66" s="21">
        <f>'Variables AME'!Y330*'Variables AME'!Y367/'Variables AME'!Y$64*'Variables AME'!$S$64</f>
        <v>1766.4985240962014</v>
      </c>
      <c r="AA66" s="21">
        <f>'Variables AME'!Z330*'Variables AME'!Z367/'Variables AME'!Z$64*'Variables AME'!$S$64</f>
        <v>1805.4083115896774</v>
      </c>
      <c r="AB66" s="21">
        <f>'Variables AME'!AA330*'Variables AME'!AA367/'Variables AME'!AA$64*'Variables AME'!$S$64</f>
        <v>1852.3789565921238</v>
      </c>
      <c r="AC66" s="21">
        <f>'Variables AME'!AB330*'Variables AME'!AB367/'Variables AME'!AB$64*'Variables AME'!$S$64</f>
        <v>1910.0615251421953</v>
      </c>
      <c r="AD66" s="21">
        <f>'Variables AME'!AC330*'Variables AME'!AC367/'Variables AME'!AC$64*'Variables AME'!$S$64</f>
        <v>1926.7253242836164</v>
      </c>
      <c r="AE66" s="21">
        <f>'Variables AME'!AD330*'Variables AME'!AD367/'Variables AME'!AD$64*'Variables AME'!$S$64</f>
        <v>1949.2307403624889</v>
      </c>
      <c r="AF66" s="21">
        <f>'Variables AME'!AE330*'Variables AME'!AE367/'Variables AME'!AE$64*'Variables AME'!$S$64</f>
        <v>1973.9409081366866</v>
      </c>
      <c r="AG66" s="21">
        <f>'Variables AME'!AF330*'Variables AME'!AF367/'Variables AME'!AF$64*'Variables AME'!$S$64</f>
        <v>1999.0381548978917</v>
      </c>
      <c r="AH66" s="21">
        <f>'Variables AME'!AG330*'Variables AME'!AG367/'Variables AME'!AG$64*'Variables AME'!$S$64</f>
        <v>2026.9897547065809</v>
      </c>
      <c r="AI66" s="21">
        <f>'Variables AME'!AH330*'Variables AME'!AH367/'Variables AME'!AH$64*'Variables AME'!$S$64</f>
        <v>2060.7129682011309</v>
      </c>
      <c r="AJ66" s="21">
        <f>'Variables AME'!AI330*'Variables AME'!AI367/'Variables AME'!AI$64*'Variables AME'!$S$64</f>
        <v>2095.4886169463739</v>
      </c>
      <c r="AK66" s="21">
        <f>'Variables AME'!AJ330*'Variables AME'!AJ367/'Variables AME'!AJ$64*'Variables AME'!$S$64</f>
        <v>2132.4629408792334</v>
      </c>
      <c r="AL66" s="21">
        <f>'Variables AME'!AK330*'Variables AME'!AK367/'Variables AME'!AK$64*'Variables AME'!$S$64</f>
        <v>2170.8020478869771</v>
      </c>
      <c r="AM66" s="21">
        <f>'Variables AME'!AL330*'Variables AME'!AL367/'Variables AME'!AL$64*'Variables AME'!$S$64</f>
        <v>2209.9726270970395</v>
      </c>
      <c r="AN66" s="21">
        <f>'Variables AME'!AM330*'Variables AME'!AM367/'Variables AME'!AM$64*'Variables AME'!$S$64</f>
        <v>2293.1989078805836</v>
      </c>
      <c r="AO66" s="21">
        <f>'Variables AME'!AN330*'Variables AME'!AN367/'Variables AME'!AN$64*'Variables AME'!$S$64</f>
        <v>2381.9943310053695</v>
      </c>
      <c r="AP66" s="21">
        <f>'Variables AME'!AO330*'Variables AME'!AO367/'Variables AME'!AO$64*'Variables AME'!$S$64</f>
        <v>2475.4559869396398</v>
      </c>
      <c r="AQ66" s="21">
        <f>'Variables AME'!AP330*'Variables AME'!AP367/'Variables AME'!AP$64*'Variables AME'!$S$64</f>
        <v>2574.983769919927</v>
      </c>
      <c r="AR66" s="21">
        <f>'Variables AME'!AQ330*'Variables AME'!AQ367/'Variables AME'!AQ$64*'Variables AME'!$S$64</f>
        <v>2679.5210268688793</v>
      </c>
      <c r="AS66" s="21">
        <f>'Variables AME'!AR330*'Variables AME'!AR367/'Variables AME'!AR$64*'Variables AME'!$S$64</f>
        <v>2756.3921744170675</v>
      </c>
      <c r="AT66" s="21">
        <f>'Variables AME'!AS330*'Variables AME'!AS367/'Variables AME'!AS$64*'Variables AME'!$S$64</f>
        <v>2836.3195406329728</v>
      </c>
      <c r="AU66" s="21">
        <f>'Variables AME'!AT330*'Variables AME'!AT367/'Variables AME'!AT$64*'Variables AME'!$S$64</f>
        <v>2918.9557066640709</v>
      </c>
      <c r="AV66" s="21">
        <f>'Variables AME'!AU330*'Variables AME'!AU367/'Variables AME'!AU$64*'Variables AME'!$S$64</f>
        <v>3004.2291543722972</v>
      </c>
      <c r="AW66" s="21">
        <f>'Variables AME'!AV330*'Variables AME'!AV367/'Variables AME'!AV$64*'Variables AME'!$S$64</f>
        <v>3092.4647777703308</v>
      </c>
    </row>
    <row r="67" spans="1:49" x14ac:dyDescent="0.25">
      <c r="A67" s="166"/>
      <c r="B67" t="s">
        <v>261</v>
      </c>
      <c r="C67" s="21">
        <f>'Variables AME'!B331*'Variables AME'!B368/'Variables AME'!B$64*'Variables AME'!$S$64</f>
        <v>8746.5003205417706</v>
      </c>
      <c r="D67" s="21">
        <f>'Variables AME'!C331*'Variables AME'!C368/'Variables AME'!C$64*'Variables AME'!$S$64</f>
        <v>8886.9282123237554</v>
      </c>
      <c r="E67" s="21">
        <f>'Variables AME'!D331*'Variables AME'!D368/'Variables AME'!D$64*'Variables AME'!$S$64</f>
        <v>9056.4035643098159</v>
      </c>
      <c r="F67" s="21">
        <f>'Variables AME'!E331*'Variables AME'!E368/'Variables AME'!E$64*'Variables AME'!$S$64</f>
        <v>9142.0619630669426</v>
      </c>
      <c r="G67" s="21">
        <f>'Variables AME'!F331*'Variables AME'!F368/'Variables AME'!F$64*'Variables AME'!$S$64</f>
        <v>10037.215908699847</v>
      </c>
      <c r="H67" s="21">
        <f>'Variables AME'!G331*'Variables AME'!G368/'Variables AME'!G$64*'Variables AME'!$S$64</f>
        <v>8087.5086019335995</v>
      </c>
      <c r="I67" s="21">
        <f>'Variables AME'!H331*'Variables AME'!H368/'Variables AME'!H$64*'Variables AME'!$S$64</f>
        <v>9062.7197921583174</v>
      </c>
      <c r="J67" s="21">
        <f>'Variables AME'!I331*'Variables AME'!I368/'Variables AME'!I$64*'Variables AME'!$S$64</f>
        <v>10264.000168902308</v>
      </c>
      <c r="K67" s="21">
        <f>'Variables AME'!J331*'Variables AME'!J368/'Variables AME'!J$64*'Variables AME'!$S$64</f>
        <v>11027.221687705</v>
      </c>
      <c r="L67" s="21">
        <f>'Variables AME'!K331*'Variables AME'!K368/'Variables AME'!K$64*'Variables AME'!$S$64</f>
        <v>10861.223725760157</v>
      </c>
      <c r="M67" s="21">
        <f>'Variables AME'!L331*'Variables AME'!L368/'Variables AME'!L$64*'Variables AME'!$S$64</f>
        <v>10316.551775905045</v>
      </c>
      <c r="N67" s="21">
        <f>'Variables AME'!M331*'Variables AME'!M368/'Variables AME'!M$64*'Variables AME'!$S$64</f>
        <v>9344.11268332092</v>
      </c>
      <c r="O67" s="21">
        <f>'Variables AME'!N331*'Variables AME'!N368/'Variables AME'!N$64*'Variables AME'!$S$64</f>
        <v>8507.1407909542013</v>
      </c>
      <c r="P67" s="21">
        <f>'Variables AME'!O331*'Variables AME'!O368/'Variables AME'!O$64*'Variables AME'!$S$64</f>
        <v>9030.0636820587952</v>
      </c>
      <c r="Q67" s="21">
        <f>'Variables AME'!P331*'Variables AME'!P368/'Variables AME'!P$64*'Variables AME'!$S$64</f>
        <v>10019.846395796021</v>
      </c>
      <c r="R67" s="21">
        <f>'Variables AME'!Q331*'Variables AME'!Q368/'Variables AME'!Q$64*'Variables AME'!$S$64</f>
        <v>9972.2565424824406</v>
      </c>
      <c r="S67" s="21">
        <f>'Variables AME'!R331*'Variables AME'!R368/'Variables AME'!R$64*'Variables AME'!$S$64</f>
        <v>10054.553760743447</v>
      </c>
      <c r="T67" s="21">
        <f>'Variables AME'!S331*'Variables AME'!S368/'Variables AME'!S$64*'Variables AME'!$S$64</f>
        <v>10241.195134844978</v>
      </c>
      <c r="U67" s="21">
        <f>'Variables AME'!T331*'Variables AME'!T368/'Variables AME'!T$64*'Variables AME'!$S$64</f>
        <v>10491.563723910598</v>
      </c>
      <c r="V67" s="21">
        <f>'Variables AME'!U331*'Variables AME'!U368/'Variables AME'!U$64*'Variables AME'!$S$64</f>
        <v>10843.903693560575</v>
      </c>
      <c r="W67" s="21">
        <f>'Variables AME'!V331*'Variables AME'!V368/'Variables AME'!V$64*'Variables AME'!$S$64</f>
        <v>11195.524963828089</v>
      </c>
      <c r="X67" s="21">
        <f>'Variables AME'!W331*'Variables AME'!W368/'Variables AME'!W$64*'Variables AME'!$S$64</f>
        <v>11526.145599090507</v>
      </c>
      <c r="Y67" s="21">
        <f>'Variables AME'!X331*'Variables AME'!X368/'Variables AME'!X$64*'Variables AME'!$S$64</f>
        <v>11579.062490472492</v>
      </c>
      <c r="Z67" s="21">
        <f>'Variables AME'!Y331*'Variables AME'!Y368/'Variables AME'!Y$64*'Variables AME'!$S$64</f>
        <v>11665.154377276665</v>
      </c>
      <c r="AA67" s="21">
        <f>'Variables AME'!Z331*'Variables AME'!Z368/'Variables AME'!Z$64*'Variables AME'!$S$64</f>
        <v>11800.236990137075</v>
      </c>
      <c r="AB67" s="21">
        <f>'Variables AME'!AA331*'Variables AME'!AA368/'Variables AME'!AA$64*'Variables AME'!$S$64</f>
        <v>11961.470789054183</v>
      </c>
      <c r="AC67" s="21">
        <f>'Variables AME'!AB331*'Variables AME'!AB368/'Variables AME'!AB$64*'Variables AME'!$S$64</f>
        <v>12157.985841073818</v>
      </c>
      <c r="AD67" s="21">
        <f>'Variables AME'!AC331*'Variables AME'!AC368/'Variables AME'!AC$64*'Variables AME'!$S$64</f>
        <v>12180.105362873473</v>
      </c>
      <c r="AE67" s="21">
        <f>'Variables AME'!AD331*'Variables AME'!AD368/'Variables AME'!AD$64*'Variables AME'!$S$64</f>
        <v>12220.149740754903</v>
      </c>
      <c r="AF67" s="21">
        <f>'Variables AME'!AE331*'Variables AME'!AE368/'Variables AME'!AE$64*'Variables AME'!$S$64</f>
        <v>12268.51207689126</v>
      </c>
      <c r="AG67" s="21">
        <f>'Variables AME'!AF331*'Variables AME'!AF368/'Variables AME'!AF$64*'Variables AME'!$S$64</f>
        <v>12325.029265653848</v>
      </c>
      <c r="AH67" s="21">
        <f>'Variables AME'!AG331*'Variables AME'!AG368/'Variables AME'!AG$64*'Variables AME'!$S$64</f>
        <v>12395.83184230374</v>
      </c>
      <c r="AI67" s="21">
        <f>'Variables AME'!AH331*'Variables AME'!AH368/'Variables AME'!AH$64*'Variables AME'!$S$64</f>
        <v>12481.247806995587</v>
      </c>
      <c r="AJ67" s="21">
        <f>'Variables AME'!AI331*'Variables AME'!AI368/'Variables AME'!AI$64*'Variables AME'!$S$64</f>
        <v>12578.144443987601</v>
      </c>
      <c r="AK67" s="21">
        <f>'Variables AME'!AJ331*'Variables AME'!AJ368/'Variables AME'!AJ$64*'Variables AME'!$S$64</f>
        <v>12682.409603643098</v>
      </c>
      <c r="AL67" s="21">
        <f>'Variables AME'!AK331*'Variables AME'!AK368/'Variables AME'!AK$64*'Variables AME'!$S$64</f>
        <v>12793.432116580829</v>
      </c>
      <c r="AM67" s="21">
        <f>'Variables AME'!AL331*'Variables AME'!AL368/'Variables AME'!AL$64*'Variables AME'!$S$64</f>
        <v>12906.51838175492</v>
      </c>
      <c r="AN67" s="21">
        <f>'Variables AME'!AM331*'Variables AME'!AM368/'Variables AME'!AM$64*'Variables AME'!$S$64</f>
        <v>13081.00667949721</v>
      </c>
      <c r="AO67" s="21">
        <f>'Variables AME'!AN331*'Variables AME'!AN368/'Variables AME'!AN$64*'Variables AME'!$S$64</f>
        <v>13265.062420246042</v>
      </c>
      <c r="AP67" s="21">
        <f>'Variables AME'!AO331*'Variables AME'!AO368/'Variables AME'!AO$64*'Variables AME'!$S$64</f>
        <v>13450.178300850277</v>
      </c>
      <c r="AQ67" s="21">
        <f>'Variables AME'!AP331*'Variables AME'!AP368/'Variables AME'!AP$64*'Variables AME'!$S$64</f>
        <v>13641.624288530276</v>
      </c>
      <c r="AR67" s="21">
        <f>'Variables AME'!AQ331*'Variables AME'!AQ368/'Variables AME'!AQ$64*'Variables AME'!$S$64</f>
        <v>13839.097584477366</v>
      </c>
      <c r="AS67" s="21">
        <f>'Variables AME'!AR331*'Variables AME'!AR368/'Variables AME'!AR$64*'Variables AME'!$S$64</f>
        <v>14055.390094173694</v>
      </c>
      <c r="AT67" s="21">
        <f>'Variables AME'!AS331*'Variables AME'!AS368/'Variables AME'!AS$64*'Variables AME'!$S$64</f>
        <v>14273.729690384298</v>
      </c>
      <c r="AU67" s="21">
        <f>'Variables AME'!AT331*'Variables AME'!AT368/'Variables AME'!AT$64*'Variables AME'!$S$64</f>
        <v>14495.664011795958</v>
      </c>
      <c r="AV67" s="21">
        <f>'Variables AME'!AU331*'Variables AME'!AU368/'Variables AME'!AU$64*'Variables AME'!$S$64</f>
        <v>14720.522147364189</v>
      </c>
      <c r="AW67" s="21">
        <f>'Variables AME'!AV331*'Variables AME'!AV368/'Variables AME'!AV$64*'Variables AME'!$S$64</f>
        <v>14947.762822288109</v>
      </c>
    </row>
    <row r="68" spans="1:49" x14ac:dyDescent="0.25">
      <c r="A68" s="166"/>
      <c r="B68" t="s">
        <v>262</v>
      </c>
      <c r="C68" s="21">
        <f>'Variables AME'!B332*'Variables AME'!B369/'Variables AME'!B$64*'Variables AME'!$S$64</f>
        <v>690.70983856835346</v>
      </c>
      <c r="D68" s="21">
        <f>'Variables AME'!C332*'Variables AME'!C369/'Variables AME'!C$64*'Variables AME'!$S$64</f>
        <v>701.79940844299676</v>
      </c>
      <c r="E68" s="21">
        <f>'Variables AME'!D332*'Variables AME'!D369/'Variables AME'!D$64*'Variables AME'!$S$64</f>
        <v>709.77964643639302</v>
      </c>
      <c r="F68" s="21">
        <f>'Variables AME'!E332*'Variables AME'!E369/'Variables AME'!E$64*'Variables AME'!$S$64</f>
        <v>734.454144987939</v>
      </c>
      <c r="G68" s="21">
        <f>'Variables AME'!F332*'Variables AME'!F369/'Variables AME'!F$64*'Variables AME'!$S$64</f>
        <v>737.55782426392102</v>
      </c>
      <c r="H68" s="21">
        <f>'Variables AME'!G332*'Variables AME'!G369/'Variables AME'!G$64*'Variables AME'!$S$64</f>
        <v>602.11930126792129</v>
      </c>
      <c r="I68" s="21">
        <f>'Variables AME'!H332*'Variables AME'!H369/'Variables AME'!H$64*'Variables AME'!$S$64</f>
        <v>653.83539370551023</v>
      </c>
      <c r="J68" s="21">
        <f>'Variables AME'!I332*'Variables AME'!I369/'Variables AME'!I$64*'Variables AME'!$S$64</f>
        <v>704.36882567723796</v>
      </c>
      <c r="K68" s="21">
        <f>'Variables AME'!J332*'Variables AME'!J369/'Variables AME'!J$64*'Variables AME'!$S$64</f>
        <v>694.55626316944893</v>
      </c>
      <c r="L68" s="21">
        <f>'Variables AME'!K332*'Variables AME'!K369/'Variables AME'!K$64*'Variables AME'!$S$64</f>
        <v>656.20160742067333</v>
      </c>
      <c r="M68" s="21">
        <f>'Variables AME'!L332*'Variables AME'!L369/'Variables AME'!L$64*'Variables AME'!$S$64</f>
        <v>629.02483456176628</v>
      </c>
      <c r="N68" s="21">
        <f>'Variables AME'!M332*'Variables AME'!M369/'Variables AME'!M$64*'Variables AME'!$S$64</f>
        <v>623.98614057786756</v>
      </c>
      <c r="O68" s="21">
        <f>'Variables AME'!N332*'Variables AME'!N369/'Variables AME'!N$64*'Variables AME'!$S$64</f>
        <v>558.00518258236514</v>
      </c>
      <c r="P68" s="21">
        <f>'Variables AME'!O332*'Variables AME'!O369/'Variables AME'!O$64*'Variables AME'!$S$64</f>
        <v>538.90501756993717</v>
      </c>
      <c r="Q68" s="21">
        <f>'Variables AME'!P332*'Variables AME'!P369/'Variables AME'!P$64*'Variables AME'!$S$64</f>
        <v>525.67317300046079</v>
      </c>
      <c r="R68" s="21">
        <f>'Variables AME'!Q332*'Variables AME'!Q369/'Variables AME'!Q$64*'Variables AME'!$S$64</f>
        <v>488.44546595384423</v>
      </c>
      <c r="S68" s="21">
        <f>'Variables AME'!R332*'Variables AME'!R369/'Variables AME'!R$64*'Variables AME'!$S$64</f>
        <v>464.57828203122875</v>
      </c>
      <c r="T68" s="21">
        <f>'Variables AME'!S332*'Variables AME'!S369/'Variables AME'!S$64*'Variables AME'!$S$64</f>
        <v>480.00207615310649</v>
      </c>
      <c r="U68" s="21">
        <f>'Variables AME'!T332*'Variables AME'!T369/'Variables AME'!T$64*'Variables AME'!$S$64</f>
        <v>486.14023294550339</v>
      </c>
      <c r="V68" s="21">
        <f>'Variables AME'!U332*'Variables AME'!U369/'Variables AME'!U$64*'Variables AME'!$S$64</f>
        <v>501.14167138892356</v>
      </c>
      <c r="W68" s="21">
        <f>'Variables AME'!V332*'Variables AME'!V369/'Variables AME'!V$64*'Variables AME'!$S$64</f>
        <v>517.2175918184131</v>
      </c>
      <c r="X68" s="21">
        <f>'Variables AME'!W332*'Variables AME'!W369/'Variables AME'!W$64*'Variables AME'!$S$64</f>
        <v>532.19202945275811</v>
      </c>
      <c r="Y68" s="21">
        <f>'Variables AME'!X332*'Variables AME'!X369/'Variables AME'!X$64*'Variables AME'!$S$64</f>
        <v>537.04542476994925</v>
      </c>
      <c r="Z68" s="21">
        <f>'Variables AME'!Y332*'Variables AME'!Y369/'Variables AME'!Y$64*'Variables AME'!$S$64</f>
        <v>547.98399956997002</v>
      </c>
      <c r="AA68" s="21">
        <f>'Variables AME'!Z332*'Variables AME'!Z369/'Variables AME'!Z$64*'Variables AME'!$S$64</f>
        <v>561.79275095408252</v>
      </c>
      <c r="AB68" s="21">
        <f>'Variables AME'!AA332*'Variables AME'!AA369/'Variables AME'!AA$64*'Variables AME'!$S$64</f>
        <v>578.18920260063533</v>
      </c>
      <c r="AC68" s="21">
        <f>'Variables AME'!AB332*'Variables AME'!AB369/'Variables AME'!AB$64*'Variables AME'!$S$64</f>
        <v>597.70291712183382</v>
      </c>
      <c r="AD68" s="21">
        <f>'Variables AME'!AC332*'Variables AME'!AC369/'Variables AME'!AC$64*'Variables AME'!$S$64</f>
        <v>601.44603281964169</v>
      </c>
      <c r="AE68" s="21">
        <f>'Variables AME'!AD332*'Variables AME'!AD369/'Variables AME'!AD$64*'Variables AME'!$S$64</f>
        <v>607.05424149114162</v>
      </c>
      <c r="AF68" s="21">
        <f>'Variables AME'!AE332*'Variables AME'!AE369/'Variables AME'!AE$64*'Variables AME'!$S$64</f>
        <v>613.23254207419006</v>
      </c>
      <c r="AG68" s="21">
        <f>'Variables AME'!AF332*'Variables AME'!AF369/'Variables AME'!AF$64*'Variables AME'!$S$64</f>
        <v>619.59455673701723</v>
      </c>
      <c r="AH68" s="21">
        <f>'Variables AME'!AG332*'Variables AME'!AG369/'Variables AME'!AG$64*'Variables AME'!$S$64</f>
        <v>627.01656041795593</v>
      </c>
      <c r="AI68" s="21">
        <f>'Variables AME'!AH332*'Variables AME'!AH369/'Variables AME'!AH$64*'Variables AME'!$S$64</f>
        <v>635.08323886256869</v>
      </c>
      <c r="AJ68" s="21">
        <f>'Variables AME'!AI332*'Variables AME'!AI369/'Variables AME'!AI$64*'Variables AME'!$S$64</f>
        <v>643.41335266817987</v>
      </c>
      <c r="AK68" s="21">
        <f>'Variables AME'!AJ332*'Variables AME'!AJ369/'Variables AME'!AJ$64*'Variables AME'!$S$64</f>
        <v>652.33843717725154</v>
      </c>
      <c r="AL68" s="21">
        <f>'Variables AME'!AK332*'Variables AME'!AK369/'Variables AME'!AK$64*'Variables AME'!$S$64</f>
        <v>661.55372317437639</v>
      </c>
      <c r="AM68" s="21">
        <f>'Variables AME'!AL332*'Variables AME'!AL369/'Variables AME'!AL$64*'Variables AME'!$S$64</f>
        <v>670.87144572600209</v>
      </c>
      <c r="AN68" s="21">
        <f>'Variables AME'!AM332*'Variables AME'!AM369/'Variables AME'!AM$64*'Variables AME'!$S$64</f>
        <v>682.70781956346605</v>
      </c>
      <c r="AO68" s="21">
        <f>'Variables AME'!AN332*'Variables AME'!AN369/'Variables AME'!AN$64*'Variables AME'!$S$64</f>
        <v>695.46931598901847</v>
      </c>
      <c r="AP68" s="21">
        <f>'Variables AME'!AO332*'Variables AME'!AO369/'Variables AME'!AO$64*'Variables AME'!$S$64</f>
        <v>708.33142052153414</v>
      </c>
      <c r="AQ68" s="21">
        <f>'Variables AME'!AP332*'Variables AME'!AP369/'Variables AME'!AP$64*'Variables AME'!$S$64</f>
        <v>721.81040161834721</v>
      </c>
      <c r="AR68" s="21">
        <f>'Variables AME'!AQ332*'Variables AME'!AQ369/'Variables AME'!AQ$64*'Variables AME'!$S$64</f>
        <v>735.31299925061023</v>
      </c>
      <c r="AS68" s="21">
        <f>'Variables AME'!AR332*'Variables AME'!AR369/'Variables AME'!AR$64*'Variables AME'!$S$64</f>
        <v>747.77161467354767</v>
      </c>
      <c r="AT68" s="21">
        <f>'Variables AME'!AS332*'Variables AME'!AS369/'Variables AME'!AS$64*'Variables AME'!$S$64</f>
        <v>760.41634263263154</v>
      </c>
      <c r="AU68" s="21">
        <f>'Variables AME'!AT332*'Variables AME'!AT369/'Variables AME'!AT$64*'Variables AME'!$S$64</f>
        <v>773.21056672962447</v>
      </c>
      <c r="AV68" s="21">
        <f>'Variables AME'!AU332*'Variables AME'!AU369/'Variables AME'!AU$64*'Variables AME'!$S$64</f>
        <v>786.18275059670668</v>
      </c>
      <c r="AW68" s="21">
        <f>'Variables AME'!AV332*'Variables AME'!AV369/'Variables AME'!AV$64*'Variables AME'!$S$64</f>
        <v>799.75573764282944</v>
      </c>
    </row>
    <row r="69" spans="1:49" x14ac:dyDescent="0.25">
      <c r="A69" s="166"/>
      <c r="B69" t="s">
        <v>263</v>
      </c>
      <c r="C69" s="21">
        <f>'Variables AME'!B333*'Variables AME'!B370/'Variables AME'!B$64*'Variables AME'!$S$64</f>
        <v>1310.9608682564717</v>
      </c>
      <c r="D69" s="21">
        <f>'Variables AME'!C333*'Variables AME'!C370/'Variables AME'!C$64*'Variables AME'!$S$64</f>
        <v>1332.0087690386329</v>
      </c>
      <c r="E69" s="21">
        <f>'Variables AME'!D333*'Variables AME'!D370/'Variables AME'!D$64*'Variables AME'!$S$64</f>
        <v>1344.6521910889303</v>
      </c>
      <c r="F69" s="21">
        <f>'Variables AME'!E333*'Variables AME'!E370/'Variables AME'!E$64*'Variables AME'!$S$64</f>
        <v>1337.3450843904986</v>
      </c>
      <c r="G69" s="21">
        <f>'Variables AME'!F333*'Variables AME'!F370/'Variables AME'!F$64*'Variables AME'!$S$64</f>
        <v>1410.7601735323244</v>
      </c>
      <c r="H69" s="21">
        <f>'Variables AME'!G333*'Variables AME'!G370/'Variables AME'!G$64*'Variables AME'!$S$64</f>
        <v>1044.0493882380752</v>
      </c>
      <c r="I69" s="21">
        <f>'Variables AME'!H333*'Variables AME'!H370/'Variables AME'!H$64*'Variables AME'!$S$64</f>
        <v>1265.0640392206467</v>
      </c>
      <c r="J69" s="21">
        <f>'Variables AME'!I333*'Variables AME'!I370/'Variables AME'!I$64*'Variables AME'!$S$64</f>
        <v>1390.2722018161101</v>
      </c>
      <c r="K69" s="21">
        <f>'Variables AME'!J333*'Variables AME'!J370/'Variables AME'!J$64*'Variables AME'!$S$64</f>
        <v>1317.5752132013595</v>
      </c>
      <c r="L69" s="21">
        <f>'Variables AME'!K333*'Variables AME'!K370/'Variables AME'!K$64*'Variables AME'!$S$64</f>
        <v>1235.2663747582417</v>
      </c>
      <c r="M69" s="21">
        <f>'Variables AME'!L333*'Variables AME'!L370/'Variables AME'!L$64*'Variables AME'!$S$64</f>
        <v>1213.6390807382134</v>
      </c>
      <c r="N69" s="21">
        <f>'Variables AME'!M333*'Variables AME'!M370/'Variables AME'!M$64*'Variables AME'!$S$64</f>
        <v>1185.5049490912686</v>
      </c>
      <c r="O69" s="21">
        <f>'Variables AME'!N333*'Variables AME'!N370/'Variables AME'!N$64*'Variables AME'!$S$64</f>
        <v>1115.3644873258168</v>
      </c>
      <c r="P69" s="21">
        <f>'Variables AME'!O333*'Variables AME'!O370/'Variables AME'!O$64*'Variables AME'!$S$64</f>
        <v>1224.1660802794995</v>
      </c>
      <c r="Q69" s="21">
        <f>'Variables AME'!P333*'Variables AME'!P370/'Variables AME'!P$64*'Variables AME'!$S$64</f>
        <v>1253.6351678750993</v>
      </c>
      <c r="R69" s="21">
        <f>'Variables AME'!Q333*'Variables AME'!Q370/'Variables AME'!Q$64*'Variables AME'!$S$64</f>
        <v>1147.7080529355003</v>
      </c>
      <c r="S69" s="21">
        <f>'Variables AME'!R333*'Variables AME'!R370/'Variables AME'!R$64*'Variables AME'!$S$64</f>
        <v>1145.4359112179638</v>
      </c>
      <c r="T69" s="21">
        <f>'Variables AME'!S333*'Variables AME'!S370/'Variables AME'!S$64*'Variables AME'!$S$64</f>
        <v>1233.0720438614801</v>
      </c>
      <c r="U69" s="21">
        <f>'Variables AME'!T333*'Variables AME'!T370/'Variables AME'!T$64*'Variables AME'!$S$64</f>
        <v>1289.8315117900595</v>
      </c>
      <c r="V69" s="21">
        <f>'Variables AME'!U333*'Variables AME'!U370/'Variables AME'!U$64*'Variables AME'!$S$64</f>
        <v>1378.9486372370118</v>
      </c>
      <c r="W69" s="21">
        <f>'Variables AME'!V333*'Variables AME'!V370/'Variables AME'!V$64*'Variables AME'!$S$64</f>
        <v>1481.9196901449045</v>
      </c>
      <c r="X69" s="21">
        <f>'Variables AME'!W333*'Variables AME'!W370/'Variables AME'!W$64*'Variables AME'!$S$64</f>
        <v>1593.4098951597684</v>
      </c>
      <c r="Y69" s="21">
        <f>'Variables AME'!X333*'Variables AME'!X370/'Variables AME'!X$64*'Variables AME'!$S$64</f>
        <v>1580.7880457549891</v>
      </c>
      <c r="Z69" s="21">
        <f>'Variables AME'!Y333*'Variables AME'!Y370/'Variables AME'!Y$64*'Variables AME'!$S$64</f>
        <v>1588.956072489234</v>
      </c>
      <c r="AA69" s="21">
        <f>'Variables AME'!Z333*'Variables AME'!Z370/'Variables AME'!Z$64*'Variables AME'!$S$64</f>
        <v>1600.5753806368878</v>
      </c>
      <c r="AB69" s="21">
        <f>'Variables AME'!AA333*'Variables AME'!AA370/'Variables AME'!AA$64*'Variables AME'!$S$64</f>
        <v>1613.7388821600593</v>
      </c>
      <c r="AC69" s="21">
        <f>'Variables AME'!AB333*'Variables AME'!AB370/'Variables AME'!AB$64*'Variables AME'!$S$64</f>
        <v>1628.8057446812959</v>
      </c>
      <c r="AD69" s="21">
        <f>'Variables AME'!AC333*'Variables AME'!AC370/'Variables AME'!AC$64*'Variables AME'!$S$64</f>
        <v>1623.16740007404</v>
      </c>
      <c r="AE69" s="21">
        <f>'Variables AME'!AD333*'Variables AME'!AD370/'Variables AME'!AD$64*'Variables AME'!$S$64</f>
        <v>1622.5406934689845</v>
      </c>
      <c r="AF69" s="21">
        <f>'Variables AME'!AE333*'Variables AME'!AE370/'Variables AME'!AE$64*'Variables AME'!$S$64</f>
        <v>1623.5582106826582</v>
      </c>
      <c r="AG69" s="21">
        <f>'Variables AME'!AF333*'Variables AME'!AF370/'Variables AME'!AF$64*'Variables AME'!$S$64</f>
        <v>1625.1192155952915</v>
      </c>
      <c r="AH69" s="21">
        <f>'Variables AME'!AG333*'Variables AME'!AG370/'Variables AME'!AG$64*'Variables AME'!$S$64</f>
        <v>1629.0694614569461</v>
      </c>
      <c r="AI69" s="21">
        <f>'Variables AME'!AH333*'Variables AME'!AH370/'Variables AME'!AH$64*'Variables AME'!$S$64</f>
        <v>1636.4536642473518</v>
      </c>
      <c r="AJ69" s="21">
        <f>'Variables AME'!AI333*'Variables AME'!AI370/'Variables AME'!AI$64*'Variables AME'!$S$64</f>
        <v>1644.2754952456651</v>
      </c>
      <c r="AK69" s="21">
        <f>'Variables AME'!AJ333*'Variables AME'!AJ370/'Variables AME'!AJ$64*'Variables AME'!$S$64</f>
        <v>1653.9772834973023</v>
      </c>
      <c r="AL69" s="21">
        <f>'Variables AME'!AK333*'Variables AME'!AK370/'Variables AME'!AK$64*'Variables AME'!$S$64</f>
        <v>1664.4317249858143</v>
      </c>
      <c r="AM69" s="21">
        <f>'Variables AME'!AL333*'Variables AME'!AL370/'Variables AME'!AL$64*'Variables AME'!$S$64</f>
        <v>1675.2225142992222</v>
      </c>
      <c r="AN69" s="21">
        <f>'Variables AME'!AM333*'Variables AME'!AM370/'Variables AME'!AM$64*'Variables AME'!$S$64</f>
        <v>1723.3903785638215</v>
      </c>
      <c r="AO69" s="21">
        <f>'Variables AME'!AN333*'Variables AME'!AN370/'Variables AME'!AN$64*'Variables AME'!$S$64</f>
        <v>1775.035550759899</v>
      </c>
      <c r="AP69" s="21">
        <f>'Variables AME'!AO333*'Variables AME'!AO370/'Variables AME'!AO$64*'Variables AME'!$S$64</f>
        <v>1829.0578403703801</v>
      </c>
      <c r="AQ69" s="21">
        <f>'Variables AME'!AP333*'Variables AME'!AP370/'Variables AME'!AP$64*'Variables AME'!$S$64</f>
        <v>1886.709803398639</v>
      </c>
      <c r="AR69" s="21">
        <f>'Variables AME'!AQ333*'Variables AME'!AQ370/'Variables AME'!AQ$64*'Variables AME'!$S$64</f>
        <v>1946.5225513961825</v>
      </c>
      <c r="AS69" s="21">
        <f>'Variables AME'!AR333*'Variables AME'!AR370/'Variables AME'!AR$64*'Variables AME'!$S$64</f>
        <v>1981.9603127008841</v>
      </c>
      <c r="AT69" s="21">
        <f>'Variables AME'!AS333*'Variables AME'!AS370/'Variables AME'!AS$64*'Variables AME'!$S$64</f>
        <v>2019.4576246132017</v>
      </c>
      <c r="AU69" s="21">
        <f>'Variables AME'!AT333*'Variables AME'!AT370/'Variables AME'!AT$64*'Variables AME'!$S$64</f>
        <v>2058.1348749658996</v>
      </c>
      <c r="AV69" s="21">
        <f>'Variables AME'!AU333*'Variables AME'!AU370/'Variables AME'!AU$64*'Variables AME'!$S$64</f>
        <v>2097.964629699658</v>
      </c>
      <c r="AW69" s="21">
        <f>'Variables AME'!AV333*'Variables AME'!AV370/'Variables AME'!AV$64*'Variables AME'!$S$64</f>
        <v>2140.0349120101478</v>
      </c>
    </row>
    <row r="70" spans="1:49" x14ac:dyDescent="0.25">
      <c r="A70" s="166"/>
      <c r="B70" t="s">
        <v>264</v>
      </c>
      <c r="C70" s="21">
        <f>'Variables AME'!B334*'Variables AME'!B371/'Variables AME'!B$64*'Variables AME'!$S$64</f>
        <v>385.38833342067289</v>
      </c>
      <c r="D70" s="21">
        <f>'Variables AME'!C334*'Variables AME'!C371/'Variables AME'!C$64*'Variables AME'!$S$64</f>
        <v>391.57586777113085</v>
      </c>
      <c r="E70" s="21">
        <f>'Variables AME'!D334*'Variables AME'!D371/'Variables AME'!D$64*'Variables AME'!$S$64</f>
        <v>396.4220469982036</v>
      </c>
      <c r="F70" s="21">
        <f>'Variables AME'!E334*'Variables AME'!E371/'Variables AME'!E$64*'Variables AME'!$S$64</f>
        <v>395.38189459804505</v>
      </c>
      <c r="G70" s="21">
        <f>'Variables AME'!F334*'Variables AME'!F371/'Variables AME'!F$64*'Variables AME'!$S$64</f>
        <v>380.41326961926308</v>
      </c>
      <c r="H70" s="21">
        <f>'Variables AME'!G334*'Variables AME'!G371/'Variables AME'!G$64*'Variables AME'!$S$64</f>
        <v>311.39214471599746</v>
      </c>
      <c r="I70" s="21">
        <f>'Variables AME'!H334*'Variables AME'!H371/'Variables AME'!H$64*'Variables AME'!$S$64</f>
        <v>342.88146287208593</v>
      </c>
      <c r="J70" s="21">
        <f>'Variables AME'!I334*'Variables AME'!I371/'Variables AME'!I$64*'Variables AME'!$S$64</f>
        <v>356.21493498923616</v>
      </c>
      <c r="K70" s="21">
        <f>'Variables AME'!J334*'Variables AME'!J371/'Variables AME'!J$64*'Variables AME'!$S$64</f>
        <v>349.48724373389894</v>
      </c>
      <c r="L70" s="21">
        <f>'Variables AME'!K334*'Variables AME'!K371/'Variables AME'!K$64*'Variables AME'!$S$64</f>
        <v>342.52988731043587</v>
      </c>
      <c r="M70" s="21">
        <f>'Variables AME'!L334*'Variables AME'!L371/'Variables AME'!L$64*'Variables AME'!$S$64</f>
        <v>346.14566451763403</v>
      </c>
      <c r="N70" s="21">
        <f>'Variables AME'!M334*'Variables AME'!M371/'Variables AME'!M$64*'Variables AME'!$S$64</f>
        <v>342.39631289915064</v>
      </c>
      <c r="O70" s="21">
        <f>'Variables AME'!N334*'Variables AME'!N371/'Variables AME'!N$64*'Variables AME'!$S$64</f>
        <v>294.95136192216381</v>
      </c>
      <c r="P70" s="21">
        <f>'Variables AME'!O334*'Variables AME'!O371/'Variables AME'!O$64*'Variables AME'!$S$64</f>
        <v>281.90071453550974</v>
      </c>
      <c r="Q70" s="21">
        <f>'Variables AME'!P334*'Variables AME'!P371/'Variables AME'!P$64*'Variables AME'!$S$64</f>
        <v>266.19958660198978</v>
      </c>
      <c r="R70" s="21">
        <f>'Variables AME'!Q334*'Variables AME'!Q371/'Variables AME'!Q$64*'Variables AME'!$S$64</f>
        <v>243.14660452034596</v>
      </c>
      <c r="S70" s="21">
        <f>'Variables AME'!R334*'Variables AME'!R371/'Variables AME'!R$64*'Variables AME'!$S$64</f>
        <v>227.37003027370173</v>
      </c>
      <c r="T70" s="21">
        <f>'Variables AME'!S334*'Variables AME'!S371/'Variables AME'!S$64*'Variables AME'!$S$64</f>
        <v>237.1673982332876</v>
      </c>
      <c r="U70" s="21">
        <f>'Variables AME'!T334*'Variables AME'!T371/'Variables AME'!T$64*'Variables AME'!$S$64</f>
        <v>237.33959891493248</v>
      </c>
      <c r="V70" s="21">
        <f>'Variables AME'!U334*'Variables AME'!U371/'Variables AME'!U$64*'Variables AME'!$S$64</f>
        <v>242.95616771273032</v>
      </c>
      <c r="W70" s="21">
        <f>'Variables AME'!V334*'Variables AME'!V371/'Variables AME'!V$64*'Variables AME'!$S$64</f>
        <v>254.84539811146612</v>
      </c>
      <c r="X70" s="21">
        <f>'Variables AME'!W334*'Variables AME'!W371/'Variables AME'!W$64*'Variables AME'!$S$64</f>
        <v>265.7222212486015</v>
      </c>
      <c r="Y70" s="21">
        <f>'Variables AME'!X334*'Variables AME'!X371/'Variables AME'!X$64*'Variables AME'!$S$64</f>
        <v>273.93168897359578</v>
      </c>
      <c r="Z70" s="21">
        <f>'Variables AME'!Y334*'Variables AME'!Y371/'Variables AME'!Y$64*'Variables AME'!$S$64</f>
        <v>287.19692689545423</v>
      </c>
      <c r="AA70" s="21">
        <f>'Variables AME'!Z334*'Variables AME'!Z371/'Variables AME'!Z$64*'Variables AME'!$S$64</f>
        <v>302.68997192739096</v>
      </c>
      <c r="AB70" s="21">
        <f>'Variables AME'!AA334*'Variables AME'!AA371/'Variables AME'!AA$64*'Variables AME'!$S$64</f>
        <v>320.4913793855298</v>
      </c>
      <c r="AC70" s="21">
        <f>'Variables AME'!AB334*'Variables AME'!AB371/'Variables AME'!AB$64*'Variables AME'!$S$64</f>
        <v>341.26147999586169</v>
      </c>
      <c r="AD70" s="21">
        <f>'Variables AME'!AC334*'Variables AME'!AC371/'Variables AME'!AC$64*'Variables AME'!$S$64</f>
        <v>342.46392449727904</v>
      </c>
      <c r="AE70" s="21">
        <f>'Variables AME'!AD334*'Variables AME'!AD371/'Variables AME'!AD$64*'Variables AME'!$S$64</f>
        <v>345.11036858531372</v>
      </c>
      <c r="AF70" s="21">
        <f>'Variables AME'!AE334*'Variables AME'!AE371/'Variables AME'!AE$64*'Variables AME'!$S$64</f>
        <v>348.18816473597104</v>
      </c>
      <c r="AG70" s="21">
        <f>'Variables AME'!AF334*'Variables AME'!AF371/'Variables AME'!AF$64*'Variables AME'!$S$64</f>
        <v>351.3724215396328</v>
      </c>
      <c r="AH70" s="21">
        <f>'Variables AME'!AG334*'Variables AME'!AG371/'Variables AME'!AG$64*'Variables AME'!$S$64</f>
        <v>355.17983815253837</v>
      </c>
      <c r="AI70" s="21">
        <f>'Variables AME'!AH334*'Variables AME'!AH371/'Variables AME'!AH$64*'Variables AME'!$S$64</f>
        <v>359.59447596105457</v>
      </c>
      <c r="AJ70" s="21">
        <f>'Variables AME'!AI334*'Variables AME'!AI371/'Variables AME'!AI$64*'Variables AME'!$S$64</f>
        <v>364.04629065420369</v>
      </c>
      <c r="AK70" s="21">
        <f>'Variables AME'!AJ334*'Variables AME'!AJ371/'Variables AME'!AJ$64*'Variables AME'!$S$64</f>
        <v>368.84287643021821</v>
      </c>
      <c r="AL70" s="21">
        <f>'Variables AME'!AK334*'Variables AME'!AK371/'Variables AME'!AK$64*'Variables AME'!$S$64</f>
        <v>373.77758522485163</v>
      </c>
      <c r="AM70" s="21">
        <f>'Variables AME'!AL334*'Variables AME'!AL371/'Variables AME'!AL$64*'Variables AME'!$S$64</f>
        <v>378.73030899292138</v>
      </c>
      <c r="AN70" s="21">
        <f>'Variables AME'!AM334*'Variables AME'!AM371/'Variables AME'!AM$64*'Variables AME'!$S$64</f>
        <v>383.47680512455577</v>
      </c>
      <c r="AO70" s="21">
        <f>'Variables AME'!AN334*'Variables AME'!AN371/'Variables AME'!AN$64*'Variables AME'!$S$64</f>
        <v>388.88977850882549</v>
      </c>
      <c r="AP70" s="21">
        <f>'Variables AME'!AO334*'Variables AME'!AO371/'Variables AME'!AO$64*'Variables AME'!$S$64</f>
        <v>394.20845666750631</v>
      </c>
      <c r="AQ70" s="21">
        <f>'Variables AME'!AP334*'Variables AME'!AP371/'Variables AME'!AP$64*'Variables AME'!$S$64</f>
        <v>399.71776458403457</v>
      </c>
      <c r="AR70" s="21">
        <f>'Variables AME'!AQ334*'Variables AME'!AQ371/'Variables AME'!AQ$64*'Variables AME'!$S$64</f>
        <v>405.01377800155211</v>
      </c>
      <c r="AS70" s="21">
        <f>'Variables AME'!AR334*'Variables AME'!AR371/'Variables AME'!AR$64*'Variables AME'!$S$64</f>
        <v>410.726980958056</v>
      </c>
      <c r="AT70" s="21">
        <f>'Variables AME'!AS334*'Variables AME'!AS371/'Variables AME'!AS$64*'Variables AME'!$S$64</f>
        <v>416.29278752949222</v>
      </c>
      <c r="AU70" s="21">
        <f>'Variables AME'!AT334*'Variables AME'!AT371/'Variables AME'!AT$64*'Variables AME'!$S$64</f>
        <v>421.85272666258692</v>
      </c>
      <c r="AV70" s="21">
        <f>'Variables AME'!AU334*'Variables AME'!AU371/'Variables AME'!AU$64*'Variables AME'!$S$64</f>
        <v>427.43814350364738</v>
      </c>
      <c r="AW70" s="21">
        <f>'Variables AME'!AV334*'Variables AME'!AV371/'Variables AME'!AV$64*'Variables AME'!$S$64</f>
        <v>433.18581310594197</v>
      </c>
    </row>
    <row r="71" spans="1:49" x14ac:dyDescent="0.25">
      <c r="A71" s="166"/>
      <c r="B71" t="s">
        <v>265</v>
      </c>
      <c r="C71" s="21">
        <f>'Variables AME'!B335*'Variables AME'!B372/'Variables AME'!B$64*'Variables AME'!$S$64</f>
        <v>8090.6996191004419</v>
      </c>
      <c r="D71" s="21">
        <f>'Variables AME'!C335*'Variables AME'!C372/'Variables AME'!C$64*'Variables AME'!$S$64</f>
        <v>8220.5984184960416</v>
      </c>
      <c r="E71" s="21">
        <f>'Variables AME'!D335*'Variables AME'!D372/'Variables AME'!D$64*'Variables AME'!$S$64</f>
        <v>8304.2710251240333</v>
      </c>
      <c r="F71" s="21">
        <f>'Variables AME'!E335*'Variables AME'!E372/'Variables AME'!E$64*'Variables AME'!$S$64</f>
        <v>8500.2958035606043</v>
      </c>
      <c r="G71" s="21">
        <f>'Variables AME'!F335*'Variables AME'!F372/'Variables AME'!F$64*'Variables AME'!$S$64</f>
        <v>8833.2024138572324</v>
      </c>
      <c r="H71" s="21">
        <f>'Variables AME'!G335*'Variables AME'!G372/'Variables AME'!G$64*'Variables AME'!$S$64</f>
        <v>7406.1355165324348</v>
      </c>
      <c r="I71" s="21">
        <f>'Variables AME'!H335*'Variables AME'!H372/'Variables AME'!H$64*'Variables AME'!$S$64</f>
        <v>7823.9652335640822</v>
      </c>
      <c r="J71" s="21">
        <f>'Variables AME'!I335*'Variables AME'!I372/'Variables AME'!I$64*'Variables AME'!$S$64</f>
        <v>8412.2553003574994</v>
      </c>
      <c r="K71" s="21">
        <f>'Variables AME'!J335*'Variables AME'!J372/'Variables AME'!J$64*'Variables AME'!$S$64</f>
        <v>8566.8713218118482</v>
      </c>
      <c r="L71" s="21">
        <f>'Variables AME'!K335*'Variables AME'!K372/'Variables AME'!K$64*'Variables AME'!$S$64</f>
        <v>8263.5975679964231</v>
      </c>
      <c r="M71" s="21">
        <f>'Variables AME'!L335*'Variables AME'!L372/'Variables AME'!L$64*'Variables AME'!$S$64</f>
        <v>8166.361069464956</v>
      </c>
      <c r="N71" s="21">
        <f>'Variables AME'!M335*'Variables AME'!M372/'Variables AME'!M$64*'Variables AME'!$S$64</f>
        <v>7883.9653292503908</v>
      </c>
      <c r="O71" s="21">
        <f>'Variables AME'!N335*'Variables AME'!N372/'Variables AME'!N$64*'Variables AME'!$S$64</f>
        <v>7239.3988634881725</v>
      </c>
      <c r="P71" s="21">
        <f>'Variables AME'!O335*'Variables AME'!O372/'Variables AME'!O$64*'Variables AME'!$S$64</f>
        <v>7256.1872489709203</v>
      </c>
      <c r="Q71" s="21">
        <f>'Variables AME'!P335*'Variables AME'!P372/'Variables AME'!P$64*'Variables AME'!$S$64</f>
        <v>7478.471456245351</v>
      </c>
      <c r="R71" s="21">
        <f>'Variables AME'!Q335*'Variables AME'!Q372/'Variables AME'!Q$64*'Variables AME'!$S$64</f>
        <v>7210.6256602437616</v>
      </c>
      <c r="S71" s="21">
        <f>'Variables AME'!R335*'Variables AME'!R372/'Variables AME'!R$64*'Variables AME'!$S$64</f>
        <v>6975.8303016958771</v>
      </c>
      <c r="T71" s="21">
        <f>'Variables AME'!S335*'Variables AME'!S372/'Variables AME'!S$64*'Variables AME'!$S$64</f>
        <v>7217.2569331284294</v>
      </c>
      <c r="U71" s="21">
        <f>'Variables AME'!T335*'Variables AME'!T372/'Variables AME'!T$64*'Variables AME'!$S$64</f>
        <v>7273.4286136477449</v>
      </c>
      <c r="V71" s="21">
        <f>'Variables AME'!U335*'Variables AME'!U372/'Variables AME'!U$64*'Variables AME'!$S$64</f>
        <v>7440.7645771848584</v>
      </c>
      <c r="W71" s="21">
        <f>'Variables AME'!V335*'Variables AME'!V372/'Variables AME'!V$64*'Variables AME'!$S$64</f>
        <v>7607.034674739034</v>
      </c>
      <c r="X71" s="21">
        <f>'Variables AME'!W335*'Variables AME'!W372/'Variables AME'!W$64*'Variables AME'!$S$64</f>
        <v>7729.1425100197439</v>
      </c>
      <c r="Y71" s="21">
        <f>'Variables AME'!X335*'Variables AME'!X372/'Variables AME'!X$64*'Variables AME'!$S$64</f>
        <v>7709.3368391155473</v>
      </c>
      <c r="Z71" s="21">
        <f>'Variables AME'!Y335*'Variables AME'!Y372/'Variables AME'!Y$64*'Variables AME'!$S$64</f>
        <v>7764.3969774405105</v>
      </c>
      <c r="AA71" s="21">
        <f>'Variables AME'!Z335*'Variables AME'!Z372/'Variables AME'!Z$64*'Variables AME'!$S$64</f>
        <v>7830.0786507695439</v>
      </c>
      <c r="AB71" s="21">
        <f>'Variables AME'!AA335*'Variables AME'!AA372/'Variables AME'!AA$64*'Variables AME'!$S$64</f>
        <v>7901.2464803463963</v>
      </c>
      <c r="AC71" s="21">
        <f>'Variables AME'!AB335*'Variables AME'!AB372/'Variables AME'!AB$64*'Variables AME'!$S$64</f>
        <v>7981.2715022863895</v>
      </c>
      <c r="AD71" s="21">
        <f>'Variables AME'!AC335*'Variables AME'!AC372/'Variables AME'!AC$64*'Variables AME'!$S$64</f>
        <v>8010.1000629260534</v>
      </c>
      <c r="AE71" s="21">
        <f>'Variables AME'!AD335*'Variables AME'!AD372/'Variables AME'!AD$64*'Variables AME'!$S$64</f>
        <v>8065.4789546044203</v>
      </c>
      <c r="AF71" s="21">
        <f>'Variables AME'!AE335*'Variables AME'!AE372/'Variables AME'!AE$64*'Variables AME'!$S$64</f>
        <v>8129.768041039024</v>
      </c>
      <c r="AG71" s="21">
        <f>'Variables AME'!AF335*'Variables AME'!AF372/'Variables AME'!AF$64*'Variables AME'!$S$64</f>
        <v>8196.8933750270171</v>
      </c>
      <c r="AH71" s="21">
        <f>'Variables AME'!AG335*'Variables AME'!AG372/'Variables AME'!AG$64*'Variables AME'!$S$64</f>
        <v>8276.3341291758843</v>
      </c>
      <c r="AI71" s="21">
        <f>'Variables AME'!AH335*'Variables AME'!AH372/'Variables AME'!AH$64*'Variables AME'!$S$64</f>
        <v>8368.1527394660006</v>
      </c>
      <c r="AJ71" s="21">
        <f>'Variables AME'!AI335*'Variables AME'!AI372/'Variables AME'!AI$64*'Variables AME'!$S$64</f>
        <v>8462.2903769535478</v>
      </c>
      <c r="AK71" s="21">
        <f>'Variables AME'!AJ335*'Variables AME'!AJ372/'Variables AME'!AJ$64*'Variables AME'!$S$64</f>
        <v>8563.3077174877726</v>
      </c>
      <c r="AL71" s="21">
        <f>'Variables AME'!AK335*'Variables AME'!AK372/'Variables AME'!AK$64*'Variables AME'!$S$64</f>
        <v>8668.6303049522412</v>
      </c>
      <c r="AM71" s="21">
        <f>'Variables AME'!AL335*'Variables AME'!AL372/'Variables AME'!AL$64*'Variables AME'!$S$64</f>
        <v>8775.4827951514435</v>
      </c>
      <c r="AN71" s="21">
        <f>'Variables AME'!AM335*'Variables AME'!AM372/'Variables AME'!AM$64*'Variables AME'!$S$64</f>
        <v>8886.0650067783899</v>
      </c>
      <c r="AO71" s="21">
        <f>'Variables AME'!AN335*'Variables AME'!AN372/'Variables AME'!AN$64*'Variables AME'!$S$64</f>
        <v>9011.2869761329439</v>
      </c>
      <c r="AP71" s="21">
        <f>'Variables AME'!AO335*'Variables AME'!AO372/'Variables AME'!AO$64*'Variables AME'!$S$64</f>
        <v>9135.4567568867533</v>
      </c>
      <c r="AQ71" s="21">
        <f>'Variables AME'!AP335*'Variables AME'!AP372/'Variables AME'!AP$64*'Variables AME'!$S$64</f>
        <v>9261.968520730501</v>
      </c>
      <c r="AR71" s="21">
        <f>'Variables AME'!AQ335*'Variables AME'!AQ372/'Variables AME'!AQ$64*'Variables AME'!$S$64</f>
        <v>9385.8746556828155</v>
      </c>
      <c r="AS71" s="21">
        <f>'Variables AME'!AR335*'Variables AME'!AR372/'Variables AME'!AR$64*'Variables AME'!$S$64</f>
        <v>9519.7786830663208</v>
      </c>
      <c r="AT71" s="21">
        <f>'Variables AME'!AS335*'Variables AME'!AS372/'Variables AME'!AS$64*'Variables AME'!$S$64</f>
        <v>9650.5520304381043</v>
      </c>
      <c r="AU71" s="21">
        <f>'Variables AME'!AT335*'Variables AME'!AT372/'Variables AME'!AT$64*'Variables AME'!$S$64</f>
        <v>9782.3085369716719</v>
      </c>
      <c r="AV71" s="21">
        <f>'Variables AME'!AU335*'Variables AME'!AU372/'Variables AME'!AU$64*'Variables AME'!$S$64</f>
        <v>9915.1705804622452</v>
      </c>
      <c r="AW71" s="21">
        <f>'Variables AME'!AV335*'Variables AME'!AV372/'Variables AME'!AV$64*'Variables AME'!$S$64</f>
        <v>10051.908530912488</v>
      </c>
    </row>
    <row r="72" spans="1:49" x14ac:dyDescent="0.25">
      <c r="A72" s="166"/>
      <c r="B72" t="s">
        <v>266</v>
      </c>
      <c r="C72" s="21">
        <f>'Variables AME'!B336*'Variables AME'!B373/'Variables AME'!B$64*'Variables AME'!$S$64</f>
        <v>4688.7134636664741</v>
      </c>
      <c r="D72" s="21">
        <f>'Variables AME'!C336*'Variables AME'!C373/'Variables AME'!C$64*'Variables AME'!$S$64</f>
        <v>4763.9922749329844</v>
      </c>
      <c r="E72" s="21">
        <f>'Variables AME'!D336*'Variables AME'!D373/'Variables AME'!D$64*'Variables AME'!$S$64</f>
        <v>4866.7793781768778</v>
      </c>
      <c r="F72" s="21">
        <f>'Variables AME'!E336*'Variables AME'!E373/'Variables AME'!E$64*'Variables AME'!$S$64</f>
        <v>5171.5207851365194</v>
      </c>
      <c r="G72" s="21">
        <f>'Variables AME'!F336*'Variables AME'!F373/'Variables AME'!F$64*'Variables AME'!$S$64</f>
        <v>5516.9620729772978</v>
      </c>
      <c r="H72" s="21">
        <f>'Variables AME'!G336*'Variables AME'!G373/'Variables AME'!G$64*'Variables AME'!$S$64</f>
        <v>4459.6005745966586</v>
      </c>
      <c r="I72" s="21">
        <f>'Variables AME'!H336*'Variables AME'!H373/'Variables AME'!H$64*'Variables AME'!$S$64</f>
        <v>4710.7538589163978</v>
      </c>
      <c r="J72" s="21">
        <f>'Variables AME'!I336*'Variables AME'!I373/'Variables AME'!I$64*'Variables AME'!$S$64</f>
        <v>5263.7035978904396</v>
      </c>
      <c r="K72" s="21">
        <f>'Variables AME'!J336*'Variables AME'!J373/'Variables AME'!J$64*'Variables AME'!$S$64</f>
        <v>5512.9166763947424</v>
      </c>
      <c r="L72" s="21">
        <f>'Variables AME'!K336*'Variables AME'!K373/'Variables AME'!K$64*'Variables AME'!$S$64</f>
        <v>5439.6943476066917</v>
      </c>
      <c r="M72" s="21">
        <f>'Variables AME'!L336*'Variables AME'!L373/'Variables AME'!L$64*'Variables AME'!$S$64</f>
        <v>5149.6789128120572</v>
      </c>
      <c r="N72" s="21">
        <f>'Variables AME'!M336*'Variables AME'!M373/'Variables AME'!M$64*'Variables AME'!$S$64</f>
        <v>4608.2767319943023</v>
      </c>
      <c r="O72" s="21">
        <f>'Variables AME'!N336*'Variables AME'!N373/'Variables AME'!N$64*'Variables AME'!$S$64</f>
        <v>4400.5650111268678</v>
      </c>
      <c r="P72" s="21">
        <f>'Variables AME'!O336*'Variables AME'!O373/'Variables AME'!O$64*'Variables AME'!$S$64</f>
        <v>4788.7373929532278</v>
      </c>
      <c r="Q72" s="21">
        <f>'Variables AME'!P336*'Variables AME'!P373/'Variables AME'!P$64*'Variables AME'!$S$64</f>
        <v>5349.8101650996505</v>
      </c>
      <c r="R72" s="21">
        <f>'Variables AME'!Q336*'Variables AME'!Q373/'Variables AME'!Q$64*'Variables AME'!$S$64</f>
        <v>5437.3264827102839</v>
      </c>
      <c r="S72" s="21">
        <f>'Variables AME'!R336*'Variables AME'!R373/'Variables AME'!R$64*'Variables AME'!$S$64</f>
        <v>5493.8568475048587</v>
      </c>
      <c r="T72" s="21">
        <f>'Variables AME'!S336*'Variables AME'!S373/'Variables AME'!S$64*'Variables AME'!$S$64</f>
        <v>5752.6139117563125</v>
      </c>
      <c r="U72" s="21">
        <f>'Variables AME'!T336*'Variables AME'!T373/'Variables AME'!T$64*'Variables AME'!$S$64</f>
        <v>5785.6847620451417</v>
      </c>
      <c r="V72" s="21">
        <f>'Variables AME'!U336*'Variables AME'!U373/'Variables AME'!U$64*'Variables AME'!$S$64</f>
        <v>5987.3663071317751</v>
      </c>
      <c r="W72" s="21">
        <f>'Variables AME'!V336*'Variables AME'!V373/'Variables AME'!V$64*'Variables AME'!$S$64</f>
        <v>6049.1521939881059</v>
      </c>
      <c r="X72" s="21">
        <f>'Variables AME'!W336*'Variables AME'!W373/'Variables AME'!W$64*'Variables AME'!$S$64</f>
        <v>6099.159491284543</v>
      </c>
      <c r="Y72" s="21">
        <f>'Variables AME'!X336*'Variables AME'!X373/'Variables AME'!X$64*'Variables AME'!$S$64</f>
        <v>5938.2418442167482</v>
      </c>
      <c r="Z72" s="21">
        <f>'Variables AME'!Y336*'Variables AME'!Y373/'Variables AME'!Y$64*'Variables AME'!$S$64</f>
        <v>5863.3817515298506</v>
      </c>
      <c r="AA72" s="21">
        <f>'Variables AME'!Z336*'Variables AME'!Z373/'Variables AME'!Z$64*'Variables AME'!$S$64</f>
        <v>5818.3959967842984</v>
      </c>
      <c r="AB72" s="21">
        <f>'Variables AME'!AA336*'Variables AME'!AA373/'Variables AME'!AA$64*'Variables AME'!$S$64</f>
        <v>5782.4661365647762</v>
      </c>
      <c r="AC72" s="21">
        <f>'Variables AME'!AB336*'Variables AME'!AB373/'Variables AME'!AB$64*'Variables AME'!$S$64</f>
        <v>5755.0170547559001</v>
      </c>
      <c r="AD72" s="21">
        <f>'Variables AME'!AC336*'Variables AME'!AC373/'Variables AME'!AC$64*'Variables AME'!$S$64</f>
        <v>5731.7836401224658</v>
      </c>
      <c r="AE72" s="21">
        <f>'Variables AME'!AD336*'Variables AME'!AD373/'Variables AME'!AD$64*'Variables AME'!$S$64</f>
        <v>5724.1334364278191</v>
      </c>
      <c r="AF72" s="21">
        <f>'Variables AME'!AE336*'Variables AME'!AE373/'Variables AME'!AE$64*'Variables AME'!$S$64</f>
        <v>5721.0920321053291</v>
      </c>
      <c r="AG72" s="21">
        <f>'Variables AME'!AF336*'Variables AME'!AF373/'Variables AME'!AF$64*'Variables AME'!$S$64</f>
        <v>5722.1066756459704</v>
      </c>
      <c r="AH72" s="21">
        <f>'Variables AME'!AG336*'Variables AME'!AG373/'Variables AME'!AG$64*'Variables AME'!$S$64</f>
        <v>5738.2603478739275</v>
      </c>
      <c r="AI72" s="21">
        <f>'Variables AME'!AH336*'Variables AME'!AH373/'Variables AME'!AH$64*'Variables AME'!$S$64</f>
        <v>5751.683840775705</v>
      </c>
      <c r="AJ72" s="21">
        <f>'Variables AME'!AI336*'Variables AME'!AI373/'Variables AME'!AI$64*'Variables AME'!$S$64</f>
        <v>5760.6451763603009</v>
      </c>
      <c r="AK72" s="21">
        <f>'Variables AME'!AJ336*'Variables AME'!AJ373/'Variables AME'!AJ$64*'Variables AME'!$S$64</f>
        <v>5782.1960028689755</v>
      </c>
      <c r="AL72" s="21">
        <f>'Variables AME'!AK336*'Variables AME'!AK373/'Variables AME'!AK$64*'Variables AME'!$S$64</f>
        <v>5804.6613749533608</v>
      </c>
      <c r="AM72" s="21">
        <f>'Variables AME'!AL336*'Variables AME'!AL373/'Variables AME'!AL$64*'Variables AME'!$S$64</f>
        <v>5823.917752305385</v>
      </c>
      <c r="AN72" s="21">
        <f>'Variables AME'!AM336*'Variables AME'!AM373/'Variables AME'!AM$64*'Variables AME'!$S$64</f>
        <v>5833.8108711377063</v>
      </c>
      <c r="AO72" s="21">
        <f>'Variables AME'!AN336*'Variables AME'!AN373/'Variables AME'!AN$64*'Variables AME'!$S$64</f>
        <v>5851.6700207453659</v>
      </c>
      <c r="AP72" s="21">
        <f>'Variables AME'!AO336*'Variables AME'!AO373/'Variables AME'!AO$64*'Variables AME'!$S$64</f>
        <v>5868.1579408531661</v>
      </c>
      <c r="AQ72" s="21">
        <f>'Variables AME'!AP336*'Variables AME'!AP373/'Variables AME'!AP$64*'Variables AME'!$S$64</f>
        <v>5894.0808195339696</v>
      </c>
      <c r="AR72" s="21">
        <f>'Variables AME'!AQ336*'Variables AME'!AQ373/'Variables AME'!AQ$64*'Variables AME'!$S$64</f>
        <v>5910.8738901990191</v>
      </c>
      <c r="AS72" s="21">
        <f>'Variables AME'!AR336*'Variables AME'!AR373/'Variables AME'!AR$64*'Variables AME'!$S$64</f>
        <v>5937.817829953452</v>
      </c>
      <c r="AT72" s="21">
        <f>'Variables AME'!AS336*'Variables AME'!AS373/'Variables AME'!AS$64*'Variables AME'!$S$64</f>
        <v>5964.6563789311595</v>
      </c>
      <c r="AU72" s="21">
        <f>'Variables AME'!AT336*'Variables AME'!AT373/'Variables AME'!AT$64*'Variables AME'!$S$64</f>
        <v>5988.7237325591523</v>
      </c>
      <c r="AV72" s="21">
        <f>'Variables AME'!AU336*'Variables AME'!AU373/'Variables AME'!AU$64*'Variables AME'!$S$64</f>
        <v>6012.4961899101354</v>
      </c>
      <c r="AW72" s="21">
        <f>'Variables AME'!AV336*'Variables AME'!AV373/'Variables AME'!AV$64*'Variables AME'!$S$64</f>
        <v>6082.2497441812848</v>
      </c>
    </row>
    <row r="75" spans="1:49" x14ac:dyDescent="0.25">
      <c r="A75" s="166" t="s">
        <v>306</v>
      </c>
      <c r="B75" t="s">
        <v>255</v>
      </c>
      <c r="C75">
        <f>'Variables AME'!B529/'Variables AME'!B$64*'Variables AME'!$S$64</f>
        <v>0</v>
      </c>
      <c r="D75">
        <f>'Variables AME'!C529/'Variables AME'!C$64*'Variables AME'!$S$64</f>
        <v>0</v>
      </c>
      <c r="E75">
        <f>'Variables AME'!D529/'Variables AME'!D$64*'Variables AME'!$S$64</f>
        <v>0</v>
      </c>
      <c r="F75">
        <f>'Variables AME'!E529/'Variables AME'!E$64*'Variables AME'!$S$64</f>
        <v>0</v>
      </c>
      <c r="G75">
        <f>'Variables AME'!F529/'Variables AME'!F$64*'Variables AME'!$S$64</f>
        <v>0</v>
      </c>
      <c r="H75">
        <f>'Variables AME'!G529/'Variables AME'!G$64*'Variables AME'!$S$64</f>
        <v>0</v>
      </c>
      <c r="I75">
        <f>'Variables AME'!H529/'Variables AME'!H$64*'Variables AME'!$S$64</f>
        <v>0</v>
      </c>
      <c r="J75">
        <f>'Variables AME'!I529/'Variables AME'!I$64*'Variables AME'!$S$64</f>
        <v>0</v>
      </c>
      <c r="K75">
        <f>'Variables AME'!J529/'Variables AME'!J$64*'Variables AME'!$S$64</f>
        <v>0</v>
      </c>
      <c r="L75">
        <f>'Variables AME'!K529/'Variables AME'!K$64*'Variables AME'!$S$64</f>
        <v>0</v>
      </c>
      <c r="M75">
        <f>'Variables AME'!L529/'Variables AME'!L$64*'Variables AME'!$S$64</f>
        <v>0</v>
      </c>
      <c r="N75">
        <f>'Variables AME'!M529/'Variables AME'!M$64*'Variables AME'!$S$64</f>
        <v>0</v>
      </c>
      <c r="O75">
        <f>'Variables AME'!N529/'Variables AME'!N$64*'Variables AME'!$S$64</f>
        <v>0</v>
      </c>
      <c r="P75">
        <f>'Variables AME'!O529/'Variables AME'!O$64*'Variables AME'!$S$64</f>
        <v>0</v>
      </c>
      <c r="Q75">
        <f>'Variables AME'!P529/'Variables AME'!P$64*'Variables AME'!$S$64</f>
        <v>0</v>
      </c>
      <c r="R75">
        <f>'Variables AME'!Q529/'Variables AME'!Q$64*'Variables AME'!$S$64</f>
        <v>0</v>
      </c>
      <c r="S75">
        <f>'Variables AME'!R529/'Variables AME'!R$64*'Variables AME'!$S$64</f>
        <v>0</v>
      </c>
      <c r="T75">
        <f>'Variables AME'!S529/'Variables AME'!S$64*'Variables AME'!$S$64</f>
        <v>0</v>
      </c>
      <c r="U75">
        <f>'Variables AME'!T529/'Variables AME'!T$64*'Variables AME'!$S$64</f>
        <v>0</v>
      </c>
      <c r="V75">
        <f>'Variables AME'!U529/'Variables AME'!U$64*'Variables AME'!$S$64</f>
        <v>0</v>
      </c>
      <c r="W75">
        <f>'Variables AME'!V529/'Variables AME'!V$64*'Variables AME'!$S$64</f>
        <v>0</v>
      </c>
      <c r="X75">
        <f>'Variables AME'!W529/'Variables AME'!W$64*'Variables AME'!$S$64</f>
        <v>0</v>
      </c>
      <c r="Y75">
        <f>'Variables AME'!X529/'Variables AME'!X$64*'Variables AME'!$S$64</f>
        <v>0</v>
      </c>
      <c r="Z75">
        <f>'Variables AME'!Y529/'Variables AME'!Y$64*'Variables AME'!$S$64</f>
        <v>0</v>
      </c>
      <c r="AA75">
        <f>'Variables AME'!Z529/'Variables AME'!Z$64*'Variables AME'!$S$64</f>
        <v>0</v>
      </c>
      <c r="AB75">
        <f>'Variables AME'!AA529/'Variables AME'!AA$64*'Variables AME'!$S$64</f>
        <v>0</v>
      </c>
      <c r="AC75">
        <f>'Variables AME'!AB529/'Variables AME'!AB$64*'Variables AME'!$S$64</f>
        <v>0</v>
      </c>
      <c r="AD75">
        <f>'Variables AME'!AC529/'Variables AME'!AC$64*'Variables AME'!$S$64</f>
        <v>0</v>
      </c>
      <c r="AE75">
        <f>'Variables AME'!AD529/'Variables AME'!AD$64*'Variables AME'!$S$64</f>
        <v>0</v>
      </c>
      <c r="AF75">
        <f>'Variables AME'!AE529/'Variables AME'!AE$64*'Variables AME'!$S$64</f>
        <v>0</v>
      </c>
      <c r="AG75">
        <f>'Variables AME'!AF529/'Variables AME'!AF$64*'Variables AME'!$S$64</f>
        <v>0</v>
      </c>
      <c r="AH75">
        <f>'Variables AME'!AG529/'Variables AME'!AG$64*'Variables AME'!$S$64</f>
        <v>0</v>
      </c>
      <c r="AI75">
        <f>'Variables AME'!AH529/'Variables AME'!AH$64*'Variables AME'!$S$64</f>
        <v>0</v>
      </c>
      <c r="AJ75">
        <f>'Variables AME'!AI529/'Variables AME'!AI$64*'Variables AME'!$S$64</f>
        <v>0</v>
      </c>
      <c r="AK75">
        <f>'Variables AME'!AJ529/'Variables AME'!AJ$64*'Variables AME'!$S$64</f>
        <v>0</v>
      </c>
      <c r="AL75">
        <f>'Variables AME'!AK529/'Variables AME'!AK$64*'Variables AME'!$S$64</f>
        <v>0</v>
      </c>
      <c r="AM75">
        <f>'Variables AME'!AL529/'Variables AME'!AL$64*'Variables AME'!$S$64</f>
        <v>0</v>
      </c>
      <c r="AN75">
        <f>'Variables AME'!AM529/'Variables AME'!AM$64*'Variables AME'!$S$64</f>
        <v>0</v>
      </c>
      <c r="AO75">
        <f>'Variables AME'!AN529/'Variables AME'!AN$64*'Variables AME'!$S$64</f>
        <v>0</v>
      </c>
      <c r="AP75">
        <f>'Variables AME'!AO529/'Variables AME'!AO$64*'Variables AME'!$S$64</f>
        <v>0</v>
      </c>
      <c r="AQ75">
        <f>'Variables AME'!AP529/'Variables AME'!AP$64*'Variables AME'!$S$64</f>
        <v>0</v>
      </c>
      <c r="AR75">
        <f>'Variables AME'!AQ529/'Variables AME'!AQ$64*'Variables AME'!$S$64</f>
        <v>0</v>
      </c>
      <c r="AS75">
        <f>'Variables AME'!AR529/'Variables AME'!AR$64*'Variables AME'!$S$64</f>
        <v>0</v>
      </c>
      <c r="AT75">
        <f>'Variables AME'!AS529/'Variables AME'!AS$64*'Variables AME'!$S$64</f>
        <v>0</v>
      </c>
      <c r="AU75">
        <f>'Variables AME'!AT529/'Variables AME'!AT$64*'Variables AME'!$S$64</f>
        <v>0</v>
      </c>
      <c r="AV75">
        <f>'Variables AME'!AU529/'Variables AME'!AU$64*'Variables AME'!$S$64</f>
        <v>0</v>
      </c>
      <c r="AW75">
        <f>'Variables AME'!AV529/'Variables AME'!AV$64*'Variables AME'!$S$64</f>
        <v>0</v>
      </c>
    </row>
    <row r="76" spans="1:49" x14ac:dyDescent="0.25">
      <c r="A76" s="166"/>
      <c r="B76" t="s">
        <v>256</v>
      </c>
      <c r="C76">
        <f>'Variables AME'!B530/'Variables AME'!B$64*'Variables AME'!$S$64</f>
        <v>0</v>
      </c>
      <c r="D76">
        <f>'Variables AME'!C530/'Variables AME'!C$64*'Variables AME'!$S$64</f>
        <v>0</v>
      </c>
      <c r="E76">
        <f>'Variables AME'!D530/'Variables AME'!D$64*'Variables AME'!$S$64</f>
        <v>0</v>
      </c>
      <c r="F76">
        <f>'Variables AME'!E530/'Variables AME'!E$64*'Variables AME'!$S$64</f>
        <v>0</v>
      </c>
      <c r="G76">
        <f>'Variables AME'!F530/'Variables AME'!F$64*'Variables AME'!$S$64</f>
        <v>0</v>
      </c>
      <c r="H76">
        <f>'Variables AME'!G530/'Variables AME'!G$64*'Variables AME'!$S$64</f>
        <v>0</v>
      </c>
      <c r="I76">
        <f>'Variables AME'!H530/'Variables AME'!H$64*'Variables AME'!$S$64</f>
        <v>0</v>
      </c>
      <c r="J76">
        <f>'Variables AME'!I530/'Variables AME'!I$64*'Variables AME'!$S$64</f>
        <v>0</v>
      </c>
      <c r="K76">
        <f>'Variables AME'!J530/'Variables AME'!J$64*'Variables AME'!$S$64</f>
        <v>0</v>
      </c>
      <c r="L76">
        <f>'Variables AME'!K530/'Variables AME'!K$64*'Variables AME'!$S$64</f>
        <v>0</v>
      </c>
      <c r="M76">
        <f>'Variables AME'!L530/'Variables AME'!L$64*'Variables AME'!$S$64</f>
        <v>0</v>
      </c>
      <c r="N76">
        <f>'Variables AME'!M530/'Variables AME'!M$64*'Variables AME'!$S$64</f>
        <v>0</v>
      </c>
      <c r="O76">
        <f>'Variables AME'!N530/'Variables AME'!N$64*'Variables AME'!$S$64</f>
        <v>0</v>
      </c>
      <c r="P76">
        <f>'Variables AME'!O530/'Variables AME'!O$64*'Variables AME'!$S$64</f>
        <v>0</v>
      </c>
      <c r="Q76">
        <f>'Variables AME'!P530/'Variables AME'!P$64*'Variables AME'!$S$64</f>
        <v>0</v>
      </c>
      <c r="R76">
        <f>'Variables AME'!Q530/'Variables AME'!Q$64*'Variables AME'!$S$64</f>
        <v>0</v>
      </c>
      <c r="S76">
        <f>'Variables AME'!R530/'Variables AME'!R$64*'Variables AME'!$S$64</f>
        <v>0</v>
      </c>
      <c r="T76">
        <f>'Variables AME'!S530/'Variables AME'!S$64*'Variables AME'!$S$64</f>
        <v>0</v>
      </c>
      <c r="U76">
        <f>'Variables AME'!T530/'Variables AME'!T$64*'Variables AME'!$S$64</f>
        <v>0</v>
      </c>
      <c r="V76">
        <f>'Variables AME'!U530/'Variables AME'!U$64*'Variables AME'!$S$64</f>
        <v>0</v>
      </c>
      <c r="W76">
        <f>'Variables AME'!V530/'Variables AME'!V$64*'Variables AME'!$S$64</f>
        <v>0</v>
      </c>
      <c r="X76">
        <f>'Variables AME'!W530/'Variables AME'!W$64*'Variables AME'!$S$64</f>
        <v>0</v>
      </c>
      <c r="Y76">
        <f>'Variables AME'!X530/'Variables AME'!X$64*'Variables AME'!$S$64</f>
        <v>0</v>
      </c>
      <c r="Z76">
        <f>'Variables AME'!Y530/'Variables AME'!Y$64*'Variables AME'!$S$64</f>
        <v>0</v>
      </c>
      <c r="AA76">
        <f>'Variables AME'!Z530/'Variables AME'!Z$64*'Variables AME'!$S$64</f>
        <v>0</v>
      </c>
      <c r="AB76">
        <f>'Variables AME'!AA530/'Variables AME'!AA$64*'Variables AME'!$S$64</f>
        <v>0</v>
      </c>
      <c r="AC76">
        <f>'Variables AME'!AB530/'Variables AME'!AB$64*'Variables AME'!$S$64</f>
        <v>0</v>
      </c>
      <c r="AD76">
        <f>'Variables AME'!AC530/'Variables AME'!AC$64*'Variables AME'!$S$64</f>
        <v>0</v>
      </c>
      <c r="AE76">
        <f>'Variables AME'!AD530/'Variables AME'!AD$64*'Variables AME'!$S$64</f>
        <v>0</v>
      </c>
      <c r="AF76">
        <f>'Variables AME'!AE530/'Variables AME'!AE$64*'Variables AME'!$S$64</f>
        <v>0</v>
      </c>
      <c r="AG76">
        <f>'Variables AME'!AF530/'Variables AME'!AF$64*'Variables AME'!$S$64</f>
        <v>0</v>
      </c>
      <c r="AH76">
        <f>'Variables AME'!AG530/'Variables AME'!AG$64*'Variables AME'!$S$64</f>
        <v>0</v>
      </c>
      <c r="AI76">
        <f>'Variables AME'!AH530/'Variables AME'!AH$64*'Variables AME'!$S$64</f>
        <v>0</v>
      </c>
      <c r="AJ76">
        <f>'Variables AME'!AI530/'Variables AME'!AI$64*'Variables AME'!$S$64</f>
        <v>0</v>
      </c>
      <c r="AK76">
        <f>'Variables AME'!AJ530/'Variables AME'!AJ$64*'Variables AME'!$S$64</f>
        <v>0</v>
      </c>
      <c r="AL76">
        <f>'Variables AME'!AK530/'Variables AME'!AK$64*'Variables AME'!$S$64</f>
        <v>0</v>
      </c>
      <c r="AM76">
        <f>'Variables AME'!AL530/'Variables AME'!AL$64*'Variables AME'!$S$64</f>
        <v>0</v>
      </c>
      <c r="AN76">
        <f>'Variables AME'!AM530/'Variables AME'!AM$64*'Variables AME'!$S$64</f>
        <v>0</v>
      </c>
      <c r="AO76">
        <f>'Variables AME'!AN530/'Variables AME'!AN$64*'Variables AME'!$S$64</f>
        <v>0</v>
      </c>
      <c r="AP76">
        <f>'Variables AME'!AO530/'Variables AME'!AO$64*'Variables AME'!$S$64</f>
        <v>0</v>
      </c>
      <c r="AQ76">
        <f>'Variables AME'!AP530/'Variables AME'!AP$64*'Variables AME'!$S$64</f>
        <v>0</v>
      </c>
      <c r="AR76">
        <f>'Variables AME'!AQ530/'Variables AME'!AQ$64*'Variables AME'!$S$64</f>
        <v>0</v>
      </c>
      <c r="AS76">
        <f>'Variables AME'!AR530/'Variables AME'!AR$64*'Variables AME'!$S$64</f>
        <v>0</v>
      </c>
      <c r="AT76">
        <f>'Variables AME'!AS530/'Variables AME'!AS$64*'Variables AME'!$S$64</f>
        <v>0</v>
      </c>
      <c r="AU76">
        <f>'Variables AME'!AT530/'Variables AME'!AT$64*'Variables AME'!$S$64</f>
        <v>0</v>
      </c>
      <c r="AV76">
        <f>'Variables AME'!AU530/'Variables AME'!AU$64*'Variables AME'!$S$64</f>
        <v>0</v>
      </c>
      <c r="AW76">
        <f>'Variables AME'!AV530/'Variables AME'!AV$64*'Variables AME'!$S$64</f>
        <v>0</v>
      </c>
    </row>
    <row r="77" spans="1:49" x14ac:dyDescent="0.25">
      <c r="A77" s="166"/>
      <c r="B77" t="s">
        <v>257</v>
      </c>
      <c r="C77">
        <f>'Variables AME'!B531/'Variables AME'!B$64*'Variables AME'!$S$64</f>
        <v>0</v>
      </c>
      <c r="D77">
        <f>'Variables AME'!C531/'Variables AME'!C$64*'Variables AME'!$S$64</f>
        <v>0</v>
      </c>
      <c r="E77">
        <f>'Variables AME'!D531/'Variables AME'!D$64*'Variables AME'!$S$64</f>
        <v>0</v>
      </c>
      <c r="F77">
        <f>'Variables AME'!E531/'Variables AME'!E$64*'Variables AME'!$S$64</f>
        <v>0</v>
      </c>
      <c r="G77">
        <f>'Variables AME'!F531/'Variables AME'!F$64*'Variables AME'!$S$64</f>
        <v>0</v>
      </c>
      <c r="H77">
        <f>'Variables AME'!G531/'Variables AME'!G$64*'Variables AME'!$S$64</f>
        <v>0</v>
      </c>
      <c r="I77">
        <f>'Variables AME'!H531/'Variables AME'!H$64*'Variables AME'!$S$64</f>
        <v>0</v>
      </c>
      <c r="J77">
        <f>'Variables AME'!I531/'Variables AME'!I$64*'Variables AME'!$S$64</f>
        <v>0</v>
      </c>
      <c r="K77">
        <f>'Variables AME'!J531/'Variables AME'!J$64*'Variables AME'!$S$64</f>
        <v>0</v>
      </c>
      <c r="L77">
        <f>'Variables AME'!K531/'Variables AME'!K$64*'Variables AME'!$S$64</f>
        <v>0</v>
      </c>
      <c r="M77">
        <f>'Variables AME'!L531/'Variables AME'!L$64*'Variables AME'!$S$64</f>
        <v>0</v>
      </c>
      <c r="N77">
        <f>'Variables AME'!M531/'Variables AME'!M$64*'Variables AME'!$S$64</f>
        <v>0</v>
      </c>
      <c r="O77">
        <f>'Variables AME'!N531/'Variables AME'!N$64*'Variables AME'!$S$64</f>
        <v>0</v>
      </c>
      <c r="P77">
        <f>'Variables AME'!O531/'Variables AME'!O$64*'Variables AME'!$S$64</f>
        <v>0</v>
      </c>
      <c r="Q77">
        <f>'Variables AME'!P531/'Variables AME'!P$64*'Variables AME'!$S$64</f>
        <v>0</v>
      </c>
      <c r="R77">
        <f>'Variables AME'!Q531/'Variables AME'!Q$64*'Variables AME'!$S$64</f>
        <v>0</v>
      </c>
      <c r="S77">
        <f>'Variables AME'!R531/'Variables AME'!R$64*'Variables AME'!$S$64</f>
        <v>0</v>
      </c>
      <c r="T77">
        <f>'Variables AME'!S531/'Variables AME'!S$64*'Variables AME'!$S$64</f>
        <v>0</v>
      </c>
      <c r="U77">
        <f>'Variables AME'!T531/'Variables AME'!T$64*'Variables AME'!$S$64</f>
        <v>0</v>
      </c>
      <c r="V77">
        <f>'Variables AME'!U531/'Variables AME'!U$64*'Variables AME'!$S$64</f>
        <v>0</v>
      </c>
      <c r="W77">
        <f>'Variables AME'!V531/'Variables AME'!V$64*'Variables AME'!$S$64</f>
        <v>0</v>
      </c>
      <c r="X77">
        <f>'Variables AME'!W531/'Variables AME'!W$64*'Variables AME'!$S$64</f>
        <v>0</v>
      </c>
      <c r="Y77">
        <f>'Variables AME'!X531/'Variables AME'!X$64*'Variables AME'!$S$64</f>
        <v>0</v>
      </c>
      <c r="Z77">
        <f>'Variables AME'!Y531/'Variables AME'!Y$64*'Variables AME'!$S$64</f>
        <v>0</v>
      </c>
      <c r="AA77">
        <f>'Variables AME'!Z531/'Variables AME'!Z$64*'Variables AME'!$S$64</f>
        <v>0</v>
      </c>
      <c r="AB77">
        <f>'Variables AME'!AA531/'Variables AME'!AA$64*'Variables AME'!$S$64</f>
        <v>0</v>
      </c>
      <c r="AC77">
        <f>'Variables AME'!AB531/'Variables AME'!AB$64*'Variables AME'!$S$64</f>
        <v>0</v>
      </c>
      <c r="AD77">
        <f>'Variables AME'!AC531/'Variables AME'!AC$64*'Variables AME'!$S$64</f>
        <v>0</v>
      </c>
      <c r="AE77">
        <f>'Variables AME'!AD531/'Variables AME'!AD$64*'Variables AME'!$S$64</f>
        <v>0</v>
      </c>
      <c r="AF77">
        <f>'Variables AME'!AE531/'Variables AME'!AE$64*'Variables AME'!$S$64</f>
        <v>0</v>
      </c>
      <c r="AG77">
        <f>'Variables AME'!AF531/'Variables AME'!AF$64*'Variables AME'!$S$64</f>
        <v>0</v>
      </c>
      <c r="AH77">
        <f>'Variables AME'!AG531/'Variables AME'!AG$64*'Variables AME'!$S$64</f>
        <v>0</v>
      </c>
      <c r="AI77">
        <f>'Variables AME'!AH531/'Variables AME'!AH$64*'Variables AME'!$S$64</f>
        <v>0</v>
      </c>
      <c r="AJ77">
        <f>'Variables AME'!AI531/'Variables AME'!AI$64*'Variables AME'!$S$64</f>
        <v>0</v>
      </c>
      <c r="AK77">
        <f>'Variables AME'!AJ531/'Variables AME'!AJ$64*'Variables AME'!$S$64</f>
        <v>0</v>
      </c>
      <c r="AL77">
        <f>'Variables AME'!AK531/'Variables AME'!AK$64*'Variables AME'!$S$64</f>
        <v>0</v>
      </c>
      <c r="AM77">
        <f>'Variables AME'!AL531/'Variables AME'!AL$64*'Variables AME'!$S$64</f>
        <v>0</v>
      </c>
      <c r="AN77">
        <f>'Variables AME'!AM531/'Variables AME'!AM$64*'Variables AME'!$S$64</f>
        <v>0</v>
      </c>
      <c r="AO77">
        <f>'Variables AME'!AN531/'Variables AME'!AN$64*'Variables AME'!$S$64</f>
        <v>0</v>
      </c>
      <c r="AP77">
        <f>'Variables AME'!AO531/'Variables AME'!AO$64*'Variables AME'!$S$64</f>
        <v>0</v>
      </c>
      <c r="AQ77">
        <f>'Variables AME'!AP531/'Variables AME'!AP$64*'Variables AME'!$S$64</f>
        <v>0</v>
      </c>
      <c r="AR77">
        <f>'Variables AME'!AQ531/'Variables AME'!AQ$64*'Variables AME'!$S$64</f>
        <v>0</v>
      </c>
      <c r="AS77">
        <f>'Variables AME'!AR531/'Variables AME'!AR$64*'Variables AME'!$S$64</f>
        <v>0</v>
      </c>
      <c r="AT77">
        <f>'Variables AME'!AS531/'Variables AME'!AS$64*'Variables AME'!$S$64</f>
        <v>0</v>
      </c>
      <c r="AU77">
        <f>'Variables AME'!AT531/'Variables AME'!AT$64*'Variables AME'!$S$64</f>
        <v>0</v>
      </c>
      <c r="AV77">
        <f>'Variables AME'!AU531/'Variables AME'!AU$64*'Variables AME'!$S$64</f>
        <v>0</v>
      </c>
      <c r="AW77">
        <f>'Variables AME'!AV531/'Variables AME'!AV$64*'Variables AME'!$S$64</f>
        <v>0</v>
      </c>
    </row>
    <row r="78" spans="1:49" x14ac:dyDescent="0.25">
      <c r="A78" s="166"/>
      <c r="B78" t="s">
        <v>258</v>
      </c>
      <c r="C78">
        <f>'Variables AME'!B532/'Variables AME'!B$64*'Variables AME'!$S$64</f>
        <v>0</v>
      </c>
      <c r="D78">
        <f>'Variables AME'!C532/'Variables AME'!C$64*'Variables AME'!$S$64</f>
        <v>0</v>
      </c>
      <c r="E78">
        <f>'Variables AME'!D532/'Variables AME'!D$64*'Variables AME'!$S$64</f>
        <v>0</v>
      </c>
      <c r="F78">
        <f>'Variables AME'!E532/'Variables AME'!E$64*'Variables AME'!$S$64</f>
        <v>0</v>
      </c>
      <c r="G78">
        <f>'Variables AME'!F532/'Variables AME'!F$64*'Variables AME'!$S$64</f>
        <v>0</v>
      </c>
      <c r="H78">
        <f>'Variables AME'!G532/'Variables AME'!G$64*'Variables AME'!$S$64</f>
        <v>0</v>
      </c>
      <c r="I78">
        <f>'Variables AME'!H532/'Variables AME'!H$64*'Variables AME'!$S$64</f>
        <v>0</v>
      </c>
      <c r="J78">
        <f>'Variables AME'!I532/'Variables AME'!I$64*'Variables AME'!$S$64</f>
        <v>0</v>
      </c>
      <c r="K78">
        <f>'Variables AME'!J532/'Variables AME'!J$64*'Variables AME'!$S$64</f>
        <v>0</v>
      </c>
      <c r="L78">
        <f>'Variables AME'!K532/'Variables AME'!K$64*'Variables AME'!$S$64</f>
        <v>0</v>
      </c>
      <c r="M78">
        <f>'Variables AME'!L532/'Variables AME'!L$64*'Variables AME'!$S$64</f>
        <v>0</v>
      </c>
      <c r="N78">
        <f>'Variables AME'!M532/'Variables AME'!M$64*'Variables AME'!$S$64</f>
        <v>0</v>
      </c>
      <c r="O78">
        <f>'Variables AME'!N532/'Variables AME'!N$64*'Variables AME'!$S$64</f>
        <v>0</v>
      </c>
      <c r="P78">
        <f>'Variables AME'!O532/'Variables AME'!O$64*'Variables AME'!$S$64</f>
        <v>0</v>
      </c>
      <c r="Q78">
        <f>'Variables AME'!P532/'Variables AME'!P$64*'Variables AME'!$S$64</f>
        <v>0</v>
      </c>
      <c r="R78">
        <f>'Variables AME'!Q532/'Variables AME'!Q$64*'Variables AME'!$S$64</f>
        <v>0</v>
      </c>
      <c r="S78">
        <f>'Variables AME'!R532/'Variables AME'!R$64*'Variables AME'!$S$64</f>
        <v>0</v>
      </c>
      <c r="T78">
        <f>'Variables AME'!S532/'Variables AME'!S$64*'Variables AME'!$S$64</f>
        <v>0</v>
      </c>
      <c r="U78">
        <f>'Variables AME'!T532/'Variables AME'!T$64*'Variables AME'!$S$64</f>
        <v>0</v>
      </c>
      <c r="V78">
        <f>'Variables AME'!U532/'Variables AME'!U$64*'Variables AME'!$S$64</f>
        <v>0</v>
      </c>
      <c r="W78">
        <f>'Variables AME'!V532/'Variables AME'!V$64*'Variables AME'!$S$64</f>
        <v>0</v>
      </c>
      <c r="X78">
        <f>'Variables AME'!W532/'Variables AME'!W$64*'Variables AME'!$S$64</f>
        <v>0</v>
      </c>
      <c r="Y78">
        <f>'Variables AME'!X532/'Variables AME'!X$64*'Variables AME'!$S$64</f>
        <v>0</v>
      </c>
      <c r="Z78">
        <f>'Variables AME'!Y532/'Variables AME'!Y$64*'Variables AME'!$S$64</f>
        <v>0</v>
      </c>
      <c r="AA78">
        <f>'Variables AME'!Z532/'Variables AME'!Z$64*'Variables AME'!$S$64</f>
        <v>0</v>
      </c>
      <c r="AB78">
        <f>'Variables AME'!AA532/'Variables AME'!AA$64*'Variables AME'!$S$64</f>
        <v>0</v>
      </c>
      <c r="AC78">
        <f>'Variables AME'!AB532/'Variables AME'!AB$64*'Variables AME'!$S$64</f>
        <v>0</v>
      </c>
      <c r="AD78">
        <f>'Variables AME'!AC532/'Variables AME'!AC$64*'Variables AME'!$S$64</f>
        <v>0</v>
      </c>
      <c r="AE78">
        <f>'Variables AME'!AD532/'Variables AME'!AD$64*'Variables AME'!$S$64</f>
        <v>0</v>
      </c>
      <c r="AF78">
        <f>'Variables AME'!AE532/'Variables AME'!AE$64*'Variables AME'!$S$64</f>
        <v>0</v>
      </c>
      <c r="AG78">
        <f>'Variables AME'!AF532/'Variables AME'!AF$64*'Variables AME'!$S$64</f>
        <v>0</v>
      </c>
      <c r="AH78">
        <f>'Variables AME'!AG532/'Variables AME'!AG$64*'Variables AME'!$S$64</f>
        <v>0</v>
      </c>
      <c r="AI78">
        <f>'Variables AME'!AH532/'Variables AME'!AH$64*'Variables AME'!$S$64</f>
        <v>0</v>
      </c>
      <c r="AJ78">
        <f>'Variables AME'!AI532/'Variables AME'!AI$64*'Variables AME'!$S$64</f>
        <v>0</v>
      </c>
      <c r="AK78">
        <f>'Variables AME'!AJ532/'Variables AME'!AJ$64*'Variables AME'!$S$64</f>
        <v>0</v>
      </c>
      <c r="AL78">
        <f>'Variables AME'!AK532/'Variables AME'!AK$64*'Variables AME'!$S$64</f>
        <v>0</v>
      </c>
      <c r="AM78">
        <f>'Variables AME'!AL532/'Variables AME'!AL$64*'Variables AME'!$S$64</f>
        <v>0</v>
      </c>
      <c r="AN78">
        <f>'Variables AME'!AM532/'Variables AME'!AM$64*'Variables AME'!$S$64</f>
        <v>0</v>
      </c>
      <c r="AO78">
        <f>'Variables AME'!AN532/'Variables AME'!AN$64*'Variables AME'!$S$64</f>
        <v>0</v>
      </c>
      <c r="AP78">
        <f>'Variables AME'!AO532/'Variables AME'!AO$64*'Variables AME'!$S$64</f>
        <v>0</v>
      </c>
      <c r="AQ78">
        <f>'Variables AME'!AP532/'Variables AME'!AP$64*'Variables AME'!$S$64</f>
        <v>0</v>
      </c>
      <c r="AR78">
        <f>'Variables AME'!AQ532/'Variables AME'!AQ$64*'Variables AME'!$S$64</f>
        <v>0</v>
      </c>
      <c r="AS78">
        <f>'Variables AME'!AR532/'Variables AME'!AR$64*'Variables AME'!$S$64</f>
        <v>0</v>
      </c>
      <c r="AT78">
        <f>'Variables AME'!AS532/'Variables AME'!AS$64*'Variables AME'!$S$64</f>
        <v>0</v>
      </c>
      <c r="AU78">
        <f>'Variables AME'!AT532/'Variables AME'!AT$64*'Variables AME'!$S$64</f>
        <v>0</v>
      </c>
      <c r="AV78">
        <f>'Variables AME'!AU532/'Variables AME'!AU$64*'Variables AME'!$S$64</f>
        <v>0</v>
      </c>
      <c r="AW78">
        <f>'Variables AME'!AV532/'Variables AME'!AV$64*'Variables AME'!$S$64</f>
        <v>0</v>
      </c>
    </row>
    <row r="79" spans="1:49" x14ac:dyDescent="0.25">
      <c r="A79" s="166"/>
      <c r="B79" t="s">
        <v>268</v>
      </c>
      <c r="C79">
        <f>'Variables AME'!B533/'Variables AME'!B$64*'Variables AME'!$S$64</f>
        <v>0</v>
      </c>
      <c r="D79">
        <f>'Variables AME'!C533/'Variables AME'!C$64*'Variables AME'!$S$64</f>
        <v>0</v>
      </c>
      <c r="E79">
        <f>'Variables AME'!D533/'Variables AME'!D$64*'Variables AME'!$S$64</f>
        <v>0</v>
      </c>
      <c r="F79">
        <f>'Variables AME'!E533/'Variables AME'!E$64*'Variables AME'!$S$64</f>
        <v>0</v>
      </c>
      <c r="G79">
        <f>'Variables AME'!F533/'Variables AME'!F$64*'Variables AME'!$S$64</f>
        <v>0</v>
      </c>
      <c r="H79">
        <f>'Variables AME'!G533/'Variables AME'!G$64*'Variables AME'!$S$64</f>
        <v>0</v>
      </c>
      <c r="I79">
        <f>'Variables AME'!H533/'Variables AME'!H$64*'Variables AME'!$S$64</f>
        <v>0</v>
      </c>
      <c r="J79">
        <f>'Variables AME'!I533/'Variables AME'!I$64*'Variables AME'!$S$64</f>
        <v>0</v>
      </c>
      <c r="K79">
        <f>'Variables AME'!J533/'Variables AME'!J$64*'Variables AME'!$S$64</f>
        <v>0</v>
      </c>
      <c r="L79">
        <f>'Variables AME'!K533/'Variables AME'!K$64*'Variables AME'!$S$64</f>
        <v>0</v>
      </c>
      <c r="M79">
        <f>'Variables AME'!L533/'Variables AME'!L$64*'Variables AME'!$S$64</f>
        <v>0</v>
      </c>
      <c r="N79">
        <f>'Variables AME'!M533/'Variables AME'!M$64*'Variables AME'!$S$64</f>
        <v>0</v>
      </c>
      <c r="O79">
        <f>'Variables AME'!N533/'Variables AME'!N$64*'Variables AME'!$S$64</f>
        <v>0</v>
      </c>
      <c r="P79">
        <f>'Variables AME'!O533/'Variables AME'!O$64*'Variables AME'!$S$64</f>
        <v>0</v>
      </c>
      <c r="Q79">
        <f>'Variables AME'!P533/'Variables AME'!P$64*'Variables AME'!$S$64</f>
        <v>0</v>
      </c>
      <c r="R79">
        <f>'Variables AME'!Q533/'Variables AME'!Q$64*'Variables AME'!$S$64</f>
        <v>0</v>
      </c>
      <c r="S79">
        <f>'Variables AME'!R533/'Variables AME'!R$64*'Variables AME'!$S$64</f>
        <v>0</v>
      </c>
      <c r="T79">
        <f>'Variables AME'!S533/'Variables AME'!S$64*'Variables AME'!$S$64</f>
        <v>0</v>
      </c>
      <c r="U79">
        <f>'Variables AME'!T533/'Variables AME'!T$64*'Variables AME'!$S$64</f>
        <v>0</v>
      </c>
      <c r="V79">
        <f>'Variables AME'!U533/'Variables AME'!U$64*'Variables AME'!$S$64</f>
        <v>0</v>
      </c>
      <c r="W79">
        <f>'Variables AME'!V533/'Variables AME'!V$64*'Variables AME'!$S$64</f>
        <v>0</v>
      </c>
      <c r="X79">
        <f>'Variables AME'!W533/'Variables AME'!W$64*'Variables AME'!$S$64</f>
        <v>0</v>
      </c>
      <c r="Y79">
        <f>'Variables AME'!X533/'Variables AME'!X$64*'Variables AME'!$S$64</f>
        <v>0</v>
      </c>
      <c r="Z79">
        <f>'Variables AME'!Y533/'Variables AME'!Y$64*'Variables AME'!$S$64</f>
        <v>0</v>
      </c>
      <c r="AA79">
        <f>'Variables AME'!Z533/'Variables AME'!Z$64*'Variables AME'!$S$64</f>
        <v>0</v>
      </c>
      <c r="AB79">
        <f>'Variables AME'!AA533/'Variables AME'!AA$64*'Variables AME'!$S$64</f>
        <v>0</v>
      </c>
      <c r="AC79">
        <f>'Variables AME'!AB533/'Variables AME'!AB$64*'Variables AME'!$S$64</f>
        <v>0</v>
      </c>
      <c r="AD79">
        <f>'Variables AME'!AC533/'Variables AME'!AC$64*'Variables AME'!$S$64</f>
        <v>0</v>
      </c>
      <c r="AE79">
        <f>'Variables AME'!AD533/'Variables AME'!AD$64*'Variables AME'!$S$64</f>
        <v>0</v>
      </c>
      <c r="AF79">
        <f>'Variables AME'!AE533/'Variables AME'!AE$64*'Variables AME'!$S$64</f>
        <v>0</v>
      </c>
      <c r="AG79">
        <f>'Variables AME'!AF533/'Variables AME'!AF$64*'Variables AME'!$S$64</f>
        <v>0</v>
      </c>
      <c r="AH79">
        <f>'Variables AME'!AG533/'Variables AME'!AG$64*'Variables AME'!$S$64</f>
        <v>0</v>
      </c>
      <c r="AI79">
        <f>'Variables AME'!AH533/'Variables AME'!AH$64*'Variables AME'!$S$64</f>
        <v>0</v>
      </c>
      <c r="AJ79">
        <f>'Variables AME'!AI533/'Variables AME'!AI$64*'Variables AME'!$S$64</f>
        <v>0</v>
      </c>
      <c r="AK79">
        <f>'Variables AME'!AJ533/'Variables AME'!AJ$64*'Variables AME'!$S$64</f>
        <v>0</v>
      </c>
      <c r="AL79">
        <f>'Variables AME'!AK533/'Variables AME'!AK$64*'Variables AME'!$S$64</f>
        <v>0</v>
      </c>
      <c r="AM79">
        <f>'Variables AME'!AL533/'Variables AME'!AL$64*'Variables AME'!$S$64</f>
        <v>0</v>
      </c>
      <c r="AN79">
        <f>'Variables AME'!AM533/'Variables AME'!AM$64*'Variables AME'!$S$64</f>
        <v>0</v>
      </c>
      <c r="AO79">
        <f>'Variables AME'!AN533/'Variables AME'!AN$64*'Variables AME'!$S$64</f>
        <v>0</v>
      </c>
      <c r="AP79">
        <f>'Variables AME'!AO533/'Variables AME'!AO$64*'Variables AME'!$S$64</f>
        <v>0</v>
      </c>
      <c r="AQ79">
        <f>'Variables AME'!AP533/'Variables AME'!AP$64*'Variables AME'!$S$64</f>
        <v>0</v>
      </c>
      <c r="AR79">
        <f>'Variables AME'!AQ533/'Variables AME'!AQ$64*'Variables AME'!$S$64</f>
        <v>0</v>
      </c>
      <c r="AS79">
        <f>'Variables AME'!AR533/'Variables AME'!AR$64*'Variables AME'!$S$64</f>
        <v>0</v>
      </c>
      <c r="AT79">
        <f>'Variables AME'!AS533/'Variables AME'!AS$64*'Variables AME'!$S$64</f>
        <v>0</v>
      </c>
      <c r="AU79">
        <f>'Variables AME'!AT533/'Variables AME'!AT$64*'Variables AME'!$S$64</f>
        <v>0</v>
      </c>
      <c r="AV79">
        <f>'Variables AME'!AU533/'Variables AME'!AU$64*'Variables AME'!$S$64</f>
        <v>0</v>
      </c>
      <c r="AW79">
        <f>'Variables AME'!AV533/'Variables AME'!AV$64*'Variables AME'!$S$64</f>
        <v>0</v>
      </c>
    </row>
    <row r="80" spans="1:49" x14ac:dyDescent="0.25">
      <c r="A80" s="166"/>
      <c r="B80" t="s">
        <v>259</v>
      </c>
      <c r="C80">
        <f>'Variables AME'!B534/'Variables AME'!B$64*'Variables AME'!$S$64</f>
        <v>0</v>
      </c>
      <c r="D80">
        <f>'Variables AME'!C534/'Variables AME'!C$64*'Variables AME'!$S$64</f>
        <v>0</v>
      </c>
      <c r="E80">
        <f>'Variables AME'!D534/'Variables AME'!D$64*'Variables AME'!$S$64</f>
        <v>0</v>
      </c>
      <c r="F80">
        <f>'Variables AME'!E534/'Variables AME'!E$64*'Variables AME'!$S$64</f>
        <v>0</v>
      </c>
      <c r="G80">
        <f>'Variables AME'!F534/'Variables AME'!F$64*'Variables AME'!$S$64</f>
        <v>0</v>
      </c>
      <c r="H80">
        <f>'Variables AME'!G534/'Variables AME'!G$64*'Variables AME'!$S$64</f>
        <v>0</v>
      </c>
      <c r="I80">
        <f>'Variables AME'!H534/'Variables AME'!H$64*'Variables AME'!$S$64</f>
        <v>0</v>
      </c>
      <c r="J80">
        <f>'Variables AME'!I534/'Variables AME'!I$64*'Variables AME'!$S$64</f>
        <v>0</v>
      </c>
      <c r="K80">
        <f>'Variables AME'!J534/'Variables AME'!J$64*'Variables AME'!$S$64</f>
        <v>0</v>
      </c>
      <c r="L80">
        <f>'Variables AME'!K534/'Variables AME'!K$64*'Variables AME'!$S$64</f>
        <v>0</v>
      </c>
      <c r="M80">
        <f>'Variables AME'!L534/'Variables AME'!L$64*'Variables AME'!$S$64</f>
        <v>0</v>
      </c>
      <c r="N80">
        <f>'Variables AME'!M534/'Variables AME'!M$64*'Variables AME'!$S$64</f>
        <v>0</v>
      </c>
      <c r="O80">
        <f>'Variables AME'!N534/'Variables AME'!N$64*'Variables AME'!$S$64</f>
        <v>0</v>
      </c>
      <c r="P80">
        <f>'Variables AME'!O534/'Variables AME'!O$64*'Variables AME'!$S$64</f>
        <v>0</v>
      </c>
      <c r="Q80">
        <f>'Variables AME'!P534/'Variables AME'!P$64*'Variables AME'!$S$64</f>
        <v>0</v>
      </c>
      <c r="R80">
        <f>'Variables AME'!Q534/'Variables AME'!Q$64*'Variables AME'!$S$64</f>
        <v>0</v>
      </c>
      <c r="S80">
        <f>'Variables AME'!R534/'Variables AME'!R$64*'Variables AME'!$S$64</f>
        <v>0</v>
      </c>
      <c r="T80">
        <f>'Variables AME'!S534/'Variables AME'!S$64*'Variables AME'!$S$64</f>
        <v>0</v>
      </c>
      <c r="U80">
        <f>'Variables AME'!T534/'Variables AME'!T$64*'Variables AME'!$S$64</f>
        <v>0</v>
      </c>
      <c r="V80">
        <f>'Variables AME'!U534/'Variables AME'!U$64*'Variables AME'!$S$64</f>
        <v>0</v>
      </c>
      <c r="W80">
        <f>'Variables AME'!V534/'Variables AME'!V$64*'Variables AME'!$S$64</f>
        <v>0</v>
      </c>
      <c r="X80">
        <f>'Variables AME'!W534/'Variables AME'!W$64*'Variables AME'!$S$64</f>
        <v>0</v>
      </c>
      <c r="Y80">
        <f>'Variables AME'!X534/'Variables AME'!X$64*'Variables AME'!$S$64</f>
        <v>0</v>
      </c>
      <c r="Z80">
        <f>'Variables AME'!Y534/'Variables AME'!Y$64*'Variables AME'!$S$64</f>
        <v>0</v>
      </c>
      <c r="AA80">
        <f>'Variables AME'!Z534/'Variables AME'!Z$64*'Variables AME'!$S$64</f>
        <v>0</v>
      </c>
      <c r="AB80">
        <f>'Variables AME'!AA534/'Variables AME'!AA$64*'Variables AME'!$S$64</f>
        <v>0</v>
      </c>
      <c r="AC80">
        <f>'Variables AME'!AB534/'Variables AME'!AB$64*'Variables AME'!$S$64</f>
        <v>0</v>
      </c>
      <c r="AD80">
        <f>'Variables AME'!AC534/'Variables AME'!AC$64*'Variables AME'!$S$64</f>
        <v>0</v>
      </c>
      <c r="AE80">
        <f>'Variables AME'!AD534/'Variables AME'!AD$64*'Variables AME'!$S$64</f>
        <v>0</v>
      </c>
      <c r="AF80">
        <f>'Variables AME'!AE534/'Variables AME'!AE$64*'Variables AME'!$S$64</f>
        <v>0</v>
      </c>
      <c r="AG80">
        <f>'Variables AME'!AF534/'Variables AME'!AF$64*'Variables AME'!$S$64</f>
        <v>0</v>
      </c>
      <c r="AH80">
        <f>'Variables AME'!AG534/'Variables AME'!AG$64*'Variables AME'!$S$64</f>
        <v>0</v>
      </c>
      <c r="AI80">
        <f>'Variables AME'!AH534/'Variables AME'!AH$64*'Variables AME'!$S$64</f>
        <v>0</v>
      </c>
      <c r="AJ80">
        <f>'Variables AME'!AI534/'Variables AME'!AI$64*'Variables AME'!$S$64</f>
        <v>0</v>
      </c>
      <c r="AK80">
        <f>'Variables AME'!AJ534/'Variables AME'!AJ$64*'Variables AME'!$S$64</f>
        <v>0</v>
      </c>
      <c r="AL80">
        <f>'Variables AME'!AK534/'Variables AME'!AK$64*'Variables AME'!$S$64</f>
        <v>0</v>
      </c>
      <c r="AM80">
        <f>'Variables AME'!AL534/'Variables AME'!AL$64*'Variables AME'!$S$64</f>
        <v>0</v>
      </c>
      <c r="AN80">
        <f>'Variables AME'!AM534/'Variables AME'!AM$64*'Variables AME'!$S$64</f>
        <v>0</v>
      </c>
      <c r="AO80">
        <f>'Variables AME'!AN534/'Variables AME'!AN$64*'Variables AME'!$S$64</f>
        <v>0</v>
      </c>
      <c r="AP80">
        <f>'Variables AME'!AO534/'Variables AME'!AO$64*'Variables AME'!$S$64</f>
        <v>0</v>
      </c>
      <c r="AQ80">
        <f>'Variables AME'!AP534/'Variables AME'!AP$64*'Variables AME'!$S$64</f>
        <v>0</v>
      </c>
      <c r="AR80">
        <f>'Variables AME'!AQ534/'Variables AME'!AQ$64*'Variables AME'!$S$64</f>
        <v>0</v>
      </c>
      <c r="AS80">
        <f>'Variables AME'!AR534/'Variables AME'!AR$64*'Variables AME'!$S$64</f>
        <v>0</v>
      </c>
      <c r="AT80">
        <f>'Variables AME'!AS534/'Variables AME'!AS$64*'Variables AME'!$S$64</f>
        <v>0</v>
      </c>
      <c r="AU80">
        <f>'Variables AME'!AT534/'Variables AME'!AT$64*'Variables AME'!$S$64</f>
        <v>0</v>
      </c>
      <c r="AV80">
        <f>'Variables AME'!AU534/'Variables AME'!AU$64*'Variables AME'!$S$64</f>
        <v>0</v>
      </c>
      <c r="AW80">
        <f>'Variables AME'!AV534/'Variables AME'!AV$64*'Variables AME'!$S$64</f>
        <v>0</v>
      </c>
    </row>
    <row r="81" spans="1:49" x14ac:dyDescent="0.25">
      <c r="A81" s="166"/>
      <c r="B81" t="s">
        <v>260</v>
      </c>
      <c r="C81">
        <f>'Variables AME'!B535/'Variables AME'!B$64*'Variables AME'!$S$64</f>
        <v>0</v>
      </c>
      <c r="D81">
        <f>'Variables AME'!C535/'Variables AME'!C$64*'Variables AME'!$S$64</f>
        <v>0</v>
      </c>
      <c r="E81">
        <f>'Variables AME'!D535/'Variables AME'!D$64*'Variables AME'!$S$64</f>
        <v>0</v>
      </c>
      <c r="F81">
        <f>'Variables AME'!E535/'Variables AME'!E$64*'Variables AME'!$S$64</f>
        <v>0</v>
      </c>
      <c r="G81">
        <f>'Variables AME'!F535/'Variables AME'!F$64*'Variables AME'!$S$64</f>
        <v>0</v>
      </c>
      <c r="H81">
        <f>'Variables AME'!G535/'Variables AME'!G$64*'Variables AME'!$S$64</f>
        <v>0</v>
      </c>
      <c r="I81">
        <f>'Variables AME'!H535/'Variables AME'!H$64*'Variables AME'!$S$64</f>
        <v>0</v>
      </c>
      <c r="J81">
        <f>'Variables AME'!I535/'Variables AME'!I$64*'Variables AME'!$S$64</f>
        <v>0</v>
      </c>
      <c r="K81">
        <f>'Variables AME'!J535/'Variables AME'!J$64*'Variables AME'!$S$64</f>
        <v>0</v>
      </c>
      <c r="L81">
        <f>'Variables AME'!K535/'Variables AME'!K$64*'Variables AME'!$S$64</f>
        <v>0</v>
      </c>
      <c r="M81">
        <f>'Variables AME'!L535/'Variables AME'!L$64*'Variables AME'!$S$64</f>
        <v>0</v>
      </c>
      <c r="N81">
        <f>'Variables AME'!M535/'Variables AME'!M$64*'Variables AME'!$S$64</f>
        <v>0</v>
      </c>
      <c r="O81">
        <f>'Variables AME'!N535/'Variables AME'!N$64*'Variables AME'!$S$64</f>
        <v>0</v>
      </c>
      <c r="P81">
        <f>'Variables AME'!O535/'Variables AME'!O$64*'Variables AME'!$S$64</f>
        <v>0</v>
      </c>
      <c r="Q81">
        <f>'Variables AME'!P535/'Variables AME'!P$64*'Variables AME'!$S$64</f>
        <v>0</v>
      </c>
      <c r="R81">
        <f>'Variables AME'!Q535/'Variables AME'!Q$64*'Variables AME'!$S$64</f>
        <v>0</v>
      </c>
      <c r="S81">
        <f>'Variables AME'!R535/'Variables AME'!R$64*'Variables AME'!$S$64</f>
        <v>0</v>
      </c>
      <c r="T81">
        <f>'Variables AME'!S535/'Variables AME'!S$64*'Variables AME'!$S$64</f>
        <v>0</v>
      </c>
      <c r="U81">
        <f>'Variables AME'!T535/'Variables AME'!T$64*'Variables AME'!$S$64</f>
        <v>0</v>
      </c>
      <c r="V81">
        <f>'Variables AME'!U535/'Variables AME'!U$64*'Variables AME'!$S$64</f>
        <v>0</v>
      </c>
      <c r="W81">
        <f>'Variables AME'!V535/'Variables AME'!V$64*'Variables AME'!$S$64</f>
        <v>0</v>
      </c>
      <c r="X81">
        <f>'Variables AME'!W535/'Variables AME'!W$64*'Variables AME'!$S$64</f>
        <v>0</v>
      </c>
      <c r="Y81">
        <f>'Variables AME'!X535/'Variables AME'!X$64*'Variables AME'!$S$64</f>
        <v>0</v>
      </c>
      <c r="Z81">
        <f>'Variables AME'!Y535/'Variables AME'!Y$64*'Variables AME'!$S$64</f>
        <v>0</v>
      </c>
      <c r="AA81">
        <f>'Variables AME'!Z535/'Variables AME'!Z$64*'Variables AME'!$S$64</f>
        <v>0</v>
      </c>
      <c r="AB81">
        <f>'Variables AME'!AA535/'Variables AME'!AA$64*'Variables AME'!$S$64</f>
        <v>0</v>
      </c>
      <c r="AC81">
        <f>'Variables AME'!AB535/'Variables AME'!AB$64*'Variables AME'!$S$64</f>
        <v>0</v>
      </c>
      <c r="AD81">
        <f>'Variables AME'!AC535/'Variables AME'!AC$64*'Variables AME'!$S$64</f>
        <v>0</v>
      </c>
      <c r="AE81">
        <f>'Variables AME'!AD535/'Variables AME'!AD$64*'Variables AME'!$S$64</f>
        <v>0</v>
      </c>
      <c r="AF81">
        <f>'Variables AME'!AE535/'Variables AME'!AE$64*'Variables AME'!$S$64</f>
        <v>0</v>
      </c>
      <c r="AG81">
        <f>'Variables AME'!AF535/'Variables AME'!AF$64*'Variables AME'!$S$64</f>
        <v>0</v>
      </c>
      <c r="AH81">
        <f>'Variables AME'!AG535/'Variables AME'!AG$64*'Variables AME'!$S$64</f>
        <v>0</v>
      </c>
      <c r="AI81">
        <f>'Variables AME'!AH535/'Variables AME'!AH$64*'Variables AME'!$S$64</f>
        <v>0</v>
      </c>
      <c r="AJ81">
        <f>'Variables AME'!AI535/'Variables AME'!AI$64*'Variables AME'!$S$64</f>
        <v>0</v>
      </c>
      <c r="AK81">
        <f>'Variables AME'!AJ535/'Variables AME'!AJ$64*'Variables AME'!$S$64</f>
        <v>0</v>
      </c>
      <c r="AL81">
        <f>'Variables AME'!AK535/'Variables AME'!AK$64*'Variables AME'!$S$64</f>
        <v>0</v>
      </c>
      <c r="AM81">
        <f>'Variables AME'!AL535/'Variables AME'!AL$64*'Variables AME'!$S$64</f>
        <v>0</v>
      </c>
      <c r="AN81">
        <f>'Variables AME'!AM535/'Variables AME'!AM$64*'Variables AME'!$S$64</f>
        <v>0</v>
      </c>
      <c r="AO81">
        <f>'Variables AME'!AN535/'Variables AME'!AN$64*'Variables AME'!$S$64</f>
        <v>0</v>
      </c>
      <c r="AP81">
        <f>'Variables AME'!AO535/'Variables AME'!AO$64*'Variables AME'!$S$64</f>
        <v>0</v>
      </c>
      <c r="AQ81">
        <f>'Variables AME'!AP535/'Variables AME'!AP$64*'Variables AME'!$S$64</f>
        <v>0</v>
      </c>
      <c r="AR81">
        <f>'Variables AME'!AQ535/'Variables AME'!AQ$64*'Variables AME'!$S$64</f>
        <v>0</v>
      </c>
      <c r="AS81">
        <f>'Variables AME'!AR535/'Variables AME'!AR$64*'Variables AME'!$S$64</f>
        <v>0</v>
      </c>
      <c r="AT81">
        <f>'Variables AME'!AS535/'Variables AME'!AS$64*'Variables AME'!$S$64</f>
        <v>0</v>
      </c>
      <c r="AU81">
        <f>'Variables AME'!AT535/'Variables AME'!AT$64*'Variables AME'!$S$64</f>
        <v>0</v>
      </c>
      <c r="AV81">
        <f>'Variables AME'!AU535/'Variables AME'!AU$64*'Variables AME'!$S$64</f>
        <v>0</v>
      </c>
      <c r="AW81">
        <f>'Variables AME'!AV535/'Variables AME'!AV$64*'Variables AME'!$S$64</f>
        <v>0</v>
      </c>
    </row>
    <row r="82" spans="1:49" x14ac:dyDescent="0.25">
      <c r="A82" s="166"/>
      <c r="B82" t="s">
        <v>261</v>
      </c>
      <c r="C82">
        <f>'Variables AME'!B536/'Variables AME'!B$64*'Variables AME'!$S$64</f>
        <v>0</v>
      </c>
      <c r="D82">
        <f>'Variables AME'!C536/'Variables AME'!C$64*'Variables AME'!$S$64</f>
        <v>0</v>
      </c>
      <c r="E82">
        <f>'Variables AME'!D536/'Variables AME'!D$64*'Variables AME'!$S$64</f>
        <v>0</v>
      </c>
      <c r="F82">
        <f>'Variables AME'!E536/'Variables AME'!E$64*'Variables AME'!$S$64</f>
        <v>0</v>
      </c>
      <c r="G82">
        <f>'Variables AME'!F536/'Variables AME'!F$64*'Variables AME'!$S$64</f>
        <v>0</v>
      </c>
      <c r="H82">
        <f>'Variables AME'!G536/'Variables AME'!G$64*'Variables AME'!$S$64</f>
        <v>0</v>
      </c>
      <c r="I82">
        <f>'Variables AME'!H536/'Variables AME'!H$64*'Variables AME'!$S$64</f>
        <v>0</v>
      </c>
      <c r="J82">
        <f>'Variables AME'!I536/'Variables AME'!I$64*'Variables AME'!$S$64</f>
        <v>0</v>
      </c>
      <c r="K82">
        <f>'Variables AME'!J536/'Variables AME'!J$64*'Variables AME'!$S$64</f>
        <v>0</v>
      </c>
      <c r="L82">
        <f>'Variables AME'!K536/'Variables AME'!K$64*'Variables AME'!$S$64</f>
        <v>0</v>
      </c>
      <c r="M82">
        <f>'Variables AME'!L536/'Variables AME'!L$64*'Variables AME'!$S$64</f>
        <v>0</v>
      </c>
      <c r="N82">
        <f>'Variables AME'!M536/'Variables AME'!M$64*'Variables AME'!$S$64</f>
        <v>0</v>
      </c>
      <c r="O82">
        <f>'Variables AME'!N536/'Variables AME'!N$64*'Variables AME'!$S$64</f>
        <v>0</v>
      </c>
      <c r="P82">
        <f>'Variables AME'!O536/'Variables AME'!O$64*'Variables AME'!$S$64</f>
        <v>0</v>
      </c>
      <c r="Q82">
        <f>'Variables AME'!P536/'Variables AME'!P$64*'Variables AME'!$S$64</f>
        <v>0</v>
      </c>
      <c r="R82">
        <f>'Variables AME'!Q536/'Variables AME'!Q$64*'Variables AME'!$S$64</f>
        <v>0</v>
      </c>
      <c r="S82">
        <f>'Variables AME'!R536/'Variables AME'!R$64*'Variables AME'!$S$64</f>
        <v>0</v>
      </c>
      <c r="T82">
        <f>'Variables AME'!S536/'Variables AME'!S$64*'Variables AME'!$S$64</f>
        <v>0</v>
      </c>
      <c r="U82">
        <f>'Variables AME'!T536/'Variables AME'!T$64*'Variables AME'!$S$64</f>
        <v>0</v>
      </c>
      <c r="V82">
        <f>'Variables AME'!U536/'Variables AME'!U$64*'Variables AME'!$S$64</f>
        <v>0</v>
      </c>
      <c r="W82">
        <f>'Variables AME'!V536/'Variables AME'!V$64*'Variables AME'!$S$64</f>
        <v>0</v>
      </c>
      <c r="X82">
        <f>'Variables AME'!W536/'Variables AME'!W$64*'Variables AME'!$S$64</f>
        <v>0</v>
      </c>
      <c r="Y82">
        <f>'Variables AME'!X536/'Variables AME'!X$64*'Variables AME'!$S$64</f>
        <v>0</v>
      </c>
      <c r="Z82">
        <f>'Variables AME'!Y536/'Variables AME'!Y$64*'Variables AME'!$S$64</f>
        <v>0</v>
      </c>
      <c r="AA82">
        <f>'Variables AME'!Z536/'Variables AME'!Z$64*'Variables AME'!$S$64</f>
        <v>0</v>
      </c>
      <c r="AB82">
        <f>'Variables AME'!AA536/'Variables AME'!AA$64*'Variables AME'!$S$64</f>
        <v>0</v>
      </c>
      <c r="AC82">
        <f>'Variables AME'!AB536/'Variables AME'!AB$64*'Variables AME'!$S$64</f>
        <v>0</v>
      </c>
      <c r="AD82">
        <f>'Variables AME'!AC536/'Variables AME'!AC$64*'Variables AME'!$S$64</f>
        <v>0</v>
      </c>
      <c r="AE82">
        <f>'Variables AME'!AD536/'Variables AME'!AD$64*'Variables AME'!$S$64</f>
        <v>0</v>
      </c>
      <c r="AF82">
        <f>'Variables AME'!AE536/'Variables AME'!AE$64*'Variables AME'!$S$64</f>
        <v>0</v>
      </c>
      <c r="AG82">
        <f>'Variables AME'!AF536/'Variables AME'!AF$64*'Variables AME'!$S$64</f>
        <v>0</v>
      </c>
      <c r="AH82">
        <f>'Variables AME'!AG536/'Variables AME'!AG$64*'Variables AME'!$S$64</f>
        <v>0</v>
      </c>
      <c r="AI82">
        <f>'Variables AME'!AH536/'Variables AME'!AH$64*'Variables AME'!$S$64</f>
        <v>0</v>
      </c>
      <c r="AJ82">
        <f>'Variables AME'!AI536/'Variables AME'!AI$64*'Variables AME'!$S$64</f>
        <v>0</v>
      </c>
      <c r="AK82">
        <f>'Variables AME'!AJ536/'Variables AME'!AJ$64*'Variables AME'!$S$64</f>
        <v>0</v>
      </c>
      <c r="AL82">
        <f>'Variables AME'!AK536/'Variables AME'!AK$64*'Variables AME'!$S$64</f>
        <v>0</v>
      </c>
      <c r="AM82">
        <f>'Variables AME'!AL536/'Variables AME'!AL$64*'Variables AME'!$S$64</f>
        <v>0</v>
      </c>
      <c r="AN82">
        <f>'Variables AME'!AM536/'Variables AME'!AM$64*'Variables AME'!$S$64</f>
        <v>0</v>
      </c>
      <c r="AO82">
        <f>'Variables AME'!AN536/'Variables AME'!AN$64*'Variables AME'!$S$64</f>
        <v>0</v>
      </c>
      <c r="AP82">
        <f>'Variables AME'!AO536/'Variables AME'!AO$64*'Variables AME'!$S$64</f>
        <v>0</v>
      </c>
      <c r="AQ82">
        <f>'Variables AME'!AP536/'Variables AME'!AP$64*'Variables AME'!$S$64</f>
        <v>0</v>
      </c>
      <c r="AR82">
        <f>'Variables AME'!AQ536/'Variables AME'!AQ$64*'Variables AME'!$S$64</f>
        <v>0</v>
      </c>
      <c r="AS82">
        <f>'Variables AME'!AR536/'Variables AME'!AR$64*'Variables AME'!$S$64</f>
        <v>0</v>
      </c>
      <c r="AT82">
        <f>'Variables AME'!AS536/'Variables AME'!AS$64*'Variables AME'!$S$64</f>
        <v>0</v>
      </c>
      <c r="AU82">
        <f>'Variables AME'!AT536/'Variables AME'!AT$64*'Variables AME'!$S$64</f>
        <v>0</v>
      </c>
      <c r="AV82">
        <f>'Variables AME'!AU536/'Variables AME'!AU$64*'Variables AME'!$S$64</f>
        <v>0</v>
      </c>
      <c r="AW82">
        <f>'Variables AME'!AV536/'Variables AME'!AV$64*'Variables AME'!$S$64</f>
        <v>0</v>
      </c>
    </row>
    <row r="83" spans="1:49" x14ac:dyDescent="0.25">
      <c r="A83" s="166"/>
      <c r="B83" t="s">
        <v>262</v>
      </c>
      <c r="C83">
        <f>'Variables AME'!B537/'Variables AME'!B$64*'Variables AME'!$S$64</f>
        <v>0</v>
      </c>
      <c r="D83">
        <f>'Variables AME'!C537/'Variables AME'!C$64*'Variables AME'!$S$64</f>
        <v>0</v>
      </c>
      <c r="E83">
        <f>'Variables AME'!D537/'Variables AME'!D$64*'Variables AME'!$S$64</f>
        <v>0</v>
      </c>
      <c r="F83">
        <f>'Variables AME'!E537/'Variables AME'!E$64*'Variables AME'!$S$64</f>
        <v>0</v>
      </c>
      <c r="G83">
        <f>'Variables AME'!F537/'Variables AME'!F$64*'Variables AME'!$S$64</f>
        <v>0</v>
      </c>
      <c r="H83">
        <f>'Variables AME'!G537/'Variables AME'!G$64*'Variables AME'!$S$64</f>
        <v>0</v>
      </c>
      <c r="I83">
        <f>'Variables AME'!H537/'Variables AME'!H$64*'Variables AME'!$S$64</f>
        <v>0</v>
      </c>
      <c r="J83">
        <f>'Variables AME'!I537/'Variables AME'!I$64*'Variables AME'!$S$64</f>
        <v>0</v>
      </c>
      <c r="K83">
        <f>'Variables AME'!J537/'Variables AME'!J$64*'Variables AME'!$S$64</f>
        <v>0</v>
      </c>
      <c r="L83">
        <f>'Variables AME'!K537/'Variables AME'!K$64*'Variables AME'!$S$64</f>
        <v>0</v>
      </c>
      <c r="M83">
        <f>'Variables AME'!L537/'Variables AME'!L$64*'Variables AME'!$S$64</f>
        <v>0</v>
      </c>
      <c r="N83">
        <f>'Variables AME'!M537/'Variables AME'!M$64*'Variables AME'!$S$64</f>
        <v>0</v>
      </c>
      <c r="O83">
        <f>'Variables AME'!N537/'Variables AME'!N$64*'Variables AME'!$S$64</f>
        <v>0</v>
      </c>
      <c r="P83">
        <f>'Variables AME'!O537/'Variables AME'!O$64*'Variables AME'!$S$64</f>
        <v>0</v>
      </c>
      <c r="Q83">
        <f>'Variables AME'!P537/'Variables AME'!P$64*'Variables AME'!$S$64</f>
        <v>0</v>
      </c>
      <c r="R83">
        <f>'Variables AME'!Q537/'Variables AME'!Q$64*'Variables AME'!$S$64</f>
        <v>0</v>
      </c>
      <c r="S83">
        <f>'Variables AME'!R537/'Variables AME'!R$64*'Variables AME'!$S$64</f>
        <v>0</v>
      </c>
      <c r="T83">
        <f>'Variables AME'!S537/'Variables AME'!S$64*'Variables AME'!$S$64</f>
        <v>0</v>
      </c>
      <c r="U83">
        <f>'Variables AME'!T537/'Variables AME'!T$64*'Variables AME'!$S$64</f>
        <v>0</v>
      </c>
      <c r="V83">
        <f>'Variables AME'!U537/'Variables AME'!U$64*'Variables AME'!$S$64</f>
        <v>0</v>
      </c>
      <c r="W83">
        <f>'Variables AME'!V537/'Variables AME'!V$64*'Variables AME'!$S$64</f>
        <v>0</v>
      </c>
      <c r="X83">
        <f>'Variables AME'!W537/'Variables AME'!W$64*'Variables AME'!$S$64</f>
        <v>0</v>
      </c>
      <c r="Y83">
        <f>'Variables AME'!X537/'Variables AME'!X$64*'Variables AME'!$S$64</f>
        <v>0</v>
      </c>
      <c r="Z83">
        <f>'Variables AME'!Y537/'Variables AME'!Y$64*'Variables AME'!$S$64</f>
        <v>0</v>
      </c>
      <c r="AA83">
        <f>'Variables AME'!Z537/'Variables AME'!Z$64*'Variables AME'!$S$64</f>
        <v>0</v>
      </c>
      <c r="AB83">
        <f>'Variables AME'!AA537/'Variables AME'!AA$64*'Variables AME'!$S$64</f>
        <v>0</v>
      </c>
      <c r="AC83">
        <f>'Variables AME'!AB537/'Variables AME'!AB$64*'Variables AME'!$S$64</f>
        <v>0</v>
      </c>
      <c r="AD83">
        <f>'Variables AME'!AC537/'Variables AME'!AC$64*'Variables AME'!$S$64</f>
        <v>0</v>
      </c>
      <c r="AE83">
        <f>'Variables AME'!AD537/'Variables AME'!AD$64*'Variables AME'!$S$64</f>
        <v>0</v>
      </c>
      <c r="AF83">
        <f>'Variables AME'!AE537/'Variables AME'!AE$64*'Variables AME'!$S$64</f>
        <v>0</v>
      </c>
      <c r="AG83">
        <f>'Variables AME'!AF537/'Variables AME'!AF$64*'Variables AME'!$S$64</f>
        <v>0</v>
      </c>
      <c r="AH83">
        <f>'Variables AME'!AG537/'Variables AME'!AG$64*'Variables AME'!$S$64</f>
        <v>0</v>
      </c>
      <c r="AI83">
        <f>'Variables AME'!AH537/'Variables AME'!AH$64*'Variables AME'!$S$64</f>
        <v>0</v>
      </c>
      <c r="AJ83">
        <f>'Variables AME'!AI537/'Variables AME'!AI$64*'Variables AME'!$S$64</f>
        <v>0</v>
      </c>
      <c r="AK83">
        <f>'Variables AME'!AJ537/'Variables AME'!AJ$64*'Variables AME'!$S$64</f>
        <v>0</v>
      </c>
      <c r="AL83">
        <f>'Variables AME'!AK537/'Variables AME'!AK$64*'Variables AME'!$S$64</f>
        <v>0</v>
      </c>
      <c r="AM83">
        <f>'Variables AME'!AL537/'Variables AME'!AL$64*'Variables AME'!$S$64</f>
        <v>0</v>
      </c>
      <c r="AN83">
        <f>'Variables AME'!AM537/'Variables AME'!AM$64*'Variables AME'!$S$64</f>
        <v>0</v>
      </c>
      <c r="AO83">
        <f>'Variables AME'!AN537/'Variables AME'!AN$64*'Variables AME'!$S$64</f>
        <v>0</v>
      </c>
      <c r="AP83">
        <f>'Variables AME'!AO537/'Variables AME'!AO$64*'Variables AME'!$S$64</f>
        <v>0</v>
      </c>
      <c r="AQ83">
        <f>'Variables AME'!AP537/'Variables AME'!AP$64*'Variables AME'!$S$64</f>
        <v>0</v>
      </c>
      <c r="AR83">
        <f>'Variables AME'!AQ537/'Variables AME'!AQ$64*'Variables AME'!$S$64</f>
        <v>0</v>
      </c>
      <c r="AS83">
        <f>'Variables AME'!AR537/'Variables AME'!AR$64*'Variables AME'!$S$64</f>
        <v>0</v>
      </c>
      <c r="AT83">
        <f>'Variables AME'!AS537/'Variables AME'!AS$64*'Variables AME'!$S$64</f>
        <v>0</v>
      </c>
      <c r="AU83">
        <f>'Variables AME'!AT537/'Variables AME'!AT$64*'Variables AME'!$S$64</f>
        <v>0</v>
      </c>
      <c r="AV83">
        <f>'Variables AME'!AU537/'Variables AME'!AU$64*'Variables AME'!$S$64</f>
        <v>0</v>
      </c>
      <c r="AW83">
        <f>'Variables AME'!AV537/'Variables AME'!AV$64*'Variables AME'!$S$64</f>
        <v>0</v>
      </c>
    </row>
    <row r="84" spans="1:49" x14ac:dyDescent="0.25">
      <c r="A84" s="166"/>
      <c r="B84" t="s">
        <v>263</v>
      </c>
      <c r="C84">
        <f>'Variables AME'!B538/'Variables AME'!B$64*'Variables AME'!$S$64</f>
        <v>0</v>
      </c>
      <c r="D84">
        <f>'Variables AME'!C538/'Variables AME'!C$64*'Variables AME'!$S$64</f>
        <v>0</v>
      </c>
      <c r="E84">
        <f>'Variables AME'!D538/'Variables AME'!D$64*'Variables AME'!$S$64</f>
        <v>0</v>
      </c>
      <c r="F84">
        <f>'Variables AME'!E538/'Variables AME'!E$64*'Variables AME'!$S$64</f>
        <v>0</v>
      </c>
      <c r="G84">
        <f>'Variables AME'!F538/'Variables AME'!F$64*'Variables AME'!$S$64</f>
        <v>0</v>
      </c>
      <c r="H84">
        <f>'Variables AME'!G538/'Variables AME'!G$64*'Variables AME'!$S$64</f>
        <v>0</v>
      </c>
      <c r="I84">
        <f>'Variables AME'!H538/'Variables AME'!H$64*'Variables AME'!$S$64</f>
        <v>0</v>
      </c>
      <c r="J84">
        <f>'Variables AME'!I538/'Variables AME'!I$64*'Variables AME'!$S$64</f>
        <v>0</v>
      </c>
      <c r="K84">
        <f>'Variables AME'!J538/'Variables AME'!J$64*'Variables AME'!$S$64</f>
        <v>0</v>
      </c>
      <c r="L84">
        <f>'Variables AME'!K538/'Variables AME'!K$64*'Variables AME'!$S$64</f>
        <v>0</v>
      </c>
      <c r="M84">
        <f>'Variables AME'!L538/'Variables AME'!L$64*'Variables AME'!$S$64</f>
        <v>0</v>
      </c>
      <c r="N84">
        <f>'Variables AME'!M538/'Variables AME'!M$64*'Variables AME'!$S$64</f>
        <v>0</v>
      </c>
      <c r="O84">
        <f>'Variables AME'!N538/'Variables AME'!N$64*'Variables AME'!$S$64</f>
        <v>0</v>
      </c>
      <c r="P84">
        <f>'Variables AME'!O538/'Variables AME'!O$64*'Variables AME'!$S$64</f>
        <v>0</v>
      </c>
      <c r="Q84">
        <f>'Variables AME'!P538/'Variables AME'!P$64*'Variables AME'!$S$64</f>
        <v>0</v>
      </c>
      <c r="R84">
        <f>'Variables AME'!Q538/'Variables AME'!Q$64*'Variables AME'!$S$64</f>
        <v>0</v>
      </c>
      <c r="S84">
        <f>'Variables AME'!R538/'Variables AME'!R$64*'Variables AME'!$S$64</f>
        <v>0</v>
      </c>
      <c r="T84">
        <f>'Variables AME'!S538/'Variables AME'!S$64*'Variables AME'!$S$64</f>
        <v>0</v>
      </c>
      <c r="U84">
        <f>'Variables AME'!T538/'Variables AME'!T$64*'Variables AME'!$S$64</f>
        <v>0</v>
      </c>
      <c r="V84">
        <f>'Variables AME'!U538/'Variables AME'!U$64*'Variables AME'!$S$64</f>
        <v>0</v>
      </c>
      <c r="W84">
        <f>'Variables AME'!V538/'Variables AME'!V$64*'Variables AME'!$S$64</f>
        <v>0</v>
      </c>
      <c r="X84">
        <f>'Variables AME'!W538/'Variables AME'!W$64*'Variables AME'!$S$64</f>
        <v>0</v>
      </c>
      <c r="Y84">
        <f>'Variables AME'!X538/'Variables AME'!X$64*'Variables AME'!$S$64</f>
        <v>0</v>
      </c>
      <c r="Z84">
        <f>'Variables AME'!Y538/'Variables AME'!Y$64*'Variables AME'!$S$64</f>
        <v>0</v>
      </c>
      <c r="AA84">
        <f>'Variables AME'!Z538/'Variables AME'!Z$64*'Variables AME'!$S$64</f>
        <v>0</v>
      </c>
      <c r="AB84">
        <f>'Variables AME'!AA538/'Variables AME'!AA$64*'Variables AME'!$S$64</f>
        <v>0</v>
      </c>
      <c r="AC84">
        <f>'Variables AME'!AB538/'Variables AME'!AB$64*'Variables AME'!$S$64</f>
        <v>0</v>
      </c>
      <c r="AD84">
        <f>'Variables AME'!AC538/'Variables AME'!AC$64*'Variables AME'!$S$64</f>
        <v>0</v>
      </c>
      <c r="AE84">
        <f>'Variables AME'!AD538/'Variables AME'!AD$64*'Variables AME'!$S$64</f>
        <v>0</v>
      </c>
      <c r="AF84">
        <f>'Variables AME'!AE538/'Variables AME'!AE$64*'Variables AME'!$S$64</f>
        <v>0</v>
      </c>
      <c r="AG84">
        <f>'Variables AME'!AF538/'Variables AME'!AF$64*'Variables AME'!$S$64</f>
        <v>0</v>
      </c>
      <c r="AH84">
        <f>'Variables AME'!AG538/'Variables AME'!AG$64*'Variables AME'!$S$64</f>
        <v>0</v>
      </c>
      <c r="AI84">
        <f>'Variables AME'!AH538/'Variables AME'!AH$64*'Variables AME'!$S$64</f>
        <v>0</v>
      </c>
      <c r="AJ84">
        <f>'Variables AME'!AI538/'Variables AME'!AI$64*'Variables AME'!$S$64</f>
        <v>0</v>
      </c>
      <c r="AK84">
        <f>'Variables AME'!AJ538/'Variables AME'!AJ$64*'Variables AME'!$S$64</f>
        <v>0</v>
      </c>
      <c r="AL84">
        <f>'Variables AME'!AK538/'Variables AME'!AK$64*'Variables AME'!$S$64</f>
        <v>0</v>
      </c>
      <c r="AM84">
        <f>'Variables AME'!AL538/'Variables AME'!AL$64*'Variables AME'!$S$64</f>
        <v>0</v>
      </c>
      <c r="AN84">
        <f>'Variables AME'!AM538/'Variables AME'!AM$64*'Variables AME'!$S$64</f>
        <v>0</v>
      </c>
      <c r="AO84">
        <f>'Variables AME'!AN538/'Variables AME'!AN$64*'Variables AME'!$S$64</f>
        <v>0</v>
      </c>
      <c r="AP84">
        <f>'Variables AME'!AO538/'Variables AME'!AO$64*'Variables AME'!$S$64</f>
        <v>0</v>
      </c>
      <c r="AQ84">
        <f>'Variables AME'!AP538/'Variables AME'!AP$64*'Variables AME'!$S$64</f>
        <v>0</v>
      </c>
      <c r="AR84">
        <f>'Variables AME'!AQ538/'Variables AME'!AQ$64*'Variables AME'!$S$64</f>
        <v>0</v>
      </c>
      <c r="AS84">
        <f>'Variables AME'!AR538/'Variables AME'!AR$64*'Variables AME'!$S$64</f>
        <v>0</v>
      </c>
      <c r="AT84">
        <f>'Variables AME'!AS538/'Variables AME'!AS$64*'Variables AME'!$S$64</f>
        <v>0</v>
      </c>
      <c r="AU84">
        <f>'Variables AME'!AT538/'Variables AME'!AT$64*'Variables AME'!$S$64</f>
        <v>0</v>
      </c>
      <c r="AV84">
        <f>'Variables AME'!AU538/'Variables AME'!AU$64*'Variables AME'!$S$64</f>
        <v>0</v>
      </c>
      <c r="AW84">
        <f>'Variables AME'!AV538/'Variables AME'!AV$64*'Variables AME'!$S$64</f>
        <v>0</v>
      </c>
    </row>
    <row r="85" spans="1:49" x14ac:dyDescent="0.25">
      <c r="A85" s="166"/>
      <c r="B85" t="s">
        <v>264</v>
      </c>
      <c r="C85">
        <f>'Variables AME'!B539/'Variables AME'!B$64*'Variables AME'!$S$64</f>
        <v>0</v>
      </c>
      <c r="D85">
        <f>'Variables AME'!C539/'Variables AME'!C$64*'Variables AME'!$S$64</f>
        <v>0</v>
      </c>
      <c r="E85">
        <f>'Variables AME'!D539/'Variables AME'!D$64*'Variables AME'!$S$64</f>
        <v>0</v>
      </c>
      <c r="F85">
        <f>'Variables AME'!E539/'Variables AME'!E$64*'Variables AME'!$S$64</f>
        <v>0</v>
      </c>
      <c r="G85">
        <f>'Variables AME'!F539/'Variables AME'!F$64*'Variables AME'!$S$64</f>
        <v>0</v>
      </c>
      <c r="H85">
        <f>'Variables AME'!G539/'Variables AME'!G$64*'Variables AME'!$S$64</f>
        <v>0</v>
      </c>
      <c r="I85">
        <f>'Variables AME'!H539/'Variables AME'!H$64*'Variables AME'!$S$64</f>
        <v>0</v>
      </c>
      <c r="J85">
        <f>'Variables AME'!I539/'Variables AME'!I$64*'Variables AME'!$S$64</f>
        <v>0</v>
      </c>
      <c r="K85">
        <f>'Variables AME'!J539/'Variables AME'!J$64*'Variables AME'!$S$64</f>
        <v>0</v>
      </c>
      <c r="L85">
        <f>'Variables AME'!K539/'Variables AME'!K$64*'Variables AME'!$S$64</f>
        <v>0</v>
      </c>
      <c r="M85">
        <f>'Variables AME'!L539/'Variables AME'!L$64*'Variables AME'!$S$64</f>
        <v>0</v>
      </c>
      <c r="N85">
        <f>'Variables AME'!M539/'Variables AME'!M$64*'Variables AME'!$S$64</f>
        <v>0</v>
      </c>
      <c r="O85">
        <f>'Variables AME'!N539/'Variables AME'!N$64*'Variables AME'!$S$64</f>
        <v>0</v>
      </c>
      <c r="P85">
        <f>'Variables AME'!O539/'Variables AME'!O$64*'Variables AME'!$S$64</f>
        <v>0</v>
      </c>
      <c r="Q85">
        <f>'Variables AME'!P539/'Variables AME'!P$64*'Variables AME'!$S$64</f>
        <v>0</v>
      </c>
      <c r="R85">
        <f>'Variables AME'!Q539/'Variables AME'!Q$64*'Variables AME'!$S$64</f>
        <v>0</v>
      </c>
      <c r="S85">
        <f>'Variables AME'!R539/'Variables AME'!R$64*'Variables AME'!$S$64</f>
        <v>0</v>
      </c>
      <c r="T85">
        <f>'Variables AME'!S539/'Variables AME'!S$64*'Variables AME'!$S$64</f>
        <v>0</v>
      </c>
      <c r="U85">
        <f>'Variables AME'!T539/'Variables AME'!T$64*'Variables AME'!$S$64</f>
        <v>0</v>
      </c>
      <c r="V85">
        <f>'Variables AME'!U539/'Variables AME'!U$64*'Variables AME'!$S$64</f>
        <v>0</v>
      </c>
      <c r="W85">
        <f>'Variables AME'!V539/'Variables AME'!V$64*'Variables AME'!$S$64</f>
        <v>0</v>
      </c>
      <c r="X85">
        <f>'Variables AME'!W539/'Variables AME'!W$64*'Variables AME'!$S$64</f>
        <v>0</v>
      </c>
      <c r="Y85">
        <f>'Variables AME'!X539/'Variables AME'!X$64*'Variables AME'!$S$64</f>
        <v>0</v>
      </c>
      <c r="Z85">
        <f>'Variables AME'!Y539/'Variables AME'!Y$64*'Variables AME'!$S$64</f>
        <v>0</v>
      </c>
      <c r="AA85">
        <f>'Variables AME'!Z539/'Variables AME'!Z$64*'Variables AME'!$S$64</f>
        <v>0</v>
      </c>
      <c r="AB85">
        <f>'Variables AME'!AA539/'Variables AME'!AA$64*'Variables AME'!$S$64</f>
        <v>0</v>
      </c>
      <c r="AC85">
        <f>'Variables AME'!AB539/'Variables AME'!AB$64*'Variables AME'!$S$64</f>
        <v>0</v>
      </c>
      <c r="AD85">
        <f>'Variables AME'!AC539/'Variables AME'!AC$64*'Variables AME'!$S$64</f>
        <v>0</v>
      </c>
      <c r="AE85">
        <f>'Variables AME'!AD539/'Variables AME'!AD$64*'Variables AME'!$S$64</f>
        <v>0</v>
      </c>
      <c r="AF85">
        <f>'Variables AME'!AE539/'Variables AME'!AE$64*'Variables AME'!$S$64</f>
        <v>0</v>
      </c>
      <c r="AG85">
        <f>'Variables AME'!AF539/'Variables AME'!AF$64*'Variables AME'!$S$64</f>
        <v>0</v>
      </c>
      <c r="AH85">
        <f>'Variables AME'!AG539/'Variables AME'!AG$64*'Variables AME'!$S$64</f>
        <v>0</v>
      </c>
      <c r="AI85">
        <f>'Variables AME'!AH539/'Variables AME'!AH$64*'Variables AME'!$S$64</f>
        <v>0</v>
      </c>
      <c r="AJ85">
        <f>'Variables AME'!AI539/'Variables AME'!AI$64*'Variables AME'!$S$64</f>
        <v>0</v>
      </c>
      <c r="AK85">
        <f>'Variables AME'!AJ539/'Variables AME'!AJ$64*'Variables AME'!$S$64</f>
        <v>0</v>
      </c>
      <c r="AL85">
        <f>'Variables AME'!AK539/'Variables AME'!AK$64*'Variables AME'!$S$64</f>
        <v>0</v>
      </c>
      <c r="AM85">
        <f>'Variables AME'!AL539/'Variables AME'!AL$64*'Variables AME'!$S$64</f>
        <v>0</v>
      </c>
      <c r="AN85">
        <f>'Variables AME'!AM539/'Variables AME'!AM$64*'Variables AME'!$S$64</f>
        <v>0</v>
      </c>
      <c r="AO85">
        <f>'Variables AME'!AN539/'Variables AME'!AN$64*'Variables AME'!$S$64</f>
        <v>0</v>
      </c>
      <c r="AP85">
        <f>'Variables AME'!AO539/'Variables AME'!AO$64*'Variables AME'!$S$64</f>
        <v>0</v>
      </c>
      <c r="AQ85">
        <f>'Variables AME'!AP539/'Variables AME'!AP$64*'Variables AME'!$S$64</f>
        <v>0</v>
      </c>
      <c r="AR85">
        <f>'Variables AME'!AQ539/'Variables AME'!AQ$64*'Variables AME'!$S$64</f>
        <v>0</v>
      </c>
      <c r="AS85">
        <f>'Variables AME'!AR539/'Variables AME'!AR$64*'Variables AME'!$S$64</f>
        <v>0</v>
      </c>
      <c r="AT85">
        <f>'Variables AME'!AS539/'Variables AME'!AS$64*'Variables AME'!$S$64</f>
        <v>0</v>
      </c>
      <c r="AU85">
        <f>'Variables AME'!AT539/'Variables AME'!AT$64*'Variables AME'!$S$64</f>
        <v>0</v>
      </c>
      <c r="AV85">
        <f>'Variables AME'!AU539/'Variables AME'!AU$64*'Variables AME'!$S$64</f>
        <v>0</v>
      </c>
      <c r="AW85">
        <f>'Variables AME'!AV539/'Variables AME'!AV$64*'Variables AME'!$S$64</f>
        <v>0</v>
      </c>
    </row>
    <row r="86" spans="1:49" x14ac:dyDescent="0.25">
      <c r="A86" s="166"/>
      <c r="B86" t="s">
        <v>265</v>
      </c>
      <c r="C86">
        <f>'Variables AME'!B540/'Variables AME'!B$64*'Variables AME'!$S$64</f>
        <v>0</v>
      </c>
      <c r="D86">
        <f>'Variables AME'!C540/'Variables AME'!C$64*'Variables AME'!$S$64</f>
        <v>0</v>
      </c>
      <c r="E86">
        <f>'Variables AME'!D540/'Variables AME'!D$64*'Variables AME'!$S$64</f>
        <v>0</v>
      </c>
      <c r="F86">
        <f>'Variables AME'!E540/'Variables AME'!E$64*'Variables AME'!$S$64</f>
        <v>0</v>
      </c>
      <c r="G86">
        <f>'Variables AME'!F540/'Variables AME'!F$64*'Variables AME'!$S$64</f>
        <v>0</v>
      </c>
      <c r="H86">
        <f>'Variables AME'!G540/'Variables AME'!G$64*'Variables AME'!$S$64</f>
        <v>0</v>
      </c>
      <c r="I86">
        <f>'Variables AME'!H540/'Variables AME'!H$64*'Variables AME'!$S$64</f>
        <v>0</v>
      </c>
      <c r="J86">
        <f>'Variables AME'!I540/'Variables AME'!I$64*'Variables AME'!$S$64</f>
        <v>0</v>
      </c>
      <c r="K86">
        <f>'Variables AME'!J540/'Variables AME'!J$64*'Variables AME'!$S$64</f>
        <v>0</v>
      </c>
      <c r="L86">
        <f>'Variables AME'!K540/'Variables AME'!K$64*'Variables AME'!$S$64</f>
        <v>0</v>
      </c>
      <c r="M86">
        <f>'Variables AME'!L540/'Variables AME'!L$64*'Variables AME'!$S$64</f>
        <v>0</v>
      </c>
      <c r="N86">
        <f>'Variables AME'!M540/'Variables AME'!M$64*'Variables AME'!$S$64</f>
        <v>0</v>
      </c>
      <c r="O86">
        <f>'Variables AME'!N540/'Variables AME'!N$64*'Variables AME'!$S$64</f>
        <v>0</v>
      </c>
      <c r="P86">
        <f>'Variables AME'!O540/'Variables AME'!O$64*'Variables AME'!$S$64</f>
        <v>0</v>
      </c>
      <c r="Q86">
        <f>'Variables AME'!P540/'Variables AME'!P$64*'Variables AME'!$S$64</f>
        <v>0</v>
      </c>
      <c r="R86">
        <f>'Variables AME'!Q540/'Variables AME'!Q$64*'Variables AME'!$S$64</f>
        <v>0</v>
      </c>
      <c r="S86">
        <f>'Variables AME'!R540/'Variables AME'!R$64*'Variables AME'!$S$64</f>
        <v>0</v>
      </c>
      <c r="T86">
        <f>'Variables AME'!S540/'Variables AME'!S$64*'Variables AME'!$S$64</f>
        <v>0</v>
      </c>
      <c r="U86">
        <f>'Variables AME'!T540/'Variables AME'!T$64*'Variables AME'!$S$64</f>
        <v>0</v>
      </c>
      <c r="V86">
        <f>'Variables AME'!U540/'Variables AME'!U$64*'Variables AME'!$S$64</f>
        <v>0</v>
      </c>
      <c r="W86">
        <f>'Variables AME'!V540/'Variables AME'!V$64*'Variables AME'!$S$64</f>
        <v>0</v>
      </c>
      <c r="X86">
        <f>'Variables AME'!W540/'Variables AME'!W$64*'Variables AME'!$S$64</f>
        <v>0</v>
      </c>
      <c r="Y86">
        <f>'Variables AME'!X540/'Variables AME'!X$64*'Variables AME'!$S$64</f>
        <v>0</v>
      </c>
      <c r="Z86">
        <f>'Variables AME'!Y540/'Variables AME'!Y$64*'Variables AME'!$S$64</f>
        <v>0</v>
      </c>
      <c r="AA86">
        <f>'Variables AME'!Z540/'Variables AME'!Z$64*'Variables AME'!$S$64</f>
        <v>0</v>
      </c>
      <c r="AB86">
        <f>'Variables AME'!AA540/'Variables AME'!AA$64*'Variables AME'!$S$64</f>
        <v>0</v>
      </c>
      <c r="AC86">
        <f>'Variables AME'!AB540/'Variables AME'!AB$64*'Variables AME'!$S$64</f>
        <v>0</v>
      </c>
      <c r="AD86">
        <f>'Variables AME'!AC540/'Variables AME'!AC$64*'Variables AME'!$S$64</f>
        <v>0</v>
      </c>
      <c r="AE86">
        <f>'Variables AME'!AD540/'Variables AME'!AD$64*'Variables AME'!$S$64</f>
        <v>0</v>
      </c>
      <c r="AF86">
        <f>'Variables AME'!AE540/'Variables AME'!AE$64*'Variables AME'!$S$64</f>
        <v>0</v>
      </c>
      <c r="AG86">
        <f>'Variables AME'!AF540/'Variables AME'!AF$64*'Variables AME'!$S$64</f>
        <v>0</v>
      </c>
      <c r="AH86">
        <f>'Variables AME'!AG540/'Variables AME'!AG$64*'Variables AME'!$S$64</f>
        <v>0</v>
      </c>
      <c r="AI86">
        <f>'Variables AME'!AH540/'Variables AME'!AH$64*'Variables AME'!$S$64</f>
        <v>0</v>
      </c>
      <c r="AJ86">
        <f>'Variables AME'!AI540/'Variables AME'!AI$64*'Variables AME'!$S$64</f>
        <v>0</v>
      </c>
      <c r="AK86">
        <f>'Variables AME'!AJ540/'Variables AME'!AJ$64*'Variables AME'!$S$64</f>
        <v>0</v>
      </c>
      <c r="AL86">
        <f>'Variables AME'!AK540/'Variables AME'!AK$64*'Variables AME'!$S$64</f>
        <v>0</v>
      </c>
      <c r="AM86">
        <f>'Variables AME'!AL540/'Variables AME'!AL$64*'Variables AME'!$S$64</f>
        <v>0</v>
      </c>
      <c r="AN86">
        <f>'Variables AME'!AM540/'Variables AME'!AM$64*'Variables AME'!$S$64</f>
        <v>0</v>
      </c>
      <c r="AO86">
        <f>'Variables AME'!AN540/'Variables AME'!AN$64*'Variables AME'!$S$64</f>
        <v>0</v>
      </c>
      <c r="AP86">
        <f>'Variables AME'!AO540/'Variables AME'!AO$64*'Variables AME'!$S$64</f>
        <v>0</v>
      </c>
      <c r="AQ86">
        <f>'Variables AME'!AP540/'Variables AME'!AP$64*'Variables AME'!$S$64</f>
        <v>0</v>
      </c>
      <c r="AR86">
        <f>'Variables AME'!AQ540/'Variables AME'!AQ$64*'Variables AME'!$S$64</f>
        <v>0</v>
      </c>
      <c r="AS86">
        <f>'Variables AME'!AR540/'Variables AME'!AR$64*'Variables AME'!$S$64</f>
        <v>0</v>
      </c>
      <c r="AT86">
        <f>'Variables AME'!AS540/'Variables AME'!AS$64*'Variables AME'!$S$64</f>
        <v>0</v>
      </c>
      <c r="AU86">
        <f>'Variables AME'!AT540/'Variables AME'!AT$64*'Variables AME'!$S$64</f>
        <v>0</v>
      </c>
      <c r="AV86">
        <f>'Variables AME'!AU540/'Variables AME'!AU$64*'Variables AME'!$S$64</f>
        <v>0</v>
      </c>
      <c r="AW86">
        <f>'Variables AME'!AV540/'Variables AME'!AV$64*'Variables AME'!$S$64</f>
        <v>0</v>
      </c>
    </row>
    <row r="87" spans="1:49" x14ac:dyDescent="0.25">
      <c r="A87" s="166"/>
      <c r="B87" t="s">
        <v>266</v>
      </c>
      <c r="C87">
        <f>'Variables AME'!B541/'Variables AME'!B$64*'Variables AME'!$S$64</f>
        <v>0</v>
      </c>
      <c r="D87">
        <f>'Variables AME'!C541/'Variables AME'!C$64*'Variables AME'!$S$64</f>
        <v>0</v>
      </c>
      <c r="E87">
        <f>'Variables AME'!D541/'Variables AME'!D$64*'Variables AME'!$S$64</f>
        <v>0</v>
      </c>
      <c r="F87">
        <f>'Variables AME'!E541/'Variables AME'!E$64*'Variables AME'!$S$64</f>
        <v>0</v>
      </c>
      <c r="G87">
        <f>'Variables AME'!F541/'Variables AME'!F$64*'Variables AME'!$S$64</f>
        <v>0</v>
      </c>
      <c r="H87">
        <f>'Variables AME'!G541/'Variables AME'!G$64*'Variables AME'!$S$64</f>
        <v>0</v>
      </c>
      <c r="I87">
        <f>'Variables AME'!H541/'Variables AME'!H$64*'Variables AME'!$S$64</f>
        <v>0</v>
      </c>
      <c r="J87">
        <f>'Variables AME'!I541/'Variables AME'!I$64*'Variables AME'!$S$64</f>
        <v>0</v>
      </c>
      <c r="K87">
        <f>'Variables AME'!J541/'Variables AME'!J$64*'Variables AME'!$S$64</f>
        <v>0</v>
      </c>
      <c r="L87">
        <f>'Variables AME'!K541/'Variables AME'!K$64*'Variables AME'!$S$64</f>
        <v>0</v>
      </c>
      <c r="M87">
        <f>'Variables AME'!L541/'Variables AME'!L$64*'Variables AME'!$S$64</f>
        <v>0</v>
      </c>
      <c r="N87">
        <f>'Variables AME'!M541/'Variables AME'!M$64*'Variables AME'!$S$64</f>
        <v>0</v>
      </c>
      <c r="O87">
        <f>'Variables AME'!N541/'Variables AME'!N$64*'Variables AME'!$S$64</f>
        <v>0</v>
      </c>
      <c r="P87">
        <f>'Variables AME'!O541/'Variables AME'!O$64*'Variables AME'!$S$64</f>
        <v>0</v>
      </c>
      <c r="Q87">
        <f>'Variables AME'!P541/'Variables AME'!P$64*'Variables AME'!$S$64</f>
        <v>0</v>
      </c>
      <c r="R87">
        <f>'Variables AME'!Q541/'Variables AME'!Q$64*'Variables AME'!$S$64</f>
        <v>0</v>
      </c>
      <c r="S87">
        <f>'Variables AME'!R541/'Variables AME'!R$64*'Variables AME'!$S$64</f>
        <v>0</v>
      </c>
      <c r="T87">
        <f>'Variables AME'!S541/'Variables AME'!S$64*'Variables AME'!$S$64</f>
        <v>0</v>
      </c>
      <c r="U87">
        <f>'Variables AME'!T541/'Variables AME'!T$64*'Variables AME'!$S$64</f>
        <v>0</v>
      </c>
      <c r="V87">
        <f>'Variables AME'!U541/'Variables AME'!U$64*'Variables AME'!$S$64</f>
        <v>0</v>
      </c>
      <c r="W87">
        <f>'Variables AME'!V541/'Variables AME'!V$64*'Variables AME'!$S$64</f>
        <v>0</v>
      </c>
      <c r="X87">
        <f>'Variables AME'!W541/'Variables AME'!W$64*'Variables AME'!$S$64</f>
        <v>0</v>
      </c>
      <c r="Y87">
        <f>'Variables AME'!X541/'Variables AME'!X$64*'Variables AME'!$S$64</f>
        <v>0</v>
      </c>
      <c r="Z87">
        <f>'Variables AME'!Y541/'Variables AME'!Y$64*'Variables AME'!$S$64</f>
        <v>0</v>
      </c>
      <c r="AA87">
        <f>'Variables AME'!Z541/'Variables AME'!Z$64*'Variables AME'!$S$64</f>
        <v>0</v>
      </c>
      <c r="AB87">
        <f>'Variables AME'!AA541/'Variables AME'!AA$64*'Variables AME'!$S$64</f>
        <v>0</v>
      </c>
      <c r="AC87">
        <f>'Variables AME'!AB541/'Variables AME'!AB$64*'Variables AME'!$S$64</f>
        <v>0</v>
      </c>
      <c r="AD87">
        <f>'Variables AME'!AC541/'Variables AME'!AC$64*'Variables AME'!$S$64</f>
        <v>0</v>
      </c>
      <c r="AE87">
        <f>'Variables AME'!AD541/'Variables AME'!AD$64*'Variables AME'!$S$64</f>
        <v>0</v>
      </c>
      <c r="AF87">
        <f>'Variables AME'!AE541/'Variables AME'!AE$64*'Variables AME'!$S$64</f>
        <v>0</v>
      </c>
      <c r="AG87">
        <f>'Variables AME'!AF541/'Variables AME'!AF$64*'Variables AME'!$S$64</f>
        <v>0</v>
      </c>
      <c r="AH87">
        <f>'Variables AME'!AG541/'Variables AME'!AG$64*'Variables AME'!$S$64</f>
        <v>0</v>
      </c>
      <c r="AI87">
        <f>'Variables AME'!AH541/'Variables AME'!AH$64*'Variables AME'!$S$64</f>
        <v>0</v>
      </c>
      <c r="AJ87">
        <f>'Variables AME'!AI541/'Variables AME'!AI$64*'Variables AME'!$S$64</f>
        <v>0</v>
      </c>
      <c r="AK87">
        <f>'Variables AME'!AJ541/'Variables AME'!AJ$64*'Variables AME'!$S$64</f>
        <v>0</v>
      </c>
      <c r="AL87">
        <f>'Variables AME'!AK541/'Variables AME'!AK$64*'Variables AME'!$S$64</f>
        <v>0</v>
      </c>
      <c r="AM87">
        <f>'Variables AME'!AL541/'Variables AME'!AL$64*'Variables AME'!$S$64</f>
        <v>0</v>
      </c>
      <c r="AN87">
        <f>'Variables AME'!AM541/'Variables AME'!AM$64*'Variables AME'!$S$64</f>
        <v>0</v>
      </c>
      <c r="AO87">
        <f>'Variables AME'!AN541/'Variables AME'!AN$64*'Variables AME'!$S$64</f>
        <v>0</v>
      </c>
      <c r="AP87">
        <f>'Variables AME'!AO541/'Variables AME'!AO$64*'Variables AME'!$S$64</f>
        <v>0</v>
      </c>
      <c r="AQ87">
        <f>'Variables AME'!AP541/'Variables AME'!AP$64*'Variables AME'!$S$64</f>
        <v>0</v>
      </c>
      <c r="AR87">
        <f>'Variables AME'!AQ541/'Variables AME'!AQ$64*'Variables AME'!$S$64</f>
        <v>0</v>
      </c>
      <c r="AS87">
        <f>'Variables AME'!AR541/'Variables AME'!AR$64*'Variables AME'!$S$64</f>
        <v>0</v>
      </c>
      <c r="AT87">
        <f>'Variables AME'!AS541/'Variables AME'!AS$64*'Variables AME'!$S$64</f>
        <v>0</v>
      </c>
      <c r="AU87">
        <f>'Variables AME'!AT541/'Variables AME'!AT$64*'Variables AME'!$S$64</f>
        <v>0</v>
      </c>
      <c r="AV87">
        <f>'Variables AME'!AU541/'Variables AME'!AU$64*'Variables AME'!$S$64</f>
        <v>0</v>
      </c>
      <c r="AW87">
        <f>'Variables AME'!AV541/'Variables AME'!AV$64*'Variables AME'!$S$64</f>
        <v>0</v>
      </c>
    </row>
    <row r="90" spans="1:49" x14ac:dyDescent="0.25">
      <c r="A90" s="166" t="s">
        <v>269</v>
      </c>
      <c r="B90" t="s">
        <v>255</v>
      </c>
      <c r="C90" s="21">
        <f>'Variables AME'!B250</f>
        <v>860.74494090987901</v>
      </c>
      <c r="D90" s="21">
        <f>'Variables AME'!C250</f>
        <v>864.19414955733896</v>
      </c>
      <c r="E90" s="21">
        <f>'Variables AME'!D250</f>
        <v>866.41646990000004</v>
      </c>
      <c r="F90" s="21">
        <f>'Variables AME'!E250</f>
        <v>872.517155</v>
      </c>
      <c r="G90" s="21">
        <f>'Variables AME'!F250</f>
        <v>860.11413889999994</v>
      </c>
      <c r="H90" s="21">
        <f>'Variables AME'!G250</f>
        <v>838.98763780000002</v>
      </c>
      <c r="I90" s="21">
        <f>'Variables AME'!H250</f>
        <v>845.93802029999995</v>
      </c>
      <c r="J90" s="21">
        <f>'Variables AME'!I250</f>
        <v>845.38224949999994</v>
      </c>
      <c r="K90" s="21">
        <f>'Variables AME'!J250</f>
        <v>842.87075279999999</v>
      </c>
      <c r="L90" s="21">
        <f>'Variables AME'!K250</f>
        <v>819.64716840000006</v>
      </c>
      <c r="M90" s="21">
        <f>'Variables AME'!L250</f>
        <v>822.08419570000001</v>
      </c>
      <c r="N90" s="21">
        <f>'Variables AME'!M250</f>
        <v>820.07752010000002</v>
      </c>
      <c r="O90" s="21">
        <f>'Variables AME'!N250</f>
        <v>801.7383916</v>
      </c>
      <c r="P90" s="21">
        <f>'Variables AME'!O250</f>
        <v>795.88555959999997</v>
      </c>
      <c r="Q90" s="21">
        <f>'Variables AME'!P250</f>
        <v>785.61025470000004</v>
      </c>
      <c r="R90" s="21">
        <f>'Variables AME'!Q250</f>
        <v>777.57446030000006</v>
      </c>
      <c r="S90" s="21">
        <f>'Variables AME'!R250</f>
        <v>779.25351650000005</v>
      </c>
      <c r="T90" s="21">
        <f>'Variables AME'!S250</f>
        <v>780.28650140000002</v>
      </c>
      <c r="U90" s="21">
        <f>'Variables AME'!T250</f>
        <v>781.17925000000002</v>
      </c>
      <c r="V90" s="21">
        <f>'Variables AME'!U250</f>
        <v>782.76609929999995</v>
      </c>
      <c r="W90" s="21">
        <f>'Variables AME'!V250</f>
        <v>784.76036020000004</v>
      </c>
      <c r="X90" s="21">
        <f>'Variables AME'!W250</f>
        <v>786.79219590000002</v>
      </c>
      <c r="Y90" s="21">
        <f>'Variables AME'!X250</f>
        <v>788.11530340000002</v>
      </c>
      <c r="Z90" s="21">
        <f>'Variables AME'!Y250</f>
        <v>788.66772570000001</v>
      </c>
      <c r="AA90" s="21">
        <f>'Variables AME'!Z250</f>
        <v>789.57618449999995</v>
      </c>
      <c r="AB90" s="21">
        <f>'Variables AME'!AA250</f>
        <v>791.00275810000005</v>
      </c>
      <c r="AC90" s="21">
        <f>'Variables AME'!AB250</f>
        <v>792.61518149999995</v>
      </c>
      <c r="AD90" s="21">
        <f>'Variables AME'!AC250</f>
        <v>794.25007129999995</v>
      </c>
      <c r="AE90" s="21">
        <f>'Variables AME'!AD250</f>
        <v>796.08234670000002</v>
      </c>
      <c r="AF90" s="21">
        <f>'Variables AME'!AE250</f>
        <v>798.05781560000003</v>
      </c>
      <c r="AG90" s="21">
        <f>'Variables AME'!AF250</f>
        <v>799.7075936</v>
      </c>
      <c r="AH90" s="21">
        <f>'Variables AME'!AG250</f>
        <v>801.32527649999997</v>
      </c>
      <c r="AI90" s="21">
        <f>'Variables AME'!AH250</f>
        <v>802.71428330000003</v>
      </c>
      <c r="AJ90" s="21">
        <f>'Variables AME'!AI250</f>
        <v>803.48876340000004</v>
      </c>
      <c r="AK90" s="21">
        <f>'Variables AME'!AJ250</f>
        <v>804.14020379999999</v>
      </c>
      <c r="AL90" s="21">
        <f>'Variables AME'!AK250</f>
        <v>804.84713959999999</v>
      </c>
      <c r="AM90" s="21">
        <f>'Variables AME'!AL250</f>
        <v>805.54307389999997</v>
      </c>
      <c r="AN90" s="21">
        <f>'Variables AME'!AM250</f>
        <v>806.1720133</v>
      </c>
      <c r="AO90" s="21">
        <f>'Variables AME'!AN250</f>
        <v>806.60021529999995</v>
      </c>
      <c r="AP90" s="21">
        <f>'Variables AME'!AO250</f>
        <v>806.84999719999996</v>
      </c>
      <c r="AQ90" s="21">
        <f>'Variables AME'!AP250</f>
        <v>807.0769196</v>
      </c>
      <c r="AR90" s="21">
        <f>'Variables AME'!AQ250</f>
        <v>807.26478399999996</v>
      </c>
      <c r="AS90" s="21">
        <f>'Variables AME'!AR250</f>
        <v>807.41034560000003</v>
      </c>
      <c r="AT90" s="21">
        <f>'Variables AME'!AS250</f>
        <v>807.54121310000005</v>
      </c>
      <c r="AU90" s="21">
        <f>'Variables AME'!AT250</f>
        <v>807.61685780000005</v>
      </c>
      <c r="AV90" s="21">
        <f>'Variables AME'!AU250</f>
        <v>807.64038979999998</v>
      </c>
      <c r="AW90" s="21">
        <f>'Variables AME'!AV250</f>
        <v>807.61419339999998</v>
      </c>
    </row>
    <row r="91" spans="1:49" x14ac:dyDescent="0.25">
      <c r="A91" s="166"/>
      <c r="B91" t="s">
        <v>256</v>
      </c>
      <c r="C91" s="21">
        <f>'Variables AME'!B251</f>
        <v>480.20966133937998</v>
      </c>
      <c r="D91" s="21">
        <f>'Variables AME'!C251</f>
        <v>482.13397507944597</v>
      </c>
      <c r="E91" s="21">
        <f>'Variables AME'!D251</f>
        <v>479.48323579999999</v>
      </c>
      <c r="F91" s="21">
        <f>'Variables AME'!E251</f>
        <v>482.83922560000002</v>
      </c>
      <c r="G91" s="21">
        <f>'Variables AME'!F251</f>
        <v>476.87247250000001</v>
      </c>
      <c r="H91" s="21">
        <f>'Variables AME'!G251</f>
        <v>466.16648500000002</v>
      </c>
      <c r="I91" s="21">
        <f>'Variables AME'!H251</f>
        <v>461.28046610000001</v>
      </c>
      <c r="J91" s="21">
        <f>'Variables AME'!I251</f>
        <v>464.33490790000002</v>
      </c>
      <c r="K91" s="21">
        <f>'Variables AME'!J251</f>
        <v>461.22250589999999</v>
      </c>
      <c r="L91" s="21">
        <f>'Variables AME'!K251</f>
        <v>453.91908530000001</v>
      </c>
      <c r="M91" s="21">
        <f>'Variables AME'!L251</f>
        <v>452.8704462</v>
      </c>
      <c r="N91" s="21">
        <f>'Variables AME'!M251</f>
        <v>450.64671800000002</v>
      </c>
      <c r="O91" s="21">
        <f>'Variables AME'!N251</f>
        <v>448.13811750000002</v>
      </c>
      <c r="P91" s="21">
        <f>'Variables AME'!O251</f>
        <v>452.0096681</v>
      </c>
      <c r="Q91" s="21">
        <f>'Variables AME'!P251</f>
        <v>454.42162380000002</v>
      </c>
      <c r="R91" s="21">
        <f>'Variables AME'!Q251</f>
        <v>449.73722579999998</v>
      </c>
      <c r="S91" s="21">
        <f>'Variables AME'!R251</f>
        <v>450.64661089999998</v>
      </c>
      <c r="T91" s="21">
        <f>'Variables AME'!S251</f>
        <v>451.24214089999998</v>
      </c>
      <c r="U91" s="21">
        <f>'Variables AME'!T251</f>
        <v>451.82364430000001</v>
      </c>
      <c r="V91" s="21">
        <f>'Variables AME'!U251</f>
        <v>452.82190709999998</v>
      </c>
      <c r="W91" s="21">
        <f>'Variables AME'!V251</f>
        <v>454.0337548</v>
      </c>
      <c r="X91" s="21">
        <f>'Variables AME'!W251</f>
        <v>455.19104720000001</v>
      </c>
      <c r="Y91" s="21">
        <f>'Variables AME'!X251</f>
        <v>455.89080539999998</v>
      </c>
      <c r="Z91" s="21">
        <f>'Variables AME'!Y251</f>
        <v>456.0644585</v>
      </c>
      <c r="AA91" s="21">
        <f>'Variables AME'!Z251</f>
        <v>456.30667899999997</v>
      </c>
      <c r="AB91" s="21">
        <f>'Variables AME'!AA251</f>
        <v>456.78703289999999</v>
      </c>
      <c r="AC91" s="21">
        <f>'Variables AME'!AB251</f>
        <v>457.40920060000002</v>
      </c>
      <c r="AD91" s="21">
        <f>'Variables AME'!AC251</f>
        <v>458.0953174</v>
      </c>
      <c r="AE91" s="21">
        <f>'Variables AME'!AD251</f>
        <v>458.93515819999999</v>
      </c>
      <c r="AF91" s="21">
        <f>'Variables AME'!AE251</f>
        <v>459.94274719999999</v>
      </c>
      <c r="AG91" s="21">
        <f>'Variables AME'!AF251</f>
        <v>460.85782990000001</v>
      </c>
      <c r="AH91" s="21">
        <f>'Variables AME'!AG251</f>
        <v>461.8227564</v>
      </c>
      <c r="AI91" s="21">
        <f>'Variables AME'!AH251</f>
        <v>462.71033469999998</v>
      </c>
      <c r="AJ91" s="21">
        <f>'Variables AME'!AI251</f>
        <v>463.2604212</v>
      </c>
      <c r="AK91" s="21">
        <f>'Variables AME'!AJ251</f>
        <v>463.70172120000001</v>
      </c>
      <c r="AL91" s="21">
        <f>'Variables AME'!AK251</f>
        <v>464.13161070000001</v>
      </c>
      <c r="AM91" s="21">
        <f>'Variables AME'!AL251</f>
        <v>464.53826470000001</v>
      </c>
      <c r="AN91" s="21">
        <f>'Variables AME'!AM251</f>
        <v>464.95292030000002</v>
      </c>
      <c r="AO91" s="21">
        <f>'Variables AME'!AN251</f>
        <v>465.332133</v>
      </c>
      <c r="AP91" s="21">
        <f>'Variables AME'!AO251</f>
        <v>465.62542500000001</v>
      </c>
      <c r="AQ91" s="21">
        <f>'Variables AME'!AP251</f>
        <v>465.89192300000002</v>
      </c>
      <c r="AR91" s="21">
        <f>'Variables AME'!AQ251</f>
        <v>466.12940420000001</v>
      </c>
      <c r="AS91" s="21">
        <f>'Variables AME'!AR251</f>
        <v>466.35714840000003</v>
      </c>
      <c r="AT91" s="21">
        <f>'Variables AME'!AS251</f>
        <v>466.59732730000002</v>
      </c>
      <c r="AU91" s="21">
        <f>'Variables AME'!AT251</f>
        <v>466.81934489999998</v>
      </c>
      <c r="AV91" s="21">
        <f>'Variables AME'!AU251</f>
        <v>467.01905090000002</v>
      </c>
      <c r="AW91" s="21">
        <f>'Variables AME'!AV251</f>
        <v>467.1731302</v>
      </c>
    </row>
    <row r="92" spans="1:49" x14ac:dyDescent="0.25">
      <c r="A92" s="166"/>
      <c r="B92" t="s">
        <v>257</v>
      </c>
      <c r="C92" s="21">
        <f>'Variables AME'!B252</f>
        <v>225.271666358262</v>
      </c>
      <c r="D92" s="21">
        <f>'Variables AME'!C252</f>
        <v>226.17438322908001</v>
      </c>
      <c r="E92" s="21">
        <f>'Variables AME'!D252</f>
        <v>226.9345371</v>
      </c>
      <c r="F92" s="21">
        <f>'Variables AME'!E252</f>
        <v>224.9403155</v>
      </c>
      <c r="G92" s="21">
        <f>'Variables AME'!F252</f>
        <v>219.18352849999999</v>
      </c>
      <c r="H92" s="21">
        <f>'Variables AME'!G252</f>
        <v>198.37964919999999</v>
      </c>
      <c r="I92" s="21">
        <f>'Variables AME'!H252</f>
        <v>196.66248849999999</v>
      </c>
      <c r="J92" s="21">
        <f>'Variables AME'!I252</f>
        <v>200.44619499999999</v>
      </c>
      <c r="K92" s="21">
        <f>'Variables AME'!J252</f>
        <v>202.48584489999999</v>
      </c>
      <c r="L92" s="21">
        <f>'Variables AME'!K252</f>
        <v>201.61144039999999</v>
      </c>
      <c r="M92" s="21">
        <f>'Variables AME'!L252</f>
        <v>202.1246878</v>
      </c>
      <c r="N92" s="21">
        <f>'Variables AME'!M252</f>
        <v>204.23623810000001</v>
      </c>
      <c r="O92" s="21">
        <f>'Variables AME'!N252</f>
        <v>209.54047829999999</v>
      </c>
      <c r="P92" s="21">
        <f>'Variables AME'!O252</f>
        <v>220.6225651</v>
      </c>
      <c r="Q92" s="21">
        <f>'Variables AME'!P252</f>
        <v>227.84821500000001</v>
      </c>
      <c r="R92" s="21">
        <f>'Variables AME'!Q252</f>
        <v>230.53322890000001</v>
      </c>
      <c r="S92" s="21">
        <f>'Variables AME'!R252</f>
        <v>231.02717250000001</v>
      </c>
      <c r="T92" s="21">
        <f>'Variables AME'!S252</f>
        <v>231.4052725</v>
      </c>
      <c r="U92" s="21">
        <f>'Variables AME'!T252</f>
        <v>231.74943429999999</v>
      </c>
      <c r="V92" s="21">
        <f>'Variables AME'!U252</f>
        <v>232.23587800000001</v>
      </c>
      <c r="W92" s="21">
        <f>'Variables AME'!V252</f>
        <v>232.75158300000001</v>
      </c>
      <c r="X92" s="21">
        <f>'Variables AME'!W252</f>
        <v>233.23854919999999</v>
      </c>
      <c r="Y92" s="21">
        <f>'Variables AME'!X252</f>
        <v>233.63648130000001</v>
      </c>
      <c r="Z92" s="21">
        <f>'Variables AME'!Y252</f>
        <v>233.85942170000001</v>
      </c>
      <c r="AA92" s="21">
        <f>'Variables AME'!Z252</f>
        <v>234.08125699999999</v>
      </c>
      <c r="AB92" s="21">
        <f>'Variables AME'!AA252</f>
        <v>234.40115249999999</v>
      </c>
      <c r="AC92" s="21">
        <f>'Variables AME'!AB252</f>
        <v>234.75837060000001</v>
      </c>
      <c r="AD92" s="21">
        <f>'Variables AME'!AC252</f>
        <v>235.12663480000001</v>
      </c>
      <c r="AE92" s="21">
        <f>'Variables AME'!AD252</f>
        <v>235.52810590000001</v>
      </c>
      <c r="AF92" s="21">
        <f>'Variables AME'!AE252</f>
        <v>235.95705369999999</v>
      </c>
      <c r="AG92" s="21">
        <f>'Variables AME'!AF252</f>
        <v>236.33761079999999</v>
      </c>
      <c r="AH92" s="21">
        <f>'Variables AME'!AG252</f>
        <v>236.71308490000001</v>
      </c>
      <c r="AI92" s="21">
        <f>'Variables AME'!AH252</f>
        <v>237.04474260000001</v>
      </c>
      <c r="AJ92" s="21">
        <f>'Variables AME'!AI252</f>
        <v>237.25538539999999</v>
      </c>
      <c r="AK92" s="21">
        <f>'Variables AME'!AJ252</f>
        <v>237.42250530000001</v>
      </c>
      <c r="AL92" s="21">
        <f>'Variables AME'!AK252</f>
        <v>237.59207799999999</v>
      </c>
      <c r="AM92" s="21">
        <f>'Variables AME'!AL252</f>
        <v>237.74720360000001</v>
      </c>
      <c r="AN92" s="21">
        <f>'Variables AME'!AM252</f>
        <v>237.8705784</v>
      </c>
      <c r="AO92" s="21">
        <f>'Variables AME'!AN252</f>
        <v>237.96066300000001</v>
      </c>
      <c r="AP92" s="21">
        <f>'Variables AME'!AO252</f>
        <v>238.05376480000001</v>
      </c>
      <c r="AQ92" s="21">
        <f>'Variables AME'!AP252</f>
        <v>238.14694829999999</v>
      </c>
      <c r="AR92" s="21">
        <f>'Variables AME'!AQ252</f>
        <v>238.2156775</v>
      </c>
      <c r="AS92" s="21">
        <f>'Variables AME'!AR252</f>
        <v>238.26435509999999</v>
      </c>
      <c r="AT92" s="21">
        <f>'Variables AME'!AS252</f>
        <v>238.3089019</v>
      </c>
      <c r="AU92" s="21">
        <f>'Variables AME'!AT252</f>
        <v>238.34101889999999</v>
      </c>
      <c r="AV92" s="21">
        <f>'Variables AME'!AU252</f>
        <v>238.35739090000001</v>
      </c>
      <c r="AW92" s="21">
        <f>'Variables AME'!AV252</f>
        <v>238.36511089999999</v>
      </c>
    </row>
    <row r="93" spans="1:49" x14ac:dyDescent="0.25">
      <c r="A93" s="166"/>
      <c r="B93" t="s">
        <v>258</v>
      </c>
      <c r="C93" s="21">
        <f>'Variables AME'!B253</f>
        <v>50.390455376682098</v>
      </c>
      <c r="D93" s="21">
        <f>'Variables AME'!C253</f>
        <v>50.592381854752297</v>
      </c>
      <c r="E93" s="21">
        <f>'Variables AME'!D253</f>
        <v>50.632960590000003</v>
      </c>
      <c r="F93" s="21">
        <f>'Variables AME'!E253</f>
        <v>50.605210720000002</v>
      </c>
      <c r="G93" s="21">
        <f>'Variables AME'!F253</f>
        <v>48.186228239999998</v>
      </c>
      <c r="H93" s="21">
        <f>'Variables AME'!G253</f>
        <v>41.99641578</v>
      </c>
      <c r="I93" s="21">
        <f>'Variables AME'!H253</f>
        <v>39.683880770000002</v>
      </c>
      <c r="J93" s="21">
        <f>'Variables AME'!I253</f>
        <v>42.312652870000001</v>
      </c>
      <c r="K93" s="21">
        <f>'Variables AME'!J253</f>
        <v>42.571336899999999</v>
      </c>
      <c r="L93" s="21">
        <f>'Variables AME'!K253</f>
        <v>41.150913160000002</v>
      </c>
      <c r="M93" s="21">
        <f>'Variables AME'!L253</f>
        <v>40.229503600000001</v>
      </c>
      <c r="N93" s="21">
        <f>'Variables AME'!M253</f>
        <v>39.269022769999999</v>
      </c>
      <c r="O93" s="21">
        <f>'Variables AME'!N253</f>
        <v>39.715451610000002</v>
      </c>
      <c r="P93" s="21">
        <f>'Variables AME'!O253</f>
        <v>41.275253640000003</v>
      </c>
      <c r="Q93" s="21">
        <f>'Variables AME'!P253</f>
        <v>42.455643219999999</v>
      </c>
      <c r="R93" s="21">
        <f>'Variables AME'!Q253</f>
        <v>42.726656400000003</v>
      </c>
      <c r="S93" s="21">
        <f>'Variables AME'!R253</f>
        <v>42.82422218</v>
      </c>
      <c r="T93" s="21">
        <f>'Variables AME'!S253</f>
        <v>42.892921700000002</v>
      </c>
      <c r="U93" s="21">
        <f>'Variables AME'!T253</f>
        <v>42.947598790000001</v>
      </c>
      <c r="V93" s="21">
        <f>'Variables AME'!U253</f>
        <v>43.028808959999999</v>
      </c>
      <c r="W93" s="21">
        <f>'Variables AME'!V253</f>
        <v>43.131694340000003</v>
      </c>
      <c r="X93" s="21">
        <f>'Variables AME'!W253</f>
        <v>43.223054359999999</v>
      </c>
      <c r="Y93" s="21">
        <f>'Variables AME'!X253</f>
        <v>43.292380600000001</v>
      </c>
      <c r="Z93" s="21">
        <f>'Variables AME'!Y253</f>
        <v>43.336441239999999</v>
      </c>
      <c r="AA93" s="21">
        <f>'Variables AME'!Z253</f>
        <v>43.382471420000002</v>
      </c>
      <c r="AB93" s="21">
        <f>'Variables AME'!AA253</f>
        <v>43.436552259999999</v>
      </c>
      <c r="AC93" s="21">
        <f>'Variables AME'!AB253</f>
        <v>43.49359003</v>
      </c>
      <c r="AD93" s="21">
        <f>'Variables AME'!AC253</f>
        <v>43.556447030000001</v>
      </c>
      <c r="AE93" s="21">
        <f>'Variables AME'!AD253</f>
        <v>43.631632400000001</v>
      </c>
      <c r="AF93" s="21">
        <f>'Variables AME'!AE253</f>
        <v>43.714468599999996</v>
      </c>
      <c r="AG93" s="21">
        <f>'Variables AME'!AF253</f>
        <v>43.787916670000001</v>
      </c>
      <c r="AH93" s="21">
        <f>'Variables AME'!AG253</f>
        <v>43.862857640000001</v>
      </c>
      <c r="AI93" s="21">
        <f>'Variables AME'!AH253</f>
        <v>43.930228530000001</v>
      </c>
      <c r="AJ93" s="21">
        <f>'Variables AME'!AI253</f>
        <v>43.97552451</v>
      </c>
      <c r="AK93" s="21">
        <f>'Variables AME'!AJ253</f>
        <v>44.014386270000003</v>
      </c>
      <c r="AL93" s="21">
        <f>'Variables AME'!AK253</f>
        <v>44.05111574</v>
      </c>
      <c r="AM93" s="21">
        <f>'Variables AME'!AL253</f>
        <v>44.083868979999998</v>
      </c>
      <c r="AN93" s="21">
        <f>'Variables AME'!AM253</f>
        <v>44.10450616</v>
      </c>
      <c r="AO93" s="21">
        <f>'Variables AME'!AN253</f>
        <v>44.117342620000002</v>
      </c>
      <c r="AP93" s="21">
        <f>'Variables AME'!AO253</f>
        <v>44.126631060000001</v>
      </c>
      <c r="AQ93" s="21">
        <f>'Variables AME'!AP253</f>
        <v>44.136097890000002</v>
      </c>
      <c r="AR93" s="21">
        <f>'Variables AME'!AQ253</f>
        <v>44.142799230000001</v>
      </c>
      <c r="AS93" s="21">
        <f>'Variables AME'!AR253</f>
        <v>44.151934959999998</v>
      </c>
      <c r="AT93" s="21">
        <f>'Variables AME'!AS253</f>
        <v>44.160719870000001</v>
      </c>
      <c r="AU93" s="21">
        <f>'Variables AME'!AT253</f>
        <v>44.166724369999997</v>
      </c>
      <c r="AV93" s="21">
        <f>'Variables AME'!AU253</f>
        <v>44.170304479999999</v>
      </c>
      <c r="AW93" s="21">
        <f>'Variables AME'!AV253</f>
        <v>44.174767989999999</v>
      </c>
    </row>
    <row r="94" spans="1:49" x14ac:dyDescent="0.25">
      <c r="A94" s="166"/>
      <c r="B94" t="s">
        <v>268</v>
      </c>
      <c r="C94" s="21">
        <f>'Variables AME'!B254</f>
        <v>96.899959354598707</v>
      </c>
      <c r="D94" s="21">
        <f>'Variables AME'!C254</f>
        <v>97.288260420174595</v>
      </c>
      <c r="E94" s="21">
        <f>'Variables AME'!D254</f>
        <v>97.529313250000001</v>
      </c>
      <c r="F94" s="21">
        <f>'Variables AME'!E254</f>
        <v>97.533320770000003</v>
      </c>
      <c r="G94" s="21">
        <f>'Variables AME'!F254</f>
        <v>92.936268310000003</v>
      </c>
      <c r="H94" s="21">
        <f>'Variables AME'!G254</f>
        <v>80.938782930000002</v>
      </c>
      <c r="I94" s="21">
        <f>'Variables AME'!H254</f>
        <v>76.577821020000002</v>
      </c>
      <c r="J94" s="21">
        <f>'Variables AME'!I254</f>
        <v>81.999144580000006</v>
      </c>
      <c r="K94" s="21">
        <f>'Variables AME'!J254</f>
        <v>82.413950099999994</v>
      </c>
      <c r="L94" s="21">
        <f>'Variables AME'!K254</f>
        <v>79.444230630000007</v>
      </c>
      <c r="M94" s="21">
        <f>'Variables AME'!L254</f>
        <v>77.486977499999995</v>
      </c>
      <c r="N94" s="21">
        <f>'Variables AME'!M254</f>
        <v>75.370802519999998</v>
      </c>
      <c r="O94" s="21">
        <f>'Variables AME'!N254</f>
        <v>76.210820709999894</v>
      </c>
      <c r="P94" s="21">
        <f>'Variables AME'!O254</f>
        <v>79.327985420000005</v>
      </c>
      <c r="Q94" s="21">
        <f>'Variables AME'!P254</f>
        <v>81.648362969999994</v>
      </c>
      <c r="R94" s="21">
        <f>'Variables AME'!Q254</f>
        <v>82.324931829999997</v>
      </c>
      <c r="S94" s="21">
        <f>'Variables AME'!R254</f>
        <v>82.48785196</v>
      </c>
      <c r="T94" s="21">
        <f>'Variables AME'!S254</f>
        <v>82.595270549999995</v>
      </c>
      <c r="U94" s="21">
        <f>'Variables AME'!T254</f>
        <v>82.689958290000007</v>
      </c>
      <c r="V94" s="21">
        <f>'Variables AME'!U254</f>
        <v>82.822407740000003</v>
      </c>
      <c r="W94" s="21">
        <f>'Variables AME'!V254</f>
        <v>82.914093519999994</v>
      </c>
      <c r="X94" s="21">
        <f>'Variables AME'!W254</f>
        <v>82.900028860000006</v>
      </c>
      <c r="Y94" s="21">
        <f>'Variables AME'!X254</f>
        <v>82.836680299999998</v>
      </c>
      <c r="Z94" s="21">
        <f>'Variables AME'!Y254</f>
        <v>82.722255840000003</v>
      </c>
      <c r="AA94" s="21">
        <f>'Variables AME'!Z254</f>
        <v>82.61624046</v>
      </c>
      <c r="AB94" s="21">
        <f>'Variables AME'!AA254</f>
        <v>82.528927539999998</v>
      </c>
      <c r="AC94" s="21">
        <f>'Variables AME'!AB254</f>
        <v>82.443316449999998</v>
      </c>
      <c r="AD94" s="21">
        <f>'Variables AME'!AC254</f>
        <v>82.400869909999997</v>
      </c>
      <c r="AE94" s="21">
        <f>'Variables AME'!AD254</f>
        <v>82.437212400000007</v>
      </c>
      <c r="AF94" s="21">
        <f>'Variables AME'!AE254</f>
        <v>82.498820129999999</v>
      </c>
      <c r="AG94" s="21">
        <f>'Variables AME'!AF254</f>
        <v>82.540125900000007</v>
      </c>
      <c r="AH94" s="21">
        <f>'Variables AME'!AG254</f>
        <v>82.576586390000003</v>
      </c>
      <c r="AI94" s="21">
        <f>'Variables AME'!AH254</f>
        <v>82.594018199999894</v>
      </c>
      <c r="AJ94" s="21">
        <f>'Variables AME'!AI254</f>
        <v>82.576376640000007</v>
      </c>
      <c r="AK94" s="21">
        <f>'Variables AME'!AJ254</f>
        <v>82.553590409999998</v>
      </c>
      <c r="AL94" s="21">
        <f>'Variables AME'!AK254</f>
        <v>82.533441319999994</v>
      </c>
      <c r="AM94" s="21">
        <f>'Variables AME'!AL254</f>
        <v>82.509731950000003</v>
      </c>
      <c r="AN94" s="21">
        <f>'Variables AME'!AM254</f>
        <v>82.403297230000007</v>
      </c>
      <c r="AO94" s="21">
        <f>'Variables AME'!AN254</f>
        <v>82.188642700000003</v>
      </c>
      <c r="AP94" s="21">
        <f>'Variables AME'!AO254</f>
        <v>81.9506145</v>
      </c>
      <c r="AQ94" s="21">
        <f>'Variables AME'!AP254</f>
        <v>81.724623879999996</v>
      </c>
      <c r="AR94" s="21">
        <f>'Variables AME'!AQ254</f>
        <v>81.500697220000006</v>
      </c>
      <c r="AS94" s="21">
        <f>'Variables AME'!AR254</f>
        <v>81.281295319999998</v>
      </c>
      <c r="AT94" s="21">
        <f>'Variables AME'!AS254</f>
        <v>81.064357770000001</v>
      </c>
      <c r="AU94" s="21">
        <f>'Variables AME'!AT254</f>
        <v>80.847216380000006</v>
      </c>
      <c r="AV94" s="21">
        <f>'Variables AME'!AU254</f>
        <v>80.629314370000003</v>
      </c>
      <c r="AW94" s="21">
        <f>'Variables AME'!AV254</f>
        <v>80.513875139999996</v>
      </c>
    </row>
    <row r="95" spans="1:49" x14ac:dyDescent="0.25">
      <c r="A95" s="166"/>
      <c r="B95" t="s">
        <v>259</v>
      </c>
      <c r="C95" s="21">
        <f>'Variables AME'!B255</f>
        <v>85.438996970432299</v>
      </c>
      <c r="D95" s="21">
        <f>'Variables AME'!C255</f>
        <v>85.781371247845101</v>
      </c>
      <c r="E95" s="21">
        <f>'Variables AME'!D255</f>
        <v>85.899789870000006</v>
      </c>
      <c r="F95" s="21">
        <f>'Variables AME'!E255</f>
        <v>86.010902040000005</v>
      </c>
      <c r="G95" s="21">
        <f>'Variables AME'!F255</f>
        <v>83.700687689999995</v>
      </c>
      <c r="H95" s="21">
        <f>'Variables AME'!G255</f>
        <v>76.036856709999995</v>
      </c>
      <c r="I95" s="21">
        <f>'Variables AME'!H255</f>
        <v>74.693970539999995</v>
      </c>
      <c r="J95" s="21">
        <f>'Variables AME'!I255</f>
        <v>73.937001469999998</v>
      </c>
      <c r="K95" s="21">
        <f>'Variables AME'!J255</f>
        <v>71.630128819999996</v>
      </c>
      <c r="L95" s="21">
        <f>'Variables AME'!K255</f>
        <v>70.211268820000001</v>
      </c>
      <c r="M95" s="21">
        <f>'Variables AME'!L255</f>
        <v>69.073738710000001</v>
      </c>
      <c r="N95" s="21">
        <f>'Variables AME'!M255</f>
        <v>68.759333620000007</v>
      </c>
      <c r="O95" s="21">
        <f>'Variables AME'!N255</f>
        <v>68.43784866</v>
      </c>
      <c r="P95" s="21">
        <f>'Variables AME'!O255</f>
        <v>68.399081300000006</v>
      </c>
      <c r="Q95" s="21">
        <f>'Variables AME'!P255</f>
        <v>68.34737672</v>
      </c>
      <c r="R95" s="21">
        <f>'Variables AME'!Q255</f>
        <v>67.242720059999996</v>
      </c>
      <c r="S95" s="21">
        <f>'Variables AME'!R255</f>
        <v>67.392758389999997</v>
      </c>
      <c r="T95" s="21">
        <f>'Variables AME'!S255</f>
        <v>67.500204240000002</v>
      </c>
      <c r="U95" s="21">
        <f>'Variables AME'!T255</f>
        <v>67.586816089999999</v>
      </c>
      <c r="V95" s="21">
        <f>'Variables AME'!U255</f>
        <v>67.713172130000004</v>
      </c>
      <c r="W95" s="21">
        <f>'Variables AME'!V255</f>
        <v>67.869299269999999</v>
      </c>
      <c r="X95" s="21">
        <f>'Variables AME'!W255</f>
        <v>67.986244819999996</v>
      </c>
      <c r="Y95" s="21">
        <f>'Variables AME'!X255</f>
        <v>68.012896519999998</v>
      </c>
      <c r="Z95" s="21">
        <f>'Variables AME'!Y255</f>
        <v>67.956829389999996</v>
      </c>
      <c r="AA95" s="21">
        <f>'Variables AME'!Z255</f>
        <v>67.886740230000001</v>
      </c>
      <c r="AB95" s="21">
        <f>'Variables AME'!AA255</f>
        <v>67.816395009999894</v>
      </c>
      <c r="AC95" s="21">
        <f>'Variables AME'!AB255</f>
        <v>67.747736250000003</v>
      </c>
      <c r="AD95" s="21">
        <f>'Variables AME'!AC255</f>
        <v>67.673718809999997</v>
      </c>
      <c r="AE95" s="21">
        <f>'Variables AME'!AD255</f>
        <v>67.607202999999998</v>
      </c>
      <c r="AF95" s="21">
        <f>'Variables AME'!AE255</f>
        <v>67.556496910000007</v>
      </c>
      <c r="AG95" s="21">
        <f>'Variables AME'!AF255</f>
        <v>67.50263477</v>
      </c>
      <c r="AH95" s="21">
        <f>'Variables AME'!AG255</f>
        <v>67.457412860000005</v>
      </c>
      <c r="AI95" s="21">
        <f>'Variables AME'!AH255</f>
        <v>67.402344630000002</v>
      </c>
      <c r="AJ95" s="21">
        <f>'Variables AME'!AI255</f>
        <v>67.319396150000003</v>
      </c>
      <c r="AK95" s="21">
        <f>'Variables AME'!AJ255</f>
        <v>67.231049859999999</v>
      </c>
      <c r="AL95" s="21">
        <f>'Variables AME'!AK255</f>
        <v>67.140267429999994</v>
      </c>
      <c r="AM95" s="21">
        <f>'Variables AME'!AL255</f>
        <v>67.043479399999995</v>
      </c>
      <c r="AN95" s="21">
        <f>'Variables AME'!AM255</f>
        <v>66.934739039999997</v>
      </c>
      <c r="AO95" s="21">
        <f>'Variables AME'!AN255</f>
        <v>66.815997809999999</v>
      </c>
      <c r="AP95" s="21">
        <f>'Variables AME'!AO255</f>
        <v>66.693367719999998</v>
      </c>
      <c r="AQ95" s="21">
        <f>'Variables AME'!AP255</f>
        <v>66.57353818</v>
      </c>
      <c r="AR95" s="21">
        <f>'Variables AME'!AQ255</f>
        <v>66.452411470000001</v>
      </c>
      <c r="AS95" s="21">
        <f>'Variables AME'!AR255</f>
        <v>66.335471290000001</v>
      </c>
      <c r="AT95" s="21">
        <f>'Variables AME'!AS255</f>
        <v>66.222125629999894</v>
      </c>
      <c r="AU95" s="21">
        <f>'Variables AME'!AT255</f>
        <v>66.108203209999999</v>
      </c>
      <c r="AV95" s="21">
        <f>'Variables AME'!AU255</f>
        <v>65.99391396</v>
      </c>
      <c r="AW95" s="21">
        <f>'Variables AME'!AV255</f>
        <v>65.880791889999998</v>
      </c>
    </row>
    <row r="96" spans="1:49" x14ac:dyDescent="0.25">
      <c r="A96" s="166"/>
      <c r="B96" t="s">
        <v>260</v>
      </c>
      <c r="C96" s="21">
        <f>'Variables AME'!B256</f>
        <v>26.656055217314002</v>
      </c>
      <c r="D96" s="21">
        <f>'Variables AME'!C256</f>
        <v>26.762872337918299</v>
      </c>
      <c r="E96" s="21">
        <f>'Variables AME'!D256</f>
        <v>26.839061449999999</v>
      </c>
      <c r="F96" s="21">
        <f>'Variables AME'!E256</f>
        <v>26.791292169999998</v>
      </c>
      <c r="G96" s="21">
        <f>'Variables AME'!F256</f>
        <v>26.752026229999998</v>
      </c>
      <c r="H96" s="21">
        <f>'Variables AME'!G256</f>
        <v>25.197912079999998</v>
      </c>
      <c r="I96" s="21">
        <f>'Variables AME'!H256</f>
        <v>24.921625039999999</v>
      </c>
      <c r="J96" s="21">
        <f>'Variables AME'!I256</f>
        <v>25.247914909999999</v>
      </c>
      <c r="K96" s="21">
        <f>'Variables AME'!J256</f>
        <v>25.159955849999999</v>
      </c>
      <c r="L96" s="21">
        <f>'Variables AME'!K256</f>
        <v>24.914063859999999</v>
      </c>
      <c r="M96" s="21">
        <f>'Variables AME'!L256</f>
        <v>24.583370070000001</v>
      </c>
      <c r="N96" s="21">
        <f>'Variables AME'!M256</f>
        <v>24.617302389999999</v>
      </c>
      <c r="O96" s="21">
        <f>'Variables AME'!N256</f>
        <v>25.07442794</v>
      </c>
      <c r="P96" s="21">
        <f>'Variables AME'!O256</f>
        <v>25.789499360000001</v>
      </c>
      <c r="Q96" s="21">
        <f>'Variables AME'!P256</f>
        <v>26.25517031</v>
      </c>
      <c r="R96" s="21">
        <f>'Variables AME'!Q256</f>
        <v>26.612188669999998</v>
      </c>
      <c r="S96" s="21">
        <f>'Variables AME'!R256</f>
        <v>26.690925490000001</v>
      </c>
      <c r="T96" s="21">
        <f>'Variables AME'!S256</f>
        <v>26.742842029999998</v>
      </c>
      <c r="U96" s="21">
        <f>'Variables AME'!T256</f>
        <v>26.774938089999999</v>
      </c>
      <c r="V96" s="21">
        <f>'Variables AME'!U256</f>
        <v>26.821347320000001</v>
      </c>
      <c r="W96" s="21">
        <f>'Variables AME'!V256</f>
        <v>26.903193510000001</v>
      </c>
      <c r="X96" s="21">
        <f>'Variables AME'!W256</f>
        <v>26.977045780000001</v>
      </c>
      <c r="Y96" s="21">
        <f>'Variables AME'!X256</f>
        <v>27.041446400000002</v>
      </c>
      <c r="Z96" s="21">
        <f>'Variables AME'!Y256</f>
        <v>27.097280170000001</v>
      </c>
      <c r="AA96" s="21">
        <f>'Variables AME'!Z256</f>
        <v>27.156895639999998</v>
      </c>
      <c r="AB96" s="21">
        <f>'Variables AME'!AA256</f>
        <v>27.217863359999999</v>
      </c>
      <c r="AC96" s="21">
        <f>'Variables AME'!AB256</f>
        <v>27.275638010000002</v>
      </c>
      <c r="AD96" s="21">
        <f>'Variables AME'!AC256</f>
        <v>27.33223349</v>
      </c>
      <c r="AE96" s="21">
        <f>'Variables AME'!AD256</f>
        <v>27.39207408</v>
      </c>
      <c r="AF96" s="21">
        <f>'Variables AME'!AE256</f>
        <v>27.451117159999999</v>
      </c>
      <c r="AG96" s="21">
        <f>'Variables AME'!AF256</f>
        <v>27.500903879999999</v>
      </c>
      <c r="AH96" s="21">
        <f>'Variables AME'!AG256</f>
        <v>27.550105649999999</v>
      </c>
      <c r="AI96" s="21">
        <f>'Variables AME'!AH256</f>
        <v>27.595365749999999</v>
      </c>
      <c r="AJ96" s="21">
        <f>'Variables AME'!AI256</f>
        <v>27.629665849999999</v>
      </c>
      <c r="AK96" s="21">
        <f>'Variables AME'!AJ256</f>
        <v>27.662295870000001</v>
      </c>
      <c r="AL96" s="21">
        <f>'Variables AME'!AK256</f>
        <v>27.69322876</v>
      </c>
      <c r="AM96" s="21">
        <f>'Variables AME'!AL256</f>
        <v>27.72063971</v>
      </c>
      <c r="AN96" s="21">
        <f>'Variables AME'!AM256</f>
        <v>27.734989410000001</v>
      </c>
      <c r="AO96" s="21">
        <f>'Variables AME'!AN256</f>
        <v>27.748129760000001</v>
      </c>
      <c r="AP96" s="21">
        <f>'Variables AME'!AO256</f>
        <v>27.762181729999998</v>
      </c>
      <c r="AQ96" s="21">
        <f>'Variables AME'!AP256</f>
        <v>27.777636399999999</v>
      </c>
      <c r="AR96" s="21">
        <f>'Variables AME'!AQ256</f>
        <v>27.791830229999999</v>
      </c>
      <c r="AS96" s="21">
        <f>'Variables AME'!AR256</f>
        <v>27.812133530000001</v>
      </c>
      <c r="AT96" s="21">
        <f>'Variables AME'!AS256</f>
        <v>27.830599769999999</v>
      </c>
      <c r="AU96" s="21">
        <f>'Variables AME'!AT256</f>
        <v>27.84548788</v>
      </c>
      <c r="AV96" s="21">
        <f>'Variables AME'!AU256</f>
        <v>27.858367909999998</v>
      </c>
      <c r="AW96" s="21">
        <f>'Variables AME'!AV256</f>
        <v>27.86962613</v>
      </c>
    </row>
    <row r="97" spans="1:49" x14ac:dyDescent="0.25">
      <c r="A97" s="166"/>
      <c r="B97" t="s">
        <v>261</v>
      </c>
      <c r="C97" s="21">
        <f>'Variables AME'!B257</f>
        <v>31.601341938085199</v>
      </c>
      <c r="D97" s="21">
        <f>'Variables AME'!C257</f>
        <v>31.727975992731999</v>
      </c>
      <c r="E97" s="21">
        <f>'Variables AME'!D257</f>
        <v>31.82569324</v>
      </c>
      <c r="F97" s="21">
        <f>'Variables AME'!E257</f>
        <v>31.807610409999999</v>
      </c>
      <c r="G97" s="21">
        <f>'Variables AME'!F257</f>
        <v>31.88686882</v>
      </c>
      <c r="H97" s="21">
        <f>'Variables AME'!G257</f>
        <v>30.119185890000001</v>
      </c>
      <c r="I97" s="21">
        <f>'Variables AME'!H257</f>
        <v>29.836438950000002</v>
      </c>
      <c r="J97" s="21">
        <f>'Variables AME'!I257</f>
        <v>30.419857619999998</v>
      </c>
      <c r="K97" s="21">
        <f>'Variables AME'!J257</f>
        <v>30.75399479</v>
      </c>
      <c r="L97" s="21">
        <f>'Variables AME'!K257</f>
        <v>30.80387889</v>
      </c>
      <c r="M97" s="21">
        <f>'Variables AME'!L257</f>
        <v>30.629058449999999</v>
      </c>
      <c r="N97" s="21">
        <f>'Variables AME'!M257</f>
        <v>30.749070589999999</v>
      </c>
      <c r="O97" s="21">
        <f>'Variables AME'!N257</f>
        <v>31.44824977</v>
      </c>
      <c r="P97" s="21">
        <f>'Variables AME'!O257</f>
        <v>32.799145359999997</v>
      </c>
      <c r="Q97" s="21">
        <f>'Variables AME'!P257</f>
        <v>34.043469620000003</v>
      </c>
      <c r="R97" s="21">
        <f>'Variables AME'!Q257</f>
        <v>35.290798559999999</v>
      </c>
      <c r="S97" s="21">
        <f>'Variables AME'!R257</f>
        <v>35.387842720000002</v>
      </c>
      <c r="T97" s="21">
        <f>'Variables AME'!S257</f>
        <v>35.461818749999999</v>
      </c>
      <c r="U97" s="21">
        <f>'Variables AME'!T257</f>
        <v>35.516318050000002</v>
      </c>
      <c r="V97" s="21">
        <f>'Variables AME'!U257</f>
        <v>35.586588800000001</v>
      </c>
      <c r="W97" s="21">
        <f>'Variables AME'!V257</f>
        <v>35.66878311</v>
      </c>
      <c r="X97" s="21">
        <f>'Variables AME'!W257</f>
        <v>35.745393360000001</v>
      </c>
      <c r="Y97" s="21">
        <f>'Variables AME'!X257</f>
        <v>35.814053149999999</v>
      </c>
      <c r="Z97" s="21">
        <f>'Variables AME'!Y257</f>
        <v>35.882267970000001</v>
      </c>
      <c r="AA97" s="21">
        <f>'Variables AME'!Z257</f>
        <v>35.953109670000003</v>
      </c>
      <c r="AB97" s="21">
        <f>'Variables AME'!AA257</f>
        <v>36.023098560000001</v>
      </c>
      <c r="AC97" s="21">
        <f>'Variables AME'!AB257</f>
        <v>36.087066970000002</v>
      </c>
      <c r="AD97" s="21">
        <f>'Variables AME'!AC257</f>
        <v>36.1485859</v>
      </c>
      <c r="AE97" s="21">
        <f>'Variables AME'!AD257</f>
        <v>36.212555340000002</v>
      </c>
      <c r="AF97" s="21">
        <f>'Variables AME'!AE257</f>
        <v>36.271311599999997</v>
      </c>
      <c r="AG97" s="21">
        <f>'Variables AME'!AF257</f>
        <v>36.318722459999996</v>
      </c>
      <c r="AH97" s="21">
        <f>'Variables AME'!AG257</f>
        <v>36.366175550000001</v>
      </c>
      <c r="AI97" s="21">
        <f>'Variables AME'!AH257</f>
        <v>36.407908849999998</v>
      </c>
      <c r="AJ97" s="21">
        <f>'Variables AME'!AI257</f>
        <v>36.44012816</v>
      </c>
      <c r="AK97" s="21">
        <f>'Variables AME'!AJ257</f>
        <v>36.473408669999998</v>
      </c>
      <c r="AL97" s="21">
        <f>'Variables AME'!AK257</f>
        <v>36.50494054</v>
      </c>
      <c r="AM97" s="21">
        <f>'Variables AME'!AL257</f>
        <v>36.530643339999997</v>
      </c>
      <c r="AN97" s="21">
        <f>'Variables AME'!AM257</f>
        <v>36.555117969999998</v>
      </c>
      <c r="AO97" s="21">
        <f>'Variables AME'!AN257</f>
        <v>36.576161040000002</v>
      </c>
      <c r="AP97" s="21">
        <f>'Variables AME'!AO257</f>
        <v>36.593324209999999</v>
      </c>
      <c r="AQ97" s="21">
        <f>'Variables AME'!AP257</f>
        <v>36.60981348</v>
      </c>
      <c r="AR97" s="21">
        <f>'Variables AME'!AQ257</f>
        <v>36.623825240000002</v>
      </c>
      <c r="AS97" s="21">
        <f>'Variables AME'!AR257</f>
        <v>36.63480946</v>
      </c>
      <c r="AT97" s="21">
        <f>'Variables AME'!AS257</f>
        <v>36.643277730000001</v>
      </c>
      <c r="AU97" s="21">
        <f>'Variables AME'!AT257</f>
        <v>36.648532170000003</v>
      </c>
      <c r="AV97" s="21">
        <f>'Variables AME'!AU257</f>
        <v>36.651483280000001</v>
      </c>
      <c r="AW97" s="21">
        <f>'Variables AME'!AV257</f>
        <v>36.649819430000001</v>
      </c>
    </row>
    <row r="98" spans="1:49" x14ac:dyDescent="0.25">
      <c r="A98" s="166"/>
      <c r="B98" t="s">
        <v>262</v>
      </c>
      <c r="C98" s="21">
        <f>'Variables AME'!B258</f>
        <v>165.83537137860401</v>
      </c>
      <c r="D98" s="21">
        <f>'Variables AME'!C258</f>
        <v>166.49991295163801</v>
      </c>
      <c r="E98" s="21">
        <f>'Variables AME'!D258</f>
        <v>166.76167989999999</v>
      </c>
      <c r="F98" s="21">
        <f>'Variables AME'!E258</f>
        <v>169.71129999999999</v>
      </c>
      <c r="G98" s="21">
        <f>'Variables AME'!F258</f>
        <v>168.28235269999999</v>
      </c>
      <c r="H98" s="21">
        <f>'Variables AME'!G258</f>
        <v>149.6949956</v>
      </c>
      <c r="I98" s="21">
        <f>'Variables AME'!H258</f>
        <v>144.46238539999999</v>
      </c>
      <c r="J98" s="21">
        <f>'Variables AME'!I258</f>
        <v>147.88700230000001</v>
      </c>
      <c r="K98" s="21">
        <f>'Variables AME'!J258</f>
        <v>147.3208391</v>
      </c>
      <c r="L98" s="21">
        <f>'Variables AME'!K258</f>
        <v>141.48822379999999</v>
      </c>
      <c r="M98" s="21">
        <f>'Variables AME'!L258</f>
        <v>135.46388719999999</v>
      </c>
      <c r="N98" s="21">
        <f>'Variables AME'!M258</f>
        <v>134.75265820000001</v>
      </c>
      <c r="O98" s="21">
        <f>'Variables AME'!N258</f>
        <v>135.6172747</v>
      </c>
      <c r="P98" s="21">
        <f>'Variables AME'!O258</f>
        <v>138.98374519999999</v>
      </c>
      <c r="Q98" s="21">
        <f>'Variables AME'!P258</f>
        <v>140.8726078</v>
      </c>
      <c r="R98" s="21">
        <f>'Variables AME'!Q258</f>
        <v>138.66418419999999</v>
      </c>
      <c r="S98" s="21">
        <f>'Variables AME'!R258</f>
        <v>138.95886859999999</v>
      </c>
      <c r="T98" s="21">
        <f>'Variables AME'!S258</f>
        <v>139.17361450000001</v>
      </c>
      <c r="U98" s="21">
        <f>'Variables AME'!T258</f>
        <v>139.3664062</v>
      </c>
      <c r="V98" s="21">
        <f>'Variables AME'!U258</f>
        <v>139.6466628</v>
      </c>
      <c r="W98" s="21">
        <f>'Variables AME'!V258</f>
        <v>139.9457644</v>
      </c>
      <c r="X98" s="21">
        <f>'Variables AME'!W258</f>
        <v>140.21302779999999</v>
      </c>
      <c r="Y98" s="21">
        <f>'Variables AME'!X258</f>
        <v>140.41226929999999</v>
      </c>
      <c r="Z98" s="21">
        <f>'Variables AME'!Y258</f>
        <v>140.53675630000001</v>
      </c>
      <c r="AA98" s="21">
        <f>'Variables AME'!Z258</f>
        <v>140.67228850000001</v>
      </c>
      <c r="AB98" s="21">
        <f>'Variables AME'!AA258</f>
        <v>140.83342759999999</v>
      </c>
      <c r="AC98" s="21">
        <f>'Variables AME'!AB258</f>
        <v>140.99913520000001</v>
      </c>
      <c r="AD98" s="21">
        <f>'Variables AME'!AC258</f>
        <v>141.17902520000001</v>
      </c>
      <c r="AE98" s="21">
        <f>'Variables AME'!AD258</f>
        <v>141.3893119</v>
      </c>
      <c r="AF98" s="21">
        <f>'Variables AME'!AE258</f>
        <v>141.610095</v>
      </c>
      <c r="AG98" s="21">
        <f>'Variables AME'!AF258</f>
        <v>141.79870819999999</v>
      </c>
      <c r="AH98" s="21">
        <f>'Variables AME'!AG258</f>
        <v>141.98662479999999</v>
      </c>
      <c r="AI98" s="21">
        <f>'Variables AME'!AH258</f>
        <v>142.14469080000001</v>
      </c>
      <c r="AJ98" s="21">
        <f>'Variables AME'!AI258</f>
        <v>142.2410864</v>
      </c>
      <c r="AK98" s="21">
        <f>'Variables AME'!AJ258</f>
        <v>142.32298520000001</v>
      </c>
      <c r="AL98" s="21">
        <f>'Variables AME'!AK258</f>
        <v>142.39961930000001</v>
      </c>
      <c r="AM98" s="21">
        <f>'Variables AME'!AL258</f>
        <v>142.46236339999999</v>
      </c>
      <c r="AN98" s="21">
        <f>'Variables AME'!AM258</f>
        <v>142.5007143</v>
      </c>
      <c r="AO98" s="21">
        <f>'Variables AME'!AN258</f>
        <v>142.50004079999999</v>
      </c>
      <c r="AP98" s="21">
        <f>'Variables AME'!AO258</f>
        <v>142.48146270000001</v>
      </c>
      <c r="AQ98" s="21">
        <f>'Variables AME'!AP258</f>
        <v>142.463526</v>
      </c>
      <c r="AR98" s="21">
        <f>'Variables AME'!AQ258</f>
        <v>142.43686009999999</v>
      </c>
      <c r="AS98" s="21">
        <f>'Variables AME'!AR258</f>
        <v>142.4059618</v>
      </c>
      <c r="AT98" s="21">
        <f>'Variables AME'!AS258</f>
        <v>142.3750986</v>
      </c>
      <c r="AU98" s="21">
        <f>'Variables AME'!AT258</f>
        <v>142.33795889999999</v>
      </c>
      <c r="AV98" s="21">
        <f>'Variables AME'!AU258</f>
        <v>142.29435430000001</v>
      </c>
      <c r="AW98" s="21">
        <f>'Variables AME'!AV258</f>
        <v>142.26471230000001</v>
      </c>
    </row>
    <row r="99" spans="1:49" x14ac:dyDescent="0.25">
      <c r="A99" s="166"/>
      <c r="B99" t="s">
        <v>263</v>
      </c>
      <c r="C99" s="21">
        <f>'Variables AME'!B259</f>
        <v>50.392439443571099</v>
      </c>
      <c r="D99" s="21">
        <f>'Variables AME'!C259</f>
        <v>50.5943738722668</v>
      </c>
      <c r="E99" s="21">
        <f>'Variables AME'!D259</f>
        <v>50.758626210000003</v>
      </c>
      <c r="F99" s="21">
        <f>'Variables AME'!E259</f>
        <v>50.448333640000001</v>
      </c>
      <c r="G99" s="21">
        <f>'Variables AME'!F259</f>
        <v>47.713785250000001</v>
      </c>
      <c r="H99" s="21">
        <f>'Variables AME'!G259</f>
        <v>39.827198879999997</v>
      </c>
      <c r="I99" s="21">
        <f>'Variables AME'!H259</f>
        <v>38.378316580000003</v>
      </c>
      <c r="J99" s="21">
        <f>'Variables AME'!I259</f>
        <v>39.554928070000003</v>
      </c>
      <c r="K99" s="21">
        <f>'Variables AME'!J259</f>
        <v>39.323811829999997</v>
      </c>
      <c r="L99" s="21">
        <f>'Variables AME'!K259</f>
        <v>38.692058580000001</v>
      </c>
      <c r="M99" s="21">
        <f>'Variables AME'!L259</f>
        <v>38.196683010000001</v>
      </c>
      <c r="N99" s="21">
        <f>'Variables AME'!M259</f>
        <v>37.948482570000003</v>
      </c>
      <c r="O99" s="21">
        <f>'Variables AME'!N259</f>
        <v>37.26489539</v>
      </c>
      <c r="P99" s="21">
        <f>'Variables AME'!O259</f>
        <v>38.123052149999999</v>
      </c>
      <c r="Q99" s="21">
        <f>'Variables AME'!P259</f>
        <v>38.910233269999999</v>
      </c>
      <c r="R99" s="21">
        <f>'Variables AME'!Q259</f>
        <v>38.315100309999998</v>
      </c>
      <c r="S99" s="21">
        <f>'Variables AME'!R259</f>
        <v>38.398610079999997</v>
      </c>
      <c r="T99" s="21">
        <f>'Variables AME'!S259</f>
        <v>38.462036619999999</v>
      </c>
      <c r="U99" s="21">
        <f>'Variables AME'!T259</f>
        <v>38.515722949999997</v>
      </c>
      <c r="V99" s="21">
        <f>'Variables AME'!U259</f>
        <v>38.588572399999997</v>
      </c>
      <c r="W99" s="21">
        <f>'Variables AME'!V259</f>
        <v>38.669526560000001</v>
      </c>
      <c r="X99" s="21">
        <f>'Variables AME'!W259</f>
        <v>38.739498910000002</v>
      </c>
      <c r="Y99" s="21">
        <f>'Variables AME'!X259</f>
        <v>38.796440779999998</v>
      </c>
      <c r="Z99" s="21">
        <f>'Variables AME'!Y259</f>
        <v>38.847114849999997</v>
      </c>
      <c r="AA99" s="21">
        <f>'Variables AME'!Z259</f>
        <v>38.905300779999997</v>
      </c>
      <c r="AB99" s="21">
        <f>'Variables AME'!AA259</f>
        <v>38.964398680000002</v>
      </c>
      <c r="AC99" s="21">
        <f>'Variables AME'!AB259</f>
        <v>39.018185019999997</v>
      </c>
      <c r="AD99" s="21">
        <f>'Variables AME'!AC259</f>
        <v>39.07258556</v>
      </c>
      <c r="AE99" s="21">
        <f>'Variables AME'!AD259</f>
        <v>39.13381699</v>
      </c>
      <c r="AF99" s="21">
        <f>'Variables AME'!AE259</f>
        <v>39.194524870000002</v>
      </c>
      <c r="AG99" s="21">
        <f>'Variables AME'!AF259</f>
        <v>39.246035139999996</v>
      </c>
      <c r="AH99" s="21">
        <f>'Variables AME'!AG259</f>
        <v>39.297704779999997</v>
      </c>
      <c r="AI99" s="21">
        <f>'Variables AME'!AH259</f>
        <v>39.341615830000002</v>
      </c>
      <c r="AJ99" s="21">
        <f>'Variables AME'!AI259</f>
        <v>39.37340872</v>
      </c>
      <c r="AK99" s="21">
        <f>'Variables AME'!AJ259</f>
        <v>39.404943439999997</v>
      </c>
      <c r="AL99" s="21">
        <f>'Variables AME'!AK259</f>
        <v>39.435190720000001</v>
      </c>
      <c r="AM99" s="21">
        <f>'Variables AME'!AL259</f>
        <v>39.460830880000003</v>
      </c>
      <c r="AN99" s="21">
        <f>'Variables AME'!AM259</f>
        <v>39.477227550000002</v>
      </c>
      <c r="AO99" s="21">
        <f>'Variables AME'!AN259</f>
        <v>39.482712139999997</v>
      </c>
      <c r="AP99" s="21">
        <f>'Variables AME'!AO259</f>
        <v>39.484281340000003</v>
      </c>
      <c r="AQ99" s="21">
        <f>'Variables AME'!AP259</f>
        <v>39.486117309999997</v>
      </c>
      <c r="AR99" s="21">
        <f>'Variables AME'!AQ259</f>
        <v>39.485103500000001</v>
      </c>
      <c r="AS99" s="21">
        <f>'Variables AME'!AR259</f>
        <v>39.482801019999997</v>
      </c>
      <c r="AT99" s="21">
        <f>'Variables AME'!AS259</f>
        <v>39.480501959999998</v>
      </c>
      <c r="AU99" s="21">
        <f>'Variables AME'!AT259</f>
        <v>39.476224109999997</v>
      </c>
      <c r="AV99" s="21">
        <f>'Variables AME'!AU259</f>
        <v>39.469810889999998</v>
      </c>
      <c r="AW99" s="21">
        <f>'Variables AME'!AV259</f>
        <v>39.46614494</v>
      </c>
    </row>
    <row r="100" spans="1:49" x14ac:dyDescent="0.25">
      <c r="A100" s="166"/>
      <c r="B100" t="s">
        <v>264</v>
      </c>
      <c r="C100" s="21">
        <f>'Variables AME'!B260</f>
        <v>27.2473071502287</v>
      </c>
      <c r="D100" s="21">
        <f>'Variables AME'!C260</f>
        <v>27.356493557230099</v>
      </c>
      <c r="E100" s="21">
        <f>'Variables AME'!D260</f>
        <v>27.442645240000001</v>
      </c>
      <c r="F100" s="21">
        <f>'Variables AME'!E260</f>
        <v>27.151170230000002</v>
      </c>
      <c r="G100" s="21">
        <f>'Variables AME'!F260</f>
        <v>25.781141430000002</v>
      </c>
      <c r="H100" s="21">
        <f>'Variables AME'!G260</f>
        <v>22.06169672</v>
      </c>
      <c r="I100" s="21">
        <f>'Variables AME'!H260</f>
        <v>21.287035759999998</v>
      </c>
      <c r="J100" s="21">
        <f>'Variables AME'!I260</f>
        <v>21.568842759999999</v>
      </c>
      <c r="K100" s="21">
        <f>'Variables AME'!J260</f>
        <v>21.354760519999999</v>
      </c>
      <c r="L100" s="21">
        <f>'Variables AME'!K260</f>
        <v>20.819530709999999</v>
      </c>
      <c r="M100" s="21">
        <f>'Variables AME'!L260</f>
        <v>20.574787879999999</v>
      </c>
      <c r="N100" s="21">
        <f>'Variables AME'!M260</f>
        <v>20.351980690000001</v>
      </c>
      <c r="O100" s="21">
        <f>'Variables AME'!N260</f>
        <v>20.002861670000001</v>
      </c>
      <c r="P100" s="21">
        <f>'Variables AME'!O260</f>
        <v>20.4559599</v>
      </c>
      <c r="Q100" s="21">
        <f>'Variables AME'!P260</f>
        <v>20.692537179999999</v>
      </c>
      <c r="R100" s="21">
        <f>'Variables AME'!Q260</f>
        <v>20.312590749999998</v>
      </c>
      <c r="S100" s="21">
        <f>'Variables AME'!R260</f>
        <v>20.357066509999999</v>
      </c>
      <c r="T100" s="21">
        <f>'Variables AME'!S260</f>
        <v>20.39155989</v>
      </c>
      <c r="U100" s="21">
        <f>'Variables AME'!T260</f>
        <v>20.422192930000001</v>
      </c>
      <c r="V100" s="21">
        <f>'Variables AME'!U260</f>
        <v>20.464119400000001</v>
      </c>
      <c r="W100" s="21">
        <f>'Variables AME'!V260</f>
        <v>20.508964169999999</v>
      </c>
      <c r="X100" s="21">
        <f>'Variables AME'!W260</f>
        <v>20.54860893</v>
      </c>
      <c r="Y100" s="21">
        <f>'Variables AME'!X260</f>
        <v>20.581817390000001</v>
      </c>
      <c r="Z100" s="21">
        <f>'Variables AME'!Y260</f>
        <v>20.612054499999999</v>
      </c>
      <c r="AA100" s="21">
        <f>'Variables AME'!Z260</f>
        <v>20.646994580000001</v>
      </c>
      <c r="AB100" s="21">
        <f>'Variables AME'!AA260</f>
        <v>20.682671620000001</v>
      </c>
      <c r="AC100" s="21">
        <f>'Variables AME'!AB260</f>
        <v>20.716008070000001</v>
      </c>
      <c r="AD100" s="21">
        <f>'Variables AME'!AC260</f>
        <v>20.749548489999999</v>
      </c>
      <c r="AE100" s="21">
        <f>'Variables AME'!AD260</f>
        <v>20.785215480000002</v>
      </c>
      <c r="AF100" s="21">
        <f>'Variables AME'!AE260</f>
        <v>20.819787269999999</v>
      </c>
      <c r="AG100" s="21">
        <f>'Variables AME'!AF260</f>
        <v>20.849596200000001</v>
      </c>
      <c r="AH100" s="21">
        <f>'Variables AME'!AG260</f>
        <v>20.879753860000001</v>
      </c>
      <c r="AI100" s="21">
        <f>'Variables AME'!AH260</f>
        <v>20.90573345</v>
      </c>
      <c r="AJ100" s="21">
        <f>'Variables AME'!AI260</f>
        <v>20.925352180000001</v>
      </c>
      <c r="AK100" s="21">
        <f>'Variables AME'!AJ260</f>
        <v>20.94479252</v>
      </c>
      <c r="AL100" s="21">
        <f>'Variables AME'!AK260</f>
        <v>20.963385219999999</v>
      </c>
      <c r="AM100" s="21">
        <f>'Variables AME'!AL260</f>
        <v>20.97938014</v>
      </c>
      <c r="AN100" s="21">
        <f>'Variables AME'!AM260</f>
        <v>20.99233718</v>
      </c>
      <c r="AO100" s="21">
        <f>'Variables AME'!AN260</f>
        <v>21.001227409999998</v>
      </c>
      <c r="AP100" s="21">
        <f>'Variables AME'!AO260</f>
        <v>21.008471190000002</v>
      </c>
      <c r="AQ100" s="21">
        <f>'Variables AME'!AP260</f>
        <v>21.015892520000001</v>
      </c>
      <c r="AR100" s="21">
        <f>'Variables AME'!AQ260</f>
        <v>21.02183101</v>
      </c>
      <c r="AS100" s="21">
        <f>'Variables AME'!AR260</f>
        <v>21.02646996</v>
      </c>
      <c r="AT100" s="21">
        <f>'Variables AME'!AS260</f>
        <v>21.030862240000001</v>
      </c>
      <c r="AU100" s="21">
        <f>'Variables AME'!AT260</f>
        <v>21.03419135</v>
      </c>
      <c r="AV100" s="21">
        <f>'Variables AME'!AU260</f>
        <v>21.036437370000002</v>
      </c>
      <c r="AW100" s="21">
        <f>'Variables AME'!AV260</f>
        <v>21.038842280000001</v>
      </c>
    </row>
    <row r="101" spans="1:49" x14ac:dyDescent="0.25">
      <c r="A101" s="166"/>
      <c r="B101" t="s">
        <v>265</v>
      </c>
      <c r="C101" s="21">
        <f>'Variables AME'!B261</f>
        <v>2027.87758332816</v>
      </c>
      <c r="D101" s="21">
        <f>'Variables AME'!C261</f>
        <v>2036.0037686404</v>
      </c>
      <c r="E101" s="21">
        <f>'Variables AME'!D261</f>
        <v>2036.275971</v>
      </c>
      <c r="F101" s="21">
        <f>'Variables AME'!E261</f>
        <v>2059.4152159999999</v>
      </c>
      <c r="G101" s="21">
        <f>'Variables AME'!F261</f>
        <v>2043.7220890000001</v>
      </c>
      <c r="H101" s="21">
        <f>'Variables AME'!G261</f>
        <v>1892.465299</v>
      </c>
      <c r="I101" s="21">
        <f>'Variables AME'!H261</f>
        <v>1831.647766</v>
      </c>
      <c r="J101" s="21">
        <f>'Variables AME'!I261</f>
        <v>1838.814895</v>
      </c>
      <c r="K101" s="21">
        <f>'Variables AME'!J261</f>
        <v>1838.6484849999999</v>
      </c>
      <c r="L101" s="21">
        <f>'Variables AME'!K261</f>
        <v>1817.1357129999999</v>
      </c>
      <c r="M101" s="21">
        <f>'Variables AME'!L261</f>
        <v>1806.2150590000001</v>
      </c>
      <c r="N101" s="21">
        <f>'Variables AME'!M261</f>
        <v>1809.2196369999999</v>
      </c>
      <c r="O101" s="21">
        <f>'Variables AME'!N261</f>
        <v>1822.584998</v>
      </c>
      <c r="P101" s="21">
        <f>'Variables AME'!O261</f>
        <v>1855.7712329999999</v>
      </c>
      <c r="Q101" s="21">
        <f>'Variables AME'!P261</f>
        <v>1882.6359709999999</v>
      </c>
      <c r="R101" s="21">
        <f>'Variables AME'!Q261</f>
        <v>1904.6093470000001</v>
      </c>
      <c r="S101" s="21">
        <f>'Variables AME'!R261</f>
        <v>1908.620334</v>
      </c>
      <c r="T101" s="21">
        <f>'Variables AME'!S261</f>
        <v>1911.6418630000001</v>
      </c>
      <c r="U101" s="21">
        <f>'Variables AME'!T261</f>
        <v>1914.329481</v>
      </c>
      <c r="V101" s="21">
        <f>'Variables AME'!U261</f>
        <v>1918.136645</v>
      </c>
      <c r="W101" s="21">
        <f>'Variables AME'!V261</f>
        <v>1922.180171</v>
      </c>
      <c r="X101" s="21">
        <f>'Variables AME'!W261</f>
        <v>1925.7662769999999</v>
      </c>
      <c r="Y101" s="21">
        <f>'Variables AME'!X261</f>
        <v>1928.4651510000001</v>
      </c>
      <c r="Z101" s="21">
        <f>'Variables AME'!Y261</f>
        <v>1930.0465919999999</v>
      </c>
      <c r="AA101" s="21">
        <f>'Variables AME'!Z261</f>
        <v>1931.909294</v>
      </c>
      <c r="AB101" s="21">
        <f>'Variables AME'!AA261</f>
        <v>1934.1845020000001</v>
      </c>
      <c r="AC101" s="21">
        <f>'Variables AME'!AB261</f>
        <v>1936.5323539999999</v>
      </c>
      <c r="AD101" s="21">
        <f>'Variables AME'!AC261</f>
        <v>1938.9503139999999</v>
      </c>
      <c r="AE101" s="21">
        <f>'Variables AME'!AD261</f>
        <v>1941.6876480000001</v>
      </c>
      <c r="AF101" s="21">
        <f>'Variables AME'!AE261</f>
        <v>1944.6425850000001</v>
      </c>
      <c r="AG101" s="21">
        <f>'Variables AME'!AF261</f>
        <v>1947.291199</v>
      </c>
      <c r="AH101" s="21">
        <f>'Variables AME'!AG261</f>
        <v>1949.9859590000001</v>
      </c>
      <c r="AI101" s="21">
        <f>'Variables AME'!AH261</f>
        <v>1952.2557650000001</v>
      </c>
      <c r="AJ101" s="21">
        <f>'Variables AME'!AI261</f>
        <v>1953.6527149999999</v>
      </c>
      <c r="AK101" s="21">
        <f>'Variables AME'!AJ261</f>
        <v>1954.8374449999999</v>
      </c>
      <c r="AL101" s="21">
        <f>'Variables AME'!AK261</f>
        <v>1955.9863089999999</v>
      </c>
      <c r="AM101" s="21">
        <f>'Variables AME'!AL261</f>
        <v>1956.962763</v>
      </c>
      <c r="AN101" s="21">
        <f>'Variables AME'!AM261</f>
        <v>1957.5431920000001</v>
      </c>
      <c r="AO101" s="21">
        <f>'Variables AME'!AN261</f>
        <v>1957.616072</v>
      </c>
      <c r="AP101" s="21">
        <f>'Variables AME'!AO261</f>
        <v>1957.5997520000001</v>
      </c>
      <c r="AQ101" s="21">
        <f>'Variables AME'!AP261</f>
        <v>1957.6296179999999</v>
      </c>
      <c r="AR101" s="21">
        <f>'Variables AME'!AQ261</f>
        <v>1957.5136399999999</v>
      </c>
      <c r="AS101" s="21">
        <f>'Variables AME'!AR261</f>
        <v>1957.27091</v>
      </c>
      <c r="AT101" s="21">
        <f>'Variables AME'!AS261</f>
        <v>1957.0100299999999</v>
      </c>
      <c r="AU101" s="21">
        <f>'Variables AME'!AT261</f>
        <v>1956.650658</v>
      </c>
      <c r="AV101" s="21">
        <f>'Variables AME'!AU261</f>
        <v>1956.191838</v>
      </c>
      <c r="AW101" s="21">
        <f>'Variables AME'!AV261</f>
        <v>1955.7449099999999</v>
      </c>
    </row>
    <row r="102" spans="1:49" x14ac:dyDescent="0.25">
      <c r="A102" s="166"/>
      <c r="B102" t="s">
        <v>266</v>
      </c>
      <c r="C102" s="21">
        <f>'Variables AME'!B262</f>
        <v>1748.7967729787399</v>
      </c>
      <c r="D102" s="21">
        <f>'Variables AME'!C262</f>
        <v>1755.80461544789</v>
      </c>
      <c r="E102" s="21">
        <f>'Variables AME'!D262</f>
        <v>1761.9309450000001</v>
      </c>
      <c r="F102" s="21">
        <f>'Variables AME'!E262</f>
        <v>1814.0080089999999</v>
      </c>
      <c r="G102" s="21">
        <f>'Variables AME'!F262</f>
        <v>1835.761884</v>
      </c>
      <c r="H102" s="21">
        <f>'Variables AME'!G262</f>
        <v>1709.5868680000001</v>
      </c>
      <c r="I102" s="21">
        <f>'Variables AME'!H262</f>
        <v>1618.4197099999999</v>
      </c>
      <c r="J102" s="21">
        <f>'Variables AME'!I262</f>
        <v>1604.735367</v>
      </c>
      <c r="K102" s="21">
        <f>'Variables AME'!J262</f>
        <v>1593.3871180000001</v>
      </c>
      <c r="L102" s="21">
        <f>'Variables AME'!K262</f>
        <v>1583.324016</v>
      </c>
      <c r="M102" s="21">
        <f>'Variables AME'!L262</f>
        <v>1553.8893880000001</v>
      </c>
      <c r="N102" s="21">
        <f>'Variables AME'!M262</f>
        <v>1508.87132</v>
      </c>
      <c r="O102" s="21">
        <f>'Variables AME'!N262</f>
        <v>1488.7909199999999</v>
      </c>
      <c r="P102" s="21">
        <f>'Variables AME'!O262</f>
        <v>1513.893767</v>
      </c>
      <c r="Q102" s="21">
        <f>'Variables AME'!P262</f>
        <v>1554.7033240000001</v>
      </c>
      <c r="R102" s="21">
        <f>'Variables AME'!Q262</f>
        <v>1599.4399940000001</v>
      </c>
      <c r="S102" s="21">
        <f>'Variables AME'!R262</f>
        <v>1602.1130619999999</v>
      </c>
      <c r="T102" s="21">
        <f>'Variables AME'!S262</f>
        <v>1603.8450800000001</v>
      </c>
      <c r="U102" s="21">
        <f>'Variables AME'!T262</f>
        <v>1605.8641070000001</v>
      </c>
      <c r="V102" s="21">
        <f>'Variables AME'!U262</f>
        <v>1608.5798689999999</v>
      </c>
      <c r="W102" s="21">
        <f>'Variables AME'!V262</f>
        <v>1608.897794</v>
      </c>
      <c r="X102" s="21">
        <f>'Variables AME'!W262</f>
        <v>1605.5895169999999</v>
      </c>
      <c r="Y102" s="21">
        <f>'Variables AME'!X262</f>
        <v>1600.9608579999999</v>
      </c>
      <c r="Z102" s="21">
        <f>'Variables AME'!Y262</f>
        <v>1594.688527</v>
      </c>
      <c r="AA102" s="21">
        <f>'Variables AME'!Z262</f>
        <v>1588.929161</v>
      </c>
      <c r="AB102" s="21">
        <f>'Variables AME'!AA262</f>
        <v>1583.7226909999999</v>
      </c>
      <c r="AC102" s="21">
        <f>'Variables AME'!AB262</f>
        <v>1578.3766969999999</v>
      </c>
      <c r="AD102" s="21">
        <f>'Variables AME'!AC262</f>
        <v>1574.568199</v>
      </c>
      <c r="AE102" s="21">
        <f>'Variables AME'!AD262</f>
        <v>1573.810898</v>
      </c>
      <c r="AF102" s="21">
        <f>'Variables AME'!AE262</f>
        <v>1573.8725810000001</v>
      </c>
      <c r="AG102" s="21">
        <f>'Variables AME'!AF262</f>
        <v>1573.34826</v>
      </c>
      <c r="AH102" s="21">
        <f>'Variables AME'!AG262</f>
        <v>1572.52657</v>
      </c>
      <c r="AI102" s="21">
        <f>'Variables AME'!AH262</f>
        <v>1571.2294899999999</v>
      </c>
      <c r="AJ102" s="21">
        <f>'Variables AME'!AI262</f>
        <v>1569.205222</v>
      </c>
      <c r="AK102" s="21">
        <f>'Variables AME'!AJ262</f>
        <v>1567.1402619999999</v>
      </c>
      <c r="AL102" s="21">
        <f>'Variables AME'!AK262</f>
        <v>1565.317022</v>
      </c>
      <c r="AM102" s="21">
        <f>'Variables AME'!AL262</f>
        <v>1563.518147</v>
      </c>
      <c r="AN102" s="21">
        <f>'Variables AME'!AM262</f>
        <v>1559.101167</v>
      </c>
      <c r="AO102" s="21">
        <f>'Variables AME'!AN262</f>
        <v>1550.526294</v>
      </c>
      <c r="AP102" s="21">
        <f>'Variables AME'!AO262</f>
        <v>1541.3449820000001</v>
      </c>
      <c r="AQ102" s="21">
        <f>'Variables AME'!AP262</f>
        <v>1532.8616400000001</v>
      </c>
      <c r="AR102" s="21">
        <f>'Variables AME'!AQ262</f>
        <v>1524.6682069999999</v>
      </c>
      <c r="AS102" s="21">
        <f>'Variables AME'!AR262</f>
        <v>1516.39942</v>
      </c>
      <c r="AT102" s="21">
        <f>'Variables AME'!AS262</f>
        <v>1508.2255250000001</v>
      </c>
      <c r="AU102" s="21">
        <f>'Variables AME'!AT262</f>
        <v>1500.1793379999999</v>
      </c>
      <c r="AV102" s="21">
        <f>'Variables AME'!AU262</f>
        <v>1492.1863619999999</v>
      </c>
      <c r="AW102" s="21">
        <f>'Variables AME'!AV262</f>
        <v>1488.1972840000001</v>
      </c>
    </row>
    <row r="105" spans="1:49" x14ac:dyDescent="0.25">
      <c r="A105" s="166" t="s">
        <v>305</v>
      </c>
      <c r="B105" t="s">
        <v>255</v>
      </c>
      <c r="C105" s="20">
        <f>'Variables AME'!B213</f>
        <v>0.96116878123798499</v>
      </c>
      <c r="D105" s="20">
        <f>'Variables AME'!C213</f>
        <v>0.98039215686274495</v>
      </c>
      <c r="E105" s="20">
        <f>'Variables AME'!D213</f>
        <v>0.97846833320000004</v>
      </c>
      <c r="F105" s="20">
        <f>'Variables AME'!E213</f>
        <v>0.98064084029999998</v>
      </c>
      <c r="G105" s="20">
        <f>'Variables AME'!F213</f>
        <v>1.004171967</v>
      </c>
      <c r="H105" s="20">
        <f>'Variables AME'!G213</f>
        <v>1.000688644</v>
      </c>
      <c r="I105" s="20">
        <f>'Variables AME'!H213</f>
        <v>0.98735715729999995</v>
      </c>
      <c r="J105" s="20">
        <f>'Variables AME'!I213</f>
        <v>0.99770939150000004</v>
      </c>
      <c r="K105" s="20">
        <f>'Variables AME'!J213</f>
        <v>1.0033135259999999</v>
      </c>
      <c r="L105" s="20">
        <f>'Variables AME'!K213</f>
        <v>1.0215177049999999</v>
      </c>
      <c r="M105" s="20">
        <f>'Variables AME'!L213</f>
        <v>1.0211719939999999</v>
      </c>
      <c r="N105" s="20">
        <f>'Variables AME'!M213</f>
        <v>1.0225761950000001</v>
      </c>
      <c r="O105" s="20">
        <f>'Variables AME'!N213</f>
        <v>1.0421368040000001</v>
      </c>
      <c r="P105" s="20">
        <f>'Variables AME'!O213</f>
        <v>1.0654094789999999</v>
      </c>
      <c r="Q105" s="20">
        <f>'Variables AME'!P213</f>
        <v>1.101654369</v>
      </c>
      <c r="R105" s="20">
        <f>'Variables AME'!Q213</f>
        <v>1.1375370810000001</v>
      </c>
      <c r="S105" s="20">
        <f>'Variables AME'!R213</f>
        <v>1.1602372590000001</v>
      </c>
      <c r="T105" s="20">
        <f>'Variables AME'!S213</f>
        <v>1.1833789910000001</v>
      </c>
      <c r="U105" s="20">
        <f>'Variables AME'!T213</f>
        <v>1.2070081930000001</v>
      </c>
      <c r="V105" s="20">
        <f>'Variables AME'!U213</f>
        <v>1.231092039</v>
      </c>
      <c r="W105" s="20">
        <f>'Variables AME'!V213</f>
        <v>1.255792026</v>
      </c>
      <c r="X105" s="20">
        <f>'Variables AME'!W213</f>
        <v>1.2809335500000001</v>
      </c>
      <c r="Y105" s="20">
        <f>'Variables AME'!X213</f>
        <v>1.3063768010000001</v>
      </c>
      <c r="Z105" s="20">
        <f>'Variables AME'!Y213</f>
        <v>1.332168212</v>
      </c>
      <c r="AA105" s="20">
        <f>'Variables AME'!Z213</f>
        <v>1.3582824410000001</v>
      </c>
      <c r="AB105" s="20">
        <f>'Variables AME'!AA213</f>
        <v>1.384732063</v>
      </c>
      <c r="AC105" s="20">
        <f>'Variables AME'!AB213</f>
        <v>1.411551212</v>
      </c>
      <c r="AD105" s="20">
        <f>'Variables AME'!AC213</f>
        <v>1.438836037</v>
      </c>
      <c r="AE105" s="20">
        <f>'Variables AME'!AD213</f>
        <v>1.466704284</v>
      </c>
      <c r="AF105" s="20">
        <f>'Variables AME'!AE213</f>
        <v>1.4951827710000001</v>
      </c>
      <c r="AG105" s="20">
        <f>'Variables AME'!AF213</f>
        <v>1.524309395</v>
      </c>
      <c r="AH105" s="20">
        <f>'Variables AME'!AG213</f>
        <v>1.554133744</v>
      </c>
      <c r="AI105" s="20">
        <f>'Variables AME'!AH213</f>
        <v>1.5846072490000001</v>
      </c>
      <c r="AJ105" s="20">
        <f>'Variables AME'!AI213</f>
        <v>1.615756931</v>
      </c>
      <c r="AK105" s="20">
        <f>'Variables AME'!AJ213</f>
        <v>1.647554813</v>
      </c>
      <c r="AL105" s="20">
        <f>'Variables AME'!AK213</f>
        <v>1.679991306</v>
      </c>
      <c r="AM105" s="20">
        <f>'Variables AME'!AL213</f>
        <v>1.713063011</v>
      </c>
      <c r="AN105" s="20">
        <f>'Variables AME'!AM213</f>
        <v>1.7466927430000001</v>
      </c>
      <c r="AO105" s="20">
        <f>'Variables AME'!AN213</f>
        <v>1.780889604</v>
      </c>
      <c r="AP105" s="20">
        <f>'Variables AME'!AO213</f>
        <v>1.8157045409999999</v>
      </c>
      <c r="AQ105" s="20">
        <f>'Variables AME'!AP213</f>
        <v>1.8511654099999999</v>
      </c>
      <c r="AR105" s="20">
        <f>'Variables AME'!AQ213</f>
        <v>1.8872796270000001</v>
      </c>
      <c r="AS105" s="20">
        <f>'Variables AME'!AR213</f>
        <v>1.924048749</v>
      </c>
      <c r="AT105" s="20">
        <f>'Variables AME'!AS213</f>
        <v>1.961509009</v>
      </c>
      <c r="AU105" s="20">
        <f>'Variables AME'!AT213</f>
        <v>1.9996771689999999</v>
      </c>
      <c r="AV105" s="20">
        <f>'Variables AME'!AU213</f>
        <v>2.038574772</v>
      </c>
      <c r="AW105" s="20">
        <f>'Variables AME'!AV213</f>
        <v>2.0783465749999999</v>
      </c>
    </row>
    <row r="106" spans="1:49" x14ac:dyDescent="0.25">
      <c r="A106" s="166"/>
      <c r="B106" t="s">
        <v>256</v>
      </c>
      <c r="C106" s="20">
        <f>'Variables AME'!B214</f>
        <v>0.96116878123798499</v>
      </c>
      <c r="D106" s="20">
        <f>'Variables AME'!C214</f>
        <v>0.98039215686274495</v>
      </c>
      <c r="E106" s="20">
        <f>'Variables AME'!D214</f>
        <v>0.9939907617</v>
      </c>
      <c r="F106" s="20">
        <f>'Variables AME'!E214</f>
        <v>0.99948888219999998</v>
      </c>
      <c r="G106" s="20">
        <f>'Variables AME'!F214</f>
        <v>1.0199317699999999</v>
      </c>
      <c r="H106" s="20">
        <f>'Variables AME'!G214</f>
        <v>1.0127923240000001</v>
      </c>
      <c r="I106" s="20">
        <f>'Variables AME'!H214</f>
        <v>1.0065819039999999</v>
      </c>
      <c r="J106" s="20">
        <f>'Variables AME'!I214</f>
        <v>0.9993404669</v>
      </c>
      <c r="K106" s="20">
        <f>'Variables AME'!J214</f>
        <v>1.005752902</v>
      </c>
      <c r="L106" s="20">
        <f>'Variables AME'!K214</f>
        <v>1.014164691</v>
      </c>
      <c r="M106" s="20">
        <f>'Variables AME'!L214</f>
        <v>1.026436503</v>
      </c>
      <c r="N106" s="20">
        <f>'Variables AME'!M214</f>
        <v>1.0307206769999999</v>
      </c>
      <c r="O106" s="20">
        <f>'Variables AME'!N214</f>
        <v>1.0374540210000001</v>
      </c>
      <c r="P106" s="20">
        <f>'Variables AME'!O214</f>
        <v>1.0545297579999999</v>
      </c>
      <c r="Q106" s="20">
        <f>'Variables AME'!P214</f>
        <v>1.0782675310000001</v>
      </c>
      <c r="R106" s="20">
        <f>'Variables AME'!Q214</f>
        <v>1.124025732</v>
      </c>
      <c r="S106" s="20">
        <f>'Variables AME'!R214</f>
        <v>1.146488725</v>
      </c>
      <c r="T106" s="20">
        <f>'Variables AME'!S214</f>
        <v>1.1693829600000001</v>
      </c>
      <c r="U106" s="20">
        <f>'Variables AME'!T214</f>
        <v>1.192731239</v>
      </c>
      <c r="V106" s="20">
        <f>'Variables AME'!U214</f>
        <v>1.216529389</v>
      </c>
      <c r="W106" s="20">
        <f>'Variables AME'!V214</f>
        <v>1.2409896010000001</v>
      </c>
      <c r="X106" s="20">
        <f>'Variables AME'!W214</f>
        <v>1.265872573</v>
      </c>
      <c r="Y106" s="20">
        <f>'Variables AME'!X214</f>
        <v>1.2910139380000001</v>
      </c>
      <c r="Z106" s="20">
        <f>'Variables AME'!Y214</f>
        <v>1.3165306859999999</v>
      </c>
      <c r="AA106" s="20">
        <f>'Variables AME'!Z214</f>
        <v>1.342386893</v>
      </c>
      <c r="AB106" s="20">
        <f>'Variables AME'!AA214</f>
        <v>1.368590755</v>
      </c>
      <c r="AC106" s="20">
        <f>'Variables AME'!AB214</f>
        <v>1.3951664539999999</v>
      </c>
      <c r="AD106" s="20">
        <f>'Variables AME'!AC214</f>
        <v>1.4222025300000001</v>
      </c>
      <c r="AE106" s="20">
        <f>'Variables AME'!AD214</f>
        <v>1.449803548</v>
      </c>
      <c r="AF106" s="20">
        <f>'Variables AME'!AE214</f>
        <v>1.47798378</v>
      </c>
      <c r="AG106" s="20">
        <f>'Variables AME'!AF214</f>
        <v>1.5067715939999999</v>
      </c>
      <c r="AH106" s="20">
        <f>'Variables AME'!AG214</f>
        <v>1.536229482</v>
      </c>
      <c r="AI106" s="20">
        <f>'Variables AME'!AH214</f>
        <v>1.566313251</v>
      </c>
      <c r="AJ106" s="20">
        <f>'Variables AME'!AI214</f>
        <v>1.597054596</v>
      </c>
      <c r="AK106" s="20">
        <f>'Variables AME'!AJ214</f>
        <v>1.628435093</v>
      </c>
      <c r="AL106" s="20">
        <f>'Variables AME'!AK214</f>
        <v>1.6604476239999999</v>
      </c>
      <c r="AM106" s="20">
        <f>'Variables AME'!AL214</f>
        <v>1.693097928</v>
      </c>
      <c r="AN106" s="20">
        <f>'Variables AME'!AM214</f>
        <v>1.7263177510000001</v>
      </c>
      <c r="AO106" s="20">
        <f>'Variables AME'!AN214</f>
        <v>1.7601053579999999</v>
      </c>
      <c r="AP106" s="20">
        <f>'Variables AME'!AO214</f>
        <v>1.794503535</v>
      </c>
      <c r="AQ106" s="20">
        <f>'Variables AME'!AP214</f>
        <v>1.829536608</v>
      </c>
      <c r="AR106" s="20">
        <f>'Variables AME'!AQ214</f>
        <v>1.865217473</v>
      </c>
      <c r="AS106" s="20">
        <f>'Variables AME'!AR214</f>
        <v>1.9015719790000001</v>
      </c>
      <c r="AT106" s="20">
        <f>'Variables AME'!AS214</f>
        <v>1.9386119470000001</v>
      </c>
      <c r="AU106" s="20">
        <f>'Variables AME'!AT214</f>
        <v>1.9763526899999999</v>
      </c>
      <c r="AV106" s="20">
        <f>'Variables AME'!AU214</f>
        <v>2.0148145560000001</v>
      </c>
      <c r="AW106" s="20">
        <f>'Variables AME'!AV214</f>
        <v>2.0541124380000002</v>
      </c>
    </row>
    <row r="107" spans="1:49" x14ac:dyDescent="0.25">
      <c r="A107" s="166"/>
      <c r="B107" t="s">
        <v>257</v>
      </c>
      <c r="C107" s="20">
        <f>'Variables AME'!B215</f>
        <v>0.96116878123798499</v>
      </c>
      <c r="D107" s="20">
        <f>'Variables AME'!C215</f>
        <v>0.98039215686274495</v>
      </c>
      <c r="E107" s="20">
        <f>'Variables AME'!D215</f>
        <v>0.9884719837</v>
      </c>
      <c r="F107" s="20">
        <f>'Variables AME'!E215</f>
        <v>1.008722857</v>
      </c>
      <c r="G107" s="20">
        <f>'Variables AME'!F215</f>
        <v>1.039181892</v>
      </c>
      <c r="H107" s="20">
        <f>'Variables AME'!G215</f>
        <v>1.0723340139999999</v>
      </c>
      <c r="I107" s="20">
        <f>'Variables AME'!H215</f>
        <v>1.063403584</v>
      </c>
      <c r="J107" s="20">
        <f>'Variables AME'!I215</f>
        <v>1.066607694</v>
      </c>
      <c r="K107" s="20">
        <f>'Variables AME'!J215</f>
        <v>1.0700711679999999</v>
      </c>
      <c r="L107" s="20">
        <f>'Variables AME'!K215</f>
        <v>1.084906248</v>
      </c>
      <c r="M107" s="20">
        <f>'Variables AME'!L215</f>
        <v>1.1148371210000001</v>
      </c>
      <c r="N107" s="20">
        <f>'Variables AME'!M215</f>
        <v>1.141898847</v>
      </c>
      <c r="O107" s="20">
        <f>'Variables AME'!N215</f>
        <v>1.159907429</v>
      </c>
      <c r="P107" s="20">
        <f>'Variables AME'!O215</f>
        <v>1.1799626540000001</v>
      </c>
      <c r="Q107" s="20">
        <f>'Variables AME'!P215</f>
        <v>1.1930862120000001</v>
      </c>
      <c r="R107" s="20">
        <f>'Variables AME'!Q215</f>
        <v>1.2230604380000001</v>
      </c>
      <c r="S107" s="20">
        <f>'Variables AME'!R215</f>
        <v>1.247509389</v>
      </c>
      <c r="T107" s="20">
        <f>'Variables AME'!S215</f>
        <v>1.2724750499999999</v>
      </c>
      <c r="U107" s="20">
        <f>'Variables AME'!T215</f>
        <v>1.297916804</v>
      </c>
      <c r="V107" s="20">
        <f>'Variables AME'!U215</f>
        <v>1.323876235</v>
      </c>
      <c r="W107" s="20">
        <f>'Variables AME'!V215</f>
        <v>1.3503939730000001</v>
      </c>
      <c r="X107" s="20">
        <f>'Variables AME'!W215</f>
        <v>1.377440341</v>
      </c>
      <c r="Y107" s="20">
        <f>'Variables AME'!X215</f>
        <v>1.404863295</v>
      </c>
      <c r="Z107" s="20">
        <f>'Variables AME'!Y215</f>
        <v>1.4327067040000001</v>
      </c>
      <c r="AA107" s="20">
        <f>'Variables AME'!Z215</f>
        <v>1.460961513</v>
      </c>
      <c r="AB107" s="20">
        <f>'Variables AME'!AA215</f>
        <v>1.4896079980000001</v>
      </c>
      <c r="AC107" s="20">
        <f>'Variables AME'!AB215</f>
        <v>1.5186866480000001</v>
      </c>
      <c r="AD107" s="20">
        <f>'Variables AME'!AC215</f>
        <v>1.5482896420000001</v>
      </c>
      <c r="AE107" s="20">
        <f>'Variables AME'!AD215</f>
        <v>1.5784631790000001</v>
      </c>
      <c r="AF107" s="20">
        <f>'Variables AME'!AE215</f>
        <v>1.609252482</v>
      </c>
      <c r="AG107" s="20">
        <f>'Variables AME'!AF215</f>
        <v>1.6407015599999999</v>
      </c>
      <c r="AH107" s="20">
        <f>'Variables AME'!AG215</f>
        <v>1.672848355</v>
      </c>
      <c r="AI107" s="20">
        <f>'Variables AME'!AH215</f>
        <v>1.7056836719999999</v>
      </c>
      <c r="AJ107" s="20">
        <f>'Variables AME'!AI215</f>
        <v>1.7392273819999999</v>
      </c>
      <c r="AK107" s="20">
        <f>'Variables AME'!AJ215</f>
        <v>1.773466652</v>
      </c>
      <c r="AL107" s="20">
        <f>'Variables AME'!AK215</f>
        <v>1.808387583</v>
      </c>
      <c r="AM107" s="20">
        <f>'Variables AME'!AL215</f>
        <v>1.8440052629999999</v>
      </c>
      <c r="AN107" s="20">
        <f>'Variables AME'!AM215</f>
        <v>1.880254315</v>
      </c>
      <c r="AO107" s="20">
        <f>'Variables AME'!AN215</f>
        <v>1.917184379</v>
      </c>
      <c r="AP107" s="20">
        <f>'Variables AME'!AO215</f>
        <v>1.954779058</v>
      </c>
      <c r="AQ107" s="20">
        <f>'Variables AME'!AP215</f>
        <v>1.9930659019999999</v>
      </c>
      <c r="AR107" s="20">
        <f>'Variables AME'!AQ215</f>
        <v>2.0320630309999999</v>
      </c>
      <c r="AS107" s="20">
        <f>'Variables AME'!AR215</f>
        <v>2.0718032069999999</v>
      </c>
      <c r="AT107" s="20">
        <f>'Variables AME'!AS215</f>
        <v>2.112298606</v>
      </c>
      <c r="AU107" s="20">
        <f>'Variables AME'!AT215</f>
        <v>2.153565274</v>
      </c>
      <c r="AV107" s="20">
        <f>'Variables AME'!AU215</f>
        <v>2.195622315</v>
      </c>
      <c r="AW107" s="20">
        <f>'Variables AME'!AV215</f>
        <v>2.2385798729999999</v>
      </c>
    </row>
    <row r="108" spans="1:49" x14ac:dyDescent="0.25">
      <c r="A108" s="166"/>
      <c r="B108" t="s">
        <v>258</v>
      </c>
      <c r="C108" s="20">
        <f>'Variables AME'!B216</f>
        <v>0.96116878123798499</v>
      </c>
      <c r="D108" s="20">
        <f>'Variables AME'!C216</f>
        <v>0.98039215686274495</v>
      </c>
      <c r="E108" s="20">
        <f>'Variables AME'!D216</f>
        <v>0.98881119029999998</v>
      </c>
      <c r="F108" s="20">
        <f>'Variables AME'!E216</f>
        <v>1.001195407</v>
      </c>
      <c r="G108" s="20">
        <f>'Variables AME'!F216</f>
        <v>1.037658086</v>
      </c>
      <c r="H108" s="20">
        <f>'Variables AME'!G216</f>
        <v>1.0956264979999999</v>
      </c>
      <c r="I108" s="20">
        <f>'Variables AME'!H216</f>
        <v>1.120103571</v>
      </c>
      <c r="J108" s="20">
        <f>'Variables AME'!I216</f>
        <v>1.0764770589999999</v>
      </c>
      <c r="K108" s="20">
        <f>'Variables AME'!J216</f>
        <v>1.0780003970000001</v>
      </c>
      <c r="L108" s="20">
        <f>'Variables AME'!K216</f>
        <v>1.103368503</v>
      </c>
      <c r="M108" s="20">
        <f>'Variables AME'!L216</f>
        <v>1.118849048</v>
      </c>
      <c r="N108" s="20">
        <f>'Variables AME'!M216</f>
        <v>1.1407537670000001</v>
      </c>
      <c r="O108" s="20">
        <f>'Variables AME'!N216</f>
        <v>1.138541086</v>
      </c>
      <c r="P108" s="20">
        <f>'Variables AME'!O216</f>
        <v>1.1351537759999999</v>
      </c>
      <c r="Q108" s="20">
        <f>'Variables AME'!P216</f>
        <v>1.1463959100000001</v>
      </c>
      <c r="R108" s="20">
        <f>'Variables AME'!Q216</f>
        <v>1.1775948329999999</v>
      </c>
      <c r="S108" s="20">
        <f>'Variables AME'!R216</f>
        <v>1.20101758</v>
      </c>
      <c r="T108" s="20">
        <f>'Variables AME'!S216</f>
        <v>1.224696105</v>
      </c>
      <c r="U108" s="20">
        <f>'Variables AME'!T216</f>
        <v>1.2485765120000001</v>
      </c>
      <c r="V108" s="20">
        <f>'Variables AME'!U216</f>
        <v>1.272661676</v>
      </c>
      <c r="W108" s="20">
        <f>'Variables AME'!V216</f>
        <v>1.2977226230000001</v>
      </c>
      <c r="X108" s="20">
        <f>'Variables AME'!W216</f>
        <v>1.3232175660000001</v>
      </c>
      <c r="Y108" s="20">
        <f>'Variables AME'!X216</f>
        <v>1.3492350719999999</v>
      </c>
      <c r="Z108" s="20">
        <f>'Variables AME'!Y216</f>
        <v>1.3756588510000001</v>
      </c>
      <c r="AA108" s="20">
        <f>'Variables AME'!Z216</f>
        <v>1.402290609</v>
      </c>
      <c r="AB108" s="20">
        <f>'Variables AME'!AA216</f>
        <v>1.429211555</v>
      </c>
      <c r="AC108" s="20">
        <f>'Variables AME'!AB216</f>
        <v>1.456481675</v>
      </c>
      <c r="AD108" s="20">
        <f>'Variables AME'!AC216</f>
        <v>1.4842333560000001</v>
      </c>
      <c r="AE108" s="20">
        <f>'Variables AME'!AD216</f>
        <v>1.51252823</v>
      </c>
      <c r="AF108" s="20">
        <f>'Variables AME'!AE216</f>
        <v>1.5414699430000001</v>
      </c>
      <c r="AG108" s="20">
        <f>'Variables AME'!AF216</f>
        <v>1.5710724250000001</v>
      </c>
      <c r="AH108" s="20">
        <f>'Variables AME'!AG216</f>
        <v>1.601377429</v>
      </c>
      <c r="AI108" s="20">
        <f>'Variables AME'!AH216</f>
        <v>1.6324380570000001</v>
      </c>
      <c r="AJ108" s="20">
        <f>'Variables AME'!AI216</f>
        <v>1.664219044</v>
      </c>
      <c r="AK108" s="20">
        <f>'Variables AME'!AJ216</f>
        <v>1.6966593560000001</v>
      </c>
      <c r="AL108" s="20">
        <f>'Variables AME'!AK216</f>
        <v>1.729741191</v>
      </c>
      <c r="AM108" s="20">
        <f>'Variables AME'!AL216</f>
        <v>1.763485119</v>
      </c>
      <c r="AN108" s="20">
        <f>'Variables AME'!AM216</f>
        <v>1.797333471</v>
      </c>
      <c r="AO108" s="20">
        <f>'Variables AME'!AN216</f>
        <v>1.8316958379999999</v>
      </c>
      <c r="AP108" s="20">
        <f>'Variables AME'!AO216</f>
        <v>1.8665771440000001</v>
      </c>
      <c r="AQ108" s="20">
        <f>'Variables AME'!AP216</f>
        <v>1.9019968039999999</v>
      </c>
      <c r="AR108" s="20">
        <f>'Variables AME'!AQ216</f>
        <v>1.937981527</v>
      </c>
      <c r="AS108" s="20">
        <f>'Variables AME'!AR216</f>
        <v>1.9748914440000001</v>
      </c>
      <c r="AT108" s="20">
        <f>'Variables AME'!AS216</f>
        <v>2.0124609360000001</v>
      </c>
      <c r="AU108" s="20">
        <f>'Variables AME'!AT216</f>
        <v>2.0507181220000001</v>
      </c>
      <c r="AV108" s="20">
        <f>'Variables AME'!AU216</f>
        <v>2.0896847369999998</v>
      </c>
      <c r="AW108" s="20">
        <f>'Variables AME'!AV216</f>
        <v>2.1295426420000001</v>
      </c>
    </row>
    <row r="109" spans="1:49" x14ac:dyDescent="0.25">
      <c r="A109" s="166"/>
      <c r="B109" t="s">
        <v>268</v>
      </c>
      <c r="C109" s="20">
        <f>'Variables AME'!B217</f>
        <v>0.96116878123798499</v>
      </c>
      <c r="D109" s="20">
        <f>'Variables AME'!C217</f>
        <v>0.98039215686274495</v>
      </c>
      <c r="E109" s="20">
        <f>'Variables AME'!D217</f>
        <v>0.98655461739999994</v>
      </c>
      <c r="F109" s="20">
        <f>'Variables AME'!E217</f>
        <v>0.99709502250000004</v>
      </c>
      <c r="G109" s="20">
        <f>'Variables AME'!F217</f>
        <v>1.0352580330000001</v>
      </c>
      <c r="H109" s="20">
        <f>'Variables AME'!G217</f>
        <v>1.097864317</v>
      </c>
      <c r="I109" s="20">
        <f>'Variables AME'!H217</f>
        <v>1.120991157</v>
      </c>
      <c r="J109" s="20">
        <f>'Variables AME'!I217</f>
        <v>1.0741704430000001</v>
      </c>
      <c r="K109" s="20">
        <f>'Variables AME'!J217</f>
        <v>1.084720267</v>
      </c>
      <c r="L109" s="20">
        <f>'Variables AME'!K217</f>
        <v>1.1115702759999999</v>
      </c>
      <c r="M109" s="20">
        <f>'Variables AME'!L217</f>
        <v>1.1252376740000001</v>
      </c>
      <c r="N109" s="20">
        <f>'Variables AME'!M217</f>
        <v>1.150616176</v>
      </c>
      <c r="O109" s="20">
        <f>'Variables AME'!N217</f>
        <v>1.1482374710000001</v>
      </c>
      <c r="P109" s="20">
        <f>'Variables AME'!O217</f>
        <v>1.146729554</v>
      </c>
      <c r="Q109" s="20">
        <f>'Variables AME'!P217</f>
        <v>1.160189809</v>
      </c>
      <c r="R109" s="20">
        <f>'Variables AME'!Q217</f>
        <v>1.1919171909999999</v>
      </c>
      <c r="S109" s="20">
        <f>'Variables AME'!R217</f>
        <v>1.21560548</v>
      </c>
      <c r="T109" s="20">
        <f>'Variables AME'!S217</f>
        <v>1.239647918</v>
      </c>
      <c r="U109" s="20">
        <f>'Variables AME'!T217</f>
        <v>1.2639508100000001</v>
      </c>
      <c r="V109" s="20">
        <f>'Variables AME'!U217</f>
        <v>1.288533194</v>
      </c>
      <c r="W109" s="20">
        <f>'Variables AME'!V217</f>
        <v>1.313824828</v>
      </c>
      <c r="X109" s="20">
        <f>'Variables AME'!W217</f>
        <v>1.3395863370000001</v>
      </c>
      <c r="Y109" s="20">
        <f>'Variables AME'!X217</f>
        <v>1.3659022949999999</v>
      </c>
      <c r="Z109" s="20">
        <f>'Variables AME'!Y217</f>
        <v>1.39281444</v>
      </c>
      <c r="AA109" s="20">
        <f>'Variables AME'!Z217</f>
        <v>1.4199321600000001</v>
      </c>
      <c r="AB109" s="20">
        <f>'Variables AME'!AA217</f>
        <v>1.4473828639999999</v>
      </c>
      <c r="AC109" s="20">
        <f>'Variables AME'!AB217</f>
        <v>1.475220763</v>
      </c>
      <c r="AD109" s="20">
        <f>'Variables AME'!AC217</f>
        <v>1.50359588</v>
      </c>
      <c r="AE109" s="20">
        <f>'Variables AME'!AD217</f>
        <v>1.532473996</v>
      </c>
      <c r="AF109" s="20">
        <f>'Variables AME'!AE217</f>
        <v>1.561980758</v>
      </c>
      <c r="AG109" s="20">
        <f>'Variables AME'!AF217</f>
        <v>1.592144303</v>
      </c>
      <c r="AH109" s="20">
        <f>'Variables AME'!AG217</f>
        <v>1.622998347</v>
      </c>
      <c r="AI109" s="20">
        <f>'Variables AME'!AH217</f>
        <v>1.6545927570000001</v>
      </c>
      <c r="AJ109" s="20">
        <f>'Variables AME'!AI217</f>
        <v>1.6868943460000001</v>
      </c>
      <c r="AK109" s="20">
        <f>'Variables AME'!AJ217</f>
        <v>1.7198662090000001</v>
      </c>
      <c r="AL109" s="20">
        <f>'Variables AME'!AK217</f>
        <v>1.753492136</v>
      </c>
      <c r="AM109" s="20">
        <f>'Variables AME'!AL217</f>
        <v>1.7877893330000001</v>
      </c>
      <c r="AN109" s="20">
        <f>'Variables AME'!AM217</f>
        <v>1.822119469</v>
      </c>
      <c r="AO109" s="20">
        <f>'Variables AME'!AN217</f>
        <v>1.8571105640000001</v>
      </c>
      <c r="AP109" s="20">
        <f>'Variables AME'!AO217</f>
        <v>1.89266479</v>
      </c>
      <c r="AQ109" s="20">
        <f>'Variables AME'!AP217</f>
        <v>1.928758459</v>
      </c>
      <c r="AR109" s="20">
        <f>'Variables AME'!AQ217</f>
        <v>1.965408679</v>
      </c>
      <c r="AS109" s="20">
        <f>'Variables AME'!AR217</f>
        <v>2.0029842910000002</v>
      </c>
      <c r="AT109" s="20">
        <f>'Variables AME'!AS217</f>
        <v>2.0412568210000002</v>
      </c>
      <c r="AU109" s="20">
        <f>'Variables AME'!AT217</f>
        <v>2.0802311279999999</v>
      </c>
      <c r="AV109" s="20">
        <f>'Variables AME'!AU217</f>
        <v>2.1199199009999998</v>
      </c>
      <c r="AW109" s="20">
        <f>'Variables AME'!AV217</f>
        <v>2.1607378370000001</v>
      </c>
    </row>
    <row r="110" spans="1:49" x14ac:dyDescent="0.25">
      <c r="A110" s="166"/>
      <c r="B110" t="s">
        <v>259</v>
      </c>
      <c r="C110" s="20">
        <f>'Variables AME'!B218</f>
        <v>0.96116878123798499</v>
      </c>
      <c r="D110" s="20">
        <f>'Variables AME'!C218</f>
        <v>0.98039215686274495</v>
      </c>
      <c r="E110" s="20">
        <f>'Variables AME'!D218</f>
        <v>0.9888701714</v>
      </c>
      <c r="F110" s="20">
        <f>'Variables AME'!E218</f>
        <v>0.99957232659999995</v>
      </c>
      <c r="G110" s="20">
        <f>'Variables AME'!F218</f>
        <v>1.0281355329999999</v>
      </c>
      <c r="H110" s="20">
        <f>'Variables AME'!G218</f>
        <v>1.0752418130000001</v>
      </c>
      <c r="I110" s="20">
        <f>'Variables AME'!H218</f>
        <v>1.0811741189999999</v>
      </c>
      <c r="J110" s="20">
        <f>'Variables AME'!I218</f>
        <v>1.0861899239999999</v>
      </c>
      <c r="K110" s="20">
        <f>'Variables AME'!J218</f>
        <v>1.1063443420000001</v>
      </c>
      <c r="L110" s="20">
        <f>'Variables AME'!K218</f>
        <v>1.116567742</v>
      </c>
      <c r="M110" s="20">
        <f>'Variables AME'!L218</f>
        <v>1.128215816</v>
      </c>
      <c r="N110" s="20">
        <f>'Variables AME'!M218</f>
        <v>1.1387121600000001</v>
      </c>
      <c r="O110" s="20">
        <f>'Variables AME'!N218</f>
        <v>1.1577223940000001</v>
      </c>
      <c r="P110" s="20">
        <f>'Variables AME'!O218</f>
        <v>1.195751437</v>
      </c>
      <c r="Q110" s="20">
        <f>'Variables AME'!P218</f>
        <v>1.228933246</v>
      </c>
      <c r="R110" s="20">
        <f>'Variables AME'!Q218</f>
        <v>1.2720078560000001</v>
      </c>
      <c r="S110" s="20">
        <f>'Variables AME'!R218</f>
        <v>1.2973921429999999</v>
      </c>
      <c r="T110" s="20">
        <f>'Variables AME'!S218</f>
        <v>1.3231004719999999</v>
      </c>
      <c r="U110" s="20">
        <f>'Variables AME'!T218</f>
        <v>1.349110477</v>
      </c>
      <c r="V110" s="20">
        <f>'Variables AME'!U218</f>
        <v>1.375404337</v>
      </c>
      <c r="W110" s="20">
        <f>'Variables AME'!V218</f>
        <v>1.4026128920000001</v>
      </c>
      <c r="X110" s="20">
        <f>'Variables AME'!W218</f>
        <v>1.4301912409999999</v>
      </c>
      <c r="Y110" s="20">
        <f>'Variables AME'!X218</f>
        <v>1.4583366069999999</v>
      </c>
      <c r="Z110" s="20">
        <f>'Variables AME'!Y218</f>
        <v>1.486912462</v>
      </c>
      <c r="AA110" s="20">
        <f>'Variables AME'!Z218</f>
        <v>1.5157998509999999</v>
      </c>
      <c r="AB110" s="20">
        <f>'Variables AME'!AA218</f>
        <v>1.544944608</v>
      </c>
      <c r="AC110" s="20">
        <f>'Variables AME'!AB218</f>
        <v>1.5746432800000001</v>
      </c>
      <c r="AD110" s="20">
        <f>'Variables AME'!AC218</f>
        <v>1.6048398180000001</v>
      </c>
      <c r="AE110" s="20">
        <f>'Variables AME'!AD218</f>
        <v>1.6356494020000001</v>
      </c>
      <c r="AF110" s="20">
        <f>'Variables AME'!AE218</f>
        <v>1.667122145</v>
      </c>
      <c r="AG110" s="20">
        <f>'Variables AME'!AF218</f>
        <v>1.699256933</v>
      </c>
      <c r="AH110" s="20">
        <f>'Variables AME'!AG218</f>
        <v>1.7321020540000001</v>
      </c>
      <c r="AI110" s="20">
        <f>'Variables AME'!AH218</f>
        <v>1.7657112800000001</v>
      </c>
      <c r="AJ110" s="20">
        <f>'Variables AME'!AI218</f>
        <v>1.8000699840000001</v>
      </c>
      <c r="AK110" s="20">
        <f>'Variables AME'!AJ218</f>
        <v>1.8351416709999999</v>
      </c>
      <c r="AL110" s="20">
        <f>'Variables AME'!AK218</f>
        <v>1.870915235</v>
      </c>
      <c r="AM110" s="20">
        <f>'Variables AME'!AL218</f>
        <v>1.9074122630000001</v>
      </c>
      <c r="AN110" s="20">
        <f>'Variables AME'!AM218</f>
        <v>1.944263096</v>
      </c>
      <c r="AO110" s="20">
        <f>'Variables AME'!AN218</f>
        <v>1.981720903</v>
      </c>
      <c r="AP110" s="20">
        <f>'Variables AME'!AO218</f>
        <v>2.0198006469999998</v>
      </c>
      <c r="AQ110" s="20">
        <f>'Variables AME'!AP218</f>
        <v>2.0585200870000002</v>
      </c>
      <c r="AR110" s="20">
        <f>'Variables AME'!AQ218</f>
        <v>2.0978985090000002</v>
      </c>
      <c r="AS110" s="20">
        <f>'Variables AME'!AR218</f>
        <v>2.138186299</v>
      </c>
      <c r="AT110" s="20">
        <f>'Variables AME'!AS218</f>
        <v>2.179223253</v>
      </c>
      <c r="AU110" s="20">
        <f>'Variables AME'!AT218</f>
        <v>2.2210184590000002</v>
      </c>
      <c r="AV110" s="20">
        <f>'Variables AME'!AU218</f>
        <v>2.2635952330000002</v>
      </c>
      <c r="AW110" s="20">
        <f>'Variables AME'!AV218</f>
        <v>2.3070840979999998</v>
      </c>
    </row>
    <row r="111" spans="1:49" x14ac:dyDescent="0.25">
      <c r="A111" s="166"/>
      <c r="B111" t="s">
        <v>260</v>
      </c>
      <c r="C111" s="20">
        <f>'Variables AME'!B219</f>
        <v>0.96116878123798499</v>
      </c>
      <c r="D111" s="20">
        <f>'Variables AME'!C219</f>
        <v>0.98039215686274495</v>
      </c>
      <c r="E111" s="20">
        <f>'Variables AME'!D219</f>
        <v>0.98859768719999996</v>
      </c>
      <c r="F111" s="20">
        <f>'Variables AME'!E219</f>
        <v>1.0012647779999999</v>
      </c>
      <c r="G111" s="20">
        <f>'Variables AME'!F219</f>
        <v>1.0125102690000001</v>
      </c>
      <c r="H111" s="20">
        <f>'Variables AME'!G219</f>
        <v>1.0113629559999999</v>
      </c>
      <c r="I111" s="20">
        <f>'Variables AME'!H219</f>
        <v>1.0186941430000001</v>
      </c>
      <c r="J111" s="20">
        <f>'Variables AME'!I219</f>
        <v>1.0275134379999999</v>
      </c>
      <c r="K111" s="20">
        <f>'Variables AME'!J219</f>
        <v>1.040979281</v>
      </c>
      <c r="L111" s="20">
        <f>'Variables AME'!K219</f>
        <v>1.043164942</v>
      </c>
      <c r="M111" s="20">
        <f>'Variables AME'!L219</f>
        <v>1.046496742</v>
      </c>
      <c r="N111" s="20">
        <f>'Variables AME'!M219</f>
        <v>1.0465941190000001</v>
      </c>
      <c r="O111" s="20">
        <f>'Variables AME'!N219</f>
        <v>1.042203837</v>
      </c>
      <c r="P111" s="20">
        <f>'Variables AME'!O219</f>
        <v>1.0514698810000001</v>
      </c>
      <c r="Q111" s="20">
        <f>'Variables AME'!P219</f>
        <v>1.073735941</v>
      </c>
      <c r="R111" s="20">
        <f>'Variables AME'!Q219</f>
        <v>1.0984159929999999</v>
      </c>
      <c r="S111" s="20">
        <f>'Variables AME'!R219</f>
        <v>1.1201475940000001</v>
      </c>
      <c r="T111" s="20">
        <f>'Variables AME'!S219</f>
        <v>1.1415783989999999</v>
      </c>
      <c r="U111" s="20">
        <f>'Variables AME'!T219</f>
        <v>1.16273871</v>
      </c>
      <c r="V111" s="20">
        <f>'Variables AME'!U219</f>
        <v>1.1835793800000001</v>
      </c>
      <c r="W111" s="20">
        <f>'Variables AME'!V219</f>
        <v>1.2062150250000001</v>
      </c>
      <c r="X111" s="20">
        <f>'Variables AME'!W219</f>
        <v>1.2291150209999999</v>
      </c>
      <c r="Y111" s="20">
        <f>'Variables AME'!X219</f>
        <v>1.252795629</v>
      </c>
      <c r="Z111" s="20">
        <f>'Variables AME'!Y219</f>
        <v>1.276825777</v>
      </c>
      <c r="AA111" s="20">
        <f>'Variables AME'!Z219</f>
        <v>1.301055453</v>
      </c>
      <c r="AB111" s="20">
        <f>'Variables AME'!AA219</f>
        <v>1.325542266</v>
      </c>
      <c r="AC111" s="20">
        <f>'Variables AME'!AB219</f>
        <v>1.3503394520000001</v>
      </c>
      <c r="AD111" s="20">
        <f>'Variables AME'!AC219</f>
        <v>1.3755183259999999</v>
      </c>
      <c r="AE111" s="20">
        <f>'Variables AME'!AD219</f>
        <v>1.4012190840000001</v>
      </c>
      <c r="AF111" s="20">
        <f>'Variables AME'!AE219</f>
        <v>1.427545082</v>
      </c>
      <c r="AG111" s="20">
        <f>'Variables AME'!AF219</f>
        <v>1.4543912809999999</v>
      </c>
      <c r="AH111" s="20">
        <f>'Variables AME'!AG219</f>
        <v>1.4818201849999999</v>
      </c>
      <c r="AI111" s="20">
        <f>'Variables AME'!AH219</f>
        <v>1.510047031</v>
      </c>
      <c r="AJ111" s="20">
        <f>'Variables AME'!AI219</f>
        <v>1.5389042260000001</v>
      </c>
      <c r="AK111" s="20">
        <f>'Variables AME'!AJ219</f>
        <v>1.5683685999999999</v>
      </c>
      <c r="AL111" s="20">
        <f>'Variables AME'!AK219</f>
        <v>1.598422451</v>
      </c>
      <c r="AM111" s="20">
        <f>'Variables AME'!AL219</f>
        <v>1.6290919530000001</v>
      </c>
      <c r="AN111" s="20">
        <f>'Variables AME'!AM219</f>
        <v>1.65919895</v>
      </c>
      <c r="AO111" s="20">
        <f>'Variables AME'!AN219</f>
        <v>1.689607533</v>
      </c>
      <c r="AP111" s="20">
        <f>'Variables AME'!AO219</f>
        <v>1.720358853</v>
      </c>
      <c r="AQ111" s="20">
        <f>'Variables AME'!AP219</f>
        <v>1.7514748979999999</v>
      </c>
      <c r="AR111" s="20">
        <f>'Variables AME'!AQ219</f>
        <v>1.782974289</v>
      </c>
      <c r="AS111" s="20">
        <f>'Variables AME'!AR219</f>
        <v>1.8156952470000001</v>
      </c>
      <c r="AT111" s="20">
        <f>'Variables AME'!AS219</f>
        <v>1.848982978</v>
      </c>
      <c r="AU111" s="20">
        <f>'Variables AME'!AT219</f>
        <v>1.8828427999999999</v>
      </c>
      <c r="AV111" s="20">
        <f>'Variables AME'!AU219</f>
        <v>1.9172908230000001</v>
      </c>
      <c r="AW111" s="20">
        <f>'Variables AME'!AV219</f>
        <v>1.952448892</v>
      </c>
    </row>
    <row r="112" spans="1:49" x14ac:dyDescent="0.25">
      <c r="A112" s="166"/>
      <c r="B112" t="s">
        <v>261</v>
      </c>
      <c r="C112" s="20">
        <f>'Variables AME'!B220</f>
        <v>0.96116878123798499</v>
      </c>
      <c r="D112" s="20">
        <f>'Variables AME'!C220</f>
        <v>0.98039215686274495</v>
      </c>
      <c r="E112" s="20">
        <f>'Variables AME'!D220</f>
        <v>0.98792536379999996</v>
      </c>
      <c r="F112" s="20">
        <f>'Variables AME'!E220</f>
        <v>0.99779665679999996</v>
      </c>
      <c r="G112" s="20">
        <f>'Variables AME'!F220</f>
        <v>1.023833435</v>
      </c>
      <c r="H112" s="20">
        <f>'Variables AME'!G220</f>
        <v>0.99909219319999998</v>
      </c>
      <c r="I112" s="20">
        <f>'Variables AME'!H220</f>
        <v>1.003302023</v>
      </c>
      <c r="J112" s="20">
        <f>'Variables AME'!I220</f>
        <v>1.0342984630000001</v>
      </c>
      <c r="K112" s="20">
        <f>'Variables AME'!J220</f>
        <v>1.0748142190000001</v>
      </c>
      <c r="L112" s="20">
        <f>'Variables AME'!K220</f>
        <v>1.0816901699999999</v>
      </c>
      <c r="M112" s="20">
        <f>'Variables AME'!L220</f>
        <v>1.0688636520000001</v>
      </c>
      <c r="N112" s="20">
        <f>'Variables AME'!M220</f>
        <v>1.027574725</v>
      </c>
      <c r="O112" s="20">
        <f>'Variables AME'!N220</f>
        <v>0.98505809960000001</v>
      </c>
      <c r="P112" s="20">
        <f>'Variables AME'!O220</f>
        <v>0.9838142473</v>
      </c>
      <c r="Q112" s="20">
        <f>'Variables AME'!P220</f>
        <v>1.018995879</v>
      </c>
      <c r="R112" s="20">
        <f>'Variables AME'!Q220</f>
        <v>1.037094731</v>
      </c>
      <c r="S112" s="20">
        <f>'Variables AME'!R220</f>
        <v>1.0579949</v>
      </c>
      <c r="T112" s="20">
        <f>'Variables AME'!S220</f>
        <v>1.0792700479999999</v>
      </c>
      <c r="U112" s="20">
        <f>'Variables AME'!T220</f>
        <v>1.1008375669999999</v>
      </c>
      <c r="V112" s="20">
        <f>'Variables AME'!U220</f>
        <v>1.12274425</v>
      </c>
      <c r="W112" s="20">
        <f>'Variables AME'!V220</f>
        <v>1.145349272</v>
      </c>
      <c r="X112" s="20">
        <f>'Variables AME'!W220</f>
        <v>1.168381109</v>
      </c>
      <c r="Y112" s="20">
        <f>'Variables AME'!X220</f>
        <v>1.1917199409999999</v>
      </c>
      <c r="Z112" s="20">
        <f>'Variables AME'!Y220</f>
        <v>1.215430295</v>
      </c>
      <c r="AA112" s="20">
        <f>'Variables AME'!Z220</f>
        <v>1.2394244699999999</v>
      </c>
      <c r="AB112" s="20">
        <f>'Variables AME'!AA220</f>
        <v>1.2637548830000001</v>
      </c>
      <c r="AC112" s="20">
        <f>'Variables AME'!AB220</f>
        <v>1.2884434520000001</v>
      </c>
      <c r="AD112" s="20">
        <f>'Variables AME'!AC220</f>
        <v>1.3135135309999999</v>
      </c>
      <c r="AE112" s="20">
        <f>'Variables AME'!AD220</f>
        <v>1.3390748189999999</v>
      </c>
      <c r="AF112" s="20">
        <f>'Variables AME'!AE220</f>
        <v>1.365202523</v>
      </c>
      <c r="AG112" s="20">
        <f>'Variables AME'!AF220</f>
        <v>1.391854959</v>
      </c>
      <c r="AH112" s="20">
        <f>'Variables AME'!AG220</f>
        <v>1.4190673949999999</v>
      </c>
      <c r="AI112" s="20">
        <f>'Variables AME'!AH220</f>
        <v>1.4469337870000001</v>
      </c>
      <c r="AJ112" s="20">
        <f>'Variables AME'!AI220</f>
        <v>1.475379107</v>
      </c>
      <c r="AK112" s="20">
        <f>'Variables AME'!AJ220</f>
        <v>1.5044106989999999</v>
      </c>
      <c r="AL112" s="20">
        <f>'Variables AME'!AK220</f>
        <v>1.53405149</v>
      </c>
      <c r="AM112" s="20">
        <f>'Variables AME'!AL220</f>
        <v>1.564275343</v>
      </c>
      <c r="AN112" s="20">
        <f>'Variables AME'!AM220</f>
        <v>1.595115727</v>
      </c>
      <c r="AO112" s="20">
        <f>'Variables AME'!AN220</f>
        <v>1.6265094120000001</v>
      </c>
      <c r="AP112" s="20">
        <f>'Variables AME'!AO220</f>
        <v>1.6584965229999999</v>
      </c>
      <c r="AQ112" s="20">
        <f>'Variables AME'!AP220</f>
        <v>1.691137608</v>
      </c>
      <c r="AR112" s="20">
        <f>'Variables AME'!AQ220</f>
        <v>1.724398404</v>
      </c>
      <c r="AS112" s="20">
        <f>'Variables AME'!AR220</f>
        <v>1.7582205019999999</v>
      </c>
      <c r="AT112" s="20">
        <f>'Variables AME'!AS220</f>
        <v>1.792671422</v>
      </c>
      <c r="AU112" s="20">
        <f>'Variables AME'!AT220</f>
        <v>1.827766964</v>
      </c>
      <c r="AV112" s="20">
        <f>'Variables AME'!AU220</f>
        <v>1.863528633</v>
      </c>
      <c r="AW112" s="20">
        <f>'Variables AME'!AV220</f>
        <v>1.9000579399999999</v>
      </c>
    </row>
    <row r="113" spans="1:49" x14ac:dyDescent="0.25">
      <c r="A113" s="166"/>
      <c r="B113" t="s">
        <v>262</v>
      </c>
      <c r="C113" s="20">
        <f>'Variables AME'!B221</f>
        <v>0.96116878123798499</v>
      </c>
      <c r="D113" s="20">
        <f>'Variables AME'!C221</f>
        <v>0.98039215686274495</v>
      </c>
      <c r="E113" s="20">
        <f>'Variables AME'!D221</f>
        <v>0.99194449890000003</v>
      </c>
      <c r="F113" s="20">
        <f>'Variables AME'!E221</f>
        <v>0.99642791210000003</v>
      </c>
      <c r="G113" s="20">
        <f>'Variables AME'!F221</f>
        <v>1.014452033</v>
      </c>
      <c r="H113" s="20">
        <f>'Variables AME'!G221</f>
        <v>1.067060159</v>
      </c>
      <c r="I113" s="20">
        <f>'Variables AME'!H221</f>
        <v>1.0893717869999999</v>
      </c>
      <c r="J113" s="20">
        <f>'Variables AME'!I221</f>
        <v>1.082222794</v>
      </c>
      <c r="K113" s="20">
        <f>'Variables AME'!J221</f>
        <v>1.0966278309999999</v>
      </c>
      <c r="L113" s="20">
        <f>'Variables AME'!K221</f>
        <v>1.1273455189999999</v>
      </c>
      <c r="M113" s="20">
        <f>'Variables AME'!L221</f>
        <v>1.1645891340000001</v>
      </c>
      <c r="N113" s="20">
        <f>'Variables AME'!M221</f>
        <v>1.1829872880000001</v>
      </c>
      <c r="O113" s="20">
        <f>'Variables AME'!N221</f>
        <v>1.197708955</v>
      </c>
      <c r="P113" s="20">
        <f>'Variables AME'!O221</f>
        <v>1.209795843</v>
      </c>
      <c r="Q113" s="20">
        <f>'Variables AME'!P221</f>
        <v>1.2239407600000001</v>
      </c>
      <c r="R113" s="20">
        <f>'Variables AME'!Q221</f>
        <v>1.2699078420000001</v>
      </c>
      <c r="S113" s="20">
        <f>'Variables AME'!R221</f>
        <v>1.2952810889999999</v>
      </c>
      <c r="T113" s="20">
        <f>'Variables AME'!S221</f>
        <v>1.3211865679999999</v>
      </c>
      <c r="U113" s="20">
        <f>'Variables AME'!T221</f>
        <v>1.347572322</v>
      </c>
      <c r="V113" s="20">
        <f>'Variables AME'!U221</f>
        <v>1.374457614</v>
      </c>
      <c r="W113" s="20">
        <f>'Variables AME'!V221</f>
        <v>1.4019701710000001</v>
      </c>
      <c r="X113" s="20">
        <f>'Variables AME'!W221</f>
        <v>1.4300156070000001</v>
      </c>
      <c r="Y113" s="20">
        <f>'Variables AME'!X221</f>
        <v>1.458469915</v>
      </c>
      <c r="Z113" s="20">
        <f>'Variables AME'!Y221</f>
        <v>1.4874340290000001</v>
      </c>
      <c r="AA113" s="20">
        <f>'Variables AME'!Z221</f>
        <v>1.516686658</v>
      </c>
      <c r="AB113" s="20">
        <f>'Variables AME'!AA221</f>
        <v>1.5463116320000001</v>
      </c>
      <c r="AC113" s="20">
        <f>'Variables AME'!AB221</f>
        <v>1.576357204</v>
      </c>
      <c r="AD113" s="20">
        <f>'Variables AME'!AC221</f>
        <v>1.6069459779999999</v>
      </c>
      <c r="AE113" s="20">
        <f>'Variables AME'!AD221</f>
        <v>1.6380985969999999</v>
      </c>
      <c r="AF113" s="20">
        <f>'Variables AME'!AE221</f>
        <v>1.6699122719999999</v>
      </c>
      <c r="AG113" s="20">
        <f>'Variables AME'!AF221</f>
        <v>1.7024568259999999</v>
      </c>
      <c r="AH113" s="20">
        <f>'Variables AME'!AG221</f>
        <v>1.735728543</v>
      </c>
      <c r="AI113" s="20">
        <f>'Variables AME'!AH221</f>
        <v>1.7697597620000001</v>
      </c>
      <c r="AJ113" s="20">
        <f>'Variables AME'!AI221</f>
        <v>1.8045678620000001</v>
      </c>
      <c r="AK113" s="20">
        <f>'Variables AME'!AJ221</f>
        <v>1.8400786520000001</v>
      </c>
      <c r="AL113" s="20">
        <f>'Variables AME'!AK221</f>
        <v>1.876293003</v>
      </c>
      <c r="AM113" s="20">
        <f>'Variables AME'!AL221</f>
        <v>1.9132301060000001</v>
      </c>
      <c r="AN113" s="20">
        <f>'Variables AME'!AM221</f>
        <v>1.950805876</v>
      </c>
      <c r="AO113" s="20">
        <f>'Variables AME'!AN221</f>
        <v>1.9890638380000001</v>
      </c>
      <c r="AP113" s="20">
        <f>'Variables AME'!AO221</f>
        <v>2.0280034480000002</v>
      </c>
      <c r="AQ113" s="20">
        <f>'Variables AME'!AP221</f>
        <v>2.0676514570000002</v>
      </c>
      <c r="AR113" s="20">
        <f>'Variables AME'!AQ221</f>
        <v>2.107993606</v>
      </c>
      <c r="AS113" s="20">
        <f>'Variables AME'!AR221</f>
        <v>2.1491351299999999</v>
      </c>
      <c r="AT113" s="20">
        <f>'Variables AME'!AS221</f>
        <v>2.191057314</v>
      </c>
      <c r="AU113" s="20">
        <f>'Variables AME'!AT221</f>
        <v>2.2337767030000002</v>
      </c>
      <c r="AV113" s="20">
        <f>'Variables AME'!AU221</f>
        <v>2.2773132949999999</v>
      </c>
      <c r="AW113" s="20">
        <f>'Variables AME'!AV221</f>
        <v>2.3218340780000002</v>
      </c>
    </row>
    <row r="114" spans="1:49" x14ac:dyDescent="0.25">
      <c r="A114" s="166"/>
      <c r="B114" t="s">
        <v>263</v>
      </c>
      <c r="C114" s="20">
        <f>'Variables AME'!B222</f>
        <v>0.96116878123798499</v>
      </c>
      <c r="D114" s="20">
        <f>'Variables AME'!C222</f>
        <v>0.98039215686274495</v>
      </c>
      <c r="E114" s="20">
        <f>'Variables AME'!D222</f>
        <v>0.98838292350000001</v>
      </c>
      <c r="F114" s="20">
        <f>'Variables AME'!E222</f>
        <v>1.011163024</v>
      </c>
      <c r="G114" s="20">
        <f>'Variables AME'!F222</f>
        <v>1.0551465870000001</v>
      </c>
      <c r="H114" s="20">
        <f>'Variables AME'!G222</f>
        <v>1.1444035020000001</v>
      </c>
      <c r="I114" s="20">
        <f>'Variables AME'!H222</f>
        <v>1.1509415510000001</v>
      </c>
      <c r="J114" s="20">
        <f>'Variables AME'!I222</f>
        <v>1.1272842169999999</v>
      </c>
      <c r="K114" s="20">
        <f>'Variables AME'!J222</f>
        <v>1.1378915970000001</v>
      </c>
      <c r="L114" s="20">
        <f>'Variables AME'!K222</f>
        <v>1.1459295709999999</v>
      </c>
      <c r="M114" s="20">
        <f>'Variables AME'!L222</f>
        <v>1.160081661</v>
      </c>
      <c r="N114" s="20">
        <f>'Variables AME'!M222</f>
        <v>1.175433296</v>
      </c>
      <c r="O114" s="20">
        <f>'Variables AME'!N222</f>
        <v>1.218157664</v>
      </c>
      <c r="P114" s="20">
        <f>'Variables AME'!O222</f>
        <v>1.2363102020000001</v>
      </c>
      <c r="Q114" s="20">
        <f>'Variables AME'!P222</f>
        <v>1.26429594</v>
      </c>
      <c r="R114" s="20">
        <f>'Variables AME'!Q222</f>
        <v>1.3137827609999999</v>
      </c>
      <c r="S114" s="20">
        <f>'Variables AME'!R222</f>
        <v>1.3400372149999999</v>
      </c>
      <c r="T114" s="20">
        <f>'Variables AME'!S222</f>
        <v>1.3666927419999999</v>
      </c>
      <c r="U114" s="20">
        <f>'Variables AME'!T222</f>
        <v>1.3937515460000001</v>
      </c>
      <c r="V114" s="20">
        <f>'Variables AME'!U222</f>
        <v>1.4211970620000001</v>
      </c>
      <c r="W114" s="20">
        <f>'Variables AME'!V222</f>
        <v>1.4495229380000001</v>
      </c>
      <c r="X114" s="20">
        <f>'Variables AME'!W222</f>
        <v>1.478316483</v>
      </c>
      <c r="Y114" s="20">
        <f>'Variables AME'!X222</f>
        <v>1.5074907930000001</v>
      </c>
      <c r="Z114" s="20">
        <f>'Variables AME'!Y222</f>
        <v>1.5371798720000001</v>
      </c>
      <c r="AA114" s="20">
        <f>'Variables AME'!Z222</f>
        <v>1.5672730290000001</v>
      </c>
      <c r="AB114" s="20">
        <f>'Variables AME'!AA222</f>
        <v>1.5978071199999999</v>
      </c>
      <c r="AC114" s="20">
        <f>'Variables AME'!AB222</f>
        <v>1.6288087769999999</v>
      </c>
      <c r="AD114" s="20">
        <f>'Variables AME'!AC222</f>
        <v>1.6603316079999999</v>
      </c>
      <c r="AE114" s="20">
        <f>'Variables AME'!AD222</f>
        <v>1.692455899</v>
      </c>
      <c r="AF114" s="20">
        <f>'Variables AME'!AE222</f>
        <v>1.7252593140000001</v>
      </c>
      <c r="AG114" s="20">
        <f>'Variables AME'!AF222</f>
        <v>1.7587419049999999</v>
      </c>
      <c r="AH114" s="20">
        <f>'Variables AME'!AG222</f>
        <v>1.792946301</v>
      </c>
      <c r="AI114" s="20">
        <f>'Variables AME'!AH222</f>
        <v>1.8279111990000001</v>
      </c>
      <c r="AJ114" s="20">
        <f>'Variables AME'!AI222</f>
        <v>1.8636212809999999</v>
      </c>
      <c r="AK114" s="20">
        <f>'Variables AME'!AJ222</f>
        <v>1.9000713629999999</v>
      </c>
      <c r="AL114" s="20">
        <f>'Variables AME'!AK222</f>
        <v>1.937252245</v>
      </c>
      <c r="AM114" s="20">
        <f>'Variables AME'!AL222</f>
        <v>1.975186211</v>
      </c>
      <c r="AN114" s="20">
        <f>'Variables AME'!AM222</f>
        <v>2.0136098769999999</v>
      </c>
      <c r="AO114" s="20">
        <f>'Variables AME'!AN222</f>
        <v>2.0527271969999998</v>
      </c>
      <c r="AP114" s="20">
        <f>'Variables AME'!AO222</f>
        <v>2.0925409949999998</v>
      </c>
      <c r="AQ114" s="20">
        <f>'Variables AME'!AP222</f>
        <v>2.1330622099999998</v>
      </c>
      <c r="AR114" s="20">
        <f>'Variables AME'!AQ222</f>
        <v>2.174314125</v>
      </c>
      <c r="AS114" s="20">
        <f>'Variables AME'!AR222</f>
        <v>2.2164534649999998</v>
      </c>
      <c r="AT114" s="20">
        <f>'Variables AME'!AS222</f>
        <v>2.259397731</v>
      </c>
      <c r="AU114" s="20">
        <f>'Variables AME'!AT222</f>
        <v>2.3031474329999999</v>
      </c>
      <c r="AV114" s="20">
        <f>'Variables AME'!AU222</f>
        <v>2.3477278560000001</v>
      </c>
      <c r="AW114" s="20">
        <f>'Variables AME'!AV222</f>
        <v>2.3932705419999998</v>
      </c>
    </row>
    <row r="115" spans="1:49" x14ac:dyDescent="0.25">
      <c r="A115" s="166"/>
      <c r="B115" t="s">
        <v>264</v>
      </c>
      <c r="C115" s="20">
        <f>'Variables AME'!B223</f>
        <v>0.96116878123798499</v>
      </c>
      <c r="D115" s="20">
        <f>'Variables AME'!C223</f>
        <v>0.98039215686274495</v>
      </c>
      <c r="E115" s="20">
        <f>'Variables AME'!D223</f>
        <v>0.99048965529999999</v>
      </c>
      <c r="F115" s="20">
        <f>'Variables AME'!E223</f>
        <v>1.021606002</v>
      </c>
      <c r="G115" s="20">
        <f>'Variables AME'!F223</f>
        <v>1.052851947</v>
      </c>
      <c r="H115" s="20">
        <f>'Variables AME'!G223</f>
        <v>1.107060715</v>
      </c>
      <c r="I115" s="20">
        <f>'Variables AME'!H223</f>
        <v>1.108487459</v>
      </c>
      <c r="J115" s="20">
        <f>'Variables AME'!I223</f>
        <v>1.097185715</v>
      </c>
      <c r="K115" s="20">
        <f>'Variables AME'!J223</f>
        <v>1.1098261540000001</v>
      </c>
      <c r="L115" s="20">
        <f>'Variables AME'!K223</f>
        <v>1.138408871</v>
      </c>
      <c r="M115" s="20">
        <f>'Variables AME'!L223</f>
        <v>1.1585428010000001</v>
      </c>
      <c r="N115" s="20">
        <f>'Variables AME'!M223</f>
        <v>1.1830815050000001</v>
      </c>
      <c r="O115" s="20">
        <f>'Variables AME'!N223</f>
        <v>1.222484396</v>
      </c>
      <c r="P115" s="20">
        <f>'Variables AME'!O223</f>
        <v>1.235821434</v>
      </c>
      <c r="Q115" s="20">
        <f>'Variables AME'!P223</f>
        <v>1.265415441</v>
      </c>
      <c r="R115" s="20">
        <f>'Variables AME'!Q223</f>
        <v>1.3139353810000001</v>
      </c>
      <c r="S115" s="20">
        <f>'Variables AME'!R223</f>
        <v>1.340209167</v>
      </c>
      <c r="T115" s="20">
        <f>'Variables AME'!S223</f>
        <v>1.366975649</v>
      </c>
      <c r="U115" s="20">
        <f>'Variables AME'!T223</f>
        <v>1.394244126</v>
      </c>
      <c r="V115" s="20">
        <f>'Variables AME'!U223</f>
        <v>1.4220340149999999</v>
      </c>
      <c r="W115" s="20">
        <f>'Variables AME'!V223</f>
        <v>1.4505668730000001</v>
      </c>
      <c r="X115" s="20">
        <f>'Variables AME'!W223</f>
        <v>1.4796335490000001</v>
      </c>
      <c r="Y115" s="20">
        <f>'Variables AME'!X223</f>
        <v>1.5090801330000001</v>
      </c>
      <c r="Z115" s="20">
        <f>'Variables AME'!Y223</f>
        <v>1.538978532</v>
      </c>
      <c r="AA115" s="20">
        <f>'Variables AME'!Z223</f>
        <v>1.569272666</v>
      </c>
      <c r="AB115" s="20">
        <f>'Variables AME'!AA223</f>
        <v>1.6000023050000001</v>
      </c>
      <c r="AC115" s="20">
        <f>'Variables AME'!AB223</f>
        <v>1.631199136</v>
      </c>
      <c r="AD115" s="20">
        <f>'Variables AME'!AC223</f>
        <v>1.6629483860000001</v>
      </c>
      <c r="AE115" s="20">
        <f>'Variables AME'!AD223</f>
        <v>1.695305294</v>
      </c>
      <c r="AF115" s="20">
        <f>'Variables AME'!AE223</f>
        <v>1.7283356590000001</v>
      </c>
      <c r="AG115" s="20">
        <f>'Variables AME'!AF223</f>
        <v>1.7620696870000001</v>
      </c>
      <c r="AH115" s="20">
        <f>'Variables AME'!AG223</f>
        <v>1.7965361440000001</v>
      </c>
      <c r="AI115" s="20">
        <f>'Variables AME'!AH223</f>
        <v>1.8317529640000001</v>
      </c>
      <c r="AJ115" s="20">
        <f>'Variables AME'!AI223</f>
        <v>1.86772987</v>
      </c>
      <c r="AK115" s="20">
        <f>'Variables AME'!AJ223</f>
        <v>1.9044409689999999</v>
      </c>
      <c r="AL115" s="20">
        <f>'Variables AME'!AK223</f>
        <v>1.9418857009999999</v>
      </c>
      <c r="AM115" s="20">
        <f>'Variables AME'!AL223</f>
        <v>1.9800860309999999</v>
      </c>
      <c r="AN115" s="20">
        <f>'Variables AME'!AM223</f>
        <v>2.0189598040000001</v>
      </c>
      <c r="AO115" s="20">
        <f>'Variables AME'!AN223</f>
        <v>2.0585580210000001</v>
      </c>
      <c r="AP115" s="20">
        <f>'Variables AME'!AO223</f>
        <v>2.0988821550000001</v>
      </c>
      <c r="AQ115" s="20">
        <f>'Variables AME'!AP223</f>
        <v>2.1399502639999999</v>
      </c>
      <c r="AR115" s="20">
        <f>'Variables AME'!AQ223</f>
        <v>2.181784854</v>
      </c>
      <c r="AS115" s="20">
        <f>'Variables AME'!AR223</f>
        <v>2.2244173370000002</v>
      </c>
      <c r="AT115" s="20">
        <f>'Variables AME'!AS223</f>
        <v>2.2678666289999998</v>
      </c>
      <c r="AU115" s="20">
        <f>'Variables AME'!AT223</f>
        <v>2.3121445779999998</v>
      </c>
      <c r="AV115" s="20">
        <f>'Variables AME'!AU223</f>
        <v>2.3572733850000001</v>
      </c>
      <c r="AW115" s="20">
        <f>'Variables AME'!AV223</f>
        <v>2.4033768320000002</v>
      </c>
    </row>
    <row r="116" spans="1:49" x14ac:dyDescent="0.25">
      <c r="A116" s="166"/>
      <c r="B116" t="s">
        <v>265</v>
      </c>
      <c r="C116" s="20">
        <f>'Variables AME'!B224</f>
        <v>0.96116878123798499</v>
      </c>
      <c r="D116" s="20">
        <f>'Variables AME'!C224</f>
        <v>0.98039215686274495</v>
      </c>
      <c r="E116" s="20">
        <f>'Variables AME'!D224</f>
        <v>0.99274631099999999</v>
      </c>
      <c r="F116" s="20">
        <f>'Variables AME'!E224</f>
        <v>0.9972109508</v>
      </c>
      <c r="G116" s="20">
        <f>'Variables AME'!F224</f>
        <v>1.008890504</v>
      </c>
      <c r="H116" s="20">
        <f>'Variables AME'!G224</f>
        <v>1.025160311</v>
      </c>
      <c r="I116" s="20">
        <f>'Variables AME'!H224</f>
        <v>1.035070116</v>
      </c>
      <c r="J116" s="20">
        <f>'Variables AME'!I224</f>
        <v>1.03433507</v>
      </c>
      <c r="K116" s="20">
        <f>'Variables AME'!J224</f>
        <v>1.0318239890000001</v>
      </c>
      <c r="L116" s="20">
        <f>'Variables AME'!K224</f>
        <v>1.0370095859999999</v>
      </c>
      <c r="M116" s="20">
        <f>'Variables AME'!L224</f>
        <v>1.042336154</v>
      </c>
      <c r="N116" s="20">
        <f>'Variables AME'!M224</f>
        <v>1.0543174340000001</v>
      </c>
      <c r="O116" s="20">
        <f>'Variables AME'!N224</f>
        <v>1.065358228</v>
      </c>
      <c r="P116" s="20">
        <f>'Variables AME'!O224</f>
        <v>1.0823818549999999</v>
      </c>
      <c r="Q116" s="20">
        <f>'Variables AME'!P224</f>
        <v>1.1004270650000001</v>
      </c>
      <c r="R116" s="20">
        <f>'Variables AME'!Q224</f>
        <v>1.1189026390000001</v>
      </c>
      <c r="S116" s="20">
        <f>'Variables AME'!R224</f>
        <v>1.141249658</v>
      </c>
      <c r="T116" s="20">
        <f>'Variables AME'!S224</f>
        <v>1.164066584</v>
      </c>
      <c r="U116" s="20">
        <f>'Variables AME'!T224</f>
        <v>1.187320843</v>
      </c>
      <c r="V116" s="20">
        <f>'Variables AME'!U224</f>
        <v>1.2110552889999999</v>
      </c>
      <c r="W116" s="20">
        <f>'Variables AME'!V224</f>
        <v>1.235341222</v>
      </c>
      <c r="X116" s="20">
        <f>'Variables AME'!W224</f>
        <v>1.2601021489999999</v>
      </c>
      <c r="Y116" s="20">
        <f>'Variables AME'!X224</f>
        <v>1.2851601500000001</v>
      </c>
      <c r="Z116" s="20">
        <f>'Variables AME'!Y224</f>
        <v>1.310566661</v>
      </c>
      <c r="AA116" s="20">
        <f>'Variables AME'!Z224</f>
        <v>1.336284636</v>
      </c>
      <c r="AB116" s="20">
        <f>'Variables AME'!AA224</f>
        <v>1.362351541</v>
      </c>
      <c r="AC116" s="20">
        <f>'Variables AME'!AB224</f>
        <v>1.388807237</v>
      </c>
      <c r="AD116" s="20">
        <f>'Variables AME'!AC224</f>
        <v>1.4157293520000001</v>
      </c>
      <c r="AE116" s="20">
        <f>'Variables AME'!AD224</f>
        <v>1.443200056</v>
      </c>
      <c r="AF116" s="20">
        <f>'Variables AME'!AE224</f>
        <v>1.471268383</v>
      </c>
      <c r="AG116" s="20">
        <f>'Variables AME'!AF224</f>
        <v>1.49997165</v>
      </c>
      <c r="AH116" s="20">
        <f>'Variables AME'!AG224</f>
        <v>1.529327133</v>
      </c>
      <c r="AI116" s="20">
        <f>'Variables AME'!AH224</f>
        <v>1.5593349889999999</v>
      </c>
      <c r="AJ116" s="20">
        <f>'Variables AME'!AI224</f>
        <v>1.590006351</v>
      </c>
      <c r="AK116" s="20">
        <f>'Variables AME'!AJ224</f>
        <v>1.621300924</v>
      </c>
      <c r="AL116" s="20">
        <f>'Variables AME'!AK224</f>
        <v>1.653220342</v>
      </c>
      <c r="AM116" s="20">
        <f>'Variables AME'!AL224</f>
        <v>1.6857755969999999</v>
      </c>
      <c r="AN116" s="20">
        <f>'Variables AME'!AM224</f>
        <v>1.7188619190000001</v>
      </c>
      <c r="AO116" s="20">
        <f>'Variables AME'!AN224</f>
        <v>1.7525496110000001</v>
      </c>
      <c r="AP116" s="20">
        <f>'Variables AME'!AO224</f>
        <v>1.7868434369999999</v>
      </c>
      <c r="AQ116" s="20">
        <f>'Variables AME'!AP224</f>
        <v>1.821754141</v>
      </c>
      <c r="AR116" s="20">
        <f>'Variables AME'!AQ224</f>
        <v>1.857305346</v>
      </c>
      <c r="AS116" s="20">
        <f>'Variables AME'!AR224</f>
        <v>1.8935289820000001</v>
      </c>
      <c r="AT116" s="20">
        <f>'Variables AME'!AS224</f>
        <v>1.9304386</v>
      </c>
      <c r="AU116" s="20">
        <f>'Variables AME'!AT224</f>
        <v>1.9680512160000001</v>
      </c>
      <c r="AV116" s="20">
        <f>'Variables AME'!AU224</f>
        <v>2.006384712</v>
      </c>
      <c r="AW116" s="20">
        <f>'Variables AME'!AV224</f>
        <v>2.0455837360000002</v>
      </c>
    </row>
    <row r="117" spans="1:49" x14ac:dyDescent="0.25">
      <c r="A117" s="166"/>
      <c r="B117" t="s">
        <v>266</v>
      </c>
      <c r="C117" s="20">
        <f>'Variables AME'!B225</f>
        <v>0.96116878123798499</v>
      </c>
      <c r="D117" s="20">
        <f>'Variables AME'!C225</f>
        <v>0.98039215686274495</v>
      </c>
      <c r="E117" s="20">
        <f>'Variables AME'!D225</f>
        <v>0.99162311250000001</v>
      </c>
      <c r="F117" s="20">
        <f>'Variables AME'!E225</f>
        <v>0.98879904510000005</v>
      </c>
      <c r="G117" s="20">
        <f>'Variables AME'!F225</f>
        <v>0.98683293149999995</v>
      </c>
      <c r="H117" s="20">
        <f>'Variables AME'!G225</f>
        <v>0.99838157299999997</v>
      </c>
      <c r="I117" s="20">
        <f>'Variables AME'!H225</f>
        <v>1.0192383469999999</v>
      </c>
      <c r="J117" s="20">
        <f>'Variables AME'!I225</f>
        <v>1.034049386</v>
      </c>
      <c r="K117" s="20">
        <f>'Variables AME'!J225</f>
        <v>1.0458532439999999</v>
      </c>
      <c r="L117" s="20">
        <f>'Variables AME'!K225</f>
        <v>1.0558215710000001</v>
      </c>
      <c r="M117" s="20">
        <f>'Variables AME'!L225</f>
        <v>1.073613709</v>
      </c>
      <c r="N117" s="20">
        <f>'Variables AME'!M225</f>
        <v>1.1074132619999999</v>
      </c>
      <c r="O117" s="20">
        <f>'Variables AME'!N225</f>
        <v>1.1296533070000001</v>
      </c>
      <c r="P117" s="20">
        <f>'Variables AME'!O225</f>
        <v>1.1400935619999999</v>
      </c>
      <c r="Q117" s="20">
        <f>'Variables AME'!P225</f>
        <v>1.1466165610000001</v>
      </c>
      <c r="R117" s="20">
        <f>'Variables AME'!Q225</f>
        <v>1.153044304</v>
      </c>
      <c r="S117" s="20">
        <f>'Variables AME'!R225</f>
        <v>1.1761073790000001</v>
      </c>
      <c r="T117" s="20">
        <f>'Variables AME'!S225</f>
        <v>1.1996887549999999</v>
      </c>
      <c r="U117" s="20">
        <f>'Variables AME'!T225</f>
        <v>1.22370326</v>
      </c>
      <c r="V117" s="20">
        <f>'Variables AME'!U225</f>
        <v>1.248210467</v>
      </c>
      <c r="W117" s="20">
        <f>'Variables AME'!V225</f>
        <v>1.2730805540000001</v>
      </c>
      <c r="X117" s="20">
        <f>'Variables AME'!W225</f>
        <v>1.2985838249999999</v>
      </c>
      <c r="Y117" s="20">
        <f>'Variables AME'!X225</f>
        <v>1.3245143290000001</v>
      </c>
      <c r="Z117" s="20">
        <f>'Variables AME'!Y225</f>
        <v>1.350959222</v>
      </c>
      <c r="AA117" s="20">
        <f>'Variables AME'!Z225</f>
        <v>1.3778755810000001</v>
      </c>
      <c r="AB117" s="20">
        <f>'Variables AME'!AA225</f>
        <v>1.4052311660000001</v>
      </c>
      <c r="AC117" s="20">
        <f>'Variables AME'!AB225</f>
        <v>1.433033834</v>
      </c>
      <c r="AD117" s="20">
        <f>'Variables AME'!AC225</f>
        <v>1.4614203029999999</v>
      </c>
      <c r="AE117" s="20">
        <f>'Variables AME'!AD225</f>
        <v>1.4902522229999999</v>
      </c>
      <c r="AF117" s="20">
        <f>'Variables AME'!AE225</f>
        <v>1.519569143</v>
      </c>
      <c r="AG117" s="20">
        <f>'Variables AME'!AF225</f>
        <v>1.54943677</v>
      </c>
      <c r="AH117" s="20">
        <f>'Variables AME'!AG225</f>
        <v>1.5798985759999999</v>
      </c>
      <c r="AI117" s="20">
        <f>'Variables AME'!AH225</f>
        <v>1.61096298</v>
      </c>
      <c r="AJ117" s="20">
        <f>'Variables AME'!AI225</f>
        <v>1.642655347</v>
      </c>
      <c r="AK117" s="20">
        <f>'Variables AME'!AJ225</f>
        <v>1.6749965179999999</v>
      </c>
      <c r="AL117" s="20">
        <f>'Variables AME'!AK225</f>
        <v>1.70798077</v>
      </c>
      <c r="AM117" s="20">
        <f>'Variables AME'!AL225</f>
        <v>1.7416157649999999</v>
      </c>
      <c r="AN117" s="20">
        <f>'Variables AME'!AM225</f>
        <v>1.775713536</v>
      </c>
      <c r="AO117" s="20">
        <f>'Variables AME'!AN225</f>
        <v>1.810595588</v>
      </c>
      <c r="AP117" s="20">
        <f>'Variables AME'!AO225</f>
        <v>1.846199395</v>
      </c>
      <c r="AQ117" s="20">
        <f>'Variables AME'!AP225</f>
        <v>1.882469342</v>
      </c>
      <c r="AR117" s="20">
        <f>'Variables AME'!AQ225</f>
        <v>1.919395271</v>
      </c>
      <c r="AS117" s="20">
        <f>'Variables AME'!AR225</f>
        <v>1.957014456</v>
      </c>
      <c r="AT117" s="20">
        <f>'Variables AME'!AS225</f>
        <v>1.9953456629999999</v>
      </c>
      <c r="AU117" s="20">
        <f>'Variables AME'!AT225</f>
        <v>2.034397561</v>
      </c>
      <c r="AV117" s="20">
        <f>'Variables AME'!AU225</f>
        <v>2.0741804269999999</v>
      </c>
      <c r="AW117" s="20">
        <f>'Variables AME'!AV225</f>
        <v>2.1150986039999999</v>
      </c>
    </row>
    <row r="120" spans="1:49" x14ac:dyDescent="0.25">
      <c r="A120" s="165" t="s">
        <v>1733</v>
      </c>
      <c r="B120" t="s">
        <v>255</v>
      </c>
      <c r="C120" s="21">
        <f>'Variables AME'!B176*'Variables AME'!$S213</f>
        <v>88758.431802715859</v>
      </c>
      <c r="D120" s="21">
        <f>'Variables AME'!C176*'Variables AME'!$S213</f>
        <v>90183.477135036694</v>
      </c>
      <c r="E120" s="21">
        <f>'Variables AME'!D176*'Variables AME'!$S213</f>
        <v>91532.960069979483</v>
      </c>
      <c r="F120" s="21">
        <f>'Variables AME'!E176*'Variables AME'!$S213</f>
        <v>93665.727778560278</v>
      </c>
      <c r="G120" s="21">
        <f>'Variables AME'!F176*'Variables AME'!$S213</f>
        <v>92151.839780544717</v>
      </c>
      <c r="H120" s="21">
        <f>'Variables AME'!G176*'Variables AME'!$S213</f>
        <v>91358.659314528413</v>
      </c>
      <c r="I120" s="21">
        <f>'Variables AME'!H176*'Variables AME'!$S213</f>
        <v>95251.303100782126</v>
      </c>
      <c r="J120" s="21">
        <f>'Variables AME'!I176*'Variables AME'!$S213</f>
        <v>94322.056523167877</v>
      </c>
      <c r="K120" s="21">
        <f>'Variables AME'!J176*'Variables AME'!$S213</f>
        <v>94672.736296087751</v>
      </c>
      <c r="L120" s="21">
        <f>'Variables AME'!K176*'Variables AME'!$S213</f>
        <v>91775.102996281377</v>
      </c>
      <c r="M120" s="21">
        <f>'Variables AME'!L176*'Variables AME'!$S213</f>
        <v>95518.507615521637</v>
      </c>
      <c r="N120" s="21">
        <f>'Variables AME'!M176*'Variables AME'!$S213</f>
        <v>95208.068526852789</v>
      </c>
      <c r="O120" s="21">
        <f>'Variables AME'!N176*'Variables AME'!$S213</f>
        <v>93085.901397101567</v>
      </c>
      <c r="P120" s="21">
        <f>'Variables AME'!O176*'Variables AME'!$S213</f>
        <v>94775.932316643579</v>
      </c>
      <c r="Q120" s="21">
        <f>'Variables AME'!P176*'Variables AME'!$S213</f>
        <v>93705.400109549533</v>
      </c>
      <c r="R120" s="21">
        <f>'Variables AME'!Q176*'Variables AME'!$S213</f>
        <v>94059.732926079494</v>
      </c>
      <c r="S120" s="21">
        <f>'Variables AME'!R176*'Variables AME'!$S213</f>
        <v>95102.786327473746</v>
      </c>
      <c r="T120" s="21">
        <f>'Variables AME'!S176*'Variables AME'!$S213</f>
        <v>96620.389165150278</v>
      </c>
      <c r="U120" s="21">
        <f>'Variables AME'!T176*'Variables AME'!$S213</f>
        <v>97690.361456474711</v>
      </c>
      <c r="V120" s="21">
        <f>'Variables AME'!U176*'Variables AME'!$S213</f>
        <v>99438.480699373395</v>
      </c>
      <c r="W120" s="21">
        <f>'Variables AME'!V176*'Variables AME'!$S213</f>
        <v>100871.34732938567</v>
      </c>
      <c r="X120" s="21">
        <f>'Variables AME'!W176*'Variables AME'!$S213</f>
        <v>101878.40785641981</v>
      </c>
      <c r="Y120" s="21">
        <f>'Variables AME'!X176*'Variables AME'!$S213</f>
        <v>102573.26991790402</v>
      </c>
      <c r="Z120" s="21">
        <f>'Variables AME'!Y176*'Variables AME'!$S213</f>
        <v>103495.13294430941</v>
      </c>
      <c r="AA120" s="21">
        <f>'Variables AME'!Z176*'Variables AME'!$S213</f>
        <v>104575.91840849929</v>
      </c>
      <c r="AB120" s="21">
        <f>'Variables AME'!AA176*'Variables AME'!$S213</f>
        <v>105725.02999821217</v>
      </c>
      <c r="AC120" s="21">
        <f>'Variables AME'!AB176*'Variables AME'!$S213</f>
        <v>106950.01710338867</v>
      </c>
      <c r="AD120" s="21">
        <f>'Variables AME'!AC176*'Variables AME'!$S213</f>
        <v>107964.32366115913</v>
      </c>
      <c r="AE120" s="21">
        <f>'Variables AME'!AD176*'Variables AME'!$S213</f>
        <v>109141.79574492281</v>
      </c>
      <c r="AF120" s="21">
        <f>'Variables AME'!AE176*'Variables AME'!$S213</f>
        <v>110354.17704740319</v>
      </c>
      <c r="AG120" s="21">
        <f>'Variables AME'!AF176*'Variables AME'!$S213</f>
        <v>111624.09346722964</v>
      </c>
      <c r="AH120" s="21">
        <f>'Variables AME'!AG176*'Variables AME'!$S213</f>
        <v>113078.94533815316</v>
      </c>
      <c r="AI120" s="21">
        <f>'Variables AME'!AH176*'Variables AME'!$S213</f>
        <v>114538.26274886815</v>
      </c>
      <c r="AJ120" s="21">
        <f>'Variables AME'!AI176*'Variables AME'!$S213</f>
        <v>116112.70153991527</v>
      </c>
      <c r="AK120" s="21">
        <f>'Variables AME'!AJ176*'Variables AME'!$S213</f>
        <v>117769.65063824598</v>
      </c>
      <c r="AL120" s="21">
        <f>'Variables AME'!AK176*'Variables AME'!$S213</f>
        <v>119496.69575921996</v>
      </c>
      <c r="AM120" s="21">
        <f>'Variables AME'!AL176*'Variables AME'!$S213</f>
        <v>121263.8967871741</v>
      </c>
      <c r="AN120" s="21">
        <f>'Variables AME'!AM176*'Variables AME'!$S213</f>
        <v>123057.26090456446</v>
      </c>
      <c r="AO120" s="21">
        <f>'Variables AME'!AN176*'Variables AME'!$S213</f>
        <v>124905.21713491922</v>
      </c>
      <c r="AP120" s="21">
        <f>'Variables AME'!AO176*'Variables AME'!$S213</f>
        <v>126752.24417609024</v>
      </c>
      <c r="AQ120" s="21">
        <f>'Variables AME'!AP176*'Variables AME'!$S213</f>
        <v>128612.11892629079</v>
      </c>
      <c r="AR120" s="21">
        <f>'Variables AME'!AQ176*'Variables AME'!$S213</f>
        <v>130456.82346785406</v>
      </c>
      <c r="AS120" s="21">
        <f>'Variables AME'!AR176*'Variables AME'!$S213</f>
        <v>132316.87927504021</v>
      </c>
      <c r="AT120" s="21">
        <f>'Variables AME'!AS176*'Variables AME'!$S213</f>
        <v>134183.56224125176</v>
      </c>
      <c r="AU120" s="21">
        <f>'Variables AME'!AT176*'Variables AME'!$S213</f>
        <v>136072.17901872357</v>
      </c>
      <c r="AV120" s="21">
        <f>'Variables AME'!AU176*'Variables AME'!$S213</f>
        <v>137977.34085454437</v>
      </c>
      <c r="AW120" s="21">
        <f>'Variables AME'!AV176*'Variables AME'!$S213</f>
        <v>139920.18266081761</v>
      </c>
    </row>
    <row r="121" spans="1:49" x14ac:dyDescent="0.25">
      <c r="A121" s="165"/>
      <c r="B121" t="s">
        <v>256</v>
      </c>
      <c r="C121" s="21">
        <f>'Variables AME'!B177*'Variables AME'!$S214</f>
        <v>137446.34603119906</v>
      </c>
      <c r="D121" s="21">
        <f>'Variables AME'!C177*'Variables AME'!$S214</f>
        <v>139653.09157500981</v>
      </c>
      <c r="E121" s="21">
        <f>'Variables AME'!D177*'Variables AME'!$S214</f>
        <v>140069.07322008963</v>
      </c>
      <c r="F121" s="21">
        <f>'Variables AME'!E177*'Variables AME'!$S214</f>
        <v>144532.36451287736</v>
      </c>
      <c r="G121" s="21">
        <f>'Variables AME'!F177*'Variables AME'!$S214</f>
        <v>142418.32628341322</v>
      </c>
      <c r="H121" s="21">
        <f>'Variables AME'!G177*'Variables AME'!$S214</f>
        <v>141284.42134997493</v>
      </c>
      <c r="I121" s="21">
        <f>'Variables AME'!H177*'Variables AME'!$S214</f>
        <v>143071.14309120542</v>
      </c>
      <c r="J121" s="21">
        <f>'Variables AME'!I177*'Variables AME'!$S214</f>
        <v>146173.77147732387</v>
      </c>
      <c r="K121" s="21">
        <f>'Variables AME'!J177*'Variables AME'!$S214</f>
        <v>144353.68607086164</v>
      </c>
      <c r="L121" s="21">
        <f>'Variables AME'!K177*'Variables AME'!$S214</f>
        <v>143214.70355967275</v>
      </c>
      <c r="M121" s="21">
        <f>'Variables AME'!L177*'Variables AME'!$S214</f>
        <v>146104.83167430005</v>
      </c>
      <c r="N121" s="21">
        <f>'Variables AME'!M177*'Variables AME'!$S214</f>
        <v>146178.60406934438</v>
      </c>
      <c r="O121" s="21">
        <f>'Variables AME'!N177*'Variables AME'!$S214</f>
        <v>146241.47173441012</v>
      </c>
      <c r="P121" s="21">
        <f>'Variables AME'!O177*'Variables AME'!$S214</f>
        <v>149619.37532501679</v>
      </c>
      <c r="Q121" s="21">
        <f>'Variables AME'!P177*'Variables AME'!$S214</f>
        <v>150437.56744039516</v>
      </c>
      <c r="R121" s="21">
        <f>'Variables AME'!Q177*'Variables AME'!$S214</f>
        <v>148964.64856403603</v>
      </c>
      <c r="S121" s="21">
        <f>'Variables AME'!R177*'Variables AME'!$S214</f>
        <v>150782.0780679195</v>
      </c>
      <c r="T121" s="21">
        <f>'Variables AME'!S177*'Variables AME'!$S214</f>
        <v>153076.3725878273</v>
      </c>
      <c r="U121" s="21">
        <f>'Variables AME'!T177*'Variables AME'!$S214</f>
        <v>154873.85066433871</v>
      </c>
      <c r="V121" s="21">
        <f>'Variables AME'!U177*'Variables AME'!$S214</f>
        <v>157662.74436061244</v>
      </c>
      <c r="W121" s="21">
        <f>'Variables AME'!V177*'Variables AME'!$S214</f>
        <v>159826.47399876395</v>
      </c>
      <c r="X121" s="21">
        <f>'Variables AME'!W177*'Variables AME'!$S214</f>
        <v>161303.04941870066</v>
      </c>
      <c r="Y121" s="21">
        <f>'Variables AME'!X177*'Variables AME'!$S214</f>
        <v>162377.09843288668</v>
      </c>
      <c r="Z121" s="21">
        <f>'Variables AME'!Y177*'Variables AME'!$S214</f>
        <v>163660.30071065578</v>
      </c>
      <c r="AA121" s="21">
        <f>'Variables AME'!Z177*'Variables AME'!$S214</f>
        <v>165143.35158873352</v>
      </c>
      <c r="AB121" s="21">
        <f>'Variables AME'!AA177*'Variables AME'!$S214</f>
        <v>166724.45359087113</v>
      </c>
      <c r="AC121" s="21">
        <f>'Variables AME'!AB177*'Variables AME'!$S214</f>
        <v>168425.20638972273</v>
      </c>
      <c r="AD121" s="21">
        <f>'Variables AME'!AC177*'Variables AME'!$S214</f>
        <v>169985.20523921101</v>
      </c>
      <c r="AE121" s="21">
        <f>'Variables AME'!AD177*'Variables AME'!$S214</f>
        <v>171818.55530740341</v>
      </c>
      <c r="AF121" s="21">
        <f>'Variables AME'!AE177*'Variables AME'!$S214</f>
        <v>173745.71000237472</v>
      </c>
      <c r="AG121" s="21">
        <f>'Variables AME'!AF177*'Variables AME'!$S214</f>
        <v>175781.9765470713</v>
      </c>
      <c r="AH121" s="21">
        <f>'Variables AME'!AG177*'Variables AME'!$S214</f>
        <v>178124.66387588941</v>
      </c>
      <c r="AI121" s="21">
        <f>'Variables AME'!AH177*'Variables AME'!$S214</f>
        <v>180499.41170956858</v>
      </c>
      <c r="AJ121" s="21">
        <f>'Variables AME'!AI177*'Variables AME'!$S214</f>
        <v>183050.97258556573</v>
      </c>
      <c r="AK121" s="21">
        <f>'Variables AME'!AJ177*'Variables AME'!$S214</f>
        <v>185711.57701932327</v>
      </c>
      <c r="AL121" s="21">
        <f>'Variables AME'!AK177*'Variables AME'!$S214</f>
        <v>188479.59009652492</v>
      </c>
      <c r="AM121" s="21">
        <f>'Variables AME'!AL177*'Variables AME'!$S214</f>
        <v>191313.92461136464</v>
      </c>
      <c r="AN121" s="21">
        <f>'Variables AME'!AM177*'Variables AME'!$S214</f>
        <v>194245.61996350295</v>
      </c>
      <c r="AO121" s="21">
        <f>'Variables AME'!AN177*'Variables AME'!$S214</f>
        <v>197260.56146673605</v>
      </c>
      <c r="AP121" s="21">
        <f>'Variables AME'!AO177*'Variables AME'!$S214</f>
        <v>200275.37644273287</v>
      </c>
      <c r="AQ121" s="21">
        <f>'Variables AME'!AP177*'Variables AME'!$S214</f>
        <v>203301.32885591732</v>
      </c>
      <c r="AR121" s="21">
        <f>'Variables AME'!AQ177*'Variables AME'!$S214</f>
        <v>206314.11167820625</v>
      </c>
      <c r="AS121" s="21">
        <f>'Variables AME'!AR177*'Variables AME'!$S214</f>
        <v>209357.66213555573</v>
      </c>
      <c r="AT121" s="21">
        <f>'Variables AME'!AS177*'Variables AME'!$S214</f>
        <v>212421.05807418111</v>
      </c>
      <c r="AU121" s="21">
        <f>'Variables AME'!AT177*'Variables AME'!$S214</f>
        <v>215527.86688744326</v>
      </c>
      <c r="AV121" s="21">
        <f>'Variables AME'!AU177*'Variables AME'!$S214</f>
        <v>218666.72813682415</v>
      </c>
      <c r="AW121" s="21">
        <f>'Variables AME'!AV177*'Variables AME'!$S214</f>
        <v>221845.27520347174</v>
      </c>
    </row>
    <row r="122" spans="1:49" x14ac:dyDescent="0.25">
      <c r="A122" s="165"/>
      <c r="B122" t="s">
        <v>257</v>
      </c>
      <c r="C122" s="21">
        <f>'Variables AME'!B178*'Variables AME'!$S215</f>
        <v>110009.10425590992</v>
      </c>
      <c r="D122" s="21">
        <f>'Variables AME'!C178*'Variables AME'!$S215</f>
        <v>111775.33600819153</v>
      </c>
      <c r="E122" s="21">
        <f>'Variables AME'!D178*'Variables AME'!$S215</f>
        <v>113576.05721437633</v>
      </c>
      <c r="F122" s="21">
        <f>'Variables AME'!E178*'Variables AME'!$S215</f>
        <v>113343.39146296008</v>
      </c>
      <c r="G122" s="21">
        <f>'Variables AME'!F178*'Variables AME'!$S215</f>
        <v>111290.9874296593</v>
      </c>
      <c r="H122" s="21">
        <f>'Variables AME'!G178*'Variables AME'!$S215</f>
        <v>98757.999963123846</v>
      </c>
      <c r="I122" s="21">
        <f>'Variables AME'!H178*'Variables AME'!$S215</f>
        <v>107089.86405958071</v>
      </c>
      <c r="J122" s="21">
        <f>'Variables AME'!I178*'Variables AME'!$S215</f>
        <v>108716.51972592446</v>
      </c>
      <c r="K122" s="21">
        <f>'Variables AME'!J178*'Variables AME'!$S215</f>
        <v>108282.8231489615</v>
      </c>
      <c r="L122" s="21">
        <f>'Variables AME'!K178*'Variables AME'!$S215</f>
        <v>107868.99494653023</v>
      </c>
      <c r="M122" s="21">
        <f>'Variables AME'!L178*'Variables AME'!$S215</f>
        <v>110174.97399036997</v>
      </c>
      <c r="N122" s="21">
        <f>'Variables AME'!M178*'Variables AME'!$S215</f>
        <v>112766.46952258229</v>
      </c>
      <c r="O122" s="21">
        <f>'Variables AME'!N178*'Variables AME'!$S215</f>
        <v>117172.74662644295</v>
      </c>
      <c r="P122" s="21">
        <f>'Variables AME'!O178*'Variables AME'!$S215</f>
        <v>125247.64718765132</v>
      </c>
      <c r="Q122" s="21">
        <f>'Variables AME'!P178*'Variables AME'!$S215</f>
        <v>127697.00566618495</v>
      </c>
      <c r="R122" s="21">
        <f>'Variables AME'!Q178*'Variables AME'!$S215</f>
        <v>129760.4830191412</v>
      </c>
      <c r="S122" s="21">
        <f>'Variables AME'!R178*'Variables AME'!$S215</f>
        <v>122213.44012718622</v>
      </c>
      <c r="T122" s="21">
        <f>'Variables AME'!S178*'Variables AME'!$S215</f>
        <v>132500.65191489703</v>
      </c>
      <c r="U122" s="21">
        <f>'Variables AME'!T178*'Variables AME'!$S215</f>
        <v>131013.36895198398</v>
      </c>
      <c r="V122" s="21">
        <f>'Variables AME'!U178*'Variables AME'!$S215</f>
        <v>133317.49984033636</v>
      </c>
      <c r="W122" s="21">
        <f>'Variables AME'!V178*'Variables AME'!$S215</f>
        <v>134582.01734036367</v>
      </c>
      <c r="X122" s="21">
        <f>'Variables AME'!W178*'Variables AME'!$S215</f>
        <v>135327.46809047004</v>
      </c>
      <c r="Y122" s="21">
        <f>'Variables AME'!X178*'Variables AME'!$S215</f>
        <v>135298.77683203266</v>
      </c>
      <c r="Z122" s="21">
        <f>'Variables AME'!Y178*'Variables AME'!$S215</f>
        <v>136435.76128365877</v>
      </c>
      <c r="AA122" s="21">
        <f>'Variables AME'!Z178*'Variables AME'!$S215</f>
        <v>137705.69876391406</v>
      </c>
      <c r="AB122" s="21">
        <f>'Variables AME'!AA178*'Variables AME'!$S215</f>
        <v>139042.72367375542</v>
      </c>
      <c r="AC122" s="21">
        <f>'Variables AME'!AB178*'Variables AME'!$S215</f>
        <v>140542.54942323634</v>
      </c>
      <c r="AD122" s="21">
        <f>'Variables AME'!AC178*'Variables AME'!$S215</f>
        <v>141225.47303984078</v>
      </c>
      <c r="AE122" s="21">
        <f>'Variables AME'!AD178*'Variables AME'!$S215</f>
        <v>142626.76748327006</v>
      </c>
      <c r="AF122" s="21">
        <f>'Variables AME'!AE178*'Variables AME'!$S215</f>
        <v>144116.29394694377</v>
      </c>
      <c r="AG122" s="21">
        <f>'Variables AME'!AF178*'Variables AME'!$S215</f>
        <v>145721.46179793394</v>
      </c>
      <c r="AH122" s="21">
        <f>'Variables AME'!AG178*'Variables AME'!$S215</f>
        <v>147587.78402985077</v>
      </c>
      <c r="AI122" s="21">
        <f>'Variables AME'!AH178*'Variables AME'!$S215</f>
        <v>149608.44845075975</v>
      </c>
      <c r="AJ122" s="21">
        <f>'Variables AME'!AI178*'Variables AME'!$S215</f>
        <v>151693.32870680949</v>
      </c>
      <c r="AK122" s="21">
        <f>'Variables AME'!AJ178*'Variables AME'!$S215</f>
        <v>153901.54920597072</v>
      </c>
      <c r="AL122" s="21">
        <f>'Variables AME'!AK178*'Variables AME'!$S215</f>
        <v>156180.78157501973</v>
      </c>
      <c r="AM122" s="21">
        <f>'Variables AME'!AL178*'Variables AME'!$S215</f>
        <v>158475.8264825251</v>
      </c>
      <c r="AN122" s="21">
        <f>'Variables AME'!AM178*'Variables AME'!$S215</f>
        <v>160740.41635392624</v>
      </c>
      <c r="AO122" s="21">
        <f>'Variables AME'!AN178*'Variables AME'!$S215</f>
        <v>163246.03437737827</v>
      </c>
      <c r="AP122" s="21">
        <f>'Variables AME'!AO178*'Variables AME'!$S215</f>
        <v>165665.79660049418</v>
      </c>
      <c r="AQ122" s="21">
        <f>'Variables AME'!AP178*'Variables AME'!$S215</f>
        <v>168114.7034649078</v>
      </c>
      <c r="AR122" s="21">
        <f>'Variables AME'!AQ178*'Variables AME'!$S215</f>
        <v>170480.67587720515</v>
      </c>
      <c r="AS122" s="21">
        <f>'Variables AME'!AR178*'Variables AME'!$S215</f>
        <v>172929.39899622154</v>
      </c>
      <c r="AT122" s="21">
        <f>'Variables AME'!AS178*'Variables AME'!$S215</f>
        <v>175319.76742742499</v>
      </c>
      <c r="AU122" s="21">
        <f>'Variables AME'!AT178*'Variables AME'!$S215</f>
        <v>177751.72810536026</v>
      </c>
      <c r="AV122" s="21">
        <f>'Variables AME'!AU178*'Variables AME'!$S215</f>
        <v>180202.37177096959</v>
      </c>
      <c r="AW122" s="21">
        <f>'Variables AME'!AV178*'Variables AME'!$S215</f>
        <v>182728.68621936734</v>
      </c>
    </row>
    <row r="123" spans="1:49" x14ac:dyDescent="0.25">
      <c r="A123" s="165"/>
      <c r="B123" t="s">
        <v>258</v>
      </c>
      <c r="C123" s="21">
        <f>'Variables AME'!B179*'Variables AME'!$S216</f>
        <v>7891.251156111678</v>
      </c>
      <c r="D123" s="21">
        <f>'Variables AME'!C179*'Variables AME'!$S216</f>
        <v>8017.9477459205536</v>
      </c>
      <c r="E123" s="21">
        <f>'Variables AME'!D179*'Variables AME'!$S216</f>
        <v>8115.6280254947033</v>
      </c>
      <c r="F123" s="21">
        <f>'Variables AME'!E179*'Variables AME'!$S216</f>
        <v>8222.3815701402782</v>
      </c>
      <c r="G123" s="21">
        <f>'Variables AME'!F179*'Variables AME'!$S216</f>
        <v>7725.3652342808991</v>
      </c>
      <c r="H123" s="21">
        <f>'Variables AME'!G179*'Variables AME'!$S216</f>
        <v>6624.9515618988344</v>
      </c>
      <c r="I123" s="21">
        <f>'Variables AME'!H179*'Variables AME'!$S216</f>
        <v>6860.7900600190978</v>
      </c>
      <c r="J123" s="21">
        <f>'Variables AME'!I179*'Variables AME'!$S216</f>
        <v>7712.8479240151109</v>
      </c>
      <c r="K123" s="21">
        <f>'Variables AME'!J179*'Variables AME'!$S216</f>
        <v>7197.3959817256818</v>
      </c>
      <c r="L123" s="21">
        <f>'Variables AME'!K179*'Variables AME'!$S216</f>
        <v>6936.0787968390432</v>
      </c>
      <c r="M123" s="21">
        <f>'Variables AME'!L179*'Variables AME'!$S216</f>
        <v>7018.9008745424962</v>
      </c>
      <c r="N123" s="21">
        <f>'Variables AME'!M179*'Variables AME'!$S216</f>
        <v>6922.0974983209981</v>
      </c>
      <c r="O123" s="21">
        <f>'Variables AME'!N179*'Variables AME'!$S216</f>
        <v>7192.9760008208041</v>
      </c>
      <c r="P123" s="21">
        <f>'Variables AME'!O179*'Variables AME'!$S216</f>
        <v>7536.489628630351</v>
      </c>
      <c r="Q123" s="21">
        <f>'Variables AME'!P179*'Variables AME'!$S216</f>
        <v>7662.2396684775367</v>
      </c>
      <c r="R123" s="21">
        <f>'Variables AME'!Q179*'Variables AME'!$S216</f>
        <v>7697.0502566592104</v>
      </c>
      <c r="S123" s="21">
        <f>'Variables AME'!R179*'Variables AME'!$S216</f>
        <v>7712.7771390296348</v>
      </c>
      <c r="T123" s="21">
        <f>'Variables AME'!S179*'Variables AME'!$S216</f>
        <v>7963.9742876930422</v>
      </c>
      <c r="U123" s="21">
        <f>'Variables AME'!T179*'Variables AME'!$S216</f>
        <v>8013.402192146883</v>
      </c>
      <c r="V123" s="21">
        <f>'Variables AME'!U179*'Variables AME'!$S216</f>
        <v>8166.0534363531933</v>
      </c>
      <c r="W123" s="21">
        <f>'Variables AME'!V179*'Variables AME'!$S216</f>
        <v>8862.6616022737453</v>
      </c>
      <c r="X123" s="21">
        <f>'Variables AME'!W179*'Variables AME'!$S216</f>
        <v>9634.807084032067</v>
      </c>
      <c r="Y123" s="21">
        <f>'Variables AME'!X179*'Variables AME'!$S216</f>
        <v>10474.593831072105</v>
      </c>
      <c r="Z123" s="21">
        <f>'Variables AME'!Y179*'Variables AME'!$S216</f>
        <v>11509.997970486742</v>
      </c>
      <c r="AA123" s="21">
        <f>'Variables AME'!Z179*'Variables AME'!$S216</f>
        <v>12730.662773935315</v>
      </c>
      <c r="AB123" s="21">
        <f>'Variables AME'!AA179*'Variables AME'!$S216</f>
        <v>14159.875706811919</v>
      </c>
      <c r="AC123" s="21">
        <f>'Variables AME'!AB179*'Variables AME'!$S216</f>
        <v>15839.677053152942</v>
      </c>
      <c r="AD123" s="21">
        <f>'Variables AME'!AC179*'Variables AME'!$S216</f>
        <v>15957.35157425215</v>
      </c>
      <c r="AE123" s="21">
        <f>'Variables AME'!AD179*'Variables AME'!$S216</f>
        <v>16113.309115836777</v>
      </c>
      <c r="AF123" s="21">
        <f>'Variables AME'!AE179*'Variables AME'!$S216</f>
        <v>16279.092235061324</v>
      </c>
      <c r="AG123" s="21">
        <f>'Variables AME'!AF179*'Variables AME'!$S216</f>
        <v>16457.031859281557</v>
      </c>
      <c r="AH123" s="21">
        <f>'Variables AME'!AG179*'Variables AME'!$S216</f>
        <v>16660.860530416761</v>
      </c>
      <c r="AI123" s="21">
        <f>'Variables AME'!AH179*'Variables AME'!$S216</f>
        <v>16876.598036254338</v>
      </c>
      <c r="AJ123" s="21">
        <f>'Variables AME'!AI179*'Variables AME'!$S216</f>
        <v>17104.137693516575</v>
      </c>
      <c r="AK123" s="21">
        <f>'Variables AME'!AJ179*'Variables AME'!$S216</f>
        <v>17344.302608208687</v>
      </c>
      <c r="AL123" s="21">
        <f>'Variables AME'!AK179*'Variables AME'!$S216</f>
        <v>17593.173642572023</v>
      </c>
      <c r="AM123" s="21">
        <f>'Variables AME'!AL179*'Variables AME'!$S216</f>
        <v>17845.879077970501</v>
      </c>
      <c r="AN123" s="21">
        <f>'Variables AME'!AM179*'Variables AME'!$S216</f>
        <v>18097.835648441662</v>
      </c>
      <c r="AO123" s="21">
        <f>'Variables AME'!AN179*'Variables AME'!$S216</f>
        <v>18367.031371954745</v>
      </c>
      <c r="AP123" s="21">
        <f>'Variables AME'!AO179*'Variables AME'!$S216</f>
        <v>18634.51579085943</v>
      </c>
      <c r="AQ123" s="21">
        <f>'Variables AME'!AP179*'Variables AME'!$S216</f>
        <v>18905.695056678094</v>
      </c>
      <c r="AR123" s="21">
        <f>'Variables AME'!AQ179*'Variables AME'!$S216</f>
        <v>19172.160271237237</v>
      </c>
      <c r="AS123" s="21">
        <f>'Variables AME'!AR179*'Variables AME'!$S216</f>
        <v>19445.181859653618</v>
      </c>
      <c r="AT123" s="21">
        <f>'Variables AME'!AS179*'Variables AME'!$S216</f>
        <v>19715.982167756509</v>
      </c>
      <c r="AU123" s="21">
        <f>'Variables AME'!AT179*'Variables AME'!$S216</f>
        <v>19990.00816618948</v>
      </c>
      <c r="AV123" s="21">
        <f>'Variables AME'!AU179*'Variables AME'!$S216</f>
        <v>20266.5338183606</v>
      </c>
      <c r="AW123" s="21">
        <f>'Variables AME'!AV179*'Variables AME'!$S216</f>
        <v>20552.465320322539</v>
      </c>
    </row>
    <row r="124" spans="1:49" x14ac:dyDescent="0.25">
      <c r="A124" s="165"/>
      <c r="B124" t="s">
        <v>268</v>
      </c>
      <c r="C124" s="21">
        <f>'Variables AME'!B180*'Variables AME'!$S217</f>
        <v>23560.515141784217</v>
      </c>
      <c r="D124" s="21">
        <f>'Variables AME'!C180*'Variables AME'!$S217</f>
        <v>23938.786833250149</v>
      </c>
      <c r="E124" s="21">
        <f>'Variables AME'!D180*'Variables AME'!$S217</f>
        <v>24297.33762668055</v>
      </c>
      <c r="F124" s="21">
        <f>'Variables AME'!E180*'Variables AME'!$S217</f>
        <v>24607.060820199116</v>
      </c>
      <c r="G124" s="21">
        <f>'Variables AME'!F180*'Variables AME'!$S217</f>
        <v>23134.05938393798</v>
      </c>
      <c r="H124" s="21">
        <f>'Variables AME'!G180*'Variables AME'!$S217</f>
        <v>19815.306617798062</v>
      </c>
      <c r="I124" s="21">
        <f>'Variables AME'!H180*'Variables AME'!$S217</f>
        <v>20545.530484065908</v>
      </c>
      <c r="J124" s="21">
        <f>'Variables AME'!I180*'Variables AME'!$S217</f>
        <v>23204.299917580363</v>
      </c>
      <c r="K124" s="21">
        <f>'Variables AME'!J180*'Variables AME'!$S217</f>
        <v>21526.314156903773</v>
      </c>
      <c r="L124" s="21">
        <f>'Variables AME'!K180*'Variables AME'!$S217</f>
        <v>20697.335239222433</v>
      </c>
      <c r="M124" s="21">
        <f>'Variables AME'!L180*'Variables AME'!$S217</f>
        <v>20924.132346420622</v>
      </c>
      <c r="N124" s="21">
        <f>'Variables AME'!M180*'Variables AME'!$S217</f>
        <v>20555.195337076198</v>
      </c>
      <c r="O124" s="21">
        <f>'Variables AME'!N180*'Variables AME'!$S217</f>
        <v>21389.495579806822</v>
      </c>
      <c r="P124" s="21">
        <f>'Variables AME'!O180*'Variables AME'!$S217</f>
        <v>22421.202154437207</v>
      </c>
      <c r="Q124" s="21">
        <f>'Variables AME'!P180*'Variables AME'!$S217</f>
        <v>22755.76194192249</v>
      </c>
      <c r="R124" s="21">
        <f>'Variables AME'!Q180*'Variables AME'!$S217</f>
        <v>22906.1985100684</v>
      </c>
      <c r="S124" s="21">
        <f>'Variables AME'!R180*'Variables AME'!$S217</f>
        <v>22969.245503203896</v>
      </c>
      <c r="T124" s="21">
        <f>'Variables AME'!S180*'Variables AME'!$S217</f>
        <v>23917.081826073634</v>
      </c>
      <c r="U124" s="21">
        <f>'Variables AME'!T180*'Variables AME'!$S217</f>
        <v>23911.494348616357</v>
      </c>
      <c r="V124" s="21">
        <f>'Variables AME'!U180*'Variables AME'!$S217</f>
        <v>24509.259082827528</v>
      </c>
      <c r="W124" s="21">
        <f>'Variables AME'!V180*'Variables AME'!$S217</f>
        <v>24564.015075154333</v>
      </c>
      <c r="X124" s="21">
        <f>'Variables AME'!W180*'Variables AME'!$S217</f>
        <v>24560.652158282388</v>
      </c>
      <c r="Y124" s="21">
        <f>'Variables AME'!X180*'Variables AME'!$S217</f>
        <v>24138.011035059011</v>
      </c>
      <c r="Z124" s="21">
        <f>'Variables AME'!Y180*'Variables AME'!$S217</f>
        <v>24035.277420428058</v>
      </c>
      <c r="AA124" s="21">
        <f>'Variables AME'!Z180*'Variables AME'!$S217</f>
        <v>24047.457320720303</v>
      </c>
      <c r="AB124" s="21">
        <f>'Variables AME'!AA180*'Variables AME'!$S217</f>
        <v>24113.61149136227</v>
      </c>
      <c r="AC124" s="21">
        <f>'Variables AME'!AB180*'Variables AME'!$S217</f>
        <v>24239.340252563667</v>
      </c>
      <c r="AD124" s="21">
        <f>'Variables AME'!AC180*'Variables AME'!$S217</f>
        <v>24260.22810924182</v>
      </c>
      <c r="AE124" s="21">
        <f>'Variables AME'!AD180*'Variables AME'!$S217</f>
        <v>24347.741289546135</v>
      </c>
      <c r="AF124" s="21">
        <f>'Variables AME'!AE180*'Variables AME'!$S217</f>
        <v>24451.472746372205</v>
      </c>
      <c r="AG124" s="21">
        <f>'Variables AME'!AF180*'Variables AME'!$S217</f>
        <v>24573.633949623349</v>
      </c>
      <c r="AH124" s="21">
        <f>'Variables AME'!AG180*'Variables AME'!$S217</f>
        <v>24753.179831007903</v>
      </c>
      <c r="AI124" s="21">
        <f>'Variables AME'!AH180*'Variables AME'!$S217</f>
        <v>24929.50847894383</v>
      </c>
      <c r="AJ124" s="21">
        <f>'Variables AME'!AI180*'Variables AME'!$S217</f>
        <v>25095.475442981795</v>
      </c>
      <c r="AK124" s="21">
        <f>'Variables AME'!AJ180*'Variables AME'!$S217</f>
        <v>25306.306765146168</v>
      </c>
      <c r="AL124" s="21">
        <f>'Variables AME'!AK180*'Variables AME'!$S217</f>
        <v>25521.407397550687</v>
      </c>
      <c r="AM124" s="21">
        <f>'Variables AME'!AL180*'Variables AME'!$S217</f>
        <v>25728.029272072861</v>
      </c>
      <c r="AN124" s="21">
        <f>'Variables AME'!AM180*'Variables AME'!$S217</f>
        <v>25879.827841386279</v>
      </c>
      <c r="AO124" s="21">
        <f>'Variables AME'!AN180*'Variables AME'!$S217</f>
        <v>26062.65727738307</v>
      </c>
      <c r="AP124" s="21">
        <f>'Variables AME'!AO180*'Variables AME'!$S217</f>
        <v>26240.570120979326</v>
      </c>
      <c r="AQ124" s="21">
        <f>'Variables AME'!AP180*'Variables AME'!$S217</f>
        <v>26448.695019016159</v>
      </c>
      <c r="AR124" s="21">
        <f>'Variables AME'!AQ180*'Variables AME'!$S217</f>
        <v>26625.219035463961</v>
      </c>
      <c r="AS124" s="21">
        <f>'Variables AME'!AR180*'Variables AME'!$S217</f>
        <v>26820.048511236579</v>
      </c>
      <c r="AT124" s="21">
        <f>'Variables AME'!AS180*'Variables AME'!$S217</f>
        <v>27011.154382179022</v>
      </c>
      <c r="AU124" s="21">
        <f>'Variables AME'!AT180*'Variables AME'!$S217</f>
        <v>27193.666951771491</v>
      </c>
      <c r="AV124" s="21">
        <f>'Variables AME'!AU180*'Variables AME'!$S217</f>
        <v>27375.870204415463</v>
      </c>
      <c r="AW124" s="21">
        <f>'Variables AME'!AV180*'Variables AME'!$S217</f>
        <v>27658.261566259094</v>
      </c>
    </row>
    <row r="125" spans="1:49" x14ac:dyDescent="0.25">
      <c r="A125" s="165"/>
      <c r="B125" t="s">
        <v>259</v>
      </c>
      <c r="C125" s="21">
        <f>'Variables AME'!B181*'Variables AME'!$S218</f>
        <v>24678.808637613205</v>
      </c>
      <c r="D125" s="21">
        <f>'Variables AME'!C181*'Variables AME'!$S218</f>
        <v>25075.034892876942</v>
      </c>
      <c r="E125" s="21">
        <f>'Variables AME'!D181*'Variables AME'!$S218</f>
        <v>25410.034945885895</v>
      </c>
      <c r="F125" s="21">
        <f>'Variables AME'!E181*'Variables AME'!$S218</f>
        <v>25815.826089811948</v>
      </c>
      <c r="G125" s="21">
        <f>'Variables AME'!F181*'Variables AME'!$S218</f>
        <v>25044.727289265829</v>
      </c>
      <c r="H125" s="21">
        <f>'Variables AME'!G181*'Variables AME'!$S218</f>
        <v>22450.226403592198</v>
      </c>
      <c r="I125" s="21">
        <f>'Variables AME'!H181*'Variables AME'!$S218</f>
        <v>23884.544994468906</v>
      </c>
      <c r="J125" s="21">
        <f>'Variables AME'!I181*'Variables AME'!$S218</f>
        <v>23397.055823227074</v>
      </c>
      <c r="K125" s="21">
        <f>'Variables AME'!J181*'Variables AME'!$S218</f>
        <v>22394.242714870699</v>
      </c>
      <c r="L125" s="21">
        <f>'Variables AME'!K181*'Variables AME'!$S218</f>
        <v>22442.248861913304</v>
      </c>
      <c r="M125" s="21">
        <f>'Variables AME'!L181*'Variables AME'!$S218</f>
        <v>22285.812315764473</v>
      </c>
      <c r="N125" s="21">
        <f>'Variables AME'!M181*'Variables AME'!$S218</f>
        <v>22516.30533568405</v>
      </c>
      <c r="O125" s="21">
        <f>'Variables AME'!N181*'Variables AME'!$S218</f>
        <v>22413.332368787698</v>
      </c>
      <c r="P125" s="21">
        <f>'Variables AME'!O181*'Variables AME'!$S218</f>
        <v>22537.275194757796</v>
      </c>
      <c r="Q125" s="21">
        <f>'Variables AME'!P181*'Variables AME'!$S218</f>
        <v>22628.279778483571</v>
      </c>
      <c r="R125" s="21">
        <f>'Variables AME'!Q181*'Variables AME'!$S218</f>
        <v>22260.369159842936</v>
      </c>
      <c r="S125" s="21">
        <f>'Variables AME'!R181*'Variables AME'!$S218</f>
        <v>22393.425369554119</v>
      </c>
      <c r="T125" s="21">
        <f>'Variables AME'!S181*'Variables AME'!$S218</f>
        <v>23173.946272874458</v>
      </c>
      <c r="U125" s="21">
        <f>'Variables AME'!T181*'Variables AME'!$S218</f>
        <v>23324.960184355834</v>
      </c>
      <c r="V125" s="21">
        <f>'Variables AME'!U181*'Variables AME'!$S218</f>
        <v>23762.511534789959</v>
      </c>
      <c r="W125" s="21">
        <f>'Variables AME'!V181*'Variables AME'!$S218</f>
        <v>25454.736279031553</v>
      </c>
      <c r="X125" s="21">
        <f>'Variables AME'!W181*'Variables AME'!$S218</f>
        <v>27222.091444466008</v>
      </c>
      <c r="Y125" s="21">
        <f>'Variables AME'!X181*'Variables AME'!$S218</f>
        <v>29010.717699258668</v>
      </c>
      <c r="Z125" s="21">
        <f>'Variables AME'!Y181*'Variables AME'!$S218</f>
        <v>31250.974112294894</v>
      </c>
      <c r="AA125" s="21">
        <f>'Variables AME'!Z181*'Variables AME'!$S218</f>
        <v>33881.030359408469</v>
      </c>
      <c r="AB125" s="21">
        <f>'Variables AME'!AA181*'Variables AME'!$S218</f>
        <v>36976.805972144764</v>
      </c>
      <c r="AC125" s="21">
        <f>'Variables AME'!AB181*'Variables AME'!$S218</f>
        <v>40683.967670506609</v>
      </c>
      <c r="AD125" s="21">
        <f>'Variables AME'!AC181*'Variables AME'!$S218</f>
        <v>40784.622499220997</v>
      </c>
      <c r="AE125" s="21">
        <f>'Variables AME'!AD181*'Variables AME'!$S218</f>
        <v>40993.861735936553</v>
      </c>
      <c r="AF125" s="21">
        <f>'Variables AME'!AE181*'Variables AME'!$S218</f>
        <v>41233.227877782505</v>
      </c>
      <c r="AG125" s="21">
        <f>'Variables AME'!AF181*'Variables AME'!$S218</f>
        <v>41505.988678611604</v>
      </c>
      <c r="AH125" s="21">
        <f>'Variables AME'!AG181*'Variables AME'!$S218</f>
        <v>41839.728189988113</v>
      </c>
      <c r="AI125" s="21">
        <f>'Variables AME'!AH181*'Variables AME'!$S218</f>
        <v>42211.515929634872</v>
      </c>
      <c r="AJ125" s="21">
        <f>'Variables AME'!AI181*'Variables AME'!$S218</f>
        <v>42605.337367289882</v>
      </c>
      <c r="AK125" s="21">
        <f>'Variables AME'!AJ181*'Variables AME'!$S218</f>
        <v>43028.128724867551</v>
      </c>
      <c r="AL125" s="21">
        <f>'Variables AME'!AK181*'Variables AME'!$S218</f>
        <v>43468.923417950704</v>
      </c>
      <c r="AM125" s="21">
        <f>'Variables AME'!AL181*'Variables AME'!$S218</f>
        <v>43914.869258715451</v>
      </c>
      <c r="AN125" s="21">
        <f>'Variables AME'!AM181*'Variables AME'!$S218</f>
        <v>44346.64405833686</v>
      </c>
      <c r="AO125" s="21">
        <f>'Variables AME'!AN181*'Variables AME'!$S218</f>
        <v>44827.723231184005</v>
      </c>
      <c r="AP125" s="21">
        <f>'Variables AME'!AO181*'Variables AME'!$S218</f>
        <v>45303.398478004361</v>
      </c>
      <c r="AQ125" s="21">
        <f>'Variables AME'!AP181*'Variables AME'!$S218</f>
        <v>45787.652205506987</v>
      </c>
      <c r="AR125" s="21">
        <f>'Variables AME'!AQ181*'Variables AME'!$S218</f>
        <v>46257.67437325068</v>
      </c>
      <c r="AS125" s="21">
        <f>'Variables AME'!AR181*'Variables AME'!$S218</f>
        <v>46747.850047076885</v>
      </c>
      <c r="AT125" s="21">
        <f>'Variables AME'!AS181*'Variables AME'!$S218</f>
        <v>47224.77496229305</v>
      </c>
      <c r="AU125" s="21">
        <f>'Variables AME'!AT181*'Variables AME'!$S218</f>
        <v>47707.213197483019</v>
      </c>
      <c r="AV125" s="21">
        <f>'Variables AME'!AU181*'Variables AME'!$S218</f>
        <v>48194.167889058182</v>
      </c>
      <c r="AW125" s="21">
        <f>'Variables AME'!AV181*'Variables AME'!$S218</f>
        <v>48697.302445530317</v>
      </c>
    </row>
    <row r="126" spans="1:49" x14ac:dyDescent="0.25">
      <c r="A126" s="165"/>
      <c r="B126" t="s">
        <v>260</v>
      </c>
      <c r="C126" s="21">
        <f>'Variables AME'!B182*'Variables AME'!$S219</f>
        <v>6607.0704989664282</v>
      </c>
      <c r="D126" s="21">
        <f>'Variables AME'!C182*'Variables AME'!$S219</f>
        <v>6713.1491529448449</v>
      </c>
      <c r="E126" s="21">
        <f>'Variables AME'!D182*'Variables AME'!$S219</f>
        <v>6819.4185755283179</v>
      </c>
      <c r="F126" s="21">
        <f>'Variables AME'!E182*'Variables AME'!$S219</f>
        <v>6887.1132384947305</v>
      </c>
      <c r="G126" s="21">
        <f>'Variables AME'!F182*'Variables AME'!$S219</f>
        <v>6971.0088008125658</v>
      </c>
      <c r="H126" s="21">
        <f>'Variables AME'!G182*'Variables AME'!$S219</f>
        <v>6454.9741260864803</v>
      </c>
      <c r="I126" s="21">
        <f>'Variables AME'!H182*'Variables AME'!$S219</f>
        <v>6753.1959025632414</v>
      </c>
      <c r="J126" s="21">
        <f>'Variables AME'!I182*'Variables AME'!$S219</f>
        <v>6891.6800098636695</v>
      </c>
      <c r="K126" s="21">
        <f>'Variables AME'!J182*'Variables AME'!$S219</f>
        <v>6772.646488621539</v>
      </c>
      <c r="L126" s="21">
        <f>'Variables AME'!K182*'Variables AME'!$S219</f>
        <v>6771.1153922570174</v>
      </c>
      <c r="M126" s="21">
        <f>'Variables AME'!L182*'Variables AME'!$S219</f>
        <v>6765.1920809933908</v>
      </c>
      <c r="N126" s="21">
        <f>'Variables AME'!M182*'Variables AME'!$S219</f>
        <v>6927.4672335113446</v>
      </c>
      <c r="O126" s="21">
        <f>'Variables AME'!N182*'Variables AME'!$S219</f>
        <v>7100.7125332012602</v>
      </c>
      <c r="P126" s="21">
        <f>'Variables AME'!O182*'Variables AME'!$S219</f>
        <v>7294.8551012992821</v>
      </c>
      <c r="Q126" s="21">
        <f>'Variables AME'!P182*'Variables AME'!$S219</f>
        <v>7366.4420317544264</v>
      </c>
      <c r="R126" s="21">
        <f>'Variables AME'!Q182*'Variables AME'!$S219</f>
        <v>7511.6164266153191</v>
      </c>
      <c r="S126" s="21">
        <f>'Variables AME'!R182*'Variables AME'!$S219</f>
        <v>7532.3480006267037</v>
      </c>
      <c r="T126" s="21">
        <f>'Variables AME'!S182*'Variables AME'!$S219</f>
        <v>7829.5672886165976</v>
      </c>
      <c r="U126" s="21">
        <f>'Variables AME'!T182*'Variables AME'!$S219</f>
        <v>7869.1540048180977</v>
      </c>
      <c r="V126" s="21">
        <f>'Variables AME'!U182*'Variables AME'!$S219</f>
        <v>8022.8929671854421</v>
      </c>
      <c r="W126" s="21">
        <f>'Variables AME'!V182*'Variables AME'!$S219</f>
        <v>8163.3178730635882</v>
      </c>
      <c r="X126" s="21">
        <f>'Variables AME'!W182*'Variables AME'!$S219</f>
        <v>8285.8731602418957</v>
      </c>
      <c r="Y126" s="21">
        <f>'Variables AME'!X182*'Variables AME'!$S219</f>
        <v>8367.6735414856466</v>
      </c>
      <c r="Z126" s="21">
        <f>'Variables AME'!Y182*'Variables AME'!$S219</f>
        <v>8536.3777404800821</v>
      </c>
      <c r="AA126" s="21">
        <f>'Variables AME'!Z182*'Variables AME'!$S219</f>
        <v>8750.1493313312149</v>
      </c>
      <c r="AB126" s="21">
        <f>'Variables AME'!AA182*'Variables AME'!$S219</f>
        <v>9006.6139234369766</v>
      </c>
      <c r="AC126" s="21">
        <f>'Variables AME'!AB182*'Variables AME'!$S219</f>
        <v>9318.8700273027371</v>
      </c>
      <c r="AD126" s="21">
        <f>'Variables AME'!AC182*'Variables AME'!$S219</f>
        <v>9420.9705367009101</v>
      </c>
      <c r="AE126" s="21">
        <f>'Variables AME'!AD182*'Variables AME'!$S219</f>
        <v>9549.3000621276115</v>
      </c>
      <c r="AF126" s="21">
        <f>'Variables AME'!AE182*'Variables AME'!$S219</f>
        <v>9684.0914749581752</v>
      </c>
      <c r="AG126" s="21">
        <f>'Variables AME'!AF182*'Variables AME'!$S219</f>
        <v>9827.9434402869429</v>
      </c>
      <c r="AH126" s="21">
        <f>'Variables AME'!AG182*'Variables AME'!$S219</f>
        <v>9987.2217839786535</v>
      </c>
      <c r="AI126" s="21">
        <f>'Variables AME'!AH182*'Variables AME'!$S219</f>
        <v>10157.904915977226</v>
      </c>
      <c r="AJ126" s="21">
        <f>'Variables AME'!AI182*'Variables AME'!$S219</f>
        <v>10335.747709193953</v>
      </c>
      <c r="AK126" s="21">
        <f>'Variables AME'!AJ182*'Variables AME'!$S219</f>
        <v>10523.15511770937</v>
      </c>
      <c r="AL126" s="21">
        <f>'Variables AME'!AK182*'Variables AME'!$S219</f>
        <v>10716.932219757167</v>
      </c>
      <c r="AM126" s="21">
        <f>'Variables AME'!AL182*'Variables AME'!$S219</f>
        <v>10913.820682315645</v>
      </c>
      <c r="AN126" s="21">
        <f>'Variables AME'!AM182*'Variables AME'!$S219</f>
        <v>11111.374040088935</v>
      </c>
      <c r="AO126" s="21">
        <f>'Variables AME'!AN182*'Variables AME'!$S219</f>
        <v>11324.544129856911</v>
      </c>
      <c r="AP126" s="21">
        <f>'Variables AME'!AO182*'Variables AME'!$S219</f>
        <v>11539.198021537906</v>
      </c>
      <c r="AQ126" s="21">
        <f>'Variables AME'!AP182*'Variables AME'!$S219</f>
        <v>11759.998530916315</v>
      </c>
      <c r="AR126" s="21">
        <f>'Variables AME'!AQ182*'Variables AME'!$S219</f>
        <v>11980.510220959774</v>
      </c>
      <c r="AS126" s="21">
        <f>'Variables AME'!AR182*'Variables AME'!$S219</f>
        <v>12210.266812430777</v>
      </c>
      <c r="AT126" s="21">
        <f>'Variables AME'!AS182*'Variables AME'!$S219</f>
        <v>12439.100015382179</v>
      </c>
      <c r="AU126" s="21">
        <f>'Variables AME'!AT182*'Variables AME'!$S219</f>
        <v>12671.819482261513</v>
      </c>
      <c r="AV126" s="21">
        <f>'Variables AME'!AU182*'Variables AME'!$S219</f>
        <v>12908.250791305196</v>
      </c>
      <c r="AW126" s="21">
        <f>'Variables AME'!AV182*'Variables AME'!$S219</f>
        <v>13150.317034068397</v>
      </c>
    </row>
    <row r="127" spans="1:49" x14ac:dyDescent="0.25">
      <c r="A127" s="165"/>
      <c r="B127" t="s">
        <v>261</v>
      </c>
      <c r="C127" s="21">
        <f>'Variables AME'!B183*'Variables AME'!$S220</f>
        <v>24325.090716009818</v>
      </c>
      <c r="D127" s="21">
        <f>'Variables AME'!C183*'Variables AME'!$S220</f>
        <v>24715.637915628959</v>
      </c>
      <c r="E127" s="21">
        <f>'Variables AME'!D183*'Variables AME'!$S220</f>
        <v>25112.356281153887</v>
      </c>
      <c r="F127" s="21">
        <f>'Variables AME'!E183*'Variables AME'!$S220</f>
        <v>25407.09442996512</v>
      </c>
      <c r="G127" s="21">
        <f>'Variables AME'!F183*'Variables AME'!$S220</f>
        <v>25755.509772418016</v>
      </c>
      <c r="H127" s="21">
        <f>'Variables AME'!G183*'Variables AME'!$S220</f>
        <v>24037.774258461384</v>
      </c>
      <c r="I127" s="21">
        <f>'Variables AME'!H183*'Variables AME'!$S220</f>
        <v>25189.589471765394</v>
      </c>
      <c r="J127" s="21">
        <f>'Variables AME'!I183*'Variables AME'!$S220</f>
        <v>25811.04744414653</v>
      </c>
      <c r="K127" s="21">
        <f>'Variables AME'!J183*'Variables AME'!$S220</f>
        <v>25665.925426169902</v>
      </c>
      <c r="L127" s="21">
        <f>'Variables AME'!K183*'Variables AME'!$S220</f>
        <v>25816.645250933689</v>
      </c>
      <c r="M127" s="21">
        <f>'Variables AME'!L183*'Variables AME'!$S220</f>
        <v>26013.63385753406</v>
      </c>
      <c r="N127" s="21">
        <f>'Variables AME'!M183*'Variables AME'!$S220</f>
        <v>26864.037849283555</v>
      </c>
      <c r="O127" s="21">
        <f>'Variables AME'!N183*'Variables AME'!$S220</f>
        <v>27569.391842746725</v>
      </c>
      <c r="P127" s="21">
        <f>'Variables AME'!O183*'Variables AME'!$S220</f>
        <v>28587.330438375739</v>
      </c>
      <c r="Q127" s="21">
        <f>'Variables AME'!P183*'Variables AME'!$S220</f>
        <v>29124.081350611872</v>
      </c>
      <c r="R127" s="21">
        <f>'Variables AME'!Q183*'Variables AME'!$S220</f>
        <v>30164.709159849772</v>
      </c>
      <c r="S127" s="21">
        <f>'Variables AME'!R183*'Variables AME'!$S220</f>
        <v>30576.606594512908</v>
      </c>
      <c r="T127" s="21">
        <f>'Variables AME'!S183*'Variables AME'!$S220</f>
        <v>31067.21510743508</v>
      </c>
      <c r="U127" s="21">
        <f>'Variables AME'!T183*'Variables AME'!$S220</f>
        <v>31361.014571914762</v>
      </c>
      <c r="V127" s="21">
        <f>'Variables AME'!U183*'Variables AME'!$S220</f>
        <v>31918.130468126019</v>
      </c>
      <c r="W127" s="21">
        <f>'Variables AME'!V183*'Variables AME'!$S220</f>
        <v>32395.603617002002</v>
      </c>
      <c r="X127" s="21">
        <f>'Variables AME'!W183*'Variables AME'!$S220</f>
        <v>32755.724139589678</v>
      </c>
      <c r="Y127" s="21">
        <f>'Variables AME'!X183*'Variables AME'!$S220</f>
        <v>33123.660563181766</v>
      </c>
      <c r="Z127" s="21">
        <f>'Variables AME'!Y183*'Variables AME'!$S220</f>
        <v>33592.782115365015</v>
      </c>
      <c r="AA127" s="21">
        <f>'Variables AME'!Z183*'Variables AME'!$S220</f>
        <v>34218.62475182856</v>
      </c>
      <c r="AB127" s="21">
        <f>'Variables AME'!AA183*'Variables AME'!$S220</f>
        <v>34929.413172179018</v>
      </c>
      <c r="AC127" s="21">
        <f>'Variables AME'!AB183*'Variables AME'!$S220</f>
        <v>35753.137370902543</v>
      </c>
      <c r="AD127" s="21">
        <f>'Variables AME'!AC183*'Variables AME'!$S220</f>
        <v>36026.829041459547</v>
      </c>
      <c r="AE127" s="21">
        <f>'Variables AME'!AD183*'Variables AME'!$S220</f>
        <v>36353.256652663957</v>
      </c>
      <c r="AF127" s="21">
        <f>'Variables AME'!AE183*'Variables AME'!$S220</f>
        <v>36699.224609977908</v>
      </c>
      <c r="AG127" s="21">
        <f>'Variables AME'!AF183*'Variables AME'!$S220</f>
        <v>37074.714941770253</v>
      </c>
      <c r="AH127" s="21">
        <f>'Variables AME'!AG183*'Variables AME'!$S220</f>
        <v>37494.582300066344</v>
      </c>
      <c r="AI127" s="21">
        <f>'Variables AME'!AH183*'Variables AME'!$S220</f>
        <v>37952.363648866944</v>
      </c>
      <c r="AJ127" s="21">
        <f>'Variables AME'!AI183*'Variables AME'!$S220</f>
        <v>38446.985341120992</v>
      </c>
      <c r="AK127" s="21">
        <f>'Variables AME'!AJ183*'Variables AME'!$S220</f>
        <v>38966.070275539947</v>
      </c>
      <c r="AL127" s="21">
        <f>'Variables AME'!AK183*'Variables AME'!$S220</f>
        <v>39503.99814255612</v>
      </c>
      <c r="AM127" s="21">
        <f>'Variables AME'!AL183*'Variables AME'!$S220</f>
        <v>40051.466238746994</v>
      </c>
      <c r="AN127" s="21">
        <f>'Variables AME'!AM183*'Variables AME'!$S220</f>
        <v>40609.631940933934</v>
      </c>
      <c r="AO127" s="21">
        <f>'Variables AME'!AN183*'Variables AME'!$S220</f>
        <v>41196.449219353737</v>
      </c>
      <c r="AP127" s="21">
        <f>'Variables AME'!AO183*'Variables AME'!$S220</f>
        <v>41781.211146686837</v>
      </c>
      <c r="AQ127" s="21">
        <f>'Variables AME'!AP183*'Variables AME'!$S220</f>
        <v>42375.155266148911</v>
      </c>
      <c r="AR127" s="21">
        <f>'Variables AME'!AQ183*'Variables AME'!$S220</f>
        <v>42981.225826430898</v>
      </c>
      <c r="AS127" s="21">
        <f>'Variables AME'!AR183*'Variables AME'!$S220</f>
        <v>43623.71430386955</v>
      </c>
      <c r="AT127" s="21">
        <f>'Variables AME'!AS183*'Variables AME'!$S220</f>
        <v>44270.55756040298</v>
      </c>
      <c r="AU127" s="21">
        <f>'Variables AME'!AT183*'Variables AME'!$S220</f>
        <v>44925.915858285218</v>
      </c>
      <c r="AV127" s="21">
        <f>'Variables AME'!AU183*'Variables AME'!$S220</f>
        <v>45587.13495947991</v>
      </c>
      <c r="AW127" s="21">
        <f>'Variables AME'!AV183*'Variables AME'!$S220</f>
        <v>46253.98569178507</v>
      </c>
    </row>
    <row r="128" spans="1:49" x14ac:dyDescent="0.25">
      <c r="A128" s="165"/>
      <c r="B128" t="s">
        <v>262</v>
      </c>
      <c r="C128" s="21">
        <f>'Variables AME'!B184*'Variables AME'!$S221</f>
        <v>32210.346689384336</v>
      </c>
      <c r="D128" s="21">
        <f>'Variables AME'!C184*'Variables AME'!$S221</f>
        <v>32727.49422421417</v>
      </c>
      <c r="E128" s="21">
        <f>'Variables AME'!D184*'Variables AME'!$S221</f>
        <v>33156.39684157756</v>
      </c>
      <c r="F128" s="21">
        <f>'Variables AME'!E184*'Variables AME'!$S221</f>
        <v>34505.344498829152</v>
      </c>
      <c r="G128" s="21">
        <f>'Variables AME'!F184*'Variables AME'!$S221</f>
        <v>33940.770826794374</v>
      </c>
      <c r="H128" s="21">
        <f>'Variables AME'!G184*'Variables AME'!$S221</f>
        <v>29073.000746376452</v>
      </c>
      <c r="I128" s="21">
        <f>'Variables AME'!H184*'Variables AME'!$S221</f>
        <v>30954.978614233161</v>
      </c>
      <c r="J128" s="21">
        <f>'Variables AME'!I184*'Variables AME'!$S221</f>
        <v>32336.8138684931</v>
      </c>
      <c r="K128" s="21">
        <f>'Variables AME'!J184*'Variables AME'!$S221</f>
        <v>31117.547133493023</v>
      </c>
      <c r="L128" s="21">
        <f>'Variables AME'!K184*'Variables AME'!$S221</f>
        <v>29676.129601923381</v>
      </c>
      <c r="M128" s="21">
        <f>'Variables AME'!L184*'Variables AME'!$S221</f>
        <v>29080.975084992391</v>
      </c>
      <c r="N128" s="21">
        <f>'Variables AME'!M184*'Variables AME'!$S221</f>
        <v>29986.443851980741</v>
      </c>
      <c r="O128" s="21">
        <f>'Variables AME'!N184*'Variables AME'!$S221</f>
        <v>30205.790324364803</v>
      </c>
      <c r="P128" s="21">
        <f>'Variables AME'!O184*'Variables AME'!$S221</f>
        <v>31260.064215600196</v>
      </c>
      <c r="Q128" s="21">
        <f>'Variables AME'!P184*'Variables AME'!$S221</f>
        <v>31500.776903950093</v>
      </c>
      <c r="R128" s="21">
        <f>'Variables AME'!Q184*'Variables AME'!$S221</f>
        <v>30911.377303955058</v>
      </c>
      <c r="S128" s="21">
        <f>'Variables AME'!R184*'Variables AME'!$S221</f>
        <v>30794.402272563591</v>
      </c>
      <c r="T128" s="21">
        <f>'Variables AME'!S184*'Variables AME'!$S221</f>
        <v>32066.111103820873</v>
      </c>
      <c r="U128" s="21">
        <f>'Variables AME'!T184*'Variables AME'!$S221</f>
        <v>32172.706021550992</v>
      </c>
      <c r="V128" s="21">
        <f>'Variables AME'!U184*'Variables AME'!$S221</f>
        <v>32803.381894489903</v>
      </c>
      <c r="W128" s="21">
        <f>'Variables AME'!V184*'Variables AME'!$S221</f>
        <v>33343.439721051931</v>
      </c>
      <c r="X128" s="21">
        <f>'Variables AME'!W184*'Variables AME'!$S221</f>
        <v>33837.691494038641</v>
      </c>
      <c r="Y128" s="21">
        <f>'Variables AME'!X184*'Variables AME'!$S221</f>
        <v>34131.149966590267</v>
      </c>
      <c r="Z128" s="21">
        <f>'Variables AME'!Y184*'Variables AME'!$S221</f>
        <v>34791.398830463848</v>
      </c>
      <c r="AA128" s="21">
        <f>'Variables AME'!Z184*'Variables AME'!$S221</f>
        <v>35633.149623040546</v>
      </c>
      <c r="AB128" s="21">
        <f>'Variables AME'!AA184*'Variables AME'!$S221</f>
        <v>36640.621048214765</v>
      </c>
      <c r="AC128" s="21">
        <f>'Variables AME'!AB184*'Variables AME'!$S221</f>
        <v>37847.564230535696</v>
      </c>
      <c r="AD128" s="21">
        <f>'Variables AME'!AC184*'Variables AME'!$S221</f>
        <v>38040.257600359691</v>
      </c>
      <c r="AE128" s="21">
        <f>'Variables AME'!AD184*'Variables AME'!$S221</f>
        <v>38351.132244911736</v>
      </c>
      <c r="AF128" s="21">
        <f>'Variables AME'!AE184*'Variables AME'!$S221</f>
        <v>38684.583589775073</v>
      </c>
      <c r="AG128" s="21">
        <f>'Variables AME'!AF184*'Variables AME'!$S221</f>
        <v>39048.263392653207</v>
      </c>
      <c r="AH128" s="21">
        <f>'Variables AME'!AG184*'Variables AME'!$S221</f>
        <v>39476.194757562211</v>
      </c>
      <c r="AI128" s="21">
        <f>'Variables AME'!AH184*'Variables AME'!$S221</f>
        <v>39934.326293881597</v>
      </c>
      <c r="AJ128" s="21">
        <f>'Variables AME'!AI184*'Variables AME'!$S221</f>
        <v>40409.63270068662</v>
      </c>
      <c r="AK128" s="21">
        <f>'Variables AME'!AJ184*'Variables AME'!$S221</f>
        <v>40920.060646020342</v>
      </c>
      <c r="AL128" s="21">
        <f>'Variables AME'!AK184*'Variables AME'!$S221</f>
        <v>41447.353762496321</v>
      </c>
      <c r="AM128" s="21">
        <f>'Variables AME'!AL184*'Variables AME'!$S221</f>
        <v>41977.666345178528</v>
      </c>
      <c r="AN128" s="21">
        <f>'Variables AME'!AM184*'Variables AME'!$S221</f>
        <v>42492.381369171162</v>
      </c>
      <c r="AO128" s="21">
        <f>'Variables AME'!AN184*'Variables AME'!$S221</f>
        <v>43055.955907075753</v>
      </c>
      <c r="AP128" s="21">
        <f>'Variables AME'!AO184*'Variables AME'!$S221</f>
        <v>43611.138875646233</v>
      </c>
      <c r="AQ128" s="21">
        <f>'Variables AME'!AP184*'Variables AME'!$S221</f>
        <v>44186.002860291323</v>
      </c>
      <c r="AR128" s="21">
        <f>'Variables AME'!AQ184*'Variables AME'!$S221</f>
        <v>44741.101590006234</v>
      </c>
      <c r="AS128" s="21">
        <f>'Variables AME'!AR184*'Variables AME'!$S221</f>
        <v>45315.879644676941</v>
      </c>
      <c r="AT128" s="21">
        <f>'Variables AME'!AS184*'Variables AME'!$S221</f>
        <v>45878.909985834172</v>
      </c>
      <c r="AU128" s="21">
        <f>'Variables AME'!AT184*'Variables AME'!$S221</f>
        <v>46446.472578241737</v>
      </c>
      <c r="AV128" s="21">
        <f>'Variables AME'!AU184*'Variables AME'!$S221</f>
        <v>47018.404493172064</v>
      </c>
      <c r="AW128" s="21">
        <f>'Variables AME'!AV184*'Variables AME'!$S221</f>
        <v>47622.070979169119</v>
      </c>
    </row>
    <row r="129" spans="1:49" x14ac:dyDescent="0.25">
      <c r="A129" s="165"/>
      <c r="B129" t="s">
        <v>263</v>
      </c>
      <c r="C129" s="21">
        <f>'Variables AME'!B185*'Variables AME'!$S222</f>
        <v>32031.682618566407</v>
      </c>
      <c r="D129" s="21">
        <f>'Variables AME'!C185*'Variables AME'!$S222</f>
        <v>32545.961643948704</v>
      </c>
      <c r="E129" s="21">
        <f>'Variables AME'!D185*'Variables AME'!$S222</f>
        <v>33077.770021675518</v>
      </c>
      <c r="F129" s="21">
        <f>'Variables AME'!E185*'Variables AME'!$S222</f>
        <v>33159.001277165342</v>
      </c>
      <c r="G129" s="21">
        <f>'Variables AME'!F185*'Variables AME'!$S222</f>
        <v>30932.175141552878</v>
      </c>
      <c r="H129" s="21">
        <f>'Variables AME'!G185*'Variables AME'!$S222</f>
        <v>24942.467732371028</v>
      </c>
      <c r="I129" s="21">
        <f>'Variables AME'!H185*'Variables AME'!$S222</f>
        <v>27582.30128047978</v>
      </c>
      <c r="J129" s="21">
        <f>'Variables AME'!I185*'Variables AME'!$S222</f>
        <v>28462.454645389582</v>
      </c>
      <c r="K129" s="21">
        <f>'Variables AME'!J185*'Variables AME'!$S222</f>
        <v>26955.885014991032</v>
      </c>
      <c r="L129" s="21">
        <f>'Variables AME'!K185*'Variables AME'!$S222</f>
        <v>26768.135968565824</v>
      </c>
      <c r="M129" s="21">
        <f>'Variables AME'!L185*'Variables AME'!$S222</f>
        <v>26880.578809879455</v>
      </c>
      <c r="N129" s="21">
        <f>'Variables AME'!M185*'Variables AME'!$S222</f>
        <v>27075.462156421032</v>
      </c>
      <c r="O129" s="21">
        <f>'Variables AME'!N185*'Variables AME'!$S222</f>
        <v>26452.535699848198</v>
      </c>
      <c r="P129" s="21">
        <f>'Variables AME'!O185*'Variables AME'!$S222</f>
        <v>27873.41769973308</v>
      </c>
      <c r="Q129" s="21">
        <f>'Variables AME'!P185*'Variables AME'!$S222</f>
        <v>28144.749164172965</v>
      </c>
      <c r="R129" s="21">
        <f>'Variables AME'!Q185*'Variables AME'!$S222</f>
        <v>27324.834216894193</v>
      </c>
      <c r="S129" s="21">
        <f>'Variables AME'!R185*'Variables AME'!$S222</f>
        <v>27179.452741139477</v>
      </c>
      <c r="T129" s="21">
        <f>'Variables AME'!S185*'Variables AME'!$S222</f>
        <v>28510.088957878354</v>
      </c>
      <c r="U129" s="21">
        <f>'Variables AME'!T185*'Variables AME'!$S222</f>
        <v>28563.814455915093</v>
      </c>
      <c r="V129" s="21">
        <f>'Variables AME'!U185*'Variables AME'!$S222</f>
        <v>29122.953070803575</v>
      </c>
      <c r="W129" s="21">
        <f>'Variables AME'!V185*'Variables AME'!$S222</f>
        <v>29436.543754513361</v>
      </c>
      <c r="X129" s="21">
        <f>'Variables AME'!W185*'Variables AME'!$S222</f>
        <v>29636.242451594393</v>
      </c>
      <c r="Y129" s="21">
        <f>'Variables AME'!X185*'Variables AME'!$S222</f>
        <v>29580.09615803761</v>
      </c>
      <c r="Z129" s="21">
        <f>'Variables AME'!Y185*'Variables AME'!$S222</f>
        <v>29797.874122722329</v>
      </c>
      <c r="AA129" s="21">
        <f>'Variables AME'!Z185*'Variables AME'!$S222</f>
        <v>30066.047515575559</v>
      </c>
      <c r="AB129" s="21">
        <f>'Variables AME'!AA185*'Variables AME'!$S222</f>
        <v>30360.589700522887</v>
      </c>
      <c r="AC129" s="21">
        <f>'Variables AME'!AB185*'Variables AME'!$S222</f>
        <v>30694.754877443142</v>
      </c>
      <c r="AD129" s="21">
        <f>'Variables AME'!AC185*'Variables AME'!$S222</f>
        <v>30605.351318699402</v>
      </c>
      <c r="AE129" s="21">
        <f>'Variables AME'!AD185*'Variables AME'!$S222</f>
        <v>30610.188057980267</v>
      </c>
      <c r="AF129" s="21">
        <f>'Variables AME'!AE185*'Variables AME'!$S222</f>
        <v>30636.364788743322</v>
      </c>
      <c r="AG129" s="21">
        <f>'Variables AME'!AF185*'Variables AME'!$S222</f>
        <v>30690.089603433691</v>
      </c>
      <c r="AH129" s="21">
        <f>'Variables AME'!AG185*'Variables AME'!$S222</f>
        <v>30791.507730738504</v>
      </c>
      <c r="AI129" s="21">
        <f>'Variables AME'!AH185*'Variables AME'!$S222</f>
        <v>30926.675938966109</v>
      </c>
      <c r="AJ129" s="21">
        <f>'Variables AME'!AI185*'Variables AME'!$S222</f>
        <v>31073.683423743692</v>
      </c>
      <c r="AK129" s="21">
        <f>'Variables AME'!AJ185*'Variables AME'!$S222</f>
        <v>31248.613903601574</v>
      </c>
      <c r="AL129" s="21">
        <f>'Variables AME'!AK185*'Variables AME'!$S222</f>
        <v>31435.776474837334</v>
      </c>
      <c r="AM129" s="21">
        <f>'Variables AME'!AL185*'Variables AME'!$S222</f>
        <v>31624.159338688576</v>
      </c>
      <c r="AN129" s="21">
        <f>'Variables AME'!AM185*'Variables AME'!$S222</f>
        <v>31795.726551711523</v>
      </c>
      <c r="AO129" s="21">
        <f>'Variables AME'!AN185*'Variables AME'!$S222</f>
        <v>32010.121719522031</v>
      </c>
      <c r="AP129" s="21">
        <f>'Variables AME'!AO185*'Variables AME'!$S222</f>
        <v>32218.121585315621</v>
      </c>
      <c r="AQ129" s="21">
        <f>'Variables AME'!AP185*'Variables AME'!$S222</f>
        <v>32438.2753403284</v>
      </c>
      <c r="AR129" s="21">
        <f>'Variables AME'!AQ185*'Variables AME'!$S222</f>
        <v>32641.99715716713</v>
      </c>
      <c r="AS129" s="21">
        <f>'Variables AME'!AR185*'Variables AME'!$S222</f>
        <v>32864.163394576361</v>
      </c>
      <c r="AT129" s="21">
        <f>'Variables AME'!AS185*'Variables AME'!$S222</f>
        <v>33075.446015335452</v>
      </c>
      <c r="AU129" s="21">
        <f>'Variables AME'!AT185*'Variables AME'!$S222</f>
        <v>33289.693703332174</v>
      </c>
      <c r="AV129" s="21">
        <f>'Variables AME'!AU185*'Variables AME'!$S222</f>
        <v>33507.509484405069</v>
      </c>
      <c r="AW129" s="21">
        <f>'Variables AME'!AV185*'Variables AME'!$S222</f>
        <v>33747.627435984381</v>
      </c>
    </row>
    <row r="130" spans="1:49" x14ac:dyDescent="0.25">
      <c r="A130" s="165"/>
      <c r="B130" t="s">
        <v>264</v>
      </c>
      <c r="C130" s="21">
        <f>'Variables AME'!B186*'Variables AME'!$S223</f>
        <v>15235.279874573027</v>
      </c>
      <c r="D130" s="21">
        <f>'Variables AME'!C186*'Variables AME'!$S223</f>
        <v>15479.887220950208</v>
      </c>
      <c r="E130" s="21">
        <f>'Variables AME'!D186*'Variables AME'!$S223</f>
        <v>15724.884316800248</v>
      </c>
      <c r="F130" s="21">
        <f>'Variables AME'!E186*'Variables AME'!$S223</f>
        <v>15646.617155464042</v>
      </c>
      <c r="G130" s="21">
        <f>'Variables AME'!F186*'Variables AME'!$S223</f>
        <v>14788.806854905837</v>
      </c>
      <c r="H130" s="21">
        <f>'Variables AME'!G186*'Variables AME'!$S223</f>
        <v>12319.961871288951</v>
      </c>
      <c r="I130" s="21">
        <f>'Variables AME'!H186*'Variables AME'!$S223</f>
        <v>13396.759947060662</v>
      </c>
      <c r="J130" s="21">
        <f>'Variables AME'!I186*'Variables AME'!$S223</f>
        <v>13568.378362110396</v>
      </c>
      <c r="K130" s="21">
        <f>'Variables AME'!J186*'Variables AME'!$S223</f>
        <v>13002.250141849536</v>
      </c>
      <c r="L130" s="21">
        <f>'Variables AME'!K186*'Variables AME'!$S223</f>
        <v>12704.26654713198</v>
      </c>
      <c r="M130" s="21">
        <f>'Variables AME'!L186*'Variables AME'!$S223</f>
        <v>12847.351471155986</v>
      </c>
      <c r="N130" s="21">
        <f>'Variables AME'!M186*'Variables AME'!$S223</f>
        <v>12789.170335601788</v>
      </c>
      <c r="O130" s="21">
        <f>'Variables AME'!N186*'Variables AME'!$S223</f>
        <v>12575.871701158192</v>
      </c>
      <c r="P130" s="21">
        <f>'Variables AME'!O186*'Variables AME'!$S223</f>
        <v>13248.518349355492</v>
      </c>
      <c r="Q130" s="21">
        <f>'Variables AME'!P186*'Variables AME'!$S223</f>
        <v>13228.293637059018</v>
      </c>
      <c r="R130" s="21">
        <f>'Variables AME'!Q186*'Variables AME'!$S223</f>
        <v>12908.081701891169</v>
      </c>
      <c r="S130" s="21">
        <f>'Variables AME'!R186*'Variables AME'!$S223</f>
        <v>12864.349673919784</v>
      </c>
      <c r="T130" s="21">
        <f>'Variables AME'!S186*'Variables AME'!$S223</f>
        <v>13637.552093859947</v>
      </c>
      <c r="U130" s="21">
        <f>'Variables AME'!T186*'Variables AME'!$S223</f>
        <v>13632.229441995481</v>
      </c>
      <c r="V130" s="21">
        <f>'Variables AME'!U186*'Variables AME'!$S223</f>
        <v>13912.589557415778</v>
      </c>
      <c r="W130" s="21">
        <f>'Variables AME'!V186*'Variables AME'!$S223</f>
        <v>14468.633681699492</v>
      </c>
      <c r="X130" s="21">
        <f>'Variables AME'!W186*'Variables AME'!$S223</f>
        <v>15023.048972478884</v>
      </c>
      <c r="Y130" s="21">
        <f>'Variables AME'!X186*'Variables AME'!$S223</f>
        <v>15448.167176447805</v>
      </c>
      <c r="Z130" s="21">
        <f>'Variables AME'!Y186*'Variables AME'!$S223</f>
        <v>16147.933370738547</v>
      </c>
      <c r="AA130" s="21">
        <f>'Variables AME'!Z186*'Variables AME'!$S223</f>
        <v>16972.865405372868</v>
      </c>
      <c r="AB130" s="21">
        <f>'Variables AME'!AA186*'Variables AME'!$S223</f>
        <v>17928.943224685361</v>
      </c>
      <c r="AC130" s="21">
        <f>'Variables AME'!AB186*'Variables AME'!$S223</f>
        <v>19050.677208845802</v>
      </c>
      <c r="AD130" s="21">
        <f>'Variables AME'!AC186*'Variables AME'!$S223</f>
        <v>19084.803892620654</v>
      </c>
      <c r="AE130" s="21">
        <f>'Variables AME'!AD186*'Variables AME'!$S223</f>
        <v>19193.780435306773</v>
      </c>
      <c r="AF130" s="21">
        <f>'Variables AME'!AE186*'Variables AME'!$S223</f>
        <v>19315.294728278201</v>
      </c>
      <c r="AG130" s="21">
        <f>'Variables AME'!AF186*'Variables AME'!$S223</f>
        <v>19454.361070601328</v>
      </c>
      <c r="AH130" s="21">
        <f>'Variables AME'!AG186*'Variables AME'!$S223</f>
        <v>19624.811027673724</v>
      </c>
      <c r="AI130" s="21">
        <f>'Variables AME'!AH186*'Variables AME'!$S223</f>
        <v>19819.794028369943</v>
      </c>
      <c r="AJ130" s="21">
        <f>'Variables AME'!AI186*'Variables AME'!$S223</f>
        <v>20017.014904901138</v>
      </c>
      <c r="AK130" s="21">
        <f>'Variables AME'!AJ186*'Variables AME'!$S223</f>
        <v>20232.999709375898</v>
      </c>
      <c r="AL130" s="21">
        <f>'Variables AME'!AK186*'Variables AME'!$S223</f>
        <v>20455.936323192669</v>
      </c>
      <c r="AM130" s="21">
        <f>'Variables AME'!AL186*'Variables AME'!$S223</f>
        <v>20677.796976806363</v>
      </c>
      <c r="AN130" s="21">
        <f>'Variables AME'!AM186*'Variables AME'!$S223</f>
        <v>20883.17135730285</v>
      </c>
      <c r="AO130" s="21">
        <f>'Variables AME'!AN186*'Variables AME'!$S223</f>
        <v>21124.030771606849</v>
      </c>
      <c r="AP130" s="21">
        <f>'Variables AME'!AO186*'Variables AME'!$S223</f>
        <v>21359.511915908148</v>
      </c>
      <c r="AQ130" s="21">
        <f>'Variables AME'!AP186*'Variables AME'!$S223</f>
        <v>21604.217671614271</v>
      </c>
      <c r="AR130" s="21">
        <f>'Variables AME'!AQ186*'Variables AME'!$S223</f>
        <v>21835.36492897847</v>
      </c>
      <c r="AS130" s="21">
        <f>'Variables AME'!AR186*'Variables AME'!$S223</f>
        <v>22083.669999917194</v>
      </c>
      <c r="AT130" s="21">
        <f>'Variables AME'!AS186*'Variables AME'!$S223</f>
        <v>22318.782839969386</v>
      </c>
      <c r="AU130" s="21">
        <f>'Variables AME'!AT186*'Variables AME'!$S223</f>
        <v>22554.709221909321</v>
      </c>
      <c r="AV130" s="21">
        <f>'Variables AME'!AU186*'Variables AME'!$S223</f>
        <v>22792.060757981879</v>
      </c>
      <c r="AW130" s="21">
        <f>'Variables AME'!AV186*'Variables AME'!$S223</f>
        <v>23039.501490217739</v>
      </c>
    </row>
    <row r="131" spans="1:49" x14ac:dyDescent="0.25">
      <c r="A131" s="165"/>
      <c r="B131" t="s">
        <v>265</v>
      </c>
      <c r="C131" s="21">
        <f>'Variables AME'!B187*'Variables AME'!$S224</f>
        <v>499397.81085366727</v>
      </c>
      <c r="D131" s="21">
        <f>'Variables AME'!C187*'Variables AME'!$S224</f>
        <v>507415.80424172216</v>
      </c>
      <c r="E131" s="21">
        <f>'Variables AME'!D187*'Variables AME'!$S224</f>
        <v>512997.39722091239</v>
      </c>
      <c r="F131" s="21">
        <f>'Variables AME'!E187*'Variables AME'!$S224</f>
        <v>529652.48404877121</v>
      </c>
      <c r="G131" s="21">
        <f>'Variables AME'!F187*'Variables AME'!$S224</f>
        <v>524528.39192458079</v>
      </c>
      <c r="H131" s="21">
        <f>'Variables AME'!G187*'Variables AME'!$S224</f>
        <v>476724.90540894499</v>
      </c>
      <c r="I131" s="21">
        <f>'Variables AME'!H187*'Variables AME'!$S224</f>
        <v>491169.63397106668</v>
      </c>
      <c r="J131" s="21">
        <f>'Variables AME'!I187*'Variables AME'!$S224</f>
        <v>502570.13122314902</v>
      </c>
      <c r="K131" s="21">
        <f>'Variables AME'!J187*'Variables AME'!$S224</f>
        <v>497680.63425247866</v>
      </c>
      <c r="L131" s="21">
        <f>'Variables AME'!K187*'Variables AME'!$S224</f>
        <v>492290.2361713266</v>
      </c>
      <c r="M131" s="21">
        <f>'Variables AME'!L187*'Variables AME'!$S224</f>
        <v>497755.4817549166</v>
      </c>
      <c r="N131" s="21">
        <f>'Variables AME'!M187*'Variables AME'!$S224</f>
        <v>505203.42013909825</v>
      </c>
      <c r="O131" s="21">
        <f>'Variables AME'!N187*'Variables AME'!$S224</f>
        <v>513222.11201008083</v>
      </c>
      <c r="P131" s="21">
        <f>'Variables AME'!O187*'Variables AME'!$S224</f>
        <v>528491.98823901766</v>
      </c>
      <c r="Q131" s="21">
        <f>'Variables AME'!P187*'Variables AME'!$S224</f>
        <v>537564.34475666715</v>
      </c>
      <c r="R131" s="21">
        <f>'Variables AME'!Q187*'Variables AME'!$S224</f>
        <v>549151.14190220612</v>
      </c>
      <c r="S131" s="21">
        <f>'Variables AME'!R187*'Variables AME'!$S224</f>
        <v>551611.97470295557</v>
      </c>
      <c r="T131" s="21">
        <f>'Variables AME'!S187*'Variables AME'!$S224</f>
        <v>577263.68818355538</v>
      </c>
      <c r="U131" s="21">
        <f>'Variables AME'!T187*'Variables AME'!$S224</f>
        <v>579748.8456688642</v>
      </c>
      <c r="V131" s="21">
        <f>'Variables AME'!U187*'Variables AME'!$S224</f>
        <v>590769.67946159525</v>
      </c>
      <c r="W131" s="21">
        <f>'Variables AME'!V187*'Variables AME'!$S224</f>
        <v>598254.50280877738</v>
      </c>
      <c r="X131" s="21">
        <f>'Variables AME'!W187*'Variables AME'!$S224</f>
        <v>603395.608813753</v>
      </c>
      <c r="Y131" s="21">
        <f>'Variables AME'!X187*'Variables AME'!$S224</f>
        <v>603002.01985867054</v>
      </c>
      <c r="Z131" s="21">
        <f>'Variables AME'!Y187*'Variables AME'!$S224</f>
        <v>608276.4951839014</v>
      </c>
      <c r="AA131" s="21">
        <f>'Variables AME'!Z187*'Variables AME'!$S224</f>
        <v>614427.16843239544</v>
      </c>
      <c r="AB131" s="21">
        <f>'Variables AME'!AA187*'Variables AME'!$S224</f>
        <v>621075.85159919655</v>
      </c>
      <c r="AC131" s="21">
        <f>'Variables AME'!AB187*'Variables AME'!$S224</f>
        <v>628471.02319434541</v>
      </c>
      <c r="AD131" s="21">
        <f>'Variables AME'!AC187*'Variables AME'!$S224</f>
        <v>631837.72585917765</v>
      </c>
      <c r="AE131" s="21">
        <f>'Variables AME'!AD187*'Variables AME'!$S224</f>
        <v>637236.26786655805</v>
      </c>
      <c r="AF131" s="21">
        <f>'Variables AME'!AE187*'Variables AME'!$S224</f>
        <v>643122.86341434566</v>
      </c>
      <c r="AG131" s="21">
        <f>'Variables AME'!AF187*'Variables AME'!$S224</f>
        <v>649526.05157376057</v>
      </c>
      <c r="AH131" s="21">
        <f>'Variables AME'!AG187*'Variables AME'!$S224</f>
        <v>656890.87991089094</v>
      </c>
      <c r="AI131" s="21">
        <f>'Variables AME'!AH187*'Variables AME'!$S224</f>
        <v>665051.73632361111</v>
      </c>
      <c r="AJ131" s="21">
        <f>'Variables AME'!AI187*'Variables AME'!$S224</f>
        <v>673426.75467988232</v>
      </c>
      <c r="AK131" s="21">
        <f>'Variables AME'!AJ187*'Variables AME'!$S224</f>
        <v>682330.22550735879</v>
      </c>
      <c r="AL131" s="21">
        <f>'Variables AME'!AK187*'Variables AME'!$S224</f>
        <v>691555.46727076429</v>
      </c>
      <c r="AM131" s="21">
        <f>'Variables AME'!AL187*'Variables AME'!$S224</f>
        <v>700877.44191964052</v>
      </c>
      <c r="AN131" s="21">
        <f>'Variables AME'!AM187*'Variables AME'!$S224</f>
        <v>709613.01313774695</v>
      </c>
      <c r="AO131" s="21">
        <f>'Variables AME'!AN187*'Variables AME'!$S224</f>
        <v>719521.96149361238</v>
      </c>
      <c r="AP131" s="21">
        <f>'Variables AME'!AO187*'Variables AME'!$S224</f>
        <v>729312.71832778433</v>
      </c>
      <c r="AQ131" s="21">
        <f>'Variables AME'!AP187*'Variables AME'!$S224</f>
        <v>739242.58030389785</v>
      </c>
      <c r="AR131" s="21">
        <f>'Variables AME'!AQ187*'Variables AME'!$S224</f>
        <v>748906.22036865703</v>
      </c>
      <c r="AS131" s="21">
        <f>'Variables AME'!AR187*'Variables AME'!$S224</f>
        <v>759051.7298700962</v>
      </c>
      <c r="AT131" s="21">
        <f>'Variables AME'!AS187*'Variables AME'!$S224</f>
        <v>768839.8888568728</v>
      </c>
      <c r="AU131" s="21">
        <f>'Variables AME'!AT187*'Variables AME'!$S224</f>
        <v>778733.89141264604</v>
      </c>
      <c r="AV131" s="21">
        <f>'Variables AME'!AU187*'Variables AME'!$S224</f>
        <v>788709.12148699095</v>
      </c>
      <c r="AW131" s="21">
        <f>'Variables AME'!AV187*'Variables AME'!$S224</f>
        <v>799024.99888458475</v>
      </c>
    </row>
    <row r="132" spans="1:49" x14ac:dyDescent="0.25">
      <c r="A132" s="165"/>
      <c r="B132" t="s">
        <v>266</v>
      </c>
      <c r="C132" s="21">
        <f>'Variables AME'!B188*'Variables AME'!$S225</f>
        <v>265736.16642908729</v>
      </c>
      <c r="D132" s="21">
        <f>'Variables AME'!C188*'Variables AME'!$S225</f>
        <v>270002.64653590502</v>
      </c>
      <c r="E132" s="21">
        <f>'Variables AME'!D188*'Variables AME'!$S225</f>
        <v>274369.99036441365</v>
      </c>
      <c r="F132" s="21">
        <f>'Variables AME'!E188*'Variables AME'!$S225</f>
        <v>290618.80052358843</v>
      </c>
      <c r="G132" s="21">
        <f>'Variables AME'!F188*'Variables AME'!$S225</f>
        <v>291916.23547949741</v>
      </c>
      <c r="H132" s="21">
        <f>'Variables AME'!G188*'Variables AME'!$S225</f>
        <v>263425.6502234884</v>
      </c>
      <c r="I132" s="21">
        <f>'Variables AME'!H188*'Variables AME'!$S225</f>
        <v>263190.56341396924</v>
      </c>
      <c r="J132" s="21">
        <f>'Variables AME'!I188*'Variables AME'!$S225</f>
        <v>271704.83716675942</v>
      </c>
      <c r="K132" s="21">
        <f>'Variables AME'!J188*'Variables AME'!$S225</f>
        <v>268437.51639433118</v>
      </c>
      <c r="L132" s="21">
        <f>'Variables AME'!K188*'Variables AME'!$S225</f>
        <v>268615.9246284336</v>
      </c>
      <c r="M132" s="21">
        <f>'Variables AME'!L188*'Variables AME'!$S225</f>
        <v>264499.55137258884</v>
      </c>
      <c r="N132" s="21">
        <f>'Variables AME'!M188*'Variables AME'!$S225</f>
        <v>259416.98394434762</v>
      </c>
      <c r="O132" s="21">
        <f>'Variables AME'!N188*'Variables AME'!$S225</f>
        <v>262844.71318070492</v>
      </c>
      <c r="P132" s="21">
        <f>'Variables AME'!O188*'Variables AME'!$S225</f>
        <v>273839.89241203194</v>
      </c>
      <c r="Q132" s="21">
        <f>'Variables AME'!P188*'Variables AME'!$S225</f>
        <v>282339.40567425615</v>
      </c>
      <c r="R132" s="21">
        <f>'Variables AME'!Q188*'Variables AME'!$S225</f>
        <v>292134.14874448878</v>
      </c>
      <c r="S132" s="21">
        <f>'Variables AME'!R188*'Variables AME'!$S225</f>
        <v>293202.61434377811</v>
      </c>
      <c r="T132" s="21">
        <f>'Variables AME'!S188*'Variables AME'!$S225</f>
        <v>305476.71289467608</v>
      </c>
      <c r="U132" s="21">
        <f>'Variables AME'!T188*'Variables AME'!$S225</f>
        <v>304858.27418125572</v>
      </c>
      <c r="V132" s="21">
        <f>'Variables AME'!U188*'Variables AME'!$S225</f>
        <v>313102.21198949625</v>
      </c>
      <c r="W132" s="21">
        <f>'Variables AME'!V188*'Variables AME'!$S225</f>
        <v>313575.45849131164</v>
      </c>
      <c r="X132" s="21">
        <f>'Variables AME'!W188*'Variables AME'!$S225</f>
        <v>313461.72127908061</v>
      </c>
      <c r="Y132" s="21">
        <f>'Variables AME'!X188*'Variables AME'!$S225</f>
        <v>306436.16757555358</v>
      </c>
      <c r="Z132" s="21">
        <f>'Variables AME'!Y188*'Variables AME'!$S225</f>
        <v>303943.60652091762</v>
      </c>
      <c r="AA132" s="21">
        <f>'Variables AME'!Z188*'Variables AME'!$S225</f>
        <v>302987.0458492238</v>
      </c>
      <c r="AB132" s="21">
        <f>'Variables AME'!AA188*'Variables AME'!$S225</f>
        <v>302494.97958997102</v>
      </c>
      <c r="AC132" s="21">
        <f>'Variables AME'!AB188*'Variables AME'!$S225</f>
        <v>302434.38271111157</v>
      </c>
      <c r="AD132" s="21">
        <f>'Variables AME'!AC188*'Variables AME'!$S225</f>
        <v>302542.38385149831</v>
      </c>
      <c r="AE132" s="21">
        <f>'Variables AME'!AD188*'Variables AME'!$S225</f>
        <v>303479.95165066735</v>
      </c>
      <c r="AF132" s="21">
        <f>'Variables AME'!AE188*'Variables AME'!$S225</f>
        <v>304635.71488162287</v>
      </c>
      <c r="AG132" s="21">
        <f>'Variables AME'!AF188*'Variables AME'!$S225</f>
        <v>306005.57228838711</v>
      </c>
      <c r="AH132" s="21">
        <f>'Variables AME'!AG188*'Variables AME'!$S225</f>
        <v>308190.93384228525</v>
      </c>
      <c r="AI132" s="21">
        <f>'Variables AME'!AH188*'Variables AME'!$S225</f>
        <v>310193.85704764631</v>
      </c>
      <c r="AJ132" s="21">
        <f>'Variables AME'!AI188*'Variables AME'!$S225</f>
        <v>311933.05855247064</v>
      </c>
      <c r="AK132" s="21">
        <f>'Variables AME'!AJ188*'Variables AME'!$S225</f>
        <v>314401.44060006284</v>
      </c>
      <c r="AL132" s="21">
        <f>'Variables AME'!AK188*'Variables AME'!$S225</f>
        <v>316903.02823286032</v>
      </c>
      <c r="AM132" s="21">
        <f>'Variables AME'!AL188*'Variables AME'!$S225</f>
        <v>319246.91953809722</v>
      </c>
      <c r="AN132" s="21">
        <f>'Variables AME'!AM188*'Variables AME'!$S225</f>
        <v>320197.92217175796</v>
      </c>
      <c r="AO132" s="21">
        <f>'Variables AME'!AN188*'Variables AME'!$S225</f>
        <v>321635.68940012553</v>
      </c>
      <c r="AP132" s="21">
        <f>'Variables AME'!AO188*'Variables AME'!$S225</f>
        <v>323007.30854982644</v>
      </c>
      <c r="AQ132" s="21">
        <f>'Variables AME'!AP188*'Variables AME'!$S225</f>
        <v>324892.50929688127</v>
      </c>
      <c r="AR132" s="21">
        <f>'Variables AME'!AQ188*'Variables AME'!$S225</f>
        <v>326264.9865839486</v>
      </c>
      <c r="AS132" s="21">
        <f>'Variables AME'!AR188*'Variables AME'!$S225</f>
        <v>327918.40566400427</v>
      </c>
      <c r="AT132" s="21">
        <f>'Variables AME'!AS188*'Variables AME'!$S225</f>
        <v>329563.77099350991</v>
      </c>
      <c r="AU132" s="21">
        <f>'Variables AME'!AT188*'Variables AME'!$S225</f>
        <v>331052.05975466571</v>
      </c>
      <c r="AV132" s="21">
        <f>'Variables AME'!AU188*'Variables AME'!$S225</f>
        <v>332520.90803942224</v>
      </c>
      <c r="AW132" s="21">
        <f>'Variables AME'!AV188*'Variables AME'!$S225</f>
        <v>336535.34830057184</v>
      </c>
    </row>
    <row r="135" spans="1:49" x14ac:dyDescent="0.25">
      <c r="A135" s="165" t="s">
        <v>1734</v>
      </c>
      <c r="B135" t="s">
        <v>255</v>
      </c>
      <c r="C135" s="21">
        <f>'Variables AME'!B801*'Variables AME'!$S821</f>
        <v>79701.706292936185</v>
      </c>
      <c r="D135" s="21">
        <f>'Variables AME'!C801*'Variables AME'!$S821</f>
        <v>80981.342967716686</v>
      </c>
      <c r="E135" s="21">
        <f>'Variables AME'!D801*'Variables AME'!$S821</f>
        <v>82276.890463757096</v>
      </c>
      <c r="F135" s="21">
        <f>'Variables AME'!E801*'Variables AME'!$S821</f>
        <v>84134.460547871262</v>
      </c>
      <c r="G135" s="21">
        <f>'Variables AME'!F801*'Variables AME'!$S821</f>
        <v>82749.006458651216</v>
      </c>
      <c r="H135" s="21">
        <f>'Variables AME'!G801*'Variables AME'!$S821</f>
        <v>82050.062094661756</v>
      </c>
      <c r="I135" s="21">
        <f>'Variables AME'!H801*'Variables AME'!$S821</f>
        <v>85787.037060830218</v>
      </c>
      <c r="J135" s="21">
        <f>'Variables AME'!I801*'Variables AME'!$S821</f>
        <v>84673.174213100356</v>
      </c>
      <c r="K135" s="21">
        <f>'Variables AME'!J801*'Variables AME'!$S821</f>
        <v>85155.202166755509</v>
      </c>
      <c r="L135" s="21">
        <f>'Variables AME'!K801*'Variables AME'!$S821</f>
        <v>82320.027621927889</v>
      </c>
      <c r="M135" s="21">
        <f>'Variables AME'!L801*'Variables AME'!$S821</f>
        <v>85874.581083660203</v>
      </c>
      <c r="N135" s="21">
        <f>'Variables AME'!M801*'Variables AME'!$S821</f>
        <v>85486.849809202424</v>
      </c>
      <c r="O135" s="21">
        <f>'Variables AME'!N801*'Variables AME'!$S821</f>
        <v>83327.61212551166</v>
      </c>
      <c r="P135" s="21">
        <f>'Variables AME'!O801*'Variables AME'!$S821</f>
        <v>84847.426106832863</v>
      </c>
      <c r="Q135" s="21">
        <f>'Variables AME'!P801*'Variables AME'!$S821</f>
        <v>83826.026813240591</v>
      </c>
      <c r="R135" s="21">
        <f>'Variables AME'!Q801*'Variables AME'!$S821</f>
        <v>84309.34078034664</v>
      </c>
      <c r="S135" s="21">
        <f>'Variables AME'!R801*'Variables AME'!$S821</f>
        <v>85314.385906454991</v>
      </c>
      <c r="T135" s="21">
        <f>'Variables AME'!S801*'Variables AME'!$S821</f>
        <v>86728.606163877761</v>
      </c>
      <c r="U135" s="21">
        <f>'Variables AME'!T801*'Variables AME'!$S821</f>
        <v>87722.58766679102</v>
      </c>
      <c r="V135" s="21">
        <f>'Variables AME'!U801*'Variables AME'!$S821</f>
        <v>89336.410529539018</v>
      </c>
      <c r="W135" s="21">
        <f>'Variables AME'!V801*'Variables AME'!$S821</f>
        <v>90645.563820553623</v>
      </c>
      <c r="X135" s="21">
        <f>'Variables AME'!W801*'Variables AME'!$S821</f>
        <v>91559.061742046062</v>
      </c>
      <c r="Y135" s="21">
        <f>'Variables AME'!X801*'Variables AME'!$S821</f>
        <v>92189.099781627025</v>
      </c>
      <c r="Z135" s="21">
        <f>'Variables AME'!Y801*'Variables AME'!$S821</f>
        <v>93022.661398980621</v>
      </c>
      <c r="AA135" s="21">
        <f>'Variables AME'!Z801*'Variables AME'!$S821</f>
        <v>93998.754128534434</v>
      </c>
      <c r="AB135" s="21">
        <f>'Variables AME'!AA801*'Variables AME'!$S821</f>
        <v>95034.001962104056</v>
      </c>
      <c r="AC135" s="21">
        <f>'Variables AME'!AB801*'Variables AME'!$S821</f>
        <v>96134.803181384239</v>
      </c>
      <c r="AD135" s="21">
        <f>'Variables AME'!AC801*'Variables AME'!$S821</f>
        <v>97042.279348709271</v>
      </c>
      <c r="AE135" s="21">
        <f>'Variables AME'!AD801*'Variables AME'!$S821</f>
        <v>98097.631749962486</v>
      </c>
      <c r="AF135" s="21">
        <f>'Variables AME'!AE801*'Variables AME'!$S821</f>
        <v>99182.884824857058</v>
      </c>
      <c r="AG135" s="21">
        <f>'Variables AME'!AF801*'Variables AME'!$S821</f>
        <v>100318.79145525685</v>
      </c>
      <c r="AH135" s="21">
        <f>'Variables AME'!AG801*'Variables AME'!$S821</f>
        <v>101621.88777474518</v>
      </c>
      <c r="AI135" s="21">
        <f>'Variables AME'!AH801*'Variables AME'!$S821</f>
        <v>102932.01600437541</v>
      </c>
      <c r="AJ135" s="21">
        <f>'Variables AME'!AI801*'Variables AME'!$S821</f>
        <v>104348.25025450297</v>
      </c>
      <c r="AK135" s="21">
        <f>'Variables AME'!AJ801*'Variables AME'!$S821</f>
        <v>105840.21287875046</v>
      </c>
      <c r="AL135" s="21">
        <f>'Variables AME'!AK801*'Variables AME'!$S821</f>
        <v>107395.80717589743</v>
      </c>
      <c r="AM135" s="21">
        <f>'Variables AME'!AL801*'Variables AME'!$S821</f>
        <v>108987.5071825913</v>
      </c>
      <c r="AN135" s="21">
        <f>'Variables AME'!AM801*'Variables AME'!$S821</f>
        <v>110619.26807093235</v>
      </c>
      <c r="AO135" s="21">
        <f>'Variables AME'!AN801*'Variables AME'!$S821</f>
        <v>112301.28403557095</v>
      </c>
      <c r="AP135" s="21">
        <f>'Variables AME'!AO801*'Variables AME'!$S821</f>
        <v>113982.20938629765</v>
      </c>
      <c r="AQ135" s="21">
        <f>'Variables AME'!AP801*'Variables AME'!$S821</f>
        <v>115672.5450614311</v>
      </c>
      <c r="AR135" s="21">
        <f>'Variables AME'!AQ801*'Variables AME'!$S821</f>
        <v>117348.52643224013</v>
      </c>
      <c r="AS135" s="21">
        <f>'Variables AME'!AR801*'Variables AME'!$S821</f>
        <v>119040.46375166907</v>
      </c>
      <c r="AT135" s="21">
        <f>'Variables AME'!AS801*'Variables AME'!$S821</f>
        <v>120737.96198198482</v>
      </c>
      <c r="AU135" s="21">
        <f>'Variables AME'!AT801*'Variables AME'!$S821</f>
        <v>122455.06241193488</v>
      </c>
      <c r="AV135" s="21">
        <f>'Variables AME'!AU801*'Variables AME'!$S821</f>
        <v>124187.05436476979</v>
      </c>
      <c r="AW135" s="21">
        <f>'Variables AME'!AV801*'Variables AME'!$S821</f>
        <v>125953.97860037793</v>
      </c>
    </row>
    <row r="136" spans="1:49" x14ac:dyDescent="0.25">
      <c r="A136" s="165"/>
      <c r="B136" t="s">
        <v>256</v>
      </c>
      <c r="C136" s="21">
        <f>'Variables AME'!B802*'Variables AME'!$S822</f>
        <v>146895.34858318805</v>
      </c>
      <c r="D136" s="21">
        <f>'Variables AME'!C802*'Variables AME'!$S822</f>
        <v>149253.80091933769</v>
      </c>
      <c r="E136" s="21">
        <f>'Variables AME'!D802*'Variables AME'!$S822</f>
        <v>149698.37997386407</v>
      </c>
      <c r="F136" s="21">
        <f>'Variables AME'!E802*'Variables AME'!$S822</f>
        <v>154468.50839858782</v>
      </c>
      <c r="G136" s="21">
        <f>'Variables AME'!F802*'Variables AME'!$S822</f>
        <v>152209.13678807302</v>
      </c>
      <c r="H136" s="21">
        <f>'Variables AME'!G802*'Variables AME'!$S822</f>
        <v>150997.27945898304</v>
      </c>
      <c r="I136" s="21">
        <f>'Variables AME'!H802*'Variables AME'!$S822</f>
        <v>152906.83275192004</v>
      </c>
      <c r="J136" s="21">
        <f>'Variables AME'!I802*'Variables AME'!$S822</f>
        <v>156222.75697503838</v>
      </c>
      <c r="K136" s="21">
        <f>'Variables AME'!J802*'Variables AME'!$S822</f>
        <v>154277.54643542043</v>
      </c>
      <c r="L136" s="21">
        <f>'Variables AME'!K802*'Variables AME'!$S822</f>
        <v>153060.26243383778</v>
      </c>
      <c r="M136" s="21">
        <f>'Variables AME'!L802*'Variables AME'!$S822</f>
        <v>156149.07780404834</v>
      </c>
      <c r="N136" s="21">
        <f>'Variables AME'!M802*'Variables AME'!$S822</f>
        <v>156227.9218025688</v>
      </c>
      <c r="O136" s="21">
        <f>'Variables AME'!N802*'Variables AME'!$S822</f>
        <v>156295.11136027885</v>
      </c>
      <c r="P136" s="21">
        <f>'Variables AME'!O802*'Variables AME'!$S822</f>
        <v>159905.2352464064</v>
      </c>
      <c r="Q136" s="21">
        <f>'Variables AME'!P802*'Variables AME'!$S822</f>
        <v>160779.67550676918</v>
      </c>
      <c r="R136" s="21">
        <f>'Variables AME'!Q802*'Variables AME'!$S822</f>
        <v>159205.49799164955</v>
      </c>
      <c r="S136" s="21">
        <f>'Variables AME'!R802*'Variables AME'!$S822</f>
        <v>161147.87012251685</v>
      </c>
      <c r="T136" s="21">
        <f>'Variables AME'!S802*'Variables AME'!$S822</f>
        <v>163599.89012751527</v>
      </c>
      <c r="U136" s="21">
        <f>'Variables AME'!T802*'Variables AME'!$S822</f>
        <v>165520.93909289193</v>
      </c>
      <c r="V136" s="21">
        <f>'Variables AME'!U802*'Variables AME'!$S822</f>
        <v>168501.56042890393</v>
      </c>
      <c r="W136" s="21">
        <f>'Variables AME'!V802*'Variables AME'!$S822</f>
        <v>170814.03964993931</v>
      </c>
      <c r="X136" s="21">
        <f>'Variables AME'!W802*'Variables AME'!$S822</f>
        <v>172392.12506657085</v>
      </c>
      <c r="Y136" s="21">
        <f>'Variables AME'!X802*'Variables AME'!$S822</f>
        <v>173540.01149519437</v>
      </c>
      <c r="Z136" s="21">
        <f>'Variables AME'!Y802*'Variables AME'!$S822</f>
        <v>174911.42998390147</v>
      </c>
      <c r="AA136" s="21">
        <f>'Variables AME'!Z802*'Variables AME'!$S822</f>
        <v>176496.43580610561</v>
      </c>
      <c r="AB136" s="21">
        <f>'Variables AME'!AA802*'Variables AME'!$S822</f>
        <v>178186.23366699129</v>
      </c>
      <c r="AC136" s="21">
        <f>'Variables AME'!AB802*'Variables AME'!$S822</f>
        <v>180003.90792606914</v>
      </c>
      <c r="AD136" s="21">
        <f>'Variables AME'!AC802*'Variables AME'!$S822</f>
        <v>181671.15166934274</v>
      </c>
      <c r="AE136" s="21">
        <f>'Variables AME'!AD802*'Variables AME'!$S822</f>
        <v>183630.53880877508</v>
      </c>
      <c r="AF136" s="21">
        <f>'Variables AME'!AE802*'Variables AME'!$S822</f>
        <v>185690.17934087678</v>
      </c>
      <c r="AG136" s="21">
        <f>'Variables AME'!AF802*'Variables AME'!$S822</f>
        <v>187866.43272581103</v>
      </c>
      <c r="AH136" s="21">
        <f>'Variables AME'!AG802*'Variables AME'!$S822</f>
        <v>190370.17237583088</v>
      </c>
      <c r="AI136" s="21">
        <f>'Variables AME'!AH802*'Variables AME'!$S822</f>
        <v>192908.17662705109</v>
      </c>
      <c r="AJ136" s="21">
        <f>'Variables AME'!AI802*'Variables AME'!$S822</f>
        <v>195635.1492863397</v>
      </c>
      <c r="AK136" s="21">
        <f>'Variables AME'!AJ802*'Variables AME'!$S822</f>
        <v>198478.66190774969</v>
      </c>
      <c r="AL136" s="21">
        <f>'Variables AME'!AK802*'Variables AME'!$S822</f>
        <v>201436.96722020602</v>
      </c>
      <c r="AM136" s="21">
        <f>'Variables AME'!AL802*'Variables AME'!$S822</f>
        <v>204466.15319174362</v>
      </c>
      <c r="AN136" s="21">
        <f>'Variables AME'!AM802*'Variables AME'!$S822</f>
        <v>207599.39340288684</v>
      </c>
      <c r="AO136" s="21">
        <f>'Variables AME'!AN802*'Variables AME'!$S822</f>
        <v>210821.60251842282</v>
      </c>
      <c r="AP136" s="21">
        <f>'Variables AME'!AO802*'Variables AME'!$S822</f>
        <v>214043.67649949438</v>
      </c>
      <c r="AQ136" s="21">
        <f>'Variables AME'!AP802*'Variables AME'!$S822</f>
        <v>217277.65366239051</v>
      </c>
      <c r="AR136" s="21">
        <f>'Variables AME'!AQ802*'Variables AME'!$S822</f>
        <v>220497.55578106976</v>
      </c>
      <c r="AS136" s="21">
        <f>'Variables AME'!AR802*'Variables AME'!$S822</f>
        <v>223750.34073642566</v>
      </c>
      <c r="AT136" s="21">
        <f>'Variables AME'!AS802*'Variables AME'!$S822</f>
        <v>227024.33548472152</v>
      </c>
      <c r="AU136" s="21">
        <f>'Variables AME'!AT802*'Variables AME'!$S822</f>
        <v>230344.72756913252</v>
      </c>
      <c r="AV136" s="21">
        <f>'Variables AME'!AU802*'Variables AME'!$S822</f>
        <v>233699.37571377773</v>
      </c>
      <c r="AW136" s="21">
        <f>'Variables AME'!AV802*'Variables AME'!$S822</f>
        <v>237096.43771132568</v>
      </c>
    </row>
    <row r="137" spans="1:49" x14ac:dyDescent="0.25">
      <c r="A137" s="165"/>
      <c r="B137" t="s">
        <v>257</v>
      </c>
      <c r="C137" s="21">
        <f>'Variables AME'!B803*'Variables AME'!$S823</f>
        <v>110222.21476062991</v>
      </c>
      <c r="D137" s="21">
        <f>'Variables AME'!C803*'Variables AME'!$S823</f>
        <v>111991.8680709974</v>
      </c>
      <c r="E137" s="21">
        <f>'Variables AME'!D803*'Variables AME'!$S823</f>
        <v>113796.07764245231</v>
      </c>
      <c r="F137" s="21">
        <f>'Variables AME'!E803*'Variables AME'!$S823</f>
        <v>113562.96117681039</v>
      </c>
      <c r="G137" s="21">
        <f>'Variables AME'!F803*'Variables AME'!$S823</f>
        <v>111506.58120427055</v>
      </c>
      <c r="H137" s="21">
        <f>'Variables AME'!G803*'Variables AME'!$S823</f>
        <v>98949.314734270651</v>
      </c>
      <c r="I137" s="21">
        <f>'Variables AME'!H803*'Variables AME'!$S823</f>
        <v>107297.31939244513</v>
      </c>
      <c r="J137" s="21">
        <f>'Variables AME'!I803*'Variables AME'!$S823</f>
        <v>108927.12622084287</v>
      </c>
      <c r="K137" s="21">
        <f>'Variables AME'!J803*'Variables AME'!$S823</f>
        <v>108492.5894785151</v>
      </c>
      <c r="L137" s="21">
        <f>'Variables AME'!K803*'Variables AME'!$S823</f>
        <v>108077.95961972282</v>
      </c>
      <c r="M137" s="21">
        <f>'Variables AME'!L803*'Variables AME'!$S823</f>
        <v>110388.40582690416</v>
      </c>
      <c r="N137" s="21">
        <f>'Variables AME'!M803*'Variables AME'!$S823</f>
        <v>112984.9216287493</v>
      </c>
      <c r="O137" s="21">
        <f>'Variables AME'!N803*'Variables AME'!$S823</f>
        <v>117399.7345981356</v>
      </c>
      <c r="P137" s="21">
        <f>'Variables AME'!O803*'Variables AME'!$S823</f>
        <v>125490.27791880365</v>
      </c>
      <c r="Q137" s="21">
        <f>'Variables AME'!P803*'Variables AME'!$S823</f>
        <v>127944.38130604396</v>
      </c>
      <c r="R137" s="21">
        <f>'Variables AME'!Q803*'Variables AME'!$S823</f>
        <v>130011.85606493099</v>
      </c>
      <c r="S137" s="21">
        <f>'Variables AME'!R803*'Variables AME'!$S823</f>
        <v>122450.19296260834</v>
      </c>
      <c r="T137" s="21">
        <f>'Variables AME'!S803*'Variables AME'!$S823</f>
        <v>132757.33321838596</v>
      </c>
      <c r="U137" s="21">
        <f>'Variables AME'!T803*'Variables AME'!$S823</f>
        <v>131267.16907423321</v>
      </c>
      <c r="V137" s="21">
        <f>'Variables AME'!U803*'Variables AME'!$S823</f>
        <v>133575.7635782994</v>
      </c>
      <c r="W137" s="21">
        <f>'Variables AME'!V803*'Variables AME'!$S823</f>
        <v>134842.73074233314</v>
      </c>
      <c r="X137" s="21">
        <f>'Variables AME'!W803*'Variables AME'!$S823</f>
        <v>135589.62563768789</v>
      </c>
      <c r="Y137" s="21">
        <f>'Variables AME'!X803*'Variables AME'!$S823</f>
        <v>135560.87873116514</v>
      </c>
      <c r="Z137" s="21">
        <f>'Variables AME'!Y803*'Variables AME'!$S823</f>
        <v>136700.06570868508</v>
      </c>
      <c r="AA137" s="21">
        <f>'Variables AME'!Z803*'Variables AME'!$S823</f>
        <v>137972.46332740434</v>
      </c>
      <c r="AB137" s="21">
        <f>'Variables AME'!AA803*'Variables AME'!$S823</f>
        <v>139312.07840787029</v>
      </c>
      <c r="AC137" s="21">
        <f>'Variables AME'!AB803*'Variables AME'!$S823</f>
        <v>140814.80954323587</v>
      </c>
      <c r="AD137" s="21">
        <f>'Variables AME'!AC803*'Variables AME'!$S823</f>
        <v>141499.05612100984</v>
      </c>
      <c r="AE137" s="21">
        <f>'Variables AME'!AD803*'Variables AME'!$S823</f>
        <v>142903.0651677479</v>
      </c>
      <c r="AF137" s="21">
        <f>'Variables AME'!AE803*'Variables AME'!$S823</f>
        <v>144395.47711607514</v>
      </c>
      <c r="AG137" s="21">
        <f>'Variables AME'!AF803*'Variables AME'!$S823</f>
        <v>146003.75454021065</v>
      </c>
      <c r="AH137" s="21">
        <f>'Variables AME'!AG803*'Variables AME'!$S823</f>
        <v>147873.69224788711</v>
      </c>
      <c r="AI137" s="21">
        <f>'Variables AME'!AH803*'Variables AME'!$S823</f>
        <v>149898.27107117858</v>
      </c>
      <c r="AJ137" s="21">
        <f>'Variables AME'!AI803*'Variables AME'!$S823</f>
        <v>151987.1901719624</v>
      </c>
      <c r="AK137" s="21">
        <f>'Variables AME'!AJ803*'Variables AME'!$S823</f>
        <v>154199.68850307699</v>
      </c>
      <c r="AL137" s="21">
        <f>'Variables AME'!AK803*'Variables AME'!$S823</f>
        <v>156483.33617209928</v>
      </c>
      <c r="AM137" s="21">
        <f>'Variables AME'!AL803*'Variables AME'!$S823</f>
        <v>158782.82712014861</v>
      </c>
      <c r="AN137" s="21">
        <f>'Variables AME'!AM803*'Variables AME'!$S823</f>
        <v>161051.80388480242</v>
      </c>
      <c r="AO137" s="21">
        <f>'Variables AME'!AN803*'Variables AME'!$S823</f>
        <v>163562.27596164483</v>
      </c>
      <c r="AP137" s="21">
        <f>'Variables AME'!AO803*'Variables AME'!$S823</f>
        <v>165986.72576355154</v>
      </c>
      <c r="AQ137" s="21">
        <f>'Variables AME'!AP803*'Variables AME'!$S823</f>
        <v>168440.37653656659</v>
      </c>
      <c r="AR137" s="21">
        <f>'Variables AME'!AQ803*'Variables AME'!$S823</f>
        <v>170810.93247261603</v>
      </c>
      <c r="AS137" s="21">
        <f>'Variables AME'!AR803*'Variables AME'!$S823</f>
        <v>173264.39915163966</v>
      </c>
      <c r="AT137" s="21">
        <f>'Variables AME'!AS803*'Variables AME'!$S823</f>
        <v>175659.39824055467</v>
      </c>
      <c r="AU137" s="21">
        <f>'Variables AME'!AT803*'Variables AME'!$S823</f>
        <v>178096.07025501714</v>
      </c>
      <c r="AV137" s="21">
        <f>'Variables AME'!AU803*'Variables AME'!$S823</f>
        <v>180551.46120606587</v>
      </c>
      <c r="AW137" s="21">
        <f>'Variables AME'!AV803*'Variables AME'!$S823</f>
        <v>183082.66961992445</v>
      </c>
    </row>
    <row r="138" spans="1:49" x14ac:dyDescent="0.25">
      <c r="A138" s="165"/>
      <c r="B138" t="s">
        <v>258</v>
      </c>
      <c r="C138" s="21">
        <f>'Variables AME'!B804*'Variables AME'!$S824</f>
        <v>8006.2631887095695</v>
      </c>
      <c r="D138" s="21">
        <f>'Variables AME'!C804*'Variables AME'!$S824</f>
        <v>8134.8063339035116</v>
      </c>
      <c r="E138" s="21">
        <f>'Variables AME'!D804*'Variables AME'!$S824</f>
        <v>8233.9102675946287</v>
      </c>
      <c r="F138" s="21">
        <f>'Variables AME'!E804*'Variables AME'!$S824</f>
        <v>8342.2197047637692</v>
      </c>
      <c r="G138" s="21">
        <f>'Variables AME'!F804*'Variables AME'!$S824</f>
        <v>7837.9595421152462</v>
      </c>
      <c r="H138" s="21">
        <f>'Variables AME'!G804*'Variables AME'!$S824</f>
        <v>6721.5077515892835</v>
      </c>
      <c r="I138" s="21">
        <f>'Variables AME'!H804*'Variables AME'!$S824</f>
        <v>6960.7835078261442</v>
      </c>
      <c r="J138" s="21">
        <f>'Variables AME'!I804*'Variables AME'!$S824</f>
        <v>7825.2597970219904</v>
      </c>
      <c r="K138" s="21">
        <f>'Variables AME'!J804*'Variables AME'!$S824</f>
        <v>7302.2953345395808</v>
      </c>
      <c r="L138" s="21">
        <f>'Variables AME'!K804*'Variables AME'!$S824</f>
        <v>7037.1695496655711</v>
      </c>
      <c r="M138" s="21">
        <f>'Variables AME'!L804*'Variables AME'!$S824</f>
        <v>7121.1987283270391</v>
      </c>
      <c r="N138" s="21">
        <f>'Variables AME'!M804*'Variables AME'!$S824</f>
        <v>7022.9844789664758</v>
      </c>
      <c r="O138" s="21">
        <f>'Variables AME'!N804*'Variables AME'!$S824</f>
        <v>7297.8109341969093</v>
      </c>
      <c r="P138" s="21">
        <f>'Variables AME'!O804*'Variables AME'!$S824</f>
        <v>7646.3311436079011</v>
      </c>
      <c r="Q138" s="21">
        <f>'Variables AME'!P804*'Variables AME'!$S824</f>
        <v>7773.9139434236704</v>
      </c>
      <c r="R138" s="21">
        <f>'Variables AME'!Q804*'Variables AME'!$S824</f>
        <v>7809.2318830435706</v>
      </c>
      <c r="S138" s="21">
        <f>'Variables AME'!R804*'Variables AME'!$S824</f>
        <v>7825.1879794652259</v>
      </c>
      <c r="T138" s="21">
        <f>'Variables AME'!S804*'Variables AME'!$S824</f>
        <v>8080.0462327511295</v>
      </c>
      <c r="U138" s="21">
        <f>'Variables AME'!T804*'Variables AME'!$S824</f>
        <v>8130.1945302730974</v>
      </c>
      <c r="V138" s="21">
        <f>'Variables AME'!U804*'Variables AME'!$S824</f>
        <v>8285.0706095355854</v>
      </c>
      <c r="W138" s="21">
        <f>'Variables AME'!V804*'Variables AME'!$S824</f>
        <v>8991.8315790276974</v>
      </c>
      <c r="X138" s="21">
        <f>'Variables AME'!W804*'Variables AME'!$S824</f>
        <v>9775.2307919332034</v>
      </c>
      <c r="Y138" s="21">
        <f>'Variables AME'!X804*'Variables AME'!$S824</f>
        <v>10627.257116971994</v>
      </c>
      <c r="Z138" s="21">
        <f>'Variables AME'!Y804*'Variables AME'!$S824</f>
        <v>11677.751883645851</v>
      </c>
      <c r="AA138" s="21">
        <f>'Variables AME'!Z804*'Variables AME'!$S824</f>
        <v>12916.207419149214</v>
      </c>
      <c r="AB138" s="21">
        <f>'Variables AME'!AA804*'Variables AME'!$S824</f>
        <v>14366.250589688743</v>
      </c>
      <c r="AC138" s="21">
        <f>'Variables AME'!AB804*'Variables AME'!$S824</f>
        <v>16070.534421686974</v>
      </c>
      <c r="AD138" s="21">
        <f>'Variables AME'!AC804*'Variables AME'!$S824</f>
        <v>16189.923996584117</v>
      </c>
      <c r="AE138" s="21">
        <f>'Variables AME'!AD804*'Variables AME'!$S824</f>
        <v>16348.1545768161</v>
      </c>
      <c r="AF138" s="21">
        <f>'Variables AME'!AE804*'Variables AME'!$S824</f>
        <v>16516.353913648945</v>
      </c>
      <c r="AG138" s="21">
        <f>'Variables AME'!AF804*'Variables AME'!$S824</f>
        <v>16696.886938361462</v>
      </c>
      <c r="AH138" s="21">
        <f>'Variables AME'!AG804*'Variables AME'!$S824</f>
        <v>16903.686330392804</v>
      </c>
      <c r="AI138" s="21">
        <f>'Variables AME'!AH804*'Variables AME'!$S824</f>
        <v>17122.568143698121</v>
      </c>
      <c r="AJ138" s="21">
        <f>'Variables AME'!AI804*'Variables AME'!$S824</f>
        <v>17353.424098181607</v>
      </c>
      <c r="AK138" s="21">
        <f>'Variables AME'!AJ804*'Variables AME'!$S824</f>
        <v>17597.089338348043</v>
      </c>
      <c r="AL138" s="21">
        <f>'Variables AME'!AK804*'Variables AME'!$S824</f>
        <v>17849.587568938601</v>
      </c>
      <c r="AM138" s="21">
        <f>'Variables AME'!AL804*'Variables AME'!$S824</f>
        <v>18105.976087496692</v>
      </c>
      <c r="AN138" s="21">
        <f>'Variables AME'!AM804*'Variables AME'!$S824</f>
        <v>18361.604834189031</v>
      </c>
      <c r="AO138" s="21">
        <f>'Variables AME'!AN804*'Variables AME'!$S824</f>
        <v>18634.723973708067</v>
      </c>
      <c r="AP138" s="21">
        <f>'Variables AME'!AO804*'Variables AME'!$S824</f>
        <v>18906.10688692594</v>
      </c>
      <c r="AQ138" s="21">
        <f>'Variables AME'!AP804*'Variables AME'!$S824</f>
        <v>19181.238484473382</v>
      </c>
      <c r="AR138" s="21">
        <f>'Variables AME'!AQ804*'Variables AME'!$S824</f>
        <v>19451.587339909205</v>
      </c>
      <c r="AS138" s="21">
        <f>'Variables AME'!AR804*'Variables AME'!$S824</f>
        <v>19728.588115267867</v>
      </c>
      <c r="AT138" s="21">
        <f>'Variables AME'!AS804*'Variables AME'!$S824</f>
        <v>20003.335237705684</v>
      </c>
      <c r="AU138" s="21">
        <f>'Variables AME'!AT804*'Variables AME'!$S824</f>
        <v>20281.355055060048</v>
      </c>
      <c r="AV138" s="21">
        <f>'Variables AME'!AU804*'Variables AME'!$S824</f>
        <v>20561.910973867271</v>
      </c>
      <c r="AW138" s="21">
        <f>'Variables AME'!AV804*'Variables AME'!$S824</f>
        <v>20852.009810385913</v>
      </c>
    </row>
    <row r="139" spans="1:49" x14ac:dyDescent="0.25">
      <c r="A139" s="165"/>
      <c r="B139" t="s">
        <v>268</v>
      </c>
      <c r="C139" s="21">
        <f>'Variables AME'!B805*'Variables AME'!$S825</f>
        <v>23612.383322671514</v>
      </c>
      <c r="D139" s="21">
        <f>'Variables AME'!C805*'Variables AME'!$S825</f>
        <v>23991.487774558791</v>
      </c>
      <c r="E139" s="21">
        <f>'Variables AME'!D805*'Variables AME'!$S825</f>
        <v>24350.827915624574</v>
      </c>
      <c r="F139" s="21">
        <f>'Variables AME'!E805*'Variables AME'!$S825</f>
        <v>24661.232961284051</v>
      </c>
      <c r="G139" s="21">
        <f>'Variables AME'!F805*'Variables AME'!$S825</f>
        <v>23184.988725680334</v>
      </c>
      <c r="H139" s="21">
        <f>'Variables AME'!G805*'Variables AME'!$S825</f>
        <v>19858.929776467117</v>
      </c>
      <c r="I139" s="21">
        <f>'Variables AME'!H805*'Variables AME'!$S825</f>
        <v>20590.761218796997</v>
      </c>
      <c r="J139" s="21">
        <f>'Variables AME'!I805*'Variables AME'!$S825</f>
        <v>23255.383894016897</v>
      </c>
      <c r="K139" s="21">
        <f>'Variables AME'!J805*'Variables AME'!$S825</f>
        <v>21573.704072407381</v>
      </c>
      <c r="L139" s="21">
        <f>'Variables AME'!K805*'Variables AME'!$S825</f>
        <v>20742.900165604366</v>
      </c>
      <c r="M139" s="21">
        <f>'Variables AME'!L805*'Variables AME'!$S825</f>
        <v>20970.196564360009</v>
      </c>
      <c r="N139" s="21">
        <f>'Variables AME'!M805*'Variables AME'!$S825</f>
        <v>20600.447338688547</v>
      </c>
      <c r="O139" s="21">
        <f>'Variables AME'!N805*'Variables AME'!$S825</f>
        <v>21436.584293167612</v>
      </c>
      <c r="P139" s="21">
        <f>'Variables AME'!O805*'Variables AME'!$S825</f>
        <v>22470.562147780343</v>
      </c>
      <c r="Q139" s="21">
        <f>'Variables AME'!P805*'Variables AME'!$S825</f>
        <v>22805.858463543227</v>
      </c>
      <c r="R139" s="21">
        <f>'Variables AME'!Q805*'Variables AME'!$S825</f>
        <v>22956.626220614762</v>
      </c>
      <c r="S139" s="21">
        <f>'Variables AME'!R805*'Variables AME'!$S825</f>
        <v>23019.812005077147</v>
      </c>
      <c r="T139" s="21">
        <f>'Variables AME'!S805*'Variables AME'!$S825</f>
        <v>23969.734975729873</v>
      </c>
      <c r="U139" s="21">
        <f>'Variables AME'!T805*'Variables AME'!$S825</f>
        <v>23964.135206259634</v>
      </c>
      <c r="V139" s="21">
        <f>'Variables AME'!U805*'Variables AME'!$S825</f>
        <v>24563.215905953504</v>
      </c>
      <c r="W139" s="21">
        <f>'Variables AME'!V805*'Variables AME'!$S825</f>
        <v>24618.092449432701</v>
      </c>
      <c r="X139" s="21">
        <f>'Variables AME'!W805*'Variables AME'!$S825</f>
        <v>24614.722129093097</v>
      </c>
      <c r="Y139" s="21">
        <f>'Variables AME'!X805*'Variables AME'!$S825</f>
        <v>24191.150567329445</v>
      </c>
      <c r="Z139" s="21">
        <f>'Variables AME'!Y805*'Variables AME'!$S825</f>
        <v>24088.190786178919</v>
      </c>
      <c r="AA139" s="21">
        <f>'Variables AME'!Z805*'Variables AME'!$S825</f>
        <v>24100.397494576708</v>
      </c>
      <c r="AB139" s="21">
        <f>'Variables AME'!AA805*'Variables AME'!$S825</f>
        <v>24166.697313931498</v>
      </c>
      <c r="AC139" s="21">
        <f>'Variables AME'!AB805*'Variables AME'!$S825</f>
        <v>24292.702854634506</v>
      </c>
      <c r="AD139" s="21">
        <f>'Variables AME'!AC805*'Variables AME'!$S825</f>
        <v>24313.636691709664</v>
      </c>
      <c r="AE139" s="21">
        <f>'Variables AME'!AD805*'Variables AME'!$S825</f>
        <v>24401.342537064338</v>
      </c>
      <c r="AF139" s="21">
        <f>'Variables AME'!AE805*'Variables AME'!$S825</f>
        <v>24505.30236071314</v>
      </c>
      <c r="AG139" s="21">
        <f>'Variables AME'!AF805*'Variables AME'!$S825</f>
        <v>24627.732498182053</v>
      </c>
      <c r="AH139" s="21">
        <f>'Variables AME'!AG805*'Variables AME'!$S825</f>
        <v>24807.673650244556</v>
      </c>
      <c r="AI139" s="21">
        <f>'Variables AME'!AH805*'Variables AME'!$S825</f>
        <v>24984.390479272799</v>
      </c>
      <c r="AJ139" s="21">
        <f>'Variables AME'!AI805*'Variables AME'!$S825</f>
        <v>25150.7228207915</v>
      </c>
      <c r="AK139" s="21">
        <f>'Variables AME'!AJ805*'Variables AME'!$S825</f>
        <v>25362.018291680553</v>
      </c>
      <c r="AL139" s="21">
        <f>'Variables AME'!AK805*'Variables AME'!$S825</f>
        <v>25577.592454122121</v>
      </c>
      <c r="AM139" s="21">
        <f>'Variables AME'!AL805*'Variables AME'!$S825</f>
        <v>25784.66921146703</v>
      </c>
      <c r="AN139" s="21">
        <f>'Variables AME'!AM805*'Variables AME'!$S825</f>
        <v>25936.801960918707</v>
      </c>
      <c r="AO139" s="21">
        <f>'Variables AME'!AN805*'Variables AME'!$S825</f>
        <v>26120.033896457891</v>
      </c>
      <c r="AP139" s="21">
        <f>'Variables AME'!AO805*'Variables AME'!$S825</f>
        <v>26298.338413645644</v>
      </c>
      <c r="AQ139" s="21">
        <f>'Variables AME'!AP805*'Variables AME'!$S825</f>
        <v>26506.921487869859</v>
      </c>
      <c r="AR139" s="21">
        <f>'Variables AME'!AQ805*'Variables AME'!$S825</f>
        <v>26683.834128548482</v>
      </c>
      <c r="AS139" s="21">
        <f>'Variables AME'!AR805*'Variables AME'!$S825</f>
        <v>26879.092516197852</v>
      </c>
      <c r="AT139" s="21">
        <f>'Variables AME'!AS805*'Variables AME'!$S825</f>
        <v>27070.619104144931</v>
      </c>
      <c r="AU139" s="21">
        <f>'Variables AME'!AT805*'Variables AME'!$S825</f>
        <v>27253.533462389139</v>
      </c>
      <c r="AV139" s="21">
        <f>'Variables AME'!AU805*'Variables AME'!$S825</f>
        <v>27436.13784129644</v>
      </c>
      <c r="AW139" s="21">
        <f>'Variables AME'!AV805*'Variables AME'!$S825</f>
        <v>27719.150884673902</v>
      </c>
    </row>
    <row r="140" spans="1:49" x14ac:dyDescent="0.25">
      <c r="A140" s="165"/>
      <c r="B140" t="s">
        <v>259</v>
      </c>
      <c r="C140" s="21">
        <f>'Variables AME'!B806*'Variables AME'!$S826</f>
        <v>25413.98361138624</v>
      </c>
      <c r="D140" s="21">
        <f>'Variables AME'!C806*'Variables AME'!$S826</f>
        <v>25822.013338653054</v>
      </c>
      <c r="E140" s="21">
        <f>'Variables AME'!D806*'Variables AME'!$S826</f>
        <v>26166.992956625607</v>
      </c>
      <c r="F140" s="21">
        <f>'Variables AME'!E806*'Variables AME'!$S826</f>
        <v>26584.872500687103</v>
      </c>
      <c r="G140" s="21">
        <f>'Variables AME'!F806*'Variables AME'!$S826</f>
        <v>25790.802883536213</v>
      </c>
      <c r="H140" s="21">
        <f>'Variables AME'!G806*'Variables AME'!$S826</f>
        <v>23119.012513916681</v>
      </c>
      <c r="I140" s="21">
        <f>'Variables AME'!H806*'Variables AME'!$S826</f>
        <v>24596.059066079721</v>
      </c>
      <c r="J140" s="21">
        <f>'Variables AME'!I806*'Variables AME'!$S826</f>
        <v>24094.047734263881</v>
      </c>
      <c r="K140" s="21">
        <f>'Variables AME'!J806*'Variables AME'!$S826</f>
        <v>23061.361090762413</v>
      </c>
      <c r="L140" s="21">
        <f>'Variables AME'!K806*'Variables AME'!$S826</f>
        <v>23110.797328647219</v>
      </c>
      <c r="M140" s="21">
        <f>'Variables AME'!L806*'Variables AME'!$S826</f>
        <v>22949.700581672678</v>
      </c>
      <c r="N140" s="21">
        <f>'Variables AME'!M806*'Variables AME'!$S826</f>
        <v>23187.059930500141</v>
      </c>
      <c r="O140" s="21">
        <f>'Variables AME'!N806*'Variables AME'!$S826</f>
        <v>23081.01942691466</v>
      </c>
      <c r="P140" s="21">
        <f>'Variables AME'!O806*'Variables AME'!$S826</f>
        <v>23208.654474055253</v>
      </c>
      <c r="Q140" s="21">
        <f>'Variables AME'!P806*'Variables AME'!$S826</f>
        <v>23302.370064751485</v>
      </c>
      <c r="R140" s="21">
        <f>'Variables AME'!Q806*'Variables AME'!$S826</f>
        <v>22923.499478389302</v>
      </c>
      <c r="S140" s="21">
        <f>'Variables AME'!R806*'Variables AME'!$S826</f>
        <v>23060.519405851945</v>
      </c>
      <c r="T140" s="21">
        <f>'Variables AME'!S806*'Variables AME'!$S826</f>
        <v>23864.291805235302</v>
      </c>
      <c r="U140" s="21">
        <f>'Variables AME'!T806*'Variables AME'!$S826</f>
        <v>24019.804393368231</v>
      </c>
      <c r="V140" s="21">
        <f>'Variables AME'!U806*'Variables AME'!$S826</f>
        <v>24470.390261100878</v>
      </c>
      <c r="W140" s="21">
        <f>'Variables AME'!V806*'Variables AME'!$S826</f>
        <v>26213.025922902052</v>
      </c>
      <c r="X140" s="21">
        <f>'Variables AME'!W806*'Variables AME'!$S826</f>
        <v>28033.030108814415</v>
      </c>
      <c r="Y140" s="21">
        <f>'Variables AME'!X806*'Variables AME'!$S826</f>
        <v>29874.939056881893</v>
      </c>
      <c r="Z140" s="21">
        <f>'Variables AME'!Y806*'Variables AME'!$S826</f>
        <v>32181.932094925472</v>
      </c>
      <c r="AA140" s="21">
        <f>'Variables AME'!Z806*'Variables AME'!$S826</f>
        <v>34890.33701014777</v>
      </c>
      <c r="AB140" s="21">
        <f>'Variables AME'!AA806*'Variables AME'!$S826</f>
        <v>38078.334925693802</v>
      </c>
      <c r="AC140" s="21">
        <f>'Variables AME'!AB806*'Variables AME'!$S826</f>
        <v>41895.93196058883</v>
      </c>
      <c r="AD140" s="21">
        <f>'Variables AME'!AC806*'Variables AME'!$S826</f>
        <v>41999.585274125966</v>
      </c>
      <c r="AE140" s="21">
        <f>'Variables AME'!AD806*'Variables AME'!$S826</f>
        <v>42215.057678698286</v>
      </c>
      <c r="AF140" s="21">
        <f>'Variables AME'!AE806*'Variables AME'!$S826</f>
        <v>42461.554473623117</v>
      </c>
      <c r="AG140" s="21">
        <f>'Variables AME'!AF806*'Variables AME'!$S826</f>
        <v>42742.44075117731</v>
      </c>
      <c r="AH140" s="21">
        <f>'Variables AME'!AG806*'Variables AME'!$S826</f>
        <v>43086.122276649337</v>
      </c>
      <c r="AI140" s="21">
        <f>'Variables AME'!AH806*'Variables AME'!$S826</f>
        <v>43468.98546956847</v>
      </c>
      <c r="AJ140" s="21">
        <f>'Variables AME'!AI806*'Variables AME'!$S826</f>
        <v>43874.538743311947</v>
      </c>
      <c r="AK140" s="21">
        <f>'Variables AME'!AJ806*'Variables AME'!$S826</f>
        <v>44309.924940779361</v>
      </c>
      <c r="AL140" s="21">
        <f>'Variables AME'!AK806*'Variables AME'!$S826</f>
        <v>44763.850781767178</v>
      </c>
      <c r="AM140" s="21">
        <f>'Variables AME'!AL806*'Variables AME'!$S826</f>
        <v>45223.081230343661</v>
      </c>
      <c r="AN140" s="21">
        <f>'Variables AME'!AM806*'Variables AME'!$S826</f>
        <v>45667.71847619961</v>
      </c>
      <c r="AO140" s="21">
        <f>'Variables AME'!AN806*'Variables AME'!$S826</f>
        <v>46163.128869131047</v>
      </c>
      <c r="AP140" s="21">
        <f>'Variables AME'!AO806*'Variables AME'!$S826</f>
        <v>46652.974357623119</v>
      </c>
      <c r="AQ140" s="21">
        <f>'Variables AME'!AP806*'Variables AME'!$S826</f>
        <v>47151.653873935327</v>
      </c>
      <c r="AR140" s="21">
        <f>'Variables AME'!AQ806*'Variables AME'!$S826</f>
        <v>47635.67786441389</v>
      </c>
      <c r="AS140" s="21">
        <f>'Variables AME'!AR806*'Variables AME'!$S826</f>
        <v>48140.455741492864</v>
      </c>
      <c r="AT140" s="21">
        <f>'Variables AME'!AS806*'Variables AME'!$S826</f>
        <v>48631.588125173897</v>
      </c>
      <c r="AU140" s="21">
        <f>'Variables AME'!AT806*'Variables AME'!$S826</f>
        <v>49128.398053524288</v>
      </c>
      <c r="AV140" s="21">
        <f>'Variables AME'!AU806*'Variables AME'!$S826</f>
        <v>49629.85899410041</v>
      </c>
      <c r="AW140" s="21">
        <f>'Variables AME'!AV806*'Variables AME'!$S826</f>
        <v>50147.981792946834</v>
      </c>
    </row>
    <row r="141" spans="1:49" x14ac:dyDescent="0.25">
      <c r="A141" s="165"/>
      <c r="B141" t="s">
        <v>260</v>
      </c>
      <c r="C141" s="21">
        <f>'Variables AME'!B807*'Variables AME'!$S827</f>
        <v>6627.366743951643</v>
      </c>
      <c r="D141" s="21">
        <f>'Variables AME'!C807*'Variables AME'!$S827</f>
        <v>6733.771260708294</v>
      </c>
      <c r="E141" s="21">
        <f>'Variables AME'!D807*'Variables AME'!$S827</f>
        <v>6840.3671321113388</v>
      </c>
      <c r="F141" s="21">
        <f>'Variables AME'!E807*'Variables AME'!$S827</f>
        <v>6908.269746296116</v>
      </c>
      <c r="G141" s="21">
        <f>'Variables AME'!F807*'Variables AME'!$S827</f>
        <v>6992.4230271832039</v>
      </c>
      <c r="H141" s="21">
        <f>'Variables AME'!G807*'Variables AME'!$S827</f>
        <v>6474.8031472336088</v>
      </c>
      <c r="I141" s="21">
        <f>'Variables AME'!H807*'Variables AME'!$S827</f>
        <v>6773.9410303159184</v>
      </c>
      <c r="J141" s="21">
        <f>'Variables AME'!I807*'Variables AME'!$S827</f>
        <v>6912.8505458433983</v>
      </c>
      <c r="K141" s="21">
        <f>'Variables AME'!J807*'Variables AME'!$S827</f>
        <v>6793.4513656139379</v>
      </c>
      <c r="L141" s="21">
        <f>'Variables AME'!K807*'Variables AME'!$S827</f>
        <v>6791.9155664091168</v>
      </c>
      <c r="M141" s="21">
        <f>'Variables AME'!L807*'Variables AME'!$S827</f>
        <v>6785.9740584703541</v>
      </c>
      <c r="N141" s="21">
        <f>'Variables AME'!M807*'Variables AME'!$S827</f>
        <v>6948.7477051054757</v>
      </c>
      <c r="O141" s="21">
        <f>'Variables AME'!N807*'Variables AME'!$S827</f>
        <v>7122.5251952105855</v>
      </c>
      <c r="P141" s="21">
        <f>'Variables AME'!O807*'Variables AME'!$S827</f>
        <v>7317.2641507888211</v>
      </c>
      <c r="Q141" s="21">
        <f>'Variables AME'!P807*'Variables AME'!$S827</f>
        <v>7389.070987460741</v>
      </c>
      <c r="R141" s="21">
        <f>'Variables AME'!Q807*'Variables AME'!$S827</f>
        <v>7534.6913444366983</v>
      </c>
      <c r="S141" s="21">
        <f>'Variables AME'!R807*'Variables AME'!$S827</f>
        <v>7555.4866033852104</v>
      </c>
      <c r="T141" s="21">
        <f>'Variables AME'!S807*'Variables AME'!$S827</f>
        <v>7853.6189178710501</v>
      </c>
      <c r="U141" s="21">
        <f>'Variables AME'!T807*'Variables AME'!$S827</f>
        <v>7893.3272406345195</v>
      </c>
      <c r="V141" s="21">
        <f>'Variables AME'!U807*'Variables AME'!$S827</f>
        <v>8047.5384741983844</v>
      </c>
      <c r="W141" s="21">
        <f>'Variables AME'!V807*'Variables AME'!$S827</f>
        <v>8188.3947517873712</v>
      </c>
      <c r="X141" s="21">
        <f>'Variables AME'!W807*'Variables AME'!$S827</f>
        <v>8311.3265156417965</v>
      </c>
      <c r="Y141" s="21">
        <f>'Variables AME'!X807*'Variables AME'!$S827</f>
        <v>8393.3781793283779</v>
      </c>
      <c r="Z141" s="21">
        <f>'Variables AME'!Y807*'Variables AME'!$S827</f>
        <v>8562.6006197104507</v>
      </c>
      <c r="AA141" s="21">
        <f>'Variables AME'!Z807*'Variables AME'!$S827</f>
        <v>8777.0288955543565</v>
      </c>
      <c r="AB141" s="21">
        <f>'Variables AME'!AA807*'Variables AME'!$S827</f>
        <v>9034.2813199352058</v>
      </c>
      <c r="AC141" s="21">
        <f>'Variables AME'!AB807*'Variables AME'!$S827</f>
        <v>9347.4966427775471</v>
      </c>
      <c r="AD141" s="21">
        <f>'Variables AME'!AC807*'Variables AME'!$S827</f>
        <v>9449.910794835152</v>
      </c>
      <c r="AE141" s="21">
        <f>'Variables AME'!AD807*'Variables AME'!$S827</f>
        <v>9578.6345361260173</v>
      </c>
      <c r="AF141" s="21">
        <f>'Variables AME'!AE807*'Variables AME'!$S827</f>
        <v>9713.8400144991665</v>
      </c>
      <c r="AG141" s="21">
        <f>'Variables AME'!AF807*'Variables AME'!$S827</f>
        <v>9858.133878212544</v>
      </c>
      <c r="AH141" s="21">
        <f>'Variables AME'!AG807*'Variables AME'!$S827</f>
        <v>10017.901508289218</v>
      </c>
      <c r="AI141" s="21">
        <f>'Variables AME'!AH807*'Variables AME'!$S827</f>
        <v>10189.10896158013</v>
      </c>
      <c r="AJ141" s="21">
        <f>'Variables AME'!AI807*'Variables AME'!$S827</f>
        <v>10367.498069964753</v>
      </c>
      <c r="AK141" s="21">
        <f>'Variables AME'!AJ807*'Variables AME'!$S827</f>
        <v>10555.481174703207</v>
      </c>
      <c r="AL141" s="21">
        <f>'Variables AME'!AK807*'Variables AME'!$S827</f>
        <v>10749.853539777621</v>
      </c>
      <c r="AM141" s="21">
        <f>'Variables AME'!AL807*'Variables AME'!$S827</f>
        <v>10947.346823508062</v>
      </c>
      <c r="AN141" s="21">
        <f>'Variables AME'!AM807*'Variables AME'!$S827</f>
        <v>11145.507045381944</v>
      </c>
      <c r="AO141" s="21">
        <f>'Variables AME'!AN807*'Variables AME'!$S827</f>
        <v>11359.331971619788</v>
      </c>
      <c r="AP141" s="21">
        <f>'Variables AME'!AO807*'Variables AME'!$S827</f>
        <v>11574.645263956812</v>
      </c>
      <c r="AQ141" s="21">
        <f>'Variables AME'!AP807*'Variables AME'!$S827</f>
        <v>11796.12404032522</v>
      </c>
      <c r="AR141" s="21">
        <f>'Variables AME'!AQ807*'Variables AME'!$S827</f>
        <v>12017.313124035591</v>
      </c>
      <c r="AS141" s="21">
        <f>'Variables AME'!AR807*'Variables AME'!$S827</f>
        <v>12247.775500913005</v>
      </c>
      <c r="AT141" s="21">
        <f>'Variables AME'!AS807*'Variables AME'!$S827</f>
        <v>12477.311660436862</v>
      </c>
      <c r="AU141" s="21">
        <f>'Variables AME'!AT807*'Variables AME'!$S827</f>
        <v>12710.746015698933</v>
      </c>
      <c r="AV141" s="21">
        <f>'Variables AME'!AU807*'Variables AME'!$S827</f>
        <v>12947.903620874909</v>
      </c>
      <c r="AW141" s="21">
        <f>'Variables AME'!AV807*'Variables AME'!$S827</f>
        <v>13190.713458032378</v>
      </c>
    </row>
    <row r="142" spans="1:49" x14ac:dyDescent="0.25">
      <c r="A142" s="165"/>
      <c r="B142" t="s">
        <v>261</v>
      </c>
      <c r="C142" s="21">
        <f>'Variables AME'!B808*'Variables AME'!$S828</f>
        <v>24884.364909503256</v>
      </c>
      <c r="D142" s="21">
        <f>'Variables AME'!C808*'Variables AME'!$S828</f>
        <v>25283.891437201219</v>
      </c>
      <c r="E142" s="21">
        <f>'Variables AME'!D808*'Variables AME'!$S828</f>
        <v>25689.731015315363</v>
      </c>
      <c r="F142" s="21">
        <f>'Variables AME'!E808*'Variables AME'!$S828</f>
        <v>25991.245684407648</v>
      </c>
      <c r="G142" s="21">
        <f>'Variables AME'!F808*'Variables AME'!$S828</f>
        <v>26347.671678587176</v>
      </c>
      <c r="H142" s="21">
        <f>'Variables AME'!G808*'Variables AME'!$S828</f>
        <v>24590.442564822373</v>
      </c>
      <c r="I142" s="21">
        <f>'Variables AME'!H808*'Variables AME'!$S828</f>
        <v>25768.73993082808</v>
      </c>
      <c r="J142" s="21">
        <f>'Variables AME'!I808*'Variables AME'!$S828</f>
        <v>26404.486239303649</v>
      </c>
      <c r="K142" s="21">
        <f>'Variables AME'!J808*'Variables AME'!$S828</f>
        <v>26256.027633433707</v>
      </c>
      <c r="L142" s="21">
        <f>'Variables AME'!K808*'Variables AME'!$S828</f>
        <v>26410.212756361991</v>
      </c>
      <c r="M142" s="21">
        <f>'Variables AME'!L808*'Variables AME'!$S828</f>
        <v>26611.730455153032</v>
      </c>
      <c r="N142" s="21">
        <f>'Variables AME'!M808*'Variables AME'!$S828</f>
        <v>27481.686644465444</v>
      </c>
      <c r="O142" s="21">
        <f>'Variables AME'!N808*'Variables AME'!$S828</f>
        <v>28203.257900777986</v>
      </c>
      <c r="P142" s="21">
        <f>'Variables AME'!O808*'Variables AME'!$S828</f>
        <v>29244.600590389542</v>
      </c>
      <c r="Q142" s="21">
        <f>'Variables AME'!P808*'Variables AME'!$S828</f>
        <v>29793.692306946901</v>
      </c>
      <c r="R142" s="21">
        <f>'Variables AME'!Q808*'Variables AME'!$S828</f>
        <v>30858.245874805692</v>
      </c>
      <c r="S142" s="21">
        <f>'Variables AME'!R808*'Variables AME'!$S828</f>
        <v>31279.61351480124</v>
      </c>
      <c r="T142" s="21">
        <f>'Variables AME'!S808*'Variables AME'!$S828</f>
        <v>31781.501926248631</v>
      </c>
      <c r="U142" s="21">
        <f>'Variables AME'!T808*'Variables AME'!$S828</f>
        <v>32082.056329206996</v>
      </c>
      <c r="V142" s="21">
        <f>'Variables AME'!U808*'Variables AME'!$S828</f>
        <v>32651.981241585341</v>
      </c>
      <c r="W142" s="21">
        <f>'Variables AME'!V808*'Variables AME'!$S828</f>
        <v>33140.432294482947</v>
      </c>
      <c r="X142" s="21">
        <f>'Variables AME'!W808*'Variables AME'!$S828</f>
        <v>33508.832578604401</v>
      </c>
      <c r="Y142" s="21">
        <f>'Variables AME'!X808*'Variables AME'!$S828</f>
        <v>33885.228471751187</v>
      </c>
      <c r="Z142" s="21">
        <f>'Variables AME'!Y808*'Variables AME'!$S828</f>
        <v>34365.135914870771</v>
      </c>
      <c r="AA142" s="21">
        <f>'Variables AME'!Z808*'Variables AME'!$S828</f>
        <v>35005.367706584548</v>
      </c>
      <c r="AB142" s="21">
        <f>'Variables AME'!AA808*'Variables AME'!$S828</f>
        <v>35732.498340374485</v>
      </c>
      <c r="AC142" s="21">
        <f>'Variables AME'!AB808*'Variables AME'!$S828</f>
        <v>36575.161320416199</v>
      </c>
      <c r="AD142" s="21">
        <f>'Variables AME'!AC808*'Variables AME'!$S828</f>
        <v>36855.145620237206</v>
      </c>
      <c r="AE142" s="21">
        <f>'Variables AME'!AD808*'Variables AME'!$S828</f>
        <v>37189.078330463752</v>
      </c>
      <c r="AF142" s="21">
        <f>'Variables AME'!AE808*'Variables AME'!$S828</f>
        <v>37543.000668635963</v>
      </c>
      <c r="AG142" s="21">
        <f>'Variables AME'!AF808*'Variables AME'!$S828</f>
        <v>37927.12414858245</v>
      </c>
      <c r="AH142" s="21">
        <f>'Variables AME'!AG808*'Variables AME'!$S828</f>
        <v>38356.644959170648</v>
      </c>
      <c r="AI142" s="21">
        <f>'Variables AME'!AH808*'Variables AME'!$S828</f>
        <v>38824.95146029265</v>
      </c>
      <c r="AJ142" s="21">
        <f>'Variables AME'!AI808*'Variables AME'!$S828</f>
        <v>39330.945326207235</v>
      </c>
      <c r="AK142" s="21">
        <f>'Variables AME'!AJ808*'Variables AME'!$S828</f>
        <v>39861.964887743809</v>
      </c>
      <c r="AL142" s="21">
        <f>'Variables AME'!AK808*'Variables AME'!$S828</f>
        <v>40412.260601693873</v>
      </c>
      <c r="AM142" s="21">
        <f>'Variables AME'!AL808*'Variables AME'!$S828</f>
        <v>40972.315900736903</v>
      </c>
      <c r="AN142" s="21">
        <f>'Variables AME'!AM808*'Variables AME'!$S828</f>
        <v>41543.314761406422</v>
      </c>
      <c r="AO142" s="21">
        <f>'Variables AME'!AN808*'Variables AME'!$S828</f>
        <v>42143.623943720304</v>
      </c>
      <c r="AP142" s="21">
        <f>'Variables AME'!AO808*'Variables AME'!$S828</f>
        <v>42741.830514213798</v>
      </c>
      <c r="AQ142" s="21">
        <f>'Variables AME'!AP808*'Variables AME'!$S828</f>
        <v>43349.430391856935</v>
      </c>
      <c r="AR142" s="21">
        <f>'Variables AME'!AQ808*'Variables AME'!$S828</f>
        <v>43969.435516003323</v>
      </c>
      <c r="AS142" s="21">
        <f>'Variables AME'!AR808*'Variables AME'!$S828</f>
        <v>44626.695880857886</v>
      </c>
      <c r="AT142" s="21">
        <f>'Variables AME'!AS808*'Variables AME'!$S828</f>
        <v>45288.411135521113</v>
      </c>
      <c r="AU142" s="21">
        <f>'Variables AME'!AT808*'Variables AME'!$S828</f>
        <v>45958.837204405725</v>
      </c>
      <c r="AV142" s="21">
        <f>'Variables AME'!AU808*'Variables AME'!$S828</f>
        <v>46635.258828751823</v>
      </c>
      <c r="AW142" s="21">
        <f>'Variables AME'!AV808*'Variables AME'!$S828</f>
        <v>47317.441563433473</v>
      </c>
    </row>
    <row r="143" spans="1:49" x14ac:dyDescent="0.25">
      <c r="A143" s="165"/>
      <c r="B143" t="s">
        <v>262</v>
      </c>
      <c r="C143" s="21">
        <f>'Variables AME'!B809*'Variables AME'!$S829</f>
        <v>32210.346689384336</v>
      </c>
      <c r="D143" s="21">
        <f>'Variables AME'!C809*'Variables AME'!$S829</f>
        <v>32727.49422421417</v>
      </c>
      <c r="E143" s="21">
        <f>'Variables AME'!D809*'Variables AME'!$S829</f>
        <v>33156.39684157756</v>
      </c>
      <c r="F143" s="21">
        <f>'Variables AME'!E809*'Variables AME'!$S829</f>
        <v>34505.344498829152</v>
      </c>
      <c r="G143" s="21">
        <f>'Variables AME'!F809*'Variables AME'!$S829</f>
        <v>33940.770826794374</v>
      </c>
      <c r="H143" s="21">
        <f>'Variables AME'!G809*'Variables AME'!$S829</f>
        <v>29073.000746376452</v>
      </c>
      <c r="I143" s="21">
        <f>'Variables AME'!H809*'Variables AME'!$S829</f>
        <v>30954.978614233161</v>
      </c>
      <c r="J143" s="21">
        <f>'Variables AME'!I809*'Variables AME'!$S829</f>
        <v>32336.8138684931</v>
      </c>
      <c r="K143" s="21">
        <f>'Variables AME'!J809*'Variables AME'!$S829</f>
        <v>31117.547133493023</v>
      </c>
      <c r="L143" s="21">
        <f>'Variables AME'!K809*'Variables AME'!$S829</f>
        <v>29676.129601923381</v>
      </c>
      <c r="M143" s="21">
        <f>'Variables AME'!L809*'Variables AME'!$S829</f>
        <v>29080.975084992391</v>
      </c>
      <c r="N143" s="21">
        <f>'Variables AME'!M809*'Variables AME'!$S829</f>
        <v>29986.443851980741</v>
      </c>
      <c r="O143" s="21">
        <f>'Variables AME'!N809*'Variables AME'!$S829</f>
        <v>30205.790324364803</v>
      </c>
      <c r="P143" s="21">
        <f>'Variables AME'!O809*'Variables AME'!$S829</f>
        <v>31260.064215600196</v>
      </c>
      <c r="Q143" s="21">
        <f>'Variables AME'!P809*'Variables AME'!$S829</f>
        <v>31500.776903950093</v>
      </c>
      <c r="R143" s="21">
        <f>'Variables AME'!Q809*'Variables AME'!$S829</f>
        <v>30911.377303955058</v>
      </c>
      <c r="S143" s="21">
        <f>'Variables AME'!R809*'Variables AME'!$S829</f>
        <v>30794.402272563591</v>
      </c>
      <c r="T143" s="21">
        <f>'Variables AME'!S809*'Variables AME'!$S829</f>
        <v>32066.111103820873</v>
      </c>
      <c r="U143" s="21">
        <f>'Variables AME'!T809*'Variables AME'!$S829</f>
        <v>32172.706021550992</v>
      </c>
      <c r="V143" s="21">
        <f>'Variables AME'!U809*'Variables AME'!$S829</f>
        <v>32803.381894489903</v>
      </c>
      <c r="W143" s="21">
        <f>'Variables AME'!V809*'Variables AME'!$S829</f>
        <v>33343.439721051931</v>
      </c>
      <c r="X143" s="21">
        <f>'Variables AME'!W809*'Variables AME'!$S829</f>
        <v>33837.691494038641</v>
      </c>
      <c r="Y143" s="21">
        <f>'Variables AME'!X809*'Variables AME'!$S829</f>
        <v>34131.149966590267</v>
      </c>
      <c r="Z143" s="21">
        <f>'Variables AME'!Y809*'Variables AME'!$S829</f>
        <v>34791.398830463848</v>
      </c>
      <c r="AA143" s="21">
        <f>'Variables AME'!Z809*'Variables AME'!$S829</f>
        <v>35633.149623040546</v>
      </c>
      <c r="AB143" s="21">
        <f>'Variables AME'!AA809*'Variables AME'!$S829</f>
        <v>36640.621048214765</v>
      </c>
      <c r="AC143" s="21">
        <f>'Variables AME'!AB809*'Variables AME'!$S829</f>
        <v>37847.564230535696</v>
      </c>
      <c r="AD143" s="21">
        <f>'Variables AME'!AC809*'Variables AME'!$S829</f>
        <v>38040.257600359691</v>
      </c>
      <c r="AE143" s="21">
        <f>'Variables AME'!AD809*'Variables AME'!$S829</f>
        <v>38351.132244911736</v>
      </c>
      <c r="AF143" s="21">
        <f>'Variables AME'!AE809*'Variables AME'!$S829</f>
        <v>38684.583589775073</v>
      </c>
      <c r="AG143" s="21">
        <f>'Variables AME'!AF809*'Variables AME'!$S829</f>
        <v>39048.263392653207</v>
      </c>
      <c r="AH143" s="21">
        <f>'Variables AME'!AG809*'Variables AME'!$S829</f>
        <v>39476.194757562211</v>
      </c>
      <c r="AI143" s="21">
        <f>'Variables AME'!AH809*'Variables AME'!$S829</f>
        <v>39934.326293881597</v>
      </c>
      <c r="AJ143" s="21">
        <f>'Variables AME'!AI809*'Variables AME'!$S829</f>
        <v>40409.63270068662</v>
      </c>
      <c r="AK143" s="21">
        <f>'Variables AME'!AJ809*'Variables AME'!$S829</f>
        <v>40920.060646020342</v>
      </c>
      <c r="AL143" s="21">
        <f>'Variables AME'!AK809*'Variables AME'!$S829</f>
        <v>41447.353762496321</v>
      </c>
      <c r="AM143" s="21">
        <f>'Variables AME'!AL809*'Variables AME'!$S829</f>
        <v>41977.666345178528</v>
      </c>
      <c r="AN143" s="21">
        <f>'Variables AME'!AM809*'Variables AME'!$S829</f>
        <v>42492.381369171162</v>
      </c>
      <c r="AO143" s="21">
        <f>'Variables AME'!AN809*'Variables AME'!$S829</f>
        <v>43055.955907075753</v>
      </c>
      <c r="AP143" s="21">
        <f>'Variables AME'!AO809*'Variables AME'!$S829</f>
        <v>43611.138875646233</v>
      </c>
      <c r="AQ143" s="21">
        <f>'Variables AME'!AP809*'Variables AME'!$S829</f>
        <v>44186.002860291323</v>
      </c>
      <c r="AR143" s="21">
        <f>'Variables AME'!AQ809*'Variables AME'!$S829</f>
        <v>44741.101590006234</v>
      </c>
      <c r="AS143" s="21">
        <f>'Variables AME'!AR809*'Variables AME'!$S829</f>
        <v>45315.879644676941</v>
      </c>
      <c r="AT143" s="21">
        <f>'Variables AME'!AS809*'Variables AME'!$S829</f>
        <v>45878.909985834172</v>
      </c>
      <c r="AU143" s="21">
        <f>'Variables AME'!AT809*'Variables AME'!$S829</f>
        <v>46446.472578241737</v>
      </c>
      <c r="AV143" s="21">
        <f>'Variables AME'!AU809*'Variables AME'!$S829</f>
        <v>47018.404493172064</v>
      </c>
      <c r="AW143" s="21">
        <f>'Variables AME'!AV809*'Variables AME'!$S829</f>
        <v>47622.070979169119</v>
      </c>
    </row>
    <row r="144" spans="1:49" x14ac:dyDescent="0.25">
      <c r="A144" s="165"/>
      <c r="B144" t="s">
        <v>263</v>
      </c>
      <c r="C144" s="21">
        <f>'Variables AME'!B810*'Variables AME'!$S830</f>
        <v>35594.896307866547</v>
      </c>
      <c r="D144" s="21">
        <f>'Variables AME'!C810*'Variables AME'!$S830</f>
        <v>36166.383881584712</v>
      </c>
      <c r="E144" s="21">
        <f>'Variables AME'!D810*'Variables AME'!$S830</f>
        <v>36757.350774067942</v>
      </c>
      <c r="F144" s="21">
        <f>'Variables AME'!E810*'Variables AME'!$S830</f>
        <v>36847.618226098668</v>
      </c>
      <c r="G144" s="21">
        <f>'Variables AME'!F810*'Variables AME'!$S830</f>
        <v>34373.079292596871</v>
      </c>
      <c r="H144" s="21">
        <f>'Variables AME'!G810*'Variables AME'!$S830</f>
        <v>27717.075089967762</v>
      </c>
      <c r="I144" s="21">
        <f>'Variables AME'!H810*'Variables AME'!$S830</f>
        <v>30650.564492154965</v>
      </c>
      <c r="J144" s="21">
        <f>'Variables AME'!I810*'Variables AME'!$S830</f>
        <v>31628.626378554585</v>
      </c>
      <c r="K144" s="21">
        <f>'Variables AME'!J810*'Variables AME'!$S830</f>
        <v>29954.465502473133</v>
      </c>
      <c r="L144" s="21">
        <f>'Variables AME'!K810*'Variables AME'!$S830</f>
        <v>29745.831192927202</v>
      </c>
      <c r="M144" s="21">
        <f>'Variables AME'!L810*'Variables AME'!$S830</f>
        <v>29870.782218259443</v>
      </c>
      <c r="N144" s="21">
        <f>'Variables AME'!M810*'Variables AME'!$S830</f>
        <v>30087.344438926459</v>
      </c>
      <c r="O144" s="21">
        <f>'Variables AME'!N810*'Variables AME'!$S830</f>
        <v>29395.123459155129</v>
      </c>
      <c r="P144" s="21">
        <f>'Variables AME'!O810*'Variables AME'!$S830</f>
        <v>30974.064790755772</v>
      </c>
      <c r="Q144" s="21">
        <f>'Variables AME'!P810*'Variables AME'!$S830</f>
        <v>31275.579246440378</v>
      </c>
      <c r="R144" s="21">
        <f>'Variables AME'!Q810*'Variables AME'!$S830</f>
        <v>30364.456728139638</v>
      </c>
      <c r="S144" s="21">
        <f>'Variables AME'!R810*'Variables AME'!$S830</f>
        <v>30202.902956098602</v>
      </c>
      <c r="T144" s="21">
        <f>'Variables AME'!S810*'Variables AME'!$S830</f>
        <v>31681.559536501201</v>
      </c>
      <c r="U144" s="21">
        <f>'Variables AME'!T810*'Variables AME'!$S830</f>
        <v>31741.26148277631</v>
      </c>
      <c r="V144" s="21">
        <f>'Variables AME'!U810*'Variables AME'!$S830</f>
        <v>32362.598836303296</v>
      </c>
      <c r="W144" s="21">
        <f>'Variables AME'!V810*'Variables AME'!$S830</f>
        <v>32711.073431809647</v>
      </c>
      <c r="X144" s="21">
        <f>'Variables AME'!W810*'Variables AME'!$S830</f>
        <v>32932.986669558457</v>
      </c>
      <c r="Y144" s="21">
        <f>'Variables AME'!X810*'Variables AME'!$S830</f>
        <v>32870.594647910468</v>
      </c>
      <c r="Z144" s="21">
        <f>'Variables AME'!Y810*'Variables AME'!$S830</f>
        <v>33112.598296689925</v>
      </c>
      <c r="AA144" s="21">
        <f>'Variables AME'!Z810*'Variables AME'!$S830</f>
        <v>33410.603393302204</v>
      </c>
      <c r="AB144" s="21">
        <f>'Variables AME'!AA810*'Variables AME'!$S830</f>
        <v>33737.910530901441</v>
      </c>
      <c r="AC144" s="21">
        <f>'Variables AME'!AB810*'Variables AME'!$S830</f>
        <v>34109.248345978616</v>
      </c>
      <c r="AD144" s="21">
        <f>'Variables AME'!AC810*'Variables AME'!$S830</f>
        <v>34009.899493615638</v>
      </c>
      <c r="AE144" s="21">
        <f>'Variables AME'!AD810*'Variables AME'!$S830</f>
        <v>34015.274279045756</v>
      </c>
      <c r="AF144" s="21">
        <f>'Variables AME'!AE810*'Variables AME'!$S830</f>
        <v>34044.362928016111</v>
      </c>
      <c r="AG144" s="21">
        <f>'Variables AME'!AF810*'Variables AME'!$S830</f>
        <v>34104.06409632045</v>
      </c>
      <c r="AH144" s="21">
        <f>'Variables AME'!AG810*'Variables AME'!$S830</f>
        <v>34216.764000141913</v>
      </c>
      <c r="AI144" s="21">
        <f>'Variables AME'!AH810*'Variables AME'!$S830</f>
        <v>34366.968359033272</v>
      </c>
      <c r="AJ144" s="21">
        <f>'Variables AME'!AI810*'Variables AME'!$S830</f>
        <v>34530.329008425084</v>
      </c>
      <c r="AK144" s="21">
        <f>'Variables AME'!AJ810*'Variables AME'!$S830</f>
        <v>34724.718807324243</v>
      </c>
      <c r="AL144" s="21">
        <f>'Variables AME'!AK810*'Variables AME'!$S830</f>
        <v>34932.701391978408</v>
      </c>
      <c r="AM144" s="21">
        <f>'Variables AME'!AL810*'Variables AME'!$S830</f>
        <v>35142.040019922737</v>
      </c>
      <c r="AN144" s="21">
        <f>'Variables AME'!AM810*'Variables AME'!$S830</f>
        <v>35332.692420421234</v>
      </c>
      <c r="AO144" s="21">
        <f>'Variables AME'!AN810*'Variables AME'!$S830</f>
        <v>35570.936968098235</v>
      </c>
      <c r="AP144" s="21">
        <f>'Variables AME'!AO810*'Variables AME'!$S830</f>
        <v>35802.074793040658</v>
      </c>
      <c r="AQ144" s="21">
        <f>'Variables AME'!AP810*'Variables AME'!$S830</f>
        <v>36046.718525864446</v>
      </c>
      <c r="AR144" s="21">
        <f>'Variables AME'!AQ810*'Variables AME'!$S830</f>
        <v>36273.102412876957</v>
      </c>
      <c r="AS144" s="21">
        <f>'Variables AME'!AR810*'Variables AME'!$S830</f>
        <v>36519.982489742571</v>
      </c>
      <c r="AT144" s="21">
        <f>'Variables AME'!AS810*'Variables AME'!$S830</f>
        <v>36754.768246447216</v>
      </c>
      <c r="AU144" s="21">
        <f>'Variables AME'!AT810*'Variables AME'!$S830</f>
        <v>36992.848910557746</v>
      </c>
      <c r="AV144" s="21">
        <f>'Variables AME'!AU810*'Variables AME'!$S830</f>
        <v>37234.894583172019</v>
      </c>
      <c r="AW144" s="21">
        <f>'Variables AME'!AV810*'Variables AME'!$S830</f>
        <v>37501.723319428864</v>
      </c>
    </row>
    <row r="145" spans="1:49" x14ac:dyDescent="0.25">
      <c r="A145" s="165"/>
      <c r="B145" t="s">
        <v>264</v>
      </c>
      <c r="C145" s="21">
        <f>'Variables AME'!B811*'Variables AME'!$S831</f>
        <v>16537.622019387592</v>
      </c>
      <c r="D145" s="21">
        <f>'Variables AME'!C811*'Variables AME'!$S831</f>
        <v>16803.138890154227</v>
      </c>
      <c r="E145" s="21">
        <f>'Variables AME'!D811*'Variables AME'!$S831</f>
        <v>17069.078830476388</v>
      </c>
      <c r="F145" s="21">
        <f>'Variables AME'!E811*'Variables AME'!$S831</f>
        <v>16984.121244146496</v>
      </c>
      <c r="G145" s="21">
        <f>'Variables AME'!F811*'Variables AME'!$S831</f>
        <v>16052.983594140596</v>
      </c>
      <c r="H145" s="21">
        <f>'Variables AME'!G811*'Variables AME'!$S831</f>
        <v>13373.096812860149</v>
      </c>
      <c r="I145" s="21">
        <f>'Variables AME'!H811*'Variables AME'!$S831</f>
        <v>14541.941733692041</v>
      </c>
      <c r="J145" s="21">
        <f>'Variables AME'!I811*'Variables AME'!$S831</f>
        <v>14728.230443562295</v>
      </c>
      <c r="K145" s="21">
        <f>'Variables AME'!J811*'Variables AME'!$S831</f>
        <v>14113.708446321212</v>
      </c>
      <c r="L145" s="21">
        <f>'Variables AME'!K811*'Variables AME'!$S831</f>
        <v>13790.252622591768</v>
      </c>
      <c r="M145" s="21">
        <f>'Variables AME'!L811*'Variables AME'!$S831</f>
        <v>13945.568730452593</v>
      </c>
      <c r="N145" s="21">
        <f>'Variables AME'!M811*'Variables AME'!$S831</f>
        <v>13882.414155360824</v>
      </c>
      <c r="O145" s="21">
        <f>'Variables AME'!N811*'Variables AME'!$S831</f>
        <v>13650.882318759357</v>
      </c>
      <c r="P145" s="21">
        <f>'Variables AME'!O811*'Variables AME'!$S831</f>
        <v>14381.028146516201</v>
      </c>
      <c r="Q145" s="21">
        <f>'Variables AME'!P811*'Variables AME'!$S831</f>
        <v>14359.074592615894</v>
      </c>
      <c r="R145" s="21">
        <f>'Variables AME'!Q811*'Variables AME'!$S831</f>
        <v>14011.490302329532</v>
      </c>
      <c r="S145" s="21">
        <f>'Variables AME'!R811*'Variables AME'!$S831</f>
        <v>13964.019969458726</v>
      </c>
      <c r="T145" s="21">
        <f>'Variables AME'!S811*'Variables AME'!$S831</f>
        <v>14803.317277637037</v>
      </c>
      <c r="U145" s="21">
        <f>'Variables AME'!T811*'Variables AME'!$S831</f>
        <v>14797.539629877965</v>
      </c>
      <c r="V145" s="21">
        <f>'Variables AME'!U811*'Variables AME'!$S831</f>
        <v>15101.865491579443</v>
      </c>
      <c r="W145" s="21">
        <f>'Variables AME'!V811*'Variables AME'!$S831</f>
        <v>15705.4413759705</v>
      </c>
      <c r="X145" s="21">
        <f>'Variables AME'!W811*'Variables AME'!$S831</f>
        <v>16307.249193160049</v>
      </c>
      <c r="Y145" s="21">
        <f>'Variables AME'!X811*'Variables AME'!$S831</f>
        <v>16768.707356649171</v>
      </c>
      <c r="Z145" s="21">
        <f>'Variables AME'!Y811*'Variables AME'!$S831</f>
        <v>17528.29096325082</v>
      </c>
      <c r="AA145" s="21">
        <f>'Variables AME'!Z811*'Variables AME'!$S831</f>
        <v>18423.739834890872</v>
      </c>
      <c r="AB145" s="21">
        <f>'Variables AME'!AA811*'Variables AME'!$S831</f>
        <v>19461.545092300108</v>
      </c>
      <c r="AC145" s="21">
        <f>'Variables AME'!AB811*'Variables AME'!$S831</f>
        <v>20679.167140994185</v>
      </c>
      <c r="AD145" s="21">
        <f>'Variables AME'!AC811*'Variables AME'!$S831</f>
        <v>20716.211032558793</v>
      </c>
      <c r="AE145" s="21">
        <f>'Variables AME'!AD811*'Variables AME'!$S831</f>
        <v>20834.503111748363</v>
      </c>
      <c r="AF145" s="21">
        <f>'Variables AME'!AE811*'Variables AME'!$S831</f>
        <v>20966.404684502173</v>
      </c>
      <c r="AG145" s="21">
        <f>'Variables AME'!AF811*'Variables AME'!$S831</f>
        <v>21117.358696015861</v>
      </c>
      <c r="AH145" s="21">
        <f>'Variables AME'!AG811*'Variables AME'!$S831</f>
        <v>21302.37905294251</v>
      </c>
      <c r="AI145" s="21">
        <f>'Variables AME'!AH811*'Variables AME'!$S831</f>
        <v>21514.02958963966</v>
      </c>
      <c r="AJ145" s="21">
        <f>'Variables AME'!AI811*'Variables AME'!$S831</f>
        <v>21728.109305603793</v>
      </c>
      <c r="AK145" s="21">
        <f>'Variables AME'!AJ811*'Variables AME'!$S831</f>
        <v>21962.556928647769</v>
      </c>
      <c r="AL145" s="21">
        <f>'Variables AME'!AK811*'Variables AME'!$S831</f>
        <v>22204.55060376865</v>
      </c>
      <c r="AM145" s="21">
        <f>'Variables AME'!AL811*'Variables AME'!$S831</f>
        <v>22445.376346154204</v>
      </c>
      <c r="AN145" s="21">
        <f>'Variables AME'!AM811*'Variables AME'!$S831</f>
        <v>22668.306538584682</v>
      </c>
      <c r="AO145" s="21">
        <f>'Variables AME'!AN811*'Variables AME'!$S831</f>
        <v>22929.755101923773</v>
      </c>
      <c r="AP145" s="21">
        <f>'Variables AME'!AO811*'Variables AME'!$S831</f>
        <v>23185.365646713886</v>
      </c>
      <c r="AQ145" s="21">
        <f>'Variables AME'!AP811*'Variables AME'!$S831</f>
        <v>23450.989341691125</v>
      </c>
      <c r="AR145" s="21">
        <f>'Variables AME'!AQ811*'Variables AME'!$S831</f>
        <v>23701.895522680534</v>
      </c>
      <c r="AS145" s="21">
        <f>'Variables AME'!AR811*'Variables AME'!$S831</f>
        <v>23971.426206977976</v>
      </c>
      <c r="AT145" s="21">
        <f>'Variables AME'!AS811*'Variables AME'!$S831</f>
        <v>24226.636958786316</v>
      </c>
      <c r="AU145" s="21">
        <f>'Variables AME'!AT811*'Variables AME'!$S831</f>
        <v>24482.73080701206</v>
      </c>
      <c r="AV145" s="21">
        <f>'Variables AME'!AU811*'Variables AME'!$S831</f>
        <v>24740.371628074456</v>
      </c>
      <c r="AW145" s="21">
        <f>'Variables AME'!AV811*'Variables AME'!$S831</f>
        <v>25008.964077209814</v>
      </c>
    </row>
    <row r="146" spans="1:49" x14ac:dyDescent="0.25">
      <c r="A146" s="165"/>
      <c r="B146" t="s">
        <v>265</v>
      </c>
      <c r="C146" s="21">
        <f>'Variables AME'!B812*'Variables AME'!$S832</f>
        <v>490372.41884502664</v>
      </c>
      <c r="D146" s="21">
        <f>'Variables AME'!C812*'Variables AME'!$S832</f>
        <v>498245.50664503581</v>
      </c>
      <c r="E146" s="21">
        <f>'Variables AME'!D812*'Variables AME'!$S832</f>
        <v>503706.68397380697</v>
      </c>
      <c r="F146" s="21">
        <f>'Variables AME'!E812*'Variables AME'!$S832</f>
        <v>520208.01278991043</v>
      </c>
      <c r="G146" s="21">
        <f>'Variables AME'!F812*'Variables AME'!$S832</f>
        <v>515426.3049779493</v>
      </c>
      <c r="H146" s="21">
        <f>'Variables AME'!G812*'Variables AME'!$S832</f>
        <v>468627.05331353995</v>
      </c>
      <c r="I146" s="21">
        <f>'Variables AME'!H812*'Variables AME'!$S832</f>
        <v>482641.82228306524</v>
      </c>
      <c r="J146" s="21">
        <f>'Variables AME'!I812*'Variables AME'!$S832</f>
        <v>493867.80186875857</v>
      </c>
      <c r="K146" s="21">
        <f>'Variables AME'!J812*'Variables AME'!$S832</f>
        <v>489245.64944667084</v>
      </c>
      <c r="L146" s="21">
        <f>'Variables AME'!K812*'Variables AME'!$S832</f>
        <v>483898.93439437594</v>
      </c>
      <c r="M146" s="21">
        <f>'Variables AME'!L812*'Variables AME'!$S832</f>
        <v>489320.96226764849</v>
      </c>
      <c r="N146" s="21">
        <f>'Variables AME'!M812*'Variables AME'!$S832</f>
        <v>496764.57622216881</v>
      </c>
      <c r="O146" s="21">
        <f>'Variables AME'!N812*'Variables AME'!$S832</f>
        <v>504830.57101538981</v>
      </c>
      <c r="P146" s="21">
        <f>'Variables AME'!O812*'Variables AME'!$S832</f>
        <v>519774.02038361301</v>
      </c>
      <c r="Q146" s="21">
        <f>'Variables AME'!P812*'Variables AME'!$S832</f>
        <v>528775.20779814455</v>
      </c>
      <c r="R146" s="21">
        <f>'Variables AME'!Q812*'Variables AME'!$S832</f>
        <v>540413.42241155496</v>
      </c>
      <c r="S146" s="21">
        <f>'Variables AME'!R812*'Variables AME'!$S832</f>
        <v>542866.65518608666</v>
      </c>
      <c r="T146" s="21">
        <f>'Variables AME'!S812*'Variables AME'!$S832</f>
        <v>568230.05960129562</v>
      </c>
      <c r="U146" s="21">
        <f>'Variables AME'!T812*'Variables AME'!$S832</f>
        <v>570675.63744157576</v>
      </c>
      <c r="V146" s="21">
        <f>'Variables AME'!U812*'Variables AME'!$S832</f>
        <v>581520.58007574442</v>
      </c>
      <c r="W146" s="21">
        <f>'Variables AME'!V812*'Variables AME'!$S832</f>
        <v>588828.40012894396</v>
      </c>
      <c r="X146" s="21">
        <f>'Variables AME'!W812*'Variables AME'!$S832</f>
        <v>593814.11921304732</v>
      </c>
      <c r="Y146" s="21">
        <f>'Variables AME'!X812*'Variables AME'!$S832</f>
        <v>593324.7075036699</v>
      </c>
      <c r="Z146" s="21">
        <f>'Variables AME'!Y812*'Variables AME'!$S832</f>
        <v>598420.94384265656</v>
      </c>
      <c r="AA146" s="21">
        <f>'Variables AME'!Z812*'Variables AME'!$S832</f>
        <v>604350.59232227737</v>
      </c>
      <c r="AB146" s="21">
        <f>'Variables AME'!AA812*'Variables AME'!$S832</f>
        <v>610742.66493989527</v>
      </c>
      <c r="AC146" s="21">
        <f>'Variables AME'!AB812*'Variables AME'!$S832</f>
        <v>617835.92988411558</v>
      </c>
      <c r="AD146" s="21">
        <f>'Variables AME'!AC812*'Variables AME'!$S832</f>
        <v>621171.07230526744</v>
      </c>
      <c r="AE146" s="21">
        <f>'Variables AME'!AD812*'Variables AME'!$S832</f>
        <v>626513.98817307351</v>
      </c>
      <c r="AF146" s="21">
        <f>'Variables AME'!AE812*'Variables AME'!$S832</f>
        <v>632337.45118043188</v>
      </c>
      <c r="AG146" s="21">
        <f>'Variables AME'!AF812*'Variables AME'!$S832</f>
        <v>638669.06110724015</v>
      </c>
      <c r="AH146" s="21">
        <f>'Variables AME'!AG812*'Variables AME'!$S832</f>
        <v>645946.04121459089</v>
      </c>
      <c r="AI146" s="21">
        <f>'Variables AME'!AH812*'Variables AME'!$S832</f>
        <v>654009.81762485846</v>
      </c>
      <c r="AJ146" s="21">
        <f>'Variables AME'!AI812*'Variables AME'!$S832</f>
        <v>662283.58551369666</v>
      </c>
      <c r="AK146" s="21">
        <f>'Variables AME'!AJ812*'Variables AME'!$S832</f>
        <v>671075.64459383313</v>
      </c>
      <c r="AL146" s="21">
        <f>'Variables AME'!AK812*'Variables AME'!$S832</f>
        <v>680185.08013449376</v>
      </c>
      <c r="AM146" s="21">
        <f>'Variables AME'!AL812*'Variables AME'!$S832</f>
        <v>689390.55454777915</v>
      </c>
      <c r="AN146" s="21">
        <f>'Variables AME'!AM812*'Variables AME'!$S832</f>
        <v>698016.60141680867</v>
      </c>
      <c r="AO146" s="21">
        <f>'Variables AME'!AN812*'Variables AME'!$S832</f>
        <v>707804.40449782787</v>
      </c>
      <c r="AP146" s="21">
        <f>'Variables AME'!AO812*'Variables AME'!$S832</f>
        <v>717475.35210358165</v>
      </c>
      <c r="AQ146" s="21">
        <f>'Variables AME'!AP812*'Variables AME'!$S832</f>
        <v>727280.52584473928</v>
      </c>
      <c r="AR146" s="21">
        <f>'Variables AME'!AQ812*'Variables AME'!$S832</f>
        <v>736824.57624248613</v>
      </c>
      <c r="AS146" s="21">
        <f>'Variables AME'!AR812*'Variables AME'!$S832</f>
        <v>746844.99179038906</v>
      </c>
      <c r="AT146" s="21">
        <f>'Variables AME'!AS812*'Variables AME'!$S832</f>
        <v>756509.55077912798</v>
      </c>
      <c r="AU146" s="21">
        <f>'Variables AME'!AT812*'Variables AME'!$S832</f>
        <v>766279.2436614316</v>
      </c>
      <c r="AV146" s="21">
        <f>'Variables AME'!AU812*'Variables AME'!$S832</f>
        <v>776129.02109946182</v>
      </c>
      <c r="AW146" s="21">
        <f>'Variables AME'!AV812*'Variables AME'!$S832</f>
        <v>786303.75800358632</v>
      </c>
    </row>
    <row r="147" spans="1:49" x14ac:dyDescent="0.25">
      <c r="A147" s="165"/>
      <c r="B147" t="s">
        <v>266</v>
      </c>
      <c r="C147" s="21">
        <f>'Variables AME'!B813*'Variables AME'!$S833</f>
        <v>266928.00677274441</v>
      </c>
      <c r="D147" s="21">
        <f>'Variables AME'!C813*'Variables AME'!$S833</f>
        <v>271213.62226179009</v>
      </c>
      <c r="E147" s="21">
        <f>'Variables AME'!D813*'Variables AME'!$S833</f>
        <v>275600.55385652586</v>
      </c>
      <c r="F147" s="21">
        <f>'Variables AME'!E813*'Variables AME'!$S833</f>
        <v>291922.2407502826</v>
      </c>
      <c r="G147" s="21">
        <f>'Variables AME'!F813*'Variables AME'!$S833</f>
        <v>293225.4947581102</v>
      </c>
      <c r="H147" s="21">
        <f>'Variables AME'!G813*'Variables AME'!$S833</f>
        <v>264607.12770447705</v>
      </c>
      <c r="I147" s="21">
        <f>'Variables AME'!H813*'Variables AME'!$S833</f>
        <v>264370.98660237022</v>
      </c>
      <c r="J147" s="21">
        <f>'Variables AME'!I813*'Variables AME'!$S833</f>
        <v>272923.44732566091</v>
      </c>
      <c r="K147" s="21">
        <f>'Variables AME'!J813*'Variables AME'!$S833</f>
        <v>269641.47246929386</v>
      </c>
      <c r="L147" s="21">
        <f>'Variables AME'!K813*'Variables AME'!$S833</f>
        <v>269820.68088301783</v>
      </c>
      <c r="M147" s="21">
        <f>'Variables AME'!L813*'Variables AME'!$S833</f>
        <v>265685.84541341715</v>
      </c>
      <c r="N147" s="21">
        <f>'Variables AME'!M813*'Variables AME'!$S833</f>
        <v>260580.48241964341</v>
      </c>
      <c r="O147" s="21">
        <f>'Variables AME'!N813*'Variables AME'!$S833</f>
        <v>264023.58525157988</v>
      </c>
      <c r="P147" s="21">
        <f>'Variables AME'!O813*'Variables AME'!$S833</f>
        <v>275068.07841546572</v>
      </c>
      <c r="Q147" s="21">
        <f>'Variables AME'!P813*'Variables AME'!$S833</f>
        <v>283605.7124117738</v>
      </c>
      <c r="R147" s="21">
        <f>'Variables AME'!Q813*'Variables AME'!$S833</f>
        <v>293444.38537331042</v>
      </c>
      <c r="S147" s="21">
        <f>'Variables AME'!R813*'Variables AME'!$S833</f>
        <v>294517.64308501099</v>
      </c>
      <c r="T147" s="21">
        <f>'Variables AME'!S813*'Variables AME'!$S833</f>
        <v>306846.79174378456</v>
      </c>
      <c r="U147" s="21">
        <f>'Variables AME'!T813*'Variables AME'!$S833</f>
        <v>306225.57917240466</v>
      </c>
      <c r="V147" s="21">
        <f>'Variables AME'!U813*'Variables AME'!$S833</f>
        <v>314506.49145879404</v>
      </c>
      <c r="W147" s="21">
        <f>'Variables AME'!V813*'Variables AME'!$S833</f>
        <v>314981.86052027217</v>
      </c>
      <c r="X147" s="21">
        <f>'Variables AME'!W813*'Variables AME'!$S833</f>
        <v>314867.61321479228</v>
      </c>
      <c r="Y147" s="21">
        <f>'Variables AME'!X813*'Variables AME'!$S833</f>
        <v>307810.54950952786</v>
      </c>
      <c r="Z147" s="21">
        <f>'Variables AME'!Y813*'Variables AME'!$S833</f>
        <v>305306.80910657573</v>
      </c>
      <c r="AA147" s="21">
        <f>'Variables AME'!Z813*'Variables AME'!$S833</f>
        <v>304345.95826936851</v>
      </c>
      <c r="AB147" s="21">
        <f>'Variables AME'!AA813*'Variables AME'!$S833</f>
        <v>303851.68505601725</v>
      </c>
      <c r="AC147" s="21">
        <f>'Variables AME'!AB813*'Variables AME'!$S833</f>
        <v>303790.81648667686</v>
      </c>
      <c r="AD147" s="21">
        <f>'Variables AME'!AC813*'Variables AME'!$S833</f>
        <v>303899.30199446349</v>
      </c>
      <c r="AE147" s="21">
        <f>'Variables AME'!AD813*'Variables AME'!$S833</f>
        <v>304841.07486864593</v>
      </c>
      <c r="AF147" s="21">
        <f>'Variables AME'!AE813*'Variables AME'!$S833</f>
        <v>306002.02180575213</v>
      </c>
      <c r="AG147" s="21">
        <f>'Variables AME'!AF813*'Variables AME'!$S833</f>
        <v>307378.02303766407</v>
      </c>
      <c r="AH147" s="21">
        <f>'Variables AME'!AG813*'Variables AME'!$S833</f>
        <v>309573.1859113152</v>
      </c>
      <c r="AI147" s="21">
        <f>'Variables AME'!AH813*'Variables AME'!$S833</f>
        <v>311585.09233471076</v>
      </c>
      <c r="AJ147" s="21">
        <f>'Variables AME'!AI813*'Variables AME'!$S833</f>
        <v>313332.09436943004</v>
      </c>
      <c r="AK147" s="21">
        <f>'Variables AME'!AJ813*'Variables AME'!$S833</f>
        <v>315811.54727290774</v>
      </c>
      <c r="AL147" s="21">
        <f>'Variables AME'!AK813*'Variables AME'!$S833</f>
        <v>318324.35464434151</v>
      </c>
      <c r="AM147" s="21">
        <f>'Variables AME'!AL813*'Variables AME'!$S833</f>
        <v>320678.75840105861</v>
      </c>
      <c r="AN147" s="21">
        <f>'Variables AME'!AM813*'Variables AME'!$S833</f>
        <v>321634.02628972853</v>
      </c>
      <c r="AO147" s="21">
        <f>'Variables AME'!AN813*'Variables AME'!$S833</f>
        <v>323078.24198119901</v>
      </c>
      <c r="AP147" s="21">
        <f>'Variables AME'!AO813*'Variables AME'!$S833</f>
        <v>324456.01287213102</v>
      </c>
      <c r="AQ147" s="21">
        <f>'Variables AME'!AP813*'Variables AME'!$S833</f>
        <v>326349.66881574475</v>
      </c>
      <c r="AR147" s="21">
        <f>'Variables AME'!AQ813*'Variables AME'!$S833</f>
        <v>327728.30180519086</v>
      </c>
      <c r="AS147" s="21">
        <f>'Variables AME'!AR813*'Variables AME'!$S833</f>
        <v>329389.13657164172</v>
      </c>
      <c r="AT147" s="21">
        <f>'Variables AME'!AS813*'Variables AME'!$S833</f>
        <v>331041.88150255877</v>
      </c>
      <c r="AU147" s="21">
        <f>'Variables AME'!AT813*'Variables AME'!$S833</f>
        <v>332536.84525220707</v>
      </c>
      <c r="AV147" s="21">
        <f>'Variables AME'!AU813*'Variables AME'!$S833</f>
        <v>334012.28145691456</v>
      </c>
      <c r="AW147" s="21">
        <f>'Variables AME'!AV813*'Variables AME'!$S833</f>
        <v>338044.72668433195</v>
      </c>
    </row>
    <row r="150" spans="1:49" x14ac:dyDescent="0.25">
      <c r="A150" s="166" t="s">
        <v>303</v>
      </c>
      <c r="B150" t="s">
        <v>255</v>
      </c>
      <c r="C150" s="20">
        <f>'Variables AME'!B492/10^6</f>
        <v>7.2499746999914008</v>
      </c>
      <c r="D150" s="20">
        <f>'Variables AME'!C492/10^6</f>
        <v>7.3663753888705195</v>
      </c>
      <c r="E150" s="20">
        <f>'Variables AME'!D492/10^6</f>
        <v>7.4873652489999998</v>
      </c>
      <c r="F150" s="20">
        <f>'Variables AME'!E492/10^6</f>
        <v>7.6840758810000001</v>
      </c>
      <c r="G150" s="20">
        <f>'Variables AME'!F492/10^6</f>
        <v>7.3079016780000003</v>
      </c>
      <c r="H150" s="20">
        <f>'Variables AME'!G492/10^6</f>
        <v>7.6403989170000006</v>
      </c>
      <c r="I150" s="20">
        <f>'Variables AME'!H492/10^6</f>
        <v>7.8482302709999994</v>
      </c>
      <c r="J150" s="20">
        <f>'Variables AME'!I492/10^6</f>
        <v>7.4118107520000001</v>
      </c>
      <c r="K150" s="20">
        <f>'Variables AME'!J492/10^6</f>
        <v>7.1058993159999995</v>
      </c>
      <c r="L150" s="20">
        <f>'Variables AME'!K492/10^6</f>
        <v>6.8799932049999999</v>
      </c>
      <c r="M150" s="20">
        <f>'Variables AME'!L492/10^6</f>
        <v>7.3225228779999991</v>
      </c>
      <c r="N150" s="20">
        <f>'Variables AME'!M492/10^6</f>
        <v>7.7662083669999999</v>
      </c>
      <c r="O150" s="20">
        <f>'Variables AME'!N492/10^6</f>
        <v>8.0224824560000005</v>
      </c>
      <c r="P150" s="20">
        <f>'Variables AME'!O492/10^6</f>
        <v>8.0635095279999991</v>
      </c>
      <c r="Q150" s="20">
        <f>'Variables AME'!P492/10^6</f>
        <v>7.5007822060000002</v>
      </c>
      <c r="R150" s="20">
        <f>'Variables AME'!Q492/10^6</f>
        <v>7.4878522690000002</v>
      </c>
      <c r="S150" s="20">
        <f>'Variables AME'!R492/10^6</f>
        <v>7.530346711</v>
      </c>
      <c r="T150" s="20">
        <f>'Variables AME'!S492/10^6</f>
        <v>7.5696962029999995</v>
      </c>
      <c r="U150" s="20">
        <f>'Variables AME'!T492/10^6</f>
        <v>7.574963812</v>
      </c>
      <c r="V150" s="20">
        <f>'Variables AME'!U492/10^6</f>
        <v>7.6503812739999999</v>
      </c>
      <c r="W150" s="20">
        <f>'Variables AME'!V492/10^6</f>
        <v>7.7155656590000001</v>
      </c>
      <c r="X150" s="20">
        <f>'Variables AME'!W492/10^6</f>
        <v>7.7290199469999994</v>
      </c>
      <c r="Y150" s="20">
        <f>'Variables AME'!X492/10^6</f>
        <v>7.7881453839999999</v>
      </c>
      <c r="Z150" s="20">
        <f>'Variables AME'!Y492/10^6</f>
        <v>7.8828218219999995</v>
      </c>
      <c r="AA150" s="20">
        <f>'Variables AME'!Z492/10^6</f>
        <v>7.9944344159999998</v>
      </c>
      <c r="AB150" s="20">
        <f>'Variables AME'!AA492/10^6</f>
        <v>8.1102233340000005</v>
      </c>
      <c r="AC150" s="20">
        <f>'Variables AME'!AB492/10^6</f>
        <v>8.2332117720000006</v>
      </c>
      <c r="AD150" s="20">
        <f>'Variables AME'!AC492/10^6</f>
        <v>8.342639278</v>
      </c>
      <c r="AE150" s="20">
        <f>'Variables AME'!AD492/10^6</f>
        <v>8.4643230589999998</v>
      </c>
      <c r="AF150" s="20">
        <f>'Variables AME'!AE492/10^6</f>
        <v>8.5891299679999999</v>
      </c>
      <c r="AG150" s="20">
        <f>'Variables AME'!AF492/10^6</f>
        <v>8.7197266720000002</v>
      </c>
      <c r="AH150" s="20">
        <f>'Variables AME'!AG492/10^6</f>
        <v>8.8665492940000004</v>
      </c>
      <c r="AI150" s="20">
        <f>'Variables AME'!AH492/10^6</f>
        <v>9.0162309759999992</v>
      </c>
      <c r="AJ150" s="20">
        <f>'Variables AME'!AI492/10^6</f>
        <v>9.1762004710000014</v>
      </c>
      <c r="AK150" s="20">
        <f>'Variables AME'!AJ492/10^6</f>
        <v>9.339536657</v>
      </c>
      <c r="AL150" s="20">
        <f>'Variables AME'!AK492/10^6</f>
        <v>9.5077145329999997</v>
      </c>
      <c r="AM150" s="20">
        <f>'Variables AME'!AL492/10^6</f>
        <v>9.6785356629999999</v>
      </c>
      <c r="AN150" s="20">
        <f>'Variables AME'!AM492/10^6</f>
        <v>9.8362303180000001</v>
      </c>
      <c r="AO150" s="20">
        <f>'Variables AME'!AN492/10^6</f>
        <v>9.9951002809999991</v>
      </c>
      <c r="AP150" s="20">
        <f>'Variables AME'!AO492/10^6</f>
        <v>10.150713489999999</v>
      </c>
      <c r="AQ150" s="20">
        <f>'Variables AME'!AP492/10^6</f>
        <v>10.30587248</v>
      </c>
      <c r="AR150" s="20">
        <f>'Variables AME'!AQ492/10^6</f>
        <v>10.45907755</v>
      </c>
      <c r="AS150" s="20">
        <f>'Variables AME'!AR492/10^6</f>
        <v>10.60936935</v>
      </c>
      <c r="AT150" s="20">
        <f>'Variables AME'!AS492/10^6</f>
        <v>10.759945650000001</v>
      </c>
      <c r="AU150" s="20">
        <f>'Variables AME'!AT492/10^6</f>
        <v>10.91236776</v>
      </c>
      <c r="AV150" s="20">
        <f>'Variables AME'!AU492/10^6</f>
        <v>11.065511279999999</v>
      </c>
      <c r="AW150" s="20">
        <f>'Variables AME'!AV492/10^6</f>
        <v>11.221187539999999</v>
      </c>
    </row>
    <row r="151" spans="1:49" x14ac:dyDescent="0.25">
      <c r="A151" s="166"/>
      <c r="B151" t="s">
        <v>256</v>
      </c>
      <c r="C151" s="20">
        <f>'Variables AME'!B493/10^6</f>
        <v>11.4283063019633</v>
      </c>
      <c r="D151" s="20">
        <f>'Variables AME'!C493/10^6</f>
        <v>11.6117914562317</v>
      </c>
      <c r="E151" s="20">
        <f>'Variables AME'!D493/10^6</f>
        <v>11.800890689999999</v>
      </c>
      <c r="F151" s="20">
        <f>'Variables AME'!E493/10^6</f>
        <v>11.96821373</v>
      </c>
      <c r="G151" s="20">
        <f>'Variables AME'!F493/10^6</f>
        <v>11.270499089999999</v>
      </c>
      <c r="H151" s="20">
        <f>'Variables AME'!G493/10^6</f>
        <v>11.40657277</v>
      </c>
      <c r="I151" s="20">
        <f>'Variables AME'!H493/10^6</f>
        <v>11.25632111</v>
      </c>
      <c r="J151" s="20">
        <f>'Variables AME'!I493/10^6</f>
        <v>10.92177658</v>
      </c>
      <c r="K151" s="20">
        <f>'Variables AME'!J493/10^6</f>
        <v>10.22114019</v>
      </c>
      <c r="L151" s="20">
        <f>'Variables AME'!K493/10^6</f>
        <v>9.9322439889999998</v>
      </c>
      <c r="M151" s="20">
        <f>'Variables AME'!L493/10^6</f>
        <v>10.023097659999999</v>
      </c>
      <c r="N151" s="20">
        <f>'Variables AME'!M493/10^6</f>
        <v>10.17436167</v>
      </c>
      <c r="O151" s="20">
        <f>'Variables AME'!N493/10^6</f>
        <v>9.4575681300000003</v>
      </c>
      <c r="P151" s="20">
        <f>'Variables AME'!O493/10^6</f>
        <v>8.7171883489999988</v>
      </c>
      <c r="Q151" s="20">
        <f>'Variables AME'!P493/10^6</f>
        <v>7.8385470710000007</v>
      </c>
      <c r="R151" s="20">
        <f>'Variables AME'!Q493/10^6</f>
        <v>7.3000348639999997</v>
      </c>
      <c r="S151" s="20">
        <f>'Variables AME'!R493/10^6</f>
        <v>7.0363196179999994</v>
      </c>
      <c r="T151" s="20">
        <f>'Variables AME'!S493/10^6</f>
        <v>6.8874004189999996</v>
      </c>
      <c r="U151" s="20">
        <f>'Variables AME'!T493/10^6</f>
        <v>6.8139399510000001</v>
      </c>
      <c r="V151" s="20">
        <f>'Variables AME'!U493/10^6</f>
        <v>6.7888723229999997</v>
      </c>
      <c r="W151" s="20">
        <f>'Variables AME'!V493/10^6</f>
        <v>7.0639747430000002</v>
      </c>
      <c r="X151" s="20">
        <f>'Variables AME'!W493/10^6</f>
        <v>7.2902840959999997</v>
      </c>
      <c r="Y151" s="20">
        <f>'Variables AME'!X493/10^6</f>
        <v>7.3310539110000006</v>
      </c>
      <c r="Z151" s="20">
        <f>'Variables AME'!Y493/10^6</f>
        <v>7.3882026239999998</v>
      </c>
      <c r="AA151" s="20">
        <f>'Variables AME'!Z493/10^6</f>
        <v>7.4565939060000002</v>
      </c>
      <c r="AB151" s="20">
        <f>'Variables AME'!AA493/10^6</f>
        <v>7.5287024670000005</v>
      </c>
      <c r="AC151" s="20">
        <f>'Variables AME'!AB493/10^6</f>
        <v>7.6069787640000008</v>
      </c>
      <c r="AD151" s="20">
        <f>'Variables AME'!AC493/10^6</f>
        <v>7.6851819560000001</v>
      </c>
      <c r="AE151" s="20">
        <f>'Variables AME'!AD493/10^6</f>
        <v>7.7748211700000001</v>
      </c>
      <c r="AF151" s="20">
        <f>'Variables AME'!AE493/10^6</f>
        <v>7.8686626629999994</v>
      </c>
      <c r="AG151" s="20">
        <f>'Variables AME'!AF493/10^6</f>
        <v>7.967107436</v>
      </c>
      <c r="AH151" s="20">
        <f>'Variables AME'!AG493/10^6</f>
        <v>8.0804645169999993</v>
      </c>
      <c r="AI151" s="20">
        <f>'Variables AME'!AH493/10^6</f>
        <v>8.215196401</v>
      </c>
      <c r="AJ151" s="20">
        <f>'Variables AME'!AI493/10^6</f>
        <v>8.3589354409999999</v>
      </c>
      <c r="AK151" s="20">
        <f>'Variables AME'!AJ493/10^6</f>
        <v>8.5072151109999989</v>
      </c>
      <c r="AL151" s="20">
        <f>'Variables AME'!AK493/10^6</f>
        <v>8.6604091669999992</v>
      </c>
      <c r="AM151" s="20">
        <f>'Variables AME'!AL493/10^6</f>
        <v>8.8171893860000008</v>
      </c>
      <c r="AN151" s="20">
        <f>'Variables AME'!AM493/10^6</f>
        <v>8.9689895209999992</v>
      </c>
      <c r="AO151" s="20">
        <f>'Variables AME'!AN493/10^6</f>
        <v>9.1244800240000004</v>
      </c>
      <c r="AP151" s="20">
        <f>'Variables AME'!AO493/10^6</f>
        <v>9.2790662509999997</v>
      </c>
      <c r="AQ151" s="20">
        <f>'Variables AME'!AP493/10^6</f>
        <v>9.4339921449999995</v>
      </c>
      <c r="AR151" s="20">
        <f>'Variables AME'!AQ493/10^6</f>
        <v>9.5883786879999899</v>
      </c>
      <c r="AS151" s="20">
        <f>'Variables AME'!AR493/10^6</f>
        <v>9.7422932899999903</v>
      </c>
      <c r="AT151" s="20">
        <f>'Variables AME'!AS493/10^6</f>
        <v>9.8977897860000006</v>
      </c>
      <c r="AU151" s="20">
        <f>'Variables AME'!AT493/10^6</f>
        <v>10.0551674</v>
      </c>
      <c r="AV151" s="20">
        <f>'Variables AME'!AU493/10^6</f>
        <v>10.21363693</v>
      </c>
      <c r="AW151" s="20">
        <f>'Variables AME'!AV493/10^6</f>
        <v>10.373702949999998</v>
      </c>
    </row>
    <row r="152" spans="1:49" x14ac:dyDescent="0.25">
      <c r="A152" s="166"/>
      <c r="B152" t="s">
        <v>257</v>
      </c>
      <c r="C152" s="20">
        <f>'Variables AME'!B494/10^6</f>
        <v>1.1532941412084801</v>
      </c>
      <c r="D152" s="20">
        <f>'Variables AME'!C494/10^6</f>
        <v>1.17181065168914</v>
      </c>
      <c r="E152" s="20">
        <f>'Variables AME'!D494/10^6</f>
        <v>1.1907981620000001</v>
      </c>
      <c r="F152" s="20">
        <f>'Variables AME'!E494/10^6</f>
        <v>1.1706779569999999</v>
      </c>
      <c r="G152" s="20">
        <f>'Variables AME'!F494/10^6</f>
        <v>1.0900523520000001</v>
      </c>
      <c r="H152" s="20">
        <f>'Variables AME'!G494/10^6</f>
        <v>0.99068770360000002</v>
      </c>
      <c r="I152" s="20">
        <f>'Variables AME'!H494/10^6</f>
        <v>1.0531117220000001</v>
      </c>
      <c r="J152" s="20">
        <f>'Variables AME'!I494/10^6</f>
        <v>1.010544511</v>
      </c>
      <c r="K152" s="20">
        <f>'Variables AME'!J494/10^6</f>
        <v>0.94325411240000001</v>
      </c>
      <c r="L152" s="20">
        <f>'Variables AME'!K494/10^6</f>
        <v>0.91791153150000004</v>
      </c>
      <c r="M152" s="20">
        <f>'Variables AME'!L494/10^6</f>
        <v>0.93982647969999999</v>
      </c>
      <c r="N152" s="20">
        <f>'Variables AME'!M494/10^6</f>
        <v>0.99546139850000004</v>
      </c>
      <c r="O152" s="20">
        <f>'Variables AME'!N494/10^6</f>
        <v>0.93461081709999994</v>
      </c>
      <c r="P152" s="20">
        <f>'Variables AME'!O494/10^6</f>
        <v>0.87521129070000003</v>
      </c>
      <c r="Q152" s="20">
        <f>'Variables AME'!P494/10^6</f>
        <v>0.77906532149999996</v>
      </c>
      <c r="R152" s="20">
        <f>'Variables AME'!Q494/10^6</f>
        <v>0.72768864300000002</v>
      </c>
      <c r="S152" s="20">
        <f>'Variables AME'!R494/10^6</f>
        <v>0.6464264581000001</v>
      </c>
      <c r="T152" s="20">
        <f>'Variables AME'!S494/10^6</f>
        <v>0.67185620239999999</v>
      </c>
      <c r="U152" s="20">
        <f>'Variables AME'!T494/10^6</f>
        <v>0.64610319839999997</v>
      </c>
      <c r="V152" s="20">
        <f>'Variables AME'!U494/10^6</f>
        <v>0.6379904354</v>
      </c>
      <c r="W152" s="20">
        <f>'Variables AME'!V494/10^6</f>
        <v>0.66148691689999994</v>
      </c>
      <c r="X152" s="20">
        <f>'Variables AME'!W494/10^6</f>
        <v>0.67906681099999999</v>
      </c>
      <c r="Y152" s="20">
        <f>'Variables AME'!X494/10^6</f>
        <v>0.67159117169999993</v>
      </c>
      <c r="Z152" s="20">
        <f>'Variables AME'!Y494/10^6</f>
        <v>0.67054424629999998</v>
      </c>
      <c r="AA152" s="20">
        <f>'Variables AME'!Z494/10^6</f>
        <v>0.67050349929999997</v>
      </c>
      <c r="AB152" s="20">
        <f>'Variables AME'!AA494/10^6</f>
        <v>0.67081330779999992</v>
      </c>
      <c r="AC152" s="20">
        <f>'Variables AME'!AB494/10^6</f>
        <v>0.67226449029999991</v>
      </c>
      <c r="AD152" s="20">
        <f>'Variables AME'!AC494/10^6</f>
        <v>0.67093806299999992</v>
      </c>
      <c r="AE152" s="20">
        <f>'Variables AME'!AD494/10^6</f>
        <v>0.67296297270000005</v>
      </c>
      <c r="AF152" s="20">
        <f>'Variables AME'!AE494/10^6</f>
        <v>0.67545253220000001</v>
      </c>
      <c r="AG152" s="20">
        <f>'Variables AME'!AF494/10^6</f>
        <v>0.67886695389999996</v>
      </c>
      <c r="AH152" s="20">
        <f>'Variables AME'!AG494/10^6</f>
        <v>0.68386704840000001</v>
      </c>
      <c r="AI152" s="20">
        <f>'Variables AME'!AH494/10^6</f>
        <v>0.69194289279999999</v>
      </c>
      <c r="AJ152" s="20">
        <f>'Variables AME'!AI494/10^6</f>
        <v>0.70058024730000001</v>
      </c>
      <c r="AK152" s="20">
        <f>'Variables AME'!AJ494/10^6</f>
        <v>0.70970567449999999</v>
      </c>
      <c r="AL152" s="20">
        <f>'Variables AME'!AK494/10^6</f>
        <v>0.71922244759999998</v>
      </c>
      <c r="AM152" s="20">
        <f>'Variables AME'!AL494/10^6</f>
        <v>0.7288904424</v>
      </c>
      <c r="AN152" s="20">
        <f>'Variables AME'!AM494/10^6</f>
        <v>0.7377932894</v>
      </c>
      <c r="AO152" s="20">
        <f>'Variables AME'!AN494/10^6</f>
        <v>0.74799300210000008</v>
      </c>
      <c r="AP152" s="20">
        <f>'Variables AME'!AO494/10^6</f>
        <v>0.75768183170000003</v>
      </c>
      <c r="AQ152" s="20">
        <f>'Variables AME'!AP494/10^6</f>
        <v>0.76750776509999996</v>
      </c>
      <c r="AR152" s="20">
        <f>'Variables AME'!AQ494/10^6</f>
        <v>0.77699380249999994</v>
      </c>
      <c r="AS152" s="20">
        <f>'Variables AME'!AR494/10^6</f>
        <v>0.78672833680000009</v>
      </c>
      <c r="AT152" s="20">
        <f>'Variables AME'!AS494/10^6</f>
        <v>0.79631734239999996</v>
      </c>
      <c r="AU152" s="20">
        <f>'Variables AME'!AT494/10^6</f>
        <v>0.80613759129999996</v>
      </c>
      <c r="AV152" s="20">
        <f>'Variables AME'!AU494/10^6</f>
        <v>0.8160195281999999</v>
      </c>
      <c r="AW152" s="20">
        <f>'Variables AME'!AV494/10^6</f>
        <v>0.82624024750000002</v>
      </c>
    </row>
    <row r="153" spans="1:49" x14ac:dyDescent="0.25">
      <c r="A153" s="166"/>
      <c r="B153" t="s">
        <v>258</v>
      </c>
      <c r="C153" s="20">
        <f>'Variables AME'!B495/10^6</f>
        <v>6.2112985004764498</v>
      </c>
      <c r="D153" s="20">
        <f>'Variables AME'!C495/10^6</f>
        <v>6.3110229070030197</v>
      </c>
      <c r="E153" s="20">
        <f>'Variables AME'!D495/10^6</f>
        <v>6.4143389579999992</v>
      </c>
      <c r="F153" s="20">
        <f>'Variables AME'!E495/10^6</f>
        <v>6.4392503039999998</v>
      </c>
      <c r="G153" s="20">
        <f>'Variables AME'!F495/10^6</f>
        <v>5.8235461429999997</v>
      </c>
      <c r="H153" s="20">
        <f>'Variables AME'!G495/10^6</f>
        <v>5.200951688</v>
      </c>
      <c r="I153" s="20">
        <f>'Variables AME'!H495/10^6</f>
        <v>4.5641791139999999</v>
      </c>
      <c r="J153" s="20">
        <f>'Variables AME'!I495/10^6</f>
        <v>4.7917059650000002</v>
      </c>
      <c r="K153" s="20">
        <f>'Variables AME'!J495/10^6</f>
        <v>4.2823239730000004</v>
      </c>
      <c r="L153" s="20">
        <f>'Variables AME'!K495/10^6</f>
        <v>4.0791982989999997</v>
      </c>
      <c r="M153" s="20">
        <f>'Variables AME'!L495/10^6</f>
        <v>4.1470423869999999</v>
      </c>
      <c r="N153" s="20">
        <f>'Variables AME'!M495/10^6</f>
        <v>4.2120950020000008</v>
      </c>
      <c r="O153" s="20">
        <f>'Variables AME'!N495/10^6</f>
        <v>4.0001969180000003</v>
      </c>
      <c r="P153" s="20">
        <f>'Variables AME'!O495/10^6</f>
        <v>3.7021829350000002</v>
      </c>
      <c r="Q153" s="20">
        <f>'Variables AME'!P495/10^6</f>
        <v>3.340235453</v>
      </c>
      <c r="R153" s="20">
        <f>'Variables AME'!Q495/10^6</f>
        <v>3.0623819139999999</v>
      </c>
      <c r="S153" s="20">
        <f>'Variables AME'!R495/10^6</f>
        <v>2.821499599</v>
      </c>
      <c r="T153" s="20">
        <f>'Variables AME'!S495/10^6</f>
        <v>2.7095299289999999</v>
      </c>
      <c r="U153" s="20">
        <f>'Variables AME'!T495/10^6</f>
        <v>2.5514532200000004</v>
      </c>
      <c r="V153" s="20">
        <f>'Variables AME'!U495/10^6</f>
        <v>2.415607638</v>
      </c>
      <c r="W153" s="20">
        <f>'Variables AME'!V495/10^6</f>
        <v>2.520174753</v>
      </c>
      <c r="X153" s="20">
        <f>'Variables AME'!W495/10^6</f>
        <v>2.6136734530000001</v>
      </c>
      <c r="Y153" s="20">
        <f>'Variables AME'!X495/10^6</f>
        <v>2.7989926679999999</v>
      </c>
      <c r="Z153" s="20">
        <f>'Variables AME'!Y495/10^6</f>
        <v>3.0624804349999999</v>
      </c>
      <c r="AA153" s="20">
        <f>'Variables AME'!Z495/10^6</f>
        <v>3.3793604950000002</v>
      </c>
      <c r="AB153" s="20">
        <f>'Variables AME'!AA495/10^6</f>
        <v>3.7503170940000001</v>
      </c>
      <c r="AC153" s="20">
        <f>'Variables AME'!AB495/10^6</f>
        <v>4.1854607430000002</v>
      </c>
      <c r="AD153" s="20">
        <f>'Variables AME'!AC495/10^6</f>
        <v>4.2018129589999997</v>
      </c>
      <c r="AE153" s="20">
        <f>'Variables AME'!AD495/10^6</f>
        <v>4.2268639519999995</v>
      </c>
      <c r="AF153" s="20">
        <f>'Variables AME'!AE495/10^6</f>
        <v>4.2543638000000001</v>
      </c>
      <c r="AG153" s="20">
        <f>'Variables AME'!AF495/10^6</f>
        <v>4.2836329590000002</v>
      </c>
      <c r="AH153" s="20">
        <f>'Variables AME'!AG495/10^6</f>
        <v>4.3194837440000002</v>
      </c>
      <c r="AI153" s="20">
        <f>'Variables AME'!AH495/10^6</f>
        <v>4.3647644579999998</v>
      </c>
      <c r="AJ153" s="20">
        <f>'Variables AME'!AI495/10^6</f>
        <v>4.4121388000000001</v>
      </c>
      <c r="AK153" s="20">
        <f>'Variables AME'!AJ495/10^6</f>
        <v>4.462034311</v>
      </c>
      <c r="AL153" s="20">
        <f>'Variables AME'!AK495/10^6</f>
        <v>4.5134753669999998</v>
      </c>
      <c r="AM153" s="20">
        <f>'Variables AME'!AL495/10^6</f>
        <v>4.5654665319999994</v>
      </c>
      <c r="AN153" s="20">
        <f>'Variables AME'!AM495/10^6</f>
        <v>4.5170818660000007</v>
      </c>
      <c r="AO153" s="20">
        <f>'Variables AME'!AN495/10^6</f>
        <v>4.4510964929999997</v>
      </c>
      <c r="AP153" s="20">
        <f>'Variables AME'!AO495/10^6</f>
        <v>4.3774096629999999</v>
      </c>
      <c r="AQ153" s="20">
        <f>'Variables AME'!AP495/10^6</f>
        <v>4.3006029259999998</v>
      </c>
      <c r="AR153" s="20">
        <f>'Variables AME'!AQ495/10^6</f>
        <v>4.2196640509999996</v>
      </c>
      <c r="AS153" s="20">
        <f>'Variables AME'!AR495/10^6</f>
        <v>4.1923582330000002</v>
      </c>
      <c r="AT153" s="20">
        <f>'Variables AME'!AS495/10^6</f>
        <v>4.1733530820000002</v>
      </c>
      <c r="AU153" s="20">
        <f>'Variables AME'!AT495/10^6</f>
        <v>4.1550553319999999</v>
      </c>
      <c r="AV153" s="20">
        <f>'Variables AME'!AU495/10^6</f>
        <v>4.135753287</v>
      </c>
      <c r="AW153" s="20">
        <f>'Variables AME'!AV495/10^6</f>
        <v>4.1165299040000001</v>
      </c>
    </row>
    <row r="154" spans="1:49" x14ac:dyDescent="0.25">
      <c r="A154" s="166"/>
      <c r="B154" t="s">
        <v>268</v>
      </c>
      <c r="C154" s="20">
        <f>'Variables AME'!B496/10^6</f>
        <v>19.068539733026299</v>
      </c>
      <c r="D154" s="20">
        <f>'Variables AME'!C496/10^6</f>
        <v>19.374691306334</v>
      </c>
      <c r="E154" s="20">
        <f>'Variables AME'!D496/10^6</f>
        <v>19.69266313</v>
      </c>
      <c r="F154" s="20">
        <f>'Variables AME'!E496/10^6</f>
        <v>19.847670780000001</v>
      </c>
      <c r="G154" s="20">
        <f>'Variables AME'!F496/10^6</f>
        <v>18.030366369999999</v>
      </c>
      <c r="H154" s="20">
        <f>'Variables AME'!G496/10^6</f>
        <v>16.040285489999999</v>
      </c>
      <c r="I154" s="20">
        <f>'Variables AME'!H496/10^6</f>
        <v>14.75592447</v>
      </c>
      <c r="J154" s="20">
        <f>'Variables AME'!I496/10^6</f>
        <v>15.76485285</v>
      </c>
      <c r="K154" s="20">
        <f>'Variables AME'!J496/10^6</f>
        <v>14.11556227</v>
      </c>
      <c r="L154" s="20">
        <f>'Variables AME'!K496/10^6</f>
        <v>13.494442169999999</v>
      </c>
      <c r="M154" s="20">
        <f>'Variables AME'!L496/10^6</f>
        <v>13.757263960000001</v>
      </c>
      <c r="N154" s="20">
        <f>'Variables AME'!M496/10^6</f>
        <v>13.958043890000001</v>
      </c>
      <c r="O154" s="20">
        <f>'Variables AME'!N496/10^6</f>
        <v>13.34406886</v>
      </c>
      <c r="P154" s="20">
        <f>'Variables AME'!O496/10^6</f>
        <v>12.403470349999999</v>
      </c>
      <c r="Q154" s="20">
        <f>'Variables AME'!P496/10^6</f>
        <v>11.202284109999999</v>
      </c>
      <c r="R154" s="20">
        <f>'Variables AME'!Q496/10^6</f>
        <v>10.33215506</v>
      </c>
      <c r="S154" s="20">
        <f>'Variables AME'!R496/10^6</f>
        <v>9.5325034330000005</v>
      </c>
      <c r="T154" s="20">
        <f>'Variables AME'!S496/10^6</f>
        <v>9.3911067169999995</v>
      </c>
      <c r="U154" s="20">
        <f>'Variables AME'!T496/10^6</f>
        <v>8.9578342539999998</v>
      </c>
      <c r="V154" s="20">
        <f>'Variables AME'!U496/10^6</f>
        <v>8.7050637770000012</v>
      </c>
      <c r="W154" s="20">
        <f>'Variables AME'!V496/10^6</f>
        <v>8.363289013000001</v>
      </c>
      <c r="X154" s="20">
        <f>'Variables AME'!W496/10^6</f>
        <v>7.9517803569999996</v>
      </c>
      <c r="Y154" s="20">
        <f>'Variables AME'!X496/10^6</f>
        <v>7.7326469649999998</v>
      </c>
      <c r="Z154" s="20">
        <f>'Variables AME'!Y496/10^6</f>
        <v>7.6933435530000001</v>
      </c>
      <c r="AA154" s="20">
        <f>'Variables AME'!Z496/10^6</f>
        <v>7.7049079259999997</v>
      </c>
      <c r="AB154" s="20">
        <f>'Variables AME'!AA496/10^6</f>
        <v>7.7347585159999994</v>
      </c>
      <c r="AC154" s="20">
        <f>'Variables AME'!AB496/10^6</f>
        <v>7.783902651</v>
      </c>
      <c r="AD154" s="20">
        <f>'Variables AME'!AC496/10^6</f>
        <v>7.7920774499999998</v>
      </c>
      <c r="AE154" s="20">
        <f>'Variables AME'!AD496/10^6</f>
        <v>7.8205325219999997</v>
      </c>
      <c r="AF154" s="20">
        <f>'Variables AME'!AE496/10^6</f>
        <v>7.8549324030000003</v>
      </c>
      <c r="AG154" s="20">
        <f>'Variables AME'!AF496/10^6</f>
        <v>7.8929703389999997</v>
      </c>
      <c r="AH154" s="20">
        <f>'Variables AME'!AG496/10^6</f>
        <v>7.949419926</v>
      </c>
      <c r="AI154" s="20">
        <f>'Variables AME'!AH496/10^6</f>
        <v>8.0082305089999988</v>
      </c>
      <c r="AJ154" s="20">
        <f>'Variables AME'!AI496/10^6</f>
        <v>8.0623825300000007</v>
      </c>
      <c r="AK154" s="20">
        <f>'Variables AME'!AJ496/10^6</f>
        <v>8.1297103830000008</v>
      </c>
      <c r="AL154" s="20">
        <f>'Variables AME'!AK496/10^6</f>
        <v>8.1975909599999994</v>
      </c>
      <c r="AM154" s="20">
        <f>'Variables AME'!AL496/10^6</f>
        <v>8.2621506589999996</v>
      </c>
      <c r="AN154" s="20">
        <f>'Variables AME'!AM496/10^6</f>
        <v>8.1377297039999998</v>
      </c>
      <c r="AO154" s="20">
        <f>'Variables AME'!AN496/10^6</f>
        <v>7.9856015039999999</v>
      </c>
      <c r="AP154" s="20">
        <f>'Variables AME'!AO496/10^6</f>
        <v>7.819524618</v>
      </c>
      <c r="AQ154" s="20">
        <f>'Variables AME'!AP496/10^6</f>
        <v>7.6553725159999999</v>
      </c>
      <c r="AR154" s="20">
        <f>'Variables AME'!AQ496/10^6</f>
        <v>7.4768183619999995</v>
      </c>
      <c r="AS154" s="20">
        <f>'Variables AME'!AR496/10^6</f>
        <v>7.3945714410000001</v>
      </c>
      <c r="AT154" s="20">
        <f>'Variables AME'!AS496/10^6</f>
        <v>7.3268172800000002</v>
      </c>
      <c r="AU154" s="20">
        <f>'Variables AME'!AT496/10^6</f>
        <v>7.2576112359999998</v>
      </c>
      <c r="AV154" s="20">
        <f>'Variables AME'!AU496/10^6</f>
        <v>7.1866744780000005</v>
      </c>
      <c r="AW154" s="20">
        <f>'Variables AME'!AV496/10^6</f>
        <v>7.1400852610000003</v>
      </c>
    </row>
    <row r="155" spans="1:49" x14ac:dyDescent="0.25">
      <c r="A155" s="166"/>
      <c r="B155" t="s">
        <v>259</v>
      </c>
      <c r="C155" s="20">
        <f>'Variables AME'!B497/10^6</f>
        <v>14.4260068404216</v>
      </c>
      <c r="D155" s="20">
        <f>'Variables AME'!C497/10^6</f>
        <v>14.6576210464687</v>
      </c>
      <c r="E155" s="20">
        <f>'Variables AME'!D497/10^6</f>
        <v>14.89782091</v>
      </c>
      <c r="F155" s="20">
        <f>'Variables AME'!E497/10^6</f>
        <v>14.85993562</v>
      </c>
      <c r="G155" s="20">
        <f>'Variables AME'!F497/10^6</f>
        <v>13.6841606</v>
      </c>
      <c r="H155" s="20">
        <f>'Variables AME'!G497/10^6</f>
        <v>12.729602659999999</v>
      </c>
      <c r="I155" s="20">
        <f>'Variables AME'!H497/10^6</f>
        <v>11.12679026</v>
      </c>
      <c r="J155" s="20">
        <f>'Variables AME'!I497/10^6</f>
        <v>10.031019519999999</v>
      </c>
      <c r="K155" s="20">
        <f>'Variables AME'!J497/10^6</f>
        <v>9.1201397019999995</v>
      </c>
      <c r="L155" s="20">
        <f>'Variables AME'!K497/10^6</f>
        <v>8.9859611420000007</v>
      </c>
      <c r="M155" s="20">
        <f>'Variables AME'!L497/10^6</f>
        <v>8.8968193319999997</v>
      </c>
      <c r="N155" s="20">
        <f>'Variables AME'!M497/10^6</f>
        <v>9.1858988489999991</v>
      </c>
      <c r="O155" s="20">
        <f>'Variables AME'!N497/10^6</f>
        <v>8.4312144</v>
      </c>
      <c r="P155" s="20">
        <f>'Variables AME'!O497/10^6</f>
        <v>7.5446919760000002</v>
      </c>
      <c r="Q155" s="20">
        <f>'Variables AME'!P497/10^6</f>
        <v>6.7627104450000006</v>
      </c>
      <c r="R155" s="20">
        <f>'Variables AME'!Q497/10^6</f>
        <v>6.1040681900000004</v>
      </c>
      <c r="S155" s="20">
        <f>'Variables AME'!R497/10^6</f>
        <v>5.6563397389999999</v>
      </c>
      <c r="T155" s="20">
        <f>'Variables AME'!S497/10^6</f>
        <v>5.4188354099999998</v>
      </c>
      <c r="U155" s="20">
        <f>'Variables AME'!T497/10^6</f>
        <v>5.071856801</v>
      </c>
      <c r="V155" s="20">
        <f>'Variables AME'!U497/10^6</f>
        <v>4.7637532640000009</v>
      </c>
      <c r="W155" s="20">
        <f>'Variables AME'!V497/10^6</f>
        <v>4.8360151760000001</v>
      </c>
      <c r="X155" s="20">
        <f>'Variables AME'!W497/10^6</f>
        <v>4.8703999299999996</v>
      </c>
      <c r="Y155" s="20">
        <f>'Variables AME'!X497/10^6</f>
        <v>5.1025823340000001</v>
      </c>
      <c r="Z155" s="20">
        <f>'Variables AME'!Y497/10^6</f>
        <v>5.4695837920000008</v>
      </c>
      <c r="AA155" s="20">
        <f>'Variables AME'!Z497/10^6</f>
        <v>5.9140112790000003</v>
      </c>
      <c r="AB155" s="20">
        <f>'Variables AME'!AA497/10^6</f>
        <v>6.43867572</v>
      </c>
      <c r="AC155" s="20">
        <f>'Variables AME'!AB497/10^6</f>
        <v>7.0662684709999999</v>
      </c>
      <c r="AD155" s="20">
        <f>'Variables AME'!AC497/10^6</f>
        <v>7.0548374879999995</v>
      </c>
      <c r="AE155" s="20">
        <f>'Variables AME'!AD497/10^6</f>
        <v>7.0598269489999996</v>
      </c>
      <c r="AF155" s="20">
        <f>'Variables AME'!AE497/10^6</f>
        <v>7.0698245899999996</v>
      </c>
      <c r="AG155" s="20">
        <f>'Variables AME'!AF497/10^6</f>
        <v>7.0824882630000001</v>
      </c>
      <c r="AH155" s="20">
        <f>'Variables AME'!AG497/10^6</f>
        <v>7.1049793619999999</v>
      </c>
      <c r="AI155" s="20">
        <f>'Variables AME'!AH497/10^6</f>
        <v>7.1412663439999999</v>
      </c>
      <c r="AJ155" s="20">
        <f>'Variables AME'!AI497/10^6</f>
        <v>7.1794433580000003</v>
      </c>
      <c r="AK155" s="20">
        <f>'Variables AME'!AJ497/10^6</f>
        <v>7.2224386059999999</v>
      </c>
      <c r="AL155" s="20">
        <f>'Variables AME'!AK497/10^6</f>
        <v>7.2677410179999997</v>
      </c>
      <c r="AM155" s="20">
        <f>'Variables AME'!AL497/10^6</f>
        <v>7.3137582980000007</v>
      </c>
      <c r="AN155" s="20">
        <f>'Variables AME'!AM497/10^6</f>
        <v>7.1852971190000003</v>
      </c>
      <c r="AO155" s="20">
        <f>'Variables AME'!AN497/10^6</f>
        <v>7.0300199839999999</v>
      </c>
      <c r="AP155" s="20">
        <f>'Variables AME'!AO497/10^6</f>
        <v>6.8658800480000002</v>
      </c>
      <c r="AQ155" s="20">
        <f>'Variables AME'!AP497/10^6</f>
        <v>6.7004959400000006</v>
      </c>
      <c r="AR155" s="20">
        <f>'Variables AME'!AQ497/10^6</f>
        <v>6.5320260330000002</v>
      </c>
      <c r="AS155" s="20">
        <f>'Variables AME'!AR497/10^6</f>
        <v>6.4544244150000001</v>
      </c>
      <c r="AT155" s="20">
        <f>'Variables AME'!AS497/10^6</f>
        <v>6.3914457860000002</v>
      </c>
      <c r="AU155" s="20">
        <f>'Variables AME'!AT497/10^6</f>
        <v>6.3308402869999991</v>
      </c>
      <c r="AV155" s="20">
        <f>'Variables AME'!AU497/10^6</f>
        <v>6.2699569840000002</v>
      </c>
      <c r="AW155" s="20">
        <f>'Variables AME'!AV497/10^6</f>
        <v>6.2096921030000001</v>
      </c>
    </row>
    <row r="156" spans="1:49" x14ac:dyDescent="0.25">
      <c r="A156" s="166"/>
      <c r="B156" t="s">
        <v>260</v>
      </c>
      <c r="C156" s="20">
        <f>'Variables AME'!B498/10^6</f>
        <v>9.2796922131699109</v>
      </c>
      <c r="D156" s="20">
        <f>'Variables AME'!C498/10^6</f>
        <v>9.4286806732538402</v>
      </c>
      <c r="E156" s="20">
        <f>'Variables AME'!D498/10^6</f>
        <v>9.58138617699999</v>
      </c>
      <c r="F156" s="20">
        <f>'Variables AME'!E498/10^6</f>
        <v>9.5406346559999999</v>
      </c>
      <c r="G156" s="20">
        <f>'Variables AME'!F498/10^6</f>
        <v>9.138512630000001</v>
      </c>
      <c r="H156" s="20">
        <f>'Variables AME'!G498/10^6</f>
        <v>8.5863617440000013</v>
      </c>
      <c r="I156" s="20">
        <f>'Variables AME'!H498/10^6</f>
        <v>8.2212309730000008</v>
      </c>
      <c r="J156" s="20">
        <f>'Variables AME'!I498/10^6</f>
        <v>7.9746982610000003</v>
      </c>
      <c r="K156" s="20">
        <f>'Variables AME'!J498/10^6</f>
        <v>7.5718213080000005</v>
      </c>
      <c r="L156" s="20">
        <f>'Variables AME'!K498/10^6</f>
        <v>7.4984460219999995</v>
      </c>
      <c r="M156" s="20">
        <f>'Variables AME'!L498/10^6</f>
        <v>7.4665118049999997</v>
      </c>
      <c r="N156" s="20">
        <f>'Variables AME'!M498/10^6</f>
        <v>7.7214960899999996</v>
      </c>
      <c r="O156" s="20">
        <f>'Variables AME'!N498/10^6</f>
        <v>7.5576826080000004</v>
      </c>
      <c r="P156" s="20">
        <f>'Variables AME'!O498/10^6</f>
        <v>7.3018096569999997</v>
      </c>
      <c r="Q156" s="20">
        <f>'Variables AME'!P498/10^6</f>
        <v>6.9489087459999999</v>
      </c>
      <c r="R156" s="20">
        <f>'Variables AME'!Q498/10^6</f>
        <v>6.8172277470000004</v>
      </c>
      <c r="S156" s="20">
        <f>'Variables AME'!R498/10^6</f>
        <v>6.5913046730000007</v>
      </c>
      <c r="T156" s="20">
        <f>'Variables AME'!S498/10^6</f>
        <v>6.5048934220000003</v>
      </c>
      <c r="U156" s="20">
        <f>'Variables AME'!T498/10^6</f>
        <v>6.2517255480000005</v>
      </c>
      <c r="V156" s="20">
        <f>'Variables AME'!U498/10^6</f>
        <v>6.0658265810000005</v>
      </c>
      <c r="W156" s="20">
        <f>'Variables AME'!V498/10^6</f>
        <v>6.1792221289999993</v>
      </c>
      <c r="X156" s="20">
        <f>'Variables AME'!W498/10^6</f>
        <v>6.2258351259999998</v>
      </c>
      <c r="Y156" s="20">
        <f>'Variables AME'!X498/10^6</f>
        <v>6.2113762159999997</v>
      </c>
      <c r="Z156" s="20">
        <f>'Variables AME'!Y498/10^6</f>
        <v>6.2954788080000004</v>
      </c>
      <c r="AA156" s="20">
        <f>'Variables AME'!Z498/10^6</f>
        <v>6.4186420350000004</v>
      </c>
      <c r="AB156" s="20">
        <f>'Variables AME'!AA498/10^6</f>
        <v>6.5725022709999994</v>
      </c>
      <c r="AC156" s="20">
        <f>'Variables AME'!AB498/10^6</f>
        <v>6.7655157130000001</v>
      </c>
      <c r="AD156" s="20">
        <f>'Variables AME'!AC498/10^6</f>
        <v>6.8052015029999993</v>
      </c>
      <c r="AE156" s="20">
        <f>'Variables AME'!AD498/10^6</f>
        <v>6.8615468870000003</v>
      </c>
      <c r="AF156" s="20">
        <f>'Variables AME'!AE498/10^6</f>
        <v>6.9210487890000003</v>
      </c>
      <c r="AG156" s="20">
        <f>'Variables AME'!AF498/10^6</f>
        <v>6.9846681820000001</v>
      </c>
      <c r="AH156" s="20">
        <f>'Variables AME'!AG498/10^6</f>
        <v>7.0583141670000007</v>
      </c>
      <c r="AI156" s="20">
        <f>'Variables AME'!AH498/10^6</f>
        <v>7.1564870880000004</v>
      </c>
      <c r="AJ156" s="20">
        <f>'Variables AME'!AI498/10^6</f>
        <v>7.2580833480000004</v>
      </c>
      <c r="AK156" s="20">
        <f>'Variables AME'!AJ498/10^6</f>
        <v>7.3658442000000006</v>
      </c>
      <c r="AL156" s="20">
        <f>'Variables AME'!AK498/10^6</f>
        <v>7.4768285609999996</v>
      </c>
      <c r="AM156" s="20">
        <f>'Variables AME'!AL498/10^6</f>
        <v>7.5893719470000001</v>
      </c>
      <c r="AN156" s="20">
        <f>'Variables AME'!AM498/10^6</f>
        <v>7.616492386</v>
      </c>
      <c r="AO156" s="20">
        <f>'Variables AME'!AN498/10^6</f>
        <v>7.6319169129999995</v>
      </c>
      <c r="AP156" s="20">
        <f>'Variables AME'!AO498/10^6</f>
        <v>7.6368079900000003</v>
      </c>
      <c r="AQ156" s="20">
        <f>'Variables AME'!AP498/10^6</f>
        <v>7.6362362670000001</v>
      </c>
      <c r="AR156" s="20">
        <f>'Variables AME'!AQ498/10^6</f>
        <v>7.6264357189999998</v>
      </c>
      <c r="AS156" s="20">
        <f>'Variables AME'!AR498/10^6</f>
        <v>7.6675656419999996</v>
      </c>
      <c r="AT156" s="20">
        <f>'Variables AME'!AS498/10^6</f>
        <v>7.714463812</v>
      </c>
      <c r="AU156" s="20">
        <f>'Variables AME'!AT498/10^6</f>
        <v>7.7612903310000005</v>
      </c>
      <c r="AV156" s="20">
        <f>'Variables AME'!AU498/10^6</f>
        <v>7.8063689910000003</v>
      </c>
      <c r="AW156" s="20">
        <f>'Variables AME'!AV498/10^6</f>
        <v>7.8503856890000003</v>
      </c>
    </row>
    <row r="157" spans="1:49" x14ac:dyDescent="0.25">
      <c r="A157" s="166"/>
      <c r="B157" t="s">
        <v>261</v>
      </c>
      <c r="C157" s="20">
        <f>'Variables AME'!B499/10^6</f>
        <v>10.783636574271499</v>
      </c>
      <c r="D157" s="20">
        <f>'Variables AME'!C499/10^6</f>
        <v>10.956771347537501</v>
      </c>
      <c r="E157" s="20">
        <f>'Variables AME'!D499/10^6</f>
        <v>11.150446839999999</v>
      </c>
      <c r="F157" s="20">
        <f>'Variables AME'!E499/10^6</f>
        <v>11.1542347</v>
      </c>
      <c r="G157" s="20">
        <f>'Variables AME'!F499/10^6</f>
        <v>11.097629749999999</v>
      </c>
      <c r="H157" s="20">
        <f>'Variables AME'!G499/10^6</f>
        <v>10.295881900000001</v>
      </c>
      <c r="I157" s="20">
        <f>'Variables AME'!H499/10^6</f>
        <v>10.628825859999999</v>
      </c>
      <c r="J157" s="20">
        <f>'Variables AME'!I499/10^6</f>
        <v>10.705959269999999</v>
      </c>
      <c r="K157" s="20">
        <f>'Variables AME'!J499/10^6</f>
        <v>10.463916529999999</v>
      </c>
      <c r="L157" s="20">
        <f>'Variables AME'!K499/10^6</f>
        <v>10.41116693</v>
      </c>
      <c r="M157" s="20">
        <f>'Variables AME'!L499/10^6</f>
        <v>10.41355592</v>
      </c>
      <c r="N157" s="20">
        <f>'Variables AME'!M499/10^6</f>
        <v>10.7099797</v>
      </c>
      <c r="O157" s="20">
        <f>'Variables AME'!N499/10^6</f>
        <v>10.78737228</v>
      </c>
      <c r="P157" s="20">
        <f>'Variables AME'!O499/10^6</f>
        <v>10.930564410000001</v>
      </c>
      <c r="Q157" s="20">
        <f>'Variables AME'!P499/10^6</f>
        <v>10.87969275</v>
      </c>
      <c r="R157" s="20">
        <f>'Variables AME'!Q499/10^6</f>
        <v>11.073956710000001</v>
      </c>
      <c r="S157" s="20">
        <f>'Variables AME'!R499/10^6</f>
        <v>11.04805408</v>
      </c>
      <c r="T157" s="20">
        <f>'Variables AME'!S499/10^6</f>
        <v>10.92255819</v>
      </c>
      <c r="U157" s="20">
        <f>'Variables AME'!T499/10^6</f>
        <v>10.833142449999999</v>
      </c>
      <c r="V157" s="20">
        <f>'Variables AME'!U499/10^6</f>
        <v>10.8293909</v>
      </c>
      <c r="W157" s="20">
        <f>'Variables AME'!V499/10^6</f>
        <v>11.140762130000001</v>
      </c>
      <c r="X157" s="20">
        <f>'Variables AME'!W499/10^6</f>
        <v>11.399698460000002</v>
      </c>
      <c r="Y157" s="20">
        <f>'Variables AME'!X499/10^6</f>
        <v>11.48840214</v>
      </c>
      <c r="Z157" s="20">
        <f>'Variables AME'!Y499/10^6</f>
        <v>11.615268990000001</v>
      </c>
      <c r="AA157" s="20">
        <f>'Variables AME'!Z499/10^6</f>
        <v>11.7965687</v>
      </c>
      <c r="AB157" s="20">
        <f>'Variables AME'!AA499/10^6</f>
        <v>12.00511193</v>
      </c>
      <c r="AC157" s="20">
        <f>'Variables AME'!AB499/10^6</f>
        <v>12.251420250000001</v>
      </c>
      <c r="AD157" s="20">
        <f>'Variables AME'!AC499/10^6</f>
        <v>12.315095749999999</v>
      </c>
      <c r="AE157" s="20">
        <f>'Variables AME'!AD499/10^6</f>
        <v>12.39596519</v>
      </c>
      <c r="AF157" s="20">
        <f>'Variables AME'!AE499/10^6</f>
        <v>12.482893259999999</v>
      </c>
      <c r="AG157" s="20">
        <f>'Variables AME'!AF499/10^6</f>
        <v>12.57924319</v>
      </c>
      <c r="AH157" s="20">
        <f>'Variables AME'!AG499/10^6</f>
        <v>12.690700779999998</v>
      </c>
      <c r="AI157" s="20">
        <f>'Variables AME'!AH499/10^6</f>
        <v>12.835260160000001</v>
      </c>
      <c r="AJ157" s="20">
        <f>'Variables AME'!AI499/10^6</f>
        <v>12.99232044</v>
      </c>
      <c r="AK157" s="20">
        <f>'Variables AME'!AJ499/10^6</f>
        <v>13.157027789999999</v>
      </c>
      <c r="AL157" s="20">
        <f>'Variables AME'!AK499/10^6</f>
        <v>13.32746944</v>
      </c>
      <c r="AM157" s="20">
        <f>'Variables AME'!AL499/10^6</f>
        <v>13.500825580000001</v>
      </c>
      <c r="AN157" s="20">
        <f>'Variables AME'!AM499/10^6</f>
        <v>13.666146789999999</v>
      </c>
      <c r="AO157" s="20">
        <f>'Variables AME'!AN499/10^6</f>
        <v>13.839873669999999</v>
      </c>
      <c r="AP157" s="20">
        <f>'Variables AME'!AO499/10^6</f>
        <v>14.011554910000001</v>
      </c>
      <c r="AQ157" s="20">
        <f>'Variables AME'!AP499/10^6</f>
        <v>14.18523304</v>
      </c>
      <c r="AR157" s="20">
        <f>'Variables AME'!AQ499/10^6</f>
        <v>14.361982210000001</v>
      </c>
      <c r="AS157" s="20">
        <f>'Variables AME'!AR499/10^6</f>
        <v>14.550063880000002</v>
      </c>
      <c r="AT157" s="20">
        <f>'Variables AME'!AS499/10^6</f>
        <v>14.7391591</v>
      </c>
      <c r="AU157" s="20">
        <f>'Variables AME'!AT499/10^6</f>
        <v>14.93020381</v>
      </c>
      <c r="AV157" s="20">
        <f>'Variables AME'!AU499/10^6</f>
        <v>15.122121369999999</v>
      </c>
      <c r="AW157" s="20">
        <f>'Variables AME'!AV499/10^6</f>
        <v>15.314854759999999</v>
      </c>
    </row>
    <row r="158" spans="1:49" x14ac:dyDescent="0.25">
      <c r="A158" s="166"/>
      <c r="B158" t="s">
        <v>262</v>
      </c>
      <c r="C158" s="20">
        <f>'Variables AME'!B500/10^6</f>
        <v>0.58401086634464205</v>
      </c>
      <c r="D158" s="20">
        <f>'Variables AME'!C500/10^6</f>
        <v>0.59338734970747298</v>
      </c>
      <c r="E158" s="20">
        <f>'Variables AME'!D500/10^6</f>
        <v>0.60304505370000006</v>
      </c>
      <c r="F158" s="20">
        <f>'Variables AME'!E500/10^6</f>
        <v>0.6189192268</v>
      </c>
      <c r="G158" s="20">
        <f>'Variables AME'!F500/10^6</f>
        <v>0.58640206900000003</v>
      </c>
      <c r="H158" s="20">
        <f>'Variables AME'!G500/10^6</f>
        <v>0.50693694950000001</v>
      </c>
      <c r="I158" s="20">
        <f>'Variables AME'!H500/10^6</f>
        <v>0.52530678469999992</v>
      </c>
      <c r="J158" s="20">
        <f>'Variables AME'!I500/10^6</f>
        <v>0.52657375080000002</v>
      </c>
      <c r="K158" s="20">
        <f>'Variables AME'!J500/10^6</f>
        <v>0.48478979220000001</v>
      </c>
      <c r="L158" s="20">
        <f>'Variables AME'!K500/10^6</f>
        <v>0.45325572489999999</v>
      </c>
      <c r="M158" s="20">
        <f>'Variables AME'!L500/10^6</f>
        <v>0.44408756050000003</v>
      </c>
      <c r="N158" s="20">
        <f>'Variables AME'!M500/10^6</f>
        <v>0.46721629960000005</v>
      </c>
      <c r="O158" s="20">
        <f>'Variables AME'!N500/10^6</f>
        <v>0.44584829369999995</v>
      </c>
      <c r="P158" s="20">
        <f>'Variables AME'!O500/10^6</f>
        <v>0.42793042940000003</v>
      </c>
      <c r="Q158" s="20">
        <f>'Variables AME'!P500/10^6</f>
        <v>0.3973154881</v>
      </c>
      <c r="R158" s="20">
        <f>'Variables AME'!Q500/10^6</f>
        <v>0.36811099530000002</v>
      </c>
      <c r="S158" s="20">
        <f>'Variables AME'!R500/10^6</f>
        <v>0.35076383439999997</v>
      </c>
      <c r="T158" s="20">
        <f>'Variables AME'!S500/10^6</f>
        <v>0.35090756170000004</v>
      </c>
      <c r="U158" s="20">
        <f>'Variables AME'!T500/10^6</f>
        <v>0.34238670319999998</v>
      </c>
      <c r="V158" s="20">
        <f>'Variables AME'!U500/10^6</f>
        <v>0.33977033760000003</v>
      </c>
      <c r="W158" s="20">
        <f>'Variables AME'!V500/10^6</f>
        <v>0.34892978080000003</v>
      </c>
      <c r="X158" s="20">
        <f>'Variables AME'!W500/10^6</f>
        <v>0.35542754399999998</v>
      </c>
      <c r="Y158" s="20">
        <f>'Variables AME'!X500/10^6</f>
        <v>0.35673783789999997</v>
      </c>
      <c r="Z158" s="20">
        <f>'Variables AME'!Y500/10^6</f>
        <v>0.36293025780000004</v>
      </c>
      <c r="AA158" s="20">
        <f>'Variables AME'!Z500/10^6</f>
        <v>0.37128278930000003</v>
      </c>
      <c r="AB158" s="20">
        <f>'Variables AME'!AA500/10^6</f>
        <v>0.3813645618</v>
      </c>
      <c r="AC158" s="20">
        <f>'Variables AME'!AB500/10^6</f>
        <v>0.39357389500000001</v>
      </c>
      <c r="AD158" s="20">
        <f>'Variables AME'!AC500/10^6</f>
        <v>0.3954138941</v>
      </c>
      <c r="AE158" s="20">
        <f>'Variables AME'!AD500/10^6</f>
        <v>0.39836908840000002</v>
      </c>
      <c r="AF158" s="20">
        <f>'Variables AME'!AE500/10^6</f>
        <v>0.40150959470000003</v>
      </c>
      <c r="AG158" s="20">
        <f>'Variables AME'!AF500/10^6</f>
        <v>0.40500782689999998</v>
      </c>
      <c r="AH158" s="20">
        <f>'Variables AME'!AG500/10^6</f>
        <v>0.40923528739999998</v>
      </c>
      <c r="AI158" s="20">
        <f>'Variables AME'!AH500/10^6</f>
        <v>0.41451671779999999</v>
      </c>
      <c r="AJ158" s="20">
        <f>'Variables AME'!AI500/10^6</f>
        <v>0.41999281469999999</v>
      </c>
      <c r="AK158" s="20">
        <f>'Variables AME'!AJ500/10^6</f>
        <v>0.42574767860000001</v>
      </c>
      <c r="AL158" s="20">
        <f>'Variables AME'!AK500/10^6</f>
        <v>0.43164882960000001</v>
      </c>
      <c r="AM158" s="20">
        <f>'Variables AME'!AL500/10^6</f>
        <v>0.43756422970000003</v>
      </c>
      <c r="AN158" s="20">
        <f>'Variables AME'!AM500/10^6</f>
        <v>0.44131562050000001</v>
      </c>
      <c r="AO158" s="20">
        <f>'Variables AME'!AN500/10^6</f>
        <v>0.44510673900000003</v>
      </c>
      <c r="AP158" s="20">
        <f>'Variables AME'!AO500/10^6</f>
        <v>0.44847145270000005</v>
      </c>
      <c r="AQ158" s="20">
        <f>'Variables AME'!AP500/10^6</f>
        <v>0.45178088419999995</v>
      </c>
      <c r="AR158" s="20">
        <f>'Variables AME'!AQ500/10^6</f>
        <v>0.45464307449999997</v>
      </c>
      <c r="AS158" s="20">
        <f>'Variables AME'!AR500/10^6</f>
        <v>0.4587287089</v>
      </c>
      <c r="AT158" s="20">
        <f>'Variables AME'!AS500/10^6</f>
        <v>0.46287558960000003</v>
      </c>
      <c r="AU158" s="20">
        <f>'Variables AME'!AT500/10^6</f>
        <v>0.46703019939999996</v>
      </c>
      <c r="AV158" s="20">
        <f>'Variables AME'!AU500/10^6</f>
        <v>0.47113165769999998</v>
      </c>
      <c r="AW158" s="20">
        <f>'Variables AME'!AV500/10^6</f>
        <v>0.47545385080000002</v>
      </c>
    </row>
    <row r="159" spans="1:49" x14ac:dyDescent="0.25">
      <c r="A159" s="166"/>
      <c r="B159" t="s">
        <v>263</v>
      </c>
      <c r="C159" s="20">
        <f>'Variables AME'!B501/10^6</f>
        <v>22.712835553921099</v>
      </c>
      <c r="D159" s="20">
        <f>'Variables AME'!C501/10^6</f>
        <v>23.077497475414102</v>
      </c>
      <c r="E159" s="20">
        <f>'Variables AME'!D501/10^6</f>
        <v>23.460129429999999</v>
      </c>
      <c r="F159" s="20">
        <f>'Variables AME'!E501/10^6</f>
        <v>23.541328149999998</v>
      </c>
      <c r="G159" s="20">
        <f>'Variables AME'!F501/10^6</f>
        <v>19.976547350000001</v>
      </c>
      <c r="H159" s="20">
        <f>'Variables AME'!G501/10^6</f>
        <v>16.627636129999999</v>
      </c>
      <c r="I159" s="20">
        <f>'Variables AME'!H501/10^6</f>
        <v>17.07681762</v>
      </c>
      <c r="J159" s="20">
        <f>'Variables AME'!I501/10^6</f>
        <v>16.670787130000001</v>
      </c>
      <c r="K159" s="20">
        <f>'Variables AME'!J501/10^6</f>
        <v>15.792585320000001</v>
      </c>
      <c r="L159" s="20">
        <f>'Variables AME'!K501/10^6</f>
        <v>16.440934630000001</v>
      </c>
      <c r="M159" s="20">
        <f>'Variables AME'!L501/10^6</f>
        <v>16.799529079999999</v>
      </c>
      <c r="N159" s="20">
        <f>'Variables AME'!M501/10^6</f>
        <v>17.133870179999999</v>
      </c>
      <c r="O159" s="20">
        <f>'Variables AME'!N501/10^6</f>
        <v>14.356825449999999</v>
      </c>
      <c r="P159" s="20">
        <f>'Variables AME'!O501/10^6</f>
        <v>13.04345563</v>
      </c>
      <c r="Q159" s="20">
        <f>'Variables AME'!P501/10^6</f>
        <v>11.931226730000001</v>
      </c>
      <c r="R159" s="20">
        <f>'Variables AME'!Q501/10^6</f>
        <v>11.00085121</v>
      </c>
      <c r="S159" s="20">
        <f>'Variables AME'!R501/10^6</f>
        <v>10.340938420000001</v>
      </c>
      <c r="T159" s="20">
        <f>'Variables AME'!S501/10^6</f>
        <v>10.512109109999999</v>
      </c>
      <c r="U159" s="20">
        <f>'Variables AME'!T501/10^6</f>
        <v>10.34036517</v>
      </c>
      <c r="V159" s="20">
        <f>'Variables AME'!U501/10^6</f>
        <v>10.32740957</v>
      </c>
      <c r="W159" s="20">
        <f>'Variables AME'!V501/10^6</f>
        <v>10.29510638</v>
      </c>
      <c r="X159" s="20">
        <f>'Variables AME'!W501/10^6</f>
        <v>10.167384550000001</v>
      </c>
      <c r="Y159" s="20">
        <f>'Variables AME'!X501/10^6</f>
        <v>10.120369869999999</v>
      </c>
      <c r="Z159" s="20">
        <f>'Variables AME'!Y501/10^6</f>
        <v>10.20540652</v>
      </c>
      <c r="AA159" s="20">
        <f>'Variables AME'!Z501/10^6</f>
        <v>10.313921310000001</v>
      </c>
      <c r="AB159" s="20">
        <f>'Variables AME'!AA501/10^6</f>
        <v>10.43289495</v>
      </c>
      <c r="AC159" s="20">
        <f>'Variables AME'!AB501/10^6</f>
        <v>10.565941720000001</v>
      </c>
      <c r="AD159" s="20">
        <f>'Variables AME'!AC501/10^6</f>
        <v>10.54887074</v>
      </c>
      <c r="AE159" s="20">
        <f>'Variables AME'!AD501/10^6</f>
        <v>10.56253676</v>
      </c>
      <c r="AF159" s="20">
        <f>'Variables AME'!AE501/10^6</f>
        <v>10.58331557</v>
      </c>
      <c r="AG159" s="20">
        <f>'Variables AME'!AF501/10^6</f>
        <v>10.61194794</v>
      </c>
      <c r="AH159" s="20">
        <f>'Variables AME'!AG501/10^6</f>
        <v>10.65690515</v>
      </c>
      <c r="AI159" s="20">
        <f>'Variables AME'!AH501/10^6</f>
        <v>10.71490666</v>
      </c>
      <c r="AJ159" s="20">
        <f>'Variables AME'!AI501/10^6</f>
        <v>10.775975750000001</v>
      </c>
      <c r="AK159" s="20">
        <f>'Variables AME'!AJ501/10^6</f>
        <v>10.8469921</v>
      </c>
      <c r="AL159" s="20">
        <f>'Variables AME'!AK501/10^6</f>
        <v>10.922063849999999</v>
      </c>
      <c r="AM159" s="20">
        <f>'Variables AME'!AL501/10^6</f>
        <v>10.997773619999998</v>
      </c>
      <c r="AN159" s="20">
        <f>'Variables AME'!AM501/10^6</f>
        <v>10.966173250000001</v>
      </c>
      <c r="AO159" s="20">
        <f>'Variables AME'!AN501/10^6</f>
        <v>10.92430996</v>
      </c>
      <c r="AP159" s="20">
        <f>'Variables AME'!AO501/10^6</f>
        <v>10.868878480000001</v>
      </c>
      <c r="AQ159" s="20">
        <f>'Variables AME'!AP501/10^6</f>
        <v>10.808840930000001</v>
      </c>
      <c r="AR159" s="20">
        <f>'Variables AME'!AQ501/10^6</f>
        <v>10.73539399</v>
      </c>
      <c r="AS159" s="20">
        <f>'Variables AME'!AR501/10^6</f>
        <v>10.728763900000001</v>
      </c>
      <c r="AT159" s="20">
        <f>'Variables AME'!AS501/10^6</f>
        <v>10.727813119999999</v>
      </c>
      <c r="AU159" s="20">
        <f>'Variables AME'!AT501/10^6</f>
        <v>10.72668369</v>
      </c>
      <c r="AV159" s="20">
        <f>'Variables AME'!AU501/10^6</f>
        <v>10.72405749</v>
      </c>
      <c r="AW159" s="20">
        <f>'Variables AME'!AV501/10^6</f>
        <v>10.725685550000001</v>
      </c>
    </row>
    <row r="160" spans="1:49" x14ac:dyDescent="0.25">
      <c r="A160" s="166"/>
      <c r="B160" t="s">
        <v>264</v>
      </c>
      <c r="C160" s="20">
        <f>'Variables AME'!B502/10^6</f>
        <v>0.61194961832884498</v>
      </c>
      <c r="D160" s="20">
        <f>'Variables AME'!C502/10^6</f>
        <v>0.62177466739182696</v>
      </c>
      <c r="E160" s="20">
        <f>'Variables AME'!D502/10^6</f>
        <v>0.63175746079999995</v>
      </c>
      <c r="F160" s="20">
        <f>'Variables AME'!E502/10^6</f>
        <v>0.62000166440000004</v>
      </c>
      <c r="G160" s="20">
        <f>'Variables AME'!F502/10^6</f>
        <v>0.55811906280000001</v>
      </c>
      <c r="H160" s="20">
        <f>'Variables AME'!G502/10^6</f>
        <v>0.46906587079999995</v>
      </c>
      <c r="I160" s="20">
        <f>'Variables AME'!H502/10^6</f>
        <v>0.50358996109999998</v>
      </c>
      <c r="J160" s="20">
        <f>'Variables AME'!I502/10^6</f>
        <v>0.48769412280000002</v>
      </c>
      <c r="K160" s="20">
        <f>'Variables AME'!J502/10^6</f>
        <v>0.44025649040000003</v>
      </c>
      <c r="L160" s="20">
        <f>'Variables AME'!K502/10^6</f>
        <v>0.41828398900000002</v>
      </c>
      <c r="M160" s="20">
        <f>'Variables AME'!L502/10^6</f>
        <v>0.41721686099999999</v>
      </c>
      <c r="N160" s="20">
        <f>'Variables AME'!M502/10^6</f>
        <v>0.418266996</v>
      </c>
      <c r="O160" s="20">
        <f>'Variables AME'!N502/10^6</f>
        <v>0.38738978129999996</v>
      </c>
      <c r="P160" s="20">
        <f>'Variables AME'!O502/10^6</f>
        <v>0.37432995260000002</v>
      </c>
      <c r="Q160" s="20">
        <f>'Variables AME'!P502/10^6</f>
        <v>0.33301737250000002</v>
      </c>
      <c r="R160" s="20">
        <f>'Variables AME'!Q502/10^6</f>
        <v>0.30679723759999999</v>
      </c>
      <c r="S160" s="20">
        <f>'Variables AME'!R502/10^6</f>
        <v>0.29561719079999998</v>
      </c>
      <c r="T160" s="20">
        <f>'Variables AME'!S502/10^6</f>
        <v>0.29817429989999999</v>
      </c>
      <c r="U160" s="20">
        <f>'Variables AME'!T502/10^6</f>
        <v>0.28675138569999997</v>
      </c>
      <c r="V160" s="20">
        <f>'Variables AME'!U502/10^6</f>
        <v>0.2815560969</v>
      </c>
      <c r="W160" s="20">
        <f>'Variables AME'!V502/10^6</f>
        <v>0.30696468050000003</v>
      </c>
      <c r="X160" s="20">
        <f>'Variables AME'!W502/10^6</f>
        <v>0.33157740360000004</v>
      </c>
      <c r="Y160" s="20">
        <f>'Variables AME'!X502/10^6</f>
        <v>0.3382178032</v>
      </c>
      <c r="Z160" s="20">
        <f>'Variables AME'!Y502/10^6</f>
        <v>0.35106423920000002</v>
      </c>
      <c r="AA160" s="20">
        <f>'Variables AME'!Z502/10^6</f>
        <v>0.36658312920000002</v>
      </c>
      <c r="AB160" s="20">
        <f>'Variables AME'!AA502/10^6</f>
        <v>0.38467331339999999</v>
      </c>
      <c r="AC160" s="20">
        <f>'Variables AME'!AB502/10^6</f>
        <v>0.40609880060000003</v>
      </c>
      <c r="AD160" s="20">
        <f>'Variables AME'!AC502/10^6</f>
        <v>0.40481940090000001</v>
      </c>
      <c r="AE160" s="20">
        <f>'Variables AME'!AD502/10^6</f>
        <v>0.40485402580000002</v>
      </c>
      <c r="AF160" s="20">
        <f>'Variables AME'!AE502/10^6</f>
        <v>0.40494538479999997</v>
      </c>
      <c r="AG160" s="20">
        <f>'Variables AME'!AF502/10^6</f>
        <v>0.40543500790000003</v>
      </c>
      <c r="AH160" s="20">
        <f>'Variables AME'!AG502/10^6</f>
        <v>0.40661901820000002</v>
      </c>
      <c r="AI160" s="20">
        <f>'Variables AME'!AH502/10^6</f>
        <v>0.4101584003</v>
      </c>
      <c r="AJ160" s="20">
        <f>'Variables AME'!AI502/10^6</f>
        <v>0.41373653980000002</v>
      </c>
      <c r="AK160" s="20">
        <f>'Variables AME'!AJ502/10^6</f>
        <v>0.41758254810000001</v>
      </c>
      <c r="AL160" s="20">
        <f>'Variables AME'!AK502/10^6</f>
        <v>0.4214817179</v>
      </c>
      <c r="AM160" s="20">
        <f>'Variables AME'!AL502/10^6</f>
        <v>0.42531047319999998</v>
      </c>
      <c r="AN160" s="20">
        <f>'Variables AME'!AM502/10^6</f>
        <v>0.4282720565</v>
      </c>
      <c r="AO160" s="20">
        <f>'Variables AME'!AN502/10^6</f>
        <v>0.43204981339999998</v>
      </c>
      <c r="AP160" s="20">
        <f>'Variables AME'!AO502/10^6</f>
        <v>0.43559483539999999</v>
      </c>
      <c r="AQ160" s="20">
        <f>'Variables AME'!AP502/10^6</f>
        <v>0.43925156449999997</v>
      </c>
      <c r="AR160" s="20">
        <f>'Variables AME'!AQ502/10^6</f>
        <v>0.44257545890000005</v>
      </c>
      <c r="AS160" s="20">
        <f>'Variables AME'!AR502/10^6</f>
        <v>0.44606962369999997</v>
      </c>
      <c r="AT160" s="20">
        <f>'Variables AME'!AS502/10^6</f>
        <v>0.44930326870000004</v>
      </c>
      <c r="AU160" s="20">
        <f>'Variables AME'!AT502/10^6</f>
        <v>0.45247419719999998</v>
      </c>
      <c r="AV160" s="20">
        <f>'Variables AME'!AU502/10^6</f>
        <v>0.45557071169999996</v>
      </c>
      <c r="AW160" s="20">
        <f>'Variables AME'!AV502/10^6</f>
        <v>0.45877375009999999</v>
      </c>
    </row>
    <row r="161" spans="1:49" x14ac:dyDescent="0.25">
      <c r="A161" s="166"/>
      <c r="B161" t="s">
        <v>265</v>
      </c>
      <c r="C161" s="20">
        <f>'Variables AME'!B503/10^6</f>
        <v>18.604230451297902</v>
      </c>
      <c r="D161" s="20">
        <f>'Variables AME'!C503/10^6</f>
        <v>18.902927388902398</v>
      </c>
      <c r="E161" s="20">
        <f>'Variables AME'!D503/10^6</f>
        <v>19.209702579999998</v>
      </c>
      <c r="F161" s="20">
        <f>'Variables AME'!E503/10^6</f>
        <v>19.518136460000001</v>
      </c>
      <c r="G161" s="20">
        <f>'Variables AME'!F503/10^6</f>
        <v>18.322422</v>
      </c>
      <c r="H161" s="20">
        <f>'Variables AME'!G503/10^6</f>
        <v>16.854372719999997</v>
      </c>
      <c r="I161" s="20">
        <f>'Variables AME'!H503/10^6</f>
        <v>16.98511495</v>
      </c>
      <c r="J161" s="20">
        <f>'Variables AME'!I503/10^6</f>
        <v>16.543292359999999</v>
      </c>
      <c r="K161" s="20">
        <f>'Variables AME'!J503/10^6</f>
        <v>15.649449410000001</v>
      </c>
      <c r="L161" s="20">
        <f>'Variables AME'!K503/10^6</f>
        <v>15.318580669999999</v>
      </c>
      <c r="M161" s="20">
        <f>'Variables AME'!L503/10^6</f>
        <v>15.36143496</v>
      </c>
      <c r="N161" s="20">
        <f>'Variables AME'!M503/10^6</f>
        <v>15.733253960000001</v>
      </c>
      <c r="O161" s="20">
        <f>'Variables AME'!N503/10^6</f>
        <v>14.946270980000001</v>
      </c>
      <c r="P161" s="20">
        <f>'Variables AME'!O503/10^6</f>
        <v>14.15881568</v>
      </c>
      <c r="Q161" s="20">
        <f>'Variables AME'!P503/10^6</f>
        <v>13.14263431</v>
      </c>
      <c r="R161" s="20">
        <f>'Variables AME'!Q503/10^6</f>
        <v>12.845870199999998</v>
      </c>
      <c r="S161" s="20">
        <f>'Variables AME'!R503/10^6</f>
        <v>12.50008119</v>
      </c>
      <c r="T161" s="20">
        <f>'Variables AME'!S503/10^6</f>
        <v>12.640105050000001</v>
      </c>
      <c r="U161" s="20">
        <f>'Variables AME'!T503/10^6</f>
        <v>12.411566650000001</v>
      </c>
      <c r="V161" s="20">
        <f>'Variables AME'!U503/10^6</f>
        <v>12.367107130000001</v>
      </c>
      <c r="W161" s="20">
        <f>'Variables AME'!V503/10^6</f>
        <v>12.84109142</v>
      </c>
      <c r="X161" s="20">
        <f>'Variables AME'!W503/10^6</f>
        <v>13.226018400000001</v>
      </c>
      <c r="Y161" s="20">
        <f>'Variables AME'!X503/10^6</f>
        <v>13.17543764</v>
      </c>
      <c r="Z161" s="20">
        <f>'Variables AME'!Y503/10^6</f>
        <v>13.26145258</v>
      </c>
      <c r="AA161" s="20">
        <f>'Variables AME'!Z503/10^6</f>
        <v>13.37098233</v>
      </c>
      <c r="AB161" s="20">
        <f>'Variables AME'!AA503/10^6</f>
        <v>13.491653599999999</v>
      </c>
      <c r="AC161" s="20">
        <f>'Variables AME'!AB503/10^6</f>
        <v>13.63034459</v>
      </c>
      <c r="AD161" s="20">
        <f>'Variables AME'!AC503/10^6</f>
        <v>13.69331524</v>
      </c>
      <c r="AE161" s="20">
        <f>'Variables AME'!AD503/10^6</f>
        <v>13.796168949999998</v>
      </c>
      <c r="AF161" s="20">
        <f>'Variables AME'!AE503/10^6</f>
        <v>13.90697527</v>
      </c>
      <c r="AG161" s="20">
        <f>'Variables AME'!AF503/10^6</f>
        <v>14.0287541</v>
      </c>
      <c r="AH161" s="20">
        <f>'Variables AME'!AG503/10^6</f>
        <v>14.17236651</v>
      </c>
      <c r="AI161" s="20">
        <f>'Variables AME'!AH503/10^6</f>
        <v>14.36668532</v>
      </c>
      <c r="AJ161" s="20">
        <f>'Variables AME'!AI503/10^6</f>
        <v>14.566010029999999</v>
      </c>
      <c r="AK161" s="20">
        <f>'Variables AME'!AJ503/10^6</f>
        <v>14.775933970000001</v>
      </c>
      <c r="AL161" s="20">
        <f>'Variables AME'!AK503/10^6</f>
        <v>14.99213857</v>
      </c>
      <c r="AM161" s="20">
        <f>'Variables AME'!AL503/10^6</f>
        <v>15.21082633</v>
      </c>
      <c r="AN161" s="20">
        <f>'Variables AME'!AM503/10^6</f>
        <v>15.402200669999999</v>
      </c>
      <c r="AO161" s="20">
        <f>'Variables AME'!AN503/10^6</f>
        <v>15.62032144</v>
      </c>
      <c r="AP161" s="20">
        <f>'Variables AME'!AO503/10^6</f>
        <v>15.834414349999999</v>
      </c>
      <c r="AQ161" s="20">
        <f>'Variables AME'!AP503/10^6</f>
        <v>16.050869479999999</v>
      </c>
      <c r="AR161" s="20">
        <f>'Variables AME'!AQ503/10^6</f>
        <v>16.26134042</v>
      </c>
      <c r="AS161" s="20">
        <f>'Variables AME'!AR503/10^6</f>
        <v>16.47878832</v>
      </c>
      <c r="AT161" s="20">
        <f>'Variables AME'!AS503/10^6</f>
        <v>16.689457910000002</v>
      </c>
      <c r="AU161" s="20">
        <f>'Variables AME'!AT503/10^6</f>
        <v>16.90164137</v>
      </c>
      <c r="AV161" s="20">
        <f>'Variables AME'!AU503/10^6</f>
        <v>17.114516500000001</v>
      </c>
      <c r="AW161" s="20">
        <f>'Variables AME'!AV503/10^6</f>
        <v>17.33406385</v>
      </c>
    </row>
    <row r="162" spans="1:49" x14ac:dyDescent="0.25">
      <c r="A162" s="166"/>
      <c r="B162" t="s">
        <v>266</v>
      </c>
      <c r="C162" s="20">
        <f>'Variables AME'!B504/10^6</f>
        <v>0.58343822926562194</v>
      </c>
      <c r="D162" s="20">
        <f>'Variables AME'!C504/10^6</f>
        <v>0.59280551875492393</v>
      </c>
      <c r="E162" s="20">
        <f>'Variables AME'!D504/10^6</f>
        <v>0.60232320449999999</v>
      </c>
      <c r="F162" s="20">
        <f>'Variables AME'!E504/10^6</f>
        <v>0.62948513529999994</v>
      </c>
      <c r="G162" s="20">
        <f>'Variables AME'!F504/10^6</f>
        <v>0.61617281830000004</v>
      </c>
      <c r="H162" s="20">
        <f>'Variables AME'!G504/10^6</f>
        <v>0.5354431502</v>
      </c>
      <c r="I162" s="20">
        <f>'Variables AME'!H504/10^6</f>
        <v>0.53423110789999995</v>
      </c>
      <c r="J162" s="20">
        <f>'Variables AME'!I504/10^6</f>
        <v>0.54471626549999996</v>
      </c>
      <c r="K162" s="20">
        <f>'Variables AME'!J504/10^6</f>
        <v>0.52082567909999999</v>
      </c>
      <c r="L162" s="20">
        <f>'Variables AME'!K504/10^6</f>
        <v>0.50529418530000003</v>
      </c>
      <c r="M162" s="20">
        <f>'Variables AME'!L504/10^6</f>
        <v>0.47007069959999997</v>
      </c>
      <c r="N162" s="20">
        <f>'Variables AME'!M504/10^6</f>
        <v>0.42981742290000002</v>
      </c>
      <c r="O162" s="20">
        <f>'Variables AME'!N504/10^6</f>
        <v>0.41497870799999997</v>
      </c>
      <c r="P162" s="20">
        <f>'Variables AME'!O504/10^6</f>
        <v>0.4146305072</v>
      </c>
      <c r="Q162" s="20">
        <f>'Variables AME'!P504/10^6</f>
        <v>0.3993859709</v>
      </c>
      <c r="R162" s="20">
        <f>'Variables AME'!Q504/10^6</f>
        <v>0.39986617790000001</v>
      </c>
      <c r="S162" s="20">
        <f>'Variables AME'!R504/10^6</f>
        <v>0.39855972039999998</v>
      </c>
      <c r="T162" s="20">
        <f>'Variables AME'!S504/10^6</f>
        <v>0.40232541049999998</v>
      </c>
      <c r="U162" s="20">
        <f>'Variables AME'!T504/10^6</f>
        <v>0.39029612149999998</v>
      </c>
      <c r="V162" s="20">
        <f>'Variables AME'!U504/10^6</f>
        <v>0.38927241499999998</v>
      </c>
      <c r="W162" s="20">
        <f>'Variables AME'!V504/10^6</f>
        <v>0.41034043219999999</v>
      </c>
      <c r="X162" s="20">
        <f>'Variables AME'!W504/10^6</f>
        <v>0.42876863599999998</v>
      </c>
      <c r="Y162" s="20">
        <f>'Variables AME'!X504/10^6</f>
        <v>0.41615254439999999</v>
      </c>
      <c r="Z162" s="20">
        <f>'Variables AME'!Y504/10^6</f>
        <v>0.40971023820000002</v>
      </c>
      <c r="AA162" s="20">
        <f>'Variables AME'!Z504/10^6</f>
        <v>0.405413684</v>
      </c>
      <c r="AB162" s="20">
        <f>'Variables AME'!AA504/10^6</f>
        <v>0.40175428210000003</v>
      </c>
      <c r="AC162" s="20">
        <f>'Variables AME'!AB504/10^6</f>
        <v>0.39874545230000003</v>
      </c>
      <c r="AD162" s="20">
        <f>'Variables AME'!AC504/10^6</f>
        <v>0.3966198501</v>
      </c>
      <c r="AE162" s="20">
        <f>'Variables AME'!AD504/10^6</f>
        <v>0.39528366500000001</v>
      </c>
      <c r="AF162" s="20">
        <f>'Variables AME'!AE504/10^6</f>
        <v>0.39395219250000002</v>
      </c>
      <c r="AG162" s="20">
        <f>'Variables AME'!AF504/10^6</f>
        <v>0.39296397859999999</v>
      </c>
      <c r="AH162" s="20">
        <f>'Variables AME'!AG504/10^6</f>
        <v>0.39302728999999997</v>
      </c>
      <c r="AI162" s="20">
        <f>'Variables AME'!AH504/10^6</f>
        <v>0.39450434400000001</v>
      </c>
      <c r="AJ162" s="20">
        <f>'Variables AME'!AI504/10^6</f>
        <v>0.39560467069999999</v>
      </c>
      <c r="AK162" s="20">
        <f>'Variables AME'!AJ504/10^6</f>
        <v>0.39753799959999997</v>
      </c>
      <c r="AL162" s="20">
        <f>'Variables AME'!AK504/10^6</f>
        <v>0.39942984389999997</v>
      </c>
      <c r="AM162" s="20">
        <f>'Variables AME'!AL504/10^6</f>
        <v>0.4010650549</v>
      </c>
      <c r="AN162" s="20">
        <f>'Variables AME'!AM504/10^6</f>
        <v>0.40097818039999999</v>
      </c>
      <c r="AO162" s="20">
        <f>'Variables AME'!AN504/10^6</f>
        <v>0.40171132280000005</v>
      </c>
      <c r="AP162" s="20">
        <f>'Variables AME'!AO504/10^6</f>
        <v>0.40231552519999997</v>
      </c>
      <c r="AQ162" s="20">
        <f>'Variables AME'!AP504/10^6</f>
        <v>0.4035035917</v>
      </c>
      <c r="AR162" s="20">
        <f>'Variables AME'!AQ504/10^6</f>
        <v>0.40400606559999996</v>
      </c>
      <c r="AS162" s="20">
        <f>'Variables AME'!AR504/10^6</f>
        <v>0.40485340389999996</v>
      </c>
      <c r="AT162" s="20">
        <f>'Variables AME'!AS504/10^6</f>
        <v>0.4056982019</v>
      </c>
      <c r="AU162" s="20">
        <f>'Variables AME'!AT504/10^6</f>
        <v>0.40630376270000002</v>
      </c>
      <c r="AV162" s="20">
        <f>'Variables AME'!AU504/10^6</f>
        <v>0.4068243252</v>
      </c>
      <c r="AW162" s="20">
        <f>'Variables AME'!AV504/10^6</f>
        <v>0.41043928960000003</v>
      </c>
    </row>
    <row r="165" spans="1:49" x14ac:dyDescent="0.25">
      <c r="A165" s="166" t="s">
        <v>302</v>
      </c>
      <c r="B165" t="s">
        <v>255</v>
      </c>
      <c r="C165" s="20">
        <f>'Variables AME'!B472</f>
        <v>2.7703288319169999</v>
      </c>
      <c r="D165" s="20">
        <f>'Variables AME'!C472</f>
        <v>2.8148073574016701</v>
      </c>
      <c r="E165" s="20">
        <f>'Variables AME'!D472</f>
        <v>2.86</v>
      </c>
      <c r="F165" s="20">
        <f>'Variables AME'!E472</f>
        <v>2.9575180950000002</v>
      </c>
      <c r="G165" s="20">
        <f>'Variables AME'!F472</f>
        <v>2.8492552959999999</v>
      </c>
      <c r="H165" s="20">
        <f>'Variables AME'!G472</f>
        <v>2.9703334570000002</v>
      </c>
      <c r="I165" s="20">
        <f>'Variables AME'!H472</f>
        <v>3.0813653489999999</v>
      </c>
      <c r="J165" s="20">
        <f>'Variables AME'!I472</f>
        <v>2.9532880330000002</v>
      </c>
      <c r="K165" s="20">
        <f>'Variables AME'!J472</f>
        <v>2.8714074329999999</v>
      </c>
      <c r="L165" s="20">
        <f>'Variables AME'!K472</f>
        <v>2.797874813</v>
      </c>
      <c r="M165" s="20">
        <f>'Variables AME'!L472</f>
        <v>2.9848905530000001</v>
      </c>
      <c r="N165" s="20">
        <f>'Variables AME'!M472</f>
        <v>3.150162001</v>
      </c>
      <c r="O165" s="20">
        <f>'Variables AME'!N472</f>
        <v>3.228530702</v>
      </c>
      <c r="P165" s="20">
        <f>'Variables AME'!O472</f>
        <v>3.253634431</v>
      </c>
      <c r="Q165" s="20">
        <f>'Variables AME'!P472</f>
        <v>3.0547979550000002</v>
      </c>
      <c r="R165" s="20">
        <f>'Variables AME'!Q472</f>
        <v>3.0479012050000001</v>
      </c>
      <c r="S165" s="20">
        <f>'Variables AME'!R472</f>
        <v>3.0695905799999998</v>
      </c>
      <c r="T165" s="20">
        <f>'Variables AME'!S472</f>
        <v>3.1066114040000001</v>
      </c>
      <c r="U165" s="20">
        <f>'Variables AME'!T472</f>
        <v>3.131224038</v>
      </c>
      <c r="V165" s="20">
        <f>'Variables AME'!U472</f>
        <v>3.1868081940000001</v>
      </c>
      <c r="W165" s="20">
        <f>'Variables AME'!V472</f>
        <v>3.2124066189999998</v>
      </c>
      <c r="X165" s="20">
        <f>'Variables AME'!W472</f>
        <v>3.2184120169999999</v>
      </c>
      <c r="Y165" s="20">
        <f>'Variables AME'!X472</f>
        <v>3.2449514669999999</v>
      </c>
      <c r="Z165" s="20">
        <f>'Variables AME'!Y472</f>
        <v>3.2851037559999998</v>
      </c>
      <c r="AA165" s="20">
        <f>'Variables AME'!Z472</f>
        <v>3.3321919019999999</v>
      </c>
      <c r="AB165" s="20">
        <f>'Variables AME'!AA472</f>
        <v>3.3812019979999999</v>
      </c>
      <c r="AC165" s="20">
        <f>'Variables AME'!AB472</f>
        <v>3.4333654010000001</v>
      </c>
      <c r="AD165" s="20">
        <f>'Variables AME'!AC472</f>
        <v>3.4795830049999998</v>
      </c>
      <c r="AE165" s="20">
        <f>'Variables AME'!AD472</f>
        <v>3.5308766660000002</v>
      </c>
      <c r="AF165" s="20">
        <f>'Variables AME'!AE472</f>
        <v>3.5833577829999999</v>
      </c>
      <c r="AG165" s="20">
        <f>'Variables AME'!AF472</f>
        <v>3.638694986</v>
      </c>
      <c r="AH165" s="20">
        <f>'Variables AME'!AG472</f>
        <v>3.7009167299999999</v>
      </c>
      <c r="AI165" s="20">
        <f>'Variables AME'!AH472</f>
        <v>3.7631236619999999</v>
      </c>
      <c r="AJ165" s="20">
        <f>'Variables AME'!AI472</f>
        <v>3.829702444</v>
      </c>
      <c r="AK165" s="20">
        <f>'Variables AME'!AJ472</f>
        <v>3.8975767079999999</v>
      </c>
      <c r="AL165" s="20">
        <f>'Variables AME'!AK472</f>
        <v>3.9674783379999998</v>
      </c>
      <c r="AM165" s="20">
        <f>'Variables AME'!AL472</f>
        <v>4.0384001630000004</v>
      </c>
      <c r="AN165" s="20">
        <f>'Variables AME'!AM472</f>
        <v>4.1063590689999998</v>
      </c>
      <c r="AO165" s="20">
        <f>'Variables AME'!AN472</f>
        <v>4.1752059020000001</v>
      </c>
      <c r="AP165" s="20">
        <f>'Variables AME'!AO472</f>
        <v>4.2427944069999999</v>
      </c>
      <c r="AQ165" s="20">
        <f>'Variables AME'!AP472</f>
        <v>4.3103211320000003</v>
      </c>
      <c r="AR165" s="20">
        <f>'Variables AME'!AQ472</f>
        <v>4.3771356949999998</v>
      </c>
      <c r="AS165" s="20">
        <f>'Variables AME'!AR472</f>
        <v>4.4433956969999997</v>
      </c>
      <c r="AT165" s="20">
        <f>'Variables AME'!AS472</f>
        <v>4.5098985919999999</v>
      </c>
      <c r="AU165" s="20">
        <f>'Variables AME'!AT472</f>
        <v>4.5773821620000001</v>
      </c>
      <c r="AV165" s="20">
        <f>'Variables AME'!AU472</f>
        <v>4.6453419189999998</v>
      </c>
      <c r="AW165" s="20">
        <f>'Variables AME'!AV472</f>
        <v>4.7145560670000002</v>
      </c>
    </row>
    <row r="166" spans="1:49" x14ac:dyDescent="0.25">
      <c r="A166" s="166"/>
      <c r="B166" t="s">
        <v>256</v>
      </c>
      <c r="C166" s="20">
        <f>'Variables AME'!B473</f>
        <v>6.18523199925892</v>
      </c>
      <c r="D166" s="20">
        <f>'Variables AME'!C473</f>
        <v>6.2845378996769998</v>
      </c>
      <c r="E166" s="20">
        <f>'Variables AME'!D473</f>
        <v>6.3854381880000002</v>
      </c>
      <c r="F166" s="20">
        <f>'Variables AME'!E473</f>
        <v>6.5828685419999999</v>
      </c>
      <c r="G166" s="20">
        <f>'Variables AME'!F473</f>
        <v>6.3845767960000002</v>
      </c>
      <c r="H166" s="20">
        <f>'Variables AME'!G473</f>
        <v>6.4245355110000002</v>
      </c>
      <c r="I166" s="20">
        <f>'Variables AME'!H473</f>
        <v>6.4652357670000002</v>
      </c>
      <c r="J166" s="20">
        <f>'Variables AME'!I473</f>
        <v>6.4752349669999996</v>
      </c>
      <c r="K166" s="20">
        <f>'Variables AME'!J473</f>
        <v>6.2576651959999996</v>
      </c>
      <c r="L166" s="20">
        <f>'Variables AME'!K473</f>
        <v>6.1728019850000004</v>
      </c>
      <c r="M166" s="20">
        <f>'Variables AME'!L473</f>
        <v>6.2960582250000003</v>
      </c>
      <c r="N166" s="20">
        <f>'Variables AME'!M473</f>
        <v>6.3687331949999999</v>
      </c>
      <c r="O166" s="20">
        <f>'Variables AME'!N473</f>
        <v>5.9403001379999996</v>
      </c>
      <c r="P166" s="20">
        <f>'Variables AME'!O473</f>
        <v>5.5986355239999996</v>
      </c>
      <c r="Q166" s="20">
        <f>'Variables AME'!P473</f>
        <v>5.1999187640000004</v>
      </c>
      <c r="R166" s="20">
        <f>'Variables AME'!Q473</f>
        <v>4.8814219940000001</v>
      </c>
      <c r="S166" s="20">
        <f>'Variables AME'!R473</f>
        <v>4.7369285379999999</v>
      </c>
      <c r="T166" s="20">
        <f>'Variables AME'!S473</f>
        <v>4.7523275529999998</v>
      </c>
      <c r="U166" s="20">
        <f>'Variables AME'!T473</f>
        <v>4.8205813930000003</v>
      </c>
      <c r="V166" s="20">
        <f>'Variables AME'!U473</f>
        <v>4.9319252249999996</v>
      </c>
      <c r="W166" s="20">
        <f>'Variables AME'!V473</f>
        <v>5.0062483240000004</v>
      </c>
      <c r="X166" s="20">
        <f>'Variables AME'!W473</f>
        <v>5.0547303369999996</v>
      </c>
      <c r="Y166" s="20">
        <f>'Variables AME'!X473</f>
        <v>5.1060152069999996</v>
      </c>
      <c r="Z166" s="20">
        <f>'Variables AME'!Y473</f>
        <v>5.1668655040000004</v>
      </c>
      <c r="AA166" s="20">
        <f>'Variables AME'!Z473</f>
        <v>5.2354696709999997</v>
      </c>
      <c r="AB166" s="20">
        <f>'Variables AME'!AA473</f>
        <v>5.3074396860000004</v>
      </c>
      <c r="AC166" s="20">
        <f>'Variables AME'!AB473</f>
        <v>5.3842725429999998</v>
      </c>
      <c r="AD166" s="20">
        <f>'Variables AME'!AC473</f>
        <v>5.457831842</v>
      </c>
      <c r="AE166" s="20">
        <f>'Variables AME'!AD473</f>
        <v>5.5400664510000004</v>
      </c>
      <c r="AF166" s="20">
        <f>'Variables AME'!AE473</f>
        <v>5.6255880319999996</v>
      </c>
      <c r="AG166" s="20">
        <f>'Variables AME'!AF473</f>
        <v>5.7161545360000003</v>
      </c>
      <c r="AH166" s="20">
        <f>'Variables AME'!AG473</f>
        <v>5.8180159089999997</v>
      </c>
      <c r="AI166" s="20">
        <f>'Variables AME'!AH473</f>
        <v>5.9208694780000002</v>
      </c>
      <c r="AJ166" s="20">
        <f>'Variables AME'!AI473</f>
        <v>6.0305513289999997</v>
      </c>
      <c r="AK166" s="20">
        <f>'Variables AME'!AJ473</f>
        <v>6.1431040499999998</v>
      </c>
      <c r="AL166" s="20">
        <f>'Variables AME'!AK473</f>
        <v>6.2595133519999999</v>
      </c>
      <c r="AM166" s="20">
        <f>'Variables AME'!AL473</f>
        <v>6.3782877229999997</v>
      </c>
      <c r="AN166" s="20">
        <f>'Variables AME'!AM473</f>
        <v>6.5004122239999997</v>
      </c>
      <c r="AO166" s="20">
        <f>'Variables AME'!AN473</f>
        <v>6.625829188</v>
      </c>
      <c r="AP166" s="20">
        <f>'Variables AME'!AO473</f>
        <v>6.750790114</v>
      </c>
      <c r="AQ166" s="20">
        <f>'Variables AME'!AP473</f>
        <v>6.876319573</v>
      </c>
      <c r="AR166" s="20">
        <f>'Variables AME'!AQ473</f>
        <v>7.001754343</v>
      </c>
      <c r="AS166" s="20">
        <f>'Variables AME'!AR473</f>
        <v>7.1285139439999998</v>
      </c>
      <c r="AT166" s="20">
        <f>'Variables AME'!AS473</f>
        <v>7.2567078790000004</v>
      </c>
      <c r="AU166" s="20">
        <f>'Variables AME'!AT473</f>
        <v>7.3870713859999997</v>
      </c>
      <c r="AV166" s="20">
        <f>'Variables AME'!AU473</f>
        <v>7.5189128930000004</v>
      </c>
      <c r="AW166" s="20">
        <f>'Variables AME'!AV473</f>
        <v>7.6526361989999998</v>
      </c>
    </row>
    <row r="167" spans="1:49" x14ac:dyDescent="0.25">
      <c r="A167" s="166"/>
      <c r="B167" t="s">
        <v>257</v>
      </c>
      <c r="C167" s="20">
        <f>'Variables AME'!B474</f>
        <v>0.93799827590948903</v>
      </c>
      <c r="D167" s="20">
        <f>'Variables AME'!C474</f>
        <v>0.953058141633355</v>
      </c>
      <c r="E167" s="20">
        <f>'Variables AME'!D474</f>
        <v>0.96835979839999997</v>
      </c>
      <c r="F167" s="20">
        <f>'Variables AME'!E474</f>
        <v>0.97132375069999999</v>
      </c>
      <c r="G167" s="20">
        <f>'Variables AME'!F474</f>
        <v>0.94169356640000002</v>
      </c>
      <c r="H167" s="20">
        <f>'Variables AME'!G474</f>
        <v>0.84893296709999999</v>
      </c>
      <c r="I167" s="20">
        <f>'Variables AME'!H474</f>
        <v>0.92210952040000005</v>
      </c>
      <c r="J167" s="20">
        <f>'Variables AME'!I474</f>
        <v>0.92129257350000004</v>
      </c>
      <c r="K167" s="20">
        <f>'Variables AME'!J474</f>
        <v>0.89905337169999999</v>
      </c>
      <c r="L167" s="20">
        <f>'Variables AME'!K474</f>
        <v>0.8932067964</v>
      </c>
      <c r="M167" s="20">
        <f>'Variables AME'!L474</f>
        <v>0.9195986679</v>
      </c>
      <c r="N167" s="20">
        <f>'Variables AME'!M474</f>
        <v>0.95820332060000002</v>
      </c>
      <c r="O167" s="20">
        <f>'Variables AME'!N474</f>
        <v>0.87623059830000005</v>
      </c>
      <c r="P167" s="20">
        <f>'Variables AME'!O474</f>
        <v>0.82257777359999995</v>
      </c>
      <c r="Q167" s="20">
        <f>'Variables AME'!P474</f>
        <v>0.75012306539999996</v>
      </c>
      <c r="R167" s="20">
        <f>'Variables AME'!Q474</f>
        <v>0.69983914260000002</v>
      </c>
      <c r="S167" s="20">
        <f>'Variables AME'!R474</f>
        <v>0.61934642780000004</v>
      </c>
      <c r="T167" s="20">
        <f>'Variables AME'!S474</f>
        <v>0.66386810860000001</v>
      </c>
      <c r="U167" s="20">
        <f>'Variables AME'!T474</f>
        <v>0.65995265700000005</v>
      </c>
      <c r="V167" s="20">
        <f>'Variables AME'!U474</f>
        <v>0.67537188550000005</v>
      </c>
      <c r="W167" s="20">
        <f>'Variables AME'!V474</f>
        <v>0.67873534690000004</v>
      </c>
      <c r="X167" s="20">
        <f>'Variables AME'!W474</f>
        <v>0.67811244209999999</v>
      </c>
      <c r="Y167" s="20">
        <f>'Variables AME'!X474</f>
        <v>0.67610715730000004</v>
      </c>
      <c r="Z167" s="20">
        <f>'Variables AME'!Y474</f>
        <v>0.68012832190000005</v>
      </c>
      <c r="AA167" s="20">
        <f>'Variables AME'!Z474</f>
        <v>0.68501209080000003</v>
      </c>
      <c r="AB167" s="20">
        <f>'Variables AME'!AA474</f>
        <v>0.69021175840000004</v>
      </c>
      <c r="AC167" s="20">
        <f>'Variables AME'!AB474</f>
        <v>0.69656110159999995</v>
      </c>
      <c r="AD167" s="20">
        <f>'Variables AME'!AC474</f>
        <v>0.69939101370000001</v>
      </c>
      <c r="AE167" s="20">
        <f>'Variables AME'!AD474</f>
        <v>0.70588042760000003</v>
      </c>
      <c r="AF167" s="20">
        <f>'Variables AME'!AE474</f>
        <v>0.71301418650000004</v>
      </c>
      <c r="AG167" s="20">
        <f>'Variables AME'!AF474</f>
        <v>0.72134160729999997</v>
      </c>
      <c r="AH167" s="20">
        <f>'Variables AME'!AG474</f>
        <v>0.73143351190000006</v>
      </c>
      <c r="AI167" s="20">
        <f>'Variables AME'!AH474</f>
        <v>0.74247976810000005</v>
      </c>
      <c r="AJ167" s="20">
        <f>'Variables AME'!AI474</f>
        <v>0.75421836330000003</v>
      </c>
      <c r="AK167" s="20">
        <f>'Variables AME'!AJ474</f>
        <v>0.76642169760000001</v>
      </c>
      <c r="AL167" s="20">
        <f>'Variables AME'!AK474</f>
        <v>0.77913088350000004</v>
      </c>
      <c r="AM167" s="20">
        <f>'Variables AME'!AL474</f>
        <v>0.79199002019999998</v>
      </c>
      <c r="AN167" s="20">
        <f>'Variables AME'!AM474</f>
        <v>0.80509272919999997</v>
      </c>
      <c r="AO167" s="20">
        <f>'Variables AME'!AN474</f>
        <v>0.81963560219999998</v>
      </c>
      <c r="AP167" s="20">
        <f>'Variables AME'!AO474</f>
        <v>0.83365809459999995</v>
      </c>
      <c r="AQ167" s="20">
        <f>'Variables AME'!AP474</f>
        <v>0.84790263909999997</v>
      </c>
      <c r="AR167" s="20">
        <f>'Variables AME'!AQ474</f>
        <v>0.86183268609999997</v>
      </c>
      <c r="AS167" s="20">
        <f>'Variables AME'!AR474</f>
        <v>0.8763591973</v>
      </c>
      <c r="AT167" s="20">
        <f>'Variables AME'!AS474</f>
        <v>0.89076684100000003</v>
      </c>
      <c r="AU167" s="20">
        <f>'Variables AME'!AT474</f>
        <v>0.90559432220000002</v>
      </c>
      <c r="AV167" s="20">
        <f>'Variables AME'!AU474</f>
        <v>0.92063121010000004</v>
      </c>
      <c r="AW167" s="20">
        <f>'Variables AME'!AV474</f>
        <v>0.93619922359999996</v>
      </c>
    </row>
    <row r="168" spans="1:49" x14ac:dyDescent="0.25">
      <c r="A168" s="166"/>
      <c r="B168" t="s">
        <v>258</v>
      </c>
      <c r="C168" s="20">
        <f>'Variables AME'!B475</f>
        <v>2.5672422222947699</v>
      </c>
      <c r="D168" s="20">
        <f>'Variables AME'!C475</f>
        <v>2.6084601265717402</v>
      </c>
      <c r="E168" s="20">
        <f>'Variables AME'!D475</f>
        <v>2.6503397980000001</v>
      </c>
      <c r="F168" s="20">
        <f>'Variables AME'!E475</f>
        <v>2.6906769819999998</v>
      </c>
      <c r="G168" s="20">
        <f>'Variables AME'!F475</f>
        <v>2.4774203450000001</v>
      </c>
      <c r="H168" s="20">
        <f>'Variables AME'!G475</f>
        <v>2.207825535</v>
      </c>
      <c r="I168" s="20">
        <f>'Variables AME'!H475</f>
        <v>2.0358983610000001</v>
      </c>
      <c r="J168" s="20">
        <f>'Variables AME'!I475</f>
        <v>2.1961222870000001</v>
      </c>
      <c r="K168" s="20">
        <f>'Variables AME'!J475</f>
        <v>2.0031978320000001</v>
      </c>
      <c r="L168" s="20">
        <f>'Variables AME'!K475</f>
        <v>1.9299448770000001</v>
      </c>
      <c r="M168" s="20">
        <f>'Variables AME'!L475</f>
        <v>1.9755051370000001</v>
      </c>
      <c r="N168" s="20">
        <f>'Variables AME'!M475</f>
        <v>2.0051237749999999</v>
      </c>
      <c r="O168" s="20">
        <f>'Variables AME'!N475</f>
        <v>1.9278028190000001</v>
      </c>
      <c r="P168" s="20">
        <f>'Variables AME'!O475</f>
        <v>1.8275076589999999</v>
      </c>
      <c r="Q168" s="20">
        <f>'Variables AME'!P475</f>
        <v>1.692242896</v>
      </c>
      <c r="R168" s="20">
        <f>'Variables AME'!Q475</f>
        <v>1.581674252</v>
      </c>
      <c r="S168" s="20">
        <f>'Variables AME'!R475</f>
        <v>1.486372772</v>
      </c>
      <c r="T168" s="20">
        <f>'Variables AME'!S475</f>
        <v>1.476772129</v>
      </c>
      <c r="U168" s="20">
        <f>'Variables AME'!T475</f>
        <v>1.4446393449999999</v>
      </c>
      <c r="V168" s="20">
        <f>'Variables AME'!U475</f>
        <v>1.428547792</v>
      </c>
      <c r="W168" s="20">
        <f>'Variables AME'!V475</f>
        <v>1.4986463619999999</v>
      </c>
      <c r="X168" s="20">
        <f>'Variables AME'!W475</f>
        <v>1.568712844</v>
      </c>
      <c r="Y168" s="20">
        <f>'Variables AME'!X475</f>
        <v>1.6968670589999999</v>
      </c>
      <c r="Z168" s="20">
        <f>'Variables AME'!Y475</f>
        <v>1.8667231909999999</v>
      </c>
      <c r="AA168" s="20">
        <f>'Variables AME'!Z475</f>
        <v>2.0692912319999999</v>
      </c>
      <c r="AB168" s="20">
        <f>'Variables AME'!AA475</f>
        <v>2.3068702210000001</v>
      </c>
      <c r="AC168" s="20">
        <f>'Variables AME'!AB475</f>
        <v>2.5863501790000001</v>
      </c>
      <c r="AD168" s="20">
        <f>'Variables AME'!AC475</f>
        <v>2.608863269</v>
      </c>
      <c r="AE168" s="20">
        <f>'Variables AME'!AD475</f>
        <v>2.6373061290000002</v>
      </c>
      <c r="AF168" s="20">
        <f>'Variables AME'!AE475</f>
        <v>2.667499635</v>
      </c>
      <c r="AG168" s="20">
        <f>'Variables AME'!AF475</f>
        <v>2.6997277199999998</v>
      </c>
      <c r="AH168" s="20">
        <f>'Variables AME'!AG475</f>
        <v>2.7364637959999998</v>
      </c>
      <c r="AI168" s="20">
        <f>'Variables AME'!AH475</f>
        <v>2.7740466289999999</v>
      </c>
      <c r="AJ168" s="20">
        <f>'Variables AME'!AI475</f>
        <v>2.8134268649999998</v>
      </c>
      <c r="AK168" s="20">
        <f>'Variables AME'!AJ475</f>
        <v>2.8545144339999999</v>
      </c>
      <c r="AL168" s="20">
        <f>'Variables AME'!AK475</f>
        <v>2.8969318089999998</v>
      </c>
      <c r="AM168" s="20">
        <f>'Variables AME'!AL475</f>
        <v>2.939865781</v>
      </c>
      <c r="AN168" s="20">
        <f>'Variables AME'!AM475</f>
        <v>2.947914784</v>
      </c>
      <c r="AO168" s="20">
        <f>'Variables AME'!AN475</f>
        <v>2.9509804260000001</v>
      </c>
      <c r="AP168" s="20">
        <f>'Variables AME'!AO475</f>
        <v>2.950896889</v>
      </c>
      <c r="AQ168" s="20">
        <f>'Variables AME'!AP475</f>
        <v>2.949724673</v>
      </c>
      <c r="AR168" s="20">
        <f>'Variables AME'!AQ475</f>
        <v>2.9464526740000001</v>
      </c>
      <c r="AS168" s="20">
        <f>'Variables AME'!AR475</f>
        <v>2.963621426</v>
      </c>
      <c r="AT168" s="20">
        <f>'Variables AME'!AS475</f>
        <v>2.9835897500000002</v>
      </c>
      <c r="AU168" s="20">
        <f>'Variables AME'!AT475</f>
        <v>3.0040903509999999</v>
      </c>
      <c r="AV168" s="20">
        <f>'Variables AME'!AU475</f>
        <v>3.0244247049999999</v>
      </c>
      <c r="AW168" s="20">
        <f>'Variables AME'!AV475</f>
        <v>3.0455381859999999</v>
      </c>
    </row>
    <row r="169" spans="1:49" x14ac:dyDescent="0.25">
      <c r="A169" s="166"/>
      <c r="B169" t="s">
        <v>268</v>
      </c>
      <c r="C169" s="20">
        <f>'Variables AME'!B476</f>
        <v>6.9555208572076603</v>
      </c>
      <c r="D169" s="20">
        <f>'Variables AME'!C476</f>
        <v>7.0671939943971003</v>
      </c>
      <c r="E169" s="20">
        <f>'Variables AME'!D476</f>
        <v>7.18066008</v>
      </c>
      <c r="F169" s="20">
        <f>'Variables AME'!E476</f>
        <v>7.2883490630000001</v>
      </c>
      <c r="G169" s="20">
        <f>'Variables AME'!F476</f>
        <v>6.7022796299999996</v>
      </c>
      <c r="H169" s="20">
        <f>'Variables AME'!G476</f>
        <v>5.9595127459999997</v>
      </c>
      <c r="I169" s="20">
        <f>'Variables AME'!H476</f>
        <v>5.6252531660000002</v>
      </c>
      <c r="J169" s="20">
        <f>'Variables AME'!I476</f>
        <v>6.1049856330000001</v>
      </c>
      <c r="K169" s="20">
        <f>'Variables AME'!J476</f>
        <v>5.5328452510000004</v>
      </c>
      <c r="L169" s="20">
        <f>'Variables AME'!K476</f>
        <v>5.3241345559999997</v>
      </c>
      <c r="M169" s="20">
        <f>'Variables AME'!L476</f>
        <v>5.4507089740000003</v>
      </c>
      <c r="N169" s="20">
        <f>'Variables AME'!M476</f>
        <v>5.5282461390000002</v>
      </c>
      <c r="O169" s="20">
        <f>'Variables AME'!N476</f>
        <v>5.3308831730000001</v>
      </c>
      <c r="P169" s="20">
        <f>'Variables AME'!O476</f>
        <v>5.038212648</v>
      </c>
      <c r="Q169" s="20">
        <f>'Variables AME'!P476</f>
        <v>4.6331278999999999</v>
      </c>
      <c r="R169" s="20">
        <f>'Variables AME'!Q476</f>
        <v>4.3293407669999997</v>
      </c>
      <c r="S169" s="20">
        <f>'Variables AME'!R476</f>
        <v>4.0519129639999996</v>
      </c>
      <c r="T169" s="20">
        <f>'Variables AME'!S476</f>
        <v>4.063888693</v>
      </c>
      <c r="U169" s="20">
        <f>'Variables AME'!T476</f>
        <v>3.952964299</v>
      </c>
      <c r="V169" s="20">
        <f>'Variables AME'!U476</f>
        <v>3.9289632179999998</v>
      </c>
      <c r="W169" s="20">
        <f>'Variables AME'!V476</f>
        <v>3.8015313740000001</v>
      </c>
      <c r="X169" s="20">
        <f>'Variables AME'!W476</f>
        <v>3.6492250930000001</v>
      </c>
      <c r="Y169" s="20">
        <f>'Variables AME'!X476</f>
        <v>3.5663484840000002</v>
      </c>
      <c r="Z169" s="20">
        <f>'Variables AME'!Y476</f>
        <v>3.5560039950000002</v>
      </c>
      <c r="AA169" s="20">
        <f>'Variables AME'!Z476</f>
        <v>3.5672244530000001</v>
      </c>
      <c r="AB169" s="20">
        <f>'Variables AME'!AA476</f>
        <v>3.586843574</v>
      </c>
      <c r="AC169" s="20">
        <f>'Variables AME'!AB476</f>
        <v>3.6155213759999998</v>
      </c>
      <c r="AD169" s="20">
        <f>'Variables AME'!AC476</f>
        <v>3.6255289300000002</v>
      </c>
      <c r="AE169" s="20">
        <f>'Variables AME'!AD476</f>
        <v>3.6450493279999998</v>
      </c>
      <c r="AF169" s="20">
        <f>'Variables AME'!AE476</f>
        <v>3.6672146309999998</v>
      </c>
      <c r="AG169" s="20">
        <f>'Variables AME'!AF476</f>
        <v>3.6917617809999999</v>
      </c>
      <c r="AH169" s="20">
        <f>'Variables AME'!AG476</f>
        <v>3.7250839330000001</v>
      </c>
      <c r="AI169" s="20">
        <f>'Variables AME'!AH476</f>
        <v>3.756698949</v>
      </c>
      <c r="AJ169" s="20">
        <f>'Variables AME'!AI476</f>
        <v>3.7864036900000002</v>
      </c>
      <c r="AK169" s="20">
        <f>'Variables AME'!AJ476</f>
        <v>3.8222698240000001</v>
      </c>
      <c r="AL169" s="20">
        <f>'Variables AME'!AK476</f>
        <v>3.8585231100000001</v>
      </c>
      <c r="AM169" s="20">
        <f>'Variables AME'!AL476</f>
        <v>3.8932453740000001</v>
      </c>
      <c r="AN169" s="20">
        <f>'Variables AME'!AM476</f>
        <v>3.8634435919999999</v>
      </c>
      <c r="AO169" s="20">
        <f>'Variables AME'!AN476</f>
        <v>3.8259109869999999</v>
      </c>
      <c r="AP169" s="20">
        <f>'Variables AME'!AO476</f>
        <v>3.783315923</v>
      </c>
      <c r="AQ169" s="20">
        <f>'Variables AME'!AP476</f>
        <v>3.742532094</v>
      </c>
      <c r="AR169" s="20">
        <f>'Variables AME'!AQ476</f>
        <v>3.695326154</v>
      </c>
      <c r="AS169" s="20">
        <f>'Variables AME'!AR476</f>
        <v>3.6817065179999999</v>
      </c>
      <c r="AT169" s="20">
        <f>'Variables AME'!AS476</f>
        <v>3.672658014</v>
      </c>
      <c r="AU169" s="20">
        <f>'Variables AME'!AT476</f>
        <v>3.6627125939999998</v>
      </c>
      <c r="AV169" s="20">
        <f>'Variables AME'!AU476</f>
        <v>3.652137427</v>
      </c>
      <c r="AW169" s="20">
        <f>'Variables AME'!AV476</f>
        <v>3.654367771</v>
      </c>
    </row>
    <row r="170" spans="1:49" x14ac:dyDescent="0.25">
      <c r="A170" s="166"/>
      <c r="B170" t="s">
        <v>259</v>
      </c>
      <c r="C170" s="20">
        <f>'Variables AME'!B477</f>
        <v>6.1262766028879696</v>
      </c>
      <c r="D170" s="20">
        <f>'Variables AME'!C477</f>
        <v>6.22463595534765</v>
      </c>
      <c r="E170" s="20">
        <f>'Variables AME'!D477</f>
        <v>6.3245744989999997</v>
      </c>
      <c r="F170" s="20">
        <f>'Variables AME'!E477</f>
        <v>6.3667183539999996</v>
      </c>
      <c r="G170" s="20">
        <f>'Variables AME'!F477</f>
        <v>5.9798816590000001</v>
      </c>
      <c r="H170" s="20">
        <f>'Variables AME'!G477</f>
        <v>5.5219536270000003</v>
      </c>
      <c r="I170" s="20">
        <f>'Variables AME'!H477</f>
        <v>5.1235983770000004</v>
      </c>
      <c r="J170" s="20">
        <f>'Variables AME'!I477</f>
        <v>4.7600969859999998</v>
      </c>
      <c r="K170" s="20">
        <f>'Variables AME'!J477</f>
        <v>4.4179634620000003</v>
      </c>
      <c r="L170" s="20">
        <f>'Variables AME'!K477</f>
        <v>4.3887878669999996</v>
      </c>
      <c r="M170" s="20">
        <f>'Variables AME'!L477</f>
        <v>4.3585067979999996</v>
      </c>
      <c r="N170" s="20">
        <f>'Variables AME'!M477</f>
        <v>4.4743502829999997</v>
      </c>
      <c r="O170" s="20">
        <f>'Variables AME'!N477</f>
        <v>4.1617953160000001</v>
      </c>
      <c r="P170" s="20">
        <f>'Variables AME'!O477</f>
        <v>3.8259957629999999</v>
      </c>
      <c r="Q170" s="20">
        <f>'Variables AME'!P477</f>
        <v>3.5350214360000001</v>
      </c>
      <c r="R170" s="20">
        <f>'Variables AME'!Q477</f>
        <v>3.2620901240000002</v>
      </c>
      <c r="S170" s="20">
        <f>'Variables AME'!R477</f>
        <v>3.0923803259999998</v>
      </c>
      <c r="T170" s="20">
        <f>'Variables AME'!S477</f>
        <v>3.0720171810000001</v>
      </c>
      <c r="U170" s="20">
        <f>'Variables AME'!T477</f>
        <v>2.9967276100000002</v>
      </c>
      <c r="V170" s="20">
        <f>'Variables AME'!U477</f>
        <v>2.9523849929999999</v>
      </c>
      <c r="W170" s="20">
        <f>'Variables AME'!V477</f>
        <v>3.056098644</v>
      </c>
      <c r="X170" s="20">
        <f>'Variables AME'!W477</f>
        <v>3.1524614139999998</v>
      </c>
      <c r="Y170" s="20">
        <f>'Variables AME'!X477</f>
        <v>3.3409933559999998</v>
      </c>
      <c r="Z170" s="20">
        <f>'Variables AME'!Y477</f>
        <v>3.5999733009999999</v>
      </c>
      <c r="AA170" s="20">
        <f>'Variables AME'!Z477</f>
        <v>3.9078719230000001</v>
      </c>
      <c r="AB170" s="20">
        <f>'Variables AME'!AA477</f>
        <v>4.2705745879999997</v>
      </c>
      <c r="AC170" s="20">
        <f>'Variables AME'!AB477</f>
        <v>4.7044597819999998</v>
      </c>
      <c r="AD170" s="20">
        <f>'Variables AME'!AC477</f>
        <v>4.7169773069999996</v>
      </c>
      <c r="AE170" s="20">
        <f>'Variables AME'!AD477</f>
        <v>4.7414545459999999</v>
      </c>
      <c r="AF170" s="20">
        <f>'Variables AME'!AE477</f>
        <v>4.7695511579999996</v>
      </c>
      <c r="AG170" s="20">
        <f>'Variables AME'!AF477</f>
        <v>4.8009090519999997</v>
      </c>
      <c r="AH170" s="20">
        <f>'Variables AME'!AG477</f>
        <v>4.8392974239999997</v>
      </c>
      <c r="AI170" s="20">
        <f>'Variables AME'!AH477</f>
        <v>4.8807127579999996</v>
      </c>
      <c r="AJ170" s="20">
        <f>'Variables AME'!AI477</f>
        <v>4.9242643900000003</v>
      </c>
      <c r="AK170" s="20">
        <f>'Variables AME'!AJ477</f>
        <v>4.9710185259999999</v>
      </c>
      <c r="AL170" s="20">
        <f>'Variables AME'!AK477</f>
        <v>5.0197256589999997</v>
      </c>
      <c r="AM170" s="20">
        <f>'Variables AME'!AL477</f>
        <v>5.0689746959999997</v>
      </c>
      <c r="AN170" s="20">
        <f>'Variables AME'!AM477</f>
        <v>5.0628735430000003</v>
      </c>
      <c r="AO170" s="20">
        <f>'Variables AME'!AN477</f>
        <v>5.0513895939999998</v>
      </c>
      <c r="AP170" s="20">
        <f>'Variables AME'!AO477</f>
        <v>5.0367213580000003</v>
      </c>
      <c r="AQ170" s="20">
        <f>'Variables AME'!AP477</f>
        <v>5.022217006</v>
      </c>
      <c r="AR170" s="20">
        <f>'Variables AME'!AQ477</f>
        <v>5.0058455879999997</v>
      </c>
      <c r="AS170" s="20">
        <f>'Variables AME'!AR477</f>
        <v>5.0200941600000002</v>
      </c>
      <c r="AT170" s="20">
        <f>'Variables AME'!AS477</f>
        <v>5.0380855899999997</v>
      </c>
      <c r="AU170" s="20">
        <f>'Variables AME'!AT477</f>
        <v>5.0572466199999999</v>
      </c>
      <c r="AV170" s="20">
        <f>'Variables AME'!AU477</f>
        <v>5.0766579030000001</v>
      </c>
      <c r="AW170" s="20">
        <f>'Variables AME'!AV477</f>
        <v>5.0973875069999997</v>
      </c>
    </row>
    <row r="171" spans="1:49" x14ac:dyDescent="0.25">
      <c r="A171" s="166"/>
      <c r="B171" t="s">
        <v>260</v>
      </c>
      <c r="C171" s="20">
        <f>'Variables AME'!B478</f>
        <v>4.6730475251106096</v>
      </c>
      <c r="D171" s="20">
        <f>'Variables AME'!C478</f>
        <v>4.7480748146663103</v>
      </c>
      <c r="E171" s="20">
        <f>'Variables AME'!D478</f>
        <v>4.8243066920000004</v>
      </c>
      <c r="F171" s="20">
        <f>'Variables AME'!E478</f>
        <v>4.8823840980000002</v>
      </c>
      <c r="G171" s="20">
        <f>'Variables AME'!F478</f>
        <v>4.863021614</v>
      </c>
      <c r="H171" s="20">
        <f>'Variables AME'!G478</f>
        <v>4.5643035479999998</v>
      </c>
      <c r="I171" s="20">
        <f>'Variables AME'!H478</f>
        <v>4.6168784479999996</v>
      </c>
      <c r="J171" s="20">
        <f>'Variables AME'!I478</f>
        <v>4.6434729140000002</v>
      </c>
      <c r="K171" s="20">
        <f>'Variables AME'!J478</f>
        <v>4.5329514529999999</v>
      </c>
      <c r="L171" s="20">
        <f>'Variables AME'!K478</f>
        <v>4.5447670689999997</v>
      </c>
      <c r="M171" s="20">
        <f>'Variables AME'!L478</f>
        <v>4.5615932600000004</v>
      </c>
      <c r="N171" s="20">
        <f>'Variables AME'!M478</f>
        <v>4.715288481</v>
      </c>
      <c r="O171" s="20">
        <f>'Variables AME'!N478</f>
        <v>4.6342535600000003</v>
      </c>
      <c r="P171" s="20">
        <f>'Variables AME'!O478</f>
        <v>4.5425888670000001</v>
      </c>
      <c r="Q171" s="20">
        <f>'Variables AME'!P478</f>
        <v>4.4017162839999999</v>
      </c>
      <c r="R171" s="20">
        <f>'Variables AME'!Q478</f>
        <v>4.3506746569999999</v>
      </c>
      <c r="S171" s="20">
        <f>'Variables AME'!R478</f>
        <v>4.2408877460000003</v>
      </c>
      <c r="T171" s="20">
        <f>'Variables AME'!S478</f>
        <v>4.3376889040000002</v>
      </c>
      <c r="U171" s="20">
        <f>'Variables AME'!T478</f>
        <v>4.3368247760000003</v>
      </c>
      <c r="V171" s="20">
        <f>'Variables AME'!U478</f>
        <v>4.3965197829999996</v>
      </c>
      <c r="W171" s="20">
        <f>'Variables AME'!V478</f>
        <v>4.4395122340000004</v>
      </c>
      <c r="X171" s="20">
        <f>'Variables AME'!W478</f>
        <v>4.4646203099999999</v>
      </c>
      <c r="Y171" s="20">
        <f>'Variables AME'!X478</f>
        <v>4.505124522</v>
      </c>
      <c r="Z171" s="20">
        <f>'Variables AME'!Y478</f>
        <v>4.5997965780000003</v>
      </c>
      <c r="AA171" s="20">
        <f>'Variables AME'!Z478</f>
        <v>4.7203186229999998</v>
      </c>
      <c r="AB171" s="20">
        <f>'Variables AME'!AA478</f>
        <v>4.8643211930000003</v>
      </c>
      <c r="AC171" s="20">
        <f>'Variables AME'!AB478</f>
        <v>5.03886653</v>
      </c>
      <c r="AD171" s="20">
        <f>'Variables AME'!AC478</f>
        <v>5.0989202880000004</v>
      </c>
      <c r="AE171" s="20">
        <f>'Variables AME'!AD478</f>
        <v>5.1730192710000003</v>
      </c>
      <c r="AF171" s="20">
        <f>'Variables AME'!AE478</f>
        <v>5.2506970559999999</v>
      </c>
      <c r="AG171" s="20">
        <f>'Variables AME'!AF478</f>
        <v>5.3334874839999999</v>
      </c>
      <c r="AH171" s="20">
        <f>'Variables AME'!AG478</f>
        <v>5.4248887889999997</v>
      </c>
      <c r="AI171" s="20">
        <f>'Variables AME'!AH478</f>
        <v>5.5217923500000001</v>
      </c>
      <c r="AJ171" s="20">
        <f>'Variables AME'!AI478</f>
        <v>5.6225946069999999</v>
      </c>
      <c r="AK171" s="20">
        <f>'Variables AME'!AJ478</f>
        <v>5.7284652649999996</v>
      </c>
      <c r="AL171" s="20">
        <f>'Variables AME'!AK478</f>
        <v>5.8378036560000002</v>
      </c>
      <c r="AM171" s="20">
        <f>'Variables AME'!AL478</f>
        <v>5.9488401809999996</v>
      </c>
      <c r="AN171" s="20">
        <f>'Variables AME'!AM478</f>
        <v>6.0416084630000002</v>
      </c>
      <c r="AO171" s="20">
        <f>'Variables AME'!AN478</f>
        <v>6.1377601589999999</v>
      </c>
      <c r="AP171" s="20">
        <f>'Variables AME'!AO478</f>
        <v>6.2320629399999996</v>
      </c>
      <c r="AQ171" s="20">
        <f>'Variables AME'!AP478</f>
        <v>6.3275934149999999</v>
      </c>
      <c r="AR171" s="20">
        <f>'Variables AME'!AQ478</f>
        <v>6.4210111660000004</v>
      </c>
      <c r="AS171" s="20">
        <f>'Variables AME'!AR478</f>
        <v>6.5305324239999996</v>
      </c>
      <c r="AT171" s="20">
        <f>'Variables AME'!AS478</f>
        <v>6.6411620500000001</v>
      </c>
      <c r="AU171" s="20">
        <f>'Variables AME'!AT478</f>
        <v>6.7535858199999996</v>
      </c>
      <c r="AV171" s="20">
        <f>'Variables AME'!AU478</f>
        <v>6.8673140699999999</v>
      </c>
      <c r="AW171" s="20">
        <f>'Variables AME'!AV478</f>
        <v>6.9833161050000001</v>
      </c>
    </row>
    <row r="172" spans="1:49" x14ac:dyDescent="0.25">
      <c r="A172" s="166"/>
      <c r="B172" t="s">
        <v>261</v>
      </c>
      <c r="C172" s="20">
        <f>'Variables AME'!B479</f>
        <v>1.34142830874698</v>
      </c>
      <c r="D172" s="20">
        <f>'Variables AME'!C479</f>
        <v>1.3629653741412</v>
      </c>
      <c r="E172" s="20">
        <f>'Variables AME'!D479</f>
        <v>1.384848224</v>
      </c>
      <c r="F172" s="20">
        <f>'Variables AME'!E479</f>
        <v>1.405405418</v>
      </c>
      <c r="G172" s="20">
        <f>'Variables AME'!F479</f>
        <v>1.446420617</v>
      </c>
      <c r="H172" s="20">
        <f>'Variables AME'!G479</f>
        <v>1.312715555</v>
      </c>
      <c r="I172" s="20">
        <f>'Variables AME'!H479</f>
        <v>1.380728237</v>
      </c>
      <c r="J172" s="20">
        <f>'Variables AME'!I479</f>
        <v>1.443905488</v>
      </c>
      <c r="K172" s="20">
        <f>'Variables AME'!J479</f>
        <v>1.4662619109999999</v>
      </c>
      <c r="L172" s="20">
        <f>'Variables AME'!K479</f>
        <v>1.4759841709999999</v>
      </c>
      <c r="M172" s="20">
        <f>'Variables AME'!L479</f>
        <v>1.46736592</v>
      </c>
      <c r="N172" s="20">
        <f>'Variables AME'!M479</f>
        <v>1.4634064040000001</v>
      </c>
      <c r="O172" s="20">
        <f>'Variables AME'!N479</f>
        <v>1.4438228609999999</v>
      </c>
      <c r="P172" s="20">
        <f>'Variables AME'!O479</f>
        <v>1.486875929</v>
      </c>
      <c r="Q172" s="20">
        <f>'Variables AME'!P479</f>
        <v>1.5320917970000001</v>
      </c>
      <c r="R172" s="20">
        <f>'Variables AME'!Q479</f>
        <v>1.5718379200000001</v>
      </c>
      <c r="S172" s="20">
        <f>'Variables AME'!R479</f>
        <v>1.5844504699999999</v>
      </c>
      <c r="T172" s="20">
        <f>'Variables AME'!S479</f>
        <v>1.599785869</v>
      </c>
      <c r="U172" s="20">
        <f>'Variables AME'!T479</f>
        <v>1.6195252899999999</v>
      </c>
      <c r="V172" s="20">
        <f>'Variables AME'!U479</f>
        <v>1.654560673</v>
      </c>
      <c r="W172" s="20">
        <f>'Variables AME'!V479</f>
        <v>1.6829616679999999</v>
      </c>
      <c r="X172" s="20">
        <f>'Variables AME'!W479</f>
        <v>1.7065264929999999</v>
      </c>
      <c r="Y172" s="20">
        <f>'Variables AME'!X479</f>
        <v>1.724910768</v>
      </c>
      <c r="Z172" s="20">
        <f>'Variables AME'!Y479</f>
        <v>1.7474177390000001</v>
      </c>
      <c r="AA172" s="20">
        <f>'Variables AME'!Z479</f>
        <v>1.777737678</v>
      </c>
      <c r="AB172" s="20">
        <f>'Variables AME'!AA479</f>
        <v>1.81210972</v>
      </c>
      <c r="AC172" s="20">
        <f>'Variables AME'!AB479</f>
        <v>1.8522549859999999</v>
      </c>
      <c r="AD172" s="20">
        <f>'Variables AME'!AC479</f>
        <v>1.8644674000000001</v>
      </c>
      <c r="AE172" s="20">
        <f>'Variables AME'!AD479</f>
        <v>1.87959396</v>
      </c>
      <c r="AF172" s="20">
        <f>'Variables AME'!AE479</f>
        <v>1.895762502</v>
      </c>
      <c r="AG172" s="20">
        <f>'Variables AME'!AF479</f>
        <v>1.91389191</v>
      </c>
      <c r="AH172" s="20">
        <f>'Variables AME'!AG479</f>
        <v>1.9344709010000001</v>
      </c>
      <c r="AI172" s="20">
        <f>'Variables AME'!AH479</f>
        <v>1.9572368469999999</v>
      </c>
      <c r="AJ172" s="20">
        <f>'Variables AME'!AI479</f>
        <v>1.9820354179999999</v>
      </c>
      <c r="AK172" s="20">
        <f>'Variables AME'!AJ479</f>
        <v>2.0077447140000002</v>
      </c>
      <c r="AL172" s="20">
        <f>'Variables AME'!AK479</f>
        <v>2.0343554070000001</v>
      </c>
      <c r="AM172" s="20">
        <f>'Variables AME'!AL479</f>
        <v>2.0612543809999999</v>
      </c>
      <c r="AN172" s="20">
        <f>'Variables AME'!AM479</f>
        <v>2.0897252129999999</v>
      </c>
      <c r="AO172" s="20">
        <f>'Variables AME'!AN479</f>
        <v>2.1197099110000002</v>
      </c>
      <c r="AP172" s="20">
        <f>'Variables AME'!AO479</f>
        <v>2.1494132609999999</v>
      </c>
      <c r="AQ172" s="20">
        <f>'Variables AME'!AP479</f>
        <v>2.1795493719999999</v>
      </c>
      <c r="AR172" s="20">
        <f>'Variables AME'!AQ479</f>
        <v>2.2102518940000002</v>
      </c>
      <c r="AS172" s="20">
        <f>'Variables AME'!AR479</f>
        <v>2.2433538849999999</v>
      </c>
      <c r="AT172" s="20">
        <f>'Variables AME'!AS479</f>
        <v>2.2766146780000001</v>
      </c>
      <c r="AU172" s="20">
        <f>'Variables AME'!AT479</f>
        <v>2.3104518600000001</v>
      </c>
      <c r="AV172" s="20">
        <f>'Variables AME'!AU479</f>
        <v>2.3446460999999998</v>
      </c>
      <c r="AW172" s="20">
        <f>'Variables AME'!AV479</f>
        <v>2.3792114729999998</v>
      </c>
    </row>
    <row r="173" spans="1:49" x14ac:dyDescent="0.25">
      <c r="A173" s="166"/>
      <c r="B173" t="s">
        <v>262</v>
      </c>
      <c r="C173" s="20">
        <f>'Variables AME'!B480</f>
        <v>0.59857356798088102</v>
      </c>
      <c r="D173" s="20">
        <f>'Variables AME'!C480</f>
        <v>0.60818386022892001</v>
      </c>
      <c r="E173" s="20">
        <f>'Variables AME'!D480</f>
        <v>0.61794844879999999</v>
      </c>
      <c r="F173" s="20">
        <f>'Variables AME'!E480</f>
        <v>0.64386855320000003</v>
      </c>
      <c r="G173" s="20">
        <f>'Variables AME'!F480</f>
        <v>0.62713563019999996</v>
      </c>
      <c r="H173" s="20">
        <f>'Variables AME'!G480</f>
        <v>0.54195294959999996</v>
      </c>
      <c r="I173" s="20">
        <f>'Variables AME'!H480</f>
        <v>0.57222693189999996</v>
      </c>
      <c r="J173" s="20">
        <f>'Variables AME'!I480</f>
        <v>0.58908277099999995</v>
      </c>
      <c r="K173" s="20">
        <f>'Variables AME'!J480</f>
        <v>0.55836282120000003</v>
      </c>
      <c r="L173" s="20">
        <f>'Variables AME'!K480</f>
        <v>0.530216727</v>
      </c>
      <c r="M173" s="20">
        <f>'Variables AME'!L480</f>
        <v>0.52154795939999998</v>
      </c>
      <c r="N173" s="20">
        <f>'Variables AME'!M480</f>
        <v>0.54425235670000005</v>
      </c>
      <c r="O173" s="20">
        <f>'Variables AME'!N480</f>
        <v>0.50604273700000002</v>
      </c>
      <c r="P173" s="20">
        <f>'Variables AME'!O480</f>
        <v>0.48080148750000001</v>
      </c>
      <c r="Q173" s="20">
        <f>'Variables AME'!P480</f>
        <v>0.44875022479999999</v>
      </c>
      <c r="R173" s="20">
        <f>'Variables AME'!Q480</f>
        <v>0.41441137379999998</v>
      </c>
      <c r="S173" s="20">
        <f>'Variables AME'!R480</f>
        <v>0.3930867166</v>
      </c>
      <c r="T173" s="20">
        <f>'Variables AME'!S480</f>
        <v>0.40344372080000002</v>
      </c>
      <c r="U173" s="20">
        <f>'Variables AME'!T480</f>
        <v>0.40479067990000001</v>
      </c>
      <c r="V173" s="20">
        <f>'Variables AME'!U480</f>
        <v>0.4138389824</v>
      </c>
      <c r="W173" s="20">
        <f>'Variables AME'!V480</f>
        <v>0.41969519690000001</v>
      </c>
      <c r="X173" s="20">
        <f>'Variables AME'!W480</f>
        <v>0.42415848229999997</v>
      </c>
      <c r="Y173" s="20">
        <f>'Variables AME'!X480</f>
        <v>0.42897189619999998</v>
      </c>
      <c r="Z173" s="20">
        <f>'Variables AME'!Y480</f>
        <v>0.43898249839999998</v>
      </c>
      <c r="AA173" s="20">
        <f>'Variables AME'!Z480</f>
        <v>0.4515040219</v>
      </c>
      <c r="AB173" s="20">
        <f>'Variables AME'!AA480</f>
        <v>0.46617584829999997</v>
      </c>
      <c r="AC173" s="20">
        <f>'Variables AME'!AB480</f>
        <v>0.48354567370000001</v>
      </c>
      <c r="AD173" s="20">
        <f>'Variables AME'!AC480</f>
        <v>0.48804236560000003</v>
      </c>
      <c r="AE173" s="20">
        <f>'Variables AME'!AD480</f>
        <v>0.49404314760000001</v>
      </c>
      <c r="AF173" s="20">
        <f>'Variables AME'!AE480</f>
        <v>0.50037898790000002</v>
      </c>
      <c r="AG173" s="20">
        <f>'Variables AME'!AF480</f>
        <v>0.50726607720000005</v>
      </c>
      <c r="AH173" s="20">
        <f>'Variables AME'!AG480</f>
        <v>0.51511087030000002</v>
      </c>
      <c r="AI173" s="20">
        <f>'Variables AME'!AH480</f>
        <v>0.52334936060000004</v>
      </c>
      <c r="AJ173" s="20">
        <f>'Variables AME'!AI480</f>
        <v>0.53189920339999996</v>
      </c>
      <c r="AK173" s="20">
        <f>'Variables AME'!AJ480</f>
        <v>0.54078747839999997</v>
      </c>
      <c r="AL173" s="20">
        <f>'Variables AME'!AK480</f>
        <v>0.54990694100000004</v>
      </c>
      <c r="AM173" s="20">
        <f>'Variables AME'!AL480</f>
        <v>0.55904890399999996</v>
      </c>
      <c r="AN173" s="20">
        <f>'Variables AME'!AM480</f>
        <v>0.56713057140000001</v>
      </c>
      <c r="AO173" s="20">
        <f>'Variables AME'!AN480</f>
        <v>0.57561180769999998</v>
      </c>
      <c r="AP173" s="20">
        <f>'Variables AME'!AO480</f>
        <v>0.58373899689999997</v>
      </c>
      <c r="AQ173" s="20">
        <f>'Variables AME'!AP480</f>
        <v>0.59197808360000004</v>
      </c>
      <c r="AR173" s="20">
        <f>'Variables AME'!AQ480</f>
        <v>0.59981297369999997</v>
      </c>
      <c r="AS173" s="20">
        <f>'Variables AME'!AR480</f>
        <v>0.60852457520000003</v>
      </c>
      <c r="AT173" s="20">
        <f>'Variables AME'!AS480</f>
        <v>0.61719117509999999</v>
      </c>
      <c r="AU173" s="20">
        <f>'Variables AME'!AT480</f>
        <v>0.62594578499999998</v>
      </c>
      <c r="AV173" s="20">
        <f>'Variables AME'!AU480</f>
        <v>0.63472837670000004</v>
      </c>
      <c r="AW173" s="20">
        <f>'Variables AME'!AV480</f>
        <v>0.64392144740000001</v>
      </c>
    </row>
    <row r="174" spans="1:49" x14ac:dyDescent="0.25">
      <c r="A174" s="166"/>
      <c r="B174" t="s">
        <v>263</v>
      </c>
      <c r="C174" s="20">
        <f>'Variables AME'!B481</f>
        <v>6.2585198140568004</v>
      </c>
      <c r="D174" s="20">
        <f>'Variables AME'!C481</f>
        <v>6.35900237404707</v>
      </c>
      <c r="E174" s="20">
        <f>'Variables AME'!D481</f>
        <v>6.4610982139999997</v>
      </c>
      <c r="F174" s="20">
        <f>'Variables AME'!E481</f>
        <v>6.4984830609999999</v>
      </c>
      <c r="G174" s="20">
        <f>'Variables AME'!F481</f>
        <v>5.6615822189999996</v>
      </c>
      <c r="H174" s="20">
        <f>'Variables AME'!G481</f>
        <v>4.6821455839999997</v>
      </c>
      <c r="I174" s="20">
        <f>'Variables AME'!H481</f>
        <v>4.9038229830000004</v>
      </c>
      <c r="J174" s="20">
        <f>'Variables AME'!I481</f>
        <v>4.8702296240000003</v>
      </c>
      <c r="K174" s="20">
        <f>'Variables AME'!J481</f>
        <v>4.6230322060000004</v>
      </c>
      <c r="L174" s="20">
        <f>'Variables AME'!K481</f>
        <v>4.7568425159999999</v>
      </c>
      <c r="M174" s="20">
        <f>'Variables AME'!L481</f>
        <v>4.8431234249999999</v>
      </c>
      <c r="N174" s="20">
        <f>'Variables AME'!M481</f>
        <v>4.9268584520000003</v>
      </c>
      <c r="O174" s="20">
        <f>'Variables AME'!N481</f>
        <v>4.2790448420000002</v>
      </c>
      <c r="P174" s="20">
        <f>'Variables AME'!O481</f>
        <v>4.0343847300000002</v>
      </c>
      <c r="Q174" s="20">
        <f>'Variables AME'!P481</f>
        <v>3.7839533849999998</v>
      </c>
      <c r="R174" s="20">
        <f>'Variables AME'!Q481</f>
        <v>3.5244204419999998</v>
      </c>
      <c r="S174" s="20">
        <f>'Variables AME'!R481</f>
        <v>3.3541850819999999</v>
      </c>
      <c r="T174" s="20">
        <f>'Variables AME'!S481</f>
        <v>3.4463745170000002</v>
      </c>
      <c r="U174" s="20">
        <f>'Variables AME'!T481</f>
        <v>3.42458017</v>
      </c>
      <c r="V174" s="20">
        <f>'Variables AME'!U481</f>
        <v>3.4590354529999998</v>
      </c>
      <c r="W174" s="20">
        <f>'Variables AME'!V481</f>
        <v>3.4558535699999999</v>
      </c>
      <c r="X174" s="20">
        <f>'Variables AME'!W481</f>
        <v>3.4291194759999999</v>
      </c>
      <c r="Y174" s="20">
        <f>'Variables AME'!X481</f>
        <v>3.420698325</v>
      </c>
      <c r="Z174" s="20">
        <f>'Variables AME'!Y481</f>
        <v>3.4518037499999998</v>
      </c>
      <c r="AA174" s="20">
        <f>'Variables AME'!Z481</f>
        <v>3.4899992800000001</v>
      </c>
      <c r="AB174" s="20">
        <f>'Variables AME'!AA481</f>
        <v>3.5315270590000001</v>
      </c>
      <c r="AC174" s="20">
        <f>'Variables AME'!AB481</f>
        <v>3.577816119</v>
      </c>
      <c r="AD174" s="20">
        <f>'Variables AME'!AC481</f>
        <v>3.5735780699999999</v>
      </c>
      <c r="AE174" s="20">
        <f>'Variables AME'!AD481</f>
        <v>3.5800132969999998</v>
      </c>
      <c r="AF174" s="20">
        <f>'Variables AME'!AE481</f>
        <v>3.5889360290000001</v>
      </c>
      <c r="AG174" s="20">
        <f>'Variables AME'!AF481</f>
        <v>3.6008843640000001</v>
      </c>
      <c r="AH174" s="20">
        <f>'Variables AME'!AG481</f>
        <v>3.6184434259999998</v>
      </c>
      <c r="AI174" s="20">
        <f>'Variables AME'!AH481</f>
        <v>3.6391926940000001</v>
      </c>
      <c r="AJ174" s="20">
        <f>'Variables AME'!AI481</f>
        <v>3.6611725690000001</v>
      </c>
      <c r="AK174" s="20">
        <f>'Variables AME'!AJ481</f>
        <v>3.6863753090000002</v>
      </c>
      <c r="AL174" s="20">
        <f>'Variables AME'!AK481</f>
        <v>3.7129732519999998</v>
      </c>
      <c r="AM174" s="20">
        <f>'Variables AME'!AL481</f>
        <v>3.7397087340000001</v>
      </c>
      <c r="AN174" s="20">
        <f>'Variables AME'!AM481</f>
        <v>3.7426943399999999</v>
      </c>
      <c r="AO174" s="20">
        <f>'Variables AME'!AN481</f>
        <v>3.7452467989999998</v>
      </c>
      <c r="AP174" s="20">
        <f>'Variables AME'!AO481</f>
        <v>3.7444835859999999</v>
      </c>
      <c r="AQ174" s="20">
        <f>'Variables AME'!AP481</f>
        <v>3.7431793240000002</v>
      </c>
      <c r="AR174" s="20">
        <f>'Variables AME'!AQ481</f>
        <v>3.7381998360000002</v>
      </c>
      <c r="AS174" s="20">
        <f>'Variables AME'!AR481</f>
        <v>3.7485672989999999</v>
      </c>
      <c r="AT174" s="20">
        <f>'Variables AME'!AS481</f>
        <v>3.7596072519999999</v>
      </c>
      <c r="AU174" s="20">
        <f>'Variables AME'!AT481</f>
        <v>3.7707351660000001</v>
      </c>
      <c r="AV174" s="20">
        <f>'Variables AME'!AU481</f>
        <v>3.7816810059999999</v>
      </c>
      <c r="AW174" s="20">
        <f>'Variables AME'!AV481</f>
        <v>3.7945365290000002</v>
      </c>
    </row>
    <row r="175" spans="1:49" x14ac:dyDescent="0.25">
      <c r="A175" s="166"/>
      <c r="B175" t="s">
        <v>264</v>
      </c>
      <c r="C175" s="20">
        <f>'Variables AME'!B482</f>
        <v>1.27854192111613</v>
      </c>
      <c r="D175" s="20">
        <f>'Variables AME'!C482</f>
        <v>1.2990693252157499</v>
      </c>
      <c r="E175" s="20">
        <f>'Variables AME'!D482</f>
        <v>1.3199263029999999</v>
      </c>
      <c r="F175" s="20">
        <f>'Variables AME'!E482</f>
        <v>1.3281581520000001</v>
      </c>
      <c r="G175" s="20">
        <f>'Variables AME'!F482</f>
        <v>1.2600564379999999</v>
      </c>
      <c r="H175" s="20">
        <f>'Variables AME'!G482</f>
        <v>1.0598080009999999</v>
      </c>
      <c r="I175" s="20">
        <f>'Variables AME'!H482</f>
        <v>1.159643714</v>
      </c>
      <c r="J175" s="20">
        <f>'Variables AME'!I482</f>
        <v>1.1747487569999999</v>
      </c>
      <c r="K175" s="20">
        <f>'Variables AME'!J482</f>
        <v>1.1246346039999999</v>
      </c>
      <c r="L175" s="20">
        <f>'Variables AME'!K482</f>
        <v>1.1031991990000001</v>
      </c>
      <c r="M175" s="20">
        <f>'Variables AME'!L482</f>
        <v>1.1221808390000001</v>
      </c>
      <c r="N175" s="20">
        <f>'Variables AME'!M482</f>
        <v>1.1251526890000001</v>
      </c>
      <c r="O175" s="20">
        <f>'Variables AME'!N482</f>
        <v>0.96988361379999999</v>
      </c>
      <c r="P175" s="20">
        <f>'Variables AME'!O482</f>
        <v>0.89988729249999999</v>
      </c>
      <c r="Q175" s="20">
        <f>'Variables AME'!P482</f>
        <v>0.80973366530000002</v>
      </c>
      <c r="R175" s="20">
        <f>'Variables AME'!Q482</f>
        <v>0.72525589800000001</v>
      </c>
      <c r="S175" s="20">
        <f>'Variables AME'!R482</f>
        <v>0.67336747320000001</v>
      </c>
      <c r="T175" s="20">
        <f>'Variables AME'!S482</f>
        <v>0.70417720689999996</v>
      </c>
      <c r="U175" s="20">
        <f>'Variables AME'!T482</f>
        <v>0.70695489590000005</v>
      </c>
      <c r="V175" s="20">
        <f>'Variables AME'!U482</f>
        <v>0.72817524950000001</v>
      </c>
      <c r="W175" s="20">
        <f>'Variables AME'!V482</f>
        <v>0.7606921713</v>
      </c>
      <c r="X175" s="20">
        <f>'Variables AME'!W482</f>
        <v>0.79267569250000003</v>
      </c>
      <c r="Y175" s="20">
        <f>'Variables AME'!X482</f>
        <v>0.81981664590000003</v>
      </c>
      <c r="Z175" s="20">
        <f>'Variables AME'!Y482</f>
        <v>0.86218931899999995</v>
      </c>
      <c r="AA175" s="20">
        <f>'Variables AME'!Z482</f>
        <v>0.91176353909999996</v>
      </c>
      <c r="AB175" s="20">
        <f>'Variables AME'!AA482</f>
        <v>0.96857299259999996</v>
      </c>
      <c r="AC175" s="20">
        <f>'Variables AME'!AB482</f>
        <v>1.034928308</v>
      </c>
      <c r="AD175" s="20">
        <f>'Variables AME'!AC482</f>
        <v>1.0426360969999999</v>
      </c>
      <c r="AE175" s="20">
        <f>'Variables AME'!AD482</f>
        <v>1.054561868</v>
      </c>
      <c r="AF175" s="20">
        <f>'Variables AME'!AE482</f>
        <v>1.067455702</v>
      </c>
      <c r="AG175" s="20">
        <f>'Variables AME'!AF482</f>
        <v>1.0818048140000001</v>
      </c>
      <c r="AH175" s="20">
        <f>'Variables AME'!AG482</f>
        <v>1.098269693</v>
      </c>
      <c r="AI175" s="20">
        <f>'Variables AME'!AH482</f>
        <v>1.116445439</v>
      </c>
      <c r="AJ175" s="20">
        <f>'Variables AME'!AI482</f>
        <v>1.135067687</v>
      </c>
      <c r="AK175" s="20">
        <f>'Variables AME'!AJ482</f>
        <v>1.15437813</v>
      </c>
      <c r="AL175" s="20">
        <f>'Variables AME'!AK482</f>
        <v>1.174131923</v>
      </c>
      <c r="AM175" s="20">
        <f>'Variables AME'!AL482</f>
        <v>1.193765355</v>
      </c>
      <c r="AN175" s="20">
        <f>'Variables AME'!AM482</f>
        <v>1.212638103</v>
      </c>
      <c r="AO175" s="20">
        <f>'Variables AME'!AN482</f>
        <v>1.2335852540000001</v>
      </c>
      <c r="AP175" s="20">
        <f>'Variables AME'!AO482</f>
        <v>1.2539584349999999</v>
      </c>
      <c r="AQ175" s="20">
        <f>'Variables AME'!AP482</f>
        <v>1.2748452649999999</v>
      </c>
      <c r="AR175" s="20">
        <f>'Variables AME'!AQ482</f>
        <v>1.2949412360000001</v>
      </c>
      <c r="AS175" s="20">
        <f>'Variables AME'!AR482</f>
        <v>1.316179239</v>
      </c>
      <c r="AT175" s="20">
        <f>'Variables AME'!AS482</f>
        <v>1.3367070109999999</v>
      </c>
      <c r="AU175" s="20">
        <f>'Variables AME'!AT482</f>
        <v>1.3574559100000001</v>
      </c>
      <c r="AV175" s="20">
        <f>'Variables AME'!AU482</f>
        <v>1.3783423509999999</v>
      </c>
      <c r="AW175" s="20">
        <f>'Variables AME'!AV482</f>
        <v>1.3999338219999999</v>
      </c>
    </row>
    <row r="176" spans="1:49" x14ac:dyDescent="0.25">
      <c r="A176" s="166"/>
      <c r="B176" t="s">
        <v>265</v>
      </c>
      <c r="C176" s="20">
        <f>'Variables AME'!B483</f>
        <v>9.4770972246274603</v>
      </c>
      <c r="D176" s="20">
        <f>'Variables AME'!C483</f>
        <v>9.6292550860228108</v>
      </c>
      <c r="E176" s="20">
        <f>'Variables AME'!D483</f>
        <v>9.783855891</v>
      </c>
      <c r="F176" s="20">
        <f>'Variables AME'!E483</f>
        <v>10.10456024</v>
      </c>
      <c r="G176" s="20">
        <f>'Variables AME'!F483</f>
        <v>9.8562623719999998</v>
      </c>
      <c r="H176" s="20">
        <f>'Variables AME'!G483</f>
        <v>9.0377847100000004</v>
      </c>
      <c r="I176" s="20">
        <f>'Variables AME'!H483</f>
        <v>9.2933149359999998</v>
      </c>
      <c r="J176" s="20">
        <f>'Variables AME'!I483</f>
        <v>9.3624629860000006</v>
      </c>
      <c r="K176" s="20">
        <f>'Variables AME'!J483</f>
        <v>9.0952116669999903</v>
      </c>
      <c r="L176" s="20">
        <f>'Variables AME'!K483</f>
        <v>8.95161257</v>
      </c>
      <c r="M176" s="20">
        <f>'Variables AME'!L483</f>
        <v>9.0346220660000007</v>
      </c>
      <c r="N176" s="20">
        <f>'Variables AME'!M483</f>
        <v>9.2247890829999903</v>
      </c>
      <c r="O176" s="20">
        <f>'Variables AME'!N483</f>
        <v>8.9757637070000005</v>
      </c>
      <c r="P176" s="20">
        <f>'Variables AME'!O483</f>
        <v>8.7720296290000004</v>
      </c>
      <c r="Q176" s="20">
        <f>'Variables AME'!P483</f>
        <v>8.4052494769999999</v>
      </c>
      <c r="R176" s="20">
        <f>'Variables AME'!Q483</f>
        <v>8.2998116139999905</v>
      </c>
      <c r="S176" s="20">
        <f>'Variables AME'!R483</f>
        <v>8.1592771610000003</v>
      </c>
      <c r="T176" s="20">
        <f>'Variables AME'!S483</f>
        <v>8.4685916950000006</v>
      </c>
      <c r="U176" s="20">
        <f>'Variables AME'!T483</f>
        <v>8.536085345</v>
      </c>
      <c r="V176" s="20">
        <f>'Variables AME'!U483</f>
        <v>8.7448858519999995</v>
      </c>
      <c r="W176" s="20">
        <f>'Variables AME'!V483</f>
        <v>8.8422330729999903</v>
      </c>
      <c r="X176" s="20">
        <f>'Variables AME'!W483</f>
        <v>8.8949869709999998</v>
      </c>
      <c r="Y176" s="20">
        <f>'Variables AME'!X483</f>
        <v>8.9036018640000005</v>
      </c>
      <c r="Z176" s="20">
        <f>'Variables AME'!Y483</f>
        <v>9.0010601010000002</v>
      </c>
      <c r="AA176" s="20">
        <f>'Variables AME'!Z483</f>
        <v>9.11454056</v>
      </c>
      <c r="AB176" s="20">
        <f>'Variables AME'!AA483</f>
        <v>9.2372850110000009</v>
      </c>
      <c r="AC176" s="20">
        <f>'Variables AME'!AB483</f>
        <v>9.3734554970000001</v>
      </c>
      <c r="AD176" s="20">
        <f>'Variables AME'!AC483</f>
        <v>9.4517689829999902</v>
      </c>
      <c r="AE176" s="20">
        <f>'Variables AME'!AD483</f>
        <v>9.5582055480000001</v>
      </c>
      <c r="AF176" s="20">
        <f>'Variables AME'!AE483</f>
        <v>9.6703519520000008</v>
      </c>
      <c r="AG176" s="20">
        <f>'Variables AME'!AF483</f>
        <v>9.7929565150000002</v>
      </c>
      <c r="AH176" s="20">
        <f>'Variables AME'!AG483</f>
        <v>9.9316503879999996</v>
      </c>
      <c r="AI176" s="20">
        <f>'Variables AME'!AH483</f>
        <v>10.079010050000001</v>
      </c>
      <c r="AJ176" s="20">
        <f>'Variables AME'!AI483</f>
        <v>10.230379859999999</v>
      </c>
      <c r="AK176" s="20">
        <f>'Variables AME'!AJ483</f>
        <v>10.38852237</v>
      </c>
      <c r="AL176" s="20">
        <f>'Variables AME'!AK483</f>
        <v>10.551583819999999</v>
      </c>
      <c r="AM176" s="20">
        <f>'Variables AME'!AL483</f>
        <v>10.71600355</v>
      </c>
      <c r="AN176" s="20">
        <f>'Variables AME'!AM483</f>
        <v>10.87297</v>
      </c>
      <c r="AO176" s="20">
        <f>'Variables AME'!AN483</f>
        <v>11.04973305</v>
      </c>
      <c r="AP176" s="20">
        <f>'Variables AME'!AO483</f>
        <v>11.22391345</v>
      </c>
      <c r="AQ176" s="20">
        <f>'Variables AME'!AP483</f>
        <v>11.400205570000001</v>
      </c>
      <c r="AR176" s="20">
        <f>'Variables AME'!AQ483</f>
        <v>11.57264024</v>
      </c>
      <c r="AS176" s="20">
        <f>'Variables AME'!AR483</f>
        <v>11.75263797</v>
      </c>
      <c r="AT176" s="20">
        <f>'Variables AME'!AS483</f>
        <v>11.928232899999999</v>
      </c>
      <c r="AU176" s="20">
        <f>'Variables AME'!AT483</f>
        <v>12.10605303</v>
      </c>
      <c r="AV176" s="20">
        <f>'Variables AME'!AU483</f>
        <v>12.28532862</v>
      </c>
      <c r="AW176" s="20">
        <f>'Variables AME'!AV483</f>
        <v>12.47038834</v>
      </c>
    </row>
    <row r="177" spans="1:49" x14ac:dyDescent="0.25">
      <c r="A177" s="166"/>
      <c r="B177" t="s">
        <v>266</v>
      </c>
      <c r="C177" s="20">
        <f>'Variables AME'!B484</f>
        <v>0.264378921988764</v>
      </c>
      <c r="D177" s="20">
        <f>'Variables AME'!C484</f>
        <v>0.268623611097079</v>
      </c>
      <c r="E177" s="20">
        <f>'Variables AME'!D484</f>
        <v>0.27293645010000001</v>
      </c>
      <c r="F177" s="20">
        <f>'Variables AME'!E484</f>
        <v>0.29405811999999998</v>
      </c>
      <c r="G177" s="20">
        <f>'Variables AME'!F484</f>
        <v>0.29673310200000003</v>
      </c>
      <c r="H177" s="20">
        <f>'Variables AME'!G484</f>
        <v>0.26582298580000002</v>
      </c>
      <c r="I177" s="20">
        <f>'Variables AME'!H484</f>
        <v>0.2734161168</v>
      </c>
      <c r="J177" s="20">
        <f>'Variables AME'!I484</f>
        <v>0.28739622929999997</v>
      </c>
      <c r="K177" s="20">
        <f>'Variables AME'!J484</f>
        <v>0.28328193210000002</v>
      </c>
      <c r="L177" s="20">
        <f>'Variables AME'!K484</f>
        <v>0.28332606119999998</v>
      </c>
      <c r="M177" s="20">
        <f>'Variables AME'!L484</f>
        <v>0.2717196751</v>
      </c>
      <c r="N177" s="20">
        <f>'Variables AME'!M484</f>
        <v>0.25612828069999999</v>
      </c>
      <c r="O177" s="20">
        <f>'Variables AME'!N484</f>
        <v>0.2483407228</v>
      </c>
      <c r="P177" s="20">
        <f>'Variables AME'!O484</f>
        <v>0.24919343869999999</v>
      </c>
      <c r="Q177" s="20">
        <f>'Variables AME'!P484</f>
        <v>0.24106044930000001</v>
      </c>
      <c r="R177" s="20">
        <f>'Variables AME'!Q484</f>
        <v>0.24238751850000001</v>
      </c>
      <c r="S177" s="20">
        <f>'Variables AME'!R484</f>
        <v>0.24263648639999999</v>
      </c>
      <c r="T177" s="20">
        <f>'Variables AME'!S484</f>
        <v>0.25525010320000002</v>
      </c>
      <c r="U177" s="20">
        <f>'Variables AME'!T484</f>
        <v>0.25878417500000001</v>
      </c>
      <c r="V177" s="20">
        <f>'Variables AME'!U484</f>
        <v>0.2706032666</v>
      </c>
      <c r="W177" s="20">
        <f>'Variables AME'!V484</f>
        <v>0.27090458909999998</v>
      </c>
      <c r="X177" s="20">
        <f>'Variables AME'!W484</f>
        <v>0.27018152670000001</v>
      </c>
      <c r="Y177" s="20">
        <f>'Variables AME'!X484</f>
        <v>0.26495496079999997</v>
      </c>
      <c r="Z177" s="20">
        <f>'Variables AME'!Y484</f>
        <v>0.26359494529999999</v>
      </c>
      <c r="AA177" s="20">
        <f>'Variables AME'!Z484</f>
        <v>0.26360555549999998</v>
      </c>
      <c r="AB177" s="20">
        <f>'Variables AME'!AA484</f>
        <v>0.26411175329999997</v>
      </c>
      <c r="AC177" s="20">
        <f>'Variables AME'!AB484</f>
        <v>0.26506502999999998</v>
      </c>
      <c r="AD177" s="20">
        <f>'Variables AME'!AC484</f>
        <v>0.26623395109999998</v>
      </c>
      <c r="AE177" s="20">
        <f>'Variables AME'!AD484</f>
        <v>0.26794352599999999</v>
      </c>
      <c r="AF177" s="20">
        <f>'Variables AME'!AE484</f>
        <v>0.2696725277</v>
      </c>
      <c r="AG177" s="20">
        <f>'Variables AME'!AF484</f>
        <v>0.27171891650000002</v>
      </c>
      <c r="AH177" s="20">
        <f>'Variables AME'!AG484</f>
        <v>0.27452258080000003</v>
      </c>
      <c r="AI177" s="20">
        <f>'Variables AME'!AH484</f>
        <v>0.27682826150000001</v>
      </c>
      <c r="AJ177" s="20">
        <f>'Variables AME'!AI484</f>
        <v>0.27888398240000001</v>
      </c>
      <c r="AK177" s="20">
        <f>'Variables AME'!AJ484</f>
        <v>0.28154292050000002</v>
      </c>
      <c r="AL177" s="20">
        <f>'Variables AME'!AK484</f>
        <v>0.28422081900000001</v>
      </c>
      <c r="AM177" s="20">
        <f>'Variables AME'!AL484</f>
        <v>0.28673479870000002</v>
      </c>
      <c r="AN177" s="20">
        <f>'Variables AME'!AM484</f>
        <v>0.28840351559999999</v>
      </c>
      <c r="AO177" s="20">
        <f>'Variables AME'!AN484</f>
        <v>0.29068390240000003</v>
      </c>
      <c r="AP177" s="20">
        <f>'Variables AME'!AO484</f>
        <v>0.29289625070000003</v>
      </c>
      <c r="AQ177" s="20">
        <f>'Variables AME'!AP484</f>
        <v>0.29556138609999999</v>
      </c>
      <c r="AR177" s="20">
        <f>'Variables AME'!AQ484</f>
        <v>0.29775204389999999</v>
      </c>
      <c r="AS177" s="20">
        <f>'Variables AME'!AR484</f>
        <v>0.30027450430000002</v>
      </c>
      <c r="AT177" s="20">
        <f>'Variables AME'!AS484</f>
        <v>0.30283460359999997</v>
      </c>
      <c r="AU177" s="20">
        <f>'Variables AME'!AT484</f>
        <v>0.30525546790000002</v>
      </c>
      <c r="AV177" s="20">
        <f>'Variables AME'!AU484</f>
        <v>0.30765122620000002</v>
      </c>
      <c r="AW177" s="20">
        <f>'Variables AME'!AV484</f>
        <v>0.3124418806</v>
      </c>
    </row>
  </sheetData>
  <mergeCells count="12">
    <mergeCell ref="A15:A27"/>
    <mergeCell ref="A4:A12"/>
    <mergeCell ref="A30:A42"/>
    <mergeCell ref="A45:A57"/>
    <mergeCell ref="A165:A177"/>
    <mergeCell ref="A150:A162"/>
    <mergeCell ref="A120:A132"/>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X177"/>
  <sheetViews>
    <sheetView workbookViewId="0">
      <pane xSplit="2" ySplit="1" topLeftCell="C26" activePane="bottomRight" state="frozen"/>
      <selection pane="topRight" activeCell="C1" sqref="C1"/>
      <selection pane="bottomLeft" activeCell="A2" sqref="A2"/>
      <selection pane="bottomRight" activeCell="R38" sqref="R38"/>
    </sheetView>
  </sheetViews>
  <sheetFormatPr baseColWidth="10" defaultRowHeight="15" x14ac:dyDescent="0.25"/>
  <cols>
    <col min="1" max="1" width="34" customWidth="1"/>
    <col min="2" max="2" width="39" customWidth="1"/>
    <col min="3" max="3" width="15.14062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11.7109375" bestFit="1" customWidth="1"/>
    <col min="23" max="23" width="11.42578125" customWidth="1"/>
    <col min="24" max="24" width="13.5703125" bestFit="1" customWidth="1"/>
    <col min="25" max="28" width="0" hidden="1" customWidth="1"/>
    <col min="29" max="29" width="13.5703125" bestFit="1" customWidth="1"/>
    <col min="30" max="33" width="11.42578125" hidden="1" customWidth="1"/>
    <col min="34" max="34" width="11.42578125" customWidth="1"/>
    <col min="35" max="38" width="11.42578125" hidden="1" customWidth="1"/>
    <col min="39" max="39" width="11.7109375" bestFit="1" customWidth="1"/>
    <col min="40" max="43" width="11.42578125" hidden="1" customWidth="1"/>
    <col min="44" max="44" width="11.42578125" customWidth="1"/>
    <col min="45" max="48" width="11.42578125" hidden="1" customWidth="1"/>
    <col min="49" max="49" width="12.5703125" bestFit="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25">
      <c r="A4" s="165" t="s">
        <v>717</v>
      </c>
      <c r="B4" t="s">
        <v>737</v>
      </c>
      <c r="C4" s="21">
        <f>SUM(C16:C27)</f>
        <v>37739.929693832608</v>
      </c>
      <c r="D4" s="21">
        <f t="shared" ref="D4:AW4" si="0">SUM(D16:D27)</f>
        <v>38345.856472393316</v>
      </c>
      <c r="E4" s="21">
        <f t="shared" si="0"/>
        <v>39297.432100835176</v>
      </c>
      <c r="F4" s="21">
        <f t="shared" si="0"/>
        <v>41784.193720597621</v>
      </c>
      <c r="G4" s="21">
        <f t="shared" si="0"/>
        <v>41865.086934780811</v>
      </c>
      <c r="H4" s="21">
        <f t="shared" si="0"/>
        <v>36410.029235855742</v>
      </c>
      <c r="I4" s="21">
        <f t="shared" si="0"/>
        <v>38563.647228932285</v>
      </c>
      <c r="J4" s="21">
        <f t="shared" si="0"/>
        <v>39714.055134717157</v>
      </c>
      <c r="K4" s="21">
        <f t="shared" si="0"/>
        <v>39583.407200933601</v>
      </c>
      <c r="L4" s="21">
        <f t="shared" si="0"/>
        <v>39741.614467788102</v>
      </c>
      <c r="M4" s="21">
        <f t="shared" si="0"/>
        <v>41488.833615294461</v>
      </c>
      <c r="N4" s="21">
        <f t="shared" si="0"/>
        <v>41842.101676015824</v>
      </c>
      <c r="O4" s="21">
        <f t="shared" si="0"/>
        <v>42997.341340977051</v>
      </c>
      <c r="P4" s="21">
        <f t="shared" si="0"/>
        <v>45592.229059272584</v>
      </c>
      <c r="Q4" s="21">
        <f t="shared" si="0"/>
        <v>47895.753322737728</v>
      </c>
      <c r="R4" s="21">
        <f t="shared" si="0"/>
        <v>48967.589931099377</v>
      </c>
      <c r="S4" s="21">
        <f t="shared" si="0"/>
        <v>48861.475662046032</v>
      </c>
      <c r="T4" s="21">
        <f t="shared" si="0"/>
        <v>52742.226954705366</v>
      </c>
      <c r="U4" s="21">
        <f t="shared" si="0"/>
        <v>52684.092018165182</v>
      </c>
      <c r="V4" s="21">
        <f t="shared" si="0"/>
        <v>54818.57034494495</v>
      </c>
      <c r="W4" s="21">
        <f t="shared" si="0"/>
        <v>55613.887801068384</v>
      </c>
      <c r="X4" s="21">
        <f t="shared" si="0"/>
        <v>56026.295948548366</v>
      </c>
      <c r="Y4" s="21">
        <f t="shared" si="0"/>
        <v>56385.442543287398</v>
      </c>
      <c r="Z4" s="21">
        <f t="shared" si="0"/>
        <v>57618.285475190933</v>
      </c>
      <c r="AA4" s="21">
        <f t="shared" si="0"/>
        <v>58827.956819018123</v>
      </c>
      <c r="AB4" s="21">
        <f t="shared" si="0"/>
        <v>59849.027163335944</v>
      </c>
      <c r="AC4" s="21">
        <f t="shared" si="0"/>
        <v>61006.088772255105</v>
      </c>
      <c r="AD4" s="21">
        <f t="shared" si="0"/>
        <v>61175.136179959205</v>
      </c>
      <c r="AE4" s="21">
        <f t="shared" si="0"/>
        <v>61288.736896458984</v>
      </c>
      <c r="AF4" s="21">
        <f t="shared" si="0"/>
        <v>61388.179100695554</v>
      </c>
      <c r="AG4" s="21">
        <f t="shared" si="0"/>
        <v>61492.481134869588</v>
      </c>
      <c r="AH4" s="21">
        <f t="shared" si="0"/>
        <v>61739.186643110937</v>
      </c>
      <c r="AI4" s="21">
        <f t="shared" si="0"/>
        <v>62225.047447899509</v>
      </c>
      <c r="AJ4" s="21">
        <f t="shared" si="0"/>
        <v>62645.70630590395</v>
      </c>
      <c r="AK4" s="21">
        <f t="shared" si="0"/>
        <v>63069.416422866569</v>
      </c>
      <c r="AL4" s="21">
        <f t="shared" si="0"/>
        <v>63534.73051162059</v>
      </c>
      <c r="AM4" s="21">
        <f t="shared" si="0"/>
        <v>63929.236146325908</v>
      </c>
      <c r="AN4" s="21">
        <f t="shared" si="0"/>
        <v>64631.032001926142</v>
      </c>
      <c r="AO4" s="21">
        <f t="shared" si="0"/>
        <v>65190.26382705204</v>
      </c>
      <c r="AP4" s="21">
        <f t="shared" si="0"/>
        <v>65708.738672692096</v>
      </c>
      <c r="AQ4" s="21">
        <f t="shared" si="0"/>
        <v>66237.923345964256</v>
      </c>
      <c r="AR4" s="21">
        <f t="shared" si="0"/>
        <v>66578.20765211001</v>
      </c>
      <c r="AS4" s="21">
        <f t="shared" si="0"/>
        <v>66782.622965594986</v>
      </c>
      <c r="AT4" s="21">
        <f t="shared" si="0"/>
        <v>67142.954006799249</v>
      </c>
      <c r="AU4" s="21">
        <f t="shared" si="0"/>
        <v>67543.565576537789</v>
      </c>
      <c r="AV4" s="21">
        <f t="shared" si="0"/>
        <v>67959.100543551365</v>
      </c>
      <c r="AW4" s="21">
        <f t="shared" si="0"/>
        <v>68423.862826224999</v>
      </c>
    </row>
    <row r="5" spans="1:50" ht="15" customHeight="1" x14ac:dyDescent="0.25">
      <c r="A5" s="165"/>
      <c r="B5" t="s">
        <v>738</v>
      </c>
      <c r="C5" s="21">
        <f>SUM(C31:C42)</f>
        <v>421.51008365875214</v>
      </c>
      <c r="D5" s="21">
        <f t="shared" ref="D5:AW5" si="1">SUM(D31:D42)</f>
        <v>428.27756439319319</v>
      </c>
      <c r="E5" s="21">
        <f t="shared" si="1"/>
        <v>-472.73975475250052</v>
      </c>
      <c r="F5" s="21">
        <f t="shared" si="1"/>
        <v>-1492.1746514417841</v>
      </c>
      <c r="G5" s="21">
        <f t="shared" si="1"/>
        <v>1297.874626876373</v>
      </c>
      <c r="H5" s="21">
        <f t="shared" si="1"/>
        <v>-5228.2008798619754</v>
      </c>
      <c r="I5" s="21">
        <f t="shared" si="1"/>
        <v>-371.58620303185035</v>
      </c>
      <c r="J5" s="21">
        <f t="shared" si="1"/>
        <v>1482.435141130858</v>
      </c>
      <c r="K5" s="21">
        <f t="shared" si="1"/>
        <v>1364.5898833605315</v>
      </c>
      <c r="L5" s="21">
        <f t="shared" si="1"/>
        <v>-1860.6750781374553</v>
      </c>
      <c r="M5" s="21">
        <f t="shared" si="1"/>
        <v>-3574.4108983293045</v>
      </c>
      <c r="N5" s="21">
        <f t="shared" si="1"/>
        <v>-6544.8592500403392</v>
      </c>
      <c r="O5" s="21">
        <f t="shared" si="1"/>
        <v>10085.502580587196</v>
      </c>
      <c r="P5" s="21">
        <f t="shared" si="1"/>
        <v>11667.502220573568</v>
      </c>
      <c r="Q5" s="21">
        <f t="shared" si="1"/>
        <v>11398.736082134874</v>
      </c>
      <c r="R5" s="21">
        <f t="shared" si="1"/>
        <v>8613.0043556172968</v>
      </c>
      <c r="S5" s="21">
        <f t="shared" si="1"/>
        <v>7696.4806122908903</v>
      </c>
      <c r="T5" s="21">
        <f t="shared" si="1"/>
        <v>4047.2759594617405</v>
      </c>
      <c r="U5" s="21">
        <f t="shared" si="1"/>
        <v>3508.3762991369904</v>
      </c>
      <c r="V5" s="21">
        <f t="shared" si="1"/>
        <v>3104.2516063462695</v>
      </c>
      <c r="W5" s="21">
        <f t="shared" si="1"/>
        <v>9019.4670381890355</v>
      </c>
      <c r="X5" s="21">
        <f t="shared" si="1"/>
        <v>10158.394245123558</v>
      </c>
      <c r="Y5" s="21">
        <f t="shared" si="1"/>
        <v>9704.0169188956315</v>
      </c>
      <c r="Z5" s="21">
        <f t="shared" si="1"/>
        <v>9448.2318850536922</v>
      </c>
      <c r="AA5" s="21">
        <f t="shared" si="1"/>
        <v>9479.659297254766</v>
      </c>
      <c r="AB5" s="21">
        <f t="shared" si="1"/>
        <v>9589.5351964069232</v>
      </c>
      <c r="AC5" s="21">
        <f t="shared" si="1"/>
        <v>9819.8706759363049</v>
      </c>
      <c r="AD5" s="21">
        <f t="shared" si="1"/>
        <v>7672.3947696439263</v>
      </c>
      <c r="AE5" s="21">
        <f t="shared" si="1"/>
        <v>7250.0167901478699</v>
      </c>
      <c r="AF5" s="21">
        <f t="shared" si="1"/>
        <v>7117.4253074633043</v>
      </c>
      <c r="AG5" s="21">
        <f t="shared" si="1"/>
        <v>7109.2927434963076</v>
      </c>
      <c r="AH5" s="21">
        <f t="shared" si="1"/>
        <v>6995.2172977284017</v>
      </c>
      <c r="AI5" s="21">
        <f t="shared" si="1"/>
        <v>6957.6188907523892</v>
      </c>
      <c r="AJ5" s="21">
        <f t="shared" si="1"/>
        <v>7027.8641093149281</v>
      </c>
      <c r="AK5" s="21">
        <f t="shared" si="1"/>
        <v>7095.6657741523704</v>
      </c>
      <c r="AL5" s="21">
        <f t="shared" si="1"/>
        <v>7215.2087538393962</v>
      </c>
      <c r="AM5" s="21">
        <f t="shared" si="1"/>
        <v>7308.8503143658463</v>
      </c>
      <c r="AN5" s="21">
        <f t="shared" si="1"/>
        <v>7284.7692645272646</v>
      </c>
      <c r="AO5" s="21">
        <f t="shared" si="1"/>
        <v>7340.123046158943</v>
      </c>
      <c r="AP5" s="21">
        <f t="shared" si="1"/>
        <v>7396.5016070903357</v>
      </c>
      <c r="AQ5" s="21">
        <f t="shared" si="1"/>
        <v>7416.1649547870356</v>
      </c>
      <c r="AR5" s="21">
        <f t="shared" si="1"/>
        <v>7415.3468637358583</v>
      </c>
      <c r="AS5" s="21">
        <f t="shared" si="1"/>
        <v>7603.0990880653517</v>
      </c>
      <c r="AT5" s="21">
        <f t="shared" si="1"/>
        <v>7630.2455152346611</v>
      </c>
      <c r="AU5" s="21">
        <f t="shared" si="1"/>
        <v>7654.7280443378704</v>
      </c>
      <c r="AV5" s="21">
        <f t="shared" si="1"/>
        <v>7695.4413721600149</v>
      </c>
      <c r="AW5" s="21">
        <f t="shared" si="1"/>
        <v>7734.7058316627817</v>
      </c>
    </row>
    <row r="6" spans="1:50" x14ac:dyDescent="0.25">
      <c r="A6" s="165"/>
      <c r="B6" t="s">
        <v>308</v>
      </c>
      <c r="C6" s="21">
        <f>SUM(C46:C57)</f>
        <v>987650.17518332694</v>
      </c>
      <c r="D6" s="21">
        <f t="shared" ref="D6:AW6" si="2">SUM(D46:D57)</f>
        <v>1000752.5806621885</v>
      </c>
      <c r="E6" s="21">
        <f t="shared" si="2"/>
        <v>1022298.6344074239</v>
      </c>
      <c r="F6" s="21">
        <f t="shared" si="2"/>
        <v>1057082.2277951539</v>
      </c>
      <c r="G6" s="21">
        <f t="shared" si="2"/>
        <v>1060380.9570695991</v>
      </c>
      <c r="H6" s="21">
        <f t="shared" si="2"/>
        <v>968679.15439839277</v>
      </c>
      <c r="I6" s="21">
        <f t="shared" si="2"/>
        <v>993632.43362617074</v>
      </c>
      <c r="J6" s="21">
        <f t="shared" si="2"/>
        <v>1019202.4059195729</v>
      </c>
      <c r="K6" s="21">
        <f t="shared" si="2"/>
        <v>1016569.5843516942</v>
      </c>
      <c r="L6" s="21">
        <f t="shared" si="2"/>
        <v>1011816.9388465246</v>
      </c>
      <c r="M6" s="21">
        <f t="shared" si="2"/>
        <v>1018421.9312601086</v>
      </c>
      <c r="N6" s="21">
        <f t="shared" si="2"/>
        <v>1027407.2327943614</v>
      </c>
      <c r="O6" s="21">
        <f t="shared" si="2"/>
        <v>1041178.286158724</v>
      </c>
      <c r="P6" s="21">
        <f t="shared" si="2"/>
        <v>1086609.4174451912</v>
      </c>
      <c r="Q6" s="21">
        <f t="shared" si="2"/>
        <v>1109166.4541646442</v>
      </c>
      <c r="R6" s="21">
        <f t="shared" si="2"/>
        <v>1126418.1219384503</v>
      </c>
      <c r="S6" s="21">
        <f t="shared" si="2"/>
        <v>1125069.0704743979</v>
      </c>
      <c r="T6" s="21">
        <f t="shared" si="2"/>
        <v>1166246.3453271918</v>
      </c>
      <c r="U6" s="21">
        <f t="shared" si="2"/>
        <v>1171020.6899092156</v>
      </c>
      <c r="V6" s="21">
        <f t="shared" si="2"/>
        <v>1193965.4730034317</v>
      </c>
      <c r="W6" s="21">
        <f t="shared" si="2"/>
        <v>1209714.8888504074</v>
      </c>
      <c r="X6" s="21">
        <f t="shared" si="2"/>
        <v>1220684.459152081</v>
      </c>
      <c r="Y6" s="21">
        <f t="shared" si="2"/>
        <v>1228987.9450165676</v>
      </c>
      <c r="Z6" s="21">
        <f t="shared" si="2"/>
        <v>1245362.6104702982</v>
      </c>
      <c r="AA6" s="21">
        <f t="shared" si="2"/>
        <v>1261761.1670488855</v>
      </c>
      <c r="AB6" s="21">
        <f t="shared" si="2"/>
        <v>1276047.7173412042</v>
      </c>
      <c r="AC6" s="21">
        <f t="shared" si="2"/>
        <v>1292888.5589032078</v>
      </c>
      <c r="AD6" s="21">
        <f t="shared" si="2"/>
        <v>1301374.9825637457</v>
      </c>
      <c r="AE6" s="21">
        <f t="shared" si="2"/>
        <v>1309041.2879085219</v>
      </c>
      <c r="AF6" s="21">
        <f t="shared" si="2"/>
        <v>1316621.56041029</v>
      </c>
      <c r="AG6" s="21">
        <f t="shared" si="2"/>
        <v>1324159.4587921517</v>
      </c>
      <c r="AH6" s="21">
        <f t="shared" si="2"/>
        <v>1333179.3136078222</v>
      </c>
      <c r="AI6" s="21">
        <f t="shared" si="2"/>
        <v>1345188.3848830825</v>
      </c>
      <c r="AJ6" s="21">
        <f t="shared" si="2"/>
        <v>1356835.4315853068</v>
      </c>
      <c r="AK6" s="21">
        <f t="shared" si="2"/>
        <v>1368902.8556854448</v>
      </c>
      <c r="AL6" s="21">
        <f t="shared" si="2"/>
        <v>1381639.4281679362</v>
      </c>
      <c r="AM6" s="21">
        <f t="shared" si="2"/>
        <v>1394011.1127389816</v>
      </c>
      <c r="AN6" s="21">
        <f t="shared" si="2"/>
        <v>1410615.9439476384</v>
      </c>
      <c r="AO6" s="21">
        <f t="shared" si="2"/>
        <v>1425912.6708309879</v>
      </c>
      <c r="AP6" s="21">
        <f t="shared" si="2"/>
        <v>1441039.6611176617</v>
      </c>
      <c r="AQ6" s="21">
        <f t="shared" si="2"/>
        <v>1456409.6712207291</v>
      </c>
      <c r="AR6" s="21">
        <f t="shared" si="2"/>
        <v>1469559.604491089</v>
      </c>
      <c r="AS6" s="21">
        <f t="shared" si="2"/>
        <v>1480978.9412893958</v>
      </c>
      <c r="AT6" s="21">
        <f t="shared" si="2"/>
        <v>1494257.6047874631</v>
      </c>
      <c r="AU6" s="21">
        <f t="shared" si="2"/>
        <v>1508147.0551009334</v>
      </c>
      <c r="AV6" s="21">
        <f t="shared" si="2"/>
        <v>1522437.215783143</v>
      </c>
      <c r="AW6" s="21">
        <f t="shared" si="2"/>
        <v>1537702.6574970512</v>
      </c>
    </row>
    <row r="7" spans="1:50" x14ac:dyDescent="0.25">
      <c r="A7" s="165"/>
      <c r="B7" t="s">
        <v>739</v>
      </c>
      <c r="C7" s="21">
        <f>SUM(C61:C72)</f>
        <v>32898.925958517691</v>
      </c>
      <c r="D7" s="21">
        <f t="shared" ref="D7:AW7" si="3">SUM(D61:D72)</f>
        <v>33427.128856240808</v>
      </c>
      <c r="E7" s="21">
        <f t="shared" si="3"/>
        <v>33870.27268650465</v>
      </c>
      <c r="F7" s="21">
        <f t="shared" si="3"/>
        <v>34567.864614647238</v>
      </c>
      <c r="G7" s="21">
        <f t="shared" si="3"/>
        <v>36288.095775679918</v>
      </c>
      <c r="H7" s="21">
        <f t="shared" si="3"/>
        <v>30079.722716761891</v>
      </c>
      <c r="I7" s="21">
        <f t="shared" si="3"/>
        <v>32709.271977692501</v>
      </c>
      <c r="J7" s="21">
        <f t="shared" si="3"/>
        <v>35876.406380714368</v>
      </c>
      <c r="K7" s="21">
        <f t="shared" si="3"/>
        <v>36999.089493406304</v>
      </c>
      <c r="L7" s="21">
        <f t="shared" si="3"/>
        <v>36123.919308287994</v>
      </c>
      <c r="M7" s="21">
        <f t="shared" si="3"/>
        <v>35029.099526035745</v>
      </c>
      <c r="N7" s="21">
        <f t="shared" si="3"/>
        <v>32809.30358497359</v>
      </c>
      <c r="O7" s="21">
        <f t="shared" si="3"/>
        <v>30198.110326627393</v>
      </c>
      <c r="P7" s="21">
        <f t="shared" si="3"/>
        <v>31141.100853754688</v>
      </c>
      <c r="Q7" s="21">
        <f t="shared" si="3"/>
        <v>33074.174191589416</v>
      </c>
      <c r="R7" s="21">
        <f t="shared" si="3"/>
        <v>32423.907044320429</v>
      </c>
      <c r="S7" s="21">
        <f t="shared" si="3"/>
        <v>32085.827459732296</v>
      </c>
      <c r="T7" s="21">
        <f t="shared" si="3"/>
        <v>33177.442948007774</v>
      </c>
      <c r="U7" s="21">
        <f t="shared" si="3"/>
        <v>33786.652825355464</v>
      </c>
      <c r="V7" s="21">
        <f t="shared" si="3"/>
        <v>34825.159070426729</v>
      </c>
      <c r="W7" s="21">
        <f t="shared" si="3"/>
        <v>35104.219284492865</v>
      </c>
      <c r="X7" s="21">
        <f t="shared" si="3"/>
        <v>35404.201974283933</v>
      </c>
      <c r="Y7" s="21">
        <f t="shared" si="3"/>
        <v>35120.97254673201</v>
      </c>
      <c r="Z7" s="21">
        <f t="shared" si="3"/>
        <v>34843.278474900166</v>
      </c>
      <c r="AA7" s="21">
        <f t="shared" si="3"/>
        <v>34683.312720392641</v>
      </c>
      <c r="AB7" s="21">
        <f t="shared" si="3"/>
        <v>34522.743933871141</v>
      </c>
      <c r="AC7" s="21">
        <f t="shared" si="3"/>
        <v>34592.56811732096</v>
      </c>
      <c r="AD7" s="21">
        <f t="shared" si="3"/>
        <v>34563.239493100147</v>
      </c>
      <c r="AE7" s="21">
        <f t="shared" si="3"/>
        <v>34610.102025977219</v>
      </c>
      <c r="AF7" s="21">
        <f t="shared" si="3"/>
        <v>34683.770037339855</v>
      </c>
      <c r="AG7" s="21">
        <f t="shared" si="3"/>
        <v>34830.596615755589</v>
      </c>
      <c r="AH7" s="21">
        <f t="shared" si="3"/>
        <v>34948.424588489412</v>
      </c>
      <c r="AI7" s="21">
        <f t="shared" si="3"/>
        <v>35127.602985805126</v>
      </c>
      <c r="AJ7" s="21">
        <f t="shared" si="3"/>
        <v>35367.808674033695</v>
      </c>
      <c r="AK7" s="21">
        <f t="shared" si="3"/>
        <v>35610.839885608439</v>
      </c>
      <c r="AL7" s="21">
        <f t="shared" si="3"/>
        <v>35973.318330066424</v>
      </c>
      <c r="AM7" s="21">
        <f t="shared" si="3"/>
        <v>36348.625431007051</v>
      </c>
      <c r="AN7" s="21">
        <f t="shared" si="3"/>
        <v>36779.540854224782</v>
      </c>
      <c r="AO7" s="21">
        <f t="shared" si="3"/>
        <v>37199.565859664792</v>
      </c>
      <c r="AP7" s="21">
        <f t="shared" si="3"/>
        <v>37612.603946485906</v>
      </c>
      <c r="AQ7" s="21">
        <f t="shared" si="3"/>
        <v>38019.732725163856</v>
      </c>
      <c r="AR7" s="21">
        <f t="shared" si="3"/>
        <v>38362.783698683656</v>
      </c>
      <c r="AS7" s="21">
        <f t="shared" si="3"/>
        <v>38847.563352579658</v>
      </c>
      <c r="AT7" s="21">
        <f t="shared" si="3"/>
        <v>39344.919069463926</v>
      </c>
      <c r="AU7" s="21">
        <f t="shared" si="3"/>
        <v>39849.183853668044</v>
      </c>
      <c r="AV7" s="21">
        <f t="shared" si="3"/>
        <v>40365.092546494496</v>
      </c>
      <c r="AW7" s="21">
        <f t="shared" si="3"/>
        <v>40910.598459239147</v>
      </c>
    </row>
    <row r="8" spans="1:50" x14ac:dyDescent="0.25">
      <c r="A8" s="165"/>
      <c r="B8" t="s">
        <v>306</v>
      </c>
      <c r="C8" s="21">
        <f>SUM(C76:C87)</f>
        <v>0</v>
      </c>
      <c r="D8" s="21">
        <f t="shared" ref="D8:AW8" si="4">SUM(D76:D87)</f>
        <v>0</v>
      </c>
      <c r="E8" s="21">
        <f t="shared" si="4"/>
        <v>0</v>
      </c>
      <c r="F8" s="21">
        <f t="shared" si="4"/>
        <v>0</v>
      </c>
      <c r="G8" s="21">
        <f t="shared" si="4"/>
        <v>0</v>
      </c>
      <c r="H8" s="21">
        <f t="shared" si="4"/>
        <v>0</v>
      </c>
      <c r="I8" s="21">
        <f t="shared" si="4"/>
        <v>0</v>
      </c>
      <c r="J8" s="21">
        <f t="shared" si="4"/>
        <v>0</v>
      </c>
      <c r="K8" s="21">
        <f t="shared" si="4"/>
        <v>0</v>
      </c>
      <c r="L8" s="21">
        <f t="shared" si="4"/>
        <v>0</v>
      </c>
      <c r="M8" s="21">
        <f t="shared" si="4"/>
        <v>0</v>
      </c>
      <c r="N8" s="21">
        <f t="shared" si="4"/>
        <v>0</v>
      </c>
      <c r="O8" s="21">
        <f t="shared" si="4"/>
        <v>0</v>
      </c>
      <c r="P8" s="21">
        <f t="shared" si="4"/>
        <v>0</v>
      </c>
      <c r="Q8" s="21">
        <f t="shared" si="4"/>
        <v>0</v>
      </c>
      <c r="R8" s="21">
        <f t="shared" si="4"/>
        <v>0</v>
      </c>
      <c r="S8" s="21">
        <f t="shared" si="4"/>
        <v>0</v>
      </c>
      <c r="T8" s="21">
        <f t="shared" si="4"/>
        <v>0</v>
      </c>
      <c r="U8" s="21">
        <f t="shared" si="4"/>
        <v>0</v>
      </c>
      <c r="V8" s="21">
        <f t="shared" si="4"/>
        <v>0</v>
      </c>
      <c r="W8" s="21">
        <f t="shared" si="4"/>
        <v>297.49810345015442</v>
      </c>
      <c r="X8" s="21">
        <f t="shared" si="4"/>
        <v>670.9732174279336</v>
      </c>
      <c r="Y8" s="21">
        <f t="shared" si="4"/>
        <v>849.55005056521463</v>
      </c>
      <c r="Z8" s="21">
        <f t="shared" si="4"/>
        <v>939.40591561017948</v>
      </c>
      <c r="AA8" s="21">
        <f t="shared" si="4"/>
        <v>1025.6285011455686</v>
      </c>
      <c r="AB8" s="21">
        <f t="shared" si="4"/>
        <v>1088.5721926583337</v>
      </c>
      <c r="AC8" s="21">
        <f t="shared" si="4"/>
        <v>1162.0443394163999</v>
      </c>
      <c r="AD8" s="21">
        <f t="shared" si="4"/>
        <v>112.00934692095967</v>
      </c>
      <c r="AE8" s="21">
        <f t="shared" si="4"/>
        <v>18.738852259313269</v>
      </c>
      <c r="AF8" s="21">
        <f t="shared" si="4"/>
        <v>9.2040853279000707</v>
      </c>
      <c r="AG8" s="21">
        <f t="shared" si="4"/>
        <v>3.7430905680202242</v>
      </c>
      <c r="AH8" s="21">
        <f t="shared" si="4"/>
        <v>0</v>
      </c>
      <c r="AI8" s="21">
        <f t="shared" si="4"/>
        <v>0</v>
      </c>
      <c r="AJ8" s="21">
        <f t="shared" si="4"/>
        <v>0</v>
      </c>
      <c r="AK8" s="21">
        <f t="shared" si="4"/>
        <v>0</v>
      </c>
      <c r="AL8" s="21">
        <f t="shared" si="4"/>
        <v>0</v>
      </c>
      <c r="AM8" s="21">
        <f t="shared" si="4"/>
        <v>0</v>
      </c>
      <c r="AN8" s="21">
        <f t="shared" si="4"/>
        <v>3.5237634230122348</v>
      </c>
      <c r="AO8" s="21">
        <f t="shared" si="4"/>
        <v>5.0304889966628306</v>
      </c>
      <c r="AP8" s="21">
        <f t="shared" si="4"/>
        <v>5.8887266577658917</v>
      </c>
      <c r="AQ8" s="21">
        <f t="shared" si="4"/>
        <v>6.6083313936468979</v>
      </c>
      <c r="AR8" s="21">
        <f t="shared" si="4"/>
        <v>7.3668212159088586</v>
      </c>
      <c r="AS8" s="21">
        <f t="shared" si="4"/>
        <v>6.0471752456690044</v>
      </c>
      <c r="AT8" s="21">
        <f t="shared" si="4"/>
        <v>7.0198859085006129</v>
      </c>
      <c r="AU8" s="21">
        <f t="shared" si="4"/>
        <v>7.7424551886072628</v>
      </c>
      <c r="AV8" s="21">
        <f t="shared" si="4"/>
        <v>8.7597564165798172</v>
      </c>
      <c r="AW8" s="21">
        <f t="shared" si="4"/>
        <v>9.5810221724282663</v>
      </c>
    </row>
    <row r="9" spans="1:50" x14ac:dyDescent="0.25">
      <c r="A9" s="165"/>
      <c r="B9" t="s">
        <v>269</v>
      </c>
      <c r="C9" s="21">
        <f>SUM(C91:C102)</f>
        <v>5016.6176108340578</v>
      </c>
      <c r="D9" s="21">
        <f t="shared" ref="D9:AW9" si="5">SUM(D91:D102)</f>
        <v>5036.7203846313732</v>
      </c>
      <c r="E9" s="21">
        <f t="shared" si="5"/>
        <v>5042.3144586500002</v>
      </c>
      <c r="F9" s="21">
        <f t="shared" si="5"/>
        <v>5121.2619060799998</v>
      </c>
      <c r="G9" s="21">
        <f t="shared" si="5"/>
        <v>5100.7793326699993</v>
      </c>
      <c r="H9" s="21">
        <f t="shared" si="5"/>
        <v>4732.4713457900007</v>
      </c>
      <c r="I9" s="21">
        <f t="shared" si="5"/>
        <v>4557.8519046600004</v>
      </c>
      <c r="J9" s="21">
        <f t="shared" si="5"/>
        <v>4571.2587094800001</v>
      </c>
      <c r="K9" s="21">
        <f t="shared" si="5"/>
        <v>4556.2727317099998</v>
      </c>
      <c r="L9" s="21">
        <f t="shared" si="5"/>
        <v>4503.5144231499999</v>
      </c>
      <c r="M9" s="21">
        <f t="shared" si="5"/>
        <v>4451.337587420001</v>
      </c>
      <c r="N9" s="21">
        <f t="shared" si="5"/>
        <v>4404.7925664499999</v>
      </c>
      <c r="O9" s="21">
        <f t="shared" si="5"/>
        <v>4402.8263442499992</v>
      </c>
      <c r="P9" s="21">
        <f t="shared" si="5"/>
        <v>4487.4509555299992</v>
      </c>
      <c r="Q9" s="21">
        <f t="shared" si="5"/>
        <v>4572.8345348900002</v>
      </c>
      <c r="R9" s="21">
        <f t="shared" si="5"/>
        <v>4635.80896648</v>
      </c>
      <c r="S9" s="21">
        <f t="shared" si="5"/>
        <v>4644.9053253300008</v>
      </c>
      <c r="T9" s="21">
        <f t="shared" si="5"/>
        <v>4651.3546246799997</v>
      </c>
      <c r="U9" s="21">
        <f t="shared" si="5"/>
        <v>4657.5866179900004</v>
      </c>
      <c r="V9" s="21">
        <f t="shared" si="5"/>
        <v>4668.7330956599999</v>
      </c>
      <c r="W9" s="21">
        <f t="shared" si="5"/>
        <v>4677.99110673</v>
      </c>
      <c r="X9" s="21">
        <f t="shared" si="5"/>
        <v>4681.9502257599997</v>
      </c>
      <c r="Y9" s="21">
        <f t="shared" si="5"/>
        <v>4700.8379341400005</v>
      </c>
      <c r="Z9" s="21">
        <f t="shared" si="5"/>
        <v>4731.96006958</v>
      </c>
      <c r="AA9" s="21">
        <f t="shared" si="5"/>
        <v>4745.30093046</v>
      </c>
      <c r="AB9" s="21">
        <f t="shared" si="5"/>
        <v>4732.4478859199999</v>
      </c>
      <c r="AC9" s="21">
        <f t="shared" si="5"/>
        <v>4706.5499053200001</v>
      </c>
      <c r="AD9" s="21">
        <f t="shared" si="5"/>
        <v>4698.7725810399997</v>
      </c>
      <c r="AE9" s="21">
        <f t="shared" si="5"/>
        <v>4707.9120881399995</v>
      </c>
      <c r="AF9" s="21">
        <f t="shared" si="5"/>
        <v>4707.4120308000001</v>
      </c>
      <c r="AG9" s="21">
        <f t="shared" si="5"/>
        <v>4697.7220198499999</v>
      </c>
      <c r="AH9" s="21">
        <f t="shared" si="5"/>
        <v>4686.60482538</v>
      </c>
      <c r="AI9" s="21">
        <f t="shared" si="5"/>
        <v>4680.2837832899995</v>
      </c>
      <c r="AJ9" s="21">
        <f t="shared" si="5"/>
        <v>4677.0252714799999</v>
      </c>
      <c r="AK9" s="21">
        <f t="shared" si="5"/>
        <v>4670.4547939699996</v>
      </c>
      <c r="AL9" s="21">
        <f t="shared" si="5"/>
        <v>4661.1924906100003</v>
      </c>
      <c r="AM9" s="21">
        <f t="shared" si="5"/>
        <v>4652.82388679</v>
      </c>
      <c r="AN9" s="21">
        <f t="shared" si="5"/>
        <v>4652.0590798599997</v>
      </c>
      <c r="AO9" s="21">
        <f t="shared" si="5"/>
        <v>4657.95025205</v>
      </c>
      <c r="AP9" s="21">
        <f t="shared" si="5"/>
        <v>4656.7448331199994</v>
      </c>
      <c r="AQ9" s="21">
        <f t="shared" si="5"/>
        <v>4651.7007856599994</v>
      </c>
      <c r="AR9" s="21">
        <f t="shared" si="5"/>
        <v>4644.0904673200002</v>
      </c>
      <c r="AS9" s="21">
        <f t="shared" si="5"/>
        <v>4630.48871495</v>
      </c>
      <c r="AT9" s="21">
        <f t="shared" si="5"/>
        <v>4615.7208774700002</v>
      </c>
      <c r="AU9" s="21">
        <f t="shared" si="5"/>
        <v>4607.8781452599997</v>
      </c>
      <c r="AV9" s="21">
        <f t="shared" si="5"/>
        <v>4603.5497242700003</v>
      </c>
      <c r="AW9" s="21">
        <f t="shared" si="5"/>
        <v>4600.7317399800004</v>
      </c>
    </row>
    <row r="10" spans="1:50" x14ac:dyDescent="0.25">
      <c r="A10" s="165"/>
      <c r="B10" t="s">
        <v>304</v>
      </c>
      <c r="C10" s="21">
        <f>SUM(C121:C132)</f>
        <v>1179129.4729028726</v>
      </c>
      <c r="D10" s="21">
        <f t="shared" ref="D10:AW10" si="6">SUM(D121:D132)</f>
        <v>1198060.7779905631</v>
      </c>
      <c r="E10" s="21">
        <f t="shared" si="6"/>
        <v>1212726.3446545885</v>
      </c>
      <c r="F10" s="21">
        <f t="shared" si="6"/>
        <v>1252397.4796282668</v>
      </c>
      <c r="G10" s="21">
        <f t="shared" si="6"/>
        <v>1238446.3644211192</v>
      </c>
      <c r="H10" s="21">
        <f t="shared" si="6"/>
        <v>1125911.6402634056</v>
      </c>
      <c r="I10" s="21">
        <f t="shared" si="6"/>
        <v>1159688.8952904781</v>
      </c>
      <c r="J10" s="21">
        <f t="shared" si="6"/>
        <v>1190549.8375879826</v>
      </c>
      <c r="K10" s="21">
        <f t="shared" si="6"/>
        <v>1173386.8669252582</v>
      </c>
      <c r="L10" s="21">
        <f t="shared" si="6"/>
        <v>1163801.8149647499</v>
      </c>
      <c r="M10" s="21">
        <f t="shared" si="6"/>
        <v>1170351.4156334582</v>
      </c>
      <c r="N10" s="21">
        <f t="shared" si="6"/>
        <v>1177201.6572732523</v>
      </c>
      <c r="O10" s="21">
        <f t="shared" si="6"/>
        <v>1194381.1496023734</v>
      </c>
      <c r="P10" s="21">
        <f t="shared" si="6"/>
        <v>1237958.055945907</v>
      </c>
      <c r="Q10" s="21">
        <f t="shared" si="6"/>
        <v>1260448.9480139352</v>
      </c>
      <c r="R10" s="21">
        <f t="shared" si="6"/>
        <v>1281694.6589656484</v>
      </c>
      <c r="S10" s="21">
        <f t="shared" si="6"/>
        <v>1279832.7145363896</v>
      </c>
      <c r="T10" s="21">
        <f t="shared" si="6"/>
        <v>1336482.9625192077</v>
      </c>
      <c r="U10" s="21">
        <f t="shared" si="6"/>
        <v>1339343.1146877562</v>
      </c>
      <c r="V10" s="21">
        <f t="shared" si="6"/>
        <v>1368905.8263426286</v>
      </c>
      <c r="W10" s="21">
        <f t="shared" si="6"/>
        <v>1385263.6802460828</v>
      </c>
      <c r="X10" s="21">
        <f t="shared" si="6"/>
        <v>1395417.9022092416</v>
      </c>
      <c r="Y10" s="21">
        <f t="shared" si="6"/>
        <v>1402401.6452842997</v>
      </c>
      <c r="Z10" s="21">
        <f t="shared" si="6"/>
        <v>1419528.7623838682</v>
      </c>
      <c r="AA10" s="21">
        <f t="shared" si="6"/>
        <v>1436211.0064068544</v>
      </c>
      <c r="AB10" s="21">
        <f t="shared" si="6"/>
        <v>1450828.2476142754</v>
      </c>
      <c r="AC10" s="21">
        <f t="shared" si="6"/>
        <v>1467949.5458273254</v>
      </c>
      <c r="AD10" s="21">
        <f t="shared" si="6"/>
        <v>1480375.5611016196</v>
      </c>
      <c r="AE10" s="21">
        <f t="shared" si="6"/>
        <v>1490760.0185761228</v>
      </c>
      <c r="AF10" s="21">
        <f t="shared" si="6"/>
        <v>1500993.0433673223</v>
      </c>
      <c r="AG10" s="21">
        <f t="shared" si="6"/>
        <v>1511344.7007800925</v>
      </c>
      <c r="AH10" s="21">
        <f t="shared" si="6"/>
        <v>1523995.1606319505</v>
      </c>
      <c r="AI10" s="21">
        <f t="shared" si="6"/>
        <v>1540443.4372217851</v>
      </c>
      <c r="AJ10" s="21">
        <f t="shared" si="6"/>
        <v>1556148.0870640995</v>
      </c>
      <c r="AK10" s="21">
        <f t="shared" si="6"/>
        <v>1572526.3819638528</v>
      </c>
      <c r="AL10" s="21">
        <f t="shared" si="6"/>
        <v>1590043.9206626294</v>
      </c>
      <c r="AM10" s="21">
        <f t="shared" si="6"/>
        <v>1607118.3344708118</v>
      </c>
      <c r="AN10" s="21">
        <f t="shared" si="6"/>
        <v>1629962.7973954002</v>
      </c>
      <c r="AO10" s="21">
        <f t="shared" si="6"/>
        <v>1650626.340889354</v>
      </c>
      <c r="AP10" s="21">
        <f t="shared" si="6"/>
        <v>1671124.5876013665</v>
      </c>
      <c r="AQ10" s="21">
        <f t="shared" si="6"/>
        <v>1692369.6224748718</v>
      </c>
      <c r="AR10" s="21">
        <f t="shared" si="6"/>
        <v>1710704.3134107494</v>
      </c>
      <c r="AS10" s="21">
        <f t="shared" si="6"/>
        <v>1726919.4157553127</v>
      </c>
      <c r="AT10" s="21">
        <f t="shared" si="6"/>
        <v>1745937.7492379383</v>
      </c>
      <c r="AU10" s="21">
        <f t="shared" si="6"/>
        <v>1765581.6264430888</v>
      </c>
      <c r="AV10" s="21">
        <f t="shared" si="6"/>
        <v>1785615.9922619811</v>
      </c>
      <c r="AW10" s="21">
        <f t="shared" si="6"/>
        <v>1807103.8985266464</v>
      </c>
    </row>
    <row r="11" spans="1:50" x14ac:dyDescent="0.25">
      <c r="A11" s="165"/>
      <c r="B11" t="s">
        <v>303</v>
      </c>
      <c r="C11" s="21">
        <f>SUM(C151:C162)</f>
        <v>115.44723902369566</v>
      </c>
      <c r="D11" s="21">
        <f t="shared" ref="D11:AW11" si="7">SUM(D151:D162)</f>
        <v>117.30078178868864</v>
      </c>
      <c r="E11" s="21">
        <f t="shared" si="7"/>
        <v>119.23530259599998</v>
      </c>
      <c r="F11" s="21">
        <f t="shared" si="7"/>
        <v>119.90848838350001</v>
      </c>
      <c r="G11" s="21">
        <f t="shared" si="7"/>
        <v>110.19443023510001</v>
      </c>
      <c r="H11" s="21">
        <f t="shared" si="7"/>
        <v>100.24379877609999</v>
      </c>
      <c r="I11" s="21">
        <f t="shared" si="7"/>
        <v>97.231443932700003</v>
      </c>
      <c r="J11" s="21">
        <f t="shared" si="7"/>
        <v>95.973620586099983</v>
      </c>
      <c r="K11" s="21">
        <f t="shared" si="7"/>
        <v>89.606064777100002</v>
      </c>
      <c r="L11" s="21">
        <f t="shared" si="7"/>
        <v>88.455719282700002</v>
      </c>
      <c r="M11" s="21">
        <f t="shared" si="7"/>
        <v>89.136456704799997</v>
      </c>
      <c r="N11" s="21">
        <f t="shared" si="7"/>
        <v>91.139761457999995</v>
      </c>
      <c r="O11" s="21">
        <f t="shared" si="7"/>
        <v>85.064027226100023</v>
      </c>
      <c r="P11" s="21">
        <f t="shared" si="7"/>
        <v>79.894281166900001</v>
      </c>
      <c r="Q11" s="21">
        <f t="shared" si="7"/>
        <v>73.95502376799999</v>
      </c>
      <c r="R11" s="21">
        <f t="shared" si="7"/>
        <v>70.339008948799986</v>
      </c>
      <c r="S11" s="21">
        <f t="shared" si="7"/>
        <v>67.218407955700002</v>
      </c>
      <c r="T11" s="21">
        <f t="shared" si="7"/>
        <v>66.7098017215</v>
      </c>
      <c r="U11" s="21">
        <f t="shared" si="7"/>
        <v>64.897421452799989</v>
      </c>
      <c r="V11" s="21">
        <f t="shared" si="7"/>
        <v>63.630140893400004</v>
      </c>
      <c r="W11" s="21">
        <f t="shared" si="7"/>
        <v>56.880614521199995</v>
      </c>
      <c r="X11" s="21">
        <f t="shared" si="7"/>
        <v>49.761973628200003</v>
      </c>
      <c r="Y11" s="21">
        <f t="shared" si="7"/>
        <v>44.811272688299994</v>
      </c>
      <c r="Z11" s="21">
        <f t="shared" si="7"/>
        <v>41.296861686699991</v>
      </c>
      <c r="AA11" s="21">
        <f t="shared" si="7"/>
        <v>38.563627571799998</v>
      </c>
      <c r="AB11" s="21">
        <f t="shared" si="7"/>
        <v>36.348138987580001</v>
      </c>
      <c r="AC11" s="21">
        <f t="shared" si="7"/>
        <v>34.589206887470006</v>
      </c>
      <c r="AD11" s="21">
        <f t="shared" si="7"/>
        <v>33.134632167900001</v>
      </c>
      <c r="AE11" s="21">
        <f t="shared" si="7"/>
        <v>31.979133123209994</v>
      </c>
      <c r="AF11" s="21">
        <f t="shared" si="7"/>
        <v>30.835564358469998</v>
      </c>
      <c r="AG11" s="21">
        <f t="shared" si="7"/>
        <v>30.057381646130001</v>
      </c>
      <c r="AH11" s="21">
        <f t="shared" si="7"/>
        <v>29.213349947300003</v>
      </c>
      <c r="AI11" s="21">
        <f t="shared" si="7"/>
        <v>28.249348071210001</v>
      </c>
      <c r="AJ11" s="21">
        <f t="shared" si="7"/>
        <v>27.207020108599998</v>
      </c>
      <c r="AK11" s="21">
        <f t="shared" si="7"/>
        <v>26.043921510129998</v>
      </c>
      <c r="AL11" s="21">
        <f t="shared" si="7"/>
        <v>26.078565929919996</v>
      </c>
      <c r="AM11" s="21">
        <f t="shared" si="7"/>
        <v>25.935470065800001</v>
      </c>
      <c r="AN11" s="21">
        <f t="shared" si="7"/>
        <v>24.663108154659998</v>
      </c>
      <c r="AO11" s="21">
        <f t="shared" si="7"/>
        <v>23.262255033700001</v>
      </c>
      <c r="AP11" s="21">
        <f t="shared" si="7"/>
        <v>21.733473204460001</v>
      </c>
      <c r="AQ11" s="21">
        <f t="shared" si="7"/>
        <v>20.068757763709996</v>
      </c>
      <c r="AR11" s="21">
        <f t="shared" si="7"/>
        <v>18.206453486359997</v>
      </c>
      <c r="AS11" s="21">
        <f t="shared" si="7"/>
        <v>18.48714362118</v>
      </c>
      <c r="AT11" s="21">
        <f t="shared" si="7"/>
        <v>18.75538972571</v>
      </c>
      <c r="AU11" s="21">
        <f t="shared" si="7"/>
        <v>19.00520124518</v>
      </c>
      <c r="AV11" s="21">
        <f t="shared" si="7"/>
        <v>19.233431944349999</v>
      </c>
      <c r="AW11" s="21">
        <f t="shared" si="7"/>
        <v>19.441085054910005</v>
      </c>
    </row>
    <row r="12" spans="1:50" x14ac:dyDescent="0.25">
      <c r="A12" s="165"/>
      <c r="B12" t="s">
        <v>302</v>
      </c>
      <c r="C12" s="21">
        <f>SUM(C166:C177)</f>
        <v>46.663857241186435</v>
      </c>
      <c r="D12" s="21">
        <f t="shared" ref="D12:AW12" si="8">SUM(D166:D177)</f>
        <v>47.413060563045981</v>
      </c>
      <c r="E12" s="21">
        <f t="shared" si="8"/>
        <v>48.174292586300005</v>
      </c>
      <c r="F12" s="21">
        <f t="shared" si="8"/>
        <v>49.056854333899999</v>
      </c>
      <c r="G12" s="21">
        <f t="shared" si="8"/>
        <v>46.497063988599997</v>
      </c>
      <c r="H12" s="21">
        <f t="shared" si="8"/>
        <v>42.4272937195</v>
      </c>
      <c r="I12" s="21">
        <f t="shared" si="8"/>
        <v>42.3721265581</v>
      </c>
      <c r="J12" s="21">
        <f t="shared" si="8"/>
        <v>42.829031215800001</v>
      </c>
      <c r="K12" s="21">
        <f t="shared" si="8"/>
        <v>40.794461706999989</v>
      </c>
      <c r="L12" s="21">
        <f t="shared" si="8"/>
        <v>40.354824394599994</v>
      </c>
      <c r="M12" s="21">
        <f t="shared" si="8"/>
        <v>40.822530946400001</v>
      </c>
      <c r="N12" s="21">
        <f t="shared" si="8"/>
        <v>41.590532458999988</v>
      </c>
      <c r="O12" s="21">
        <f t="shared" si="8"/>
        <v>39.294164087900008</v>
      </c>
      <c r="P12" s="21">
        <f t="shared" si="8"/>
        <v>37.578690741299994</v>
      </c>
      <c r="Q12" s="21">
        <f t="shared" si="8"/>
        <v>35.432989343800003</v>
      </c>
      <c r="R12" s="21">
        <f t="shared" si="8"/>
        <v>33.883165702899994</v>
      </c>
      <c r="S12" s="21">
        <f t="shared" si="8"/>
        <v>32.634832162999999</v>
      </c>
      <c r="T12" s="21">
        <f t="shared" si="8"/>
        <v>33.244185680499996</v>
      </c>
      <c r="U12" s="21">
        <f t="shared" si="8"/>
        <v>33.162410635800001</v>
      </c>
      <c r="V12" s="21">
        <f t="shared" si="8"/>
        <v>33.685155474299997</v>
      </c>
      <c r="W12" s="21">
        <f t="shared" si="8"/>
        <v>32.014629646300001</v>
      </c>
      <c r="X12" s="21">
        <f t="shared" si="8"/>
        <v>30.279173330500001</v>
      </c>
      <c r="Y12" s="21">
        <f t="shared" si="8"/>
        <v>29.222052975700002</v>
      </c>
      <c r="Z12" s="21">
        <f t="shared" si="8"/>
        <v>28.755932188299997</v>
      </c>
      <c r="AA12" s="21">
        <f t="shared" si="8"/>
        <v>28.566189273100004</v>
      </c>
      <c r="AB12" s="21">
        <f t="shared" si="8"/>
        <v>28.570698031199996</v>
      </c>
      <c r="AC12" s="21">
        <f t="shared" si="8"/>
        <v>28.799587242699999</v>
      </c>
      <c r="AD12" s="21">
        <f t="shared" si="8"/>
        <v>28.957802233799999</v>
      </c>
      <c r="AE12" s="21">
        <f t="shared" si="8"/>
        <v>29.258916836599997</v>
      </c>
      <c r="AF12" s="21">
        <f t="shared" si="8"/>
        <v>29.595192931300005</v>
      </c>
      <c r="AG12" s="21">
        <f t="shared" si="8"/>
        <v>29.940293957000002</v>
      </c>
      <c r="AH12" s="21">
        <f t="shared" si="8"/>
        <v>30.332021200700005</v>
      </c>
      <c r="AI12" s="21">
        <f t="shared" si="8"/>
        <v>30.790778339399999</v>
      </c>
      <c r="AJ12" s="21">
        <f t="shared" si="8"/>
        <v>31.259677045300005</v>
      </c>
      <c r="AK12" s="21">
        <f t="shared" si="8"/>
        <v>31.738825372400001</v>
      </c>
      <c r="AL12" s="21">
        <f t="shared" si="8"/>
        <v>32.210247933700003</v>
      </c>
      <c r="AM12" s="21">
        <f t="shared" si="8"/>
        <v>32.666889856600008</v>
      </c>
      <c r="AN12" s="21">
        <f t="shared" si="8"/>
        <v>33.197823559100001</v>
      </c>
      <c r="AO12" s="21">
        <f t="shared" si="8"/>
        <v>33.725003533800006</v>
      </c>
      <c r="AP12" s="21">
        <f t="shared" si="8"/>
        <v>34.254972928000001</v>
      </c>
      <c r="AQ12" s="21">
        <f t="shared" si="8"/>
        <v>34.807565271700007</v>
      </c>
      <c r="AR12" s="21">
        <f t="shared" si="8"/>
        <v>35.341934813199998</v>
      </c>
      <c r="AS12" s="21">
        <f t="shared" si="8"/>
        <v>35.7968087084</v>
      </c>
      <c r="AT12" s="21">
        <f t="shared" si="8"/>
        <v>36.267899427400003</v>
      </c>
      <c r="AU12" s="21">
        <f t="shared" si="8"/>
        <v>36.750940074500001</v>
      </c>
      <c r="AV12" s="21">
        <f t="shared" si="8"/>
        <v>37.2415213174</v>
      </c>
      <c r="AW12" s="21">
        <f t="shared" si="8"/>
        <v>37.747060110099994</v>
      </c>
    </row>
    <row r="15" spans="1:50" x14ac:dyDescent="0.25">
      <c r="A15" s="164" t="s">
        <v>737</v>
      </c>
      <c r="B15" t="s">
        <v>255</v>
      </c>
      <c r="C15" s="23">
        <f>'Variables AMS'!B65*'Variables AMS'!B102/'Variables AMS'!B$64*'Variables AMS'!$S$64</f>
        <v>9879.1714222525225</v>
      </c>
      <c r="D15" s="23">
        <f>'Variables AMS'!C65*'Variables AMS'!C102/'Variables AMS'!C$64*'Variables AMS'!$S$64</f>
        <v>10037.784714945332</v>
      </c>
      <c r="E15" s="23">
        <f>'Variables AMS'!D65*'Variables AMS'!D102/'Variables AMS'!D$64*'Variables AMS'!$S$64</f>
        <v>10289.53338380135</v>
      </c>
      <c r="F15" s="23">
        <f>'Variables AMS'!E65*'Variables AMS'!E102/'Variables AMS'!E$64*'Variables AMS'!$S$64</f>
        <v>11460.542261858027</v>
      </c>
      <c r="G15" s="23">
        <f>'Variables AMS'!F65*'Variables AMS'!F102/'Variables AMS'!F$64*'Variables AMS'!$S$64</f>
        <v>12053.454638495401</v>
      </c>
      <c r="H15" s="23">
        <f>'Variables AMS'!G65*'Variables AMS'!G102/'Variables AMS'!G$64*'Variables AMS'!$S$64</f>
        <v>10519.150079803992</v>
      </c>
      <c r="I15" s="23">
        <f>'Variables AMS'!H65*'Variables AMS'!H102/'Variables AMS'!H$64*'Variables AMS'!$S$64</f>
        <v>10420.368032083801</v>
      </c>
      <c r="J15" s="23">
        <f>'Variables AMS'!I65*'Variables AMS'!I102/'Variables AMS'!I$64*'Variables AMS'!$S$64</f>
        <v>11615.561030905475</v>
      </c>
      <c r="K15" s="23">
        <f>'Variables AMS'!J65*'Variables AMS'!J102/'Variables AMS'!J$64*'Variables AMS'!$S$64</f>
        <v>12491.578361365335</v>
      </c>
      <c r="L15" s="23">
        <f>'Variables AMS'!K65*'Variables AMS'!K102/'Variables AMS'!K$64*'Variables AMS'!$S$64</f>
        <v>12157.038919443374</v>
      </c>
      <c r="M15" s="23">
        <f>'Variables AMS'!L65*'Variables AMS'!L102/'Variables AMS'!L$64*'Variables AMS'!$S$64</f>
        <v>11374.186022419368</v>
      </c>
      <c r="N15" s="23">
        <f>'Variables AMS'!M65*'Variables AMS'!M102/'Variables AMS'!M$64*'Variables AMS'!$S$64</f>
        <v>11162.104487862489</v>
      </c>
      <c r="O15" s="23">
        <f>'Variables AMS'!N65*'Variables AMS'!N102/'Variables AMS'!N$64*'Variables AMS'!$S$64</f>
        <v>10441.172986440792</v>
      </c>
      <c r="P15" s="23">
        <f>'Variables AMS'!O65*'Variables AMS'!O102/'Variables AMS'!O$64*'Variables AMS'!$S$64</f>
        <v>10459.95454731791</v>
      </c>
      <c r="Q15" s="23">
        <f>'Variables AMS'!P65*'Variables AMS'!P102/'Variables AMS'!P$64*'Variables AMS'!$S$64</f>
        <v>11223.679672792514</v>
      </c>
      <c r="R15" s="23">
        <f>'Variables AMS'!Q65*'Variables AMS'!Q102/'Variables AMS'!Q$64*'Variables AMS'!$S$64</f>
        <v>11108.394774258315</v>
      </c>
      <c r="S15" s="23">
        <f>'Variables AMS'!R65*'Variables AMS'!R102/'Variables AMS'!R$64*'Variables AMS'!$S$64</f>
        <v>11310.655756057391</v>
      </c>
      <c r="T15" s="23">
        <f>'Variables AMS'!S65*'Variables AMS'!S102/'Variables AMS'!S$64*'Variables AMS'!$S$64</f>
        <v>11583.499403911776</v>
      </c>
      <c r="U15" s="23">
        <f>'Variables AMS'!T65*'Variables AMS'!T102/'Variables AMS'!T$64*'Variables AMS'!$S$64</f>
        <v>11753.446069735139</v>
      </c>
      <c r="V15" s="23">
        <f>'Variables AMS'!U65*'Variables AMS'!U102/'Variables AMS'!U$64*'Variables AMS'!$S$64</f>
        <v>12071.960842955123</v>
      </c>
      <c r="W15" s="23">
        <f>'Variables AMS'!V65*'Variables AMS'!V102/'Variables AMS'!V$64*'Variables AMS'!$S$64</f>
        <v>12220.822694721994</v>
      </c>
      <c r="X15" s="23">
        <f>'Variables AMS'!W65*'Variables AMS'!W102/'Variables AMS'!W$64*'Variables AMS'!$S$64</f>
        <v>12288.025598259701</v>
      </c>
      <c r="Y15" s="23">
        <f>'Variables AMS'!X65*'Variables AMS'!X102/'Variables AMS'!X$64*'Variables AMS'!$S$64</f>
        <v>12477.323086010581</v>
      </c>
      <c r="Z15" s="23">
        <f>'Variables AMS'!Y65*'Variables AMS'!Y102/'Variables AMS'!Y$64*'Variables AMS'!$S$64</f>
        <v>12668.655827236616</v>
      </c>
      <c r="AA15" s="23">
        <f>'Variables AMS'!Z65*'Variables AMS'!Z102/'Variables AMS'!Z$64*'Variables AMS'!$S$64</f>
        <v>12825.279223366511</v>
      </c>
      <c r="AB15" s="23">
        <f>'Variables AMS'!AA65*'Variables AMS'!AA102/'Variables AMS'!AA$64*'Variables AMS'!$S$64</f>
        <v>12911.859305349726</v>
      </c>
      <c r="AC15" s="23">
        <f>'Variables AMS'!AB65*'Variables AMS'!AB102/'Variables AMS'!AB$64*'Variables AMS'!$S$64</f>
        <v>12977.157732626547</v>
      </c>
      <c r="AD15" s="23">
        <f>'Variables AMS'!AC65*'Variables AMS'!AC102/'Variables AMS'!AC$64*'Variables AMS'!$S$64</f>
        <v>13062.763833205492</v>
      </c>
      <c r="AE15" s="23">
        <f>'Variables AMS'!AD65*'Variables AMS'!AD102/'Variables AMS'!AD$64*'Variables AMS'!$S$64</f>
        <v>13177.810804103787</v>
      </c>
      <c r="AF15" s="23">
        <f>'Variables AMS'!AE65*'Variables AMS'!AE102/'Variables AMS'!AE$64*'Variables AMS'!$S$64</f>
        <v>13286.479951519555</v>
      </c>
      <c r="AG15" s="23">
        <f>'Variables AMS'!AF65*'Variables AMS'!AF102/'Variables AMS'!AF$64*'Variables AMS'!$S$64</f>
        <v>13395.498723539395</v>
      </c>
      <c r="AH15" s="23">
        <f>'Variables AMS'!AG65*'Variables AMS'!AG102/'Variables AMS'!AG$64*'Variables AMS'!$S$64</f>
        <v>13514.233070848526</v>
      </c>
      <c r="AI15" s="23">
        <f>'Variables AMS'!AH65*'Variables AMS'!AH102/'Variables AMS'!AH$64*'Variables AMS'!$S$64</f>
        <v>13661.102065709372</v>
      </c>
      <c r="AJ15" s="23">
        <f>'Variables AMS'!AI65*'Variables AMS'!AI102/'Variables AMS'!AI$64*'Variables AMS'!$S$64</f>
        <v>13834.455773868138</v>
      </c>
      <c r="AK15" s="23">
        <f>'Variables AMS'!AJ65*'Variables AMS'!AJ102/'Variables AMS'!AJ$64*'Variables AMS'!$S$64</f>
        <v>13996.995342620285</v>
      </c>
      <c r="AL15" s="23">
        <f>'Variables AMS'!AK65*'Variables AMS'!AK102/'Variables AMS'!AK$64*'Variables AMS'!$S$64</f>
        <v>14173.420310777663</v>
      </c>
      <c r="AM15" s="23">
        <f>'Variables AMS'!AL65*'Variables AMS'!AL102/'Variables AMS'!AL$64*'Variables AMS'!$S$64</f>
        <v>14331.514667396284</v>
      </c>
      <c r="AN15" s="23">
        <f>'Variables AMS'!AM65*'Variables AMS'!AM102/'Variables AMS'!AM$64*'Variables AMS'!$S$64</f>
        <v>14520.655154015338</v>
      </c>
      <c r="AO15" s="23">
        <f>'Variables AMS'!AN65*'Variables AMS'!AN102/'Variables AMS'!AN$64*'Variables AMS'!$S$64</f>
        <v>14712.691391711238</v>
      </c>
      <c r="AP15" s="23">
        <f>'Variables AMS'!AO65*'Variables AMS'!AO102/'Variables AMS'!AO$64*'Variables AMS'!$S$64</f>
        <v>14895.42028304716</v>
      </c>
      <c r="AQ15" s="23">
        <f>'Variables AMS'!AP65*'Variables AMS'!AP102/'Variables AMS'!AP$64*'Variables AMS'!$S$64</f>
        <v>15074.773960538714</v>
      </c>
      <c r="AR15" s="23">
        <f>'Variables AMS'!AQ65*'Variables AMS'!AQ102/'Variables AMS'!AQ$64*'Variables AMS'!$S$64</f>
        <v>15235.983436850012</v>
      </c>
      <c r="AS15" s="23">
        <f>'Variables AMS'!AR65*'Variables AMS'!AR102/'Variables AMS'!AR$64*'Variables AMS'!$S$64</f>
        <v>15375.071815664989</v>
      </c>
      <c r="AT15" s="23">
        <f>'Variables AMS'!AS65*'Variables AMS'!AS102/'Variables AMS'!AS$64*'Variables AMS'!$S$64</f>
        <v>15519.09154299998</v>
      </c>
      <c r="AU15" s="23">
        <f>'Variables AMS'!AT65*'Variables AMS'!AT102/'Variables AMS'!AT$64*'Variables AMS'!$S$64</f>
        <v>15680.944019704853</v>
      </c>
      <c r="AV15" s="23">
        <f>'Variables AMS'!AU65*'Variables AMS'!AU102/'Variables AMS'!AU$64*'Variables AMS'!$S$64</f>
        <v>15849.709155201605</v>
      </c>
      <c r="AW15" s="23">
        <f>'Variables AMS'!AV65*'Variables AMS'!AV102/'Variables AMS'!AV$64*'Variables AMS'!$S$64</f>
        <v>16020.885044107428</v>
      </c>
      <c r="AX15" s="18"/>
    </row>
    <row r="16" spans="1:50" x14ac:dyDescent="0.25">
      <c r="A16" s="164"/>
      <c r="B16" t="s">
        <v>256</v>
      </c>
      <c r="C16" s="23">
        <f>'Variables AMS'!B66*'Variables AMS'!B103/'Variables AMS'!B$64*'Variables AMS'!$S$64</f>
        <v>4885.5544212967607</v>
      </c>
      <c r="D16" s="23">
        <f>'Variables AMS'!C66*'Variables AMS'!C103/'Variables AMS'!C$64*'Variables AMS'!$S$64</f>
        <v>4963.993577808038</v>
      </c>
      <c r="E16" s="23">
        <f>'Variables AMS'!D66*'Variables AMS'!D103/'Variables AMS'!D$64*'Variables AMS'!$S$64</f>
        <v>5088.8207137653471</v>
      </c>
      <c r="F16" s="23">
        <f>'Variables AMS'!E66*'Variables AMS'!E103/'Variables AMS'!E$64*'Variables AMS'!$S$64</f>
        <v>5652.6272226338415</v>
      </c>
      <c r="G16" s="23">
        <f>'Variables AMS'!F66*'Variables AMS'!F103/'Variables AMS'!F$64*'Variables AMS'!$S$64</f>
        <v>5798.6006412503939</v>
      </c>
      <c r="H16" s="23">
        <f>'Variables AMS'!G66*'Variables AMS'!G103/'Variables AMS'!G$64*'Variables AMS'!$S$64</f>
        <v>5009.1361963109748</v>
      </c>
      <c r="I16" s="23">
        <f>'Variables AMS'!H66*'Variables AMS'!H103/'Variables AMS'!H$64*'Variables AMS'!$S$64</f>
        <v>4823.5520559576244</v>
      </c>
      <c r="J16" s="23">
        <f>'Variables AMS'!I66*'Variables AMS'!I103/'Variables AMS'!I$64*'Variables AMS'!$S$64</f>
        <v>4819.5247393375948</v>
      </c>
      <c r="K16" s="23">
        <f>'Variables AMS'!J66*'Variables AMS'!J103/'Variables AMS'!J$64*'Variables AMS'!$S$64</f>
        <v>4850.0168660972286</v>
      </c>
      <c r="L16" s="23">
        <f>'Variables AMS'!K66*'Variables AMS'!K103/'Variables AMS'!K$64*'Variables AMS'!$S$64</f>
        <v>5181.6524761909868</v>
      </c>
      <c r="M16" s="23">
        <f>'Variables AMS'!L66*'Variables AMS'!L103/'Variables AMS'!L$64*'Variables AMS'!$S$64</f>
        <v>5903.2353267156323</v>
      </c>
      <c r="N16" s="23">
        <f>'Variables AMS'!M66*'Variables AMS'!M103/'Variables AMS'!M$64*'Variables AMS'!$S$64</f>
        <v>5938.7283028853208</v>
      </c>
      <c r="O16" s="23">
        <f>'Variables AMS'!N66*'Variables AMS'!N103/'Variables AMS'!N$64*'Variables AMS'!$S$64</f>
        <v>5810.1330751717469</v>
      </c>
      <c r="P16" s="23">
        <f>'Variables AMS'!O66*'Variables AMS'!O103/'Variables AMS'!O$64*'Variables AMS'!$S$64</f>
        <v>6335.8009628246737</v>
      </c>
      <c r="Q16" s="23">
        <f>'Variables AMS'!P66*'Variables AMS'!P103/'Variables AMS'!P$64*'Variables AMS'!$S$64</f>
        <v>6353.1961858123241</v>
      </c>
      <c r="R16" s="23">
        <f>'Variables AMS'!Q66*'Variables AMS'!Q103/'Variables AMS'!Q$64*'Variables AMS'!$S$64</f>
        <v>6742.0678419835731</v>
      </c>
      <c r="S16" s="23">
        <f>'Variables AMS'!R66*'Variables AMS'!R103/'Variables AMS'!R$64*'Variables AMS'!$S$64</f>
        <v>6996.6587100482884</v>
      </c>
      <c r="T16" s="23">
        <f>'Variables AMS'!S66*'Variables AMS'!S103/'Variables AMS'!S$64*'Variables AMS'!$S$64</f>
        <v>7270.8732022332306</v>
      </c>
      <c r="U16" s="23">
        <f>'Variables AMS'!T66*'Variables AMS'!T103/'Variables AMS'!T$64*'Variables AMS'!$S$64</f>
        <v>7469.526831458089</v>
      </c>
      <c r="V16" s="23">
        <f>'Variables AMS'!U66*'Variables AMS'!U103/'Variables AMS'!U$64*'Variables AMS'!$S$64</f>
        <v>7869.6919855981923</v>
      </c>
      <c r="W16" s="23">
        <f>'Variables AMS'!V66*'Variables AMS'!V103/'Variables AMS'!V$64*'Variables AMS'!$S$64</f>
        <v>7976.8148807185207</v>
      </c>
      <c r="X16" s="23">
        <f>'Variables AMS'!W66*'Variables AMS'!W103/'Variables AMS'!W$64*'Variables AMS'!$S$64</f>
        <v>8037.3310911750968</v>
      </c>
      <c r="Y16" s="23">
        <f>'Variables AMS'!X66*'Variables AMS'!X103/'Variables AMS'!X$64*'Variables AMS'!$S$64</f>
        <v>8198.3306987555352</v>
      </c>
      <c r="Z16" s="23">
        <f>'Variables AMS'!Y66*'Variables AMS'!Y103/'Variables AMS'!Y$64*'Variables AMS'!$S$64</f>
        <v>8383.3438933913585</v>
      </c>
      <c r="AA16" s="23">
        <f>'Variables AMS'!Z66*'Variables AMS'!Z103/'Variables AMS'!Z$64*'Variables AMS'!$S$64</f>
        <v>8560.2414936698115</v>
      </c>
      <c r="AB16" s="23">
        <f>'Variables AMS'!AA66*'Variables AMS'!AA103/'Variables AMS'!AA$64*'Variables AMS'!$S$64</f>
        <v>8698.2510642111138</v>
      </c>
      <c r="AC16" s="23">
        <f>'Variables AMS'!AB66*'Variables AMS'!AB103/'Variables AMS'!AB$64*'Variables AMS'!$S$64</f>
        <v>8812.6562369672974</v>
      </c>
      <c r="AD16" s="23">
        <f>'Variables AMS'!AC66*'Variables AMS'!AC103/'Variables AMS'!AC$64*'Variables AMS'!$S$64</f>
        <v>8946.8817106458573</v>
      </c>
      <c r="AE16" s="23">
        <f>'Variables AMS'!AD66*'Variables AMS'!AD103/'Variables AMS'!AD$64*'Variables AMS'!$S$64</f>
        <v>9081.8992872299332</v>
      </c>
      <c r="AF16" s="23">
        <f>'Variables AMS'!AE66*'Variables AMS'!AE103/'Variables AMS'!AE$64*'Variables AMS'!$S$64</f>
        <v>9195.658039001888</v>
      </c>
      <c r="AG16" s="23">
        <f>'Variables AMS'!AF66*'Variables AMS'!AF103/'Variables AMS'!AF$64*'Variables AMS'!$S$64</f>
        <v>9293.554584825295</v>
      </c>
      <c r="AH16" s="23">
        <f>'Variables AMS'!AG66*'Variables AMS'!AG103/'Variables AMS'!AG$64*'Variables AMS'!$S$64</f>
        <v>9383.2933870779907</v>
      </c>
      <c r="AI16" s="23">
        <f>'Variables AMS'!AH66*'Variables AMS'!AH103/'Variables AMS'!AH$64*'Variables AMS'!$S$64</f>
        <v>9478.0403466130083</v>
      </c>
      <c r="AJ16" s="23">
        <f>'Variables AMS'!AI66*'Variables AMS'!AI103/'Variables AMS'!AI$64*'Variables AMS'!$S$64</f>
        <v>9583.816321140579</v>
      </c>
      <c r="AK16" s="23">
        <f>'Variables AMS'!AJ66*'Variables AMS'!AJ103/'Variables AMS'!AJ$64*'Variables AMS'!$S$64</f>
        <v>9675.0070198318972</v>
      </c>
      <c r="AL16" s="23">
        <f>'Variables AMS'!AK66*'Variables AMS'!AK103/'Variables AMS'!AK$64*'Variables AMS'!$S$64</f>
        <v>9768.9392380667559</v>
      </c>
      <c r="AM16" s="23">
        <f>'Variables AMS'!AL66*'Variables AMS'!AL103/'Variables AMS'!AL$64*'Variables AMS'!$S$64</f>
        <v>9846.7195304394427</v>
      </c>
      <c r="AN16" s="23">
        <f>'Variables AMS'!AM66*'Variables AMS'!AM103/'Variables AMS'!AM$64*'Variables AMS'!$S$64</f>
        <v>9938.6337048221503</v>
      </c>
      <c r="AO16" s="23">
        <f>'Variables AMS'!AN66*'Variables AMS'!AN103/'Variables AMS'!AN$64*'Variables AMS'!$S$64</f>
        <v>10027.307991157184</v>
      </c>
      <c r="AP16" s="23">
        <f>'Variables AMS'!AO66*'Variables AMS'!AO103/'Variables AMS'!AO$64*'Variables AMS'!$S$64</f>
        <v>10104.805055526993</v>
      </c>
      <c r="AQ16" s="23">
        <f>'Variables AMS'!AP66*'Variables AMS'!AP103/'Variables AMS'!AP$64*'Variables AMS'!$S$64</f>
        <v>10174.842815872962</v>
      </c>
      <c r="AR16" s="23">
        <f>'Variables AMS'!AQ66*'Variables AMS'!AQ103/'Variables AMS'!AQ$64*'Variables AMS'!$S$64</f>
        <v>10229.873430225143</v>
      </c>
      <c r="AS16" s="23">
        <f>'Variables AMS'!AR66*'Variables AMS'!AR103/'Variables AMS'!AR$64*'Variables AMS'!$S$64</f>
        <v>10263.855220870752</v>
      </c>
      <c r="AT16" s="23">
        <f>'Variables AMS'!AS66*'Variables AMS'!AS103/'Variables AMS'!AS$64*'Variables AMS'!$S$64</f>
        <v>10294.666882054675</v>
      </c>
      <c r="AU16" s="23">
        <f>'Variables AMS'!AT66*'Variables AMS'!AT103/'Variables AMS'!AT$64*'Variables AMS'!$S$64</f>
        <v>10332.928045771929</v>
      </c>
      <c r="AV16" s="23">
        <f>'Variables AMS'!AU66*'Variables AMS'!AU103/'Variables AMS'!AU$64*'Variables AMS'!$S$64</f>
        <v>10373.368331265679</v>
      </c>
      <c r="AW16" s="23">
        <f>'Variables AMS'!AV66*'Variables AMS'!AV103/'Variables AMS'!AV$64*'Variables AMS'!$S$64</f>
        <v>10412.814019230653</v>
      </c>
    </row>
    <row r="17" spans="1:50" x14ac:dyDescent="0.25">
      <c r="A17" s="164"/>
      <c r="B17" t="s">
        <v>257</v>
      </c>
      <c r="C17" s="23">
        <f>'Variables AMS'!B67*'Variables AMS'!B104/'Variables AMS'!B$64*'Variables AMS'!$S$64</f>
        <v>4600.3858782614225</v>
      </c>
      <c r="D17" s="23">
        <f>'Variables AMS'!C67*'Variables AMS'!C104/'Variables AMS'!C$64*'Variables AMS'!$S$64</f>
        <v>4674.2465615738811</v>
      </c>
      <c r="E17" s="23">
        <f>'Variables AMS'!D67*'Variables AMS'!D104/'Variables AMS'!D$64*'Variables AMS'!$S$64</f>
        <v>4794.7600947544433</v>
      </c>
      <c r="F17" s="23">
        <f>'Variables AMS'!E67*'Variables AMS'!E104/'Variables AMS'!E$64*'Variables AMS'!$S$64</f>
        <v>4836.1552523817227</v>
      </c>
      <c r="G17" s="23">
        <f>'Variables AMS'!F67*'Variables AMS'!F104/'Variables AMS'!F$64*'Variables AMS'!$S$64</f>
        <v>4795.4454678413722</v>
      </c>
      <c r="H17" s="23">
        <f>'Variables AMS'!G67*'Variables AMS'!G104/'Variables AMS'!G$64*'Variables AMS'!$S$64</f>
        <v>4181.9449845924755</v>
      </c>
      <c r="I17" s="23">
        <f>'Variables AMS'!H67*'Variables AMS'!H104/'Variables AMS'!H$64*'Variables AMS'!$S$64</f>
        <v>4141.2523365008128</v>
      </c>
      <c r="J17" s="23">
        <f>'Variables AMS'!I67*'Variables AMS'!I104/'Variables AMS'!I$64*'Variables AMS'!$S$64</f>
        <v>4351.5455365173266</v>
      </c>
      <c r="K17" s="23">
        <f>'Variables AMS'!J67*'Variables AMS'!J104/'Variables AMS'!J$64*'Variables AMS'!$S$64</f>
        <v>4654.8966687500779</v>
      </c>
      <c r="L17" s="23">
        <f>'Variables AMS'!K67*'Variables AMS'!K104/'Variables AMS'!K$64*'Variables AMS'!$S$64</f>
        <v>4529.1692612229363</v>
      </c>
      <c r="M17" s="23">
        <f>'Variables AMS'!L67*'Variables AMS'!L104/'Variables AMS'!L$64*'Variables AMS'!$S$64</f>
        <v>4684.5583808645069</v>
      </c>
      <c r="N17" s="23">
        <f>'Variables AMS'!M67*'Variables AMS'!M104/'Variables AMS'!M$64*'Variables AMS'!$S$64</f>
        <v>4913.041835399421</v>
      </c>
      <c r="O17" s="23">
        <f>'Variables AMS'!N67*'Variables AMS'!N104/'Variables AMS'!N$64*'Variables AMS'!$S$64</f>
        <v>4702.6188311694386</v>
      </c>
      <c r="P17" s="23">
        <f>'Variables AMS'!O67*'Variables AMS'!O104/'Variables AMS'!O$64*'Variables AMS'!$S$64</f>
        <v>5020.7609345410428</v>
      </c>
      <c r="Q17" s="23">
        <f>'Variables AMS'!P67*'Variables AMS'!P104/'Variables AMS'!P$64*'Variables AMS'!$S$64</f>
        <v>5254.6553246168787</v>
      </c>
      <c r="R17" s="23">
        <f>'Variables AMS'!Q67*'Variables AMS'!Q104/'Variables AMS'!Q$64*'Variables AMS'!$S$64</f>
        <v>5365.7806149713288</v>
      </c>
      <c r="S17" s="23">
        <f>'Variables AMS'!R67*'Variables AMS'!R104/'Variables AMS'!R$64*'Variables AMS'!$S$64</f>
        <v>4835.163776690144</v>
      </c>
      <c r="T17" s="23">
        <f>'Variables AMS'!S67*'Variables AMS'!S104/'Variables AMS'!S$64*'Variables AMS'!$S$64</f>
        <v>5622.032162608235</v>
      </c>
      <c r="U17" s="23">
        <f>'Variables AMS'!T67*'Variables AMS'!T104/'Variables AMS'!T$64*'Variables AMS'!$S$64</f>
        <v>5490.4883289724294</v>
      </c>
      <c r="V17" s="23">
        <f>'Variables AMS'!U67*'Variables AMS'!U104/'Variables AMS'!U$64*'Variables AMS'!$S$64</f>
        <v>5668.997499687549</v>
      </c>
      <c r="W17" s="23">
        <f>'Variables AMS'!V67*'Variables AMS'!V104/'Variables AMS'!V$64*'Variables AMS'!$S$64</f>
        <v>5828.9539619975203</v>
      </c>
      <c r="X17" s="23">
        <f>'Variables AMS'!W67*'Variables AMS'!W104/'Variables AMS'!W$64*'Variables AMS'!$S$64</f>
        <v>5816.2746597131763</v>
      </c>
      <c r="Y17" s="23">
        <f>'Variables AMS'!X67*'Variables AMS'!X104/'Variables AMS'!X$64*'Variables AMS'!$S$64</f>
        <v>5749.3063137353838</v>
      </c>
      <c r="Z17" s="23">
        <f>'Variables AMS'!Y67*'Variables AMS'!Y104/'Variables AMS'!Y$64*'Variables AMS'!$S$64</f>
        <v>5838.3067571852489</v>
      </c>
      <c r="AA17" s="23">
        <f>'Variables AMS'!Z67*'Variables AMS'!Z104/'Variables AMS'!Z$64*'Variables AMS'!$S$64</f>
        <v>5883.6839950415015</v>
      </c>
      <c r="AB17" s="23">
        <f>'Variables AMS'!AA67*'Variables AMS'!AA104/'Variables AMS'!AA$64*'Variables AMS'!$S$64</f>
        <v>5874.1757657983608</v>
      </c>
      <c r="AC17" s="23">
        <f>'Variables AMS'!AB67*'Variables AMS'!AB104/'Variables AMS'!AB$64*'Variables AMS'!$S$64</f>
        <v>5840.5570708298219</v>
      </c>
      <c r="AD17" s="23">
        <f>'Variables AMS'!AC67*'Variables AMS'!AC104/'Variables AMS'!AC$64*'Variables AMS'!$S$64</f>
        <v>5756.2565971691192</v>
      </c>
      <c r="AE17" s="23">
        <f>'Variables AMS'!AD67*'Variables AMS'!AD104/'Variables AMS'!AD$64*'Variables AMS'!$S$64</f>
        <v>5676.5719091483734</v>
      </c>
      <c r="AF17" s="23">
        <f>'Variables AMS'!AE67*'Variables AMS'!AE104/'Variables AMS'!AE$64*'Variables AMS'!$S$64</f>
        <v>5601.3626200187173</v>
      </c>
      <c r="AG17" s="23">
        <f>'Variables AMS'!AF67*'Variables AMS'!AF104/'Variables AMS'!AF$64*'Variables AMS'!$S$64</f>
        <v>5545.2404995601337</v>
      </c>
      <c r="AH17" s="23">
        <f>'Variables AMS'!AG67*'Variables AMS'!AG104/'Variables AMS'!AG$64*'Variables AMS'!$S$64</f>
        <v>5523.6702234087752</v>
      </c>
      <c r="AI17" s="23">
        <f>'Variables AMS'!AH67*'Variables AMS'!AH104/'Variables AMS'!AH$64*'Variables AMS'!$S$64</f>
        <v>5542.6758307749496</v>
      </c>
      <c r="AJ17" s="23">
        <f>'Variables AMS'!AI67*'Variables AMS'!AI104/'Variables AMS'!AI$64*'Variables AMS'!$S$64</f>
        <v>5575.761185194865</v>
      </c>
      <c r="AK17" s="23">
        <f>'Variables AMS'!AJ67*'Variables AMS'!AJ104/'Variables AMS'!AJ$64*'Variables AMS'!$S$64</f>
        <v>5622.5015853522746</v>
      </c>
      <c r="AL17" s="23">
        <f>'Variables AMS'!AK67*'Variables AMS'!AK104/'Variables AMS'!AK$64*'Variables AMS'!$S$64</f>
        <v>5696.2717074284974</v>
      </c>
      <c r="AM17" s="23">
        <f>'Variables AMS'!AL67*'Variables AMS'!AL104/'Variables AMS'!AL$64*'Variables AMS'!$S$64</f>
        <v>5763.8537487851672</v>
      </c>
      <c r="AN17" s="23">
        <f>'Variables AMS'!AM67*'Variables AMS'!AM104/'Variables AMS'!AM$64*'Variables AMS'!$S$64</f>
        <v>5869.1702113782112</v>
      </c>
      <c r="AO17" s="23">
        <f>'Variables AMS'!AN67*'Variables AMS'!AN104/'Variables AMS'!AN$64*'Variables AMS'!$S$64</f>
        <v>5963.3531574549697</v>
      </c>
      <c r="AP17" s="23">
        <f>'Variables AMS'!AO67*'Variables AMS'!AO104/'Variables AMS'!AO$64*'Variables AMS'!$S$64</f>
        <v>6065.0865605370063</v>
      </c>
      <c r="AQ17" s="23">
        <f>'Variables AMS'!AP67*'Variables AMS'!AP104/'Variables AMS'!AP$64*'Variables AMS'!$S$64</f>
        <v>6172.6823564074584</v>
      </c>
      <c r="AR17" s="23">
        <f>'Variables AMS'!AQ67*'Variables AMS'!AQ104/'Variables AMS'!AQ$64*'Variables AMS'!$S$64</f>
        <v>6267.1147086660421</v>
      </c>
      <c r="AS17" s="23">
        <f>'Variables AMS'!AR67*'Variables AMS'!AR104/'Variables AMS'!AR$64*'Variables AMS'!$S$64</f>
        <v>6359.6675573654366</v>
      </c>
      <c r="AT17" s="23">
        <f>'Variables AMS'!AS67*'Variables AMS'!AS104/'Variables AMS'!AS$64*'Variables AMS'!$S$64</f>
        <v>6468.7001250411085</v>
      </c>
      <c r="AU17" s="23">
        <f>'Variables AMS'!AT67*'Variables AMS'!AT104/'Variables AMS'!AT$64*'Variables AMS'!$S$64</f>
        <v>6583.0541939087325</v>
      </c>
      <c r="AV17" s="23">
        <f>'Variables AMS'!AU67*'Variables AMS'!AU104/'Variables AMS'!AU$64*'Variables AMS'!$S$64</f>
        <v>6701.2116492787691</v>
      </c>
      <c r="AW17" s="23">
        <f>'Variables AMS'!AV67*'Variables AMS'!AV104/'Variables AMS'!AV$64*'Variables AMS'!$S$64</f>
        <v>6824.3559883348053</v>
      </c>
      <c r="AX17" s="18"/>
    </row>
    <row r="18" spans="1:50" x14ac:dyDescent="0.25">
      <c r="A18" s="164"/>
      <c r="B18" t="s">
        <v>258</v>
      </c>
      <c r="C18" s="23">
        <f>'Variables AMS'!B68*'Variables AMS'!B105/'Variables AMS'!B$64*'Variables AMS'!$S$64</f>
        <v>409.50864886546157</v>
      </c>
      <c r="D18" s="23">
        <f>'Variables AMS'!C68*'Variables AMS'!C105/'Variables AMS'!C$64*'Variables AMS'!$S$64</f>
        <v>416.0834426823219</v>
      </c>
      <c r="E18" s="23">
        <f>'Variables AMS'!D68*'Variables AMS'!D105/'Variables AMS'!D$64*'Variables AMS'!$S$64</f>
        <v>426.75907653380369</v>
      </c>
      <c r="F18" s="23">
        <f>'Variables AMS'!E68*'Variables AMS'!E105/'Variables AMS'!E$64*'Variables AMS'!$S$64</f>
        <v>457.92459131255418</v>
      </c>
      <c r="G18" s="23">
        <f>'Variables AMS'!F68*'Variables AMS'!F105/'Variables AMS'!F$64*'Variables AMS'!$S$64</f>
        <v>448.96040885873265</v>
      </c>
      <c r="H18" s="23">
        <f>'Variables AMS'!G68*'Variables AMS'!G105/'Variables AMS'!G$64*'Variables AMS'!$S$64</f>
        <v>369.41916875501829</v>
      </c>
      <c r="I18" s="23">
        <f>'Variables AMS'!H68*'Variables AMS'!H105/'Variables AMS'!H$64*'Variables AMS'!$S$64</f>
        <v>385.4835146044602</v>
      </c>
      <c r="J18" s="23">
        <f>'Variables AMS'!I68*'Variables AMS'!I105/'Variables AMS'!I$64*'Variables AMS'!$S$64</f>
        <v>486.55288097538897</v>
      </c>
      <c r="K18" s="23">
        <f>'Variables AMS'!J68*'Variables AMS'!J105/'Variables AMS'!J$64*'Variables AMS'!$S$64</f>
        <v>434.25358310557101</v>
      </c>
      <c r="L18" s="23">
        <f>'Variables AMS'!K68*'Variables AMS'!K105/'Variables AMS'!K$64*'Variables AMS'!$S$64</f>
        <v>427.05538661259055</v>
      </c>
      <c r="M18" s="23">
        <f>'Variables AMS'!L68*'Variables AMS'!L105/'Variables AMS'!L$64*'Variables AMS'!$S$64</f>
        <v>434.20426222131431</v>
      </c>
      <c r="N18" s="23">
        <f>'Variables AMS'!M68*'Variables AMS'!M105/'Variables AMS'!M$64*'Variables AMS'!$S$64</f>
        <v>450.23208852162065</v>
      </c>
      <c r="O18" s="23">
        <f>'Variables AMS'!N68*'Variables AMS'!N105/'Variables AMS'!N$64*'Variables AMS'!$S$64</f>
        <v>454.27951599520151</v>
      </c>
      <c r="P18" s="23">
        <f>'Variables AMS'!O68*'Variables AMS'!O105/'Variables AMS'!O$64*'Variables AMS'!$S$64</f>
        <v>492.18076679400735</v>
      </c>
      <c r="Q18" s="23">
        <f>'Variables AMS'!P68*'Variables AMS'!P105/'Variables AMS'!P$64*'Variables AMS'!$S$64</f>
        <v>542.59633410422441</v>
      </c>
      <c r="R18" s="23">
        <f>'Variables AMS'!Q68*'Variables AMS'!Q105/'Variables AMS'!Q$64*'Variables AMS'!$S$64</f>
        <v>533.29953327106477</v>
      </c>
      <c r="S18" s="23">
        <f>'Variables AMS'!R68*'Variables AMS'!R105/'Variables AMS'!R$64*'Variables AMS'!$S$64</f>
        <v>538.40084349866595</v>
      </c>
      <c r="T18" s="23">
        <f>'Variables AMS'!S68*'Variables AMS'!S105/'Variables AMS'!S$64*'Variables AMS'!$S$64</f>
        <v>572.9291668728863</v>
      </c>
      <c r="U18" s="23">
        <f>'Variables AMS'!T68*'Variables AMS'!T105/'Variables AMS'!T$64*'Variables AMS'!$S$64</f>
        <v>578.77746485686885</v>
      </c>
      <c r="V18" s="23">
        <f>'Variables AMS'!U68*'Variables AMS'!U105/'Variables AMS'!U$64*'Variables AMS'!$S$64</f>
        <v>597.54323642250711</v>
      </c>
      <c r="W18" s="23">
        <f>'Variables AMS'!V68*'Variables AMS'!V105/'Variables AMS'!V$64*'Variables AMS'!$S$64</f>
        <v>689.00890413720742</v>
      </c>
      <c r="X18" s="23">
        <f>'Variables AMS'!W68*'Variables AMS'!W105/'Variables AMS'!W$64*'Variables AMS'!$S$64</f>
        <v>788.77823077573919</v>
      </c>
      <c r="Y18" s="23">
        <f>'Variables AMS'!X68*'Variables AMS'!X105/'Variables AMS'!X$64*'Variables AMS'!$S$64</f>
        <v>905.53535085928752</v>
      </c>
      <c r="Z18" s="23">
        <f>'Variables AMS'!Y68*'Variables AMS'!Y105/'Variables AMS'!Y$64*'Variables AMS'!$S$64</f>
        <v>1053.1399975790973</v>
      </c>
      <c r="AA18" s="23">
        <f>'Variables AMS'!Z68*'Variables AMS'!Z105/'Variables AMS'!Z$64*'Variables AMS'!$S$64</f>
        <v>1227.4459775559451</v>
      </c>
      <c r="AB18" s="23">
        <f>'Variables AMS'!AA68*'Variables AMS'!AA105/'Variables AMS'!AA$64*'Variables AMS'!$S$64</f>
        <v>1430.431212730289</v>
      </c>
      <c r="AC18" s="23">
        <f>'Variables AMS'!AB68*'Variables AMS'!AB105/'Variables AMS'!AB$64*'Variables AMS'!$S$64</f>
        <v>1672.8806336055497</v>
      </c>
      <c r="AD18" s="23">
        <f>'Variables AMS'!AC68*'Variables AMS'!AC105/'Variables AMS'!AC$64*'Variables AMS'!$S$64</f>
        <v>1558.2211156608512</v>
      </c>
      <c r="AE18" s="23">
        <f>'Variables AMS'!AD68*'Variables AMS'!AD105/'Variables AMS'!AD$64*'Variables AMS'!$S$64</f>
        <v>1477.6178639648037</v>
      </c>
      <c r="AF18" s="23">
        <f>'Variables AMS'!AE68*'Variables AMS'!AE105/'Variables AMS'!AE$64*'Variables AMS'!$S$64</f>
        <v>1416.8778003007117</v>
      </c>
      <c r="AG18" s="23">
        <f>'Variables AMS'!AF68*'Variables AMS'!AF105/'Variables AMS'!AF$64*'Variables AMS'!$S$64</f>
        <v>1370.0611253433519</v>
      </c>
      <c r="AH18" s="23">
        <f>'Variables AMS'!AG68*'Variables AMS'!AG105/'Variables AMS'!AG$64*'Variables AMS'!$S$64</f>
        <v>1334.6734659938172</v>
      </c>
      <c r="AI18" s="23">
        <f>'Variables AMS'!AH68*'Variables AMS'!AH105/'Variables AMS'!AH$64*'Variables AMS'!$S$64</f>
        <v>1309.0660676109521</v>
      </c>
      <c r="AJ18" s="23">
        <f>'Variables AMS'!AI68*'Variables AMS'!AI105/'Variables AMS'!AI$64*'Variables AMS'!$S$64</f>
        <v>1288.3803214499533</v>
      </c>
      <c r="AK18" s="23">
        <f>'Variables AMS'!AJ68*'Variables AMS'!AJ105/'Variables AMS'!AJ$64*'Variables AMS'!$S$64</f>
        <v>1270.4804231811984</v>
      </c>
      <c r="AL18" s="23">
        <f>'Variables AMS'!AK68*'Variables AMS'!AK105/'Variables AMS'!AK$64*'Variables AMS'!$S$64</f>
        <v>1255.9997676125311</v>
      </c>
      <c r="AM18" s="23">
        <f>'Variables AMS'!AL68*'Variables AMS'!AL105/'Variables AMS'!AL$64*'Variables AMS'!$S$64</f>
        <v>1242.0095158303275</v>
      </c>
      <c r="AN18" s="23">
        <f>'Variables AMS'!AM68*'Variables AMS'!AM105/'Variables AMS'!AM$64*'Variables AMS'!$S$64</f>
        <v>1233.2012343629353</v>
      </c>
      <c r="AO18" s="23">
        <f>'Variables AMS'!AN68*'Variables AMS'!AN105/'Variables AMS'!AN$64*'Variables AMS'!$S$64</f>
        <v>1224.5131365478874</v>
      </c>
      <c r="AP18" s="23">
        <f>'Variables AMS'!AO68*'Variables AMS'!AO105/'Variables AMS'!AO$64*'Variables AMS'!$S$64</f>
        <v>1215.9406881117543</v>
      </c>
      <c r="AQ18" s="23">
        <f>'Variables AMS'!AP68*'Variables AMS'!AP105/'Variables AMS'!AP$64*'Variables AMS'!$S$64</f>
        <v>1207.8623585085093</v>
      </c>
      <c r="AR18" s="23">
        <f>'Variables AMS'!AQ68*'Variables AMS'!AQ105/'Variables AMS'!AQ$64*'Variables AMS'!$S$64</f>
        <v>1198.1045542639679</v>
      </c>
      <c r="AS18" s="23">
        <f>'Variables AMS'!AR68*'Variables AMS'!AR105/'Variables AMS'!AR$64*'Variables AMS'!$S$64</f>
        <v>1187.0066220275753</v>
      </c>
      <c r="AT18" s="23">
        <f>'Variables AMS'!AS68*'Variables AMS'!AS105/'Variables AMS'!AS$64*'Variables AMS'!$S$64</f>
        <v>1177.6204847518854</v>
      </c>
      <c r="AU18" s="23">
        <f>'Variables AMS'!AT68*'Variables AMS'!AT105/'Variables AMS'!AT$64*'Variables AMS'!$S$64</f>
        <v>1169.5320728489571</v>
      </c>
      <c r="AV18" s="23">
        <f>'Variables AMS'!AU68*'Variables AMS'!AU105/'Variables AMS'!AU$64*'Variables AMS'!$S$64</f>
        <v>1162.2014259084169</v>
      </c>
      <c r="AW18" s="23">
        <f>'Variables AMS'!AV68*'Variables AMS'!AV105/'Variables AMS'!AV$64*'Variables AMS'!$S$64</f>
        <v>1155.564228753107</v>
      </c>
      <c r="AX18" s="18"/>
    </row>
    <row r="19" spans="1:50" x14ac:dyDescent="0.25">
      <c r="A19" s="164"/>
      <c r="B19" t="s">
        <v>268</v>
      </c>
      <c r="C19" s="23">
        <f>'Variables AMS'!B69*'Variables AMS'!B106/'Variables AMS'!B$64*'Variables AMS'!$S$64</f>
        <v>1192.4498959486195</v>
      </c>
      <c r="D19" s="23">
        <f>'Variables AMS'!C69*'Variables AMS'!C106/'Variables AMS'!C$64*'Variables AMS'!$S$64</f>
        <v>1211.595064736932</v>
      </c>
      <c r="E19" s="23">
        <f>'Variables AMS'!D69*'Variables AMS'!D106/'Variables AMS'!D$64*'Variables AMS'!$S$64</f>
        <v>1242.6814861757716</v>
      </c>
      <c r="F19" s="23">
        <f>'Variables AMS'!E69*'Variables AMS'!E106/'Variables AMS'!E$64*'Variables AMS'!$S$64</f>
        <v>1333.4324758261835</v>
      </c>
      <c r="G19" s="23">
        <f>'Variables AMS'!F69*'Variables AMS'!F106/'Variables AMS'!F$64*'Variables AMS'!$S$64</f>
        <v>1307.3296361287466</v>
      </c>
      <c r="H19" s="23">
        <f>'Variables AMS'!G69*'Variables AMS'!G106/'Variables AMS'!G$64*'Variables AMS'!$S$64</f>
        <v>1075.7131761636167</v>
      </c>
      <c r="I19" s="23">
        <f>'Variables AMS'!H69*'Variables AMS'!H106/'Variables AMS'!H$64*'Variables AMS'!$S$64</f>
        <v>1122.4910100343311</v>
      </c>
      <c r="J19" s="23">
        <f>'Variables AMS'!I69*'Variables AMS'!I106/'Variables AMS'!I$64*'Variables AMS'!$S$64</f>
        <v>1416.7953084712497</v>
      </c>
      <c r="K19" s="23">
        <f>'Variables AMS'!J69*'Variables AMS'!J106/'Variables AMS'!J$64*'Variables AMS'!$S$64</f>
        <v>1264.5047699395247</v>
      </c>
      <c r="L19" s="23">
        <f>'Variables AMS'!K69*'Variables AMS'!K106/'Variables AMS'!K$64*'Variables AMS'!$S$64</f>
        <v>1243.5443130906845</v>
      </c>
      <c r="M19" s="23">
        <f>'Variables AMS'!L69*'Variables AMS'!L106/'Variables AMS'!L$64*'Variables AMS'!$S$64</f>
        <v>1264.3611531453901</v>
      </c>
      <c r="N19" s="23">
        <f>'Variables AMS'!M69*'Variables AMS'!M106/'Variables AMS'!M$64*'Variables AMS'!$S$64</f>
        <v>1311.0326451257793</v>
      </c>
      <c r="O19" s="23">
        <f>'Variables AMS'!N69*'Variables AMS'!N106/'Variables AMS'!N$64*'Variables AMS'!$S$64</f>
        <v>1322.8183654432426</v>
      </c>
      <c r="P19" s="23">
        <f>'Variables AMS'!O69*'Variables AMS'!O106/'Variables AMS'!O$64*'Variables AMS'!$S$64</f>
        <v>1433.1831719275904</v>
      </c>
      <c r="Q19" s="23">
        <f>'Variables AMS'!P69*'Variables AMS'!P106/'Variables AMS'!P$64*'Variables AMS'!$S$64</f>
        <v>1579.9884662132547</v>
      </c>
      <c r="R19" s="23">
        <f>'Variables AMS'!Q69*'Variables AMS'!Q106/'Variables AMS'!Q$64*'Variables AMS'!$S$64</f>
        <v>1552.9170747293706</v>
      </c>
      <c r="S19" s="23">
        <f>'Variables AMS'!R69*'Variables AMS'!R106/'Variables AMS'!R$64*'Variables AMS'!$S$64</f>
        <v>1568.6000935659936</v>
      </c>
      <c r="T19" s="23">
        <f>'Variables AMS'!S69*'Variables AMS'!S106/'Variables AMS'!S$64*'Variables AMS'!$S$64</f>
        <v>1692.0097381649737</v>
      </c>
      <c r="U19" s="23">
        <f>'Variables AMS'!T69*'Variables AMS'!T106/'Variables AMS'!T$64*'Variables AMS'!$S$64</f>
        <v>1687.0894269445371</v>
      </c>
      <c r="V19" s="23">
        <f>'Variables AMS'!U69*'Variables AMS'!U106/'Variables AMS'!U$64*'Variables AMS'!$S$64</f>
        <v>1762.3382114777339</v>
      </c>
      <c r="W19" s="23">
        <f>'Variables AMS'!V69*'Variables AMS'!V106/'Variables AMS'!V$64*'Variables AMS'!$S$64</f>
        <v>1758.6262049683228</v>
      </c>
      <c r="X19" s="23">
        <f>'Variables AMS'!W69*'Variables AMS'!W106/'Variables AMS'!W$64*'Variables AMS'!$S$64</f>
        <v>1761.7532675058337</v>
      </c>
      <c r="Y19" s="23">
        <f>'Variables AMS'!X69*'Variables AMS'!X106/'Variables AMS'!X$64*'Variables AMS'!$S$64</f>
        <v>1754.9424809237892</v>
      </c>
      <c r="Z19" s="23">
        <f>'Variables AMS'!Y69*'Variables AMS'!Y106/'Variables AMS'!Y$64*'Variables AMS'!$S$64</f>
        <v>1774.9629271652636</v>
      </c>
      <c r="AA19" s="23">
        <f>'Variables AMS'!Z69*'Variables AMS'!Z106/'Variables AMS'!Z$64*'Variables AMS'!$S$64</f>
        <v>1793.5422831944122</v>
      </c>
      <c r="AB19" s="23">
        <f>'Variables AMS'!AA69*'Variables AMS'!AA106/'Variables AMS'!AA$64*'Variables AMS'!$S$64</f>
        <v>1802.3757398680182</v>
      </c>
      <c r="AC19" s="23">
        <f>'Variables AMS'!AB69*'Variables AMS'!AB106/'Variables AMS'!AB$64*'Variables AMS'!$S$64</f>
        <v>1817.6402334922234</v>
      </c>
      <c r="AD19" s="23">
        <f>'Variables AMS'!AC69*'Variables AMS'!AC106/'Variables AMS'!AC$64*'Variables AMS'!$S$64</f>
        <v>1843.3848766152739</v>
      </c>
      <c r="AE19" s="23">
        <f>'Variables AMS'!AD69*'Variables AMS'!AD106/'Variables AMS'!AD$64*'Variables AMS'!$S$64</f>
        <v>1851.9415083504643</v>
      </c>
      <c r="AF19" s="23">
        <f>'Variables AMS'!AE69*'Variables AMS'!AE106/'Variables AMS'!AE$64*'Variables AMS'!$S$64</f>
        <v>1854.3578461028644</v>
      </c>
      <c r="AG19" s="23">
        <f>'Variables AMS'!AF69*'Variables AMS'!AF106/'Variables AMS'!AF$64*'Variables AMS'!$S$64</f>
        <v>1853.3692628608085</v>
      </c>
      <c r="AH19" s="23">
        <f>'Variables AMS'!AG69*'Variables AMS'!AG106/'Variables AMS'!AG$64*'Variables AMS'!$S$64</f>
        <v>1857.0239550450576</v>
      </c>
      <c r="AI19" s="23">
        <f>'Variables AMS'!AH69*'Variables AMS'!AH106/'Variables AMS'!AH$64*'Variables AMS'!$S$64</f>
        <v>1864.3551503560864</v>
      </c>
      <c r="AJ19" s="23">
        <f>'Variables AMS'!AI69*'Variables AMS'!AI106/'Variables AMS'!AI$64*'Variables AMS'!$S$64</f>
        <v>1864.418791402815</v>
      </c>
      <c r="AK19" s="23">
        <f>'Variables AMS'!AJ69*'Variables AMS'!AJ106/'Variables AMS'!AJ$64*'Variables AMS'!$S$64</f>
        <v>1866.5421577226737</v>
      </c>
      <c r="AL19" s="23">
        <f>'Variables AMS'!AK69*'Variables AMS'!AK106/'Variables AMS'!AK$64*'Variables AMS'!$S$64</f>
        <v>1868.004794074121</v>
      </c>
      <c r="AM19" s="23">
        <f>'Variables AMS'!AL69*'Variables AMS'!AL106/'Variables AMS'!AL$64*'Variables AMS'!$S$64</f>
        <v>1868.6998595716207</v>
      </c>
      <c r="AN19" s="23">
        <f>'Variables AMS'!AM69*'Variables AMS'!AM106/'Variables AMS'!AM$64*'Variables AMS'!$S$64</f>
        <v>1884.5292813028634</v>
      </c>
      <c r="AO19" s="23">
        <f>'Variables AMS'!AN69*'Variables AMS'!AN106/'Variables AMS'!AN$64*'Variables AMS'!$S$64</f>
        <v>1890.6519110750685</v>
      </c>
      <c r="AP19" s="23">
        <f>'Variables AMS'!AO69*'Variables AMS'!AO106/'Variables AMS'!AO$64*'Variables AMS'!$S$64</f>
        <v>1895.0741290941935</v>
      </c>
      <c r="AQ19" s="23">
        <f>'Variables AMS'!AP69*'Variables AMS'!AP106/'Variables AMS'!AP$64*'Variables AMS'!$S$64</f>
        <v>1902.0826089078057</v>
      </c>
      <c r="AR19" s="23">
        <f>'Variables AMS'!AQ69*'Variables AMS'!AQ106/'Variables AMS'!AQ$64*'Variables AMS'!$S$64</f>
        <v>1899.6998535150324</v>
      </c>
      <c r="AS19" s="23">
        <f>'Variables AMS'!AR69*'Variables AMS'!AR106/'Variables AMS'!AR$64*'Variables AMS'!$S$64</f>
        <v>1892.0464706247701</v>
      </c>
      <c r="AT19" s="23">
        <f>'Variables AMS'!AS69*'Variables AMS'!AS106/'Variables AMS'!AS$64*'Variables AMS'!$S$64</f>
        <v>1893.5742255299451</v>
      </c>
      <c r="AU19" s="23">
        <f>'Variables AMS'!AT69*'Variables AMS'!AT106/'Variables AMS'!AT$64*'Variables AMS'!$S$64</f>
        <v>1895.4321816142012</v>
      </c>
      <c r="AV19" s="23">
        <f>'Variables AMS'!AU69*'Variables AMS'!AU106/'Variables AMS'!AU$64*'Variables AMS'!$S$64</f>
        <v>1897.5672818312951</v>
      </c>
      <c r="AW19" s="23">
        <f>'Variables AMS'!AV69*'Variables AMS'!AV106/'Variables AMS'!AV$64*'Variables AMS'!$S$64</f>
        <v>1903.9333853277533</v>
      </c>
      <c r="AX19" s="18"/>
    </row>
    <row r="20" spans="1:50" x14ac:dyDescent="0.25">
      <c r="A20" s="164"/>
      <c r="B20" t="s">
        <v>259</v>
      </c>
      <c r="C20" s="23">
        <f>'Variables AMS'!B70*'Variables AMS'!B107/'Variables AMS'!B$64*'Variables AMS'!$S$64</f>
        <v>1030.3718924317163</v>
      </c>
      <c r="D20" s="23">
        <f>'Variables AMS'!C70*'Variables AMS'!C107/'Variables AMS'!C$64*'Variables AMS'!$S$64</f>
        <v>1046.9148464479404</v>
      </c>
      <c r="E20" s="23">
        <f>'Variables AMS'!D70*'Variables AMS'!D107/'Variables AMS'!D$64*'Variables AMS'!$S$64</f>
        <v>1073.5180040778864</v>
      </c>
      <c r="F20" s="23">
        <f>'Variables AMS'!E70*'Variables AMS'!E107/'Variables AMS'!E$64*'Variables AMS'!$S$64</f>
        <v>1146.7740306256242</v>
      </c>
      <c r="G20" s="23">
        <f>'Variables AMS'!F70*'Variables AMS'!F107/'Variables AMS'!F$64*'Variables AMS'!$S$64</f>
        <v>1128.2352166002622</v>
      </c>
      <c r="H20" s="23">
        <f>'Variables AMS'!G70*'Variables AMS'!G107/'Variables AMS'!G$64*'Variables AMS'!$S$64</f>
        <v>858.6003727950108</v>
      </c>
      <c r="I20" s="23">
        <f>'Variables AMS'!H70*'Variables AMS'!H107/'Variables AMS'!H$64*'Variables AMS'!$S$64</f>
        <v>964.16410480696175</v>
      </c>
      <c r="J20" s="23">
        <f>'Variables AMS'!I70*'Variables AMS'!I107/'Variables AMS'!I$64*'Variables AMS'!$S$64</f>
        <v>910.44634136391687</v>
      </c>
      <c r="K20" s="23">
        <f>'Variables AMS'!J70*'Variables AMS'!J107/'Variables AMS'!J$64*'Variables AMS'!$S$64</f>
        <v>881.59094460793642</v>
      </c>
      <c r="L20" s="23">
        <f>'Variables AMS'!K70*'Variables AMS'!K107/'Variables AMS'!K$64*'Variables AMS'!$S$64</f>
        <v>794.74168951061017</v>
      </c>
      <c r="M20" s="23">
        <f>'Variables AMS'!L70*'Variables AMS'!L107/'Variables AMS'!L$64*'Variables AMS'!$S$64</f>
        <v>1030.198370988548</v>
      </c>
      <c r="N20" s="23">
        <f>'Variables AMS'!M70*'Variables AMS'!M107/'Variables AMS'!M$64*'Variables AMS'!$S$64</f>
        <v>981.18485157359783</v>
      </c>
      <c r="O20" s="23">
        <f>'Variables AMS'!N70*'Variables AMS'!N107/'Variables AMS'!N$64*'Variables AMS'!$S$64</f>
        <v>1012.9815362234031</v>
      </c>
      <c r="P20" s="23">
        <f>'Variables AMS'!O70*'Variables AMS'!O107/'Variables AMS'!O$64*'Variables AMS'!$S$64</f>
        <v>1063.1461063911565</v>
      </c>
      <c r="Q20" s="23">
        <f>'Variables AMS'!P70*'Variables AMS'!P107/'Variables AMS'!P$64*'Variables AMS'!$S$64</f>
        <v>1122.4502960091647</v>
      </c>
      <c r="R20" s="23">
        <f>'Variables AMS'!Q70*'Variables AMS'!Q107/'Variables AMS'!Q$64*'Variables AMS'!$S$64</f>
        <v>1135.44192429193</v>
      </c>
      <c r="S20" s="23">
        <f>'Variables AMS'!R70*'Variables AMS'!R107/'Variables AMS'!R$64*'Variables AMS'!$S$64</f>
        <v>1163.5306754032101</v>
      </c>
      <c r="T20" s="23">
        <f>'Variables AMS'!S70*'Variables AMS'!S107/'Variables AMS'!S$64*'Variables AMS'!$S$64</f>
        <v>1247.3874344170174</v>
      </c>
      <c r="U20" s="23">
        <f>'Variables AMS'!T70*'Variables AMS'!T107/'Variables AMS'!T$64*'Variables AMS'!$S$64</f>
        <v>1264.5990674482503</v>
      </c>
      <c r="V20" s="23">
        <f>'Variables AMS'!U70*'Variables AMS'!U107/'Variables AMS'!U$64*'Variables AMS'!$S$64</f>
        <v>1322.8421178507631</v>
      </c>
      <c r="W20" s="23">
        <f>'Variables AMS'!V70*'Variables AMS'!V107/'Variables AMS'!V$64*'Variables AMS'!$S$64</f>
        <v>1478.4363157404089</v>
      </c>
      <c r="X20" s="23">
        <f>'Variables AMS'!W70*'Variables AMS'!W107/'Variables AMS'!W$64*'Variables AMS'!$S$64</f>
        <v>1630.4399621394532</v>
      </c>
      <c r="Y20" s="23">
        <f>'Variables AMS'!X70*'Variables AMS'!X107/'Variables AMS'!X$64*'Variables AMS'!$S$64</f>
        <v>1789.3291833864303</v>
      </c>
      <c r="Z20" s="23">
        <f>'Variables AMS'!Y70*'Variables AMS'!Y107/'Variables AMS'!Y$64*'Variables AMS'!$S$64</f>
        <v>1986.9768214638943</v>
      </c>
      <c r="AA20" s="23">
        <f>'Variables AMS'!Z70*'Variables AMS'!Z107/'Variables AMS'!Z$64*'Variables AMS'!$S$64</f>
        <v>2210.7414496346269</v>
      </c>
      <c r="AB20" s="23">
        <f>'Variables AMS'!AA70*'Variables AMS'!AA107/'Variables AMS'!AA$64*'Variables AMS'!$S$64</f>
        <v>2463.8117422637097</v>
      </c>
      <c r="AC20" s="23">
        <f>'Variables AMS'!AB70*'Variables AMS'!AB107/'Variables AMS'!AB$64*'Variables AMS'!$S$64</f>
        <v>2764.8803618421684</v>
      </c>
      <c r="AD20" s="23">
        <f>'Variables AMS'!AC70*'Variables AMS'!AC107/'Variables AMS'!AC$64*'Variables AMS'!$S$64</f>
        <v>2640.1125358790409</v>
      </c>
      <c r="AE20" s="23">
        <f>'Variables AMS'!AD70*'Variables AMS'!AD107/'Variables AMS'!AD$64*'Variables AMS'!$S$64</f>
        <v>2558.6806227108441</v>
      </c>
      <c r="AF20" s="23">
        <f>'Variables AMS'!AE70*'Variables AMS'!AE107/'Variables AMS'!AE$64*'Variables AMS'!$S$64</f>
        <v>2502.04060327254</v>
      </c>
      <c r="AG20" s="23">
        <f>'Variables AMS'!AF70*'Variables AMS'!AF107/'Variables AMS'!AF$64*'Variables AMS'!$S$64</f>
        <v>2462.618164811749</v>
      </c>
      <c r="AH20" s="23">
        <f>'Variables AMS'!AG70*'Variables AMS'!AG107/'Variables AMS'!AG$64*'Variables AMS'!$S$64</f>
        <v>2438.2373752961212</v>
      </c>
      <c r="AI20" s="23">
        <f>'Variables AMS'!AH70*'Variables AMS'!AH107/'Variables AMS'!AH$64*'Variables AMS'!$S$64</f>
        <v>2428.6226235551067</v>
      </c>
      <c r="AJ20" s="23">
        <f>'Variables AMS'!AI70*'Variables AMS'!AI107/'Variables AMS'!AI$64*'Variables AMS'!$S$64</f>
        <v>2424.2315924115314</v>
      </c>
      <c r="AK20" s="23">
        <f>'Variables AMS'!AJ70*'Variables AMS'!AJ107/'Variables AMS'!AJ$64*'Variables AMS'!$S$64</f>
        <v>2422.9210862082768</v>
      </c>
      <c r="AL20" s="23">
        <f>'Variables AMS'!AK70*'Variables AMS'!AK107/'Variables AMS'!AK$64*'Variables AMS'!$S$64</f>
        <v>2425.3268522012409</v>
      </c>
      <c r="AM20" s="23">
        <f>'Variables AMS'!AL70*'Variables AMS'!AL107/'Variables AMS'!AL$64*'Variables AMS'!$S$64</f>
        <v>2426.8843297253729</v>
      </c>
      <c r="AN20" s="23">
        <f>'Variables AMS'!AM70*'Variables AMS'!AM107/'Variables AMS'!AM$64*'Variables AMS'!$S$64</f>
        <v>2434.9721330786583</v>
      </c>
      <c r="AO20" s="23">
        <f>'Variables AMS'!AN70*'Variables AMS'!AN107/'Variables AMS'!AN$64*'Variables AMS'!$S$64</f>
        <v>2443.8693807125478</v>
      </c>
      <c r="AP20" s="23">
        <f>'Variables AMS'!AO70*'Variables AMS'!AO107/'Variables AMS'!AO$64*'Variables AMS'!$S$64</f>
        <v>2452.0035555878599</v>
      </c>
      <c r="AQ20" s="23">
        <f>'Variables AMS'!AP70*'Variables AMS'!AP107/'Variables AMS'!AP$64*'Variables AMS'!$S$64</f>
        <v>2460.6128420757968</v>
      </c>
      <c r="AR20" s="23">
        <f>'Variables AMS'!AQ70*'Variables AMS'!AQ107/'Variables AMS'!AQ$64*'Variables AMS'!$S$64</f>
        <v>2465.4329604209288</v>
      </c>
      <c r="AS20" s="23">
        <f>'Variables AMS'!AR70*'Variables AMS'!AR107/'Variables AMS'!AR$64*'Variables AMS'!$S$64</f>
        <v>2467.8090687654812</v>
      </c>
      <c r="AT20" s="23">
        <f>'Variables AMS'!AS70*'Variables AMS'!AS107/'Variables AMS'!AS$64*'Variables AMS'!$S$64</f>
        <v>2471.9561550609105</v>
      </c>
      <c r="AU20" s="23">
        <f>'Variables AMS'!AT70*'Variables AMS'!AT107/'Variables AMS'!AT$64*'Variables AMS'!$S$64</f>
        <v>2477.817950596324</v>
      </c>
      <c r="AV20" s="23">
        <f>'Variables AMS'!AU70*'Variables AMS'!AU107/'Variables AMS'!AU$64*'Variables AMS'!$S$64</f>
        <v>2484.4752778289694</v>
      </c>
      <c r="AW20" s="23">
        <f>'Variables AMS'!AV70*'Variables AMS'!AV107/'Variables AMS'!AV$64*'Variables AMS'!$S$64</f>
        <v>2491.7154090582808</v>
      </c>
      <c r="AX20" s="18"/>
    </row>
    <row r="21" spans="1:50" x14ac:dyDescent="0.25">
      <c r="A21" s="164"/>
      <c r="B21" t="s">
        <v>260</v>
      </c>
      <c r="C21" s="23">
        <f>'Variables AMS'!B71*'Variables AMS'!B108/'Variables AMS'!B$64*'Variables AMS'!$S$64</f>
        <v>261.04658088196732</v>
      </c>
      <c r="D21" s="23">
        <f>'Variables AMS'!C71*'Variables AMS'!C108/'Variables AMS'!C$64*'Variables AMS'!$S$64</f>
        <v>265.23776817593625</v>
      </c>
      <c r="E21" s="23">
        <f>'Variables AMS'!D71*'Variables AMS'!D108/'Variables AMS'!D$64*'Variables AMS'!$S$64</f>
        <v>271.97888866523908</v>
      </c>
      <c r="F21" s="23">
        <f>'Variables AMS'!E71*'Variables AMS'!E108/'Variables AMS'!E$64*'Variables AMS'!$S$64</f>
        <v>287.22654266283575</v>
      </c>
      <c r="G21" s="23">
        <f>'Variables AMS'!F71*'Variables AMS'!F108/'Variables AMS'!F$64*'Variables AMS'!$S$64</f>
        <v>309.91100224605066</v>
      </c>
      <c r="H21" s="23">
        <f>'Variables AMS'!G71*'Variables AMS'!G108/'Variables AMS'!G$64*'Variables AMS'!$S$64</f>
        <v>273.79708869829057</v>
      </c>
      <c r="I21" s="23">
        <f>'Variables AMS'!H71*'Variables AMS'!H108/'Variables AMS'!H$64*'Variables AMS'!$S$64</f>
        <v>297.15144833739134</v>
      </c>
      <c r="J21" s="23">
        <f>'Variables AMS'!I71*'Variables AMS'!I108/'Variables AMS'!I$64*'Variables AMS'!$S$64</f>
        <v>337.31804866529956</v>
      </c>
      <c r="K21" s="23">
        <f>'Variables AMS'!J71*'Variables AMS'!J108/'Variables AMS'!J$64*'Variables AMS'!$S$64</f>
        <v>307.67906895673161</v>
      </c>
      <c r="L21" s="23">
        <f>'Variables AMS'!K71*'Variables AMS'!K108/'Variables AMS'!K$64*'Variables AMS'!$S$64</f>
        <v>326.91457503567682</v>
      </c>
      <c r="M21" s="23">
        <f>'Variables AMS'!L71*'Variables AMS'!L108/'Variables AMS'!L$64*'Variables AMS'!$S$64</f>
        <v>334.95377020391851</v>
      </c>
      <c r="N21" s="23">
        <f>'Variables AMS'!M71*'Variables AMS'!M108/'Variables AMS'!M$64*'Variables AMS'!$S$64</f>
        <v>316.86058358157067</v>
      </c>
      <c r="O21" s="23">
        <f>'Variables AMS'!N71*'Variables AMS'!N108/'Variables AMS'!N$64*'Variables AMS'!$S$64</f>
        <v>328.86299052686547</v>
      </c>
      <c r="P21" s="23">
        <f>'Variables AMS'!O71*'Variables AMS'!O108/'Variables AMS'!O$64*'Variables AMS'!$S$64</f>
        <v>322.01338566548776</v>
      </c>
      <c r="Q21" s="23">
        <f>'Variables AMS'!P71*'Variables AMS'!P108/'Variables AMS'!P$64*'Variables AMS'!$S$64</f>
        <v>338.66049903883788</v>
      </c>
      <c r="R21" s="23">
        <f>'Variables AMS'!Q71*'Variables AMS'!Q108/'Variables AMS'!Q$64*'Variables AMS'!$S$64</f>
        <v>335.3151580860287</v>
      </c>
      <c r="S21" s="23">
        <f>'Variables AMS'!R71*'Variables AMS'!R108/'Variables AMS'!R$64*'Variables AMS'!$S$64</f>
        <v>338.63415948061709</v>
      </c>
      <c r="T21" s="23">
        <f>'Variables AMS'!S71*'Variables AMS'!S108/'Variables AMS'!S$64*'Variables AMS'!$S$64</f>
        <v>364.53303604395995</v>
      </c>
      <c r="U21" s="23">
        <f>'Variables AMS'!T71*'Variables AMS'!T108/'Variables AMS'!T$64*'Variables AMS'!$S$64</f>
        <v>367.29151517253308</v>
      </c>
      <c r="V21" s="23">
        <f>'Variables AMS'!U71*'Variables AMS'!U108/'Variables AMS'!U$64*'Variables AMS'!$S$64</f>
        <v>379.76206805859152</v>
      </c>
      <c r="W21" s="23">
        <f>'Variables AMS'!V71*'Variables AMS'!V108/'Variables AMS'!V$64*'Variables AMS'!$S$64</f>
        <v>386.57935985920409</v>
      </c>
      <c r="X21" s="23">
        <f>'Variables AMS'!W71*'Variables AMS'!W108/'Variables AMS'!W$64*'Variables AMS'!$S$64</f>
        <v>394.01182205402824</v>
      </c>
      <c r="Y21" s="23">
        <f>'Variables AMS'!X71*'Variables AMS'!X108/'Variables AMS'!X$64*'Variables AMS'!$S$64</f>
        <v>401.81076846835725</v>
      </c>
      <c r="Z21" s="23">
        <f>'Variables AMS'!Y71*'Variables AMS'!Y108/'Variables AMS'!Y$64*'Variables AMS'!$S$64</f>
        <v>417.89843238663394</v>
      </c>
      <c r="AA21" s="23">
        <f>'Variables AMS'!Z71*'Variables AMS'!Z108/'Variables AMS'!Z$64*'Variables AMS'!$S$64</f>
        <v>437.16842200354074</v>
      </c>
      <c r="AB21" s="23">
        <f>'Variables AMS'!AA71*'Variables AMS'!AA108/'Variables AMS'!AA$64*'Variables AMS'!$S$64</f>
        <v>458.62627273587378</v>
      </c>
      <c r="AC21" s="23">
        <f>'Variables AMS'!AB71*'Variables AMS'!AB108/'Variables AMS'!AB$64*'Variables AMS'!$S$64</f>
        <v>484.24619551950917</v>
      </c>
      <c r="AD21" s="23">
        <f>'Variables AMS'!AC71*'Variables AMS'!AC108/'Variables AMS'!AC$64*'Variables AMS'!$S$64</f>
        <v>489.95425424745923</v>
      </c>
      <c r="AE21" s="23">
        <f>'Variables AMS'!AD71*'Variables AMS'!AD108/'Variables AMS'!AD$64*'Variables AMS'!$S$64</f>
        <v>496.93525915303877</v>
      </c>
      <c r="AF21" s="23">
        <f>'Variables AMS'!AE71*'Variables AMS'!AE108/'Variables AMS'!AE$64*'Variables AMS'!$S$64</f>
        <v>503.62375398989087</v>
      </c>
      <c r="AG21" s="23">
        <f>'Variables AMS'!AF71*'Variables AMS'!AF108/'Variables AMS'!AF$64*'Variables AMS'!$S$64</f>
        <v>510.24028501330662</v>
      </c>
      <c r="AH21" s="23">
        <f>'Variables AMS'!AG71*'Variables AMS'!AG108/'Variables AMS'!AG$64*'Variables AMS'!$S$64</f>
        <v>517.64215540101031</v>
      </c>
      <c r="AI21" s="23">
        <f>'Variables AMS'!AH71*'Variables AMS'!AH108/'Variables AMS'!AH$64*'Variables AMS'!$S$64</f>
        <v>526.23999936942027</v>
      </c>
      <c r="AJ21" s="23">
        <f>'Variables AMS'!AI71*'Variables AMS'!AI108/'Variables AMS'!AI$64*'Variables AMS'!$S$64</f>
        <v>534.68090220007809</v>
      </c>
      <c r="AK21" s="23">
        <f>'Variables AMS'!AJ71*'Variables AMS'!AJ108/'Variables AMS'!AJ$64*'Variables AMS'!$S$64</f>
        <v>542.83773511652453</v>
      </c>
      <c r="AL21" s="23">
        <f>'Variables AMS'!AK71*'Variables AMS'!AK108/'Variables AMS'!AK$64*'Variables AMS'!$S$64</f>
        <v>551.24817354178322</v>
      </c>
      <c r="AM21" s="23">
        <f>'Variables AMS'!AL71*'Variables AMS'!AL108/'Variables AMS'!AL$64*'Variables AMS'!$S$64</f>
        <v>558.94620870829544</v>
      </c>
      <c r="AN21" s="23">
        <f>'Variables AMS'!AM71*'Variables AMS'!AM108/'Variables AMS'!AM$64*'Variables AMS'!$S$64</f>
        <v>568.40775520840214</v>
      </c>
      <c r="AO21" s="23">
        <f>'Variables AMS'!AN71*'Variables AMS'!AN108/'Variables AMS'!AN$64*'Variables AMS'!$S$64</f>
        <v>578.15036829145197</v>
      </c>
      <c r="AP21" s="23">
        <f>'Variables AMS'!AO71*'Variables AMS'!AO108/'Variables AMS'!AO$64*'Variables AMS'!$S$64</f>
        <v>587.79045429450321</v>
      </c>
      <c r="AQ21" s="23">
        <f>'Variables AMS'!AP71*'Variables AMS'!AP108/'Variables AMS'!AP$64*'Variables AMS'!$S$64</f>
        <v>597.86275467997098</v>
      </c>
      <c r="AR21" s="23">
        <f>'Variables AMS'!AQ71*'Variables AMS'!AQ108/'Variables AMS'!AQ$64*'Variables AMS'!$S$64</f>
        <v>607.39694027963253</v>
      </c>
      <c r="AS21" s="23">
        <f>'Variables AMS'!AR71*'Variables AMS'!AR108/'Variables AMS'!AR$64*'Variables AMS'!$S$64</f>
        <v>616.02428456998518</v>
      </c>
      <c r="AT21" s="23">
        <f>'Variables AMS'!AS71*'Variables AMS'!AS108/'Variables AMS'!AS$64*'Variables AMS'!$S$64</f>
        <v>624.89569380236173</v>
      </c>
      <c r="AU21" s="23">
        <f>'Variables AMS'!AT71*'Variables AMS'!AT108/'Variables AMS'!AT$64*'Variables AMS'!$S$64</f>
        <v>634.14317007225588</v>
      </c>
      <c r="AV21" s="23">
        <f>'Variables AMS'!AU71*'Variables AMS'!AU108/'Variables AMS'!AU$64*'Variables AMS'!$S$64</f>
        <v>643.60046120912477</v>
      </c>
      <c r="AW21" s="23">
        <f>'Variables AMS'!AV71*'Variables AMS'!AV108/'Variables AMS'!AV$64*'Variables AMS'!$S$64</f>
        <v>653.22890273393182</v>
      </c>
      <c r="AX21" s="18"/>
    </row>
    <row r="22" spans="1:50" x14ac:dyDescent="0.25">
      <c r="A22" s="164"/>
      <c r="B22" t="s">
        <v>261</v>
      </c>
      <c r="C22" s="23">
        <f>'Variables AMS'!B72*'Variables AMS'!B109/'Variables AMS'!B$64*'Variables AMS'!$S$64</f>
        <v>1035.1261385081061</v>
      </c>
      <c r="D22" s="23">
        <f>'Variables AMS'!C72*'Variables AMS'!C109/'Variables AMS'!C$64*'Variables AMS'!$S$64</f>
        <v>1051.7454234828908</v>
      </c>
      <c r="E22" s="23">
        <f>'Variables AMS'!D72*'Variables AMS'!D109/'Variables AMS'!D$64*'Variables AMS'!$S$64</f>
        <v>1078.4759402488014</v>
      </c>
      <c r="F22" s="23">
        <f>'Variables AMS'!E72*'Variables AMS'!E109/'Variables AMS'!E$64*'Variables AMS'!$S$64</f>
        <v>1138.9373537107806</v>
      </c>
      <c r="G22" s="23">
        <f>'Variables AMS'!F72*'Variables AMS'!F109/'Variables AMS'!F$64*'Variables AMS'!$S$64</f>
        <v>1228.8878791647012</v>
      </c>
      <c r="H22" s="23">
        <f>'Variables AMS'!G72*'Variables AMS'!G109/'Variables AMS'!G$64*'Variables AMS'!$S$64</f>
        <v>1085.685635700456</v>
      </c>
      <c r="I22" s="23">
        <f>'Variables AMS'!H72*'Variables AMS'!H109/'Variables AMS'!H$64*'Variables AMS'!$S$64</f>
        <v>1178.2925110900683</v>
      </c>
      <c r="J22" s="23">
        <f>'Variables AMS'!I72*'Variables AMS'!I109/'Variables AMS'!I$64*'Variables AMS'!$S$64</f>
        <v>1337.5648431970017</v>
      </c>
      <c r="K22" s="23">
        <f>'Variables AMS'!J72*'Variables AMS'!J109/'Variables AMS'!J$64*'Variables AMS'!$S$64</f>
        <v>1220.0376098982213</v>
      </c>
      <c r="L22" s="23">
        <f>'Variables AMS'!K72*'Variables AMS'!K109/'Variables AMS'!K$64*'Variables AMS'!$S$64</f>
        <v>1296.3120238453969</v>
      </c>
      <c r="M22" s="23">
        <f>'Variables AMS'!L72*'Variables AMS'!L109/'Variables AMS'!L$64*'Variables AMS'!$S$64</f>
        <v>1328.1897871862507</v>
      </c>
      <c r="N22" s="23">
        <f>'Variables AMS'!M72*'Variables AMS'!M109/'Variables AMS'!M$64*'Variables AMS'!$S$64</f>
        <v>1256.4450040373365</v>
      </c>
      <c r="O22" s="23">
        <f>'Variables AMS'!N72*'Variables AMS'!N109/'Variables AMS'!N$64*'Variables AMS'!$S$64</f>
        <v>1304.0380625652799</v>
      </c>
      <c r="P22" s="23">
        <f>'Variables AMS'!O72*'Variables AMS'!O109/'Variables AMS'!O$64*'Variables AMS'!$S$64</f>
        <v>1276.8773726768486</v>
      </c>
      <c r="Q22" s="23">
        <f>'Variables AMS'!P72*'Variables AMS'!P109/'Variables AMS'!P$64*'Variables AMS'!$S$64</f>
        <v>1342.8880530053195</v>
      </c>
      <c r="R22" s="23">
        <f>'Variables AMS'!Q72*'Variables AMS'!Q109/'Variables AMS'!Q$64*'Variables AMS'!$S$64</f>
        <v>1329.6227966951085</v>
      </c>
      <c r="S22" s="23">
        <f>'Variables AMS'!R72*'Variables AMS'!R109/'Variables AMS'!R$64*'Variables AMS'!$S$64</f>
        <v>1390.372342268613</v>
      </c>
      <c r="T22" s="23">
        <f>'Variables AMS'!S72*'Variables AMS'!S109/'Variables AMS'!S$64*'Variables AMS'!$S$64</f>
        <v>1463.1856072532194</v>
      </c>
      <c r="U22" s="23">
        <f>'Variables AMS'!T72*'Variables AMS'!T109/'Variables AMS'!T$64*'Variables AMS'!$S$64</f>
        <v>1511.7803544927149</v>
      </c>
      <c r="V22" s="23">
        <f>'Variables AMS'!U72*'Variables AMS'!U109/'Variables AMS'!U$64*'Variables AMS'!$S$64</f>
        <v>1576.6076799420205</v>
      </c>
      <c r="W22" s="23">
        <f>'Variables AMS'!V72*'Variables AMS'!V109/'Variables AMS'!V$64*'Variables AMS'!$S$64</f>
        <v>1623.1001509111036</v>
      </c>
      <c r="X22" s="23">
        <f>'Variables AMS'!W72*'Variables AMS'!W109/'Variables AMS'!W$64*'Variables AMS'!$S$64</f>
        <v>1674.0856020509086</v>
      </c>
      <c r="Y22" s="23">
        <f>'Variables AMS'!X72*'Variables AMS'!X109/'Variables AMS'!X$64*'Variables AMS'!$S$64</f>
        <v>1741.9502664175986</v>
      </c>
      <c r="Z22" s="23">
        <f>'Variables AMS'!Y72*'Variables AMS'!Y109/'Variables AMS'!Y$64*'Variables AMS'!$S$64</f>
        <v>1828.2353279618219</v>
      </c>
      <c r="AA22" s="23">
        <f>'Variables AMS'!Z72*'Variables AMS'!Z109/'Variables AMS'!Z$64*'Variables AMS'!$S$64</f>
        <v>1935.4949519941483</v>
      </c>
      <c r="AB22" s="23">
        <f>'Variables AMS'!AA72*'Variables AMS'!AA109/'Variables AMS'!AA$64*'Variables AMS'!$S$64</f>
        <v>2051.5067782086026</v>
      </c>
      <c r="AC22" s="23">
        <f>'Variables AMS'!AB72*'Variables AMS'!AB109/'Variables AMS'!AB$64*'Variables AMS'!$S$64</f>
        <v>2181.3460905798265</v>
      </c>
      <c r="AD22" s="23">
        <f>'Variables AMS'!AC72*'Variables AMS'!AC109/'Variables AMS'!AC$64*'Variables AMS'!$S$64</f>
        <v>2251.8929490997366</v>
      </c>
      <c r="AE22" s="23">
        <f>'Variables AMS'!AD72*'Variables AMS'!AD109/'Variables AMS'!AD$64*'Variables AMS'!$S$64</f>
        <v>2318.4751012227598</v>
      </c>
      <c r="AF22" s="23">
        <f>'Variables AMS'!AE72*'Variables AMS'!AE109/'Variables AMS'!AE$64*'Variables AMS'!$S$64</f>
        <v>2379.7882478538654</v>
      </c>
      <c r="AG22" s="23">
        <f>'Variables AMS'!AF72*'Variables AMS'!AF109/'Variables AMS'!AF$64*'Variables AMS'!$S$64</f>
        <v>2437.1015825732006</v>
      </c>
      <c r="AH22" s="23">
        <f>'Variables AMS'!AG72*'Variables AMS'!AG109/'Variables AMS'!AG$64*'Variables AMS'!$S$64</f>
        <v>2494.3428784193143</v>
      </c>
      <c r="AI22" s="23">
        <f>'Variables AMS'!AH72*'Variables AMS'!AH109/'Variables AMS'!AH$64*'Variables AMS'!$S$64</f>
        <v>2553.3163811084687</v>
      </c>
      <c r="AJ22" s="23">
        <f>'Variables AMS'!AI72*'Variables AMS'!AI109/'Variables AMS'!AI$64*'Variables AMS'!$S$64</f>
        <v>2612.3093160103813</v>
      </c>
      <c r="AK22" s="23">
        <f>'Variables AMS'!AJ72*'Variables AMS'!AJ109/'Variables AMS'!AJ$64*'Variables AMS'!$S$64</f>
        <v>2670.2373110681447</v>
      </c>
      <c r="AL22" s="23">
        <f>'Variables AMS'!AK72*'Variables AMS'!AK109/'Variables AMS'!AK$64*'Variables AMS'!$S$64</f>
        <v>2728.4403198970576</v>
      </c>
      <c r="AM22" s="23">
        <f>'Variables AMS'!AL72*'Variables AMS'!AL109/'Variables AMS'!AL$64*'Variables AMS'!$S$64</f>
        <v>2785.4203061941207</v>
      </c>
      <c r="AN22" s="23">
        <f>'Variables AMS'!AM72*'Variables AMS'!AM109/'Variables AMS'!AM$64*'Variables AMS'!$S$64</f>
        <v>2844.3486194781794</v>
      </c>
      <c r="AO22" s="23">
        <f>'Variables AMS'!AN72*'Variables AMS'!AN109/'Variables AMS'!AN$64*'Variables AMS'!$S$64</f>
        <v>2906.3083887638072</v>
      </c>
      <c r="AP22" s="23">
        <f>'Variables AMS'!AO72*'Variables AMS'!AO109/'Variables AMS'!AO$64*'Variables AMS'!$S$64</f>
        <v>2970.0281588406538</v>
      </c>
      <c r="AQ22" s="23">
        <f>'Variables AMS'!AP72*'Variables AMS'!AP109/'Variables AMS'!AP$64*'Variables AMS'!$S$64</f>
        <v>3034.8340207789961</v>
      </c>
      <c r="AR22" s="23">
        <f>'Variables AMS'!AQ72*'Variables AMS'!AQ109/'Variables AMS'!AQ$64*'Variables AMS'!$S$64</f>
        <v>3099.8623720283699</v>
      </c>
      <c r="AS22" s="23">
        <f>'Variables AMS'!AR72*'Variables AMS'!AR109/'Variables AMS'!AR$64*'Variables AMS'!$S$64</f>
        <v>3162.1019320410228</v>
      </c>
      <c r="AT22" s="23">
        <f>'Variables AMS'!AS72*'Variables AMS'!AS109/'Variables AMS'!AS$64*'Variables AMS'!$S$64</f>
        <v>3225.185088361914</v>
      </c>
      <c r="AU22" s="23">
        <f>'Variables AMS'!AT72*'Variables AMS'!AT109/'Variables AMS'!AT$64*'Variables AMS'!$S$64</f>
        <v>3289.8976319540652</v>
      </c>
      <c r="AV22" s="23">
        <f>'Variables AMS'!AU72*'Variables AMS'!AU109/'Variables AMS'!AU$64*'Variables AMS'!$S$64</f>
        <v>3355.6299130907842</v>
      </c>
      <c r="AW22" s="23">
        <f>'Variables AMS'!AV72*'Variables AMS'!AV109/'Variables AMS'!AV$64*'Variables AMS'!$S$64</f>
        <v>3422.209019288412</v>
      </c>
      <c r="AX22" s="18"/>
    </row>
    <row r="23" spans="1:50" x14ac:dyDescent="0.25">
      <c r="A23" s="164"/>
      <c r="B23" t="s">
        <v>262</v>
      </c>
      <c r="C23" s="23">
        <f>'Variables AMS'!B73*'Variables AMS'!B110/'Variables AMS'!B$64*'Variables AMS'!$S$64</f>
        <v>1096.3259459733429</v>
      </c>
      <c r="D23" s="23">
        <f>'Variables AMS'!C73*'Variables AMS'!C110/'Variables AMS'!C$64*'Variables AMS'!$S$64</f>
        <v>1113.9278136526154</v>
      </c>
      <c r="E23" s="23">
        <f>'Variables AMS'!D73*'Variables AMS'!D110/'Variables AMS'!D$64*'Variables AMS'!$S$64</f>
        <v>1142.2387198625113</v>
      </c>
      <c r="F23" s="23">
        <f>'Variables AMS'!E73*'Variables AMS'!E110/'Variables AMS'!E$64*'Variables AMS'!$S$64</f>
        <v>1224.3684023394173</v>
      </c>
      <c r="G23" s="23">
        <f>'Variables AMS'!F73*'Variables AMS'!F110/'Variables AMS'!F$64*'Variables AMS'!$S$64</f>
        <v>1199.1665041139242</v>
      </c>
      <c r="H23" s="23">
        <f>'Variables AMS'!G73*'Variables AMS'!G110/'Variables AMS'!G$64*'Variables AMS'!$S$64</f>
        <v>985.88891587131127</v>
      </c>
      <c r="I23" s="23">
        <f>'Variables AMS'!H73*'Variables AMS'!H110/'Variables AMS'!H$64*'Variables AMS'!$S$64</f>
        <v>1029.0628223851197</v>
      </c>
      <c r="J23" s="23">
        <f>'Variables AMS'!I73*'Variables AMS'!I110/'Variables AMS'!I$64*'Variables AMS'!$S$64</f>
        <v>1298.2578779879793</v>
      </c>
      <c r="K23" s="23">
        <f>'Variables AMS'!J73*'Variables AMS'!J110/'Variables AMS'!J$64*'Variables AMS'!$S$64</f>
        <v>1158.212865495972</v>
      </c>
      <c r="L23" s="23">
        <f>'Variables AMS'!K73*'Variables AMS'!K110/'Variables AMS'!K$64*'Variables AMS'!$S$64</f>
        <v>1138.361312732851</v>
      </c>
      <c r="M23" s="23">
        <f>'Variables AMS'!L73*'Variables AMS'!L110/'Variables AMS'!L$64*'Variables AMS'!$S$64</f>
        <v>1156.3678667161596</v>
      </c>
      <c r="N23" s="23">
        <f>'Variables AMS'!M73*'Variables AMS'!M110/'Variables AMS'!M$64*'Variables AMS'!$S$64</f>
        <v>1198.5263523623055</v>
      </c>
      <c r="O23" s="23">
        <f>'Variables AMS'!N73*'Variables AMS'!N110/'Variables AMS'!N$64*'Variables AMS'!$S$64</f>
        <v>1208.4944365536915</v>
      </c>
      <c r="P23" s="23">
        <f>'Variables AMS'!O73*'Variables AMS'!O110/'Variables AMS'!O$64*'Variables AMS'!$S$64</f>
        <v>1308.6055639639064</v>
      </c>
      <c r="Q23" s="23">
        <f>'Variables AMS'!P73*'Variables AMS'!P110/'Variables AMS'!P$64*'Variables AMS'!$S$64</f>
        <v>1442.2240486045234</v>
      </c>
      <c r="R23" s="23">
        <f>'Variables AMS'!Q73*'Variables AMS'!Q110/'Variables AMS'!Q$64*'Variables AMS'!$S$64</f>
        <v>1416.9661864862298</v>
      </c>
      <c r="S23" s="23">
        <f>'Variables AMS'!R73*'Variables AMS'!R110/'Variables AMS'!R$64*'Variables AMS'!$S$64</f>
        <v>1428.5309548186901</v>
      </c>
      <c r="T23" s="23">
        <f>'Variables AMS'!S73*'Variables AMS'!S110/'Variables AMS'!S$64*'Variables AMS'!$S$64</f>
        <v>1552.5434614455</v>
      </c>
      <c r="U23" s="23">
        <f>'Variables AMS'!T73*'Variables AMS'!T110/'Variables AMS'!T$64*'Variables AMS'!$S$64</f>
        <v>1564.4449343829376</v>
      </c>
      <c r="V23" s="23">
        <f>'Variables AMS'!U73*'Variables AMS'!U110/'Variables AMS'!U$64*'Variables AMS'!$S$64</f>
        <v>1632.6122822944913</v>
      </c>
      <c r="W23" s="23">
        <f>'Variables AMS'!V73*'Variables AMS'!V110/'Variables AMS'!V$64*'Variables AMS'!$S$64</f>
        <v>1664.1330243220546</v>
      </c>
      <c r="X23" s="23">
        <f>'Variables AMS'!W73*'Variables AMS'!W110/'Variables AMS'!W$64*'Variables AMS'!$S$64</f>
        <v>1688.3949972193852</v>
      </c>
      <c r="Y23" s="23">
        <f>'Variables AMS'!X73*'Variables AMS'!X110/'Variables AMS'!X$64*'Variables AMS'!$S$64</f>
        <v>1710.6610845314342</v>
      </c>
      <c r="Z23" s="23">
        <f>'Variables AMS'!Y73*'Variables AMS'!Y110/'Variables AMS'!Y$64*'Variables AMS'!$S$64</f>
        <v>1763.3825069787524</v>
      </c>
      <c r="AA23" s="23">
        <f>'Variables AMS'!Z73*'Variables AMS'!Z110/'Variables AMS'!Z$64*'Variables AMS'!$S$64</f>
        <v>1821.7187157245125</v>
      </c>
      <c r="AB23" s="23">
        <f>'Variables AMS'!AA73*'Variables AMS'!AA110/'Variables AMS'!AA$64*'Variables AMS'!$S$64</f>
        <v>1880.9174914516891</v>
      </c>
      <c r="AC23" s="23">
        <f>'Variables AMS'!AB73*'Variables AMS'!AB110/'Variables AMS'!AB$64*'Variables AMS'!$S$64</f>
        <v>1948.3659946500088</v>
      </c>
      <c r="AD23" s="23">
        <f>'Variables AMS'!AC73*'Variables AMS'!AC110/'Variables AMS'!AC$64*'Variables AMS'!$S$64</f>
        <v>1924.148141951151</v>
      </c>
      <c r="AE23" s="23">
        <f>'Variables AMS'!AD73*'Variables AMS'!AD110/'Variables AMS'!AD$64*'Variables AMS'!$S$64</f>
        <v>1907.8943887878047</v>
      </c>
      <c r="AF23" s="23">
        <f>'Variables AMS'!AE73*'Variables AMS'!AE110/'Variables AMS'!AE$64*'Variables AMS'!$S$64</f>
        <v>1893.608092162819</v>
      </c>
      <c r="AG23" s="23">
        <f>'Variables AMS'!AF73*'Variables AMS'!AF110/'Variables AMS'!AF$64*'Variables AMS'!$S$64</f>
        <v>1881.2131503495855</v>
      </c>
      <c r="AH23" s="23">
        <f>'Variables AMS'!AG73*'Variables AMS'!AG110/'Variables AMS'!AG$64*'Variables AMS'!$S$64</f>
        <v>1873.1921888277154</v>
      </c>
      <c r="AI23" s="23">
        <f>'Variables AMS'!AH73*'Variables AMS'!AH110/'Variables AMS'!AH$64*'Variables AMS'!$S$64</f>
        <v>1870.7573106038335</v>
      </c>
      <c r="AJ23" s="23">
        <f>'Variables AMS'!AI73*'Variables AMS'!AI110/'Variables AMS'!AI$64*'Variables AMS'!$S$64</f>
        <v>1867.7118808851997</v>
      </c>
      <c r="AK23" s="23">
        <f>'Variables AMS'!AJ73*'Variables AMS'!AJ110/'Variables AMS'!AJ$64*'Variables AMS'!$S$64</f>
        <v>1864.6822497878129</v>
      </c>
      <c r="AL23" s="23">
        <f>'Variables AMS'!AK73*'Variables AMS'!AK110/'Variables AMS'!AK$64*'Variables AMS'!$S$64</f>
        <v>1862.88571709908</v>
      </c>
      <c r="AM23" s="23">
        <f>'Variables AMS'!AL73*'Variables AMS'!AL110/'Variables AMS'!AL$64*'Variables AMS'!$S$64</f>
        <v>1858.8626893903252</v>
      </c>
      <c r="AN23" s="23">
        <f>'Variables AMS'!AM73*'Variables AMS'!AM110/'Variables AMS'!AM$64*'Variables AMS'!$S$64</f>
        <v>1858.4875915918292</v>
      </c>
      <c r="AO23" s="23">
        <f>'Variables AMS'!AN73*'Variables AMS'!AN110/'Variables AMS'!AN$64*'Variables AMS'!$S$64</f>
        <v>1855.7657682171823</v>
      </c>
      <c r="AP23" s="23">
        <f>'Variables AMS'!AO73*'Variables AMS'!AO110/'Variables AMS'!AO$64*'Variables AMS'!$S$64</f>
        <v>1851.8723238902444</v>
      </c>
      <c r="AQ23" s="23">
        <f>'Variables AMS'!AP73*'Variables AMS'!AP110/'Variables AMS'!AP$64*'Variables AMS'!$S$64</f>
        <v>1848.7237967897345</v>
      </c>
      <c r="AR23" s="23">
        <f>'Variables AMS'!AQ73*'Variables AMS'!AQ110/'Variables AMS'!AQ$64*'Variables AMS'!$S$64</f>
        <v>1841.5645221305595</v>
      </c>
      <c r="AS23" s="23">
        <f>'Variables AMS'!AR73*'Variables AMS'!AR110/'Variables AMS'!AR$64*'Variables AMS'!$S$64</f>
        <v>1830.5768279169429</v>
      </c>
      <c r="AT23" s="23">
        <f>'Variables AMS'!AS73*'Variables AMS'!AS110/'Variables AMS'!AS$64*'Variables AMS'!$S$64</f>
        <v>1821.0649826034046</v>
      </c>
      <c r="AU23" s="23">
        <f>'Variables AMS'!AT73*'Variables AMS'!AT110/'Variables AMS'!AT$64*'Variables AMS'!$S$64</f>
        <v>1812.2543351338663</v>
      </c>
      <c r="AV23" s="23">
        <f>'Variables AMS'!AU73*'Variables AMS'!AU110/'Variables AMS'!AU$64*'Variables AMS'!$S$64</f>
        <v>1803.6363406672697</v>
      </c>
      <c r="AW23" s="23">
        <f>'Variables AMS'!AV73*'Variables AMS'!AV110/'Variables AMS'!AV$64*'Variables AMS'!$S$64</f>
        <v>1795.6335478046344</v>
      </c>
    </row>
    <row r="24" spans="1:50" x14ac:dyDescent="0.25">
      <c r="A24" s="164"/>
      <c r="B24" t="s">
        <v>263</v>
      </c>
      <c r="C24" s="23">
        <f>'Variables AMS'!B74*'Variables AMS'!B111/'Variables AMS'!B$64*'Variables AMS'!$S$64</f>
        <v>1102.7696680100869</v>
      </c>
      <c r="D24" s="23">
        <f>'Variables AMS'!C74*'Variables AMS'!C111/'Variables AMS'!C$64*'Variables AMS'!$S$64</f>
        <v>1120.4749917309468</v>
      </c>
      <c r="E24" s="23">
        <f>'Variables AMS'!D74*'Variables AMS'!D111/'Variables AMS'!D$64*'Variables AMS'!$S$64</f>
        <v>1149.0935867687435</v>
      </c>
      <c r="F24" s="23">
        <f>'Variables AMS'!E74*'Variables AMS'!E111/'Variables AMS'!E$64*'Variables AMS'!$S$64</f>
        <v>1257.6454837885015</v>
      </c>
      <c r="G24" s="23">
        <f>'Variables AMS'!F74*'Variables AMS'!F111/'Variables AMS'!F$64*'Variables AMS'!$S$64</f>
        <v>1232.0240354499606</v>
      </c>
      <c r="H24" s="23">
        <f>'Variables AMS'!G74*'Variables AMS'!G111/'Variables AMS'!G$64*'Variables AMS'!$S$64</f>
        <v>889.88801624224266</v>
      </c>
      <c r="I24" s="23">
        <f>'Variables AMS'!H74*'Variables AMS'!H111/'Variables AMS'!H$64*'Variables AMS'!$S$64</f>
        <v>1022.5262302902821</v>
      </c>
      <c r="J24" s="23">
        <f>'Variables AMS'!I74*'Variables AMS'!I111/'Variables AMS'!I$64*'Variables AMS'!$S$64</f>
        <v>1073.1556677765088</v>
      </c>
      <c r="K24" s="23">
        <f>'Variables AMS'!J74*'Variables AMS'!J111/'Variables AMS'!J$64*'Variables AMS'!$S$64</f>
        <v>1108.3529655431978</v>
      </c>
      <c r="L24" s="23">
        <f>'Variables AMS'!K74*'Variables AMS'!K111/'Variables AMS'!K$64*'Variables AMS'!$S$64</f>
        <v>1063.5492303658361</v>
      </c>
      <c r="M24" s="23">
        <f>'Variables AMS'!L74*'Variables AMS'!L111/'Variables AMS'!L$64*'Variables AMS'!$S$64</f>
        <v>1052.5901546053026</v>
      </c>
      <c r="N24" s="23">
        <f>'Variables AMS'!M74*'Variables AMS'!M111/'Variables AMS'!M$64*'Variables AMS'!$S$64</f>
        <v>1067.9919062793508</v>
      </c>
      <c r="O24" s="23">
        <f>'Variables AMS'!N74*'Variables AMS'!N111/'Variables AMS'!N$64*'Variables AMS'!$S$64</f>
        <v>1127.8687115882196</v>
      </c>
      <c r="P24" s="23">
        <f>'Variables AMS'!O74*'Variables AMS'!O111/'Variables AMS'!O$64*'Variables AMS'!$S$64</f>
        <v>1220.5710201284901</v>
      </c>
      <c r="Q24" s="23">
        <f>'Variables AMS'!P74*'Variables AMS'!P111/'Variables AMS'!P$64*'Variables AMS'!$S$64</f>
        <v>1286.2206637248066</v>
      </c>
      <c r="R24" s="23">
        <f>'Variables AMS'!Q74*'Variables AMS'!Q111/'Variables AMS'!Q$64*'Variables AMS'!$S$64</f>
        <v>1287.484785717247</v>
      </c>
      <c r="S24" s="23">
        <f>'Variables AMS'!R74*'Variables AMS'!R111/'Variables AMS'!R$64*'Variables AMS'!$S$64</f>
        <v>1284.6521985904551</v>
      </c>
      <c r="T24" s="23">
        <f>'Variables AMS'!S74*'Variables AMS'!S111/'Variables AMS'!S$64*'Variables AMS'!$S$64</f>
        <v>1402.5838022771363</v>
      </c>
      <c r="U24" s="23">
        <f>'Variables AMS'!T74*'Variables AMS'!T111/'Variables AMS'!T$64*'Variables AMS'!$S$64</f>
        <v>1399.9915835926536</v>
      </c>
      <c r="V24" s="23">
        <f>'Variables AMS'!U74*'Variables AMS'!U111/'Variables AMS'!U$64*'Variables AMS'!$S$64</f>
        <v>1442.5609977505505</v>
      </c>
      <c r="W24" s="23">
        <f>'Variables AMS'!V74*'Variables AMS'!V111/'Variables AMS'!V$64*'Variables AMS'!$S$64</f>
        <v>1457.2885540798688</v>
      </c>
      <c r="X24" s="23">
        <f>'Variables AMS'!W74*'Variables AMS'!W111/'Variables AMS'!W$64*'Variables AMS'!$S$64</f>
        <v>1459.7549410173328</v>
      </c>
      <c r="Y24" s="23">
        <f>'Variables AMS'!X74*'Variables AMS'!X111/'Variables AMS'!X$64*'Variables AMS'!$S$64</f>
        <v>1449.8156322967998</v>
      </c>
      <c r="Z24" s="23">
        <f>'Variables AMS'!Y74*'Variables AMS'!Y111/'Variables AMS'!Y$64*'Variables AMS'!$S$64</f>
        <v>1464.5340990093559</v>
      </c>
      <c r="AA24" s="23">
        <f>'Variables AMS'!Z74*'Variables AMS'!Z111/'Variables AMS'!Z$64*'Variables AMS'!$S$64</f>
        <v>1478.6499070206926</v>
      </c>
      <c r="AB24" s="23">
        <f>'Variables AMS'!AA74*'Variables AMS'!AA111/'Variables AMS'!AA$64*'Variables AMS'!$S$64</f>
        <v>1488.7692138156997</v>
      </c>
      <c r="AC24" s="23">
        <f>'Variables AMS'!AB74*'Variables AMS'!AB111/'Variables AMS'!AB$64*'Variables AMS'!$S$64</f>
        <v>1500.2101571131243</v>
      </c>
      <c r="AD24" s="23">
        <f>'Variables AMS'!AC74*'Variables AMS'!AC111/'Variables AMS'!AC$64*'Variables AMS'!$S$64</f>
        <v>1491.2031759607271</v>
      </c>
      <c r="AE24" s="23">
        <f>'Variables AMS'!AD74*'Variables AMS'!AD111/'Variables AMS'!AD$64*'Variables AMS'!$S$64</f>
        <v>1484.0460349514128</v>
      </c>
      <c r="AF24" s="23">
        <f>'Variables AMS'!AE74*'Variables AMS'!AE111/'Variables AMS'!AE$64*'Variables AMS'!$S$64</f>
        <v>1476.6840032552313</v>
      </c>
      <c r="AG24" s="23">
        <f>'Variables AMS'!AF74*'Variables AMS'!AF111/'Variables AMS'!AF$64*'Variables AMS'!$S$64</f>
        <v>1469.5473475222898</v>
      </c>
      <c r="AH24" s="23">
        <f>'Variables AMS'!AG74*'Variables AMS'!AG111/'Variables AMS'!AG$64*'Variables AMS'!$S$64</f>
        <v>1465.1350924199376</v>
      </c>
      <c r="AI24" s="23">
        <f>'Variables AMS'!AH74*'Variables AMS'!AH111/'Variables AMS'!AH$64*'Variables AMS'!$S$64</f>
        <v>1464.4457155391008</v>
      </c>
      <c r="AJ24" s="23">
        <f>'Variables AMS'!AI74*'Variables AMS'!AI111/'Variables AMS'!AI$64*'Variables AMS'!$S$64</f>
        <v>1461.7057981966539</v>
      </c>
      <c r="AK24" s="23">
        <f>'Variables AMS'!AJ74*'Variables AMS'!AJ111/'Variables AMS'!AJ$64*'Variables AMS'!$S$64</f>
        <v>1458.8241967140063</v>
      </c>
      <c r="AL24" s="23">
        <f>'Variables AMS'!AK74*'Variables AMS'!AK111/'Variables AMS'!AK$64*'Variables AMS'!$S$64</f>
        <v>1455.6017709534831</v>
      </c>
      <c r="AM24" s="23">
        <f>'Variables AMS'!AL74*'Variables AMS'!AL111/'Variables AMS'!AL$64*'Variables AMS'!$S$64</f>
        <v>1450.3326496940929</v>
      </c>
      <c r="AN24" s="23">
        <f>'Variables AMS'!AM74*'Variables AMS'!AM111/'Variables AMS'!AM$64*'Variables AMS'!$S$64</f>
        <v>1448.0329308271664</v>
      </c>
      <c r="AO24" s="23">
        <f>'Variables AMS'!AN74*'Variables AMS'!AN111/'Variables AMS'!AN$64*'Variables AMS'!$S$64</f>
        <v>1444.4751106941355</v>
      </c>
      <c r="AP24" s="23">
        <f>'Variables AMS'!AO74*'Variables AMS'!AO111/'Variables AMS'!AO$64*'Variables AMS'!$S$64</f>
        <v>1439.5594569808954</v>
      </c>
      <c r="AQ24" s="23">
        <f>'Variables AMS'!AP74*'Variables AMS'!AP111/'Variables AMS'!AP$64*'Variables AMS'!$S$64</f>
        <v>1434.6608159595808</v>
      </c>
      <c r="AR24" s="23">
        <f>'Variables AMS'!AQ74*'Variables AMS'!AQ111/'Variables AMS'!AQ$64*'Variables AMS'!$S$64</f>
        <v>1426.3390753133476</v>
      </c>
      <c r="AS24" s="23">
        <f>'Variables AMS'!AR74*'Variables AMS'!AR111/'Variables AMS'!AR$64*'Variables AMS'!$S$64</f>
        <v>1416.5639503530313</v>
      </c>
      <c r="AT24" s="23">
        <f>'Variables AMS'!AS74*'Variables AMS'!AS111/'Variables AMS'!AS$64*'Variables AMS'!$S$64</f>
        <v>1407.8840620369651</v>
      </c>
      <c r="AU24" s="23">
        <f>'Variables AMS'!AT74*'Variables AMS'!AT111/'Variables AMS'!AT$64*'Variables AMS'!$S$64</f>
        <v>1399.2280754661269</v>
      </c>
      <c r="AV24" s="23">
        <f>'Variables AMS'!AU74*'Variables AMS'!AU111/'Variables AMS'!AU$64*'Variables AMS'!$S$64</f>
        <v>1390.3517330346922</v>
      </c>
      <c r="AW24" s="23">
        <f>'Variables AMS'!AV74*'Variables AMS'!AV111/'Variables AMS'!AV$64*'Variables AMS'!$S$64</f>
        <v>1381.5919747786936</v>
      </c>
      <c r="AX24" s="18"/>
    </row>
    <row r="25" spans="1:50" x14ac:dyDescent="0.25">
      <c r="A25" s="164"/>
      <c r="B25" t="s">
        <v>264</v>
      </c>
      <c r="C25" s="23">
        <f>'Variables AMS'!B75*'Variables AMS'!B112/'Variables AMS'!B$64*'Variables AMS'!$S$64</f>
        <v>509.6425305400694</v>
      </c>
      <c r="D25" s="23">
        <f>'Variables AMS'!C75*'Variables AMS'!C112/'Variables AMS'!C$64*'Variables AMS'!$S$64</f>
        <v>517.82500621643715</v>
      </c>
      <c r="E25" s="23">
        <f>'Variables AMS'!D75*'Variables AMS'!D112/'Variables AMS'!D$64*'Variables AMS'!$S$64</f>
        <v>531.05102593283402</v>
      </c>
      <c r="F25" s="23">
        <f>'Variables AMS'!E75*'Variables AMS'!E112/'Variables AMS'!E$64*'Variables AMS'!$S$64</f>
        <v>581.21804175516911</v>
      </c>
      <c r="G25" s="23">
        <f>'Variables AMS'!F75*'Variables AMS'!F112/'Variables AMS'!F$64*'Variables AMS'!$S$64</f>
        <v>569.37714686373897</v>
      </c>
      <c r="H25" s="23">
        <f>'Variables AMS'!G75*'Variables AMS'!G112/'Variables AMS'!G$64*'Variables AMS'!$S$64</f>
        <v>411.25975229972829</v>
      </c>
      <c r="I25" s="23">
        <f>'Variables AMS'!H75*'Variables AMS'!H112/'Variables AMS'!H$64*'Variables AMS'!$S$64</f>
        <v>472.55820565001238</v>
      </c>
      <c r="J25" s="23">
        <f>'Variables AMS'!I75*'Variables AMS'!I112/'Variables AMS'!I$64*'Variables AMS'!$S$64</f>
        <v>495.95648673906197</v>
      </c>
      <c r="K25" s="23">
        <f>'Variables AMS'!J75*'Variables AMS'!J112/'Variables AMS'!J$64*'Variables AMS'!$S$64</f>
        <v>512.22283892604548</v>
      </c>
      <c r="L25" s="23">
        <f>'Variables AMS'!K75*'Variables AMS'!K112/'Variables AMS'!K$64*'Variables AMS'!$S$64</f>
        <v>491.51689318829489</v>
      </c>
      <c r="M25" s="23">
        <f>'Variables AMS'!L75*'Variables AMS'!L112/'Variables AMS'!L$64*'Variables AMS'!$S$64</f>
        <v>486.45218092021207</v>
      </c>
      <c r="N25" s="23">
        <f>'Variables AMS'!M75*'Variables AMS'!M112/'Variables AMS'!M$64*'Variables AMS'!$S$64</f>
        <v>493.57006588830347</v>
      </c>
      <c r="O25" s="23">
        <f>'Variables AMS'!N75*'Variables AMS'!N112/'Variables AMS'!N$64*'Variables AMS'!$S$64</f>
        <v>521.2419973187458</v>
      </c>
      <c r="P25" s="23">
        <f>'Variables AMS'!O75*'Variables AMS'!O112/'Variables AMS'!O$64*'Variables AMS'!$S$64</f>
        <v>564.08416141861301</v>
      </c>
      <c r="Q25" s="23">
        <f>'Variables AMS'!P75*'Variables AMS'!P112/'Variables AMS'!P$64*'Variables AMS'!$S$64</f>
        <v>594.42399696367977</v>
      </c>
      <c r="R25" s="23">
        <f>'Variables AMS'!Q75*'Variables AMS'!Q112/'Variables AMS'!Q$64*'Variables AMS'!$S$64</f>
        <v>595.00820821856712</v>
      </c>
      <c r="S25" s="23">
        <f>'Variables AMS'!R75*'Variables AMS'!R112/'Variables AMS'!R$64*'Variables AMS'!$S$64</f>
        <v>611.30119068531883</v>
      </c>
      <c r="T25" s="23">
        <f>'Variables AMS'!S75*'Variables AMS'!S112/'Variables AMS'!S$64*'Variables AMS'!$S$64</f>
        <v>695.67602678600633</v>
      </c>
      <c r="U25" s="23">
        <f>'Variables AMS'!T75*'Variables AMS'!T112/'Variables AMS'!T$64*'Variables AMS'!$S$64</f>
        <v>701.94696662931813</v>
      </c>
      <c r="V25" s="23">
        <f>'Variables AMS'!U75*'Variables AMS'!U112/'Variables AMS'!U$64*'Variables AMS'!$S$64</f>
        <v>732.22382688690573</v>
      </c>
      <c r="W25" s="23">
        <f>'Variables AMS'!V75*'Variables AMS'!V112/'Variables AMS'!V$64*'Variables AMS'!$S$64</f>
        <v>781.68180666595788</v>
      </c>
      <c r="X25" s="23">
        <f>'Variables AMS'!W75*'Variables AMS'!W112/'Variables AMS'!W$64*'Variables AMS'!$S$64</f>
        <v>828.11508321460929</v>
      </c>
      <c r="Y25" s="23">
        <f>'Variables AMS'!X75*'Variables AMS'!X112/'Variables AMS'!X$64*'Variables AMS'!$S$64</f>
        <v>864.83053436890498</v>
      </c>
      <c r="Z25" s="23">
        <f>'Variables AMS'!Y75*'Variables AMS'!Y112/'Variables AMS'!Y$64*'Variables AMS'!$S$64</f>
        <v>927.34743715425077</v>
      </c>
      <c r="AA25" s="23">
        <f>'Variables AMS'!Z75*'Variables AMS'!Z112/'Variables AMS'!Z$64*'Variables AMS'!$S$64</f>
        <v>996.89501723045078</v>
      </c>
      <c r="AB25" s="23">
        <f>'Variables AMS'!AA75*'Variables AMS'!AA112/'Variables AMS'!AA$64*'Variables AMS'!$S$64</f>
        <v>1072.0500890066339</v>
      </c>
      <c r="AC25" s="23">
        <f>'Variables AMS'!AB75*'Variables AMS'!AB112/'Variables AMS'!AB$64*'Variables AMS'!$S$64</f>
        <v>1157.8464012817183</v>
      </c>
      <c r="AD25" s="23">
        <f>'Variables AMS'!AC75*'Variables AMS'!AC112/'Variables AMS'!AC$64*'Variables AMS'!$S$64</f>
        <v>1129.3014061735244</v>
      </c>
      <c r="AE25" s="23">
        <f>'Variables AMS'!AD75*'Variables AMS'!AD112/'Variables AMS'!AD$64*'Variables AMS'!$S$64</f>
        <v>1111.5684474703701</v>
      </c>
      <c r="AF25" s="23">
        <f>'Variables AMS'!AE75*'Variables AMS'!AE112/'Variables AMS'!AE$64*'Variables AMS'!$S$64</f>
        <v>1097.9279052112468</v>
      </c>
      <c r="AG25" s="23">
        <f>'Variables AMS'!AF75*'Variables AMS'!AF112/'Variables AMS'!AF$64*'Variables AMS'!$S$64</f>
        <v>1087.5153400779138</v>
      </c>
      <c r="AH25" s="23">
        <f>'Variables AMS'!AG75*'Variables AMS'!AG112/'Variables AMS'!AG$64*'Variables AMS'!$S$64</f>
        <v>1081.3031929819874</v>
      </c>
      <c r="AI25" s="23">
        <f>'Variables AMS'!AH75*'Variables AMS'!AH112/'Variables AMS'!AH$64*'Variables AMS'!$S$64</f>
        <v>1079.3148873902423</v>
      </c>
      <c r="AJ25" s="23">
        <f>'Variables AMS'!AI75*'Variables AMS'!AI112/'Variables AMS'!AI$64*'Variables AMS'!$S$64</f>
        <v>1076.4033032404927</v>
      </c>
      <c r="AK25" s="23">
        <f>'Variables AMS'!AJ75*'Variables AMS'!AJ112/'Variables AMS'!AJ$64*'Variables AMS'!$S$64</f>
        <v>1074.4087066685499</v>
      </c>
      <c r="AL25" s="23">
        <f>'Variables AMS'!AK75*'Variables AMS'!AK112/'Variables AMS'!AK$64*'Variables AMS'!$S$64</f>
        <v>1072.7218520447329</v>
      </c>
      <c r="AM25" s="23">
        <f>'Variables AMS'!AL75*'Variables AMS'!AL112/'Variables AMS'!AL$64*'Variables AMS'!$S$64</f>
        <v>1070.0479520117317</v>
      </c>
      <c r="AN25" s="23">
        <f>'Variables AMS'!AM75*'Variables AMS'!AM112/'Variables AMS'!AM$64*'Variables AMS'!$S$64</f>
        <v>1068.8937348790062</v>
      </c>
      <c r="AO25" s="23">
        <f>'Variables AMS'!AN75*'Variables AMS'!AN112/'Variables AMS'!AN$64*'Variables AMS'!$S$64</f>
        <v>1068.093399661419</v>
      </c>
      <c r="AP25" s="23">
        <f>'Variables AMS'!AO75*'Variables AMS'!AO112/'Variables AMS'!AO$64*'Variables AMS'!$S$64</f>
        <v>1066.2033034972183</v>
      </c>
      <c r="AQ25" s="23">
        <f>'Variables AMS'!AP75*'Variables AMS'!AP112/'Variables AMS'!AP$64*'Variables AMS'!$S$64</f>
        <v>1064.5286116221937</v>
      </c>
      <c r="AR25" s="23">
        <f>'Variables AMS'!AQ75*'Variables AMS'!AQ112/'Variables AMS'!AQ$64*'Variables AMS'!$S$64</f>
        <v>1060.2998727250106</v>
      </c>
      <c r="AS25" s="23">
        <f>'Variables AMS'!AR75*'Variables AMS'!AR112/'Variables AMS'!AR$64*'Variables AMS'!$S$64</f>
        <v>1055.8160756596585</v>
      </c>
      <c r="AT25" s="23">
        <f>'Variables AMS'!AS75*'Variables AMS'!AS112/'Variables AMS'!AS$64*'Variables AMS'!$S$64</f>
        <v>1051.7004640527239</v>
      </c>
      <c r="AU25" s="23">
        <f>'Variables AMS'!AT75*'Variables AMS'!AT112/'Variables AMS'!AT$64*'Variables AMS'!$S$64</f>
        <v>1047.8104765659564</v>
      </c>
      <c r="AV25" s="23">
        <f>'Variables AMS'!AU75*'Variables AMS'!AU112/'Variables AMS'!AU$64*'Variables AMS'!$S$64</f>
        <v>1043.96413935754</v>
      </c>
      <c r="AW25" s="23">
        <f>'Variables AMS'!AV75*'Variables AMS'!AV112/'Variables AMS'!AV$64*'Variables AMS'!$S$64</f>
        <v>1040.2835231416364</v>
      </c>
      <c r="AX25" s="18"/>
    </row>
    <row r="26" spans="1:50" x14ac:dyDescent="0.25">
      <c r="A26" s="164"/>
      <c r="B26" t="s">
        <v>265</v>
      </c>
      <c r="C26" s="23">
        <f>'Variables AMS'!B76*'Variables AMS'!B113/'Variables AMS'!B$64*'Variables AMS'!$S$64</f>
        <v>16510.897517960988</v>
      </c>
      <c r="D26" s="23">
        <f>'Variables AMS'!C76*'Variables AMS'!C113/'Variables AMS'!C$64*'Variables AMS'!$S$64</f>
        <v>16775.985318213039</v>
      </c>
      <c r="E26" s="23">
        <f>'Variables AMS'!D76*'Variables AMS'!D113/'Variables AMS'!D$64*'Variables AMS'!$S$64</f>
        <v>17178.200551274582</v>
      </c>
      <c r="F26" s="23">
        <f>'Variables AMS'!E76*'Variables AMS'!E113/'Variables AMS'!E$64*'Variables AMS'!$S$64</f>
        <v>18119.820460838357</v>
      </c>
      <c r="G26" s="23">
        <f>'Variables AMS'!F76*'Variables AMS'!F113/'Variables AMS'!F$64*'Variables AMS'!$S$64</f>
        <v>18062.823494437231</v>
      </c>
      <c r="H26" s="23">
        <f>'Variables AMS'!G76*'Variables AMS'!G113/'Variables AMS'!G$64*'Variables AMS'!$S$64</f>
        <v>16345.048631582074</v>
      </c>
      <c r="I26" s="23">
        <f>'Variables AMS'!H76*'Variables AMS'!H113/'Variables AMS'!H$64*'Variables AMS'!$S$64</f>
        <v>17794.758936825376</v>
      </c>
      <c r="J26" s="23">
        <f>'Variables AMS'!I76*'Variables AMS'!I113/'Variables AMS'!I$64*'Variables AMS'!$S$64</f>
        <v>17624.496882260199</v>
      </c>
      <c r="K26" s="23">
        <f>'Variables AMS'!J76*'Variables AMS'!J113/'Variables AMS'!J$64*'Variables AMS'!$S$64</f>
        <v>17800.506106290795</v>
      </c>
      <c r="L26" s="23">
        <f>'Variables AMS'!K76*'Variables AMS'!K113/'Variables AMS'!K$64*'Variables AMS'!$S$64</f>
        <v>18052.404381860546</v>
      </c>
      <c r="M26" s="23">
        <f>'Variables AMS'!L76*'Variables AMS'!L113/'Variables AMS'!L$64*'Variables AMS'!$S$64</f>
        <v>18665.876287017774</v>
      </c>
      <c r="N26" s="23">
        <f>'Variables AMS'!M76*'Variables AMS'!M113/'Variables AMS'!M$64*'Variables AMS'!$S$64</f>
        <v>18829.990213190827</v>
      </c>
      <c r="O26" s="23">
        <f>'Variables AMS'!N76*'Variables AMS'!N113/'Variables AMS'!N$64*'Variables AMS'!$S$64</f>
        <v>19653.836590768678</v>
      </c>
      <c r="P26" s="23">
        <f>'Variables AMS'!O76*'Variables AMS'!O113/'Variables AMS'!O$64*'Variables AMS'!$S$64</f>
        <v>20575.810676786616</v>
      </c>
      <c r="Q26" s="23">
        <f>'Variables AMS'!P76*'Variables AMS'!P113/'Variables AMS'!P$64*'Variables AMS'!$S$64</f>
        <v>21758.012092174231</v>
      </c>
      <c r="R26" s="23">
        <f>'Variables AMS'!Q76*'Variables AMS'!Q113/'Variables AMS'!Q$64*'Variables AMS'!$S$64</f>
        <v>22308.255401618266</v>
      </c>
      <c r="S26" s="23">
        <f>'Variables AMS'!R76*'Variables AMS'!R113/'Variables AMS'!R$64*'Variables AMS'!$S$64</f>
        <v>22395.037508128757</v>
      </c>
      <c r="T26" s="23">
        <f>'Variables AMS'!S76*'Variables AMS'!S113/'Variables AMS'!S$64*'Variables AMS'!$S$64</f>
        <v>24166.110979681642</v>
      </c>
      <c r="U26" s="23">
        <f>'Variables AMS'!T76*'Variables AMS'!T113/'Variables AMS'!T$64*'Variables AMS'!$S$64</f>
        <v>24082.621443466698</v>
      </c>
      <c r="V26" s="23">
        <f>'Variables AMS'!U76*'Variables AMS'!U113/'Variables AMS'!U$64*'Variables AMS'!$S$64</f>
        <v>25003.331047330568</v>
      </c>
      <c r="W26" s="23">
        <f>'Variables AMS'!V76*'Variables AMS'!V113/'Variables AMS'!V$64*'Variables AMS'!$S$64</f>
        <v>25212.37231318983</v>
      </c>
      <c r="X26" s="23">
        <f>'Variables AMS'!W76*'Variables AMS'!W113/'Variables AMS'!W$64*'Variables AMS'!$S$64</f>
        <v>25233.412028322258</v>
      </c>
      <c r="Y26" s="23">
        <f>'Variables AMS'!X76*'Variables AMS'!X113/'Variables AMS'!X$64*'Variables AMS'!$S$64</f>
        <v>25185.135554274064</v>
      </c>
      <c r="Z26" s="23">
        <f>'Variables AMS'!Y76*'Variables AMS'!Y113/'Variables AMS'!Y$64*'Variables AMS'!$S$64</f>
        <v>25578.73951105541</v>
      </c>
      <c r="AA26" s="23">
        <f>'Variables AMS'!Z76*'Variables AMS'!Z113/'Variables AMS'!Z$64*'Variables AMS'!$S$64</f>
        <v>25952.990360787964</v>
      </c>
      <c r="AB26" s="23">
        <f>'Variables AMS'!AA76*'Variables AMS'!AA113/'Variables AMS'!AA$64*'Variables AMS'!$S$64</f>
        <v>26234.854067699602</v>
      </c>
      <c r="AC26" s="23">
        <f>'Variables AMS'!AB76*'Variables AMS'!AB113/'Variables AMS'!AB$64*'Variables AMS'!$S$64</f>
        <v>26533.484836207299</v>
      </c>
      <c r="AD26" s="23">
        <f>'Variables AMS'!AC76*'Variables AMS'!AC113/'Variables AMS'!AC$64*'Variables AMS'!$S$64</f>
        <v>26755.418408020538</v>
      </c>
      <c r="AE26" s="23">
        <f>'Variables AMS'!AD76*'Variables AMS'!AD113/'Variables AMS'!AD$64*'Variables AMS'!$S$64</f>
        <v>26945.993658151245</v>
      </c>
      <c r="AF26" s="23">
        <f>'Variables AMS'!AE76*'Variables AMS'!AE113/'Variables AMS'!AE$64*'Variables AMS'!$S$64</f>
        <v>27113.342934051732</v>
      </c>
      <c r="AG26" s="23">
        <f>'Variables AMS'!AF76*'Variables AMS'!AF113/'Variables AMS'!AF$64*'Variables AMS'!$S$64</f>
        <v>27256.047284643337</v>
      </c>
      <c r="AH26" s="23">
        <f>'Variables AMS'!AG76*'Variables AMS'!AG113/'Variables AMS'!AG$64*'Variables AMS'!$S$64</f>
        <v>27437.297892602353</v>
      </c>
      <c r="AI26" s="23">
        <f>'Variables AMS'!AH76*'Variables AMS'!AH113/'Variables AMS'!AH$64*'Variables AMS'!$S$64</f>
        <v>27736.184717269807</v>
      </c>
      <c r="AJ26" s="23">
        <f>'Variables AMS'!AI76*'Variables AMS'!AI113/'Variables AMS'!AI$64*'Variables AMS'!$S$64</f>
        <v>27981.728199894318</v>
      </c>
      <c r="AK26" s="23">
        <f>'Variables AMS'!AJ76*'Variables AMS'!AJ113/'Variables AMS'!AJ$64*'Variables AMS'!$S$64</f>
        <v>28207.245971610548</v>
      </c>
      <c r="AL26" s="23">
        <f>'Variables AMS'!AK76*'Variables AMS'!AK113/'Variables AMS'!AK$64*'Variables AMS'!$S$64</f>
        <v>28434.376941402039</v>
      </c>
      <c r="AM26" s="23">
        <f>'Variables AMS'!AL76*'Variables AMS'!AL113/'Variables AMS'!AL$64*'Variables AMS'!$S$64</f>
        <v>28610.892328107671</v>
      </c>
      <c r="AN26" s="23">
        <f>'Variables AMS'!AM76*'Variables AMS'!AM113/'Variables AMS'!AM$64*'Variables AMS'!$S$64</f>
        <v>28900.969521490148</v>
      </c>
      <c r="AO26" s="23">
        <f>'Variables AMS'!AN76*'Variables AMS'!AN113/'Variables AMS'!AN$64*'Variables AMS'!$S$64</f>
        <v>29145.608695214185</v>
      </c>
      <c r="AP26" s="23">
        <f>'Variables AMS'!AO76*'Variables AMS'!AO113/'Variables AMS'!AO$64*'Variables AMS'!$S$64</f>
        <v>29364.819209850833</v>
      </c>
      <c r="AQ26" s="23">
        <f>'Variables AMS'!AP76*'Variables AMS'!AP113/'Variables AMS'!AP$64*'Variables AMS'!$S$64</f>
        <v>29575.400003777057</v>
      </c>
      <c r="AR26" s="23">
        <f>'Variables AMS'!AQ76*'Variables AMS'!AQ113/'Variables AMS'!AQ$64*'Variables AMS'!$S$64</f>
        <v>29699.687437453835</v>
      </c>
      <c r="AS26" s="23">
        <f>'Variables AMS'!AR76*'Variables AMS'!AR113/'Variables AMS'!AR$64*'Variables AMS'!$S$64</f>
        <v>29759.339490343827</v>
      </c>
      <c r="AT26" s="23">
        <f>'Variables AMS'!AS76*'Variables AMS'!AS113/'Variables AMS'!AS$64*'Variables AMS'!$S$64</f>
        <v>29873.161096862365</v>
      </c>
      <c r="AU26" s="23">
        <f>'Variables AMS'!AT76*'Variables AMS'!AT113/'Variables AMS'!AT$64*'Variables AMS'!$S$64</f>
        <v>30005.693919166551</v>
      </c>
      <c r="AV26" s="23">
        <f>'Variables AMS'!AU76*'Variables AMS'!AU113/'Variables AMS'!AU$64*'Variables AMS'!$S$64</f>
        <v>30143.323394415565</v>
      </c>
      <c r="AW26" s="23">
        <f>'Variables AMS'!AV76*'Variables AMS'!AV113/'Variables AMS'!AV$64*'Variables AMS'!$S$64</f>
        <v>30283.901453726918</v>
      </c>
      <c r="AX26" s="18"/>
    </row>
    <row r="27" spans="1:50" x14ac:dyDescent="0.25">
      <c r="A27" s="164"/>
      <c r="B27" t="s">
        <v>266</v>
      </c>
      <c r="C27" s="23">
        <f>'Variables AMS'!B77*'Variables AMS'!B114/'Variables AMS'!B$64*'Variables AMS'!$S$64</f>
        <v>5105.8505751540633</v>
      </c>
      <c r="D27" s="23">
        <f>'Variables AMS'!C77*'Variables AMS'!C114/'Variables AMS'!C$64*'Variables AMS'!$S$64</f>
        <v>5187.8266576723299</v>
      </c>
      <c r="E27" s="23">
        <f>'Variables AMS'!D77*'Variables AMS'!D114/'Variables AMS'!D$64*'Variables AMS'!$S$64</f>
        <v>5319.8540127752112</v>
      </c>
      <c r="F27" s="23">
        <f>'Variables AMS'!E77*'Variables AMS'!E114/'Variables AMS'!E$64*'Variables AMS'!$S$64</f>
        <v>5748.0638627226353</v>
      </c>
      <c r="G27" s="23">
        <f>'Variables AMS'!F77*'Variables AMS'!F114/'Variables AMS'!F$64*'Variables AMS'!$S$64</f>
        <v>5784.3255018256978</v>
      </c>
      <c r="H27" s="23">
        <f>'Variables AMS'!G77*'Variables AMS'!G114/'Variables AMS'!G$64*'Variables AMS'!$S$64</f>
        <v>4923.6472968445396</v>
      </c>
      <c r="I27" s="23">
        <f>'Variables AMS'!H77*'Variables AMS'!H114/'Variables AMS'!H$64*'Variables AMS'!$S$64</f>
        <v>5332.3540524498421</v>
      </c>
      <c r="J27" s="23">
        <f>'Variables AMS'!I77*'Variables AMS'!I114/'Variables AMS'!I$64*'Variables AMS'!$S$64</f>
        <v>5562.4405214256267</v>
      </c>
      <c r="K27" s="23">
        <f>'Variables AMS'!J77*'Variables AMS'!J114/'Variables AMS'!J$64*'Variables AMS'!$S$64</f>
        <v>5391.1329133222962</v>
      </c>
      <c r="L27" s="23">
        <f>'Variables AMS'!K77*'Variables AMS'!K114/'Variables AMS'!K$64*'Variables AMS'!$S$64</f>
        <v>5196.3929241316901</v>
      </c>
      <c r="M27" s="23">
        <f>'Variables AMS'!L77*'Variables AMS'!L114/'Variables AMS'!L$64*'Variables AMS'!$S$64</f>
        <v>5147.8460747094578</v>
      </c>
      <c r="N27" s="23">
        <f>'Variables AMS'!M77*'Variables AMS'!M114/'Variables AMS'!M$64*'Variables AMS'!$S$64</f>
        <v>5084.4978271703858</v>
      </c>
      <c r="O27" s="23">
        <f>'Variables AMS'!N77*'Variables AMS'!N114/'Variables AMS'!N$64*'Variables AMS'!$S$64</f>
        <v>5550.1672276525378</v>
      </c>
      <c r="P27" s="23">
        <f>'Variables AMS'!O77*'Variables AMS'!O114/'Variables AMS'!O$64*'Variables AMS'!$S$64</f>
        <v>5979.1949361541583</v>
      </c>
      <c r="Q27" s="23">
        <f>'Variables AMS'!P77*'Variables AMS'!P114/'Variables AMS'!P$64*'Variables AMS'!$S$64</f>
        <v>6280.4373624704831</v>
      </c>
      <c r="R27" s="23">
        <f>'Variables AMS'!Q77*'Variables AMS'!Q114/'Variables AMS'!Q$64*'Variables AMS'!$S$64</f>
        <v>6365.4304050306691</v>
      </c>
      <c r="S27" s="23">
        <f>'Variables AMS'!R77*'Variables AMS'!R114/'Variables AMS'!R$64*'Variables AMS'!$S$64</f>
        <v>6310.5932088672771</v>
      </c>
      <c r="T27" s="23">
        <f>'Variables AMS'!S77*'Variables AMS'!S114/'Variables AMS'!S$64*'Variables AMS'!$S$64</f>
        <v>6692.3623369215547</v>
      </c>
      <c r="U27" s="23">
        <f>'Variables AMS'!T77*'Variables AMS'!T114/'Variables AMS'!T$64*'Variables AMS'!$S$64</f>
        <v>6565.5341007481529</v>
      </c>
      <c r="V27" s="23">
        <f>'Variables AMS'!U77*'Variables AMS'!U114/'Variables AMS'!U$64*'Variables AMS'!$S$64</f>
        <v>6830.0593916450716</v>
      </c>
      <c r="W27" s="23">
        <f>'Variables AMS'!V77*'Variables AMS'!V114/'Variables AMS'!V$64*'Variables AMS'!$S$64</f>
        <v>6756.89232447838</v>
      </c>
      <c r="X27" s="23">
        <f>'Variables AMS'!W77*'Variables AMS'!W114/'Variables AMS'!W$64*'Variables AMS'!$S$64</f>
        <v>6713.9442633605431</v>
      </c>
      <c r="Y27" s="23">
        <f>'Variables AMS'!X77*'Variables AMS'!X114/'Variables AMS'!X$64*'Variables AMS'!$S$64</f>
        <v>6633.794675269809</v>
      </c>
      <c r="Z27" s="23">
        <f>'Variables AMS'!Y77*'Variables AMS'!Y114/'Variables AMS'!Y$64*'Variables AMS'!$S$64</f>
        <v>6601.4177638598376</v>
      </c>
      <c r="AA27" s="23">
        <f>'Variables AMS'!Z77*'Variables AMS'!Z114/'Variables AMS'!Z$64*'Variables AMS'!$S$64</f>
        <v>6529.3842451605151</v>
      </c>
      <c r="AB27" s="23">
        <f>'Variables AMS'!AA77*'Variables AMS'!AA114/'Variables AMS'!AA$64*'Variables AMS'!$S$64</f>
        <v>6393.2577255463566</v>
      </c>
      <c r="AC27" s="23">
        <f>'Variables AMS'!AB77*'Variables AMS'!AB114/'Variables AMS'!AB$64*'Variables AMS'!$S$64</f>
        <v>6291.9745601665572</v>
      </c>
      <c r="AD27" s="23">
        <f>'Variables AMS'!AC77*'Variables AMS'!AC114/'Variables AMS'!AC$64*'Variables AMS'!$S$64</f>
        <v>6388.3610085359242</v>
      </c>
      <c r="AE27" s="23">
        <f>'Variables AMS'!AD77*'Variables AMS'!AD114/'Variables AMS'!AD$64*'Variables AMS'!$S$64</f>
        <v>6377.1128153179325</v>
      </c>
      <c r="AF27" s="23">
        <f>'Variables AMS'!AE77*'Variables AMS'!AE114/'Variables AMS'!AE$64*'Variables AMS'!$S$64</f>
        <v>6352.9072554740496</v>
      </c>
      <c r="AG27" s="23">
        <f>'Variables AMS'!AF77*'Variables AMS'!AF114/'Variables AMS'!AF$64*'Variables AMS'!$S$64</f>
        <v>6325.9725072886131</v>
      </c>
      <c r="AH27" s="23">
        <f>'Variables AMS'!AG77*'Variables AMS'!AG114/'Variables AMS'!AG$64*'Variables AMS'!$S$64</f>
        <v>6333.3748356368596</v>
      </c>
      <c r="AI27" s="23">
        <f>'Variables AMS'!AH77*'Variables AMS'!AH114/'Variables AMS'!AH$64*'Variables AMS'!$S$64</f>
        <v>6372.0284177085341</v>
      </c>
      <c r="AJ27" s="23">
        <f>'Variables AMS'!AI77*'Variables AMS'!AI114/'Variables AMS'!AI$64*'Variables AMS'!$S$64</f>
        <v>6374.5586938770884</v>
      </c>
      <c r="AK27" s="23">
        <f>'Variables AMS'!AJ77*'Variables AMS'!AJ114/'Variables AMS'!AJ$64*'Variables AMS'!$S$64</f>
        <v>6393.7279796046623</v>
      </c>
      <c r="AL27" s="23">
        <f>'Variables AMS'!AK77*'Variables AMS'!AK114/'Variables AMS'!AK$64*'Variables AMS'!$S$64</f>
        <v>6414.9133772992718</v>
      </c>
      <c r="AM27" s="23">
        <f>'Variables AMS'!AL77*'Variables AMS'!AL114/'Variables AMS'!AL$64*'Variables AMS'!$S$64</f>
        <v>6446.5670278677444</v>
      </c>
      <c r="AN27" s="23">
        <f>'Variables AMS'!AM77*'Variables AMS'!AM114/'Variables AMS'!AM$64*'Variables AMS'!$S$64</f>
        <v>6581.3852835065927</v>
      </c>
      <c r="AO27" s="23">
        <f>'Variables AMS'!AN77*'Variables AMS'!AN114/'Variables AMS'!AN$64*'Variables AMS'!$S$64</f>
        <v>6642.1665192622004</v>
      </c>
      <c r="AP27" s="23">
        <f>'Variables AMS'!AO77*'Variables AMS'!AO114/'Variables AMS'!AO$64*'Variables AMS'!$S$64</f>
        <v>6695.5557764799232</v>
      </c>
      <c r="AQ27" s="23">
        <f>'Variables AMS'!AP77*'Variables AMS'!AP114/'Variables AMS'!AP$64*'Variables AMS'!$S$64</f>
        <v>6763.8303605842002</v>
      </c>
      <c r="AR27" s="23">
        <f>'Variables AMS'!AQ77*'Variables AMS'!AQ114/'Variables AMS'!AQ$64*'Variables AMS'!$S$64</f>
        <v>6782.8319250881495</v>
      </c>
      <c r="AS27" s="23">
        <f>'Variables AMS'!AR77*'Variables AMS'!AR114/'Variables AMS'!AR$64*'Variables AMS'!$S$64</f>
        <v>6771.8154650565048</v>
      </c>
      <c r="AT27" s="23">
        <f>'Variables AMS'!AS77*'Variables AMS'!AS114/'Variables AMS'!AS$64*'Variables AMS'!$S$64</f>
        <v>6832.5447466409942</v>
      </c>
      <c r="AU27" s="23">
        <f>'Variables AMS'!AT77*'Variables AMS'!AT114/'Variables AMS'!AT$64*'Variables AMS'!$S$64</f>
        <v>6895.7735234388201</v>
      </c>
      <c r="AV27" s="23">
        <f>'Variables AMS'!AU77*'Variables AMS'!AU114/'Variables AMS'!AU$64*'Variables AMS'!$S$64</f>
        <v>6959.7705956632608</v>
      </c>
      <c r="AW27" s="23">
        <f>'Variables AMS'!AV77*'Variables AMS'!AV114/'Variables AMS'!AV$64*'Variables AMS'!$S$64</f>
        <v>7058.6313740461774</v>
      </c>
      <c r="AX27" s="18"/>
    </row>
    <row r="30" spans="1:50" x14ac:dyDescent="0.25">
      <c r="A30" s="164" t="s">
        <v>716</v>
      </c>
      <c r="B30" t="s">
        <v>255</v>
      </c>
      <c r="C30" s="23">
        <f>'Variables AMS'!B549*'Variables AMS'!B102/'Variables AMS'!B$64*'Variables AMS'!$S$64</f>
        <v>98.791714222528427</v>
      </c>
      <c r="D30" s="23">
        <f>'Variables AMS'!C549*'Variables AMS'!C102/'Variables AMS'!C$64*'Variables AMS'!$S$64</f>
        <v>100.3778471494565</v>
      </c>
      <c r="E30" s="23">
        <f>'Variables AMS'!D549*'Variables AMS'!D102/'Variables AMS'!D$64*'Variables AMS'!$S$64</f>
        <v>-204.05288625456262</v>
      </c>
      <c r="F30" s="23">
        <f>'Variables AMS'!E549*'Variables AMS'!E102/'Variables AMS'!E$64*'Variables AMS'!$S$64</f>
        <v>-546.6483314013991</v>
      </c>
      <c r="G30" s="23">
        <f>'Variables AMS'!F549*'Variables AMS'!F102/'Variables AMS'!F$64*'Variables AMS'!$S$64</f>
        <v>1221.4978836459516</v>
      </c>
      <c r="H30" s="23">
        <f>'Variables AMS'!G549*'Variables AMS'!G102/'Variables AMS'!G$64*'Variables AMS'!$S$64</f>
        <v>-2861.2933995934936</v>
      </c>
      <c r="I30" s="23">
        <f>'Variables AMS'!H549*'Variables AMS'!H102/'Variables AMS'!H$64*'Variables AMS'!$S$64</f>
        <v>-6.5637503132348849</v>
      </c>
      <c r="J30" s="23">
        <f>'Variables AMS'!I549*'Variables AMS'!I102/'Variables AMS'!I$64*'Variables AMS'!$S$64</f>
        <v>1671.2857553626134</v>
      </c>
      <c r="K30" s="23">
        <f>'Variables AMS'!J549*'Variables AMS'!J102/'Variables AMS'!J$64*'Variables AMS'!$S$64</f>
        <v>1839.3383874124804</v>
      </c>
      <c r="L30" s="23">
        <f>'Variables AMS'!K549*'Variables AMS'!K102/'Variables AMS'!K$64*'Variables AMS'!$S$64</f>
        <v>-387.10460960216852</v>
      </c>
      <c r="M30" s="23">
        <f>'Variables AMS'!L549*'Variables AMS'!L102/'Variables AMS'!L$64*'Variables AMS'!$S$64</f>
        <v>-1514.6253153257064</v>
      </c>
      <c r="N30" s="23">
        <f>'Variables AMS'!M549*'Variables AMS'!M102/'Variables AMS'!M$64*'Variables AMS'!$S$64</f>
        <v>-3913.5826702849367</v>
      </c>
      <c r="O30" s="23">
        <f>'Variables AMS'!N549*'Variables AMS'!N102/'Variables AMS'!N$64*'Variables AMS'!$S$64</f>
        <v>-3553.4672115010171</v>
      </c>
      <c r="P30" s="23">
        <f>'Variables AMS'!O549*'Variables AMS'!O102/'Variables AMS'!O$64*'Variables AMS'!$S$64</f>
        <v>-106.38236338919698</v>
      </c>
      <c r="Q30" s="23">
        <f>'Variables AMS'!P549*'Variables AMS'!P102/'Variables AMS'!P$64*'Variables AMS'!$S$64</f>
        <v>2726.3632874578761</v>
      </c>
      <c r="R30" s="23">
        <f>'Variables AMS'!Q549*'Variables AMS'!Q102/'Variables AMS'!Q$64*'Variables AMS'!$S$64</f>
        <v>-26.584584435648441</v>
      </c>
      <c r="S30" s="23">
        <f>'Variables AMS'!R549*'Variables AMS'!R102/'Variables AMS'!R$64*'Variables AMS'!$S$64</f>
        <v>-64.620871948356225</v>
      </c>
      <c r="T30" s="23">
        <f>'Variables AMS'!S549*'Variables AMS'!S102/'Variables AMS'!S$64*'Variables AMS'!$S$64</f>
        <v>-5.9107707477992779</v>
      </c>
      <c r="U30" s="23">
        <f>'Variables AMS'!T549*'Variables AMS'!T102/'Variables AMS'!T$64*'Variables AMS'!$S$64</f>
        <v>-15.427121131382304</v>
      </c>
      <c r="V30" s="23">
        <f>'Variables AMS'!U549*'Variables AMS'!U102/'Variables AMS'!U$64*'Variables AMS'!$S$64</f>
        <v>-324.74927724178309</v>
      </c>
      <c r="W30" s="23">
        <f>'Variables AMS'!V549*'Variables AMS'!V102/'Variables AMS'!V$64*'Variables AMS'!$S$64</f>
        <v>137.5983134394022</v>
      </c>
      <c r="X30" s="23">
        <f>'Variables AMS'!W549*'Variables AMS'!W102/'Variables AMS'!W$64*'Variables AMS'!$S$64</f>
        <v>496.05735780721034</v>
      </c>
      <c r="Y30" s="23">
        <f>'Variables AMS'!X549*'Variables AMS'!X102/'Variables AMS'!X$64*'Variables AMS'!$S$64</f>
        <v>-70.150384412180657</v>
      </c>
      <c r="Z30" s="23">
        <f>'Variables AMS'!Y549*'Variables AMS'!Y102/'Variables AMS'!Y$64*'Variables AMS'!$S$64</f>
        <v>-354.75572393855475</v>
      </c>
      <c r="AA30" s="23">
        <f>'Variables AMS'!Z549*'Variables AMS'!Z102/'Variables AMS'!Z$64*'Variables AMS'!$S$64</f>
        <v>-451.96431298476347</v>
      </c>
      <c r="AB30" s="23">
        <f>'Variables AMS'!AA549*'Variables AMS'!AA102/'Variables AMS'!AA$64*'Variables AMS'!$S$64</f>
        <v>-477.48584301906277</v>
      </c>
      <c r="AC30" s="23">
        <f>'Variables AMS'!AB549*'Variables AMS'!AB102/'Variables AMS'!AB$64*'Variables AMS'!$S$64</f>
        <v>-420.88036651052073</v>
      </c>
      <c r="AD30" s="23">
        <f>'Variables AMS'!AC549*'Variables AMS'!AC102/'Variables AMS'!AC$64*'Variables AMS'!$S$64</f>
        <v>-477.98253050315145</v>
      </c>
      <c r="AE30" s="23">
        <f>'Variables AMS'!AD549*'Variables AMS'!AD102/'Variables AMS'!AD$64*'Variables AMS'!$S$64</f>
        <v>-509.24234041623333</v>
      </c>
      <c r="AF30" s="23">
        <f>'Variables AMS'!AE549*'Variables AMS'!AE102/'Variables AMS'!AE$64*'Variables AMS'!$S$64</f>
        <v>-543.78141293695205</v>
      </c>
      <c r="AG30" s="23">
        <f>'Variables AMS'!AF549*'Variables AMS'!AF102/'Variables AMS'!AF$64*'Variables AMS'!$S$64</f>
        <v>-560.02620473193451</v>
      </c>
      <c r="AH30" s="23">
        <f>'Variables AMS'!AG549*'Variables AMS'!AG102/'Variables AMS'!AG$64*'Variables AMS'!$S$64</f>
        <v>-631.76437105930825</v>
      </c>
      <c r="AI30" s="23">
        <f>'Variables AMS'!AH549*'Variables AMS'!AH102/'Variables AMS'!AH$64*'Variables AMS'!$S$64</f>
        <v>-688.49734519973242</v>
      </c>
      <c r="AJ30" s="23">
        <f>'Variables AMS'!AI549*'Variables AMS'!AI102/'Variables AMS'!AI$64*'Variables AMS'!$S$64</f>
        <v>-708.98117836979134</v>
      </c>
      <c r="AK30" s="23">
        <f>'Variables AMS'!AJ549*'Variables AMS'!AJ102/'Variables AMS'!AJ$64*'Variables AMS'!$S$64</f>
        <v>-690.72610059657745</v>
      </c>
      <c r="AL30" s="23">
        <f>'Variables AMS'!AK549*'Variables AMS'!AK102/'Variables AMS'!AK$64*'Variables AMS'!$S$64</f>
        <v>-684.52628428001117</v>
      </c>
      <c r="AM30" s="23">
        <f>'Variables AMS'!AL549*'Variables AMS'!AL102/'Variables AMS'!AL$64*'Variables AMS'!$S$64</f>
        <v>-681.59161754051422</v>
      </c>
      <c r="AN30" s="23">
        <f>'Variables AMS'!AM549*'Variables AMS'!AM102/'Variables AMS'!AM$64*'Variables AMS'!$S$64</f>
        <v>-665.12290838320359</v>
      </c>
      <c r="AO30" s="23">
        <f>'Variables AMS'!AN549*'Variables AMS'!AN102/'Variables AMS'!AN$64*'Variables AMS'!$S$64</f>
        <v>-654.46783271600862</v>
      </c>
      <c r="AP30" s="23">
        <f>'Variables AMS'!AO549*'Variables AMS'!AO102/'Variables AMS'!AO$64*'Variables AMS'!$S$64</f>
        <v>-643.70817548997263</v>
      </c>
      <c r="AQ30" s="23">
        <f>'Variables AMS'!AP549*'Variables AMS'!AP102/'Variables AMS'!AP$64*'Variables AMS'!$S$64</f>
        <v>-673.30732751004791</v>
      </c>
      <c r="AR30" s="23">
        <f>'Variables AMS'!AQ549*'Variables AMS'!AQ102/'Variables AMS'!AQ$64*'Variables AMS'!$S$64</f>
        <v>-701.72456750392178</v>
      </c>
      <c r="AS30" s="23">
        <f>'Variables AMS'!AR549*'Variables AMS'!AR102/'Variables AMS'!AR$64*'Variables AMS'!$S$64</f>
        <v>-612.55799819540186</v>
      </c>
      <c r="AT30" s="23">
        <f>'Variables AMS'!AS549*'Variables AMS'!AS102/'Variables AMS'!AS$64*'Variables AMS'!$S$64</f>
        <v>-610.69475023849463</v>
      </c>
      <c r="AU30" s="23">
        <f>'Variables AMS'!AT549*'Variables AMS'!AT102/'Variables AMS'!AT$64*'Variables AMS'!$S$64</f>
        <v>-631.13678092421594</v>
      </c>
      <c r="AV30" s="23">
        <f>'Variables AMS'!AU549*'Variables AMS'!AU102/'Variables AMS'!AU$64*'Variables AMS'!$S$64</f>
        <v>-641.85427635508893</v>
      </c>
      <c r="AW30" s="23">
        <f>'Variables AMS'!AV549*'Variables AMS'!AV102/'Variables AMS'!AV$64*'Variables AMS'!$S$64</f>
        <v>-651.78224285968668</v>
      </c>
      <c r="AX30" s="18"/>
    </row>
    <row r="31" spans="1:50" x14ac:dyDescent="0.25">
      <c r="A31" s="164"/>
      <c r="B31" t="s">
        <v>256</v>
      </c>
      <c r="C31" s="23">
        <f>'Variables AMS'!B550*'Variables AMS'!B103/'Variables AMS'!B$64*'Variables AMS'!$S$64</f>
        <v>48.855544212966613</v>
      </c>
      <c r="D31" s="23">
        <f>'Variables AMS'!C550*'Variables AMS'!C103/'Variables AMS'!C$64*'Variables AMS'!$S$64</f>
        <v>49.63993577807927</v>
      </c>
      <c r="E31" s="23">
        <f>'Variables AMS'!D550*'Variables AMS'!D103/'Variables AMS'!D$64*'Variables AMS'!$S$64</f>
        <v>-119.84603452852305</v>
      </c>
      <c r="F31" s="23">
        <f>'Variables AMS'!E550*'Variables AMS'!E103/'Variables AMS'!E$64*'Variables AMS'!$S$64</f>
        <v>-295.76426472285789</v>
      </c>
      <c r="G31" s="23">
        <f>'Variables AMS'!F550*'Variables AMS'!F103/'Variables AMS'!F$64*'Variables AMS'!$S$64</f>
        <v>57.162420836083356</v>
      </c>
      <c r="H31" s="23">
        <f>'Variables AMS'!G550*'Variables AMS'!G103/'Variables AMS'!G$64*'Variables AMS'!$S$64</f>
        <v>-636.66299351306179</v>
      </c>
      <c r="I31" s="23">
        <f>'Variables AMS'!H550*'Variables AMS'!H103/'Variables AMS'!H$64*'Variables AMS'!$S$64</f>
        <v>-249.94180908165231</v>
      </c>
      <c r="J31" s="23">
        <f>'Variables AMS'!I550*'Variables AMS'!I103/'Variables AMS'!I$64*'Variables AMS'!$S$64</f>
        <v>27.037967298233127</v>
      </c>
      <c r="K31" s="23">
        <f>'Variables AMS'!J550*'Variables AMS'!J103/'Variables AMS'!J$64*'Variables AMS'!$S$64</f>
        <v>85.827444184813089</v>
      </c>
      <c r="L31" s="23">
        <f>'Variables AMS'!K550*'Variables AMS'!K103/'Variables AMS'!K$64*'Variables AMS'!$S$64</f>
        <v>-285.92557293464029</v>
      </c>
      <c r="M31" s="23">
        <f>'Variables AMS'!L550*'Variables AMS'!L103/'Variables AMS'!L$64*'Variables AMS'!$S$64</f>
        <v>-492.52957288695586</v>
      </c>
      <c r="N31" s="23">
        <f>'Variables AMS'!M550*'Variables AMS'!M103/'Variables AMS'!M$64*'Variables AMS'!$S$64</f>
        <v>-848.77071459542208</v>
      </c>
      <c r="O31" s="23">
        <f>'Variables AMS'!N550*'Variables AMS'!N103/'Variables AMS'!N$64*'Variables AMS'!$S$64</f>
        <v>2270.4688247196473</v>
      </c>
      <c r="P31" s="23">
        <f>'Variables AMS'!O550*'Variables AMS'!O103/'Variables AMS'!O$64*'Variables AMS'!$S$64</f>
        <v>2415.1317400440262</v>
      </c>
      <c r="Q31" s="23">
        <f>'Variables AMS'!P550*'Variables AMS'!P103/'Variables AMS'!P$64*'Variables AMS'!$S$64</f>
        <v>2137.5526059366416</v>
      </c>
      <c r="R31" s="23">
        <f>'Variables AMS'!Q550*'Variables AMS'!Q103/'Variables AMS'!Q$64*'Variables AMS'!$S$64</f>
        <v>1830.6888701022633</v>
      </c>
      <c r="S31" s="23">
        <f>'Variables AMS'!R550*'Variables AMS'!R103/'Variables AMS'!R$64*'Variables AMS'!$S$64</f>
        <v>1607.9163492264279</v>
      </c>
      <c r="T31" s="23">
        <f>'Variables AMS'!S550*'Variables AMS'!S103/'Variables AMS'!S$64*'Variables AMS'!$S$64</f>
        <v>808.64692572333604</v>
      </c>
      <c r="U31" s="23">
        <f>'Variables AMS'!T550*'Variables AMS'!T103/'Variables AMS'!T$64*'Variables AMS'!$S$64</f>
        <v>694.30004161406168</v>
      </c>
      <c r="V31" s="23">
        <f>'Variables AMS'!U550*'Variables AMS'!U103/'Variables AMS'!U$64*'Variables AMS'!$S$64</f>
        <v>605.55235430129107</v>
      </c>
      <c r="W31" s="23">
        <f>'Variables AMS'!V550*'Variables AMS'!V103/'Variables AMS'!V$64*'Variables AMS'!$S$64</f>
        <v>1801.0307069778808</v>
      </c>
      <c r="X31" s="23">
        <f>'Variables AMS'!W550*'Variables AMS'!W103/'Variables AMS'!W$64*'Variables AMS'!$S$64</f>
        <v>2001.5452155181465</v>
      </c>
      <c r="Y31" s="23">
        <f>'Variables AMS'!X550*'Variables AMS'!X103/'Variables AMS'!X$64*'Variables AMS'!$S$64</f>
        <v>1979.4804296653333</v>
      </c>
      <c r="Z31" s="23">
        <f>'Variables AMS'!Y550*'Variables AMS'!Y103/'Variables AMS'!Y$64*'Variables AMS'!$S$64</f>
        <v>1923.5354777799469</v>
      </c>
      <c r="AA31" s="23">
        <f>'Variables AMS'!Z550*'Variables AMS'!Z103/'Variables AMS'!Z$64*'Variables AMS'!$S$64</f>
        <v>1906.976960086075</v>
      </c>
      <c r="AB31" s="23">
        <f>'Variables AMS'!AA550*'Variables AMS'!AA103/'Variables AMS'!AA$64*'Variables AMS'!$S$64</f>
        <v>1902.0952229487557</v>
      </c>
      <c r="AC31" s="23">
        <f>'Variables AMS'!AB550*'Variables AMS'!AB103/'Variables AMS'!AB$64*'Variables AMS'!$S$64</f>
        <v>1914.3351750797738</v>
      </c>
      <c r="AD31" s="23">
        <f>'Variables AMS'!AC550*'Variables AMS'!AC103/'Variables AMS'!AC$64*'Variables AMS'!$S$64</f>
        <v>1505.5554633563306</v>
      </c>
      <c r="AE31" s="23">
        <f>'Variables AMS'!AD550*'Variables AMS'!AD103/'Variables AMS'!AD$64*'Variables AMS'!$S$64</f>
        <v>1439.3185076307236</v>
      </c>
      <c r="AF31" s="23">
        <f>'Variables AMS'!AE550*'Variables AMS'!AE103/'Variables AMS'!AE$64*'Variables AMS'!$S$64</f>
        <v>1434.0670854986499</v>
      </c>
      <c r="AG31" s="23">
        <f>'Variables AMS'!AF550*'Variables AMS'!AF103/'Variables AMS'!AF$64*'Variables AMS'!$S$64</f>
        <v>1449.5530700953327</v>
      </c>
      <c r="AH31" s="23">
        <f>'Variables AMS'!AG550*'Variables AMS'!AG103/'Variables AMS'!AG$64*'Variables AMS'!$S$64</f>
        <v>1439.0991711025918</v>
      </c>
      <c r="AI31" s="23">
        <f>'Variables AMS'!AH550*'Variables AMS'!AH103/'Variables AMS'!AH$64*'Variables AMS'!$S$64</f>
        <v>1438.8147312307499</v>
      </c>
      <c r="AJ31" s="23">
        <f>'Variables AMS'!AI550*'Variables AMS'!AI103/'Variables AMS'!AI$64*'Variables AMS'!$S$64</f>
        <v>1460.3430481715891</v>
      </c>
      <c r="AK31" s="23">
        <f>'Variables AMS'!AJ550*'Variables AMS'!AJ103/'Variables AMS'!AJ$64*'Variables AMS'!$S$64</f>
        <v>1477.097218996078</v>
      </c>
      <c r="AL31" s="23">
        <f>'Variables AMS'!AK550*'Variables AMS'!AK103/'Variables AMS'!AK$64*'Variables AMS'!$S$64</f>
        <v>1506.8889392547176</v>
      </c>
      <c r="AM31" s="23">
        <f>'Variables AMS'!AL550*'Variables AMS'!AL103/'Variables AMS'!AL$64*'Variables AMS'!$S$64</f>
        <v>1529.0042545555125</v>
      </c>
      <c r="AN31" s="23">
        <f>'Variables AMS'!AM550*'Variables AMS'!AM103/'Variables AMS'!AM$64*'Variables AMS'!$S$64</f>
        <v>1506.8870438318472</v>
      </c>
      <c r="AO31" s="23">
        <f>'Variables AMS'!AN550*'Variables AMS'!AN103/'Variables AMS'!AN$64*'Variables AMS'!$S$64</f>
        <v>1514.2765983658451</v>
      </c>
      <c r="AP31" s="23">
        <f>'Variables AMS'!AO550*'Variables AMS'!AO103/'Variables AMS'!AO$64*'Variables AMS'!$S$64</f>
        <v>1524.6160019029326</v>
      </c>
      <c r="AQ31" s="23">
        <f>'Variables AMS'!AP550*'Variables AMS'!AP103/'Variables AMS'!AP$64*'Variables AMS'!$S$64</f>
        <v>1530.0748525641063</v>
      </c>
      <c r="AR31" s="23">
        <f>'Variables AMS'!AQ550*'Variables AMS'!AQ103/'Variables AMS'!AQ$64*'Variables AMS'!$S$64</f>
        <v>1532.0588261367827</v>
      </c>
      <c r="AS31" s="23">
        <f>'Variables AMS'!AR550*'Variables AMS'!AR103/'Variables AMS'!AR$64*'Variables AMS'!$S$64</f>
        <v>1562.8452547704751</v>
      </c>
      <c r="AT31" s="23">
        <f>'Variables AMS'!AS550*'Variables AMS'!AS103/'Variables AMS'!AS$64*'Variables AMS'!$S$64</f>
        <v>1562.9429749274923</v>
      </c>
      <c r="AU31" s="23">
        <f>'Variables AMS'!AT550*'Variables AMS'!AT103/'Variables AMS'!AT$64*'Variables AMS'!$S$64</f>
        <v>1564.0452470823318</v>
      </c>
      <c r="AV31" s="23">
        <f>'Variables AMS'!AU550*'Variables AMS'!AU103/'Variables AMS'!AU$64*'Variables AMS'!$S$64</f>
        <v>1568.4711957872764</v>
      </c>
      <c r="AW31" s="23">
        <f>'Variables AMS'!AV550*'Variables AMS'!AV103/'Variables AMS'!AV$64*'Variables AMS'!$S$64</f>
        <v>1572.7076007574083</v>
      </c>
    </row>
    <row r="32" spans="1:50" x14ac:dyDescent="0.25">
      <c r="A32" s="164"/>
      <c r="B32" t="s">
        <v>257</v>
      </c>
      <c r="C32" s="23">
        <f>'Variables AMS'!B551*'Variables AMS'!B104/'Variables AMS'!B$64*'Variables AMS'!$S$64</f>
        <v>46.003858782610251</v>
      </c>
      <c r="D32" s="23">
        <f>'Variables AMS'!C551*'Variables AMS'!C104/'Variables AMS'!C$64*'Variables AMS'!$S$64</f>
        <v>46.742465615734844</v>
      </c>
      <c r="E32" s="23">
        <f>'Variables AMS'!D551*'Variables AMS'!D104/'Variables AMS'!D$64*'Variables AMS'!$S$64</f>
        <v>-93.19872161513274</v>
      </c>
      <c r="F32" s="23">
        <f>'Variables AMS'!E551*'Variables AMS'!E104/'Variables AMS'!E$64*'Variables AMS'!$S$64</f>
        <v>-367.58464735427992</v>
      </c>
      <c r="G32" s="23">
        <f>'Variables AMS'!F551*'Variables AMS'!F104/'Variables AMS'!F$64*'Variables AMS'!$S$64</f>
        <v>-44.73700670885006</v>
      </c>
      <c r="H32" s="23">
        <f>'Variables AMS'!G551*'Variables AMS'!G104/'Variables AMS'!G$64*'Variables AMS'!$S$64</f>
        <v>-985.84174042077052</v>
      </c>
      <c r="I32" s="23">
        <f>'Variables AMS'!H551*'Variables AMS'!H104/'Variables AMS'!H$64*'Variables AMS'!$S$64</f>
        <v>-363.72543160757317</v>
      </c>
      <c r="J32" s="23">
        <f>'Variables AMS'!I551*'Variables AMS'!I104/'Variables AMS'!I$64*'Variables AMS'!$S$64</f>
        <v>-75.899100555128314</v>
      </c>
      <c r="K32" s="23">
        <f>'Variables AMS'!J551*'Variables AMS'!J104/'Variables AMS'!J$64*'Variables AMS'!$S$64</f>
        <v>-68.193958058782968</v>
      </c>
      <c r="L32" s="23">
        <f>'Variables AMS'!K551*'Variables AMS'!K104/'Variables AMS'!K$64*'Variables AMS'!$S$64</f>
        <v>-503.17986339158034</v>
      </c>
      <c r="M32" s="23">
        <f>'Variables AMS'!L551*'Variables AMS'!L104/'Variables AMS'!L$64*'Variables AMS'!$S$64</f>
        <v>-797.50456359110262</v>
      </c>
      <c r="N32" s="23">
        <f>'Variables AMS'!M551*'Variables AMS'!M104/'Variables AMS'!M$64*'Variables AMS'!$S$64</f>
        <v>-1250.3583565788094</v>
      </c>
      <c r="O32" s="23">
        <f>'Variables AMS'!N551*'Variables AMS'!N104/'Variables AMS'!N$64*'Variables AMS'!$S$64</f>
        <v>1442.4420478471441</v>
      </c>
      <c r="P32" s="23">
        <f>'Variables AMS'!O551*'Variables AMS'!O104/'Variables AMS'!O$64*'Variables AMS'!$S$64</f>
        <v>1394.6940050575633</v>
      </c>
      <c r="Q32" s="23">
        <f>'Variables AMS'!P551*'Variables AMS'!P104/'Variables AMS'!P$64*'Variables AMS'!$S$64</f>
        <v>1184.6950634479504</v>
      </c>
      <c r="R32" s="23">
        <f>'Variables AMS'!Q551*'Variables AMS'!Q104/'Variables AMS'!Q$64*'Variables AMS'!$S$64</f>
        <v>893.79965858644005</v>
      </c>
      <c r="S32" s="23">
        <f>'Variables AMS'!R551*'Variables AMS'!R104/'Variables AMS'!R$64*'Variables AMS'!$S$64</f>
        <v>739.83478807825543</v>
      </c>
      <c r="T32" s="23">
        <f>'Variables AMS'!S551*'Variables AMS'!S104/'Variables AMS'!S$64*'Variables AMS'!$S$64</f>
        <v>324.6157324153948</v>
      </c>
      <c r="U32" s="23">
        <f>'Variables AMS'!T551*'Variables AMS'!T104/'Variables AMS'!T$64*'Variables AMS'!$S$64</f>
        <v>246.18772334163197</v>
      </c>
      <c r="V32" s="23">
        <f>'Variables AMS'!U551*'Variables AMS'!U104/'Variables AMS'!U$64*'Variables AMS'!$S$64</f>
        <v>231.78593068982917</v>
      </c>
      <c r="W32" s="23">
        <f>'Variables AMS'!V551*'Variables AMS'!V104/'Variables AMS'!V$64*'Variables AMS'!$S$64</f>
        <v>869.44579867460561</v>
      </c>
      <c r="X32" s="23">
        <f>'Variables AMS'!W551*'Variables AMS'!W104/'Variables AMS'!W$64*'Variables AMS'!$S$64</f>
        <v>986.05181950660017</v>
      </c>
      <c r="Y32" s="23">
        <f>'Variables AMS'!X551*'Variables AMS'!X104/'Variables AMS'!X$64*'Variables AMS'!$S$64</f>
        <v>979.18822779379855</v>
      </c>
      <c r="Z32" s="23">
        <f>'Variables AMS'!Y551*'Variables AMS'!Y104/'Variables AMS'!Y$64*'Variables AMS'!$S$64</f>
        <v>988.62387910885275</v>
      </c>
      <c r="AA32" s="23">
        <f>'Variables AMS'!Z551*'Variables AMS'!Z104/'Variables AMS'!Z$64*'Variables AMS'!$S$64</f>
        <v>1028.7215036089131</v>
      </c>
      <c r="AB32" s="23">
        <f>'Variables AMS'!AA551*'Variables AMS'!AA104/'Variables AMS'!AA$64*'Variables AMS'!$S$64</f>
        <v>1041.1092737606482</v>
      </c>
      <c r="AC32" s="23">
        <f>'Variables AMS'!AB551*'Variables AMS'!AB104/'Variables AMS'!AB$64*'Variables AMS'!$S$64</f>
        <v>1035.2978693184382</v>
      </c>
      <c r="AD32" s="23">
        <f>'Variables AMS'!AC551*'Variables AMS'!AC104/'Variables AMS'!AC$64*'Variables AMS'!$S$64</f>
        <v>781.96303971716281</v>
      </c>
      <c r="AE32" s="23">
        <f>'Variables AMS'!AD551*'Variables AMS'!AD104/'Variables AMS'!AD$64*'Variables AMS'!$S$64</f>
        <v>706.63747273718411</v>
      </c>
      <c r="AF32" s="23">
        <f>'Variables AMS'!AE551*'Variables AMS'!AE104/'Variables AMS'!AE$64*'Variables AMS'!$S$64</f>
        <v>663.44423515682877</v>
      </c>
      <c r="AG32" s="23">
        <f>'Variables AMS'!AF551*'Variables AMS'!AF104/'Variables AMS'!AF$64*'Variables AMS'!$S$64</f>
        <v>637.37950738944392</v>
      </c>
      <c r="AH32" s="23">
        <f>'Variables AMS'!AG551*'Variables AMS'!AG104/'Variables AMS'!AG$64*'Variables AMS'!$S$64</f>
        <v>612.14134845944693</v>
      </c>
      <c r="AI32" s="23">
        <f>'Variables AMS'!AH551*'Variables AMS'!AH104/'Variables AMS'!AH$64*'Variables AMS'!$S$64</f>
        <v>601.5325523765581</v>
      </c>
      <c r="AJ32" s="23">
        <f>'Variables AMS'!AI551*'Variables AMS'!AI104/'Variables AMS'!AI$64*'Variables AMS'!$S$64</f>
        <v>604.32177062038875</v>
      </c>
      <c r="AK32" s="23">
        <f>'Variables AMS'!AJ551*'Variables AMS'!AJ104/'Variables AMS'!AJ$64*'Variables AMS'!$S$64</f>
        <v>609.22948539686411</v>
      </c>
      <c r="AL32" s="23">
        <f>'Variables AMS'!AK551*'Variables AMS'!AK104/'Variables AMS'!AK$64*'Variables AMS'!$S$64</f>
        <v>619.70421404403351</v>
      </c>
      <c r="AM32" s="23">
        <f>'Variables AMS'!AL551*'Variables AMS'!AL104/'Variables AMS'!AL$64*'Variables AMS'!$S$64</f>
        <v>630.61013993238294</v>
      </c>
      <c r="AN32" s="23">
        <f>'Variables AMS'!AM551*'Variables AMS'!AM104/'Variables AMS'!AM$64*'Variables AMS'!$S$64</f>
        <v>631.71622056184515</v>
      </c>
      <c r="AO32" s="23">
        <f>'Variables AMS'!AN551*'Variables AMS'!AN104/'Variables AMS'!AN$64*'Variables AMS'!$S$64</f>
        <v>640.47452633436808</v>
      </c>
      <c r="AP32" s="23">
        <f>'Variables AMS'!AO551*'Variables AMS'!AO104/'Variables AMS'!AO$64*'Variables AMS'!$S$64</f>
        <v>650.82907569750034</v>
      </c>
      <c r="AQ32" s="23">
        <f>'Variables AMS'!AP551*'Variables AMS'!AP104/'Variables AMS'!AP$64*'Variables AMS'!$S$64</f>
        <v>660.47551631023987</v>
      </c>
      <c r="AR32" s="23">
        <f>'Variables AMS'!AQ551*'Variables AMS'!AQ104/'Variables AMS'!AQ$64*'Variables AMS'!$S$64</f>
        <v>668.43510132402423</v>
      </c>
      <c r="AS32" s="23">
        <f>'Variables AMS'!AR551*'Variables AMS'!AR104/'Variables AMS'!AR$64*'Variables AMS'!$S$64</f>
        <v>684.72238235150337</v>
      </c>
      <c r="AT32" s="23">
        <f>'Variables AMS'!AS551*'Variables AMS'!AS104/'Variables AMS'!AS$64*'Variables AMS'!$S$64</f>
        <v>694.00797128904765</v>
      </c>
      <c r="AU32" s="23">
        <f>'Variables AMS'!AT551*'Variables AMS'!AT104/'Variables AMS'!AT$64*'Variables AMS'!$S$64</f>
        <v>704.28583055947615</v>
      </c>
      <c r="AV32" s="23">
        <f>'Variables AMS'!AU551*'Variables AMS'!AU104/'Variables AMS'!AU$64*'Variables AMS'!$S$64</f>
        <v>715.95909001370546</v>
      </c>
      <c r="AW32" s="23">
        <f>'Variables AMS'!AV551*'Variables AMS'!AV104/'Variables AMS'!AV$64*'Variables AMS'!$S$64</f>
        <v>728.02978719664623</v>
      </c>
      <c r="AX32" s="18"/>
    </row>
    <row r="33" spans="1:50" x14ac:dyDescent="0.25">
      <c r="A33" s="164"/>
      <c r="B33" t="s">
        <v>258</v>
      </c>
      <c r="C33" s="23">
        <f>'Variables AMS'!B552*'Variables AMS'!B105/'Variables AMS'!B$64*'Variables AMS'!$S$64</f>
        <v>4.0950864886541751</v>
      </c>
      <c r="D33" s="23">
        <f>'Variables AMS'!C552*'Variables AMS'!C105/'Variables AMS'!C$64*'Variables AMS'!$S$64</f>
        <v>4.1608344268227668</v>
      </c>
      <c r="E33" s="23">
        <f>'Variables AMS'!D552*'Variables AMS'!D105/'Variables AMS'!D$64*'Variables AMS'!$S$64</f>
        <v>-11.80935901004186</v>
      </c>
      <c r="F33" s="23">
        <f>'Variables AMS'!E552*'Variables AMS'!E105/'Variables AMS'!E$64*'Variables AMS'!$S$64</f>
        <v>-21.158292429165581</v>
      </c>
      <c r="G33" s="23">
        <f>'Variables AMS'!F552*'Variables AMS'!F105/'Variables AMS'!F$64*'Variables AMS'!$S$64</f>
        <v>11.113666872374788</v>
      </c>
      <c r="H33" s="23">
        <f>'Variables AMS'!G552*'Variables AMS'!G105/'Variables AMS'!G$64*'Variables AMS'!$S$64</f>
        <v>-54.92939143473253</v>
      </c>
      <c r="I33" s="23">
        <f>'Variables AMS'!H552*'Variables AMS'!H105/'Variables AMS'!H$64*'Variables AMS'!$S$64</f>
        <v>88.54069927805115</v>
      </c>
      <c r="J33" s="23">
        <f>'Variables AMS'!I552*'Variables AMS'!I105/'Variables AMS'!I$64*'Variables AMS'!$S$64</f>
        <v>31.063941704414155</v>
      </c>
      <c r="K33" s="23">
        <f>'Variables AMS'!J552*'Variables AMS'!J105/'Variables AMS'!J$64*'Variables AMS'!$S$64</f>
        <v>25.488518746045735</v>
      </c>
      <c r="L33" s="23">
        <f>'Variables AMS'!K552*'Variables AMS'!K105/'Variables AMS'!K$64*'Variables AMS'!$S$64</f>
        <v>-4.1585449819615414</v>
      </c>
      <c r="M33" s="23">
        <f>'Variables AMS'!L552*'Variables AMS'!L105/'Variables AMS'!L$64*'Variables AMS'!$S$64</f>
        <v>-29.629632804672845</v>
      </c>
      <c r="N33" s="23">
        <f>'Variables AMS'!M552*'Variables AMS'!M105/'Variables AMS'!M$64*'Variables AMS'!$S$64</f>
        <v>-58.696639676962782</v>
      </c>
      <c r="O33" s="23">
        <f>'Variables AMS'!N552*'Variables AMS'!N105/'Variables AMS'!N$64*'Variables AMS'!$S$64</f>
        <v>200.09202075986664</v>
      </c>
      <c r="P33" s="23">
        <f>'Variables AMS'!O552*'Variables AMS'!O105/'Variables AMS'!O$64*'Variables AMS'!$S$64</f>
        <v>206.97801279188624</v>
      </c>
      <c r="Q33" s="23">
        <f>'Variables AMS'!P552*'Variables AMS'!P105/'Variables AMS'!P$64*'Variables AMS'!$S$64</f>
        <v>202.25643577060117</v>
      </c>
      <c r="R33" s="23">
        <f>'Variables AMS'!Q552*'Variables AMS'!Q105/'Variables AMS'!Q$64*'Variables AMS'!$S$64</f>
        <v>173.34887873494674</v>
      </c>
      <c r="S33" s="23">
        <f>'Variables AMS'!R552*'Variables AMS'!R105/'Variables AMS'!R$64*'Variables AMS'!$S$64</f>
        <v>155.00205708777668</v>
      </c>
      <c r="T33" s="23">
        <f>'Variables AMS'!S552*'Variables AMS'!S105/'Variables AMS'!S$64*'Variables AMS'!$S$64</f>
        <v>96.165837979065785</v>
      </c>
      <c r="U33" s="23">
        <f>'Variables AMS'!T552*'Variables AMS'!T105/'Variables AMS'!T$64*'Variables AMS'!$S$64</f>
        <v>91.165295036762473</v>
      </c>
      <c r="V33" s="23">
        <f>'Variables AMS'!U552*'Variables AMS'!U105/'Variables AMS'!U$64*'Variables AMS'!$S$64</f>
        <v>87.268510624660635</v>
      </c>
      <c r="W33" s="23">
        <f>'Variables AMS'!V552*'Variables AMS'!V105/'Variables AMS'!V$64*'Variables AMS'!$S$64</f>
        <v>201.87265746596603</v>
      </c>
      <c r="X33" s="23">
        <f>'Variables AMS'!W552*'Variables AMS'!W105/'Variables AMS'!W$64*'Variables AMS'!$S$64</f>
        <v>234.67880597875967</v>
      </c>
      <c r="Y33" s="23">
        <f>'Variables AMS'!X552*'Variables AMS'!X105/'Variables AMS'!X$64*'Variables AMS'!$S$64</f>
        <v>235.32736012772352</v>
      </c>
      <c r="Z33" s="23">
        <f>'Variables AMS'!Y552*'Variables AMS'!Y105/'Variables AMS'!Y$64*'Variables AMS'!$S$64</f>
        <v>255.85626354735768</v>
      </c>
      <c r="AA33" s="23">
        <f>'Variables AMS'!Z552*'Variables AMS'!Z105/'Variables AMS'!Z$64*'Variables AMS'!$S$64</f>
        <v>289.0939174699634</v>
      </c>
      <c r="AB33" s="23">
        <f>'Variables AMS'!AA552*'Variables AMS'!AA105/'Variables AMS'!AA$64*'Variables AMS'!$S$64</f>
        <v>331.13603930633519</v>
      </c>
      <c r="AC33" s="23">
        <f>'Variables AMS'!AB552*'Variables AMS'!AB105/'Variables AMS'!AB$64*'Variables AMS'!$S$64</f>
        <v>384.45211322433818</v>
      </c>
      <c r="AD33" s="23">
        <f>'Variables AMS'!AC552*'Variables AMS'!AC105/'Variables AMS'!AC$64*'Variables AMS'!$S$64</f>
        <v>318.04452652654328</v>
      </c>
      <c r="AE33" s="23">
        <f>'Variables AMS'!AD552*'Variables AMS'!AD105/'Variables AMS'!AD$64*'Variables AMS'!$S$64</f>
        <v>291.15438200821279</v>
      </c>
      <c r="AF33" s="23">
        <f>'Variables AMS'!AE552*'Variables AMS'!AE105/'Variables AMS'!AE$64*'Variables AMS'!$S$64</f>
        <v>274.62561785605089</v>
      </c>
      <c r="AG33" s="23">
        <f>'Variables AMS'!AF552*'Variables AMS'!AF105/'Variables AMS'!AF$64*'Variables AMS'!$S$64</f>
        <v>265.33213367118617</v>
      </c>
      <c r="AH33" s="23">
        <f>'Variables AMS'!AG552*'Variables AMS'!AG105/'Variables AMS'!AG$64*'Variables AMS'!$S$64</f>
        <v>253.84223689945776</v>
      </c>
      <c r="AI33" s="23">
        <f>'Variables AMS'!AH552*'Variables AMS'!AH105/'Variables AMS'!AH$64*'Variables AMS'!$S$64</f>
        <v>245.1135449477076</v>
      </c>
      <c r="AJ33" s="23">
        <f>'Variables AMS'!AI552*'Variables AMS'!AI105/'Variables AMS'!AI$64*'Variables AMS'!$S$64</f>
        <v>240.37371421100912</v>
      </c>
      <c r="AK33" s="23">
        <f>'Variables AMS'!AJ552*'Variables AMS'!AJ105/'Variables AMS'!AJ$64*'Variables AMS'!$S$64</f>
        <v>235.59393024308852</v>
      </c>
      <c r="AL33" s="23">
        <f>'Variables AMS'!AK552*'Variables AMS'!AK105/'Variables AMS'!AK$64*'Variables AMS'!$S$64</f>
        <v>239.20681794300128</v>
      </c>
      <c r="AM33" s="23">
        <f>'Variables AMS'!AL552*'Variables AMS'!AL105/'Variables AMS'!AL$64*'Variables AMS'!$S$64</f>
        <v>238.16316205647516</v>
      </c>
      <c r="AN33" s="23">
        <f>'Variables AMS'!AM552*'Variables AMS'!AM105/'Variables AMS'!AM$64*'Variables AMS'!$S$64</f>
        <v>231.41530751018027</v>
      </c>
      <c r="AO33" s="23">
        <f>'Variables AMS'!AN552*'Variables AMS'!AN105/'Variables AMS'!AN$64*'Variables AMS'!$S$64</f>
        <v>227.69657134542186</v>
      </c>
      <c r="AP33" s="23">
        <f>'Variables AMS'!AO552*'Variables AMS'!AO105/'Variables AMS'!AO$64*'Variables AMS'!$S$64</f>
        <v>223.80942487875006</v>
      </c>
      <c r="AQ33" s="23">
        <f>'Variables AMS'!AP552*'Variables AMS'!AP105/'Variables AMS'!AP$64*'Variables AMS'!$S$64</f>
        <v>218.69601518463313</v>
      </c>
      <c r="AR33" s="23">
        <f>'Variables AMS'!AQ552*'Variables AMS'!AQ105/'Variables AMS'!AQ$64*'Variables AMS'!$S$64</f>
        <v>212.0448787151854</v>
      </c>
      <c r="AS33" s="23">
        <f>'Variables AMS'!AR552*'Variables AMS'!AR105/'Variables AMS'!AR$64*'Variables AMS'!$S$64</f>
        <v>224.6701053139243</v>
      </c>
      <c r="AT33" s="23">
        <f>'Variables AMS'!AS552*'Variables AMS'!AS105/'Variables AMS'!AS$64*'Variables AMS'!$S$64</f>
        <v>224.56692532727669</v>
      </c>
      <c r="AU33" s="23">
        <f>'Variables AMS'!AT552*'Variables AMS'!AT105/'Variables AMS'!AT$64*'Variables AMS'!$S$64</f>
        <v>223.28408719136277</v>
      </c>
      <c r="AV33" s="23">
        <f>'Variables AMS'!AU552*'Variables AMS'!AU105/'Variables AMS'!AU$64*'Variables AMS'!$S$64</f>
        <v>222.29684852382553</v>
      </c>
      <c r="AW33" s="23">
        <f>'Variables AMS'!AV552*'Variables AMS'!AV105/'Variables AMS'!AV$64*'Variables AMS'!$S$64</f>
        <v>221.29592079406984</v>
      </c>
      <c r="AX33" s="18"/>
    </row>
    <row r="34" spans="1:50" x14ac:dyDescent="0.25">
      <c r="A34" s="164"/>
      <c r="B34" t="s">
        <v>268</v>
      </c>
      <c r="C34" s="23">
        <f>'Variables AMS'!B553*'Variables AMS'!B106/'Variables AMS'!B$64*'Variables AMS'!$S$64</f>
        <v>11.924498959486305</v>
      </c>
      <c r="D34" s="23">
        <f>'Variables AMS'!C553*'Variables AMS'!C106/'Variables AMS'!C$64*'Variables AMS'!$S$64</f>
        <v>12.115950647369322</v>
      </c>
      <c r="E34" s="23">
        <f>'Variables AMS'!D553*'Variables AMS'!D106/'Variables AMS'!D$64*'Variables AMS'!$S$64</f>
        <v>-22.006355629170997</v>
      </c>
      <c r="F34" s="23">
        <f>'Variables AMS'!E553*'Variables AMS'!E106/'Variables AMS'!E$64*'Variables AMS'!$S$64</f>
        <v>-47.677352050115445</v>
      </c>
      <c r="G34" s="23">
        <f>'Variables AMS'!F553*'Variables AMS'!F106/'Variables AMS'!F$64*'Variables AMS'!$S$64</f>
        <v>63.222587531723974</v>
      </c>
      <c r="H34" s="23">
        <f>'Variables AMS'!G553*'Variables AMS'!G106/'Variables AMS'!G$64*'Variables AMS'!$S$64</f>
        <v>-200.32562090876786</v>
      </c>
      <c r="I34" s="23">
        <f>'Variables AMS'!H553*'Variables AMS'!H106/'Variables AMS'!H$64*'Variables AMS'!$S$64</f>
        <v>332.29719958721427</v>
      </c>
      <c r="J34" s="23">
        <f>'Variables AMS'!I553*'Variables AMS'!I106/'Variables AMS'!I$64*'Variables AMS'!$S$64</f>
        <v>142.77525790184805</v>
      </c>
      <c r="K34" s="23">
        <f>'Variables AMS'!J553*'Variables AMS'!J106/'Variables AMS'!J$64*'Variables AMS'!$S$64</f>
        <v>113.58919812023424</v>
      </c>
      <c r="L34" s="23">
        <f>'Variables AMS'!K553*'Variables AMS'!K106/'Variables AMS'!K$64*'Variables AMS'!$S$64</f>
        <v>4.8340136182317597</v>
      </c>
      <c r="M34" s="23">
        <f>'Variables AMS'!L553*'Variables AMS'!L106/'Variables AMS'!L$64*'Variables AMS'!$S$64</f>
        <v>-74.67783364058387</v>
      </c>
      <c r="N34" s="23">
        <f>'Variables AMS'!M553*'Variables AMS'!M106/'Variables AMS'!M$64*'Variables AMS'!$S$64</f>
        <v>-187.72491864951928</v>
      </c>
      <c r="O34" s="23">
        <f>'Variables AMS'!N553*'Variables AMS'!N106/'Variables AMS'!N$64*'Variables AMS'!$S$64</f>
        <v>500.07358859390564</v>
      </c>
      <c r="P34" s="23">
        <f>'Variables AMS'!O553*'Variables AMS'!O106/'Variables AMS'!O$64*'Variables AMS'!$S$64</f>
        <v>554.88790043814254</v>
      </c>
      <c r="Q34" s="23">
        <f>'Variables AMS'!P553*'Variables AMS'!P106/'Variables AMS'!P$64*'Variables AMS'!$S$64</f>
        <v>560.44541376970517</v>
      </c>
      <c r="R34" s="23">
        <f>'Variables AMS'!Q553*'Variables AMS'!Q106/'Variables AMS'!Q$64*'Variables AMS'!$S$64</f>
        <v>477.86403796064872</v>
      </c>
      <c r="S34" s="23">
        <f>'Variables AMS'!R553*'Variables AMS'!R106/'Variables AMS'!R$64*'Variables AMS'!$S$64</f>
        <v>432.75308034177664</v>
      </c>
      <c r="T34" s="23">
        <f>'Variables AMS'!S553*'Variables AMS'!S106/'Variables AMS'!S$64*'Variables AMS'!$S$64</f>
        <v>291.80579288544442</v>
      </c>
      <c r="U34" s="23">
        <f>'Variables AMS'!T553*'Variables AMS'!T106/'Variables AMS'!T$64*'Variables AMS'!$S$64</f>
        <v>286.87759675504907</v>
      </c>
      <c r="V34" s="23">
        <f>'Variables AMS'!U553*'Variables AMS'!U106/'Variables AMS'!U$64*'Variables AMS'!$S$64</f>
        <v>289.02509904952342</v>
      </c>
      <c r="W34" s="23">
        <f>'Variables AMS'!V553*'Variables AMS'!V106/'Variables AMS'!V$64*'Variables AMS'!$S$64</f>
        <v>603.63534974799416</v>
      </c>
      <c r="X34" s="23">
        <f>'Variables AMS'!W553*'Variables AMS'!W106/'Variables AMS'!W$64*'Variables AMS'!$S$64</f>
        <v>648.48044506885788</v>
      </c>
      <c r="Y34" s="23">
        <f>'Variables AMS'!X553*'Variables AMS'!X106/'Variables AMS'!X$64*'Variables AMS'!$S$64</f>
        <v>546.82109912112469</v>
      </c>
      <c r="Z34" s="23">
        <f>'Variables AMS'!Y553*'Variables AMS'!Y106/'Variables AMS'!Y$64*'Variables AMS'!$S$64</f>
        <v>515.76547777897667</v>
      </c>
      <c r="AA34" s="23">
        <f>'Variables AMS'!Z553*'Variables AMS'!Z106/'Variables AMS'!Z$64*'Variables AMS'!$S$64</f>
        <v>505.86012895066813</v>
      </c>
      <c r="AB34" s="23">
        <f>'Variables AMS'!AA553*'Variables AMS'!AA106/'Variables AMS'!AA$64*'Variables AMS'!$S$64</f>
        <v>500.68578776443098</v>
      </c>
      <c r="AC34" s="23">
        <f>'Variables AMS'!AB553*'Variables AMS'!AB106/'Variables AMS'!AB$64*'Variables AMS'!$S$64</f>
        <v>501.73044967710621</v>
      </c>
      <c r="AD34" s="23">
        <f>'Variables AMS'!AC553*'Variables AMS'!AC106/'Variables AMS'!AC$64*'Variables AMS'!$S$64</f>
        <v>401.58986849597954</v>
      </c>
      <c r="AE34" s="23">
        <f>'Variables AMS'!AD553*'Variables AMS'!AD106/'Variables AMS'!AD$64*'Variables AMS'!$S$64</f>
        <v>385.06237938958577</v>
      </c>
      <c r="AF34" s="23">
        <f>'Variables AMS'!AE553*'Variables AMS'!AE106/'Variables AMS'!AE$64*'Variables AMS'!$S$64</f>
        <v>378.8982754678367</v>
      </c>
      <c r="AG34" s="23">
        <f>'Variables AMS'!AF553*'Variables AMS'!AF106/'Variables AMS'!AF$64*'Variables AMS'!$S$64</f>
        <v>377.94122431975597</v>
      </c>
      <c r="AH34" s="23">
        <f>'Variables AMS'!AG553*'Variables AMS'!AG106/'Variables AMS'!AG$64*'Variables AMS'!$S$64</f>
        <v>370.92336969360628</v>
      </c>
      <c r="AI34" s="23">
        <f>'Variables AMS'!AH553*'Variables AMS'!AH106/'Variables AMS'!AH$64*'Variables AMS'!$S$64</f>
        <v>366.01989924091907</v>
      </c>
      <c r="AJ34" s="23">
        <f>'Variables AMS'!AI553*'Variables AMS'!AI106/'Variables AMS'!AI$64*'Variables AMS'!$S$64</f>
        <v>364.34378948891651</v>
      </c>
      <c r="AK34" s="23">
        <f>'Variables AMS'!AJ553*'Variables AMS'!AJ106/'Variables AMS'!AJ$64*'Variables AMS'!$S$64</f>
        <v>361.47463112451271</v>
      </c>
      <c r="AL34" s="23">
        <f>'Variables AMS'!AK553*'Variables AMS'!AK106/'Variables AMS'!AK$64*'Variables AMS'!$S$64</f>
        <v>366.36646632051213</v>
      </c>
      <c r="AM34" s="23">
        <f>'Variables AMS'!AL553*'Variables AMS'!AL106/'Variables AMS'!AL$64*'Variables AMS'!$S$64</f>
        <v>364.93385984575042</v>
      </c>
      <c r="AN34" s="23">
        <f>'Variables AMS'!AM553*'Variables AMS'!AM106/'Variables AMS'!AM$64*'Variables AMS'!$S$64</f>
        <v>378.01964530001328</v>
      </c>
      <c r="AO34" s="23">
        <f>'Variables AMS'!AN553*'Variables AMS'!AN106/'Variables AMS'!AN$64*'Variables AMS'!$S$64</f>
        <v>380.00203885183663</v>
      </c>
      <c r="AP34" s="23">
        <f>'Variables AMS'!AO553*'Variables AMS'!AO106/'Variables AMS'!AO$64*'Variables AMS'!$S$64</f>
        <v>377.16639090745315</v>
      </c>
      <c r="AQ34" s="23">
        <f>'Variables AMS'!AP553*'Variables AMS'!AP106/'Variables AMS'!AP$64*'Variables AMS'!$S$64</f>
        <v>371.63262170333917</v>
      </c>
      <c r="AR34" s="23">
        <f>'Variables AMS'!AQ553*'Variables AMS'!AQ106/'Variables AMS'!AQ$64*'Variables AMS'!$S$64</f>
        <v>361.56626551260081</v>
      </c>
      <c r="AS34" s="23">
        <f>'Variables AMS'!AR553*'Variables AMS'!AR106/'Variables AMS'!AR$64*'Variables AMS'!$S$64</f>
        <v>381.98562975835836</v>
      </c>
      <c r="AT34" s="23">
        <f>'Variables AMS'!AS553*'Variables AMS'!AS106/'Variables AMS'!AS$64*'Variables AMS'!$S$64</f>
        <v>384.14441521431075</v>
      </c>
      <c r="AU34" s="23">
        <f>'Variables AMS'!AT553*'Variables AMS'!AT106/'Variables AMS'!AT$64*'Variables AMS'!$S$64</f>
        <v>384.39759800014343</v>
      </c>
      <c r="AV34" s="23">
        <f>'Variables AMS'!AU553*'Variables AMS'!AU106/'Variables AMS'!AU$64*'Variables AMS'!$S$64</f>
        <v>384.55878123006136</v>
      </c>
      <c r="AW34" s="23">
        <f>'Variables AMS'!AV553*'Variables AMS'!AV106/'Variables AMS'!AV$64*'Variables AMS'!$S$64</f>
        <v>384.85243554860256</v>
      </c>
      <c r="AX34" s="18"/>
    </row>
    <row r="35" spans="1:50" x14ac:dyDescent="0.25">
      <c r="A35" s="164"/>
      <c r="B35" t="s">
        <v>259</v>
      </c>
      <c r="C35" s="23">
        <f>'Variables AMS'!B554*'Variables AMS'!B107/'Variables AMS'!B$64*'Variables AMS'!$S$64</f>
        <v>10.303718924318035</v>
      </c>
      <c r="D35" s="23">
        <f>'Variables AMS'!C554*'Variables AMS'!C107/'Variables AMS'!C$64*'Variables AMS'!$S$64</f>
        <v>10.469148464480284</v>
      </c>
      <c r="E35" s="23">
        <f>'Variables AMS'!D554*'Variables AMS'!D107/'Variables AMS'!D$64*'Variables AMS'!$S$64</f>
        <v>-10.352715487106369</v>
      </c>
      <c r="F35" s="23">
        <f>'Variables AMS'!E554*'Variables AMS'!E107/'Variables AMS'!E$64*'Variables AMS'!$S$64</f>
        <v>-29.050419604388704</v>
      </c>
      <c r="G35" s="23">
        <f>'Variables AMS'!F554*'Variables AMS'!F107/'Variables AMS'!F$64*'Variables AMS'!$S$64</f>
        <v>4.1161788041001728</v>
      </c>
      <c r="H35" s="23">
        <f>'Variables AMS'!G554*'Variables AMS'!G107/'Variables AMS'!G$64*'Variables AMS'!$S$64</f>
        <v>-56.193135274314486</v>
      </c>
      <c r="I35" s="23">
        <f>'Variables AMS'!H554*'Variables AMS'!H107/'Variables AMS'!H$64*'Variables AMS'!$S$64</f>
        <v>68.466592475908385</v>
      </c>
      <c r="J35" s="23">
        <f>'Variables AMS'!I554*'Variables AMS'!I107/'Variables AMS'!I$64*'Variables AMS'!$S$64</f>
        <v>15.759184302212041</v>
      </c>
      <c r="K35" s="23">
        <f>'Variables AMS'!J554*'Variables AMS'!J107/'Variables AMS'!J$64*'Variables AMS'!$S$64</f>
        <v>8.4565147039369073</v>
      </c>
      <c r="L35" s="23">
        <f>'Variables AMS'!K554*'Variables AMS'!K107/'Variables AMS'!K$64*'Variables AMS'!$S$64</f>
        <v>-15.692663105251004</v>
      </c>
      <c r="M35" s="23">
        <f>'Variables AMS'!L554*'Variables AMS'!L107/'Variables AMS'!L$64*'Variables AMS'!$S$64</f>
        <v>-45.994448978336905</v>
      </c>
      <c r="N35" s="23">
        <f>'Variables AMS'!M554*'Variables AMS'!M107/'Variables AMS'!M$64*'Variables AMS'!$S$64</f>
        <v>-63.528522858606536</v>
      </c>
      <c r="O35" s="23">
        <f>'Variables AMS'!N554*'Variables AMS'!N107/'Variables AMS'!N$64*'Variables AMS'!$S$64</f>
        <v>224.8027099955963</v>
      </c>
      <c r="P35" s="23">
        <f>'Variables AMS'!O554*'Variables AMS'!O107/'Variables AMS'!O$64*'Variables AMS'!$S$64</f>
        <v>243.76505892807793</v>
      </c>
      <c r="Q35" s="23">
        <f>'Variables AMS'!P554*'Variables AMS'!P107/'Variables AMS'!P$64*'Variables AMS'!$S$64</f>
        <v>230.49368719701386</v>
      </c>
      <c r="R35" s="23">
        <f>'Variables AMS'!Q554*'Variables AMS'!Q107/'Variables AMS'!Q$64*'Variables AMS'!$S$64</f>
        <v>211.13410037664931</v>
      </c>
      <c r="S35" s="23">
        <f>'Variables AMS'!R554*'Variables AMS'!R107/'Variables AMS'!R$64*'Variables AMS'!$S$64</f>
        <v>188.95880125750512</v>
      </c>
      <c r="T35" s="23">
        <f>'Variables AMS'!S554*'Variables AMS'!S107/'Variables AMS'!S$64*'Variables AMS'!$S$64</f>
        <v>105.35745330967981</v>
      </c>
      <c r="U35" s="23">
        <f>'Variables AMS'!T554*'Variables AMS'!T107/'Variables AMS'!T$64*'Variables AMS'!$S$64</f>
        <v>96.593485029995833</v>
      </c>
      <c r="V35" s="23">
        <f>'Variables AMS'!U554*'Variables AMS'!U107/'Variables AMS'!U$64*'Variables AMS'!$S$64</f>
        <v>89.955148035366079</v>
      </c>
      <c r="W35" s="23">
        <f>'Variables AMS'!V554*'Variables AMS'!V107/'Variables AMS'!V$64*'Variables AMS'!$S$64</f>
        <v>234.96545179499003</v>
      </c>
      <c r="X35" s="23">
        <f>'Variables AMS'!W554*'Variables AMS'!W107/'Variables AMS'!W$64*'Variables AMS'!$S$64</f>
        <v>266.78154197574025</v>
      </c>
      <c r="Y35" s="23">
        <f>'Variables AMS'!X554*'Variables AMS'!X107/'Variables AMS'!X$64*'Variables AMS'!$S$64</f>
        <v>259.68345523934198</v>
      </c>
      <c r="Z35" s="23">
        <f>'Variables AMS'!Y554*'Variables AMS'!Y107/'Variables AMS'!Y$64*'Variables AMS'!$S$64</f>
        <v>266.98741081253849</v>
      </c>
      <c r="AA35" s="23">
        <f>'Variables AMS'!Z554*'Variables AMS'!Z107/'Variables AMS'!Z$64*'Variables AMS'!$S$64</f>
        <v>284.86147158022368</v>
      </c>
      <c r="AB35" s="23">
        <f>'Variables AMS'!AA554*'Variables AMS'!AA107/'Variables AMS'!AA$64*'Variables AMS'!$S$64</f>
        <v>308.76906908721946</v>
      </c>
      <c r="AC35" s="23">
        <f>'Variables AMS'!AB554*'Variables AMS'!AB107/'Variables AMS'!AB$64*'Variables AMS'!$S$64</f>
        <v>340.8950908033101</v>
      </c>
      <c r="AD35" s="23">
        <f>'Variables AMS'!AC554*'Variables AMS'!AC107/'Variables AMS'!AC$64*'Variables AMS'!$S$64</f>
        <v>281.6371420027794</v>
      </c>
      <c r="AE35" s="23">
        <f>'Variables AMS'!AD554*'Variables AMS'!AD107/'Variables AMS'!AD$64*'Variables AMS'!$S$64</f>
        <v>263.38627220699755</v>
      </c>
      <c r="AF35" s="23">
        <f>'Variables AMS'!AE554*'Variables AMS'!AE107/'Variables AMS'!AE$64*'Variables AMS'!$S$64</f>
        <v>254.24527987954667</v>
      </c>
      <c r="AG35" s="23">
        <f>'Variables AMS'!AF554*'Variables AMS'!AF107/'Variables AMS'!AF$64*'Variables AMS'!$S$64</f>
        <v>250.02967471595809</v>
      </c>
      <c r="AH35" s="23">
        <f>'Variables AMS'!AG554*'Variables AMS'!AG107/'Variables AMS'!AG$64*'Variables AMS'!$S$64</f>
        <v>243.59737427440382</v>
      </c>
      <c r="AI35" s="23">
        <f>'Variables AMS'!AH554*'Variables AMS'!AH107/'Variables AMS'!AH$64*'Variables AMS'!$S$64</f>
        <v>239.76735273832392</v>
      </c>
      <c r="AJ35" s="23">
        <f>'Variables AMS'!AI554*'Variables AMS'!AI107/'Variables AMS'!AI$64*'Variables AMS'!$S$64</f>
        <v>239.33532874809342</v>
      </c>
      <c r="AK35" s="23">
        <f>'Variables AMS'!AJ554*'Variables AMS'!AJ107/'Variables AMS'!AJ$64*'Variables AMS'!$S$64</f>
        <v>238.68936759534031</v>
      </c>
      <c r="AL35" s="23">
        <f>'Variables AMS'!AK554*'Variables AMS'!AK107/'Variables AMS'!AK$64*'Variables AMS'!$S$64</f>
        <v>241.88843911506376</v>
      </c>
      <c r="AM35" s="23">
        <f>'Variables AMS'!AL554*'Variables AMS'!AL107/'Variables AMS'!AL$64*'Variables AMS'!$S$64</f>
        <v>243.16694096898038</v>
      </c>
      <c r="AN35" s="23">
        <f>'Variables AMS'!AM554*'Variables AMS'!AM107/'Variables AMS'!AM$64*'Variables AMS'!$S$64</f>
        <v>241.43115547670834</v>
      </c>
      <c r="AO35" s="23">
        <f>'Variables AMS'!AN554*'Variables AMS'!AN107/'Variables AMS'!AN$64*'Variables AMS'!$S$64</f>
        <v>241.24798567466451</v>
      </c>
      <c r="AP35" s="23">
        <f>'Variables AMS'!AO554*'Variables AMS'!AO107/'Variables AMS'!AO$64*'Variables AMS'!$S$64</f>
        <v>240.98125780791963</v>
      </c>
      <c r="AQ35" s="23">
        <f>'Variables AMS'!AP554*'Variables AMS'!AP107/'Variables AMS'!AP$64*'Variables AMS'!$S$64</f>
        <v>239.83460974570733</v>
      </c>
      <c r="AR35" s="23">
        <f>'Variables AMS'!AQ554*'Variables AMS'!AQ107/'Variables AMS'!AQ$64*'Variables AMS'!$S$64</f>
        <v>237.52416274634854</v>
      </c>
      <c r="AS35" s="23">
        <f>'Variables AMS'!AR554*'Variables AMS'!AR107/'Variables AMS'!AR$64*'Variables AMS'!$S$64</f>
        <v>245.3619831839305</v>
      </c>
      <c r="AT35" s="23">
        <f>'Variables AMS'!AS554*'Variables AMS'!AS107/'Variables AMS'!AS$64*'Variables AMS'!$S$64</f>
        <v>246.08330849369739</v>
      </c>
      <c r="AU35" s="23">
        <f>'Variables AMS'!AT554*'Variables AMS'!AT107/'Variables AMS'!AT$64*'Variables AMS'!$S$64</f>
        <v>246.4241978395828</v>
      </c>
      <c r="AV35" s="23">
        <f>'Variables AMS'!AU554*'Variables AMS'!AU107/'Variables AMS'!AU$64*'Variables AMS'!$S$64</f>
        <v>247.13349256076989</v>
      </c>
      <c r="AW35" s="23">
        <f>'Variables AMS'!AV554*'Variables AMS'!AV107/'Variables AMS'!AV$64*'Variables AMS'!$S$64</f>
        <v>247.83777785161209</v>
      </c>
      <c r="AX35" s="18"/>
    </row>
    <row r="36" spans="1:50" x14ac:dyDescent="0.25">
      <c r="A36" s="164"/>
      <c r="B36" t="s">
        <v>260</v>
      </c>
      <c r="C36" s="23">
        <f>'Variables AMS'!B555*'Variables AMS'!B108/'Variables AMS'!B$64*'Variables AMS'!$S$64</f>
        <v>2.6104658088198383</v>
      </c>
      <c r="D36" s="23">
        <f>'Variables AMS'!C555*'Variables AMS'!C108/'Variables AMS'!C$64*'Variables AMS'!$S$64</f>
        <v>2.6523776817595279</v>
      </c>
      <c r="E36" s="23">
        <f>'Variables AMS'!D555*'Variables AMS'!D108/'Variables AMS'!D$64*'Variables AMS'!$S$64</f>
        <v>-7.4732475348406222</v>
      </c>
      <c r="F36" s="23">
        <f>'Variables AMS'!E555*'Variables AMS'!E108/'Variables AMS'!E$64*'Variables AMS'!$S$64</f>
        <v>-13.358080293119301</v>
      </c>
      <c r="G36" s="23">
        <f>'Variables AMS'!F555*'Variables AMS'!F108/'Variables AMS'!F$64*'Variables AMS'!$S$64</f>
        <v>9.242103284010696</v>
      </c>
      <c r="H36" s="23">
        <f>'Variables AMS'!G555*'Variables AMS'!G108/'Variables AMS'!G$64*'Variables AMS'!$S$64</f>
        <v>-33.752700716350226</v>
      </c>
      <c r="I36" s="23">
        <f>'Variables AMS'!H555*'Variables AMS'!H108/'Variables AMS'!H$64*'Variables AMS'!$S$64</f>
        <v>33.485460584542047</v>
      </c>
      <c r="J36" s="23">
        <f>'Variables AMS'!I555*'Variables AMS'!I108/'Variables AMS'!I$64*'Variables AMS'!$S$64</f>
        <v>17.982799583656014</v>
      </c>
      <c r="K36" s="23">
        <f>'Variables AMS'!J555*'Variables AMS'!J108/'Variables AMS'!J$64*'Variables AMS'!$S$64</f>
        <v>16.202273909025479</v>
      </c>
      <c r="L36" s="23">
        <f>'Variables AMS'!K555*'Variables AMS'!K108/'Variables AMS'!K$64*'Variables AMS'!$S$64</f>
        <v>-5.4464370670296205</v>
      </c>
      <c r="M36" s="23">
        <f>'Variables AMS'!L555*'Variables AMS'!L108/'Variables AMS'!L$64*'Variables AMS'!$S$64</f>
        <v>-26.380084111153742</v>
      </c>
      <c r="N36" s="23">
        <f>'Variables AMS'!M555*'Variables AMS'!M108/'Variables AMS'!M$64*'Variables AMS'!$S$64</f>
        <v>-42.444873465620269</v>
      </c>
      <c r="O36" s="23">
        <f>'Variables AMS'!N555*'Variables AMS'!N108/'Variables AMS'!N$64*'Variables AMS'!$S$64</f>
        <v>122.2023384415924</v>
      </c>
      <c r="P36" s="23">
        <f>'Variables AMS'!O555*'Variables AMS'!O108/'Variables AMS'!O$64*'Variables AMS'!$S$64</f>
        <v>124.19083510001799</v>
      </c>
      <c r="Q36" s="23">
        <f>'Variables AMS'!P555*'Variables AMS'!P108/'Variables AMS'!P$64*'Variables AMS'!$S$64</f>
        <v>119.67235255237371</v>
      </c>
      <c r="R36" s="23">
        <f>'Variables AMS'!Q555*'Variables AMS'!Q108/'Variables AMS'!Q$64*'Variables AMS'!$S$64</f>
        <v>101.82039360089232</v>
      </c>
      <c r="S36" s="23">
        <f>'Variables AMS'!R555*'Variables AMS'!R108/'Variables AMS'!R$64*'Variables AMS'!$S$64</f>
        <v>93.83188247636842</v>
      </c>
      <c r="T36" s="23">
        <f>'Variables AMS'!S555*'Variables AMS'!S108/'Variables AMS'!S$64*'Variables AMS'!$S$64</f>
        <v>57.278926478188858</v>
      </c>
      <c r="U36" s="23">
        <f>'Variables AMS'!T555*'Variables AMS'!T108/'Variables AMS'!T$64*'Variables AMS'!$S$64</f>
        <v>53.968767530576621</v>
      </c>
      <c r="V36" s="23">
        <f>'Variables AMS'!U555*'Variables AMS'!U108/'Variables AMS'!U$64*'Variables AMS'!$S$64</f>
        <v>51.660332676148045</v>
      </c>
      <c r="W36" s="23">
        <f>'Variables AMS'!V555*'Variables AMS'!V108/'Variables AMS'!V$64*'Variables AMS'!$S$64</f>
        <v>121.49747253973783</v>
      </c>
      <c r="X36" s="23">
        <f>'Variables AMS'!W555*'Variables AMS'!W108/'Variables AMS'!W$64*'Variables AMS'!$S$64</f>
        <v>136.19118678275038</v>
      </c>
      <c r="Y36" s="23">
        <f>'Variables AMS'!X555*'Variables AMS'!X108/'Variables AMS'!X$64*'Variables AMS'!$S$64</f>
        <v>123.44875166846991</v>
      </c>
      <c r="Z36" s="23">
        <f>'Variables AMS'!Y555*'Variables AMS'!Y108/'Variables AMS'!Y$64*'Variables AMS'!$S$64</f>
        <v>120.89199808524901</v>
      </c>
      <c r="AA36" s="23">
        <f>'Variables AMS'!Z555*'Variables AMS'!Z108/'Variables AMS'!Z$64*'Variables AMS'!$S$64</f>
        <v>123.27151309345049</v>
      </c>
      <c r="AB36" s="23">
        <f>'Variables AMS'!AA555*'Variables AMS'!AA108/'Variables AMS'!AA$64*'Variables AMS'!$S$64</f>
        <v>127.46003661493813</v>
      </c>
      <c r="AC36" s="23">
        <f>'Variables AMS'!AB555*'Variables AMS'!AB108/'Variables AMS'!AB$64*'Variables AMS'!$S$64</f>
        <v>133.79423557779214</v>
      </c>
      <c r="AD36" s="23">
        <f>'Variables AMS'!AC555*'Variables AMS'!AC108/'Variables AMS'!AC$64*'Variables AMS'!$S$64</f>
        <v>106.20768126784506</v>
      </c>
      <c r="AE36" s="23">
        <f>'Variables AMS'!AD555*'Variables AMS'!AD108/'Variables AMS'!AD$64*'Variables AMS'!$S$64</f>
        <v>101.51451861029814</v>
      </c>
      <c r="AF36" s="23">
        <f>'Variables AMS'!AE555*'Variables AMS'!AE108/'Variables AMS'!AE$64*'Variables AMS'!$S$64</f>
        <v>100.72772487094333</v>
      </c>
      <c r="AG36" s="23">
        <f>'Variables AMS'!AF555*'Variables AMS'!AF108/'Variables AMS'!AF$64*'Variables AMS'!$S$64</f>
        <v>102.6771384219853</v>
      </c>
      <c r="AH36" s="23">
        <f>'Variables AMS'!AG555*'Variables AMS'!AG108/'Variables AMS'!AG$64*'Variables AMS'!$S$64</f>
        <v>102.16600100357893</v>
      </c>
      <c r="AI36" s="23">
        <f>'Variables AMS'!AH555*'Variables AMS'!AH108/'Variables AMS'!AH$64*'Variables AMS'!$S$64</f>
        <v>102.33185941099813</v>
      </c>
      <c r="AJ36" s="23">
        <f>'Variables AMS'!AI555*'Variables AMS'!AI108/'Variables AMS'!AI$64*'Variables AMS'!$S$64</f>
        <v>103.9002727611358</v>
      </c>
      <c r="AK36" s="23">
        <f>'Variables AMS'!AJ555*'Variables AMS'!AJ108/'Variables AMS'!AJ$64*'Variables AMS'!$S$64</f>
        <v>105.13926183251014</v>
      </c>
      <c r="AL36" s="23">
        <f>'Variables AMS'!AK555*'Variables AMS'!AK108/'Variables AMS'!AK$64*'Variables AMS'!$S$64</f>
        <v>112.15793728301803</v>
      </c>
      <c r="AM36" s="23">
        <f>'Variables AMS'!AL555*'Variables AMS'!AL108/'Variables AMS'!AL$64*'Variables AMS'!$S$64</f>
        <v>115.29616555356463</v>
      </c>
      <c r="AN36" s="23">
        <f>'Variables AMS'!AM555*'Variables AMS'!AM108/'Variables AMS'!AM$64*'Variables AMS'!$S$64</f>
        <v>112.3249436216353</v>
      </c>
      <c r="AO36" s="23">
        <f>'Variables AMS'!AN555*'Variables AMS'!AN108/'Variables AMS'!AN$64*'Variables AMS'!$S$64</f>
        <v>112.93972470235045</v>
      </c>
      <c r="AP36" s="23">
        <f>'Variables AMS'!AO555*'Variables AMS'!AO108/'Variables AMS'!AO$64*'Variables AMS'!$S$64</f>
        <v>113.72560500430869</v>
      </c>
      <c r="AQ36" s="23">
        <f>'Variables AMS'!AP555*'Variables AMS'!AP108/'Variables AMS'!AP$64*'Variables AMS'!$S$64</f>
        <v>113.90292980008677</v>
      </c>
      <c r="AR36" s="23">
        <f>'Variables AMS'!AQ555*'Variables AMS'!AQ108/'Variables AMS'!AQ$64*'Variables AMS'!$S$64</f>
        <v>113.37698247806142</v>
      </c>
      <c r="AS36" s="23">
        <f>'Variables AMS'!AR555*'Variables AMS'!AR108/'Variables AMS'!AR$64*'Variables AMS'!$S$64</f>
        <v>124.2786670892806</v>
      </c>
      <c r="AT36" s="23">
        <f>'Variables AMS'!AS555*'Variables AMS'!AS108/'Variables AMS'!AS$64*'Variables AMS'!$S$64</f>
        <v>127.46013059268817</v>
      </c>
      <c r="AU36" s="23">
        <f>'Variables AMS'!AT555*'Variables AMS'!AT108/'Variables AMS'!AT$64*'Variables AMS'!$S$64</f>
        <v>129.82552364883696</v>
      </c>
      <c r="AV36" s="23">
        <f>'Variables AMS'!AU555*'Variables AMS'!AU108/'Variables AMS'!AU$64*'Variables AMS'!$S$64</f>
        <v>132.35085133724851</v>
      </c>
      <c r="AW36" s="23">
        <f>'Variables AMS'!AV555*'Variables AMS'!AV108/'Variables AMS'!AV$64*'Variables AMS'!$S$64</f>
        <v>134.89378746649118</v>
      </c>
      <c r="AX36" s="18"/>
    </row>
    <row r="37" spans="1:50" x14ac:dyDescent="0.25">
      <c r="A37" s="164"/>
      <c r="B37" t="s">
        <v>261</v>
      </c>
      <c r="C37" s="23">
        <f>'Variables AMS'!B556*'Variables AMS'!B109/'Variables AMS'!B$64*'Variables AMS'!$S$64</f>
        <v>10.351261385081457</v>
      </c>
      <c r="D37" s="23">
        <f>'Variables AMS'!C556*'Variables AMS'!C109/'Variables AMS'!C$64*'Variables AMS'!$S$64</f>
        <v>10.517454234829303</v>
      </c>
      <c r="E37" s="23">
        <f>'Variables AMS'!D556*'Variables AMS'!D109/'Variables AMS'!D$64*'Variables AMS'!$S$64</f>
        <v>-35.994044587519006</v>
      </c>
      <c r="F37" s="23">
        <f>'Variables AMS'!E556*'Variables AMS'!E109/'Variables AMS'!E$64*'Variables AMS'!$S$64</f>
        <v>-91.826004538284195</v>
      </c>
      <c r="G37" s="23">
        <f>'Variables AMS'!F556*'Variables AMS'!F109/'Variables AMS'!F$64*'Variables AMS'!$S$64</f>
        <v>217.19383843967091</v>
      </c>
      <c r="H37" s="23">
        <f>'Variables AMS'!G556*'Variables AMS'!G109/'Variables AMS'!G$64*'Variables AMS'!$S$64</f>
        <v>-605.44788901251889</v>
      </c>
      <c r="I37" s="23">
        <f>'Variables AMS'!H556*'Variables AMS'!H109/'Variables AMS'!H$64*'Variables AMS'!$S$64</f>
        <v>17.700157722183036</v>
      </c>
      <c r="J37" s="23">
        <f>'Variables AMS'!I556*'Variables AMS'!I109/'Variables AMS'!I$64*'Variables AMS'!$S$64</f>
        <v>322.27901114140946</v>
      </c>
      <c r="K37" s="23">
        <f>'Variables AMS'!J556*'Variables AMS'!J109/'Variables AMS'!J$64*'Variables AMS'!$S$64</f>
        <v>300.26223592952124</v>
      </c>
      <c r="L37" s="23">
        <f>'Variables AMS'!K556*'Variables AMS'!K109/'Variables AMS'!K$64*'Variables AMS'!$S$64</f>
        <v>-76.142195956904516</v>
      </c>
      <c r="M37" s="23">
        <f>'Variables AMS'!L556*'Variables AMS'!L109/'Variables AMS'!L$64*'Variables AMS'!$S$64</f>
        <v>-374.57358917958504</v>
      </c>
      <c r="N37" s="23">
        <f>'Variables AMS'!M556*'Variables AMS'!M109/'Variables AMS'!M$64*'Variables AMS'!$S$64</f>
        <v>-822.75658421343496</v>
      </c>
      <c r="O37" s="23">
        <f>'Variables AMS'!N556*'Variables AMS'!N109/'Variables AMS'!N$64*'Variables AMS'!$S$64</f>
        <v>844.30563647829865</v>
      </c>
      <c r="P37" s="23">
        <f>'Variables AMS'!O556*'Variables AMS'!O109/'Variables AMS'!O$64*'Variables AMS'!$S$64</f>
        <v>944.12444320779446</v>
      </c>
      <c r="Q37" s="23">
        <f>'Variables AMS'!P556*'Variables AMS'!P109/'Variables AMS'!P$64*'Variables AMS'!$S$64</f>
        <v>860.63367038492243</v>
      </c>
      <c r="R37" s="23">
        <f>'Variables AMS'!Q556*'Variables AMS'!Q109/'Variables AMS'!Q$64*'Variables AMS'!$S$64</f>
        <v>612.02576493036531</v>
      </c>
      <c r="S37" s="23">
        <f>'Variables AMS'!R556*'Variables AMS'!R109/'Variables AMS'!R$64*'Variables AMS'!$S$64</f>
        <v>584.93447291098846</v>
      </c>
      <c r="T37" s="23">
        <f>'Variables AMS'!S556*'Variables AMS'!S109/'Variables AMS'!S$64*'Variables AMS'!$S$64</f>
        <v>326.9268927447572</v>
      </c>
      <c r="U37" s="23">
        <f>'Variables AMS'!T556*'Variables AMS'!T109/'Variables AMS'!T$64*'Variables AMS'!$S$64</f>
        <v>293.82609894120952</v>
      </c>
      <c r="V37" s="23">
        <f>'Variables AMS'!U556*'Variables AMS'!U109/'Variables AMS'!U$64*'Variables AMS'!$S$64</f>
        <v>269.93287842170304</v>
      </c>
      <c r="W37" s="23">
        <f>'Variables AMS'!V556*'Variables AMS'!V109/'Variables AMS'!V$64*'Variables AMS'!$S$64</f>
        <v>737.19453954379981</v>
      </c>
      <c r="X37" s="23">
        <f>'Variables AMS'!W556*'Variables AMS'!W109/'Variables AMS'!W$64*'Variables AMS'!$S$64</f>
        <v>833.03083870436444</v>
      </c>
      <c r="Y37" s="23">
        <f>'Variables AMS'!X556*'Variables AMS'!X109/'Variables AMS'!X$64*'Variables AMS'!$S$64</f>
        <v>817.83037510467284</v>
      </c>
      <c r="Z37" s="23">
        <f>'Variables AMS'!Y556*'Variables AMS'!Y109/'Variables AMS'!Y$64*'Variables AMS'!$S$64</f>
        <v>830.37886170051399</v>
      </c>
      <c r="AA37" s="23">
        <f>'Variables AMS'!Z556*'Variables AMS'!Z109/'Variables AMS'!Z$64*'Variables AMS'!$S$64</f>
        <v>864.00207132931575</v>
      </c>
      <c r="AB37" s="23">
        <f>'Variables AMS'!AA556*'Variables AMS'!AA109/'Variables AMS'!AA$64*'Variables AMS'!$S$64</f>
        <v>910.86651404644215</v>
      </c>
      <c r="AC37" s="23">
        <f>'Variables AMS'!AB556*'Variables AMS'!AB109/'Variables AMS'!AB$64*'Variables AMS'!$S$64</f>
        <v>971.40574582642762</v>
      </c>
      <c r="AD37" s="23">
        <f>'Variables AMS'!AC556*'Variables AMS'!AC109/'Variables AMS'!AC$64*'Variables AMS'!$S$64</f>
        <v>805.77070532562561</v>
      </c>
      <c r="AE37" s="23">
        <f>'Variables AMS'!AD556*'Variables AMS'!AD109/'Variables AMS'!AD$64*'Variables AMS'!$S$64</f>
        <v>782.17682049530697</v>
      </c>
      <c r="AF37" s="23">
        <f>'Variables AMS'!AE556*'Variables AMS'!AE109/'Variables AMS'!AE$64*'Variables AMS'!$S$64</f>
        <v>786.2332042081905</v>
      </c>
      <c r="AG37" s="23">
        <f>'Variables AMS'!AF556*'Variables AMS'!AF109/'Variables AMS'!AF$64*'Variables AMS'!$S$64</f>
        <v>797.61720745053992</v>
      </c>
      <c r="AH37" s="23">
        <f>'Variables AMS'!AG556*'Variables AMS'!AG109/'Variables AMS'!AG$64*'Variables AMS'!$S$64</f>
        <v>806.29548160376964</v>
      </c>
      <c r="AI37" s="23">
        <f>'Variables AMS'!AH556*'Variables AMS'!AH109/'Variables AMS'!AH$64*'Variables AMS'!$S$64</f>
        <v>816.97818326670233</v>
      </c>
      <c r="AJ37" s="23">
        <f>'Variables AMS'!AI556*'Variables AMS'!AI109/'Variables AMS'!AI$64*'Variables AMS'!$S$64</f>
        <v>830.18477937889338</v>
      </c>
      <c r="AK37" s="23">
        <f>'Variables AMS'!AJ556*'Variables AMS'!AJ109/'Variables AMS'!AJ$64*'Variables AMS'!$S$64</f>
        <v>848.04951069781021</v>
      </c>
      <c r="AL37" s="23">
        <f>'Variables AMS'!AK556*'Variables AMS'!AK109/'Variables AMS'!AK$64*'Variables AMS'!$S$64</f>
        <v>866.66316078773275</v>
      </c>
      <c r="AM37" s="23">
        <f>'Variables AMS'!AL556*'Variables AMS'!AL109/'Variables AMS'!AL$64*'Variables AMS'!$S$64</f>
        <v>883.25866898209335</v>
      </c>
      <c r="AN37" s="23">
        <f>'Variables AMS'!AM556*'Variables AMS'!AM109/'Variables AMS'!AM$64*'Variables AMS'!$S$64</f>
        <v>899.4468729055701</v>
      </c>
      <c r="AO37" s="23">
        <f>'Variables AMS'!AN556*'Variables AMS'!AN109/'Variables AMS'!AN$64*'Variables AMS'!$S$64</f>
        <v>919.18802347994767</v>
      </c>
      <c r="AP37" s="23">
        <f>'Variables AMS'!AO556*'Variables AMS'!AO109/'Variables AMS'!AO$64*'Variables AMS'!$S$64</f>
        <v>939.91645451958755</v>
      </c>
      <c r="AQ37" s="23">
        <f>'Variables AMS'!AP556*'Variables AMS'!AP109/'Variables AMS'!AP$64*'Variables AMS'!$S$64</f>
        <v>955.00251992320057</v>
      </c>
      <c r="AR37" s="23">
        <f>'Variables AMS'!AQ556*'Variables AMS'!AQ109/'Variables AMS'!AQ$64*'Variables AMS'!$S$64</f>
        <v>970.14905796196183</v>
      </c>
      <c r="AS37" s="23">
        <f>'Variables AMS'!AR556*'Variables AMS'!AR109/'Variables AMS'!AR$64*'Variables AMS'!$S$64</f>
        <v>1000.4655036317342</v>
      </c>
      <c r="AT37" s="23">
        <f>'Variables AMS'!AS556*'Variables AMS'!AS109/'Variables AMS'!AS$64*'Variables AMS'!$S$64</f>
        <v>1018.4765279691616</v>
      </c>
      <c r="AU37" s="23">
        <f>'Variables AMS'!AT556*'Variables AMS'!AT109/'Variables AMS'!AT$64*'Variables AMS'!$S$64</f>
        <v>1034.3670284727011</v>
      </c>
      <c r="AV37" s="23">
        <f>'Variables AMS'!AU556*'Variables AMS'!AU109/'Variables AMS'!AU$64*'Variables AMS'!$S$64</f>
        <v>1052.1330931045095</v>
      </c>
      <c r="AW37" s="23">
        <f>'Variables AMS'!AV556*'Variables AMS'!AV109/'Variables AMS'!AV$64*'Variables AMS'!$S$64</f>
        <v>1070.0174202089404</v>
      </c>
      <c r="AX37" s="18"/>
    </row>
    <row r="38" spans="1:50" x14ac:dyDescent="0.25">
      <c r="A38" s="164"/>
      <c r="B38" t="s">
        <v>262</v>
      </c>
      <c r="C38" s="23">
        <f>'Variables AMS'!B557*'Variables AMS'!B110/'Variables AMS'!B$64*'Variables AMS'!$S$64</f>
        <v>10.963259459733086</v>
      </c>
      <c r="D38" s="23">
        <f>'Variables AMS'!C557*'Variables AMS'!C110/'Variables AMS'!C$64*'Variables AMS'!$S$64</f>
        <v>11.139278136525826</v>
      </c>
      <c r="E38" s="23">
        <f>'Variables AMS'!D557*'Variables AMS'!D110/'Variables AMS'!D$64*'Variables AMS'!$S$64</f>
        <v>-31.646247627010727</v>
      </c>
      <c r="F38" s="23">
        <f>'Variables AMS'!E557*'Variables AMS'!E110/'Variables AMS'!E$64*'Variables AMS'!$S$64</f>
        <v>-69.102989415182194</v>
      </c>
      <c r="G38" s="23">
        <f>'Variables AMS'!F557*'Variables AMS'!F110/'Variables AMS'!F$64*'Variables AMS'!$S$64</f>
        <v>-6.8766137691386549</v>
      </c>
      <c r="H38" s="23">
        <f>'Variables AMS'!G557*'Variables AMS'!G110/'Variables AMS'!G$64*'Variables AMS'!$S$64</f>
        <v>-157.06758090680083</v>
      </c>
      <c r="I38" s="23">
        <f>'Variables AMS'!H557*'Variables AMS'!H110/'Variables AMS'!H$64*'Variables AMS'!$S$64</f>
        <v>-40.12165350748802</v>
      </c>
      <c r="J38" s="23">
        <f>'Variables AMS'!I557*'Variables AMS'!I110/'Variables AMS'!I$64*'Variables AMS'!$S$64</f>
        <v>-4.1070607373284229</v>
      </c>
      <c r="K38" s="23">
        <f>'Variables AMS'!J557*'Variables AMS'!J110/'Variables AMS'!J$64*'Variables AMS'!$S$64</f>
        <v>-0.80463175986027102</v>
      </c>
      <c r="L38" s="23">
        <f>'Variables AMS'!K557*'Variables AMS'!K110/'Variables AMS'!K$64*'Variables AMS'!$S$64</f>
        <v>-83.762671795157303</v>
      </c>
      <c r="M38" s="23">
        <f>'Variables AMS'!L557*'Variables AMS'!L110/'Variables AMS'!L$64*'Variables AMS'!$S$64</f>
        <v>-151.82155802157524</v>
      </c>
      <c r="N38" s="23">
        <f>'Variables AMS'!M557*'Variables AMS'!M110/'Variables AMS'!M$64*'Variables AMS'!$S$64</f>
        <v>-222.95539047046216</v>
      </c>
      <c r="O38" s="23">
        <f>'Variables AMS'!N557*'Variables AMS'!N110/'Variables AMS'!N$64*'Variables AMS'!$S$64</f>
        <v>560.25011984134903</v>
      </c>
      <c r="P38" s="23">
        <f>'Variables AMS'!O557*'Variables AMS'!O110/'Variables AMS'!O$64*'Variables AMS'!$S$64</f>
        <v>542.4183200658531</v>
      </c>
      <c r="Q38" s="23">
        <f>'Variables AMS'!P557*'Variables AMS'!P110/'Variables AMS'!P$64*'Variables AMS'!$S$64</f>
        <v>492.63276531448611</v>
      </c>
      <c r="R38" s="23">
        <f>'Variables AMS'!Q557*'Variables AMS'!Q110/'Variables AMS'!Q$64*'Variables AMS'!$S$64</f>
        <v>403.44224326396926</v>
      </c>
      <c r="S38" s="23">
        <f>'Variables AMS'!R557*'Variables AMS'!R110/'Variables AMS'!R$64*'Variables AMS'!$S$64</f>
        <v>346.02572894099484</v>
      </c>
      <c r="T38" s="23">
        <f>'Variables AMS'!S557*'Variables AMS'!S110/'Variables AMS'!S$64*'Variables AMS'!$S$64</f>
        <v>173.15413002616182</v>
      </c>
      <c r="U38" s="23">
        <f>'Variables AMS'!T557*'Variables AMS'!T110/'Variables AMS'!T$64*'Variables AMS'!$S$64</f>
        <v>147.46247448542644</v>
      </c>
      <c r="V38" s="23">
        <f>'Variables AMS'!U557*'Variables AMS'!U110/'Variables AMS'!U$64*'Variables AMS'!$S$64</f>
        <v>133.89046289427475</v>
      </c>
      <c r="W38" s="23">
        <f>'Variables AMS'!V557*'Variables AMS'!V110/'Variables AMS'!V$64*'Variables AMS'!$S$64</f>
        <v>381.29106138202741</v>
      </c>
      <c r="X38" s="23">
        <f>'Variables AMS'!W557*'Variables AMS'!W110/'Variables AMS'!W$64*'Variables AMS'!$S$64</f>
        <v>425.12874211797435</v>
      </c>
      <c r="Y38" s="23">
        <f>'Variables AMS'!X557*'Variables AMS'!X110/'Variables AMS'!X$64*'Variables AMS'!$S$64</f>
        <v>410.44433256790217</v>
      </c>
      <c r="Z38" s="23">
        <f>'Variables AMS'!Y557*'Variables AMS'!Y110/'Variables AMS'!Y$64*'Variables AMS'!$S$64</f>
        <v>396.88701478976037</v>
      </c>
      <c r="AA38" s="23">
        <f>'Variables AMS'!Z557*'Variables AMS'!Z110/'Variables AMS'!Z$64*'Variables AMS'!$S$64</f>
        <v>394.37501293638741</v>
      </c>
      <c r="AB38" s="23">
        <f>'Variables AMS'!AA557*'Variables AMS'!AA110/'Variables AMS'!AA$64*'Variables AMS'!$S$64</f>
        <v>396.42005519422008</v>
      </c>
      <c r="AC38" s="23">
        <f>'Variables AMS'!AB557*'Variables AMS'!AB110/'Variables AMS'!AB$64*'Variables AMS'!$S$64</f>
        <v>404.88190837703075</v>
      </c>
      <c r="AD38" s="23">
        <f>'Variables AMS'!AC557*'Variables AMS'!AC110/'Variables AMS'!AC$64*'Variables AMS'!$S$64</f>
        <v>315.76283736651487</v>
      </c>
      <c r="AE38" s="23">
        <f>'Variables AMS'!AD557*'Variables AMS'!AD110/'Variables AMS'!AD$64*'Variables AMS'!$S$64</f>
        <v>295.69817188592901</v>
      </c>
      <c r="AF38" s="23">
        <f>'Variables AMS'!AE557*'Variables AMS'!AE110/'Variables AMS'!AE$64*'Variables AMS'!$S$64</f>
        <v>288.65934207376353</v>
      </c>
      <c r="AG38" s="23">
        <f>'Variables AMS'!AF557*'Variables AMS'!AF110/'Variables AMS'!AF$64*'Variables AMS'!$S$64</f>
        <v>286.33373482006789</v>
      </c>
      <c r="AH38" s="23">
        <f>'Variables AMS'!AG557*'Variables AMS'!AG110/'Variables AMS'!AG$64*'Variables AMS'!$S$64</f>
        <v>280.08510821051618</v>
      </c>
      <c r="AI38" s="23">
        <f>'Variables AMS'!AH557*'Variables AMS'!AH110/'Variables AMS'!AH$64*'Variables AMS'!$S$64</f>
        <v>276.66347251944831</v>
      </c>
      <c r="AJ38" s="23">
        <f>'Variables AMS'!AI557*'Variables AMS'!AI110/'Variables AMS'!AI$64*'Variables AMS'!$S$64</f>
        <v>277.36534068037855</v>
      </c>
      <c r="AK38" s="23">
        <f>'Variables AMS'!AJ557*'Variables AMS'!AJ110/'Variables AMS'!AJ$64*'Variables AMS'!$S$64</f>
        <v>277.22875852858834</v>
      </c>
      <c r="AL38" s="23">
        <f>'Variables AMS'!AK557*'Variables AMS'!AK110/'Variables AMS'!AK$64*'Variables AMS'!$S$64</f>
        <v>277.88165223634149</v>
      </c>
      <c r="AM38" s="23">
        <f>'Variables AMS'!AL557*'Variables AMS'!AL110/'Variables AMS'!AL$64*'Variables AMS'!$S$64</f>
        <v>278.94947523193031</v>
      </c>
      <c r="AN38" s="23">
        <f>'Variables AMS'!AM557*'Variables AMS'!AM110/'Variables AMS'!AM$64*'Variables AMS'!$S$64</f>
        <v>276.25562412441354</v>
      </c>
      <c r="AO38" s="23">
        <f>'Variables AMS'!AN557*'Variables AMS'!AN110/'Variables AMS'!AN$64*'Variables AMS'!$S$64</f>
        <v>275.05418749223873</v>
      </c>
      <c r="AP38" s="23">
        <f>'Variables AMS'!AO557*'Variables AMS'!AO110/'Variables AMS'!AO$64*'Variables AMS'!$S$64</f>
        <v>273.86320238483864</v>
      </c>
      <c r="AQ38" s="23">
        <f>'Variables AMS'!AP557*'Variables AMS'!AP110/'Variables AMS'!AP$64*'Variables AMS'!$S$64</f>
        <v>272.10792903843088</v>
      </c>
      <c r="AR38" s="23">
        <f>'Variables AMS'!AQ557*'Variables AMS'!AQ110/'Variables AMS'!AQ$64*'Variables AMS'!$S$64</f>
        <v>269.43910573599504</v>
      </c>
      <c r="AS38" s="23">
        <f>'Variables AMS'!AR557*'Variables AMS'!AR110/'Variables AMS'!AR$64*'Variables AMS'!$S$64</f>
        <v>271.69801428494736</v>
      </c>
      <c r="AT38" s="23">
        <f>'Variables AMS'!AS557*'Variables AMS'!AS110/'Variables AMS'!AS$64*'Variables AMS'!$S$64</f>
        <v>269.60609984453214</v>
      </c>
      <c r="AU38" s="23">
        <f>'Variables AMS'!AT557*'Variables AMS'!AT110/'Variables AMS'!AT$64*'Variables AMS'!$S$64</f>
        <v>267.63569912249147</v>
      </c>
      <c r="AV38" s="23">
        <f>'Variables AMS'!AU557*'Variables AMS'!AU110/'Variables AMS'!AU$64*'Variables AMS'!$S$64</f>
        <v>266.16098600193487</v>
      </c>
      <c r="AW38" s="23">
        <f>'Variables AMS'!AV557*'Variables AMS'!AV110/'Variables AMS'!AV$64*'Variables AMS'!$S$64</f>
        <v>264.72909255455278</v>
      </c>
    </row>
    <row r="39" spans="1:50" x14ac:dyDescent="0.25">
      <c r="A39" s="164"/>
      <c r="B39" t="s">
        <v>263</v>
      </c>
      <c r="C39" s="23">
        <f>'Variables AMS'!B558*'Variables AMS'!B111/'Variables AMS'!B$64*'Variables AMS'!$S$64</f>
        <v>55.138483400504789</v>
      </c>
      <c r="D39" s="23">
        <f>'Variables AMS'!C558*'Variables AMS'!C111/'Variables AMS'!C$64*'Variables AMS'!$S$64</f>
        <v>56.023749586547673</v>
      </c>
      <c r="E39" s="23">
        <f>'Variables AMS'!D558*'Variables AMS'!D111/'Variables AMS'!D$64*'Variables AMS'!$S$64</f>
        <v>45.229811836788009</v>
      </c>
      <c r="F39" s="23">
        <f>'Variables AMS'!E558*'Variables AMS'!E111/'Variables AMS'!E$64*'Variables AMS'!$S$64</f>
        <v>41.712438664300969</v>
      </c>
      <c r="G39" s="23">
        <f>'Variables AMS'!F558*'Variables AMS'!F111/'Variables AMS'!F$64*'Variables AMS'!$S$64</f>
        <v>121.41626533690905</v>
      </c>
      <c r="H39" s="23">
        <f>'Variables AMS'!G558*'Variables AMS'!G111/'Variables AMS'!G$64*'Variables AMS'!$S$64</f>
        <v>-7.1618112928510271</v>
      </c>
      <c r="I39" s="23">
        <f>'Variables AMS'!H558*'Variables AMS'!H111/'Variables AMS'!H$64*'Variables AMS'!$S$64</f>
        <v>126.43185727578158</v>
      </c>
      <c r="J39" s="23">
        <f>'Variables AMS'!I558*'Variables AMS'!I111/'Variables AMS'!I$64*'Variables AMS'!$S$64</f>
        <v>96.98692022027862</v>
      </c>
      <c r="K39" s="23">
        <f>'Variables AMS'!J558*'Variables AMS'!J111/'Variables AMS'!J$64*'Variables AMS'!$S$64</f>
        <v>58.863485957987464</v>
      </c>
      <c r="L39" s="23">
        <f>'Variables AMS'!K558*'Variables AMS'!K111/'Variables AMS'!K$64*'Variables AMS'!$S$64</f>
        <v>13.587461976444011</v>
      </c>
      <c r="M39" s="23">
        <f>'Variables AMS'!L558*'Variables AMS'!L111/'Variables AMS'!L$64*'Variables AMS'!$S$64</f>
        <v>27.315630021019842</v>
      </c>
      <c r="N39" s="23">
        <f>'Variables AMS'!M558*'Variables AMS'!M111/'Variables AMS'!M$64*'Variables AMS'!$S$64</f>
        <v>25.500738587014975</v>
      </c>
      <c r="O39" s="23">
        <f>'Variables AMS'!N558*'Variables AMS'!N111/'Variables AMS'!N$64*'Variables AMS'!$S$64</f>
        <v>226.25286586039113</v>
      </c>
      <c r="P39" s="23">
        <f>'Variables AMS'!O558*'Variables AMS'!O111/'Variables AMS'!O$64*'Variables AMS'!$S$64</f>
        <v>246.33773764319227</v>
      </c>
      <c r="Q39" s="23">
        <f>'Variables AMS'!P558*'Variables AMS'!P111/'Variables AMS'!P$64*'Variables AMS'!$S$64</f>
        <v>235.53266248247297</v>
      </c>
      <c r="R39" s="23">
        <f>'Variables AMS'!Q558*'Variables AMS'!Q111/'Variables AMS'!Q$64*'Variables AMS'!$S$64</f>
        <v>209.41307398621836</v>
      </c>
      <c r="S39" s="23">
        <f>'Variables AMS'!R558*'Variables AMS'!R111/'Variables AMS'!R$64*'Variables AMS'!$S$64</f>
        <v>202.39670432353901</v>
      </c>
      <c r="T39" s="23">
        <f>'Variables AMS'!S558*'Variables AMS'!S111/'Variables AMS'!S$64*'Variables AMS'!$S$64</f>
        <v>152.74666948032024</v>
      </c>
      <c r="U39" s="23">
        <f>'Variables AMS'!T558*'Variables AMS'!T111/'Variables AMS'!T$64*'Variables AMS'!$S$64</f>
        <v>149.44049403790905</v>
      </c>
      <c r="V39" s="23">
        <f>'Variables AMS'!U558*'Variables AMS'!U111/'Variables AMS'!U$64*'Variables AMS'!$S$64</f>
        <v>151.56658982615016</v>
      </c>
      <c r="W39" s="23">
        <f>'Variables AMS'!V558*'Variables AMS'!V111/'Variables AMS'!V$64*'Variables AMS'!$S$64</f>
        <v>263.3525547272061</v>
      </c>
      <c r="X39" s="23">
        <f>'Variables AMS'!W558*'Variables AMS'!W111/'Variables AMS'!W$64*'Variables AMS'!$S$64</f>
        <v>285.81223549659597</v>
      </c>
      <c r="Y39" s="23">
        <f>'Variables AMS'!X558*'Variables AMS'!X111/'Variables AMS'!X$64*'Variables AMS'!$S$64</f>
        <v>257.3345749270689</v>
      </c>
      <c r="Z39" s="23">
        <f>'Variables AMS'!Y558*'Variables AMS'!Y111/'Variables AMS'!Y$64*'Variables AMS'!$S$64</f>
        <v>245.85231472273725</v>
      </c>
      <c r="AA39" s="23">
        <f>'Variables AMS'!Z558*'Variables AMS'!Z111/'Variables AMS'!Z$64*'Variables AMS'!$S$64</f>
        <v>242.21002235740278</v>
      </c>
      <c r="AB39" s="23">
        <f>'Variables AMS'!AA558*'Variables AMS'!AA111/'Variables AMS'!AA$64*'Variables AMS'!$S$64</f>
        <v>240.49015225254368</v>
      </c>
      <c r="AC39" s="23">
        <f>'Variables AMS'!AB558*'Variables AMS'!AB111/'Variables AMS'!AB$64*'Variables AMS'!$S$64</f>
        <v>241.04587237589223</v>
      </c>
      <c r="AD39" s="23">
        <f>'Variables AMS'!AC558*'Variables AMS'!AC111/'Variables AMS'!AC$64*'Variables AMS'!$S$64</f>
        <v>198.75461653625808</v>
      </c>
      <c r="AE39" s="23">
        <f>'Variables AMS'!AD558*'Variables AMS'!AD111/'Variables AMS'!AD$64*'Variables AMS'!$S$64</f>
        <v>190.64878072319749</v>
      </c>
      <c r="AF39" s="23">
        <f>'Variables AMS'!AE558*'Variables AMS'!AE111/'Variables AMS'!AE$64*'Variables AMS'!$S$64</f>
        <v>187.98097294187545</v>
      </c>
      <c r="AG39" s="23">
        <f>'Variables AMS'!AF558*'Variables AMS'!AF111/'Variables AMS'!AF$64*'Variables AMS'!$S$64</f>
        <v>187.58821369495882</v>
      </c>
      <c r="AH39" s="23">
        <f>'Variables AMS'!AG558*'Variables AMS'!AG111/'Variables AMS'!AG$64*'Variables AMS'!$S$64</f>
        <v>184.87341181413385</v>
      </c>
      <c r="AI39" s="23">
        <f>'Variables AMS'!AH558*'Variables AMS'!AH111/'Variables AMS'!AH$64*'Variables AMS'!$S$64</f>
        <v>183.78880446600726</v>
      </c>
      <c r="AJ39" s="23">
        <f>'Variables AMS'!AI558*'Variables AMS'!AI111/'Variables AMS'!AI$64*'Variables AMS'!$S$64</f>
        <v>184.44952753273654</v>
      </c>
      <c r="AK39" s="23">
        <f>'Variables AMS'!AJ558*'Variables AMS'!AJ111/'Variables AMS'!AJ$64*'Variables AMS'!$S$64</f>
        <v>184.65743858397948</v>
      </c>
      <c r="AL39" s="23">
        <f>'Variables AMS'!AK558*'Variables AMS'!AK111/'Variables AMS'!AK$64*'Variables AMS'!$S$64</f>
        <v>186.05822678475195</v>
      </c>
      <c r="AM39" s="23">
        <f>'Variables AMS'!AL558*'Variables AMS'!AL111/'Variables AMS'!AL$64*'Variables AMS'!$S$64</f>
        <v>187.00864952847385</v>
      </c>
      <c r="AN39" s="23">
        <f>'Variables AMS'!AM558*'Variables AMS'!AM111/'Variables AMS'!AM$64*'Variables AMS'!$S$64</f>
        <v>191.69917591454927</v>
      </c>
      <c r="AO39" s="23">
        <f>'Variables AMS'!AN558*'Variables AMS'!AN111/'Variables AMS'!AN$64*'Variables AMS'!$S$64</f>
        <v>193.48724428593511</v>
      </c>
      <c r="AP39" s="23">
        <f>'Variables AMS'!AO558*'Variables AMS'!AO111/'Variables AMS'!AO$64*'Variables AMS'!$S$64</f>
        <v>194.65102822108227</v>
      </c>
      <c r="AQ39" s="23">
        <f>'Variables AMS'!AP558*'Variables AMS'!AP111/'Variables AMS'!AP$64*'Variables AMS'!$S$64</f>
        <v>195.49143430077058</v>
      </c>
      <c r="AR39" s="23">
        <f>'Variables AMS'!AQ558*'Variables AMS'!AQ111/'Variables AMS'!AQ$64*'Variables AMS'!$S$64</f>
        <v>195.84637405281376</v>
      </c>
      <c r="AS39" s="23">
        <f>'Variables AMS'!AR558*'Variables AMS'!AR111/'Variables AMS'!AR$64*'Variables AMS'!$S$64</f>
        <v>192.91668954702598</v>
      </c>
      <c r="AT39" s="23">
        <f>'Variables AMS'!AS558*'Variables AMS'!AS111/'Variables AMS'!AS$64*'Variables AMS'!$S$64</f>
        <v>191.68849207973145</v>
      </c>
      <c r="AU39" s="23">
        <f>'Variables AMS'!AT558*'Variables AMS'!AT111/'Variables AMS'!AT$64*'Variables AMS'!$S$64</f>
        <v>191.14202073179149</v>
      </c>
      <c r="AV39" s="23">
        <f>'Variables AMS'!AU558*'Variables AMS'!AU111/'Variables AMS'!AU$64*'Variables AMS'!$S$64</f>
        <v>190.89898354270537</v>
      </c>
      <c r="AW39" s="23">
        <f>'Variables AMS'!AV558*'Variables AMS'!AV111/'Variables AMS'!AV$64*'Variables AMS'!$S$64</f>
        <v>190.68955103635352</v>
      </c>
      <c r="AX39" s="18"/>
    </row>
    <row r="40" spans="1:50" x14ac:dyDescent="0.25">
      <c r="A40" s="164"/>
      <c r="B40" t="s">
        <v>264</v>
      </c>
      <c r="C40" s="23">
        <f>'Variables AMS'!B559*'Variables AMS'!B112/'Variables AMS'!B$64*'Variables AMS'!$S$64</f>
        <v>5.0964253054004072</v>
      </c>
      <c r="D40" s="23">
        <f>'Variables AMS'!C559*'Variables AMS'!C112/'Variables AMS'!C$64*'Variables AMS'!$S$64</f>
        <v>5.1782500621640839</v>
      </c>
      <c r="E40" s="23">
        <f>'Variables AMS'!D559*'Variables AMS'!D112/'Variables AMS'!D$64*'Variables AMS'!$S$64</f>
        <v>-35.589944439430688</v>
      </c>
      <c r="F40" s="23">
        <f>'Variables AMS'!E559*'Variables AMS'!E112/'Variables AMS'!E$64*'Variables AMS'!$S$64</f>
        <v>-57.506311517529738</v>
      </c>
      <c r="G40" s="23">
        <f>'Variables AMS'!F559*'Variables AMS'!F112/'Variables AMS'!F$64*'Variables AMS'!$S$64</f>
        <v>-16.102241781708713</v>
      </c>
      <c r="H40" s="23">
        <f>'Variables AMS'!G559*'Variables AMS'!G112/'Variables AMS'!G$64*'Variables AMS'!$S$64</f>
        <v>-71.207789938841671</v>
      </c>
      <c r="I40" s="23">
        <f>'Variables AMS'!H559*'Variables AMS'!H112/'Variables AMS'!H$64*'Variables AMS'!$S$64</f>
        <v>-53.127076765650948</v>
      </c>
      <c r="J40" s="23">
        <f>'Variables AMS'!I559*'Variables AMS'!I112/'Variables AMS'!I$64*'Variables AMS'!$S$64</f>
        <v>-20.716063600034364</v>
      </c>
      <c r="K40" s="23">
        <f>'Variables AMS'!J559*'Variables AMS'!J112/'Variables AMS'!J$64*'Variables AMS'!$S$64</f>
        <v>-8.0887132575235725</v>
      </c>
      <c r="L40" s="23">
        <f>'Variables AMS'!K559*'Variables AMS'!K112/'Variables AMS'!K$64*'Variables AMS'!$S$64</f>
        <v>-44.149093901162836</v>
      </c>
      <c r="M40" s="23">
        <f>'Variables AMS'!L559*'Variables AMS'!L112/'Variables AMS'!L$64*'Variables AMS'!$S$64</f>
        <v>-59.650397876232624</v>
      </c>
      <c r="N40" s="23">
        <f>'Variables AMS'!M559*'Variables AMS'!M112/'Variables AMS'!M$64*'Variables AMS'!$S$64</f>
        <v>-80.422699062280699</v>
      </c>
      <c r="O40" s="23">
        <f>'Variables AMS'!N559*'Variables AMS'!N112/'Variables AMS'!N$64*'Variables AMS'!$S$64</f>
        <v>542.61357028886334</v>
      </c>
      <c r="P40" s="23">
        <f>'Variables AMS'!O559*'Variables AMS'!O112/'Variables AMS'!O$64*'Variables AMS'!$S$64</f>
        <v>415.00834402753702</v>
      </c>
      <c r="Q40" s="23">
        <f>'Variables AMS'!P559*'Variables AMS'!P112/'Variables AMS'!P$64*'Variables AMS'!$S$64</f>
        <v>340.61819813062306</v>
      </c>
      <c r="R40" s="23">
        <f>'Variables AMS'!Q559*'Variables AMS'!Q112/'Variables AMS'!Q$64*'Variables AMS'!$S$64</f>
        <v>276.25228590094019</v>
      </c>
      <c r="S40" s="23">
        <f>'Variables AMS'!R559*'Variables AMS'!R112/'Variables AMS'!R$64*'Variables AMS'!$S$64</f>
        <v>237.10303804727897</v>
      </c>
      <c r="T40" s="23">
        <f>'Variables AMS'!S559*'Variables AMS'!S112/'Variables AMS'!S$64*'Variables AMS'!$S$64</f>
        <v>140.2134724234665</v>
      </c>
      <c r="U40" s="23">
        <f>'Variables AMS'!T559*'Variables AMS'!T112/'Variables AMS'!T$64*'Variables AMS'!$S$64</f>
        <v>123.03585600011732</v>
      </c>
      <c r="V40" s="23">
        <f>'Variables AMS'!U559*'Variables AMS'!U112/'Variables AMS'!U$64*'Variables AMS'!$S$64</f>
        <v>112.74335326083808</v>
      </c>
      <c r="W40" s="23">
        <f>'Variables AMS'!V559*'Variables AMS'!V112/'Variables AMS'!V$64*'Variables AMS'!$S$64</f>
        <v>267.16878858462991</v>
      </c>
      <c r="X40" s="23">
        <f>'Variables AMS'!W559*'Variables AMS'!W112/'Variables AMS'!W$64*'Variables AMS'!$S$64</f>
        <v>296.83698881548605</v>
      </c>
      <c r="Y40" s="23">
        <f>'Variables AMS'!X559*'Variables AMS'!X112/'Variables AMS'!X$64*'Variables AMS'!$S$64</f>
        <v>299.94489358194664</v>
      </c>
      <c r="Z40" s="23">
        <f>'Variables AMS'!Y559*'Variables AMS'!Y112/'Variables AMS'!Y$64*'Variables AMS'!$S$64</f>
        <v>302.4805961930939</v>
      </c>
      <c r="AA40" s="23">
        <f>'Variables AMS'!Z559*'Variables AMS'!Z112/'Variables AMS'!Z$64*'Variables AMS'!$S$64</f>
        <v>313.23440623323245</v>
      </c>
      <c r="AB40" s="23">
        <f>'Variables AMS'!AA559*'Variables AMS'!AA112/'Variables AMS'!AA$64*'Variables AMS'!$S$64</f>
        <v>328.42693298576097</v>
      </c>
      <c r="AC40" s="23">
        <f>'Variables AMS'!AB559*'Variables AMS'!AB112/'Variables AMS'!AB$64*'Variables AMS'!$S$64</f>
        <v>349.67460064063232</v>
      </c>
      <c r="AD40" s="23">
        <f>'Variables AMS'!AC559*'Variables AMS'!AC112/'Variables AMS'!AC$64*'Variables AMS'!$S$64</f>
        <v>297.63029127119768</v>
      </c>
      <c r="AE40" s="23">
        <f>'Variables AMS'!AD559*'Variables AMS'!AD112/'Variables AMS'!AD$64*'Variables AMS'!$S$64</f>
        <v>283.50081187797724</v>
      </c>
      <c r="AF40" s="23">
        <f>'Variables AMS'!AE559*'Variables AMS'!AE112/'Variables AMS'!AE$64*'Variables AMS'!$S$64</f>
        <v>277.18368665958263</v>
      </c>
      <c r="AG40" s="23">
        <f>'Variables AMS'!AF559*'Variables AMS'!AF112/'Variables AMS'!AF$64*'Variables AMS'!$S$64</f>
        <v>274.38200169028136</v>
      </c>
      <c r="AH40" s="23">
        <f>'Variables AMS'!AG559*'Variables AMS'!AG112/'Variables AMS'!AG$64*'Variables AMS'!$S$64</f>
        <v>269.39189615975442</v>
      </c>
      <c r="AI40" s="23">
        <f>'Variables AMS'!AH559*'Variables AMS'!AH112/'Variables AMS'!AH$64*'Variables AMS'!$S$64</f>
        <v>266.81415620840653</v>
      </c>
      <c r="AJ40" s="23">
        <f>'Variables AMS'!AI559*'Variables AMS'!AI112/'Variables AMS'!AI$64*'Variables AMS'!$S$64</f>
        <v>267.00079363314978</v>
      </c>
      <c r="AK40" s="23">
        <f>'Variables AMS'!AJ559*'Variables AMS'!AJ112/'Variables AMS'!AJ$64*'Variables AMS'!$S$64</f>
        <v>266.81729463184138</v>
      </c>
      <c r="AL40" s="23">
        <f>'Variables AMS'!AK559*'Variables AMS'!AK112/'Variables AMS'!AK$64*'Variables AMS'!$S$64</f>
        <v>267.56619103373799</v>
      </c>
      <c r="AM40" s="23">
        <f>'Variables AMS'!AL559*'Variables AMS'!AL112/'Variables AMS'!AL$64*'Variables AMS'!$S$64</f>
        <v>268.38276039791776</v>
      </c>
      <c r="AN40" s="23">
        <f>'Variables AMS'!AM559*'Variables AMS'!AM112/'Variables AMS'!AM$64*'Variables AMS'!$S$64</f>
        <v>263.9424101311501</v>
      </c>
      <c r="AO40" s="23">
        <f>'Variables AMS'!AN559*'Variables AMS'!AN112/'Variables AMS'!AN$64*'Variables AMS'!$S$64</f>
        <v>262.84042814843531</v>
      </c>
      <c r="AP40" s="23">
        <f>'Variables AMS'!AO559*'Variables AMS'!AO112/'Variables AMS'!AO$64*'Variables AMS'!$S$64</f>
        <v>262.13418441360108</v>
      </c>
      <c r="AQ40" s="23">
        <f>'Variables AMS'!AP559*'Variables AMS'!AP112/'Variables AMS'!AP$64*'Variables AMS'!$S$64</f>
        <v>261.17227515313658</v>
      </c>
      <c r="AR40" s="23">
        <f>'Variables AMS'!AQ559*'Variables AMS'!AQ112/'Variables AMS'!AQ$64*'Variables AMS'!$S$64</f>
        <v>259.41213063152338</v>
      </c>
      <c r="AS40" s="23">
        <f>'Variables AMS'!AR559*'Variables AMS'!AR112/'Variables AMS'!AR$64*'Variables AMS'!$S$64</f>
        <v>260.53158005372086</v>
      </c>
      <c r="AT40" s="23">
        <f>'Variables AMS'!AS559*'Variables AMS'!AS112/'Variables AMS'!AS$64*'Variables AMS'!$S$64</f>
        <v>258.70089994151687</v>
      </c>
      <c r="AU40" s="23">
        <f>'Variables AMS'!AT559*'Variables AMS'!AT112/'Variables AMS'!AT$64*'Variables AMS'!$S$64</f>
        <v>257.15283342875858</v>
      </c>
      <c r="AV40" s="23">
        <f>'Variables AMS'!AU559*'Variables AMS'!AU112/'Variables AMS'!AU$64*'Variables AMS'!$S$64</f>
        <v>256.02527476605445</v>
      </c>
      <c r="AW40" s="23">
        <f>'Variables AMS'!AV559*'Variables AMS'!AV112/'Variables AMS'!AV$64*'Variables AMS'!$S$64</f>
        <v>254.93792629192635</v>
      </c>
      <c r="AX40" s="18"/>
    </row>
    <row r="41" spans="1:50" x14ac:dyDescent="0.25">
      <c r="A41" s="164"/>
      <c r="B41" t="s">
        <v>265</v>
      </c>
      <c r="C41" s="23">
        <f>'Variables AMS'!B560*'Variables AMS'!B113/'Variables AMS'!B$64*'Variables AMS'!$S$64</f>
        <v>165.10897517963855</v>
      </c>
      <c r="D41" s="23">
        <f>'Variables AMS'!C560*'Variables AMS'!C113/'Variables AMS'!C$64*'Variables AMS'!$S$64</f>
        <v>167.75985318215905</v>
      </c>
      <c r="E41" s="23">
        <f>'Variables AMS'!D560*'Variables AMS'!D113/'Variables AMS'!D$64*'Variables AMS'!$S$64</f>
        <v>-116.96007071779781</v>
      </c>
      <c r="F41" s="23">
        <f>'Variables AMS'!E560*'Variables AMS'!E113/'Variables AMS'!E$64*'Variables AMS'!$S$64</f>
        <v>-422.63795142143897</v>
      </c>
      <c r="G41" s="23">
        <f>'Variables AMS'!F560*'Variables AMS'!F113/'Variables AMS'!F$64*'Variables AMS'!$S$64</f>
        <v>517.57611268642461</v>
      </c>
      <c r="H41" s="23">
        <f>'Variables AMS'!G560*'Variables AMS'!G113/'Variables AMS'!G$64*'Variables AMS'!$S$64</f>
        <v>-1494.6524859622941</v>
      </c>
      <c r="I41" s="23">
        <f>'Variables AMS'!H560*'Variables AMS'!H113/'Variables AMS'!H$64*'Variables AMS'!$S$64</f>
        <v>-349.24470288841223</v>
      </c>
      <c r="J41" s="23">
        <f>'Variables AMS'!I560*'Variables AMS'!I113/'Variables AMS'!I$64*'Variables AMS'!$S$64</f>
        <v>406.96640004762151</v>
      </c>
      <c r="K41" s="23">
        <f>'Variables AMS'!J560*'Variables AMS'!J113/'Variables AMS'!J$64*'Variables AMS'!$S$64</f>
        <v>283.89687698746019</v>
      </c>
      <c r="L41" s="23">
        <f>'Variables AMS'!K560*'Variables AMS'!K113/'Variables AMS'!K$64*'Variables AMS'!$S$64</f>
        <v>-776.07460988609114</v>
      </c>
      <c r="M41" s="23">
        <f>'Variables AMS'!L560*'Variables AMS'!L113/'Variables AMS'!L$64*'Variables AMS'!$S$64</f>
        <v>-1020.802277620201</v>
      </c>
      <c r="N41" s="23">
        <f>'Variables AMS'!M560*'Variables AMS'!M113/'Variables AMS'!M$64*'Variables AMS'!$S$64</f>
        <v>-1719.8896705249538</v>
      </c>
      <c r="O41" s="23">
        <f>'Variables AMS'!N560*'Variables AMS'!N113/'Variables AMS'!N$64*'Variables AMS'!$S$64</f>
        <v>4365.2204736967806</v>
      </c>
      <c r="P41" s="23">
        <f>'Variables AMS'!O560*'Variables AMS'!O113/'Variables AMS'!O$64*'Variables AMS'!$S$64</f>
        <v>4761.2227067251079</v>
      </c>
      <c r="Q41" s="23">
        <f>'Variables AMS'!P560*'Variables AMS'!P113/'Variables AMS'!P$64*'Variables AMS'!$S$64</f>
        <v>4462.7836193045414</v>
      </c>
      <c r="R41" s="23">
        <f>'Variables AMS'!Q560*'Variables AMS'!Q113/'Variables AMS'!Q$64*'Variables AMS'!$S$64</f>
        <v>3543.1920692460785</v>
      </c>
      <c r="S41" s="23">
        <f>'Variables AMS'!R560*'Variables AMS'!R113/'Variables AMS'!R$64*'Variables AMS'!$S$64</f>
        <v>3186.8428614241366</v>
      </c>
      <c r="T41" s="23">
        <f>'Variables AMS'!S560*'Variables AMS'!S113/'Variables AMS'!S$64*'Variables AMS'!$S$64</f>
        <v>1634.2124151762685</v>
      </c>
      <c r="U41" s="23">
        <f>'Variables AMS'!T560*'Variables AMS'!T113/'Variables AMS'!T$64*'Variables AMS'!$S$64</f>
        <v>1372.6729225691056</v>
      </c>
      <c r="V41" s="23">
        <f>'Variables AMS'!U560*'Variables AMS'!U113/'Variables AMS'!U$64*'Variables AMS'!$S$64</f>
        <v>1213.581313053151</v>
      </c>
      <c r="W41" s="23">
        <f>'Variables AMS'!V560*'Variables AMS'!V113/'Variables AMS'!V$64*'Variables AMS'!$S$64</f>
        <v>3528.2999474036524</v>
      </c>
      <c r="X41" s="23">
        <f>'Variables AMS'!W560*'Variables AMS'!W113/'Variables AMS'!W$64*'Variables AMS'!$S$64</f>
        <v>3931.1341183723548</v>
      </c>
      <c r="Y41" s="23">
        <f>'Variables AMS'!X560*'Variables AMS'!X113/'Variables AMS'!X$64*'Variables AMS'!$S$64</f>
        <v>3853.7428337357114</v>
      </c>
      <c r="Z41" s="23">
        <f>'Variables AMS'!Y560*'Variables AMS'!Y113/'Variables AMS'!Y$64*'Variables AMS'!$S$64</f>
        <v>3731.2770624033892</v>
      </c>
      <c r="AA41" s="23">
        <f>'Variables AMS'!Z560*'Variables AMS'!Z113/'Variables AMS'!Z$64*'Variables AMS'!$S$64</f>
        <v>3683.6475841989186</v>
      </c>
      <c r="AB41" s="23">
        <f>'Variables AMS'!AA560*'Variables AMS'!AA113/'Variables AMS'!AA$64*'Variables AMS'!$S$64</f>
        <v>3660.2233572546984</v>
      </c>
      <c r="AC41" s="23">
        <f>'Variables AMS'!AB560*'Variables AMS'!AB113/'Variables AMS'!AB$64*'Variables AMS'!$S$64</f>
        <v>3680.8551883124428</v>
      </c>
      <c r="AD41" s="23">
        <f>'Variables AMS'!AC560*'Variables AMS'!AC113/'Variables AMS'!AC$64*'Variables AMS'!$S$64</f>
        <v>2816.2938337927649</v>
      </c>
      <c r="AE41" s="23">
        <f>'Variables AMS'!AD560*'Variables AMS'!AD113/'Variables AMS'!AD$64*'Variables AMS'!$S$64</f>
        <v>2661.8987536711174</v>
      </c>
      <c r="AF41" s="23">
        <f>'Variables AMS'!AE560*'Variables AMS'!AE113/'Variables AMS'!AE$64*'Variables AMS'!$S$64</f>
        <v>2631.3800346760759</v>
      </c>
      <c r="AG41" s="23">
        <f>'Variables AMS'!AF560*'Variables AMS'!AF113/'Variables AMS'!AF$64*'Variables AMS'!$S$64</f>
        <v>2643.2419313506603</v>
      </c>
      <c r="AH41" s="23">
        <f>'Variables AMS'!AG560*'Variables AMS'!AG113/'Variables AMS'!AG$64*'Variables AMS'!$S$64</f>
        <v>2612.4255112803139</v>
      </c>
      <c r="AI41" s="23">
        <f>'Variables AMS'!AH560*'Variables AMS'!AH113/'Variables AMS'!AH$64*'Variables AMS'!$S$64</f>
        <v>2612.0650620892961</v>
      </c>
      <c r="AJ41" s="23">
        <f>'Variables AMS'!AI560*'Variables AMS'!AI113/'Variables AMS'!AI$64*'Variables AMS'!$S$64</f>
        <v>2648.9013702399257</v>
      </c>
      <c r="AK41" s="23">
        <f>'Variables AMS'!AJ560*'Variables AMS'!AJ113/'Variables AMS'!AJ$64*'Variables AMS'!$S$64</f>
        <v>2675.1739713941838</v>
      </c>
      <c r="AL41" s="23">
        <f>'Variables AMS'!AK560*'Variables AMS'!AK113/'Variables AMS'!AK$64*'Variables AMS'!$S$64</f>
        <v>2712.5164932119351</v>
      </c>
      <c r="AM41" s="23">
        <f>'Variables AMS'!AL560*'Variables AMS'!AL113/'Variables AMS'!AL$64*'Variables AMS'!$S$64</f>
        <v>2748.3610949692034</v>
      </c>
      <c r="AN41" s="23">
        <f>'Variables AMS'!AM560*'Variables AMS'!AM113/'Variables AMS'!AM$64*'Variables AMS'!$S$64</f>
        <v>2723.9245957193366</v>
      </c>
      <c r="AO41" s="23">
        <f>'Variables AMS'!AN560*'Variables AMS'!AN113/'Variables AMS'!AN$64*'Variables AMS'!$S$64</f>
        <v>2738.3945985074592</v>
      </c>
      <c r="AP41" s="23">
        <f>'Variables AMS'!AO560*'Variables AMS'!AO113/'Variables AMS'!AO$64*'Variables AMS'!$S$64</f>
        <v>2754.9284112581568</v>
      </c>
      <c r="AQ41" s="23">
        <f>'Variables AMS'!AP560*'Variables AMS'!AP113/'Variables AMS'!AP$64*'Variables AMS'!$S$64</f>
        <v>2764.5773450372858</v>
      </c>
      <c r="AR41" s="23">
        <f>'Variables AMS'!AQ560*'Variables AMS'!AQ113/'Variables AMS'!AQ$64*'Variables AMS'!$S$64</f>
        <v>2765.1659987082912</v>
      </c>
      <c r="AS41" s="23">
        <f>'Variables AMS'!AR560*'Variables AMS'!AR113/'Variables AMS'!AR$64*'Variables AMS'!$S$64</f>
        <v>2805.9882620772478</v>
      </c>
      <c r="AT41" s="23">
        <f>'Variables AMS'!AS560*'Variables AMS'!AS113/'Variables AMS'!AS$64*'Variables AMS'!$S$64</f>
        <v>2806.1057169684173</v>
      </c>
      <c r="AU41" s="23">
        <f>'Variables AMS'!AT560*'Variables AMS'!AT113/'Variables AMS'!AT$64*'Variables AMS'!$S$64</f>
        <v>2810.4407317278801</v>
      </c>
      <c r="AV41" s="23">
        <f>'Variables AMS'!AU560*'Variables AMS'!AU113/'Variables AMS'!AU$64*'Variables AMS'!$S$64</f>
        <v>2820.1565427145902</v>
      </c>
      <c r="AW41" s="23">
        <f>'Variables AMS'!AV560*'Variables AMS'!AV113/'Variables AMS'!AV$64*'Variables AMS'!$S$64</f>
        <v>2829.4343292867616</v>
      </c>
      <c r="AX41" s="18"/>
    </row>
    <row r="42" spans="1:50" x14ac:dyDescent="0.25">
      <c r="A42" s="164"/>
      <c r="B42" t="s">
        <v>266</v>
      </c>
      <c r="C42" s="23">
        <f>'Variables AMS'!B561*'Variables AMS'!B114/'Variables AMS'!B$64*'Variables AMS'!$S$64</f>
        <v>51.058505751538661</v>
      </c>
      <c r="D42" s="23">
        <f>'Variables AMS'!C561*'Variables AMS'!C114/'Variables AMS'!C$64*'Variables AMS'!$S$64</f>
        <v>51.878266576721202</v>
      </c>
      <c r="E42" s="23">
        <f>'Variables AMS'!D561*'Variables AMS'!D114/'Variables AMS'!D$64*'Variables AMS'!$S$64</f>
        <v>-33.092825412714703</v>
      </c>
      <c r="F42" s="23">
        <f>'Variables AMS'!E561*'Variables AMS'!E114/'Variables AMS'!E$64*'Variables AMS'!$S$64</f>
        <v>-118.22077675972309</v>
      </c>
      <c r="G42" s="23">
        <f>'Variables AMS'!F561*'Variables AMS'!F114/'Variables AMS'!F$64*'Variables AMS'!$S$64</f>
        <v>364.54731534477276</v>
      </c>
      <c r="H42" s="23">
        <f>'Variables AMS'!G561*'Variables AMS'!G114/'Variables AMS'!G$64*'Variables AMS'!$S$64</f>
        <v>-924.9577404806713</v>
      </c>
      <c r="I42" s="23">
        <f>'Variables AMS'!H561*'Variables AMS'!H114/'Variables AMS'!H$64*'Variables AMS'!$S$64</f>
        <v>17.652503895245879</v>
      </c>
      <c r="J42" s="23">
        <f>'Variables AMS'!I561*'Variables AMS'!I114/'Variables AMS'!I$64*'Variables AMS'!$S$64</f>
        <v>522.30588382367614</v>
      </c>
      <c r="K42" s="23">
        <f>'Variables AMS'!J561*'Variables AMS'!J114/'Variables AMS'!J$64*'Variables AMS'!$S$64</f>
        <v>549.0906378976739</v>
      </c>
      <c r="L42" s="23">
        <f>'Variables AMS'!K561*'Variables AMS'!K114/'Variables AMS'!K$64*'Variables AMS'!$S$64</f>
        <v>-84.564900712352809</v>
      </c>
      <c r="M42" s="23">
        <f>'Variables AMS'!L561*'Variables AMS'!L114/'Variables AMS'!L$64*'Variables AMS'!$S$64</f>
        <v>-528.16256963992464</v>
      </c>
      <c r="N42" s="23">
        <f>'Variables AMS'!M561*'Variables AMS'!M114/'Variables AMS'!M$64*'Variables AMS'!$S$64</f>
        <v>-1272.8116185312833</v>
      </c>
      <c r="O42" s="23">
        <f>'Variables AMS'!N561*'Variables AMS'!N114/'Variables AMS'!N$64*'Variables AMS'!$S$64</f>
        <v>-1213.2216159362406</v>
      </c>
      <c r="P42" s="23">
        <f>'Variables AMS'!O561*'Variables AMS'!O114/'Variables AMS'!O$64*'Variables AMS'!$S$64</f>
        <v>-181.25688345563097</v>
      </c>
      <c r="Q42" s="23">
        <f>'Variables AMS'!P561*'Variables AMS'!P114/'Variables AMS'!P$64*'Variables AMS'!$S$64</f>
        <v>571.41960784354183</v>
      </c>
      <c r="R42" s="23">
        <f>'Variables AMS'!Q561*'Variables AMS'!Q114/'Variables AMS'!Q$64*'Variables AMS'!$S$64</f>
        <v>-119.97702107211484</v>
      </c>
      <c r="S42" s="23">
        <f>'Variables AMS'!R561*'Variables AMS'!R114/'Variables AMS'!R$64*'Variables AMS'!$S$64</f>
        <v>-79.119151824157598</v>
      </c>
      <c r="T42" s="23">
        <f>'Variables AMS'!S561*'Variables AMS'!S114/'Variables AMS'!S$64*'Variables AMS'!$S$64</f>
        <v>-63.848289180343698</v>
      </c>
      <c r="U42" s="23">
        <f>'Variables AMS'!T561*'Variables AMS'!T114/'Variables AMS'!T$64*'Variables AMS'!$S$64</f>
        <v>-47.154456204854952</v>
      </c>
      <c r="V42" s="23">
        <f>'Variables AMS'!U561*'Variables AMS'!U114/'Variables AMS'!U$64*'Variables AMS'!$S$64</f>
        <v>-132.71036648666598</v>
      </c>
      <c r="W42" s="23">
        <f>'Variables AMS'!V561*'Variables AMS'!V114/'Variables AMS'!V$64*'Variables AMS'!$S$64</f>
        <v>9.7127093465455978</v>
      </c>
      <c r="X42" s="23">
        <f>'Variables AMS'!W561*'Variables AMS'!W114/'Variables AMS'!W$64*'Variables AMS'!$S$64</f>
        <v>112.72230678592886</v>
      </c>
      <c r="Y42" s="23">
        <f>'Variables AMS'!X561*'Variables AMS'!X114/'Variables AMS'!X$64*'Variables AMS'!$S$64</f>
        <v>-59.229414637462703</v>
      </c>
      <c r="Z42" s="23">
        <f>'Variables AMS'!Y561*'Variables AMS'!Y114/'Variables AMS'!Y$64*'Variables AMS'!$S$64</f>
        <v>-130.30447186872561</v>
      </c>
      <c r="AA42" s="23">
        <f>'Variables AMS'!Z561*'Variables AMS'!Z114/'Variables AMS'!Z$64*'Variables AMS'!$S$64</f>
        <v>-156.59529458978463</v>
      </c>
      <c r="AB42" s="23">
        <f>'Variables AMS'!AA561*'Variables AMS'!AA114/'Variables AMS'!AA$64*'Variables AMS'!$S$64</f>
        <v>-158.14724480906793</v>
      </c>
      <c r="AC42" s="23">
        <f>'Variables AMS'!AB561*'Variables AMS'!AB114/'Variables AMS'!AB$64*'Variables AMS'!$S$64</f>
        <v>-138.49757327687934</v>
      </c>
      <c r="AD42" s="23">
        <f>'Variables AMS'!AC561*'Variables AMS'!AC114/'Variables AMS'!AC$64*'Variables AMS'!$S$64</f>
        <v>-156.81523601507624</v>
      </c>
      <c r="AE42" s="23">
        <f>'Variables AMS'!AD561*'Variables AMS'!AD114/'Variables AMS'!AD$64*'Variables AMS'!$S$64</f>
        <v>-150.98008108866009</v>
      </c>
      <c r="AF42" s="23">
        <f>'Variables AMS'!AE561*'Variables AMS'!AE114/'Variables AMS'!AE$64*'Variables AMS'!$S$64</f>
        <v>-160.02015182603884</v>
      </c>
      <c r="AG42" s="23">
        <f>'Variables AMS'!AF561*'Variables AMS'!AF114/'Variables AMS'!AF$64*'Variables AMS'!$S$64</f>
        <v>-162.78309412386071</v>
      </c>
      <c r="AH42" s="23">
        <f>'Variables AMS'!AG561*'Variables AMS'!AG114/'Variables AMS'!AG$64*'Variables AMS'!$S$64</f>
        <v>-179.62361277317183</v>
      </c>
      <c r="AI42" s="23">
        <f>'Variables AMS'!AH561*'Variables AMS'!AH114/'Variables AMS'!AH$64*'Variables AMS'!$S$64</f>
        <v>-192.27072774272838</v>
      </c>
      <c r="AJ42" s="23">
        <f>'Variables AMS'!AI561*'Variables AMS'!AI114/'Variables AMS'!AI$64*'Variables AMS'!$S$64</f>
        <v>-192.6556261512882</v>
      </c>
      <c r="AK42" s="23">
        <f>'Variables AMS'!AJ561*'Variables AMS'!AJ114/'Variables AMS'!AJ$64*'Variables AMS'!$S$64</f>
        <v>-183.48509487242674</v>
      </c>
      <c r="AL42" s="23">
        <f>'Variables AMS'!AK561*'Variables AMS'!AK114/'Variables AMS'!AK$64*'Variables AMS'!$S$64</f>
        <v>-181.68978417544915</v>
      </c>
      <c r="AM42" s="23">
        <f>'Variables AMS'!AL561*'Variables AMS'!AL114/'Variables AMS'!AL$64*'Variables AMS'!$S$64</f>
        <v>-178.28485765643867</v>
      </c>
      <c r="AN42" s="23">
        <f>'Variables AMS'!AM561*'Variables AMS'!AM114/'Variables AMS'!AM$64*'Variables AMS'!$S$64</f>
        <v>-172.29373056998392</v>
      </c>
      <c r="AO42" s="23">
        <f>'Variables AMS'!AN561*'Variables AMS'!AN114/'Variables AMS'!AN$64*'Variables AMS'!$S$64</f>
        <v>-165.47888102955898</v>
      </c>
      <c r="AP42" s="23">
        <f>'Variables AMS'!AO561*'Variables AMS'!AO114/'Variables AMS'!AO$64*'Variables AMS'!$S$64</f>
        <v>-160.1194299057963</v>
      </c>
      <c r="AQ42" s="23">
        <f>'Variables AMS'!AP561*'Variables AMS'!AP114/'Variables AMS'!AP$64*'Variables AMS'!$S$64</f>
        <v>-166.80309397390121</v>
      </c>
      <c r="AR42" s="23">
        <f>'Variables AMS'!AQ561*'Variables AMS'!AQ114/'Variables AMS'!AQ$64*'Variables AMS'!$S$64</f>
        <v>-169.67202026773103</v>
      </c>
      <c r="AS42" s="23">
        <f>'Variables AMS'!AR561*'Variables AMS'!AR114/'Variables AMS'!AR$64*'Variables AMS'!$S$64</f>
        <v>-152.36498399679621</v>
      </c>
      <c r="AT42" s="23">
        <f>'Variables AMS'!AS561*'Variables AMS'!AS114/'Variables AMS'!AS$64*'Variables AMS'!$S$64</f>
        <v>-153.53794741321096</v>
      </c>
      <c r="AU42" s="23">
        <f>'Variables AMS'!AT561*'Variables AMS'!AT114/'Variables AMS'!AT$64*'Variables AMS'!$S$64</f>
        <v>-158.27275346748561</v>
      </c>
      <c r="AV42" s="23">
        <f>'Variables AMS'!AU561*'Variables AMS'!AU114/'Variables AMS'!AU$64*'Variables AMS'!$S$64</f>
        <v>-160.70376742266757</v>
      </c>
      <c r="AW42" s="23">
        <f>'Variables AMS'!AV561*'Variables AMS'!AV114/'Variables AMS'!AV$64*'Variables AMS'!$S$64</f>
        <v>-164.71979733058402</v>
      </c>
      <c r="AX42" s="18"/>
    </row>
    <row r="43" spans="1:50" x14ac:dyDescent="0.25">
      <c r="A43" s="18"/>
      <c r="B43" s="14" t="s">
        <v>1794</v>
      </c>
      <c r="C43" s="153">
        <f>SUM(C31:C42)</f>
        <v>421.51008365875214</v>
      </c>
      <c r="D43" s="153">
        <f t="shared" ref="D43:AW43" si="9">SUM(D31:D42)</f>
        <v>428.27756439319319</v>
      </c>
      <c r="E43" s="153">
        <f t="shared" si="9"/>
        <v>-472.73975475250052</v>
      </c>
      <c r="F43" s="153">
        <f t="shared" si="9"/>
        <v>-1492.1746514417841</v>
      </c>
      <c r="G43" s="153">
        <f t="shared" si="9"/>
        <v>1297.874626876373</v>
      </c>
      <c r="H43" s="153">
        <f t="shared" si="9"/>
        <v>-5228.2008798619754</v>
      </c>
      <c r="I43" s="153">
        <f t="shared" si="9"/>
        <v>-371.58620303185035</v>
      </c>
      <c r="J43" s="153">
        <f t="shared" si="9"/>
        <v>1482.435141130858</v>
      </c>
      <c r="K43" s="153">
        <f t="shared" si="9"/>
        <v>1364.5898833605315</v>
      </c>
      <c r="L43" s="153">
        <f t="shared" si="9"/>
        <v>-1860.6750781374553</v>
      </c>
      <c r="M43" s="153">
        <f t="shared" si="9"/>
        <v>-3574.4108983293045</v>
      </c>
      <c r="N43" s="153">
        <f t="shared" si="9"/>
        <v>-6544.8592500403392</v>
      </c>
      <c r="O43" s="153">
        <f t="shared" si="9"/>
        <v>10085.502580587196</v>
      </c>
      <c r="P43" s="153">
        <f t="shared" si="9"/>
        <v>11667.502220573568</v>
      </c>
      <c r="Q43" s="153">
        <f t="shared" si="9"/>
        <v>11398.736082134874</v>
      </c>
      <c r="R43" s="153">
        <f t="shared" si="9"/>
        <v>8613.0043556172968</v>
      </c>
      <c r="S43" s="153">
        <f t="shared" si="9"/>
        <v>7696.4806122908903</v>
      </c>
      <c r="T43" s="153">
        <f t="shared" si="9"/>
        <v>4047.2759594617405</v>
      </c>
      <c r="U43" s="153">
        <f t="shared" si="9"/>
        <v>3508.3762991369904</v>
      </c>
      <c r="V43" s="153">
        <f t="shared" si="9"/>
        <v>3104.2516063462695</v>
      </c>
      <c r="W43" s="153">
        <f t="shared" si="9"/>
        <v>9019.4670381890355</v>
      </c>
      <c r="X43" s="153">
        <f t="shared" si="9"/>
        <v>10158.394245123558</v>
      </c>
      <c r="Y43" s="153">
        <f t="shared" si="9"/>
        <v>9704.0169188956315</v>
      </c>
      <c r="Z43" s="153">
        <f t="shared" si="9"/>
        <v>9448.2318850536922</v>
      </c>
      <c r="AA43" s="153">
        <f t="shared" si="9"/>
        <v>9479.659297254766</v>
      </c>
      <c r="AB43" s="153">
        <f t="shared" si="9"/>
        <v>9589.5351964069232</v>
      </c>
      <c r="AC43" s="153">
        <f t="shared" si="9"/>
        <v>9819.8706759363049</v>
      </c>
      <c r="AD43" s="153">
        <f t="shared" si="9"/>
        <v>7672.3947696439263</v>
      </c>
      <c r="AE43" s="153">
        <f t="shared" si="9"/>
        <v>7250.0167901478699</v>
      </c>
      <c r="AF43" s="153">
        <f t="shared" si="9"/>
        <v>7117.4253074633043</v>
      </c>
      <c r="AG43" s="153">
        <f t="shared" si="9"/>
        <v>7109.2927434963076</v>
      </c>
      <c r="AH43" s="153">
        <f t="shared" si="9"/>
        <v>6995.2172977284017</v>
      </c>
      <c r="AI43" s="153">
        <f t="shared" si="9"/>
        <v>6957.6188907523892</v>
      </c>
      <c r="AJ43" s="153">
        <f t="shared" si="9"/>
        <v>7027.8641093149281</v>
      </c>
      <c r="AK43" s="153">
        <f t="shared" si="9"/>
        <v>7095.6657741523704</v>
      </c>
      <c r="AL43" s="153">
        <f t="shared" si="9"/>
        <v>7215.2087538393962</v>
      </c>
      <c r="AM43" s="153">
        <f t="shared" si="9"/>
        <v>7308.8503143658463</v>
      </c>
      <c r="AN43" s="153">
        <f t="shared" si="9"/>
        <v>7284.7692645272646</v>
      </c>
      <c r="AO43" s="153">
        <f t="shared" si="9"/>
        <v>7340.123046158943</v>
      </c>
      <c r="AP43" s="153">
        <f t="shared" si="9"/>
        <v>7396.5016070903357</v>
      </c>
      <c r="AQ43" s="153">
        <f t="shared" si="9"/>
        <v>7416.1649547870356</v>
      </c>
      <c r="AR43" s="153">
        <f t="shared" si="9"/>
        <v>7415.3468637358583</v>
      </c>
      <c r="AS43" s="153">
        <f t="shared" si="9"/>
        <v>7603.0990880653517</v>
      </c>
      <c r="AT43" s="153">
        <f t="shared" si="9"/>
        <v>7630.2455152346611</v>
      </c>
      <c r="AU43" s="153">
        <f t="shared" si="9"/>
        <v>7654.7280443378704</v>
      </c>
      <c r="AV43" s="153">
        <f t="shared" si="9"/>
        <v>7695.4413721600149</v>
      </c>
      <c r="AW43" s="153">
        <f t="shared" si="9"/>
        <v>7734.7058316627817</v>
      </c>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64" t="s">
        <v>718</v>
      </c>
      <c r="B45" t="s">
        <v>255</v>
      </c>
      <c r="C45" s="25">
        <f>'Variables AMS'!B139*'Variables AMS'!B176*'Variables AMS'!B213/'Variables AMS'!B$64*'Variables AMS'!$S$64</f>
        <v>69811.560630138774</v>
      </c>
      <c r="D45" s="25">
        <f>'Variables AMS'!C139*'Variables AMS'!C176*'Variables AMS'!C213/'Variables AMS'!C$64*'Variables AMS'!$S$64</f>
        <v>70659.466435215174</v>
      </c>
      <c r="E45" s="25">
        <f>'Variables AMS'!D139*'Variables AMS'!D176*'Variables AMS'!D213/'Variables AMS'!D$64*'Variables AMS'!$S$64</f>
        <v>72059.695181974632</v>
      </c>
      <c r="F45" s="25">
        <f>'Variables AMS'!E139*'Variables AMS'!E176*'Variables AMS'!E213/'Variables AMS'!E$64*'Variables AMS'!$S$64</f>
        <v>74246.572695677562</v>
      </c>
      <c r="G45" s="25">
        <f>'Variables AMS'!F139*'Variables AMS'!F176*'Variables AMS'!F213/'Variables AMS'!F$64*'Variables AMS'!$S$64</f>
        <v>74999.131064630652</v>
      </c>
      <c r="H45" s="25">
        <f>'Variables AMS'!G139*'Variables AMS'!G176*'Variables AMS'!G213/'Variables AMS'!G$64*'Variables AMS'!$S$64</f>
        <v>71227.856455938047</v>
      </c>
      <c r="I45" s="25">
        <f>'Variables AMS'!H139*'Variables AMS'!H176*'Variables AMS'!H213/'Variables AMS'!H$64*'Variables AMS'!$S$64</f>
        <v>72788.628641800446</v>
      </c>
      <c r="J45" s="25">
        <f>'Variables AMS'!I139*'Variables AMS'!I176*'Variables AMS'!I213/'Variables AMS'!I$64*'Variables AMS'!$S$64</f>
        <v>74061.77036021644</v>
      </c>
      <c r="K45" s="25">
        <f>'Variables AMS'!J139*'Variables AMS'!J176*'Variables AMS'!J213/'Variables AMS'!J$64*'Variables AMS'!$S$64</f>
        <v>74044.968944246692</v>
      </c>
      <c r="L45" s="25">
        <f>'Variables AMS'!K139*'Variables AMS'!K176*'Variables AMS'!K213/'Variables AMS'!K$64*'Variables AMS'!$S$64</f>
        <v>72665.454803206478</v>
      </c>
      <c r="M45" s="25">
        <f>'Variables AMS'!L139*'Variables AMS'!L176*'Variables AMS'!L213/'Variables AMS'!L$64*'Variables AMS'!$S$64</f>
        <v>73538.944973258331</v>
      </c>
      <c r="N45" s="25">
        <f>'Variables AMS'!M139*'Variables AMS'!M176*'Variables AMS'!M213/'Variables AMS'!M$64*'Variables AMS'!$S$64</f>
        <v>72605.178143279452</v>
      </c>
      <c r="O45" s="25">
        <f>'Variables AMS'!N139*'Variables AMS'!N176*'Variables AMS'!N213/'Variables AMS'!N$64*'Variables AMS'!$S$64</f>
        <v>72279.620324723641</v>
      </c>
      <c r="P45" s="25">
        <f>'Variables AMS'!O139*'Variables AMS'!O176*'Variables AMS'!O213/'Variables AMS'!O$64*'Variables AMS'!$S$64</f>
        <v>74282.369052555601</v>
      </c>
      <c r="Q45" s="25">
        <f>'Variables AMS'!P139*'Variables AMS'!P176*'Variables AMS'!P213/'Variables AMS'!P$64*'Variables AMS'!$S$64</f>
        <v>75116.432383387219</v>
      </c>
      <c r="R45" s="25">
        <f>'Variables AMS'!Q139*'Variables AMS'!Q176*'Variables AMS'!Q213/'Variables AMS'!Q$64*'Variables AMS'!$S$64</f>
        <v>75761.358998585332</v>
      </c>
      <c r="S45" s="25">
        <f>'Variables AMS'!R139*'Variables AMS'!R176*'Variables AMS'!R213/'Variables AMS'!R$64*'Variables AMS'!$S$64</f>
        <v>76534.496587089423</v>
      </c>
      <c r="T45" s="25">
        <f>'Variables AMS'!S139*'Variables AMS'!S176*'Variables AMS'!S213/'Variables AMS'!S$64*'Variables AMS'!$S$64</f>
        <v>77511.896425704384</v>
      </c>
      <c r="U45" s="25">
        <f>'Variables AMS'!T139*'Variables AMS'!T176*'Variables AMS'!T213/'Variables AMS'!T$64*'Variables AMS'!$S$64</f>
        <v>78315.069153529708</v>
      </c>
      <c r="V45" s="25">
        <f>'Variables AMS'!U139*'Variables AMS'!U176*'Variables AMS'!U213/'Variables AMS'!U$64*'Variables AMS'!$S$64</f>
        <v>79577.465625997109</v>
      </c>
      <c r="W45" s="25">
        <f>'Variables AMS'!V139*'Variables AMS'!V176*'Variables AMS'!V213/'Variables AMS'!V$64*'Variables AMS'!$S$64</f>
        <v>80388.409916259014</v>
      </c>
      <c r="X45" s="25">
        <f>'Variables AMS'!W139*'Variables AMS'!W176*'Variables AMS'!W213/'Variables AMS'!W$64*'Variables AMS'!$S$64</f>
        <v>80980.09889570922</v>
      </c>
      <c r="Y45" s="25">
        <f>'Variables AMS'!X139*'Variables AMS'!X176*'Variables AMS'!X213/'Variables AMS'!X$64*'Variables AMS'!$S$64</f>
        <v>81845.414878566982</v>
      </c>
      <c r="Z45" s="25">
        <f>'Variables AMS'!Y139*'Variables AMS'!Y176*'Variables AMS'!Y213/'Variables AMS'!Y$64*'Variables AMS'!$S$64</f>
        <v>82805.978528849591</v>
      </c>
      <c r="AA45" s="25">
        <f>'Variables AMS'!Z139*'Variables AMS'!Z176*'Variables AMS'!Z213/'Variables AMS'!Z$64*'Variables AMS'!$S$64</f>
        <v>83757.32105362619</v>
      </c>
      <c r="AB45" s="25">
        <f>'Variables AMS'!AA139*'Variables AMS'!AA176*'Variables AMS'!AA213/'Variables AMS'!AA$64*'Variables AMS'!$S$64</f>
        <v>84510.670449152109</v>
      </c>
      <c r="AC45" s="25">
        <f>'Variables AMS'!AB139*'Variables AMS'!AB176*'Variables AMS'!AB213/'Variables AMS'!AB$64*'Variables AMS'!$S$64</f>
        <v>85224.083712756299</v>
      </c>
      <c r="AD45" s="25">
        <f>'Variables AMS'!AC139*'Variables AMS'!AC176*'Variables AMS'!AC213/'Variables AMS'!AC$64*'Variables AMS'!$S$64</f>
        <v>85749.431260651429</v>
      </c>
      <c r="AE45" s="25">
        <f>'Variables AMS'!AD139*'Variables AMS'!AD176*'Variables AMS'!AD213/'Variables AMS'!AD$64*'Variables AMS'!$S$64</f>
        <v>86404.376057577698</v>
      </c>
      <c r="AF45" s="25">
        <f>'Variables AMS'!AE139*'Variables AMS'!AE176*'Variables AMS'!AE213/'Variables AMS'!AE$64*'Variables AMS'!$S$64</f>
        <v>87063.955411106595</v>
      </c>
      <c r="AG45" s="25">
        <f>'Variables AMS'!AF139*'Variables AMS'!AF176*'Variables AMS'!AF213/'Variables AMS'!AF$64*'Variables AMS'!$S$64</f>
        <v>87730.865324013488</v>
      </c>
      <c r="AH45" s="25">
        <f>'Variables AMS'!AG139*'Variables AMS'!AG176*'Variables AMS'!AG213/'Variables AMS'!AG$64*'Variables AMS'!$S$64</f>
        <v>88415.524325458027</v>
      </c>
      <c r="AI45" s="25">
        <f>'Variables AMS'!AH139*'Variables AMS'!AH176*'Variables AMS'!AH213/'Variables AMS'!AH$64*'Variables AMS'!$S$64</f>
        <v>89192.102086152227</v>
      </c>
      <c r="AJ45" s="25">
        <f>'Variables AMS'!AI139*'Variables AMS'!AI176*'Variables AMS'!AI213/'Variables AMS'!AI$64*'Variables AMS'!$S$64</f>
        <v>90085.472125134242</v>
      </c>
      <c r="AK45" s="25">
        <f>'Variables AMS'!AJ139*'Variables AMS'!AJ176*'Variables AMS'!AJ213/'Variables AMS'!AJ$64*'Variables AMS'!$S$64</f>
        <v>90980.93101696331</v>
      </c>
      <c r="AL45" s="25">
        <f>'Variables AMS'!AK139*'Variables AMS'!AK176*'Variables AMS'!AK213/'Variables AMS'!AK$64*'Variables AMS'!$S$64</f>
        <v>91935.403730404127</v>
      </c>
      <c r="AM45" s="25">
        <f>'Variables AMS'!AL139*'Variables AMS'!AL176*'Variables AMS'!AL213/'Variables AMS'!AL$64*'Variables AMS'!$S$64</f>
        <v>92851.306920791627</v>
      </c>
      <c r="AN45" s="25">
        <f>'Variables AMS'!AM139*'Variables AMS'!AM176*'Variables AMS'!AM213/'Variables AMS'!AM$64*'Variables AMS'!$S$64</f>
        <v>93870.305260010224</v>
      </c>
      <c r="AO45" s="25">
        <f>'Variables AMS'!AN139*'Variables AMS'!AN176*'Variables AMS'!AN213/'Variables AMS'!AN$64*'Variables AMS'!$S$64</f>
        <v>94936.091327092188</v>
      </c>
      <c r="AP45" s="25">
        <f>'Variables AMS'!AO139*'Variables AMS'!AO176*'Variables AMS'!AO213/'Variables AMS'!AO$64*'Variables AMS'!$S$64</f>
        <v>95992.099265693963</v>
      </c>
      <c r="AQ45" s="25">
        <f>'Variables AMS'!AP139*'Variables AMS'!AP176*'Variables AMS'!AP213/'Variables AMS'!AP$64*'Variables AMS'!$S$64</f>
        <v>97038.463810962363</v>
      </c>
      <c r="AR45" s="25">
        <f>'Variables AMS'!AQ139*'Variables AMS'!AQ176*'Variables AMS'!AQ213/'Variables AMS'!AQ$64*'Variables AMS'!$S$64</f>
        <v>98033.641234425901</v>
      </c>
      <c r="AS45" s="25">
        <f>'Variables AMS'!AR139*'Variables AMS'!AR176*'Variables AMS'!AR213/'Variables AMS'!AR$64*'Variables AMS'!$S$64</f>
        <v>98972.251945146243</v>
      </c>
      <c r="AT45" s="25">
        <f>'Variables AMS'!AS139*'Variables AMS'!AS176*'Variables AMS'!AS213/'Variables AMS'!AS$64*'Variables AMS'!$S$64</f>
        <v>99893.179267683212</v>
      </c>
      <c r="AU45" s="25">
        <f>'Variables AMS'!AT139*'Variables AMS'!AT176*'Variables AMS'!AT213/'Variables AMS'!AT$64*'Variables AMS'!$S$64</f>
        <v>100859.42400351942</v>
      </c>
      <c r="AV45" s="25">
        <f>'Variables AMS'!AU139*'Variables AMS'!AU176*'Variables AMS'!AU213/'Variables AMS'!AU$64*'Variables AMS'!$S$64</f>
        <v>101854.22720691889</v>
      </c>
      <c r="AW45" s="25">
        <f>'Variables AMS'!AV139*'Variables AMS'!AV176*'Variables AMS'!AV213/'Variables AMS'!AV$64*'Variables AMS'!$S$64</f>
        <v>102863.22951006002</v>
      </c>
      <c r="AX45" s="18"/>
    </row>
    <row r="46" spans="1:50" x14ac:dyDescent="0.25">
      <c r="A46" s="164"/>
      <c r="B46" t="s">
        <v>256</v>
      </c>
      <c r="C46" s="25">
        <f>'Variables AMS'!B140*'Variables AMS'!B177*'Variables AMS'!B214/'Variables AMS'!B$64*'Variables AMS'!$S$64</f>
        <v>117018.09341825418</v>
      </c>
      <c r="D46" s="25">
        <f>'Variables AMS'!C140*'Variables AMS'!C177*'Variables AMS'!C214/'Variables AMS'!C$64*'Variables AMS'!$S$64</f>
        <v>118678.67950155948</v>
      </c>
      <c r="E46" s="25">
        <f>'Variables AMS'!D140*'Variables AMS'!D177*'Variables AMS'!D214/'Variables AMS'!D$64*'Variables AMS'!$S$64</f>
        <v>120724.03063405698</v>
      </c>
      <c r="F46" s="25">
        <f>'Variables AMS'!E140*'Variables AMS'!E177*'Variables AMS'!E214/'Variables AMS'!E$64*'Variables AMS'!$S$64</f>
        <v>124743.19186987217</v>
      </c>
      <c r="G46" s="25">
        <f>'Variables AMS'!F140*'Variables AMS'!F177*'Variables AMS'!F214/'Variables AMS'!F$64*'Variables AMS'!$S$64</f>
        <v>125885.03232518793</v>
      </c>
      <c r="H46" s="25">
        <f>'Variables AMS'!G140*'Variables AMS'!G177*'Variables AMS'!G214/'Variables AMS'!G$64*'Variables AMS'!$S$64</f>
        <v>120202.26550530504</v>
      </c>
      <c r="I46" s="25">
        <f>'Variables AMS'!H140*'Variables AMS'!H177*'Variables AMS'!H214/'Variables AMS'!H$64*'Variables AMS'!$S$64</f>
        <v>121669.38994654911</v>
      </c>
      <c r="J46" s="25">
        <f>'Variables AMS'!I140*'Variables AMS'!I177*'Variables AMS'!I214/'Variables AMS'!I$64*'Variables AMS'!$S$64</f>
        <v>123881.82302927123</v>
      </c>
      <c r="K46" s="25">
        <f>'Variables AMS'!J140*'Variables AMS'!J177*'Variables AMS'!J214/'Variables AMS'!J$64*'Variables AMS'!$S$64</f>
        <v>124164.45364723158</v>
      </c>
      <c r="L46" s="25">
        <f>'Variables AMS'!K140*'Variables AMS'!K177*'Variables AMS'!K214/'Variables AMS'!K$64*'Variables AMS'!$S$64</f>
        <v>122977.06317908982</v>
      </c>
      <c r="M46" s="25">
        <f>'Variables AMS'!L140*'Variables AMS'!L177*'Variables AMS'!L214/'Variables AMS'!L$64*'Variables AMS'!$S$64</f>
        <v>125567.34778730573</v>
      </c>
      <c r="N46" s="25">
        <f>'Variables AMS'!M140*'Variables AMS'!M177*'Variables AMS'!M214/'Variables AMS'!M$64*'Variables AMS'!$S$64</f>
        <v>123965.80928630379</v>
      </c>
      <c r="O46" s="25">
        <f>'Variables AMS'!N140*'Variables AMS'!N177*'Variables AMS'!N214/'Variables AMS'!N$64*'Variables AMS'!$S$64</f>
        <v>123957.57321681637</v>
      </c>
      <c r="P46" s="25">
        <f>'Variables AMS'!O140*'Variables AMS'!O177*'Variables AMS'!O214/'Variables AMS'!O$64*'Variables AMS'!$S$64</f>
        <v>128432.10140485966</v>
      </c>
      <c r="Q46" s="25">
        <f>'Variables AMS'!P140*'Variables AMS'!P177*'Variables AMS'!P214/'Variables AMS'!P$64*'Variables AMS'!$S$64</f>
        <v>130367.04616730935</v>
      </c>
      <c r="R46" s="25">
        <f>'Variables AMS'!Q140*'Variables AMS'!Q177*'Variables AMS'!Q214/'Variables AMS'!Q$64*'Variables AMS'!$S$64</f>
        <v>132427.39989622546</v>
      </c>
      <c r="S46" s="25">
        <f>'Variables AMS'!R140*'Variables AMS'!R177*'Variables AMS'!R214/'Variables AMS'!R$64*'Variables AMS'!$S$64</f>
        <v>133915.41901805779</v>
      </c>
      <c r="T46" s="25">
        <f>'Variables AMS'!S140*'Variables AMS'!S177*'Variables AMS'!S214/'Variables AMS'!S$64*'Variables AMS'!$S$64</f>
        <v>135752.93145160837</v>
      </c>
      <c r="U46" s="25">
        <f>'Variables AMS'!T140*'Variables AMS'!T177*'Variables AMS'!T214/'Variables AMS'!T$64*'Variables AMS'!$S$64</f>
        <v>137392.08677040736</v>
      </c>
      <c r="V46" s="25">
        <f>'Variables AMS'!U140*'Variables AMS'!U177*'Variables AMS'!U214/'Variables AMS'!U$64*'Variables AMS'!$S$64</f>
        <v>139823.74446429402</v>
      </c>
      <c r="W46" s="25">
        <f>'Variables AMS'!V140*'Variables AMS'!V177*'Variables AMS'!V214/'Variables AMS'!V$64*'Variables AMS'!$S$64</f>
        <v>141304.954983756</v>
      </c>
      <c r="X46" s="25">
        <f>'Variables AMS'!W140*'Variables AMS'!W177*'Variables AMS'!W214/'Variables AMS'!W$64*'Variables AMS'!$S$64</f>
        <v>142311.62044419601</v>
      </c>
      <c r="Y46" s="25">
        <f>'Variables AMS'!X140*'Variables AMS'!X177*'Variables AMS'!X214/'Variables AMS'!X$64*'Variables AMS'!$S$64</f>
        <v>144101.69887825259</v>
      </c>
      <c r="Z46" s="25">
        <f>'Variables AMS'!Y140*'Variables AMS'!Y177*'Variables AMS'!Y214/'Variables AMS'!Y$64*'Variables AMS'!$S$64</f>
        <v>146220.37912471316</v>
      </c>
      <c r="AA46" s="25">
        <f>'Variables AMS'!Z140*'Variables AMS'!Z177*'Variables AMS'!Z214/'Variables AMS'!Z$64*'Variables AMS'!$S$64</f>
        <v>148475.68815407826</v>
      </c>
      <c r="AB46" s="25">
        <f>'Variables AMS'!AA140*'Variables AMS'!AA177*'Variables AMS'!AA214/'Variables AMS'!AA$64*'Variables AMS'!$S$64</f>
        <v>150548.94384283866</v>
      </c>
      <c r="AC46" s="25">
        <f>'Variables AMS'!AB140*'Variables AMS'!AB177*'Variables AMS'!AB214/'Variables AMS'!AB$64*'Variables AMS'!$S$64</f>
        <v>152634.7690167976</v>
      </c>
      <c r="AD46" s="25">
        <f>'Variables AMS'!AC140*'Variables AMS'!AC177*'Variables AMS'!AC214/'Variables AMS'!AC$64*'Variables AMS'!$S$64</f>
        <v>154061.77858852502</v>
      </c>
      <c r="AE46" s="25">
        <f>'Variables AMS'!AD140*'Variables AMS'!AD177*'Variables AMS'!AD214/'Variables AMS'!AD$64*'Variables AMS'!$S$64</f>
        <v>155762.13893727129</v>
      </c>
      <c r="AF46" s="25">
        <f>'Variables AMS'!AE140*'Variables AMS'!AE177*'Variables AMS'!AE214/'Variables AMS'!AE$64*'Variables AMS'!$S$64</f>
        <v>157489.41091909437</v>
      </c>
      <c r="AG46" s="25">
        <f>'Variables AMS'!AF140*'Variables AMS'!AF177*'Variables AMS'!AF214/'Variables AMS'!AF$64*'Variables AMS'!$S$64</f>
        <v>159246.50948193672</v>
      </c>
      <c r="AH46" s="25">
        <f>'Variables AMS'!AG140*'Variables AMS'!AG177*'Variables AMS'!AG214/'Variables AMS'!AG$64*'Variables AMS'!$S$64</f>
        <v>161042.28389936363</v>
      </c>
      <c r="AI46" s="25">
        <f>'Variables AMS'!AH140*'Variables AMS'!AH177*'Variables AMS'!AH214/'Variables AMS'!AH$64*'Variables AMS'!$S$64</f>
        <v>162993.94497776503</v>
      </c>
      <c r="AJ46" s="25">
        <f>'Variables AMS'!AI140*'Variables AMS'!AI177*'Variables AMS'!AI214/'Variables AMS'!AI$64*'Variables AMS'!$S$64</f>
        <v>165192.7203959398</v>
      </c>
      <c r="AK46" s="25">
        <f>'Variables AMS'!AJ140*'Variables AMS'!AJ177*'Variables AMS'!AJ214/'Variables AMS'!AJ$64*'Variables AMS'!$S$64</f>
        <v>167406.15494455508</v>
      </c>
      <c r="AL46" s="25">
        <f>'Variables AMS'!AK140*'Variables AMS'!AK177*'Variables AMS'!AK214/'Variables AMS'!AK$64*'Variables AMS'!$S$64</f>
        <v>169729.1459208421</v>
      </c>
      <c r="AM46" s="25">
        <f>'Variables AMS'!AL140*'Variables AMS'!AL177*'Variables AMS'!AL214/'Variables AMS'!AL$64*'Variables AMS'!$S$64</f>
        <v>172013.58208315537</v>
      </c>
      <c r="AN46" s="25">
        <f>'Variables AMS'!AM140*'Variables AMS'!AM177*'Variables AMS'!AM214/'Variables AMS'!AM$64*'Variables AMS'!$S$64</f>
        <v>174446.20075533102</v>
      </c>
      <c r="AO46" s="25">
        <f>'Variables AMS'!AN140*'Variables AMS'!AN177*'Variables AMS'!AN214/'Variables AMS'!AN$64*'Variables AMS'!$S$64</f>
        <v>176995.88068692171</v>
      </c>
      <c r="AP46" s="25">
        <f>'Variables AMS'!AO140*'Variables AMS'!AO177*'Variables AMS'!AO214/'Variables AMS'!AO$64*'Variables AMS'!$S$64</f>
        <v>179536.21054257406</v>
      </c>
      <c r="AQ46" s="25">
        <f>'Variables AMS'!AP140*'Variables AMS'!AP177*'Variables AMS'!AP214/'Variables AMS'!AP$64*'Variables AMS'!$S$64</f>
        <v>182065.17335878601</v>
      </c>
      <c r="AR46" s="25">
        <f>'Variables AMS'!AQ140*'Variables AMS'!AQ177*'Variables AMS'!AQ214/'Variables AMS'!AQ$64*'Variables AMS'!$S$64</f>
        <v>184512.14877735855</v>
      </c>
      <c r="AS46" s="25">
        <f>'Variables AMS'!AR140*'Variables AMS'!AR177*'Variables AMS'!AR214/'Variables AMS'!AR$64*'Variables AMS'!$S$64</f>
        <v>186812.935032451</v>
      </c>
      <c r="AT46" s="25">
        <f>'Variables AMS'!AS140*'Variables AMS'!AS177*'Variables AMS'!AS214/'Variables AMS'!AS$64*'Variables AMS'!$S$64</f>
        <v>189058.28024204748</v>
      </c>
      <c r="AU46" s="25">
        <f>'Variables AMS'!AT140*'Variables AMS'!AT177*'Variables AMS'!AT214/'Variables AMS'!AT$64*'Variables AMS'!$S$64</f>
        <v>191392.23104786471</v>
      </c>
      <c r="AV46" s="25">
        <f>'Variables AMS'!AU140*'Variables AMS'!AU177*'Variables AMS'!AU214/'Variables AMS'!AU$64*'Variables AMS'!$S$64</f>
        <v>193786.66641423351</v>
      </c>
      <c r="AW46" s="25">
        <f>'Variables AMS'!AV140*'Variables AMS'!AV177*'Variables AMS'!AV214/'Variables AMS'!AV$64*'Variables AMS'!$S$64</f>
        <v>196208.86603731802</v>
      </c>
      <c r="AX46" s="18"/>
    </row>
    <row r="47" spans="1:50" x14ac:dyDescent="0.25">
      <c r="A47" s="164"/>
      <c r="B47" t="s">
        <v>257</v>
      </c>
      <c r="C47" s="25">
        <f>'Variables AMS'!B141*'Variables AMS'!B178*'Variables AMS'!B215/'Variables AMS'!B$64*'Variables AMS'!$S$64</f>
        <v>92548.450331997985</v>
      </c>
      <c r="D47" s="25">
        <f>'Variables AMS'!C141*'Variables AMS'!C178*'Variables AMS'!C215/'Variables AMS'!C$64*'Variables AMS'!$S$64</f>
        <v>93895.336004010678</v>
      </c>
      <c r="E47" s="25">
        <f>'Variables AMS'!D141*'Variables AMS'!D178*'Variables AMS'!D215/'Variables AMS'!D$64*'Variables AMS'!$S$64</f>
        <v>96134.839993234666</v>
      </c>
      <c r="F47" s="25">
        <f>'Variables AMS'!E141*'Variables AMS'!E178*'Variables AMS'!E215/'Variables AMS'!E$64*'Variables AMS'!$S$64</f>
        <v>98611.591219128313</v>
      </c>
      <c r="G47" s="25">
        <f>'Variables AMS'!F141*'Variables AMS'!F178*'Variables AMS'!F215/'Variables AMS'!F$64*'Variables AMS'!$S$64</f>
        <v>99211.612476273949</v>
      </c>
      <c r="H47" s="25">
        <f>'Variables AMS'!G141*'Variables AMS'!G178*'Variables AMS'!G215/'Variables AMS'!G$64*'Variables AMS'!$S$64</f>
        <v>89172.434925775713</v>
      </c>
      <c r="I47" s="25">
        <f>'Variables AMS'!H141*'Variables AMS'!H178*'Variables AMS'!H215/'Variables AMS'!H$64*'Variables AMS'!$S$64</f>
        <v>93725.448803434949</v>
      </c>
      <c r="J47" s="25">
        <f>'Variables AMS'!I141*'Variables AMS'!I178*'Variables AMS'!I215/'Variables AMS'!I$64*'Variables AMS'!$S$64</f>
        <v>97631.241074731617</v>
      </c>
      <c r="K47" s="25">
        <f>'Variables AMS'!J141*'Variables AMS'!J178*'Variables AMS'!J215/'Variables AMS'!J$64*'Variables AMS'!$S$64</f>
        <v>97775.092047864164</v>
      </c>
      <c r="L47" s="25">
        <f>'Variables AMS'!K141*'Variables AMS'!K178*'Variables AMS'!K215/'Variables AMS'!K$64*'Variables AMS'!$S$64</f>
        <v>98566.172055032061</v>
      </c>
      <c r="M47" s="25">
        <f>'Variables AMS'!L141*'Variables AMS'!L178*'Variables AMS'!L215/'Variables AMS'!L$64*'Variables AMS'!$S$64</f>
        <v>102745.02894170267</v>
      </c>
      <c r="N47" s="25">
        <f>'Variables AMS'!M141*'Variables AMS'!M178*'Variables AMS'!M215/'Variables AMS'!M$64*'Variables AMS'!$S$64</f>
        <v>105871.23433967511</v>
      </c>
      <c r="O47" s="25">
        <f>'Variables AMS'!N141*'Variables AMS'!N178*'Variables AMS'!N215/'Variables AMS'!N$64*'Variables AMS'!$S$64</f>
        <v>110488.65204734918</v>
      </c>
      <c r="P47" s="25">
        <f>'Variables AMS'!O141*'Variables AMS'!O178*'Variables AMS'!O215/'Variables AMS'!O$64*'Variables AMS'!$S$64</f>
        <v>119864.16057904749</v>
      </c>
      <c r="Q47" s="25">
        <f>'Variables AMS'!P141*'Variables AMS'!P178*'Variables AMS'!P215/'Variables AMS'!P$64*'Variables AMS'!$S$64</f>
        <v>121927.23630045458</v>
      </c>
      <c r="R47" s="25">
        <f>'Variables AMS'!Q141*'Variables AMS'!Q178*'Variables AMS'!Q215/'Variables AMS'!Q$64*'Variables AMS'!$S$64</f>
        <v>125217.58867914442</v>
      </c>
      <c r="S47" s="25">
        <f>'Variables AMS'!R141*'Variables AMS'!R178*'Variables AMS'!R215/'Variables AMS'!R$64*'Variables AMS'!$S$64</f>
        <v>118849.06473042471</v>
      </c>
      <c r="T47" s="25">
        <f>'Variables AMS'!S141*'Variables AMS'!S178*'Variables AMS'!S215/'Variables AMS'!S$64*'Variables AMS'!$S$64</f>
        <v>127843.30885535831</v>
      </c>
      <c r="U47" s="25">
        <f>'Variables AMS'!T141*'Variables AMS'!T178*'Variables AMS'!T215/'Variables AMS'!T$64*'Variables AMS'!$S$64</f>
        <v>126799.58118470116</v>
      </c>
      <c r="V47" s="25">
        <f>'Variables AMS'!U141*'Variables AMS'!U178*'Variables AMS'!U215/'Variables AMS'!U$64*'Variables AMS'!$S$64</f>
        <v>128998.79287396645</v>
      </c>
      <c r="W47" s="25">
        <f>'Variables AMS'!V141*'Variables AMS'!V178*'Variables AMS'!V215/'Variables AMS'!V$64*'Variables AMS'!$S$64</f>
        <v>132103.47035919208</v>
      </c>
      <c r="X47" s="25">
        <f>'Variables AMS'!W141*'Variables AMS'!W178*'Variables AMS'!W215/'Variables AMS'!W$64*'Variables AMS'!$S$64</f>
        <v>133206.53696110848</v>
      </c>
      <c r="Y47" s="25">
        <f>'Variables AMS'!X141*'Variables AMS'!X178*'Variables AMS'!X215/'Variables AMS'!X$64*'Variables AMS'!$S$64</f>
        <v>133340.38780494736</v>
      </c>
      <c r="Z47" s="25">
        <f>'Variables AMS'!Y141*'Variables AMS'!Y178*'Variables AMS'!Y215/'Variables AMS'!Y$64*'Variables AMS'!$S$64</f>
        <v>135380.19855341196</v>
      </c>
      <c r="AA47" s="25">
        <f>'Variables AMS'!Z141*'Variables AMS'!Z178*'Variables AMS'!Z215/'Variables AMS'!Z$64*'Variables AMS'!$S$64</f>
        <v>137294.28341709424</v>
      </c>
      <c r="AB47" s="25">
        <f>'Variables AMS'!AA141*'Variables AMS'!AA178*'Variables AMS'!AA215/'Variables AMS'!AA$64*'Variables AMS'!$S$64</f>
        <v>139192.48870099694</v>
      </c>
      <c r="AC47" s="25">
        <f>'Variables AMS'!AB141*'Variables AMS'!AB178*'Variables AMS'!AB215/'Variables AMS'!AB$64*'Variables AMS'!$S$64</f>
        <v>141545.90377549807</v>
      </c>
      <c r="AD47" s="25">
        <f>'Variables AMS'!AC141*'Variables AMS'!AC178*'Variables AMS'!AC215/'Variables AMS'!AC$64*'Variables AMS'!$S$64</f>
        <v>141977.5704581943</v>
      </c>
      <c r="AE47" s="25">
        <f>'Variables AMS'!AD141*'Variables AMS'!AD178*'Variables AMS'!AD215/'Variables AMS'!AD$64*'Variables AMS'!$S$64</f>
        <v>142808.97291746805</v>
      </c>
      <c r="AF47" s="25">
        <f>'Variables AMS'!AE141*'Variables AMS'!AE178*'Variables AMS'!AE215/'Variables AMS'!AE$64*'Variables AMS'!$S$64</f>
        <v>143843.83848146489</v>
      </c>
      <c r="AG47" s="25">
        <f>'Variables AMS'!AF141*'Variables AMS'!AF178*'Variables AMS'!AF215/'Variables AMS'!AF$64*'Variables AMS'!$S$64</f>
        <v>145066.34236470456</v>
      </c>
      <c r="AH47" s="25">
        <f>'Variables AMS'!AG141*'Variables AMS'!AG178*'Variables AMS'!AG215/'Variables AMS'!AG$64*'Variables AMS'!$S$64</f>
        <v>146568.85914151871</v>
      </c>
      <c r="AI47" s="25">
        <f>'Variables AMS'!AH141*'Variables AMS'!AH178*'Variables AMS'!AH215/'Variables AMS'!AH$64*'Variables AMS'!$S$64</f>
        <v>148414.30919063406</v>
      </c>
      <c r="AJ47" s="25">
        <f>'Variables AMS'!AI141*'Variables AMS'!AI178*'Variables AMS'!AI215/'Variables AMS'!AI$64*'Variables AMS'!$S$64</f>
        <v>150250.02493091256</v>
      </c>
      <c r="AK47" s="25">
        <f>'Variables AMS'!AJ141*'Variables AMS'!AJ178*'Variables AMS'!AJ215/'Variables AMS'!AJ$64*'Variables AMS'!$S$64</f>
        <v>152088.63898342047</v>
      </c>
      <c r="AL47" s="25">
        <f>'Variables AMS'!AK141*'Variables AMS'!AK178*'Variables AMS'!AK215/'Variables AMS'!AK$64*'Variables AMS'!$S$64</f>
        <v>154139.56000820897</v>
      </c>
      <c r="AM47" s="25">
        <f>'Variables AMS'!AL141*'Variables AMS'!AL178*'Variables AMS'!AL215/'Variables AMS'!AL$64*'Variables AMS'!$S$64</f>
        <v>155970.03331582283</v>
      </c>
      <c r="AN47" s="25">
        <f>'Variables AMS'!AM141*'Variables AMS'!AM178*'Variables AMS'!AM215/'Variables AMS'!AM$64*'Variables AMS'!$S$64</f>
        <v>158214.82272244411</v>
      </c>
      <c r="AO47" s="25">
        <f>'Variables AMS'!AN141*'Variables AMS'!AN178*'Variables AMS'!AN215/'Variables AMS'!AN$64*'Variables AMS'!$S$64</f>
        <v>160247.87431464007</v>
      </c>
      <c r="AP47" s="25">
        <f>'Variables AMS'!AO141*'Variables AMS'!AO178*'Variables AMS'!AO215/'Variables AMS'!AO$64*'Variables AMS'!$S$64</f>
        <v>162331.47582428704</v>
      </c>
      <c r="AQ47" s="25">
        <f>'Variables AMS'!AP141*'Variables AMS'!AP178*'Variables AMS'!AP215/'Variables AMS'!AP$64*'Variables AMS'!$S$64</f>
        <v>164437.03052523374</v>
      </c>
      <c r="AR47" s="25">
        <f>'Variables AMS'!AQ141*'Variables AMS'!AQ178*'Variables AMS'!AQ215/'Variables AMS'!AQ$64*'Variables AMS'!$S$64</f>
        <v>166303.15604699322</v>
      </c>
      <c r="AS47" s="25">
        <f>'Variables AMS'!AR141*'Variables AMS'!AR178*'Variables AMS'!AR215/'Variables AMS'!AR$64*'Variables AMS'!$S$64</f>
        <v>168078.49173593297</v>
      </c>
      <c r="AT47" s="25">
        <f>'Variables AMS'!AS141*'Variables AMS'!AS178*'Variables AMS'!AS215/'Variables AMS'!AS$64*'Variables AMS'!$S$64</f>
        <v>170017.02337632739</v>
      </c>
      <c r="AU47" s="25">
        <f>'Variables AMS'!AT141*'Variables AMS'!AT178*'Variables AMS'!AT215/'Variables AMS'!AT$64*'Variables AMS'!$S$64</f>
        <v>171990.09232527274</v>
      </c>
      <c r="AV47" s="25">
        <f>'Variables AMS'!AU141*'Variables AMS'!AU178*'Variables AMS'!AU215/'Variables AMS'!AU$64*'Variables AMS'!$S$64</f>
        <v>173988.00118614026</v>
      </c>
      <c r="AW47" s="25">
        <f>'Variables AMS'!AV141*'Variables AMS'!AV178*'Variables AMS'!AV215/'Variables AMS'!AV$64*'Variables AMS'!$S$64</f>
        <v>176025.22104057288</v>
      </c>
      <c r="AX47" s="18"/>
    </row>
    <row r="48" spans="1:50" x14ac:dyDescent="0.25">
      <c r="A48" s="164"/>
      <c r="B48" t="s">
        <v>258</v>
      </c>
      <c r="C48" s="25">
        <f>'Variables AMS'!B142*'Variables AMS'!B179*'Variables AMS'!B216/'Variables AMS'!B$64*'Variables AMS'!$S$64</f>
        <v>7092.0217820685994</v>
      </c>
      <c r="D48" s="25">
        <f>'Variables AMS'!C142*'Variables AMS'!C179*'Variables AMS'!C216/'Variables AMS'!C$64*'Variables AMS'!$S$64</f>
        <v>7174.3202267531206</v>
      </c>
      <c r="E48" s="25">
        <f>'Variables AMS'!D142*'Variables AMS'!D179*'Variables AMS'!D216/'Variables AMS'!D$64*'Variables AMS'!$S$64</f>
        <v>7312.2111278000557</v>
      </c>
      <c r="F48" s="25">
        <f>'Variables AMS'!E142*'Variables AMS'!E179*'Variables AMS'!E216/'Variables AMS'!E$64*'Variables AMS'!$S$64</f>
        <v>7502.5546953802123</v>
      </c>
      <c r="G48" s="25">
        <f>'Variables AMS'!F142*'Variables AMS'!F179*'Variables AMS'!F216/'Variables AMS'!F$64*'Variables AMS'!$S$64</f>
        <v>7356.8873441752567</v>
      </c>
      <c r="H48" s="25">
        <f>'Variables AMS'!G142*'Variables AMS'!G179*'Variables AMS'!G216/'Variables AMS'!G$64*'Variables AMS'!$S$64</f>
        <v>6571.3915331019325</v>
      </c>
      <c r="I48" s="25">
        <f>'Variables AMS'!H142*'Variables AMS'!H179*'Variables AMS'!H216/'Variables AMS'!H$64*'Variables AMS'!$S$64</f>
        <v>6632.780200958674</v>
      </c>
      <c r="J48" s="25">
        <f>'Variables AMS'!I142*'Variables AMS'!I179*'Variables AMS'!I216/'Variables AMS'!I$64*'Variables AMS'!$S$64</f>
        <v>6964.3975064409942</v>
      </c>
      <c r="K48" s="25">
        <f>'Variables AMS'!J142*'Variables AMS'!J179*'Variables AMS'!J216/'Variables AMS'!J$64*'Variables AMS'!$S$64</f>
        <v>6932.0748239627646</v>
      </c>
      <c r="L48" s="25">
        <f>'Variables AMS'!K142*'Variables AMS'!K179*'Variables AMS'!K216/'Variables AMS'!K$64*'Variables AMS'!$S$64</f>
        <v>6797.7050703245704</v>
      </c>
      <c r="M48" s="25">
        <f>'Variables AMS'!L142*'Variables AMS'!L179*'Variables AMS'!L216/'Variables AMS'!L$64*'Variables AMS'!$S$64</f>
        <v>6755.4961437500069</v>
      </c>
      <c r="N48" s="25">
        <f>'Variables AMS'!M142*'Variables AMS'!M179*'Variables AMS'!M216/'Variables AMS'!M$64*'Variables AMS'!$S$64</f>
        <v>6722.5534276831231</v>
      </c>
      <c r="O48" s="25">
        <f>'Variables AMS'!N142*'Variables AMS'!N179*'Variables AMS'!N216/'Variables AMS'!N$64*'Variables AMS'!$S$64</f>
        <v>6785.2065883404093</v>
      </c>
      <c r="P48" s="25">
        <f>'Variables AMS'!O142*'Variables AMS'!O179*'Variables AMS'!O216/'Variables AMS'!O$64*'Variables AMS'!$S$64</f>
        <v>7069.1490591966722</v>
      </c>
      <c r="Q48" s="25">
        <f>'Variables AMS'!P142*'Variables AMS'!P179*'Variables AMS'!P216/'Variables AMS'!P$64*'Variables AMS'!$S$64</f>
        <v>7243.4853787089669</v>
      </c>
      <c r="R48" s="25">
        <f>'Variables AMS'!Q142*'Variables AMS'!Q179*'Variables AMS'!Q216/'Variables AMS'!Q$64*'Variables AMS'!$S$64</f>
        <v>7341.2029822158065</v>
      </c>
      <c r="S48" s="25">
        <f>'Variables AMS'!R142*'Variables AMS'!R179*'Variables AMS'!R216/'Variables AMS'!R$64*'Variables AMS'!$S$64</f>
        <v>7361.0139833612384</v>
      </c>
      <c r="T48" s="25">
        <f>'Variables AMS'!S142*'Variables AMS'!S179*'Variables AMS'!S216/'Variables AMS'!S$64*'Variables AMS'!$S$64</f>
        <v>7542.3786082617016</v>
      </c>
      <c r="U48" s="25">
        <f>'Variables AMS'!T142*'Variables AMS'!T179*'Variables AMS'!T216/'Variables AMS'!T$64*'Variables AMS'!$S$64</f>
        <v>7605.7958375039152</v>
      </c>
      <c r="V48" s="25">
        <f>'Variables AMS'!U142*'Variables AMS'!U179*'Variables AMS'!U216/'Variables AMS'!U$64*'Variables AMS'!$S$64</f>
        <v>7737.2780760055484</v>
      </c>
      <c r="W48" s="25">
        <f>'Variables AMS'!V142*'Variables AMS'!V179*'Variables AMS'!V216/'Variables AMS'!V$64*'Variables AMS'!$S$64</f>
        <v>8123.2511604670917</v>
      </c>
      <c r="X48" s="25">
        <f>'Variables AMS'!W142*'Variables AMS'!W179*'Variables AMS'!W216/'Variables AMS'!W$64*'Variables AMS'!$S$64</f>
        <v>8579.0644812319133</v>
      </c>
      <c r="Y48" s="25">
        <f>'Variables AMS'!X142*'Variables AMS'!X179*'Variables AMS'!X216/'Variables AMS'!X$64*'Variables AMS'!$S$64</f>
        <v>9120.0301339410034</v>
      </c>
      <c r="Z48" s="25">
        <f>'Variables AMS'!Y142*'Variables AMS'!Y179*'Variables AMS'!Y216/'Variables AMS'!Y$64*'Variables AMS'!$S$64</f>
        <v>9826.8269318677503</v>
      </c>
      <c r="AA48" s="25">
        <f>'Variables AMS'!Z142*'Variables AMS'!Z179*'Variables AMS'!Z216/'Variables AMS'!Z$64*'Variables AMS'!$S$64</f>
        <v>10690.716101126469</v>
      </c>
      <c r="AB48" s="25">
        <f>'Variables AMS'!AA142*'Variables AMS'!AA179*'Variables AMS'!AA216/'Variables AMS'!AA$64*'Variables AMS'!$S$64</f>
        <v>11717.535643895448</v>
      </c>
      <c r="AC48" s="25">
        <f>'Variables AMS'!AB142*'Variables AMS'!AB179*'Variables AMS'!AB216/'Variables AMS'!AB$64*'Variables AMS'!$S$64</f>
        <v>12962.477436841211</v>
      </c>
      <c r="AD48" s="25">
        <f>'Variables AMS'!AC142*'Variables AMS'!AC179*'Variables AMS'!AC216/'Variables AMS'!AC$64*'Variables AMS'!$S$64</f>
        <v>13015.054672600654</v>
      </c>
      <c r="AE48" s="25">
        <f>'Variables AMS'!AD142*'Variables AMS'!AD179*'Variables AMS'!AD216/'Variables AMS'!AD$64*'Variables AMS'!$S$64</f>
        <v>13058.832642020576</v>
      </c>
      <c r="AF48" s="25">
        <f>'Variables AMS'!AE142*'Variables AMS'!AE179*'Variables AMS'!AE216/'Variables AMS'!AE$64*'Variables AMS'!$S$64</f>
        <v>13090.917864192388</v>
      </c>
      <c r="AG48" s="25">
        <f>'Variables AMS'!AF142*'Variables AMS'!AF179*'Variables AMS'!AF216/'Variables AMS'!AF$64*'Variables AMS'!$S$64</f>
        <v>13123.685968737298</v>
      </c>
      <c r="AH48" s="25">
        <f>'Variables AMS'!AG142*'Variables AMS'!AG179*'Variables AMS'!AG216/'Variables AMS'!AG$64*'Variables AMS'!$S$64</f>
        <v>13159.129723202021</v>
      </c>
      <c r="AI48" s="25">
        <f>'Variables AMS'!AH142*'Variables AMS'!AH179*'Variables AMS'!AH216/'Variables AMS'!AH$64*'Variables AMS'!$S$64</f>
        <v>13208.990747978067</v>
      </c>
      <c r="AJ48" s="25">
        <f>'Variables AMS'!AI142*'Variables AMS'!AI179*'Variables AMS'!AI216/'Variables AMS'!AI$64*'Variables AMS'!$S$64</f>
        <v>13265.677307460441</v>
      </c>
      <c r="AK48" s="25">
        <f>'Variables AMS'!AJ142*'Variables AMS'!AJ179*'Variables AMS'!AJ216/'Variables AMS'!AJ$64*'Variables AMS'!$S$64</f>
        <v>13322.676743705622</v>
      </c>
      <c r="AL48" s="25">
        <f>'Variables AMS'!AK142*'Variables AMS'!AK179*'Variables AMS'!AK216/'Variables AMS'!AK$64*'Variables AMS'!$S$64</f>
        <v>13391.520050508751</v>
      </c>
      <c r="AM48" s="25">
        <f>'Variables AMS'!AL142*'Variables AMS'!AL179*'Variables AMS'!AL216/'Variables AMS'!AL$64*'Variables AMS'!$S$64</f>
        <v>13455.128893778134</v>
      </c>
      <c r="AN48" s="25">
        <f>'Variables AMS'!AM142*'Variables AMS'!AM179*'Variables AMS'!AM216/'Variables AMS'!AM$64*'Variables AMS'!$S$64</f>
        <v>13528.16561648129</v>
      </c>
      <c r="AO48" s="25">
        <f>'Variables AMS'!AN142*'Variables AMS'!AN179*'Variables AMS'!AN216/'Variables AMS'!AN$64*'Variables AMS'!$S$64</f>
        <v>13600.8275136924</v>
      </c>
      <c r="AP48" s="25">
        <f>'Variables AMS'!AO142*'Variables AMS'!AO179*'Variables AMS'!AO216/'Variables AMS'!AO$64*'Variables AMS'!$S$64</f>
        <v>13670.627439365928</v>
      </c>
      <c r="AQ48" s="25">
        <f>'Variables AMS'!AP142*'Variables AMS'!AP179*'Variables AMS'!AP216/'Variables AMS'!AP$64*'Variables AMS'!$S$64</f>
        <v>13737.680879237198</v>
      </c>
      <c r="AR48" s="25">
        <f>'Variables AMS'!AQ142*'Variables AMS'!AQ179*'Variables AMS'!AQ216/'Variables AMS'!AQ$64*'Variables AMS'!$S$64</f>
        <v>13790.647958989864</v>
      </c>
      <c r="AS48" s="25">
        <f>'Variables AMS'!AR142*'Variables AMS'!AR179*'Variables AMS'!AR216/'Variables AMS'!AR$64*'Variables AMS'!$S$64</f>
        <v>13850.040221788293</v>
      </c>
      <c r="AT48" s="25">
        <f>'Variables AMS'!AS142*'Variables AMS'!AS179*'Variables AMS'!AS216/'Variables AMS'!AS$64*'Variables AMS'!$S$64</f>
        <v>13910.136679460556</v>
      </c>
      <c r="AU48" s="25">
        <f>'Variables AMS'!AT142*'Variables AMS'!AT179*'Variables AMS'!AT216/'Variables AMS'!AT$64*'Variables AMS'!$S$64</f>
        <v>13973.126768506438</v>
      </c>
      <c r="AV48" s="25">
        <f>'Variables AMS'!AU142*'Variables AMS'!AU179*'Variables AMS'!AU216/'Variables AMS'!AU$64*'Variables AMS'!$S$64</f>
        <v>14038.136565614284</v>
      </c>
      <c r="AW48" s="25">
        <f>'Variables AMS'!AV142*'Variables AMS'!AV179*'Variables AMS'!AV216/'Variables AMS'!AV$64*'Variables AMS'!$S$64</f>
        <v>14105.333771527723</v>
      </c>
      <c r="AX48" s="18"/>
    </row>
    <row r="49" spans="1:50" x14ac:dyDescent="0.25">
      <c r="A49" s="164"/>
      <c r="B49" t="s">
        <v>268</v>
      </c>
      <c r="C49" s="25">
        <f>'Variables AMS'!B143*'Variables AMS'!B180*'Variables AMS'!B217/'Variables AMS'!B$64*'Variables AMS'!$S$64</f>
        <v>18916.381459075244</v>
      </c>
      <c r="D49" s="25">
        <f>'Variables AMS'!C143*'Variables AMS'!C180*'Variables AMS'!C217/'Variables AMS'!C$64*'Variables AMS'!$S$64</f>
        <v>19161.743990693303</v>
      </c>
      <c r="E49" s="25">
        <f>'Variables AMS'!D143*'Variables AMS'!D180*'Variables AMS'!D217/'Variables AMS'!D$64*'Variables AMS'!$S$64</f>
        <v>19552.920923256523</v>
      </c>
      <c r="F49" s="25">
        <f>'Variables AMS'!E143*'Variables AMS'!E180*'Variables AMS'!E217/'Variables AMS'!E$64*'Variables AMS'!$S$64</f>
        <v>20082.286424816644</v>
      </c>
      <c r="G49" s="25">
        <f>'Variables AMS'!F143*'Variables AMS'!F180*'Variables AMS'!F217/'Variables AMS'!F$64*'Variables AMS'!$S$64</f>
        <v>19751.627423765862</v>
      </c>
      <c r="H49" s="25">
        <f>'Variables AMS'!G143*'Variables AMS'!G180*'Variables AMS'!G217/'Variables AMS'!G$64*'Variables AMS'!$S$64</f>
        <v>17702.344718283999</v>
      </c>
      <c r="I49" s="25">
        <f>'Variables AMS'!H143*'Variables AMS'!H180*'Variables AMS'!H217/'Variables AMS'!H$64*'Variables AMS'!$S$64</f>
        <v>18009.501438937503</v>
      </c>
      <c r="J49" s="25">
        <f>'Variables AMS'!I143*'Variables AMS'!I180*'Variables AMS'!I217/'Variables AMS'!I$64*'Variables AMS'!$S$64</f>
        <v>18964.714264129329</v>
      </c>
      <c r="K49" s="25">
        <f>'Variables AMS'!J143*'Variables AMS'!J180*'Variables AMS'!J217/'Variables AMS'!J$64*'Variables AMS'!$S$64</f>
        <v>18805.868540575153</v>
      </c>
      <c r="L49" s="25">
        <f>'Variables AMS'!K143*'Variables AMS'!K180*'Variables AMS'!K217/'Variables AMS'!K$64*'Variables AMS'!$S$64</f>
        <v>18440.708075746774</v>
      </c>
      <c r="M49" s="25">
        <f>'Variables AMS'!L143*'Variables AMS'!L180*'Variables AMS'!L217/'Variables AMS'!L$64*'Variables AMS'!$S$64</f>
        <v>18352.747485839223</v>
      </c>
      <c r="N49" s="25">
        <f>'Variables AMS'!M143*'Variables AMS'!M180*'Variables AMS'!M217/'Variables AMS'!M$64*'Variables AMS'!$S$64</f>
        <v>18280.008499334905</v>
      </c>
      <c r="O49" s="25">
        <f>'Variables AMS'!N143*'Variables AMS'!N180*'Variables AMS'!N217/'Variables AMS'!N$64*'Variables AMS'!$S$64</f>
        <v>18491.948981540103</v>
      </c>
      <c r="P49" s="25">
        <f>'Variables AMS'!O143*'Variables AMS'!O180*'Variables AMS'!O217/'Variables AMS'!O$64*'Variables AMS'!$S$64</f>
        <v>19326.920541372681</v>
      </c>
      <c r="Q49" s="25">
        <f>'Variables AMS'!P143*'Variables AMS'!P180*'Variables AMS'!P217/'Variables AMS'!P$64*'Variables AMS'!$S$64</f>
        <v>19800.970406904798</v>
      </c>
      <c r="R49" s="25">
        <f>'Variables AMS'!Q143*'Variables AMS'!Q180*'Variables AMS'!Q217/'Variables AMS'!Q$64*'Variables AMS'!$S$64</f>
        <v>20124.555359440139</v>
      </c>
      <c r="S49" s="25">
        <f>'Variables AMS'!R143*'Variables AMS'!R180*'Variables AMS'!R217/'Variables AMS'!R$64*'Variables AMS'!$S$64</f>
        <v>20196.787815701875</v>
      </c>
      <c r="T49" s="25">
        <f>'Variables AMS'!S143*'Variables AMS'!S180*'Variables AMS'!S217/'Variables AMS'!S$64*'Variables AMS'!$S$64</f>
        <v>20906.232347138197</v>
      </c>
      <c r="U49" s="25">
        <f>'Variables AMS'!T143*'Variables AMS'!T180*'Variables AMS'!T217/'Variables AMS'!T$64*'Variables AMS'!$S$64</f>
        <v>21000.420333780421</v>
      </c>
      <c r="V49" s="25">
        <f>'Variables AMS'!U143*'Variables AMS'!U180*'Variables AMS'!U217/'Variables AMS'!U$64*'Variables AMS'!$S$64</f>
        <v>21536.506306431998</v>
      </c>
      <c r="W49" s="25">
        <f>'Variables AMS'!V143*'Variables AMS'!V180*'Variables AMS'!V217/'Variables AMS'!V$64*'Variables AMS'!$S$64</f>
        <v>21619.64559879938</v>
      </c>
      <c r="X49" s="25">
        <f>'Variables AMS'!W143*'Variables AMS'!W180*'Variables AMS'!W217/'Variables AMS'!W$64*'Variables AMS'!$S$64</f>
        <v>21667.179800955804</v>
      </c>
      <c r="Y49" s="25">
        <f>'Variables AMS'!X143*'Variables AMS'!X180*'Variables AMS'!X217/'Variables AMS'!X$64*'Variables AMS'!$S$64</f>
        <v>21547.520356533925</v>
      </c>
      <c r="Z49" s="25">
        <f>'Variables AMS'!Y143*'Variables AMS'!Y180*'Variables AMS'!Y217/'Variables AMS'!Y$64*'Variables AMS'!$S$64</f>
        <v>21554.650914782451</v>
      </c>
      <c r="AA49" s="25">
        <f>'Variables AMS'!Z143*'Variables AMS'!Z180*'Variables AMS'!Z217/'Variables AMS'!Z$64*'Variables AMS'!$S$64</f>
        <v>21552.281645758041</v>
      </c>
      <c r="AB49" s="25">
        <f>'Variables AMS'!AA143*'Variables AMS'!AA180*'Variables AMS'!AA217/'Variables AMS'!AA$64*'Variables AMS'!$S$64</f>
        <v>21485.045420966013</v>
      </c>
      <c r="AC49" s="25">
        <f>'Variables AMS'!AB143*'Variables AMS'!AB180*'Variables AMS'!AB217/'Variables AMS'!AB$64*'Variables AMS'!$S$64</f>
        <v>21458.839208502537</v>
      </c>
      <c r="AD49" s="25">
        <f>'Variables AMS'!AC143*'Variables AMS'!AC180*'Variables AMS'!AC217/'Variables AMS'!AC$64*'Variables AMS'!$S$64</f>
        <v>21558.857857889809</v>
      </c>
      <c r="AE49" s="25">
        <f>'Variables AMS'!AD143*'Variables AMS'!AD180*'Variables AMS'!AD217/'Variables AMS'!AD$64*'Variables AMS'!$S$64</f>
        <v>21602.029982394241</v>
      </c>
      <c r="AF49" s="25">
        <f>'Variables AMS'!AE143*'Variables AMS'!AE180*'Variables AMS'!AE217/'Variables AMS'!AE$64*'Variables AMS'!$S$64</f>
        <v>21631.118278937203</v>
      </c>
      <c r="AG49" s="25">
        <f>'Variables AMS'!AF143*'Variables AMS'!AF180*'Variables AMS'!AF217/'Variables AMS'!AF$64*'Variables AMS'!$S$64</f>
        <v>21655.345325724931</v>
      </c>
      <c r="AH49" s="25">
        <f>'Variables AMS'!AG143*'Variables AMS'!AG180*'Variables AMS'!AG217/'Variables AMS'!AG$64*'Variables AMS'!$S$64</f>
        <v>21709.909654094659</v>
      </c>
      <c r="AI49" s="25">
        <f>'Variables AMS'!AH143*'Variables AMS'!AH180*'Variables AMS'!AH217/'Variables AMS'!AH$64*'Variables AMS'!$S$64</f>
        <v>21801.499425001377</v>
      </c>
      <c r="AJ49" s="25">
        <f>'Variables AMS'!AI143*'Variables AMS'!AI180*'Variables AMS'!AI217/'Variables AMS'!AI$64*'Variables AMS'!$S$64</f>
        <v>21870.744716828573</v>
      </c>
      <c r="AK49" s="25">
        <f>'Variables AMS'!AJ143*'Variables AMS'!AJ180*'Variables AMS'!AJ217/'Variables AMS'!AJ$64*'Variables AMS'!$S$64</f>
        <v>21959.661463385648</v>
      </c>
      <c r="AL49" s="25">
        <f>'Variables AMS'!AK143*'Variables AMS'!AK180*'Variables AMS'!AK217/'Variables AMS'!AK$64*'Variables AMS'!$S$64</f>
        <v>22057.440551697055</v>
      </c>
      <c r="AM49" s="25">
        <f>'Variables AMS'!AL143*'Variables AMS'!AL180*'Variables AMS'!AL217/'Variables AMS'!AL$64*'Variables AMS'!$S$64</f>
        <v>22160.040869690933</v>
      </c>
      <c r="AN49" s="25">
        <f>'Variables AMS'!AM143*'Variables AMS'!AM180*'Variables AMS'!AM217/'Variables AMS'!AM$64*'Variables AMS'!$S$64</f>
        <v>22365.644191644544</v>
      </c>
      <c r="AO49" s="25">
        <f>'Variables AMS'!AN143*'Variables AMS'!AN180*'Variables AMS'!AN217/'Variables AMS'!AN$64*'Variables AMS'!$S$64</f>
        <v>22528.223491234447</v>
      </c>
      <c r="AP49" s="25">
        <f>'Variables AMS'!AO143*'Variables AMS'!AO180*'Variables AMS'!AO217/'Variables AMS'!AO$64*'Variables AMS'!$S$64</f>
        <v>22683.871989087933</v>
      </c>
      <c r="AQ49" s="25">
        <f>'Variables AMS'!AP143*'Variables AMS'!AP180*'Variables AMS'!AP217/'Variables AMS'!AP$64*'Variables AMS'!$S$64</f>
        <v>22852.377878651398</v>
      </c>
      <c r="AR49" s="25">
        <f>'Variables AMS'!AQ143*'Variables AMS'!AQ180*'Variables AMS'!AQ217/'Variables AMS'!AQ$64*'Variables AMS'!$S$64</f>
        <v>22965.933320013613</v>
      </c>
      <c r="AS49" s="25">
        <f>'Variables AMS'!AR143*'Variables AMS'!AR180*'Variables AMS'!AR217/'Variables AMS'!AR$64*'Variables AMS'!$S$64</f>
        <v>23066.588564516998</v>
      </c>
      <c r="AT49" s="25">
        <f>'Variables AMS'!AS143*'Variables AMS'!AS180*'Variables AMS'!AS217/'Variables AMS'!AS$64*'Variables AMS'!$S$64</f>
        <v>23216.069428192543</v>
      </c>
      <c r="AU49" s="25">
        <f>'Variables AMS'!AT143*'Variables AMS'!AT180*'Variables AMS'!AT217/'Variables AMS'!AT$64*'Variables AMS'!$S$64</f>
        <v>23371.448597104234</v>
      </c>
      <c r="AV49" s="25">
        <f>'Variables AMS'!AU143*'Variables AMS'!AU180*'Variables AMS'!AU217/'Variables AMS'!AU$64*'Variables AMS'!$S$64</f>
        <v>23532.741799028798</v>
      </c>
      <c r="AW49" s="25">
        <f>'Variables AMS'!AV143*'Variables AMS'!AV180*'Variables AMS'!AV217/'Variables AMS'!AV$64*'Variables AMS'!$S$64</f>
        <v>23725.914324019941</v>
      </c>
      <c r="AX49" s="18"/>
    </row>
    <row r="50" spans="1:50" x14ac:dyDescent="0.25">
      <c r="A50" s="164"/>
      <c r="B50" t="s">
        <v>259</v>
      </c>
      <c r="C50" s="25">
        <f>'Variables AMS'!B144*'Variables AMS'!B181*'Variables AMS'!B218/'Variables AMS'!B$64*'Variables AMS'!$S$64</f>
        <v>20005.574311019787</v>
      </c>
      <c r="D50" s="25">
        <f>'Variables AMS'!C144*'Variables AMS'!C181*'Variables AMS'!C218/'Variables AMS'!C$64*'Variables AMS'!$S$64</f>
        <v>20274.826054623925</v>
      </c>
      <c r="E50" s="25">
        <f>'Variables AMS'!D144*'Variables AMS'!D181*'Variables AMS'!D218/'Variables AMS'!D$64*'Variables AMS'!$S$64</f>
        <v>20700.755277959561</v>
      </c>
      <c r="F50" s="25">
        <f>'Variables AMS'!E144*'Variables AMS'!E181*'Variables AMS'!E218/'Variables AMS'!E$64*'Variables AMS'!$S$64</f>
        <v>21286.024204484947</v>
      </c>
      <c r="G50" s="25">
        <f>'Variables AMS'!F144*'Variables AMS'!F181*'Variables AMS'!F218/'Variables AMS'!F$64*'Variables AMS'!$S$64</f>
        <v>21284.011584785203</v>
      </c>
      <c r="H50" s="25">
        <f>'Variables AMS'!G144*'Variables AMS'!G181*'Variables AMS'!G218/'Variables AMS'!G$64*'Variables AMS'!$S$64</f>
        <v>19693.478794120321</v>
      </c>
      <c r="I50" s="25">
        <f>'Variables AMS'!H144*'Variables AMS'!H181*'Variables AMS'!H218/'Variables AMS'!H$64*'Variables AMS'!$S$64</f>
        <v>20354.494097773953</v>
      </c>
      <c r="J50" s="25">
        <f>'Variables AMS'!I144*'Variables AMS'!I181*'Variables AMS'!I218/'Variables AMS'!I$64*'Variables AMS'!$S$64</f>
        <v>20363.079095262761</v>
      </c>
      <c r="K50" s="25">
        <f>'Variables AMS'!J144*'Variables AMS'!J181*'Variables AMS'!J218/'Variables AMS'!J$64*'Variables AMS'!$S$64</f>
        <v>20078.298315417833</v>
      </c>
      <c r="L50" s="25">
        <f>'Variables AMS'!K144*'Variables AMS'!K181*'Variables AMS'!K218/'Variables AMS'!K$64*'Variables AMS'!$S$64</f>
        <v>19950.451184835558</v>
      </c>
      <c r="M50" s="25">
        <f>'Variables AMS'!L144*'Variables AMS'!L181*'Variables AMS'!L218/'Variables AMS'!L$64*'Variables AMS'!$S$64</f>
        <v>19861.915707809061</v>
      </c>
      <c r="N50" s="25">
        <f>'Variables AMS'!M144*'Variables AMS'!M181*'Variables AMS'!M218/'Variables AMS'!M$64*'Variables AMS'!$S$64</f>
        <v>19981.689417275393</v>
      </c>
      <c r="O50" s="25">
        <f>'Variables AMS'!N144*'Variables AMS'!N181*'Variables AMS'!N218/'Variables AMS'!N$64*'Variables AMS'!$S$64</f>
        <v>20118.769904595214</v>
      </c>
      <c r="P50" s="25">
        <f>'Variables AMS'!O144*'Variables AMS'!O181*'Variables AMS'!O218/'Variables AMS'!O$64*'Variables AMS'!$S$64</f>
        <v>20843.976083788788</v>
      </c>
      <c r="Q50" s="25">
        <f>'Variables AMS'!P144*'Variables AMS'!P181*'Variables AMS'!P218/'Variables AMS'!P$64*'Variables AMS'!$S$64</f>
        <v>21075.997882376349</v>
      </c>
      <c r="R50" s="25">
        <f>'Variables AMS'!Q144*'Variables AMS'!Q181*'Variables AMS'!Q218/'Variables AMS'!Q$64*'Variables AMS'!$S$64</f>
        <v>21068.496906087228</v>
      </c>
      <c r="S50" s="25">
        <f>'Variables AMS'!R144*'Variables AMS'!R181*'Variables AMS'!R218/'Variables AMS'!R$64*'Variables AMS'!$S$64</f>
        <v>21202.25377627631</v>
      </c>
      <c r="T50" s="25">
        <f>'Variables AMS'!S144*'Variables AMS'!S181*'Variables AMS'!S218/'Variables AMS'!S$64*'Variables AMS'!$S$64</f>
        <v>21846.839008915274</v>
      </c>
      <c r="U50" s="25">
        <f>'Variables AMS'!T144*'Variables AMS'!T181*'Variables AMS'!T218/'Variables AMS'!T$64*'Variables AMS'!$S$64</f>
        <v>22037.200010094173</v>
      </c>
      <c r="V50" s="25">
        <f>'Variables AMS'!U144*'Variables AMS'!U181*'Variables AMS'!U218/'Variables AMS'!U$64*'Variables AMS'!$S$64</f>
        <v>22450.500025816036</v>
      </c>
      <c r="W50" s="25">
        <f>'Variables AMS'!V144*'Variables AMS'!V181*'Variables AMS'!V218/'Variables AMS'!V$64*'Variables AMS'!$S$64</f>
        <v>24490.006774261925</v>
      </c>
      <c r="X50" s="25">
        <f>'Variables AMS'!W144*'Variables AMS'!W181*'Variables AMS'!W218/'Variables AMS'!W$64*'Variables AMS'!$S$64</f>
        <v>26736.229677993848</v>
      </c>
      <c r="Y50" s="25">
        <f>'Variables AMS'!X144*'Variables AMS'!X181*'Variables AMS'!X218/'Variables AMS'!X$64*'Variables AMS'!$S$64</f>
        <v>29245.726646162493</v>
      </c>
      <c r="Z50" s="25">
        <f>'Variables AMS'!Y144*'Variables AMS'!Y181*'Variables AMS'!Y218/'Variables AMS'!Y$64*'Variables AMS'!$S$64</f>
        <v>32353.363997310149</v>
      </c>
      <c r="AA50" s="25">
        <f>'Variables AMS'!Z144*'Variables AMS'!Z181*'Variables AMS'!Z218/'Variables AMS'!Z$64*'Variables AMS'!$S$64</f>
        <v>36061.928863136178</v>
      </c>
      <c r="AB50" s="25">
        <f>'Variables AMS'!AA144*'Variables AMS'!AA181*'Variables AMS'!AA218/'Variables AMS'!AA$64*'Variables AMS'!$S$64</f>
        <v>40452.071728757197</v>
      </c>
      <c r="AC50" s="25">
        <f>'Variables AMS'!AB144*'Variables AMS'!AB181*'Variables AMS'!AB218/'Variables AMS'!AB$64*'Variables AMS'!$S$64</f>
        <v>45842.932235881657</v>
      </c>
      <c r="AD50" s="25">
        <f>'Variables AMS'!AC144*'Variables AMS'!AC181*'Variables AMS'!AC218/'Variables AMS'!AC$64*'Variables AMS'!$S$64</f>
        <v>46199.959175666452</v>
      </c>
      <c r="AE50" s="25">
        <f>'Variables AMS'!AD144*'Variables AMS'!AD181*'Variables AMS'!AD218/'Variables AMS'!AD$64*'Variables AMS'!$S$64</f>
        <v>46619.257259555823</v>
      </c>
      <c r="AF50" s="25">
        <f>'Variables AMS'!AE144*'Variables AMS'!AE181*'Variables AMS'!AE218/'Variables AMS'!AE$64*'Variables AMS'!$S$64</f>
        <v>47051.452530275819</v>
      </c>
      <c r="AG50" s="25">
        <f>'Variables AMS'!AF144*'Variables AMS'!AF181*'Variables AMS'!AF218/'Variables AMS'!AF$64*'Variables AMS'!$S$64</f>
        <v>47505.544164460771</v>
      </c>
      <c r="AH50" s="25">
        <f>'Variables AMS'!AG144*'Variables AMS'!AG181*'Variables AMS'!AG218/'Variables AMS'!AG$64*'Variables AMS'!$S$64</f>
        <v>47992.545273233853</v>
      </c>
      <c r="AI50" s="25">
        <f>'Variables AMS'!AH144*'Variables AMS'!AH181*'Variables AMS'!AH218/'Variables AMS'!AH$64*'Variables AMS'!$S$64</f>
        <v>48562.491949514828</v>
      </c>
      <c r="AJ50" s="25">
        <f>'Variables AMS'!AI144*'Variables AMS'!AI181*'Variables AMS'!AI218/'Variables AMS'!AI$64*'Variables AMS'!$S$64</f>
        <v>49163.073474598619</v>
      </c>
      <c r="AK50" s="25">
        <f>'Variables AMS'!AJ144*'Variables AMS'!AJ181*'Variables AMS'!AJ218/'Variables AMS'!AJ$64*'Variables AMS'!$S$64</f>
        <v>49784.679713893747</v>
      </c>
      <c r="AL50" s="25">
        <f>'Variables AMS'!AK144*'Variables AMS'!AK181*'Variables AMS'!AK218/'Variables AMS'!AK$64*'Variables AMS'!$S$64</f>
        <v>50434.303198587651</v>
      </c>
      <c r="AM50" s="25">
        <f>'Variables AMS'!AL144*'Variables AMS'!AL181*'Variables AMS'!AL218/'Variables AMS'!AL$64*'Variables AMS'!$S$64</f>
        <v>51080.928268989795</v>
      </c>
      <c r="AN50" s="25">
        <f>'Variables AMS'!AM144*'Variables AMS'!AM181*'Variables AMS'!AM218/'Variables AMS'!AM$64*'Variables AMS'!$S$64</f>
        <v>51758.67114895233</v>
      </c>
      <c r="AO50" s="25">
        <f>'Variables AMS'!AN144*'Variables AMS'!AN181*'Variables AMS'!AN218/'Variables AMS'!AN$64*'Variables AMS'!$S$64</f>
        <v>52464.356061419443</v>
      </c>
      <c r="AP50" s="25">
        <f>'Variables AMS'!AO144*'Variables AMS'!AO181*'Variables AMS'!AO218/'Variables AMS'!AO$64*'Variables AMS'!$S$64</f>
        <v>53165.547778738794</v>
      </c>
      <c r="AQ50" s="25">
        <f>'Variables AMS'!AP144*'Variables AMS'!AP181*'Variables AMS'!AP218/'Variables AMS'!AP$64*'Variables AMS'!$S$64</f>
        <v>53866.354114888076</v>
      </c>
      <c r="AR50" s="25">
        <f>'Variables AMS'!AQ144*'Variables AMS'!AQ181*'Variables AMS'!AQ218/'Variables AMS'!AQ$64*'Variables AMS'!$S$64</f>
        <v>54521.081568049471</v>
      </c>
      <c r="AS50" s="25">
        <f>'Variables AMS'!AR144*'Variables AMS'!AR181*'Variables AMS'!AR218/'Variables AMS'!AR$64*'Variables AMS'!$S$64</f>
        <v>55187.239426040192</v>
      </c>
      <c r="AT50" s="25">
        <f>'Variables AMS'!AS144*'Variables AMS'!AS181*'Variables AMS'!AS218/'Variables AMS'!AS$64*'Variables AMS'!$S$64</f>
        <v>55862.283186381857</v>
      </c>
      <c r="AU50" s="25">
        <f>'Variables AMS'!AT144*'Variables AMS'!AT181*'Variables AMS'!AT218/'Variables AMS'!AT$64*'Variables AMS'!$S$64</f>
        <v>56558.508738735487</v>
      </c>
      <c r="AV50" s="25">
        <f>'Variables AMS'!AU144*'Variables AMS'!AU181*'Variables AMS'!AU218/'Variables AMS'!AU$64*'Variables AMS'!$S$64</f>
        <v>57270.531948453769</v>
      </c>
      <c r="AW50" s="25">
        <f>'Variables AMS'!AV144*'Variables AMS'!AV181*'Variables AMS'!AV218/'Variables AMS'!AV$64*'Variables AMS'!$S$64</f>
        <v>57995.095278713947</v>
      </c>
      <c r="AX50" s="18"/>
    </row>
    <row r="51" spans="1:50" x14ac:dyDescent="0.25">
      <c r="A51" s="164"/>
      <c r="B51" t="s">
        <v>260</v>
      </c>
      <c r="C51" s="25">
        <f>'Variables AMS'!B145*'Variables AMS'!B182*'Variables AMS'!B219/'Variables AMS'!B$64*'Variables AMS'!$S$64</f>
        <v>7381.0384185235162</v>
      </c>
      <c r="D51" s="25">
        <f>'Variables AMS'!C145*'Variables AMS'!C182*'Variables AMS'!C219/'Variables AMS'!C$64*'Variables AMS'!$S$64</f>
        <v>7476.8554301652339</v>
      </c>
      <c r="E51" s="25">
        <f>'Variables AMS'!D145*'Variables AMS'!D182*'Variables AMS'!D219/'Variables AMS'!D$64*'Variables AMS'!$S$64</f>
        <v>7625.4349656767927</v>
      </c>
      <c r="F51" s="25">
        <f>'Variables AMS'!E145*'Variables AMS'!E182*'Variables AMS'!E219/'Variables AMS'!E$64*'Variables AMS'!$S$64</f>
        <v>7819.3496922515842</v>
      </c>
      <c r="G51" s="25">
        <f>'Variables AMS'!F145*'Variables AMS'!F182*'Variables AMS'!F219/'Variables AMS'!F$64*'Variables AMS'!$S$64</f>
        <v>7926.438749832234</v>
      </c>
      <c r="H51" s="25">
        <f>'Variables AMS'!G145*'Variables AMS'!G182*'Variables AMS'!G219/'Variables AMS'!G$64*'Variables AMS'!$S$64</f>
        <v>7212.0280491561816</v>
      </c>
      <c r="I51" s="25">
        <f>'Variables AMS'!H145*'Variables AMS'!H182*'Variables AMS'!H219/'Variables AMS'!H$64*'Variables AMS'!$S$64</f>
        <v>7572.9467966590655</v>
      </c>
      <c r="J51" s="25">
        <f>'Variables AMS'!I145*'Variables AMS'!I182*'Variables AMS'!I219/'Variables AMS'!I$64*'Variables AMS'!$S$64</f>
        <v>7806.7492739648605</v>
      </c>
      <c r="K51" s="25">
        <f>'Variables AMS'!J145*'Variables AMS'!J182*'Variables AMS'!J219/'Variables AMS'!J$64*'Variables AMS'!$S$64</f>
        <v>7815.3575230801334</v>
      </c>
      <c r="L51" s="25">
        <f>'Variables AMS'!K145*'Variables AMS'!K182*'Variables AMS'!K219/'Variables AMS'!K$64*'Variables AMS'!$S$64</f>
        <v>7715.152349635644</v>
      </c>
      <c r="M51" s="25">
        <f>'Variables AMS'!L145*'Variables AMS'!L182*'Variables AMS'!L219/'Variables AMS'!L$64*'Variables AMS'!$S$64</f>
        <v>7670.9887680195243</v>
      </c>
      <c r="N51" s="25">
        <f>'Variables AMS'!M145*'Variables AMS'!M182*'Variables AMS'!M219/'Variables AMS'!M$64*'Variables AMS'!$S$64</f>
        <v>7727.8814310797006</v>
      </c>
      <c r="O51" s="25">
        <f>'Variables AMS'!N145*'Variables AMS'!N182*'Variables AMS'!N219/'Variables AMS'!N$64*'Variables AMS'!$S$64</f>
        <v>7791.7904697572394</v>
      </c>
      <c r="P51" s="25">
        <f>'Variables AMS'!O145*'Variables AMS'!O182*'Variables AMS'!O219/'Variables AMS'!O$64*'Variables AMS'!$S$64</f>
        <v>8068.8706396205225</v>
      </c>
      <c r="Q51" s="25">
        <f>'Variables AMS'!P145*'Variables AMS'!P182*'Variables AMS'!P219/'Variables AMS'!P$64*'Variables AMS'!$S$64</f>
        <v>8231.5550629239078</v>
      </c>
      <c r="R51" s="25">
        <f>'Variables AMS'!Q145*'Variables AMS'!Q182*'Variables AMS'!Q219/'Variables AMS'!Q$64*'Variables AMS'!$S$64</f>
        <v>8346.5595251967061</v>
      </c>
      <c r="S51" s="25">
        <f>'Variables AMS'!R145*'Variables AMS'!R182*'Variables AMS'!R219/'Variables AMS'!R$64*'Variables AMS'!$S$64</f>
        <v>8385.1866038596781</v>
      </c>
      <c r="T51" s="25">
        <f>'Variables AMS'!S145*'Variables AMS'!S182*'Variables AMS'!S219/'Variables AMS'!S$64*'Variables AMS'!$S$64</f>
        <v>8669.5362174436814</v>
      </c>
      <c r="U51" s="25">
        <f>'Variables AMS'!T145*'Variables AMS'!T182*'Variables AMS'!T219/'Variables AMS'!T$64*'Variables AMS'!$S$64</f>
        <v>8766.3112094724038</v>
      </c>
      <c r="V51" s="25">
        <f>'Variables AMS'!U145*'Variables AMS'!U182*'Variables AMS'!U219/'Variables AMS'!U$64*'Variables AMS'!$S$64</f>
        <v>8950.5650188000964</v>
      </c>
      <c r="W51" s="25">
        <f>'Variables AMS'!V145*'Variables AMS'!V182*'Variables AMS'!V219/'Variables AMS'!V$64*'Variables AMS'!$S$64</f>
        <v>9081.0268871914395</v>
      </c>
      <c r="X51" s="25">
        <f>'Variables AMS'!W145*'Variables AMS'!W182*'Variables AMS'!W219/'Variables AMS'!W$64*'Variables AMS'!$S$64</f>
        <v>9203.5940452366031</v>
      </c>
      <c r="Y51" s="25">
        <f>'Variables AMS'!X145*'Variables AMS'!X182*'Variables AMS'!X219/'Variables AMS'!X$64*'Variables AMS'!$S$64</f>
        <v>9242.9662329141647</v>
      </c>
      <c r="Z51" s="25">
        <f>'Variables AMS'!Y145*'Variables AMS'!Y182*'Variables AMS'!Y219/'Variables AMS'!Y$64*'Variables AMS'!$S$64</f>
        <v>9349.1944760975548</v>
      </c>
      <c r="AA51" s="25">
        <f>'Variables AMS'!Z145*'Variables AMS'!Z182*'Variables AMS'!Z219/'Variables AMS'!Z$64*'Variables AMS'!$S$64</f>
        <v>9496.2543463720249</v>
      </c>
      <c r="AB51" s="25">
        <f>'Variables AMS'!AA145*'Variables AMS'!AA182*'Variables AMS'!AA219/'Variables AMS'!AA$64*'Variables AMS'!$S$64</f>
        <v>9668.5786617888825</v>
      </c>
      <c r="AC51" s="25">
        <f>'Variables AMS'!AB145*'Variables AMS'!AB182*'Variables AMS'!AB219/'Variables AMS'!AB$64*'Variables AMS'!$S$64</f>
        <v>9892.4538164378264</v>
      </c>
      <c r="AD51" s="25">
        <f>'Variables AMS'!AC145*'Variables AMS'!AC182*'Variables AMS'!AC219/'Variables AMS'!AC$64*'Variables AMS'!$S$64</f>
        <v>9954.2923137429352</v>
      </c>
      <c r="AE51" s="25">
        <f>'Variables AMS'!AD145*'Variables AMS'!AD182*'Variables AMS'!AD219/'Variables AMS'!AD$64*'Variables AMS'!$S$64</f>
        <v>10034.278091598944</v>
      </c>
      <c r="AF51" s="25">
        <f>'Variables AMS'!AE145*'Variables AMS'!AE182*'Variables AMS'!AE219/'Variables AMS'!AE$64*'Variables AMS'!$S$64</f>
        <v>10116.515251010354</v>
      </c>
      <c r="AG51" s="25">
        <f>'Variables AMS'!AF145*'Variables AMS'!AF182*'Variables AMS'!AF219/'Variables AMS'!AF$64*'Variables AMS'!$S$64</f>
        <v>10210.237488944385</v>
      </c>
      <c r="AH51" s="25">
        <f>'Variables AMS'!AG145*'Variables AMS'!AG182*'Variables AMS'!AG219/'Variables AMS'!AG$64*'Variables AMS'!$S$64</f>
        <v>10307.035074867894</v>
      </c>
      <c r="AI51" s="25">
        <f>'Variables AMS'!AH145*'Variables AMS'!AH182*'Variables AMS'!AH219/'Variables AMS'!AH$64*'Variables AMS'!$S$64</f>
        <v>10417.01366294672</v>
      </c>
      <c r="AJ51" s="25">
        <f>'Variables AMS'!AI145*'Variables AMS'!AI182*'Variables AMS'!AI219/'Variables AMS'!AI$64*'Variables AMS'!$S$64</f>
        <v>10535.967311366287</v>
      </c>
      <c r="AK51" s="25">
        <f>'Variables AMS'!AJ145*'Variables AMS'!AJ182*'Variables AMS'!AJ219/'Variables AMS'!AJ$64*'Variables AMS'!$S$64</f>
        <v>10659.003392181654</v>
      </c>
      <c r="AL51" s="25">
        <f>'Variables AMS'!AK145*'Variables AMS'!AK182*'Variables AMS'!AK219/'Variables AMS'!AK$64*'Variables AMS'!$S$64</f>
        <v>10806.14600871461</v>
      </c>
      <c r="AM51" s="25">
        <f>'Variables AMS'!AL145*'Variables AMS'!AL182*'Variables AMS'!AL219/'Variables AMS'!AL$64*'Variables AMS'!$S$64</f>
        <v>10952.486119712492</v>
      </c>
      <c r="AN51" s="25">
        <f>'Variables AMS'!AM145*'Variables AMS'!AM182*'Variables AMS'!AM219/'Variables AMS'!AM$64*'Variables AMS'!$S$64</f>
        <v>11086.462834876726</v>
      </c>
      <c r="AO51" s="25">
        <f>'Variables AMS'!AN145*'Variables AMS'!AN182*'Variables AMS'!AN219/'Variables AMS'!AN$64*'Variables AMS'!$S$64</f>
        <v>11230.059872962451</v>
      </c>
      <c r="AP51" s="25">
        <f>'Variables AMS'!AO145*'Variables AMS'!AO182*'Variables AMS'!AO219/'Variables AMS'!AO$64*'Variables AMS'!$S$64</f>
        <v>11373.905134289362</v>
      </c>
      <c r="AQ51" s="25">
        <f>'Variables AMS'!AP145*'Variables AMS'!AP182*'Variables AMS'!AP219/'Variables AMS'!AP$64*'Variables AMS'!$S$64</f>
        <v>11518.556789527594</v>
      </c>
      <c r="AR51" s="25">
        <f>'Variables AMS'!AQ145*'Variables AMS'!AQ182*'Variables AMS'!AQ219/'Variables AMS'!AQ$64*'Variables AMS'!$S$64</f>
        <v>11655.912698771957</v>
      </c>
      <c r="AS51" s="25">
        <f>'Variables AMS'!AR145*'Variables AMS'!AR182*'Variables AMS'!AR219/'Variables AMS'!AR$64*'Variables AMS'!$S$64</f>
        <v>11827.848136472898</v>
      </c>
      <c r="AT51" s="25">
        <f>'Variables AMS'!AS145*'Variables AMS'!AS182*'Variables AMS'!AS219/'Variables AMS'!AS$64*'Variables AMS'!$S$64</f>
        <v>11997.600622670696</v>
      </c>
      <c r="AU51" s="25">
        <f>'Variables AMS'!AT145*'Variables AMS'!AT182*'Variables AMS'!AT219/'Variables AMS'!AT$64*'Variables AMS'!$S$64</f>
        <v>12170.370567920265</v>
      </c>
      <c r="AV51" s="25">
        <f>'Variables AMS'!AU145*'Variables AMS'!AU182*'Variables AMS'!AU219/'Variables AMS'!AU$64*'Variables AMS'!$S$64</f>
        <v>12346.367877295554</v>
      </c>
      <c r="AW51" s="25">
        <f>'Variables AMS'!AV145*'Variables AMS'!AV182*'Variables AMS'!AV219/'Variables AMS'!AV$64*'Variables AMS'!$S$64</f>
        <v>12525.050310711933</v>
      </c>
      <c r="AX51" s="18"/>
    </row>
    <row r="52" spans="1:50" x14ac:dyDescent="0.25">
      <c r="A52" s="164"/>
      <c r="B52" t="s">
        <v>261</v>
      </c>
      <c r="C52" s="25">
        <f>'Variables AMS'!B146*'Variables AMS'!B183*'Variables AMS'!B220/'Variables AMS'!B$64*'Variables AMS'!$S$64</f>
        <v>23385.989685734974</v>
      </c>
      <c r="D52" s="25">
        <f>'Variables AMS'!C146*'Variables AMS'!C183*'Variables AMS'!C220/'Variables AMS'!C$64*'Variables AMS'!$S$64</f>
        <v>23729.432015638075</v>
      </c>
      <c r="E52" s="25">
        <f>'Variables AMS'!D146*'Variables AMS'!D183*'Variables AMS'!D220/'Variables AMS'!D$64*'Variables AMS'!$S$64</f>
        <v>24254.80702285442</v>
      </c>
      <c r="F52" s="25">
        <f>'Variables AMS'!E146*'Variables AMS'!E183*'Variables AMS'!E220/'Variables AMS'!E$64*'Variables AMS'!$S$64</f>
        <v>24872.252483711545</v>
      </c>
      <c r="G52" s="25">
        <f>'Variables AMS'!F146*'Variables AMS'!F183*'Variables AMS'!F220/'Variables AMS'!F$64*'Variables AMS'!$S$64</f>
        <v>25903.786401086603</v>
      </c>
      <c r="H52" s="25">
        <f>'Variables AMS'!G146*'Variables AMS'!G183*'Variables AMS'!G220/'Variables AMS'!G$64*'Variables AMS'!$S$64</f>
        <v>22657.080475707251</v>
      </c>
      <c r="I52" s="25">
        <f>'Variables AMS'!H146*'Variables AMS'!H183*'Variables AMS'!H220/'Variables AMS'!H$64*'Variables AMS'!$S$64</f>
        <v>24377.168087691651</v>
      </c>
      <c r="J52" s="25">
        <f>'Variables AMS'!I146*'Variables AMS'!I183*'Variables AMS'!I220/'Variables AMS'!I$64*'Variables AMS'!$S$64</f>
        <v>26057.800820776774</v>
      </c>
      <c r="K52" s="25">
        <f>'Variables AMS'!J146*'Variables AMS'!J183*'Variables AMS'!J220/'Variables AMS'!J$64*'Variables AMS'!$S$64</f>
        <v>26879.341609214916</v>
      </c>
      <c r="L52" s="25">
        <f>'Variables AMS'!K146*'Variables AMS'!K183*'Variables AMS'!K220/'Variables AMS'!K$64*'Variables AMS'!$S$64</f>
        <v>26545.096527088135</v>
      </c>
      <c r="M52" s="25">
        <f>'Variables AMS'!L146*'Variables AMS'!L183*'Variables AMS'!L220/'Variables AMS'!L$64*'Variables AMS'!$S$64</f>
        <v>26144.506480455559</v>
      </c>
      <c r="N52" s="25">
        <f>'Variables AMS'!M146*'Variables AMS'!M183*'Variables AMS'!M220/'Variables AMS'!M$64*'Variables AMS'!$S$64</f>
        <v>25502.427165176839</v>
      </c>
      <c r="O52" s="25">
        <f>'Variables AMS'!N146*'Variables AMS'!N183*'Variables AMS'!N220/'Variables AMS'!N$64*'Variables AMS'!$S$64</f>
        <v>25011.895192210872</v>
      </c>
      <c r="P52" s="25">
        <f>'Variables AMS'!O146*'Variables AMS'!O183*'Variables AMS'!O220/'Variables AMS'!O$64*'Variables AMS'!$S$64</f>
        <v>26249.082263754368</v>
      </c>
      <c r="Q52" s="25">
        <f>'Variables AMS'!P146*'Variables AMS'!P183*'Variables AMS'!P220/'Variables AMS'!P$64*'Variables AMS'!$S$64</f>
        <v>27519.772937013291</v>
      </c>
      <c r="R52" s="25">
        <f>'Variables AMS'!Q146*'Variables AMS'!Q183*'Variables AMS'!Q220/'Variables AMS'!Q$64*'Variables AMS'!$S$64</f>
        <v>27748.589731669399</v>
      </c>
      <c r="S52" s="25">
        <f>'Variables AMS'!R146*'Variables AMS'!R183*'Variables AMS'!R220/'Variables AMS'!R$64*'Variables AMS'!$S$64</f>
        <v>28053.994524901176</v>
      </c>
      <c r="T52" s="25">
        <f>'Variables AMS'!S146*'Variables AMS'!S183*'Variables AMS'!S220/'Variables AMS'!S$64*'Variables AMS'!$S$64</f>
        <v>28496.323724054328</v>
      </c>
      <c r="U52" s="25">
        <f>'Variables AMS'!T146*'Variables AMS'!T183*'Variables AMS'!T220/'Variables AMS'!T$64*'Variables AMS'!$S$64</f>
        <v>28927.190253032782</v>
      </c>
      <c r="V52" s="25">
        <f>'Variables AMS'!U146*'Variables AMS'!U183*'Variables AMS'!U220/'Variables AMS'!U$64*'Variables AMS'!$S$64</f>
        <v>29565.303395452189</v>
      </c>
      <c r="W52" s="25">
        <f>'Variables AMS'!V146*'Variables AMS'!V183*'Variables AMS'!V220/'Variables AMS'!V$64*'Variables AMS'!$S$64</f>
        <v>30058.394883201552</v>
      </c>
      <c r="X52" s="25">
        <f>'Variables AMS'!W146*'Variables AMS'!W183*'Variables AMS'!W220/'Variables AMS'!W$64*'Variables AMS'!$S$64</f>
        <v>30513.820251259647</v>
      </c>
      <c r="Y52" s="25">
        <f>'Variables AMS'!X146*'Variables AMS'!X183*'Variables AMS'!X220/'Variables AMS'!X$64*'Variables AMS'!$S$64</f>
        <v>30727.109254237708</v>
      </c>
      <c r="Z52" s="25">
        <f>'Variables AMS'!Y146*'Variables AMS'!Y183*'Variables AMS'!Y220/'Variables AMS'!Y$64*'Variables AMS'!$S$64</f>
        <v>30967.397271254627</v>
      </c>
      <c r="AA52" s="25">
        <f>'Variables AMS'!Z146*'Variables AMS'!Z183*'Variables AMS'!Z220/'Variables AMS'!Z$64*'Variables AMS'!$S$64</f>
        <v>31331.512141122323</v>
      </c>
      <c r="AB52" s="25">
        <f>'Variables AMS'!AA146*'Variables AMS'!AA183*'Variables AMS'!AA220/'Variables AMS'!AA$64*'Variables AMS'!$S$64</f>
        <v>31725.120646227886</v>
      </c>
      <c r="AC52" s="25">
        <f>'Variables AMS'!AB146*'Variables AMS'!AB183*'Variables AMS'!AB220/'Variables AMS'!AB$64*'Variables AMS'!$S$64</f>
        <v>32241.00048843462</v>
      </c>
      <c r="AD52" s="25">
        <f>'Variables AMS'!AC146*'Variables AMS'!AC183*'Variables AMS'!AC220/'Variables AMS'!AC$64*'Variables AMS'!$S$64</f>
        <v>32374.001867469819</v>
      </c>
      <c r="AE52" s="25">
        <f>'Variables AMS'!AD146*'Variables AMS'!AD183*'Variables AMS'!AD220/'Variables AMS'!AD$64*'Variables AMS'!$S$64</f>
        <v>32536.844619478758</v>
      </c>
      <c r="AF52" s="25">
        <f>'Variables AMS'!AE146*'Variables AMS'!AE183*'Variables AMS'!AE220/'Variables AMS'!AE$64*'Variables AMS'!$S$64</f>
        <v>32720.621367313572</v>
      </c>
      <c r="AG52" s="25">
        <f>'Variables AMS'!AF146*'Variables AMS'!AF183*'Variables AMS'!AF220/'Variables AMS'!AF$64*'Variables AMS'!$S$64</f>
        <v>32934.388752551567</v>
      </c>
      <c r="AH52" s="25">
        <f>'Variables AMS'!AG146*'Variables AMS'!AG183*'Variables AMS'!AG220/'Variables AMS'!AG$64*'Variables AMS'!$S$64</f>
        <v>33173.871806976196</v>
      </c>
      <c r="AI52" s="25">
        <f>'Variables AMS'!AH146*'Variables AMS'!AH183*'Variables AMS'!AH220/'Variables AMS'!AH$64*'Variables AMS'!$S$64</f>
        <v>33455.007438339679</v>
      </c>
      <c r="AJ52" s="25">
        <f>'Variables AMS'!AI146*'Variables AMS'!AI183*'Variables AMS'!AI220/'Variables AMS'!AI$64*'Variables AMS'!$S$64</f>
        <v>33773.602948843465</v>
      </c>
      <c r="AK52" s="25">
        <f>'Variables AMS'!AJ146*'Variables AMS'!AJ183*'Variables AMS'!AJ220/'Variables AMS'!AJ$64*'Variables AMS'!$S$64</f>
        <v>34109.453789636987</v>
      </c>
      <c r="AL52" s="25">
        <f>'Variables AMS'!AK146*'Variables AMS'!AK183*'Variables AMS'!AK220/'Variables AMS'!AK$64*'Variables AMS'!$S$64</f>
        <v>34477.320826264593</v>
      </c>
      <c r="AM52" s="25">
        <f>'Variables AMS'!AL146*'Variables AMS'!AL183*'Variables AMS'!AL220/'Variables AMS'!AL$64*'Variables AMS'!$S$64</f>
        <v>34850.373731510525</v>
      </c>
      <c r="AN52" s="25">
        <f>'Variables AMS'!AM146*'Variables AMS'!AM183*'Variables AMS'!AM220/'Variables AMS'!AM$64*'Variables AMS'!$S$64</f>
        <v>35241.519239684327</v>
      </c>
      <c r="AO52" s="25">
        <f>'Variables AMS'!AN146*'Variables AMS'!AN183*'Variables AMS'!AN220/'Variables AMS'!AN$64*'Variables AMS'!$S$64</f>
        <v>35671.614201928205</v>
      </c>
      <c r="AP52" s="25">
        <f>'Variables AMS'!AO146*'Variables AMS'!AO183*'Variables AMS'!AO220/'Variables AMS'!AO$64*'Variables AMS'!$S$64</f>
        <v>36118.712232423662</v>
      </c>
      <c r="AQ52" s="25">
        <f>'Variables AMS'!AP146*'Variables AMS'!AP183*'Variables AMS'!AP220/'Variables AMS'!AP$64*'Variables AMS'!$S$64</f>
        <v>36564.352384583806</v>
      </c>
      <c r="AR52" s="25">
        <f>'Variables AMS'!AQ146*'Variables AMS'!AQ183*'Variables AMS'!AQ220/'Variables AMS'!AQ$64*'Variables AMS'!$S$64</f>
        <v>37010.046687645561</v>
      </c>
      <c r="AS52" s="25">
        <f>'Variables AMS'!AR146*'Variables AMS'!AR183*'Variables AMS'!AR220/'Variables AMS'!AR$64*'Variables AMS'!$S$64</f>
        <v>37479.759247118956</v>
      </c>
      <c r="AT52" s="25">
        <f>'Variables AMS'!AS146*'Variables AMS'!AS183*'Variables AMS'!AS220/'Variables AMS'!AS$64*'Variables AMS'!$S$64</f>
        <v>37942.455747606837</v>
      </c>
      <c r="AU52" s="25">
        <f>'Variables AMS'!AT146*'Variables AMS'!AT183*'Variables AMS'!AT220/'Variables AMS'!AT$64*'Variables AMS'!$S$64</f>
        <v>38408.495200718404</v>
      </c>
      <c r="AV52" s="25">
        <f>'Variables AMS'!AU146*'Variables AMS'!AU183*'Variables AMS'!AU220/'Variables AMS'!AU$64*'Variables AMS'!$S$64</f>
        <v>38879.012588777354</v>
      </c>
      <c r="AW52" s="25">
        <f>'Variables AMS'!AV146*'Variables AMS'!AV183*'Variables AMS'!AV220/'Variables AMS'!AV$64*'Variables AMS'!$S$64</f>
        <v>39352.11940130822</v>
      </c>
      <c r="AX52" s="18"/>
    </row>
    <row r="53" spans="1:50" x14ac:dyDescent="0.25">
      <c r="A53" s="164"/>
      <c r="B53" t="s">
        <v>262</v>
      </c>
      <c r="C53" s="25">
        <f>'Variables AMS'!B147*'Variables AMS'!B184*'Variables AMS'!B221/'Variables AMS'!B$64*'Variables AMS'!$S$64</f>
        <v>25786.263911850423</v>
      </c>
      <c r="D53" s="25">
        <f>'Variables AMS'!C147*'Variables AMS'!C184*'Variables AMS'!C221/'Variables AMS'!C$64*'Variables AMS'!$S$64</f>
        <v>26116.751849389861</v>
      </c>
      <c r="E53" s="25">
        <f>'Variables AMS'!D147*'Variables AMS'!D184*'Variables AMS'!D221/'Variables AMS'!D$64*'Variables AMS'!$S$64</f>
        <v>26724.193626907982</v>
      </c>
      <c r="F53" s="25">
        <f>'Variables AMS'!E147*'Variables AMS'!E184*'Variables AMS'!E221/'Variables AMS'!E$64*'Variables AMS'!$S$64</f>
        <v>27770.033291721942</v>
      </c>
      <c r="G53" s="25">
        <f>'Variables AMS'!F147*'Variables AMS'!F184*'Variables AMS'!F221/'Variables AMS'!F$64*'Variables AMS'!$S$64</f>
        <v>27947.931409435118</v>
      </c>
      <c r="H53" s="25">
        <f>'Variables AMS'!G147*'Variables AMS'!G184*'Variables AMS'!G221/'Variables AMS'!G$64*'Variables AMS'!$S$64</f>
        <v>25222.018604131437</v>
      </c>
      <c r="I53" s="25">
        <f>'Variables AMS'!H147*'Variables AMS'!H184*'Variables AMS'!H221/'Variables AMS'!H$64*'Variables AMS'!$S$64</f>
        <v>26258.1796917924</v>
      </c>
      <c r="J53" s="25">
        <f>'Variables AMS'!I147*'Variables AMS'!I184*'Variables AMS'!I221/'Variables AMS'!I$64*'Variables AMS'!$S$64</f>
        <v>27130.619166378336</v>
      </c>
      <c r="K53" s="25">
        <f>'Variables AMS'!J147*'Variables AMS'!J184*'Variables AMS'!J221/'Variables AMS'!J$64*'Variables AMS'!$S$64</f>
        <v>27173.351894047744</v>
      </c>
      <c r="L53" s="25">
        <f>'Variables AMS'!K147*'Variables AMS'!K184*'Variables AMS'!K221/'Variables AMS'!K$64*'Variables AMS'!$S$64</f>
        <v>26595.413770460254</v>
      </c>
      <c r="M53" s="25">
        <f>'Variables AMS'!L147*'Variables AMS'!L184*'Variables AMS'!L221/'Variables AMS'!L$64*'Variables AMS'!$S$64</f>
        <v>26471.158381828962</v>
      </c>
      <c r="N53" s="25">
        <f>'Variables AMS'!M147*'Variables AMS'!M184*'Variables AMS'!M221/'Variables AMS'!M$64*'Variables AMS'!$S$64</f>
        <v>26989.415565081235</v>
      </c>
      <c r="O53" s="25">
        <f>'Variables AMS'!N147*'Variables AMS'!N184*'Variables AMS'!N221/'Variables AMS'!N$64*'Variables AMS'!$S$64</f>
        <v>27403.874009794308</v>
      </c>
      <c r="P53" s="25">
        <f>'Variables AMS'!O147*'Variables AMS'!O184*'Variables AMS'!O221/'Variables AMS'!O$64*'Variables AMS'!$S$64</f>
        <v>28457.313262783475</v>
      </c>
      <c r="Q53" s="25">
        <f>'Variables AMS'!P147*'Variables AMS'!P184*'Variables AMS'!P221/'Variables AMS'!P$64*'Variables AMS'!$S$64</f>
        <v>28743.244199006778</v>
      </c>
      <c r="R53" s="25">
        <f>'Variables AMS'!Q147*'Variables AMS'!Q184*'Variables AMS'!Q221/'Variables AMS'!Q$64*'Variables AMS'!$S$64</f>
        <v>28957.950695384887</v>
      </c>
      <c r="S53" s="25">
        <f>'Variables AMS'!R147*'Variables AMS'!R184*'Variables AMS'!R221/'Variables AMS'!R$64*'Variables AMS'!$S$64</f>
        <v>28739.346089152103</v>
      </c>
      <c r="T53" s="25">
        <f>'Variables AMS'!S147*'Variables AMS'!S184*'Variables AMS'!S221/'Variables AMS'!S$64*'Variables AMS'!$S$64</f>
        <v>29705.945873536068</v>
      </c>
      <c r="U53" s="25">
        <f>'Variables AMS'!T147*'Variables AMS'!T184*'Variables AMS'!T221/'Variables AMS'!T$64*'Variables AMS'!$S$64</f>
        <v>29847.170476500844</v>
      </c>
      <c r="V53" s="25">
        <f>'Variables AMS'!U147*'Variables AMS'!U184*'Variables AMS'!U221/'Variables AMS'!U$64*'Variables AMS'!$S$64</f>
        <v>30388.816557589031</v>
      </c>
      <c r="W53" s="25">
        <f>'Variables AMS'!V147*'Variables AMS'!V184*'Variables AMS'!V221/'Variables AMS'!V$64*'Variables AMS'!$S$64</f>
        <v>30864.103408772356</v>
      </c>
      <c r="X53" s="25">
        <f>'Variables AMS'!W147*'Variables AMS'!W184*'Variables AMS'!W221/'Variables AMS'!W$64*'Variables AMS'!$S$64</f>
        <v>31265.403640919481</v>
      </c>
      <c r="Y53" s="25">
        <f>'Variables AMS'!X147*'Variables AMS'!X184*'Variables AMS'!X221/'Variables AMS'!X$64*'Variables AMS'!$S$64</f>
        <v>31614.949096874407</v>
      </c>
      <c r="Z53" s="25">
        <f>'Variables AMS'!Y147*'Variables AMS'!Y184*'Variables AMS'!Y221/'Variables AMS'!Y$64*'Variables AMS'!$S$64</f>
        <v>32225.02445126704</v>
      </c>
      <c r="AA53" s="25">
        <f>'Variables AMS'!Z147*'Variables AMS'!Z184*'Variables AMS'!Z221/'Variables AMS'!Z$64*'Variables AMS'!$S$64</f>
        <v>32904.954961328607</v>
      </c>
      <c r="AB53" s="25">
        <f>'Variables AMS'!AA147*'Variables AMS'!AA184*'Variables AMS'!AA221/'Variables AMS'!AA$64*'Variables AMS'!$S$64</f>
        <v>33618.574925459186</v>
      </c>
      <c r="AC53" s="25">
        <f>'Variables AMS'!AB147*'Variables AMS'!AB184*'Variables AMS'!AB221/'Variables AMS'!AB$64*'Variables AMS'!$S$64</f>
        <v>34446.791301939797</v>
      </c>
      <c r="AD53" s="25">
        <f>'Variables AMS'!AC147*'Variables AMS'!AC184*'Variables AMS'!AC221/'Variables AMS'!AC$64*'Variables AMS'!$S$64</f>
        <v>34470.838795364914</v>
      </c>
      <c r="AE53" s="25">
        <f>'Variables AMS'!AD147*'Variables AMS'!AD184*'Variables AMS'!AD221/'Variables AMS'!AD$64*'Variables AMS'!$S$64</f>
        <v>34530.615081722106</v>
      </c>
      <c r="AF53" s="25">
        <f>'Variables AMS'!AE147*'Variables AMS'!AE184*'Variables AMS'!AE221/'Variables AMS'!AE$64*'Variables AMS'!$S$64</f>
        <v>34599.268870981425</v>
      </c>
      <c r="AG53" s="25">
        <f>'Variables AMS'!AF147*'Variables AMS'!AF184*'Variables AMS'!AF221/'Variables AMS'!AF$64*'Variables AMS'!$S$64</f>
        <v>34680.661842684414</v>
      </c>
      <c r="AH53" s="25">
        <f>'Variables AMS'!AG147*'Variables AMS'!AG184*'Variables AMS'!AG221/'Variables AMS'!AG$64*'Variables AMS'!$S$64</f>
        <v>34797.350017858145</v>
      </c>
      <c r="AI53" s="25">
        <f>'Variables AMS'!AH147*'Variables AMS'!AH184*'Variables AMS'!AH221/'Variables AMS'!AH$64*'Variables AMS'!$S$64</f>
        <v>34971.92054701387</v>
      </c>
      <c r="AJ53" s="25">
        <f>'Variables AMS'!AI147*'Variables AMS'!AI184*'Variables AMS'!AI221/'Variables AMS'!AI$64*'Variables AMS'!$S$64</f>
        <v>35161.643834302195</v>
      </c>
      <c r="AK53" s="25">
        <f>'Variables AMS'!AJ147*'Variables AMS'!AJ184*'Variables AMS'!AJ221/'Variables AMS'!AJ$64*'Variables AMS'!$S$64</f>
        <v>35366.444553324502</v>
      </c>
      <c r="AL53" s="25">
        <f>'Variables AMS'!AK147*'Variables AMS'!AK184*'Variables AMS'!AK221/'Variables AMS'!AK$64*'Variables AMS'!$S$64</f>
        <v>35593.365535585537</v>
      </c>
      <c r="AM53" s="25">
        <f>'Variables AMS'!AL147*'Variables AMS'!AL184*'Variables AMS'!AL221/'Variables AMS'!AL$64*'Variables AMS'!$S$64</f>
        <v>35814.823712435224</v>
      </c>
      <c r="AN53" s="25">
        <f>'Variables AMS'!AM147*'Variables AMS'!AM184*'Variables AMS'!AM221/'Variables AMS'!AM$64*'Variables AMS'!$S$64</f>
        <v>36071.106797249347</v>
      </c>
      <c r="AO53" s="25">
        <f>'Variables AMS'!AN147*'Variables AMS'!AN184*'Variables AMS'!AN221/'Variables AMS'!AN$64*'Variables AMS'!$S$64</f>
        <v>36316.159261020439</v>
      </c>
      <c r="AP53" s="25">
        <f>'Variables AMS'!AO147*'Variables AMS'!AO184*'Variables AMS'!AO221/'Variables AMS'!AO$64*'Variables AMS'!$S$64</f>
        <v>36555.594626871018</v>
      </c>
      <c r="AQ53" s="25">
        <f>'Variables AMS'!AP147*'Variables AMS'!AP184*'Variables AMS'!AP221/'Variables AMS'!AP$64*'Variables AMS'!$S$64</f>
        <v>36806.716286798088</v>
      </c>
      <c r="AR53" s="25">
        <f>'Variables AMS'!AQ147*'Variables AMS'!AQ184*'Variables AMS'!AQ221/'Variables AMS'!AQ$64*'Variables AMS'!$S$64</f>
        <v>37025.000334522112</v>
      </c>
      <c r="AS53" s="25">
        <f>'Variables AMS'!AR147*'Variables AMS'!AR184*'Variables AMS'!AR221/'Variables AMS'!AR$64*'Variables AMS'!$S$64</f>
        <v>37207.724570949169</v>
      </c>
      <c r="AT53" s="25">
        <f>'Variables AMS'!AS147*'Variables AMS'!AS184*'Variables AMS'!AS221/'Variables AMS'!AS$64*'Variables AMS'!$S$64</f>
        <v>37398.229809712102</v>
      </c>
      <c r="AU53" s="25">
        <f>'Variables AMS'!AT147*'Variables AMS'!AT184*'Variables AMS'!AT221/'Variables AMS'!AT$64*'Variables AMS'!$S$64</f>
        <v>37596.244799660293</v>
      </c>
      <c r="AV53" s="25">
        <f>'Variables AMS'!AU147*'Variables AMS'!AU184*'Variables AMS'!AU221/'Variables AMS'!AU$64*'Variables AMS'!$S$64</f>
        <v>37799.772231668219</v>
      </c>
      <c r="AW53" s="25">
        <f>'Variables AMS'!AV147*'Variables AMS'!AV184*'Variables AMS'!AV221/'Variables AMS'!AV$64*'Variables AMS'!$S$64</f>
        <v>38012.929281556622</v>
      </c>
      <c r="AX53" s="18"/>
    </row>
    <row r="54" spans="1:50" x14ac:dyDescent="0.25">
      <c r="A54" s="164"/>
      <c r="B54" t="s">
        <v>263</v>
      </c>
      <c r="C54" s="25">
        <f>'Variables AMS'!B148*'Variables AMS'!B185*'Variables AMS'!B222/'Variables AMS'!B$64*'Variables AMS'!$S$64</f>
        <v>24037.571057486781</v>
      </c>
      <c r="D54" s="25">
        <f>'Variables AMS'!C148*'Variables AMS'!C185*'Variables AMS'!C222/'Variables AMS'!C$64*'Variables AMS'!$S$64</f>
        <v>24385.28362973531</v>
      </c>
      <c r="E54" s="25">
        <f>'Variables AMS'!D148*'Variables AMS'!D185*'Variables AMS'!D222/'Variables AMS'!D$64*'Variables AMS'!$S$64</f>
        <v>24949.823415297487</v>
      </c>
      <c r="F54" s="25">
        <f>'Variables AMS'!E148*'Variables AMS'!E185*'Variables AMS'!E222/'Variables AMS'!E$64*'Variables AMS'!$S$64</f>
        <v>25813.431682089693</v>
      </c>
      <c r="G54" s="25">
        <f>'Variables AMS'!F148*'Variables AMS'!F185*'Variables AMS'!F222/'Variables AMS'!F$64*'Variables AMS'!$S$64</f>
        <v>25133.25218110557</v>
      </c>
      <c r="H54" s="25">
        <f>'Variables AMS'!G148*'Variables AMS'!G185*'Variables AMS'!G222/'Variables AMS'!G$64*'Variables AMS'!$S$64</f>
        <v>21858.858793452222</v>
      </c>
      <c r="I54" s="25">
        <f>'Variables AMS'!H148*'Variables AMS'!H185*'Variables AMS'!H222/'Variables AMS'!H$64*'Variables AMS'!$S$64</f>
        <v>23045.58728162953</v>
      </c>
      <c r="J54" s="25">
        <f>'Variables AMS'!I148*'Variables AMS'!I185*'Variables AMS'!I222/'Variables AMS'!I$64*'Variables AMS'!$S$64</f>
        <v>23484.663423829439</v>
      </c>
      <c r="K54" s="25">
        <f>'Variables AMS'!J148*'Variables AMS'!J185*'Variables AMS'!J222/'Variables AMS'!J$64*'Variables AMS'!$S$64</f>
        <v>23171.551295606841</v>
      </c>
      <c r="L54" s="25">
        <f>'Variables AMS'!K148*'Variables AMS'!K185*'Variables AMS'!K222/'Variables AMS'!K$64*'Variables AMS'!$S$64</f>
        <v>22975.021206092853</v>
      </c>
      <c r="M54" s="25">
        <f>'Variables AMS'!L148*'Variables AMS'!L185*'Variables AMS'!L222/'Variables AMS'!L$64*'Variables AMS'!$S$64</f>
        <v>23108.770591836805</v>
      </c>
      <c r="N54" s="25">
        <f>'Variables AMS'!M148*'Variables AMS'!M185*'Variables AMS'!M222/'Variables AMS'!M$64*'Variables AMS'!$S$64</f>
        <v>23267.368784539602</v>
      </c>
      <c r="O54" s="25">
        <f>'Variables AMS'!N148*'Variables AMS'!N185*'Variables AMS'!N222/'Variables AMS'!N$64*'Variables AMS'!$S$64</f>
        <v>23581.49053775589</v>
      </c>
      <c r="P54" s="25">
        <f>'Variables AMS'!O148*'Variables AMS'!O185*'Variables AMS'!O222/'Variables AMS'!O$64*'Variables AMS'!$S$64</f>
        <v>24690.194771465412</v>
      </c>
      <c r="Q54" s="25">
        <f>'Variables AMS'!P148*'Variables AMS'!P185*'Variables AMS'!P222/'Variables AMS'!P$64*'Variables AMS'!$S$64</f>
        <v>25352.778786667681</v>
      </c>
      <c r="R54" s="25">
        <f>'Variables AMS'!Q148*'Variables AMS'!Q185*'Variables AMS'!Q222/'Variables AMS'!Q$64*'Variables AMS'!$S$64</f>
        <v>25275.198548255237</v>
      </c>
      <c r="S54" s="25">
        <f>'Variables AMS'!R148*'Variables AMS'!R185*'Variables AMS'!R222/'Variables AMS'!R$64*'Variables AMS'!$S$64</f>
        <v>25202.86426386184</v>
      </c>
      <c r="T54" s="25">
        <f>'Variables AMS'!S148*'Variables AMS'!S185*'Variables AMS'!S222/'Variables AMS'!S$64*'Variables AMS'!$S$64</f>
        <v>26352.863976460096</v>
      </c>
      <c r="U54" s="25">
        <f>'Variables AMS'!T148*'Variables AMS'!T185*'Variables AMS'!T222/'Variables AMS'!T$64*'Variables AMS'!$S$64</f>
        <v>26499.941848253333</v>
      </c>
      <c r="V54" s="25">
        <f>'Variables AMS'!U148*'Variables AMS'!U185*'Variables AMS'!U222/'Variables AMS'!U$64*'Variables AMS'!$S$64</f>
        <v>27082.140691645091</v>
      </c>
      <c r="W54" s="25">
        <f>'Variables AMS'!V148*'Variables AMS'!V185*'Variables AMS'!V222/'Variables AMS'!V$64*'Variables AMS'!$S$64</f>
        <v>27352.217692781902</v>
      </c>
      <c r="X54" s="25">
        <f>'Variables AMS'!W148*'Variables AMS'!W185*'Variables AMS'!W222/'Variables AMS'!W$64*'Variables AMS'!$S$64</f>
        <v>27493.686174385773</v>
      </c>
      <c r="Y54" s="25">
        <f>'Variables AMS'!X148*'Variables AMS'!X185*'Variables AMS'!X222/'Variables AMS'!X$64*'Variables AMS'!$S$64</f>
        <v>27409.311976237506</v>
      </c>
      <c r="Z54" s="25">
        <f>'Variables AMS'!Y148*'Variables AMS'!Y185*'Variables AMS'!Y222/'Variables AMS'!Y$64*'Variables AMS'!$S$64</f>
        <v>27534.41733719171</v>
      </c>
      <c r="AA54" s="25">
        <f>'Variables AMS'!Z148*'Variables AMS'!Z185*'Variables AMS'!Z222/'Variables AMS'!Z$64*'Variables AMS'!$S$64</f>
        <v>27676.537229694168</v>
      </c>
      <c r="AB54" s="25">
        <f>'Variables AMS'!AA148*'Variables AMS'!AA185*'Variables AMS'!AA222/'Variables AMS'!AA$64*'Variables AMS'!$S$64</f>
        <v>27789.03576339551</v>
      </c>
      <c r="AC54" s="25">
        <f>'Variables AMS'!AB148*'Variables AMS'!AB185*'Variables AMS'!AB222/'Variables AMS'!AB$64*'Variables AMS'!$S$64</f>
        <v>27933.717149819255</v>
      </c>
      <c r="AD54" s="25">
        <f>'Variables AMS'!AC148*'Variables AMS'!AC185*'Variables AMS'!AC222/'Variables AMS'!AC$64*'Variables AMS'!$S$64</f>
        <v>27995.591785806188</v>
      </c>
      <c r="AE54" s="25">
        <f>'Variables AMS'!AD148*'Variables AMS'!AD185*'Variables AMS'!AD222/'Variables AMS'!AD$64*'Variables AMS'!$S$64</f>
        <v>28080.385412282263</v>
      </c>
      <c r="AF54" s="25">
        <f>'Variables AMS'!AE148*'Variables AMS'!AE185*'Variables AMS'!AE222/'Variables AMS'!AE$64*'Variables AMS'!$S$64</f>
        <v>28167.488096218</v>
      </c>
      <c r="AG54" s="25">
        <f>'Variables AMS'!AF148*'Variables AMS'!AF185*'Variables AMS'!AF222/'Variables AMS'!AF$64*'Variables AMS'!$S$64</f>
        <v>28263.655099079882</v>
      </c>
      <c r="AH54" s="25">
        <f>'Variables AMS'!AG148*'Variables AMS'!AG185*'Variables AMS'!AG222/'Variables AMS'!AG$64*'Variables AMS'!$S$64</f>
        <v>28385.442485380834</v>
      </c>
      <c r="AI54" s="25">
        <f>'Variables AMS'!AH148*'Variables AMS'!AH185*'Variables AMS'!AH222/'Variables AMS'!AH$64*'Variables AMS'!$S$64</f>
        <v>28553.823356141973</v>
      </c>
      <c r="AJ54" s="25">
        <f>'Variables AMS'!AI148*'Variables AMS'!AI185*'Variables AMS'!AI222/'Variables AMS'!AI$64*'Variables AMS'!$S$64</f>
        <v>28719.717981295395</v>
      </c>
      <c r="AK54" s="25">
        <f>'Variables AMS'!AJ148*'Variables AMS'!AJ185*'Variables AMS'!AJ222/'Variables AMS'!AJ$64*'Variables AMS'!$S$64</f>
        <v>28897.696799928992</v>
      </c>
      <c r="AL54" s="25">
        <f>'Variables AMS'!AK148*'Variables AMS'!AK185*'Variables AMS'!AK222/'Variables AMS'!AK$64*'Variables AMS'!$S$64</f>
        <v>29080.208599815287</v>
      </c>
      <c r="AM54" s="25">
        <f>'Variables AMS'!AL148*'Variables AMS'!AL185*'Variables AMS'!AL222/'Variables AMS'!AL$64*'Variables AMS'!$S$64</f>
        <v>29256.161221371407</v>
      </c>
      <c r="AN54" s="25">
        <f>'Variables AMS'!AM148*'Variables AMS'!AM185*'Variables AMS'!AM222/'Variables AMS'!AM$64*'Variables AMS'!$S$64</f>
        <v>29471.328830900122</v>
      </c>
      <c r="AO54" s="25">
        <f>'Variables AMS'!AN148*'Variables AMS'!AN185*'Variables AMS'!AN222/'Variables AMS'!AN$64*'Variables AMS'!$S$64</f>
        <v>29685.601087357896</v>
      </c>
      <c r="AP54" s="25">
        <f>'Variables AMS'!AO148*'Variables AMS'!AO185*'Variables AMS'!AO222/'Variables AMS'!AO$64*'Variables AMS'!$S$64</f>
        <v>29891.022281342935</v>
      </c>
      <c r="AQ54" s="25">
        <f>'Variables AMS'!AP148*'Variables AMS'!AP185*'Variables AMS'!AP222/'Variables AMS'!AP$64*'Variables AMS'!$S$64</f>
        <v>30097.336830451124</v>
      </c>
      <c r="AR54" s="25">
        <f>'Variables AMS'!AQ148*'Variables AMS'!AQ185*'Variables AMS'!AQ222/'Variables AMS'!AQ$64*'Variables AMS'!$S$64</f>
        <v>30267.772558893994</v>
      </c>
      <c r="AS54" s="25">
        <f>'Variables AMS'!AR148*'Variables AMS'!AR185*'Variables AMS'!AR222/'Variables AMS'!AR$64*'Variables AMS'!$S$64</f>
        <v>30413.099378515264</v>
      </c>
      <c r="AT54" s="25">
        <f>'Variables AMS'!AS148*'Variables AMS'!AS185*'Variables AMS'!AS222/'Variables AMS'!AS$64*'Variables AMS'!$S$64</f>
        <v>30565.974915789597</v>
      </c>
      <c r="AU54" s="25">
        <f>'Variables AMS'!AT148*'Variables AMS'!AT185*'Variables AMS'!AT222/'Variables AMS'!AT$64*'Variables AMS'!$S$64</f>
        <v>30718.810455839739</v>
      </c>
      <c r="AV54" s="25">
        <f>'Variables AMS'!AU148*'Variables AMS'!AU185*'Variables AMS'!AU222/'Variables AMS'!AU$64*'Variables AMS'!$S$64</f>
        <v>30869.929358344372</v>
      </c>
      <c r="AW54" s="25">
        <f>'Variables AMS'!AV148*'Variables AMS'!AV185*'Variables AMS'!AV222/'Variables AMS'!AV$64*'Variables AMS'!$S$64</f>
        <v>31022.232731663011</v>
      </c>
      <c r="AX54" s="18"/>
    </row>
    <row r="55" spans="1:50" x14ac:dyDescent="0.25">
      <c r="A55" s="164"/>
      <c r="B55" t="s">
        <v>264</v>
      </c>
      <c r="C55" s="25">
        <f>'Variables AMS'!B149*'Variables AMS'!B186*'Variables AMS'!B223/'Variables AMS'!B$64*'Variables AMS'!$S$64</f>
        <v>11854.534963658985</v>
      </c>
      <c r="D55" s="25">
        <f>'Variables AMS'!C149*'Variables AMS'!C186*'Variables AMS'!C223/'Variables AMS'!C$64*'Variables AMS'!$S$64</f>
        <v>12024.138122078113</v>
      </c>
      <c r="E55" s="25">
        <f>'Variables AMS'!D149*'Variables AMS'!D186*'Variables AMS'!D223/'Variables AMS'!D$64*'Variables AMS'!$S$64</f>
        <v>12327.401710677212</v>
      </c>
      <c r="F55" s="25">
        <f>'Variables AMS'!E149*'Variables AMS'!E186*'Variables AMS'!E223/'Variables AMS'!E$64*'Variables AMS'!$S$64</f>
        <v>12784.135963250978</v>
      </c>
      <c r="G55" s="25">
        <f>'Variables AMS'!F149*'Variables AMS'!F186*'Variables AMS'!F223/'Variables AMS'!F$64*'Variables AMS'!$S$64</f>
        <v>12303.753669893467</v>
      </c>
      <c r="H55" s="25">
        <f>'Variables AMS'!G149*'Variables AMS'!G186*'Variables AMS'!G223/'Variables AMS'!G$64*'Variables AMS'!$S$64</f>
        <v>10690.384825333127</v>
      </c>
      <c r="I55" s="25">
        <f>'Variables AMS'!H149*'Variables AMS'!H186*'Variables AMS'!H223/'Variables AMS'!H$64*'Variables AMS'!$S$64</f>
        <v>11220.848900340741</v>
      </c>
      <c r="J55" s="25">
        <f>'Variables AMS'!I149*'Variables AMS'!I186*'Variables AMS'!I223/'Variables AMS'!I$64*'Variables AMS'!$S$64</f>
        <v>11409.905096984692</v>
      </c>
      <c r="K55" s="25">
        <f>'Variables AMS'!J149*'Variables AMS'!J186*'Variables AMS'!J223/'Variables AMS'!J$64*'Variables AMS'!$S$64</f>
        <v>11291.366973474824</v>
      </c>
      <c r="L55" s="25">
        <f>'Variables AMS'!K149*'Variables AMS'!K186*'Variables AMS'!K223/'Variables AMS'!K$64*'Variables AMS'!$S$64</f>
        <v>11250.576322551617</v>
      </c>
      <c r="M55" s="25">
        <f>'Variables AMS'!L149*'Variables AMS'!L186*'Variables AMS'!L223/'Variables AMS'!L$64*'Variables AMS'!$S$64</f>
        <v>11357.17625869087</v>
      </c>
      <c r="N55" s="25">
        <f>'Variables AMS'!M149*'Variables AMS'!M186*'Variables AMS'!M223/'Variables AMS'!M$64*'Variables AMS'!$S$64</f>
        <v>11449.334248364037</v>
      </c>
      <c r="O55" s="25">
        <f>'Variables AMS'!N149*'Variables AMS'!N186*'Variables AMS'!N223/'Variables AMS'!N$64*'Variables AMS'!$S$64</f>
        <v>11589.549125910295</v>
      </c>
      <c r="P55" s="25">
        <f>'Variables AMS'!O149*'Variables AMS'!O186*'Variables AMS'!O223/'Variables AMS'!O$64*'Variables AMS'!$S$64</f>
        <v>12081.44925035505</v>
      </c>
      <c r="Q55" s="25">
        <f>'Variables AMS'!P149*'Variables AMS'!P186*'Variables AMS'!P223/'Variables AMS'!P$64*'Variables AMS'!$S$64</f>
        <v>12364.590263824039</v>
      </c>
      <c r="R55" s="25">
        <f>'Variables AMS'!Q149*'Variables AMS'!Q186*'Variables AMS'!Q223/'Variables AMS'!Q$64*'Variables AMS'!$S$64</f>
        <v>12298.287361302017</v>
      </c>
      <c r="S55" s="25">
        <f>'Variables AMS'!R149*'Variables AMS'!R186*'Variables AMS'!R223/'Variables AMS'!R$64*'Variables AMS'!$S$64</f>
        <v>12268.642046334337</v>
      </c>
      <c r="T55" s="25">
        <f>'Variables AMS'!S149*'Variables AMS'!S186*'Variables AMS'!S223/'Variables AMS'!S$64*'Variables AMS'!$S$64</f>
        <v>12924.22079401375</v>
      </c>
      <c r="U55" s="25">
        <f>'Variables AMS'!T149*'Variables AMS'!T186*'Variables AMS'!T223/'Variables AMS'!T$64*'Variables AMS'!$S$64</f>
        <v>12945.101645908782</v>
      </c>
      <c r="V55" s="25">
        <f>'Variables AMS'!U149*'Variables AMS'!U186*'Variables AMS'!U223/'Variables AMS'!U$64*'Variables AMS'!$S$64</f>
        <v>13211.320068156554</v>
      </c>
      <c r="W55" s="25">
        <f>'Variables AMS'!V149*'Variables AMS'!V186*'Variables AMS'!V223/'Variables AMS'!V$64*'Variables AMS'!$S$64</f>
        <v>13848.848296853526</v>
      </c>
      <c r="X55" s="25">
        <f>'Variables AMS'!W149*'Variables AMS'!W186*'Variables AMS'!W223/'Variables AMS'!W$64*'Variables AMS'!$S$64</f>
        <v>14492.415198606499</v>
      </c>
      <c r="Y55" s="25">
        <f>'Variables AMS'!X149*'Variables AMS'!X186*'Variables AMS'!X223/'Variables AMS'!X$64*'Variables AMS'!$S$64</f>
        <v>15064.555059414704</v>
      </c>
      <c r="Z55" s="25">
        <f>'Variables AMS'!Y149*'Variables AMS'!Y186*'Variables AMS'!Y223/'Variables AMS'!Y$64*'Variables AMS'!$S$64</f>
        <v>15884.931063386011</v>
      </c>
      <c r="AA55" s="25">
        <f>'Variables AMS'!Z149*'Variables AMS'!Z186*'Variables AMS'!Z223/'Variables AMS'!Z$64*'Variables AMS'!$S$64</f>
        <v>16823.56715267296</v>
      </c>
      <c r="AB55" s="25">
        <f>'Variables AMS'!AA149*'Variables AMS'!AA186*'Variables AMS'!AA223/'Variables AMS'!AA$64*'Variables AMS'!$S$64</f>
        <v>17871.904646573708</v>
      </c>
      <c r="AC55" s="25">
        <f>'Variables AMS'!AB149*'Variables AMS'!AB186*'Variables AMS'!AB223/'Variables AMS'!AB$64*'Variables AMS'!$S$64</f>
        <v>19091.087447682483</v>
      </c>
      <c r="AD55" s="25">
        <f>'Variables AMS'!AC149*'Variables AMS'!AC186*'Variables AMS'!AC223/'Variables AMS'!AC$64*'Variables AMS'!$S$64</f>
        <v>19144.276402673986</v>
      </c>
      <c r="AE55" s="25">
        <f>'Variables AMS'!AD149*'Variables AMS'!AD186*'Variables AMS'!AD223/'Variables AMS'!AD$64*'Variables AMS'!$S$64</f>
        <v>19237.802668190016</v>
      </c>
      <c r="AF55" s="25">
        <f>'Variables AMS'!AE149*'Variables AMS'!AE186*'Variables AMS'!AE223/'Variables AMS'!AE$64*'Variables AMS'!$S$64</f>
        <v>19338.347550841605</v>
      </c>
      <c r="AG55" s="25">
        <f>'Variables AMS'!AF149*'Variables AMS'!AF186*'Variables AMS'!AF223/'Variables AMS'!AF$64*'Variables AMS'!$S$64</f>
        <v>19449.976817642662</v>
      </c>
      <c r="AH55" s="25">
        <f>'Variables AMS'!AG149*'Variables AMS'!AG186*'Variables AMS'!AG223/'Variables AMS'!AG$64*'Variables AMS'!$S$64</f>
        <v>19589.341526291842</v>
      </c>
      <c r="AI55" s="25">
        <f>'Variables AMS'!AH149*'Variables AMS'!AH186*'Variables AMS'!AH223/'Variables AMS'!AH$64*'Variables AMS'!$S$64</f>
        <v>19767.936767950338</v>
      </c>
      <c r="AJ55" s="25">
        <f>'Variables AMS'!AI149*'Variables AMS'!AI186*'Variables AMS'!AI223/'Variables AMS'!AI$64*'Variables AMS'!$S$64</f>
        <v>19943.546090327247</v>
      </c>
      <c r="AK55" s="25">
        <f>'Variables AMS'!AJ149*'Variables AMS'!AJ186*'Variables AMS'!AJ223/'Variables AMS'!AJ$64*'Variables AMS'!$S$64</f>
        <v>20132.389624546326</v>
      </c>
      <c r="AL55" s="25">
        <f>'Variables AMS'!AK149*'Variables AMS'!AK186*'Variables AMS'!AK223/'Variables AMS'!AK$64*'Variables AMS'!$S$64</f>
        <v>20327.043745135874</v>
      </c>
      <c r="AM55" s="25">
        <f>'Variables AMS'!AL149*'Variables AMS'!AL186*'Variables AMS'!AL223/'Variables AMS'!AL$64*'Variables AMS'!$S$64</f>
        <v>20516.706392755394</v>
      </c>
      <c r="AN55" s="25">
        <f>'Variables AMS'!AM149*'Variables AMS'!AM186*'Variables AMS'!AM223/'Variables AMS'!AM$64*'Variables AMS'!$S$64</f>
        <v>20721.719142577258</v>
      </c>
      <c r="AO55" s="25">
        <f>'Variables AMS'!AN149*'Variables AMS'!AN186*'Variables AMS'!AN223/'Variables AMS'!AN$64*'Variables AMS'!$S$64</f>
        <v>20938.475162469505</v>
      </c>
      <c r="AP55" s="25">
        <f>'Variables AMS'!AO149*'Variables AMS'!AO186*'Variables AMS'!AO223/'Variables AMS'!AO$64*'Variables AMS'!$S$64</f>
        <v>21150.471405322387</v>
      </c>
      <c r="AQ55" s="25">
        <f>'Variables AMS'!AP149*'Variables AMS'!AP186*'Variables AMS'!AP223/'Variables AMS'!AP$64*'Variables AMS'!$S$64</f>
        <v>21368.32088825533</v>
      </c>
      <c r="AR55" s="25">
        <f>'Variables AMS'!AQ149*'Variables AMS'!AQ186*'Variables AMS'!AQ223/'Variables AMS'!AQ$64*'Variables AMS'!$S$64</f>
        <v>21563.075484347333</v>
      </c>
      <c r="AS55" s="25">
        <f>'Variables AMS'!AR149*'Variables AMS'!AR186*'Variables AMS'!AR223/'Variables AMS'!AR$64*'Variables AMS'!$S$64</f>
        <v>21755.810522993881</v>
      </c>
      <c r="AT55" s="25">
        <f>'Variables AMS'!AS149*'Variables AMS'!AS186*'Variables AMS'!AS223/'Variables AMS'!AS$64*'Variables AMS'!$S$64</f>
        <v>21951.205941875924</v>
      </c>
      <c r="AU55" s="25">
        <f>'Variables AMS'!AT149*'Variables AMS'!AT186*'Variables AMS'!AT223/'Variables AMS'!AT$64*'Variables AMS'!$S$64</f>
        <v>22150.308200182433</v>
      </c>
      <c r="AV55" s="25">
        <f>'Variables AMS'!AU149*'Variables AMS'!AU186*'Variables AMS'!AU223/'Variables AMS'!AU$64*'Variables AMS'!$S$64</f>
        <v>22352.079372619373</v>
      </c>
      <c r="AW55" s="25">
        <f>'Variables AMS'!AV149*'Variables AMS'!AV186*'Variables AMS'!AV223/'Variables AMS'!AV$64*'Variables AMS'!$S$64</f>
        <v>22557.188900464567</v>
      </c>
      <c r="AX55" s="18"/>
    </row>
    <row r="56" spans="1:50" x14ac:dyDescent="0.25">
      <c r="A56" s="164"/>
      <c r="B56" t="s">
        <v>265</v>
      </c>
      <c r="C56" s="25">
        <f>'Variables AMS'!B150*'Variables AMS'!B187*'Variables AMS'!B224/'Variables AMS'!B$64*'Variables AMS'!$S$64</f>
        <v>433508.1061460388</v>
      </c>
      <c r="D56" s="25">
        <f>'Variables AMS'!C150*'Variables AMS'!C187*'Variables AMS'!C224/'Variables AMS'!C$64*'Variables AMS'!$S$64</f>
        <v>439232.54296998482</v>
      </c>
      <c r="E56" s="25">
        <f>'Variables AMS'!D150*'Variables AMS'!D187*'Variables AMS'!D224/'Variables AMS'!D$64*'Variables AMS'!$S$64</f>
        <v>448866.98004711722</v>
      </c>
      <c r="F56" s="25">
        <f>'Variables AMS'!E150*'Variables AMS'!E187*'Variables AMS'!E224/'Variables AMS'!E$64*'Variables AMS'!$S$64</f>
        <v>463164.55915867526</v>
      </c>
      <c r="G56" s="25">
        <f>'Variables AMS'!F150*'Variables AMS'!F187*'Variables AMS'!F224/'Variables AMS'!F$64*'Variables AMS'!$S$64</f>
        <v>464327.65563789994</v>
      </c>
      <c r="H56" s="25">
        <f>'Variables AMS'!G150*'Variables AMS'!G187*'Variables AMS'!G224/'Variables AMS'!G$64*'Variables AMS'!$S$64</f>
        <v>423895.68270422681</v>
      </c>
      <c r="I56" s="25">
        <f>'Variables AMS'!H150*'Variables AMS'!H187*'Variables AMS'!H224/'Variables AMS'!H$64*'Variables AMS'!$S$64</f>
        <v>435004.57911208435</v>
      </c>
      <c r="J56" s="25">
        <f>'Variables AMS'!I150*'Variables AMS'!I187*'Variables AMS'!I224/'Variables AMS'!I$64*'Variables AMS'!$S$64</f>
        <v>443006.61511333106</v>
      </c>
      <c r="K56" s="25">
        <f>'Variables AMS'!J150*'Variables AMS'!J187*'Variables AMS'!J224/'Variables AMS'!J$64*'Variables AMS'!$S$64</f>
        <v>439949.131766901</v>
      </c>
      <c r="L56" s="25">
        <f>'Variables AMS'!K150*'Variables AMS'!K187*'Variables AMS'!K224/'Variables AMS'!K$64*'Variables AMS'!$S$64</f>
        <v>436742.69759344804</v>
      </c>
      <c r="M56" s="25">
        <f>'Variables AMS'!L150*'Variables AMS'!L187*'Variables AMS'!L224/'Variables AMS'!L$64*'Variables AMS'!$S$64</f>
        <v>437995.28810633341</v>
      </c>
      <c r="N56" s="25">
        <f>'Variables AMS'!M150*'Variables AMS'!M187*'Variables AMS'!M224/'Variables AMS'!M$64*'Variables AMS'!$S$64</f>
        <v>444557.97743840941</v>
      </c>
      <c r="O56" s="25">
        <f>'Variables AMS'!N150*'Variables AMS'!N187*'Variables AMS'!N224/'Variables AMS'!N$64*'Variables AMS'!$S$64</f>
        <v>450846.57280941081</v>
      </c>
      <c r="P56" s="25">
        <f>'Variables AMS'!O150*'Variables AMS'!O187*'Variables AMS'!O224/'Variables AMS'!O$64*'Variables AMS'!$S$64</f>
        <v>468884.64017098054</v>
      </c>
      <c r="Q56" s="25">
        <f>'Variables AMS'!P150*'Variables AMS'!P187*'Variables AMS'!P224/'Variables AMS'!P$64*'Variables AMS'!$S$64</f>
        <v>478277.92065268819</v>
      </c>
      <c r="R56" s="25">
        <f>'Variables AMS'!Q150*'Variables AMS'!Q187*'Variables AMS'!Q224/'Variables AMS'!Q$64*'Variables AMS'!$S$64</f>
        <v>485002.29214939603</v>
      </c>
      <c r="S56" s="25">
        <f>'Variables AMS'!R150*'Variables AMS'!R187*'Variables AMS'!R224/'Variables AMS'!R$64*'Variables AMS'!$S$64</f>
        <v>487228.50910424261</v>
      </c>
      <c r="T56" s="25">
        <f>'Variables AMS'!S150*'Variables AMS'!S187*'Variables AMS'!S224/'Variables AMS'!S$64*'Variables AMS'!$S$64</f>
        <v>505383.0829089969</v>
      </c>
      <c r="U56" s="25">
        <f>'Variables AMS'!T150*'Variables AMS'!T187*'Variables AMS'!T224/'Variables AMS'!T$64*'Variables AMS'!$S$64</f>
        <v>508220.42425191932</v>
      </c>
      <c r="V56" s="25">
        <f>'Variables AMS'!U150*'Variables AMS'!U187*'Variables AMS'!U224/'Variables AMS'!U$64*'Variables AMS'!$S$64</f>
        <v>517626.90521806985</v>
      </c>
      <c r="W56" s="25">
        <f>'Variables AMS'!V150*'Variables AMS'!V187*'Variables AMS'!V224/'Variables AMS'!V$64*'Variables AMS'!$S$64</f>
        <v>523528.13449921139</v>
      </c>
      <c r="X56" s="25">
        <f>'Variables AMS'!W150*'Variables AMS'!W187*'Variables AMS'!W224/'Variables AMS'!W$64*'Variables AMS'!$S$64</f>
        <v>526986.16298500611</v>
      </c>
      <c r="Y56" s="25">
        <f>'Variables AMS'!X150*'Variables AMS'!X187*'Variables AMS'!X224/'Variables AMS'!X$64*'Variables AMS'!$S$64</f>
        <v>528996.97533503699</v>
      </c>
      <c r="Z56" s="25">
        <f>'Variables AMS'!Y150*'Variables AMS'!Y187*'Variables AMS'!Y224/'Variables AMS'!Y$64*'Variables AMS'!$S$64</f>
        <v>534883.43763265852</v>
      </c>
      <c r="AA56" s="25">
        <f>'Variables AMS'!Z150*'Variables AMS'!Z187*'Variables AMS'!Z224/'Variables AMS'!Z$64*'Variables AMS'!$S$64</f>
        <v>540824.31904977444</v>
      </c>
      <c r="AB56" s="25">
        <f>'Variables AMS'!AA150*'Variables AMS'!AA187*'Variables AMS'!AA224/'Variables AMS'!AA$64*'Variables AMS'!$S$64</f>
        <v>545751.11294502695</v>
      </c>
      <c r="AC56" s="25">
        <f>'Variables AMS'!AB150*'Variables AMS'!AB187*'Variables AMS'!AB224/'Variables AMS'!AB$64*'Variables AMS'!$S$64</f>
        <v>550907.37249332864</v>
      </c>
      <c r="AD56" s="25">
        <f>'Variables AMS'!AC150*'Variables AMS'!AC187*'Variables AMS'!AC224/'Variables AMS'!AC$64*'Variables AMS'!$S$64</f>
        <v>555274.08468704799</v>
      </c>
      <c r="AE56" s="25">
        <f>'Variables AMS'!AD150*'Variables AMS'!AD187*'Variables AMS'!AD224/'Variables AMS'!AD$64*'Variables AMS'!$S$64</f>
        <v>559604.49301826279</v>
      </c>
      <c r="AF56" s="25">
        <f>'Variables AMS'!AE150*'Variables AMS'!AE187*'Variables AMS'!AE224/'Variables AMS'!AE$64*'Variables AMS'!$S$64</f>
        <v>563948.55840754858</v>
      </c>
      <c r="AG56" s="25">
        <f>'Variables AMS'!AF150*'Variables AMS'!AF187*'Variables AMS'!AF224/'Variables AMS'!AF$64*'Variables AMS'!$S$64</f>
        <v>568209.08594496874</v>
      </c>
      <c r="AH56" s="25">
        <f>'Variables AMS'!AG150*'Variables AMS'!AG187*'Variables AMS'!AG224/'Variables AMS'!AG$64*'Variables AMS'!$S$64</f>
        <v>572985.69544656784</v>
      </c>
      <c r="AI56" s="25">
        <f>'Variables AMS'!AH150*'Variables AMS'!AH187*'Variables AMS'!AH224/'Variables AMS'!AH$64*'Variables AMS'!$S$64</f>
        <v>579244.23506645265</v>
      </c>
      <c r="AJ56" s="25">
        <f>'Variables AMS'!AI150*'Variables AMS'!AI187*'Variables AMS'!AI224/'Variables AMS'!AI$64*'Variables AMS'!$S$64</f>
        <v>585355.15934698377</v>
      </c>
      <c r="AK56" s="25">
        <f>'Variables AMS'!AJ150*'Variables AMS'!AJ187*'Variables AMS'!AJ224/'Variables AMS'!AJ$64*'Variables AMS'!$S$64</f>
        <v>591544.16115233232</v>
      </c>
      <c r="AL56" s="25">
        <f>'Variables AMS'!AK150*'Variables AMS'!AK187*'Variables AMS'!AK224/'Variables AMS'!AK$64*'Variables AMS'!$S$64</f>
        <v>597887.72315276565</v>
      </c>
      <c r="AM56" s="25">
        <f>'Variables AMS'!AL150*'Variables AMS'!AL187*'Variables AMS'!AL224/'Variables AMS'!AL$64*'Variables AMS'!$S$64</f>
        <v>603900.41641359194</v>
      </c>
      <c r="AN56" s="25">
        <f>'Variables AMS'!AM150*'Variables AMS'!AM187*'Variables AMS'!AM224/'Variables AMS'!AM$64*'Variables AMS'!$S$64</f>
        <v>611258.05720434955</v>
      </c>
      <c r="AO56" s="25">
        <f>'Variables AMS'!AN150*'Variables AMS'!AN187*'Variables AMS'!AN224/'Variables AMS'!AN$64*'Variables AMS'!$S$64</f>
        <v>618446.86473803059</v>
      </c>
      <c r="AP56" s="25">
        <f>'Variables AMS'!AO150*'Variables AMS'!AO187*'Variables AMS'!AO224/'Variables AMS'!AO$64*'Variables AMS'!$S$64</f>
        <v>625576.91346746916</v>
      </c>
      <c r="AQ56" s="25">
        <f>'Variables AMS'!AP150*'Variables AMS'!AP187*'Variables AMS'!AP224/'Variables AMS'!AP$64*'Variables AMS'!$S$64</f>
        <v>632716.04279997514</v>
      </c>
      <c r="AR56" s="25">
        <f>'Variables AMS'!AQ150*'Variables AMS'!AQ187*'Variables AMS'!AQ224/'Variables AMS'!AQ$64*'Variables AMS'!$S$64</f>
        <v>639013.95671333221</v>
      </c>
      <c r="AS56" s="25">
        <f>'Variables AMS'!AR150*'Variables AMS'!AR187*'Variables AMS'!AR224/'Variables AMS'!AR$64*'Variables AMS'!$S$64</f>
        <v>644515.41472024552</v>
      </c>
      <c r="AT56" s="25">
        <f>'Variables AMS'!AS150*'Variables AMS'!AS187*'Variables AMS'!AS224/'Variables AMS'!AS$64*'Variables AMS'!$S$64</f>
        <v>650516.37907272857</v>
      </c>
      <c r="AU56" s="25">
        <f>'Variables AMS'!AT150*'Variables AMS'!AT187*'Variables AMS'!AT224/'Variables AMS'!AT$64*'Variables AMS'!$S$64</f>
        <v>656775.31889212865</v>
      </c>
      <c r="AV56" s="25">
        <f>'Variables AMS'!AU150*'Variables AMS'!AU187*'Variables AMS'!AU224/'Variables AMS'!AU$64*'Variables AMS'!$S$64</f>
        <v>663194.03344799031</v>
      </c>
      <c r="AW56" s="25">
        <f>'Variables AMS'!AV150*'Variables AMS'!AV187*'Variables AMS'!AV224/'Variables AMS'!AV$64*'Variables AMS'!$S$64</f>
        <v>669730.61488468654</v>
      </c>
      <c r="AX56" s="18"/>
    </row>
    <row r="57" spans="1:50" x14ac:dyDescent="0.25">
      <c r="A57" s="164"/>
      <c r="B57" t="s">
        <v>266</v>
      </c>
      <c r="C57" s="25">
        <f>'Variables AMS'!B151*'Variables AMS'!B188*'Variables AMS'!B225/'Variables AMS'!B$64*'Variables AMS'!$S$64</f>
        <v>206116.14969761769</v>
      </c>
      <c r="D57" s="25">
        <f>'Variables AMS'!C151*'Variables AMS'!C188*'Variables AMS'!C225/'Variables AMS'!C$64*'Variables AMS'!$S$64</f>
        <v>208602.67086755662</v>
      </c>
      <c r="E57" s="25">
        <f>'Variables AMS'!D151*'Variables AMS'!D188*'Variables AMS'!D225/'Variables AMS'!D$64*'Variables AMS'!$S$64</f>
        <v>213125.23566258501</v>
      </c>
      <c r="F57" s="25">
        <f>'Variables AMS'!E151*'Variables AMS'!E188*'Variables AMS'!E225/'Variables AMS'!E$64*'Variables AMS'!$S$64</f>
        <v>222632.81710977067</v>
      </c>
      <c r="G57" s="25">
        <f>'Variables AMS'!F151*'Variables AMS'!F188*'Variables AMS'!F225/'Variables AMS'!F$64*'Variables AMS'!$S$64</f>
        <v>223348.96786615782</v>
      </c>
      <c r="H57" s="25">
        <f>'Variables AMS'!G151*'Variables AMS'!G188*'Variables AMS'!G225/'Variables AMS'!G$64*'Variables AMS'!$S$64</f>
        <v>203801.18546979877</v>
      </c>
      <c r="I57" s="25">
        <f>'Variables AMS'!H151*'Variables AMS'!H188*'Variables AMS'!H225/'Variables AMS'!H$64*'Variables AMS'!$S$64</f>
        <v>205761.50926831894</v>
      </c>
      <c r="J57" s="25">
        <f>'Variables AMS'!I151*'Variables AMS'!I188*'Variables AMS'!I225/'Variables AMS'!I$64*'Variables AMS'!$S$64</f>
        <v>212500.79805447184</v>
      </c>
      <c r="K57" s="25">
        <f>'Variables AMS'!J151*'Variables AMS'!J188*'Variables AMS'!J225/'Variables AMS'!J$64*'Variables AMS'!$S$64</f>
        <v>212533.69591431739</v>
      </c>
      <c r="L57" s="25">
        <f>'Variables AMS'!K151*'Variables AMS'!K188*'Variables AMS'!K225/'Variables AMS'!K$64*'Variables AMS'!$S$64</f>
        <v>213260.88151221923</v>
      </c>
      <c r="M57" s="25">
        <f>'Variables AMS'!L151*'Variables AMS'!L188*'Variables AMS'!L225/'Variables AMS'!L$64*'Variables AMS'!$S$64</f>
        <v>212391.5066065368</v>
      </c>
      <c r="N57" s="25">
        <f>'Variables AMS'!M151*'Variables AMS'!M188*'Variables AMS'!M225/'Variables AMS'!M$64*'Variables AMS'!$S$64</f>
        <v>213091.5331914383</v>
      </c>
      <c r="O57" s="25">
        <f>'Variables AMS'!N151*'Variables AMS'!N188*'Variables AMS'!N225/'Variables AMS'!N$64*'Variables AMS'!$S$64</f>
        <v>215110.96327524335</v>
      </c>
      <c r="P57" s="25">
        <f>'Variables AMS'!O151*'Variables AMS'!O188*'Variables AMS'!O225/'Variables AMS'!O$64*'Variables AMS'!$S$64</f>
        <v>222641.55941796664</v>
      </c>
      <c r="Q57" s="25">
        <f>'Variables AMS'!P151*'Variables AMS'!P188*'Variables AMS'!P225/'Variables AMS'!P$64*'Variables AMS'!$S$64</f>
        <v>228261.8561267663</v>
      </c>
      <c r="R57" s="25">
        <f>'Variables AMS'!Q151*'Variables AMS'!Q188*'Variables AMS'!Q225/'Variables AMS'!Q$64*'Variables AMS'!$S$64</f>
        <v>232610.00010413292</v>
      </c>
      <c r="S57" s="25">
        <f>'Variables AMS'!R151*'Variables AMS'!R188*'Variables AMS'!R225/'Variables AMS'!R$64*'Variables AMS'!$S$64</f>
        <v>233665.98851822442</v>
      </c>
      <c r="T57" s="25">
        <f>'Variables AMS'!S151*'Variables AMS'!S188*'Variables AMS'!S225/'Variables AMS'!S$64*'Variables AMS'!$S$64</f>
        <v>240822.68156140498</v>
      </c>
      <c r="U57" s="25">
        <f>'Variables AMS'!T151*'Variables AMS'!T188*'Variables AMS'!T225/'Variables AMS'!T$64*'Variables AMS'!$S$64</f>
        <v>240979.46608764122</v>
      </c>
      <c r="V57" s="25">
        <f>'Variables AMS'!U151*'Variables AMS'!U188*'Variables AMS'!U225/'Variables AMS'!U$64*'Variables AMS'!$S$64</f>
        <v>246593.60030720476</v>
      </c>
      <c r="W57" s="25">
        <f>'Variables AMS'!V151*'Variables AMS'!V188*'Variables AMS'!V225/'Variables AMS'!V$64*'Variables AMS'!$S$64</f>
        <v>247340.83430591872</v>
      </c>
      <c r="X57" s="25">
        <f>'Variables AMS'!W151*'Variables AMS'!W188*'Variables AMS'!W225/'Variables AMS'!W$64*'Variables AMS'!$S$64</f>
        <v>248228.74549118092</v>
      </c>
      <c r="Y57" s="25">
        <f>'Variables AMS'!X151*'Variables AMS'!X188*'Variables AMS'!X225/'Variables AMS'!X$64*'Variables AMS'!$S$64</f>
        <v>248576.7142420146</v>
      </c>
      <c r="Z57" s="25">
        <f>'Variables AMS'!Y151*'Variables AMS'!Y188*'Variables AMS'!Y225/'Variables AMS'!Y$64*'Variables AMS'!$S$64</f>
        <v>249182.78871635741</v>
      </c>
      <c r="AA57" s="25">
        <f>'Variables AMS'!Z151*'Variables AMS'!Z188*'Variables AMS'!Z225/'Variables AMS'!Z$64*'Variables AMS'!$S$64</f>
        <v>248629.12398672782</v>
      </c>
      <c r="AB57" s="25">
        <f>'Variables AMS'!AA151*'Variables AMS'!AA188*'Variables AMS'!AA225/'Variables AMS'!AA$64*'Variables AMS'!$S$64</f>
        <v>246227.30441527802</v>
      </c>
      <c r="AC57" s="25">
        <f>'Variables AMS'!AB151*'Variables AMS'!AB188*'Variables AMS'!AB225/'Variables AMS'!AB$64*'Variables AMS'!$S$64</f>
        <v>243931.21453204393</v>
      </c>
      <c r="AD57" s="25">
        <f>'Variables AMS'!AC151*'Variables AMS'!AC188*'Variables AMS'!AC225/'Variables AMS'!AC$64*'Variables AMS'!$S$64</f>
        <v>245348.67595876369</v>
      </c>
      <c r="AE57" s="25">
        <f>'Variables AMS'!AD151*'Variables AMS'!AD188*'Variables AMS'!AD225/'Variables AMS'!AD$64*'Variables AMS'!$S$64</f>
        <v>245165.63727827699</v>
      </c>
      <c r="AF57" s="25">
        <f>'Variables AMS'!AE151*'Variables AMS'!AE188*'Variables AMS'!AE225/'Variables AMS'!AE$64*'Variables AMS'!$S$64</f>
        <v>244624.02279241185</v>
      </c>
      <c r="AG57" s="25">
        <f>'Variables AMS'!AF151*'Variables AMS'!AF188*'Variables AMS'!AF225/'Variables AMS'!AF$64*'Variables AMS'!$S$64</f>
        <v>243814.02554071569</v>
      </c>
      <c r="AH57" s="25">
        <f>'Variables AMS'!AG151*'Variables AMS'!AG188*'Variables AMS'!AG225/'Variables AMS'!AG$64*'Variables AMS'!$S$64</f>
        <v>243467.84955846661</v>
      </c>
      <c r="AI57" s="25">
        <f>'Variables AMS'!AH151*'Variables AMS'!AH188*'Variables AMS'!AH225/'Variables AMS'!AH$64*'Variables AMS'!$S$64</f>
        <v>243797.2117533439</v>
      </c>
      <c r="AJ57" s="25">
        <f>'Variables AMS'!AI151*'Variables AMS'!AI188*'Variables AMS'!AI225/'Variables AMS'!AI$64*'Variables AMS'!$S$64</f>
        <v>243603.55324644817</v>
      </c>
      <c r="AK57" s="25">
        <f>'Variables AMS'!AJ151*'Variables AMS'!AJ188*'Variables AMS'!AJ225/'Variables AMS'!AJ$64*'Variables AMS'!$S$64</f>
        <v>243631.89452453348</v>
      </c>
      <c r="AL57" s="25">
        <f>'Variables AMS'!AK151*'Variables AMS'!AK188*'Variables AMS'!AK225/'Variables AMS'!AK$64*'Variables AMS'!$S$64</f>
        <v>243715.65056981001</v>
      </c>
      <c r="AM57" s="25">
        <f>'Variables AMS'!AL151*'Variables AMS'!AL188*'Variables AMS'!AL225/'Variables AMS'!AL$64*'Variables AMS'!$S$64</f>
        <v>244040.4317161676</v>
      </c>
      <c r="AN57" s="25">
        <f>'Variables AMS'!AM151*'Variables AMS'!AM188*'Variables AMS'!AM225/'Variables AMS'!AM$64*'Variables AMS'!$S$64</f>
        <v>246452.2454631477</v>
      </c>
      <c r="AO57" s="25">
        <f>'Variables AMS'!AN151*'Variables AMS'!AN188*'Variables AMS'!AN225/'Variables AMS'!AN$64*'Variables AMS'!$S$64</f>
        <v>247786.73443931071</v>
      </c>
      <c r="AP57" s="25">
        <f>'Variables AMS'!AO151*'Variables AMS'!AO188*'Variables AMS'!AO225/'Variables AMS'!AO$64*'Variables AMS'!$S$64</f>
        <v>248985.30839588965</v>
      </c>
      <c r="AQ57" s="25">
        <f>'Variables AMS'!AP151*'Variables AMS'!AP188*'Variables AMS'!AP225/'Variables AMS'!AP$64*'Variables AMS'!$S$64</f>
        <v>250379.72848434164</v>
      </c>
      <c r="AR57" s="25">
        <f>'Variables AMS'!AQ151*'Variables AMS'!AQ188*'Variables AMS'!AQ225/'Variables AMS'!AQ$64*'Variables AMS'!$S$64</f>
        <v>250930.87234217112</v>
      </c>
      <c r="AS57" s="25">
        <f>'Variables AMS'!AR151*'Variables AMS'!AR188*'Variables AMS'!AR225/'Variables AMS'!AR$64*'Variables AMS'!$S$64</f>
        <v>250783.98973237039</v>
      </c>
      <c r="AT57" s="25">
        <f>'Variables AMS'!AS151*'Variables AMS'!AS188*'Variables AMS'!AS225/'Variables AMS'!AS$64*'Variables AMS'!$S$64</f>
        <v>251821.9657646695</v>
      </c>
      <c r="AU57" s="25">
        <f>'Variables AMS'!AT151*'Variables AMS'!AT188*'Variables AMS'!AT225/'Variables AMS'!AT$64*'Variables AMS'!$S$64</f>
        <v>253042.09950700015</v>
      </c>
      <c r="AV57" s="25">
        <f>'Variables AMS'!AU151*'Variables AMS'!AU188*'Variables AMS'!AU225/'Variables AMS'!AU$64*'Variables AMS'!$S$64</f>
        <v>254379.94299297736</v>
      </c>
      <c r="AW57" s="25">
        <f>'Variables AMS'!AV151*'Variables AMS'!AV188*'Variables AMS'!AV225/'Variables AMS'!AV$64*'Variables AMS'!$S$64</f>
        <v>256442.09153450772</v>
      </c>
      <c r="AX57" s="18"/>
    </row>
    <row r="60" spans="1:50" x14ac:dyDescent="0.25">
      <c r="A60" s="166" t="s">
        <v>307</v>
      </c>
      <c r="B60" t="s">
        <v>255</v>
      </c>
      <c r="C60" s="21">
        <f>'Variables AMS'!B324*'Variables AMS'!B361/'Variables AMS'!B$64*'Variables AMS'!$S$64</f>
        <v>5220.3572033991495</v>
      </c>
      <c r="D60" s="21">
        <f>'Variables AMS'!C324*'Variables AMS'!C361/'Variables AMS'!C$64*'Variables AMS'!$S$64</f>
        <v>5304.1717268721086</v>
      </c>
      <c r="E60" s="21">
        <f>'Variables AMS'!D324*'Variables AMS'!D361/'Variables AMS'!D$64*'Variables AMS'!$S$64</f>
        <v>5421.4767942045037</v>
      </c>
      <c r="F60" s="21">
        <f>'Variables AMS'!E324*'Variables AMS'!E361/'Variables AMS'!E$64*'Variables AMS'!$S$64</f>
        <v>5585.6968093822097</v>
      </c>
      <c r="G60" s="21">
        <f>'Variables AMS'!F324*'Variables AMS'!F361/'Variables AMS'!F$64*'Variables AMS'!$S$64</f>
        <v>5776.5291735335513</v>
      </c>
      <c r="H60" s="21">
        <f>'Variables AMS'!G324*'Variables AMS'!G361/'Variables AMS'!G$64*'Variables AMS'!$S$64</f>
        <v>5285.3188003352388</v>
      </c>
      <c r="I60" s="21">
        <f>'Variables AMS'!H324*'Variables AMS'!H361/'Variables AMS'!H$64*'Variables AMS'!$S$64</f>
        <v>5790.1239357065542</v>
      </c>
      <c r="J60" s="21">
        <f>'Variables AMS'!I324*'Variables AMS'!I361/'Variables AMS'!I$64*'Variables AMS'!$S$64</f>
        <v>6091.5183085893359</v>
      </c>
      <c r="K60" s="21">
        <f>'Variables AMS'!J324*'Variables AMS'!J361/'Variables AMS'!J$64*'Variables AMS'!$S$64</f>
        <v>6381.4033582047387</v>
      </c>
      <c r="L60" s="21">
        <f>'Variables AMS'!K324*'Variables AMS'!K361/'Variables AMS'!K$64*'Variables AMS'!$S$64</f>
        <v>6122.1938644171096</v>
      </c>
      <c r="M60" s="21">
        <f>'Variables AMS'!L324*'Variables AMS'!L361/'Variables AMS'!L$64*'Variables AMS'!$S$64</f>
        <v>6246.1249881552658</v>
      </c>
      <c r="N60" s="21">
        <f>'Variables AMS'!M324*'Variables AMS'!M361/'Variables AMS'!M$64*'Variables AMS'!$S$64</f>
        <v>5903.3009864936967</v>
      </c>
      <c r="O60" s="21">
        <f>'Variables AMS'!N324*'Variables AMS'!N361/'Variables AMS'!N$64*'Variables AMS'!$S$64</f>
        <v>5627.7383732888802</v>
      </c>
      <c r="P60" s="21">
        <f>'Variables AMS'!O324*'Variables AMS'!O361/'Variables AMS'!O$64*'Variables AMS'!$S$64</f>
        <v>5984.0776424813248</v>
      </c>
      <c r="Q60" s="21">
        <f>'Variables AMS'!P324*'Variables AMS'!P361/'Variables AMS'!P$64*'Variables AMS'!$S$64</f>
        <v>6300.4522491634043</v>
      </c>
      <c r="R60" s="21">
        <f>'Variables AMS'!Q324*'Variables AMS'!Q361/'Variables AMS'!Q$64*'Variables AMS'!$S$64</f>
        <v>6210.1646178921656</v>
      </c>
      <c r="S60" s="21">
        <f>'Variables AMS'!R324*'Variables AMS'!R361/'Variables AMS'!R$64*'Variables AMS'!$S$64</f>
        <v>6301.1370835624657</v>
      </c>
      <c r="T60" s="21">
        <f>'Variables AMS'!S324*'Variables AMS'!S361/'Variables AMS'!S$64*'Variables AMS'!$S$64</f>
        <v>6415.5983317254313</v>
      </c>
      <c r="U60" s="21">
        <f>'Variables AMS'!T324*'Variables AMS'!T361/'Variables AMS'!T$64*'Variables AMS'!$S$64</f>
        <v>6513.4699323725063</v>
      </c>
      <c r="V60" s="21">
        <f>'Variables AMS'!U324*'Variables AMS'!U361/'Variables AMS'!U$64*'Variables AMS'!$S$64</f>
        <v>6673.3951179589549</v>
      </c>
      <c r="W60" s="21">
        <f>'Variables AMS'!V324*'Variables AMS'!V361/'Variables AMS'!V$64*'Variables AMS'!$S$64</f>
        <v>6770.237332984686</v>
      </c>
      <c r="X60" s="21">
        <f>'Variables AMS'!W324*'Variables AMS'!W361/'Variables AMS'!W$64*'Variables AMS'!$S$64</f>
        <v>6855.453124543079</v>
      </c>
      <c r="Y60" s="21">
        <f>'Variables AMS'!X324*'Variables AMS'!X361/'Variables AMS'!X$64*'Variables AMS'!$S$64</f>
        <v>6926.620925828207</v>
      </c>
      <c r="Z60" s="21">
        <f>'Variables AMS'!Y324*'Variables AMS'!Y361/'Variables AMS'!Y$64*'Variables AMS'!$S$64</f>
        <v>6990.7069132962997</v>
      </c>
      <c r="AA60" s="21">
        <f>'Variables AMS'!Z324*'Variables AMS'!Z361/'Variables AMS'!Z$64*'Variables AMS'!$S$64</f>
        <v>7053.5588805152911</v>
      </c>
      <c r="AB60" s="21">
        <f>'Variables AMS'!AA324*'Variables AMS'!AA361/'Variables AMS'!AA$64*'Variables AMS'!$S$64</f>
        <v>7093.0966820564499</v>
      </c>
      <c r="AC60" s="21">
        <f>'Variables AMS'!AB324*'Variables AMS'!AB361/'Variables AMS'!AB$64*'Variables AMS'!$S$64</f>
        <v>7139.9622451737878</v>
      </c>
      <c r="AD60" s="21">
        <f>'Variables AMS'!AC324*'Variables AMS'!AC361/'Variables AMS'!AC$64*'Variables AMS'!$S$64</f>
        <v>7187.2118186080625</v>
      </c>
      <c r="AE60" s="21">
        <f>'Variables AMS'!AD324*'Variables AMS'!AD361/'Variables AMS'!AD$64*'Variables AMS'!$S$64</f>
        <v>7245.9543382897218</v>
      </c>
      <c r="AF60" s="21">
        <f>'Variables AMS'!AE324*'Variables AMS'!AE361/'Variables AMS'!AE$64*'Variables AMS'!$S$64</f>
        <v>7305.8101024276384</v>
      </c>
      <c r="AG60" s="21">
        <f>'Variables AMS'!AF324*'Variables AMS'!AF361/'Variables AMS'!AF$64*'Variables AMS'!$S$64</f>
        <v>7371.6465061063345</v>
      </c>
      <c r="AH60" s="21">
        <f>'Variables AMS'!AG324*'Variables AMS'!AG361/'Variables AMS'!AG$64*'Variables AMS'!$S$64</f>
        <v>7437.2211345895003</v>
      </c>
      <c r="AI60" s="21">
        <f>'Variables AMS'!AH324*'Variables AMS'!AH361/'Variables AMS'!AH$64*'Variables AMS'!$S$64</f>
        <v>7513.4952238599963</v>
      </c>
      <c r="AJ60" s="21">
        <f>'Variables AMS'!AI324*'Variables AMS'!AI361/'Variables AMS'!AI$64*'Variables AMS'!$S$64</f>
        <v>7606.1799103228104</v>
      </c>
      <c r="AK60" s="21">
        <f>'Variables AMS'!AJ324*'Variables AMS'!AJ361/'Variables AMS'!AJ$64*'Variables AMS'!$S$64</f>
        <v>7694.3948469657798</v>
      </c>
      <c r="AL60" s="21">
        <f>'Variables AMS'!AK324*'Variables AMS'!AK361/'Variables AMS'!AK$64*'Variables AMS'!$S$64</f>
        <v>7794.1595461132156</v>
      </c>
      <c r="AM60" s="21">
        <f>'Variables AMS'!AL324*'Variables AMS'!AL361/'Variables AMS'!AL$64*'Variables AMS'!$S$64</f>
        <v>7888.1752643535365</v>
      </c>
      <c r="AN60" s="21">
        <f>'Variables AMS'!AM324*'Variables AMS'!AM361/'Variables AMS'!AM$64*'Variables AMS'!$S$64</f>
        <v>8001.0157120835793</v>
      </c>
      <c r="AO60" s="21">
        <f>'Variables AMS'!AN324*'Variables AMS'!AN361/'Variables AMS'!AN$64*'Variables AMS'!$S$64</f>
        <v>8117.6758564740112</v>
      </c>
      <c r="AP60" s="21">
        <f>'Variables AMS'!AO324*'Variables AMS'!AO361/'Variables AMS'!AO$64*'Variables AMS'!$S$64</f>
        <v>8230.2910722610904</v>
      </c>
      <c r="AQ60" s="21">
        <f>'Variables AMS'!AP324*'Variables AMS'!AP361/'Variables AMS'!AP$64*'Variables AMS'!$S$64</f>
        <v>8339.7086330743532</v>
      </c>
      <c r="AR60" s="21">
        <f>'Variables AMS'!AQ324*'Variables AMS'!AQ361/'Variables AMS'!AQ$64*'Variables AMS'!$S$64</f>
        <v>8443.4472084227873</v>
      </c>
      <c r="AS60" s="21">
        <f>'Variables AMS'!AR324*'Variables AMS'!AR361/'Variables AMS'!AR$64*'Variables AMS'!$S$64</f>
        <v>8558.2790288219057</v>
      </c>
      <c r="AT60" s="21">
        <f>'Variables AMS'!AS324*'Variables AMS'!AS361/'Variables AMS'!AS$64*'Variables AMS'!$S$64</f>
        <v>8669.9615478176529</v>
      </c>
      <c r="AU60" s="21">
        <f>'Variables AMS'!AT324*'Variables AMS'!AT361/'Variables AMS'!AT$64*'Variables AMS'!$S$64</f>
        <v>8785.835494075649</v>
      </c>
      <c r="AV60" s="21">
        <f>'Variables AMS'!AU324*'Variables AMS'!AU361/'Variables AMS'!AU$64*'Variables AMS'!$S$64</f>
        <v>8904.4756437273918</v>
      </c>
      <c r="AW60" s="21">
        <f>'Variables AMS'!AV324*'Variables AMS'!AV361/'Variables AMS'!AV$64*'Variables AMS'!$S$64</f>
        <v>9024.7495797169577</v>
      </c>
    </row>
    <row r="61" spans="1:50" x14ac:dyDescent="0.25">
      <c r="A61" s="166"/>
      <c r="B61" t="s">
        <v>256</v>
      </c>
      <c r="C61" s="21">
        <f>'Variables AMS'!B325*'Variables AMS'!B362/'Variables AMS'!B$64*'Variables AMS'!$S$64</f>
        <v>3580.5885603682495</v>
      </c>
      <c r="D61" s="21">
        <f>'Variables AMS'!C325*'Variables AMS'!C362/'Variables AMS'!C$64*'Variables AMS'!$S$64</f>
        <v>3638.0760678791507</v>
      </c>
      <c r="E61" s="21">
        <f>'Variables AMS'!D325*'Variables AMS'!D362/'Variables AMS'!D$64*'Variables AMS'!$S$64</f>
        <v>3638.5678807821182</v>
      </c>
      <c r="F61" s="21">
        <f>'Variables AMS'!E325*'Variables AMS'!E362/'Variables AMS'!E$64*'Variables AMS'!$S$64</f>
        <v>3719.7586588188083</v>
      </c>
      <c r="G61" s="21">
        <f>'Variables AMS'!F325*'Variables AMS'!F362/'Variables AMS'!F$64*'Variables AMS'!$S$64</f>
        <v>3773.6395451951266</v>
      </c>
      <c r="H61" s="21">
        <f>'Variables AMS'!G325*'Variables AMS'!G362/'Variables AMS'!G$64*'Variables AMS'!$S$64</f>
        <v>3506.3936521564879</v>
      </c>
      <c r="I61" s="21">
        <f>'Variables AMS'!H325*'Variables AMS'!H362/'Variables AMS'!H$64*'Variables AMS'!$S$64</f>
        <v>3608.5686322998949</v>
      </c>
      <c r="J61" s="21">
        <f>'Variables AMS'!I325*'Variables AMS'!I362/'Variables AMS'!I$64*'Variables AMS'!$S$64</f>
        <v>3832.0626357101628</v>
      </c>
      <c r="K61" s="21">
        <f>'Variables AMS'!J325*'Variables AMS'!J362/'Variables AMS'!J$64*'Variables AMS'!$S$64</f>
        <v>3909.6788516404604</v>
      </c>
      <c r="L61" s="21">
        <f>'Variables AMS'!K325*'Variables AMS'!K362/'Variables AMS'!K$64*'Variables AMS'!$S$64</f>
        <v>3829.5218075579319</v>
      </c>
      <c r="M61" s="21">
        <f>'Variables AMS'!L325*'Variables AMS'!L362/'Variables AMS'!L$64*'Variables AMS'!$S$64</f>
        <v>3836.1532852913128</v>
      </c>
      <c r="N61" s="21">
        <f>'Variables AMS'!M325*'Variables AMS'!M362/'Variables AMS'!M$64*'Variables AMS'!$S$64</f>
        <v>3680.8210181813474</v>
      </c>
      <c r="O61" s="21">
        <f>'Variables AMS'!N325*'Variables AMS'!N362/'Variables AMS'!N$64*'Variables AMS'!$S$64</f>
        <v>3326.2355440599968</v>
      </c>
      <c r="P61" s="21">
        <f>'Variables AMS'!O325*'Variables AMS'!O362/'Variables AMS'!O$64*'Variables AMS'!$S$64</f>
        <v>3269.6237070028587</v>
      </c>
      <c r="Q61" s="21">
        <f>'Variables AMS'!P325*'Variables AMS'!P362/'Variables AMS'!P$64*'Variables AMS'!$S$64</f>
        <v>3326.2858092267616</v>
      </c>
      <c r="R61" s="21">
        <f>'Variables AMS'!Q325*'Variables AMS'!Q362/'Variables AMS'!Q$64*'Variables AMS'!$S$64</f>
        <v>3136.1710160023681</v>
      </c>
      <c r="S61" s="21">
        <f>'Variables AMS'!R325*'Variables AMS'!R362/'Variables AMS'!R$64*'Variables AMS'!$S$64</f>
        <v>3041.7585951089604</v>
      </c>
      <c r="T61" s="21">
        <f>'Variables AMS'!S325*'Variables AMS'!S362/'Variables AMS'!S$64*'Variables AMS'!$S$64</f>
        <v>3048.150665726947</v>
      </c>
      <c r="U61" s="21">
        <f>'Variables AMS'!T325*'Variables AMS'!T362/'Variables AMS'!T$64*'Variables AMS'!$S$64</f>
        <v>3087.8464788074662</v>
      </c>
      <c r="V61" s="21">
        <f>'Variables AMS'!U325*'Variables AMS'!U362/'Variables AMS'!U$64*'Variables AMS'!$S$64</f>
        <v>3120.7360165301416</v>
      </c>
      <c r="W61" s="21">
        <f>'Variables AMS'!V325*'Variables AMS'!V362/'Variables AMS'!V$64*'Variables AMS'!$S$64</f>
        <v>3039.4608021351487</v>
      </c>
      <c r="X61" s="21">
        <f>'Variables AMS'!W325*'Variables AMS'!W362/'Variables AMS'!W$64*'Variables AMS'!$S$64</f>
        <v>2960.0622146085707</v>
      </c>
      <c r="Y61" s="21">
        <f>'Variables AMS'!X325*'Variables AMS'!X362/'Variables AMS'!X$64*'Variables AMS'!$S$64</f>
        <v>2914.289041842992</v>
      </c>
      <c r="Z61" s="21">
        <f>'Variables AMS'!Y325*'Variables AMS'!Y362/'Variables AMS'!Y$64*'Variables AMS'!$S$64</f>
        <v>2846.8247098907691</v>
      </c>
      <c r="AA61" s="21">
        <f>'Variables AMS'!Z325*'Variables AMS'!Z362/'Variables AMS'!Z$64*'Variables AMS'!$S$64</f>
        <v>2787.9612113214876</v>
      </c>
      <c r="AB61" s="21">
        <f>'Variables AMS'!AA325*'Variables AMS'!AA362/'Variables AMS'!AA$64*'Variables AMS'!$S$64</f>
        <v>2725.5624537035856</v>
      </c>
      <c r="AC61" s="21">
        <f>'Variables AMS'!AB325*'Variables AMS'!AB362/'Variables AMS'!AB$64*'Variables AMS'!$S$64</f>
        <v>2672.5798500693786</v>
      </c>
      <c r="AD61" s="21">
        <f>'Variables AMS'!AC325*'Variables AMS'!AC362/'Variables AMS'!AC$64*'Variables AMS'!$S$64</f>
        <v>2673.8862486743819</v>
      </c>
      <c r="AE61" s="21">
        <f>'Variables AMS'!AD325*'Variables AMS'!AD362/'Variables AMS'!AD$64*'Variables AMS'!$S$64</f>
        <v>2694.9929227151565</v>
      </c>
      <c r="AF61" s="21">
        <f>'Variables AMS'!AE325*'Variables AMS'!AE362/'Variables AMS'!AE$64*'Variables AMS'!$S$64</f>
        <v>2719.8438727325884</v>
      </c>
      <c r="AG61" s="21">
        <f>'Variables AMS'!AF325*'Variables AMS'!AF362/'Variables AMS'!AF$64*'Variables AMS'!$S$64</f>
        <v>2752.1778201909224</v>
      </c>
      <c r="AH61" s="21">
        <f>'Variables AMS'!AG325*'Variables AMS'!AG362/'Variables AMS'!AG$64*'Variables AMS'!$S$64</f>
        <v>2775.9408036829923</v>
      </c>
      <c r="AI61" s="21">
        <f>'Variables AMS'!AH325*'Variables AMS'!AH362/'Variables AMS'!AH$64*'Variables AMS'!$S$64</f>
        <v>2801.8322082707241</v>
      </c>
      <c r="AJ61" s="21">
        <f>'Variables AMS'!AI325*'Variables AMS'!AI362/'Variables AMS'!AI$64*'Variables AMS'!$S$64</f>
        <v>2840.4398305662421</v>
      </c>
      <c r="AK61" s="21">
        <f>'Variables AMS'!AJ325*'Variables AMS'!AJ362/'Variables AMS'!AJ$64*'Variables AMS'!$S$64</f>
        <v>2877.0594755216671</v>
      </c>
      <c r="AL61" s="21">
        <f>'Variables AMS'!AK325*'Variables AMS'!AK362/'Variables AMS'!AK$64*'Variables AMS'!$S$64</f>
        <v>2926.4066479070129</v>
      </c>
      <c r="AM61" s="21">
        <f>'Variables AMS'!AL325*'Variables AMS'!AL362/'Variables AMS'!AL$64*'Variables AMS'!$S$64</f>
        <v>2977.0309713883953</v>
      </c>
      <c r="AN61" s="21">
        <f>'Variables AMS'!AM325*'Variables AMS'!AM362/'Variables AMS'!AM$64*'Variables AMS'!$S$64</f>
        <v>3013.7620294558574</v>
      </c>
      <c r="AO61" s="21">
        <f>'Variables AMS'!AN325*'Variables AMS'!AN362/'Variables AMS'!AN$64*'Variables AMS'!$S$64</f>
        <v>3054.6736867676286</v>
      </c>
      <c r="AP61" s="21">
        <f>'Variables AMS'!AO325*'Variables AMS'!AO362/'Variables AMS'!AO$64*'Variables AMS'!$S$64</f>
        <v>3094.8419501391963</v>
      </c>
      <c r="AQ61" s="21">
        <f>'Variables AMS'!AP325*'Variables AMS'!AP362/'Variables AMS'!AP$64*'Variables AMS'!$S$64</f>
        <v>3134.2284760701641</v>
      </c>
      <c r="AR61" s="21">
        <f>'Variables AMS'!AQ325*'Variables AMS'!AQ362/'Variables AMS'!AQ$64*'Variables AMS'!$S$64</f>
        <v>3171.0975482869553</v>
      </c>
      <c r="AS61" s="21">
        <f>'Variables AMS'!AR325*'Variables AMS'!AR362/'Variables AMS'!AR$64*'Variables AMS'!$S$64</f>
        <v>3221.7013772067758</v>
      </c>
      <c r="AT61" s="21">
        <f>'Variables AMS'!AS325*'Variables AMS'!AS362/'Variables AMS'!AS$64*'Variables AMS'!$S$64</f>
        <v>3266.6049274250936</v>
      </c>
      <c r="AU61" s="21">
        <f>'Variables AMS'!AT325*'Variables AMS'!AT362/'Variables AMS'!AT$64*'Variables AMS'!$S$64</f>
        <v>3312.8448459274719</v>
      </c>
      <c r="AV61" s="21">
        <f>'Variables AMS'!AU325*'Variables AMS'!AU362/'Variables AMS'!AU$64*'Variables AMS'!$S$64</f>
        <v>3360.664395610022</v>
      </c>
      <c r="AW61" s="21">
        <f>'Variables AMS'!AV325*'Variables AMS'!AV362/'Variables AMS'!AV$64*'Variables AMS'!$S$64</f>
        <v>3409.3136069846655</v>
      </c>
    </row>
    <row r="62" spans="1:50" x14ac:dyDescent="0.25">
      <c r="A62" s="166"/>
      <c r="B62" t="s">
        <v>257</v>
      </c>
      <c r="C62" s="21">
        <f>'Variables AMS'!B326*'Variables AMS'!B363/'Variables AMS'!B$64*'Variables AMS'!$S$64</f>
        <v>1128.7287671071354</v>
      </c>
      <c r="D62" s="21">
        <f>'Variables AMS'!C326*'Variables AMS'!C363/'Variables AMS'!C$64*'Variables AMS'!$S$64</f>
        <v>1146.8508725607028</v>
      </c>
      <c r="E62" s="21">
        <f>'Variables AMS'!D326*'Variables AMS'!D363/'Variables AMS'!D$64*'Variables AMS'!$S$64</f>
        <v>1172.0495948779619</v>
      </c>
      <c r="F62" s="21">
        <f>'Variables AMS'!E326*'Variables AMS'!E363/'Variables AMS'!E$64*'Variables AMS'!$S$64</f>
        <v>1165.1412459672958</v>
      </c>
      <c r="G62" s="21">
        <f>'Variables AMS'!F326*'Variables AMS'!F363/'Variables AMS'!F$64*'Variables AMS'!$S$64</f>
        <v>1171.5960828745615</v>
      </c>
      <c r="H62" s="21">
        <f>'Variables AMS'!G326*'Variables AMS'!G363/'Variables AMS'!G$64*'Variables AMS'!$S$64</f>
        <v>985.4626952646571</v>
      </c>
      <c r="I62" s="21">
        <f>'Variables AMS'!H326*'Variables AMS'!H363/'Variables AMS'!H$64*'Variables AMS'!$S$64</f>
        <v>1096.142403404599</v>
      </c>
      <c r="J62" s="21">
        <f>'Variables AMS'!I326*'Variables AMS'!I363/'Variables AMS'!I$64*'Variables AMS'!$S$64</f>
        <v>1149.9292566412569</v>
      </c>
      <c r="K62" s="21">
        <f>'Variables AMS'!J326*'Variables AMS'!J363/'Variables AMS'!J$64*'Variables AMS'!$S$64</f>
        <v>1171.1551740657542</v>
      </c>
      <c r="L62" s="21">
        <f>'Variables AMS'!K326*'Variables AMS'!K363/'Variables AMS'!K$64*'Variables AMS'!$S$64</f>
        <v>1153.52944335489</v>
      </c>
      <c r="M62" s="21">
        <f>'Variables AMS'!L326*'Variables AMS'!L363/'Variables AMS'!L$64*'Variables AMS'!$S$64</f>
        <v>1157.6325458793788</v>
      </c>
      <c r="N62" s="21">
        <f>'Variables AMS'!M326*'Variables AMS'!M363/'Variables AMS'!M$64*'Variables AMS'!$S$64</f>
        <v>1142.5637134469198</v>
      </c>
      <c r="O62" s="21">
        <f>'Variables AMS'!N326*'Variables AMS'!N363/'Variables AMS'!N$64*'Variables AMS'!$S$64</f>
        <v>979.16028348984275</v>
      </c>
      <c r="P62" s="21">
        <f>'Variables AMS'!O326*'Variables AMS'!O363/'Variables AMS'!O$64*'Variables AMS'!$S$64</f>
        <v>922.2674784957012</v>
      </c>
      <c r="Q62" s="21">
        <f>'Variables AMS'!P326*'Variables AMS'!P363/'Variables AMS'!P$64*'Variables AMS'!$S$64</f>
        <v>883.17147530828356</v>
      </c>
      <c r="R62" s="21">
        <f>'Variables AMS'!Q326*'Variables AMS'!Q363/'Variables AMS'!Q$64*'Variables AMS'!$S$64</f>
        <v>811.70734226578952</v>
      </c>
      <c r="S62" s="21">
        <f>'Variables AMS'!R326*'Variables AMS'!R363/'Variables AMS'!R$64*'Variables AMS'!$S$64</f>
        <v>708.766743901719</v>
      </c>
      <c r="T62" s="21">
        <f>'Variables AMS'!S326*'Variables AMS'!S363/'Variables AMS'!S$64*'Variables AMS'!$S$64</f>
        <v>758.75991074324691</v>
      </c>
      <c r="U62" s="21">
        <f>'Variables AMS'!T326*'Variables AMS'!T363/'Variables AMS'!T$64*'Variables AMS'!$S$64</f>
        <v>756.01049426489124</v>
      </c>
      <c r="V62" s="21">
        <f>'Variables AMS'!U326*'Variables AMS'!U363/'Variables AMS'!U$64*'Variables AMS'!$S$64</f>
        <v>770.31185757169624</v>
      </c>
      <c r="W62" s="21">
        <f>'Variables AMS'!V326*'Variables AMS'!V363/'Variables AMS'!V$64*'Variables AMS'!$S$64</f>
        <v>732.97393888094507</v>
      </c>
      <c r="X62" s="21">
        <f>'Variables AMS'!W326*'Variables AMS'!W363/'Variables AMS'!W$64*'Variables AMS'!$S$64</f>
        <v>684.20069638667837</v>
      </c>
      <c r="Y62" s="21">
        <f>'Variables AMS'!X326*'Variables AMS'!X363/'Variables AMS'!X$64*'Variables AMS'!$S$64</f>
        <v>634.94221587297375</v>
      </c>
      <c r="Z62" s="21">
        <f>'Variables AMS'!Y326*'Variables AMS'!Y363/'Variables AMS'!Y$64*'Variables AMS'!$S$64</f>
        <v>592.94124988751867</v>
      </c>
      <c r="AA62" s="21">
        <f>'Variables AMS'!Z326*'Variables AMS'!Z363/'Variables AMS'!Z$64*'Variables AMS'!$S$64</f>
        <v>553.09449053621927</v>
      </c>
      <c r="AB62" s="21">
        <f>'Variables AMS'!AA326*'Variables AMS'!AA363/'Variables AMS'!AA$64*'Variables AMS'!$S$64</f>
        <v>515.84551195729193</v>
      </c>
      <c r="AC62" s="21">
        <f>'Variables AMS'!AB326*'Variables AMS'!AB363/'Variables AMS'!AB$64*'Variables AMS'!$S$64</f>
        <v>485.04180230319423</v>
      </c>
      <c r="AD62" s="21">
        <f>'Variables AMS'!AC326*'Variables AMS'!AC363/'Variables AMS'!AC$64*'Variables AMS'!$S$64</f>
        <v>473.12450409250755</v>
      </c>
      <c r="AE62" s="21">
        <f>'Variables AMS'!AD326*'Variables AMS'!AD363/'Variables AMS'!AD$64*'Variables AMS'!$S$64</f>
        <v>468.86852311123141</v>
      </c>
      <c r="AF62" s="21">
        <f>'Variables AMS'!AE326*'Variables AMS'!AE363/'Variables AMS'!AE$64*'Variables AMS'!$S$64</f>
        <v>468.05752971305401</v>
      </c>
      <c r="AG62" s="21">
        <f>'Variables AMS'!AF326*'Variables AMS'!AF363/'Variables AMS'!AF$64*'Variables AMS'!$S$64</f>
        <v>470.34550148747041</v>
      </c>
      <c r="AH62" s="21">
        <f>'Variables AMS'!AG326*'Variables AMS'!AG363/'Variables AMS'!AG$64*'Variables AMS'!$S$64</f>
        <v>473.37719111441288</v>
      </c>
      <c r="AI62" s="21">
        <f>'Variables AMS'!AH326*'Variables AMS'!AH363/'Variables AMS'!AH$64*'Variables AMS'!$S$64</f>
        <v>478.20220106014273</v>
      </c>
      <c r="AJ62" s="21">
        <f>'Variables AMS'!AI326*'Variables AMS'!AI363/'Variables AMS'!AI$64*'Variables AMS'!$S$64</f>
        <v>484.56127623677344</v>
      </c>
      <c r="AK62" s="21">
        <f>'Variables AMS'!AJ326*'Variables AMS'!AJ363/'Variables AMS'!AJ$64*'Variables AMS'!$S$64</f>
        <v>490.69275170530659</v>
      </c>
      <c r="AL62" s="21">
        <f>'Variables AMS'!AK326*'Variables AMS'!AK363/'Variables AMS'!AK$64*'Variables AMS'!$S$64</f>
        <v>498.65785336835802</v>
      </c>
      <c r="AM62" s="21">
        <f>'Variables AMS'!AL326*'Variables AMS'!AL363/'Variables AMS'!AL$64*'Variables AMS'!$S$64</f>
        <v>506.22988252577869</v>
      </c>
      <c r="AN62" s="21">
        <f>'Variables AMS'!AM326*'Variables AMS'!AM363/'Variables AMS'!AM$64*'Variables AMS'!$S$64</f>
        <v>513.69587549052835</v>
      </c>
      <c r="AO62" s="21">
        <f>'Variables AMS'!AN326*'Variables AMS'!AN363/'Variables AMS'!AN$64*'Variables AMS'!$S$64</f>
        <v>520.73795122925981</v>
      </c>
      <c r="AP62" s="21">
        <f>'Variables AMS'!AO326*'Variables AMS'!AO363/'Variables AMS'!AO$64*'Variables AMS'!$S$64</f>
        <v>527.86392729435636</v>
      </c>
      <c r="AQ62" s="21">
        <f>'Variables AMS'!AP326*'Variables AMS'!AP363/'Variables AMS'!AP$64*'Variables AMS'!$S$64</f>
        <v>535.02585861040211</v>
      </c>
      <c r="AR62" s="21">
        <f>'Variables AMS'!AQ326*'Variables AMS'!AQ363/'Variables AMS'!AQ$64*'Variables AMS'!$S$64</f>
        <v>541.28822307134408</v>
      </c>
      <c r="AS62" s="21">
        <f>'Variables AMS'!AR326*'Variables AMS'!AR363/'Variables AMS'!AR$64*'Variables AMS'!$S$64</f>
        <v>548.94047283188468</v>
      </c>
      <c r="AT62" s="21">
        <f>'Variables AMS'!AS326*'Variables AMS'!AS363/'Variables AMS'!AS$64*'Variables AMS'!$S$64</f>
        <v>556.57079854533492</v>
      </c>
      <c r="AU62" s="21">
        <f>'Variables AMS'!AT326*'Variables AMS'!AT363/'Variables AMS'!AT$64*'Variables AMS'!$S$64</f>
        <v>564.31990236048921</v>
      </c>
      <c r="AV62" s="21">
        <f>'Variables AMS'!AU326*'Variables AMS'!AU363/'Variables AMS'!AU$64*'Variables AMS'!$S$64</f>
        <v>572.24928737704499</v>
      </c>
      <c r="AW62" s="21">
        <f>'Variables AMS'!AV326*'Variables AMS'!AV363/'Variables AMS'!AV$64*'Variables AMS'!$S$64</f>
        <v>580.40958015918045</v>
      </c>
    </row>
    <row r="63" spans="1:50" x14ac:dyDescent="0.25">
      <c r="A63" s="166"/>
      <c r="B63" t="s">
        <v>258</v>
      </c>
      <c r="C63" s="21">
        <f>'Variables AMS'!B327*'Variables AMS'!B364/'Variables AMS'!B$64*'Variables AMS'!$S$64</f>
        <v>504.95479697501037</v>
      </c>
      <c r="D63" s="21">
        <f>'Variables AMS'!C327*'Variables AMS'!C364/'Variables AMS'!C$64*'Variables AMS'!$S$64</f>
        <v>513.06200957270084</v>
      </c>
      <c r="E63" s="21">
        <f>'Variables AMS'!D327*'Variables AMS'!D364/'Variables AMS'!D$64*'Variables AMS'!$S$64</f>
        <v>516.32344058939645</v>
      </c>
      <c r="F63" s="21">
        <f>'Variables AMS'!E327*'Variables AMS'!E364/'Variables AMS'!E$64*'Variables AMS'!$S$64</f>
        <v>520.79361947124903</v>
      </c>
      <c r="G63" s="21">
        <f>'Variables AMS'!F327*'Variables AMS'!F364/'Variables AMS'!F$64*'Variables AMS'!$S$64</f>
        <v>506.69001603035719</v>
      </c>
      <c r="H63" s="21">
        <f>'Variables AMS'!G327*'Variables AMS'!G364/'Variables AMS'!G$64*'Variables AMS'!$S$64</f>
        <v>410.93555788813063</v>
      </c>
      <c r="I63" s="21">
        <f>'Variables AMS'!H327*'Variables AMS'!H364/'Variables AMS'!H$64*'Variables AMS'!$S$64</f>
        <v>456.96979085057836</v>
      </c>
      <c r="J63" s="21">
        <f>'Variables AMS'!I327*'Variables AMS'!I364/'Variables AMS'!I$64*'Variables AMS'!$S$64</f>
        <v>530.14577637950197</v>
      </c>
      <c r="K63" s="21">
        <f>'Variables AMS'!J327*'Variables AMS'!J364/'Variables AMS'!J$64*'Variables AMS'!$S$64</f>
        <v>512.68328378265926</v>
      </c>
      <c r="L63" s="21">
        <f>'Variables AMS'!K327*'Variables AMS'!K364/'Variables AMS'!K$64*'Variables AMS'!$S$64</f>
        <v>492.00787775769334</v>
      </c>
      <c r="M63" s="21">
        <f>'Variables AMS'!L327*'Variables AMS'!L364/'Variables AMS'!L$64*'Variables AMS'!$S$64</f>
        <v>485.21378638108257</v>
      </c>
      <c r="N63" s="21">
        <f>'Variables AMS'!M327*'Variables AMS'!M364/'Variables AMS'!M$64*'Variables AMS'!$S$64</f>
        <v>457.15652221884091</v>
      </c>
      <c r="O63" s="21">
        <f>'Variables AMS'!N327*'Variables AMS'!N364/'Variables AMS'!N$64*'Variables AMS'!$S$64</f>
        <v>435.08252589188226</v>
      </c>
      <c r="P63" s="21">
        <f>'Variables AMS'!O327*'Variables AMS'!O364/'Variables AMS'!O$64*'Variables AMS'!$S$64</f>
        <v>441.49923654562616</v>
      </c>
      <c r="Q63" s="21">
        <f>'Variables AMS'!P327*'Variables AMS'!P364/'Variables AMS'!P$64*'Variables AMS'!$S$64</f>
        <v>453.38211747446547</v>
      </c>
      <c r="R63" s="21">
        <f>'Variables AMS'!Q327*'Variables AMS'!Q364/'Variables AMS'!Q$64*'Variables AMS'!$S$64</f>
        <v>451.37403222421392</v>
      </c>
      <c r="S63" s="21">
        <f>'Variables AMS'!R327*'Variables AMS'!R364/'Variables AMS'!R$64*'Variables AMS'!$S$64</f>
        <v>446.39038859398784</v>
      </c>
      <c r="T63" s="21">
        <f>'Variables AMS'!S327*'Variables AMS'!S364/'Variables AMS'!S$64*'Variables AMS'!$S$64</f>
        <v>468.91531198896871</v>
      </c>
      <c r="U63" s="21">
        <f>'Variables AMS'!T327*'Variables AMS'!T364/'Variables AMS'!T$64*'Variables AMS'!$S$64</f>
        <v>487.21564861796605</v>
      </c>
      <c r="V63" s="21">
        <f>'Variables AMS'!U327*'Variables AMS'!U364/'Variables AMS'!U$64*'Variables AMS'!$S$64</f>
        <v>507.87984706741076</v>
      </c>
      <c r="W63" s="21">
        <f>'Variables AMS'!V327*'Variables AMS'!V364/'Variables AMS'!V$64*'Variables AMS'!$S$64</f>
        <v>552.18626985318463</v>
      </c>
      <c r="X63" s="21">
        <f>'Variables AMS'!W327*'Variables AMS'!W364/'Variables AMS'!W$64*'Variables AMS'!$S$64</f>
        <v>600.84044755650359</v>
      </c>
      <c r="Y63" s="21">
        <f>'Variables AMS'!X327*'Variables AMS'!X364/'Variables AMS'!X$64*'Variables AMS'!$S$64</f>
        <v>637.51211052903966</v>
      </c>
      <c r="Z63" s="21">
        <f>'Variables AMS'!Y327*'Variables AMS'!Y364/'Variables AMS'!Y$64*'Variables AMS'!$S$64</f>
        <v>682.93549749783358</v>
      </c>
      <c r="AA63" s="21">
        <f>'Variables AMS'!Z327*'Variables AMS'!Z364/'Variables AMS'!Z$64*'Variables AMS'!$S$64</f>
        <v>740.72466053290691</v>
      </c>
      <c r="AB63" s="21">
        <f>'Variables AMS'!AA327*'Variables AMS'!AA364/'Variables AMS'!AA$64*'Variables AMS'!$S$64</f>
        <v>809.33469840285034</v>
      </c>
      <c r="AC63" s="21">
        <f>'Variables AMS'!AB327*'Variables AMS'!AB364/'Variables AMS'!AB$64*'Variables AMS'!$S$64</f>
        <v>895.05922143541181</v>
      </c>
      <c r="AD63" s="21">
        <f>'Variables AMS'!AC327*'Variables AMS'!AC364/'Variables AMS'!AC$64*'Variables AMS'!$S$64</f>
        <v>887.30099815658252</v>
      </c>
      <c r="AE63" s="21">
        <f>'Variables AMS'!AD327*'Variables AMS'!AD364/'Variables AMS'!AD$64*'Variables AMS'!$S$64</f>
        <v>884.3163654741179</v>
      </c>
      <c r="AF63" s="21">
        <f>'Variables AMS'!AE327*'Variables AMS'!AE364/'Variables AMS'!AE$64*'Variables AMS'!$S$64</f>
        <v>881.83025090754018</v>
      </c>
      <c r="AG63" s="21">
        <f>'Variables AMS'!AF327*'Variables AMS'!AF364/'Variables AMS'!AF$64*'Variables AMS'!$S$64</f>
        <v>882.68576047745796</v>
      </c>
      <c r="AH63" s="21">
        <f>'Variables AMS'!AG327*'Variables AMS'!AG364/'Variables AMS'!AG$64*'Variables AMS'!$S$64</f>
        <v>880.35828253942486</v>
      </c>
      <c r="AI63" s="21">
        <f>'Variables AMS'!AH327*'Variables AMS'!AH364/'Variables AMS'!AH$64*'Variables AMS'!$S$64</f>
        <v>878.54390199403338</v>
      </c>
      <c r="AJ63" s="21">
        <f>'Variables AMS'!AI327*'Variables AMS'!AI364/'Variables AMS'!AI$64*'Variables AMS'!$S$64</f>
        <v>879.62329615180886</v>
      </c>
      <c r="AK63" s="21">
        <f>'Variables AMS'!AJ327*'Variables AMS'!AJ364/'Variables AMS'!AJ$64*'Variables AMS'!$S$64</f>
        <v>879.78036781357832</v>
      </c>
      <c r="AL63" s="21">
        <f>'Variables AMS'!AK327*'Variables AMS'!AK364/'Variables AMS'!AK$64*'Variables AMS'!$S$64</f>
        <v>887.97984182938171</v>
      </c>
      <c r="AM63" s="21">
        <f>'Variables AMS'!AL327*'Variables AMS'!AL364/'Variables AMS'!AL$64*'Variables AMS'!$S$64</f>
        <v>895.71365054272701</v>
      </c>
      <c r="AN63" s="21">
        <f>'Variables AMS'!AM327*'Variables AMS'!AM364/'Variables AMS'!AM$64*'Variables AMS'!$S$64</f>
        <v>900.09210624347895</v>
      </c>
      <c r="AO63" s="21">
        <f>'Variables AMS'!AN327*'Variables AMS'!AN364/'Variables AMS'!AN$64*'Variables AMS'!$S$64</f>
        <v>904.1699938304838</v>
      </c>
      <c r="AP63" s="21">
        <f>'Variables AMS'!AO327*'Variables AMS'!AO364/'Variables AMS'!AO$64*'Variables AMS'!$S$64</f>
        <v>906.85848880142169</v>
      </c>
      <c r="AQ63" s="21">
        <f>'Variables AMS'!AP327*'Variables AMS'!AP364/'Variables AMS'!AP$64*'Variables AMS'!$S$64</f>
        <v>907.87855758087903</v>
      </c>
      <c r="AR63" s="21">
        <f>'Variables AMS'!AQ327*'Variables AMS'!AQ364/'Variables AMS'!AQ$64*'Variables AMS'!$S$64</f>
        <v>905.74799471112192</v>
      </c>
      <c r="AS63" s="21">
        <f>'Variables AMS'!AR327*'Variables AMS'!AR364/'Variables AMS'!AR$64*'Variables AMS'!$S$64</f>
        <v>916.86437804500304</v>
      </c>
      <c r="AT63" s="21">
        <f>'Variables AMS'!AS327*'Variables AMS'!AS364/'Variables AMS'!AS$64*'Variables AMS'!$S$64</f>
        <v>926.28882853084349</v>
      </c>
      <c r="AU63" s="21">
        <f>'Variables AMS'!AT327*'Variables AMS'!AT364/'Variables AMS'!AT$64*'Variables AMS'!$S$64</f>
        <v>935.82470312960425</v>
      </c>
      <c r="AV63" s="21">
        <f>'Variables AMS'!AU327*'Variables AMS'!AU364/'Variables AMS'!AU$64*'Variables AMS'!$S$64</f>
        <v>945.68348431720449</v>
      </c>
      <c r="AW63" s="21">
        <f>'Variables AMS'!AV327*'Variables AMS'!AV364/'Variables AMS'!AV$64*'Variables AMS'!$S$64</f>
        <v>955.80458259036527</v>
      </c>
    </row>
    <row r="64" spans="1:50" x14ac:dyDescent="0.25">
      <c r="A64" s="166"/>
      <c r="B64" t="s">
        <v>268</v>
      </c>
      <c r="C64" s="21">
        <f>'Variables AMS'!B328*'Variables AMS'!B365/'Variables AMS'!B$64*'Variables AMS'!$S$64</f>
        <v>1226.623809142254</v>
      </c>
      <c r="D64" s="21">
        <f>'Variables AMS'!C328*'Variables AMS'!C365/'Variables AMS'!C$64*'Variables AMS'!$S$64</f>
        <v>1246.3176511607467</v>
      </c>
      <c r="E64" s="21">
        <f>'Variables AMS'!D328*'Variables AMS'!D365/'Variables AMS'!D$64*'Variables AMS'!$S$64</f>
        <v>1263.2993217320568</v>
      </c>
      <c r="F64" s="21">
        <f>'Variables AMS'!E328*'Variables AMS'!E365/'Variables AMS'!E$64*'Variables AMS'!$S$64</f>
        <v>1276.7927841771689</v>
      </c>
      <c r="G64" s="21">
        <f>'Variables AMS'!F328*'Variables AMS'!F365/'Variables AMS'!F$64*'Variables AMS'!$S$64</f>
        <v>1259.1641026987675</v>
      </c>
      <c r="H64" s="21">
        <f>'Variables AMS'!G328*'Variables AMS'!G365/'Variables AMS'!G$64*'Variables AMS'!$S$64</f>
        <v>995.34789422772315</v>
      </c>
      <c r="I64" s="21">
        <f>'Variables AMS'!H328*'Variables AMS'!H365/'Variables AMS'!H$64*'Variables AMS'!$S$64</f>
        <v>1143.8423018907479</v>
      </c>
      <c r="J64" s="21">
        <f>'Variables AMS'!I328*'Variables AMS'!I365/'Variables AMS'!I$64*'Variables AMS'!$S$64</f>
        <v>1350.9844741151203</v>
      </c>
      <c r="K64" s="21">
        <f>'Variables AMS'!J328*'Variables AMS'!J365/'Variables AMS'!J$64*'Variables AMS'!$S$64</f>
        <v>1309.3984635766924</v>
      </c>
      <c r="L64" s="21">
        <f>'Variables AMS'!K328*'Variables AMS'!K365/'Variables AMS'!K$64*'Variables AMS'!$S$64</f>
        <v>1249.4080017049589</v>
      </c>
      <c r="M64" s="21">
        <f>'Variables AMS'!L328*'Variables AMS'!L365/'Variables AMS'!L$64*'Variables AMS'!$S$64</f>
        <v>1224.4932480738996</v>
      </c>
      <c r="N64" s="21">
        <f>'Variables AMS'!M328*'Variables AMS'!M365/'Variables AMS'!M$64*'Variables AMS'!$S$64</f>
        <v>1129.9715459172596</v>
      </c>
      <c r="O64" s="21">
        <f>'Variables AMS'!N328*'Variables AMS'!N365/'Variables AMS'!N$64*'Variables AMS'!$S$64</f>
        <v>1071.7554892465812</v>
      </c>
      <c r="P64" s="21">
        <f>'Variables AMS'!O328*'Variables AMS'!O365/'Variables AMS'!O$64*'Variables AMS'!$S$64</f>
        <v>1101.7887687633167</v>
      </c>
      <c r="Q64" s="21">
        <f>'Variables AMS'!P328*'Variables AMS'!P365/'Variables AMS'!P$64*'Variables AMS'!$S$64</f>
        <v>1146.5326060310854</v>
      </c>
      <c r="R64" s="21">
        <f>'Variables AMS'!Q328*'Variables AMS'!Q365/'Variables AMS'!Q$64*'Variables AMS'!$S$64</f>
        <v>1141.074656144955</v>
      </c>
      <c r="S64" s="21">
        <f>'Variables AMS'!R328*'Variables AMS'!R365/'Variables AMS'!R$64*'Variables AMS'!$S$64</f>
        <v>1136.3529104966417</v>
      </c>
      <c r="T64" s="21">
        <f>'Variables AMS'!S328*'Variables AMS'!S365/'Variables AMS'!S$64*'Variables AMS'!$S$64</f>
        <v>1218.6305221392149</v>
      </c>
      <c r="U64" s="21">
        <f>'Variables AMS'!T328*'Variables AMS'!T365/'Variables AMS'!T$64*'Variables AMS'!$S$64</f>
        <v>1277.3884775173374</v>
      </c>
      <c r="V64" s="21">
        <f>'Variables AMS'!U328*'Variables AMS'!U365/'Variables AMS'!U$64*'Variables AMS'!$S$64</f>
        <v>1366.767765371269</v>
      </c>
      <c r="W64" s="21">
        <f>'Variables AMS'!V328*'Variables AMS'!V365/'Variables AMS'!V$64*'Variables AMS'!$S$64</f>
        <v>1389.2147092748751</v>
      </c>
      <c r="X64" s="21">
        <f>'Variables AMS'!W328*'Variables AMS'!W365/'Variables AMS'!W$64*'Variables AMS'!$S$64</f>
        <v>1399.825090800646</v>
      </c>
      <c r="Y64" s="21">
        <f>'Variables AMS'!X328*'Variables AMS'!X365/'Variables AMS'!X$64*'Variables AMS'!$S$64</f>
        <v>1327.1329085134932</v>
      </c>
      <c r="Z64" s="21">
        <f>'Variables AMS'!Y328*'Variables AMS'!Y365/'Variables AMS'!Y$64*'Variables AMS'!$S$64</f>
        <v>1266.9853532881896</v>
      </c>
      <c r="AA64" s="21">
        <f>'Variables AMS'!Z328*'Variables AMS'!Z365/'Variables AMS'!Z$64*'Variables AMS'!$S$64</f>
        <v>1215.7166124087801</v>
      </c>
      <c r="AB64" s="21">
        <f>'Variables AMS'!AA328*'Variables AMS'!AA365/'Variables AMS'!AA$64*'Variables AMS'!$S$64</f>
        <v>1166.3861211959054</v>
      </c>
      <c r="AC64" s="21">
        <f>'Variables AMS'!AB328*'Variables AMS'!AB365/'Variables AMS'!AB$64*'Variables AMS'!$S$64</f>
        <v>1127.4502526376509</v>
      </c>
      <c r="AD64" s="21">
        <f>'Variables AMS'!AC328*'Variables AMS'!AC365/'Variables AMS'!AC$64*'Variables AMS'!$S$64</f>
        <v>1117.9102929719695</v>
      </c>
      <c r="AE64" s="21">
        <f>'Variables AMS'!AD328*'Variables AMS'!AD365/'Variables AMS'!AD$64*'Variables AMS'!$S$64</f>
        <v>1111.0063685621926</v>
      </c>
      <c r="AF64" s="21">
        <f>'Variables AMS'!AE328*'Variables AMS'!AE365/'Variables AMS'!AE$64*'Variables AMS'!$S$64</f>
        <v>1104.3917405773684</v>
      </c>
      <c r="AG64" s="21">
        <f>'Variables AMS'!AF328*'Variables AMS'!AF365/'Variables AMS'!AF$64*'Variables AMS'!$S$64</f>
        <v>1100.6139244377805</v>
      </c>
      <c r="AH64" s="21">
        <f>'Variables AMS'!AG328*'Variables AMS'!AG365/'Variables AMS'!AG$64*'Variables AMS'!$S$64</f>
        <v>1095.0091244125063</v>
      </c>
      <c r="AI64" s="21">
        <f>'Variables AMS'!AH328*'Variables AMS'!AH365/'Variables AMS'!AH$64*'Variables AMS'!$S$64</f>
        <v>1090.1783335757127</v>
      </c>
      <c r="AJ64" s="21">
        <f>'Variables AMS'!AI328*'Variables AMS'!AI365/'Variables AMS'!AI$64*'Variables AMS'!$S$64</f>
        <v>1085.7125965046018</v>
      </c>
      <c r="AK64" s="21">
        <f>'Variables AMS'!AJ328*'Variables AMS'!AJ365/'Variables AMS'!AJ$64*'Variables AMS'!$S$64</f>
        <v>1080.7670723064816</v>
      </c>
      <c r="AL64" s="21">
        <f>'Variables AMS'!AK328*'Variables AMS'!AK365/'Variables AMS'!AK$64*'Variables AMS'!$S$64</f>
        <v>1081.6606252562651</v>
      </c>
      <c r="AM64" s="21">
        <f>'Variables AMS'!AL328*'Variables AMS'!AL365/'Variables AMS'!AL$64*'Variables AMS'!$S$64</f>
        <v>1081.5808449937983</v>
      </c>
      <c r="AN64" s="21">
        <f>'Variables AMS'!AM328*'Variables AMS'!AM365/'Variables AMS'!AM$64*'Variables AMS'!$S$64</f>
        <v>1093.9141907254941</v>
      </c>
      <c r="AO64" s="21">
        <f>'Variables AMS'!AN328*'Variables AMS'!AN365/'Variables AMS'!AN$64*'Variables AMS'!$S$64</f>
        <v>1102.2076595935603</v>
      </c>
      <c r="AP64" s="21">
        <f>'Variables AMS'!AO328*'Variables AMS'!AO365/'Variables AMS'!AO$64*'Variables AMS'!$S$64</f>
        <v>1107.9595795990347</v>
      </c>
      <c r="AQ64" s="21">
        <f>'Variables AMS'!AP328*'Variables AMS'!AP365/'Variables AMS'!AP$64*'Variables AMS'!$S$64</f>
        <v>1111.7167955676284</v>
      </c>
      <c r="AR64" s="21">
        <f>'Variables AMS'!AQ328*'Variables AMS'!AQ365/'Variables AMS'!AQ$64*'Variables AMS'!$S$64</f>
        <v>1108.3138651678869</v>
      </c>
      <c r="AS64" s="21">
        <f>'Variables AMS'!AR328*'Variables AMS'!AR365/'Variables AMS'!AR$64*'Variables AMS'!$S$64</f>
        <v>1120.5034765463342</v>
      </c>
      <c r="AT64" s="21">
        <f>'Variables AMS'!AS328*'Variables AMS'!AS365/'Variables AMS'!AS$64*'Variables AMS'!$S$64</f>
        <v>1133.1302954953323</v>
      </c>
      <c r="AU64" s="21">
        <f>'Variables AMS'!AT328*'Variables AMS'!AT365/'Variables AMS'!AT$64*'Variables AMS'!$S$64</f>
        <v>1145.4239530812433</v>
      </c>
      <c r="AV64" s="21">
        <f>'Variables AMS'!AU328*'Variables AMS'!AU365/'Variables AMS'!AU$64*'Variables AMS'!$S$64</f>
        <v>1157.7306561049322</v>
      </c>
      <c r="AW64" s="21">
        <f>'Variables AMS'!AV328*'Variables AMS'!AV365/'Variables AMS'!AV$64*'Variables AMS'!$S$64</f>
        <v>1171.4150054970066</v>
      </c>
    </row>
    <row r="65" spans="1:49" x14ac:dyDescent="0.25">
      <c r="A65" s="166"/>
      <c r="B65" t="s">
        <v>259</v>
      </c>
      <c r="C65" s="21">
        <f>'Variables AMS'!B329*'Variables AMS'!B366/'Variables AMS'!B$64*'Variables AMS'!$S$64</f>
        <v>1394.2303696603785</v>
      </c>
      <c r="D65" s="21">
        <f>'Variables AMS'!C329*'Variables AMS'!C366/'Variables AMS'!C$64*'Variables AMS'!$S$64</f>
        <v>1416.6151892218666</v>
      </c>
      <c r="E65" s="21">
        <f>'Variables AMS'!D329*'Variables AMS'!D366/'Variables AMS'!D$64*'Variables AMS'!$S$64</f>
        <v>1424.7482512278232</v>
      </c>
      <c r="F65" s="21">
        <f>'Variables AMS'!E329*'Variables AMS'!E366/'Variables AMS'!E$64*'Variables AMS'!$S$64</f>
        <v>1426.2588479017704</v>
      </c>
      <c r="G65" s="21">
        <f>'Variables AMS'!F329*'Variables AMS'!F366/'Variables AMS'!F$64*'Variables AMS'!$S$64</f>
        <v>1415.8935004228363</v>
      </c>
      <c r="H65" s="21">
        <f>'Variables AMS'!G329*'Variables AMS'!G366/'Variables AMS'!G$64*'Variables AMS'!$S$64</f>
        <v>1195.4433697876675</v>
      </c>
      <c r="I65" s="21">
        <f>'Variables AMS'!H329*'Variables AMS'!H366/'Variables AMS'!H$64*'Variables AMS'!$S$64</f>
        <v>1347.9341915588773</v>
      </c>
      <c r="J65" s="21">
        <f>'Variables AMS'!I329*'Variables AMS'!I366/'Variables AMS'!I$64*'Variables AMS'!$S$64</f>
        <v>1349.8005475095235</v>
      </c>
      <c r="K65" s="21">
        <f>'Variables AMS'!J329*'Variables AMS'!J366/'Variables AMS'!J$64*'Variables AMS'!$S$64</f>
        <v>1322.7274471630192</v>
      </c>
      <c r="L65" s="21">
        <f>'Variables AMS'!K329*'Variables AMS'!K366/'Variables AMS'!K$64*'Variables AMS'!$S$64</f>
        <v>1308.2152089012252</v>
      </c>
      <c r="M65" s="21">
        <f>'Variables AMS'!L329*'Variables AMS'!L366/'Variables AMS'!L$64*'Variables AMS'!$S$64</f>
        <v>1257.9116079212515</v>
      </c>
      <c r="N65" s="21">
        <f>'Variables AMS'!M329*'Variables AMS'!M366/'Variables AMS'!M$64*'Variables AMS'!$S$64</f>
        <v>1209.3826379762388</v>
      </c>
      <c r="O65" s="21">
        <f>'Variables AMS'!N329*'Variables AMS'!N366/'Variables AMS'!N$64*'Variables AMS'!$S$64</f>
        <v>1128.0109190002793</v>
      </c>
      <c r="P65" s="21">
        <f>'Variables AMS'!O329*'Variables AMS'!O366/'Variables AMS'!O$64*'Variables AMS'!$S$64</f>
        <v>1116.8024785054408</v>
      </c>
      <c r="Q65" s="21">
        <f>'Variables AMS'!P329*'Variables AMS'!P366/'Variables AMS'!P$64*'Variables AMS'!$S$64</f>
        <v>1142.3487607673515</v>
      </c>
      <c r="R65" s="21">
        <f>'Variables AMS'!Q329*'Variables AMS'!Q366/'Variables AMS'!Q$64*'Variables AMS'!$S$64</f>
        <v>1123.6158255482951</v>
      </c>
      <c r="S65" s="21">
        <f>'Variables AMS'!R329*'Variables AMS'!R366/'Variables AMS'!R$64*'Variables AMS'!$S$64</f>
        <v>1122.1433567911849</v>
      </c>
      <c r="T65" s="21">
        <f>'Variables AMS'!S329*'Variables AMS'!S366/'Variables AMS'!S$64*'Variables AMS'!$S$64</f>
        <v>1175.8990965664154</v>
      </c>
      <c r="U65" s="21">
        <f>'Variables AMS'!T329*'Variables AMS'!T366/'Variables AMS'!T$64*'Variables AMS'!$S$64</f>
        <v>1214.6961366715657</v>
      </c>
      <c r="V65" s="21">
        <f>'Variables AMS'!U329*'Variables AMS'!U366/'Variables AMS'!U$64*'Variables AMS'!$S$64</f>
        <v>1257.2690193473986</v>
      </c>
      <c r="W65" s="21">
        <f>'Variables AMS'!V329*'Variables AMS'!V366/'Variables AMS'!V$64*'Variables AMS'!$S$64</f>
        <v>1347.2268604195399</v>
      </c>
      <c r="X65" s="21">
        <f>'Variables AMS'!W329*'Variables AMS'!W366/'Variables AMS'!W$64*'Variables AMS'!$S$64</f>
        <v>1444.7795201341237</v>
      </c>
      <c r="Y65" s="21">
        <f>'Variables AMS'!X329*'Variables AMS'!X366/'Variables AMS'!X$64*'Variables AMS'!$S$64</f>
        <v>1518.3186060224668</v>
      </c>
      <c r="Z65" s="21">
        <f>'Variables AMS'!Y329*'Variables AMS'!Y366/'Variables AMS'!Y$64*'Variables AMS'!$S$64</f>
        <v>1600.4263317720288</v>
      </c>
      <c r="AA65" s="21">
        <f>'Variables AMS'!Z329*'Variables AMS'!Z366/'Variables AMS'!Z$64*'Variables AMS'!$S$64</f>
        <v>1701.962249531209</v>
      </c>
      <c r="AB65" s="21">
        <f>'Variables AMS'!AA329*'Variables AMS'!AA366/'Variables AMS'!AA$64*'Variables AMS'!$S$64</f>
        <v>1819.6402747824186</v>
      </c>
      <c r="AC65" s="21">
        <f>'Variables AMS'!AB329*'Variables AMS'!AB366/'Variables AMS'!AB$64*'Variables AMS'!$S$64</f>
        <v>1968.9498840366746</v>
      </c>
      <c r="AD65" s="21">
        <f>'Variables AMS'!AC329*'Variables AMS'!AC366/'Variables AMS'!AC$64*'Variables AMS'!$S$64</f>
        <v>1963.3424931652205</v>
      </c>
      <c r="AE65" s="21">
        <f>'Variables AMS'!AD329*'Variables AMS'!AD366/'Variables AMS'!AD$64*'Variables AMS'!$S$64</f>
        <v>1965.9931449604162</v>
      </c>
      <c r="AF65" s="21">
        <f>'Variables AMS'!AE329*'Variables AMS'!AE366/'Variables AMS'!AE$64*'Variables AMS'!$S$64</f>
        <v>1970.0527097847523</v>
      </c>
      <c r="AG65" s="21">
        <f>'Variables AMS'!AF329*'Variables AMS'!AF366/'Variables AMS'!AF$64*'Variables AMS'!$S$64</f>
        <v>1981.1524199183209</v>
      </c>
      <c r="AH65" s="21">
        <f>'Variables AMS'!AG329*'Variables AMS'!AG366/'Variables AMS'!AG$64*'Variables AMS'!$S$64</f>
        <v>1984.4972742509333</v>
      </c>
      <c r="AI65" s="21">
        <f>'Variables AMS'!AH329*'Variables AMS'!AH366/'Variables AMS'!AH$64*'Variables AMS'!$S$64</f>
        <v>1989.5083801159587</v>
      </c>
      <c r="AJ65" s="21">
        <f>'Variables AMS'!AI329*'Variables AMS'!AI366/'Variables AMS'!AI$64*'Variables AMS'!$S$64</f>
        <v>2002.1348775590131</v>
      </c>
      <c r="AK65" s="21">
        <f>'Variables AMS'!AJ329*'Variables AMS'!AJ366/'Variables AMS'!AJ$64*'Variables AMS'!$S$64</f>
        <v>2013.4305838748469</v>
      </c>
      <c r="AL65" s="21">
        <f>'Variables AMS'!AK329*'Variables AMS'!AK366/'Variables AMS'!AK$64*'Variables AMS'!$S$64</f>
        <v>2037.596555087644</v>
      </c>
      <c r="AM65" s="21">
        <f>'Variables AMS'!AL329*'Variables AMS'!AL366/'Variables AMS'!AL$64*'Variables AMS'!$S$64</f>
        <v>2062.8930024381311</v>
      </c>
      <c r="AN65" s="21">
        <f>'Variables AMS'!AM329*'Variables AMS'!AM366/'Variables AMS'!AM$64*'Variables AMS'!$S$64</f>
        <v>2083.3399670725898</v>
      </c>
      <c r="AO65" s="21">
        <f>'Variables AMS'!AN329*'Variables AMS'!AN366/'Variables AMS'!AN$64*'Variables AMS'!$S$64</f>
        <v>2104.1181088650078</v>
      </c>
      <c r="AP65" s="21">
        <f>'Variables AMS'!AO329*'Variables AMS'!AO366/'Variables AMS'!AO$64*'Variables AMS'!$S$64</f>
        <v>2122.6128497114992</v>
      </c>
      <c r="AQ65" s="21">
        <f>'Variables AMS'!AP329*'Variables AMS'!AP366/'Variables AMS'!AP$64*'Variables AMS'!$S$64</f>
        <v>2138.4040723151311</v>
      </c>
      <c r="AR65" s="21">
        <f>'Variables AMS'!AQ329*'Variables AMS'!AQ366/'Variables AMS'!AQ$64*'Variables AMS'!$S$64</f>
        <v>2148.0346161989087</v>
      </c>
      <c r="AS65" s="21">
        <f>'Variables AMS'!AR329*'Variables AMS'!AR366/'Variables AMS'!AR$64*'Variables AMS'!$S$64</f>
        <v>2180.8624599973646</v>
      </c>
      <c r="AT65" s="21">
        <f>'Variables AMS'!AS329*'Variables AMS'!AS366/'Variables AMS'!AS$64*'Variables AMS'!$S$64</f>
        <v>2210.4230524484269</v>
      </c>
      <c r="AU65" s="21">
        <f>'Variables AMS'!AT329*'Variables AMS'!AT366/'Variables AMS'!AT$64*'Variables AMS'!$S$64</f>
        <v>2240.5279389859206</v>
      </c>
      <c r="AV65" s="21">
        <f>'Variables AMS'!AU329*'Variables AMS'!AU366/'Variables AMS'!AU$64*'Variables AMS'!$S$64</f>
        <v>2271.7168428114105</v>
      </c>
      <c r="AW65" s="21">
        <f>'Variables AMS'!AV329*'Variables AMS'!AV366/'Variables AMS'!AV$64*'Variables AMS'!$S$64</f>
        <v>2303.7122737203208</v>
      </c>
    </row>
    <row r="66" spans="1:49" x14ac:dyDescent="0.25">
      <c r="A66" s="166"/>
      <c r="B66" t="s">
        <v>260</v>
      </c>
      <c r="C66" s="21">
        <f>'Variables AMS'!B330*'Variables AMS'!B367/'Variables AMS'!B$64*'Variables AMS'!$S$64</f>
        <v>1150.8272117104784</v>
      </c>
      <c r="D66" s="21">
        <f>'Variables AMS'!C330*'Variables AMS'!C367/'Variables AMS'!C$64*'Variables AMS'!$S$64</f>
        <v>1169.304114840103</v>
      </c>
      <c r="E66" s="21">
        <f>'Variables AMS'!D330*'Variables AMS'!D367/'Variables AMS'!D$64*'Variables AMS'!$S$64</f>
        <v>1176.976345161039</v>
      </c>
      <c r="F66" s="21">
        <f>'Variables AMS'!E330*'Variables AMS'!E367/'Variables AMS'!E$64*'Variables AMS'!$S$64</f>
        <v>1178.0597825703978</v>
      </c>
      <c r="G66" s="21">
        <f>'Variables AMS'!F330*'Variables AMS'!F367/'Variables AMS'!F$64*'Variables AMS'!$S$64</f>
        <v>1245.0008655083784</v>
      </c>
      <c r="H66" s="21">
        <f>'Variables AMS'!G330*'Variables AMS'!G367/'Variables AMS'!G$64*'Variables AMS'!$S$64</f>
        <v>1075.3340201525361</v>
      </c>
      <c r="I66" s="21">
        <f>'Variables AMS'!H330*'Variables AMS'!H367/'Variables AMS'!H$64*'Variables AMS'!$S$64</f>
        <v>1196.594877250762</v>
      </c>
      <c r="J66" s="21">
        <f>'Variables AMS'!I330*'Variables AMS'!I367/'Variables AMS'!I$64*'Variables AMS'!$S$64</f>
        <v>1272.6686607259762</v>
      </c>
      <c r="K66" s="21">
        <f>'Variables AMS'!J330*'Variables AMS'!J367/'Variables AMS'!J$64*'Variables AMS'!$S$64</f>
        <v>1304.8178671614221</v>
      </c>
      <c r="L66" s="21">
        <f>'Variables AMS'!K330*'Variables AMS'!K367/'Variables AMS'!K$64*'Variables AMS'!$S$64</f>
        <v>1292.7234581586724</v>
      </c>
      <c r="M66" s="21">
        <f>'Variables AMS'!L330*'Variables AMS'!L367/'Variables AMS'!L$64*'Variables AMS'!$S$64</f>
        <v>1246.2937144891466</v>
      </c>
      <c r="N66" s="21">
        <f>'Variables AMS'!M330*'Variables AMS'!M367/'Variables AMS'!M$64*'Variables AMS'!$S$64</f>
        <v>1201.1660000990842</v>
      </c>
      <c r="O66" s="21">
        <f>'Variables AMS'!N330*'Variables AMS'!N367/'Variables AMS'!N$64*'Variables AMS'!$S$64</f>
        <v>1142.439867539226</v>
      </c>
      <c r="P66" s="21">
        <f>'Variables AMS'!O330*'Variables AMS'!O367/'Variables AMS'!O$64*'Variables AMS'!$S$64</f>
        <v>1169.1590480738523</v>
      </c>
      <c r="Q66" s="21">
        <f>'Variables AMS'!P330*'Variables AMS'!P367/'Variables AMS'!P$64*'Variables AMS'!$S$64</f>
        <v>1228.8174781628959</v>
      </c>
      <c r="R66" s="21">
        <f>'Variables AMS'!Q330*'Variables AMS'!Q367/'Variables AMS'!Q$64*'Variables AMS'!$S$64</f>
        <v>1260.4553632886302</v>
      </c>
      <c r="S66" s="21">
        <f>'Variables AMS'!R330*'Variables AMS'!R367/'Variables AMS'!R$64*'Variables AMS'!$S$64</f>
        <v>1268.7903313727238</v>
      </c>
      <c r="T66" s="21">
        <f>'Variables AMS'!S330*'Variables AMS'!S367/'Variables AMS'!S$64*'Variables AMS'!$S$64</f>
        <v>1345.7799428653877</v>
      </c>
      <c r="U66" s="21">
        <f>'Variables AMS'!T330*'Variables AMS'!T367/'Variables AMS'!T$64*'Variables AMS'!$S$64</f>
        <v>1399.5071462222545</v>
      </c>
      <c r="V66" s="21">
        <f>'Variables AMS'!U330*'Variables AMS'!U367/'Variables AMS'!U$64*'Variables AMS'!$S$64</f>
        <v>1461.8677142334036</v>
      </c>
      <c r="W66" s="21">
        <f>'Variables AMS'!V330*'Variables AMS'!V367/'Variables AMS'!V$64*'Variables AMS'!$S$64</f>
        <v>1514.3752696856025</v>
      </c>
      <c r="X66" s="21">
        <f>'Variables AMS'!W330*'Variables AMS'!W367/'Variables AMS'!W$64*'Variables AMS'!$S$64</f>
        <v>1569.1460094474266</v>
      </c>
      <c r="Y66" s="21">
        <f>'Variables AMS'!X330*'Variables AMS'!X367/'Variables AMS'!X$64*'Variables AMS'!$S$64</f>
        <v>1551.3060071975385</v>
      </c>
      <c r="Z66" s="21">
        <f>'Variables AMS'!Y330*'Variables AMS'!Y367/'Variables AMS'!Y$64*'Variables AMS'!$S$64</f>
        <v>1538.8593275980513</v>
      </c>
      <c r="AA66" s="21">
        <f>'Variables AMS'!Z330*'Variables AMS'!Z367/'Variables AMS'!Z$64*'Variables AMS'!$S$64</f>
        <v>1537.8898828669257</v>
      </c>
      <c r="AB66" s="21">
        <f>'Variables AMS'!AA330*'Variables AMS'!AA367/'Variables AMS'!AA$64*'Variables AMS'!$S$64</f>
        <v>1542.5370808029686</v>
      </c>
      <c r="AC66" s="21">
        <f>'Variables AMS'!AB330*'Variables AMS'!AB367/'Variables AMS'!AB$64*'Variables AMS'!$S$64</f>
        <v>1561.425455520734</v>
      </c>
      <c r="AD66" s="21">
        <f>'Variables AMS'!AC330*'Variables AMS'!AC367/'Variables AMS'!AC$64*'Variables AMS'!$S$64</f>
        <v>1554.4953336355468</v>
      </c>
      <c r="AE66" s="21">
        <f>'Variables AMS'!AD330*'Variables AMS'!AD367/'Variables AMS'!AD$64*'Variables AMS'!$S$64</f>
        <v>1556.0076756313517</v>
      </c>
      <c r="AF66" s="21">
        <f>'Variables AMS'!AE330*'Variables AMS'!AE367/'Variables AMS'!AE$64*'Variables AMS'!$S$64</f>
        <v>1558.9557945535189</v>
      </c>
      <c r="AG66" s="21">
        <f>'Variables AMS'!AF330*'Variables AMS'!AF367/'Variables AMS'!AF$64*'Variables AMS'!$S$64</f>
        <v>1570.4691067542797</v>
      </c>
      <c r="AH66" s="21">
        <f>'Variables AMS'!AG330*'Variables AMS'!AG367/'Variables AMS'!AG$64*'Variables AMS'!$S$64</f>
        <v>1577.3727951153294</v>
      </c>
      <c r="AI66" s="21">
        <f>'Variables AMS'!AH330*'Variables AMS'!AH367/'Variables AMS'!AH$64*'Variables AMS'!$S$64</f>
        <v>1585.6922958555085</v>
      </c>
      <c r="AJ66" s="21">
        <f>'Variables AMS'!AI330*'Variables AMS'!AI367/'Variables AMS'!AI$64*'Variables AMS'!$S$64</f>
        <v>1599.1750543446706</v>
      </c>
      <c r="AK66" s="21">
        <f>'Variables AMS'!AJ330*'Variables AMS'!AJ367/'Variables AMS'!AJ$64*'Variables AMS'!$S$64</f>
        <v>1611.7374219991214</v>
      </c>
      <c r="AL66" s="21">
        <f>'Variables AMS'!AK330*'Variables AMS'!AK367/'Variables AMS'!AK$64*'Variables AMS'!$S$64</f>
        <v>1646.8620614149347</v>
      </c>
      <c r="AM66" s="21">
        <f>'Variables AMS'!AL330*'Variables AMS'!AL367/'Variables AMS'!AL$64*'Variables AMS'!$S$64</f>
        <v>1681.7868945600333</v>
      </c>
      <c r="AN66" s="21">
        <f>'Variables AMS'!AM330*'Variables AMS'!AM367/'Variables AMS'!AM$64*'Variables AMS'!$S$64</f>
        <v>1701.4431497923629</v>
      </c>
      <c r="AO66" s="21">
        <f>'Variables AMS'!AN330*'Variables AMS'!AN367/'Variables AMS'!AN$64*'Variables AMS'!$S$64</f>
        <v>1722.6012165892241</v>
      </c>
      <c r="AP66" s="21">
        <f>'Variables AMS'!AO330*'Variables AMS'!AO367/'Variables AMS'!AO$64*'Variables AMS'!$S$64</f>
        <v>1741.9840673383637</v>
      </c>
      <c r="AQ66" s="21">
        <f>'Variables AMS'!AP330*'Variables AMS'!AP367/'Variables AMS'!AP$64*'Variables AMS'!$S$64</f>
        <v>1759.1740362424785</v>
      </c>
      <c r="AR66" s="21">
        <f>'Variables AMS'!AQ330*'Variables AMS'!AQ367/'Variables AMS'!AQ$64*'Variables AMS'!$S$64</f>
        <v>1771.552146098795</v>
      </c>
      <c r="AS66" s="21">
        <f>'Variables AMS'!AR330*'Variables AMS'!AR367/'Variables AMS'!AR$64*'Variables AMS'!$S$64</f>
        <v>1816.9724429548594</v>
      </c>
      <c r="AT66" s="21">
        <f>'Variables AMS'!AS330*'Variables AMS'!AS367/'Variables AMS'!AS$64*'Variables AMS'!$S$64</f>
        <v>1859.6010264447816</v>
      </c>
      <c r="AU66" s="21">
        <f>'Variables AMS'!AT330*'Variables AMS'!AT367/'Variables AMS'!AT$64*'Variables AMS'!$S$64</f>
        <v>1903.2406541891216</v>
      </c>
      <c r="AV66" s="21">
        <f>'Variables AMS'!AU330*'Variables AMS'!AU367/'Variables AMS'!AU$64*'Variables AMS'!$S$64</f>
        <v>1948.4702567576614</v>
      </c>
      <c r="AW66" s="21">
        <f>'Variables AMS'!AV330*'Variables AMS'!AV367/'Variables AMS'!AV$64*'Variables AMS'!$S$64</f>
        <v>1995.10495289865</v>
      </c>
    </row>
    <row r="67" spans="1:49" x14ac:dyDescent="0.25">
      <c r="A67" s="166"/>
      <c r="B67" t="s">
        <v>261</v>
      </c>
      <c r="C67" s="21">
        <f>'Variables AMS'!B331*'Variables AMS'!B368/'Variables AMS'!B$64*'Variables AMS'!$S$64</f>
        <v>8746.5003205417706</v>
      </c>
      <c r="D67" s="21">
        <f>'Variables AMS'!C331*'Variables AMS'!C368/'Variables AMS'!C$64*'Variables AMS'!$S$64</f>
        <v>8886.9282123237554</v>
      </c>
      <c r="E67" s="21">
        <f>'Variables AMS'!D331*'Variables AMS'!D368/'Variables AMS'!D$64*'Variables AMS'!$S$64</f>
        <v>9056.4035643098159</v>
      </c>
      <c r="F67" s="21">
        <f>'Variables AMS'!E331*'Variables AMS'!E368/'Variables AMS'!E$64*'Variables AMS'!$S$64</f>
        <v>9142.0619630669426</v>
      </c>
      <c r="G67" s="21">
        <f>'Variables AMS'!F331*'Variables AMS'!F368/'Variables AMS'!F$64*'Variables AMS'!$S$64</f>
        <v>10037.215908699847</v>
      </c>
      <c r="H67" s="21">
        <f>'Variables AMS'!G331*'Variables AMS'!G368/'Variables AMS'!G$64*'Variables AMS'!$S$64</f>
        <v>8087.5086019335995</v>
      </c>
      <c r="I67" s="21">
        <f>'Variables AMS'!H331*'Variables AMS'!H368/'Variables AMS'!H$64*'Variables AMS'!$S$64</f>
        <v>9062.7197921583174</v>
      </c>
      <c r="J67" s="21">
        <f>'Variables AMS'!I331*'Variables AMS'!I368/'Variables AMS'!I$64*'Variables AMS'!$S$64</f>
        <v>10264.000168902308</v>
      </c>
      <c r="K67" s="21">
        <f>'Variables AMS'!J331*'Variables AMS'!J368/'Variables AMS'!J$64*'Variables AMS'!$S$64</f>
        <v>11027.221687705</v>
      </c>
      <c r="L67" s="21">
        <f>'Variables AMS'!K331*'Variables AMS'!K368/'Variables AMS'!K$64*'Variables AMS'!$S$64</f>
        <v>10861.223725760157</v>
      </c>
      <c r="M67" s="21">
        <f>'Variables AMS'!L331*'Variables AMS'!L368/'Variables AMS'!L$64*'Variables AMS'!$S$64</f>
        <v>10316.551775905045</v>
      </c>
      <c r="N67" s="21">
        <f>'Variables AMS'!M331*'Variables AMS'!M368/'Variables AMS'!M$64*'Variables AMS'!$S$64</f>
        <v>9344.11268332092</v>
      </c>
      <c r="O67" s="21">
        <f>'Variables AMS'!N331*'Variables AMS'!N368/'Variables AMS'!N$64*'Variables AMS'!$S$64</f>
        <v>8507.1407909542013</v>
      </c>
      <c r="P67" s="21">
        <f>'Variables AMS'!O331*'Variables AMS'!O368/'Variables AMS'!O$64*'Variables AMS'!$S$64</f>
        <v>9030.0636820587952</v>
      </c>
      <c r="Q67" s="21">
        <f>'Variables AMS'!P331*'Variables AMS'!P368/'Variables AMS'!P$64*'Variables AMS'!$S$64</f>
        <v>10019.846395796021</v>
      </c>
      <c r="R67" s="21">
        <f>'Variables AMS'!Q331*'Variables AMS'!Q368/'Variables AMS'!Q$64*'Variables AMS'!$S$64</f>
        <v>9972.2565424824406</v>
      </c>
      <c r="S67" s="21">
        <f>'Variables AMS'!R331*'Variables AMS'!R368/'Variables AMS'!R$64*'Variables AMS'!$S$64</f>
        <v>10054.553760743447</v>
      </c>
      <c r="T67" s="21">
        <f>'Variables AMS'!S331*'Variables AMS'!S368/'Variables AMS'!S$64*'Variables AMS'!$S$64</f>
        <v>10241.195134844978</v>
      </c>
      <c r="U67" s="21">
        <f>'Variables AMS'!T331*'Variables AMS'!T368/'Variables AMS'!T$64*'Variables AMS'!$S$64</f>
        <v>10491.563723910598</v>
      </c>
      <c r="V67" s="21">
        <f>'Variables AMS'!U331*'Variables AMS'!U368/'Variables AMS'!U$64*'Variables AMS'!$S$64</f>
        <v>10818.734569360962</v>
      </c>
      <c r="W67" s="21">
        <f>'Variables AMS'!V331*'Variables AMS'!V368/'Variables AMS'!V$64*'Variables AMS'!$S$64</f>
        <v>11055.572878325562</v>
      </c>
      <c r="X67" s="21">
        <f>'Variables AMS'!W331*'Variables AMS'!W368/'Variables AMS'!W$64*'Variables AMS'!$S$64</f>
        <v>11302.642051834338</v>
      </c>
      <c r="Y67" s="21">
        <f>'Variables AMS'!X331*'Variables AMS'!X368/'Variables AMS'!X$64*'Variables AMS'!$S$64</f>
        <v>11309.175315094859</v>
      </c>
      <c r="Z67" s="21">
        <f>'Variables AMS'!Y331*'Variables AMS'!Y368/'Variables AMS'!Y$64*'Variables AMS'!$S$64</f>
        <v>11301.776200522865</v>
      </c>
      <c r="AA67" s="21">
        <f>'Variables AMS'!Z331*'Variables AMS'!Z368/'Variables AMS'!Z$64*'Variables AMS'!$S$64</f>
        <v>11346.494450593184</v>
      </c>
      <c r="AB67" s="21">
        <f>'Variables AMS'!AA331*'Variables AMS'!AA368/'Variables AMS'!AA$64*'Variables AMS'!$S$64</f>
        <v>11403.993495615301</v>
      </c>
      <c r="AC67" s="21">
        <f>'Variables AMS'!AB331*'Variables AMS'!AB368/'Variables AMS'!AB$64*'Variables AMS'!$S$64</f>
        <v>11530.768229425646</v>
      </c>
      <c r="AD67" s="21">
        <f>'Variables AMS'!AC331*'Variables AMS'!AC368/'Variables AMS'!AC$64*'Variables AMS'!$S$64</f>
        <v>11530.79492789789</v>
      </c>
      <c r="AE67" s="21">
        <f>'Variables AMS'!AD331*'Variables AMS'!AD368/'Variables AMS'!AD$64*'Variables AMS'!$S$64</f>
        <v>11559.030830005051</v>
      </c>
      <c r="AF67" s="21">
        <f>'Variables AMS'!AE331*'Variables AMS'!AE368/'Variables AMS'!AE$64*'Variables AMS'!$S$64</f>
        <v>11601.020953787875</v>
      </c>
      <c r="AG67" s="21">
        <f>'Variables AMS'!AF331*'Variables AMS'!AF368/'Variables AMS'!AF$64*'Variables AMS'!$S$64</f>
        <v>11661.011503532653</v>
      </c>
      <c r="AH67" s="21">
        <f>'Variables AMS'!AG331*'Variables AMS'!AG368/'Variables AMS'!AG$64*'Variables AMS'!$S$64</f>
        <v>11724.612106310402</v>
      </c>
      <c r="AI67" s="21">
        <f>'Variables AMS'!AH331*'Variables AMS'!AH368/'Variables AMS'!AH$64*'Variables AMS'!$S$64</f>
        <v>11803.786580830129</v>
      </c>
      <c r="AJ67" s="21">
        <f>'Variables AMS'!AI331*'Variables AMS'!AI368/'Variables AMS'!AI$64*'Variables AMS'!$S$64</f>
        <v>11902.333629763085</v>
      </c>
      <c r="AK67" s="21">
        <f>'Variables AMS'!AJ331*'Variables AMS'!AJ368/'Variables AMS'!AJ$64*'Variables AMS'!$S$64</f>
        <v>12005.38543579836</v>
      </c>
      <c r="AL67" s="21">
        <f>'Variables AMS'!AK331*'Variables AMS'!AK368/'Variables AMS'!AK$64*'Variables AMS'!$S$64</f>
        <v>12132.81055735446</v>
      </c>
      <c r="AM67" s="21">
        <f>'Variables AMS'!AL331*'Variables AMS'!AL368/'Variables AMS'!AL$64*'Variables AMS'!$S$64</f>
        <v>12259.965049918752</v>
      </c>
      <c r="AN67" s="21">
        <f>'Variables AMS'!AM331*'Variables AMS'!AM368/'Variables AMS'!AM$64*'Variables AMS'!$S$64</f>
        <v>12403.37297504144</v>
      </c>
      <c r="AO67" s="21">
        <f>'Variables AMS'!AN331*'Variables AMS'!AN368/'Variables AMS'!AN$64*'Variables AMS'!$S$64</f>
        <v>12564.97338938605</v>
      </c>
      <c r="AP67" s="21">
        <f>'Variables AMS'!AO331*'Variables AMS'!AO368/'Variables AMS'!AO$64*'Variables AMS'!$S$64</f>
        <v>12732.464696357683</v>
      </c>
      <c r="AQ67" s="21">
        <f>'Variables AMS'!AP331*'Variables AMS'!AP368/'Variables AMS'!AP$64*'Variables AMS'!$S$64</f>
        <v>12895.864751089553</v>
      </c>
      <c r="AR67" s="21">
        <f>'Variables AMS'!AQ331*'Variables AMS'!AQ368/'Variables AMS'!AQ$64*'Variables AMS'!$S$64</f>
        <v>13058.347429450494</v>
      </c>
      <c r="AS67" s="21">
        <f>'Variables AMS'!AR331*'Variables AMS'!AR368/'Variables AMS'!AR$64*'Variables AMS'!$S$64</f>
        <v>13254.753306293731</v>
      </c>
      <c r="AT67" s="21">
        <f>'Variables AMS'!AS331*'Variables AMS'!AS368/'Variables AMS'!AS$64*'Variables AMS'!$S$64</f>
        <v>13446.103957791192</v>
      </c>
      <c r="AU67" s="21">
        <f>'Variables AMS'!AT331*'Variables AMS'!AT368/'Variables AMS'!AT$64*'Variables AMS'!$S$64</f>
        <v>13637.177087466367</v>
      </c>
      <c r="AV67" s="21">
        <f>'Variables AMS'!AU331*'Variables AMS'!AU368/'Variables AMS'!AU$64*'Variables AMS'!$S$64</f>
        <v>13829.746728346565</v>
      </c>
      <c r="AW67" s="21">
        <f>'Variables AMS'!AV331*'Variables AMS'!AV368/'Variables AMS'!AV$64*'Variables AMS'!$S$64</f>
        <v>14023.353159156131</v>
      </c>
    </row>
    <row r="68" spans="1:49" x14ac:dyDescent="0.25">
      <c r="A68" s="166"/>
      <c r="B68" t="s">
        <v>262</v>
      </c>
      <c r="C68" s="21">
        <f>'Variables AMS'!B332*'Variables AMS'!B369/'Variables AMS'!B$64*'Variables AMS'!$S$64</f>
        <v>690.70983856835346</v>
      </c>
      <c r="D68" s="21">
        <f>'Variables AMS'!C332*'Variables AMS'!C369/'Variables AMS'!C$64*'Variables AMS'!$S$64</f>
        <v>701.79940844299676</v>
      </c>
      <c r="E68" s="21">
        <f>'Variables AMS'!D332*'Variables AMS'!D369/'Variables AMS'!D$64*'Variables AMS'!$S$64</f>
        <v>709.77964643639302</v>
      </c>
      <c r="F68" s="21">
        <f>'Variables AMS'!E332*'Variables AMS'!E369/'Variables AMS'!E$64*'Variables AMS'!$S$64</f>
        <v>734.454144987939</v>
      </c>
      <c r="G68" s="21">
        <f>'Variables AMS'!F332*'Variables AMS'!F369/'Variables AMS'!F$64*'Variables AMS'!$S$64</f>
        <v>737.55782426392102</v>
      </c>
      <c r="H68" s="21">
        <f>'Variables AMS'!G332*'Variables AMS'!G369/'Variables AMS'!G$64*'Variables AMS'!$S$64</f>
        <v>602.11930126792129</v>
      </c>
      <c r="I68" s="21">
        <f>'Variables AMS'!H332*'Variables AMS'!H369/'Variables AMS'!H$64*'Variables AMS'!$S$64</f>
        <v>653.83539370551023</v>
      </c>
      <c r="J68" s="21">
        <f>'Variables AMS'!I332*'Variables AMS'!I369/'Variables AMS'!I$64*'Variables AMS'!$S$64</f>
        <v>704.36882567723796</v>
      </c>
      <c r="K68" s="21">
        <f>'Variables AMS'!J332*'Variables AMS'!J369/'Variables AMS'!J$64*'Variables AMS'!$S$64</f>
        <v>694.55626316944893</v>
      </c>
      <c r="L68" s="21">
        <f>'Variables AMS'!K332*'Variables AMS'!K369/'Variables AMS'!K$64*'Variables AMS'!$S$64</f>
        <v>656.20160742067333</v>
      </c>
      <c r="M68" s="21">
        <f>'Variables AMS'!L332*'Variables AMS'!L369/'Variables AMS'!L$64*'Variables AMS'!$S$64</f>
        <v>629.02483456176628</v>
      </c>
      <c r="N68" s="21">
        <f>'Variables AMS'!M332*'Variables AMS'!M369/'Variables AMS'!M$64*'Variables AMS'!$S$64</f>
        <v>623.98614057786756</v>
      </c>
      <c r="O68" s="21">
        <f>'Variables AMS'!N332*'Variables AMS'!N369/'Variables AMS'!N$64*'Variables AMS'!$S$64</f>
        <v>558.00518258236514</v>
      </c>
      <c r="P68" s="21">
        <f>'Variables AMS'!O332*'Variables AMS'!O369/'Variables AMS'!O$64*'Variables AMS'!$S$64</f>
        <v>538.90501756993717</v>
      </c>
      <c r="Q68" s="21">
        <f>'Variables AMS'!P332*'Variables AMS'!P369/'Variables AMS'!P$64*'Variables AMS'!$S$64</f>
        <v>525.67317300046079</v>
      </c>
      <c r="R68" s="21">
        <f>'Variables AMS'!Q332*'Variables AMS'!Q369/'Variables AMS'!Q$64*'Variables AMS'!$S$64</f>
        <v>488.44546595384423</v>
      </c>
      <c r="S68" s="21">
        <f>'Variables AMS'!R332*'Variables AMS'!R369/'Variables AMS'!R$64*'Variables AMS'!$S$64</f>
        <v>464.57828203122875</v>
      </c>
      <c r="T68" s="21">
        <f>'Variables AMS'!S332*'Variables AMS'!S369/'Variables AMS'!S$64*'Variables AMS'!$S$64</f>
        <v>480.00207615310649</v>
      </c>
      <c r="U68" s="21">
        <f>'Variables AMS'!T332*'Variables AMS'!T369/'Variables AMS'!T$64*'Variables AMS'!$S$64</f>
        <v>486.14023294550339</v>
      </c>
      <c r="V68" s="21">
        <f>'Variables AMS'!U332*'Variables AMS'!U369/'Variables AMS'!U$64*'Variables AMS'!$S$64</f>
        <v>499.48281703778872</v>
      </c>
      <c r="W68" s="21">
        <f>'Variables AMS'!V332*'Variables AMS'!V369/'Variables AMS'!V$64*'Variables AMS'!$S$64</f>
        <v>491.80256413057651</v>
      </c>
      <c r="X68" s="21">
        <f>'Variables AMS'!W332*'Variables AMS'!W369/'Variables AMS'!W$64*'Variables AMS'!$S$64</f>
        <v>484.14758268726752</v>
      </c>
      <c r="Y68" s="21">
        <f>'Variables AMS'!X332*'Variables AMS'!X369/'Variables AMS'!X$64*'Variables AMS'!$S$64</f>
        <v>474.41882911346903</v>
      </c>
      <c r="Z68" s="21">
        <f>'Variables AMS'!Y332*'Variables AMS'!Y369/'Variables AMS'!Y$64*'Variables AMS'!$S$64</f>
        <v>465.13911235797104</v>
      </c>
      <c r="AA68" s="21">
        <f>'Variables AMS'!Z332*'Variables AMS'!Z369/'Variables AMS'!Z$64*'Variables AMS'!$S$64</f>
        <v>458.60533042686211</v>
      </c>
      <c r="AB68" s="21">
        <f>'Variables AMS'!AA332*'Variables AMS'!AA369/'Variables AMS'!AA$64*'Variables AMS'!$S$64</f>
        <v>453.04148620648732</v>
      </c>
      <c r="AC68" s="21">
        <f>'Variables AMS'!AB332*'Variables AMS'!AB369/'Variables AMS'!AB$64*'Variables AMS'!$S$64</f>
        <v>451.19366909606174</v>
      </c>
      <c r="AD68" s="21">
        <f>'Variables AMS'!AC332*'Variables AMS'!AC369/'Variables AMS'!AC$64*'Variables AMS'!$S$64</f>
        <v>447.74534852989706</v>
      </c>
      <c r="AE68" s="21">
        <f>'Variables AMS'!AD332*'Variables AMS'!AD369/'Variables AMS'!AD$64*'Variables AMS'!$S$64</f>
        <v>447.61722729872554</v>
      </c>
      <c r="AF68" s="21">
        <f>'Variables AMS'!AE332*'Variables AMS'!AE369/'Variables AMS'!AE$64*'Variables AMS'!$S$64</f>
        <v>448.24390149716407</v>
      </c>
      <c r="AG68" s="21">
        <f>'Variables AMS'!AF332*'Variables AMS'!AF369/'Variables AMS'!AF$64*'Variables AMS'!$S$64</f>
        <v>450.01404677893498</v>
      </c>
      <c r="AH68" s="21">
        <f>'Variables AMS'!AG332*'Variables AMS'!AG369/'Variables AMS'!AG$64*'Variables AMS'!$S$64</f>
        <v>450.85317677340646</v>
      </c>
      <c r="AI68" s="21">
        <f>'Variables AMS'!AH332*'Variables AMS'!AH369/'Variables AMS'!AH$64*'Variables AMS'!$S$64</f>
        <v>452.45493079209393</v>
      </c>
      <c r="AJ68" s="21">
        <f>'Variables AMS'!AI332*'Variables AMS'!AI369/'Variables AMS'!AI$64*'Variables AMS'!$S$64</f>
        <v>455.55174889694479</v>
      </c>
      <c r="AK68" s="21">
        <f>'Variables AMS'!AJ332*'Variables AMS'!AJ369/'Variables AMS'!AJ$64*'Variables AMS'!$S$64</f>
        <v>458.50149056911567</v>
      </c>
      <c r="AL68" s="21">
        <f>'Variables AMS'!AK332*'Variables AMS'!AK369/'Variables AMS'!AK$64*'Variables AMS'!$S$64</f>
        <v>462.50681974387572</v>
      </c>
      <c r="AM68" s="21">
        <f>'Variables AMS'!AL332*'Variables AMS'!AL369/'Variables AMS'!AL$64*'Variables AMS'!$S$64</f>
        <v>466.86491041684695</v>
      </c>
      <c r="AN68" s="21">
        <f>'Variables AMS'!AM332*'Variables AMS'!AM369/'Variables AMS'!AM$64*'Variables AMS'!$S$64</f>
        <v>470.98462544756404</v>
      </c>
      <c r="AO68" s="21">
        <f>'Variables AMS'!AN332*'Variables AMS'!AN369/'Variables AMS'!AN$64*'Variables AMS'!$S$64</f>
        <v>474.98565645642077</v>
      </c>
      <c r="AP68" s="21">
        <f>'Variables AMS'!AO332*'Variables AMS'!AO369/'Variables AMS'!AO$64*'Variables AMS'!$S$64</f>
        <v>478.77561541497704</v>
      </c>
      <c r="AQ68" s="21">
        <f>'Variables AMS'!AP332*'Variables AMS'!AP369/'Variables AMS'!AP$64*'Variables AMS'!$S$64</f>
        <v>482.59391538486102</v>
      </c>
      <c r="AR68" s="21">
        <f>'Variables AMS'!AQ332*'Variables AMS'!AQ369/'Variables AMS'!AQ$64*'Variables AMS'!$S$64</f>
        <v>485.64977322043086</v>
      </c>
      <c r="AS68" s="21">
        <f>'Variables AMS'!AR332*'Variables AMS'!AR369/'Variables AMS'!AR$64*'Variables AMS'!$S$64</f>
        <v>489.97957567629749</v>
      </c>
      <c r="AT68" s="21">
        <f>'Variables AMS'!AS332*'Variables AMS'!AS369/'Variables AMS'!AS$64*'Variables AMS'!$S$64</f>
        <v>493.91674448305412</v>
      </c>
      <c r="AU68" s="21">
        <f>'Variables AMS'!AT332*'Variables AMS'!AT369/'Variables AMS'!AT$64*'Variables AMS'!$S$64</f>
        <v>497.9311405486838</v>
      </c>
      <c r="AV68" s="21">
        <f>'Variables AMS'!AU332*'Variables AMS'!AU369/'Variables AMS'!AU$64*'Variables AMS'!$S$64</f>
        <v>502.09125490886805</v>
      </c>
      <c r="AW68" s="21">
        <f>'Variables AMS'!AV332*'Variables AMS'!AV369/'Variables AMS'!AV$64*'Variables AMS'!$S$64</f>
        <v>506.45456579339151</v>
      </c>
    </row>
    <row r="69" spans="1:49" x14ac:dyDescent="0.25">
      <c r="A69" s="166"/>
      <c r="B69" t="s">
        <v>263</v>
      </c>
      <c r="C69" s="21">
        <f>'Variables AMS'!B333*'Variables AMS'!B370/'Variables AMS'!B$64*'Variables AMS'!$S$64</f>
        <v>1310.9608682564717</v>
      </c>
      <c r="D69" s="21">
        <f>'Variables AMS'!C333*'Variables AMS'!C370/'Variables AMS'!C$64*'Variables AMS'!$S$64</f>
        <v>1332.0087690386329</v>
      </c>
      <c r="E69" s="21">
        <f>'Variables AMS'!D333*'Variables AMS'!D370/'Variables AMS'!D$64*'Variables AMS'!$S$64</f>
        <v>1344.6521910889303</v>
      </c>
      <c r="F69" s="21">
        <f>'Variables AMS'!E333*'Variables AMS'!E370/'Variables AMS'!E$64*'Variables AMS'!$S$64</f>
        <v>1337.3450843904986</v>
      </c>
      <c r="G69" s="21">
        <f>'Variables AMS'!F333*'Variables AMS'!F370/'Variables AMS'!F$64*'Variables AMS'!$S$64</f>
        <v>1410.7601735323244</v>
      </c>
      <c r="H69" s="21">
        <f>'Variables AMS'!G333*'Variables AMS'!G370/'Variables AMS'!G$64*'Variables AMS'!$S$64</f>
        <v>1044.0493882380752</v>
      </c>
      <c r="I69" s="21">
        <f>'Variables AMS'!H333*'Variables AMS'!H370/'Variables AMS'!H$64*'Variables AMS'!$S$64</f>
        <v>1265.0640392206467</v>
      </c>
      <c r="J69" s="21">
        <f>'Variables AMS'!I333*'Variables AMS'!I370/'Variables AMS'!I$64*'Variables AMS'!$S$64</f>
        <v>1390.2722018161101</v>
      </c>
      <c r="K69" s="21">
        <f>'Variables AMS'!J333*'Variables AMS'!J370/'Variables AMS'!J$64*'Variables AMS'!$S$64</f>
        <v>1317.5752132013595</v>
      </c>
      <c r="L69" s="21">
        <f>'Variables AMS'!K333*'Variables AMS'!K370/'Variables AMS'!K$64*'Variables AMS'!$S$64</f>
        <v>1235.2663747582417</v>
      </c>
      <c r="M69" s="21">
        <f>'Variables AMS'!L333*'Variables AMS'!L370/'Variables AMS'!L$64*'Variables AMS'!$S$64</f>
        <v>1213.6390807382134</v>
      </c>
      <c r="N69" s="21">
        <f>'Variables AMS'!M333*'Variables AMS'!M370/'Variables AMS'!M$64*'Variables AMS'!$S$64</f>
        <v>1185.5049490912686</v>
      </c>
      <c r="O69" s="21">
        <f>'Variables AMS'!N333*'Variables AMS'!N370/'Variables AMS'!N$64*'Variables AMS'!$S$64</f>
        <v>1115.3644873258168</v>
      </c>
      <c r="P69" s="21">
        <f>'Variables AMS'!O333*'Variables AMS'!O370/'Variables AMS'!O$64*'Variables AMS'!$S$64</f>
        <v>1224.1660802794995</v>
      </c>
      <c r="Q69" s="21">
        <f>'Variables AMS'!P333*'Variables AMS'!P370/'Variables AMS'!P$64*'Variables AMS'!$S$64</f>
        <v>1253.6351678750993</v>
      </c>
      <c r="R69" s="21">
        <f>'Variables AMS'!Q333*'Variables AMS'!Q370/'Variables AMS'!Q$64*'Variables AMS'!$S$64</f>
        <v>1147.7080529355003</v>
      </c>
      <c r="S69" s="21">
        <f>'Variables AMS'!R333*'Variables AMS'!R370/'Variables AMS'!R$64*'Variables AMS'!$S$64</f>
        <v>1145.4359112179638</v>
      </c>
      <c r="T69" s="21">
        <f>'Variables AMS'!S333*'Variables AMS'!S370/'Variables AMS'!S$64*'Variables AMS'!$S$64</f>
        <v>1233.0720438614801</v>
      </c>
      <c r="U69" s="21">
        <f>'Variables AMS'!T333*'Variables AMS'!T370/'Variables AMS'!T$64*'Variables AMS'!$S$64</f>
        <v>1289.8315117900595</v>
      </c>
      <c r="V69" s="21">
        <f>'Variables AMS'!U333*'Variables AMS'!U370/'Variables AMS'!U$64*'Variables AMS'!$S$64</f>
        <v>1371.958894296843</v>
      </c>
      <c r="W69" s="21">
        <f>'Variables AMS'!V333*'Variables AMS'!V370/'Variables AMS'!V$64*'Variables AMS'!$S$64</f>
        <v>1421.8985794479672</v>
      </c>
      <c r="X69" s="21">
        <f>'Variables AMS'!W333*'Variables AMS'!W370/'Variables AMS'!W$64*'Variables AMS'!$S$64</f>
        <v>1468.7966969181409</v>
      </c>
      <c r="Y69" s="21">
        <f>'Variables AMS'!X333*'Variables AMS'!X370/'Variables AMS'!X$64*'Variables AMS'!$S$64</f>
        <v>1439.0814182633721</v>
      </c>
      <c r="Z69" s="21">
        <f>'Variables AMS'!Y333*'Variables AMS'!Y370/'Variables AMS'!Y$64*'Variables AMS'!$S$64</f>
        <v>1408.9985110314283</v>
      </c>
      <c r="AA69" s="21">
        <f>'Variables AMS'!Z333*'Variables AMS'!Z370/'Variables AMS'!Z$64*'Variables AMS'!$S$64</f>
        <v>1384.0461888674522</v>
      </c>
      <c r="AB69" s="21">
        <f>'Variables AMS'!AA333*'Variables AMS'!AA370/'Variables AMS'!AA$64*'Variables AMS'!$S$64</f>
        <v>1359.0239740959175</v>
      </c>
      <c r="AC69" s="21">
        <f>'Variables AMS'!AB333*'Variables AMS'!AB370/'Variables AMS'!AB$64*'Variables AMS'!$S$64</f>
        <v>1341.3764036276718</v>
      </c>
      <c r="AD69" s="21">
        <f>'Variables AMS'!AC333*'Variables AMS'!AC370/'Variables AMS'!AC$64*'Variables AMS'!$S$64</f>
        <v>1333.7122495407277</v>
      </c>
      <c r="AE69" s="21">
        <f>'Variables AMS'!AD333*'Variables AMS'!AD370/'Variables AMS'!AD$64*'Variables AMS'!$S$64</f>
        <v>1332.0382054473057</v>
      </c>
      <c r="AF69" s="21">
        <f>'Variables AMS'!AE333*'Variables AMS'!AE370/'Variables AMS'!AE$64*'Variables AMS'!$S$64</f>
        <v>1331.6383325450765</v>
      </c>
      <c r="AG69" s="21">
        <f>'Variables AMS'!AF333*'Variables AMS'!AF370/'Variables AMS'!AF$64*'Variables AMS'!$S$64</f>
        <v>1335.4525506877542</v>
      </c>
      <c r="AH69" s="21">
        <f>'Variables AMS'!AG333*'Variables AMS'!AG370/'Variables AMS'!AG$64*'Variables AMS'!$S$64</f>
        <v>1335.4725580179918</v>
      </c>
      <c r="AI69" s="21">
        <f>'Variables AMS'!AH333*'Variables AMS'!AH370/'Variables AMS'!AH$64*'Variables AMS'!$S$64</f>
        <v>1337.477531961307</v>
      </c>
      <c r="AJ69" s="21">
        <f>'Variables AMS'!AI333*'Variables AMS'!AI370/'Variables AMS'!AI$64*'Variables AMS'!$S$64</f>
        <v>1343.7753085483566</v>
      </c>
      <c r="AK69" s="21">
        <f>'Variables AMS'!AJ333*'Variables AMS'!AJ370/'Variables AMS'!AJ$64*'Variables AMS'!$S$64</f>
        <v>1350.1361829371451</v>
      </c>
      <c r="AL69" s="21">
        <f>'Variables AMS'!AK333*'Variables AMS'!AK370/'Variables AMS'!AK$64*'Variables AMS'!$S$64</f>
        <v>1361.9683964574158</v>
      </c>
      <c r="AM69" s="21">
        <f>'Variables AMS'!AL333*'Variables AMS'!AL370/'Variables AMS'!AL$64*'Variables AMS'!$S$64</f>
        <v>1375.9246728237861</v>
      </c>
      <c r="AN69" s="21">
        <f>'Variables AMS'!AM333*'Variables AMS'!AM370/'Variables AMS'!AM$64*'Variables AMS'!$S$64</f>
        <v>1402.687363683805</v>
      </c>
      <c r="AO69" s="21">
        <f>'Variables AMS'!AN333*'Variables AMS'!AN370/'Variables AMS'!AN$64*'Variables AMS'!$S$64</f>
        <v>1430.843966769381</v>
      </c>
      <c r="AP69" s="21">
        <f>'Variables AMS'!AO333*'Variables AMS'!AO370/'Variables AMS'!AO$64*'Variables AMS'!$S$64</f>
        <v>1460.2463521430384</v>
      </c>
      <c r="AQ69" s="21">
        <f>'Variables AMS'!AP333*'Variables AMS'!AP370/'Variables AMS'!AP$64*'Variables AMS'!$S$64</f>
        <v>1491.6253027745818</v>
      </c>
      <c r="AR69" s="21">
        <f>'Variables AMS'!AQ333*'Variables AMS'!AQ370/'Variables AMS'!AQ$64*'Variables AMS'!$S$64</f>
        <v>1522.7282586002871</v>
      </c>
      <c r="AS69" s="21">
        <f>'Variables AMS'!AR333*'Variables AMS'!AR370/'Variables AMS'!AR$64*'Variables AMS'!$S$64</f>
        <v>1546.9817741077375</v>
      </c>
      <c r="AT69" s="21">
        <f>'Variables AMS'!AS333*'Variables AMS'!AS370/'Variables AMS'!AS$64*'Variables AMS'!$S$64</f>
        <v>1571.2694747475555</v>
      </c>
      <c r="AU69" s="21">
        <f>'Variables AMS'!AT333*'Variables AMS'!AT370/'Variables AMS'!AT$64*'Variables AMS'!$S$64</f>
        <v>1596.3215218006289</v>
      </c>
      <c r="AV69" s="21">
        <f>'Variables AMS'!AU333*'Variables AMS'!AU370/'Variables AMS'!AU$64*'Variables AMS'!$S$64</f>
        <v>1622.4635421300447</v>
      </c>
      <c r="AW69" s="21">
        <f>'Variables AMS'!AV333*'Variables AMS'!AV370/'Variables AMS'!AV$64*'Variables AMS'!$S$64</f>
        <v>1649.9153769795157</v>
      </c>
    </row>
    <row r="70" spans="1:49" x14ac:dyDescent="0.25">
      <c r="A70" s="166"/>
      <c r="B70" t="s">
        <v>264</v>
      </c>
      <c r="C70" s="21">
        <f>'Variables AMS'!B334*'Variables AMS'!B371/'Variables AMS'!B$64*'Variables AMS'!$S$64</f>
        <v>385.38833342067289</v>
      </c>
      <c r="D70" s="21">
        <f>'Variables AMS'!C334*'Variables AMS'!C371/'Variables AMS'!C$64*'Variables AMS'!$S$64</f>
        <v>391.57586777113085</v>
      </c>
      <c r="E70" s="21">
        <f>'Variables AMS'!D334*'Variables AMS'!D371/'Variables AMS'!D$64*'Variables AMS'!$S$64</f>
        <v>396.4220469982036</v>
      </c>
      <c r="F70" s="21">
        <f>'Variables AMS'!E334*'Variables AMS'!E371/'Variables AMS'!E$64*'Variables AMS'!$S$64</f>
        <v>395.38189459804505</v>
      </c>
      <c r="G70" s="21">
        <f>'Variables AMS'!F334*'Variables AMS'!F371/'Variables AMS'!F$64*'Variables AMS'!$S$64</f>
        <v>380.41326961926308</v>
      </c>
      <c r="H70" s="21">
        <f>'Variables AMS'!G334*'Variables AMS'!G371/'Variables AMS'!G$64*'Variables AMS'!$S$64</f>
        <v>311.39214471599746</v>
      </c>
      <c r="I70" s="21">
        <f>'Variables AMS'!H334*'Variables AMS'!H371/'Variables AMS'!H$64*'Variables AMS'!$S$64</f>
        <v>342.88146287208593</v>
      </c>
      <c r="J70" s="21">
        <f>'Variables AMS'!I334*'Variables AMS'!I371/'Variables AMS'!I$64*'Variables AMS'!$S$64</f>
        <v>356.21493498923616</v>
      </c>
      <c r="K70" s="21">
        <f>'Variables AMS'!J334*'Variables AMS'!J371/'Variables AMS'!J$64*'Variables AMS'!$S$64</f>
        <v>349.48724373389894</v>
      </c>
      <c r="L70" s="21">
        <f>'Variables AMS'!K334*'Variables AMS'!K371/'Variables AMS'!K$64*'Variables AMS'!$S$64</f>
        <v>342.52988731043587</v>
      </c>
      <c r="M70" s="21">
        <f>'Variables AMS'!L334*'Variables AMS'!L371/'Variables AMS'!L$64*'Variables AMS'!$S$64</f>
        <v>346.14566451763403</v>
      </c>
      <c r="N70" s="21">
        <f>'Variables AMS'!M334*'Variables AMS'!M371/'Variables AMS'!M$64*'Variables AMS'!$S$64</f>
        <v>342.39631289915064</v>
      </c>
      <c r="O70" s="21">
        <f>'Variables AMS'!N334*'Variables AMS'!N371/'Variables AMS'!N$64*'Variables AMS'!$S$64</f>
        <v>294.95136192216381</v>
      </c>
      <c r="P70" s="21">
        <f>'Variables AMS'!O334*'Variables AMS'!O371/'Variables AMS'!O$64*'Variables AMS'!$S$64</f>
        <v>281.90071453550974</v>
      </c>
      <c r="Q70" s="21">
        <f>'Variables AMS'!P334*'Variables AMS'!P371/'Variables AMS'!P$64*'Variables AMS'!$S$64</f>
        <v>266.19958660198978</v>
      </c>
      <c r="R70" s="21">
        <f>'Variables AMS'!Q334*'Variables AMS'!Q371/'Variables AMS'!Q$64*'Variables AMS'!$S$64</f>
        <v>243.14660452034596</v>
      </c>
      <c r="S70" s="21">
        <f>'Variables AMS'!R334*'Variables AMS'!R371/'Variables AMS'!R$64*'Variables AMS'!$S$64</f>
        <v>227.37003027370173</v>
      </c>
      <c r="T70" s="21">
        <f>'Variables AMS'!S334*'Variables AMS'!S371/'Variables AMS'!S$64*'Variables AMS'!$S$64</f>
        <v>237.1673982332876</v>
      </c>
      <c r="U70" s="21">
        <f>'Variables AMS'!T334*'Variables AMS'!T371/'Variables AMS'!T$64*'Variables AMS'!$S$64</f>
        <v>237.33959891493248</v>
      </c>
      <c r="V70" s="21">
        <f>'Variables AMS'!U334*'Variables AMS'!U371/'Variables AMS'!U$64*'Variables AMS'!$S$64</f>
        <v>241.22880480171696</v>
      </c>
      <c r="W70" s="21">
        <f>'Variables AMS'!V334*'Variables AMS'!V371/'Variables AMS'!V$64*'Variables AMS'!$S$64</f>
        <v>237.25483961921725</v>
      </c>
      <c r="X70" s="21">
        <f>'Variables AMS'!W334*'Variables AMS'!W371/'Variables AMS'!W$64*'Variables AMS'!$S$64</f>
        <v>234.23483400211308</v>
      </c>
      <c r="Y70" s="21">
        <f>'Variables AMS'!X334*'Variables AMS'!X371/'Variables AMS'!X$64*'Variables AMS'!$S$64</f>
        <v>232.52537624608064</v>
      </c>
      <c r="Z70" s="21">
        <f>'Variables AMS'!Y334*'Variables AMS'!Y371/'Variables AMS'!Y$64*'Variables AMS'!$S$64</f>
        <v>232.02171332856599</v>
      </c>
      <c r="AA70" s="21">
        <f>'Variables AMS'!Z334*'Variables AMS'!Z371/'Variables AMS'!Z$64*'Variables AMS'!$S$64</f>
        <v>233.54452733901056</v>
      </c>
      <c r="AB70" s="21">
        <f>'Variables AMS'!AA334*'Variables AMS'!AA371/'Variables AMS'!AA$64*'Variables AMS'!$S$64</f>
        <v>236.17551705165283</v>
      </c>
      <c r="AC70" s="21">
        <f>'Variables AMS'!AB334*'Variables AMS'!AB371/'Variables AMS'!AB$64*'Variables AMS'!$S$64</f>
        <v>241.45611185816335</v>
      </c>
      <c r="AD70" s="21">
        <f>'Variables AMS'!AC334*'Variables AMS'!AC371/'Variables AMS'!AC$64*'Variables AMS'!$S$64</f>
        <v>239.82591125711571</v>
      </c>
      <c r="AE70" s="21">
        <f>'Variables AMS'!AD334*'Variables AMS'!AD371/'Variables AMS'!AD$64*'Variables AMS'!$S$64</f>
        <v>240.35205615327024</v>
      </c>
      <c r="AF70" s="21">
        <f>'Variables AMS'!AE334*'Variables AMS'!AE371/'Variables AMS'!AE$64*'Variables AMS'!$S$64</f>
        <v>241.36397277254915</v>
      </c>
      <c r="AG70" s="21">
        <f>'Variables AMS'!AF334*'Variables AMS'!AF371/'Variables AMS'!AF$64*'Variables AMS'!$S$64</f>
        <v>243.15511821289206</v>
      </c>
      <c r="AH70" s="21">
        <f>'Variables AMS'!AG334*'Variables AMS'!AG371/'Variables AMS'!AG$64*'Variables AMS'!$S$64</f>
        <v>244.39140123584562</v>
      </c>
      <c r="AI70" s="21">
        <f>'Variables AMS'!AH334*'Variables AMS'!AH371/'Variables AMS'!AH$64*'Variables AMS'!$S$64</f>
        <v>246.1017469790572</v>
      </c>
      <c r="AJ70" s="21">
        <f>'Variables AMS'!AI334*'Variables AMS'!AI371/'Variables AMS'!AI$64*'Variables AMS'!$S$64</f>
        <v>248.61537899370484</v>
      </c>
      <c r="AK70" s="21">
        <f>'Variables AMS'!AJ334*'Variables AMS'!AJ371/'Variables AMS'!AJ$64*'Variables AMS'!$S$64</f>
        <v>251.06909202133181</v>
      </c>
      <c r="AL70" s="21">
        <f>'Variables AMS'!AK334*'Variables AMS'!AK371/'Variables AMS'!AK$64*'Variables AMS'!$S$64</f>
        <v>254.20419021392013</v>
      </c>
      <c r="AM70" s="21">
        <f>'Variables AMS'!AL334*'Variables AMS'!AL371/'Variables AMS'!AL$64*'Variables AMS'!$S$64</f>
        <v>257.5555934278234</v>
      </c>
      <c r="AN70" s="21">
        <f>'Variables AMS'!AM334*'Variables AMS'!AM371/'Variables AMS'!AM$64*'Variables AMS'!$S$64</f>
        <v>259.83070822711051</v>
      </c>
      <c r="AO70" s="21">
        <f>'Variables AMS'!AN334*'Variables AMS'!AN371/'Variables AMS'!AN$64*'Variables AMS'!$S$64</f>
        <v>262.39893060679668</v>
      </c>
      <c r="AP70" s="21">
        <f>'Variables AMS'!AO334*'Variables AMS'!AO371/'Variables AMS'!AO$64*'Variables AMS'!$S$64</f>
        <v>264.84076580674798</v>
      </c>
      <c r="AQ70" s="21">
        <f>'Variables AMS'!AP334*'Variables AMS'!AP371/'Variables AMS'!AP$64*'Variables AMS'!$S$64</f>
        <v>267.34103053026666</v>
      </c>
      <c r="AR70" s="21">
        <f>'Variables AMS'!AQ334*'Variables AMS'!AQ371/'Variables AMS'!AQ$64*'Variables AMS'!$S$64</f>
        <v>269.46195218503499</v>
      </c>
      <c r="AS70" s="21">
        <f>'Variables AMS'!AR334*'Variables AMS'!AR371/'Variables AMS'!AR$64*'Variables AMS'!$S$64</f>
        <v>272.51394843290575</v>
      </c>
      <c r="AT70" s="21">
        <f>'Variables AMS'!AS334*'Variables AMS'!AS371/'Variables AMS'!AS$64*'Variables AMS'!$S$64</f>
        <v>275.2018784071704</v>
      </c>
      <c r="AU70" s="21">
        <f>'Variables AMS'!AT334*'Variables AMS'!AT371/'Variables AMS'!AT$64*'Variables AMS'!$S$64</f>
        <v>277.92614598299127</v>
      </c>
      <c r="AV70" s="21">
        <f>'Variables AMS'!AU334*'Variables AMS'!AU371/'Variables AMS'!AU$64*'Variables AMS'!$S$64</f>
        <v>280.73280178378843</v>
      </c>
      <c r="AW70" s="21">
        <f>'Variables AMS'!AV334*'Variables AMS'!AV371/'Variables AMS'!AV$64*'Variables AMS'!$S$64</f>
        <v>283.62361611558111</v>
      </c>
    </row>
    <row r="71" spans="1:49" x14ac:dyDescent="0.25">
      <c r="A71" s="166"/>
      <c r="B71" t="s">
        <v>265</v>
      </c>
      <c r="C71" s="21">
        <f>'Variables AMS'!B335*'Variables AMS'!B372/'Variables AMS'!B$64*'Variables AMS'!$S$64</f>
        <v>8090.6996191004419</v>
      </c>
      <c r="D71" s="21">
        <f>'Variables AMS'!C335*'Variables AMS'!C372/'Variables AMS'!C$64*'Variables AMS'!$S$64</f>
        <v>8220.5984184960416</v>
      </c>
      <c r="E71" s="21">
        <f>'Variables AMS'!D335*'Variables AMS'!D372/'Variables AMS'!D$64*'Variables AMS'!$S$64</f>
        <v>8304.2710251240333</v>
      </c>
      <c r="F71" s="21">
        <f>'Variables AMS'!E335*'Variables AMS'!E372/'Variables AMS'!E$64*'Variables AMS'!$S$64</f>
        <v>8500.2958035606043</v>
      </c>
      <c r="G71" s="21">
        <f>'Variables AMS'!F335*'Variables AMS'!F372/'Variables AMS'!F$64*'Variables AMS'!$S$64</f>
        <v>8833.2024138572324</v>
      </c>
      <c r="H71" s="21">
        <f>'Variables AMS'!G335*'Variables AMS'!G372/'Variables AMS'!G$64*'Variables AMS'!$S$64</f>
        <v>7406.1355165324348</v>
      </c>
      <c r="I71" s="21">
        <f>'Variables AMS'!H335*'Variables AMS'!H372/'Variables AMS'!H$64*'Variables AMS'!$S$64</f>
        <v>7823.9652335640822</v>
      </c>
      <c r="J71" s="21">
        <f>'Variables AMS'!I335*'Variables AMS'!I372/'Variables AMS'!I$64*'Variables AMS'!$S$64</f>
        <v>8412.2553003574994</v>
      </c>
      <c r="K71" s="21">
        <f>'Variables AMS'!J335*'Variables AMS'!J372/'Variables AMS'!J$64*'Variables AMS'!$S$64</f>
        <v>8566.8713218118482</v>
      </c>
      <c r="L71" s="21">
        <f>'Variables AMS'!K335*'Variables AMS'!K372/'Variables AMS'!K$64*'Variables AMS'!$S$64</f>
        <v>8263.5975679964231</v>
      </c>
      <c r="M71" s="21">
        <f>'Variables AMS'!L335*'Variables AMS'!L372/'Variables AMS'!L$64*'Variables AMS'!$S$64</f>
        <v>8166.361069464956</v>
      </c>
      <c r="N71" s="21">
        <f>'Variables AMS'!M335*'Variables AMS'!M372/'Variables AMS'!M$64*'Variables AMS'!$S$64</f>
        <v>7883.9653292503908</v>
      </c>
      <c r="O71" s="21">
        <f>'Variables AMS'!N335*'Variables AMS'!N372/'Variables AMS'!N$64*'Variables AMS'!$S$64</f>
        <v>7239.3988634881725</v>
      </c>
      <c r="P71" s="21">
        <f>'Variables AMS'!O335*'Variables AMS'!O372/'Variables AMS'!O$64*'Variables AMS'!$S$64</f>
        <v>7256.1872489709203</v>
      </c>
      <c r="Q71" s="21">
        <f>'Variables AMS'!P335*'Variables AMS'!P372/'Variables AMS'!P$64*'Variables AMS'!$S$64</f>
        <v>7478.471456245351</v>
      </c>
      <c r="R71" s="21">
        <f>'Variables AMS'!Q335*'Variables AMS'!Q372/'Variables AMS'!Q$64*'Variables AMS'!$S$64</f>
        <v>7210.6256602437616</v>
      </c>
      <c r="S71" s="21">
        <f>'Variables AMS'!R335*'Variables AMS'!R372/'Variables AMS'!R$64*'Variables AMS'!$S$64</f>
        <v>6975.8303016958771</v>
      </c>
      <c r="T71" s="21">
        <f>'Variables AMS'!S335*'Variables AMS'!S372/'Variables AMS'!S$64*'Variables AMS'!$S$64</f>
        <v>7217.2569331284294</v>
      </c>
      <c r="U71" s="21">
        <f>'Variables AMS'!T335*'Variables AMS'!T372/'Variables AMS'!T$64*'Variables AMS'!$S$64</f>
        <v>7273.4286136477449</v>
      </c>
      <c r="V71" s="21">
        <f>'Variables AMS'!U335*'Variables AMS'!U372/'Variables AMS'!U$64*'Variables AMS'!$S$64</f>
        <v>7410.5076736092497</v>
      </c>
      <c r="W71" s="21">
        <f>'Variables AMS'!V335*'Variables AMS'!V372/'Variables AMS'!V$64*'Variables AMS'!$S$64</f>
        <v>7269.9910863759515</v>
      </c>
      <c r="X71" s="21">
        <f>'Variables AMS'!W335*'Variables AMS'!W372/'Variables AMS'!W$64*'Variables AMS'!$S$64</f>
        <v>7122.8325476615828</v>
      </c>
      <c r="Y71" s="21">
        <f>'Variables AMS'!X335*'Variables AMS'!X372/'Variables AMS'!X$64*'Variables AMS'!$S$64</f>
        <v>6971.9956967687049</v>
      </c>
      <c r="Z71" s="21">
        <f>'Variables AMS'!Y335*'Variables AMS'!Y372/'Variables AMS'!Y$64*'Variables AMS'!$S$64</f>
        <v>6821.7247163185484</v>
      </c>
      <c r="AA71" s="21">
        <f>'Variables AMS'!Z335*'Variables AMS'!Z372/'Variables AMS'!Z$64*'Variables AMS'!$S$64</f>
        <v>6690.1423276860733</v>
      </c>
      <c r="AB71" s="21">
        <f>'Variables AMS'!AA335*'Variables AMS'!AA372/'Variables AMS'!AA$64*'Variables AMS'!$S$64</f>
        <v>6551.7863483489627</v>
      </c>
      <c r="AC71" s="21">
        <f>'Variables AMS'!AB335*'Variables AMS'!AB372/'Variables AMS'!AB$64*'Variables AMS'!$S$64</f>
        <v>6446.9870572917716</v>
      </c>
      <c r="AD71" s="21">
        <f>'Variables AMS'!AC335*'Variables AMS'!AC372/'Variables AMS'!AC$64*'Variables AMS'!$S$64</f>
        <v>6441.9845195707521</v>
      </c>
      <c r="AE71" s="21">
        <f>'Variables AMS'!AD335*'Variables AMS'!AD372/'Variables AMS'!AD$64*'Variables AMS'!$S$64</f>
        <v>6471.0816349855204</v>
      </c>
      <c r="AF71" s="21">
        <f>'Variables AMS'!AE335*'Variables AMS'!AE372/'Variables AMS'!AE$64*'Variables AMS'!$S$64</f>
        <v>6509.0360978846338</v>
      </c>
      <c r="AG71" s="21">
        <f>'Variables AMS'!AF335*'Variables AMS'!AF372/'Variables AMS'!AF$64*'Variables AMS'!$S$64</f>
        <v>6562.0129679147003</v>
      </c>
      <c r="AH71" s="21">
        <f>'Variables AMS'!AG335*'Variables AMS'!AG372/'Variables AMS'!AG$64*'Variables AMS'!$S$64</f>
        <v>6599.7731303568007</v>
      </c>
      <c r="AI71" s="21">
        <f>'Variables AMS'!AH335*'Variables AMS'!AH372/'Variables AMS'!AH$64*'Variables AMS'!$S$64</f>
        <v>6654.388877221304</v>
      </c>
      <c r="AJ71" s="21">
        <f>'Variables AMS'!AI335*'Variables AMS'!AI372/'Variables AMS'!AI$64*'Variables AMS'!$S$64</f>
        <v>6726.4835937350836</v>
      </c>
      <c r="AK71" s="21">
        <f>'Variables AMS'!AJ335*'Variables AMS'!AJ372/'Variables AMS'!AJ$64*'Variables AMS'!$S$64</f>
        <v>6795.6863794249311</v>
      </c>
      <c r="AL71" s="21">
        <f>'Variables AMS'!AK335*'Variables AMS'!AK372/'Variables AMS'!AK$64*'Variables AMS'!$S$64</f>
        <v>6883.8024290929652</v>
      </c>
      <c r="AM71" s="21">
        <f>'Variables AMS'!AL335*'Variables AMS'!AL372/'Variables AMS'!AL$64*'Variables AMS'!$S$64</f>
        <v>6975.6300415556325</v>
      </c>
      <c r="AN71" s="21">
        <f>'Variables AMS'!AM335*'Variables AMS'!AM372/'Variables AMS'!AM$64*'Variables AMS'!$S$64</f>
        <v>7056.7053666063894</v>
      </c>
      <c r="AO71" s="21">
        <f>'Variables AMS'!AN335*'Variables AMS'!AN372/'Variables AMS'!AN$64*'Variables AMS'!$S$64</f>
        <v>7137.9234132798847</v>
      </c>
      <c r="AP71" s="21">
        <f>'Variables AMS'!AO335*'Variables AMS'!AO372/'Variables AMS'!AO$64*'Variables AMS'!$S$64</f>
        <v>7217.306316872764</v>
      </c>
      <c r="AQ71" s="21">
        <f>'Variables AMS'!AP335*'Variables AMS'!AP372/'Variables AMS'!AP$64*'Variables AMS'!$S$64</f>
        <v>7295.9050424158868</v>
      </c>
      <c r="AR71" s="21">
        <f>'Variables AMS'!AQ335*'Variables AMS'!AQ372/'Variables AMS'!AQ$64*'Variables AMS'!$S$64</f>
        <v>7361.6850511357397</v>
      </c>
      <c r="AS71" s="21">
        <f>'Variables AMS'!AR335*'Variables AMS'!AR372/'Variables AMS'!AR$64*'Variables AMS'!$S$64</f>
        <v>7447.2956836864496</v>
      </c>
      <c r="AT71" s="21">
        <f>'Variables AMS'!AS335*'Variables AMS'!AS372/'Variables AMS'!AS$64*'Variables AMS'!$S$64</f>
        <v>7530.8999448330005</v>
      </c>
      <c r="AU71" s="21">
        <f>'Variables AMS'!AT335*'Variables AMS'!AT372/'Variables AMS'!AT$64*'Variables AMS'!$S$64</f>
        <v>7616.6533001551252</v>
      </c>
      <c r="AV71" s="21">
        <f>'Variables AMS'!AU335*'Variables AMS'!AU372/'Variables AMS'!AU$64*'Variables AMS'!$S$64</f>
        <v>7705.2420244079331</v>
      </c>
      <c r="AW71" s="21">
        <f>'Variables AMS'!AV335*'Variables AMS'!AV372/'Variables AMS'!AV$64*'Variables AMS'!$S$64</f>
        <v>7796.2805476028752</v>
      </c>
    </row>
    <row r="72" spans="1:49" x14ac:dyDescent="0.25">
      <c r="A72" s="166"/>
      <c r="B72" t="s">
        <v>266</v>
      </c>
      <c r="C72" s="21">
        <f>'Variables AMS'!B336*'Variables AMS'!B373/'Variables AMS'!B$64*'Variables AMS'!$S$64</f>
        <v>4688.7134636664741</v>
      </c>
      <c r="D72" s="21">
        <f>'Variables AMS'!C336*'Variables AMS'!C373/'Variables AMS'!C$64*'Variables AMS'!$S$64</f>
        <v>4763.9922749329844</v>
      </c>
      <c r="E72" s="21">
        <f>'Variables AMS'!D336*'Variables AMS'!D373/'Variables AMS'!D$64*'Variables AMS'!$S$64</f>
        <v>4866.7793781768778</v>
      </c>
      <c r="F72" s="21">
        <f>'Variables AMS'!E336*'Variables AMS'!E373/'Variables AMS'!E$64*'Variables AMS'!$S$64</f>
        <v>5171.5207851365194</v>
      </c>
      <c r="G72" s="21">
        <f>'Variables AMS'!F336*'Variables AMS'!F373/'Variables AMS'!F$64*'Variables AMS'!$S$64</f>
        <v>5516.9620729772978</v>
      </c>
      <c r="H72" s="21">
        <f>'Variables AMS'!G336*'Variables AMS'!G373/'Variables AMS'!G$64*'Variables AMS'!$S$64</f>
        <v>4459.6005745966586</v>
      </c>
      <c r="I72" s="21">
        <f>'Variables AMS'!H336*'Variables AMS'!H373/'Variables AMS'!H$64*'Variables AMS'!$S$64</f>
        <v>4710.7538589163978</v>
      </c>
      <c r="J72" s="21">
        <f>'Variables AMS'!I336*'Variables AMS'!I373/'Variables AMS'!I$64*'Variables AMS'!$S$64</f>
        <v>5263.7035978904396</v>
      </c>
      <c r="K72" s="21">
        <f>'Variables AMS'!J336*'Variables AMS'!J373/'Variables AMS'!J$64*'Variables AMS'!$S$64</f>
        <v>5512.9166763947424</v>
      </c>
      <c r="L72" s="21">
        <f>'Variables AMS'!K336*'Variables AMS'!K373/'Variables AMS'!K$64*'Variables AMS'!$S$64</f>
        <v>5439.6943476066917</v>
      </c>
      <c r="M72" s="21">
        <f>'Variables AMS'!L336*'Variables AMS'!L373/'Variables AMS'!L$64*'Variables AMS'!$S$64</f>
        <v>5149.6789128120572</v>
      </c>
      <c r="N72" s="21">
        <f>'Variables AMS'!M336*'Variables AMS'!M373/'Variables AMS'!M$64*'Variables AMS'!$S$64</f>
        <v>4608.2767319943023</v>
      </c>
      <c r="O72" s="21">
        <f>'Variables AMS'!N336*'Variables AMS'!N373/'Variables AMS'!N$64*'Variables AMS'!$S$64</f>
        <v>4400.5650111268678</v>
      </c>
      <c r="P72" s="21">
        <f>'Variables AMS'!O336*'Variables AMS'!O373/'Variables AMS'!O$64*'Variables AMS'!$S$64</f>
        <v>4788.7373929532278</v>
      </c>
      <c r="Q72" s="21">
        <f>'Variables AMS'!P336*'Variables AMS'!P373/'Variables AMS'!P$64*'Variables AMS'!$S$64</f>
        <v>5349.8101650996505</v>
      </c>
      <c r="R72" s="21">
        <f>'Variables AMS'!Q336*'Variables AMS'!Q373/'Variables AMS'!Q$64*'Variables AMS'!$S$64</f>
        <v>5437.3264827102839</v>
      </c>
      <c r="S72" s="21">
        <f>'Variables AMS'!R336*'Variables AMS'!R373/'Variables AMS'!R$64*'Variables AMS'!$S$64</f>
        <v>5493.8568475048587</v>
      </c>
      <c r="T72" s="21">
        <f>'Variables AMS'!S336*'Variables AMS'!S373/'Variables AMS'!S$64*'Variables AMS'!$S$64</f>
        <v>5752.6139117563125</v>
      </c>
      <c r="U72" s="21">
        <f>'Variables AMS'!T336*'Variables AMS'!T373/'Variables AMS'!T$64*'Variables AMS'!$S$64</f>
        <v>5785.6847620451417</v>
      </c>
      <c r="V72" s="21">
        <f>'Variables AMS'!U336*'Variables AMS'!U373/'Variables AMS'!U$64*'Variables AMS'!$S$64</f>
        <v>5998.4140911988479</v>
      </c>
      <c r="W72" s="21">
        <f>'Variables AMS'!V336*'Variables AMS'!V373/'Variables AMS'!V$64*'Variables AMS'!$S$64</f>
        <v>6052.261486344295</v>
      </c>
      <c r="X72" s="21">
        <f>'Variables AMS'!W336*'Variables AMS'!W373/'Variables AMS'!W$64*'Variables AMS'!$S$64</f>
        <v>6132.6942822465444</v>
      </c>
      <c r="Y72" s="21">
        <f>'Variables AMS'!X336*'Variables AMS'!X373/'Variables AMS'!X$64*'Variables AMS'!$S$64</f>
        <v>6110.2750212670171</v>
      </c>
      <c r="Z72" s="21">
        <f>'Variables AMS'!Y336*'Variables AMS'!Y373/'Variables AMS'!Y$64*'Variables AMS'!$S$64</f>
        <v>6084.6457514063923</v>
      </c>
      <c r="AA72" s="21">
        <f>'Variables AMS'!Z336*'Variables AMS'!Z373/'Variables AMS'!Z$64*'Variables AMS'!$S$64</f>
        <v>6033.1307882825313</v>
      </c>
      <c r="AB72" s="21">
        <f>'Variables AMS'!AA336*'Variables AMS'!AA373/'Variables AMS'!AA$64*'Variables AMS'!$S$64</f>
        <v>5939.4169717077984</v>
      </c>
      <c r="AC72" s="21">
        <f>'Variables AMS'!AB336*'Variables AMS'!AB373/'Variables AMS'!AB$64*'Variables AMS'!$S$64</f>
        <v>5870.2801800185962</v>
      </c>
      <c r="AD72" s="21">
        <f>'Variables AMS'!AC336*'Variables AMS'!AC373/'Variables AMS'!AC$64*'Variables AMS'!$S$64</f>
        <v>5899.1166656075538</v>
      </c>
      <c r="AE72" s="21">
        <f>'Variables AMS'!AD336*'Variables AMS'!AD373/'Variables AMS'!AD$64*'Variables AMS'!$S$64</f>
        <v>5878.7970716328819</v>
      </c>
      <c r="AF72" s="21">
        <f>'Variables AMS'!AE336*'Variables AMS'!AE373/'Variables AMS'!AE$64*'Variables AMS'!$S$64</f>
        <v>5849.3348805837359</v>
      </c>
      <c r="AG72" s="21">
        <f>'Variables AMS'!AF336*'Variables AMS'!AF373/'Variables AMS'!AF$64*'Variables AMS'!$S$64</f>
        <v>5821.5058953624266</v>
      </c>
      <c r="AH72" s="21">
        <f>'Variables AMS'!AG336*'Variables AMS'!AG373/'Variables AMS'!AG$64*'Variables AMS'!$S$64</f>
        <v>5806.7667446793703</v>
      </c>
      <c r="AI72" s="21">
        <f>'Variables AMS'!AH336*'Variables AMS'!AH373/'Variables AMS'!AH$64*'Variables AMS'!$S$64</f>
        <v>5809.4359971491594</v>
      </c>
      <c r="AJ72" s="21">
        <f>'Variables AMS'!AI336*'Variables AMS'!AI373/'Variables AMS'!AI$64*'Variables AMS'!$S$64</f>
        <v>5799.4020827334098</v>
      </c>
      <c r="AK72" s="21">
        <f>'Variables AMS'!AJ336*'Variables AMS'!AJ373/'Variables AMS'!AJ$64*'Variables AMS'!$S$64</f>
        <v>5796.593631636556</v>
      </c>
      <c r="AL72" s="21">
        <f>'Variables AMS'!AK336*'Variables AMS'!AK373/'Variables AMS'!AK$64*'Variables AMS'!$S$64</f>
        <v>5798.8623523401939</v>
      </c>
      <c r="AM72" s="21">
        <f>'Variables AMS'!AL336*'Variables AMS'!AL373/'Variables AMS'!AL$64*'Variables AMS'!$S$64</f>
        <v>5807.4499164153485</v>
      </c>
      <c r="AN72" s="21">
        <f>'Variables AMS'!AM336*'Variables AMS'!AM373/'Variables AMS'!AM$64*'Variables AMS'!$S$64</f>
        <v>5879.7124964381574</v>
      </c>
      <c r="AO72" s="21">
        <f>'Variables AMS'!AN336*'Variables AMS'!AN373/'Variables AMS'!AN$64*'Variables AMS'!$S$64</f>
        <v>5919.9318862910941</v>
      </c>
      <c r="AP72" s="21">
        <f>'Variables AMS'!AO336*'Variables AMS'!AO373/'Variables AMS'!AO$64*'Variables AMS'!$S$64</f>
        <v>5956.8493370068218</v>
      </c>
      <c r="AQ72" s="21">
        <f>'Variables AMS'!AP336*'Variables AMS'!AP373/'Variables AMS'!AP$64*'Variables AMS'!$S$64</f>
        <v>5999.974886582022</v>
      </c>
      <c r="AR72" s="21">
        <f>'Variables AMS'!AQ336*'Variables AMS'!AQ373/'Variables AMS'!AQ$64*'Variables AMS'!$S$64</f>
        <v>6018.8768405566525</v>
      </c>
      <c r="AS72" s="21">
        <f>'Variables AMS'!AR336*'Variables AMS'!AR373/'Variables AMS'!AR$64*'Variables AMS'!$S$64</f>
        <v>6030.1944568003137</v>
      </c>
      <c r="AT72" s="21">
        <f>'Variables AMS'!AS336*'Variables AMS'!AS373/'Variables AMS'!AS$64*'Variables AMS'!$S$64</f>
        <v>6074.9081403121418</v>
      </c>
      <c r="AU72" s="21">
        <f>'Variables AMS'!AT336*'Variables AMS'!AT373/'Variables AMS'!AT$64*'Variables AMS'!$S$64</f>
        <v>6120.9926600403978</v>
      </c>
      <c r="AV72" s="21">
        <f>'Variables AMS'!AU336*'Variables AMS'!AU373/'Variables AMS'!AU$64*'Variables AMS'!$S$64</f>
        <v>6168.3012719390144</v>
      </c>
      <c r="AW72" s="21">
        <f>'Variables AMS'!AV336*'Variables AMS'!AV373/'Variables AMS'!AV$64*'Variables AMS'!$S$64</f>
        <v>6235.2111917414677</v>
      </c>
    </row>
    <row r="75" spans="1:49" x14ac:dyDescent="0.25">
      <c r="A75" s="166" t="s">
        <v>306</v>
      </c>
      <c r="B75" t="s">
        <v>255</v>
      </c>
      <c r="C75" s="21">
        <f>'Variables AMS'!B529/'Variables AMS'!B$64*'Variables AMS'!$S$64</f>
        <v>0</v>
      </c>
      <c r="D75" s="21">
        <f>'Variables AMS'!C529/'Variables AMS'!C$64*'Variables AMS'!$S$64</f>
        <v>0</v>
      </c>
      <c r="E75" s="21">
        <f>'Variables AMS'!D529/'Variables AMS'!D$64*'Variables AMS'!$S$64</f>
        <v>0</v>
      </c>
      <c r="F75" s="21">
        <f>'Variables AMS'!E529/'Variables AMS'!E$64*'Variables AMS'!$S$64</f>
        <v>0</v>
      </c>
      <c r="G75" s="21">
        <f>'Variables AMS'!F529/'Variables AMS'!F$64*'Variables AMS'!$S$64</f>
        <v>0</v>
      </c>
      <c r="H75" s="21">
        <f>'Variables AMS'!G529/'Variables AMS'!G$64*'Variables AMS'!$S$64</f>
        <v>0</v>
      </c>
      <c r="I75" s="21">
        <f>'Variables AMS'!H529/'Variables AMS'!H$64*'Variables AMS'!$S$64</f>
        <v>0</v>
      </c>
      <c r="J75" s="21">
        <f>'Variables AMS'!I529/'Variables AMS'!I$64*'Variables AMS'!$S$64</f>
        <v>0</v>
      </c>
      <c r="K75" s="21">
        <f>'Variables AMS'!J529/'Variables AMS'!J$64*'Variables AMS'!$S$64</f>
        <v>0</v>
      </c>
      <c r="L75" s="21">
        <f>'Variables AMS'!K529/'Variables AMS'!K$64*'Variables AMS'!$S$64</f>
        <v>0</v>
      </c>
      <c r="M75" s="21">
        <f>'Variables AMS'!L529/'Variables AMS'!L$64*'Variables AMS'!$S$64</f>
        <v>0</v>
      </c>
      <c r="N75" s="21">
        <f>'Variables AMS'!M529/'Variables AMS'!M$64*'Variables AMS'!$S$64</f>
        <v>0</v>
      </c>
      <c r="O75" s="21">
        <f>'Variables AMS'!N529/'Variables AMS'!N$64*'Variables AMS'!$S$64</f>
        <v>0</v>
      </c>
      <c r="P75" s="21">
        <f>'Variables AMS'!O529/'Variables AMS'!O$64*'Variables AMS'!$S$64</f>
        <v>0</v>
      </c>
      <c r="Q75" s="21">
        <f>'Variables AMS'!P529/'Variables AMS'!P$64*'Variables AMS'!$S$64</f>
        <v>0</v>
      </c>
      <c r="R75" s="21">
        <f>'Variables AMS'!Q529/'Variables AMS'!Q$64*'Variables AMS'!$S$64</f>
        <v>0</v>
      </c>
      <c r="S75" s="21">
        <f>'Variables AMS'!R529/'Variables AMS'!R$64*'Variables AMS'!$S$64</f>
        <v>0</v>
      </c>
      <c r="T75" s="21">
        <f>'Variables AMS'!S529/'Variables AMS'!S$64*'Variables AMS'!$S$64</f>
        <v>0</v>
      </c>
      <c r="U75" s="21">
        <f>'Variables AMS'!T529/'Variables AMS'!T$64*'Variables AMS'!$S$64</f>
        <v>0</v>
      </c>
      <c r="V75" s="21">
        <f>'Variables AMS'!U529/'Variables AMS'!U$64*'Variables AMS'!$S$64</f>
        <v>0</v>
      </c>
      <c r="W75" s="21">
        <f>'Variables AMS'!V529/'Variables AMS'!V$64*'Variables AMS'!$S$64</f>
        <v>0</v>
      </c>
      <c r="X75" s="21">
        <f>'Variables AMS'!W529/'Variables AMS'!W$64*'Variables AMS'!$S$64</f>
        <v>0</v>
      </c>
      <c r="Y75" s="21">
        <f>'Variables AMS'!X529/'Variables AMS'!X$64*'Variables AMS'!$S$64</f>
        <v>0</v>
      </c>
      <c r="Z75" s="21">
        <f>'Variables AMS'!Y529/'Variables AMS'!Y$64*'Variables AMS'!$S$64</f>
        <v>0</v>
      </c>
      <c r="AA75" s="21">
        <f>'Variables AMS'!Z529/'Variables AMS'!Z$64*'Variables AMS'!$S$64</f>
        <v>0</v>
      </c>
      <c r="AB75" s="21">
        <f>'Variables AMS'!AA529/'Variables AMS'!AA$64*'Variables AMS'!$S$64</f>
        <v>0</v>
      </c>
      <c r="AC75" s="21">
        <f>'Variables AMS'!AB529/'Variables AMS'!AB$64*'Variables AMS'!$S$64</f>
        <v>0</v>
      </c>
      <c r="AD75" s="21">
        <f>'Variables AMS'!AC529/'Variables AMS'!AC$64*'Variables AMS'!$S$64</f>
        <v>0</v>
      </c>
      <c r="AE75" s="21">
        <f>'Variables AMS'!AD529/'Variables AMS'!AD$64*'Variables AMS'!$S$64</f>
        <v>0</v>
      </c>
      <c r="AF75" s="21">
        <f>'Variables AMS'!AE529/'Variables AMS'!AE$64*'Variables AMS'!$S$64</f>
        <v>0</v>
      </c>
      <c r="AG75" s="21">
        <f>'Variables AMS'!AF529/'Variables AMS'!AF$64*'Variables AMS'!$S$64</f>
        <v>0</v>
      </c>
      <c r="AH75" s="21">
        <f>'Variables AMS'!AG529/'Variables AMS'!AG$64*'Variables AMS'!$S$64</f>
        <v>0</v>
      </c>
      <c r="AI75" s="21">
        <f>'Variables AMS'!AH529/'Variables AMS'!AH$64*'Variables AMS'!$S$64</f>
        <v>0</v>
      </c>
      <c r="AJ75" s="21">
        <f>'Variables AMS'!AI529/'Variables AMS'!AI$64*'Variables AMS'!$S$64</f>
        <v>0</v>
      </c>
      <c r="AK75" s="21">
        <f>'Variables AMS'!AJ529/'Variables AMS'!AJ$64*'Variables AMS'!$S$64</f>
        <v>0</v>
      </c>
      <c r="AL75" s="21">
        <f>'Variables AMS'!AK529/'Variables AMS'!AK$64*'Variables AMS'!$S$64</f>
        <v>0</v>
      </c>
      <c r="AM75" s="21">
        <f>'Variables AMS'!AL529/'Variables AMS'!AL$64*'Variables AMS'!$S$64</f>
        <v>0</v>
      </c>
      <c r="AN75" s="21">
        <f>'Variables AMS'!AM529/'Variables AMS'!AM$64*'Variables AMS'!$S$64</f>
        <v>0</v>
      </c>
      <c r="AO75" s="21">
        <f>'Variables AMS'!AN529/'Variables AMS'!AN$64*'Variables AMS'!$S$64</f>
        <v>0</v>
      </c>
      <c r="AP75" s="21">
        <f>'Variables AMS'!AO529/'Variables AMS'!AO$64*'Variables AMS'!$S$64</f>
        <v>0</v>
      </c>
      <c r="AQ75" s="21">
        <f>'Variables AMS'!AP529/'Variables AMS'!AP$64*'Variables AMS'!$S$64</f>
        <v>0</v>
      </c>
      <c r="AR75" s="21">
        <f>'Variables AMS'!AQ529/'Variables AMS'!AQ$64*'Variables AMS'!$S$64</f>
        <v>0</v>
      </c>
      <c r="AS75" s="21">
        <f>'Variables AMS'!AR529/'Variables AMS'!AR$64*'Variables AMS'!$S$64</f>
        <v>0</v>
      </c>
      <c r="AT75" s="21">
        <f>'Variables AMS'!AS529/'Variables AMS'!AS$64*'Variables AMS'!$S$64</f>
        <v>0</v>
      </c>
      <c r="AU75" s="21">
        <f>'Variables AMS'!AT529/'Variables AMS'!AT$64*'Variables AMS'!$S$64</f>
        <v>0</v>
      </c>
      <c r="AV75" s="21">
        <f>'Variables AMS'!AU529/'Variables AMS'!AU$64*'Variables AMS'!$S$64</f>
        <v>0</v>
      </c>
      <c r="AW75" s="21">
        <f>'Variables AMS'!AV529/'Variables AMS'!AV$64*'Variables AMS'!$S$64</f>
        <v>0</v>
      </c>
    </row>
    <row r="76" spans="1:49" x14ac:dyDescent="0.25">
      <c r="A76" s="166"/>
      <c r="B76" t="s">
        <v>256</v>
      </c>
      <c r="C76" s="21">
        <f>'Variables AMS'!B530/'Variables AMS'!B$64*'Variables AMS'!$S$64</f>
        <v>0</v>
      </c>
      <c r="D76" s="21">
        <f>'Variables AMS'!C530/'Variables AMS'!C$64*'Variables AMS'!$S$64</f>
        <v>0</v>
      </c>
      <c r="E76" s="21">
        <f>'Variables AMS'!D530/'Variables AMS'!D$64*'Variables AMS'!$S$64</f>
        <v>0</v>
      </c>
      <c r="F76" s="21">
        <f>'Variables AMS'!E530/'Variables AMS'!E$64*'Variables AMS'!$S$64</f>
        <v>0</v>
      </c>
      <c r="G76" s="21">
        <f>'Variables AMS'!F530/'Variables AMS'!F$64*'Variables AMS'!$S$64</f>
        <v>0</v>
      </c>
      <c r="H76" s="21">
        <f>'Variables AMS'!G530/'Variables AMS'!G$64*'Variables AMS'!$S$64</f>
        <v>0</v>
      </c>
      <c r="I76" s="21">
        <f>'Variables AMS'!H530/'Variables AMS'!H$64*'Variables AMS'!$S$64</f>
        <v>0</v>
      </c>
      <c r="J76" s="21">
        <f>'Variables AMS'!I530/'Variables AMS'!I$64*'Variables AMS'!$S$64</f>
        <v>0</v>
      </c>
      <c r="K76" s="21">
        <f>'Variables AMS'!J530/'Variables AMS'!J$64*'Variables AMS'!$S$64</f>
        <v>0</v>
      </c>
      <c r="L76" s="21">
        <f>'Variables AMS'!K530/'Variables AMS'!K$64*'Variables AMS'!$S$64</f>
        <v>0</v>
      </c>
      <c r="M76" s="21">
        <f>'Variables AMS'!L530/'Variables AMS'!L$64*'Variables AMS'!$S$64</f>
        <v>0</v>
      </c>
      <c r="N76" s="21">
        <f>'Variables AMS'!M530/'Variables AMS'!M$64*'Variables AMS'!$S$64</f>
        <v>0</v>
      </c>
      <c r="O76" s="21">
        <f>'Variables AMS'!N530/'Variables AMS'!N$64*'Variables AMS'!$S$64</f>
        <v>0</v>
      </c>
      <c r="P76" s="21">
        <f>'Variables AMS'!O530/'Variables AMS'!O$64*'Variables AMS'!$S$64</f>
        <v>0</v>
      </c>
      <c r="Q76" s="21">
        <f>'Variables AMS'!P530/'Variables AMS'!P$64*'Variables AMS'!$S$64</f>
        <v>0</v>
      </c>
      <c r="R76" s="21">
        <f>'Variables AMS'!Q530/'Variables AMS'!Q$64*'Variables AMS'!$S$64</f>
        <v>0</v>
      </c>
      <c r="S76" s="21">
        <f>'Variables AMS'!R530/'Variables AMS'!R$64*'Variables AMS'!$S$64</f>
        <v>0</v>
      </c>
      <c r="T76" s="21">
        <f>'Variables AMS'!S530/'Variables AMS'!S$64*'Variables AMS'!$S$64</f>
        <v>0</v>
      </c>
      <c r="U76" s="21">
        <f>'Variables AMS'!T530/'Variables AMS'!T$64*'Variables AMS'!$S$64</f>
        <v>0</v>
      </c>
      <c r="V76" s="21">
        <f>'Variables AMS'!U530/'Variables AMS'!U$64*'Variables AMS'!$S$64</f>
        <v>0</v>
      </c>
      <c r="W76" s="21">
        <f>'Variables AMS'!V530/'Variables AMS'!V$64*'Variables AMS'!$S$64</f>
        <v>49.589183513201661</v>
      </c>
      <c r="X76" s="21">
        <f>'Variables AMS'!W530/'Variables AMS'!W$64*'Variables AMS'!$S$64</f>
        <v>111.90737940102998</v>
      </c>
      <c r="Y76" s="21">
        <f>'Variables AMS'!X530/'Variables AMS'!X$64*'Variables AMS'!$S$64</f>
        <v>150.31909414534013</v>
      </c>
      <c r="Z76" s="21">
        <f>'Variables AMS'!Y530/'Variables AMS'!Y$64*'Variables AMS'!$S$64</f>
        <v>166.64458923699138</v>
      </c>
      <c r="AA76" s="21">
        <f>'Variables AMS'!Z530/'Variables AMS'!Z$64*'Variables AMS'!$S$64</f>
        <v>180.46811000722295</v>
      </c>
      <c r="AB76" s="21">
        <f>'Variables AMS'!AA530/'Variables AMS'!AA$64*'Variables AMS'!$S$64</f>
        <v>190.00289787001628</v>
      </c>
      <c r="AC76" s="21">
        <f>'Variables AMS'!AB530/'Variables AMS'!AB$64*'Variables AMS'!$S$64</f>
        <v>201.42381306371249</v>
      </c>
      <c r="AD76" s="21">
        <f>'Variables AMS'!AC530/'Variables AMS'!AC$64*'Variables AMS'!$S$64</f>
        <v>14.389856363601789</v>
      </c>
      <c r="AE76" s="21">
        <f>'Variables AMS'!AD530/'Variables AMS'!AD$64*'Variables AMS'!$S$64</f>
        <v>0</v>
      </c>
      <c r="AF76" s="21">
        <f>'Variables AMS'!AE530/'Variables AMS'!AE$64*'Variables AMS'!$S$64</f>
        <v>0</v>
      </c>
      <c r="AG76" s="21">
        <f>'Variables AMS'!AF530/'Variables AMS'!AF$64*'Variables AMS'!$S$64</f>
        <v>0</v>
      </c>
      <c r="AH76" s="21">
        <f>'Variables AMS'!AG530/'Variables AMS'!AG$64*'Variables AMS'!$S$64</f>
        <v>0</v>
      </c>
      <c r="AI76" s="21">
        <f>'Variables AMS'!AH530/'Variables AMS'!AH$64*'Variables AMS'!$S$64</f>
        <v>0</v>
      </c>
      <c r="AJ76" s="21">
        <f>'Variables AMS'!AI530/'Variables AMS'!AI$64*'Variables AMS'!$S$64</f>
        <v>0</v>
      </c>
      <c r="AK76" s="21">
        <f>'Variables AMS'!AJ530/'Variables AMS'!AJ$64*'Variables AMS'!$S$64</f>
        <v>0</v>
      </c>
      <c r="AL76" s="21">
        <f>'Variables AMS'!AK530/'Variables AMS'!AK$64*'Variables AMS'!$S$64</f>
        <v>0</v>
      </c>
      <c r="AM76" s="21">
        <f>'Variables AMS'!AL530/'Variables AMS'!AL$64*'Variables AMS'!$S$64</f>
        <v>0</v>
      </c>
      <c r="AN76" s="21">
        <f>'Variables AMS'!AM530/'Variables AMS'!AM$64*'Variables AMS'!$S$64</f>
        <v>0</v>
      </c>
      <c r="AO76" s="21">
        <f>'Variables AMS'!AN530/'Variables AMS'!AN$64*'Variables AMS'!$S$64</f>
        <v>0</v>
      </c>
      <c r="AP76" s="21">
        <f>'Variables AMS'!AO530/'Variables AMS'!AO$64*'Variables AMS'!$S$64</f>
        <v>0</v>
      </c>
      <c r="AQ76" s="21">
        <f>'Variables AMS'!AP530/'Variables AMS'!AP$64*'Variables AMS'!$S$64</f>
        <v>0</v>
      </c>
      <c r="AR76" s="21">
        <f>'Variables AMS'!AQ530/'Variables AMS'!AQ$64*'Variables AMS'!$S$64</f>
        <v>0</v>
      </c>
      <c r="AS76" s="21">
        <f>'Variables AMS'!AR530/'Variables AMS'!AR$64*'Variables AMS'!$S$64</f>
        <v>0</v>
      </c>
      <c r="AT76" s="21">
        <f>'Variables AMS'!AS530/'Variables AMS'!AS$64*'Variables AMS'!$S$64</f>
        <v>0</v>
      </c>
      <c r="AU76" s="21">
        <f>'Variables AMS'!AT530/'Variables AMS'!AT$64*'Variables AMS'!$S$64</f>
        <v>0</v>
      </c>
      <c r="AV76" s="21">
        <f>'Variables AMS'!AU530/'Variables AMS'!AU$64*'Variables AMS'!$S$64</f>
        <v>0</v>
      </c>
      <c r="AW76" s="21">
        <f>'Variables AMS'!AV530/'Variables AMS'!AV$64*'Variables AMS'!$S$64</f>
        <v>0</v>
      </c>
    </row>
    <row r="77" spans="1:49" x14ac:dyDescent="0.25">
      <c r="A77" s="166"/>
      <c r="B77" t="s">
        <v>257</v>
      </c>
      <c r="C77" s="21">
        <f>'Variables AMS'!B531/'Variables AMS'!B$64*'Variables AMS'!$S$64</f>
        <v>0</v>
      </c>
      <c r="D77" s="21">
        <f>'Variables AMS'!C531/'Variables AMS'!C$64*'Variables AMS'!$S$64</f>
        <v>0</v>
      </c>
      <c r="E77" s="21">
        <f>'Variables AMS'!D531/'Variables AMS'!D$64*'Variables AMS'!$S$64</f>
        <v>0</v>
      </c>
      <c r="F77" s="21">
        <f>'Variables AMS'!E531/'Variables AMS'!E$64*'Variables AMS'!$S$64</f>
        <v>0</v>
      </c>
      <c r="G77" s="21">
        <f>'Variables AMS'!F531/'Variables AMS'!F$64*'Variables AMS'!$S$64</f>
        <v>0</v>
      </c>
      <c r="H77" s="21">
        <f>'Variables AMS'!G531/'Variables AMS'!G$64*'Variables AMS'!$S$64</f>
        <v>0</v>
      </c>
      <c r="I77" s="21">
        <f>'Variables AMS'!H531/'Variables AMS'!H$64*'Variables AMS'!$S$64</f>
        <v>0</v>
      </c>
      <c r="J77" s="21">
        <f>'Variables AMS'!I531/'Variables AMS'!I$64*'Variables AMS'!$S$64</f>
        <v>0</v>
      </c>
      <c r="K77" s="21">
        <f>'Variables AMS'!J531/'Variables AMS'!J$64*'Variables AMS'!$S$64</f>
        <v>0</v>
      </c>
      <c r="L77" s="21">
        <f>'Variables AMS'!K531/'Variables AMS'!K$64*'Variables AMS'!$S$64</f>
        <v>0</v>
      </c>
      <c r="M77" s="21">
        <f>'Variables AMS'!L531/'Variables AMS'!L$64*'Variables AMS'!$S$64</f>
        <v>0</v>
      </c>
      <c r="N77" s="21">
        <f>'Variables AMS'!M531/'Variables AMS'!M$64*'Variables AMS'!$S$64</f>
        <v>0</v>
      </c>
      <c r="O77" s="21">
        <f>'Variables AMS'!N531/'Variables AMS'!N$64*'Variables AMS'!$S$64</f>
        <v>0</v>
      </c>
      <c r="P77" s="21">
        <f>'Variables AMS'!O531/'Variables AMS'!O$64*'Variables AMS'!$S$64</f>
        <v>0</v>
      </c>
      <c r="Q77" s="21">
        <f>'Variables AMS'!P531/'Variables AMS'!P$64*'Variables AMS'!$S$64</f>
        <v>0</v>
      </c>
      <c r="R77" s="21">
        <f>'Variables AMS'!Q531/'Variables AMS'!Q$64*'Variables AMS'!$S$64</f>
        <v>0</v>
      </c>
      <c r="S77" s="21">
        <f>'Variables AMS'!R531/'Variables AMS'!R$64*'Variables AMS'!$S$64</f>
        <v>0</v>
      </c>
      <c r="T77" s="21">
        <f>'Variables AMS'!S531/'Variables AMS'!S$64*'Variables AMS'!$S$64</f>
        <v>0</v>
      </c>
      <c r="U77" s="21">
        <f>'Variables AMS'!T531/'Variables AMS'!T$64*'Variables AMS'!$S$64</f>
        <v>0</v>
      </c>
      <c r="V77" s="21">
        <f>'Variables AMS'!U531/'Variables AMS'!U$64*'Variables AMS'!$S$64</f>
        <v>0</v>
      </c>
      <c r="W77" s="21">
        <f>'Variables AMS'!V531/'Variables AMS'!V$64*'Variables AMS'!$S$64</f>
        <v>26.134940618364183</v>
      </c>
      <c r="X77" s="21">
        <f>'Variables AMS'!W531/'Variables AMS'!W$64*'Variables AMS'!$S$64</f>
        <v>57.001173863300501</v>
      </c>
      <c r="Y77" s="21">
        <f>'Variables AMS'!X531/'Variables AMS'!X$64*'Variables AMS'!$S$64</f>
        <v>74.547390725258069</v>
      </c>
      <c r="Z77" s="21">
        <f>'Variables AMS'!Y531/'Variables AMS'!Y$64*'Variables AMS'!$S$64</f>
        <v>85.380799232689654</v>
      </c>
      <c r="AA77" s="21">
        <f>'Variables AMS'!Z531/'Variables AMS'!Z$64*'Variables AMS'!$S$64</f>
        <v>98.359080503304966</v>
      </c>
      <c r="AB77" s="21">
        <f>'Variables AMS'!AA531/'Variables AMS'!AA$64*'Variables AMS'!$S$64</f>
        <v>104.5906630163185</v>
      </c>
      <c r="AC77" s="21">
        <f>'Variables AMS'!AB531/'Variables AMS'!AB$64*'Variables AMS'!$S$64</f>
        <v>107.00289845307751</v>
      </c>
      <c r="AD77" s="21">
        <f>'Variables AMS'!AC531/'Variables AMS'!AC$64*'Variables AMS'!$S$64</f>
        <v>36.96269004695526</v>
      </c>
      <c r="AE77" s="21">
        <f>'Variables AMS'!AD531/'Variables AMS'!AD$64*'Variables AMS'!$S$64</f>
        <v>18.738852259313269</v>
      </c>
      <c r="AF77" s="21">
        <f>'Variables AMS'!AE531/'Variables AMS'!AE$64*'Variables AMS'!$S$64</f>
        <v>9.2040853279000707</v>
      </c>
      <c r="AG77" s="21">
        <f>'Variables AMS'!AF531/'Variables AMS'!AF$64*'Variables AMS'!$S$64</f>
        <v>3.7430905680202242</v>
      </c>
      <c r="AH77" s="21">
        <f>'Variables AMS'!AG531/'Variables AMS'!AG$64*'Variables AMS'!$S$64</f>
        <v>0</v>
      </c>
      <c r="AI77" s="21">
        <f>'Variables AMS'!AH531/'Variables AMS'!AH$64*'Variables AMS'!$S$64</f>
        <v>0</v>
      </c>
      <c r="AJ77" s="21">
        <f>'Variables AMS'!AI531/'Variables AMS'!AI$64*'Variables AMS'!$S$64</f>
        <v>0</v>
      </c>
      <c r="AK77" s="21">
        <f>'Variables AMS'!AJ531/'Variables AMS'!AJ$64*'Variables AMS'!$S$64</f>
        <v>0</v>
      </c>
      <c r="AL77" s="21">
        <f>'Variables AMS'!AK531/'Variables AMS'!AK$64*'Variables AMS'!$S$64</f>
        <v>0</v>
      </c>
      <c r="AM77" s="21">
        <f>'Variables AMS'!AL531/'Variables AMS'!AL$64*'Variables AMS'!$S$64</f>
        <v>0</v>
      </c>
      <c r="AN77" s="21">
        <f>'Variables AMS'!AM531/'Variables AMS'!AM$64*'Variables AMS'!$S$64</f>
        <v>0</v>
      </c>
      <c r="AO77" s="21">
        <f>'Variables AMS'!AN531/'Variables AMS'!AN$64*'Variables AMS'!$S$64</f>
        <v>0</v>
      </c>
      <c r="AP77" s="21">
        <f>'Variables AMS'!AO531/'Variables AMS'!AO$64*'Variables AMS'!$S$64</f>
        <v>0</v>
      </c>
      <c r="AQ77" s="21">
        <f>'Variables AMS'!AP531/'Variables AMS'!AP$64*'Variables AMS'!$S$64</f>
        <v>0</v>
      </c>
      <c r="AR77" s="21">
        <f>'Variables AMS'!AQ531/'Variables AMS'!AQ$64*'Variables AMS'!$S$64</f>
        <v>0</v>
      </c>
      <c r="AS77" s="21">
        <f>'Variables AMS'!AR531/'Variables AMS'!AR$64*'Variables AMS'!$S$64</f>
        <v>0</v>
      </c>
      <c r="AT77" s="21">
        <f>'Variables AMS'!AS531/'Variables AMS'!AS$64*'Variables AMS'!$S$64</f>
        <v>0</v>
      </c>
      <c r="AU77" s="21">
        <f>'Variables AMS'!AT531/'Variables AMS'!AT$64*'Variables AMS'!$S$64</f>
        <v>0</v>
      </c>
      <c r="AV77" s="21">
        <f>'Variables AMS'!AU531/'Variables AMS'!AU$64*'Variables AMS'!$S$64</f>
        <v>0</v>
      </c>
      <c r="AW77" s="21">
        <f>'Variables AMS'!AV531/'Variables AMS'!AV$64*'Variables AMS'!$S$64</f>
        <v>0</v>
      </c>
    </row>
    <row r="78" spans="1:49" x14ac:dyDescent="0.25">
      <c r="A78" s="166"/>
      <c r="B78" t="s">
        <v>258</v>
      </c>
      <c r="C78" s="21">
        <f>'Variables AMS'!B532/'Variables AMS'!B$64*'Variables AMS'!$S$64</f>
        <v>0</v>
      </c>
      <c r="D78" s="21">
        <f>'Variables AMS'!C532/'Variables AMS'!C$64*'Variables AMS'!$S$64</f>
        <v>0</v>
      </c>
      <c r="E78" s="21">
        <f>'Variables AMS'!D532/'Variables AMS'!D$64*'Variables AMS'!$S$64</f>
        <v>0</v>
      </c>
      <c r="F78" s="21">
        <f>'Variables AMS'!E532/'Variables AMS'!E$64*'Variables AMS'!$S$64</f>
        <v>0</v>
      </c>
      <c r="G78" s="21">
        <f>'Variables AMS'!F532/'Variables AMS'!F$64*'Variables AMS'!$S$64</f>
        <v>0</v>
      </c>
      <c r="H78" s="21">
        <f>'Variables AMS'!G532/'Variables AMS'!G$64*'Variables AMS'!$S$64</f>
        <v>0</v>
      </c>
      <c r="I78" s="21">
        <f>'Variables AMS'!H532/'Variables AMS'!H$64*'Variables AMS'!$S$64</f>
        <v>0</v>
      </c>
      <c r="J78" s="21">
        <f>'Variables AMS'!I532/'Variables AMS'!I$64*'Variables AMS'!$S$64</f>
        <v>0</v>
      </c>
      <c r="K78" s="21">
        <f>'Variables AMS'!J532/'Variables AMS'!J$64*'Variables AMS'!$S$64</f>
        <v>0</v>
      </c>
      <c r="L78" s="21">
        <f>'Variables AMS'!K532/'Variables AMS'!K$64*'Variables AMS'!$S$64</f>
        <v>0</v>
      </c>
      <c r="M78" s="21">
        <f>'Variables AMS'!L532/'Variables AMS'!L$64*'Variables AMS'!$S$64</f>
        <v>0</v>
      </c>
      <c r="N78" s="21">
        <f>'Variables AMS'!M532/'Variables AMS'!M$64*'Variables AMS'!$S$64</f>
        <v>0</v>
      </c>
      <c r="O78" s="21">
        <f>'Variables AMS'!N532/'Variables AMS'!N$64*'Variables AMS'!$S$64</f>
        <v>0</v>
      </c>
      <c r="P78" s="21">
        <f>'Variables AMS'!O532/'Variables AMS'!O$64*'Variables AMS'!$S$64</f>
        <v>0</v>
      </c>
      <c r="Q78" s="21">
        <f>'Variables AMS'!P532/'Variables AMS'!P$64*'Variables AMS'!$S$64</f>
        <v>0</v>
      </c>
      <c r="R78" s="21">
        <f>'Variables AMS'!Q532/'Variables AMS'!Q$64*'Variables AMS'!$S$64</f>
        <v>0</v>
      </c>
      <c r="S78" s="21">
        <f>'Variables AMS'!R532/'Variables AMS'!R$64*'Variables AMS'!$S$64</f>
        <v>0</v>
      </c>
      <c r="T78" s="21">
        <f>'Variables AMS'!S532/'Variables AMS'!S$64*'Variables AMS'!$S$64</f>
        <v>0</v>
      </c>
      <c r="U78" s="21">
        <f>'Variables AMS'!T532/'Variables AMS'!T$64*'Variables AMS'!$S$64</f>
        <v>0</v>
      </c>
      <c r="V78" s="21">
        <f>'Variables AMS'!U532/'Variables AMS'!U$64*'Variables AMS'!$S$64</f>
        <v>0</v>
      </c>
      <c r="W78" s="21">
        <f>'Variables AMS'!V532/'Variables AMS'!V$64*'Variables AMS'!$S$64</f>
        <v>6.9396869105315941</v>
      </c>
      <c r="X78" s="21">
        <f>'Variables AMS'!W532/'Variables AMS'!W$64*'Variables AMS'!$S$64</f>
        <v>16.007626378667425</v>
      </c>
      <c r="Y78" s="21">
        <f>'Variables AMS'!X532/'Variables AMS'!X$64*'Variables AMS'!$S$64</f>
        <v>17.990137488731463</v>
      </c>
      <c r="Z78" s="21">
        <f>'Variables AMS'!Y532/'Variables AMS'!Y$64*'Variables AMS'!$S$64</f>
        <v>20.247825326027915</v>
      </c>
      <c r="AA78" s="21">
        <f>'Variables AMS'!Z532/'Variables AMS'!Z$64*'Variables AMS'!$S$64</f>
        <v>23.573343980836192</v>
      </c>
      <c r="AB78" s="21">
        <f>'Variables AMS'!AA532/'Variables AMS'!AA$64*'Variables AMS'!$S$64</f>
        <v>27.153020335534258</v>
      </c>
      <c r="AC78" s="21">
        <f>'Variables AMS'!AB532/'Variables AMS'!AB$64*'Variables AMS'!$S$64</f>
        <v>31.834518015134481</v>
      </c>
      <c r="AD78" s="21">
        <f>'Variables AMS'!AC532/'Variables AMS'!AC$64*'Variables AMS'!$S$64</f>
        <v>0.87462003322819337</v>
      </c>
      <c r="AE78" s="21">
        <f>'Variables AMS'!AD532/'Variables AMS'!AD$64*'Variables AMS'!$S$64</f>
        <v>0</v>
      </c>
      <c r="AF78" s="21">
        <f>'Variables AMS'!AE532/'Variables AMS'!AE$64*'Variables AMS'!$S$64</f>
        <v>0</v>
      </c>
      <c r="AG78" s="21">
        <f>'Variables AMS'!AF532/'Variables AMS'!AF$64*'Variables AMS'!$S$64</f>
        <v>0</v>
      </c>
      <c r="AH78" s="21">
        <f>'Variables AMS'!AG532/'Variables AMS'!AG$64*'Variables AMS'!$S$64</f>
        <v>0</v>
      </c>
      <c r="AI78" s="21">
        <f>'Variables AMS'!AH532/'Variables AMS'!AH$64*'Variables AMS'!$S$64</f>
        <v>0</v>
      </c>
      <c r="AJ78" s="21">
        <f>'Variables AMS'!AI532/'Variables AMS'!AI$64*'Variables AMS'!$S$64</f>
        <v>0</v>
      </c>
      <c r="AK78" s="21">
        <f>'Variables AMS'!AJ532/'Variables AMS'!AJ$64*'Variables AMS'!$S$64</f>
        <v>0</v>
      </c>
      <c r="AL78" s="21">
        <f>'Variables AMS'!AK532/'Variables AMS'!AK$64*'Variables AMS'!$S$64</f>
        <v>0</v>
      </c>
      <c r="AM78" s="21">
        <f>'Variables AMS'!AL532/'Variables AMS'!AL$64*'Variables AMS'!$S$64</f>
        <v>0</v>
      </c>
      <c r="AN78" s="21">
        <f>'Variables AMS'!AM532/'Variables AMS'!AM$64*'Variables AMS'!$S$64</f>
        <v>0</v>
      </c>
      <c r="AO78" s="21">
        <f>'Variables AMS'!AN532/'Variables AMS'!AN$64*'Variables AMS'!$S$64</f>
        <v>0</v>
      </c>
      <c r="AP78" s="21">
        <f>'Variables AMS'!AO532/'Variables AMS'!AO$64*'Variables AMS'!$S$64</f>
        <v>0</v>
      </c>
      <c r="AQ78" s="21">
        <f>'Variables AMS'!AP532/'Variables AMS'!AP$64*'Variables AMS'!$S$64</f>
        <v>0</v>
      </c>
      <c r="AR78" s="21">
        <f>'Variables AMS'!AQ532/'Variables AMS'!AQ$64*'Variables AMS'!$S$64</f>
        <v>0</v>
      </c>
      <c r="AS78" s="21">
        <f>'Variables AMS'!AR532/'Variables AMS'!AR$64*'Variables AMS'!$S$64</f>
        <v>0</v>
      </c>
      <c r="AT78" s="21">
        <f>'Variables AMS'!AS532/'Variables AMS'!AS$64*'Variables AMS'!$S$64</f>
        <v>0.18464027088944654</v>
      </c>
      <c r="AU78" s="21">
        <f>'Variables AMS'!AT532/'Variables AMS'!AT$64*'Variables AMS'!$S$64</f>
        <v>0.31469268659076699</v>
      </c>
      <c r="AV78" s="21">
        <f>'Variables AMS'!AU532/'Variables AMS'!AU$64*'Variables AMS'!$S$64</f>
        <v>0.5089017975862643</v>
      </c>
      <c r="AW78" s="21">
        <f>'Variables AMS'!AV532/'Variables AMS'!AV$64*'Variables AMS'!$S$64</f>
        <v>0.60648698567006165</v>
      </c>
    </row>
    <row r="79" spans="1:49" x14ac:dyDescent="0.25">
      <c r="A79" s="166"/>
      <c r="B79" t="s">
        <v>268</v>
      </c>
      <c r="C79" s="21">
        <f>'Variables AMS'!B533/'Variables AMS'!B$64*'Variables AMS'!$S$64</f>
        <v>0</v>
      </c>
      <c r="D79" s="21">
        <f>'Variables AMS'!C533/'Variables AMS'!C$64*'Variables AMS'!$S$64</f>
        <v>0</v>
      </c>
      <c r="E79" s="21">
        <f>'Variables AMS'!D533/'Variables AMS'!D$64*'Variables AMS'!$S$64</f>
        <v>0</v>
      </c>
      <c r="F79" s="21">
        <f>'Variables AMS'!E533/'Variables AMS'!E$64*'Variables AMS'!$S$64</f>
        <v>0</v>
      </c>
      <c r="G79" s="21">
        <f>'Variables AMS'!F533/'Variables AMS'!F$64*'Variables AMS'!$S$64</f>
        <v>0</v>
      </c>
      <c r="H79" s="21">
        <f>'Variables AMS'!G533/'Variables AMS'!G$64*'Variables AMS'!$S$64</f>
        <v>0</v>
      </c>
      <c r="I79" s="21">
        <f>'Variables AMS'!H533/'Variables AMS'!H$64*'Variables AMS'!$S$64</f>
        <v>0</v>
      </c>
      <c r="J79" s="21">
        <f>'Variables AMS'!I533/'Variables AMS'!I$64*'Variables AMS'!$S$64</f>
        <v>0</v>
      </c>
      <c r="K79" s="21">
        <f>'Variables AMS'!J533/'Variables AMS'!J$64*'Variables AMS'!$S$64</f>
        <v>0</v>
      </c>
      <c r="L79" s="21">
        <f>'Variables AMS'!K533/'Variables AMS'!K$64*'Variables AMS'!$S$64</f>
        <v>0</v>
      </c>
      <c r="M79" s="21">
        <f>'Variables AMS'!L533/'Variables AMS'!L$64*'Variables AMS'!$S$64</f>
        <v>0</v>
      </c>
      <c r="N79" s="21">
        <f>'Variables AMS'!M533/'Variables AMS'!M$64*'Variables AMS'!$S$64</f>
        <v>0</v>
      </c>
      <c r="O79" s="21">
        <f>'Variables AMS'!N533/'Variables AMS'!N$64*'Variables AMS'!$S$64</f>
        <v>0</v>
      </c>
      <c r="P79" s="21">
        <f>'Variables AMS'!O533/'Variables AMS'!O$64*'Variables AMS'!$S$64</f>
        <v>0</v>
      </c>
      <c r="Q79" s="21">
        <f>'Variables AMS'!P533/'Variables AMS'!P$64*'Variables AMS'!$S$64</f>
        <v>0</v>
      </c>
      <c r="R79" s="21">
        <f>'Variables AMS'!Q533/'Variables AMS'!Q$64*'Variables AMS'!$S$64</f>
        <v>0</v>
      </c>
      <c r="S79" s="21">
        <f>'Variables AMS'!R533/'Variables AMS'!R$64*'Variables AMS'!$S$64</f>
        <v>0</v>
      </c>
      <c r="T79" s="21">
        <f>'Variables AMS'!S533/'Variables AMS'!S$64*'Variables AMS'!$S$64</f>
        <v>0</v>
      </c>
      <c r="U79" s="21">
        <f>'Variables AMS'!T533/'Variables AMS'!T$64*'Variables AMS'!$S$64</f>
        <v>0</v>
      </c>
      <c r="V79" s="21">
        <f>'Variables AMS'!U533/'Variables AMS'!U$64*'Variables AMS'!$S$64</f>
        <v>0</v>
      </c>
      <c r="W79" s="21">
        <f>'Variables AMS'!V533/'Variables AMS'!V$64*'Variables AMS'!$S$64</f>
        <v>22.890268088595139</v>
      </c>
      <c r="X79" s="21">
        <f>'Variables AMS'!W533/'Variables AMS'!W$64*'Variables AMS'!$S$64</f>
        <v>49.203018755270008</v>
      </c>
      <c r="Y79" s="21">
        <f>'Variables AMS'!X533/'Variables AMS'!X$64*'Variables AMS'!$S$64</f>
        <v>45.338405886876814</v>
      </c>
      <c r="Z79" s="21">
        <f>'Variables AMS'!Y533/'Variables AMS'!Y$64*'Variables AMS'!$S$64</f>
        <v>45.783488564175244</v>
      </c>
      <c r="AA79" s="21">
        <f>'Variables AMS'!Z533/'Variables AMS'!Z$64*'Variables AMS'!$S$64</f>
        <v>47.974080539597459</v>
      </c>
      <c r="AB79" s="21">
        <f>'Variables AMS'!AA533/'Variables AMS'!AA$64*'Variables AMS'!$S$64</f>
        <v>49.768731413669578</v>
      </c>
      <c r="AC79" s="21">
        <f>'Variables AMS'!AB533/'Variables AMS'!AB$64*'Variables AMS'!$S$64</f>
        <v>52.106110626703995</v>
      </c>
      <c r="AD79" s="21">
        <f>'Variables AMS'!AC533/'Variables AMS'!AC$64*'Variables AMS'!$S$64</f>
        <v>0</v>
      </c>
      <c r="AE79" s="21">
        <f>'Variables AMS'!AD533/'Variables AMS'!AD$64*'Variables AMS'!$S$64</f>
        <v>0</v>
      </c>
      <c r="AF79" s="21">
        <f>'Variables AMS'!AE533/'Variables AMS'!AE$64*'Variables AMS'!$S$64</f>
        <v>0</v>
      </c>
      <c r="AG79" s="21">
        <f>'Variables AMS'!AF533/'Variables AMS'!AF$64*'Variables AMS'!$S$64</f>
        <v>0</v>
      </c>
      <c r="AH79" s="21">
        <f>'Variables AMS'!AG533/'Variables AMS'!AG$64*'Variables AMS'!$S$64</f>
        <v>0</v>
      </c>
      <c r="AI79" s="21">
        <f>'Variables AMS'!AH533/'Variables AMS'!AH$64*'Variables AMS'!$S$64</f>
        <v>0</v>
      </c>
      <c r="AJ79" s="21">
        <f>'Variables AMS'!AI533/'Variables AMS'!AI$64*'Variables AMS'!$S$64</f>
        <v>0</v>
      </c>
      <c r="AK79" s="21">
        <f>'Variables AMS'!AJ533/'Variables AMS'!AJ$64*'Variables AMS'!$S$64</f>
        <v>0</v>
      </c>
      <c r="AL79" s="21">
        <f>'Variables AMS'!AK533/'Variables AMS'!AK$64*'Variables AMS'!$S$64</f>
        <v>0</v>
      </c>
      <c r="AM79" s="21">
        <f>'Variables AMS'!AL533/'Variables AMS'!AL$64*'Variables AMS'!$S$64</f>
        <v>0</v>
      </c>
      <c r="AN79" s="21">
        <f>'Variables AMS'!AM533/'Variables AMS'!AM$64*'Variables AMS'!$S$64</f>
        <v>0</v>
      </c>
      <c r="AO79" s="21">
        <f>'Variables AMS'!AN533/'Variables AMS'!AN$64*'Variables AMS'!$S$64</f>
        <v>0</v>
      </c>
      <c r="AP79" s="21">
        <f>'Variables AMS'!AO533/'Variables AMS'!AO$64*'Variables AMS'!$S$64</f>
        <v>0</v>
      </c>
      <c r="AQ79" s="21">
        <f>'Variables AMS'!AP533/'Variables AMS'!AP$64*'Variables AMS'!$S$64</f>
        <v>0</v>
      </c>
      <c r="AR79" s="21">
        <f>'Variables AMS'!AQ533/'Variables AMS'!AQ$64*'Variables AMS'!$S$64</f>
        <v>0</v>
      </c>
      <c r="AS79" s="21">
        <f>'Variables AMS'!AR533/'Variables AMS'!AR$64*'Variables AMS'!$S$64</f>
        <v>0</v>
      </c>
      <c r="AT79" s="21">
        <f>'Variables AMS'!AS533/'Variables AMS'!AS$64*'Variables AMS'!$S$64</f>
        <v>0</v>
      </c>
      <c r="AU79" s="21">
        <f>'Variables AMS'!AT533/'Variables AMS'!AT$64*'Variables AMS'!$S$64</f>
        <v>0</v>
      </c>
      <c r="AV79" s="21">
        <f>'Variables AMS'!AU533/'Variables AMS'!AU$64*'Variables AMS'!$S$64</f>
        <v>0</v>
      </c>
      <c r="AW79" s="21">
        <f>'Variables AMS'!AV533/'Variables AMS'!AV$64*'Variables AMS'!$S$64</f>
        <v>0</v>
      </c>
    </row>
    <row r="80" spans="1:49" x14ac:dyDescent="0.25">
      <c r="A80" s="166"/>
      <c r="B80" t="s">
        <v>259</v>
      </c>
      <c r="C80" s="21">
        <f>'Variables AMS'!B534/'Variables AMS'!B$64*'Variables AMS'!$S$64</f>
        <v>0</v>
      </c>
      <c r="D80" s="21">
        <f>'Variables AMS'!C534/'Variables AMS'!C$64*'Variables AMS'!$S$64</f>
        <v>0</v>
      </c>
      <c r="E80" s="21">
        <f>'Variables AMS'!D534/'Variables AMS'!D$64*'Variables AMS'!$S$64</f>
        <v>0</v>
      </c>
      <c r="F80" s="21">
        <f>'Variables AMS'!E534/'Variables AMS'!E$64*'Variables AMS'!$S$64</f>
        <v>0</v>
      </c>
      <c r="G80" s="21">
        <f>'Variables AMS'!F534/'Variables AMS'!F$64*'Variables AMS'!$S$64</f>
        <v>0</v>
      </c>
      <c r="H80" s="21">
        <f>'Variables AMS'!G534/'Variables AMS'!G$64*'Variables AMS'!$S$64</f>
        <v>0</v>
      </c>
      <c r="I80" s="21">
        <f>'Variables AMS'!H534/'Variables AMS'!H$64*'Variables AMS'!$S$64</f>
        <v>0</v>
      </c>
      <c r="J80" s="21">
        <f>'Variables AMS'!I534/'Variables AMS'!I$64*'Variables AMS'!$S$64</f>
        <v>0</v>
      </c>
      <c r="K80" s="21">
        <f>'Variables AMS'!J534/'Variables AMS'!J$64*'Variables AMS'!$S$64</f>
        <v>0</v>
      </c>
      <c r="L80" s="21">
        <f>'Variables AMS'!K534/'Variables AMS'!K$64*'Variables AMS'!$S$64</f>
        <v>0</v>
      </c>
      <c r="M80" s="21">
        <f>'Variables AMS'!L534/'Variables AMS'!L$64*'Variables AMS'!$S$64</f>
        <v>0</v>
      </c>
      <c r="N80" s="21">
        <f>'Variables AMS'!M534/'Variables AMS'!M$64*'Variables AMS'!$S$64</f>
        <v>0</v>
      </c>
      <c r="O80" s="21">
        <f>'Variables AMS'!N534/'Variables AMS'!N$64*'Variables AMS'!$S$64</f>
        <v>0</v>
      </c>
      <c r="P80" s="21">
        <f>'Variables AMS'!O534/'Variables AMS'!O$64*'Variables AMS'!$S$64</f>
        <v>0</v>
      </c>
      <c r="Q80" s="21">
        <f>'Variables AMS'!P534/'Variables AMS'!P$64*'Variables AMS'!$S$64</f>
        <v>0</v>
      </c>
      <c r="R80" s="21">
        <f>'Variables AMS'!Q534/'Variables AMS'!Q$64*'Variables AMS'!$S$64</f>
        <v>0</v>
      </c>
      <c r="S80" s="21">
        <f>'Variables AMS'!R534/'Variables AMS'!R$64*'Variables AMS'!$S$64</f>
        <v>0</v>
      </c>
      <c r="T80" s="21">
        <f>'Variables AMS'!S534/'Variables AMS'!S$64*'Variables AMS'!$S$64</f>
        <v>0</v>
      </c>
      <c r="U80" s="21">
        <f>'Variables AMS'!T534/'Variables AMS'!T$64*'Variables AMS'!$S$64</f>
        <v>0</v>
      </c>
      <c r="V80" s="21">
        <f>'Variables AMS'!U534/'Variables AMS'!U$64*'Variables AMS'!$S$64</f>
        <v>0</v>
      </c>
      <c r="W80" s="21">
        <f>'Variables AMS'!V534/'Variables AMS'!V$64*'Variables AMS'!$S$64</f>
        <v>9.160282199337674</v>
      </c>
      <c r="X80" s="21">
        <f>'Variables AMS'!W534/'Variables AMS'!W$64*'Variables AMS'!$S$64</f>
        <v>20.414678139427107</v>
      </c>
      <c r="Y80" s="21">
        <f>'Variables AMS'!X534/'Variables AMS'!X$64*'Variables AMS'!$S$64</f>
        <v>24.023064311697521</v>
      </c>
      <c r="Z80" s="21">
        <f>'Variables AMS'!Y534/'Variables AMS'!Y$64*'Variables AMS'!$S$64</f>
        <v>26.153142520703295</v>
      </c>
      <c r="AA80" s="21">
        <f>'Variables AMS'!Z534/'Variables AMS'!Z$64*'Variables AMS'!$S$64</f>
        <v>28.672119104318668</v>
      </c>
      <c r="AB80" s="21">
        <f>'Variables AMS'!AA534/'Variables AMS'!AA$64*'Variables AMS'!$S$64</f>
        <v>30.637857704050717</v>
      </c>
      <c r="AC80" s="21">
        <f>'Variables AMS'!AB534/'Variables AMS'!AB$64*'Variables AMS'!$S$64</f>
        <v>33.378124044184219</v>
      </c>
      <c r="AD80" s="21">
        <f>'Variables AMS'!AC534/'Variables AMS'!AC$64*'Variables AMS'!$S$64</f>
        <v>1.9657836487120999</v>
      </c>
      <c r="AE80" s="21">
        <f>'Variables AMS'!AD534/'Variables AMS'!AD$64*'Variables AMS'!$S$64</f>
        <v>0</v>
      </c>
      <c r="AF80" s="21">
        <f>'Variables AMS'!AE534/'Variables AMS'!AE$64*'Variables AMS'!$S$64</f>
        <v>0</v>
      </c>
      <c r="AG80" s="21">
        <f>'Variables AMS'!AF534/'Variables AMS'!AF$64*'Variables AMS'!$S$64</f>
        <v>0</v>
      </c>
      <c r="AH80" s="21">
        <f>'Variables AMS'!AG534/'Variables AMS'!AG$64*'Variables AMS'!$S$64</f>
        <v>0</v>
      </c>
      <c r="AI80" s="21">
        <f>'Variables AMS'!AH534/'Variables AMS'!AH$64*'Variables AMS'!$S$64</f>
        <v>0</v>
      </c>
      <c r="AJ80" s="21">
        <f>'Variables AMS'!AI534/'Variables AMS'!AI$64*'Variables AMS'!$S$64</f>
        <v>0</v>
      </c>
      <c r="AK80" s="21">
        <f>'Variables AMS'!AJ534/'Variables AMS'!AJ$64*'Variables AMS'!$S$64</f>
        <v>0</v>
      </c>
      <c r="AL80" s="21">
        <f>'Variables AMS'!AK534/'Variables AMS'!AK$64*'Variables AMS'!$S$64</f>
        <v>0</v>
      </c>
      <c r="AM80" s="21">
        <f>'Variables AMS'!AL534/'Variables AMS'!AL$64*'Variables AMS'!$S$64</f>
        <v>0</v>
      </c>
      <c r="AN80" s="21">
        <f>'Variables AMS'!AM534/'Variables AMS'!AM$64*'Variables AMS'!$S$64</f>
        <v>0</v>
      </c>
      <c r="AO80" s="21">
        <f>'Variables AMS'!AN534/'Variables AMS'!AN$64*'Variables AMS'!$S$64</f>
        <v>0</v>
      </c>
      <c r="AP80" s="21">
        <f>'Variables AMS'!AO534/'Variables AMS'!AO$64*'Variables AMS'!$S$64</f>
        <v>0</v>
      </c>
      <c r="AQ80" s="21">
        <f>'Variables AMS'!AP534/'Variables AMS'!AP$64*'Variables AMS'!$S$64</f>
        <v>0</v>
      </c>
      <c r="AR80" s="21">
        <f>'Variables AMS'!AQ534/'Variables AMS'!AQ$64*'Variables AMS'!$S$64</f>
        <v>0</v>
      </c>
      <c r="AS80" s="21">
        <f>'Variables AMS'!AR534/'Variables AMS'!AR$64*'Variables AMS'!$S$64</f>
        <v>0</v>
      </c>
      <c r="AT80" s="21">
        <f>'Variables AMS'!AS534/'Variables AMS'!AS$64*'Variables AMS'!$S$64</f>
        <v>0</v>
      </c>
      <c r="AU80" s="21">
        <f>'Variables AMS'!AT534/'Variables AMS'!AT$64*'Variables AMS'!$S$64</f>
        <v>0</v>
      </c>
      <c r="AV80" s="21">
        <f>'Variables AMS'!AU534/'Variables AMS'!AU$64*'Variables AMS'!$S$64</f>
        <v>0</v>
      </c>
      <c r="AW80" s="21">
        <f>'Variables AMS'!AV534/'Variables AMS'!AV$64*'Variables AMS'!$S$64</f>
        <v>0</v>
      </c>
    </row>
    <row r="81" spans="1:49" x14ac:dyDescent="0.25">
      <c r="A81" s="166"/>
      <c r="B81" t="s">
        <v>260</v>
      </c>
      <c r="C81" s="21">
        <f>'Variables AMS'!B535/'Variables AMS'!B$64*'Variables AMS'!$S$64</f>
        <v>0</v>
      </c>
      <c r="D81" s="21">
        <f>'Variables AMS'!C535/'Variables AMS'!C$64*'Variables AMS'!$S$64</f>
        <v>0</v>
      </c>
      <c r="E81" s="21">
        <f>'Variables AMS'!D535/'Variables AMS'!D$64*'Variables AMS'!$S$64</f>
        <v>0</v>
      </c>
      <c r="F81" s="21">
        <f>'Variables AMS'!E535/'Variables AMS'!E$64*'Variables AMS'!$S$64</f>
        <v>0</v>
      </c>
      <c r="G81" s="21">
        <f>'Variables AMS'!F535/'Variables AMS'!F$64*'Variables AMS'!$S$64</f>
        <v>0</v>
      </c>
      <c r="H81" s="21">
        <f>'Variables AMS'!G535/'Variables AMS'!G$64*'Variables AMS'!$S$64</f>
        <v>0</v>
      </c>
      <c r="I81" s="21">
        <f>'Variables AMS'!H535/'Variables AMS'!H$64*'Variables AMS'!$S$64</f>
        <v>0</v>
      </c>
      <c r="J81" s="21">
        <f>'Variables AMS'!I535/'Variables AMS'!I$64*'Variables AMS'!$S$64</f>
        <v>0</v>
      </c>
      <c r="K81" s="21">
        <f>'Variables AMS'!J535/'Variables AMS'!J$64*'Variables AMS'!$S$64</f>
        <v>0</v>
      </c>
      <c r="L81" s="21">
        <f>'Variables AMS'!K535/'Variables AMS'!K$64*'Variables AMS'!$S$64</f>
        <v>0</v>
      </c>
      <c r="M81" s="21">
        <f>'Variables AMS'!L535/'Variables AMS'!L$64*'Variables AMS'!$S$64</f>
        <v>0</v>
      </c>
      <c r="N81" s="21">
        <f>'Variables AMS'!M535/'Variables AMS'!M$64*'Variables AMS'!$S$64</f>
        <v>0</v>
      </c>
      <c r="O81" s="21">
        <f>'Variables AMS'!N535/'Variables AMS'!N$64*'Variables AMS'!$S$64</f>
        <v>0</v>
      </c>
      <c r="P81" s="21">
        <f>'Variables AMS'!O535/'Variables AMS'!O$64*'Variables AMS'!$S$64</f>
        <v>0</v>
      </c>
      <c r="Q81" s="21">
        <f>'Variables AMS'!P535/'Variables AMS'!P$64*'Variables AMS'!$S$64</f>
        <v>0</v>
      </c>
      <c r="R81" s="21">
        <f>'Variables AMS'!Q535/'Variables AMS'!Q$64*'Variables AMS'!$S$64</f>
        <v>0</v>
      </c>
      <c r="S81" s="21">
        <f>'Variables AMS'!R535/'Variables AMS'!R$64*'Variables AMS'!$S$64</f>
        <v>0</v>
      </c>
      <c r="T81" s="21">
        <f>'Variables AMS'!S535/'Variables AMS'!S$64*'Variables AMS'!$S$64</f>
        <v>0</v>
      </c>
      <c r="U81" s="21">
        <f>'Variables AMS'!T535/'Variables AMS'!T$64*'Variables AMS'!$S$64</f>
        <v>0</v>
      </c>
      <c r="V81" s="21">
        <f>'Variables AMS'!U535/'Variables AMS'!U$64*'Variables AMS'!$S$64</f>
        <v>0</v>
      </c>
      <c r="W81" s="21">
        <f>'Variables AMS'!V535/'Variables AMS'!V$64*'Variables AMS'!$S$64</f>
        <v>9.2877887701049371</v>
      </c>
      <c r="X81" s="21">
        <f>'Variables AMS'!W535/'Variables AMS'!W$64*'Variables AMS'!$S$64</f>
        <v>21.186037749630565</v>
      </c>
      <c r="Y81" s="21">
        <f>'Variables AMS'!X535/'Variables AMS'!X$64*'Variables AMS'!$S$64</f>
        <v>22.928696125899975</v>
      </c>
      <c r="Z81" s="21">
        <f>'Variables AMS'!Y535/'Variables AMS'!Y$64*'Variables AMS'!$S$64</f>
        <v>24.331602451162031</v>
      </c>
      <c r="AA81" s="21">
        <f>'Variables AMS'!Z535/'Variables AMS'!Z$64*'Variables AMS'!$S$64</f>
        <v>26.485051665554987</v>
      </c>
      <c r="AB81" s="21">
        <f>'Variables AMS'!AA535/'Variables AMS'!AA$64*'Variables AMS'!$S$64</f>
        <v>28.358838340128553</v>
      </c>
      <c r="AC81" s="21">
        <f>'Variables AMS'!AB535/'Variables AMS'!AB$64*'Variables AMS'!$S$64</f>
        <v>30.891674413436533</v>
      </c>
      <c r="AD81" s="21">
        <f>'Variables AMS'!AC535/'Variables AMS'!AC$64*'Variables AMS'!$S$64</f>
        <v>0</v>
      </c>
      <c r="AE81" s="21">
        <f>'Variables AMS'!AD535/'Variables AMS'!AD$64*'Variables AMS'!$S$64</f>
        <v>0</v>
      </c>
      <c r="AF81" s="21">
        <f>'Variables AMS'!AE535/'Variables AMS'!AE$64*'Variables AMS'!$S$64</f>
        <v>0</v>
      </c>
      <c r="AG81" s="21">
        <f>'Variables AMS'!AF535/'Variables AMS'!AF$64*'Variables AMS'!$S$64</f>
        <v>0</v>
      </c>
      <c r="AH81" s="21">
        <f>'Variables AMS'!AG535/'Variables AMS'!AG$64*'Variables AMS'!$S$64</f>
        <v>0</v>
      </c>
      <c r="AI81" s="21">
        <f>'Variables AMS'!AH535/'Variables AMS'!AH$64*'Variables AMS'!$S$64</f>
        <v>0</v>
      </c>
      <c r="AJ81" s="21">
        <f>'Variables AMS'!AI535/'Variables AMS'!AI$64*'Variables AMS'!$S$64</f>
        <v>0</v>
      </c>
      <c r="AK81" s="21">
        <f>'Variables AMS'!AJ535/'Variables AMS'!AJ$64*'Variables AMS'!$S$64</f>
        <v>0</v>
      </c>
      <c r="AL81" s="21">
        <f>'Variables AMS'!AK535/'Variables AMS'!AK$64*'Variables AMS'!$S$64</f>
        <v>0</v>
      </c>
      <c r="AM81" s="21">
        <f>'Variables AMS'!AL535/'Variables AMS'!AL$64*'Variables AMS'!$S$64</f>
        <v>0</v>
      </c>
      <c r="AN81" s="21">
        <f>'Variables AMS'!AM535/'Variables AMS'!AM$64*'Variables AMS'!$S$64</f>
        <v>0</v>
      </c>
      <c r="AO81" s="21">
        <f>'Variables AMS'!AN535/'Variables AMS'!AN$64*'Variables AMS'!$S$64</f>
        <v>0</v>
      </c>
      <c r="AP81" s="21">
        <f>'Variables AMS'!AO535/'Variables AMS'!AO$64*'Variables AMS'!$S$64</f>
        <v>0</v>
      </c>
      <c r="AQ81" s="21">
        <f>'Variables AMS'!AP535/'Variables AMS'!AP$64*'Variables AMS'!$S$64</f>
        <v>0</v>
      </c>
      <c r="AR81" s="21">
        <f>'Variables AMS'!AQ535/'Variables AMS'!AQ$64*'Variables AMS'!$S$64</f>
        <v>0</v>
      </c>
      <c r="AS81" s="21">
        <f>'Variables AMS'!AR535/'Variables AMS'!AR$64*'Variables AMS'!$S$64</f>
        <v>0.38355698030376839</v>
      </c>
      <c r="AT81" s="21">
        <f>'Variables AMS'!AS535/'Variables AMS'!AS$64*'Variables AMS'!$S$64</f>
        <v>1.5439311692480422</v>
      </c>
      <c r="AU81" s="21">
        <f>'Variables AMS'!AT535/'Variables AMS'!AT$64*'Variables AMS'!$S$64</f>
        <v>1.8358261940076888</v>
      </c>
      <c r="AV81" s="21">
        <f>'Variables AMS'!AU535/'Variables AMS'!AU$64*'Variables AMS'!$S$64</f>
        <v>2.1624153591925674</v>
      </c>
      <c r="AW81" s="21">
        <f>'Variables AMS'!AV535/'Variables AMS'!AV$64*'Variables AMS'!$S$64</f>
        <v>2.4357670911255509</v>
      </c>
    </row>
    <row r="82" spans="1:49" x14ac:dyDescent="0.25">
      <c r="A82" s="166"/>
      <c r="B82" t="s">
        <v>261</v>
      </c>
      <c r="C82" s="21">
        <f>'Variables AMS'!B536/'Variables AMS'!B$64*'Variables AMS'!$S$64</f>
        <v>0</v>
      </c>
      <c r="D82" s="21">
        <f>'Variables AMS'!C536/'Variables AMS'!C$64*'Variables AMS'!$S$64</f>
        <v>0</v>
      </c>
      <c r="E82" s="21">
        <f>'Variables AMS'!D536/'Variables AMS'!D$64*'Variables AMS'!$S$64</f>
        <v>0</v>
      </c>
      <c r="F82" s="21">
        <f>'Variables AMS'!E536/'Variables AMS'!E$64*'Variables AMS'!$S$64</f>
        <v>0</v>
      </c>
      <c r="G82" s="21">
        <f>'Variables AMS'!F536/'Variables AMS'!F$64*'Variables AMS'!$S$64</f>
        <v>0</v>
      </c>
      <c r="H82" s="21">
        <f>'Variables AMS'!G536/'Variables AMS'!G$64*'Variables AMS'!$S$64</f>
        <v>0</v>
      </c>
      <c r="I82" s="21">
        <f>'Variables AMS'!H536/'Variables AMS'!H$64*'Variables AMS'!$S$64</f>
        <v>0</v>
      </c>
      <c r="J82" s="21">
        <f>'Variables AMS'!I536/'Variables AMS'!I$64*'Variables AMS'!$S$64</f>
        <v>0</v>
      </c>
      <c r="K82" s="21">
        <f>'Variables AMS'!J536/'Variables AMS'!J$64*'Variables AMS'!$S$64</f>
        <v>0</v>
      </c>
      <c r="L82" s="21">
        <f>'Variables AMS'!K536/'Variables AMS'!K$64*'Variables AMS'!$S$64</f>
        <v>0</v>
      </c>
      <c r="M82" s="21">
        <f>'Variables AMS'!L536/'Variables AMS'!L$64*'Variables AMS'!$S$64</f>
        <v>0</v>
      </c>
      <c r="N82" s="21">
        <f>'Variables AMS'!M536/'Variables AMS'!M$64*'Variables AMS'!$S$64</f>
        <v>0</v>
      </c>
      <c r="O82" s="21">
        <f>'Variables AMS'!N536/'Variables AMS'!N$64*'Variables AMS'!$S$64</f>
        <v>0</v>
      </c>
      <c r="P82" s="21">
        <f>'Variables AMS'!O536/'Variables AMS'!O$64*'Variables AMS'!$S$64</f>
        <v>0</v>
      </c>
      <c r="Q82" s="21">
        <f>'Variables AMS'!P536/'Variables AMS'!P$64*'Variables AMS'!$S$64</f>
        <v>0</v>
      </c>
      <c r="R82" s="21">
        <f>'Variables AMS'!Q536/'Variables AMS'!Q$64*'Variables AMS'!$S$64</f>
        <v>0</v>
      </c>
      <c r="S82" s="21">
        <f>'Variables AMS'!R536/'Variables AMS'!R$64*'Variables AMS'!$S$64</f>
        <v>0</v>
      </c>
      <c r="T82" s="21">
        <f>'Variables AMS'!S536/'Variables AMS'!S$64*'Variables AMS'!$S$64</f>
        <v>0</v>
      </c>
      <c r="U82" s="21">
        <f>'Variables AMS'!T536/'Variables AMS'!T$64*'Variables AMS'!$S$64</f>
        <v>0</v>
      </c>
      <c r="V82" s="21">
        <f>'Variables AMS'!U536/'Variables AMS'!U$64*'Variables AMS'!$S$64</f>
        <v>0</v>
      </c>
      <c r="W82" s="21">
        <f>'Variables AMS'!V536/'Variables AMS'!V$64*'Variables AMS'!$S$64</f>
        <v>39.870738847528543</v>
      </c>
      <c r="X82" s="21">
        <f>'Variables AMS'!W536/'Variables AMS'!W$64*'Variables AMS'!$S$64</f>
        <v>93.474039191375155</v>
      </c>
      <c r="Y82" s="21">
        <f>'Variables AMS'!X536/'Variables AMS'!X$64*'Variables AMS'!$S$64</f>
        <v>118.66475238820632</v>
      </c>
      <c r="Z82" s="21">
        <f>'Variables AMS'!Y536/'Variables AMS'!Y$64*'Variables AMS'!$S$64</f>
        <v>136.26322534285384</v>
      </c>
      <c r="AA82" s="21">
        <f>'Variables AMS'!Z536/'Variables AMS'!Z$64*'Variables AMS'!$S$64</f>
        <v>150.95778509219394</v>
      </c>
      <c r="AB82" s="21">
        <f>'Variables AMS'!AA536/'Variables AMS'!AA$64*'Variables AMS'!$S$64</f>
        <v>165.14216357913148</v>
      </c>
      <c r="AC82" s="21">
        <f>'Variables AMS'!AB536/'Variables AMS'!AB$64*'Variables AMS'!$S$64</f>
        <v>182.70531804246656</v>
      </c>
      <c r="AD82" s="21">
        <f>'Variables AMS'!AC536/'Variables AMS'!AC$64*'Variables AMS'!$S$64</f>
        <v>16.497376373188029</v>
      </c>
      <c r="AE82" s="21">
        <f>'Variables AMS'!AD536/'Variables AMS'!AD$64*'Variables AMS'!$S$64</f>
        <v>0</v>
      </c>
      <c r="AF82" s="21">
        <f>'Variables AMS'!AE536/'Variables AMS'!AE$64*'Variables AMS'!$S$64</f>
        <v>0</v>
      </c>
      <c r="AG82" s="21">
        <f>'Variables AMS'!AF536/'Variables AMS'!AF$64*'Variables AMS'!$S$64</f>
        <v>0</v>
      </c>
      <c r="AH82" s="21">
        <f>'Variables AMS'!AG536/'Variables AMS'!AG$64*'Variables AMS'!$S$64</f>
        <v>0</v>
      </c>
      <c r="AI82" s="21">
        <f>'Variables AMS'!AH536/'Variables AMS'!AH$64*'Variables AMS'!$S$64</f>
        <v>0</v>
      </c>
      <c r="AJ82" s="21">
        <f>'Variables AMS'!AI536/'Variables AMS'!AI$64*'Variables AMS'!$S$64</f>
        <v>0</v>
      </c>
      <c r="AK82" s="21">
        <f>'Variables AMS'!AJ536/'Variables AMS'!AJ$64*'Variables AMS'!$S$64</f>
        <v>0</v>
      </c>
      <c r="AL82" s="21">
        <f>'Variables AMS'!AK536/'Variables AMS'!AK$64*'Variables AMS'!$S$64</f>
        <v>0</v>
      </c>
      <c r="AM82" s="21">
        <f>'Variables AMS'!AL536/'Variables AMS'!AL$64*'Variables AMS'!$S$64</f>
        <v>0</v>
      </c>
      <c r="AN82" s="21">
        <f>'Variables AMS'!AM536/'Variables AMS'!AM$64*'Variables AMS'!$S$64</f>
        <v>0</v>
      </c>
      <c r="AO82" s="21">
        <f>'Variables AMS'!AN536/'Variables AMS'!AN$64*'Variables AMS'!$S$64</f>
        <v>0</v>
      </c>
      <c r="AP82" s="21">
        <f>'Variables AMS'!AO536/'Variables AMS'!AO$64*'Variables AMS'!$S$64</f>
        <v>0</v>
      </c>
      <c r="AQ82" s="21">
        <f>'Variables AMS'!AP536/'Variables AMS'!AP$64*'Variables AMS'!$S$64</f>
        <v>0</v>
      </c>
      <c r="AR82" s="21">
        <f>'Variables AMS'!AQ536/'Variables AMS'!AQ$64*'Variables AMS'!$S$64</f>
        <v>0</v>
      </c>
      <c r="AS82" s="21">
        <f>'Variables AMS'!AR536/'Variables AMS'!AR$64*'Variables AMS'!$S$64</f>
        <v>0</v>
      </c>
      <c r="AT82" s="21">
        <f>'Variables AMS'!AS536/'Variables AMS'!AS$64*'Variables AMS'!$S$64</f>
        <v>0</v>
      </c>
      <c r="AU82" s="21">
        <f>'Variables AMS'!AT536/'Variables AMS'!AT$64*'Variables AMS'!$S$64</f>
        <v>0</v>
      </c>
      <c r="AV82" s="21">
        <f>'Variables AMS'!AU536/'Variables AMS'!AU$64*'Variables AMS'!$S$64</f>
        <v>0</v>
      </c>
      <c r="AW82" s="21">
        <f>'Variables AMS'!AV536/'Variables AMS'!AV$64*'Variables AMS'!$S$64</f>
        <v>0</v>
      </c>
    </row>
    <row r="83" spans="1:49" x14ac:dyDescent="0.25">
      <c r="A83" s="166"/>
      <c r="B83" t="s">
        <v>262</v>
      </c>
      <c r="C83" s="21">
        <f>'Variables AMS'!B537/'Variables AMS'!B$64*'Variables AMS'!$S$64</f>
        <v>0</v>
      </c>
      <c r="D83" s="21">
        <f>'Variables AMS'!C537/'Variables AMS'!C$64*'Variables AMS'!$S$64</f>
        <v>0</v>
      </c>
      <c r="E83" s="21">
        <f>'Variables AMS'!D537/'Variables AMS'!D$64*'Variables AMS'!$S$64</f>
        <v>0</v>
      </c>
      <c r="F83" s="21">
        <f>'Variables AMS'!E537/'Variables AMS'!E$64*'Variables AMS'!$S$64</f>
        <v>0</v>
      </c>
      <c r="G83" s="21">
        <f>'Variables AMS'!F537/'Variables AMS'!F$64*'Variables AMS'!$S$64</f>
        <v>0</v>
      </c>
      <c r="H83" s="21">
        <f>'Variables AMS'!G537/'Variables AMS'!G$64*'Variables AMS'!$S$64</f>
        <v>0</v>
      </c>
      <c r="I83" s="21">
        <f>'Variables AMS'!H537/'Variables AMS'!H$64*'Variables AMS'!$S$64</f>
        <v>0</v>
      </c>
      <c r="J83" s="21">
        <f>'Variables AMS'!I537/'Variables AMS'!I$64*'Variables AMS'!$S$64</f>
        <v>0</v>
      </c>
      <c r="K83" s="21">
        <f>'Variables AMS'!J537/'Variables AMS'!J$64*'Variables AMS'!$S$64</f>
        <v>0</v>
      </c>
      <c r="L83" s="21">
        <f>'Variables AMS'!K537/'Variables AMS'!K$64*'Variables AMS'!$S$64</f>
        <v>0</v>
      </c>
      <c r="M83" s="21">
        <f>'Variables AMS'!L537/'Variables AMS'!L$64*'Variables AMS'!$S$64</f>
        <v>0</v>
      </c>
      <c r="N83" s="21">
        <f>'Variables AMS'!M537/'Variables AMS'!M$64*'Variables AMS'!$S$64</f>
        <v>0</v>
      </c>
      <c r="O83" s="21">
        <f>'Variables AMS'!N537/'Variables AMS'!N$64*'Variables AMS'!$S$64</f>
        <v>0</v>
      </c>
      <c r="P83" s="21">
        <f>'Variables AMS'!O537/'Variables AMS'!O$64*'Variables AMS'!$S$64</f>
        <v>0</v>
      </c>
      <c r="Q83" s="21">
        <f>'Variables AMS'!P537/'Variables AMS'!P$64*'Variables AMS'!$S$64</f>
        <v>0</v>
      </c>
      <c r="R83" s="21">
        <f>'Variables AMS'!Q537/'Variables AMS'!Q$64*'Variables AMS'!$S$64</f>
        <v>0</v>
      </c>
      <c r="S83" s="21">
        <f>'Variables AMS'!R537/'Variables AMS'!R$64*'Variables AMS'!$S$64</f>
        <v>0</v>
      </c>
      <c r="T83" s="21">
        <f>'Variables AMS'!S537/'Variables AMS'!S$64*'Variables AMS'!$S$64</f>
        <v>0</v>
      </c>
      <c r="U83" s="21">
        <f>'Variables AMS'!T537/'Variables AMS'!T$64*'Variables AMS'!$S$64</f>
        <v>0</v>
      </c>
      <c r="V83" s="21">
        <f>'Variables AMS'!U537/'Variables AMS'!U$64*'Variables AMS'!$S$64</f>
        <v>0</v>
      </c>
      <c r="W83" s="21">
        <f>'Variables AMS'!V537/'Variables AMS'!V$64*'Variables AMS'!$S$64</f>
        <v>9.8312564309549995</v>
      </c>
      <c r="X83" s="21">
        <f>'Variables AMS'!W537/'Variables AMS'!W$64*'Variables AMS'!$S$64</f>
        <v>22.492431093455064</v>
      </c>
      <c r="Y83" s="21">
        <f>'Variables AMS'!X537/'Variables AMS'!X$64*'Variables AMS'!$S$64</f>
        <v>29.015278026956402</v>
      </c>
      <c r="Z83" s="21">
        <f>'Variables AMS'!Y537/'Variables AMS'!Y$64*'Variables AMS'!$S$64</f>
        <v>31.70143173369188</v>
      </c>
      <c r="AA83" s="21">
        <f>'Variables AMS'!Z537/'Variables AMS'!Z$64*'Variables AMS'!$S$64</f>
        <v>34.261142119123313</v>
      </c>
      <c r="AB83" s="21">
        <f>'Variables AMS'!AA537/'Variables AMS'!AA$64*'Variables AMS'!$S$64</f>
        <v>36.149820166206247</v>
      </c>
      <c r="AC83" s="21">
        <f>'Variables AMS'!AB537/'Variables AMS'!AB$64*'Variables AMS'!$S$64</f>
        <v>38.551022515335937</v>
      </c>
      <c r="AD83" s="21">
        <f>'Variables AMS'!AC537/'Variables AMS'!AC$64*'Variables AMS'!$S$64</f>
        <v>3.5694268344873801</v>
      </c>
      <c r="AE83" s="21">
        <f>'Variables AMS'!AD537/'Variables AMS'!AD$64*'Variables AMS'!$S$64</f>
        <v>0</v>
      </c>
      <c r="AF83" s="21">
        <f>'Variables AMS'!AE537/'Variables AMS'!AE$64*'Variables AMS'!$S$64</f>
        <v>0</v>
      </c>
      <c r="AG83" s="21">
        <f>'Variables AMS'!AF537/'Variables AMS'!AF$64*'Variables AMS'!$S$64</f>
        <v>0</v>
      </c>
      <c r="AH83" s="21">
        <f>'Variables AMS'!AG537/'Variables AMS'!AG$64*'Variables AMS'!$S$64</f>
        <v>0</v>
      </c>
      <c r="AI83" s="21">
        <f>'Variables AMS'!AH537/'Variables AMS'!AH$64*'Variables AMS'!$S$64</f>
        <v>0</v>
      </c>
      <c r="AJ83" s="21">
        <f>'Variables AMS'!AI537/'Variables AMS'!AI$64*'Variables AMS'!$S$64</f>
        <v>0</v>
      </c>
      <c r="AK83" s="21">
        <f>'Variables AMS'!AJ537/'Variables AMS'!AJ$64*'Variables AMS'!$S$64</f>
        <v>0</v>
      </c>
      <c r="AL83" s="21">
        <f>'Variables AMS'!AK537/'Variables AMS'!AK$64*'Variables AMS'!$S$64</f>
        <v>0</v>
      </c>
      <c r="AM83" s="21">
        <f>'Variables AMS'!AL537/'Variables AMS'!AL$64*'Variables AMS'!$S$64</f>
        <v>0</v>
      </c>
      <c r="AN83" s="21">
        <f>'Variables AMS'!AM537/'Variables AMS'!AM$64*'Variables AMS'!$S$64</f>
        <v>0</v>
      </c>
      <c r="AO83" s="21">
        <f>'Variables AMS'!AN537/'Variables AMS'!AN$64*'Variables AMS'!$S$64</f>
        <v>0</v>
      </c>
      <c r="AP83" s="21">
        <f>'Variables AMS'!AO537/'Variables AMS'!AO$64*'Variables AMS'!$S$64</f>
        <v>0</v>
      </c>
      <c r="AQ83" s="21">
        <f>'Variables AMS'!AP537/'Variables AMS'!AP$64*'Variables AMS'!$S$64</f>
        <v>0</v>
      </c>
      <c r="AR83" s="21">
        <f>'Variables AMS'!AQ537/'Variables AMS'!AQ$64*'Variables AMS'!$S$64</f>
        <v>0</v>
      </c>
      <c r="AS83" s="21">
        <f>'Variables AMS'!AR537/'Variables AMS'!AR$64*'Variables AMS'!$S$64</f>
        <v>0</v>
      </c>
      <c r="AT83" s="21">
        <f>'Variables AMS'!AS537/'Variables AMS'!AS$64*'Variables AMS'!$S$64</f>
        <v>0</v>
      </c>
      <c r="AU83" s="21">
        <f>'Variables AMS'!AT537/'Variables AMS'!AT$64*'Variables AMS'!$S$64</f>
        <v>0</v>
      </c>
      <c r="AV83" s="21">
        <f>'Variables AMS'!AU537/'Variables AMS'!AU$64*'Variables AMS'!$S$64</f>
        <v>0</v>
      </c>
      <c r="AW83" s="21">
        <f>'Variables AMS'!AV537/'Variables AMS'!AV$64*'Variables AMS'!$S$64</f>
        <v>0</v>
      </c>
    </row>
    <row r="84" spans="1:49" x14ac:dyDescent="0.25">
      <c r="A84" s="166"/>
      <c r="B84" t="s">
        <v>263</v>
      </c>
      <c r="C84" s="21">
        <f>'Variables AMS'!B538/'Variables AMS'!B$64*'Variables AMS'!$S$64</f>
        <v>0</v>
      </c>
      <c r="D84" s="21">
        <f>'Variables AMS'!C538/'Variables AMS'!C$64*'Variables AMS'!$S$64</f>
        <v>0</v>
      </c>
      <c r="E84" s="21">
        <f>'Variables AMS'!D538/'Variables AMS'!D$64*'Variables AMS'!$S$64</f>
        <v>0</v>
      </c>
      <c r="F84" s="21">
        <f>'Variables AMS'!E538/'Variables AMS'!E$64*'Variables AMS'!$S$64</f>
        <v>0</v>
      </c>
      <c r="G84" s="21">
        <f>'Variables AMS'!F538/'Variables AMS'!F$64*'Variables AMS'!$S$64</f>
        <v>0</v>
      </c>
      <c r="H84" s="21">
        <f>'Variables AMS'!G538/'Variables AMS'!G$64*'Variables AMS'!$S$64</f>
        <v>0</v>
      </c>
      <c r="I84" s="21">
        <f>'Variables AMS'!H538/'Variables AMS'!H$64*'Variables AMS'!$S$64</f>
        <v>0</v>
      </c>
      <c r="J84" s="21">
        <f>'Variables AMS'!I538/'Variables AMS'!I$64*'Variables AMS'!$S$64</f>
        <v>0</v>
      </c>
      <c r="K84" s="21">
        <f>'Variables AMS'!J538/'Variables AMS'!J$64*'Variables AMS'!$S$64</f>
        <v>0</v>
      </c>
      <c r="L84" s="21">
        <f>'Variables AMS'!K538/'Variables AMS'!K$64*'Variables AMS'!$S$64</f>
        <v>0</v>
      </c>
      <c r="M84" s="21">
        <f>'Variables AMS'!L538/'Variables AMS'!L$64*'Variables AMS'!$S$64</f>
        <v>0</v>
      </c>
      <c r="N84" s="21">
        <f>'Variables AMS'!M538/'Variables AMS'!M$64*'Variables AMS'!$S$64</f>
        <v>0</v>
      </c>
      <c r="O84" s="21">
        <f>'Variables AMS'!N538/'Variables AMS'!N$64*'Variables AMS'!$S$64</f>
        <v>0</v>
      </c>
      <c r="P84" s="21">
        <f>'Variables AMS'!O538/'Variables AMS'!O$64*'Variables AMS'!$S$64</f>
        <v>0</v>
      </c>
      <c r="Q84" s="21">
        <f>'Variables AMS'!P538/'Variables AMS'!P$64*'Variables AMS'!$S$64</f>
        <v>0</v>
      </c>
      <c r="R84" s="21">
        <f>'Variables AMS'!Q538/'Variables AMS'!Q$64*'Variables AMS'!$S$64</f>
        <v>0</v>
      </c>
      <c r="S84" s="21">
        <f>'Variables AMS'!R538/'Variables AMS'!R$64*'Variables AMS'!$S$64</f>
        <v>0</v>
      </c>
      <c r="T84" s="21">
        <f>'Variables AMS'!S538/'Variables AMS'!S$64*'Variables AMS'!$S$64</f>
        <v>0</v>
      </c>
      <c r="U84" s="21">
        <f>'Variables AMS'!T538/'Variables AMS'!T$64*'Variables AMS'!$S$64</f>
        <v>0</v>
      </c>
      <c r="V84" s="21">
        <f>'Variables AMS'!U538/'Variables AMS'!U$64*'Variables AMS'!$S$64</f>
        <v>0</v>
      </c>
      <c r="W84" s="21">
        <f>'Variables AMS'!V538/'Variables AMS'!V$64*'Variables AMS'!$S$64</f>
        <v>9.8973013637931881</v>
      </c>
      <c r="X84" s="21">
        <f>'Variables AMS'!W538/'Variables AMS'!W$64*'Variables AMS'!$S$64</f>
        <v>22.452149599694735</v>
      </c>
      <c r="Y84" s="21">
        <f>'Variables AMS'!X538/'Variables AMS'!X$64*'Variables AMS'!$S$64</f>
        <v>23.820591221380642</v>
      </c>
      <c r="Z84" s="21">
        <f>'Variables AMS'!Y538/'Variables AMS'!Y$64*'Variables AMS'!$S$64</f>
        <v>24.644031763328517</v>
      </c>
      <c r="AA84" s="21">
        <f>'Variables AMS'!Z538/'Variables AMS'!Z$64*'Variables AMS'!$S$64</f>
        <v>26.367236051968337</v>
      </c>
      <c r="AB84" s="21">
        <f>'Variables AMS'!AA538/'Variables AMS'!AA$64*'Variables AMS'!$S$64</f>
        <v>27.769619479315665</v>
      </c>
      <c r="AC84" s="21">
        <f>'Variables AMS'!AB538/'Variables AMS'!AB$64*'Variables AMS'!$S$64</f>
        <v>29.797258990284476</v>
      </c>
      <c r="AD84" s="21">
        <f>'Variables AMS'!AC538/'Variables AMS'!AC$64*'Variables AMS'!$S$64</f>
        <v>1.9310172180053098</v>
      </c>
      <c r="AE84" s="21">
        <f>'Variables AMS'!AD538/'Variables AMS'!AD$64*'Variables AMS'!$S$64</f>
        <v>0</v>
      </c>
      <c r="AF84" s="21">
        <f>'Variables AMS'!AE538/'Variables AMS'!AE$64*'Variables AMS'!$S$64</f>
        <v>0</v>
      </c>
      <c r="AG84" s="21">
        <f>'Variables AMS'!AF538/'Variables AMS'!AF$64*'Variables AMS'!$S$64</f>
        <v>0</v>
      </c>
      <c r="AH84" s="21">
        <f>'Variables AMS'!AG538/'Variables AMS'!AG$64*'Variables AMS'!$S$64</f>
        <v>0</v>
      </c>
      <c r="AI84" s="21">
        <f>'Variables AMS'!AH538/'Variables AMS'!AH$64*'Variables AMS'!$S$64</f>
        <v>0</v>
      </c>
      <c r="AJ84" s="21">
        <f>'Variables AMS'!AI538/'Variables AMS'!AI$64*'Variables AMS'!$S$64</f>
        <v>0</v>
      </c>
      <c r="AK84" s="21">
        <f>'Variables AMS'!AJ538/'Variables AMS'!AJ$64*'Variables AMS'!$S$64</f>
        <v>0</v>
      </c>
      <c r="AL84" s="21">
        <f>'Variables AMS'!AK538/'Variables AMS'!AK$64*'Variables AMS'!$S$64</f>
        <v>0</v>
      </c>
      <c r="AM84" s="21">
        <f>'Variables AMS'!AL538/'Variables AMS'!AL$64*'Variables AMS'!$S$64</f>
        <v>0</v>
      </c>
      <c r="AN84" s="21">
        <f>'Variables AMS'!AM538/'Variables AMS'!AM$64*'Variables AMS'!$S$64</f>
        <v>3.5237634230122348</v>
      </c>
      <c r="AO84" s="21">
        <f>'Variables AMS'!AN538/'Variables AMS'!AN$64*'Variables AMS'!$S$64</f>
        <v>5.0304889966628306</v>
      </c>
      <c r="AP84" s="21">
        <f>'Variables AMS'!AO538/'Variables AMS'!AO$64*'Variables AMS'!$S$64</f>
        <v>5.8887266577658917</v>
      </c>
      <c r="AQ84" s="21">
        <f>'Variables AMS'!AP538/'Variables AMS'!AP$64*'Variables AMS'!$S$64</f>
        <v>6.6083313936468979</v>
      </c>
      <c r="AR84" s="21">
        <f>'Variables AMS'!AQ538/'Variables AMS'!AQ$64*'Variables AMS'!$S$64</f>
        <v>7.3668212159088586</v>
      </c>
      <c r="AS84" s="21">
        <f>'Variables AMS'!AR538/'Variables AMS'!AR$64*'Variables AMS'!$S$64</f>
        <v>5.663618265365236</v>
      </c>
      <c r="AT84" s="21">
        <f>'Variables AMS'!AS538/'Variables AMS'!AS$64*'Variables AMS'!$S$64</f>
        <v>5.2913144683631241</v>
      </c>
      <c r="AU84" s="21">
        <f>'Variables AMS'!AT538/'Variables AMS'!AT$64*'Variables AMS'!$S$64</f>
        <v>5.5919363080088074</v>
      </c>
      <c r="AV84" s="21">
        <f>'Variables AMS'!AU538/'Variables AMS'!AU$64*'Variables AMS'!$S$64</f>
        <v>6.0884392598009853</v>
      </c>
      <c r="AW84" s="21">
        <f>'Variables AMS'!AV538/'Variables AMS'!AV$64*'Variables AMS'!$S$64</f>
        <v>6.5387680956326539</v>
      </c>
    </row>
    <row r="85" spans="1:49" x14ac:dyDescent="0.25">
      <c r="A85" s="166"/>
      <c r="B85" t="s">
        <v>264</v>
      </c>
      <c r="C85" s="21">
        <f>'Variables AMS'!B539/'Variables AMS'!B$64*'Variables AMS'!$S$64</f>
        <v>0</v>
      </c>
      <c r="D85" s="21">
        <f>'Variables AMS'!C539/'Variables AMS'!C$64*'Variables AMS'!$S$64</f>
        <v>0</v>
      </c>
      <c r="E85" s="21">
        <f>'Variables AMS'!D539/'Variables AMS'!D$64*'Variables AMS'!$S$64</f>
        <v>0</v>
      </c>
      <c r="F85" s="21">
        <f>'Variables AMS'!E539/'Variables AMS'!E$64*'Variables AMS'!$S$64</f>
        <v>0</v>
      </c>
      <c r="G85" s="21">
        <f>'Variables AMS'!F539/'Variables AMS'!F$64*'Variables AMS'!$S$64</f>
        <v>0</v>
      </c>
      <c r="H85" s="21">
        <f>'Variables AMS'!G539/'Variables AMS'!G$64*'Variables AMS'!$S$64</f>
        <v>0</v>
      </c>
      <c r="I85" s="21">
        <f>'Variables AMS'!H539/'Variables AMS'!H$64*'Variables AMS'!$S$64</f>
        <v>0</v>
      </c>
      <c r="J85" s="21">
        <f>'Variables AMS'!I539/'Variables AMS'!I$64*'Variables AMS'!$S$64</f>
        <v>0</v>
      </c>
      <c r="K85" s="21">
        <f>'Variables AMS'!J539/'Variables AMS'!J$64*'Variables AMS'!$S$64</f>
        <v>0</v>
      </c>
      <c r="L85" s="21">
        <f>'Variables AMS'!K539/'Variables AMS'!K$64*'Variables AMS'!$S$64</f>
        <v>0</v>
      </c>
      <c r="M85" s="21">
        <f>'Variables AMS'!L539/'Variables AMS'!L$64*'Variables AMS'!$S$64</f>
        <v>0</v>
      </c>
      <c r="N85" s="21">
        <f>'Variables AMS'!M539/'Variables AMS'!M$64*'Variables AMS'!$S$64</f>
        <v>0</v>
      </c>
      <c r="O85" s="21">
        <f>'Variables AMS'!N539/'Variables AMS'!N$64*'Variables AMS'!$S$64</f>
        <v>0</v>
      </c>
      <c r="P85" s="21">
        <f>'Variables AMS'!O539/'Variables AMS'!O$64*'Variables AMS'!$S$64</f>
        <v>0</v>
      </c>
      <c r="Q85" s="21">
        <f>'Variables AMS'!P539/'Variables AMS'!P$64*'Variables AMS'!$S$64</f>
        <v>0</v>
      </c>
      <c r="R85" s="21">
        <f>'Variables AMS'!Q539/'Variables AMS'!Q$64*'Variables AMS'!$S$64</f>
        <v>0</v>
      </c>
      <c r="S85" s="21">
        <f>'Variables AMS'!R539/'Variables AMS'!R$64*'Variables AMS'!$S$64</f>
        <v>0</v>
      </c>
      <c r="T85" s="21">
        <f>'Variables AMS'!S539/'Variables AMS'!S$64*'Variables AMS'!$S$64</f>
        <v>0</v>
      </c>
      <c r="U85" s="21">
        <f>'Variables AMS'!T539/'Variables AMS'!T$64*'Variables AMS'!$S$64</f>
        <v>0</v>
      </c>
      <c r="V85" s="21">
        <f>'Variables AMS'!U539/'Variables AMS'!U$64*'Variables AMS'!$S$64</f>
        <v>0</v>
      </c>
      <c r="W85" s="21">
        <f>'Variables AMS'!V539/'Variables AMS'!V$64*'Variables AMS'!$S$64</f>
        <v>5.7853074576189991</v>
      </c>
      <c r="X85" s="21">
        <f>'Variables AMS'!W539/'Variables AMS'!W$64*'Variables AMS'!$S$64</f>
        <v>13.173554156871477</v>
      </c>
      <c r="Y85" s="21">
        <f>'Variables AMS'!X539/'Variables AMS'!X$64*'Variables AMS'!$S$64</f>
        <v>18.130266052795196</v>
      </c>
      <c r="Z85" s="21">
        <f>'Variables AMS'!Y539/'Variables AMS'!Y$64*'Variables AMS'!$S$64</f>
        <v>19.787505847282834</v>
      </c>
      <c r="AA85" s="21">
        <f>'Variables AMS'!Z539/'Variables AMS'!Z$64*'Variables AMS'!$S$64</f>
        <v>21.412650961674089</v>
      </c>
      <c r="AB85" s="21">
        <f>'Variables AMS'!AA539/'Variables AMS'!AA$64*'Variables AMS'!$S$64</f>
        <v>22.613606144058622</v>
      </c>
      <c r="AC85" s="21">
        <f>'Variables AMS'!AB539/'Variables AMS'!AB$64*'Variables AMS'!$S$64</f>
        <v>24.21315333711258</v>
      </c>
      <c r="AD85" s="21">
        <f>'Variables AMS'!AC539/'Variables AMS'!AC$64*'Variables AMS'!$S$64</f>
        <v>2.3579096064087994</v>
      </c>
      <c r="AE85" s="21">
        <f>'Variables AMS'!AD539/'Variables AMS'!AD$64*'Variables AMS'!$S$64</f>
        <v>0</v>
      </c>
      <c r="AF85" s="21">
        <f>'Variables AMS'!AE539/'Variables AMS'!AE$64*'Variables AMS'!$S$64</f>
        <v>0</v>
      </c>
      <c r="AG85" s="21">
        <f>'Variables AMS'!AF539/'Variables AMS'!AF$64*'Variables AMS'!$S$64</f>
        <v>0</v>
      </c>
      <c r="AH85" s="21">
        <f>'Variables AMS'!AG539/'Variables AMS'!AG$64*'Variables AMS'!$S$64</f>
        <v>0</v>
      </c>
      <c r="AI85" s="21">
        <f>'Variables AMS'!AH539/'Variables AMS'!AH$64*'Variables AMS'!$S$64</f>
        <v>0</v>
      </c>
      <c r="AJ85" s="21">
        <f>'Variables AMS'!AI539/'Variables AMS'!AI$64*'Variables AMS'!$S$64</f>
        <v>0</v>
      </c>
      <c r="AK85" s="21">
        <f>'Variables AMS'!AJ539/'Variables AMS'!AJ$64*'Variables AMS'!$S$64</f>
        <v>0</v>
      </c>
      <c r="AL85" s="21">
        <f>'Variables AMS'!AK539/'Variables AMS'!AK$64*'Variables AMS'!$S$64</f>
        <v>0</v>
      </c>
      <c r="AM85" s="21">
        <f>'Variables AMS'!AL539/'Variables AMS'!AL$64*'Variables AMS'!$S$64</f>
        <v>0</v>
      </c>
      <c r="AN85" s="21">
        <f>'Variables AMS'!AM539/'Variables AMS'!AM$64*'Variables AMS'!$S$64</f>
        <v>0</v>
      </c>
      <c r="AO85" s="21">
        <f>'Variables AMS'!AN539/'Variables AMS'!AN$64*'Variables AMS'!$S$64</f>
        <v>0</v>
      </c>
      <c r="AP85" s="21">
        <f>'Variables AMS'!AO539/'Variables AMS'!AO$64*'Variables AMS'!$S$64</f>
        <v>0</v>
      </c>
      <c r="AQ85" s="21">
        <f>'Variables AMS'!AP539/'Variables AMS'!AP$64*'Variables AMS'!$S$64</f>
        <v>0</v>
      </c>
      <c r="AR85" s="21">
        <f>'Variables AMS'!AQ539/'Variables AMS'!AQ$64*'Variables AMS'!$S$64</f>
        <v>0</v>
      </c>
      <c r="AS85" s="21">
        <f>'Variables AMS'!AR539/'Variables AMS'!AR$64*'Variables AMS'!$S$64</f>
        <v>0</v>
      </c>
      <c r="AT85" s="21">
        <f>'Variables AMS'!AS539/'Variables AMS'!AS$64*'Variables AMS'!$S$64</f>
        <v>0</v>
      </c>
      <c r="AU85" s="21">
        <f>'Variables AMS'!AT539/'Variables AMS'!AT$64*'Variables AMS'!$S$64</f>
        <v>0</v>
      </c>
      <c r="AV85" s="21">
        <f>'Variables AMS'!AU539/'Variables AMS'!AU$64*'Variables AMS'!$S$64</f>
        <v>0</v>
      </c>
      <c r="AW85" s="21">
        <f>'Variables AMS'!AV539/'Variables AMS'!AV$64*'Variables AMS'!$S$64</f>
        <v>0</v>
      </c>
    </row>
    <row r="86" spans="1:49" x14ac:dyDescent="0.25">
      <c r="A86" s="166"/>
      <c r="B86" t="s">
        <v>265</v>
      </c>
      <c r="C86" s="21">
        <f>'Variables AMS'!B540/'Variables AMS'!B$64*'Variables AMS'!$S$64</f>
        <v>0</v>
      </c>
      <c r="D86" s="21">
        <f>'Variables AMS'!C540/'Variables AMS'!C$64*'Variables AMS'!$S$64</f>
        <v>0</v>
      </c>
      <c r="E86" s="21">
        <f>'Variables AMS'!D540/'Variables AMS'!D$64*'Variables AMS'!$S$64</f>
        <v>0</v>
      </c>
      <c r="F86" s="21">
        <f>'Variables AMS'!E540/'Variables AMS'!E$64*'Variables AMS'!$S$64</f>
        <v>0</v>
      </c>
      <c r="G86" s="21">
        <f>'Variables AMS'!F540/'Variables AMS'!F$64*'Variables AMS'!$S$64</f>
        <v>0</v>
      </c>
      <c r="H86" s="21">
        <f>'Variables AMS'!G540/'Variables AMS'!G$64*'Variables AMS'!$S$64</f>
        <v>0</v>
      </c>
      <c r="I86" s="21">
        <f>'Variables AMS'!H540/'Variables AMS'!H$64*'Variables AMS'!$S$64</f>
        <v>0</v>
      </c>
      <c r="J86" s="21">
        <f>'Variables AMS'!I540/'Variables AMS'!I$64*'Variables AMS'!$S$64</f>
        <v>0</v>
      </c>
      <c r="K86" s="21">
        <f>'Variables AMS'!J540/'Variables AMS'!J$64*'Variables AMS'!$S$64</f>
        <v>0</v>
      </c>
      <c r="L86" s="21">
        <f>'Variables AMS'!K540/'Variables AMS'!K$64*'Variables AMS'!$S$64</f>
        <v>0</v>
      </c>
      <c r="M86" s="21">
        <f>'Variables AMS'!L540/'Variables AMS'!L$64*'Variables AMS'!$S$64</f>
        <v>0</v>
      </c>
      <c r="N86" s="21">
        <f>'Variables AMS'!M540/'Variables AMS'!M$64*'Variables AMS'!$S$64</f>
        <v>0</v>
      </c>
      <c r="O86" s="21">
        <f>'Variables AMS'!N540/'Variables AMS'!N$64*'Variables AMS'!$S$64</f>
        <v>0</v>
      </c>
      <c r="P86" s="21">
        <f>'Variables AMS'!O540/'Variables AMS'!O$64*'Variables AMS'!$S$64</f>
        <v>0</v>
      </c>
      <c r="Q86" s="21">
        <f>'Variables AMS'!P540/'Variables AMS'!P$64*'Variables AMS'!$S$64</f>
        <v>0</v>
      </c>
      <c r="R86" s="21">
        <f>'Variables AMS'!Q540/'Variables AMS'!Q$64*'Variables AMS'!$S$64</f>
        <v>0</v>
      </c>
      <c r="S86" s="21">
        <f>'Variables AMS'!R540/'Variables AMS'!R$64*'Variables AMS'!$S$64</f>
        <v>0</v>
      </c>
      <c r="T86" s="21">
        <f>'Variables AMS'!S540/'Variables AMS'!S$64*'Variables AMS'!$S$64</f>
        <v>0</v>
      </c>
      <c r="U86" s="21">
        <f>'Variables AMS'!T540/'Variables AMS'!T$64*'Variables AMS'!$S$64</f>
        <v>0</v>
      </c>
      <c r="V86" s="21">
        <f>'Variables AMS'!U540/'Variables AMS'!U$64*'Variables AMS'!$S$64</f>
        <v>0</v>
      </c>
      <c r="W86" s="21">
        <f>'Variables AMS'!V540/'Variables AMS'!V$64*'Variables AMS'!$S$64</f>
        <v>108.11134925012347</v>
      </c>
      <c r="X86" s="21">
        <f>'Variables AMS'!W540/'Variables AMS'!W$64*'Variables AMS'!$S$64</f>
        <v>243.66112909921159</v>
      </c>
      <c r="Y86" s="21">
        <f>'Variables AMS'!X540/'Variables AMS'!X$64*'Variables AMS'!$S$64</f>
        <v>324.77237419207205</v>
      </c>
      <c r="Z86" s="21">
        <f>'Variables AMS'!Y540/'Variables AMS'!Y$64*'Variables AMS'!$S$64</f>
        <v>358.46827359127292</v>
      </c>
      <c r="AA86" s="21">
        <f>'Variables AMS'!Z540/'Variables AMS'!Z$64*'Variables AMS'!$S$64</f>
        <v>387.09790111977378</v>
      </c>
      <c r="AB86" s="21">
        <f>'Variables AMS'!AA540/'Variables AMS'!AA$64*'Variables AMS'!$S$64</f>
        <v>406.38497460990368</v>
      </c>
      <c r="AC86" s="21">
        <f>'Variables AMS'!AB540/'Variables AMS'!AB$64*'Variables AMS'!$S$64</f>
        <v>430.14044791495127</v>
      </c>
      <c r="AD86" s="21">
        <f>'Variables AMS'!AC540/'Variables AMS'!AC$64*'Variables AMS'!$S$64</f>
        <v>33.460666796372841</v>
      </c>
      <c r="AE86" s="21">
        <f>'Variables AMS'!AD540/'Variables AMS'!AD$64*'Variables AMS'!$S$64</f>
        <v>0</v>
      </c>
      <c r="AF86" s="21">
        <f>'Variables AMS'!AE540/'Variables AMS'!AE$64*'Variables AMS'!$S$64</f>
        <v>0</v>
      </c>
      <c r="AG86" s="21">
        <f>'Variables AMS'!AF540/'Variables AMS'!AF$64*'Variables AMS'!$S$64</f>
        <v>0</v>
      </c>
      <c r="AH86" s="21">
        <f>'Variables AMS'!AG540/'Variables AMS'!AG$64*'Variables AMS'!$S$64</f>
        <v>0</v>
      </c>
      <c r="AI86" s="21">
        <f>'Variables AMS'!AH540/'Variables AMS'!AH$64*'Variables AMS'!$S$64</f>
        <v>0</v>
      </c>
      <c r="AJ86" s="21">
        <f>'Variables AMS'!AI540/'Variables AMS'!AI$64*'Variables AMS'!$S$64</f>
        <v>0</v>
      </c>
      <c r="AK86" s="21">
        <f>'Variables AMS'!AJ540/'Variables AMS'!AJ$64*'Variables AMS'!$S$64</f>
        <v>0</v>
      </c>
      <c r="AL86" s="21">
        <f>'Variables AMS'!AK540/'Variables AMS'!AK$64*'Variables AMS'!$S$64</f>
        <v>0</v>
      </c>
      <c r="AM86" s="21">
        <f>'Variables AMS'!AL540/'Variables AMS'!AL$64*'Variables AMS'!$S$64</f>
        <v>0</v>
      </c>
      <c r="AN86" s="21">
        <f>'Variables AMS'!AM540/'Variables AMS'!AM$64*'Variables AMS'!$S$64</f>
        <v>0</v>
      </c>
      <c r="AO86" s="21">
        <f>'Variables AMS'!AN540/'Variables AMS'!AN$64*'Variables AMS'!$S$64</f>
        <v>0</v>
      </c>
      <c r="AP86" s="21">
        <f>'Variables AMS'!AO540/'Variables AMS'!AO$64*'Variables AMS'!$S$64</f>
        <v>0</v>
      </c>
      <c r="AQ86" s="21">
        <f>'Variables AMS'!AP540/'Variables AMS'!AP$64*'Variables AMS'!$S$64</f>
        <v>0</v>
      </c>
      <c r="AR86" s="21">
        <f>'Variables AMS'!AQ540/'Variables AMS'!AQ$64*'Variables AMS'!$S$64</f>
        <v>0</v>
      </c>
      <c r="AS86" s="21">
        <f>'Variables AMS'!AR540/'Variables AMS'!AR$64*'Variables AMS'!$S$64</f>
        <v>0</v>
      </c>
      <c r="AT86" s="21">
        <f>'Variables AMS'!AS540/'Variables AMS'!AS$64*'Variables AMS'!$S$64</f>
        <v>0</v>
      </c>
      <c r="AU86" s="21">
        <f>'Variables AMS'!AT540/'Variables AMS'!AT$64*'Variables AMS'!$S$64</f>
        <v>0</v>
      </c>
      <c r="AV86" s="21">
        <f>'Variables AMS'!AU540/'Variables AMS'!AU$64*'Variables AMS'!$S$64</f>
        <v>0</v>
      </c>
      <c r="AW86" s="21">
        <f>'Variables AMS'!AV540/'Variables AMS'!AV$64*'Variables AMS'!$S$64</f>
        <v>0</v>
      </c>
    </row>
    <row r="87" spans="1:49" x14ac:dyDescent="0.25">
      <c r="A87" s="166"/>
      <c r="B87" t="s">
        <v>266</v>
      </c>
      <c r="C87" s="21">
        <f>'Variables AMS'!B541/'Variables AMS'!B$64*'Variables AMS'!$S$64</f>
        <v>0</v>
      </c>
      <c r="D87" s="21">
        <f>'Variables AMS'!C541/'Variables AMS'!C$64*'Variables AMS'!$S$64</f>
        <v>0</v>
      </c>
      <c r="E87" s="21">
        <f>'Variables AMS'!D541/'Variables AMS'!D$64*'Variables AMS'!$S$64</f>
        <v>0</v>
      </c>
      <c r="F87" s="21">
        <f>'Variables AMS'!E541/'Variables AMS'!E$64*'Variables AMS'!$S$64</f>
        <v>0</v>
      </c>
      <c r="G87" s="21">
        <f>'Variables AMS'!F541/'Variables AMS'!F$64*'Variables AMS'!$S$64</f>
        <v>0</v>
      </c>
      <c r="H87" s="21">
        <f>'Variables AMS'!G541/'Variables AMS'!G$64*'Variables AMS'!$S$64</f>
        <v>0</v>
      </c>
      <c r="I87" s="21">
        <f>'Variables AMS'!H541/'Variables AMS'!H$64*'Variables AMS'!$S$64</f>
        <v>0</v>
      </c>
      <c r="J87" s="21">
        <f>'Variables AMS'!I541/'Variables AMS'!I$64*'Variables AMS'!$S$64</f>
        <v>0</v>
      </c>
      <c r="K87" s="21">
        <f>'Variables AMS'!J541/'Variables AMS'!J$64*'Variables AMS'!$S$64</f>
        <v>0</v>
      </c>
      <c r="L87" s="21">
        <f>'Variables AMS'!K541/'Variables AMS'!K$64*'Variables AMS'!$S$64</f>
        <v>0</v>
      </c>
      <c r="M87" s="21">
        <f>'Variables AMS'!L541/'Variables AMS'!L$64*'Variables AMS'!$S$64</f>
        <v>0</v>
      </c>
      <c r="N87" s="21">
        <f>'Variables AMS'!M541/'Variables AMS'!M$64*'Variables AMS'!$S$64</f>
        <v>0</v>
      </c>
      <c r="O87" s="21">
        <f>'Variables AMS'!N541/'Variables AMS'!N$64*'Variables AMS'!$S$64</f>
        <v>0</v>
      </c>
      <c r="P87" s="21">
        <f>'Variables AMS'!O541/'Variables AMS'!O$64*'Variables AMS'!$S$64</f>
        <v>0</v>
      </c>
      <c r="Q87" s="21">
        <f>'Variables AMS'!P541/'Variables AMS'!P$64*'Variables AMS'!$S$64</f>
        <v>0</v>
      </c>
      <c r="R87" s="21">
        <f>'Variables AMS'!Q541/'Variables AMS'!Q$64*'Variables AMS'!$S$64</f>
        <v>0</v>
      </c>
      <c r="S87" s="21">
        <f>'Variables AMS'!R541/'Variables AMS'!R$64*'Variables AMS'!$S$64</f>
        <v>0</v>
      </c>
      <c r="T87" s="21">
        <f>'Variables AMS'!S541/'Variables AMS'!S$64*'Variables AMS'!$S$64</f>
        <v>0</v>
      </c>
      <c r="U87" s="21">
        <f>'Variables AMS'!T541/'Variables AMS'!T$64*'Variables AMS'!$S$64</f>
        <v>0</v>
      </c>
      <c r="V87" s="21">
        <f>'Variables AMS'!U541/'Variables AMS'!U$64*'Variables AMS'!$S$64</f>
        <v>0</v>
      </c>
      <c r="W87" s="21">
        <f>'Variables AMS'!V541/'Variables AMS'!V$64*'Variables AMS'!$S$64</f>
        <v>0</v>
      </c>
      <c r="X87" s="21">
        <f>'Variables AMS'!W541/'Variables AMS'!W$64*'Variables AMS'!$S$64</f>
        <v>0</v>
      </c>
      <c r="Y87" s="21">
        <f>'Variables AMS'!X541/'Variables AMS'!X$64*'Variables AMS'!$S$64</f>
        <v>0</v>
      </c>
      <c r="Z87" s="21">
        <f>'Variables AMS'!Y541/'Variables AMS'!Y$64*'Variables AMS'!$S$64</f>
        <v>0</v>
      </c>
      <c r="AA87" s="21">
        <f>'Variables AMS'!Z541/'Variables AMS'!Z$64*'Variables AMS'!$S$64</f>
        <v>0</v>
      </c>
      <c r="AB87" s="21">
        <f>'Variables AMS'!AA541/'Variables AMS'!AA$64*'Variables AMS'!$S$64</f>
        <v>0</v>
      </c>
      <c r="AC87" s="21">
        <f>'Variables AMS'!AB541/'Variables AMS'!AB$64*'Variables AMS'!$S$64</f>
        <v>0</v>
      </c>
      <c r="AD87" s="21">
        <f>'Variables AMS'!AC541/'Variables AMS'!AC$64*'Variables AMS'!$S$64</f>
        <v>0</v>
      </c>
      <c r="AE87" s="21">
        <f>'Variables AMS'!AD541/'Variables AMS'!AD$64*'Variables AMS'!$S$64</f>
        <v>0</v>
      </c>
      <c r="AF87" s="21">
        <f>'Variables AMS'!AE541/'Variables AMS'!AE$64*'Variables AMS'!$S$64</f>
        <v>0</v>
      </c>
      <c r="AG87" s="21">
        <f>'Variables AMS'!AF541/'Variables AMS'!AF$64*'Variables AMS'!$S$64</f>
        <v>0</v>
      </c>
      <c r="AH87" s="21">
        <f>'Variables AMS'!AG541/'Variables AMS'!AG$64*'Variables AMS'!$S$64</f>
        <v>0</v>
      </c>
      <c r="AI87" s="21">
        <f>'Variables AMS'!AH541/'Variables AMS'!AH$64*'Variables AMS'!$S$64</f>
        <v>0</v>
      </c>
      <c r="AJ87" s="21">
        <f>'Variables AMS'!AI541/'Variables AMS'!AI$64*'Variables AMS'!$S$64</f>
        <v>0</v>
      </c>
      <c r="AK87" s="21">
        <f>'Variables AMS'!AJ541/'Variables AMS'!AJ$64*'Variables AMS'!$S$64</f>
        <v>0</v>
      </c>
      <c r="AL87" s="21">
        <f>'Variables AMS'!AK541/'Variables AMS'!AK$64*'Variables AMS'!$S$64</f>
        <v>0</v>
      </c>
      <c r="AM87" s="21">
        <f>'Variables AMS'!AL541/'Variables AMS'!AL$64*'Variables AMS'!$S$64</f>
        <v>0</v>
      </c>
      <c r="AN87" s="21">
        <f>'Variables AMS'!AM541/'Variables AMS'!AM$64*'Variables AMS'!$S$64</f>
        <v>0</v>
      </c>
      <c r="AO87" s="21">
        <f>'Variables AMS'!AN541/'Variables AMS'!AN$64*'Variables AMS'!$S$64</f>
        <v>0</v>
      </c>
      <c r="AP87" s="21">
        <f>'Variables AMS'!AO541/'Variables AMS'!AO$64*'Variables AMS'!$S$64</f>
        <v>0</v>
      </c>
      <c r="AQ87" s="21">
        <f>'Variables AMS'!AP541/'Variables AMS'!AP$64*'Variables AMS'!$S$64</f>
        <v>0</v>
      </c>
      <c r="AR87" s="21">
        <f>'Variables AMS'!AQ541/'Variables AMS'!AQ$64*'Variables AMS'!$S$64</f>
        <v>0</v>
      </c>
      <c r="AS87" s="21">
        <f>'Variables AMS'!AR541/'Variables AMS'!AR$64*'Variables AMS'!$S$64</f>
        <v>0</v>
      </c>
      <c r="AT87" s="21">
        <f>'Variables AMS'!AS541/'Variables AMS'!AS$64*'Variables AMS'!$S$64</f>
        <v>0</v>
      </c>
      <c r="AU87" s="21">
        <f>'Variables AMS'!AT541/'Variables AMS'!AT$64*'Variables AMS'!$S$64</f>
        <v>0</v>
      </c>
      <c r="AV87" s="21">
        <f>'Variables AMS'!AU541/'Variables AMS'!AU$64*'Variables AMS'!$S$64</f>
        <v>0</v>
      </c>
      <c r="AW87" s="21">
        <f>'Variables AMS'!AV541/'Variables AMS'!AV$64*'Variables AMS'!$S$64</f>
        <v>0</v>
      </c>
    </row>
    <row r="90" spans="1:49" x14ac:dyDescent="0.25">
      <c r="A90" s="166" t="s">
        <v>269</v>
      </c>
      <c r="B90" t="s">
        <v>255</v>
      </c>
      <c r="C90" s="21">
        <f>'Variables AMS'!B250</f>
        <v>860.74494090987901</v>
      </c>
      <c r="D90" s="21">
        <f>'Variables AMS'!C250</f>
        <v>864.19414955733896</v>
      </c>
      <c r="E90" s="21">
        <f>'Variables AMS'!D250</f>
        <v>866.41646990000004</v>
      </c>
      <c r="F90" s="21">
        <f>'Variables AMS'!E250</f>
        <v>872.517155</v>
      </c>
      <c r="G90" s="21">
        <f>'Variables AMS'!F250</f>
        <v>860.11413889999994</v>
      </c>
      <c r="H90" s="21">
        <f>'Variables AMS'!G250</f>
        <v>838.98763780000002</v>
      </c>
      <c r="I90" s="21">
        <f>'Variables AMS'!H250</f>
        <v>845.93802029999995</v>
      </c>
      <c r="J90" s="21">
        <f>'Variables AMS'!I250</f>
        <v>845.38224949999994</v>
      </c>
      <c r="K90" s="21">
        <f>'Variables AMS'!J250</f>
        <v>842.87075279999999</v>
      </c>
      <c r="L90" s="21">
        <f>'Variables AMS'!K250</f>
        <v>819.64716840000006</v>
      </c>
      <c r="M90" s="21">
        <f>'Variables AMS'!L250</f>
        <v>822.08419570000001</v>
      </c>
      <c r="N90" s="21">
        <f>'Variables AMS'!M250</f>
        <v>820.07752010000002</v>
      </c>
      <c r="O90" s="21">
        <f>'Variables AMS'!N250</f>
        <v>801.7383916</v>
      </c>
      <c r="P90" s="21">
        <f>'Variables AMS'!O250</f>
        <v>795.88555959999997</v>
      </c>
      <c r="Q90" s="21">
        <f>'Variables AMS'!P250</f>
        <v>785.61025470000004</v>
      </c>
      <c r="R90" s="21">
        <f>'Variables AMS'!Q250</f>
        <v>777.57446030000006</v>
      </c>
      <c r="S90" s="21">
        <f>'Variables AMS'!R250</f>
        <v>779.25351650000005</v>
      </c>
      <c r="T90" s="21">
        <f>'Variables AMS'!S250</f>
        <v>780.28650140000002</v>
      </c>
      <c r="U90" s="21">
        <f>'Variables AMS'!T250</f>
        <v>781.17925000000002</v>
      </c>
      <c r="V90" s="21">
        <f>'Variables AMS'!U250</f>
        <v>782.89959380000005</v>
      </c>
      <c r="W90" s="21">
        <f>'Variables AMS'!V250</f>
        <v>784.22620270000004</v>
      </c>
      <c r="X90" s="21">
        <f>'Variables AMS'!W250</f>
        <v>784.61388090000003</v>
      </c>
      <c r="Y90" s="21">
        <f>'Variables AMS'!X250</f>
        <v>786.8192517</v>
      </c>
      <c r="Z90" s="21">
        <f>'Variables AMS'!Y250</f>
        <v>791.15971509999997</v>
      </c>
      <c r="AA90" s="21">
        <f>'Variables AMS'!Z250</f>
        <v>794.91547960000003</v>
      </c>
      <c r="AB90" s="21">
        <f>'Variables AMS'!AA250</f>
        <v>796.79749430000004</v>
      </c>
      <c r="AC90" s="21">
        <f>'Variables AMS'!AB250</f>
        <v>797.17178690000003</v>
      </c>
      <c r="AD90" s="21">
        <f>'Variables AMS'!AC250</f>
        <v>797.71018830000003</v>
      </c>
      <c r="AE90" s="21">
        <f>'Variables AMS'!AD250</f>
        <v>799.47575110000002</v>
      </c>
      <c r="AF90" s="21">
        <f>'Variables AMS'!AE250</f>
        <v>801.688582</v>
      </c>
      <c r="AG90" s="21">
        <f>'Variables AMS'!AF250</f>
        <v>803.40505689999998</v>
      </c>
      <c r="AH90" s="21">
        <f>'Variables AMS'!AG250</f>
        <v>804.53452070000003</v>
      </c>
      <c r="AI90" s="21">
        <f>'Variables AMS'!AH250</f>
        <v>805.34141539999996</v>
      </c>
      <c r="AJ90" s="21">
        <f>'Variables AMS'!AI250</f>
        <v>806.2053545</v>
      </c>
      <c r="AK90" s="21">
        <f>'Variables AMS'!AJ250</f>
        <v>807.15930309999999</v>
      </c>
      <c r="AL90" s="21">
        <f>'Variables AMS'!AK250</f>
        <v>807.97048370000005</v>
      </c>
      <c r="AM90" s="21">
        <f>'Variables AMS'!AL250</f>
        <v>808.75071979999996</v>
      </c>
      <c r="AN90" s="21">
        <f>'Variables AMS'!AM250</f>
        <v>809.33313510000005</v>
      </c>
      <c r="AO90" s="21">
        <f>'Variables AMS'!AN250</f>
        <v>810.08260329999996</v>
      </c>
      <c r="AP90" s="21">
        <f>'Variables AMS'!AO250</f>
        <v>810.70836099999997</v>
      </c>
      <c r="AQ90" s="21">
        <f>'Variables AMS'!AP250</f>
        <v>811.24098079999999</v>
      </c>
      <c r="AR90" s="21">
        <f>'Variables AMS'!AQ250</f>
        <v>811.59195720000002</v>
      </c>
      <c r="AS90" s="21">
        <f>'Variables AMS'!AR250</f>
        <v>811.65645089999998</v>
      </c>
      <c r="AT90" s="21">
        <f>'Variables AMS'!AS250</f>
        <v>811.44729510000002</v>
      </c>
      <c r="AU90" s="21">
        <f>'Variables AMS'!AT250</f>
        <v>811.23022900000001</v>
      </c>
      <c r="AV90" s="21">
        <f>'Variables AMS'!AU250</f>
        <v>811.2008002</v>
      </c>
      <c r="AW90" s="21">
        <f>'Variables AMS'!AV250</f>
        <v>811.25138919999995</v>
      </c>
    </row>
    <row r="91" spans="1:49" x14ac:dyDescent="0.25">
      <c r="A91" s="166"/>
      <c r="B91" t="s">
        <v>256</v>
      </c>
      <c r="C91" s="21">
        <f>'Variables AMS'!B251</f>
        <v>480.20966133937998</v>
      </c>
      <c r="D91" s="21">
        <f>'Variables AMS'!C251</f>
        <v>482.13397507944597</v>
      </c>
      <c r="E91" s="21">
        <f>'Variables AMS'!D251</f>
        <v>479.48323579999999</v>
      </c>
      <c r="F91" s="21">
        <f>'Variables AMS'!E251</f>
        <v>482.83922560000002</v>
      </c>
      <c r="G91" s="21">
        <f>'Variables AMS'!F251</f>
        <v>476.87247250000001</v>
      </c>
      <c r="H91" s="21">
        <f>'Variables AMS'!G251</f>
        <v>466.16648500000002</v>
      </c>
      <c r="I91" s="21">
        <f>'Variables AMS'!H251</f>
        <v>461.28046610000001</v>
      </c>
      <c r="J91" s="21">
        <f>'Variables AMS'!I251</f>
        <v>464.33490790000002</v>
      </c>
      <c r="K91" s="21">
        <f>'Variables AMS'!J251</f>
        <v>461.22250589999999</v>
      </c>
      <c r="L91" s="21">
        <f>'Variables AMS'!K251</f>
        <v>453.91908530000001</v>
      </c>
      <c r="M91" s="21">
        <f>'Variables AMS'!L251</f>
        <v>452.8704462</v>
      </c>
      <c r="N91" s="21">
        <f>'Variables AMS'!M251</f>
        <v>450.64671800000002</v>
      </c>
      <c r="O91" s="21">
        <f>'Variables AMS'!N251</f>
        <v>448.13811750000002</v>
      </c>
      <c r="P91" s="21">
        <f>'Variables AMS'!O251</f>
        <v>452.0096681</v>
      </c>
      <c r="Q91" s="21">
        <f>'Variables AMS'!P251</f>
        <v>454.42162380000002</v>
      </c>
      <c r="R91" s="21">
        <f>'Variables AMS'!Q251</f>
        <v>449.73722579999998</v>
      </c>
      <c r="S91" s="21">
        <f>'Variables AMS'!R251</f>
        <v>450.64661089999998</v>
      </c>
      <c r="T91" s="21">
        <f>'Variables AMS'!S251</f>
        <v>451.24214089999998</v>
      </c>
      <c r="U91" s="21">
        <f>'Variables AMS'!T251</f>
        <v>451.82364430000001</v>
      </c>
      <c r="V91" s="21">
        <f>'Variables AMS'!U251</f>
        <v>452.8477603</v>
      </c>
      <c r="W91" s="21">
        <f>'Variables AMS'!V251</f>
        <v>453.35873959999998</v>
      </c>
      <c r="X91" s="21">
        <f>'Variables AMS'!W251</f>
        <v>453.4113026</v>
      </c>
      <c r="Y91" s="21">
        <f>'Variables AMS'!X251</f>
        <v>454.72223819999999</v>
      </c>
      <c r="Z91" s="21">
        <f>'Variables AMS'!Y251</f>
        <v>457.63191740000002</v>
      </c>
      <c r="AA91" s="21">
        <f>'Variables AMS'!Z251</f>
        <v>460.6644723</v>
      </c>
      <c r="AB91" s="21">
        <f>'Variables AMS'!AA251</f>
        <v>462.91775100000001</v>
      </c>
      <c r="AC91" s="21">
        <f>'Variables AMS'!AB251</f>
        <v>464.31436070000001</v>
      </c>
      <c r="AD91" s="21">
        <f>'Variables AMS'!AC251</f>
        <v>465.82656730000002</v>
      </c>
      <c r="AE91" s="21">
        <f>'Variables AMS'!AD251</f>
        <v>467.41464109999998</v>
      </c>
      <c r="AF91" s="21">
        <f>'Variables AMS'!AE251</f>
        <v>469.1431154</v>
      </c>
      <c r="AG91" s="21">
        <f>'Variables AMS'!AF251</f>
        <v>470.71939680000003</v>
      </c>
      <c r="AH91" s="21">
        <f>'Variables AMS'!AG251</f>
        <v>472.00697989999998</v>
      </c>
      <c r="AI91" s="21">
        <f>'Variables AMS'!AH251</f>
        <v>473.00348320000001</v>
      </c>
      <c r="AJ91" s="21">
        <f>'Variables AMS'!AI251</f>
        <v>473.8920028</v>
      </c>
      <c r="AK91" s="21">
        <f>'Variables AMS'!AJ251</f>
        <v>474.79907939999998</v>
      </c>
      <c r="AL91" s="21">
        <f>'Variables AMS'!AK251</f>
        <v>475.58429159999997</v>
      </c>
      <c r="AM91" s="21">
        <f>'Variables AMS'!AL251</f>
        <v>476.36617460000002</v>
      </c>
      <c r="AN91" s="21">
        <f>'Variables AMS'!AM251</f>
        <v>476.96939520000001</v>
      </c>
      <c r="AO91" s="21">
        <f>'Variables AMS'!AN251</f>
        <v>477.63741010000001</v>
      </c>
      <c r="AP91" s="21">
        <f>'Variables AMS'!AO251</f>
        <v>478.23218209999999</v>
      </c>
      <c r="AQ91" s="21">
        <f>'Variables AMS'!AP251</f>
        <v>478.79255189999998</v>
      </c>
      <c r="AR91" s="21">
        <f>'Variables AMS'!AQ251</f>
        <v>479.27052020000002</v>
      </c>
      <c r="AS91" s="21">
        <f>'Variables AMS'!AR251</f>
        <v>479.55857350000002</v>
      </c>
      <c r="AT91" s="21">
        <f>'Variables AMS'!AS251</f>
        <v>479.60556810000003</v>
      </c>
      <c r="AU91" s="21">
        <f>'Variables AMS'!AT251</f>
        <v>479.55789679999998</v>
      </c>
      <c r="AV91" s="21">
        <f>'Variables AMS'!AU251</f>
        <v>479.57698670000002</v>
      </c>
      <c r="AW91" s="21">
        <f>'Variables AMS'!AV251</f>
        <v>479.64136250000001</v>
      </c>
    </row>
    <row r="92" spans="1:49" x14ac:dyDescent="0.25">
      <c r="A92" s="166"/>
      <c r="B92" t="s">
        <v>257</v>
      </c>
      <c r="C92" s="21">
        <f>'Variables AMS'!B252</f>
        <v>225.271666358262</v>
      </c>
      <c r="D92" s="21">
        <f>'Variables AMS'!C252</f>
        <v>226.17438322908001</v>
      </c>
      <c r="E92" s="21">
        <f>'Variables AMS'!D252</f>
        <v>226.9345371</v>
      </c>
      <c r="F92" s="21">
        <f>'Variables AMS'!E252</f>
        <v>224.9403155</v>
      </c>
      <c r="G92" s="21">
        <f>'Variables AMS'!F252</f>
        <v>219.18352849999999</v>
      </c>
      <c r="H92" s="21">
        <f>'Variables AMS'!G252</f>
        <v>198.37964919999999</v>
      </c>
      <c r="I92" s="21">
        <f>'Variables AMS'!H252</f>
        <v>196.66248849999999</v>
      </c>
      <c r="J92" s="21">
        <f>'Variables AMS'!I252</f>
        <v>200.44619499999999</v>
      </c>
      <c r="K92" s="21">
        <f>'Variables AMS'!J252</f>
        <v>202.48584489999999</v>
      </c>
      <c r="L92" s="21">
        <f>'Variables AMS'!K252</f>
        <v>201.61144039999999</v>
      </c>
      <c r="M92" s="21">
        <f>'Variables AMS'!L252</f>
        <v>202.1246878</v>
      </c>
      <c r="N92" s="21">
        <f>'Variables AMS'!M252</f>
        <v>204.23623810000001</v>
      </c>
      <c r="O92" s="21">
        <f>'Variables AMS'!N252</f>
        <v>209.54047829999999</v>
      </c>
      <c r="P92" s="21">
        <f>'Variables AMS'!O252</f>
        <v>220.6225651</v>
      </c>
      <c r="Q92" s="21">
        <f>'Variables AMS'!P252</f>
        <v>227.84821500000001</v>
      </c>
      <c r="R92" s="21">
        <f>'Variables AMS'!Q252</f>
        <v>230.53322890000001</v>
      </c>
      <c r="S92" s="21">
        <f>'Variables AMS'!R252</f>
        <v>231.02717250000001</v>
      </c>
      <c r="T92" s="21">
        <f>'Variables AMS'!S252</f>
        <v>231.4052725</v>
      </c>
      <c r="U92" s="21">
        <f>'Variables AMS'!T252</f>
        <v>231.74943429999999</v>
      </c>
      <c r="V92" s="21">
        <f>'Variables AMS'!U252</f>
        <v>232.30740689999999</v>
      </c>
      <c r="W92" s="21">
        <f>'Variables AMS'!V252</f>
        <v>233.7560283</v>
      </c>
      <c r="X92" s="21">
        <f>'Variables AMS'!W252</f>
        <v>235.55457079999999</v>
      </c>
      <c r="Y92" s="21">
        <f>'Variables AMS'!X252</f>
        <v>235.72681600000001</v>
      </c>
      <c r="Z92" s="21">
        <f>'Variables AMS'!Y252</f>
        <v>234.02030730000001</v>
      </c>
      <c r="AA92" s="21">
        <f>'Variables AMS'!Z252</f>
        <v>230.21629659999999</v>
      </c>
      <c r="AB92" s="21">
        <f>'Variables AMS'!AA252</f>
        <v>223.54857910000001</v>
      </c>
      <c r="AC92" s="21">
        <f>'Variables AMS'!AB252</f>
        <v>215.77315909999999</v>
      </c>
      <c r="AD92" s="21">
        <f>'Variables AMS'!AC252</f>
        <v>208.88363519999999</v>
      </c>
      <c r="AE92" s="21">
        <f>'Variables AMS'!AD252</f>
        <v>203.70860669999999</v>
      </c>
      <c r="AF92" s="21">
        <f>'Variables AMS'!AE252</f>
        <v>200.36527039999999</v>
      </c>
      <c r="AG92" s="21">
        <f>'Variables AMS'!AF252</f>
        <v>198.91260879999999</v>
      </c>
      <c r="AH92" s="21">
        <f>'Variables AMS'!AG252</f>
        <v>198.9827694</v>
      </c>
      <c r="AI92" s="21">
        <f>'Variables AMS'!AH252</f>
        <v>199.99582269999999</v>
      </c>
      <c r="AJ92" s="21">
        <f>'Variables AMS'!AI252</f>
        <v>201.354859</v>
      </c>
      <c r="AK92" s="21">
        <f>'Variables AMS'!AJ252</f>
        <v>202.66194229999999</v>
      </c>
      <c r="AL92" s="21">
        <f>'Variables AMS'!AK252</f>
        <v>203.8991666</v>
      </c>
      <c r="AM92" s="21">
        <f>'Variables AMS'!AL252</f>
        <v>205.13680909999999</v>
      </c>
      <c r="AN92" s="21">
        <f>'Variables AMS'!AM252</f>
        <v>206.3305885</v>
      </c>
      <c r="AO92" s="21">
        <f>'Variables AMS'!AN252</f>
        <v>207.50148290000001</v>
      </c>
      <c r="AP92" s="21">
        <f>'Variables AMS'!AO252</f>
        <v>208.3876161</v>
      </c>
      <c r="AQ92" s="21">
        <f>'Variables AMS'!AP252</f>
        <v>209.21487329999999</v>
      </c>
      <c r="AR92" s="21">
        <f>'Variables AMS'!AQ252</f>
        <v>209.9607106</v>
      </c>
      <c r="AS92" s="21">
        <f>'Variables AMS'!AR252</f>
        <v>210.5038993</v>
      </c>
      <c r="AT92" s="21">
        <f>'Variables AMS'!AS252</f>
        <v>210.99605030000001</v>
      </c>
      <c r="AU92" s="21">
        <f>'Variables AMS'!AT252</f>
        <v>211.58324339999999</v>
      </c>
      <c r="AV92" s="21">
        <f>'Variables AMS'!AU252</f>
        <v>212.15540369999999</v>
      </c>
      <c r="AW92" s="21">
        <f>'Variables AMS'!AV252</f>
        <v>212.65851319999999</v>
      </c>
    </row>
    <row r="93" spans="1:49" x14ac:dyDescent="0.25">
      <c r="A93" s="166"/>
      <c r="B93" t="s">
        <v>258</v>
      </c>
      <c r="C93" s="21">
        <f>'Variables AMS'!B253</f>
        <v>50.390455376682098</v>
      </c>
      <c r="D93" s="21">
        <f>'Variables AMS'!C253</f>
        <v>50.592381854752297</v>
      </c>
      <c r="E93" s="21">
        <f>'Variables AMS'!D253</f>
        <v>50.632960590000003</v>
      </c>
      <c r="F93" s="21">
        <f>'Variables AMS'!E253</f>
        <v>50.605210720000002</v>
      </c>
      <c r="G93" s="21">
        <f>'Variables AMS'!F253</f>
        <v>48.186228239999998</v>
      </c>
      <c r="H93" s="21">
        <f>'Variables AMS'!G253</f>
        <v>41.99641578</v>
      </c>
      <c r="I93" s="21">
        <f>'Variables AMS'!H253</f>
        <v>39.683880770000002</v>
      </c>
      <c r="J93" s="21">
        <f>'Variables AMS'!I253</f>
        <v>42.312652870000001</v>
      </c>
      <c r="K93" s="21">
        <f>'Variables AMS'!J253</f>
        <v>42.571336899999999</v>
      </c>
      <c r="L93" s="21">
        <f>'Variables AMS'!K253</f>
        <v>41.150913160000002</v>
      </c>
      <c r="M93" s="21">
        <f>'Variables AMS'!L253</f>
        <v>40.229503600000001</v>
      </c>
      <c r="N93" s="21">
        <f>'Variables AMS'!M253</f>
        <v>39.269022769999999</v>
      </c>
      <c r="O93" s="21">
        <f>'Variables AMS'!N253</f>
        <v>39.715451610000002</v>
      </c>
      <c r="P93" s="21">
        <f>'Variables AMS'!O253</f>
        <v>41.275253640000003</v>
      </c>
      <c r="Q93" s="21">
        <f>'Variables AMS'!P253</f>
        <v>42.455643219999999</v>
      </c>
      <c r="R93" s="21">
        <f>'Variables AMS'!Q253</f>
        <v>42.726656400000003</v>
      </c>
      <c r="S93" s="21">
        <f>'Variables AMS'!R253</f>
        <v>42.82422218</v>
      </c>
      <c r="T93" s="21">
        <f>'Variables AMS'!S253</f>
        <v>42.892921700000002</v>
      </c>
      <c r="U93" s="21">
        <f>'Variables AMS'!T253</f>
        <v>42.947598790000001</v>
      </c>
      <c r="V93" s="21">
        <f>'Variables AMS'!U253</f>
        <v>43.024626619999999</v>
      </c>
      <c r="W93" s="21">
        <f>'Variables AMS'!V253</f>
        <v>43.18115366</v>
      </c>
      <c r="X93" s="21">
        <f>'Variables AMS'!W253</f>
        <v>43.513739970000003</v>
      </c>
      <c r="Y93" s="21">
        <f>'Variables AMS'!X253</f>
        <v>44.080875349999999</v>
      </c>
      <c r="Z93" s="21">
        <f>'Variables AMS'!Y253</f>
        <v>44.789653749999999</v>
      </c>
      <c r="AA93" s="21">
        <f>'Variables AMS'!Z253</f>
        <v>45.571271760000002</v>
      </c>
      <c r="AB93" s="21">
        <f>'Variables AMS'!AA253</f>
        <v>46.393529450000003</v>
      </c>
      <c r="AC93" s="21">
        <f>'Variables AMS'!AB253</f>
        <v>47.282103229999997</v>
      </c>
      <c r="AD93" s="21">
        <f>'Variables AMS'!AC253</f>
        <v>47.914286529999998</v>
      </c>
      <c r="AE93" s="21">
        <f>'Variables AMS'!AD253</f>
        <v>47.87278096</v>
      </c>
      <c r="AF93" s="21">
        <f>'Variables AMS'!AE253</f>
        <v>47.588189960000001</v>
      </c>
      <c r="AG93" s="21">
        <f>'Variables AMS'!AF253</f>
        <v>47.321575029999998</v>
      </c>
      <c r="AH93" s="21">
        <f>'Variables AMS'!AG253</f>
        <v>47.088327620000001</v>
      </c>
      <c r="AI93" s="21">
        <f>'Variables AMS'!AH253</f>
        <v>46.856905509999997</v>
      </c>
      <c r="AJ93" s="21">
        <f>'Variables AMS'!AI253</f>
        <v>46.613000149999998</v>
      </c>
      <c r="AK93" s="21">
        <f>'Variables AMS'!AJ253</f>
        <v>46.347830160000001</v>
      </c>
      <c r="AL93" s="21">
        <f>'Variables AMS'!AK253</f>
        <v>46.074794169999997</v>
      </c>
      <c r="AM93" s="21">
        <f>'Variables AMS'!AL253</f>
        <v>45.801996219999999</v>
      </c>
      <c r="AN93" s="21">
        <f>'Variables AMS'!AM253</f>
        <v>45.49776713</v>
      </c>
      <c r="AO93" s="21">
        <f>'Variables AMS'!AN253</f>
        <v>45.21194843</v>
      </c>
      <c r="AP93" s="21">
        <f>'Variables AMS'!AO253</f>
        <v>44.912240590000003</v>
      </c>
      <c r="AQ93" s="21">
        <f>'Variables AMS'!AP253</f>
        <v>44.608636300000001</v>
      </c>
      <c r="AR93" s="21">
        <f>'Variables AMS'!AQ253</f>
        <v>44.296551839999999</v>
      </c>
      <c r="AS93" s="21">
        <f>'Variables AMS'!AR253</f>
        <v>44.002256279999997</v>
      </c>
      <c r="AT93" s="21">
        <f>'Variables AMS'!AS253</f>
        <v>43.69673693</v>
      </c>
      <c r="AU93" s="21">
        <f>'Variables AMS'!AT253</f>
        <v>43.398577690000003</v>
      </c>
      <c r="AV93" s="21">
        <f>'Variables AMS'!AU253</f>
        <v>43.109110219999998</v>
      </c>
      <c r="AW93" s="21">
        <f>'Variables AMS'!AV253</f>
        <v>42.82439463</v>
      </c>
    </row>
    <row r="94" spans="1:49" x14ac:dyDescent="0.25">
      <c r="A94" s="166"/>
      <c r="B94" t="s">
        <v>268</v>
      </c>
      <c r="C94" s="21">
        <f>'Variables AMS'!B254</f>
        <v>96.899959354598707</v>
      </c>
      <c r="D94" s="21">
        <f>'Variables AMS'!C254</f>
        <v>97.288260420174595</v>
      </c>
      <c r="E94" s="21">
        <f>'Variables AMS'!D254</f>
        <v>97.529313250000001</v>
      </c>
      <c r="F94" s="21">
        <f>'Variables AMS'!E254</f>
        <v>97.533320770000003</v>
      </c>
      <c r="G94" s="21">
        <f>'Variables AMS'!F254</f>
        <v>92.936268310000003</v>
      </c>
      <c r="H94" s="21">
        <f>'Variables AMS'!G254</f>
        <v>80.938782930000002</v>
      </c>
      <c r="I94" s="21">
        <f>'Variables AMS'!H254</f>
        <v>76.577821020000002</v>
      </c>
      <c r="J94" s="21">
        <f>'Variables AMS'!I254</f>
        <v>81.999144580000006</v>
      </c>
      <c r="K94" s="21">
        <f>'Variables AMS'!J254</f>
        <v>82.413950099999994</v>
      </c>
      <c r="L94" s="21">
        <f>'Variables AMS'!K254</f>
        <v>79.444230630000007</v>
      </c>
      <c r="M94" s="21">
        <f>'Variables AMS'!L254</f>
        <v>77.486977499999995</v>
      </c>
      <c r="N94" s="21">
        <f>'Variables AMS'!M254</f>
        <v>75.370802519999998</v>
      </c>
      <c r="O94" s="21">
        <f>'Variables AMS'!N254</f>
        <v>76.210820709999894</v>
      </c>
      <c r="P94" s="21">
        <f>'Variables AMS'!O254</f>
        <v>79.327985420000005</v>
      </c>
      <c r="Q94" s="21">
        <f>'Variables AMS'!P254</f>
        <v>81.648362969999994</v>
      </c>
      <c r="R94" s="21">
        <f>'Variables AMS'!Q254</f>
        <v>82.324931829999997</v>
      </c>
      <c r="S94" s="21">
        <f>'Variables AMS'!R254</f>
        <v>82.48785196</v>
      </c>
      <c r="T94" s="21">
        <f>'Variables AMS'!S254</f>
        <v>82.595270549999995</v>
      </c>
      <c r="U94" s="21">
        <f>'Variables AMS'!T254</f>
        <v>82.689958290000007</v>
      </c>
      <c r="V94" s="21">
        <f>'Variables AMS'!U254</f>
        <v>82.842139270000004</v>
      </c>
      <c r="W94" s="21">
        <f>'Variables AMS'!V254</f>
        <v>82.918307389999995</v>
      </c>
      <c r="X94" s="21">
        <f>'Variables AMS'!W254</f>
        <v>83.064513340000005</v>
      </c>
      <c r="Y94" s="21">
        <f>'Variables AMS'!X254</f>
        <v>83.776728750000004</v>
      </c>
      <c r="Z94" s="21">
        <f>'Variables AMS'!Y254</f>
        <v>84.736110080000003</v>
      </c>
      <c r="AA94" s="21">
        <f>'Variables AMS'!Z254</f>
        <v>85.207839739999997</v>
      </c>
      <c r="AB94" s="21">
        <f>'Variables AMS'!AA254</f>
        <v>85.160417469999999</v>
      </c>
      <c r="AC94" s="21">
        <f>'Variables AMS'!AB254</f>
        <v>84.882831710000005</v>
      </c>
      <c r="AD94" s="21">
        <f>'Variables AMS'!AC254</f>
        <v>84.933526779999994</v>
      </c>
      <c r="AE94" s="21">
        <f>'Variables AMS'!AD254</f>
        <v>85.214087160000005</v>
      </c>
      <c r="AF94" s="21">
        <f>'Variables AMS'!AE254</f>
        <v>85.239831499999994</v>
      </c>
      <c r="AG94" s="21">
        <f>'Variables AMS'!AF254</f>
        <v>85.048530080000006</v>
      </c>
      <c r="AH94" s="21">
        <f>'Variables AMS'!AG254</f>
        <v>84.795259169999994</v>
      </c>
      <c r="AI94" s="21">
        <f>'Variables AMS'!AH254</f>
        <v>84.607751440000001</v>
      </c>
      <c r="AJ94" s="21">
        <f>'Variables AMS'!AI254</f>
        <v>84.470935400000002</v>
      </c>
      <c r="AK94" s="21">
        <f>'Variables AMS'!AJ254</f>
        <v>84.283888950000005</v>
      </c>
      <c r="AL94" s="21">
        <f>'Variables AMS'!AK254</f>
        <v>84.058067190000003</v>
      </c>
      <c r="AM94" s="21">
        <f>'Variables AMS'!AL254</f>
        <v>83.866144739999996</v>
      </c>
      <c r="AN94" s="21">
        <f>'Variables AMS'!AM254</f>
        <v>83.786333040000002</v>
      </c>
      <c r="AO94" s="21">
        <f>'Variables AMS'!AN254</f>
        <v>83.833950049999999</v>
      </c>
      <c r="AP94" s="21">
        <f>'Variables AMS'!AO254</f>
        <v>83.763047810000003</v>
      </c>
      <c r="AQ94" s="21">
        <f>'Variables AMS'!AP254</f>
        <v>83.613489329999894</v>
      </c>
      <c r="AR94" s="21">
        <f>'Variables AMS'!AQ254</f>
        <v>83.405778830000003</v>
      </c>
      <c r="AS94" s="21">
        <f>'Variables AMS'!AR254</f>
        <v>83.171993839999999</v>
      </c>
      <c r="AT94" s="21">
        <f>'Variables AMS'!AS254</f>
        <v>82.931012989999999</v>
      </c>
      <c r="AU94" s="21">
        <f>'Variables AMS'!AT254</f>
        <v>82.806392590000002</v>
      </c>
      <c r="AV94" s="21">
        <f>'Variables AMS'!AU254</f>
        <v>82.744699780000005</v>
      </c>
      <c r="AW94" s="21">
        <f>'Variables AMS'!AV254</f>
        <v>82.726060880000006</v>
      </c>
    </row>
    <row r="95" spans="1:49" x14ac:dyDescent="0.25">
      <c r="A95" s="166"/>
      <c r="B95" t="s">
        <v>259</v>
      </c>
      <c r="C95" s="21">
        <f>'Variables AMS'!B255</f>
        <v>85.438996970432299</v>
      </c>
      <c r="D95" s="21">
        <f>'Variables AMS'!C255</f>
        <v>85.781371247845101</v>
      </c>
      <c r="E95" s="21">
        <f>'Variables AMS'!D255</f>
        <v>85.899789870000006</v>
      </c>
      <c r="F95" s="21">
        <f>'Variables AMS'!E255</f>
        <v>86.010902040000005</v>
      </c>
      <c r="G95" s="21">
        <f>'Variables AMS'!F255</f>
        <v>83.700687689999995</v>
      </c>
      <c r="H95" s="21">
        <f>'Variables AMS'!G255</f>
        <v>76.036856709999995</v>
      </c>
      <c r="I95" s="21">
        <f>'Variables AMS'!H255</f>
        <v>74.693970539999995</v>
      </c>
      <c r="J95" s="21">
        <f>'Variables AMS'!I255</f>
        <v>73.937001469999998</v>
      </c>
      <c r="K95" s="21">
        <f>'Variables AMS'!J255</f>
        <v>71.630128819999996</v>
      </c>
      <c r="L95" s="21">
        <f>'Variables AMS'!K255</f>
        <v>70.211268820000001</v>
      </c>
      <c r="M95" s="21">
        <f>'Variables AMS'!L255</f>
        <v>69.073738710000001</v>
      </c>
      <c r="N95" s="21">
        <f>'Variables AMS'!M255</f>
        <v>68.759333620000007</v>
      </c>
      <c r="O95" s="21">
        <f>'Variables AMS'!N255</f>
        <v>68.43784866</v>
      </c>
      <c r="P95" s="21">
        <f>'Variables AMS'!O255</f>
        <v>68.399081300000006</v>
      </c>
      <c r="Q95" s="21">
        <f>'Variables AMS'!P255</f>
        <v>68.34737672</v>
      </c>
      <c r="R95" s="21">
        <f>'Variables AMS'!Q255</f>
        <v>67.242720059999996</v>
      </c>
      <c r="S95" s="21">
        <f>'Variables AMS'!R255</f>
        <v>67.392758389999997</v>
      </c>
      <c r="T95" s="21">
        <f>'Variables AMS'!S255</f>
        <v>67.500204240000002</v>
      </c>
      <c r="U95" s="21">
        <f>'Variables AMS'!T255</f>
        <v>67.586816089999999</v>
      </c>
      <c r="V95" s="21">
        <f>'Variables AMS'!U255</f>
        <v>67.708782650000003</v>
      </c>
      <c r="W95" s="21">
        <f>'Variables AMS'!V255</f>
        <v>67.798394389999999</v>
      </c>
      <c r="X95" s="21">
        <f>'Variables AMS'!W255</f>
        <v>67.919383170000003</v>
      </c>
      <c r="Y95" s="21">
        <f>'Variables AMS'!X255</f>
        <v>68.201447360000003</v>
      </c>
      <c r="Z95" s="21">
        <f>'Variables AMS'!Y255</f>
        <v>68.536213599999996</v>
      </c>
      <c r="AA95" s="21">
        <f>'Variables AMS'!Z255</f>
        <v>68.811147969999894</v>
      </c>
      <c r="AB95" s="21">
        <f>'Variables AMS'!AA255</f>
        <v>68.956978399999997</v>
      </c>
      <c r="AC95" s="21">
        <f>'Variables AMS'!AB255</f>
        <v>69.127828210000004</v>
      </c>
      <c r="AD95" s="21">
        <f>'Variables AMS'!AC255</f>
        <v>69.343857310000004</v>
      </c>
      <c r="AE95" s="21">
        <f>'Variables AMS'!AD255</f>
        <v>69.599836199999999</v>
      </c>
      <c r="AF95" s="21">
        <f>'Variables AMS'!AE255</f>
        <v>69.806848290000005</v>
      </c>
      <c r="AG95" s="21">
        <f>'Variables AMS'!AF255</f>
        <v>69.960529750000006</v>
      </c>
      <c r="AH95" s="21">
        <f>'Variables AMS'!AG255</f>
        <v>70.080634029999999</v>
      </c>
      <c r="AI95" s="21">
        <f>'Variables AMS'!AH255</f>
        <v>70.196212840000001</v>
      </c>
      <c r="AJ95" s="21">
        <f>'Variables AMS'!AI255</f>
        <v>70.314138270000001</v>
      </c>
      <c r="AK95" s="21">
        <f>'Variables AMS'!AJ255</f>
        <v>70.416902129999997</v>
      </c>
      <c r="AL95" s="21">
        <f>'Variables AMS'!AK255</f>
        <v>70.493279389999998</v>
      </c>
      <c r="AM95" s="21">
        <f>'Variables AMS'!AL255</f>
        <v>70.569495570000001</v>
      </c>
      <c r="AN95" s="21">
        <f>'Variables AMS'!AM255</f>
        <v>70.609180899999998</v>
      </c>
      <c r="AO95" s="21">
        <f>'Variables AMS'!AN255</f>
        <v>70.670148580000003</v>
      </c>
      <c r="AP95" s="21">
        <f>'Variables AMS'!AO255</f>
        <v>70.705305870000004</v>
      </c>
      <c r="AQ95" s="21">
        <f>'Variables AMS'!AP255</f>
        <v>70.728991050000005</v>
      </c>
      <c r="AR95" s="21">
        <f>'Variables AMS'!AQ255</f>
        <v>70.738696739999995</v>
      </c>
      <c r="AS95" s="21">
        <f>'Variables AMS'!AR255</f>
        <v>70.754256740000002</v>
      </c>
      <c r="AT95" s="21">
        <f>'Variables AMS'!AS255</f>
        <v>70.757027089999994</v>
      </c>
      <c r="AU95" s="21">
        <f>'Variables AMS'!AT255</f>
        <v>70.772549330000004</v>
      </c>
      <c r="AV95" s="21">
        <f>'Variables AMS'!AU255</f>
        <v>70.799435579999894</v>
      </c>
      <c r="AW95" s="21">
        <f>'Variables AMS'!AV255</f>
        <v>70.827878979999994</v>
      </c>
    </row>
    <row r="96" spans="1:49" x14ac:dyDescent="0.25">
      <c r="A96" s="166"/>
      <c r="B96" t="s">
        <v>260</v>
      </c>
      <c r="C96" s="21">
        <f>'Variables AMS'!B256</f>
        <v>26.656055217314002</v>
      </c>
      <c r="D96" s="21">
        <f>'Variables AMS'!C256</f>
        <v>26.762872337918299</v>
      </c>
      <c r="E96" s="21">
        <f>'Variables AMS'!D256</f>
        <v>26.839061449999999</v>
      </c>
      <c r="F96" s="21">
        <f>'Variables AMS'!E256</f>
        <v>26.791292169999998</v>
      </c>
      <c r="G96" s="21">
        <f>'Variables AMS'!F256</f>
        <v>26.752026229999998</v>
      </c>
      <c r="H96" s="21">
        <f>'Variables AMS'!G256</f>
        <v>25.197912079999998</v>
      </c>
      <c r="I96" s="21">
        <f>'Variables AMS'!H256</f>
        <v>24.921625039999999</v>
      </c>
      <c r="J96" s="21">
        <f>'Variables AMS'!I256</f>
        <v>25.247914909999999</v>
      </c>
      <c r="K96" s="21">
        <f>'Variables AMS'!J256</f>
        <v>25.159955849999999</v>
      </c>
      <c r="L96" s="21">
        <f>'Variables AMS'!K256</f>
        <v>24.914063859999999</v>
      </c>
      <c r="M96" s="21">
        <f>'Variables AMS'!L256</f>
        <v>24.583370070000001</v>
      </c>
      <c r="N96" s="21">
        <f>'Variables AMS'!M256</f>
        <v>24.617302389999999</v>
      </c>
      <c r="O96" s="21">
        <f>'Variables AMS'!N256</f>
        <v>25.07442794</v>
      </c>
      <c r="P96" s="21">
        <f>'Variables AMS'!O256</f>
        <v>25.789499360000001</v>
      </c>
      <c r="Q96" s="21">
        <f>'Variables AMS'!P256</f>
        <v>26.25517031</v>
      </c>
      <c r="R96" s="21">
        <f>'Variables AMS'!Q256</f>
        <v>26.612188669999998</v>
      </c>
      <c r="S96" s="21">
        <f>'Variables AMS'!R256</f>
        <v>26.690925490000001</v>
      </c>
      <c r="T96" s="21">
        <f>'Variables AMS'!S256</f>
        <v>26.742842029999998</v>
      </c>
      <c r="U96" s="21">
        <f>'Variables AMS'!T256</f>
        <v>26.774938089999999</v>
      </c>
      <c r="V96" s="21">
        <f>'Variables AMS'!U256</f>
        <v>26.8039728</v>
      </c>
      <c r="W96" s="21">
        <f>'Variables AMS'!V256</f>
        <v>26.811092980000002</v>
      </c>
      <c r="X96" s="21">
        <f>'Variables AMS'!W256</f>
        <v>26.852870639999999</v>
      </c>
      <c r="Y96" s="21">
        <f>'Variables AMS'!X256</f>
        <v>27.023080589999999</v>
      </c>
      <c r="Z96" s="21">
        <f>'Variables AMS'!Y256</f>
        <v>27.195671600000001</v>
      </c>
      <c r="AA96" s="21">
        <f>'Variables AMS'!Z256</f>
        <v>27.345683489999999</v>
      </c>
      <c r="AB96" s="21">
        <f>'Variables AMS'!AA256</f>
        <v>27.472815390000001</v>
      </c>
      <c r="AC96" s="21">
        <f>'Variables AMS'!AB256</f>
        <v>27.598923889999998</v>
      </c>
      <c r="AD96" s="21">
        <f>'Variables AMS'!AC256</f>
        <v>27.72136033</v>
      </c>
      <c r="AE96" s="21">
        <f>'Variables AMS'!AD256</f>
        <v>27.775795649999999</v>
      </c>
      <c r="AF96" s="21">
        <f>'Variables AMS'!AE256</f>
        <v>27.777331610000001</v>
      </c>
      <c r="AG96" s="21">
        <f>'Variables AMS'!AF256</f>
        <v>27.770385260000001</v>
      </c>
      <c r="AH96" s="21">
        <f>'Variables AMS'!AG256</f>
        <v>27.757915539999999</v>
      </c>
      <c r="AI96" s="21">
        <f>'Variables AMS'!AH256</f>
        <v>27.745833340000001</v>
      </c>
      <c r="AJ96" s="21">
        <f>'Variables AMS'!AI256</f>
        <v>27.73694047</v>
      </c>
      <c r="AK96" s="21">
        <f>'Variables AMS'!AJ256</f>
        <v>27.72096552</v>
      </c>
      <c r="AL96" s="21">
        <f>'Variables AMS'!AK256</f>
        <v>27.710051889999999</v>
      </c>
      <c r="AM96" s="21">
        <f>'Variables AMS'!AL256</f>
        <v>27.695836440000001</v>
      </c>
      <c r="AN96" s="21">
        <f>'Variables AMS'!AM256</f>
        <v>27.607476160000001</v>
      </c>
      <c r="AO96" s="21">
        <f>'Variables AMS'!AN256</f>
        <v>27.539476780000001</v>
      </c>
      <c r="AP96" s="21">
        <f>'Variables AMS'!AO256</f>
        <v>27.479266320000001</v>
      </c>
      <c r="AQ96" s="21">
        <f>'Variables AMS'!AP256</f>
        <v>27.422535109999998</v>
      </c>
      <c r="AR96" s="21">
        <f>'Variables AMS'!AQ256</f>
        <v>27.36622775</v>
      </c>
      <c r="AS96" s="21">
        <f>'Variables AMS'!AR256</f>
        <v>27.369399990000002</v>
      </c>
      <c r="AT96" s="21">
        <f>'Variables AMS'!AS256</f>
        <v>27.35469471</v>
      </c>
      <c r="AU96" s="21">
        <f>'Variables AMS'!AT256</f>
        <v>27.324845440000001</v>
      </c>
      <c r="AV96" s="21">
        <f>'Variables AMS'!AU256</f>
        <v>27.290325159999998</v>
      </c>
      <c r="AW96" s="21">
        <f>'Variables AMS'!AV256</f>
        <v>27.253533260000001</v>
      </c>
    </row>
    <row r="97" spans="1:49" x14ac:dyDescent="0.25">
      <c r="A97" s="166"/>
      <c r="B97" t="s">
        <v>261</v>
      </c>
      <c r="C97" s="21">
        <f>'Variables AMS'!B257</f>
        <v>31.601341938085199</v>
      </c>
      <c r="D97" s="21">
        <f>'Variables AMS'!C257</f>
        <v>31.727975992731999</v>
      </c>
      <c r="E97" s="21">
        <f>'Variables AMS'!D257</f>
        <v>31.82569324</v>
      </c>
      <c r="F97" s="21">
        <f>'Variables AMS'!E257</f>
        <v>31.807610409999999</v>
      </c>
      <c r="G97" s="21">
        <f>'Variables AMS'!F257</f>
        <v>31.88686882</v>
      </c>
      <c r="H97" s="21">
        <f>'Variables AMS'!G257</f>
        <v>30.119185890000001</v>
      </c>
      <c r="I97" s="21">
        <f>'Variables AMS'!H257</f>
        <v>29.836438950000002</v>
      </c>
      <c r="J97" s="21">
        <f>'Variables AMS'!I257</f>
        <v>30.419857619999998</v>
      </c>
      <c r="K97" s="21">
        <f>'Variables AMS'!J257</f>
        <v>30.75399479</v>
      </c>
      <c r="L97" s="21">
        <f>'Variables AMS'!K257</f>
        <v>30.80387889</v>
      </c>
      <c r="M97" s="21">
        <f>'Variables AMS'!L257</f>
        <v>30.629058449999999</v>
      </c>
      <c r="N97" s="21">
        <f>'Variables AMS'!M257</f>
        <v>30.749070589999999</v>
      </c>
      <c r="O97" s="21">
        <f>'Variables AMS'!N257</f>
        <v>31.44824977</v>
      </c>
      <c r="P97" s="21">
        <f>'Variables AMS'!O257</f>
        <v>32.799145359999997</v>
      </c>
      <c r="Q97" s="21">
        <f>'Variables AMS'!P257</f>
        <v>34.043469620000003</v>
      </c>
      <c r="R97" s="21">
        <f>'Variables AMS'!Q257</f>
        <v>35.290798559999999</v>
      </c>
      <c r="S97" s="21">
        <f>'Variables AMS'!R257</f>
        <v>35.387842720000002</v>
      </c>
      <c r="T97" s="21">
        <f>'Variables AMS'!S257</f>
        <v>35.461818749999999</v>
      </c>
      <c r="U97" s="21">
        <f>'Variables AMS'!T257</f>
        <v>35.516318050000002</v>
      </c>
      <c r="V97" s="21">
        <f>'Variables AMS'!U257</f>
        <v>35.576460900000001</v>
      </c>
      <c r="W97" s="21">
        <f>'Variables AMS'!V257</f>
        <v>35.634759770000002</v>
      </c>
      <c r="X97" s="21">
        <f>'Variables AMS'!W257</f>
        <v>35.986906959999999</v>
      </c>
      <c r="Y97" s="21">
        <f>'Variables AMS'!X257</f>
        <v>36.519983869999997</v>
      </c>
      <c r="Z97" s="21">
        <f>'Variables AMS'!Y257</f>
        <v>36.967023179999998</v>
      </c>
      <c r="AA97" s="21">
        <f>'Variables AMS'!Z257</f>
        <v>37.310651040000003</v>
      </c>
      <c r="AB97" s="21">
        <f>'Variables AMS'!AA257</f>
        <v>37.608234899999999</v>
      </c>
      <c r="AC97" s="21">
        <f>'Variables AMS'!AB257</f>
        <v>37.912887449999999</v>
      </c>
      <c r="AD97" s="21">
        <f>'Variables AMS'!AC257</f>
        <v>38.27941216</v>
      </c>
      <c r="AE97" s="21">
        <f>'Variables AMS'!AD257</f>
        <v>38.356591520000002</v>
      </c>
      <c r="AF97" s="21">
        <f>'Variables AMS'!AE257</f>
        <v>38.303753530000002</v>
      </c>
      <c r="AG97" s="21">
        <f>'Variables AMS'!AF257</f>
        <v>38.275055219999999</v>
      </c>
      <c r="AH97" s="21">
        <f>'Variables AMS'!AG257</f>
        <v>38.28269495</v>
      </c>
      <c r="AI97" s="21">
        <f>'Variables AMS'!AH257</f>
        <v>38.303058409999998</v>
      </c>
      <c r="AJ97" s="21">
        <f>'Variables AMS'!AI257</f>
        <v>38.318779990000003</v>
      </c>
      <c r="AK97" s="21">
        <f>'Variables AMS'!AJ257</f>
        <v>38.32736027</v>
      </c>
      <c r="AL97" s="21">
        <f>'Variables AMS'!AK257</f>
        <v>38.336942129999997</v>
      </c>
      <c r="AM97" s="21">
        <f>'Variables AMS'!AL257</f>
        <v>38.35127791</v>
      </c>
      <c r="AN97" s="21">
        <f>'Variables AMS'!AM257</f>
        <v>38.33846492</v>
      </c>
      <c r="AO97" s="21">
        <f>'Variables AMS'!AN257</f>
        <v>38.333635549999997</v>
      </c>
      <c r="AP97" s="21">
        <f>'Variables AMS'!AO257</f>
        <v>38.338568219999999</v>
      </c>
      <c r="AQ97" s="21">
        <f>'Variables AMS'!AP257</f>
        <v>38.356899290000001</v>
      </c>
      <c r="AR97" s="21">
        <f>'Variables AMS'!AQ257</f>
        <v>38.379110179999998</v>
      </c>
      <c r="AS97" s="21">
        <f>'Variables AMS'!AR257</f>
        <v>38.401387980000003</v>
      </c>
      <c r="AT97" s="21">
        <f>'Variables AMS'!AS257</f>
        <v>38.395855500000003</v>
      </c>
      <c r="AU97" s="21">
        <f>'Variables AMS'!AT257</f>
        <v>38.374627220000001</v>
      </c>
      <c r="AV97" s="21">
        <f>'Variables AMS'!AU257</f>
        <v>38.349809469999997</v>
      </c>
      <c r="AW97" s="21">
        <f>'Variables AMS'!AV257</f>
        <v>38.323250299999998</v>
      </c>
    </row>
    <row r="98" spans="1:49" x14ac:dyDescent="0.25">
      <c r="A98" s="166"/>
      <c r="B98" t="s">
        <v>262</v>
      </c>
      <c r="C98" s="21">
        <f>'Variables AMS'!B258</f>
        <v>165.83537137860401</v>
      </c>
      <c r="D98" s="21">
        <f>'Variables AMS'!C258</f>
        <v>166.49991295163801</v>
      </c>
      <c r="E98" s="21">
        <f>'Variables AMS'!D258</f>
        <v>166.76167989999999</v>
      </c>
      <c r="F98" s="21">
        <f>'Variables AMS'!E258</f>
        <v>169.71129999999999</v>
      </c>
      <c r="G98" s="21">
        <f>'Variables AMS'!F258</f>
        <v>168.28235269999999</v>
      </c>
      <c r="H98" s="21">
        <f>'Variables AMS'!G258</f>
        <v>149.6949956</v>
      </c>
      <c r="I98" s="21">
        <f>'Variables AMS'!H258</f>
        <v>144.46238539999999</v>
      </c>
      <c r="J98" s="21">
        <f>'Variables AMS'!I258</f>
        <v>147.88700230000001</v>
      </c>
      <c r="K98" s="21">
        <f>'Variables AMS'!J258</f>
        <v>147.3208391</v>
      </c>
      <c r="L98" s="21">
        <f>'Variables AMS'!K258</f>
        <v>141.48822379999999</v>
      </c>
      <c r="M98" s="21">
        <f>'Variables AMS'!L258</f>
        <v>135.46388719999999</v>
      </c>
      <c r="N98" s="21">
        <f>'Variables AMS'!M258</f>
        <v>134.75265820000001</v>
      </c>
      <c r="O98" s="21">
        <f>'Variables AMS'!N258</f>
        <v>135.6172747</v>
      </c>
      <c r="P98" s="21">
        <f>'Variables AMS'!O258</f>
        <v>138.98374519999999</v>
      </c>
      <c r="Q98" s="21">
        <f>'Variables AMS'!P258</f>
        <v>140.8726078</v>
      </c>
      <c r="R98" s="21">
        <f>'Variables AMS'!Q258</f>
        <v>138.66418419999999</v>
      </c>
      <c r="S98" s="21">
        <f>'Variables AMS'!R258</f>
        <v>138.95886859999999</v>
      </c>
      <c r="T98" s="21">
        <f>'Variables AMS'!S258</f>
        <v>139.17361450000001</v>
      </c>
      <c r="U98" s="21">
        <f>'Variables AMS'!T258</f>
        <v>139.3664062</v>
      </c>
      <c r="V98" s="21">
        <f>'Variables AMS'!U258</f>
        <v>139.66648900000001</v>
      </c>
      <c r="W98" s="21">
        <f>'Variables AMS'!V258</f>
        <v>139.88195239999999</v>
      </c>
      <c r="X98" s="21">
        <f>'Variables AMS'!W258</f>
        <v>139.9316804</v>
      </c>
      <c r="Y98" s="21">
        <f>'Variables AMS'!X258</f>
        <v>140.09044209999999</v>
      </c>
      <c r="Z98" s="21">
        <f>'Variables AMS'!Y258</f>
        <v>140.38801179999999</v>
      </c>
      <c r="AA98" s="21">
        <f>'Variables AMS'!Z258</f>
        <v>140.55109529999999</v>
      </c>
      <c r="AB98" s="21">
        <f>'Variables AMS'!AA258</f>
        <v>140.43375789999999</v>
      </c>
      <c r="AC98" s="21">
        <f>'Variables AMS'!AB258</f>
        <v>140.1111239</v>
      </c>
      <c r="AD98" s="21">
        <f>'Variables AMS'!AC258</f>
        <v>139.78876930000001</v>
      </c>
      <c r="AE98" s="21">
        <f>'Variables AMS'!AD258</f>
        <v>139.39238420000001</v>
      </c>
      <c r="AF98" s="21">
        <f>'Variables AMS'!AE258</f>
        <v>138.87419059999999</v>
      </c>
      <c r="AG98" s="21">
        <f>'Variables AMS'!AF258</f>
        <v>138.2973676</v>
      </c>
      <c r="AH98" s="21">
        <f>'Variables AMS'!AG258</f>
        <v>137.71828020000001</v>
      </c>
      <c r="AI98" s="21">
        <f>'Variables AMS'!AH258</f>
        <v>137.177919</v>
      </c>
      <c r="AJ98" s="21">
        <f>'Variables AMS'!AI258</f>
        <v>136.66865989999999</v>
      </c>
      <c r="AK98" s="21">
        <f>'Variables AMS'!AJ258</f>
        <v>136.1456049</v>
      </c>
      <c r="AL98" s="21">
        <f>'Variables AMS'!AK258</f>
        <v>135.60606229999999</v>
      </c>
      <c r="AM98" s="21">
        <f>'Variables AMS'!AL258</f>
        <v>135.1047509</v>
      </c>
      <c r="AN98" s="21">
        <f>'Variables AMS'!AM258</f>
        <v>134.62478820000001</v>
      </c>
      <c r="AO98" s="21">
        <f>'Variables AMS'!AN258</f>
        <v>134.15526990000001</v>
      </c>
      <c r="AP98" s="21">
        <f>'Variables AMS'!AO258</f>
        <v>133.60012900000001</v>
      </c>
      <c r="AQ98" s="21">
        <f>'Variables AMS'!AP258</f>
        <v>133.04719800000001</v>
      </c>
      <c r="AR98" s="21">
        <f>'Variables AMS'!AQ258</f>
        <v>132.50206919999999</v>
      </c>
      <c r="AS98" s="21">
        <f>'Variables AMS'!AR258</f>
        <v>131.9051948</v>
      </c>
      <c r="AT98" s="21">
        <f>'Variables AMS'!AS258</f>
        <v>131.2550847</v>
      </c>
      <c r="AU98" s="21">
        <f>'Variables AMS'!AT258</f>
        <v>130.63429260000001</v>
      </c>
      <c r="AV98" s="21">
        <f>'Variables AMS'!AU258</f>
        <v>130.0436148</v>
      </c>
      <c r="AW98" s="21">
        <f>'Variables AMS'!AV258</f>
        <v>129.46927389999999</v>
      </c>
    </row>
    <row r="99" spans="1:49" x14ac:dyDescent="0.25">
      <c r="A99" s="166"/>
      <c r="B99" t="s">
        <v>263</v>
      </c>
      <c r="C99" s="21">
        <f>'Variables AMS'!B259</f>
        <v>50.392439443571099</v>
      </c>
      <c r="D99" s="21">
        <f>'Variables AMS'!C259</f>
        <v>50.5943738722668</v>
      </c>
      <c r="E99" s="21">
        <f>'Variables AMS'!D259</f>
        <v>50.758626210000003</v>
      </c>
      <c r="F99" s="21">
        <f>'Variables AMS'!E259</f>
        <v>50.448333640000001</v>
      </c>
      <c r="G99" s="21">
        <f>'Variables AMS'!F259</f>
        <v>47.713785250000001</v>
      </c>
      <c r="H99" s="21">
        <f>'Variables AMS'!G259</f>
        <v>39.827198879999997</v>
      </c>
      <c r="I99" s="21">
        <f>'Variables AMS'!H259</f>
        <v>38.378316580000003</v>
      </c>
      <c r="J99" s="21">
        <f>'Variables AMS'!I259</f>
        <v>39.554928070000003</v>
      </c>
      <c r="K99" s="21">
        <f>'Variables AMS'!J259</f>
        <v>39.323811829999997</v>
      </c>
      <c r="L99" s="21">
        <f>'Variables AMS'!K259</f>
        <v>38.692058580000001</v>
      </c>
      <c r="M99" s="21">
        <f>'Variables AMS'!L259</f>
        <v>38.196683010000001</v>
      </c>
      <c r="N99" s="21">
        <f>'Variables AMS'!M259</f>
        <v>37.948482570000003</v>
      </c>
      <c r="O99" s="21">
        <f>'Variables AMS'!N259</f>
        <v>37.26489539</v>
      </c>
      <c r="P99" s="21">
        <f>'Variables AMS'!O259</f>
        <v>38.123052149999999</v>
      </c>
      <c r="Q99" s="21">
        <f>'Variables AMS'!P259</f>
        <v>38.910233269999999</v>
      </c>
      <c r="R99" s="21">
        <f>'Variables AMS'!Q259</f>
        <v>38.315100309999998</v>
      </c>
      <c r="S99" s="21">
        <f>'Variables AMS'!R259</f>
        <v>38.398610079999997</v>
      </c>
      <c r="T99" s="21">
        <f>'Variables AMS'!S259</f>
        <v>38.462036619999999</v>
      </c>
      <c r="U99" s="21">
        <f>'Variables AMS'!T259</f>
        <v>38.515722949999997</v>
      </c>
      <c r="V99" s="21">
        <f>'Variables AMS'!U259</f>
        <v>38.592599659999998</v>
      </c>
      <c r="W99" s="21">
        <f>'Variables AMS'!V259</f>
        <v>38.659179520000002</v>
      </c>
      <c r="X99" s="21">
        <f>'Variables AMS'!W259</f>
        <v>38.801984859999997</v>
      </c>
      <c r="Y99" s="21">
        <f>'Variables AMS'!X259</f>
        <v>39.039804169999996</v>
      </c>
      <c r="Z99" s="21">
        <f>'Variables AMS'!Y259</f>
        <v>39.281218840000001</v>
      </c>
      <c r="AA99" s="21">
        <f>'Variables AMS'!Z259</f>
        <v>39.473987610000002</v>
      </c>
      <c r="AB99" s="21">
        <f>'Variables AMS'!AA259</f>
        <v>39.606880410000002</v>
      </c>
      <c r="AC99" s="21">
        <f>'Variables AMS'!AB259</f>
        <v>39.713554639999998</v>
      </c>
      <c r="AD99" s="21">
        <f>'Variables AMS'!AC259</f>
        <v>39.912749169999998</v>
      </c>
      <c r="AE99" s="21">
        <f>'Variables AMS'!AD259</f>
        <v>40.159882639999999</v>
      </c>
      <c r="AF99" s="21">
        <f>'Variables AMS'!AE259</f>
        <v>40.342000040000002</v>
      </c>
      <c r="AG99" s="21">
        <f>'Variables AMS'!AF259</f>
        <v>40.46693982</v>
      </c>
      <c r="AH99" s="21">
        <f>'Variables AMS'!AG259</f>
        <v>40.568852649999997</v>
      </c>
      <c r="AI99" s="21">
        <f>'Variables AMS'!AH259</f>
        <v>40.671036319999999</v>
      </c>
      <c r="AJ99" s="21">
        <f>'Variables AMS'!AI259</f>
        <v>40.766715730000001</v>
      </c>
      <c r="AK99" s="21">
        <f>'Variables AMS'!AJ259</f>
        <v>40.839423750000002</v>
      </c>
      <c r="AL99" s="21">
        <f>'Variables AMS'!AK259</f>
        <v>40.887151179999996</v>
      </c>
      <c r="AM99" s="21">
        <f>'Variables AMS'!AL259</f>
        <v>40.930431640000002</v>
      </c>
      <c r="AN99" s="21">
        <f>'Variables AMS'!AM259</f>
        <v>40.955029340000003</v>
      </c>
      <c r="AO99" s="21">
        <f>'Variables AMS'!AN259</f>
        <v>40.977413419999998</v>
      </c>
      <c r="AP99" s="21">
        <f>'Variables AMS'!AO259</f>
        <v>40.962532369999998</v>
      </c>
      <c r="AQ99" s="21">
        <f>'Variables AMS'!AP259</f>
        <v>40.928368829999997</v>
      </c>
      <c r="AR99" s="21">
        <f>'Variables AMS'!AQ259</f>
        <v>40.8768119</v>
      </c>
      <c r="AS99" s="21">
        <f>'Variables AMS'!AR259</f>
        <v>40.810427400000002</v>
      </c>
      <c r="AT99" s="21">
        <f>'Variables AMS'!AS259</f>
        <v>40.735402880000002</v>
      </c>
      <c r="AU99" s="21">
        <f>'Variables AMS'!AT259</f>
        <v>40.666712099999998</v>
      </c>
      <c r="AV99" s="21">
        <f>'Variables AMS'!AU259</f>
        <v>40.59230032</v>
      </c>
      <c r="AW99" s="21">
        <f>'Variables AMS'!AV259</f>
        <v>40.505167890000003</v>
      </c>
    </row>
    <row r="100" spans="1:49" x14ac:dyDescent="0.25">
      <c r="A100" s="166"/>
      <c r="B100" t="s">
        <v>264</v>
      </c>
      <c r="C100" s="21">
        <f>'Variables AMS'!B260</f>
        <v>27.2473071502287</v>
      </c>
      <c r="D100" s="21">
        <f>'Variables AMS'!C260</f>
        <v>27.356493557230099</v>
      </c>
      <c r="E100" s="21">
        <f>'Variables AMS'!D260</f>
        <v>27.442645240000001</v>
      </c>
      <c r="F100" s="21">
        <f>'Variables AMS'!E260</f>
        <v>27.151170230000002</v>
      </c>
      <c r="G100" s="21">
        <f>'Variables AMS'!F260</f>
        <v>25.781141430000002</v>
      </c>
      <c r="H100" s="21">
        <f>'Variables AMS'!G260</f>
        <v>22.06169672</v>
      </c>
      <c r="I100" s="21">
        <f>'Variables AMS'!H260</f>
        <v>21.287035759999998</v>
      </c>
      <c r="J100" s="21">
        <f>'Variables AMS'!I260</f>
        <v>21.568842759999999</v>
      </c>
      <c r="K100" s="21">
        <f>'Variables AMS'!J260</f>
        <v>21.354760519999999</v>
      </c>
      <c r="L100" s="21">
        <f>'Variables AMS'!K260</f>
        <v>20.819530709999999</v>
      </c>
      <c r="M100" s="21">
        <f>'Variables AMS'!L260</f>
        <v>20.574787879999999</v>
      </c>
      <c r="N100" s="21">
        <f>'Variables AMS'!M260</f>
        <v>20.351980690000001</v>
      </c>
      <c r="O100" s="21">
        <f>'Variables AMS'!N260</f>
        <v>20.002861670000001</v>
      </c>
      <c r="P100" s="21">
        <f>'Variables AMS'!O260</f>
        <v>20.4559599</v>
      </c>
      <c r="Q100" s="21">
        <f>'Variables AMS'!P260</f>
        <v>20.692537179999999</v>
      </c>
      <c r="R100" s="21">
        <f>'Variables AMS'!Q260</f>
        <v>20.312590749999998</v>
      </c>
      <c r="S100" s="21">
        <f>'Variables AMS'!R260</f>
        <v>20.357066509999999</v>
      </c>
      <c r="T100" s="21">
        <f>'Variables AMS'!S260</f>
        <v>20.39155989</v>
      </c>
      <c r="U100" s="21">
        <f>'Variables AMS'!T260</f>
        <v>20.422192930000001</v>
      </c>
      <c r="V100" s="21">
        <f>'Variables AMS'!U260</f>
        <v>20.466928559999999</v>
      </c>
      <c r="W100" s="21">
        <f>'Variables AMS'!V260</f>
        <v>20.51305872</v>
      </c>
      <c r="X100" s="21">
        <f>'Variables AMS'!W260</f>
        <v>20.57196802</v>
      </c>
      <c r="Y100" s="21">
        <f>'Variables AMS'!X260</f>
        <v>20.65364975</v>
      </c>
      <c r="Z100" s="21">
        <f>'Variables AMS'!Y260</f>
        <v>20.73445603</v>
      </c>
      <c r="AA100" s="21">
        <f>'Variables AMS'!Z260</f>
        <v>20.78893965</v>
      </c>
      <c r="AB100" s="21">
        <f>'Variables AMS'!AA260</f>
        <v>20.814136900000001</v>
      </c>
      <c r="AC100" s="21">
        <f>'Variables AMS'!AB260</f>
        <v>20.82576749</v>
      </c>
      <c r="AD100" s="21">
        <f>'Variables AMS'!AC260</f>
        <v>20.860054959999999</v>
      </c>
      <c r="AE100" s="21">
        <f>'Variables AMS'!AD260</f>
        <v>20.904890009999999</v>
      </c>
      <c r="AF100" s="21">
        <f>'Variables AMS'!AE260</f>
        <v>20.928277470000001</v>
      </c>
      <c r="AG100" s="21">
        <f>'Variables AMS'!AF260</f>
        <v>20.935761490000001</v>
      </c>
      <c r="AH100" s="21">
        <f>'Variables AMS'!AG260</f>
        <v>20.940960919999998</v>
      </c>
      <c r="AI100" s="21">
        <f>'Variables AMS'!AH260</f>
        <v>20.95094353</v>
      </c>
      <c r="AJ100" s="21">
        <f>'Variables AMS'!AI260</f>
        <v>20.960406769999999</v>
      </c>
      <c r="AK100" s="21">
        <f>'Variables AMS'!AJ260</f>
        <v>20.963285590000002</v>
      </c>
      <c r="AL100" s="21">
        <f>'Variables AMS'!AK260</f>
        <v>20.959390160000002</v>
      </c>
      <c r="AM100" s="21">
        <f>'Variables AMS'!AL260</f>
        <v>20.95679067</v>
      </c>
      <c r="AN100" s="21">
        <f>'Variables AMS'!AM260</f>
        <v>20.957515470000001</v>
      </c>
      <c r="AO100" s="21">
        <f>'Variables AMS'!AN260</f>
        <v>20.961574339999999</v>
      </c>
      <c r="AP100" s="21">
        <f>'Variables AMS'!AO260</f>
        <v>20.952721740000001</v>
      </c>
      <c r="AQ100" s="21">
        <f>'Variables AMS'!AP260</f>
        <v>20.939577549999999</v>
      </c>
      <c r="AR100" s="21">
        <f>'Variables AMS'!AQ260</f>
        <v>20.922756079999999</v>
      </c>
      <c r="AS100" s="21">
        <f>'Variables AMS'!AR260</f>
        <v>20.898199120000001</v>
      </c>
      <c r="AT100" s="21">
        <f>'Variables AMS'!AS260</f>
        <v>20.87364427</v>
      </c>
      <c r="AU100" s="21">
        <f>'Variables AMS'!AT260</f>
        <v>20.856445090000001</v>
      </c>
      <c r="AV100" s="21">
        <f>'Variables AMS'!AU260</f>
        <v>20.84111454</v>
      </c>
      <c r="AW100" s="21">
        <f>'Variables AMS'!AV260</f>
        <v>20.823982440000002</v>
      </c>
    </row>
    <row r="101" spans="1:49" x14ac:dyDescent="0.25">
      <c r="A101" s="166"/>
      <c r="B101" t="s">
        <v>265</v>
      </c>
      <c r="C101" s="21">
        <f>'Variables AMS'!B261</f>
        <v>2027.87758332816</v>
      </c>
      <c r="D101" s="21">
        <f>'Variables AMS'!C261</f>
        <v>2036.0037686404</v>
      </c>
      <c r="E101" s="21">
        <f>'Variables AMS'!D261</f>
        <v>2036.275971</v>
      </c>
      <c r="F101" s="21">
        <f>'Variables AMS'!E261</f>
        <v>2059.4152159999999</v>
      </c>
      <c r="G101" s="21">
        <f>'Variables AMS'!F261</f>
        <v>2043.7220890000001</v>
      </c>
      <c r="H101" s="21">
        <f>'Variables AMS'!G261</f>
        <v>1892.465299</v>
      </c>
      <c r="I101" s="21">
        <f>'Variables AMS'!H261</f>
        <v>1831.647766</v>
      </c>
      <c r="J101" s="21">
        <f>'Variables AMS'!I261</f>
        <v>1838.814895</v>
      </c>
      <c r="K101" s="21">
        <f>'Variables AMS'!J261</f>
        <v>1838.6484849999999</v>
      </c>
      <c r="L101" s="21">
        <f>'Variables AMS'!K261</f>
        <v>1817.1357129999999</v>
      </c>
      <c r="M101" s="21">
        <f>'Variables AMS'!L261</f>
        <v>1806.2150590000001</v>
      </c>
      <c r="N101" s="21">
        <f>'Variables AMS'!M261</f>
        <v>1809.2196369999999</v>
      </c>
      <c r="O101" s="21">
        <f>'Variables AMS'!N261</f>
        <v>1822.584998</v>
      </c>
      <c r="P101" s="21">
        <f>'Variables AMS'!O261</f>
        <v>1855.7712329999999</v>
      </c>
      <c r="Q101" s="21">
        <f>'Variables AMS'!P261</f>
        <v>1882.6359709999999</v>
      </c>
      <c r="R101" s="21">
        <f>'Variables AMS'!Q261</f>
        <v>1904.6093470000001</v>
      </c>
      <c r="S101" s="21">
        <f>'Variables AMS'!R261</f>
        <v>1908.620334</v>
      </c>
      <c r="T101" s="21">
        <f>'Variables AMS'!S261</f>
        <v>1911.6418630000001</v>
      </c>
      <c r="U101" s="21">
        <f>'Variables AMS'!T261</f>
        <v>1914.329481</v>
      </c>
      <c r="V101" s="21">
        <f>'Variables AMS'!U261</f>
        <v>1919.078616</v>
      </c>
      <c r="W101" s="21">
        <f>'Variables AMS'!V261</f>
        <v>1923.5665550000001</v>
      </c>
      <c r="X101" s="21">
        <f>'Variables AMS'!W261</f>
        <v>1925.96488</v>
      </c>
      <c r="Y101" s="21">
        <f>'Variables AMS'!X261</f>
        <v>1930.9741160000001</v>
      </c>
      <c r="Z101" s="21">
        <f>'Variables AMS'!Y261</f>
        <v>1939.775682</v>
      </c>
      <c r="AA101" s="21">
        <f>'Variables AMS'!Z261</f>
        <v>1947.646066</v>
      </c>
      <c r="AB101" s="21">
        <f>'Variables AMS'!AA261</f>
        <v>1952.092067</v>
      </c>
      <c r="AC101" s="21">
        <f>'Variables AMS'!AB261</f>
        <v>1954.123501</v>
      </c>
      <c r="AD101" s="21">
        <f>'Variables AMS'!AC261</f>
        <v>1959.853873</v>
      </c>
      <c r="AE101" s="21">
        <f>'Variables AMS'!AD261</f>
        <v>1967.224995</v>
      </c>
      <c r="AF101" s="21">
        <f>'Variables AMS'!AE261</f>
        <v>1971.543396</v>
      </c>
      <c r="AG101" s="21">
        <f>'Variables AMS'!AF261</f>
        <v>1973.3617790000001</v>
      </c>
      <c r="AH101" s="21">
        <f>'Variables AMS'!AG261</f>
        <v>1974.2653379999999</v>
      </c>
      <c r="AI101" s="21">
        <f>'Variables AMS'!AH261</f>
        <v>1976.0878789999999</v>
      </c>
      <c r="AJ101" s="21">
        <f>'Variables AMS'!AI261</f>
        <v>1978.520162</v>
      </c>
      <c r="AK101" s="21">
        <f>'Variables AMS'!AJ261</f>
        <v>1979.801052</v>
      </c>
      <c r="AL101" s="21">
        <f>'Variables AMS'!AK261</f>
        <v>1979.83206</v>
      </c>
      <c r="AM101" s="21">
        <f>'Variables AMS'!AL261</f>
        <v>1979.4237009999999</v>
      </c>
      <c r="AN101" s="21">
        <f>'Variables AMS'!AM261</f>
        <v>1979.979247</v>
      </c>
      <c r="AO101" s="21">
        <f>'Variables AMS'!AN261</f>
        <v>1982.0343370000001</v>
      </c>
      <c r="AP101" s="21">
        <f>'Variables AMS'!AO261</f>
        <v>1982.4703139999999</v>
      </c>
      <c r="AQ101" s="21">
        <f>'Variables AMS'!AP261</f>
        <v>1982.1601149999999</v>
      </c>
      <c r="AR101" s="21">
        <f>'Variables AMS'!AQ261</f>
        <v>1981.002101</v>
      </c>
      <c r="AS101" s="21">
        <f>'Variables AMS'!AR261</f>
        <v>1977.703737</v>
      </c>
      <c r="AT101" s="21">
        <f>'Variables AMS'!AS261</f>
        <v>1973.600999</v>
      </c>
      <c r="AU101" s="21">
        <f>'Variables AMS'!AT261</f>
        <v>1970.966964</v>
      </c>
      <c r="AV101" s="21">
        <f>'Variables AMS'!AU261</f>
        <v>1969.1793</v>
      </c>
      <c r="AW101" s="21">
        <f>'Variables AMS'!AV261</f>
        <v>1967.422648</v>
      </c>
    </row>
    <row r="102" spans="1:49" x14ac:dyDescent="0.25">
      <c r="A102" s="166"/>
      <c r="B102" t="s">
        <v>266</v>
      </c>
      <c r="C102" s="21">
        <f>'Variables AMS'!B262</f>
        <v>1748.7967729787399</v>
      </c>
      <c r="D102" s="21">
        <f>'Variables AMS'!C262</f>
        <v>1755.80461544789</v>
      </c>
      <c r="E102" s="21">
        <f>'Variables AMS'!D262</f>
        <v>1761.9309450000001</v>
      </c>
      <c r="F102" s="21">
        <f>'Variables AMS'!E262</f>
        <v>1814.0080089999999</v>
      </c>
      <c r="G102" s="21">
        <f>'Variables AMS'!F262</f>
        <v>1835.761884</v>
      </c>
      <c r="H102" s="21">
        <f>'Variables AMS'!G262</f>
        <v>1709.5868680000001</v>
      </c>
      <c r="I102" s="21">
        <f>'Variables AMS'!H262</f>
        <v>1618.4197099999999</v>
      </c>
      <c r="J102" s="21">
        <f>'Variables AMS'!I262</f>
        <v>1604.735367</v>
      </c>
      <c r="K102" s="21">
        <f>'Variables AMS'!J262</f>
        <v>1593.3871180000001</v>
      </c>
      <c r="L102" s="21">
        <f>'Variables AMS'!K262</f>
        <v>1583.324016</v>
      </c>
      <c r="M102" s="21">
        <f>'Variables AMS'!L262</f>
        <v>1553.8893880000001</v>
      </c>
      <c r="N102" s="21">
        <f>'Variables AMS'!M262</f>
        <v>1508.87132</v>
      </c>
      <c r="O102" s="21">
        <f>'Variables AMS'!N262</f>
        <v>1488.7909199999999</v>
      </c>
      <c r="P102" s="21">
        <f>'Variables AMS'!O262</f>
        <v>1513.893767</v>
      </c>
      <c r="Q102" s="21">
        <f>'Variables AMS'!P262</f>
        <v>1554.7033240000001</v>
      </c>
      <c r="R102" s="21">
        <f>'Variables AMS'!Q262</f>
        <v>1599.4399940000001</v>
      </c>
      <c r="S102" s="21">
        <f>'Variables AMS'!R262</f>
        <v>1602.1130619999999</v>
      </c>
      <c r="T102" s="21">
        <f>'Variables AMS'!S262</f>
        <v>1603.8450800000001</v>
      </c>
      <c r="U102" s="21">
        <f>'Variables AMS'!T262</f>
        <v>1605.8641070000001</v>
      </c>
      <c r="V102" s="21">
        <f>'Variables AMS'!U262</f>
        <v>1609.817313</v>
      </c>
      <c r="W102" s="21">
        <f>'Variables AMS'!V262</f>
        <v>1611.911885</v>
      </c>
      <c r="X102" s="21">
        <f>'Variables AMS'!W262</f>
        <v>1610.3764249999999</v>
      </c>
      <c r="Y102" s="21">
        <f>'Variables AMS'!X262</f>
        <v>1620.0287519999999</v>
      </c>
      <c r="Z102" s="21">
        <f>'Variables AMS'!Y262</f>
        <v>1637.903804</v>
      </c>
      <c r="AA102" s="21">
        <f>'Variables AMS'!Z262</f>
        <v>1641.713479</v>
      </c>
      <c r="AB102" s="21">
        <f>'Variables AMS'!AA262</f>
        <v>1627.442738</v>
      </c>
      <c r="AC102" s="21">
        <f>'Variables AMS'!AB262</f>
        <v>1604.8838639999999</v>
      </c>
      <c r="AD102" s="21">
        <f>'Variables AMS'!AC262</f>
        <v>1595.454489</v>
      </c>
      <c r="AE102" s="21">
        <f>'Variables AMS'!AD262</f>
        <v>1600.287597</v>
      </c>
      <c r="AF102" s="21">
        <f>'Variables AMS'!AE262</f>
        <v>1597.499826</v>
      </c>
      <c r="AG102" s="21">
        <f>'Variables AMS'!AF262</f>
        <v>1586.6520909999999</v>
      </c>
      <c r="AH102" s="21">
        <f>'Variables AMS'!AG262</f>
        <v>1574.1168130000001</v>
      </c>
      <c r="AI102" s="21">
        <f>'Variables AMS'!AH262</f>
        <v>1564.6869380000001</v>
      </c>
      <c r="AJ102" s="21">
        <f>'Variables AMS'!AI262</f>
        <v>1557.4086709999999</v>
      </c>
      <c r="AK102" s="21">
        <f>'Variables AMS'!AJ262</f>
        <v>1548.147459</v>
      </c>
      <c r="AL102" s="21">
        <f>'Variables AMS'!AK262</f>
        <v>1537.7512340000001</v>
      </c>
      <c r="AM102" s="21">
        <f>'Variables AMS'!AL262</f>
        <v>1528.620478</v>
      </c>
      <c r="AN102" s="21">
        <f>'Variables AMS'!AM262</f>
        <v>1526.403294</v>
      </c>
      <c r="AO102" s="21">
        <f>'Variables AMS'!AN262</f>
        <v>1529.093605</v>
      </c>
      <c r="AP102" s="21">
        <f>'Variables AMS'!AO262</f>
        <v>1526.9409089999999</v>
      </c>
      <c r="AQ102" s="21">
        <f>'Variables AMS'!AP262</f>
        <v>1521.8875499999999</v>
      </c>
      <c r="AR102" s="21">
        <f>'Variables AMS'!AQ262</f>
        <v>1515.3691329999999</v>
      </c>
      <c r="AS102" s="21">
        <f>'Variables AMS'!AR262</f>
        <v>1505.4093889999999</v>
      </c>
      <c r="AT102" s="21">
        <f>'Variables AMS'!AS262</f>
        <v>1495.5188009999999</v>
      </c>
      <c r="AU102" s="21">
        <f>'Variables AMS'!AT262</f>
        <v>1490.9355989999999</v>
      </c>
      <c r="AV102" s="21">
        <f>'Variables AMS'!AU262</f>
        <v>1488.867624</v>
      </c>
      <c r="AW102" s="21">
        <f>'Variables AMS'!AV262</f>
        <v>1488.255674</v>
      </c>
    </row>
    <row r="105" spans="1:49" x14ac:dyDescent="0.25">
      <c r="A105" s="166" t="s">
        <v>305</v>
      </c>
      <c r="B105" t="s">
        <v>255</v>
      </c>
      <c r="C105" s="20">
        <f>'Variables AMS'!B213</f>
        <v>0.96116878123798499</v>
      </c>
      <c r="D105" s="20">
        <f>'Variables AMS'!C213</f>
        <v>0.98039215686274495</v>
      </c>
      <c r="E105" s="20">
        <f>'Variables AMS'!D213</f>
        <v>0.97846833320000004</v>
      </c>
      <c r="F105" s="20">
        <f>'Variables AMS'!E213</f>
        <v>0.98064084029999998</v>
      </c>
      <c r="G105" s="20">
        <f>'Variables AMS'!F213</f>
        <v>1.004171967</v>
      </c>
      <c r="H105" s="20">
        <f>'Variables AMS'!G213</f>
        <v>1.000688644</v>
      </c>
      <c r="I105" s="20">
        <f>'Variables AMS'!H213</f>
        <v>0.98735715729999995</v>
      </c>
      <c r="J105" s="20">
        <f>'Variables AMS'!I213</f>
        <v>0.99770939150000004</v>
      </c>
      <c r="K105" s="20">
        <f>'Variables AMS'!J213</f>
        <v>1.0033135259999999</v>
      </c>
      <c r="L105" s="20">
        <f>'Variables AMS'!K213</f>
        <v>1.0215177049999999</v>
      </c>
      <c r="M105" s="20">
        <f>'Variables AMS'!L213</f>
        <v>1.0211719939999999</v>
      </c>
      <c r="N105" s="20">
        <f>'Variables AMS'!M213</f>
        <v>1.0225761950000001</v>
      </c>
      <c r="O105" s="20">
        <f>'Variables AMS'!N213</f>
        <v>1.0421368040000001</v>
      </c>
      <c r="P105" s="20">
        <f>'Variables AMS'!O213</f>
        <v>1.0654094789999999</v>
      </c>
      <c r="Q105" s="20">
        <f>'Variables AMS'!P213</f>
        <v>1.101654369</v>
      </c>
      <c r="R105" s="20">
        <f>'Variables AMS'!Q213</f>
        <v>1.1375370810000001</v>
      </c>
      <c r="S105" s="20">
        <f>'Variables AMS'!R213</f>
        <v>1.1602372590000001</v>
      </c>
      <c r="T105" s="20">
        <f>'Variables AMS'!S213</f>
        <v>1.1833789910000001</v>
      </c>
      <c r="U105" s="20">
        <f>'Variables AMS'!T213</f>
        <v>1.2070081930000001</v>
      </c>
      <c r="V105" s="20">
        <f>'Variables AMS'!U213</f>
        <v>1.231024044</v>
      </c>
      <c r="W105" s="20">
        <f>'Variables AMS'!V213</f>
        <v>1.2554578949999999</v>
      </c>
      <c r="X105" s="20">
        <f>'Variables AMS'!W213</f>
        <v>1.2810999489999999</v>
      </c>
      <c r="Y105" s="20">
        <f>'Variables AMS'!X213</f>
        <v>1.3081821739999999</v>
      </c>
      <c r="Z105" s="20">
        <f>'Variables AMS'!Y213</f>
        <v>1.3357250039999999</v>
      </c>
      <c r="AA105" s="20">
        <f>'Variables AMS'!Z213</f>
        <v>1.3639023640000001</v>
      </c>
      <c r="AB105" s="20">
        <f>'Variables AMS'!AA213</f>
        <v>1.392848906</v>
      </c>
      <c r="AC105" s="20">
        <f>'Variables AMS'!AB213</f>
        <v>1.4225899369999999</v>
      </c>
      <c r="AD105" s="20">
        <f>'Variables AMS'!AC213</f>
        <v>1.4529137029999999</v>
      </c>
      <c r="AE105" s="20">
        <f>'Variables AMS'!AD213</f>
        <v>1.4838955110000001</v>
      </c>
      <c r="AF105" s="20">
        <f>'Variables AMS'!AE213</f>
        <v>1.5154715510000001</v>
      </c>
      <c r="AG105" s="20">
        <f>'Variables AMS'!AF213</f>
        <v>1.547699808</v>
      </c>
      <c r="AH105" s="20">
        <f>'Variables AMS'!AG213</f>
        <v>1.580382322</v>
      </c>
      <c r="AI105" s="20">
        <f>'Variables AMS'!AH213</f>
        <v>1.613656282</v>
      </c>
      <c r="AJ105" s="20">
        <f>'Variables AMS'!AI213</f>
        <v>1.6477214870000001</v>
      </c>
      <c r="AK105" s="20">
        <f>'Variables AMS'!AJ213</f>
        <v>1.6827642350000001</v>
      </c>
      <c r="AL105" s="20">
        <f>'Variables AMS'!AK213</f>
        <v>1.718317729</v>
      </c>
      <c r="AM105" s="20">
        <f>'Variables AMS'!AL213</f>
        <v>1.7548207520000001</v>
      </c>
      <c r="AN105" s="20">
        <f>'Variables AMS'!AM213</f>
        <v>1.791877741</v>
      </c>
      <c r="AO105" s="20">
        <f>'Variables AMS'!AN213</f>
        <v>1.830102415</v>
      </c>
      <c r="AP105" s="20">
        <f>'Variables AMS'!AO213</f>
        <v>1.8692739819999999</v>
      </c>
      <c r="AQ105" s="20">
        <f>'Variables AMS'!AP213</f>
        <v>1.9091462299999999</v>
      </c>
      <c r="AR105" s="20">
        <f>'Variables AMS'!AQ213</f>
        <v>1.94969579</v>
      </c>
      <c r="AS105" s="20">
        <f>'Variables AMS'!AR213</f>
        <v>1.991131821</v>
      </c>
      <c r="AT105" s="20">
        <f>'Variables AMS'!AS213</f>
        <v>2.033235999</v>
      </c>
      <c r="AU105" s="20">
        <f>'Variables AMS'!AT213</f>
        <v>2.0760955769999998</v>
      </c>
      <c r="AV105" s="20">
        <f>'Variables AMS'!AU213</f>
        <v>2.1197632689999999</v>
      </c>
      <c r="AW105" s="20">
        <f>'Variables AMS'!AV213</f>
        <v>2.164333439</v>
      </c>
    </row>
    <row r="106" spans="1:49" x14ac:dyDescent="0.25">
      <c r="A106" s="166"/>
      <c r="B106" t="s">
        <v>256</v>
      </c>
      <c r="C106" s="20">
        <f>'Variables AMS'!B214</f>
        <v>0.96116878123798499</v>
      </c>
      <c r="D106" s="20">
        <f>'Variables AMS'!C214</f>
        <v>0.98039215686274495</v>
      </c>
      <c r="E106" s="20">
        <f>'Variables AMS'!D214</f>
        <v>0.9939907617</v>
      </c>
      <c r="F106" s="20">
        <f>'Variables AMS'!E214</f>
        <v>0.99948888219999998</v>
      </c>
      <c r="G106" s="20">
        <f>'Variables AMS'!F214</f>
        <v>1.0199317699999999</v>
      </c>
      <c r="H106" s="20">
        <f>'Variables AMS'!G214</f>
        <v>1.0127923240000001</v>
      </c>
      <c r="I106" s="20">
        <f>'Variables AMS'!H214</f>
        <v>1.0065819039999999</v>
      </c>
      <c r="J106" s="20">
        <f>'Variables AMS'!I214</f>
        <v>0.9993404669</v>
      </c>
      <c r="K106" s="20">
        <f>'Variables AMS'!J214</f>
        <v>1.005752902</v>
      </c>
      <c r="L106" s="20">
        <f>'Variables AMS'!K214</f>
        <v>1.014164691</v>
      </c>
      <c r="M106" s="20">
        <f>'Variables AMS'!L214</f>
        <v>1.026436503</v>
      </c>
      <c r="N106" s="20">
        <f>'Variables AMS'!M214</f>
        <v>1.0307206769999999</v>
      </c>
      <c r="O106" s="20">
        <f>'Variables AMS'!N214</f>
        <v>1.0374540210000001</v>
      </c>
      <c r="P106" s="20">
        <f>'Variables AMS'!O214</f>
        <v>1.0545297579999999</v>
      </c>
      <c r="Q106" s="20">
        <f>'Variables AMS'!P214</f>
        <v>1.0782675310000001</v>
      </c>
      <c r="R106" s="20">
        <f>'Variables AMS'!Q214</f>
        <v>1.124025732</v>
      </c>
      <c r="S106" s="20">
        <f>'Variables AMS'!R214</f>
        <v>1.146488725</v>
      </c>
      <c r="T106" s="20">
        <f>'Variables AMS'!S214</f>
        <v>1.1693829600000001</v>
      </c>
      <c r="U106" s="20">
        <f>'Variables AMS'!T214</f>
        <v>1.192731239</v>
      </c>
      <c r="V106" s="20">
        <f>'Variables AMS'!U214</f>
        <v>1.2163444590000001</v>
      </c>
      <c r="W106" s="20">
        <f>'Variables AMS'!V214</f>
        <v>1.2401508349999999</v>
      </c>
      <c r="X106" s="20">
        <f>'Variables AMS'!W214</f>
        <v>1.2647057900000001</v>
      </c>
      <c r="Y106" s="20">
        <f>'Variables AMS'!X214</f>
        <v>1.2906120510000001</v>
      </c>
      <c r="Z106" s="20">
        <f>'Variables AMS'!Y214</f>
        <v>1.317068119</v>
      </c>
      <c r="AA106" s="20">
        <f>'Variables AMS'!Z214</f>
        <v>1.34416303</v>
      </c>
      <c r="AB106" s="20">
        <f>'Variables AMS'!AA214</f>
        <v>1.3720251919999999</v>
      </c>
      <c r="AC106" s="20">
        <f>'Variables AMS'!AB214</f>
        <v>1.400537516</v>
      </c>
      <c r="AD106" s="20">
        <f>'Variables AMS'!AC214</f>
        <v>1.4307123129999999</v>
      </c>
      <c r="AE106" s="20">
        <f>'Variables AMS'!AD214</f>
        <v>1.4609354160000001</v>
      </c>
      <c r="AF106" s="20">
        <f>'Variables AMS'!AE214</f>
        <v>1.4916817790000001</v>
      </c>
      <c r="AG106" s="20">
        <f>'Variables AMS'!AF214</f>
        <v>1.5230668810000001</v>
      </c>
      <c r="AH106" s="20">
        <f>'Variables AMS'!AG214</f>
        <v>1.554890804</v>
      </c>
      <c r="AI106" s="20">
        <f>'Variables AMS'!AH214</f>
        <v>1.587270296</v>
      </c>
      <c r="AJ106" s="20">
        <f>'Variables AMS'!AI214</f>
        <v>1.6204120019999999</v>
      </c>
      <c r="AK106" s="20">
        <f>'Variables AMS'!AJ214</f>
        <v>1.6545850369999999</v>
      </c>
      <c r="AL106" s="20">
        <f>'Variables AMS'!AK214</f>
        <v>1.6891530779999999</v>
      </c>
      <c r="AM106" s="20">
        <f>'Variables AMS'!AL214</f>
        <v>1.724779659</v>
      </c>
      <c r="AN106" s="20">
        <f>'Variables AMS'!AM214</f>
        <v>1.7607269219999999</v>
      </c>
      <c r="AO106" s="20">
        <f>'Variables AMS'!AN214</f>
        <v>1.797865278</v>
      </c>
      <c r="AP106" s="20">
        <f>'Variables AMS'!AO214</f>
        <v>1.8358980519999999</v>
      </c>
      <c r="AQ106" s="20">
        <f>'Variables AMS'!AP214</f>
        <v>1.874612036</v>
      </c>
      <c r="AR106" s="20">
        <f>'Variables AMS'!AQ214</f>
        <v>1.914011423</v>
      </c>
      <c r="AS106" s="20">
        <f>'Variables AMS'!AR214</f>
        <v>1.954263818</v>
      </c>
      <c r="AT106" s="20">
        <f>'Variables AMS'!AS214</f>
        <v>1.995178055</v>
      </c>
      <c r="AU106" s="20">
        <f>'Variables AMS'!AT214</f>
        <v>2.0368583099999999</v>
      </c>
      <c r="AV106" s="20">
        <f>'Variables AMS'!AU214</f>
        <v>2.079328474</v>
      </c>
      <c r="AW106" s="20">
        <f>'Variables AMS'!AV214</f>
        <v>2.122671795</v>
      </c>
    </row>
    <row r="107" spans="1:49" x14ac:dyDescent="0.25">
      <c r="A107" s="166"/>
      <c r="B107" t="s">
        <v>257</v>
      </c>
      <c r="C107" s="20">
        <f>'Variables AMS'!B215</f>
        <v>0.96116878123798499</v>
      </c>
      <c r="D107" s="20">
        <f>'Variables AMS'!C215</f>
        <v>0.98039215686274495</v>
      </c>
      <c r="E107" s="20">
        <f>'Variables AMS'!D215</f>
        <v>0.9884719837</v>
      </c>
      <c r="F107" s="20">
        <f>'Variables AMS'!E215</f>
        <v>1.008722857</v>
      </c>
      <c r="G107" s="20">
        <f>'Variables AMS'!F215</f>
        <v>1.039181892</v>
      </c>
      <c r="H107" s="20">
        <f>'Variables AMS'!G215</f>
        <v>1.0723340139999999</v>
      </c>
      <c r="I107" s="20">
        <f>'Variables AMS'!H215</f>
        <v>1.063403584</v>
      </c>
      <c r="J107" s="20">
        <f>'Variables AMS'!I215</f>
        <v>1.066607694</v>
      </c>
      <c r="K107" s="20">
        <f>'Variables AMS'!J215</f>
        <v>1.0700711679999999</v>
      </c>
      <c r="L107" s="20">
        <f>'Variables AMS'!K215</f>
        <v>1.084906248</v>
      </c>
      <c r="M107" s="20">
        <f>'Variables AMS'!L215</f>
        <v>1.1148371210000001</v>
      </c>
      <c r="N107" s="20">
        <f>'Variables AMS'!M215</f>
        <v>1.141898847</v>
      </c>
      <c r="O107" s="20">
        <f>'Variables AMS'!N215</f>
        <v>1.159907429</v>
      </c>
      <c r="P107" s="20">
        <f>'Variables AMS'!O215</f>
        <v>1.1799626540000001</v>
      </c>
      <c r="Q107" s="20">
        <f>'Variables AMS'!P215</f>
        <v>1.1930862120000001</v>
      </c>
      <c r="R107" s="20">
        <f>'Variables AMS'!Q215</f>
        <v>1.2230604380000001</v>
      </c>
      <c r="S107" s="20">
        <f>'Variables AMS'!R215</f>
        <v>1.247509389</v>
      </c>
      <c r="T107" s="20">
        <f>'Variables AMS'!S215</f>
        <v>1.2724750499999999</v>
      </c>
      <c r="U107" s="20">
        <f>'Variables AMS'!T215</f>
        <v>1.297916804</v>
      </c>
      <c r="V107" s="20">
        <f>'Variables AMS'!U215</f>
        <v>1.32385916</v>
      </c>
      <c r="W107" s="20">
        <f>'Variables AMS'!V215</f>
        <v>1.350492062</v>
      </c>
      <c r="X107" s="20">
        <f>'Variables AMS'!W215</f>
        <v>1.3770172970000001</v>
      </c>
      <c r="Y107" s="20">
        <f>'Variables AMS'!X215</f>
        <v>1.4037962049999999</v>
      </c>
      <c r="Z107" s="20">
        <f>'Variables AMS'!Y215</f>
        <v>1.4303680059999999</v>
      </c>
      <c r="AA107" s="20">
        <f>'Variables AMS'!Z215</f>
        <v>1.4562350770000001</v>
      </c>
      <c r="AB107" s="20">
        <f>'Variables AMS'!AA215</f>
        <v>1.4830681450000001</v>
      </c>
      <c r="AC107" s="20">
        <f>'Variables AMS'!AB215</f>
        <v>1.511072183</v>
      </c>
      <c r="AD107" s="20">
        <f>'Variables AMS'!AC215</f>
        <v>1.540555487</v>
      </c>
      <c r="AE107" s="20">
        <f>'Variables AMS'!AD215</f>
        <v>1.5713180499999999</v>
      </c>
      <c r="AF107" s="20">
        <f>'Variables AMS'!AE215</f>
        <v>1.60367412</v>
      </c>
      <c r="AG107" s="20">
        <f>'Variables AMS'!AF215</f>
        <v>1.6372988509999999</v>
      </c>
      <c r="AH107" s="20">
        <f>'Variables AMS'!AG215</f>
        <v>1.6718118689999999</v>
      </c>
      <c r="AI107" s="20">
        <f>'Variables AMS'!AH215</f>
        <v>1.7070738569999999</v>
      </c>
      <c r="AJ107" s="20">
        <f>'Variables AMS'!AI215</f>
        <v>1.7430303659999999</v>
      </c>
      <c r="AK107" s="20">
        <f>'Variables AMS'!AJ215</f>
        <v>1.7801327570000001</v>
      </c>
      <c r="AL107" s="20">
        <f>'Variables AMS'!AK215</f>
        <v>1.8176531520000001</v>
      </c>
      <c r="AM107" s="20">
        <f>'Variables AMS'!AL215</f>
        <v>1.8561671449999999</v>
      </c>
      <c r="AN107" s="20">
        <f>'Variables AMS'!AM215</f>
        <v>1.895221413</v>
      </c>
      <c r="AO107" s="20">
        <f>'Variables AMS'!AN215</f>
        <v>1.935239683</v>
      </c>
      <c r="AP107" s="20">
        <f>'Variables AMS'!AO215</f>
        <v>1.9762946219999999</v>
      </c>
      <c r="AQ107" s="20">
        <f>'Variables AMS'!AP215</f>
        <v>2.018070287</v>
      </c>
      <c r="AR107" s="20">
        <f>'Variables AMS'!AQ215</f>
        <v>2.060533403</v>
      </c>
      <c r="AS107" s="20">
        <f>'Variables AMS'!AR215</f>
        <v>2.1038244499999998</v>
      </c>
      <c r="AT107" s="20">
        <f>'Variables AMS'!AS215</f>
        <v>2.1479928799999999</v>
      </c>
      <c r="AU107" s="20">
        <f>'Variables AMS'!AT215</f>
        <v>2.1928857929999999</v>
      </c>
      <c r="AV107" s="20">
        <f>'Variables AMS'!AU215</f>
        <v>2.2385778510000001</v>
      </c>
      <c r="AW107" s="20">
        <f>'Variables AMS'!AV215</f>
        <v>2.2851919139999999</v>
      </c>
    </row>
    <row r="108" spans="1:49" x14ac:dyDescent="0.25">
      <c r="A108" s="166"/>
      <c r="B108" t="s">
        <v>258</v>
      </c>
      <c r="C108" s="20">
        <f>'Variables AMS'!B216</f>
        <v>0.96116878123798499</v>
      </c>
      <c r="D108" s="20">
        <f>'Variables AMS'!C216</f>
        <v>0.98039215686274495</v>
      </c>
      <c r="E108" s="20">
        <f>'Variables AMS'!D216</f>
        <v>0.98881119029999998</v>
      </c>
      <c r="F108" s="20">
        <f>'Variables AMS'!E216</f>
        <v>1.001195407</v>
      </c>
      <c r="G108" s="20">
        <f>'Variables AMS'!F216</f>
        <v>1.037658086</v>
      </c>
      <c r="H108" s="20">
        <f>'Variables AMS'!G216</f>
        <v>1.0956264979999999</v>
      </c>
      <c r="I108" s="20">
        <f>'Variables AMS'!H216</f>
        <v>1.120103571</v>
      </c>
      <c r="J108" s="20">
        <f>'Variables AMS'!I216</f>
        <v>1.0764770589999999</v>
      </c>
      <c r="K108" s="20">
        <f>'Variables AMS'!J216</f>
        <v>1.0780003970000001</v>
      </c>
      <c r="L108" s="20">
        <f>'Variables AMS'!K216</f>
        <v>1.103368503</v>
      </c>
      <c r="M108" s="20">
        <f>'Variables AMS'!L216</f>
        <v>1.118849048</v>
      </c>
      <c r="N108" s="20">
        <f>'Variables AMS'!M216</f>
        <v>1.1407537670000001</v>
      </c>
      <c r="O108" s="20">
        <f>'Variables AMS'!N216</f>
        <v>1.138541086</v>
      </c>
      <c r="P108" s="20">
        <f>'Variables AMS'!O216</f>
        <v>1.1351537759999999</v>
      </c>
      <c r="Q108" s="20">
        <f>'Variables AMS'!P216</f>
        <v>1.1463959100000001</v>
      </c>
      <c r="R108" s="20">
        <f>'Variables AMS'!Q216</f>
        <v>1.1775948329999999</v>
      </c>
      <c r="S108" s="20">
        <f>'Variables AMS'!R216</f>
        <v>1.20101758</v>
      </c>
      <c r="T108" s="20">
        <f>'Variables AMS'!S216</f>
        <v>1.224696105</v>
      </c>
      <c r="U108" s="20">
        <f>'Variables AMS'!T216</f>
        <v>1.2485765120000001</v>
      </c>
      <c r="V108" s="20">
        <f>'Variables AMS'!U216</f>
        <v>1.272051662</v>
      </c>
      <c r="W108" s="20">
        <f>'Variables AMS'!V216</f>
        <v>1.295633735</v>
      </c>
      <c r="X108" s="20">
        <f>'Variables AMS'!W216</f>
        <v>1.3186784680000001</v>
      </c>
      <c r="Y108" s="20">
        <f>'Variables AMS'!X216</f>
        <v>1.344241169</v>
      </c>
      <c r="Z108" s="20">
        <f>'Variables AMS'!Y216</f>
        <v>1.370156003</v>
      </c>
      <c r="AA108" s="20">
        <f>'Variables AMS'!Z216</f>
        <v>1.3971311019999999</v>
      </c>
      <c r="AB108" s="20">
        <f>'Variables AMS'!AA216</f>
        <v>1.425109411</v>
      </c>
      <c r="AC108" s="20">
        <f>'Variables AMS'!AB216</f>
        <v>1.453958769</v>
      </c>
      <c r="AD108" s="20">
        <f>'Variables AMS'!AC216</f>
        <v>1.4837212479999999</v>
      </c>
      <c r="AE108" s="20">
        <f>'Variables AMS'!AD216</f>
        <v>1.514009648</v>
      </c>
      <c r="AF108" s="20">
        <f>'Variables AMS'!AE216</f>
        <v>1.5455778069999999</v>
      </c>
      <c r="AG108" s="20">
        <f>'Variables AMS'!AF216</f>
        <v>1.577816868</v>
      </c>
      <c r="AH108" s="20">
        <f>'Variables AMS'!AG216</f>
        <v>1.610044719</v>
      </c>
      <c r="AI108" s="20">
        <f>'Variables AMS'!AH216</f>
        <v>1.642619541</v>
      </c>
      <c r="AJ108" s="20">
        <f>'Variables AMS'!AI216</f>
        <v>1.6759689499999999</v>
      </c>
      <c r="AK108" s="20">
        <f>'Variables AMS'!AJ216</f>
        <v>1.7102898019999999</v>
      </c>
      <c r="AL108" s="20">
        <f>'Variables AMS'!AK216</f>
        <v>1.745557698</v>
      </c>
      <c r="AM108" s="20">
        <f>'Variables AMS'!AL216</f>
        <v>1.781811915</v>
      </c>
      <c r="AN108" s="20">
        <f>'Variables AMS'!AM216</f>
        <v>1.8164185939999999</v>
      </c>
      <c r="AO108" s="20">
        <f>'Variables AMS'!AN216</f>
        <v>1.8517643109999999</v>
      </c>
      <c r="AP108" s="20">
        <f>'Variables AMS'!AO216</f>
        <v>1.887629351</v>
      </c>
      <c r="AQ108" s="20">
        <f>'Variables AMS'!AP216</f>
        <v>1.92371245</v>
      </c>
      <c r="AR108" s="20">
        <f>'Variables AMS'!AQ216</f>
        <v>1.9598492949999999</v>
      </c>
      <c r="AS108" s="20">
        <f>'Variables AMS'!AR216</f>
        <v>1.998851412</v>
      </c>
      <c r="AT108" s="20">
        <f>'Variables AMS'!AS216</f>
        <v>2.038287688</v>
      </c>
      <c r="AU108" s="20">
        <f>'Variables AMS'!AT216</f>
        <v>2.078342347</v>
      </c>
      <c r="AV108" s="20">
        <f>'Variables AMS'!AU216</f>
        <v>2.1190694570000002</v>
      </c>
      <c r="AW108" s="20">
        <f>'Variables AMS'!AV216</f>
        <v>2.1606376300000001</v>
      </c>
    </row>
    <row r="109" spans="1:49" x14ac:dyDescent="0.25">
      <c r="A109" s="166"/>
      <c r="B109" t="s">
        <v>268</v>
      </c>
      <c r="C109" s="20">
        <f>'Variables AMS'!B217</f>
        <v>0.96116878123798499</v>
      </c>
      <c r="D109" s="20">
        <f>'Variables AMS'!C217</f>
        <v>0.98039215686274495</v>
      </c>
      <c r="E109" s="20">
        <f>'Variables AMS'!D217</f>
        <v>0.98655461739999994</v>
      </c>
      <c r="F109" s="20">
        <f>'Variables AMS'!E217</f>
        <v>0.99709502250000004</v>
      </c>
      <c r="G109" s="20">
        <f>'Variables AMS'!F217</f>
        <v>1.0352580330000001</v>
      </c>
      <c r="H109" s="20">
        <f>'Variables AMS'!G217</f>
        <v>1.097864317</v>
      </c>
      <c r="I109" s="20">
        <f>'Variables AMS'!H217</f>
        <v>1.120991157</v>
      </c>
      <c r="J109" s="20">
        <f>'Variables AMS'!I217</f>
        <v>1.0741704430000001</v>
      </c>
      <c r="K109" s="20">
        <f>'Variables AMS'!J217</f>
        <v>1.084720267</v>
      </c>
      <c r="L109" s="20">
        <f>'Variables AMS'!K217</f>
        <v>1.1115702759999999</v>
      </c>
      <c r="M109" s="20">
        <f>'Variables AMS'!L217</f>
        <v>1.1252376740000001</v>
      </c>
      <c r="N109" s="20">
        <f>'Variables AMS'!M217</f>
        <v>1.150616176</v>
      </c>
      <c r="O109" s="20">
        <f>'Variables AMS'!N217</f>
        <v>1.1482374710000001</v>
      </c>
      <c r="P109" s="20">
        <f>'Variables AMS'!O217</f>
        <v>1.146729554</v>
      </c>
      <c r="Q109" s="20">
        <f>'Variables AMS'!P217</f>
        <v>1.160189809</v>
      </c>
      <c r="R109" s="20">
        <f>'Variables AMS'!Q217</f>
        <v>1.1919171909999999</v>
      </c>
      <c r="S109" s="20">
        <f>'Variables AMS'!R217</f>
        <v>1.21560548</v>
      </c>
      <c r="T109" s="20">
        <f>'Variables AMS'!S217</f>
        <v>1.239647918</v>
      </c>
      <c r="U109" s="20">
        <f>'Variables AMS'!T217</f>
        <v>1.2639508100000001</v>
      </c>
      <c r="V109" s="20">
        <f>'Variables AMS'!U217</f>
        <v>1.2880514569999999</v>
      </c>
      <c r="W109" s="20">
        <f>'Variables AMS'!V217</f>
        <v>1.3110547210000001</v>
      </c>
      <c r="X109" s="20">
        <f>'Variables AMS'!W217</f>
        <v>1.3334935560000001</v>
      </c>
      <c r="Y109" s="20">
        <f>'Variables AMS'!X217</f>
        <v>1.3595366179999999</v>
      </c>
      <c r="Z109" s="20">
        <f>'Variables AMS'!Y217</f>
        <v>1.3863126509999999</v>
      </c>
      <c r="AA109" s="20">
        <f>'Variables AMS'!Z217</f>
        <v>1.4128915399999999</v>
      </c>
      <c r="AB109" s="20">
        <f>'Variables AMS'!AA217</f>
        <v>1.4406345890000001</v>
      </c>
      <c r="AC109" s="20">
        <f>'Variables AMS'!AB217</f>
        <v>1.4695373039999999</v>
      </c>
      <c r="AD109" s="20">
        <f>'Variables AMS'!AC217</f>
        <v>1.4996719970000001</v>
      </c>
      <c r="AE109" s="20">
        <f>'Variables AMS'!AD217</f>
        <v>1.5295942250000001</v>
      </c>
      <c r="AF109" s="20">
        <f>'Variables AMS'!AE217</f>
        <v>1.560300966</v>
      </c>
      <c r="AG109" s="20">
        <f>'Variables AMS'!AF217</f>
        <v>1.5919913779999999</v>
      </c>
      <c r="AH109" s="20">
        <f>'Variables AMS'!AG217</f>
        <v>1.6241166840000001</v>
      </c>
      <c r="AI109" s="20">
        <f>'Variables AMS'!AH217</f>
        <v>1.6567329710000001</v>
      </c>
      <c r="AJ109" s="20">
        <f>'Variables AMS'!AI217</f>
        <v>1.6898653990000001</v>
      </c>
      <c r="AK109" s="20">
        <f>'Variables AMS'!AJ217</f>
        <v>1.72394804</v>
      </c>
      <c r="AL109" s="20">
        <f>'Variables AMS'!AK217</f>
        <v>1.7587477250000001</v>
      </c>
      <c r="AM109" s="20">
        <f>'Variables AMS'!AL217</f>
        <v>1.7945397110000001</v>
      </c>
      <c r="AN109" s="20">
        <f>'Variables AMS'!AM217</f>
        <v>1.8289858029999999</v>
      </c>
      <c r="AO109" s="20">
        <f>'Variables AMS'!AN217</f>
        <v>1.8635418539999999</v>
      </c>
      <c r="AP109" s="20">
        <f>'Variables AMS'!AO217</f>
        <v>1.8985672330000001</v>
      </c>
      <c r="AQ109" s="20">
        <f>'Variables AMS'!AP217</f>
        <v>1.9337494049999999</v>
      </c>
      <c r="AR109" s="20">
        <f>'Variables AMS'!AQ217</f>
        <v>1.9687535899999999</v>
      </c>
      <c r="AS109" s="20">
        <f>'Variables AMS'!AR217</f>
        <v>2.006860504</v>
      </c>
      <c r="AT109" s="20">
        <f>'Variables AMS'!AS217</f>
        <v>2.0458261580000001</v>
      </c>
      <c r="AU109" s="20">
        <f>'Variables AMS'!AT217</f>
        <v>2.0852801570000001</v>
      </c>
      <c r="AV109" s="20">
        <f>'Variables AMS'!AU217</f>
        <v>2.1252713000000001</v>
      </c>
      <c r="AW109" s="20">
        <f>'Variables AMS'!AV217</f>
        <v>2.1661053620000001</v>
      </c>
    </row>
    <row r="110" spans="1:49" x14ac:dyDescent="0.25">
      <c r="A110" s="166"/>
      <c r="B110" t="s">
        <v>259</v>
      </c>
      <c r="C110" s="20">
        <f>'Variables AMS'!B218</f>
        <v>0.96116878123798499</v>
      </c>
      <c r="D110" s="20">
        <f>'Variables AMS'!C218</f>
        <v>0.98039215686274495</v>
      </c>
      <c r="E110" s="20">
        <f>'Variables AMS'!D218</f>
        <v>0.9888701714</v>
      </c>
      <c r="F110" s="20">
        <f>'Variables AMS'!E218</f>
        <v>0.99957232659999995</v>
      </c>
      <c r="G110" s="20">
        <f>'Variables AMS'!F218</f>
        <v>1.0281355329999999</v>
      </c>
      <c r="H110" s="20">
        <f>'Variables AMS'!G218</f>
        <v>1.0752418130000001</v>
      </c>
      <c r="I110" s="20">
        <f>'Variables AMS'!H218</f>
        <v>1.0811741189999999</v>
      </c>
      <c r="J110" s="20">
        <f>'Variables AMS'!I218</f>
        <v>1.0861899239999999</v>
      </c>
      <c r="K110" s="20">
        <f>'Variables AMS'!J218</f>
        <v>1.1063443420000001</v>
      </c>
      <c r="L110" s="20">
        <f>'Variables AMS'!K218</f>
        <v>1.116567742</v>
      </c>
      <c r="M110" s="20">
        <f>'Variables AMS'!L218</f>
        <v>1.128215816</v>
      </c>
      <c r="N110" s="20">
        <f>'Variables AMS'!M218</f>
        <v>1.1387121600000001</v>
      </c>
      <c r="O110" s="20">
        <f>'Variables AMS'!N218</f>
        <v>1.1577223940000001</v>
      </c>
      <c r="P110" s="20">
        <f>'Variables AMS'!O218</f>
        <v>1.195751437</v>
      </c>
      <c r="Q110" s="20">
        <f>'Variables AMS'!P218</f>
        <v>1.228933246</v>
      </c>
      <c r="R110" s="20">
        <f>'Variables AMS'!Q218</f>
        <v>1.2720078560000001</v>
      </c>
      <c r="S110" s="20">
        <f>'Variables AMS'!R218</f>
        <v>1.2973921429999999</v>
      </c>
      <c r="T110" s="20">
        <f>'Variables AMS'!S218</f>
        <v>1.3231004719999999</v>
      </c>
      <c r="U110" s="20">
        <f>'Variables AMS'!T218</f>
        <v>1.349110477</v>
      </c>
      <c r="V110" s="20">
        <f>'Variables AMS'!U218</f>
        <v>1.374815203</v>
      </c>
      <c r="W110" s="20">
        <f>'Variables AMS'!V218</f>
        <v>1.40040019</v>
      </c>
      <c r="X110" s="20">
        <f>'Variables AMS'!W218</f>
        <v>1.426162616</v>
      </c>
      <c r="Y110" s="20">
        <f>'Variables AMS'!X218</f>
        <v>1.4543080450000001</v>
      </c>
      <c r="Z110" s="20">
        <f>'Variables AMS'!Y218</f>
        <v>1.482535696</v>
      </c>
      <c r="AA110" s="20">
        <f>'Variables AMS'!Z218</f>
        <v>1.5117289140000001</v>
      </c>
      <c r="AB110" s="20">
        <f>'Variables AMS'!AA218</f>
        <v>1.540811892</v>
      </c>
      <c r="AC110" s="20">
        <f>'Variables AMS'!AB218</f>
        <v>1.5730261999999999</v>
      </c>
      <c r="AD110" s="20">
        <f>'Variables AMS'!AC218</f>
        <v>1.605255825</v>
      </c>
      <c r="AE110" s="20">
        <f>'Variables AMS'!AD218</f>
        <v>1.6379988270000001</v>
      </c>
      <c r="AF110" s="20">
        <f>'Variables AMS'!AE218</f>
        <v>1.6715337589999999</v>
      </c>
      <c r="AG110" s="20">
        <f>'Variables AMS'!AF218</f>
        <v>1.706005142</v>
      </c>
      <c r="AH110" s="20">
        <f>'Variables AMS'!AG218</f>
        <v>1.740866609</v>
      </c>
      <c r="AI110" s="20">
        <f>'Variables AMS'!AH218</f>
        <v>1.776250498</v>
      </c>
      <c r="AJ110" s="20">
        <f>'Variables AMS'!AI218</f>
        <v>1.812470537</v>
      </c>
      <c r="AK110" s="20">
        <f>'Variables AMS'!AJ218</f>
        <v>1.849925518</v>
      </c>
      <c r="AL110" s="20">
        <f>'Variables AMS'!AK218</f>
        <v>1.8879840379999999</v>
      </c>
      <c r="AM110" s="20">
        <f>'Variables AMS'!AL218</f>
        <v>1.9273762080000001</v>
      </c>
      <c r="AN110" s="20">
        <f>'Variables AMS'!AM218</f>
        <v>1.9657488030000001</v>
      </c>
      <c r="AO110" s="20">
        <f>'Variables AMS'!AN218</f>
        <v>2.0051768829999999</v>
      </c>
      <c r="AP110" s="20">
        <f>'Variables AMS'!AO218</f>
        <v>2.045366182</v>
      </c>
      <c r="AQ110" s="20">
        <f>'Variables AMS'!AP218</f>
        <v>2.085938885</v>
      </c>
      <c r="AR110" s="20">
        <f>'Variables AMS'!AQ218</f>
        <v>2.1268373020000002</v>
      </c>
      <c r="AS110" s="20">
        <f>'Variables AMS'!AR218</f>
        <v>2.1699871370000001</v>
      </c>
      <c r="AT110" s="20">
        <f>'Variables AMS'!AS218</f>
        <v>2.2138328770000002</v>
      </c>
      <c r="AU110" s="20">
        <f>'Variables AMS'!AT218</f>
        <v>2.2584108299999999</v>
      </c>
      <c r="AV110" s="20">
        <f>'Variables AMS'!AU218</f>
        <v>2.303784453</v>
      </c>
      <c r="AW110" s="20">
        <f>'Variables AMS'!AV218</f>
        <v>2.350072843</v>
      </c>
    </row>
    <row r="111" spans="1:49" x14ac:dyDescent="0.25">
      <c r="A111" s="166"/>
      <c r="B111" t="s">
        <v>260</v>
      </c>
      <c r="C111" s="20">
        <f>'Variables AMS'!B219</f>
        <v>0.96116878123798499</v>
      </c>
      <c r="D111" s="20">
        <f>'Variables AMS'!C219</f>
        <v>0.98039215686274495</v>
      </c>
      <c r="E111" s="20">
        <f>'Variables AMS'!D219</f>
        <v>0.98859768719999996</v>
      </c>
      <c r="F111" s="20">
        <f>'Variables AMS'!E219</f>
        <v>1.0012647779999999</v>
      </c>
      <c r="G111" s="20">
        <f>'Variables AMS'!F219</f>
        <v>1.0125102690000001</v>
      </c>
      <c r="H111" s="20">
        <f>'Variables AMS'!G219</f>
        <v>1.0113629559999999</v>
      </c>
      <c r="I111" s="20">
        <f>'Variables AMS'!H219</f>
        <v>1.0186941430000001</v>
      </c>
      <c r="J111" s="20">
        <f>'Variables AMS'!I219</f>
        <v>1.0275134379999999</v>
      </c>
      <c r="K111" s="20">
        <f>'Variables AMS'!J219</f>
        <v>1.040979281</v>
      </c>
      <c r="L111" s="20">
        <f>'Variables AMS'!K219</f>
        <v>1.043164942</v>
      </c>
      <c r="M111" s="20">
        <f>'Variables AMS'!L219</f>
        <v>1.046496742</v>
      </c>
      <c r="N111" s="20">
        <f>'Variables AMS'!M219</f>
        <v>1.0465941190000001</v>
      </c>
      <c r="O111" s="20">
        <f>'Variables AMS'!N219</f>
        <v>1.042203837</v>
      </c>
      <c r="P111" s="20">
        <f>'Variables AMS'!O219</f>
        <v>1.0514698810000001</v>
      </c>
      <c r="Q111" s="20">
        <f>'Variables AMS'!P219</f>
        <v>1.073735941</v>
      </c>
      <c r="R111" s="20">
        <f>'Variables AMS'!Q219</f>
        <v>1.0984159929999999</v>
      </c>
      <c r="S111" s="20">
        <f>'Variables AMS'!R219</f>
        <v>1.1201475940000001</v>
      </c>
      <c r="T111" s="20">
        <f>'Variables AMS'!S219</f>
        <v>1.1415783989999999</v>
      </c>
      <c r="U111" s="20">
        <f>'Variables AMS'!T219</f>
        <v>1.16273871</v>
      </c>
      <c r="V111" s="20">
        <f>'Variables AMS'!U219</f>
        <v>1.1819364210000001</v>
      </c>
      <c r="W111" s="20">
        <f>'Variables AMS'!V219</f>
        <v>1.2007402469999999</v>
      </c>
      <c r="X111" s="20">
        <f>'Variables AMS'!W219</f>
        <v>1.218695554</v>
      </c>
      <c r="Y111" s="20">
        <f>'Variables AMS'!X219</f>
        <v>1.2407439650000001</v>
      </c>
      <c r="Z111" s="20">
        <f>'Variables AMS'!Y219</f>
        <v>1.2622962710000001</v>
      </c>
      <c r="AA111" s="20">
        <f>'Variables AMS'!Z219</f>
        <v>1.2849403079999999</v>
      </c>
      <c r="AB111" s="20">
        <f>'Variables AMS'!AA219</f>
        <v>1.3085774080000001</v>
      </c>
      <c r="AC111" s="20">
        <f>'Variables AMS'!AB219</f>
        <v>1.33333408</v>
      </c>
      <c r="AD111" s="20">
        <f>'Variables AMS'!AC219</f>
        <v>1.3581757679999999</v>
      </c>
      <c r="AE111" s="20">
        <f>'Variables AMS'!AD219</f>
        <v>1.3838790540000001</v>
      </c>
      <c r="AF111" s="20">
        <f>'Variables AMS'!AE219</f>
        <v>1.4103519790000001</v>
      </c>
      <c r="AG111" s="20">
        <f>'Variables AMS'!AF219</f>
        <v>1.4380452399999999</v>
      </c>
      <c r="AH111" s="20">
        <f>'Variables AMS'!AG219</f>
        <v>1.465628846</v>
      </c>
      <c r="AI111" s="20">
        <f>'Variables AMS'!AH219</f>
        <v>1.493357171</v>
      </c>
      <c r="AJ111" s="20">
        <f>'Variables AMS'!AI219</f>
        <v>1.52191912</v>
      </c>
      <c r="AK111" s="20">
        <f>'Variables AMS'!AJ219</f>
        <v>1.5514856340000001</v>
      </c>
      <c r="AL111" s="20">
        <f>'Variables AMS'!AK219</f>
        <v>1.58307737</v>
      </c>
      <c r="AM111" s="20">
        <f>'Variables AMS'!AL219</f>
        <v>1.616045736</v>
      </c>
      <c r="AN111" s="20">
        <f>'Variables AMS'!AM219</f>
        <v>1.6431130439999999</v>
      </c>
      <c r="AO111" s="20">
        <f>'Variables AMS'!AN219</f>
        <v>1.670274254</v>
      </c>
      <c r="AP111" s="20">
        <f>'Variables AMS'!AO219</f>
        <v>1.6970522649999999</v>
      </c>
      <c r="AQ111" s="20">
        <f>'Variables AMS'!AP219</f>
        <v>1.723007282</v>
      </c>
      <c r="AR111" s="20">
        <f>'Variables AMS'!AQ219</f>
        <v>1.7480209259999999</v>
      </c>
      <c r="AS111" s="20">
        <f>'Variables AMS'!AR219</f>
        <v>1.779307916</v>
      </c>
      <c r="AT111" s="20">
        <f>'Variables AMS'!AS219</f>
        <v>1.811013945</v>
      </c>
      <c r="AU111" s="20">
        <f>'Variables AMS'!AT219</f>
        <v>1.8433429690000001</v>
      </c>
      <c r="AV111" s="20">
        <f>'Variables AMS'!AU219</f>
        <v>1.876316358</v>
      </c>
      <c r="AW111" s="20">
        <f>'Variables AMS'!AV219</f>
        <v>1.909998082</v>
      </c>
    </row>
    <row r="112" spans="1:49" x14ac:dyDescent="0.25">
      <c r="A112" s="166"/>
      <c r="B112" t="s">
        <v>261</v>
      </c>
      <c r="C112" s="20">
        <f>'Variables AMS'!B220</f>
        <v>0.96116878123798499</v>
      </c>
      <c r="D112" s="20">
        <f>'Variables AMS'!C220</f>
        <v>0.98039215686274495</v>
      </c>
      <c r="E112" s="20">
        <f>'Variables AMS'!D220</f>
        <v>0.98792536379999996</v>
      </c>
      <c r="F112" s="20">
        <f>'Variables AMS'!E220</f>
        <v>0.99779665679999996</v>
      </c>
      <c r="G112" s="20">
        <f>'Variables AMS'!F220</f>
        <v>1.023833435</v>
      </c>
      <c r="H112" s="20">
        <f>'Variables AMS'!G220</f>
        <v>0.99909219319999998</v>
      </c>
      <c r="I112" s="20">
        <f>'Variables AMS'!H220</f>
        <v>1.003302023</v>
      </c>
      <c r="J112" s="20">
        <f>'Variables AMS'!I220</f>
        <v>1.0342984630000001</v>
      </c>
      <c r="K112" s="20">
        <f>'Variables AMS'!J220</f>
        <v>1.0748142190000001</v>
      </c>
      <c r="L112" s="20">
        <f>'Variables AMS'!K220</f>
        <v>1.0816901699999999</v>
      </c>
      <c r="M112" s="20">
        <f>'Variables AMS'!L220</f>
        <v>1.0688636520000001</v>
      </c>
      <c r="N112" s="20">
        <f>'Variables AMS'!M220</f>
        <v>1.027574725</v>
      </c>
      <c r="O112" s="20">
        <f>'Variables AMS'!N220</f>
        <v>0.98505809960000001</v>
      </c>
      <c r="P112" s="20">
        <f>'Variables AMS'!O220</f>
        <v>0.9838142473</v>
      </c>
      <c r="Q112" s="20">
        <f>'Variables AMS'!P220</f>
        <v>1.018995879</v>
      </c>
      <c r="R112" s="20">
        <f>'Variables AMS'!Q220</f>
        <v>1.037094731</v>
      </c>
      <c r="S112" s="20">
        <f>'Variables AMS'!R220</f>
        <v>1.0579949</v>
      </c>
      <c r="T112" s="20">
        <f>'Variables AMS'!S220</f>
        <v>1.0792700479999999</v>
      </c>
      <c r="U112" s="20">
        <f>'Variables AMS'!T220</f>
        <v>1.1008375669999999</v>
      </c>
      <c r="V112" s="20">
        <f>'Variables AMS'!U220</f>
        <v>1.121971337</v>
      </c>
      <c r="W112" s="20">
        <f>'Variables AMS'!V220</f>
        <v>1.142860314</v>
      </c>
      <c r="X112" s="20">
        <f>'Variables AMS'!W220</f>
        <v>1.16480301</v>
      </c>
      <c r="Y112" s="20">
        <f>'Variables AMS'!X220</f>
        <v>1.188543492</v>
      </c>
      <c r="Z112" s="20">
        <f>'Variables AMS'!Y220</f>
        <v>1.212013263</v>
      </c>
      <c r="AA112" s="20">
        <f>'Variables AMS'!Z220</f>
        <v>1.236414366</v>
      </c>
      <c r="AB112" s="20">
        <f>'Variables AMS'!AA220</f>
        <v>1.261628051</v>
      </c>
      <c r="AC112" s="20">
        <f>'Variables AMS'!AB220</f>
        <v>1.288323356</v>
      </c>
      <c r="AD112" s="20">
        <f>'Variables AMS'!AC220</f>
        <v>1.3198111770000001</v>
      </c>
      <c r="AE112" s="20">
        <f>'Variables AMS'!AD220</f>
        <v>1.3491829769999999</v>
      </c>
      <c r="AF112" s="20">
        <f>'Variables AMS'!AE220</f>
        <v>1.378779389</v>
      </c>
      <c r="AG112" s="20">
        <f>'Variables AMS'!AF220</f>
        <v>1.4091370510000001</v>
      </c>
      <c r="AH112" s="20">
        <f>'Variables AMS'!AG220</f>
        <v>1.439643354</v>
      </c>
      <c r="AI112" s="20">
        <f>'Variables AMS'!AH220</f>
        <v>1.47059411</v>
      </c>
      <c r="AJ112" s="20">
        <f>'Variables AMS'!AI220</f>
        <v>1.502334922</v>
      </c>
      <c r="AK112" s="20">
        <f>'Variables AMS'!AJ220</f>
        <v>1.535008597</v>
      </c>
      <c r="AL112" s="20">
        <f>'Variables AMS'!AK220</f>
        <v>1.5685263519999999</v>
      </c>
      <c r="AM112" s="20">
        <f>'Variables AMS'!AL220</f>
        <v>1.6030378160000001</v>
      </c>
      <c r="AN112" s="20">
        <f>'Variables AMS'!AM220</f>
        <v>1.636766637</v>
      </c>
      <c r="AO112" s="20">
        <f>'Variables AMS'!AN220</f>
        <v>1.6716382789999999</v>
      </c>
      <c r="AP112" s="20">
        <f>'Variables AMS'!AO220</f>
        <v>1.7071936379999999</v>
      </c>
      <c r="AQ112" s="20">
        <f>'Variables AMS'!AP220</f>
        <v>1.743002452</v>
      </c>
      <c r="AR112" s="20">
        <f>'Variables AMS'!AQ220</f>
        <v>1.779193518</v>
      </c>
      <c r="AS112" s="20">
        <f>'Variables AMS'!AR220</f>
        <v>1.816935983</v>
      </c>
      <c r="AT112" s="20">
        <f>'Variables AMS'!AS220</f>
        <v>1.855217611</v>
      </c>
      <c r="AU112" s="20">
        <f>'Variables AMS'!AT220</f>
        <v>1.8940988649999999</v>
      </c>
      <c r="AV112" s="20">
        <f>'Variables AMS'!AU220</f>
        <v>1.933649771</v>
      </c>
      <c r="AW112" s="20">
        <f>'Variables AMS'!AV220</f>
        <v>1.973956834</v>
      </c>
    </row>
    <row r="113" spans="1:49" x14ac:dyDescent="0.25">
      <c r="A113" s="166"/>
      <c r="B113" t="s">
        <v>262</v>
      </c>
      <c r="C113" s="20">
        <f>'Variables AMS'!B221</f>
        <v>0.96116878123798499</v>
      </c>
      <c r="D113" s="20">
        <f>'Variables AMS'!C221</f>
        <v>0.98039215686274495</v>
      </c>
      <c r="E113" s="20">
        <f>'Variables AMS'!D221</f>
        <v>0.99194449890000003</v>
      </c>
      <c r="F113" s="20">
        <f>'Variables AMS'!E221</f>
        <v>0.99642791210000003</v>
      </c>
      <c r="G113" s="20">
        <f>'Variables AMS'!F221</f>
        <v>1.014452033</v>
      </c>
      <c r="H113" s="20">
        <f>'Variables AMS'!G221</f>
        <v>1.067060159</v>
      </c>
      <c r="I113" s="20">
        <f>'Variables AMS'!H221</f>
        <v>1.0893717869999999</v>
      </c>
      <c r="J113" s="20">
        <f>'Variables AMS'!I221</f>
        <v>1.082222794</v>
      </c>
      <c r="K113" s="20">
        <f>'Variables AMS'!J221</f>
        <v>1.0966278309999999</v>
      </c>
      <c r="L113" s="20">
        <f>'Variables AMS'!K221</f>
        <v>1.1273455189999999</v>
      </c>
      <c r="M113" s="20">
        <f>'Variables AMS'!L221</f>
        <v>1.1645891340000001</v>
      </c>
      <c r="N113" s="20">
        <f>'Variables AMS'!M221</f>
        <v>1.1829872880000001</v>
      </c>
      <c r="O113" s="20">
        <f>'Variables AMS'!N221</f>
        <v>1.197708955</v>
      </c>
      <c r="P113" s="20">
        <f>'Variables AMS'!O221</f>
        <v>1.209795843</v>
      </c>
      <c r="Q113" s="20">
        <f>'Variables AMS'!P221</f>
        <v>1.2239407600000001</v>
      </c>
      <c r="R113" s="20">
        <f>'Variables AMS'!Q221</f>
        <v>1.2699078420000001</v>
      </c>
      <c r="S113" s="20">
        <f>'Variables AMS'!R221</f>
        <v>1.2952810889999999</v>
      </c>
      <c r="T113" s="20">
        <f>'Variables AMS'!S221</f>
        <v>1.3211865679999999</v>
      </c>
      <c r="U113" s="20">
        <f>'Variables AMS'!T221</f>
        <v>1.347572322</v>
      </c>
      <c r="V113" s="20">
        <f>'Variables AMS'!U221</f>
        <v>1.3743472590000001</v>
      </c>
      <c r="W113" s="20">
        <f>'Variables AMS'!V221</f>
        <v>1.4013950639999999</v>
      </c>
      <c r="X113" s="20">
        <f>'Variables AMS'!W221</f>
        <v>1.429195977</v>
      </c>
      <c r="Y113" s="20">
        <f>'Variables AMS'!X221</f>
        <v>1.4583420520000001</v>
      </c>
      <c r="Z113" s="20">
        <f>'Variables AMS'!Y221</f>
        <v>1.4881096970000001</v>
      </c>
      <c r="AA113" s="20">
        <f>'Variables AMS'!Z221</f>
        <v>1.5186998039999999</v>
      </c>
      <c r="AB113" s="20">
        <f>'Variables AMS'!AA221</f>
        <v>1.550362384</v>
      </c>
      <c r="AC113" s="20">
        <f>'Variables AMS'!AB221</f>
        <v>1.5830237570000001</v>
      </c>
      <c r="AD113" s="20">
        <f>'Variables AMS'!AC221</f>
        <v>1.616708711</v>
      </c>
      <c r="AE113" s="20">
        <f>'Variables AMS'!AD221</f>
        <v>1.6508418229999999</v>
      </c>
      <c r="AF113" s="20">
        <f>'Variables AMS'!AE221</f>
        <v>1.685820286</v>
      </c>
      <c r="AG113" s="20">
        <f>'Variables AMS'!AF221</f>
        <v>1.7215838139999999</v>
      </c>
      <c r="AH113" s="20">
        <f>'Variables AMS'!AG221</f>
        <v>1.757878115</v>
      </c>
      <c r="AI113" s="20">
        <f>'Variables AMS'!AH221</f>
        <v>1.7947657539999999</v>
      </c>
      <c r="AJ113" s="20">
        <f>'Variables AMS'!AI221</f>
        <v>1.8323934040000001</v>
      </c>
      <c r="AK113" s="20">
        <f>'Variables AMS'!AJ221</f>
        <v>1.8711608019999999</v>
      </c>
      <c r="AL113" s="20">
        <f>'Variables AMS'!AK221</f>
        <v>1.91046165</v>
      </c>
      <c r="AM113" s="20">
        <f>'Variables AMS'!AL221</f>
        <v>1.950856516</v>
      </c>
      <c r="AN113" s="20">
        <f>'Variables AMS'!AM221</f>
        <v>1.991568317</v>
      </c>
      <c r="AO113" s="20">
        <f>'Variables AMS'!AN221</f>
        <v>2.0331747139999998</v>
      </c>
      <c r="AP113" s="20">
        <f>'Variables AMS'!AO221</f>
        <v>2.0757058339999999</v>
      </c>
      <c r="AQ113" s="20">
        <f>'Variables AMS'!AP221</f>
        <v>2.1189679880000001</v>
      </c>
      <c r="AR113" s="20">
        <f>'Variables AMS'!AQ221</f>
        <v>2.1629065079999998</v>
      </c>
      <c r="AS113" s="20">
        <f>'Variables AMS'!AR221</f>
        <v>2.2079903980000002</v>
      </c>
      <c r="AT113" s="20">
        <f>'Variables AMS'!AS221</f>
        <v>2.253970829</v>
      </c>
      <c r="AU113" s="20">
        <f>'Variables AMS'!AT221</f>
        <v>2.3007007490000002</v>
      </c>
      <c r="AV113" s="20">
        <f>'Variables AMS'!AU221</f>
        <v>2.3482380379999999</v>
      </c>
      <c r="AW113" s="20">
        <f>'Variables AMS'!AV221</f>
        <v>2.3967453949999999</v>
      </c>
    </row>
    <row r="114" spans="1:49" x14ac:dyDescent="0.25">
      <c r="A114" s="166"/>
      <c r="B114" t="s">
        <v>263</v>
      </c>
      <c r="C114" s="20">
        <f>'Variables AMS'!B222</f>
        <v>0.96116878123798499</v>
      </c>
      <c r="D114" s="20">
        <f>'Variables AMS'!C222</f>
        <v>0.98039215686274495</v>
      </c>
      <c r="E114" s="20">
        <f>'Variables AMS'!D222</f>
        <v>0.98838292350000001</v>
      </c>
      <c r="F114" s="20">
        <f>'Variables AMS'!E222</f>
        <v>1.011163024</v>
      </c>
      <c r="G114" s="20">
        <f>'Variables AMS'!F222</f>
        <v>1.0551465870000001</v>
      </c>
      <c r="H114" s="20">
        <f>'Variables AMS'!G222</f>
        <v>1.1444035020000001</v>
      </c>
      <c r="I114" s="20">
        <f>'Variables AMS'!H222</f>
        <v>1.1509415510000001</v>
      </c>
      <c r="J114" s="20">
        <f>'Variables AMS'!I222</f>
        <v>1.1272842169999999</v>
      </c>
      <c r="K114" s="20">
        <f>'Variables AMS'!J222</f>
        <v>1.1378915970000001</v>
      </c>
      <c r="L114" s="20">
        <f>'Variables AMS'!K222</f>
        <v>1.1459295709999999</v>
      </c>
      <c r="M114" s="20">
        <f>'Variables AMS'!L222</f>
        <v>1.160081661</v>
      </c>
      <c r="N114" s="20">
        <f>'Variables AMS'!M222</f>
        <v>1.175433296</v>
      </c>
      <c r="O114" s="20">
        <f>'Variables AMS'!N222</f>
        <v>1.218157664</v>
      </c>
      <c r="P114" s="20">
        <f>'Variables AMS'!O222</f>
        <v>1.2363102020000001</v>
      </c>
      <c r="Q114" s="20">
        <f>'Variables AMS'!P222</f>
        <v>1.26429594</v>
      </c>
      <c r="R114" s="20">
        <f>'Variables AMS'!Q222</f>
        <v>1.3137827609999999</v>
      </c>
      <c r="S114" s="20">
        <f>'Variables AMS'!R222</f>
        <v>1.3400372149999999</v>
      </c>
      <c r="T114" s="20">
        <f>'Variables AMS'!S222</f>
        <v>1.3666927419999999</v>
      </c>
      <c r="U114" s="20">
        <f>'Variables AMS'!T222</f>
        <v>1.3937515460000001</v>
      </c>
      <c r="V114" s="20">
        <f>'Variables AMS'!U222</f>
        <v>1.420941942</v>
      </c>
      <c r="W114" s="20">
        <f>'Variables AMS'!V222</f>
        <v>1.447716416</v>
      </c>
      <c r="X114" s="20">
        <f>'Variables AMS'!W222</f>
        <v>1.4744978049999999</v>
      </c>
      <c r="Y114" s="20">
        <f>'Variables AMS'!X222</f>
        <v>1.5035632999999999</v>
      </c>
      <c r="Z114" s="20">
        <f>'Variables AMS'!Y222</f>
        <v>1.5326710800000001</v>
      </c>
      <c r="AA114" s="20">
        <f>'Variables AMS'!Z222</f>
        <v>1.5626599450000001</v>
      </c>
      <c r="AB114" s="20">
        <f>'Variables AMS'!AA222</f>
        <v>1.593648215</v>
      </c>
      <c r="AC114" s="20">
        <f>'Variables AMS'!AB222</f>
        <v>1.625684189</v>
      </c>
      <c r="AD114" s="20">
        <f>'Variables AMS'!AC222</f>
        <v>1.6588697029999999</v>
      </c>
      <c r="AE114" s="20">
        <f>'Variables AMS'!AD222</f>
        <v>1.692513065</v>
      </c>
      <c r="AF114" s="20">
        <f>'Variables AMS'!AE222</f>
        <v>1.726976764</v>
      </c>
      <c r="AG114" s="20">
        <f>'Variables AMS'!AF222</f>
        <v>1.7624106909999999</v>
      </c>
      <c r="AH114" s="20">
        <f>'Variables AMS'!AG222</f>
        <v>1.7983079740000001</v>
      </c>
      <c r="AI114" s="20">
        <f>'Variables AMS'!AH222</f>
        <v>1.834814648</v>
      </c>
      <c r="AJ114" s="20">
        <f>'Variables AMS'!AI222</f>
        <v>1.8721915920000001</v>
      </c>
      <c r="AK114" s="20">
        <f>'Variables AMS'!AJ222</f>
        <v>1.9108455310000001</v>
      </c>
      <c r="AL114" s="20">
        <f>'Variables AMS'!AK222</f>
        <v>1.950062943</v>
      </c>
      <c r="AM114" s="20">
        <f>'Variables AMS'!AL222</f>
        <v>1.9907008829999999</v>
      </c>
      <c r="AN114" s="20">
        <f>'Variables AMS'!AM222</f>
        <v>2.0304490419999999</v>
      </c>
      <c r="AO114" s="20">
        <f>'Variables AMS'!AN222</f>
        <v>2.071250144</v>
      </c>
      <c r="AP114" s="20">
        <f>'Variables AMS'!AO222</f>
        <v>2.1129201489999998</v>
      </c>
      <c r="AQ114" s="20">
        <f>'Variables AMS'!AP222</f>
        <v>2.1551618170000002</v>
      </c>
      <c r="AR114" s="20">
        <f>'Variables AMS'!AQ222</f>
        <v>2.1979344140000001</v>
      </c>
      <c r="AS114" s="20">
        <f>'Variables AMS'!AR222</f>
        <v>2.2425187659999999</v>
      </c>
      <c r="AT114" s="20">
        <f>'Variables AMS'!AS222</f>
        <v>2.2879447769999999</v>
      </c>
      <c r="AU114" s="20">
        <f>'Variables AMS'!AT222</f>
        <v>2.334170345</v>
      </c>
      <c r="AV114" s="20">
        <f>'Variables AMS'!AU222</f>
        <v>2.3812590120000001</v>
      </c>
      <c r="AW114" s="20">
        <f>'Variables AMS'!AV222</f>
        <v>2.429337125</v>
      </c>
    </row>
    <row r="115" spans="1:49" x14ac:dyDescent="0.25">
      <c r="A115" s="166"/>
      <c r="B115" t="s">
        <v>264</v>
      </c>
      <c r="C115" s="20">
        <f>'Variables AMS'!B223</f>
        <v>0.96116878123798499</v>
      </c>
      <c r="D115" s="20">
        <f>'Variables AMS'!C223</f>
        <v>0.98039215686274495</v>
      </c>
      <c r="E115" s="20">
        <f>'Variables AMS'!D223</f>
        <v>0.99048965529999999</v>
      </c>
      <c r="F115" s="20">
        <f>'Variables AMS'!E223</f>
        <v>1.021606002</v>
      </c>
      <c r="G115" s="20">
        <f>'Variables AMS'!F223</f>
        <v>1.052851947</v>
      </c>
      <c r="H115" s="20">
        <f>'Variables AMS'!G223</f>
        <v>1.107060715</v>
      </c>
      <c r="I115" s="20">
        <f>'Variables AMS'!H223</f>
        <v>1.108487459</v>
      </c>
      <c r="J115" s="20">
        <f>'Variables AMS'!I223</f>
        <v>1.097185715</v>
      </c>
      <c r="K115" s="20">
        <f>'Variables AMS'!J223</f>
        <v>1.1098261540000001</v>
      </c>
      <c r="L115" s="20">
        <f>'Variables AMS'!K223</f>
        <v>1.138408871</v>
      </c>
      <c r="M115" s="20">
        <f>'Variables AMS'!L223</f>
        <v>1.1585428010000001</v>
      </c>
      <c r="N115" s="20">
        <f>'Variables AMS'!M223</f>
        <v>1.1830815050000001</v>
      </c>
      <c r="O115" s="20">
        <f>'Variables AMS'!N223</f>
        <v>1.222484396</v>
      </c>
      <c r="P115" s="20">
        <f>'Variables AMS'!O223</f>
        <v>1.235821434</v>
      </c>
      <c r="Q115" s="20">
        <f>'Variables AMS'!P223</f>
        <v>1.265415441</v>
      </c>
      <c r="R115" s="20">
        <f>'Variables AMS'!Q223</f>
        <v>1.3139353810000001</v>
      </c>
      <c r="S115" s="20">
        <f>'Variables AMS'!R223</f>
        <v>1.340209167</v>
      </c>
      <c r="T115" s="20">
        <f>'Variables AMS'!S223</f>
        <v>1.366975649</v>
      </c>
      <c r="U115" s="20">
        <f>'Variables AMS'!T223</f>
        <v>1.394244126</v>
      </c>
      <c r="V115" s="20">
        <f>'Variables AMS'!U223</f>
        <v>1.4219121880000001</v>
      </c>
      <c r="W115" s="20">
        <f>'Variables AMS'!V223</f>
        <v>1.4501385769999999</v>
      </c>
      <c r="X115" s="20">
        <f>'Variables AMS'!W223</f>
        <v>1.4792238099999999</v>
      </c>
      <c r="Y115" s="20">
        <f>'Variables AMS'!X223</f>
        <v>1.509549212</v>
      </c>
      <c r="Z115" s="20">
        <f>'Variables AMS'!Y223</f>
        <v>1.5404207590000001</v>
      </c>
      <c r="AA115" s="20">
        <f>'Variables AMS'!Z223</f>
        <v>1.5721811590000001</v>
      </c>
      <c r="AB115" s="20">
        <f>'Variables AMS'!AA223</f>
        <v>1.6049360850000001</v>
      </c>
      <c r="AC115" s="20">
        <f>'Variables AMS'!AB223</f>
        <v>1.6386040529999999</v>
      </c>
      <c r="AD115" s="20">
        <f>'Variables AMS'!AC223</f>
        <v>1.673028186</v>
      </c>
      <c r="AE115" s="20">
        <f>'Variables AMS'!AD223</f>
        <v>1.7078783399999999</v>
      </c>
      <c r="AF115" s="20">
        <f>'Variables AMS'!AE223</f>
        <v>1.7435186060000001</v>
      </c>
      <c r="AG115" s="20">
        <f>'Variables AMS'!AF223</f>
        <v>1.7799659750000001</v>
      </c>
      <c r="AH115" s="20">
        <f>'Variables AMS'!AG223</f>
        <v>1.8170076550000001</v>
      </c>
      <c r="AI115" s="20">
        <f>'Variables AMS'!AH223</f>
        <v>1.85472864</v>
      </c>
      <c r="AJ115" s="20">
        <f>'Variables AMS'!AI223</f>
        <v>1.8932057870000001</v>
      </c>
      <c r="AK115" s="20">
        <f>'Variables AMS'!AJ223</f>
        <v>1.932863926</v>
      </c>
      <c r="AL115" s="20">
        <f>'Variables AMS'!AK223</f>
        <v>1.9730128629999999</v>
      </c>
      <c r="AM115" s="20">
        <f>'Variables AMS'!AL223</f>
        <v>2.0143459749999999</v>
      </c>
      <c r="AN115" s="20">
        <f>'Variables AMS'!AM223</f>
        <v>2.0562487620000001</v>
      </c>
      <c r="AO115" s="20">
        <f>'Variables AMS'!AN223</f>
        <v>2.0992850490000001</v>
      </c>
      <c r="AP115" s="20">
        <f>'Variables AMS'!AO223</f>
        <v>2.1434095709999998</v>
      </c>
      <c r="AQ115" s="20">
        <f>'Variables AMS'!AP223</f>
        <v>2.1883773940000002</v>
      </c>
      <c r="AR115" s="20">
        <f>'Variables AMS'!AQ223</f>
        <v>2.234140676</v>
      </c>
      <c r="AS115" s="20">
        <f>'Variables AMS'!AR223</f>
        <v>2.2808196430000001</v>
      </c>
      <c r="AT115" s="20">
        <f>'Variables AMS'!AS223</f>
        <v>2.3284237229999998</v>
      </c>
      <c r="AU115" s="20">
        <f>'Variables AMS'!AT223</f>
        <v>2.3768607410000002</v>
      </c>
      <c r="AV115" s="20">
        <f>'Variables AMS'!AU223</f>
        <v>2.426185796</v>
      </c>
      <c r="AW115" s="20">
        <f>'Variables AMS'!AV223</f>
        <v>2.4765195250000001</v>
      </c>
    </row>
    <row r="116" spans="1:49" x14ac:dyDescent="0.25">
      <c r="A116" s="166"/>
      <c r="B116" t="s">
        <v>265</v>
      </c>
      <c r="C116" s="20">
        <f>'Variables AMS'!B224</f>
        <v>0.96116878123798499</v>
      </c>
      <c r="D116" s="20">
        <f>'Variables AMS'!C224</f>
        <v>0.98039215686274495</v>
      </c>
      <c r="E116" s="20">
        <f>'Variables AMS'!D224</f>
        <v>0.99274631099999999</v>
      </c>
      <c r="F116" s="20">
        <f>'Variables AMS'!E224</f>
        <v>0.9972109508</v>
      </c>
      <c r="G116" s="20">
        <f>'Variables AMS'!F224</f>
        <v>1.008890504</v>
      </c>
      <c r="H116" s="20">
        <f>'Variables AMS'!G224</f>
        <v>1.025160311</v>
      </c>
      <c r="I116" s="20">
        <f>'Variables AMS'!H224</f>
        <v>1.035070116</v>
      </c>
      <c r="J116" s="20">
        <f>'Variables AMS'!I224</f>
        <v>1.03433507</v>
      </c>
      <c r="K116" s="20">
        <f>'Variables AMS'!J224</f>
        <v>1.0318239890000001</v>
      </c>
      <c r="L116" s="20">
        <f>'Variables AMS'!K224</f>
        <v>1.0370095859999999</v>
      </c>
      <c r="M116" s="20">
        <f>'Variables AMS'!L224</f>
        <v>1.042336154</v>
      </c>
      <c r="N116" s="20">
        <f>'Variables AMS'!M224</f>
        <v>1.0543174340000001</v>
      </c>
      <c r="O116" s="20">
        <f>'Variables AMS'!N224</f>
        <v>1.065358228</v>
      </c>
      <c r="P116" s="20">
        <f>'Variables AMS'!O224</f>
        <v>1.0823818549999999</v>
      </c>
      <c r="Q116" s="20">
        <f>'Variables AMS'!P224</f>
        <v>1.1004270650000001</v>
      </c>
      <c r="R116" s="20">
        <f>'Variables AMS'!Q224</f>
        <v>1.1189026390000001</v>
      </c>
      <c r="S116" s="20">
        <f>'Variables AMS'!R224</f>
        <v>1.141249658</v>
      </c>
      <c r="T116" s="20">
        <f>'Variables AMS'!S224</f>
        <v>1.164066584</v>
      </c>
      <c r="U116" s="20">
        <f>'Variables AMS'!T224</f>
        <v>1.187320843</v>
      </c>
      <c r="V116" s="20">
        <f>'Variables AMS'!U224</f>
        <v>1.211054039</v>
      </c>
      <c r="W116" s="20">
        <f>'Variables AMS'!V224</f>
        <v>1.2349566089999999</v>
      </c>
      <c r="X116" s="20">
        <f>'Variables AMS'!W224</f>
        <v>1.259446987</v>
      </c>
      <c r="Y116" s="20">
        <f>'Variables AMS'!X224</f>
        <v>1.2852364460000001</v>
      </c>
      <c r="Z116" s="20">
        <f>'Variables AMS'!Y224</f>
        <v>1.3116635050000001</v>
      </c>
      <c r="AA116" s="20">
        <f>'Variables AMS'!Z224</f>
        <v>1.3387986970000001</v>
      </c>
      <c r="AB116" s="20">
        <f>'Variables AMS'!AA224</f>
        <v>1.3667568590000001</v>
      </c>
      <c r="AC116" s="20">
        <f>'Variables AMS'!AB224</f>
        <v>1.395449825</v>
      </c>
      <c r="AD116" s="20">
        <f>'Variables AMS'!AC224</f>
        <v>1.4256353399999999</v>
      </c>
      <c r="AE116" s="20">
        <f>'Variables AMS'!AD224</f>
        <v>1.455582946</v>
      </c>
      <c r="AF116" s="20">
        <f>'Variables AMS'!AE224</f>
        <v>1.486054811</v>
      </c>
      <c r="AG116" s="20">
        <f>'Variables AMS'!AF224</f>
        <v>1.5172202189999999</v>
      </c>
      <c r="AH116" s="20">
        <f>'Variables AMS'!AG224</f>
        <v>1.5489227800000001</v>
      </c>
      <c r="AI116" s="20">
        <f>'Variables AMS'!AH224</f>
        <v>1.581274369</v>
      </c>
      <c r="AJ116" s="20">
        <f>'Variables AMS'!AI224</f>
        <v>1.614222802</v>
      </c>
      <c r="AK116" s="20">
        <f>'Variables AMS'!AJ224</f>
        <v>1.6481379620000001</v>
      </c>
      <c r="AL116" s="20">
        <f>'Variables AMS'!AK224</f>
        <v>1.682526929</v>
      </c>
      <c r="AM116" s="20">
        <f>'Variables AMS'!AL224</f>
        <v>1.7178834009999999</v>
      </c>
      <c r="AN116" s="20">
        <f>'Variables AMS'!AM224</f>
        <v>1.753898154</v>
      </c>
      <c r="AO116" s="20">
        <f>'Variables AMS'!AN224</f>
        <v>1.790799585</v>
      </c>
      <c r="AP116" s="20">
        <f>'Variables AMS'!AO224</f>
        <v>1.8286092819999999</v>
      </c>
      <c r="AQ116" s="20">
        <f>'Variables AMS'!AP224</f>
        <v>1.8671925300000001</v>
      </c>
      <c r="AR116" s="20">
        <f>'Variables AMS'!AQ224</f>
        <v>1.9064153580000001</v>
      </c>
      <c r="AS116" s="20">
        <f>'Variables AMS'!AR224</f>
        <v>1.946303737</v>
      </c>
      <c r="AT116" s="20">
        <f>'Variables AMS'!AS224</f>
        <v>1.9870457020000001</v>
      </c>
      <c r="AU116" s="20">
        <f>'Variables AMS'!AT224</f>
        <v>2.028498736</v>
      </c>
      <c r="AV116" s="20">
        <f>'Variables AMS'!AU224</f>
        <v>2.070648802</v>
      </c>
      <c r="AW116" s="20">
        <f>'Variables AMS'!AV224</f>
        <v>2.1136568069999999</v>
      </c>
    </row>
    <row r="117" spans="1:49" x14ac:dyDescent="0.25">
      <c r="A117" s="166"/>
      <c r="B117" t="s">
        <v>266</v>
      </c>
      <c r="C117" s="20">
        <f>'Variables AMS'!B225</f>
        <v>0.96116878123798499</v>
      </c>
      <c r="D117" s="20">
        <f>'Variables AMS'!C225</f>
        <v>0.98039215686274495</v>
      </c>
      <c r="E117" s="20">
        <f>'Variables AMS'!D225</f>
        <v>0.99162311250000001</v>
      </c>
      <c r="F117" s="20">
        <f>'Variables AMS'!E225</f>
        <v>0.98879904510000005</v>
      </c>
      <c r="G117" s="20">
        <f>'Variables AMS'!F225</f>
        <v>0.98683293149999995</v>
      </c>
      <c r="H117" s="20">
        <f>'Variables AMS'!G225</f>
        <v>0.99838157299999997</v>
      </c>
      <c r="I117" s="20">
        <f>'Variables AMS'!H225</f>
        <v>1.0192383469999999</v>
      </c>
      <c r="J117" s="20">
        <f>'Variables AMS'!I225</f>
        <v>1.034049386</v>
      </c>
      <c r="K117" s="20">
        <f>'Variables AMS'!J225</f>
        <v>1.0458532439999999</v>
      </c>
      <c r="L117" s="20">
        <f>'Variables AMS'!K225</f>
        <v>1.0558215710000001</v>
      </c>
      <c r="M117" s="20">
        <f>'Variables AMS'!L225</f>
        <v>1.073613709</v>
      </c>
      <c r="N117" s="20">
        <f>'Variables AMS'!M225</f>
        <v>1.1074132619999999</v>
      </c>
      <c r="O117" s="20">
        <f>'Variables AMS'!N225</f>
        <v>1.1296533070000001</v>
      </c>
      <c r="P117" s="20">
        <f>'Variables AMS'!O225</f>
        <v>1.1400935619999999</v>
      </c>
      <c r="Q117" s="20">
        <f>'Variables AMS'!P225</f>
        <v>1.1466165610000001</v>
      </c>
      <c r="R117" s="20">
        <f>'Variables AMS'!Q225</f>
        <v>1.153044304</v>
      </c>
      <c r="S117" s="20">
        <f>'Variables AMS'!R225</f>
        <v>1.1761073790000001</v>
      </c>
      <c r="T117" s="20">
        <f>'Variables AMS'!S225</f>
        <v>1.1996887549999999</v>
      </c>
      <c r="U117" s="20">
        <f>'Variables AMS'!T225</f>
        <v>1.22370326</v>
      </c>
      <c r="V117" s="20">
        <f>'Variables AMS'!U225</f>
        <v>1.2482673120000001</v>
      </c>
      <c r="W117" s="20">
        <f>'Variables AMS'!V225</f>
        <v>1.2730912640000001</v>
      </c>
      <c r="X117" s="20">
        <f>'Variables AMS'!W225</f>
        <v>1.2986539159999999</v>
      </c>
      <c r="Y117" s="20">
        <f>'Variables AMS'!X225</f>
        <v>1.3252289310000001</v>
      </c>
      <c r="Z117" s="20">
        <f>'Variables AMS'!Y225</f>
        <v>1.3517825219999999</v>
      </c>
      <c r="AA117" s="20">
        <f>'Variables AMS'!Z225</f>
        <v>1.378773325</v>
      </c>
      <c r="AB117" s="20">
        <f>'Variables AMS'!AA225</f>
        <v>1.4065621429999999</v>
      </c>
      <c r="AC117" s="20">
        <f>'Variables AMS'!AB225</f>
        <v>1.4353588260000001</v>
      </c>
      <c r="AD117" s="20">
        <f>'Variables AMS'!AC225</f>
        <v>1.465545839</v>
      </c>
      <c r="AE117" s="20">
        <f>'Variables AMS'!AD225</f>
        <v>1.495608367</v>
      </c>
      <c r="AF117" s="20">
        <f>'Variables AMS'!AE225</f>
        <v>1.5262253640000001</v>
      </c>
      <c r="AG117" s="20">
        <f>'Variables AMS'!AF225</f>
        <v>1.5577081859999999</v>
      </c>
      <c r="AH117" s="20">
        <f>'Variables AMS'!AG225</f>
        <v>1.5900214850000001</v>
      </c>
      <c r="AI117" s="20">
        <f>'Variables AMS'!AH225</f>
        <v>1.623139203</v>
      </c>
      <c r="AJ117" s="20">
        <f>'Variables AMS'!AI225</f>
        <v>1.656789109</v>
      </c>
      <c r="AK117" s="20">
        <f>'Variables AMS'!AJ225</f>
        <v>1.6911854420000001</v>
      </c>
      <c r="AL117" s="20">
        <f>'Variables AMS'!AK225</f>
        <v>1.726383947</v>
      </c>
      <c r="AM117" s="20">
        <f>'Variables AMS'!AL225</f>
        <v>1.7624380799999999</v>
      </c>
      <c r="AN117" s="20">
        <f>'Variables AMS'!AM225</f>
        <v>1.799571281</v>
      </c>
      <c r="AO117" s="20">
        <f>'Variables AMS'!AN225</f>
        <v>1.837015507</v>
      </c>
      <c r="AP117" s="20">
        <f>'Variables AMS'!AO225</f>
        <v>1.8753046449999999</v>
      </c>
      <c r="AQ117" s="20">
        <f>'Variables AMS'!AP225</f>
        <v>1.914570227</v>
      </c>
      <c r="AR117" s="20">
        <f>'Variables AMS'!AQ225</f>
        <v>1.954615835</v>
      </c>
      <c r="AS117" s="20">
        <f>'Variables AMS'!AR225</f>
        <v>1.995401639</v>
      </c>
      <c r="AT117" s="20">
        <f>'Variables AMS'!AS225</f>
        <v>2.0373997880000001</v>
      </c>
      <c r="AU117" s="20">
        <f>'Variables AMS'!AT225</f>
        <v>2.0801776589999998</v>
      </c>
      <c r="AV117" s="20">
        <f>'Variables AMS'!AU225</f>
        <v>2.1236672410000001</v>
      </c>
      <c r="AW117" s="20">
        <f>'Variables AMS'!AV225</f>
        <v>2.1681456940000001</v>
      </c>
    </row>
    <row r="120" spans="1:49" x14ac:dyDescent="0.25">
      <c r="A120" s="165" t="s">
        <v>1733</v>
      </c>
      <c r="B120" t="s">
        <v>255</v>
      </c>
      <c r="C120" s="21">
        <f>'Variables AMS'!B176*'Variables AMS'!$S213</f>
        <v>88758.431802715859</v>
      </c>
      <c r="D120" s="21">
        <f>'Variables AMS'!C176*'Variables AMS'!$S213</f>
        <v>90183.477135036694</v>
      </c>
      <c r="E120" s="21">
        <f>'Variables AMS'!D176*'Variables AMS'!$S213</f>
        <v>91532.960069979483</v>
      </c>
      <c r="F120" s="21">
        <f>'Variables AMS'!E176*'Variables AMS'!$S213</f>
        <v>93665.727778560278</v>
      </c>
      <c r="G120" s="21">
        <f>'Variables AMS'!F176*'Variables AMS'!$S213</f>
        <v>92151.839780544717</v>
      </c>
      <c r="H120" s="21">
        <f>'Variables AMS'!G176*'Variables AMS'!$S213</f>
        <v>91358.659314528413</v>
      </c>
      <c r="I120" s="21">
        <f>'Variables AMS'!H176*'Variables AMS'!$S213</f>
        <v>95251.303100782126</v>
      </c>
      <c r="J120" s="21">
        <f>'Variables AMS'!I176*'Variables AMS'!$S213</f>
        <v>94322.056523167877</v>
      </c>
      <c r="K120" s="21">
        <f>'Variables AMS'!J176*'Variables AMS'!$S213</f>
        <v>94672.736296087751</v>
      </c>
      <c r="L120" s="21">
        <f>'Variables AMS'!K176*'Variables AMS'!$S213</f>
        <v>91775.102996281377</v>
      </c>
      <c r="M120" s="21">
        <f>'Variables AMS'!L176*'Variables AMS'!$S213</f>
        <v>95518.507615521637</v>
      </c>
      <c r="N120" s="21">
        <f>'Variables AMS'!M176*'Variables AMS'!$S213</f>
        <v>95208.068526852789</v>
      </c>
      <c r="O120" s="21">
        <f>'Variables AMS'!N176*'Variables AMS'!$S213</f>
        <v>93085.901397101567</v>
      </c>
      <c r="P120" s="21">
        <f>'Variables AMS'!O176*'Variables AMS'!$S213</f>
        <v>94775.932316643579</v>
      </c>
      <c r="Q120" s="21">
        <f>'Variables AMS'!P176*'Variables AMS'!$S213</f>
        <v>93705.400109549533</v>
      </c>
      <c r="R120" s="21">
        <f>'Variables AMS'!Q176*'Variables AMS'!$S213</f>
        <v>94059.732926079494</v>
      </c>
      <c r="S120" s="21">
        <f>'Variables AMS'!R176*'Variables AMS'!$S213</f>
        <v>95102.786327473746</v>
      </c>
      <c r="T120" s="21">
        <f>'Variables AMS'!S176*'Variables AMS'!$S213</f>
        <v>96620.389165150278</v>
      </c>
      <c r="U120" s="21">
        <f>'Variables AMS'!T176*'Variables AMS'!$S213</f>
        <v>97690.361456474711</v>
      </c>
      <c r="V120" s="21">
        <f>'Variables AMS'!U176*'Variables AMS'!$S213</f>
        <v>99500.553992313435</v>
      </c>
      <c r="W120" s="21">
        <f>'Variables AMS'!V176*'Variables AMS'!$S213</f>
        <v>100695.64385564752</v>
      </c>
      <c r="X120" s="21">
        <f>'Variables AMS'!W176*'Variables AMS'!$S213</f>
        <v>101503.44015274526</v>
      </c>
      <c r="Y120" s="21">
        <f>'Variables AMS'!X176*'Variables AMS'!$S213</f>
        <v>102849.09307650529</v>
      </c>
      <c r="Z120" s="21">
        <f>'Variables AMS'!Y176*'Variables AMS'!$S213</f>
        <v>104253.43221402353</v>
      </c>
      <c r="AA120" s="21">
        <f>'Variables AMS'!Z176*'Variables AMS'!$S213</f>
        <v>105582.70985881843</v>
      </c>
      <c r="AB120" s="21">
        <f>'Variables AMS'!AA176*'Variables AMS'!$S213</f>
        <v>106693.2129279198</v>
      </c>
      <c r="AC120" s="21">
        <f>'Variables AMS'!AB176*'Variables AMS'!$S213</f>
        <v>107723.70702157846</v>
      </c>
      <c r="AD120" s="21">
        <f>'Variables AMS'!AC176*'Variables AMS'!$S213</f>
        <v>108789.47519336433</v>
      </c>
      <c r="AE120" s="21">
        <f>'Variables AMS'!AD176*'Variables AMS'!$S213</f>
        <v>110019.7305598033</v>
      </c>
      <c r="AF120" s="21">
        <f>'Variables AMS'!AE176*'Variables AMS'!$S213</f>
        <v>111245.12757562852</v>
      </c>
      <c r="AG120" s="21">
        <f>'Variables AMS'!AF176*'Variables AMS'!$S213</f>
        <v>112497.50580995539</v>
      </c>
      <c r="AH120" s="21">
        <f>'Variables AMS'!AG176*'Variables AMS'!$S213</f>
        <v>113814.1404111173</v>
      </c>
      <c r="AI120" s="21">
        <f>'Variables AMS'!AH176*'Variables AMS'!$S213</f>
        <v>115290.07161083307</v>
      </c>
      <c r="AJ120" s="21">
        <f>'Variables AMS'!AI176*'Variables AMS'!$S213</f>
        <v>116952.34721634015</v>
      </c>
      <c r="AK120" s="21">
        <f>'Variables AMS'!AJ176*'Variables AMS'!$S213</f>
        <v>118617.62255741772</v>
      </c>
      <c r="AL120" s="21">
        <f>'Variables AMS'!AK176*'Variables AMS'!$S213</f>
        <v>120406.91443102424</v>
      </c>
      <c r="AM120" s="21">
        <f>'Variables AMS'!AL176*'Variables AMS'!$S213</f>
        <v>122146.09919804224</v>
      </c>
      <c r="AN120" s="21">
        <f>'Variables AMS'!AM176*'Variables AMS'!$S213</f>
        <v>124053.93251193523</v>
      </c>
      <c r="AO120" s="21">
        <f>'Variables AMS'!AN176*'Variables AMS'!$S213</f>
        <v>126017.41126443251</v>
      </c>
      <c r="AP120" s="21">
        <f>'Variables AMS'!AO176*'Variables AMS'!$S213</f>
        <v>127966.86662087274</v>
      </c>
      <c r="AQ120" s="21">
        <f>'Variables AMS'!AP176*'Variables AMS'!$S213</f>
        <v>129924.89827987444</v>
      </c>
      <c r="AR120" s="21">
        <f>'Variables AMS'!AQ176*'Variables AMS'!$S213</f>
        <v>131815.98820109956</v>
      </c>
      <c r="AS120" s="21">
        <f>'Variables AMS'!AR176*'Variables AMS'!$S213</f>
        <v>133621.26456642701</v>
      </c>
      <c r="AT120" s="21">
        <f>'Variables AMS'!AS176*'Variables AMS'!$S213</f>
        <v>135427.16587419962</v>
      </c>
      <c r="AU120" s="21">
        <f>'Variables AMS'!AT176*'Variables AMS'!$S213</f>
        <v>137313.52630294932</v>
      </c>
      <c r="AV120" s="21">
        <f>'Variables AMS'!AU176*'Variables AMS'!$S213</f>
        <v>139242.94515966551</v>
      </c>
      <c r="AW120" s="21">
        <f>'Variables AMS'!AV176*'Variables AMS'!$S213</f>
        <v>141203.73953525961</v>
      </c>
    </row>
    <row r="121" spans="1:49" x14ac:dyDescent="0.25">
      <c r="A121" s="165"/>
      <c r="B121" t="s">
        <v>256</v>
      </c>
      <c r="C121" s="21">
        <f>'Variables AMS'!B177*'Variables AMS'!$S214</f>
        <v>137446.34603119906</v>
      </c>
      <c r="D121" s="21">
        <f>'Variables AMS'!C177*'Variables AMS'!$S214</f>
        <v>139653.09157500981</v>
      </c>
      <c r="E121" s="21">
        <f>'Variables AMS'!D177*'Variables AMS'!$S214</f>
        <v>140069.07322008963</v>
      </c>
      <c r="F121" s="21">
        <f>'Variables AMS'!E177*'Variables AMS'!$S214</f>
        <v>144532.36451287736</v>
      </c>
      <c r="G121" s="21">
        <f>'Variables AMS'!F177*'Variables AMS'!$S214</f>
        <v>142418.32628341322</v>
      </c>
      <c r="H121" s="21">
        <f>'Variables AMS'!G177*'Variables AMS'!$S214</f>
        <v>141284.42134997493</v>
      </c>
      <c r="I121" s="21">
        <f>'Variables AMS'!H177*'Variables AMS'!$S214</f>
        <v>143071.14309120542</v>
      </c>
      <c r="J121" s="21">
        <f>'Variables AMS'!I177*'Variables AMS'!$S214</f>
        <v>146173.77147732387</v>
      </c>
      <c r="K121" s="21">
        <f>'Variables AMS'!J177*'Variables AMS'!$S214</f>
        <v>144353.68607086164</v>
      </c>
      <c r="L121" s="21">
        <f>'Variables AMS'!K177*'Variables AMS'!$S214</f>
        <v>143214.70355967275</v>
      </c>
      <c r="M121" s="21">
        <f>'Variables AMS'!L177*'Variables AMS'!$S214</f>
        <v>146104.83167430005</v>
      </c>
      <c r="N121" s="21">
        <f>'Variables AMS'!M177*'Variables AMS'!$S214</f>
        <v>146178.60406934438</v>
      </c>
      <c r="O121" s="21">
        <f>'Variables AMS'!N177*'Variables AMS'!$S214</f>
        <v>146241.47173441012</v>
      </c>
      <c r="P121" s="21">
        <f>'Variables AMS'!O177*'Variables AMS'!$S214</f>
        <v>149619.37532501679</v>
      </c>
      <c r="Q121" s="21">
        <f>'Variables AMS'!P177*'Variables AMS'!$S214</f>
        <v>150437.56744039516</v>
      </c>
      <c r="R121" s="21">
        <f>'Variables AMS'!Q177*'Variables AMS'!$S214</f>
        <v>148964.64856403603</v>
      </c>
      <c r="S121" s="21">
        <f>'Variables AMS'!R177*'Variables AMS'!$S214</f>
        <v>150782.0780679195</v>
      </c>
      <c r="T121" s="21">
        <f>'Variables AMS'!S177*'Variables AMS'!$S214</f>
        <v>153076.3725878273</v>
      </c>
      <c r="U121" s="21">
        <f>'Variables AMS'!T177*'Variables AMS'!$S214</f>
        <v>154873.85066433871</v>
      </c>
      <c r="V121" s="21">
        <f>'Variables AMS'!U177*'Variables AMS'!$S214</f>
        <v>157737.94164879352</v>
      </c>
      <c r="W121" s="21">
        <f>'Variables AMS'!V177*'Variables AMS'!$S214</f>
        <v>159332.08800091161</v>
      </c>
      <c r="X121" s="21">
        <f>'Variables AMS'!W177*'Variables AMS'!$S214</f>
        <v>160244.83268041012</v>
      </c>
      <c r="Y121" s="21">
        <f>'Variables AMS'!X177*'Variables AMS'!$S214</f>
        <v>162168.120342871</v>
      </c>
      <c r="Z121" s="21">
        <f>'Variables AMS'!Y177*'Variables AMS'!$S214</f>
        <v>164322.58998817715</v>
      </c>
      <c r="AA121" s="21">
        <f>'Variables AMS'!Z177*'Variables AMS'!$S214</f>
        <v>166458.15994914548</v>
      </c>
      <c r="AB121" s="21">
        <f>'Variables AMS'!AA177*'Variables AMS'!$S214</f>
        <v>168327.45111955176</v>
      </c>
      <c r="AC121" s="21">
        <f>'Variables AMS'!AB177*'Variables AMS'!$S214</f>
        <v>170011.38725593223</v>
      </c>
      <c r="AD121" s="21">
        <f>'Variables AMS'!AC177*'Variables AMS'!$S214</f>
        <v>171892.57806733946</v>
      </c>
      <c r="AE121" s="21">
        <f>'Variables AMS'!AD177*'Variables AMS'!$S214</f>
        <v>174059.96506763666</v>
      </c>
      <c r="AF121" s="21">
        <f>'Variables AMS'!AE177*'Variables AMS'!$S214</f>
        <v>176251.6682172041</v>
      </c>
      <c r="AG121" s="21">
        <f>'Variables AMS'!AF177*'Variables AMS'!$S214</f>
        <v>178485.29737097473</v>
      </c>
      <c r="AH121" s="21">
        <f>'Variables AMS'!AG177*'Variables AMS'!$S214</f>
        <v>180796.80228459631</v>
      </c>
      <c r="AI121" s="21">
        <f>'Variables AMS'!AH177*'Variables AMS'!$S214</f>
        <v>183310.16421376038</v>
      </c>
      <c r="AJ121" s="21">
        <f>'Variables AMS'!AI177*'Variables AMS'!$S214</f>
        <v>186122.14258210914</v>
      </c>
      <c r="AK121" s="21">
        <f>'Variables AMS'!AJ177*'Variables AMS'!$S214</f>
        <v>188929.27292258234</v>
      </c>
      <c r="AL121" s="21">
        <f>'Variables AMS'!AK177*'Variables AMS'!$S214</f>
        <v>191918.40170023296</v>
      </c>
      <c r="AM121" s="21">
        <f>'Variables AMS'!AL177*'Variables AMS'!$S214</f>
        <v>194844.60387591668</v>
      </c>
      <c r="AN121" s="21">
        <f>'Variables AMS'!AM177*'Variables AMS'!$S214</f>
        <v>198010.06800294606</v>
      </c>
      <c r="AO121" s="21">
        <f>'Variables AMS'!AN177*'Variables AMS'!$S214</f>
        <v>201269.07200845226</v>
      </c>
      <c r="AP121" s="21">
        <f>'Variables AMS'!AO177*'Variables AMS'!$S214</f>
        <v>204509.90006073457</v>
      </c>
      <c r="AQ121" s="21">
        <f>'Variables AMS'!AP177*'Variables AMS'!$S214</f>
        <v>207760.89847049656</v>
      </c>
      <c r="AR121" s="21">
        <f>'Variables AMS'!AQ177*'Variables AMS'!$S214</f>
        <v>210919.0700915108</v>
      </c>
      <c r="AS121" s="21">
        <f>'Variables AMS'!AR177*'Variables AMS'!$S214</f>
        <v>213905.34323597312</v>
      </c>
      <c r="AT121" s="21">
        <f>'Variables AMS'!AS177*'Variables AMS'!$S214</f>
        <v>216855.220739065</v>
      </c>
      <c r="AU121" s="21">
        <f>'Variables AMS'!AT177*'Variables AMS'!$S214</f>
        <v>219915.78688786546</v>
      </c>
      <c r="AV121" s="21">
        <f>'Variables AMS'!AU177*'Variables AMS'!$S214</f>
        <v>223045.12246059248</v>
      </c>
      <c r="AW121" s="21">
        <f>'Variables AMS'!AV177*'Variables AMS'!$S214</f>
        <v>226219.19500028191</v>
      </c>
    </row>
    <row r="122" spans="1:49" x14ac:dyDescent="0.25">
      <c r="A122" s="165"/>
      <c r="B122" t="s">
        <v>257</v>
      </c>
      <c r="C122" s="21">
        <f>'Variables AMS'!B178*'Variables AMS'!$S215</f>
        <v>110009.10425590992</v>
      </c>
      <c r="D122" s="21">
        <f>'Variables AMS'!C178*'Variables AMS'!$S215</f>
        <v>111775.33600819153</v>
      </c>
      <c r="E122" s="21">
        <f>'Variables AMS'!D178*'Variables AMS'!$S215</f>
        <v>113576.05721437633</v>
      </c>
      <c r="F122" s="21">
        <f>'Variables AMS'!E178*'Variables AMS'!$S215</f>
        <v>113343.39146296008</v>
      </c>
      <c r="G122" s="21">
        <f>'Variables AMS'!F178*'Variables AMS'!$S215</f>
        <v>111290.9874296593</v>
      </c>
      <c r="H122" s="21">
        <f>'Variables AMS'!G178*'Variables AMS'!$S215</f>
        <v>98757.999963123846</v>
      </c>
      <c r="I122" s="21">
        <f>'Variables AMS'!H178*'Variables AMS'!$S215</f>
        <v>107089.86405958071</v>
      </c>
      <c r="J122" s="21">
        <f>'Variables AMS'!I178*'Variables AMS'!$S215</f>
        <v>108716.51972592446</v>
      </c>
      <c r="K122" s="21">
        <f>'Variables AMS'!J178*'Variables AMS'!$S215</f>
        <v>108282.8231489615</v>
      </c>
      <c r="L122" s="21">
        <f>'Variables AMS'!K178*'Variables AMS'!$S215</f>
        <v>107868.99494653023</v>
      </c>
      <c r="M122" s="21">
        <f>'Variables AMS'!L178*'Variables AMS'!$S215</f>
        <v>110174.97399036997</v>
      </c>
      <c r="N122" s="21">
        <f>'Variables AMS'!M178*'Variables AMS'!$S215</f>
        <v>112766.46952258229</v>
      </c>
      <c r="O122" s="21">
        <f>'Variables AMS'!N178*'Variables AMS'!$S215</f>
        <v>117172.74662644295</v>
      </c>
      <c r="P122" s="21">
        <f>'Variables AMS'!O178*'Variables AMS'!$S215</f>
        <v>125247.64718765132</v>
      </c>
      <c r="Q122" s="21">
        <f>'Variables AMS'!P178*'Variables AMS'!$S215</f>
        <v>127697.00566618495</v>
      </c>
      <c r="R122" s="21">
        <f>'Variables AMS'!Q178*'Variables AMS'!$S215</f>
        <v>129760.4830191412</v>
      </c>
      <c r="S122" s="21">
        <f>'Variables AMS'!R178*'Variables AMS'!$S215</f>
        <v>122213.44012718622</v>
      </c>
      <c r="T122" s="21">
        <f>'Variables AMS'!S178*'Variables AMS'!$S215</f>
        <v>132500.65191489703</v>
      </c>
      <c r="U122" s="21">
        <f>'Variables AMS'!T178*'Variables AMS'!$S215</f>
        <v>131013.36895198398</v>
      </c>
      <c r="V122" s="21">
        <f>'Variables AMS'!U178*'Variables AMS'!$S215</f>
        <v>133442.36794424034</v>
      </c>
      <c r="W122" s="21">
        <f>'Variables AMS'!V178*'Variables AMS'!$S215</f>
        <v>136093.16875402711</v>
      </c>
      <c r="X122" s="21">
        <f>'Variables AMS'!W178*'Variables AMS'!$S215</f>
        <v>136490.26673444547</v>
      </c>
      <c r="Y122" s="21">
        <f>'Variables AMS'!X178*'Variables AMS'!$S215</f>
        <v>136013.33506911265</v>
      </c>
      <c r="Z122" s="21">
        <f>'Variables AMS'!Y178*'Variables AMS'!$S215</f>
        <v>137620.98551892536</v>
      </c>
      <c r="AA122" s="21">
        <f>'Variables AMS'!Z178*'Variables AMS'!$S215</f>
        <v>139074.26794850241</v>
      </c>
      <c r="AB122" s="21">
        <f>'Variables AMS'!AA178*'Variables AMS'!$S215</f>
        <v>140431.85821835938</v>
      </c>
      <c r="AC122" s="21">
        <f>'Variables AMS'!AB178*'Variables AMS'!$S215</f>
        <v>141975.50953553236</v>
      </c>
      <c r="AD122" s="21">
        <f>'Variables AMS'!AC178*'Variables AMS'!$S215</f>
        <v>143093.19779375775</v>
      </c>
      <c r="AE122" s="21">
        <f>'Variables AMS'!AD178*'Variables AMS'!$S215</f>
        <v>144473.39994525322</v>
      </c>
      <c r="AF122" s="21">
        <f>'Variables AMS'!AE178*'Variables AMS'!$S215</f>
        <v>145906.18534672487</v>
      </c>
      <c r="AG122" s="21">
        <f>'Variables AMS'!AF178*'Variables AMS'!$S215</f>
        <v>147424.53858742877</v>
      </c>
      <c r="AH122" s="21">
        <f>'Variables AMS'!AG178*'Variables AMS'!$S215</f>
        <v>149168.08440992879</v>
      </c>
      <c r="AI122" s="21">
        <f>'Variables AMS'!AH178*'Variables AMS'!$S215</f>
        <v>151236.36917362397</v>
      </c>
      <c r="AJ122" s="21">
        <f>'Variables AMS'!AI178*'Variables AMS'!$S215</f>
        <v>153290.9187143819</v>
      </c>
      <c r="AK122" s="21">
        <f>'Variables AMS'!AJ178*'Variables AMS'!$S215</f>
        <v>155336.01223854828</v>
      </c>
      <c r="AL122" s="21">
        <f>'Variables AMS'!AK178*'Variables AMS'!$S215</f>
        <v>157653.15049410926</v>
      </c>
      <c r="AM122" s="21">
        <f>'Variables AMS'!AL178*'Variables AMS'!$S215</f>
        <v>159734.13494054592</v>
      </c>
      <c r="AN122" s="21">
        <f>'Variables AMS'!AM178*'Variables AMS'!$S215</f>
        <v>162281.13232565389</v>
      </c>
      <c r="AO122" s="21">
        <f>'Variables AMS'!AN178*'Variables AMS'!$S215</f>
        <v>164593.56980388513</v>
      </c>
      <c r="AP122" s="21">
        <f>'Variables AMS'!AO178*'Variables AMS'!$S215</f>
        <v>166960.1764177474</v>
      </c>
      <c r="AQ122" s="21">
        <f>'Variables AMS'!AP178*'Variables AMS'!$S215</f>
        <v>169371.65750048542</v>
      </c>
      <c r="AR122" s="21">
        <f>'Variables AMS'!AQ178*'Variables AMS'!$S215</f>
        <v>171532.77326375071</v>
      </c>
      <c r="AS122" s="21">
        <f>'Variables AMS'!AR178*'Variables AMS'!$S215</f>
        <v>173620.0153607408</v>
      </c>
      <c r="AT122" s="21">
        <f>'Variables AMS'!AS178*'Variables AMS'!$S215</f>
        <v>175885.53401168095</v>
      </c>
      <c r="AU122" s="21">
        <f>'Variables AMS'!AT178*'Variables AMS'!$S215</f>
        <v>178187.1195681908</v>
      </c>
      <c r="AV122" s="21">
        <f>'Variables AMS'!AU178*'Variables AMS'!$S215</f>
        <v>180514.18452886434</v>
      </c>
      <c r="AW122" s="21">
        <f>'Variables AMS'!AV178*'Variables AMS'!$S215</f>
        <v>182897.26320500133</v>
      </c>
    </row>
    <row r="123" spans="1:49" x14ac:dyDescent="0.25">
      <c r="A123" s="165"/>
      <c r="B123" t="s">
        <v>258</v>
      </c>
      <c r="C123" s="21">
        <f>'Variables AMS'!B179*'Variables AMS'!$S216</f>
        <v>7891.251156111678</v>
      </c>
      <c r="D123" s="21">
        <f>'Variables AMS'!C179*'Variables AMS'!$S216</f>
        <v>8017.9477459205536</v>
      </c>
      <c r="E123" s="21">
        <f>'Variables AMS'!D179*'Variables AMS'!$S216</f>
        <v>8115.6280254947033</v>
      </c>
      <c r="F123" s="21">
        <f>'Variables AMS'!E179*'Variables AMS'!$S216</f>
        <v>8222.3815701402782</v>
      </c>
      <c r="G123" s="21">
        <f>'Variables AMS'!F179*'Variables AMS'!$S216</f>
        <v>7725.3652342808991</v>
      </c>
      <c r="H123" s="21">
        <f>'Variables AMS'!G179*'Variables AMS'!$S216</f>
        <v>6624.9515618988344</v>
      </c>
      <c r="I123" s="21">
        <f>'Variables AMS'!H179*'Variables AMS'!$S216</f>
        <v>6860.7900600190978</v>
      </c>
      <c r="J123" s="21">
        <f>'Variables AMS'!I179*'Variables AMS'!$S216</f>
        <v>7712.8479240151109</v>
      </c>
      <c r="K123" s="21">
        <f>'Variables AMS'!J179*'Variables AMS'!$S216</f>
        <v>7197.3959817256818</v>
      </c>
      <c r="L123" s="21">
        <f>'Variables AMS'!K179*'Variables AMS'!$S216</f>
        <v>6936.0787968390432</v>
      </c>
      <c r="M123" s="21">
        <f>'Variables AMS'!L179*'Variables AMS'!$S216</f>
        <v>7018.9008745424962</v>
      </c>
      <c r="N123" s="21">
        <f>'Variables AMS'!M179*'Variables AMS'!$S216</f>
        <v>6922.0974983209981</v>
      </c>
      <c r="O123" s="21">
        <f>'Variables AMS'!N179*'Variables AMS'!$S216</f>
        <v>7192.9760008208041</v>
      </c>
      <c r="P123" s="21">
        <f>'Variables AMS'!O179*'Variables AMS'!$S216</f>
        <v>7536.489628630351</v>
      </c>
      <c r="Q123" s="21">
        <f>'Variables AMS'!P179*'Variables AMS'!$S216</f>
        <v>7662.2396684775367</v>
      </c>
      <c r="R123" s="21">
        <f>'Variables AMS'!Q179*'Variables AMS'!$S216</f>
        <v>7697.0502566592104</v>
      </c>
      <c r="S123" s="21">
        <f>'Variables AMS'!R179*'Variables AMS'!$S216</f>
        <v>7712.7771390296348</v>
      </c>
      <c r="T123" s="21">
        <f>'Variables AMS'!S179*'Variables AMS'!$S216</f>
        <v>7963.9742876930422</v>
      </c>
      <c r="U123" s="21">
        <f>'Variables AMS'!T179*'Variables AMS'!$S216</f>
        <v>8013.402192146883</v>
      </c>
      <c r="V123" s="21">
        <f>'Variables AMS'!U179*'Variables AMS'!$S216</f>
        <v>8171.1683367713631</v>
      </c>
      <c r="W123" s="21">
        <f>'Variables AMS'!V179*'Variables AMS'!$S216</f>
        <v>8911.1200568860058</v>
      </c>
      <c r="X123" s="21">
        <f>'Variables AMS'!W179*'Variables AMS'!$S216</f>
        <v>9744.0656869997019</v>
      </c>
      <c r="Y123" s="21">
        <f>'Variables AMS'!X179*'Variables AMS'!$S216</f>
        <v>10728.306652498703</v>
      </c>
      <c r="Z123" s="21">
        <f>'Variables AMS'!Y179*'Variables AMS'!$S216</f>
        <v>11962.293044965063</v>
      </c>
      <c r="AA123" s="21">
        <f>'Variables AMS'!Z179*'Variables AMS'!$S216</f>
        <v>13435.297985132007</v>
      </c>
      <c r="AB123" s="21">
        <f>'Variables AMS'!AA179*'Variables AMS'!$S216</f>
        <v>15180.147889381842</v>
      </c>
      <c r="AC123" s="21">
        <f>'Variables AMS'!AB179*'Variables AMS'!$S216</f>
        <v>17274.319529247528</v>
      </c>
      <c r="AD123" s="21">
        <f>'Variables AMS'!AC179*'Variables AMS'!$S216</f>
        <v>17356.015038396701</v>
      </c>
      <c r="AE123" s="21">
        <f>'Variables AMS'!AD179*'Variables AMS'!$S216</f>
        <v>17445.281594373057</v>
      </c>
      <c r="AF123" s="21">
        <f>'Variables AMS'!AE179*'Variables AMS'!$S216</f>
        <v>17527.694212079547</v>
      </c>
      <c r="AG123" s="21">
        <f>'Variables AMS'!AF179*'Variables AMS'!$S216</f>
        <v>17608.981554510843</v>
      </c>
      <c r="AH123" s="21">
        <f>'Variables AMS'!AG179*'Variables AMS'!$S216</f>
        <v>17702.191313524312</v>
      </c>
      <c r="AI123" s="21">
        <f>'Variables AMS'!AH179*'Variables AMS'!$S216</f>
        <v>17820.643332945783</v>
      </c>
      <c r="AJ123" s="21">
        <f>'Variables AMS'!AI179*'Variables AMS'!$S216</f>
        <v>17948.111026225975</v>
      </c>
      <c r="AK123" s="21">
        <f>'Variables AMS'!AJ179*'Variables AMS'!$S216</f>
        <v>18075.502800594619</v>
      </c>
      <c r="AL123" s="21">
        <f>'Variables AMS'!AK179*'Variables AMS'!$S216</f>
        <v>18216.155498659478</v>
      </c>
      <c r="AM123" s="21">
        <f>'Variables AMS'!AL179*'Variables AMS'!$S216</f>
        <v>18346.401170114645</v>
      </c>
      <c r="AN123" s="21">
        <f>'Variables AMS'!AM179*'Variables AMS'!$S216</f>
        <v>18506.932461773002</v>
      </c>
      <c r="AO123" s="21">
        <f>'Variables AMS'!AN179*'Variables AMS'!$S216</f>
        <v>18664.165426375297</v>
      </c>
      <c r="AP123" s="21">
        <f>'Variables AMS'!AO179*'Variables AMS'!$S216</f>
        <v>18818.780088680793</v>
      </c>
      <c r="AQ123" s="21">
        <f>'Variables AMS'!AP179*'Variables AMS'!$S216</f>
        <v>18975.310200188429</v>
      </c>
      <c r="AR123" s="21">
        <f>'Variables AMS'!AQ179*'Variables AMS'!$S216</f>
        <v>19115.326068525646</v>
      </c>
      <c r="AS123" s="21">
        <f>'Variables AMS'!AR179*'Variables AMS'!$S216</f>
        <v>19242.091741504533</v>
      </c>
      <c r="AT123" s="21">
        <f>'Variables AMS'!AS179*'Variables AMS'!$S216</f>
        <v>19374.149350847045</v>
      </c>
      <c r="AU123" s="21">
        <f>'Variables AMS'!AT179*'Variables AMS'!$S216</f>
        <v>19510.909046168134</v>
      </c>
      <c r="AV123" s="21">
        <f>'Variables AMS'!AU179*'Variables AMS'!$S216</f>
        <v>19649.934821186223</v>
      </c>
      <c r="AW123" s="21">
        <f>'Variables AMS'!AV179*'Variables AMS'!$S216</f>
        <v>19792.685656371206</v>
      </c>
    </row>
    <row r="124" spans="1:49" x14ac:dyDescent="0.25">
      <c r="A124" s="165"/>
      <c r="B124" t="s">
        <v>268</v>
      </c>
      <c r="C124" s="21">
        <f>'Variables AMS'!B180*'Variables AMS'!$S217</f>
        <v>23560.515141784217</v>
      </c>
      <c r="D124" s="21">
        <f>'Variables AMS'!C180*'Variables AMS'!$S217</f>
        <v>23938.786833250149</v>
      </c>
      <c r="E124" s="21">
        <f>'Variables AMS'!D180*'Variables AMS'!$S217</f>
        <v>24297.33762668055</v>
      </c>
      <c r="F124" s="21">
        <f>'Variables AMS'!E180*'Variables AMS'!$S217</f>
        <v>24607.060820199116</v>
      </c>
      <c r="G124" s="21">
        <f>'Variables AMS'!F180*'Variables AMS'!$S217</f>
        <v>23134.05938393798</v>
      </c>
      <c r="H124" s="21">
        <f>'Variables AMS'!G180*'Variables AMS'!$S217</f>
        <v>19815.306617798062</v>
      </c>
      <c r="I124" s="21">
        <f>'Variables AMS'!H180*'Variables AMS'!$S217</f>
        <v>20545.530484065908</v>
      </c>
      <c r="J124" s="21">
        <f>'Variables AMS'!I180*'Variables AMS'!$S217</f>
        <v>23204.299917580363</v>
      </c>
      <c r="K124" s="21">
        <f>'Variables AMS'!J180*'Variables AMS'!$S217</f>
        <v>21526.314156903773</v>
      </c>
      <c r="L124" s="21">
        <f>'Variables AMS'!K180*'Variables AMS'!$S217</f>
        <v>20697.335239222433</v>
      </c>
      <c r="M124" s="21">
        <f>'Variables AMS'!L180*'Variables AMS'!$S217</f>
        <v>20924.132346420622</v>
      </c>
      <c r="N124" s="21">
        <f>'Variables AMS'!M180*'Variables AMS'!$S217</f>
        <v>20555.195337076198</v>
      </c>
      <c r="O124" s="21">
        <f>'Variables AMS'!N180*'Variables AMS'!$S217</f>
        <v>21389.495579806822</v>
      </c>
      <c r="P124" s="21">
        <f>'Variables AMS'!O180*'Variables AMS'!$S217</f>
        <v>22421.202154437207</v>
      </c>
      <c r="Q124" s="21">
        <f>'Variables AMS'!P180*'Variables AMS'!$S217</f>
        <v>22755.76194192249</v>
      </c>
      <c r="R124" s="21">
        <f>'Variables AMS'!Q180*'Variables AMS'!$S217</f>
        <v>22906.1985100684</v>
      </c>
      <c r="S124" s="21">
        <f>'Variables AMS'!R180*'Variables AMS'!$S217</f>
        <v>22969.245503203896</v>
      </c>
      <c r="T124" s="21">
        <f>'Variables AMS'!S180*'Variables AMS'!$S217</f>
        <v>23917.081826073634</v>
      </c>
      <c r="U124" s="21">
        <f>'Variables AMS'!T180*'Variables AMS'!$S217</f>
        <v>23911.494348616357</v>
      </c>
      <c r="V124" s="21">
        <f>'Variables AMS'!U180*'Variables AMS'!$S217</f>
        <v>24543.206233634479</v>
      </c>
      <c r="W124" s="21">
        <f>'Variables AMS'!V180*'Variables AMS'!$S217</f>
        <v>24614.978178728841</v>
      </c>
      <c r="X124" s="21">
        <f>'Variables AMS'!W180*'Variables AMS'!$S217</f>
        <v>24654.496654380699</v>
      </c>
      <c r="Y124" s="21">
        <f>'Variables AMS'!X180*'Variables AMS'!$S217</f>
        <v>24544.02887638934</v>
      </c>
      <c r="Z124" s="21">
        <f>'Variables AMS'!Y180*'Variables AMS'!$S217</f>
        <v>24603.503191828684</v>
      </c>
      <c r="AA124" s="21">
        <f>'Variables AMS'!Z180*'Variables AMS'!$S217</f>
        <v>24659.654296318891</v>
      </c>
      <c r="AB124" s="21">
        <f>'Variables AMS'!AA180*'Variables AMS'!$S217</f>
        <v>24663.948498689242</v>
      </c>
      <c r="AC124" s="21">
        <f>'Variables AMS'!AB180*'Variables AMS'!$S217</f>
        <v>24729.340385033469</v>
      </c>
      <c r="AD124" s="21">
        <f>'Variables AMS'!AC180*'Variables AMS'!$S217</f>
        <v>24879.521325382208</v>
      </c>
      <c r="AE124" s="21">
        <f>'Variables AMS'!AD180*'Variables AMS'!$S217</f>
        <v>24945.605282366101</v>
      </c>
      <c r="AF124" s="21">
        <f>'Variables AMS'!AE180*'Variables AMS'!$S217</f>
        <v>24998.48759645077</v>
      </c>
      <c r="AG124" s="21">
        <f>'Variables AMS'!AF180*'Variables AMS'!$S217</f>
        <v>25050.830465347444</v>
      </c>
      <c r="AH124" s="21">
        <f>'Variables AMS'!AG180*'Variables AMS'!$S217</f>
        <v>25157.49432172002</v>
      </c>
      <c r="AI124" s="21">
        <f>'Variables AMS'!AH180*'Variables AMS'!$S217</f>
        <v>25313.0725899319</v>
      </c>
      <c r="AJ124" s="21">
        <f>'Variables AMS'!AI180*'Variables AMS'!$S217</f>
        <v>25435.632401971077</v>
      </c>
      <c r="AK124" s="21">
        <f>'Variables AMS'!AJ180*'Variables AMS'!$S217</f>
        <v>25588.230816914147</v>
      </c>
      <c r="AL124" s="21">
        <f>'Variables AMS'!AK180*'Variables AMS'!$S217</f>
        <v>25753.612034914375</v>
      </c>
      <c r="AM124" s="21">
        <f>'Variables AMS'!AL180*'Variables AMS'!$S217</f>
        <v>25923.554190327475</v>
      </c>
      <c r="AN124" s="21">
        <f>'Variables AMS'!AM180*'Variables AMS'!$S217</f>
        <v>26223.278296964105</v>
      </c>
      <c r="AO124" s="21">
        <f>'Variables AMS'!AN180*'Variables AMS'!$S217</f>
        <v>26463.236708918255</v>
      </c>
      <c r="AP124" s="21">
        <f>'Variables AMS'!AO180*'Variables AMS'!$S217</f>
        <v>26699.048213467682</v>
      </c>
      <c r="AQ124" s="21">
        <f>'Variables AMS'!AP180*'Variables AMS'!$S217</f>
        <v>26965.766371979102</v>
      </c>
      <c r="AR124" s="21">
        <f>'Variables AMS'!AQ180*'Variables AMS'!$S217</f>
        <v>27167.260789989883</v>
      </c>
      <c r="AS124" s="21">
        <f>'Variables AMS'!AR180*'Variables AMS'!$S217</f>
        <v>27331.351770040583</v>
      </c>
      <c r="AT124" s="21">
        <f>'Variables AMS'!AS180*'Variables AMS'!$S217</f>
        <v>27565.137962614539</v>
      </c>
      <c r="AU124" s="21">
        <f>'Variables AMS'!AT180*'Variables AMS'!$S217</f>
        <v>27803.686919678883</v>
      </c>
      <c r="AV124" s="21">
        <f>'Variables AMS'!AU180*'Variables AMS'!$S217</f>
        <v>28048.012797195344</v>
      </c>
      <c r="AW124" s="21">
        <f>'Variables AMS'!AV180*'Variables AMS'!$S217</f>
        <v>28334.995244689202</v>
      </c>
    </row>
    <row r="125" spans="1:49" x14ac:dyDescent="0.25">
      <c r="A125" s="165"/>
      <c r="B125" t="s">
        <v>259</v>
      </c>
      <c r="C125" s="21">
        <f>'Variables AMS'!B181*'Variables AMS'!$S218</f>
        <v>24678.808637613205</v>
      </c>
      <c r="D125" s="21">
        <f>'Variables AMS'!C181*'Variables AMS'!$S218</f>
        <v>25075.034892876942</v>
      </c>
      <c r="E125" s="21">
        <f>'Variables AMS'!D181*'Variables AMS'!$S218</f>
        <v>25410.034945885895</v>
      </c>
      <c r="F125" s="21">
        <f>'Variables AMS'!E181*'Variables AMS'!$S218</f>
        <v>25815.826089811948</v>
      </c>
      <c r="G125" s="21">
        <f>'Variables AMS'!F181*'Variables AMS'!$S218</f>
        <v>25044.727289265829</v>
      </c>
      <c r="H125" s="21">
        <f>'Variables AMS'!G181*'Variables AMS'!$S218</f>
        <v>22450.226403592198</v>
      </c>
      <c r="I125" s="21">
        <f>'Variables AMS'!H181*'Variables AMS'!$S218</f>
        <v>23884.544994468906</v>
      </c>
      <c r="J125" s="21">
        <f>'Variables AMS'!I181*'Variables AMS'!$S218</f>
        <v>23397.055823227074</v>
      </c>
      <c r="K125" s="21">
        <f>'Variables AMS'!J181*'Variables AMS'!$S218</f>
        <v>22394.242714870699</v>
      </c>
      <c r="L125" s="21">
        <f>'Variables AMS'!K181*'Variables AMS'!$S218</f>
        <v>22442.248861913304</v>
      </c>
      <c r="M125" s="21">
        <f>'Variables AMS'!L181*'Variables AMS'!$S218</f>
        <v>22285.812315764473</v>
      </c>
      <c r="N125" s="21">
        <f>'Variables AMS'!M181*'Variables AMS'!$S218</f>
        <v>22516.30533568405</v>
      </c>
      <c r="O125" s="21">
        <f>'Variables AMS'!N181*'Variables AMS'!$S218</f>
        <v>22413.332368787698</v>
      </c>
      <c r="P125" s="21">
        <f>'Variables AMS'!O181*'Variables AMS'!$S218</f>
        <v>22537.275194757796</v>
      </c>
      <c r="Q125" s="21">
        <f>'Variables AMS'!P181*'Variables AMS'!$S218</f>
        <v>22628.279778483571</v>
      </c>
      <c r="R125" s="21">
        <f>'Variables AMS'!Q181*'Variables AMS'!$S218</f>
        <v>22260.369159842936</v>
      </c>
      <c r="S125" s="21">
        <f>'Variables AMS'!R181*'Variables AMS'!$S218</f>
        <v>22393.425369554119</v>
      </c>
      <c r="T125" s="21">
        <f>'Variables AMS'!S181*'Variables AMS'!$S218</f>
        <v>23173.946272874458</v>
      </c>
      <c r="U125" s="21">
        <f>'Variables AMS'!T181*'Variables AMS'!$S218</f>
        <v>23324.960184355834</v>
      </c>
      <c r="V125" s="21">
        <f>'Variables AMS'!U181*'Variables AMS'!$S218</f>
        <v>23777.401628115815</v>
      </c>
      <c r="W125" s="21">
        <f>'Variables AMS'!V181*'Variables AMS'!$S218</f>
        <v>25437.356785398624</v>
      </c>
      <c r="X125" s="21">
        <f>'Variables AMS'!W181*'Variables AMS'!$S218</f>
        <v>27175.075175041526</v>
      </c>
      <c r="Y125" s="21">
        <f>'Variables AMS'!X181*'Variables AMS'!$S218</f>
        <v>29085.927453555832</v>
      </c>
      <c r="Z125" s="21">
        <f>'Variables AMS'!Y181*'Variables AMS'!$S218</f>
        <v>31457.185420349273</v>
      </c>
      <c r="AA125" s="21">
        <f>'Variables AMS'!Z181*'Variables AMS'!$S218</f>
        <v>34206.371278842882</v>
      </c>
      <c r="AB125" s="21">
        <f>'Variables AMS'!AA181*'Variables AMS'!$S218</f>
        <v>37396.504185439</v>
      </c>
      <c r="AC125" s="21">
        <f>'Variables AMS'!AB181*'Variables AMS'!$S218</f>
        <v>41200.10784153334</v>
      </c>
      <c r="AD125" s="21">
        <f>'Variables AMS'!AC181*'Variables AMS'!$S218</f>
        <v>41517.179832871916</v>
      </c>
      <c r="AE125" s="21">
        <f>'Variables AMS'!AD181*'Variables AMS'!$S218</f>
        <v>41884.853841455144</v>
      </c>
      <c r="AF125" s="21">
        <f>'Variables AMS'!AE181*'Variables AMS'!$S218</f>
        <v>42261.069733761586</v>
      </c>
      <c r="AG125" s="21">
        <f>'Variables AMS'!AF181*'Variables AMS'!$S218</f>
        <v>42651.091398864075</v>
      </c>
      <c r="AH125" s="21">
        <f>'Variables AMS'!AG181*'Variables AMS'!$S218</f>
        <v>43083.99344039461</v>
      </c>
      <c r="AI125" s="21">
        <f>'Variables AMS'!AH181*'Variables AMS'!$S218</f>
        <v>43597.8612525157</v>
      </c>
      <c r="AJ125" s="21">
        <f>'Variables AMS'!AI181*'Variables AMS'!$S218</f>
        <v>44133.392320974897</v>
      </c>
      <c r="AK125" s="21">
        <f>'Variables AMS'!AJ181*'Variables AMS'!$S218</f>
        <v>44678.394288153715</v>
      </c>
      <c r="AL125" s="21">
        <f>'Variables AMS'!AK181*'Variables AMS'!$S218</f>
        <v>45254.070169891085</v>
      </c>
      <c r="AM125" s="21">
        <f>'Variables AMS'!AL181*'Variables AMS'!$S218</f>
        <v>45812.921492795496</v>
      </c>
      <c r="AN125" s="21">
        <f>'Variables AMS'!AM181*'Variables AMS'!$S218</f>
        <v>46433.04255542715</v>
      </c>
      <c r="AO125" s="21">
        <f>'Variables AMS'!AN181*'Variables AMS'!$S218</f>
        <v>47066.958369427906</v>
      </c>
      <c r="AP125" s="21">
        <f>'Variables AMS'!AO181*'Variables AMS'!$S218</f>
        <v>47698.049932854141</v>
      </c>
      <c r="AQ125" s="21">
        <f>'Variables AMS'!AP181*'Variables AMS'!$S218</f>
        <v>48340.954917923678</v>
      </c>
      <c r="AR125" s="21">
        <f>'Variables AMS'!AQ181*'Variables AMS'!$S218</f>
        <v>48948.073713444915</v>
      </c>
      <c r="AS125" s="21">
        <f>'Variables AMS'!AR181*'Variables AMS'!$S218</f>
        <v>49533.465862884448</v>
      </c>
      <c r="AT125" s="21">
        <f>'Variables AMS'!AS181*'Variables AMS'!$S218</f>
        <v>50131.765135279435</v>
      </c>
      <c r="AU125" s="21">
        <f>'Variables AMS'!AT181*'Variables AMS'!$S218</f>
        <v>50747.973472271267</v>
      </c>
      <c r="AV125" s="21">
        <f>'Variables AMS'!AU181*'Variables AMS'!$S218</f>
        <v>51375.718120743535</v>
      </c>
      <c r="AW125" s="21">
        <f>'Variables AMS'!AV181*'Variables AMS'!$S218</f>
        <v>52016.164229433896</v>
      </c>
    </row>
    <row r="126" spans="1:49" x14ac:dyDescent="0.25">
      <c r="A126" s="165"/>
      <c r="B126" t="s">
        <v>260</v>
      </c>
      <c r="C126" s="21">
        <f>'Variables AMS'!B182*'Variables AMS'!$S219</f>
        <v>6607.0704989664282</v>
      </c>
      <c r="D126" s="21">
        <f>'Variables AMS'!C182*'Variables AMS'!$S219</f>
        <v>6713.1491529448449</v>
      </c>
      <c r="E126" s="21">
        <f>'Variables AMS'!D182*'Variables AMS'!$S219</f>
        <v>6819.4185755283179</v>
      </c>
      <c r="F126" s="21">
        <f>'Variables AMS'!E182*'Variables AMS'!$S219</f>
        <v>6887.1132384947305</v>
      </c>
      <c r="G126" s="21">
        <f>'Variables AMS'!F182*'Variables AMS'!$S219</f>
        <v>6971.0088008125658</v>
      </c>
      <c r="H126" s="21">
        <f>'Variables AMS'!G182*'Variables AMS'!$S219</f>
        <v>6454.9741260864803</v>
      </c>
      <c r="I126" s="21">
        <f>'Variables AMS'!H182*'Variables AMS'!$S219</f>
        <v>6753.1959025632414</v>
      </c>
      <c r="J126" s="21">
        <f>'Variables AMS'!I182*'Variables AMS'!$S219</f>
        <v>6891.6800098636695</v>
      </c>
      <c r="K126" s="21">
        <f>'Variables AMS'!J182*'Variables AMS'!$S219</f>
        <v>6772.646488621539</v>
      </c>
      <c r="L126" s="21">
        <f>'Variables AMS'!K182*'Variables AMS'!$S219</f>
        <v>6771.1153922570174</v>
      </c>
      <c r="M126" s="21">
        <f>'Variables AMS'!L182*'Variables AMS'!$S219</f>
        <v>6765.1920809933908</v>
      </c>
      <c r="N126" s="21">
        <f>'Variables AMS'!M182*'Variables AMS'!$S219</f>
        <v>6927.4672335113446</v>
      </c>
      <c r="O126" s="21">
        <f>'Variables AMS'!N182*'Variables AMS'!$S219</f>
        <v>7100.7125332012602</v>
      </c>
      <c r="P126" s="21">
        <f>'Variables AMS'!O182*'Variables AMS'!$S219</f>
        <v>7294.8551012992821</v>
      </c>
      <c r="Q126" s="21">
        <f>'Variables AMS'!P182*'Variables AMS'!$S219</f>
        <v>7366.4420317544264</v>
      </c>
      <c r="R126" s="21">
        <f>'Variables AMS'!Q182*'Variables AMS'!$S219</f>
        <v>7511.6164266153191</v>
      </c>
      <c r="S126" s="21">
        <f>'Variables AMS'!R182*'Variables AMS'!$S219</f>
        <v>7532.3480006267037</v>
      </c>
      <c r="T126" s="21">
        <f>'Variables AMS'!S182*'Variables AMS'!$S219</f>
        <v>7829.5672886165976</v>
      </c>
      <c r="U126" s="21">
        <f>'Variables AMS'!T182*'Variables AMS'!$S219</f>
        <v>7869.1540048180977</v>
      </c>
      <c r="V126" s="21">
        <f>'Variables AMS'!U182*'Variables AMS'!$S219</f>
        <v>8028.4830642717625</v>
      </c>
      <c r="W126" s="21">
        <f>'Variables AMS'!V182*'Variables AMS'!$S219</f>
        <v>8138.847870668521</v>
      </c>
      <c r="X126" s="21">
        <f>'Variables AMS'!W182*'Variables AMS'!$S219</f>
        <v>8235.9363257690202</v>
      </c>
      <c r="Y126" s="21">
        <f>'Variables AMS'!X182*'Variables AMS'!$S219</f>
        <v>8317.3346762064157</v>
      </c>
      <c r="Z126" s="21">
        <f>'Variables AMS'!Y182*'Variables AMS'!$S219</f>
        <v>8485.4154067245508</v>
      </c>
      <c r="AA126" s="21">
        <f>'Variables AMS'!Z182*'Variables AMS'!$S219</f>
        <v>8694.4268473922693</v>
      </c>
      <c r="AB126" s="21">
        <f>'Variables AMS'!AA182*'Variables AMS'!$S219</f>
        <v>8940.3735468740888</v>
      </c>
      <c r="AC126" s="21">
        <f>'Variables AMS'!AB182*'Variables AMS'!$S219</f>
        <v>9242.8753736059371</v>
      </c>
      <c r="AD126" s="21">
        <f>'Variables AMS'!AC182*'Variables AMS'!$S219</f>
        <v>9336.2188807685161</v>
      </c>
      <c r="AE126" s="21">
        <f>'Variables AMS'!AD182*'Variables AMS'!$S219</f>
        <v>9447.7481964495764</v>
      </c>
      <c r="AF126" s="21">
        <f>'Variables AMS'!AE182*'Variables AMS'!$S219</f>
        <v>9563.284003670813</v>
      </c>
      <c r="AG126" s="21">
        <f>'Variables AMS'!AF182*'Variables AMS'!$S219</f>
        <v>9684.6052662897928</v>
      </c>
      <c r="AH126" s="21">
        <f>'Variables AMS'!AG182*'Variables AMS'!$S219</f>
        <v>9819.1762802867543</v>
      </c>
      <c r="AI126" s="21">
        <f>'Variables AMS'!AH182*'Variables AMS'!$S219</f>
        <v>9972.0378175055685</v>
      </c>
      <c r="AJ126" s="21">
        <f>'Variables AMS'!AI182*'Variables AMS'!$S219</f>
        <v>10131.023642006754</v>
      </c>
      <c r="AK126" s="21">
        <f>'Variables AMS'!AJ182*'Variables AMS'!$S219</f>
        <v>10292.710491229398</v>
      </c>
      <c r="AL126" s="21">
        <f>'Variables AMS'!AK182*'Variables AMS'!$S219</f>
        <v>10463.1280167482</v>
      </c>
      <c r="AM126" s="21">
        <f>'Variables AMS'!AL182*'Variables AMS'!$S219</f>
        <v>10627.853561591715</v>
      </c>
      <c r="AN126" s="21">
        <f>'Variables AMS'!AM182*'Variables AMS'!$S219</f>
        <v>10811.633826210531</v>
      </c>
      <c r="AO126" s="21">
        <f>'Variables AMS'!AN182*'Variables AMS'!$S219</f>
        <v>11003.01428258536</v>
      </c>
      <c r="AP126" s="21">
        <f>'Variables AMS'!AO182*'Variables AMS'!$S219</f>
        <v>11198.081752935937</v>
      </c>
      <c r="AQ126" s="21">
        <f>'Variables AMS'!AP182*'Variables AMS'!$S219</f>
        <v>11402.726649378012</v>
      </c>
      <c r="AR126" s="21">
        <f>'Variables AMS'!AQ182*'Variables AMS'!$S219</f>
        <v>11606.968211331197</v>
      </c>
      <c r="AS126" s="21">
        <f>'Variables AMS'!AR182*'Variables AMS'!$S219</f>
        <v>11807.251486033681</v>
      </c>
      <c r="AT126" s="21">
        <f>'Variables AMS'!AS182*'Variables AMS'!$S219</f>
        <v>12009.205106833797</v>
      </c>
      <c r="AU126" s="21">
        <f>'Variables AMS'!AT182*'Variables AMS'!$S219</f>
        <v>12214.752873065327</v>
      </c>
      <c r="AV126" s="21">
        <f>'Variables AMS'!AU182*'Variables AMS'!$S219</f>
        <v>12422.834817769011</v>
      </c>
      <c r="AW126" s="21">
        <f>'Variables AMS'!AV182*'Variables AMS'!$S219</f>
        <v>12633.725330728836</v>
      </c>
    </row>
    <row r="127" spans="1:49" x14ac:dyDescent="0.25">
      <c r="A127" s="165"/>
      <c r="B127" t="s">
        <v>261</v>
      </c>
      <c r="C127" s="21">
        <f>'Variables AMS'!B183*'Variables AMS'!$S220</f>
        <v>24325.090716009818</v>
      </c>
      <c r="D127" s="21">
        <f>'Variables AMS'!C183*'Variables AMS'!$S220</f>
        <v>24715.637915628959</v>
      </c>
      <c r="E127" s="21">
        <f>'Variables AMS'!D183*'Variables AMS'!$S220</f>
        <v>25112.356281153887</v>
      </c>
      <c r="F127" s="21">
        <f>'Variables AMS'!E183*'Variables AMS'!$S220</f>
        <v>25407.09442996512</v>
      </c>
      <c r="G127" s="21">
        <f>'Variables AMS'!F183*'Variables AMS'!$S220</f>
        <v>25755.509772418016</v>
      </c>
      <c r="H127" s="21">
        <f>'Variables AMS'!G183*'Variables AMS'!$S220</f>
        <v>24037.774258461384</v>
      </c>
      <c r="I127" s="21">
        <f>'Variables AMS'!H183*'Variables AMS'!$S220</f>
        <v>25189.589471765394</v>
      </c>
      <c r="J127" s="21">
        <f>'Variables AMS'!I183*'Variables AMS'!$S220</f>
        <v>25811.04744414653</v>
      </c>
      <c r="K127" s="21">
        <f>'Variables AMS'!J183*'Variables AMS'!$S220</f>
        <v>25665.925426169902</v>
      </c>
      <c r="L127" s="21">
        <f>'Variables AMS'!K183*'Variables AMS'!$S220</f>
        <v>25816.645250933689</v>
      </c>
      <c r="M127" s="21">
        <f>'Variables AMS'!L183*'Variables AMS'!$S220</f>
        <v>26013.63385753406</v>
      </c>
      <c r="N127" s="21">
        <f>'Variables AMS'!M183*'Variables AMS'!$S220</f>
        <v>26864.037849283555</v>
      </c>
      <c r="O127" s="21">
        <f>'Variables AMS'!N183*'Variables AMS'!$S220</f>
        <v>27569.391842746725</v>
      </c>
      <c r="P127" s="21">
        <f>'Variables AMS'!O183*'Variables AMS'!$S220</f>
        <v>28587.330438375739</v>
      </c>
      <c r="Q127" s="21">
        <f>'Variables AMS'!P183*'Variables AMS'!$S220</f>
        <v>29124.081350611872</v>
      </c>
      <c r="R127" s="21">
        <f>'Variables AMS'!Q183*'Variables AMS'!$S220</f>
        <v>30164.709159849772</v>
      </c>
      <c r="S127" s="21">
        <f>'Variables AMS'!R183*'Variables AMS'!$S220</f>
        <v>30576.606594512908</v>
      </c>
      <c r="T127" s="21">
        <f>'Variables AMS'!S183*'Variables AMS'!$S220</f>
        <v>31067.21510743508</v>
      </c>
      <c r="U127" s="21">
        <f>'Variables AMS'!T183*'Variables AMS'!$S220</f>
        <v>31361.014571914762</v>
      </c>
      <c r="V127" s="21">
        <f>'Variables AMS'!U183*'Variables AMS'!$S220</f>
        <v>31933.165099224574</v>
      </c>
      <c r="W127" s="21">
        <f>'Variables AMS'!V183*'Variables AMS'!$S220</f>
        <v>32415.753059955838</v>
      </c>
      <c r="X127" s="21">
        <f>'Variables AMS'!W183*'Variables AMS'!$S220</f>
        <v>32784.866330400961</v>
      </c>
      <c r="Y127" s="21">
        <f>'Variables AMS'!X183*'Variables AMS'!$S220</f>
        <v>33170.694536689683</v>
      </c>
      <c r="Z127" s="21">
        <f>'Variables AMS'!Y183*'Variables AMS'!$S220</f>
        <v>33638.606194771019</v>
      </c>
      <c r="AA127" s="21">
        <f>'Variables AMS'!Z183*'Variables AMS'!$S220</f>
        <v>34257.061983245032</v>
      </c>
      <c r="AB127" s="21">
        <f>'Variables AMS'!AA183*'Variables AMS'!$S220</f>
        <v>34942.496245591385</v>
      </c>
      <c r="AC127" s="21">
        <f>'Variables AMS'!AB183*'Variables AMS'!$S220</f>
        <v>35738.067631149323</v>
      </c>
      <c r="AD127" s="21">
        <f>'Variables AMS'!AC183*'Variables AMS'!$S220</f>
        <v>35958.252859378961</v>
      </c>
      <c r="AE127" s="21">
        <f>'Variables AMS'!AD183*'Variables AMS'!$S220</f>
        <v>36214.857591292224</v>
      </c>
      <c r="AF127" s="21">
        <f>'Variables AMS'!AE183*'Variables AMS'!$S220</f>
        <v>36500.457020972019</v>
      </c>
      <c r="AG127" s="21">
        <f>'Variables AMS'!AF183*'Variables AMS'!$S220</f>
        <v>36813.944432533011</v>
      </c>
      <c r="AH127" s="21">
        <f>'Variables AMS'!AG183*'Variables AMS'!$S220</f>
        <v>37173.99471622597</v>
      </c>
      <c r="AI127" s="21">
        <f>'Variables AMS'!AH183*'Variables AMS'!$S220</f>
        <v>37586.974140697632</v>
      </c>
      <c r="AJ127" s="21">
        <f>'Variables AMS'!AI183*'Variables AMS'!$S220</f>
        <v>38038.492841568797</v>
      </c>
      <c r="AK127" s="21">
        <f>'Variables AMS'!AJ183*'Variables AMS'!$S220</f>
        <v>38509.830523697812</v>
      </c>
      <c r="AL127" s="21">
        <f>'Variables AMS'!AK183*'Variables AMS'!$S220</f>
        <v>39008.594001102661</v>
      </c>
      <c r="AM127" s="21">
        <f>'Variables AMS'!AL183*'Variables AMS'!$S220</f>
        <v>39512.115192282021</v>
      </c>
      <c r="AN127" s="21">
        <f>'Variables AMS'!AM183*'Variables AMS'!$S220</f>
        <v>40038.04633594535</v>
      </c>
      <c r="AO127" s="21">
        <f>'Variables AMS'!AN183*'Variables AMS'!$S220</f>
        <v>40597.398350183648</v>
      </c>
      <c r="AP127" s="21">
        <f>'Variables AMS'!AO183*'Variables AMS'!$S220</f>
        <v>41177.584010622719</v>
      </c>
      <c r="AQ127" s="21">
        <f>'Variables AMS'!AP183*'Variables AMS'!$S220</f>
        <v>41772.242801125176</v>
      </c>
      <c r="AR127" s="21">
        <f>'Variables AMS'!AQ183*'Variables AMS'!$S220</f>
        <v>42374.525037197076</v>
      </c>
      <c r="AS127" s="21">
        <f>'Variables AMS'!AR183*'Variables AMS'!$S220</f>
        <v>42963.647226316796</v>
      </c>
      <c r="AT127" s="21">
        <f>'Variables AMS'!AS183*'Variables AMS'!$S220</f>
        <v>43553.348357475661</v>
      </c>
      <c r="AU127" s="21">
        <f>'Variables AMS'!AT183*'Variables AMS'!$S220</f>
        <v>44151.563720530794</v>
      </c>
      <c r="AV127" s="21">
        <f>'Variables AMS'!AU183*'Variables AMS'!$S220</f>
        <v>44755.645358797519</v>
      </c>
      <c r="AW127" s="21">
        <f>'Variables AMS'!AV183*'Variables AMS'!$S220</f>
        <v>45365.958464881995</v>
      </c>
    </row>
    <row r="128" spans="1:49" x14ac:dyDescent="0.25">
      <c r="A128" s="165"/>
      <c r="B128" t="s">
        <v>262</v>
      </c>
      <c r="C128" s="21">
        <f>'Variables AMS'!B184*'Variables AMS'!$S221</f>
        <v>32210.346689384336</v>
      </c>
      <c r="D128" s="21">
        <f>'Variables AMS'!C184*'Variables AMS'!$S221</f>
        <v>32727.49422421417</v>
      </c>
      <c r="E128" s="21">
        <f>'Variables AMS'!D184*'Variables AMS'!$S221</f>
        <v>33156.39684157756</v>
      </c>
      <c r="F128" s="21">
        <f>'Variables AMS'!E184*'Variables AMS'!$S221</f>
        <v>34505.344498829152</v>
      </c>
      <c r="G128" s="21">
        <f>'Variables AMS'!F184*'Variables AMS'!$S221</f>
        <v>33940.770826794374</v>
      </c>
      <c r="H128" s="21">
        <f>'Variables AMS'!G184*'Variables AMS'!$S221</f>
        <v>29073.000746376452</v>
      </c>
      <c r="I128" s="21">
        <f>'Variables AMS'!H184*'Variables AMS'!$S221</f>
        <v>30954.978614233161</v>
      </c>
      <c r="J128" s="21">
        <f>'Variables AMS'!I184*'Variables AMS'!$S221</f>
        <v>32336.8138684931</v>
      </c>
      <c r="K128" s="21">
        <f>'Variables AMS'!J184*'Variables AMS'!$S221</f>
        <v>31117.547133493023</v>
      </c>
      <c r="L128" s="21">
        <f>'Variables AMS'!K184*'Variables AMS'!$S221</f>
        <v>29676.129601923381</v>
      </c>
      <c r="M128" s="21">
        <f>'Variables AMS'!L184*'Variables AMS'!$S221</f>
        <v>29080.975084992391</v>
      </c>
      <c r="N128" s="21">
        <f>'Variables AMS'!M184*'Variables AMS'!$S221</f>
        <v>29986.443851980741</v>
      </c>
      <c r="O128" s="21">
        <f>'Variables AMS'!N184*'Variables AMS'!$S221</f>
        <v>30205.790324364803</v>
      </c>
      <c r="P128" s="21">
        <f>'Variables AMS'!O184*'Variables AMS'!$S221</f>
        <v>31260.064215600196</v>
      </c>
      <c r="Q128" s="21">
        <f>'Variables AMS'!P184*'Variables AMS'!$S221</f>
        <v>31500.776903950093</v>
      </c>
      <c r="R128" s="21">
        <f>'Variables AMS'!Q184*'Variables AMS'!$S221</f>
        <v>30911.377303955058</v>
      </c>
      <c r="S128" s="21">
        <f>'Variables AMS'!R184*'Variables AMS'!$S221</f>
        <v>30794.402272563591</v>
      </c>
      <c r="T128" s="21">
        <f>'Variables AMS'!S184*'Variables AMS'!$S221</f>
        <v>32066.111103820873</v>
      </c>
      <c r="U128" s="21">
        <f>'Variables AMS'!T184*'Variables AMS'!$S221</f>
        <v>32172.706021550992</v>
      </c>
      <c r="V128" s="21">
        <f>'Variables AMS'!U184*'Variables AMS'!$S221</f>
        <v>32822.682580587185</v>
      </c>
      <c r="W128" s="21">
        <f>'Variables AMS'!V184*'Variables AMS'!$S221</f>
        <v>33315.235902181405</v>
      </c>
      <c r="X128" s="21">
        <f>'Variables AMS'!W184*'Variables AMS'!$S221</f>
        <v>33714.339821736052</v>
      </c>
      <c r="Y128" s="21">
        <f>'Variables AMS'!X184*'Variables AMS'!$S221</f>
        <v>34075.023450927139</v>
      </c>
      <c r="Z128" s="21">
        <f>'Variables AMS'!Y184*'Variables AMS'!$S221</f>
        <v>34771.444170227267</v>
      </c>
      <c r="AA128" s="21">
        <f>'Variables AMS'!Z184*'Variables AMS'!$S221</f>
        <v>35575.321973976206</v>
      </c>
      <c r="AB128" s="21">
        <f>'Variables AMS'!AA184*'Variables AMS'!$S221</f>
        <v>36461.123438806506</v>
      </c>
      <c r="AC128" s="21">
        <f>'Variables AMS'!AB184*'Variables AMS'!$S221</f>
        <v>37500.50328998793</v>
      </c>
      <c r="AD128" s="21">
        <f>'Variables AMS'!AC184*'Variables AMS'!$S221</f>
        <v>37555.207350132609</v>
      </c>
      <c r="AE128" s="21">
        <f>'Variables AMS'!AD184*'Variables AMS'!$S221</f>
        <v>37667.198390162419</v>
      </c>
      <c r="AF128" s="21">
        <f>'Variables AMS'!AE184*'Variables AMS'!$S221</f>
        <v>37791.506165548672</v>
      </c>
      <c r="AG128" s="21">
        <f>'Variables AMS'!AF184*'Variables AMS'!$S221</f>
        <v>37935.705329546763</v>
      </c>
      <c r="AH128" s="21">
        <f>'Variables AMS'!AG184*'Variables AMS'!$S221</f>
        <v>38132.288814313441</v>
      </c>
      <c r="AI128" s="21">
        <f>'Variables AMS'!AH184*'Variables AMS'!$S221</f>
        <v>38403.990607420921</v>
      </c>
      <c r="AJ128" s="21">
        <f>'Variables AMS'!AI184*'Variables AMS'!$S221</f>
        <v>38691.59602529832</v>
      </c>
      <c r="AK128" s="21">
        <f>'Variables AMS'!AJ184*'Variables AMS'!$S221</f>
        <v>38996.861466580995</v>
      </c>
      <c r="AL128" s="21">
        <f>'Variables AMS'!AK184*'Variables AMS'!$S221</f>
        <v>39338.67992561507</v>
      </c>
      <c r="AM128" s="21">
        <f>'Variables AMS'!AL184*'Variables AMS'!$S221</f>
        <v>39669.471642645833</v>
      </c>
      <c r="AN128" s="21">
        <f>'Variables AMS'!AM184*'Variables AMS'!$S221</f>
        <v>40054.289003730468</v>
      </c>
      <c r="AO128" s="21">
        <f>'Variables AMS'!AN184*'Variables AMS'!$S221</f>
        <v>40428.214053545089</v>
      </c>
      <c r="AP128" s="21">
        <f>'Variables AMS'!AO184*'Variables AMS'!$S221</f>
        <v>40800.978771256356</v>
      </c>
      <c r="AQ128" s="21">
        <f>'Variables AMS'!AP184*'Variables AMS'!$S221</f>
        <v>41195.77080026835</v>
      </c>
      <c r="AR128" s="21">
        <f>'Variables AMS'!AQ184*'Variables AMS'!$S221</f>
        <v>41551.331198245382</v>
      </c>
      <c r="AS128" s="21">
        <f>'Variables AMS'!AR184*'Variables AMS'!$S221</f>
        <v>41866.026251936783</v>
      </c>
      <c r="AT128" s="21">
        <f>'Variables AMS'!AS184*'Variables AMS'!$S221</f>
        <v>42194.883659348925</v>
      </c>
      <c r="AU128" s="21">
        <f>'Variables AMS'!AT184*'Variables AMS'!$S221</f>
        <v>42533.237187701634</v>
      </c>
      <c r="AV128" s="21">
        <f>'Variables AMS'!AU184*'Variables AMS'!$S221</f>
        <v>42877.343862600297</v>
      </c>
      <c r="AW128" s="21">
        <f>'Variables AMS'!AV184*'Variables AMS'!$S221</f>
        <v>43235.863123955693</v>
      </c>
    </row>
    <row r="129" spans="1:49" x14ac:dyDescent="0.25">
      <c r="A129" s="165"/>
      <c r="B129" t="s">
        <v>263</v>
      </c>
      <c r="C129" s="21">
        <f>'Variables AMS'!B185*'Variables AMS'!$S222</f>
        <v>32031.682618566407</v>
      </c>
      <c r="D129" s="21">
        <f>'Variables AMS'!C185*'Variables AMS'!$S222</f>
        <v>32545.961643948704</v>
      </c>
      <c r="E129" s="21">
        <f>'Variables AMS'!D185*'Variables AMS'!$S222</f>
        <v>33077.770021675518</v>
      </c>
      <c r="F129" s="21">
        <f>'Variables AMS'!E185*'Variables AMS'!$S222</f>
        <v>33159.001277165342</v>
      </c>
      <c r="G129" s="21">
        <f>'Variables AMS'!F185*'Variables AMS'!$S222</f>
        <v>30932.175141552878</v>
      </c>
      <c r="H129" s="21">
        <f>'Variables AMS'!G185*'Variables AMS'!$S222</f>
        <v>24942.467732371028</v>
      </c>
      <c r="I129" s="21">
        <f>'Variables AMS'!H185*'Variables AMS'!$S222</f>
        <v>27582.30128047978</v>
      </c>
      <c r="J129" s="21">
        <f>'Variables AMS'!I185*'Variables AMS'!$S222</f>
        <v>28462.454645389582</v>
      </c>
      <c r="K129" s="21">
        <f>'Variables AMS'!J185*'Variables AMS'!$S222</f>
        <v>26955.885014991032</v>
      </c>
      <c r="L129" s="21">
        <f>'Variables AMS'!K185*'Variables AMS'!$S222</f>
        <v>26768.135968565824</v>
      </c>
      <c r="M129" s="21">
        <f>'Variables AMS'!L185*'Variables AMS'!$S222</f>
        <v>26880.578809879455</v>
      </c>
      <c r="N129" s="21">
        <f>'Variables AMS'!M185*'Variables AMS'!$S222</f>
        <v>27075.462156421032</v>
      </c>
      <c r="O129" s="21">
        <f>'Variables AMS'!N185*'Variables AMS'!$S222</f>
        <v>26452.535699848198</v>
      </c>
      <c r="P129" s="21">
        <f>'Variables AMS'!O185*'Variables AMS'!$S222</f>
        <v>27873.41769973308</v>
      </c>
      <c r="Q129" s="21">
        <f>'Variables AMS'!P185*'Variables AMS'!$S222</f>
        <v>28144.749164172965</v>
      </c>
      <c r="R129" s="21">
        <f>'Variables AMS'!Q185*'Variables AMS'!$S222</f>
        <v>27324.834216894193</v>
      </c>
      <c r="S129" s="21">
        <f>'Variables AMS'!R185*'Variables AMS'!$S222</f>
        <v>27179.452741139477</v>
      </c>
      <c r="T129" s="21">
        <f>'Variables AMS'!S185*'Variables AMS'!$S222</f>
        <v>28510.088957878354</v>
      </c>
      <c r="U129" s="21">
        <f>'Variables AMS'!T185*'Variables AMS'!$S222</f>
        <v>28563.814455915093</v>
      </c>
      <c r="V129" s="21">
        <f>'Variables AMS'!U185*'Variables AMS'!$S222</f>
        <v>29142.160310928022</v>
      </c>
      <c r="W129" s="21">
        <f>'Variables AMS'!V185*'Variables AMS'!$S222</f>
        <v>29467.407339364268</v>
      </c>
      <c r="X129" s="21">
        <f>'Variables AMS'!W185*'Variables AMS'!$S222</f>
        <v>29643.416467801842</v>
      </c>
      <c r="Y129" s="21">
        <f>'Variables AMS'!X185*'Variables AMS'!$S222</f>
        <v>29656.062571412065</v>
      </c>
      <c r="Z129" s="21">
        <f>'Variables AMS'!Y185*'Variables AMS'!$S222</f>
        <v>29930.974196825031</v>
      </c>
      <c r="AA129" s="21">
        <f>'Variables AMS'!Z185*'Variables AMS'!$S222</f>
        <v>30220.048107442341</v>
      </c>
      <c r="AB129" s="21">
        <f>'Variables AMS'!AA185*'Variables AMS'!$S222</f>
        <v>30497.608820730984</v>
      </c>
      <c r="AC129" s="21">
        <f>'Variables AMS'!AB185*'Variables AMS'!$S222</f>
        <v>30809.46771339967</v>
      </c>
      <c r="AD129" s="21">
        <f>'Variables AMS'!AC185*'Variables AMS'!$S222</f>
        <v>30875.776037172673</v>
      </c>
      <c r="AE129" s="21">
        <f>'Variables AMS'!AD185*'Variables AMS'!$S222</f>
        <v>30963.229475709784</v>
      </c>
      <c r="AF129" s="21">
        <f>'Variables AMS'!AE185*'Variables AMS'!$S222</f>
        <v>31052.57847607927</v>
      </c>
      <c r="AG129" s="21">
        <f>'Variables AMS'!AF185*'Variables AMS'!$S222</f>
        <v>31150.899937302329</v>
      </c>
      <c r="AH129" s="21">
        <f>'Variables AMS'!AG185*'Variables AMS'!$S222</f>
        <v>31287.986271459478</v>
      </c>
      <c r="AI129" s="21">
        <f>'Variables AMS'!AH185*'Variables AMS'!$S222</f>
        <v>31480.071560616507</v>
      </c>
      <c r="AJ129" s="21">
        <f>'Variables AMS'!AI185*'Variables AMS'!$S222</f>
        <v>31665.095449048022</v>
      </c>
      <c r="AK129" s="21">
        <f>'Variables AMS'!AJ185*'Variables AMS'!$S222</f>
        <v>31860.058829116573</v>
      </c>
      <c r="AL129" s="21">
        <f>'Variables AMS'!AK185*'Variables AMS'!$S222</f>
        <v>32066.117225868591</v>
      </c>
      <c r="AM129" s="21">
        <f>'Variables AMS'!AL185*'Variables AMS'!$S222</f>
        <v>32256.234436476352</v>
      </c>
      <c r="AN129" s="21">
        <f>'Variables AMS'!AM185*'Variables AMS'!$S222</f>
        <v>32487.17321492486</v>
      </c>
      <c r="AO129" s="21">
        <f>'Variables AMS'!AN185*'Variables AMS'!$S222</f>
        <v>32710.692532816382</v>
      </c>
      <c r="AP129" s="21">
        <f>'Variables AMS'!AO185*'Variables AMS'!$S222</f>
        <v>32922.153206305906</v>
      </c>
      <c r="AQ129" s="21">
        <f>'Variables AMS'!AP185*'Variables AMS'!$S222</f>
        <v>33138.480563314268</v>
      </c>
      <c r="AR129" s="21">
        <f>'Variables AMS'!AQ185*'Variables AMS'!$S222</f>
        <v>33312.612730607689</v>
      </c>
      <c r="AS129" s="21">
        <f>'Variables AMS'!AR185*'Variables AMS'!$S222</f>
        <v>33468.440317331973</v>
      </c>
      <c r="AT129" s="21">
        <f>'Variables AMS'!AS185*'Variables AMS'!$S222</f>
        <v>33632.86831014468</v>
      </c>
      <c r="AU129" s="21">
        <f>'Variables AMS'!AT185*'Variables AMS'!$S222</f>
        <v>33795.333923516853</v>
      </c>
      <c r="AV129" s="21">
        <f>'Variables AMS'!AU185*'Variables AMS'!$S222</f>
        <v>33953.752636677629</v>
      </c>
      <c r="AW129" s="21">
        <f>'Variables AMS'!AV185*'Variables AMS'!$S222</f>
        <v>34114.506727062071</v>
      </c>
    </row>
    <row r="130" spans="1:49" x14ac:dyDescent="0.25">
      <c r="A130" s="165"/>
      <c r="B130" t="s">
        <v>264</v>
      </c>
      <c r="C130" s="21">
        <f>'Variables AMS'!B186*'Variables AMS'!$S223</f>
        <v>15235.279874573027</v>
      </c>
      <c r="D130" s="21">
        <f>'Variables AMS'!C186*'Variables AMS'!$S223</f>
        <v>15479.887220950208</v>
      </c>
      <c r="E130" s="21">
        <f>'Variables AMS'!D186*'Variables AMS'!$S223</f>
        <v>15724.884316800248</v>
      </c>
      <c r="F130" s="21">
        <f>'Variables AMS'!E186*'Variables AMS'!$S223</f>
        <v>15646.617155464042</v>
      </c>
      <c r="G130" s="21">
        <f>'Variables AMS'!F186*'Variables AMS'!$S223</f>
        <v>14788.806854905837</v>
      </c>
      <c r="H130" s="21">
        <f>'Variables AMS'!G186*'Variables AMS'!$S223</f>
        <v>12319.961871288951</v>
      </c>
      <c r="I130" s="21">
        <f>'Variables AMS'!H186*'Variables AMS'!$S223</f>
        <v>13396.759947060662</v>
      </c>
      <c r="J130" s="21">
        <f>'Variables AMS'!I186*'Variables AMS'!$S223</f>
        <v>13568.378362110396</v>
      </c>
      <c r="K130" s="21">
        <f>'Variables AMS'!J186*'Variables AMS'!$S223</f>
        <v>13002.250141849536</v>
      </c>
      <c r="L130" s="21">
        <f>'Variables AMS'!K186*'Variables AMS'!$S223</f>
        <v>12704.26654713198</v>
      </c>
      <c r="M130" s="21">
        <f>'Variables AMS'!L186*'Variables AMS'!$S223</f>
        <v>12847.351471155986</v>
      </c>
      <c r="N130" s="21">
        <f>'Variables AMS'!M186*'Variables AMS'!$S223</f>
        <v>12789.170335601788</v>
      </c>
      <c r="O130" s="21">
        <f>'Variables AMS'!N186*'Variables AMS'!$S223</f>
        <v>12575.871701158192</v>
      </c>
      <c r="P130" s="21">
        <f>'Variables AMS'!O186*'Variables AMS'!$S223</f>
        <v>13248.518349355492</v>
      </c>
      <c r="Q130" s="21">
        <f>'Variables AMS'!P186*'Variables AMS'!$S223</f>
        <v>13228.293637059018</v>
      </c>
      <c r="R130" s="21">
        <f>'Variables AMS'!Q186*'Variables AMS'!$S223</f>
        <v>12908.081701891169</v>
      </c>
      <c r="S130" s="21">
        <f>'Variables AMS'!R186*'Variables AMS'!$S223</f>
        <v>12864.349673919784</v>
      </c>
      <c r="T130" s="21">
        <f>'Variables AMS'!S186*'Variables AMS'!$S223</f>
        <v>13637.552093859947</v>
      </c>
      <c r="U130" s="21">
        <f>'Variables AMS'!T186*'Variables AMS'!$S223</f>
        <v>13632.229441995481</v>
      </c>
      <c r="V130" s="21">
        <f>'Variables AMS'!U186*'Variables AMS'!$S223</f>
        <v>13920.724525191272</v>
      </c>
      <c r="W130" s="21">
        <f>'Variables AMS'!V186*'Variables AMS'!$S223</f>
        <v>14480.643629016964</v>
      </c>
      <c r="X130" s="21">
        <f>'Variables AMS'!W186*'Variables AMS'!$S223</f>
        <v>15029.414773029928</v>
      </c>
      <c r="Y130" s="21">
        <f>'Variables AMS'!X186*'Variables AMS'!$S223</f>
        <v>15491.054342385376</v>
      </c>
      <c r="Z130" s="21">
        <f>'Variables AMS'!Y186*'Variables AMS'!$S223</f>
        <v>16214.202696161534</v>
      </c>
      <c r="AA130" s="21">
        <f>'Variables AMS'!Z186*'Variables AMS'!$S223</f>
        <v>17042.319934425344</v>
      </c>
      <c r="AB130" s="21">
        <f>'Variables AMS'!AA186*'Variables AMS'!$S223</f>
        <v>17977.454470186829</v>
      </c>
      <c r="AC130" s="21">
        <f>'Variables AMS'!AB186*'Variables AMS'!$S223</f>
        <v>19067.18767743199</v>
      </c>
      <c r="AD130" s="21">
        <f>'Variables AMS'!AC186*'Variables AMS'!$S223</f>
        <v>19122.403924822047</v>
      </c>
      <c r="AE130" s="21">
        <f>'Variables AMS'!AD186*'Variables AMS'!$S223</f>
        <v>19218.85899790284</v>
      </c>
      <c r="AF130" s="21">
        <f>'Variables AMS'!AE186*'Variables AMS'!$S223</f>
        <v>19322.022517650857</v>
      </c>
      <c r="AG130" s="21">
        <f>'Variables AMS'!AF186*'Variables AMS'!$S223</f>
        <v>19437.204391616589</v>
      </c>
      <c r="AH130" s="21">
        <f>'Variables AMS'!AG186*'Variables AMS'!$S223</f>
        <v>19582.601334867795</v>
      </c>
      <c r="AI130" s="21">
        <f>'Variables AMS'!AH186*'Variables AMS'!$S223</f>
        <v>19768.191258080209</v>
      </c>
      <c r="AJ130" s="21">
        <f>'Variables AMS'!AI186*'Variables AMS'!$S223</f>
        <v>19950.142647528646</v>
      </c>
      <c r="AK130" s="21">
        <f>'Variables AMS'!AJ186*'Variables AMS'!$S223</f>
        <v>20144.735390346832</v>
      </c>
      <c r="AL130" s="21">
        <f>'Variables AMS'!AK186*'Variables AMS'!$S223</f>
        <v>20349.520235255179</v>
      </c>
      <c r="AM130" s="21">
        <f>'Variables AMS'!AL186*'Variables AMS'!$S223</f>
        <v>20547.567147831553</v>
      </c>
      <c r="AN130" s="21">
        <f>'Variables AMS'!AM186*'Variables AMS'!$S223</f>
        <v>20763.115791385986</v>
      </c>
      <c r="AO130" s="21">
        <f>'Variables AMS'!AN186*'Variables AMS'!$S223</f>
        <v>20989.223023202074</v>
      </c>
      <c r="AP130" s="21">
        <f>'Variables AMS'!AO186*'Variables AMS'!$S223</f>
        <v>21209.701992508784</v>
      </c>
      <c r="AQ130" s="21">
        <f>'Variables AMS'!AP186*'Variables AMS'!$S223</f>
        <v>21438.222797540016</v>
      </c>
      <c r="AR130" s="21">
        <f>'Variables AMS'!AQ186*'Variables AMS'!$S223</f>
        <v>21642.427497982928</v>
      </c>
      <c r="AS130" s="21">
        <f>'Variables AMS'!AR186*'Variables AMS'!$S223</f>
        <v>21847.122723967728</v>
      </c>
      <c r="AT130" s="21">
        <f>'Variables AMS'!AS186*'Variables AMS'!$S223</f>
        <v>22054.449337067581</v>
      </c>
      <c r="AU130" s="21">
        <f>'Variables AMS'!AT186*'Variables AMS'!$S223</f>
        <v>22264.74530834195</v>
      </c>
      <c r="AV130" s="21">
        <f>'Variables AMS'!AU186*'Variables AMS'!$S223</f>
        <v>22477.06898294526</v>
      </c>
      <c r="AW130" s="21">
        <f>'Variables AMS'!AV186*'Variables AMS'!$S223</f>
        <v>22694.156376308743</v>
      </c>
    </row>
    <row r="131" spans="1:49" x14ac:dyDescent="0.25">
      <c r="A131" s="165"/>
      <c r="B131" t="s">
        <v>265</v>
      </c>
      <c r="C131" s="21">
        <f>'Variables AMS'!B187*'Variables AMS'!$S224</f>
        <v>499397.81085366727</v>
      </c>
      <c r="D131" s="21">
        <f>'Variables AMS'!C187*'Variables AMS'!$S224</f>
        <v>507415.80424172216</v>
      </c>
      <c r="E131" s="21">
        <f>'Variables AMS'!D187*'Variables AMS'!$S224</f>
        <v>512997.39722091239</v>
      </c>
      <c r="F131" s="21">
        <f>'Variables AMS'!E187*'Variables AMS'!$S224</f>
        <v>529652.48404877121</v>
      </c>
      <c r="G131" s="21">
        <f>'Variables AMS'!F187*'Variables AMS'!$S224</f>
        <v>524528.39192458079</v>
      </c>
      <c r="H131" s="21">
        <f>'Variables AMS'!G187*'Variables AMS'!$S224</f>
        <v>476724.90540894499</v>
      </c>
      <c r="I131" s="21">
        <f>'Variables AMS'!H187*'Variables AMS'!$S224</f>
        <v>491169.63397106668</v>
      </c>
      <c r="J131" s="21">
        <f>'Variables AMS'!I187*'Variables AMS'!$S224</f>
        <v>502570.13122314902</v>
      </c>
      <c r="K131" s="21">
        <f>'Variables AMS'!J187*'Variables AMS'!$S224</f>
        <v>497680.63425247866</v>
      </c>
      <c r="L131" s="21">
        <f>'Variables AMS'!K187*'Variables AMS'!$S224</f>
        <v>492290.2361713266</v>
      </c>
      <c r="M131" s="21">
        <f>'Variables AMS'!L187*'Variables AMS'!$S224</f>
        <v>497755.4817549166</v>
      </c>
      <c r="N131" s="21">
        <f>'Variables AMS'!M187*'Variables AMS'!$S224</f>
        <v>505203.42013909825</v>
      </c>
      <c r="O131" s="21">
        <f>'Variables AMS'!N187*'Variables AMS'!$S224</f>
        <v>513222.11201008083</v>
      </c>
      <c r="P131" s="21">
        <f>'Variables AMS'!O187*'Variables AMS'!$S224</f>
        <v>528491.98823901766</v>
      </c>
      <c r="Q131" s="21">
        <f>'Variables AMS'!P187*'Variables AMS'!$S224</f>
        <v>537564.34475666715</v>
      </c>
      <c r="R131" s="21">
        <f>'Variables AMS'!Q187*'Variables AMS'!$S224</f>
        <v>549151.14190220612</v>
      </c>
      <c r="S131" s="21">
        <f>'Variables AMS'!R187*'Variables AMS'!$S224</f>
        <v>551611.97470295557</v>
      </c>
      <c r="T131" s="21">
        <f>'Variables AMS'!S187*'Variables AMS'!$S224</f>
        <v>577263.68818355538</v>
      </c>
      <c r="U131" s="21">
        <f>'Variables AMS'!T187*'Variables AMS'!$S224</f>
        <v>579748.8456688642</v>
      </c>
      <c r="V131" s="21">
        <f>'Variables AMS'!U187*'Variables AMS'!$S224</f>
        <v>591615.88299759501</v>
      </c>
      <c r="W131" s="21">
        <f>'Variables AMS'!V187*'Variables AMS'!$S224</f>
        <v>598764.52310047136</v>
      </c>
      <c r="X131" s="21">
        <f>'Variables AMS'!W187*'Variables AMS'!$S224</f>
        <v>602680.10259957158</v>
      </c>
      <c r="Y131" s="21">
        <f>'Variables AMS'!X187*'Variables AMS'!$S224</f>
        <v>604873.25805651711</v>
      </c>
      <c r="Z131" s="21">
        <f>'Variables AMS'!Y187*'Variables AMS'!$S224</f>
        <v>612322.68004355987</v>
      </c>
      <c r="AA131" s="21">
        <f>'Variables AMS'!Z187*'Variables AMS'!$S224</f>
        <v>619700.5037872208</v>
      </c>
      <c r="AB131" s="21">
        <f>'Variables AMS'!AA187*'Variables AMS'!$S224</f>
        <v>626317.43005354377</v>
      </c>
      <c r="AC131" s="21">
        <f>'Variables AMS'!AB187*'Variables AMS'!$S224</f>
        <v>633337.04967251595</v>
      </c>
      <c r="AD131" s="21">
        <f>'Variables AMS'!AC187*'Variables AMS'!$S224</f>
        <v>639163.76691569586</v>
      </c>
      <c r="AE131" s="21">
        <f>'Variables AMS'!AD187*'Variables AMS'!$S224</f>
        <v>645005.25534898019</v>
      </c>
      <c r="AF131" s="21">
        <f>'Variables AMS'!AE187*'Variables AMS'!$S224</f>
        <v>650952.57256761554</v>
      </c>
      <c r="AG131" s="21">
        <f>'Variables AMS'!AF187*'Variables AMS'!$S224</f>
        <v>656925.95451754017</v>
      </c>
      <c r="AH131" s="21">
        <f>'Variables AMS'!AG187*'Variables AMS'!$S224</f>
        <v>663706.95282589807</v>
      </c>
      <c r="AI131" s="21">
        <f>'Variables AMS'!AH187*'Variables AMS'!$S224</f>
        <v>672448.48941962095</v>
      </c>
      <c r="AJ131" s="21">
        <f>'Variables AMS'!AI187*'Variables AMS'!$S224</f>
        <v>680994.66060214443</v>
      </c>
      <c r="AK131" s="21">
        <f>'Variables AMS'!AJ187*'Variables AMS'!$S224</f>
        <v>689649.8683883046</v>
      </c>
      <c r="AL131" s="21">
        <f>'Variables AMS'!AK187*'Variables AMS'!$S224</f>
        <v>698699.72035590559</v>
      </c>
      <c r="AM131" s="21">
        <f>'Variables AMS'!AL187*'Variables AMS'!$S224</f>
        <v>707324.26173916366</v>
      </c>
      <c r="AN131" s="21">
        <f>'Variables AMS'!AM187*'Variables AMS'!$S224</f>
        <v>717705.10487796378</v>
      </c>
      <c r="AO131" s="21">
        <f>'Variables AMS'!AN187*'Variables AMS'!$S224</f>
        <v>727823.20305588958</v>
      </c>
      <c r="AP131" s="21">
        <f>'Variables AMS'!AO187*'Variables AMS'!$S224</f>
        <v>737858.96750276897</v>
      </c>
      <c r="AQ131" s="21">
        <f>'Variables AMS'!AP187*'Variables AMS'!$S224</f>
        <v>748006.0060056661</v>
      </c>
      <c r="AR131" s="21">
        <f>'Variables AMS'!AQ187*'Variables AMS'!$S224</f>
        <v>757087.89192159229</v>
      </c>
      <c r="AS131" s="21">
        <f>'Variables AMS'!AR187*'Variables AMS'!$S224</f>
        <v>765329.4645948403</v>
      </c>
      <c r="AT131" s="21">
        <f>'Variables AMS'!AS187*'Variables AMS'!$S224</f>
        <v>774273.52933426725</v>
      </c>
      <c r="AU131" s="21">
        <f>'Variables AMS'!AT187*'Variables AMS'!$S224</f>
        <v>783529.49186248449</v>
      </c>
      <c r="AV131" s="21">
        <f>'Variables AMS'!AU187*'Variables AMS'!$S224</f>
        <v>792963.25520121527</v>
      </c>
      <c r="AW131" s="21">
        <f>'Variables AMS'!AV187*'Variables AMS'!$S224</f>
        <v>802595.97602781036</v>
      </c>
    </row>
    <row r="132" spans="1:49" x14ac:dyDescent="0.25">
      <c r="A132" s="165"/>
      <c r="B132" t="s">
        <v>266</v>
      </c>
      <c r="C132" s="21">
        <f>'Variables AMS'!B188*'Variables AMS'!$S225</f>
        <v>265736.16642908729</v>
      </c>
      <c r="D132" s="21">
        <f>'Variables AMS'!C188*'Variables AMS'!$S225</f>
        <v>270002.64653590502</v>
      </c>
      <c r="E132" s="21">
        <f>'Variables AMS'!D188*'Variables AMS'!$S225</f>
        <v>274369.99036441365</v>
      </c>
      <c r="F132" s="21">
        <f>'Variables AMS'!E188*'Variables AMS'!$S225</f>
        <v>290618.80052358843</v>
      </c>
      <c r="G132" s="21">
        <f>'Variables AMS'!F188*'Variables AMS'!$S225</f>
        <v>291916.23547949741</v>
      </c>
      <c r="H132" s="21">
        <f>'Variables AMS'!G188*'Variables AMS'!$S225</f>
        <v>263425.6502234884</v>
      </c>
      <c r="I132" s="21">
        <f>'Variables AMS'!H188*'Variables AMS'!$S225</f>
        <v>263190.56341396924</v>
      </c>
      <c r="J132" s="21">
        <f>'Variables AMS'!I188*'Variables AMS'!$S225</f>
        <v>271704.83716675942</v>
      </c>
      <c r="K132" s="21">
        <f>'Variables AMS'!J188*'Variables AMS'!$S225</f>
        <v>268437.51639433118</v>
      </c>
      <c r="L132" s="21">
        <f>'Variables AMS'!K188*'Variables AMS'!$S225</f>
        <v>268615.9246284336</v>
      </c>
      <c r="M132" s="21">
        <f>'Variables AMS'!L188*'Variables AMS'!$S225</f>
        <v>264499.55137258884</v>
      </c>
      <c r="N132" s="21">
        <f>'Variables AMS'!M188*'Variables AMS'!$S225</f>
        <v>259416.98394434762</v>
      </c>
      <c r="O132" s="21">
        <f>'Variables AMS'!N188*'Variables AMS'!$S225</f>
        <v>262844.71318070492</v>
      </c>
      <c r="P132" s="21">
        <f>'Variables AMS'!O188*'Variables AMS'!$S225</f>
        <v>273839.89241203194</v>
      </c>
      <c r="Q132" s="21">
        <f>'Variables AMS'!P188*'Variables AMS'!$S225</f>
        <v>282339.40567425615</v>
      </c>
      <c r="R132" s="21">
        <f>'Variables AMS'!Q188*'Variables AMS'!$S225</f>
        <v>292134.14874448878</v>
      </c>
      <c r="S132" s="21">
        <f>'Variables AMS'!R188*'Variables AMS'!$S225</f>
        <v>293202.61434377811</v>
      </c>
      <c r="T132" s="21">
        <f>'Variables AMS'!S188*'Variables AMS'!$S225</f>
        <v>305476.71289467608</v>
      </c>
      <c r="U132" s="21">
        <f>'Variables AMS'!T188*'Variables AMS'!$S225</f>
        <v>304858.27418125572</v>
      </c>
      <c r="V132" s="21">
        <f>'Variables AMS'!U188*'Variables AMS'!$S225</f>
        <v>313770.64197327523</v>
      </c>
      <c r="W132" s="21">
        <f>'Variables AMS'!V188*'Variables AMS'!$S225</f>
        <v>314292.55756847229</v>
      </c>
      <c r="X132" s="21">
        <f>'Variables AMS'!W188*'Variables AMS'!$S225</f>
        <v>315021.08895965485</v>
      </c>
      <c r="Y132" s="21">
        <f>'Variables AMS'!X188*'Variables AMS'!$S225</f>
        <v>314278.49925573455</v>
      </c>
      <c r="Z132" s="21">
        <f>'Variables AMS'!Y188*'Variables AMS'!$S225</f>
        <v>314198.88251135341</v>
      </c>
      <c r="AA132" s="21">
        <f>'Variables AMS'!Z188*'Variables AMS'!$S225</f>
        <v>312887.57231521071</v>
      </c>
      <c r="AB132" s="21">
        <f>'Variables AMS'!AA188*'Variables AMS'!$S225</f>
        <v>309691.85112712061</v>
      </c>
      <c r="AC132" s="21">
        <f>'Variables AMS'!AB188*'Variables AMS'!$S225</f>
        <v>307063.72992195573</v>
      </c>
      <c r="AD132" s="21">
        <f>'Variables AMS'!AC188*'Variables AMS'!$S225</f>
        <v>309625.44307590078</v>
      </c>
      <c r="AE132" s="21">
        <f>'Variables AMS'!AD188*'Variables AMS'!$S225</f>
        <v>309433.76484454155</v>
      </c>
      <c r="AF132" s="21">
        <f>'Variables AMS'!AE188*'Variables AMS'!$S225</f>
        <v>308865.51750956412</v>
      </c>
      <c r="AG132" s="21">
        <f>'Variables AMS'!AF188*'Variables AMS'!$S225</f>
        <v>308175.64752813795</v>
      </c>
      <c r="AH132" s="21">
        <f>'Variables AMS'!AG188*'Variables AMS'!$S225</f>
        <v>308383.5946187349</v>
      </c>
      <c r="AI132" s="21">
        <f>'Variables AMS'!AH188*'Variables AMS'!$S225</f>
        <v>309505.57185506547</v>
      </c>
      <c r="AJ132" s="21">
        <f>'Variables AMS'!AI188*'Variables AMS'!$S225</f>
        <v>309746.87881084159</v>
      </c>
      <c r="AK132" s="21">
        <f>'Variables AMS'!AJ188*'Variables AMS'!$S225</f>
        <v>310464.90380778338</v>
      </c>
      <c r="AL132" s="21">
        <f>'Variables AMS'!AK188*'Variables AMS'!$S225</f>
        <v>311322.77100432722</v>
      </c>
      <c r="AM132" s="21">
        <f>'Variables AMS'!AL188*'Variables AMS'!$S225</f>
        <v>312519.21508112049</v>
      </c>
      <c r="AN132" s="21">
        <f>'Variables AMS'!AM188*'Variables AMS'!$S225</f>
        <v>316648.98070247506</v>
      </c>
      <c r="AO132" s="21">
        <f>'Variables AMS'!AN188*'Variables AMS'!$S225</f>
        <v>319017.59327407292</v>
      </c>
      <c r="AP132" s="21">
        <f>'Variables AMS'!AO188*'Variables AMS'!$S225</f>
        <v>321271.165651483</v>
      </c>
      <c r="AQ132" s="21">
        <f>'Variables AMS'!AP188*'Variables AMS'!$S225</f>
        <v>324001.58539650659</v>
      </c>
      <c r="AR132" s="21">
        <f>'Variables AMS'!AQ188*'Variables AMS'!$S225</f>
        <v>325446.0528865708</v>
      </c>
      <c r="AS132" s="21">
        <f>'Variables AMS'!AR188*'Variables AMS'!$S225</f>
        <v>326005.19518374209</v>
      </c>
      <c r="AT132" s="21">
        <f>'Variables AMS'!AS188*'Variables AMS'!$S225</f>
        <v>328407.6579333134</v>
      </c>
      <c r="AU132" s="21">
        <f>'Variables AMS'!AT188*'Variables AMS'!$S225</f>
        <v>330927.02567327319</v>
      </c>
      <c r="AV132" s="21">
        <f>'Variables AMS'!AU188*'Variables AMS'!$S225</f>
        <v>333533.1186733942</v>
      </c>
      <c r="AW132" s="21">
        <f>'Variables AMS'!AV188*'Variables AMS'!$S225</f>
        <v>337203.40914012096</v>
      </c>
    </row>
    <row r="135" spans="1:49" x14ac:dyDescent="0.25">
      <c r="A135" s="165" t="s">
        <v>1734</v>
      </c>
      <c r="B135" t="s">
        <v>255</v>
      </c>
      <c r="C135" s="21">
        <f>'Variables AMS'!B801*'Variables AMS'!$S821</f>
        <v>79701.706292936185</v>
      </c>
      <c r="D135" s="21">
        <f>'Variables AMS'!C801*'Variables AMS'!$S821</f>
        <v>80981.342967716686</v>
      </c>
      <c r="E135" s="21">
        <f>'Variables AMS'!D801*'Variables AMS'!$S821</f>
        <v>82276.890463757096</v>
      </c>
      <c r="F135" s="21">
        <f>'Variables AMS'!E801*'Variables AMS'!$S821</f>
        <v>84134.460547871262</v>
      </c>
      <c r="G135" s="21">
        <f>'Variables AMS'!F801*'Variables AMS'!$S821</f>
        <v>82749.006458651216</v>
      </c>
      <c r="H135" s="21">
        <f>'Variables AMS'!G801*'Variables AMS'!$S821</f>
        <v>82050.062094661756</v>
      </c>
      <c r="I135" s="21">
        <f>'Variables AMS'!H801*'Variables AMS'!$S821</f>
        <v>85787.037060830218</v>
      </c>
      <c r="J135" s="21">
        <f>'Variables AMS'!I801*'Variables AMS'!$S821</f>
        <v>84673.174213100356</v>
      </c>
      <c r="K135" s="21">
        <f>'Variables AMS'!J801*'Variables AMS'!$S821</f>
        <v>85155.202166755509</v>
      </c>
      <c r="L135" s="21">
        <f>'Variables AMS'!K801*'Variables AMS'!$S821</f>
        <v>82320.027621927889</v>
      </c>
      <c r="M135" s="21">
        <f>'Variables AMS'!L801*'Variables AMS'!$S821</f>
        <v>85874.581083660203</v>
      </c>
      <c r="N135" s="21">
        <f>'Variables AMS'!M801*'Variables AMS'!$S821</f>
        <v>85486.849809202424</v>
      </c>
      <c r="O135" s="21">
        <f>'Variables AMS'!N801*'Variables AMS'!$S821</f>
        <v>83327.61212551166</v>
      </c>
      <c r="P135" s="21">
        <f>'Variables AMS'!O801*'Variables AMS'!$S821</f>
        <v>84847.426106832863</v>
      </c>
      <c r="Q135" s="21">
        <f>'Variables AMS'!P801*'Variables AMS'!$S821</f>
        <v>83826.026813240591</v>
      </c>
      <c r="R135" s="21">
        <f>'Variables AMS'!Q801*'Variables AMS'!$S821</f>
        <v>84309.34078034664</v>
      </c>
      <c r="S135" s="21">
        <f>'Variables AMS'!R801*'Variables AMS'!$S821</f>
        <v>85314.385906454991</v>
      </c>
      <c r="T135" s="21">
        <f>'Variables AMS'!S801*'Variables AMS'!$S821</f>
        <v>86728.606163877761</v>
      </c>
      <c r="U135" s="21">
        <f>'Variables AMS'!T801*'Variables AMS'!$S821</f>
        <v>87722.58766679102</v>
      </c>
      <c r="V135" s="21">
        <f>'Variables AMS'!U801*'Variables AMS'!$S821</f>
        <v>89377.809611650562</v>
      </c>
      <c r="W135" s="21">
        <f>'Variables AMS'!V801*'Variables AMS'!$S821</f>
        <v>90464.652272208608</v>
      </c>
      <c r="X135" s="21">
        <f>'Variables AMS'!W801*'Variables AMS'!$S821</f>
        <v>91214.6119624946</v>
      </c>
      <c r="Y135" s="21">
        <f>'Variables AMS'!X801*'Variables AMS'!$S821</f>
        <v>92471.164341370226</v>
      </c>
      <c r="Z135" s="21">
        <f>'Variables AMS'!Y801*'Variables AMS'!$S821</f>
        <v>93773.759215845013</v>
      </c>
      <c r="AA135" s="21">
        <f>'Variables AMS'!Z801*'Variables AMS'!$S821</f>
        <v>95006.705041755195</v>
      </c>
      <c r="AB135" s="21">
        <f>'Variables AMS'!AA801*'Variables AMS'!$S821</f>
        <v>96070.336173088785</v>
      </c>
      <c r="AC135" s="21">
        <f>'Variables AMS'!AB801*'Variables AMS'!$S821</f>
        <v>97064.176096539566</v>
      </c>
      <c r="AD135" s="21">
        <f>'Variables AMS'!AC801*'Variables AMS'!$S821</f>
        <v>98063.631330809512</v>
      </c>
      <c r="AE135" s="21">
        <f>'Variables AMS'!AD801*'Variables AMS'!$S821</f>
        <v>99205.755197752209</v>
      </c>
      <c r="AF135" s="21">
        <f>'Variables AMS'!AE801*'Variables AMS'!$S821</f>
        <v>100337.80603621941</v>
      </c>
      <c r="AG135" s="21">
        <f>'Variables AMS'!AF801*'Variables AMS'!$S821</f>
        <v>101490.26186679462</v>
      </c>
      <c r="AH135" s="21">
        <f>'Variables AMS'!AG801*'Variables AMS'!$S821</f>
        <v>102703.82415784044</v>
      </c>
      <c r="AI135" s="21">
        <f>'Variables AMS'!AH801*'Variables AMS'!$S821</f>
        <v>104058.55508951898</v>
      </c>
      <c r="AJ135" s="21">
        <f>'Variables AMS'!AI801*'Variables AMS'!$S821</f>
        <v>105581.0607965269</v>
      </c>
      <c r="AK135" s="21">
        <f>'Variables AMS'!AJ801*'Variables AMS'!$S821</f>
        <v>107105.75135249834</v>
      </c>
      <c r="AL135" s="21">
        <f>'Variables AMS'!AK801*'Variables AMS'!$S821</f>
        <v>108739.05936686463</v>
      </c>
      <c r="AM135" s="21">
        <f>'Variables AMS'!AL801*'Variables AMS'!$S821</f>
        <v>110334.63566161522</v>
      </c>
      <c r="AN135" s="21">
        <f>'Variables AMS'!AM801*'Variables AMS'!$S821</f>
        <v>112094.10263333716</v>
      </c>
      <c r="AO135" s="21">
        <f>'Variables AMS'!AN801*'Variables AMS'!$S821</f>
        <v>113891.02353829044</v>
      </c>
      <c r="AP135" s="21">
        <f>'Variables AMS'!AO801*'Variables AMS'!$S821</f>
        <v>115669.3421988568</v>
      </c>
      <c r="AQ135" s="21">
        <f>'Variables AMS'!AP801*'Variables AMS'!$S821</f>
        <v>117451.71993219882</v>
      </c>
      <c r="AR135" s="21">
        <f>'Variables AMS'!AQ801*'Variables AMS'!$S821</f>
        <v>119170.63283724528</v>
      </c>
      <c r="AS135" s="21">
        <f>'Variables AMS'!AR801*'Variables AMS'!$S821</f>
        <v>120815.94133228625</v>
      </c>
      <c r="AT135" s="21">
        <f>'Variables AMS'!AS801*'Variables AMS'!$S821</f>
        <v>122472.6925104807</v>
      </c>
      <c r="AU135" s="21">
        <f>'Variables AMS'!AT801*'Variables AMS'!$S821</f>
        <v>124205.11071642817</v>
      </c>
      <c r="AV135" s="21">
        <f>'Variables AMS'!AU801*'Variables AMS'!$S821</f>
        <v>125976.6123803114</v>
      </c>
      <c r="AW135" s="21">
        <f>'Variables AMS'!AV801*'Variables AMS'!$S821</f>
        <v>127776.4662664263</v>
      </c>
    </row>
    <row r="136" spans="1:49" x14ac:dyDescent="0.25">
      <c r="A136" s="165"/>
      <c r="B136" t="s">
        <v>256</v>
      </c>
      <c r="C136" s="21">
        <f>'Variables AMS'!B802*'Variables AMS'!$S822</f>
        <v>146895.34858318805</v>
      </c>
      <c r="D136" s="21">
        <f>'Variables AMS'!C802*'Variables AMS'!$S822</f>
        <v>149253.80091933769</v>
      </c>
      <c r="E136" s="21">
        <f>'Variables AMS'!D802*'Variables AMS'!$S822</f>
        <v>149698.37997386407</v>
      </c>
      <c r="F136" s="21">
        <f>'Variables AMS'!E802*'Variables AMS'!$S822</f>
        <v>154468.50839858782</v>
      </c>
      <c r="G136" s="21">
        <f>'Variables AMS'!F802*'Variables AMS'!$S822</f>
        <v>152209.13678807302</v>
      </c>
      <c r="H136" s="21">
        <f>'Variables AMS'!G802*'Variables AMS'!$S822</f>
        <v>150997.27945898304</v>
      </c>
      <c r="I136" s="21">
        <f>'Variables AMS'!H802*'Variables AMS'!$S822</f>
        <v>152906.83275192004</v>
      </c>
      <c r="J136" s="21">
        <f>'Variables AMS'!I802*'Variables AMS'!$S822</f>
        <v>156222.75697503838</v>
      </c>
      <c r="K136" s="21">
        <f>'Variables AMS'!J802*'Variables AMS'!$S822</f>
        <v>154277.54643542043</v>
      </c>
      <c r="L136" s="21">
        <f>'Variables AMS'!K802*'Variables AMS'!$S822</f>
        <v>153060.26243383778</v>
      </c>
      <c r="M136" s="21">
        <f>'Variables AMS'!L802*'Variables AMS'!$S822</f>
        <v>156149.07780404834</v>
      </c>
      <c r="N136" s="21">
        <f>'Variables AMS'!M802*'Variables AMS'!$S822</f>
        <v>156227.9218025688</v>
      </c>
      <c r="O136" s="21">
        <f>'Variables AMS'!N802*'Variables AMS'!$S822</f>
        <v>156295.11136027885</v>
      </c>
      <c r="P136" s="21">
        <f>'Variables AMS'!O802*'Variables AMS'!$S822</f>
        <v>159905.2352464064</v>
      </c>
      <c r="Q136" s="21">
        <f>'Variables AMS'!P802*'Variables AMS'!$S822</f>
        <v>160779.67550676918</v>
      </c>
      <c r="R136" s="21">
        <f>'Variables AMS'!Q802*'Variables AMS'!$S822</f>
        <v>159205.49799164955</v>
      </c>
      <c r="S136" s="21">
        <f>'Variables AMS'!R802*'Variables AMS'!$S822</f>
        <v>161147.87012251685</v>
      </c>
      <c r="T136" s="21">
        <f>'Variables AMS'!S802*'Variables AMS'!$S822</f>
        <v>163599.89012751527</v>
      </c>
      <c r="U136" s="21">
        <f>'Variables AMS'!T802*'Variables AMS'!$S822</f>
        <v>165520.93909289193</v>
      </c>
      <c r="V136" s="21">
        <f>'Variables AMS'!U802*'Variables AMS'!$S822</f>
        <v>168581.9272933889</v>
      </c>
      <c r="W136" s="21">
        <f>'Variables AMS'!V802*'Variables AMS'!$S822</f>
        <v>170285.66623402241</v>
      </c>
      <c r="X136" s="21">
        <f>'Variables AMS'!W802*'Variables AMS'!$S822</f>
        <v>171261.15922788656</v>
      </c>
      <c r="Y136" s="21">
        <f>'Variables AMS'!X802*'Variables AMS'!$S822</f>
        <v>173316.66686836802</v>
      </c>
      <c r="Z136" s="21">
        <f>'Variables AMS'!Y802*'Variables AMS'!$S822</f>
        <v>175619.24956662586</v>
      </c>
      <c r="AA136" s="21">
        <f>'Variables AMS'!Z802*'Variables AMS'!$S822</f>
        <v>177901.6331139383</v>
      </c>
      <c r="AB136" s="21">
        <f>'Variables AMS'!AA802*'Variables AMS'!$S822</f>
        <v>179899.43225413378</v>
      </c>
      <c r="AC136" s="21">
        <f>'Variables AMS'!AB802*'Variables AMS'!$S822</f>
        <v>181699.13362944286</v>
      </c>
      <c r="AD136" s="21">
        <f>'Variables AMS'!AC802*'Variables AMS'!$S822</f>
        <v>183709.65038523506</v>
      </c>
      <c r="AE136" s="21">
        <f>'Variables AMS'!AD802*'Variables AMS'!$S822</f>
        <v>186026.03832677912</v>
      </c>
      <c r="AF136" s="21">
        <f>'Variables AMS'!AE802*'Variables AMS'!$S822</f>
        <v>188368.41420532612</v>
      </c>
      <c r="AG136" s="21">
        <f>'Variables AMS'!AF802*'Variables AMS'!$S822</f>
        <v>190755.59833228623</v>
      </c>
      <c r="AH136" s="21">
        <f>'Variables AMS'!AG802*'Variables AMS'!$S822</f>
        <v>193226.01195138594</v>
      </c>
      <c r="AI136" s="21">
        <f>'Variables AMS'!AH802*'Variables AMS'!$S822</f>
        <v>195912.1594944752</v>
      </c>
      <c r="AJ136" s="21">
        <f>'Variables AMS'!AI802*'Variables AMS'!$S822</f>
        <v>198917.45263970637</v>
      </c>
      <c r="AK136" s="21">
        <f>'Variables AMS'!AJ802*'Variables AMS'!$S822</f>
        <v>201917.56422647345</v>
      </c>
      <c r="AL136" s="21">
        <f>'Variables AMS'!AK802*'Variables AMS'!$S822</f>
        <v>205112.18613834478</v>
      </c>
      <c r="AM136" s="21">
        <f>'Variables AMS'!AL802*'Variables AMS'!$S822</f>
        <v>208239.55542975597</v>
      </c>
      <c r="AN136" s="21">
        <f>'Variables AMS'!AM802*'Variables AMS'!$S822</f>
        <v>211622.63528071885</v>
      </c>
      <c r="AO136" s="21">
        <f>'Variables AMS'!AN802*'Variables AMS'!$S822</f>
        <v>215105.68561947232</v>
      </c>
      <c r="AP136" s="21">
        <f>'Variables AMS'!AO802*'Variables AMS'!$S822</f>
        <v>218569.31029121488</v>
      </c>
      <c r="AQ136" s="21">
        <f>'Variables AMS'!AP802*'Variables AMS'!$S822</f>
        <v>222043.80457087824</v>
      </c>
      <c r="AR136" s="21">
        <f>'Variables AMS'!AQ802*'Variables AMS'!$S822</f>
        <v>225419.09061473003</v>
      </c>
      <c r="AS136" s="21">
        <f>'Variables AMS'!AR802*'Variables AMS'!$S822</f>
        <v>228610.66047669746</v>
      </c>
      <c r="AT136" s="21">
        <f>'Variables AMS'!AS802*'Variables AMS'!$S822</f>
        <v>231763.33290682567</v>
      </c>
      <c r="AU136" s="21">
        <f>'Variables AMS'!AT802*'Variables AMS'!$S822</f>
        <v>235034.30333410774</v>
      </c>
      <c r="AV136" s="21">
        <f>'Variables AMS'!AU802*'Variables AMS'!$S822</f>
        <v>238378.77076410179</v>
      </c>
      <c r="AW136" s="21">
        <f>'Variables AMS'!AV802*'Variables AMS'!$S822</f>
        <v>241771.05075660208</v>
      </c>
    </row>
    <row r="137" spans="1:49" x14ac:dyDescent="0.25">
      <c r="A137" s="165"/>
      <c r="B137" t="s">
        <v>257</v>
      </c>
      <c r="C137" s="21">
        <f>'Variables AMS'!B803*'Variables AMS'!$S823</f>
        <v>110222.21476062991</v>
      </c>
      <c r="D137" s="21">
        <f>'Variables AMS'!C803*'Variables AMS'!$S823</f>
        <v>111991.8680709974</v>
      </c>
      <c r="E137" s="21">
        <f>'Variables AMS'!D803*'Variables AMS'!$S823</f>
        <v>113796.07764245231</v>
      </c>
      <c r="F137" s="21">
        <f>'Variables AMS'!E803*'Variables AMS'!$S823</f>
        <v>113562.96117681039</v>
      </c>
      <c r="G137" s="21">
        <f>'Variables AMS'!F803*'Variables AMS'!$S823</f>
        <v>111506.58120427055</v>
      </c>
      <c r="H137" s="21">
        <f>'Variables AMS'!G803*'Variables AMS'!$S823</f>
        <v>98949.314734270651</v>
      </c>
      <c r="I137" s="21">
        <f>'Variables AMS'!H803*'Variables AMS'!$S823</f>
        <v>107297.31939244513</v>
      </c>
      <c r="J137" s="21">
        <f>'Variables AMS'!I803*'Variables AMS'!$S823</f>
        <v>108927.12622084287</v>
      </c>
      <c r="K137" s="21">
        <f>'Variables AMS'!J803*'Variables AMS'!$S823</f>
        <v>108492.5894785151</v>
      </c>
      <c r="L137" s="21">
        <f>'Variables AMS'!K803*'Variables AMS'!$S823</f>
        <v>108077.95961972282</v>
      </c>
      <c r="M137" s="21">
        <f>'Variables AMS'!L803*'Variables AMS'!$S823</f>
        <v>110388.40582690416</v>
      </c>
      <c r="N137" s="21">
        <f>'Variables AMS'!M803*'Variables AMS'!$S823</f>
        <v>112984.9216287493</v>
      </c>
      <c r="O137" s="21">
        <f>'Variables AMS'!N803*'Variables AMS'!$S823</f>
        <v>117399.7345981356</v>
      </c>
      <c r="P137" s="21">
        <f>'Variables AMS'!O803*'Variables AMS'!$S823</f>
        <v>125490.27791880365</v>
      </c>
      <c r="Q137" s="21">
        <f>'Variables AMS'!P803*'Variables AMS'!$S823</f>
        <v>127944.38130604396</v>
      </c>
      <c r="R137" s="21">
        <f>'Variables AMS'!Q803*'Variables AMS'!$S823</f>
        <v>130011.85606493099</v>
      </c>
      <c r="S137" s="21">
        <f>'Variables AMS'!R803*'Variables AMS'!$S823</f>
        <v>122450.19296260834</v>
      </c>
      <c r="T137" s="21">
        <f>'Variables AMS'!S803*'Variables AMS'!$S823</f>
        <v>132757.33321838596</v>
      </c>
      <c r="U137" s="21">
        <f>'Variables AMS'!T803*'Variables AMS'!$S823</f>
        <v>131267.16907423321</v>
      </c>
      <c r="V137" s="21">
        <f>'Variables AMS'!U803*'Variables AMS'!$S823</f>
        <v>133700.87344775305</v>
      </c>
      <c r="W137" s="21">
        <f>'Variables AMS'!V803*'Variables AMS'!$S823</f>
        <v>136356.8095483768</v>
      </c>
      <c r="X137" s="21">
        <f>'Variables AMS'!W803*'Variables AMS'!$S823</f>
        <v>136754.67673959394</v>
      </c>
      <c r="Y137" s="21">
        <f>'Variables AMS'!X803*'Variables AMS'!$S823</f>
        <v>136276.82115438874</v>
      </c>
      <c r="Z137" s="21">
        <f>'Variables AMS'!Y803*'Variables AMS'!$S823</f>
        <v>137887.58607383893</v>
      </c>
      <c r="AA137" s="21">
        <f>'Variables AMS'!Z803*'Variables AMS'!$S823</f>
        <v>139343.6836694071</v>
      </c>
      <c r="AB137" s="21">
        <f>'Variables AMS'!AA803*'Variables AMS'!$S823</f>
        <v>140703.90391832998</v>
      </c>
      <c r="AC137" s="21">
        <f>'Variables AMS'!AB803*'Variables AMS'!$S823</f>
        <v>142250.54560544979</v>
      </c>
      <c r="AD137" s="21">
        <f>'Variables AMS'!AC803*'Variables AMS'!$S823</f>
        <v>143370.39902435683</v>
      </c>
      <c r="AE137" s="21">
        <f>'Variables AMS'!AD803*'Variables AMS'!$S823</f>
        <v>144753.27504778627</v>
      </c>
      <c r="AF137" s="21">
        <f>'Variables AMS'!AE803*'Variables AMS'!$S823</f>
        <v>146188.83592173056</v>
      </c>
      <c r="AG137" s="21">
        <f>'Variables AMS'!AF803*'Variables AMS'!$S823</f>
        <v>147710.13065244982</v>
      </c>
      <c r="AH137" s="21">
        <f>'Variables AMS'!AG803*'Variables AMS'!$S823</f>
        <v>149457.05400700486</v>
      </c>
      <c r="AI137" s="21">
        <f>'Variables AMS'!AH803*'Variables AMS'!$S823</f>
        <v>151529.34536189836</v>
      </c>
      <c r="AJ137" s="21">
        <f>'Variables AMS'!AI803*'Variables AMS'!$S823</f>
        <v>153587.87508661606</v>
      </c>
      <c r="AK137" s="21">
        <f>'Variables AMS'!AJ803*'Variables AMS'!$S823</f>
        <v>155636.93039561747</v>
      </c>
      <c r="AL137" s="21">
        <f>'Variables AMS'!AK803*'Variables AMS'!$S823</f>
        <v>157958.55740569581</v>
      </c>
      <c r="AM137" s="21">
        <f>'Variables AMS'!AL803*'Variables AMS'!$S823</f>
        <v>160043.57312862831</v>
      </c>
      <c r="AN137" s="21">
        <f>'Variables AMS'!AM803*'Variables AMS'!$S823</f>
        <v>162595.50452092031</v>
      </c>
      <c r="AO137" s="21">
        <f>'Variables AMS'!AN803*'Variables AMS'!$S823</f>
        <v>164912.42180365344</v>
      </c>
      <c r="AP137" s="21">
        <f>'Variables AMS'!AO803*'Variables AMS'!$S823</f>
        <v>167283.61297211418</v>
      </c>
      <c r="AQ137" s="21">
        <f>'Variables AMS'!AP803*'Variables AMS'!$S823</f>
        <v>169699.7655674979</v>
      </c>
      <c r="AR137" s="21">
        <f>'Variables AMS'!AQ803*'Variables AMS'!$S823</f>
        <v>171865.06789887307</v>
      </c>
      <c r="AS137" s="21">
        <f>'Variables AMS'!AR803*'Variables AMS'!$S823</f>
        <v>173956.35337715549</v>
      </c>
      <c r="AT137" s="21">
        <f>'Variables AMS'!AS803*'Variables AMS'!$S823</f>
        <v>176226.26091695877</v>
      </c>
      <c r="AU137" s="21">
        <f>'Variables AMS'!AT803*'Variables AMS'!$S823</f>
        <v>178532.30507675954</v>
      </c>
      <c r="AV137" s="21">
        <f>'Variables AMS'!AU803*'Variables AMS'!$S823</f>
        <v>180863.87799690949</v>
      </c>
      <c r="AW137" s="21">
        <f>'Variables AMS'!AV803*'Variables AMS'!$S823</f>
        <v>183251.57324895254</v>
      </c>
    </row>
    <row r="138" spans="1:49" x14ac:dyDescent="0.25">
      <c r="A138" s="165"/>
      <c r="B138" t="s">
        <v>258</v>
      </c>
      <c r="C138" s="21">
        <f>'Variables AMS'!B804*'Variables AMS'!$S824</f>
        <v>8006.2631887095695</v>
      </c>
      <c r="D138" s="21">
        <f>'Variables AMS'!C804*'Variables AMS'!$S824</f>
        <v>8134.8063339035116</v>
      </c>
      <c r="E138" s="21">
        <f>'Variables AMS'!D804*'Variables AMS'!$S824</f>
        <v>8233.9102675946287</v>
      </c>
      <c r="F138" s="21">
        <f>'Variables AMS'!E804*'Variables AMS'!$S824</f>
        <v>8342.2197047637692</v>
      </c>
      <c r="G138" s="21">
        <f>'Variables AMS'!F804*'Variables AMS'!$S824</f>
        <v>7837.9595421152462</v>
      </c>
      <c r="H138" s="21">
        <f>'Variables AMS'!G804*'Variables AMS'!$S824</f>
        <v>6721.5077515892835</v>
      </c>
      <c r="I138" s="21">
        <f>'Variables AMS'!H804*'Variables AMS'!$S824</f>
        <v>6960.7835078261442</v>
      </c>
      <c r="J138" s="21">
        <f>'Variables AMS'!I804*'Variables AMS'!$S824</f>
        <v>7825.2597970219904</v>
      </c>
      <c r="K138" s="21">
        <f>'Variables AMS'!J804*'Variables AMS'!$S824</f>
        <v>7302.2953345395808</v>
      </c>
      <c r="L138" s="21">
        <f>'Variables AMS'!K804*'Variables AMS'!$S824</f>
        <v>7037.1695496655711</v>
      </c>
      <c r="M138" s="21">
        <f>'Variables AMS'!L804*'Variables AMS'!$S824</f>
        <v>7121.1987283270391</v>
      </c>
      <c r="N138" s="21">
        <f>'Variables AMS'!M804*'Variables AMS'!$S824</f>
        <v>7022.9844789664758</v>
      </c>
      <c r="O138" s="21">
        <f>'Variables AMS'!N804*'Variables AMS'!$S824</f>
        <v>7297.8109341969093</v>
      </c>
      <c r="P138" s="21">
        <f>'Variables AMS'!O804*'Variables AMS'!$S824</f>
        <v>7646.3311436079011</v>
      </c>
      <c r="Q138" s="21">
        <f>'Variables AMS'!P804*'Variables AMS'!$S824</f>
        <v>7773.9139434236704</v>
      </c>
      <c r="R138" s="21">
        <f>'Variables AMS'!Q804*'Variables AMS'!$S824</f>
        <v>7809.2318830435706</v>
      </c>
      <c r="S138" s="21">
        <f>'Variables AMS'!R804*'Variables AMS'!$S824</f>
        <v>7825.1879794652259</v>
      </c>
      <c r="T138" s="21">
        <f>'Variables AMS'!S804*'Variables AMS'!$S824</f>
        <v>8080.0462327511295</v>
      </c>
      <c r="U138" s="21">
        <f>'Variables AMS'!T804*'Variables AMS'!$S824</f>
        <v>8130.1945302730974</v>
      </c>
      <c r="V138" s="21">
        <f>'Variables AMS'!U804*'Variables AMS'!$S824</f>
        <v>8290.2600579528225</v>
      </c>
      <c r="W138" s="21">
        <f>'Variables AMS'!V804*'Variables AMS'!$S824</f>
        <v>9040.9962972643643</v>
      </c>
      <c r="X138" s="21">
        <f>'Variables AMS'!W804*'Variables AMS'!$S824</f>
        <v>9886.0817971825545</v>
      </c>
      <c r="Y138" s="21">
        <f>'Variables AMS'!X804*'Variables AMS'!$S824</f>
        <v>10884.667706382446</v>
      </c>
      <c r="Z138" s="21">
        <f>'Variables AMS'!Y804*'Variables AMS'!$S824</f>
        <v>12136.638989109761</v>
      </c>
      <c r="AA138" s="21">
        <f>'Variables AMS'!Z804*'Variables AMS'!$S824</f>
        <v>13631.112421256479</v>
      </c>
      <c r="AB138" s="21">
        <f>'Variables AMS'!AA804*'Variables AMS'!$S824</f>
        <v>15401.392861509836</v>
      </c>
      <c r="AC138" s="21">
        <f>'Variables AMS'!AB804*'Variables AMS'!$S824</f>
        <v>17526.086268673942</v>
      </c>
      <c r="AD138" s="21">
        <f>'Variables AMS'!AC804*'Variables AMS'!$S824</f>
        <v>17608.972466972806</v>
      </c>
      <c r="AE138" s="21">
        <f>'Variables AMS'!AD804*'Variables AMS'!$S824</f>
        <v>17699.540041561999</v>
      </c>
      <c r="AF138" s="21">
        <f>'Variables AMS'!AE804*'Variables AMS'!$S824</f>
        <v>17783.153801824697</v>
      </c>
      <c r="AG138" s="21">
        <f>'Variables AMS'!AF804*'Variables AMS'!$S824</f>
        <v>17865.625872813194</v>
      </c>
      <c r="AH138" s="21">
        <f>'Variables AMS'!AG804*'Variables AMS'!$S824</f>
        <v>17960.194132605935</v>
      </c>
      <c r="AI138" s="21">
        <f>'Variables AMS'!AH804*'Variables AMS'!$S824</f>
        <v>18080.372531917139</v>
      </c>
      <c r="AJ138" s="21">
        <f>'Variables AMS'!AI804*'Variables AMS'!$S824</f>
        <v>18209.698017147392</v>
      </c>
      <c r="AK138" s="21">
        <f>'Variables AMS'!AJ804*'Variables AMS'!$S824</f>
        <v>18338.946489872789</v>
      </c>
      <c r="AL138" s="21">
        <f>'Variables AMS'!AK804*'Variables AMS'!$S824</f>
        <v>18481.649156112162</v>
      </c>
      <c r="AM138" s="21">
        <f>'Variables AMS'!AL804*'Variables AMS'!$S824</f>
        <v>18613.793105662655</v>
      </c>
      <c r="AN138" s="21">
        <f>'Variables AMS'!AM804*'Variables AMS'!$S824</f>
        <v>18776.66407786222</v>
      </c>
      <c r="AO138" s="21">
        <f>'Variables AMS'!AN804*'Variables AMS'!$S824</f>
        <v>18936.188646847651</v>
      </c>
      <c r="AP138" s="21">
        <f>'Variables AMS'!AO804*'Variables AMS'!$S824</f>
        <v>19093.056767808997</v>
      </c>
      <c r="AQ138" s="21">
        <f>'Variables AMS'!AP804*'Variables AMS'!$S824</f>
        <v>19251.868239915722</v>
      </c>
      <c r="AR138" s="21">
        <f>'Variables AMS'!AQ804*'Variables AMS'!$S824</f>
        <v>19393.924799019209</v>
      </c>
      <c r="AS138" s="21">
        <f>'Variables AMS'!AR804*'Variables AMS'!$S824</f>
        <v>19522.538031779281</v>
      </c>
      <c r="AT138" s="21">
        <f>'Variables AMS'!AS804*'Variables AMS'!$S824</f>
        <v>19656.520332110995</v>
      </c>
      <c r="AU138" s="21">
        <f>'Variables AMS'!AT804*'Variables AMS'!$S824</f>
        <v>19795.273246889898</v>
      </c>
      <c r="AV138" s="21">
        <f>'Variables AMS'!AU804*'Variables AMS'!$S824</f>
        <v>19936.325265796226</v>
      </c>
      <c r="AW138" s="21">
        <f>'Variables AMS'!AV804*'Variables AMS'!$S824</f>
        <v>20081.156649208468</v>
      </c>
    </row>
    <row r="139" spans="1:49" x14ac:dyDescent="0.25">
      <c r="A139" s="165"/>
      <c r="B139" t="s">
        <v>268</v>
      </c>
      <c r="C139" s="21">
        <f>'Variables AMS'!B805*'Variables AMS'!$S825</f>
        <v>23612.383322671514</v>
      </c>
      <c r="D139" s="21">
        <f>'Variables AMS'!C805*'Variables AMS'!$S825</f>
        <v>23991.487774558791</v>
      </c>
      <c r="E139" s="21">
        <f>'Variables AMS'!D805*'Variables AMS'!$S825</f>
        <v>24350.827915624574</v>
      </c>
      <c r="F139" s="21">
        <f>'Variables AMS'!E805*'Variables AMS'!$S825</f>
        <v>24661.232961284051</v>
      </c>
      <c r="G139" s="21">
        <f>'Variables AMS'!F805*'Variables AMS'!$S825</f>
        <v>23184.988725680334</v>
      </c>
      <c r="H139" s="21">
        <f>'Variables AMS'!G805*'Variables AMS'!$S825</f>
        <v>19858.929776467117</v>
      </c>
      <c r="I139" s="21">
        <f>'Variables AMS'!H805*'Variables AMS'!$S825</f>
        <v>20590.761218796997</v>
      </c>
      <c r="J139" s="21">
        <f>'Variables AMS'!I805*'Variables AMS'!$S825</f>
        <v>23255.383894016897</v>
      </c>
      <c r="K139" s="21">
        <f>'Variables AMS'!J805*'Variables AMS'!$S825</f>
        <v>21573.704072407381</v>
      </c>
      <c r="L139" s="21">
        <f>'Variables AMS'!K805*'Variables AMS'!$S825</f>
        <v>20742.900165604366</v>
      </c>
      <c r="M139" s="21">
        <f>'Variables AMS'!L805*'Variables AMS'!$S825</f>
        <v>20970.196564360009</v>
      </c>
      <c r="N139" s="21">
        <f>'Variables AMS'!M805*'Variables AMS'!$S825</f>
        <v>20600.447338688547</v>
      </c>
      <c r="O139" s="21">
        <f>'Variables AMS'!N805*'Variables AMS'!$S825</f>
        <v>21436.584293167612</v>
      </c>
      <c r="P139" s="21">
        <f>'Variables AMS'!O805*'Variables AMS'!$S825</f>
        <v>22470.562147780343</v>
      </c>
      <c r="Q139" s="21">
        <f>'Variables AMS'!P805*'Variables AMS'!$S825</f>
        <v>22805.858463543227</v>
      </c>
      <c r="R139" s="21">
        <f>'Variables AMS'!Q805*'Variables AMS'!$S825</f>
        <v>22956.626220614762</v>
      </c>
      <c r="S139" s="21">
        <f>'Variables AMS'!R805*'Variables AMS'!$S825</f>
        <v>23019.812005077147</v>
      </c>
      <c r="T139" s="21">
        <f>'Variables AMS'!S805*'Variables AMS'!$S825</f>
        <v>23969.734975729873</v>
      </c>
      <c r="U139" s="21">
        <f>'Variables AMS'!T805*'Variables AMS'!$S825</f>
        <v>23964.135206259634</v>
      </c>
      <c r="V139" s="21">
        <f>'Variables AMS'!U805*'Variables AMS'!$S825</f>
        <v>24597.237789773837</v>
      </c>
      <c r="W139" s="21">
        <f>'Variables AMS'!V805*'Variables AMS'!$S825</f>
        <v>24669.167745641746</v>
      </c>
      <c r="X139" s="21">
        <f>'Variables AMS'!W805*'Variables AMS'!$S825</f>
        <v>24708.773223833959</v>
      </c>
      <c r="Y139" s="21">
        <f>'Variables AMS'!X805*'Variables AMS'!$S825</f>
        <v>24598.062248790702</v>
      </c>
      <c r="Z139" s="21">
        <f>'Variables AMS'!Y805*'Variables AMS'!$S825</f>
        <v>24657.66749860848</v>
      </c>
      <c r="AA139" s="21">
        <f>'Variables AMS'!Z805*'Variables AMS'!$S825</f>
        <v>24713.942215110186</v>
      </c>
      <c r="AB139" s="21">
        <f>'Variables AMS'!AA805*'Variables AMS'!$S825</f>
        <v>24718.245869611412</v>
      </c>
      <c r="AC139" s="21">
        <f>'Variables AMS'!AB805*'Variables AMS'!$S825</f>
        <v>24783.781716140871</v>
      </c>
      <c r="AD139" s="21">
        <f>'Variables AMS'!AC805*'Variables AMS'!$S825</f>
        <v>24934.29328692289</v>
      </c>
      <c r="AE139" s="21">
        <f>'Variables AMS'!AD805*'Variables AMS'!$S825</f>
        <v>25000.522729106458</v>
      </c>
      <c r="AF139" s="21">
        <f>'Variables AMS'!AE805*'Variables AMS'!$S825</f>
        <v>25053.521461416873</v>
      </c>
      <c r="AG139" s="21">
        <f>'Variables AMS'!AF805*'Variables AMS'!$S825</f>
        <v>25105.97956120631</v>
      </c>
      <c r="AH139" s="21">
        <f>'Variables AMS'!AG805*'Variables AMS'!$S825</f>
        <v>25212.878232896863</v>
      </c>
      <c r="AI139" s="21">
        <f>'Variables AMS'!AH805*'Variables AMS'!$S825</f>
        <v>25368.799004461653</v>
      </c>
      <c r="AJ139" s="21">
        <f>'Variables AMS'!AI805*'Variables AMS'!$S825</f>
        <v>25491.628635873058</v>
      </c>
      <c r="AK139" s="21">
        <f>'Variables AMS'!AJ805*'Variables AMS'!$S825</f>
        <v>25644.562988493813</v>
      </c>
      <c r="AL139" s="21">
        <f>'Variables AMS'!AK805*'Variables AMS'!$S825</f>
        <v>25810.308291692127</v>
      </c>
      <c r="AM139" s="21">
        <f>'Variables AMS'!AL805*'Variables AMS'!$S825</f>
        <v>25980.62457852672</v>
      </c>
      <c r="AN139" s="21">
        <f>'Variables AMS'!AM805*'Variables AMS'!$S825</f>
        <v>26281.00851243018</v>
      </c>
      <c r="AO139" s="21">
        <f>'Variables AMS'!AN805*'Variables AMS'!$S825</f>
        <v>26521.49518951046</v>
      </c>
      <c r="AP139" s="21">
        <f>'Variables AMS'!AO805*'Variables AMS'!$S825</f>
        <v>26757.825845496758</v>
      </c>
      <c r="AQ139" s="21">
        <f>'Variables AMS'!AP805*'Variables AMS'!$S825</f>
        <v>27025.131170300036</v>
      </c>
      <c r="AR139" s="21">
        <f>'Variables AMS'!AQ805*'Variables AMS'!$S825</f>
        <v>27227.069179464495</v>
      </c>
      <c r="AS139" s="21">
        <f>'Variables AMS'!AR805*'Variables AMS'!$S825</f>
        <v>27391.521404398092</v>
      </c>
      <c r="AT139" s="21">
        <f>'Variables AMS'!AS805*'Variables AMS'!$S825</f>
        <v>27625.822265264669</v>
      </c>
      <c r="AU139" s="21">
        <f>'Variables AMS'!AT805*'Variables AMS'!$S825</f>
        <v>27864.896391457234</v>
      </c>
      <c r="AV139" s="21">
        <f>'Variables AMS'!AU805*'Variables AMS'!$S825</f>
        <v>28109.760149308961</v>
      </c>
      <c r="AW139" s="21">
        <f>'Variables AMS'!AV805*'Variables AMS'!$S825</f>
        <v>28397.374394629038</v>
      </c>
    </row>
    <row r="140" spans="1:49" x14ac:dyDescent="0.25">
      <c r="A140" s="165"/>
      <c r="B140" t="s">
        <v>259</v>
      </c>
      <c r="C140" s="21">
        <f>'Variables AMS'!B806*'Variables AMS'!$S826</f>
        <v>25413.98361138624</v>
      </c>
      <c r="D140" s="21">
        <f>'Variables AMS'!C806*'Variables AMS'!$S826</f>
        <v>25822.013338653054</v>
      </c>
      <c r="E140" s="21">
        <f>'Variables AMS'!D806*'Variables AMS'!$S826</f>
        <v>26166.992956625607</v>
      </c>
      <c r="F140" s="21">
        <f>'Variables AMS'!E806*'Variables AMS'!$S826</f>
        <v>26584.872500687103</v>
      </c>
      <c r="G140" s="21">
        <f>'Variables AMS'!F806*'Variables AMS'!$S826</f>
        <v>25790.802883536213</v>
      </c>
      <c r="H140" s="21">
        <f>'Variables AMS'!G806*'Variables AMS'!$S826</f>
        <v>23119.012513916681</v>
      </c>
      <c r="I140" s="21">
        <f>'Variables AMS'!H806*'Variables AMS'!$S826</f>
        <v>24596.059066079721</v>
      </c>
      <c r="J140" s="21">
        <f>'Variables AMS'!I806*'Variables AMS'!$S826</f>
        <v>24094.047734263881</v>
      </c>
      <c r="K140" s="21">
        <f>'Variables AMS'!J806*'Variables AMS'!$S826</f>
        <v>23061.361090762413</v>
      </c>
      <c r="L140" s="21">
        <f>'Variables AMS'!K806*'Variables AMS'!$S826</f>
        <v>23110.797328647219</v>
      </c>
      <c r="M140" s="21">
        <f>'Variables AMS'!L806*'Variables AMS'!$S826</f>
        <v>22949.700581672678</v>
      </c>
      <c r="N140" s="21">
        <f>'Variables AMS'!M806*'Variables AMS'!$S826</f>
        <v>23187.059930500141</v>
      </c>
      <c r="O140" s="21">
        <f>'Variables AMS'!N806*'Variables AMS'!$S826</f>
        <v>23081.01942691466</v>
      </c>
      <c r="P140" s="21">
        <f>'Variables AMS'!O806*'Variables AMS'!$S826</f>
        <v>23208.654474055253</v>
      </c>
      <c r="Q140" s="21">
        <f>'Variables AMS'!P806*'Variables AMS'!$S826</f>
        <v>23302.370064751485</v>
      </c>
      <c r="R140" s="21">
        <f>'Variables AMS'!Q806*'Variables AMS'!$S826</f>
        <v>22923.499478389302</v>
      </c>
      <c r="S140" s="21">
        <f>'Variables AMS'!R806*'Variables AMS'!$S826</f>
        <v>23060.519405851945</v>
      </c>
      <c r="T140" s="21">
        <f>'Variables AMS'!S806*'Variables AMS'!$S826</f>
        <v>23864.291805235302</v>
      </c>
      <c r="U140" s="21">
        <f>'Variables AMS'!T806*'Variables AMS'!$S826</f>
        <v>24019.804393368231</v>
      </c>
      <c r="V140" s="21">
        <f>'Variables AMS'!U806*'Variables AMS'!$S826</f>
        <v>24485.723934625592</v>
      </c>
      <c r="W140" s="21">
        <f>'Variables AMS'!V806*'Variables AMS'!$S826</f>
        <v>26195.128712199268</v>
      </c>
      <c r="X140" s="21">
        <f>'Variables AMS'!W806*'Variables AMS'!$S826</f>
        <v>27984.613247219655</v>
      </c>
      <c r="Y140" s="21">
        <f>'Variables AMS'!X806*'Variables AMS'!$S826</f>
        <v>29952.389290297648</v>
      </c>
      <c r="Z140" s="21">
        <f>'Variables AMS'!Y806*'Variables AMS'!$S826</f>
        <v>32394.286380183421</v>
      </c>
      <c r="AA140" s="21">
        <f>'Variables AMS'!Z806*'Variables AMS'!$S826</f>
        <v>35225.369737521534</v>
      </c>
      <c r="AB140" s="21">
        <f>'Variables AMS'!AA806*'Variables AMS'!$S826</f>
        <v>38510.535844070058</v>
      </c>
      <c r="AC140" s="21">
        <f>'Variables AMS'!AB806*'Variables AMS'!$S826</f>
        <v>42427.447797439956</v>
      </c>
      <c r="AD140" s="21">
        <f>'Variables AMS'!AC806*'Variables AMS'!$S826</f>
        <v>42753.965295070571</v>
      </c>
      <c r="AE140" s="21">
        <f>'Variables AMS'!AD806*'Variables AMS'!$S826</f>
        <v>43132.592203200285</v>
      </c>
      <c r="AF140" s="21">
        <f>'Variables AMS'!AE806*'Variables AMS'!$S826</f>
        <v>43520.0154606176</v>
      </c>
      <c r="AG140" s="21">
        <f>'Variables AMS'!AF806*'Variables AMS'!$S826</f>
        <v>43921.655781197151</v>
      </c>
      <c r="AH140" s="21">
        <f>'Variables AMS'!AG806*'Variables AMS'!$S826</f>
        <v>44367.453852692466</v>
      </c>
      <c r="AI140" s="21">
        <f>'Variables AMS'!AH806*'Variables AMS'!$S826</f>
        <v>44896.629640492414</v>
      </c>
      <c r="AJ140" s="21">
        <f>'Variables AMS'!AI806*'Variables AMS'!$S826</f>
        <v>45448.114032095793</v>
      </c>
      <c r="AK140" s="21">
        <f>'Variables AMS'!AJ806*'Variables AMS'!$S826</f>
        <v>46009.351457153927</v>
      </c>
      <c r="AL140" s="21">
        <f>'Variables AMS'!AK806*'Variables AMS'!$S826</f>
        <v>46602.176565967071</v>
      </c>
      <c r="AM140" s="21">
        <f>'Variables AMS'!AL806*'Variables AMS'!$S826</f>
        <v>47177.675928410361</v>
      </c>
      <c r="AN140" s="21">
        <f>'Variables AMS'!AM806*'Variables AMS'!$S826</f>
        <v>47816.27022741433</v>
      </c>
      <c r="AO140" s="21">
        <f>'Variables AMS'!AN806*'Variables AMS'!$S826</f>
        <v>48469.070216172528</v>
      </c>
      <c r="AP140" s="21">
        <f>'Variables AMS'!AO806*'Variables AMS'!$S826</f>
        <v>49118.961828129577</v>
      </c>
      <c r="AQ140" s="21">
        <f>'Variables AMS'!AP806*'Variables AMS'!$S826</f>
        <v>49781.018769432492</v>
      </c>
      <c r="AR140" s="21">
        <f>'Variables AMS'!AQ806*'Variables AMS'!$S826</f>
        <v>50406.223470129917</v>
      </c>
      <c r="AS140" s="21">
        <f>'Variables AMS'!AR806*'Variables AMS'!$S826</f>
        <v>51009.054291832705</v>
      </c>
      <c r="AT140" s="21">
        <f>'Variables AMS'!AS806*'Variables AMS'!$S826</f>
        <v>51625.176739750095</v>
      </c>
      <c r="AU140" s="21">
        <f>'Variables AMS'!AT806*'Variables AMS'!$S826</f>
        <v>52259.741755262512</v>
      </c>
      <c r="AV140" s="21">
        <f>'Variables AMS'!AU806*'Variables AMS'!$S826</f>
        <v>52906.186750143024</v>
      </c>
      <c r="AW140" s="21">
        <f>'Variables AMS'!AV806*'Variables AMS'!$S826</f>
        <v>53565.711559634452</v>
      </c>
    </row>
    <row r="141" spans="1:49" x14ac:dyDescent="0.25">
      <c r="A141" s="165"/>
      <c r="B141" t="s">
        <v>260</v>
      </c>
      <c r="C141" s="21">
        <f>'Variables AMS'!B807*'Variables AMS'!$S827</f>
        <v>6627.366743951643</v>
      </c>
      <c r="D141" s="21">
        <f>'Variables AMS'!C807*'Variables AMS'!$S827</f>
        <v>6733.771260708294</v>
      </c>
      <c r="E141" s="21">
        <f>'Variables AMS'!D807*'Variables AMS'!$S827</f>
        <v>6840.3671321113388</v>
      </c>
      <c r="F141" s="21">
        <f>'Variables AMS'!E807*'Variables AMS'!$S827</f>
        <v>6908.269746296116</v>
      </c>
      <c r="G141" s="21">
        <f>'Variables AMS'!F807*'Variables AMS'!$S827</f>
        <v>6992.4230271832039</v>
      </c>
      <c r="H141" s="21">
        <f>'Variables AMS'!G807*'Variables AMS'!$S827</f>
        <v>6474.8031472336088</v>
      </c>
      <c r="I141" s="21">
        <f>'Variables AMS'!H807*'Variables AMS'!$S827</f>
        <v>6773.9410303159184</v>
      </c>
      <c r="J141" s="21">
        <f>'Variables AMS'!I807*'Variables AMS'!$S827</f>
        <v>6912.8505458433983</v>
      </c>
      <c r="K141" s="21">
        <f>'Variables AMS'!J807*'Variables AMS'!$S827</f>
        <v>6793.4513656139379</v>
      </c>
      <c r="L141" s="21">
        <f>'Variables AMS'!K807*'Variables AMS'!$S827</f>
        <v>6791.9155664091168</v>
      </c>
      <c r="M141" s="21">
        <f>'Variables AMS'!L807*'Variables AMS'!$S827</f>
        <v>6785.9740584703541</v>
      </c>
      <c r="N141" s="21">
        <f>'Variables AMS'!M807*'Variables AMS'!$S827</f>
        <v>6948.7477051054757</v>
      </c>
      <c r="O141" s="21">
        <f>'Variables AMS'!N807*'Variables AMS'!$S827</f>
        <v>7122.5251952105855</v>
      </c>
      <c r="P141" s="21">
        <f>'Variables AMS'!O807*'Variables AMS'!$S827</f>
        <v>7317.2641507888211</v>
      </c>
      <c r="Q141" s="21">
        <f>'Variables AMS'!P807*'Variables AMS'!$S827</f>
        <v>7389.070987460741</v>
      </c>
      <c r="R141" s="21">
        <f>'Variables AMS'!Q807*'Variables AMS'!$S827</f>
        <v>7534.6913444366983</v>
      </c>
      <c r="S141" s="21">
        <f>'Variables AMS'!R807*'Variables AMS'!$S827</f>
        <v>7555.4866033852104</v>
      </c>
      <c r="T141" s="21">
        <f>'Variables AMS'!S807*'Variables AMS'!$S827</f>
        <v>7853.6189178710501</v>
      </c>
      <c r="U141" s="21">
        <f>'Variables AMS'!T807*'Variables AMS'!$S827</f>
        <v>7893.3272406345195</v>
      </c>
      <c r="V141" s="21">
        <f>'Variables AMS'!U807*'Variables AMS'!$S827</f>
        <v>8053.1457435960619</v>
      </c>
      <c r="W141" s="21">
        <f>'Variables AMS'!V807*'Variables AMS'!$S827</f>
        <v>8163.8495786423082</v>
      </c>
      <c r="X141" s="21">
        <f>'Variables AMS'!W807*'Variables AMS'!$S827</f>
        <v>8261.2362804437671</v>
      </c>
      <c r="Y141" s="21">
        <f>'Variables AMS'!X807*'Variables AMS'!$S827</f>
        <v>8342.8846771089648</v>
      </c>
      <c r="Z141" s="21">
        <f>'Variables AMS'!Y807*'Variables AMS'!$S827</f>
        <v>8511.4817352599221</v>
      </c>
      <c r="AA141" s="21">
        <f>'Variables AMS'!Z807*'Variables AMS'!$S827</f>
        <v>8721.1352379193086</v>
      </c>
      <c r="AB141" s="21">
        <f>'Variables AMS'!AA807*'Variables AMS'!$S827</f>
        <v>8967.8374609787879</v>
      </c>
      <c r="AC141" s="21">
        <f>'Variables AMS'!AB807*'Variables AMS'!$S827</f>
        <v>9271.2685413040635</v>
      </c>
      <c r="AD141" s="21">
        <f>'Variables AMS'!AC807*'Variables AMS'!$S827</f>
        <v>9364.8987907026567</v>
      </c>
      <c r="AE141" s="21">
        <f>'Variables AMS'!AD807*'Variables AMS'!$S827</f>
        <v>9476.7707122119427</v>
      </c>
      <c r="AF141" s="21">
        <f>'Variables AMS'!AE807*'Variables AMS'!$S827</f>
        <v>9592.6614340785072</v>
      </c>
      <c r="AG141" s="21">
        <f>'Variables AMS'!AF807*'Variables AMS'!$S827</f>
        <v>9714.3553831606296</v>
      </c>
      <c r="AH141" s="21">
        <f>'Variables AMS'!AG807*'Variables AMS'!$S827</f>
        <v>9849.3397863635018</v>
      </c>
      <c r="AI141" s="21">
        <f>'Variables AMS'!AH807*'Variables AMS'!$S827</f>
        <v>10002.670897670405</v>
      </c>
      <c r="AJ141" s="21">
        <f>'Variables AMS'!AI807*'Variables AMS'!$S827</f>
        <v>10162.145109898333</v>
      </c>
      <c r="AK141" s="21">
        <f>'Variables AMS'!AJ807*'Variables AMS'!$S827</f>
        <v>10324.328645453747</v>
      </c>
      <c r="AL141" s="21">
        <f>'Variables AMS'!AK807*'Variables AMS'!$S827</f>
        <v>10495.269676255853</v>
      </c>
      <c r="AM141" s="21">
        <f>'Variables AMS'!AL807*'Variables AMS'!$S827</f>
        <v>10660.50124094043</v>
      </c>
      <c r="AN141" s="21">
        <f>'Variables AMS'!AM807*'Variables AMS'!$S827</f>
        <v>10844.846059339334</v>
      </c>
      <c r="AO141" s="21">
        <f>'Variables AMS'!AN807*'Variables AMS'!$S827</f>
        <v>11036.81441716904</v>
      </c>
      <c r="AP141" s="21">
        <f>'Variables AMS'!AO807*'Variables AMS'!$S827</f>
        <v>11232.481114198165</v>
      </c>
      <c r="AQ141" s="21">
        <f>'Variables AMS'!AP807*'Variables AMS'!$S827</f>
        <v>11437.754654522914</v>
      </c>
      <c r="AR141" s="21">
        <f>'Variables AMS'!AQ807*'Variables AMS'!$S827</f>
        <v>11642.623635483074</v>
      </c>
      <c r="AS141" s="21">
        <f>'Variables AMS'!AR807*'Variables AMS'!$S827</f>
        <v>11843.52215451683</v>
      </c>
      <c r="AT141" s="21">
        <f>'Variables AMS'!AS807*'Variables AMS'!$S827</f>
        <v>12046.096153136534</v>
      </c>
      <c r="AU141" s="21">
        <f>'Variables AMS'!AT807*'Variables AMS'!$S827</f>
        <v>12252.275344063177</v>
      </c>
      <c r="AV141" s="21">
        <f>'Variables AMS'!AU807*'Variables AMS'!$S827</f>
        <v>12460.996501013584</v>
      </c>
      <c r="AW141" s="21">
        <f>'Variables AMS'!AV807*'Variables AMS'!$S827</f>
        <v>12672.534840575236</v>
      </c>
    </row>
    <row r="142" spans="1:49" x14ac:dyDescent="0.25">
      <c r="A142" s="165"/>
      <c r="B142" t="s">
        <v>261</v>
      </c>
      <c r="C142" s="21">
        <f>'Variables AMS'!B808*'Variables AMS'!$S828</f>
        <v>24884.364909503256</v>
      </c>
      <c r="D142" s="21">
        <f>'Variables AMS'!C808*'Variables AMS'!$S828</f>
        <v>25283.891437201219</v>
      </c>
      <c r="E142" s="21">
        <f>'Variables AMS'!D808*'Variables AMS'!$S828</f>
        <v>25689.731015315363</v>
      </c>
      <c r="F142" s="21">
        <f>'Variables AMS'!E808*'Variables AMS'!$S828</f>
        <v>25991.245684407648</v>
      </c>
      <c r="G142" s="21">
        <f>'Variables AMS'!F808*'Variables AMS'!$S828</f>
        <v>26347.671678587176</v>
      </c>
      <c r="H142" s="21">
        <f>'Variables AMS'!G808*'Variables AMS'!$S828</f>
        <v>24590.442564822373</v>
      </c>
      <c r="I142" s="21">
        <f>'Variables AMS'!H808*'Variables AMS'!$S828</f>
        <v>25768.73993082808</v>
      </c>
      <c r="J142" s="21">
        <f>'Variables AMS'!I808*'Variables AMS'!$S828</f>
        <v>26404.486239303649</v>
      </c>
      <c r="K142" s="21">
        <f>'Variables AMS'!J808*'Variables AMS'!$S828</f>
        <v>26256.027633433707</v>
      </c>
      <c r="L142" s="21">
        <f>'Variables AMS'!K808*'Variables AMS'!$S828</f>
        <v>26410.212756361991</v>
      </c>
      <c r="M142" s="21">
        <f>'Variables AMS'!L808*'Variables AMS'!$S828</f>
        <v>26611.730455153032</v>
      </c>
      <c r="N142" s="21">
        <f>'Variables AMS'!M808*'Variables AMS'!$S828</f>
        <v>27481.686644465444</v>
      </c>
      <c r="O142" s="21">
        <f>'Variables AMS'!N808*'Variables AMS'!$S828</f>
        <v>28203.257900777986</v>
      </c>
      <c r="P142" s="21">
        <f>'Variables AMS'!O808*'Variables AMS'!$S828</f>
        <v>29244.600590389542</v>
      </c>
      <c r="Q142" s="21">
        <f>'Variables AMS'!P808*'Variables AMS'!$S828</f>
        <v>29793.692306946901</v>
      </c>
      <c r="R142" s="21">
        <f>'Variables AMS'!Q808*'Variables AMS'!$S828</f>
        <v>30858.245874805692</v>
      </c>
      <c r="S142" s="21">
        <f>'Variables AMS'!R808*'Variables AMS'!$S828</f>
        <v>31279.61351480124</v>
      </c>
      <c r="T142" s="21">
        <f>'Variables AMS'!S808*'Variables AMS'!$S828</f>
        <v>31781.501926248631</v>
      </c>
      <c r="U142" s="21">
        <f>'Variables AMS'!T808*'Variables AMS'!$S828</f>
        <v>32082.056329206996</v>
      </c>
      <c r="V142" s="21">
        <f>'Variables AMS'!U808*'Variables AMS'!$S828</f>
        <v>32667.361553170762</v>
      </c>
      <c r="W142" s="21">
        <f>'Variables AMS'!V808*'Variables AMS'!$S828</f>
        <v>33161.045012213675</v>
      </c>
      <c r="X142" s="21">
        <f>'Variables AMS'!W808*'Variables AMS'!$S828</f>
        <v>33538.644794649175</v>
      </c>
      <c r="Y142" s="21">
        <f>'Variables AMS'!X808*'Variables AMS'!$S828</f>
        <v>33933.343839425361</v>
      </c>
      <c r="Z142" s="21">
        <f>'Variables AMS'!Y808*'Variables AMS'!$S828</f>
        <v>34412.013556706945</v>
      </c>
      <c r="AA142" s="21">
        <f>'Variables AMS'!Z808*'Variables AMS'!$S828</f>
        <v>35044.688674031277</v>
      </c>
      <c r="AB142" s="21">
        <f>'Variables AMS'!AA808*'Variables AMS'!$S828</f>
        <v>35745.882209069379</v>
      </c>
      <c r="AC142" s="21">
        <f>'Variables AMS'!AB808*'Variables AMS'!$S828</f>
        <v>36559.74509668487</v>
      </c>
      <c r="AD142" s="21">
        <f>'Variables AMS'!AC808*'Variables AMS'!$S828</f>
        <v>36784.992756658175</v>
      </c>
      <c r="AE142" s="21">
        <f>'Variables AMS'!AD808*'Variables AMS'!$S828</f>
        <v>37047.497246468316</v>
      </c>
      <c r="AF142" s="21">
        <f>'Variables AMS'!AE808*'Variables AMS'!$S828</f>
        <v>37339.66309320338</v>
      </c>
      <c r="AG142" s="21">
        <f>'Variables AMS'!AF808*'Variables AMS'!$S828</f>
        <v>37660.358102141661</v>
      </c>
      <c r="AH142" s="21">
        <f>'Variables AMS'!AG808*'Variables AMS'!$S828</f>
        <v>38028.6865295401</v>
      </c>
      <c r="AI142" s="21">
        <f>'Variables AMS'!AH808*'Variables AMS'!$S828</f>
        <v>38451.161035492172</v>
      </c>
      <c r="AJ142" s="21">
        <f>'Variables AMS'!AI808*'Variables AMS'!$S828</f>
        <v>38913.060904915372</v>
      </c>
      <c r="AK142" s="21">
        <f>'Variables AMS'!AJ808*'Variables AMS'!$S828</f>
        <v>39395.235418457298</v>
      </c>
      <c r="AL142" s="21">
        <f>'Variables AMS'!AK808*'Variables AMS'!$S828</f>
        <v>39905.466301396504</v>
      </c>
      <c r="AM142" s="21">
        <f>'Variables AMS'!AL808*'Variables AMS'!$S828</f>
        <v>40420.564274663215</v>
      </c>
      <c r="AN142" s="21">
        <f>'Variables AMS'!AM808*'Variables AMS'!$S828</f>
        <v>40958.587450569743</v>
      </c>
      <c r="AO142" s="21">
        <f>'Variables AMS'!AN808*'Variables AMS'!$S828</f>
        <v>41530.799897455996</v>
      </c>
      <c r="AP142" s="21">
        <f>'Variables AMS'!AO808*'Variables AMS'!$S828</f>
        <v>42124.324992175047</v>
      </c>
      <c r="AQ142" s="21">
        <f>'Variables AMS'!AP808*'Variables AMS'!$S828</f>
        <v>42732.655977111346</v>
      </c>
      <c r="AR142" s="21">
        <f>'Variables AMS'!AQ808*'Variables AMS'!$S828</f>
        <v>43348.785670463221</v>
      </c>
      <c r="AS142" s="21">
        <f>'Variables AMS'!AR808*'Variables AMS'!$S828</f>
        <v>43951.452762983339</v>
      </c>
      <c r="AT142" s="21">
        <f>'Variables AMS'!AS808*'Variables AMS'!$S828</f>
        <v>44554.712103219797</v>
      </c>
      <c r="AU142" s="21">
        <f>'Variables AMS'!AT808*'Variables AMS'!$S828</f>
        <v>45166.681425276889</v>
      </c>
      <c r="AV142" s="21">
        <f>'Variables AMS'!AU808*'Variables AMS'!$S828</f>
        <v>45784.651891771828</v>
      </c>
      <c r="AW142" s="21">
        <f>'Variables AMS'!AV808*'Variables AMS'!$S828</f>
        <v>46408.997120908927</v>
      </c>
    </row>
    <row r="143" spans="1:49" x14ac:dyDescent="0.25">
      <c r="A143" s="165"/>
      <c r="B143" t="s">
        <v>262</v>
      </c>
      <c r="C143" s="21">
        <f>'Variables AMS'!B809*'Variables AMS'!$S829</f>
        <v>32210.346689384336</v>
      </c>
      <c r="D143" s="21">
        <f>'Variables AMS'!C809*'Variables AMS'!$S829</f>
        <v>32727.49422421417</v>
      </c>
      <c r="E143" s="21">
        <f>'Variables AMS'!D809*'Variables AMS'!$S829</f>
        <v>33156.39684157756</v>
      </c>
      <c r="F143" s="21">
        <f>'Variables AMS'!E809*'Variables AMS'!$S829</f>
        <v>34505.344498829152</v>
      </c>
      <c r="G143" s="21">
        <f>'Variables AMS'!F809*'Variables AMS'!$S829</f>
        <v>33940.770826794374</v>
      </c>
      <c r="H143" s="21">
        <f>'Variables AMS'!G809*'Variables AMS'!$S829</f>
        <v>29073.000746376452</v>
      </c>
      <c r="I143" s="21">
        <f>'Variables AMS'!H809*'Variables AMS'!$S829</f>
        <v>30954.978614233161</v>
      </c>
      <c r="J143" s="21">
        <f>'Variables AMS'!I809*'Variables AMS'!$S829</f>
        <v>32336.8138684931</v>
      </c>
      <c r="K143" s="21">
        <f>'Variables AMS'!J809*'Variables AMS'!$S829</f>
        <v>31117.547133493023</v>
      </c>
      <c r="L143" s="21">
        <f>'Variables AMS'!K809*'Variables AMS'!$S829</f>
        <v>29676.129601923381</v>
      </c>
      <c r="M143" s="21">
        <f>'Variables AMS'!L809*'Variables AMS'!$S829</f>
        <v>29080.975084992391</v>
      </c>
      <c r="N143" s="21">
        <f>'Variables AMS'!M809*'Variables AMS'!$S829</f>
        <v>29986.443851980741</v>
      </c>
      <c r="O143" s="21">
        <f>'Variables AMS'!N809*'Variables AMS'!$S829</f>
        <v>30205.790324364803</v>
      </c>
      <c r="P143" s="21">
        <f>'Variables AMS'!O809*'Variables AMS'!$S829</f>
        <v>31260.064215600196</v>
      </c>
      <c r="Q143" s="21">
        <f>'Variables AMS'!P809*'Variables AMS'!$S829</f>
        <v>31500.776903950093</v>
      </c>
      <c r="R143" s="21">
        <f>'Variables AMS'!Q809*'Variables AMS'!$S829</f>
        <v>30911.377303955058</v>
      </c>
      <c r="S143" s="21">
        <f>'Variables AMS'!R809*'Variables AMS'!$S829</f>
        <v>30794.402272563591</v>
      </c>
      <c r="T143" s="21">
        <f>'Variables AMS'!S809*'Variables AMS'!$S829</f>
        <v>32066.111103820873</v>
      </c>
      <c r="U143" s="21">
        <f>'Variables AMS'!T809*'Variables AMS'!$S829</f>
        <v>32172.706021550992</v>
      </c>
      <c r="V143" s="21">
        <f>'Variables AMS'!U809*'Variables AMS'!$S829</f>
        <v>32822.682580587185</v>
      </c>
      <c r="W143" s="21">
        <f>'Variables AMS'!V809*'Variables AMS'!$S829</f>
        <v>33315.235902181405</v>
      </c>
      <c r="X143" s="21">
        <f>'Variables AMS'!W809*'Variables AMS'!$S829</f>
        <v>33714.339821736052</v>
      </c>
      <c r="Y143" s="21">
        <f>'Variables AMS'!X809*'Variables AMS'!$S829</f>
        <v>34075.023450927139</v>
      </c>
      <c r="Z143" s="21">
        <f>'Variables AMS'!Y809*'Variables AMS'!$S829</f>
        <v>34771.444170227267</v>
      </c>
      <c r="AA143" s="21">
        <f>'Variables AMS'!Z809*'Variables AMS'!$S829</f>
        <v>35575.321973976206</v>
      </c>
      <c r="AB143" s="21">
        <f>'Variables AMS'!AA809*'Variables AMS'!$S829</f>
        <v>36461.123438806506</v>
      </c>
      <c r="AC143" s="21">
        <f>'Variables AMS'!AB809*'Variables AMS'!$S829</f>
        <v>37500.50328998793</v>
      </c>
      <c r="AD143" s="21">
        <f>'Variables AMS'!AC809*'Variables AMS'!$S829</f>
        <v>37555.207350132609</v>
      </c>
      <c r="AE143" s="21">
        <f>'Variables AMS'!AD809*'Variables AMS'!$S829</f>
        <v>37667.198390162419</v>
      </c>
      <c r="AF143" s="21">
        <f>'Variables AMS'!AE809*'Variables AMS'!$S829</f>
        <v>37791.506165548672</v>
      </c>
      <c r="AG143" s="21">
        <f>'Variables AMS'!AF809*'Variables AMS'!$S829</f>
        <v>37935.705329546763</v>
      </c>
      <c r="AH143" s="21">
        <f>'Variables AMS'!AG809*'Variables AMS'!$S829</f>
        <v>38132.288814313441</v>
      </c>
      <c r="AI143" s="21">
        <f>'Variables AMS'!AH809*'Variables AMS'!$S829</f>
        <v>38403.990607420921</v>
      </c>
      <c r="AJ143" s="21">
        <f>'Variables AMS'!AI809*'Variables AMS'!$S829</f>
        <v>38691.59602529832</v>
      </c>
      <c r="AK143" s="21">
        <f>'Variables AMS'!AJ809*'Variables AMS'!$S829</f>
        <v>38996.861466580995</v>
      </c>
      <c r="AL143" s="21">
        <f>'Variables AMS'!AK809*'Variables AMS'!$S829</f>
        <v>39338.67992561507</v>
      </c>
      <c r="AM143" s="21">
        <f>'Variables AMS'!AL809*'Variables AMS'!$S829</f>
        <v>39669.471642645833</v>
      </c>
      <c r="AN143" s="21">
        <f>'Variables AMS'!AM809*'Variables AMS'!$S829</f>
        <v>40054.289003730468</v>
      </c>
      <c r="AO143" s="21">
        <f>'Variables AMS'!AN809*'Variables AMS'!$S829</f>
        <v>40428.214053545089</v>
      </c>
      <c r="AP143" s="21">
        <f>'Variables AMS'!AO809*'Variables AMS'!$S829</f>
        <v>40800.978771256356</v>
      </c>
      <c r="AQ143" s="21">
        <f>'Variables AMS'!AP809*'Variables AMS'!$S829</f>
        <v>41195.77080026835</v>
      </c>
      <c r="AR143" s="21">
        <f>'Variables AMS'!AQ809*'Variables AMS'!$S829</f>
        <v>41551.331198245382</v>
      </c>
      <c r="AS143" s="21">
        <f>'Variables AMS'!AR809*'Variables AMS'!$S829</f>
        <v>41866.026251936783</v>
      </c>
      <c r="AT143" s="21">
        <f>'Variables AMS'!AS809*'Variables AMS'!$S829</f>
        <v>42194.883659348925</v>
      </c>
      <c r="AU143" s="21">
        <f>'Variables AMS'!AT809*'Variables AMS'!$S829</f>
        <v>42533.237187701634</v>
      </c>
      <c r="AV143" s="21">
        <f>'Variables AMS'!AU809*'Variables AMS'!$S829</f>
        <v>42877.343862600297</v>
      </c>
      <c r="AW143" s="21">
        <f>'Variables AMS'!AV809*'Variables AMS'!$S829</f>
        <v>43235.863123955693</v>
      </c>
    </row>
    <row r="144" spans="1:49" x14ac:dyDescent="0.25">
      <c r="A144" s="165"/>
      <c r="B144" t="s">
        <v>263</v>
      </c>
      <c r="C144" s="21">
        <f>'Variables AMS'!B810*'Variables AMS'!$S830</f>
        <v>35594.896307866547</v>
      </c>
      <c r="D144" s="21">
        <f>'Variables AMS'!C810*'Variables AMS'!$S830</f>
        <v>36166.383881584712</v>
      </c>
      <c r="E144" s="21">
        <f>'Variables AMS'!D810*'Variables AMS'!$S830</f>
        <v>36757.350774067942</v>
      </c>
      <c r="F144" s="21">
        <f>'Variables AMS'!E810*'Variables AMS'!$S830</f>
        <v>36847.618226098668</v>
      </c>
      <c r="G144" s="21">
        <f>'Variables AMS'!F810*'Variables AMS'!$S830</f>
        <v>34373.079292596871</v>
      </c>
      <c r="H144" s="21">
        <f>'Variables AMS'!G810*'Variables AMS'!$S830</f>
        <v>27717.075089967762</v>
      </c>
      <c r="I144" s="21">
        <f>'Variables AMS'!H810*'Variables AMS'!$S830</f>
        <v>30650.564492154965</v>
      </c>
      <c r="J144" s="21">
        <f>'Variables AMS'!I810*'Variables AMS'!$S830</f>
        <v>31628.626378554585</v>
      </c>
      <c r="K144" s="21">
        <f>'Variables AMS'!J810*'Variables AMS'!$S830</f>
        <v>29954.465502473133</v>
      </c>
      <c r="L144" s="21">
        <f>'Variables AMS'!K810*'Variables AMS'!$S830</f>
        <v>29745.831192927202</v>
      </c>
      <c r="M144" s="21">
        <f>'Variables AMS'!L810*'Variables AMS'!$S830</f>
        <v>29870.782218259443</v>
      </c>
      <c r="N144" s="21">
        <f>'Variables AMS'!M810*'Variables AMS'!$S830</f>
        <v>30087.344438926459</v>
      </c>
      <c r="O144" s="21">
        <f>'Variables AMS'!N810*'Variables AMS'!$S830</f>
        <v>29395.123459155129</v>
      </c>
      <c r="P144" s="21">
        <f>'Variables AMS'!O810*'Variables AMS'!$S830</f>
        <v>30974.064790755772</v>
      </c>
      <c r="Q144" s="21">
        <f>'Variables AMS'!P810*'Variables AMS'!$S830</f>
        <v>31275.579246440378</v>
      </c>
      <c r="R144" s="21">
        <f>'Variables AMS'!Q810*'Variables AMS'!$S830</f>
        <v>30364.456728139638</v>
      </c>
      <c r="S144" s="21">
        <f>'Variables AMS'!R810*'Variables AMS'!$S830</f>
        <v>30202.902956098602</v>
      </c>
      <c r="T144" s="21">
        <f>'Variables AMS'!S810*'Variables AMS'!$S830</f>
        <v>31681.559536501201</v>
      </c>
      <c r="U144" s="21">
        <f>'Variables AMS'!T810*'Variables AMS'!$S830</f>
        <v>31741.26148277631</v>
      </c>
      <c r="V144" s="21">
        <f>'Variables AMS'!U810*'Variables AMS'!$S830</f>
        <v>32383.942692375625</v>
      </c>
      <c r="W144" s="21">
        <f>'Variables AMS'!V810*'Variables AMS'!$S830</f>
        <v>32745.370299985829</v>
      </c>
      <c r="X144" s="21">
        <f>'Variables AMS'!W810*'Variables AMS'!$S830</f>
        <v>32940.958723814038</v>
      </c>
      <c r="Y144" s="21">
        <f>'Variables AMS'!X810*'Variables AMS'!$S830</f>
        <v>32955.011598799145</v>
      </c>
      <c r="Z144" s="21">
        <f>'Variables AMS'!Y810*'Variables AMS'!$S830</f>
        <v>33260.504476276612</v>
      </c>
      <c r="AA144" s="21">
        <f>'Variables AMS'!Z810*'Variables AMS'!$S830</f>
        <v>33581.735045158981</v>
      </c>
      <c r="AB144" s="21">
        <f>'Variables AMS'!AA810*'Variables AMS'!$S830</f>
        <v>33890.171683546454</v>
      </c>
      <c r="AC144" s="21">
        <f>'Variables AMS'!AB810*'Variables AMS'!$S830</f>
        <v>34236.721861049475</v>
      </c>
      <c r="AD144" s="21">
        <f>'Variables AMS'!AC810*'Variables AMS'!$S830</f>
        <v>34310.406329608253</v>
      </c>
      <c r="AE144" s="21">
        <f>'Variables AMS'!AD810*'Variables AMS'!$S830</f>
        <v>34407.588130981014</v>
      </c>
      <c r="AF144" s="21">
        <f>'Variables AMS'!AE810*'Variables AMS'!$S830</f>
        <v>34506.876341863885</v>
      </c>
      <c r="AG144" s="21">
        <f>'Variables AMS'!AF810*'Variables AMS'!$S830</f>
        <v>34616.135106601483</v>
      </c>
      <c r="AH144" s="21">
        <f>'Variables AMS'!AG810*'Variables AMS'!$S830</f>
        <v>34768.470957853606</v>
      </c>
      <c r="AI144" s="21">
        <f>'Variables AMS'!AH810*'Variables AMS'!$S830</f>
        <v>34981.92388420958</v>
      </c>
      <c r="AJ144" s="21">
        <f>'Variables AMS'!AI810*'Variables AMS'!$S830</f>
        <v>35187.529875470886</v>
      </c>
      <c r="AK144" s="21">
        <f>'Variables AMS'!AJ810*'Variables AMS'!$S830</f>
        <v>35404.181039658048</v>
      </c>
      <c r="AL144" s="21">
        <f>'Variables AMS'!AK810*'Variables AMS'!$S830</f>
        <v>35633.161430938548</v>
      </c>
      <c r="AM144" s="21">
        <f>'Variables AMS'!AL810*'Variables AMS'!$S830</f>
        <v>35844.427333916792</v>
      </c>
      <c r="AN144" s="21">
        <f>'Variables AMS'!AM810*'Variables AMS'!$S830</f>
        <v>36101.055813742722</v>
      </c>
      <c r="AO144" s="21">
        <f>'Variables AMS'!AN810*'Variables AMS'!$S830</f>
        <v>36349.439493492107</v>
      </c>
      <c r="AP144" s="21">
        <f>'Variables AMS'!AO810*'Variables AMS'!$S830</f>
        <v>36584.423109624571</v>
      </c>
      <c r="AQ144" s="21">
        <f>'Variables AMS'!AP810*'Variables AMS'!$S830</f>
        <v>36824.814776144165</v>
      </c>
      <c r="AR144" s="21">
        <f>'Variables AMS'!AQ810*'Variables AMS'!$S830</f>
        <v>37018.317460340797</v>
      </c>
      <c r="AS144" s="21">
        <f>'Variables AMS'!AR810*'Variables AMS'!$S830</f>
        <v>37191.479361052065</v>
      </c>
      <c r="AT144" s="21">
        <f>'Variables AMS'!AS810*'Variables AMS'!$S830</f>
        <v>37374.198364394229</v>
      </c>
      <c r="AU144" s="21">
        <f>'Variables AMS'!AT810*'Variables AMS'!$S830</f>
        <v>37554.736702257702</v>
      </c>
      <c r="AV144" s="21">
        <f>'Variables AMS'!AU810*'Variables AMS'!$S830</f>
        <v>37730.777953264631</v>
      </c>
      <c r="AW144" s="21">
        <f>'Variables AMS'!AV810*'Variables AMS'!$S830</f>
        <v>37909.414380623915</v>
      </c>
    </row>
    <row r="145" spans="1:49" x14ac:dyDescent="0.25">
      <c r="A145" s="165"/>
      <c r="B145" t="s">
        <v>264</v>
      </c>
      <c r="C145" s="21">
        <f>'Variables AMS'!B811*'Variables AMS'!$S831</f>
        <v>16537.622019387592</v>
      </c>
      <c r="D145" s="21">
        <f>'Variables AMS'!C811*'Variables AMS'!$S831</f>
        <v>16803.138890154227</v>
      </c>
      <c r="E145" s="21">
        <f>'Variables AMS'!D811*'Variables AMS'!$S831</f>
        <v>17069.078830476388</v>
      </c>
      <c r="F145" s="21">
        <f>'Variables AMS'!E811*'Variables AMS'!$S831</f>
        <v>16984.121244146496</v>
      </c>
      <c r="G145" s="21">
        <f>'Variables AMS'!F811*'Variables AMS'!$S831</f>
        <v>16052.983594140596</v>
      </c>
      <c r="H145" s="21">
        <f>'Variables AMS'!G811*'Variables AMS'!$S831</f>
        <v>13373.096812860149</v>
      </c>
      <c r="I145" s="21">
        <f>'Variables AMS'!H811*'Variables AMS'!$S831</f>
        <v>14541.941733692041</v>
      </c>
      <c r="J145" s="21">
        <f>'Variables AMS'!I811*'Variables AMS'!$S831</f>
        <v>14728.230443562295</v>
      </c>
      <c r="K145" s="21">
        <f>'Variables AMS'!J811*'Variables AMS'!$S831</f>
        <v>14113.708446321212</v>
      </c>
      <c r="L145" s="21">
        <f>'Variables AMS'!K811*'Variables AMS'!$S831</f>
        <v>13790.252622591768</v>
      </c>
      <c r="M145" s="21">
        <f>'Variables AMS'!L811*'Variables AMS'!$S831</f>
        <v>13945.568730452593</v>
      </c>
      <c r="N145" s="21">
        <f>'Variables AMS'!M811*'Variables AMS'!$S831</f>
        <v>13882.414155360824</v>
      </c>
      <c r="O145" s="21">
        <f>'Variables AMS'!N811*'Variables AMS'!$S831</f>
        <v>13650.882318759357</v>
      </c>
      <c r="P145" s="21">
        <f>'Variables AMS'!O811*'Variables AMS'!$S831</f>
        <v>14381.028146516201</v>
      </c>
      <c r="Q145" s="21">
        <f>'Variables AMS'!P811*'Variables AMS'!$S831</f>
        <v>14359.074592615894</v>
      </c>
      <c r="R145" s="21">
        <f>'Variables AMS'!Q811*'Variables AMS'!$S831</f>
        <v>14011.490302329532</v>
      </c>
      <c r="S145" s="21">
        <f>'Variables AMS'!R811*'Variables AMS'!$S831</f>
        <v>13964.019969458726</v>
      </c>
      <c r="T145" s="21">
        <f>'Variables AMS'!S811*'Variables AMS'!$S831</f>
        <v>14803.317277637037</v>
      </c>
      <c r="U145" s="21">
        <f>'Variables AMS'!T811*'Variables AMS'!$S831</f>
        <v>14797.539629877965</v>
      </c>
      <c r="V145" s="21">
        <f>'Variables AMS'!U811*'Variables AMS'!$S831</f>
        <v>15110.695862428685</v>
      </c>
      <c r="W145" s="21">
        <f>'Variables AMS'!V811*'Variables AMS'!$S831</f>
        <v>15718.477960582248</v>
      </c>
      <c r="X145" s="21">
        <f>'Variables AMS'!W811*'Variables AMS'!$S831</f>
        <v>16314.159147202139</v>
      </c>
      <c r="Y145" s="21">
        <f>'Variables AMS'!X811*'Variables AMS'!$S831</f>
        <v>16815.260598293251</v>
      </c>
      <c r="Z145" s="21">
        <f>'Variables AMS'!Y811*'Variables AMS'!$S831</f>
        <v>17600.225112505297</v>
      </c>
      <c r="AA145" s="21">
        <f>'Variables AMS'!Z811*'Variables AMS'!$S831</f>
        <v>18499.131462569461</v>
      </c>
      <c r="AB145" s="21">
        <f>'Variables AMS'!AA811*'Variables AMS'!$S831</f>
        <v>19514.203173315156</v>
      </c>
      <c r="AC145" s="21">
        <f>'Variables AMS'!AB811*'Variables AMS'!$S831</f>
        <v>20697.088945567972</v>
      </c>
      <c r="AD145" s="21">
        <f>'Variables AMS'!AC811*'Variables AMS'!$S831</f>
        <v>20757.025192550376</v>
      </c>
      <c r="AE145" s="21">
        <f>'Variables AMS'!AD811*'Variables AMS'!$S831</f>
        <v>20861.725443070689</v>
      </c>
      <c r="AF145" s="21">
        <f>'Variables AMS'!AE811*'Variables AMS'!$S831</f>
        <v>20973.707581322487</v>
      </c>
      <c r="AG145" s="21">
        <f>'Variables AMS'!AF811*'Variables AMS'!$S831</f>
        <v>21098.735433295875</v>
      </c>
      <c r="AH145" s="21">
        <f>'Variables AMS'!AG811*'Variables AMS'!$S831</f>
        <v>21256.561196830698</v>
      </c>
      <c r="AI145" s="21">
        <f>'Variables AMS'!AH811*'Variables AMS'!$S831</f>
        <v>21458.015731450781</v>
      </c>
      <c r="AJ145" s="21">
        <f>'Variables AMS'!AI811*'Variables AMS'!$S831</f>
        <v>21655.520678732948</v>
      </c>
      <c r="AK145" s="21">
        <f>'Variables AMS'!AJ811*'Variables AMS'!$S831</f>
        <v>21866.7475950671</v>
      </c>
      <c r="AL145" s="21">
        <f>'Variables AMS'!AK811*'Variables AMS'!$S831</f>
        <v>22089.037859821416</v>
      </c>
      <c r="AM145" s="21">
        <f>'Variables AMS'!AL811*'Variables AMS'!$S831</f>
        <v>22304.014210794205</v>
      </c>
      <c r="AN145" s="21">
        <f>'Variables AMS'!AM811*'Variables AMS'!$S831</f>
        <v>22537.988387683647</v>
      </c>
      <c r="AO145" s="21">
        <f>'Variables AMS'!AN811*'Variables AMS'!$S831</f>
        <v>22783.423723731074</v>
      </c>
      <c r="AP145" s="21">
        <f>'Variables AMS'!AO811*'Variables AMS'!$S831</f>
        <v>23022.749662594939</v>
      </c>
      <c r="AQ145" s="21">
        <f>'Variables AMS'!AP811*'Variables AMS'!$S831</f>
        <v>23270.804891351781</v>
      </c>
      <c r="AR145" s="21">
        <f>'Variables AMS'!AQ811*'Variables AMS'!$S831</f>
        <v>23492.465409342691</v>
      </c>
      <c r="AS145" s="21">
        <f>'Variables AMS'!AR811*'Variables AMS'!$S831</f>
        <v>23714.658395812789</v>
      </c>
      <c r="AT145" s="21">
        <f>'Variables AMS'!AS811*'Variables AMS'!$S831</f>
        <v>23939.707701407217</v>
      </c>
      <c r="AU145" s="21">
        <f>'Variables AMS'!AT811*'Variables AMS'!$S831</f>
        <v>24167.980203070609</v>
      </c>
      <c r="AV145" s="21">
        <f>'Variables AMS'!AU811*'Variables AMS'!$S831</f>
        <v>24398.453710193498</v>
      </c>
      <c r="AW145" s="21">
        <f>'Variables AMS'!AV811*'Variables AMS'!$S831</f>
        <v>24634.098177068081</v>
      </c>
    </row>
    <row r="146" spans="1:49" x14ac:dyDescent="0.25">
      <c r="A146" s="165"/>
      <c r="B146" t="s">
        <v>265</v>
      </c>
      <c r="C146" s="21">
        <f>'Variables AMS'!B812*'Variables AMS'!$S832</f>
        <v>490372.41884502664</v>
      </c>
      <c r="D146" s="21">
        <f>'Variables AMS'!C812*'Variables AMS'!$S832</f>
        <v>498245.50664503581</v>
      </c>
      <c r="E146" s="21">
        <f>'Variables AMS'!D812*'Variables AMS'!$S832</f>
        <v>503706.68397380697</v>
      </c>
      <c r="F146" s="21">
        <f>'Variables AMS'!E812*'Variables AMS'!$S832</f>
        <v>520208.01278991043</v>
      </c>
      <c r="G146" s="21">
        <f>'Variables AMS'!F812*'Variables AMS'!$S832</f>
        <v>515426.3049779493</v>
      </c>
      <c r="H146" s="21">
        <f>'Variables AMS'!G812*'Variables AMS'!$S832</f>
        <v>468627.05331353995</v>
      </c>
      <c r="I146" s="21">
        <f>'Variables AMS'!H812*'Variables AMS'!$S832</f>
        <v>482641.82228306524</v>
      </c>
      <c r="J146" s="21">
        <f>'Variables AMS'!I812*'Variables AMS'!$S832</f>
        <v>493867.80186875857</v>
      </c>
      <c r="K146" s="21">
        <f>'Variables AMS'!J812*'Variables AMS'!$S832</f>
        <v>489245.64944667084</v>
      </c>
      <c r="L146" s="21">
        <f>'Variables AMS'!K812*'Variables AMS'!$S832</f>
        <v>483898.93439437594</v>
      </c>
      <c r="M146" s="21">
        <f>'Variables AMS'!L812*'Variables AMS'!$S832</f>
        <v>489320.96226764849</v>
      </c>
      <c r="N146" s="21">
        <f>'Variables AMS'!M812*'Variables AMS'!$S832</f>
        <v>496764.57622216881</v>
      </c>
      <c r="O146" s="21">
        <f>'Variables AMS'!N812*'Variables AMS'!$S832</f>
        <v>504830.57101538981</v>
      </c>
      <c r="P146" s="21">
        <f>'Variables AMS'!O812*'Variables AMS'!$S832</f>
        <v>519774.02038361301</v>
      </c>
      <c r="Q146" s="21">
        <f>'Variables AMS'!P812*'Variables AMS'!$S832</f>
        <v>528775.20779814455</v>
      </c>
      <c r="R146" s="21">
        <f>'Variables AMS'!Q812*'Variables AMS'!$S832</f>
        <v>540413.42241155496</v>
      </c>
      <c r="S146" s="21">
        <f>'Variables AMS'!R812*'Variables AMS'!$S832</f>
        <v>542866.65518608666</v>
      </c>
      <c r="T146" s="21">
        <f>'Variables AMS'!S812*'Variables AMS'!$S832</f>
        <v>568230.05960129562</v>
      </c>
      <c r="U146" s="21">
        <f>'Variables AMS'!T812*'Variables AMS'!$S832</f>
        <v>570675.63744157576</v>
      </c>
      <c r="V146" s="21">
        <f>'Variables AMS'!U812*'Variables AMS'!$S832</f>
        <v>582360.28748905286</v>
      </c>
      <c r="W146" s="21">
        <f>'Variables AMS'!V812*'Variables AMS'!$S832</f>
        <v>589312.11189769348</v>
      </c>
      <c r="X146" s="21">
        <f>'Variables AMS'!W812*'Variables AMS'!$S832</f>
        <v>593058.07253776456</v>
      </c>
      <c r="Y146" s="21">
        <f>'Variables AMS'!X812*'Variables AMS'!$S832</f>
        <v>595102.80405819602</v>
      </c>
      <c r="Z146" s="21">
        <f>'Variables AMS'!Y812*'Variables AMS'!$S832</f>
        <v>602335.23668477929</v>
      </c>
      <c r="AA146" s="21">
        <f>'Variables AMS'!Z812*'Variables AMS'!$S832</f>
        <v>609472.06480417226</v>
      </c>
      <c r="AB146" s="21">
        <f>'Variables AMS'!AA812*'Variables AMS'!$S832</f>
        <v>615834.28783378762</v>
      </c>
      <c r="AC146" s="21">
        <f>'Variables AMS'!AB812*'Variables AMS'!$S832</f>
        <v>622556.76543078583</v>
      </c>
      <c r="AD146" s="21">
        <f>'Variables AMS'!AC812*'Variables AMS'!$S832</f>
        <v>628317.85218835587</v>
      </c>
      <c r="AE146" s="21">
        <f>'Variables AMS'!AD812*'Variables AMS'!$S832</f>
        <v>634093.15498635964</v>
      </c>
      <c r="AF146" s="21">
        <f>'Variables AMS'!AE812*'Variables AMS'!$S832</f>
        <v>639974.3308673373</v>
      </c>
      <c r="AG146" s="21">
        <f>'Variables AMS'!AF812*'Variables AMS'!$S832</f>
        <v>645878.34841102897</v>
      </c>
      <c r="AH146" s="21">
        <f>'Variables AMS'!AG812*'Variables AMS'!$S832</f>
        <v>652576.96442454611</v>
      </c>
      <c r="AI146" s="21">
        <f>'Variables AMS'!AH812*'Variables AMS'!$S832</f>
        <v>661216.7053273177</v>
      </c>
      <c r="AJ146" s="21">
        <f>'Variables AMS'!AI812*'Variables AMS'!$S832</f>
        <v>669658.98291212157</v>
      </c>
      <c r="AK146" s="21">
        <f>'Variables AMS'!AJ812*'Variables AMS'!$S832</f>
        <v>678206.12564724567</v>
      </c>
      <c r="AL146" s="21">
        <f>'Variables AMS'!AK812*'Variables AMS'!$S832</f>
        <v>687140.12841456255</v>
      </c>
      <c r="AM146" s="21">
        <f>'Variables AMS'!AL812*'Variables AMS'!$S832</f>
        <v>695650.78212540038</v>
      </c>
      <c r="AN146" s="21">
        <f>'Variables AMS'!AM812*'Variables AMS'!$S832</f>
        <v>705894.63073689467</v>
      </c>
      <c r="AO146" s="21">
        <f>'Variables AMS'!AN812*'Variables AMS'!$S832</f>
        <v>715881.09746029915</v>
      </c>
      <c r="AP146" s="21">
        <f>'Variables AMS'!AO812*'Variables AMS'!$S832</f>
        <v>725786.7608067221</v>
      </c>
      <c r="AQ146" s="21">
        <f>'Variables AMS'!AP812*'Variables AMS'!$S832</f>
        <v>735799.49511635734</v>
      </c>
      <c r="AR146" s="21">
        <f>'Variables AMS'!AQ812*'Variables AMS'!$S832</f>
        <v>744758.99113088159</v>
      </c>
      <c r="AS146" s="21">
        <f>'Variables AMS'!AR812*'Variables AMS'!$S832</f>
        <v>752887.32632593997</v>
      </c>
      <c r="AT146" s="21">
        <f>'Variables AMS'!AS812*'Variables AMS'!$S832</f>
        <v>761709.55622896634</v>
      </c>
      <c r="AU146" s="21">
        <f>'Variables AMS'!AT812*'Variables AMS'!$S832</f>
        <v>770840.65522191953</v>
      </c>
      <c r="AV146" s="21">
        <f>'Variables AMS'!AU812*'Variables AMS'!$S832</f>
        <v>780147.90906837629</v>
      </c>
      <c r="AW146" s="21">
        <f>'Variables AMS'!AV812*'Variables AMS'!$S832</f>
        <v>789648.83251861611</v>
      </c>
    </row>
    <row r="147" spans="1:49" x14ac:dyDescent="0.25">
      <c r="A147" s="165"/>
      <c r="B147" t="s">
        <v>266</v>
      </c>
      <c r="C147" s="21">
        <f>'Variables AMS'!B813*'Variables AMS'!$S833</f>
        <v>266928.00677274441</v>
      </c>
      <c r="D147" s="21">
        <f>'Variables AMS'!C813*'Variables AMS'!$S833</f>
        <v>271213.62226179009</v>
      </c>
      <c r="E147" s="21">
        <f>'Variables AMS'!D813*'Variables AMS'!$S833</f>
        <v>275600.55385652586</v>
      </c>
      <c r="F147" s="21">
        <f>'Variables AMS'!E813*'Variables AMS'!$S833</f>
        <v>291922.2407502826</v>
      </c>
      <c r="G147" s="21">
        <f>'Variables AMS'!F813*'Variables AMS'!$S833</f>
        <v>293225.4947581102</v>
      </c>
      <c r="H147" s="21">
        <f>'Variables AMS'!G813*'Variables AMS'!$S833</f>
        <v>264607.12770447705</v>
      </c>
      <c r="I147" s="21">
        <f>'Variables AMS'!H813*'Variables AMS'!$S833</f>
        <v>264370.98660237022</v>
      </c>
      <c r="J147" s="21">
        <f>'Variables AMS'!I813*'Variables AMS'!$S833</f>
        <v>272923.44732566091</v>
      </c>
      <c r="K147" s="21">
        <f>'Variables AMS'!J813*'Variables AMS'!$S833</f>
        <v>269641.47246929386</v>
      </c>
      <c r="L147" s="21">
        <f>'Variables AMS'!K813*'Variables AMS'!$S833</f>
        <v>269820.68088301783</v>
      </c>
      <c r="M147" s="21">
        <f>'Variables AMS'!L813*'Variables AMS'!$S833</f>
        <v>265685.84541341715</v>
      </c>
      <c r="N147" s="21">
        <f>'Variables AMS'!M813*'Variables AMS'!$S833</f>
        <v>260580.48241964341</v>
      </c>
      <c r="O147" s="21">
        <f>'Variables AMS'!N813*'Variables AMS'!$S833</f>
        <v>264023.58525157988</v>
      </c>
      <c r="P147" s="21">
        <f>'Variables AMS'!O813*'Variables AMS'!$S833</f>
        <v>275068.07841546572</v>
      </c>
      <c r="Q147" s="21">
        <f>'Variables AMS'!P813*'Variables AMS'!$S833</f>
        <v>283605.7124117738</v>
      </c>
      <c r="R147" s="21">
        <f>'Variables AMS'!Q813*'Variables AMS'!$S833</f>
        <v>293444.38537331042</v>
      </c>
      <c r="S147" s="21">
        <f>'Variables AMS'!R813*'Variables AMS'!$S833</f>
        <v>294517.64308501099</v>
      </c>
      <c r="T147" s="21">
        <f>'Variables AMS'!S813*'Variables AMS'!$S833</f>
        <v>306846.79174378456</v>
      </c>
      <c r="U147" s="21">
        <f>'Variables AMS'!T813*'Variables AMS'!$S833</f>
        <v>306225.57917240466</v>
      </c>
      <c r="V147" s="21">
        <f>'Variables AMS'!U813*'Variables AMS'!$S833</f>
        <v>315177.91949931573</v>
      </c>
      <c r="W147" s="21">
        <f>'Variables AMS'!V813*'Variables AMS'!$S833</f>
        <v>315702.17579606263</v>
      </c>
      <c r="X147" s="21">
        <f>'Variables AMS'!W813*'Variables AMS'!$S833</f>
        <v>316433.97460310941</v>
      </c>
      <c r="Y147" s="21">
        <f>'Variables AMS'!X813*'Variables AMS'!$S833</f>
        <v>315688.05438969535</v>
      </c>
      <c r="Z147" s="21">
        <f>'Variables AMS'!Y813*'Variables AMS'!$S833</f>
        <v>315608.08062811597</v>
      </c>
      <c r="AA147" s="21">
        <f>'Variables AMS'!Z813*'Variables AMS'!$S833</f>
        <v>314290.88910108153</v>
      </c>
      <c r="AB147" s="21">
        <f>'Variables AMS'!AA813*'Variables AMS'!$S833</f>
        <v>311080.83487622062</v>
      </c>
      <c r="AC147" s="21">
        <f>'Variables AMS'!AB813*'Variables AMS'!$S833</f>
        <v>308440.92657076014</v>
      </c>
      <c r="AD147" s="21">
        <f>'Variables AMS'!AC813*'Variables AMS'!$S833</f>
        <v>311014.129179026</v>
      </c>
      <c r="AE147" s="21">
        <f>'Variables AMS'!AD813*'Variables AMS'!$S833</f>
        <v>310821.59116529219</v>
      </c>
      <c r="AF147" s="21">
        <f>'Variables AMS'!AE813*'Variables AMS'!$S833</f>
        <v>310250.79522337235</v>
      </c>
      <c r="AG147" s="21">
        <f>'Variables AMS'!AF813*'Variables AMS'!$S833</f>
        <v>309557.83115349099</v>
      </c>
      <c r="AH147" s="21">
        <f>'Variables AMS'!AG813*'Variables AMS'!$S833</f>
        <v>309766.710774148</v>
      </c>
      <c r="AI147" s="21">
        <f>'Variables AMS'!AH813*'Variables AMS'!$S833</f>
        <v>310893.72015426581</v>
      </c>
      <c r="AJ147" s="21">
        <f>'Variables AMS'!AI813*'Variables AMS'!$S833</f>
        <v>311136.10946139507</v>
      </c>
      <c r="AK147" s="21">
        <f>'Variables AMS'!AJ813*'Variables AMS'!$S833</f>
        <v>311857.35484875884</v>
      </c>
      <c r="AL147" s="21">
        <f>'Variables AMS'!AK813*'Variables AMS'!$S833</f>
        <v>312719.06963476457</v>
      </c>
      <c r="AM147" s="21">
        <f>'Variables AMS'!AL813*'Variables AMS'!$S833</f>
        <v>313920.87982552027</v>
      </c>
      <c r="AN147" s="21">
        <f>'Variables AMS'!AM813*'Variables AMS'!$S833</f>
        <v>318069.16772647598</v>
      </c>
      <c r="AO147" s="21">
        <f>'Variables AMS'!AN813*'Variables AMS'!$S833</f>
        <v>320448.4035669521</v>
      </c>
      <c r="AP147" s="21">
        <f>'Variables AMS'!AO813*'Variables AMS'!$S833</f>
        <v>322712.08330037794</v>
      </c>
      <c r="AQ147" s="21">
        <f>'Variables AMS'!AP813*'Variables AMS'!$S833</f>
        <v>325454.7491425327</v>
      </c>
      <c r="AR147" s="21">
        <f>'Variables AMS'!AQ813*'Variables AMS'!$S833</f>
        <v>326905.69512806524</v>
      </c>
      <c r="AS147" s="21">
        <f>'Variables AMS'!AR813*'Variables AMS'!$S833</f>
        <v>327467.34517276799</v>
      </c>
      <c r="AT147" s="21">
        <f>'Variables AMS'!AS813*'Variables AMS'!$S833</f>
        <v>329880.58322462218</v>
      </c>
      <c r="AU147" s="21">
        <f>'Variables AMS'!AT813*'Variables AMS'!$S833</f>
        <v>332411.25032163691</v>
      </c>
      <c r="AV147" s="21">
        <f>'Variables AMS'!AU813*'Variables AMS'!$S833</f>
        <v>335029.03183174622</v>
      </c>
      <c r="AW147" s="21">
        <f>'Variables AMS'!AV813*'Variables AMS'!$S833</f>
        <v>338715.78371181566</v>
      </c>
    </row>
    <row r="150" spans="1:49" x14ac:dyDescent="0.25">
      <c r="A150" s="166" t="s">
        <v>303</v>
      </c>
      <c r="B150" t="s">
        <v>255</v>
      </c>
      <c r="C150" s="20">
        <f>'Variables AMS'!B492/10^6</f>
        <v>7.2499746999914008</v>
      </c>
      <c r="D150" s="20">
        <f>'Variables AMS'!C492/10^6</f>
        <v>7.3663753888705195</v>
      </c>
      <c r="E150" s="20">
        <f>'Variables AMS'!D492/10^6</f>
        <v>7.4873652489999998</v>
      </c>
      <c r="F150" s="20">
        <f>'Variables AMS'!E492/10^6</f>
        <v>7.6840758810000001</v>
      </c>
      <c r="G150" s="20">
        <f>'Variables AMS'!F492/10^6</f>
        <v>7.3079016780000003</v>
      </c>
      <c r="H150" s="20">
        <f>'Variables AMS'!G492/10^6</f>
        <v>7.6403989170000006</v>
      </c>
      <c r="I150" s="20">
        <f>'Variables AMS'!H492/10^6</f>
        <v>7.8482302709999994</v>
      </c>
      <c r="J150" s="20">
        <f>'Variables AMS'!I492/10^6</f>
        <v>7.4118107520000001</v>
      </c>
      <c r="K150" s="20">
        <f>'Variables AMS'!J492/10^6</f>
        <v>7.1058993159999995</v>
      </c>
      <c r="L150" s="20">
        <f>'Variables AMS'!K492/10^6</f>
        <v>6.8799932049999999</v>
      </c>
      <c r="M150" s="20">
        <f>'Variables AMS'!L492/10^6</f>
        <v>7.3225228779999991</v>
      </c>
      <c r="N150" s="20">
        <f>'Variables AMS'!M492/10^6</f>
        <v>7.7662083669999999</v>
      </c>
      <c r="O150" s="20">
        <f>'Variables AMS'!N492/10^6</f>
        <v>8.0224824560000005</v>
      </c>
      <c r="P150" s="20">
        <f>'Variables AMS'!O492/10^6</f>
        <v>8.0635095279999991</v>
      </c>
      <c r="Q150" s="20">
        <f>'Variables AMS'!P492/10^6</f>
        <v>7.5007822060000002</v>
      </c>
      <c r="R150" s="20">
        <f>'Variables AMS'!Q492/10^6</f>
        <v>7.4878522690000002</v>
      </c>
      <c r="S150" s="20">
        <f>'Variables AMS'!R492/10^6</f>
        <v>7.530346711</v>
      </c>
      <c r="T150" s="20">
        <f>'Variables AMS'!S492/10^6</f>
        <v>7.5696962029999995</v>
      </c>
      <c r="U150" s="20">
        <f>'Variables AMS'!T492/10^6</f>
        <v>7.574963812</v>
      </c>
      <c r="V150" s="20">
        <f>'Variables AMS'!U492/10^6</f>
        <v>7.6091697659999999</v>
      </c>
      <c r="W150" s="20">
        <f>'Variables AMS'!V492/10^6</f>
        <v>7.5576041830000005</v>
      </c>
      <c r="X150" s="20">
        <f>'Variables AMS'!W492/10^6</f>
        <v>7.4378462410000008</v>
      </c>
      <c r="Y150" s="20">
        <f>'Variables AMS'!X492/10^6</f>
        <v>7.44712043</v>
      </c>
      <c r="Z150" s="20">
        <f>'Variables AMS'!Y492/10^6</f>
        <v>7.4724262060000006</v>
      </c>
      <c r="AA150" s="20">
        <f>'Variables AMS'!Z492/10^6</f>
        <v>7.4882675480000005</v>
      </c>
      <c r="AB150" s="20">
        <f>'Variables AMS'!AA492/10^6</f>
        <v>7.4778062209999998</v>
      </c>
      <c r="AC150" s="20">
        <f>'Variables AMS'!AB492/10^6</f>
        <v>7.4422866440000002</v>
      </c>
      <c r="AD150" s="20">
        <f>'Variables AMS'!AC492/10^6</f>
        <v>7.2724006619999999</v>
      </c>
      <c r="AE150" s="20">
        <f>'Variables AMS'!AD492/10^6</f>
        <v>7.092858154</v>
      </c>
      <c r="AF150" s="20">
        <f>'Variables AMS'!AE492/10^6</f>
        <v>6.8890147130000008</v>
      </c>
      <c r="AG150" s="20">
        <f>'Variables AMS'!AF492/10^6</f>
        <v>6.6842050480000008</v>
      </c>
      <c r="AH150" s="20">
        <f>'Variables AMS'!AG492/10^6</f>
        <v>6.4534388300000005</v>
      </c>
      <c r="AI150" s="20">
        <f>'Variables AMS'!AH492/10^6</f>
        <v>6.1767613570000002</v>
      </c>
      <c r="AJ150" s="20">
        <f>'Variables AMS'!AI492/10^6</f>
        <v>5.8688137079999994</v>
      </c>
      <c r="AK150" s="20">
        <f>'Variables AMS'!AJ492/10^6</f>
        <v>5.506744093</v>
      </c>
      <c r="AL150" s="20">
        <f>'Variables AMS'!AK492/10^6</f>
        <v>5.1730607099999997</v>
      </c>
      <c r="AM150" s="20">
        <f>'Variables AMS'!AL492/10^6</f>
        <v>4.7643067449999998</v>
      </c>
      <c r="AN150" s="20">
        <f>'Variables AMS'!AM492/10^6</f>
        <v>4.4913995629999999</v>
      </c>
      <c r="AO150" s="20">
        <f>'Variables AMS'!AN492/10^6</f>
        <v>4.1811304549999999</v>
      </c>
      <c r="AP150" s="20">
        <f>'Variables AMS'!AO492/10^6</f>
        <v>3.8278096050000001</v>
      </c>
      <c r="AQ150" s="20">
        <f>'Variables AMS'!AP492/10^6</f>
        <v>3.4274648820000002</v>
      </c>
      <c r="AR150" s="20">
        <f>'Variables AMS'!AQ492/10^6</f>
        <v>2.965312199</v>
      </c>
      <c r="AS150" s="20">
        <f>'Variables AMS'!AR492/10^6</f>
        <v>2.8998779809999999</v>
      </c>
      <c r="AT150" s="20">
        <f>'Variables AMS'!AS492/10^6</f>
        <v>2.8260469759999998</v>
      </c>
      <c r="AU150" s="20">
        <f>'Variables AMS'!AT492/10^6</f>
        <v>2.7460385139999999</v>
      </c>
      <c r="AV150" s="20">
        <f>'Variables AMS'!AU492/10^6</f>
        <v>2.657723184</v>
      </c>
      <c r="AW150" s="20">
        <f>'Variables AMS'!AV492/10^6</f>
        <v>2.559552735</v>
      </c>
    </row>
    <row r="151" spans="1:49" x14ac:dyDescent="0.25">
      <c r="A151" s="166"/>
      <c r="B151" t="s">
        <v>256</v>
      </c>
      <c r="C151" s="20">
        <f>'Variables AMS'!B493/10^6</f>
        <v>11.4283063019633</v>
      </c>
      <c r="D151" s="20">
        <f>'Variables AMS'!C493/10^6</f>
        <v>11.6117914562317</v>
      </c>
      <c r="E151" s="20">
        <f>'Variables AMS'!D493/10^6</f>
        <v>11.800890689999999</v>
      </c>
      <c r="F151" s="20">
        <f>'Variables AMS'!E493/10^6</f>
        <v>11.96821373</v>
      </c>
      <c r="G151" s="20">
        <f>'Variables AMS'!F493/10^6</f>
        <v>11.270499089999999</v>
      </c>
      <c r="H151" s="20">
        <f>'Variables AMS'!G493/10^6</f>
        <v>11.40657277</v>
      </c>
      <c r="I151" s="20">
        <f>'Variables AMS'!H493/10^6</f>
        <v>11.25632111</v>
      </c>
      <c r="J151" s="20">
        <f>'Variables AMS'!I493/10^6</f>
        <v>10.92177658</v>
      </c>
      <c r="K151" s="20">
        <f>'Variables AMS'!J493/10^6</f>
        <v>10.22114019</v>
      </c>
      <c r="L151" s="20">
        <f>'Variables AMS'!K493/10^6</f>
        <v>9.9322439889999998</v>
      </c>
      <c r="M151" s="20">
        <f>'Variables AMS'!L493/10^6</f>
        <v>10.023097659999999</v>
      </c>
      <c r="N151" s="20">
        <f>'Variables AMS'!M493/10^6</f>
        <v>10.17436167</v>
      </c>
      <c r="O151" s="20">
        <f>'Variables AMS'!N493/10^6</f>
        <v>9.4575681300000003</v>
      </c>
      <c r="P151" s="20">
        <f>'Variables AMS'!O493/10^6</f>
        <v>8.7171883489999988</v>
      </c>
      <c r="Q151" s="20">
        <f>'Variables AMS'!P493/10^6</f>
        <v>7.8385470710000007</v>
      </c>
      <c r="R151" s="20">
        <f>'Variables AMS'!Q493/10^6</f>
        <v>7.3000348639999997</v>
      </c>
      <c r="S151" s="20">
        <f>'Variables AMS'!R493/10^6</f>
        <v>7.0363196179999994</v>
      </c>
      <c r="T151" s="20">
        <f>'Variables AMS'!S493/10^6</f>
        <v>6.8874004189999996</v>
      </c>
      <c r="U151" s="20">
        <f>'Variables AMS'!T493/10^6</f>
        <v>6.8139399510000001</v>
      </c>
      <c r="V151" s="20">
        <f>'Variables AMS'!U493/10^6</f>
        <v>6.7521115880000009</v>
      </c>
      <c r="W151" s="20">
        <f>'Variables AMS'!V493/10^6</f>
        <v>5.8875132189999997</v>
      </c>
      <c r="X151" s="20">
        <f>'Variables AMS'!W493/10^6</f>
        <v>4.9894599280000005</v>
      </c>
      <c r="Y151" s="20">
        <f>'Variables AMS'!X493/10^6</f>
        <v>4.2904064280000007</v>
      </c>
      <c r="Z151" s="20">
        <f>'Variables AMS'!Y493/10^6</f>
        <v>3.7445856279999998</v>
      </c>
      <c r="AA151" s="20">
        <f>'Variables AMS'!Z493/10^6</f>
        <v>3.305665737</v>
      </c>
      <c r="AB151" s="20">
        <f>'Variables AMS'!AA493/10^6</f>
        <v>2.9416146809999999</v>
      </c>
      <c r="AC151" s="20">
        <f>'Variables AMS'!AB493/10^6</f>
        <v>2.6337752969999997</v>
      </c>
      <c r="AD151" s="20">
        <f>'Variables AMS'!AC493/10^6</f>
        <v>2.4855590030000001</v>
      </c>
      <c r="AE151" s="20">
        <f>'Variables AMS'!AD493/10^6</f>
        <v>2.3783464190000001</v>
      </c>
      <c r="AF151" s="20">
        <f>'Variables AMS'!AE493/10^6</f>
        <v>2.271721415</v>
      </c>
      <c r="AG151" s="20">
        <f>'Variables AMS'!AF493/10^6</f>
        <v>2.2030714789999997</v>
      </c>
      <c r="AH151" s="20">
        <f>'Variables AMS'!AG493/10^6</f>
        <v>2.123979872</v>
      </c>
      <c r="AI151" s="20">
        <f>'Variables AMS'!AH493/10^6</f>
        <v>2.0288699640000001</v>
      </c>
      <c r="AJ151" s="20">
        <f>'Variables AMS'!AI493/10^6</f>
        <v>1.92705423</v>
      </c>
      <c r="AK151" s="20">
        <f>'Variables AMS'!AJ493/10^6</f>
        <v>1.810051753</v>
      </c>
      <c r="AL151" s="20">
        <f>'Variables AMS'!AK493/10^6</f>
        <v>1.8269615400000001</v>
      </c>
      <c r="AM151" s="20">
        <f>'Variables AMS'!AL493/10^6</f>
        <v>1.826028304</v>
      </c>
      <c r="AN151" s="20">
        <f>'Variables AMS'!AM493/10^6</f>
        <v>1.6929675870000001</v>
      </c>
      <c r="AO151" s="20">
        <f>'Variables AMS'!AN493/10^6</f>
        <v>1.5470547400000001</v>
      </c>
      <c r="AP151" s="20">
        <f>'Variables AMS'!AO493/10^6</f>
        <v>1.3860271910000002</v>
      </c>
      <c r="AQ151" s="20">
        <f>'Variables AMS'!AP493/10^6</f>
        <v>1.208404952</v>
      </c>
      <c r="AR151" s="20">
        <f>'Variables AMS'!AQ493/10^6</f>
        <v>1.009845374</v>
      </c>
      <c r="AS151" s="20">
        <f>'Variables AMS'!AR493/10^6</f>
        <v>1.0443856520000001</v>
      </c>
      <c r="AT151" s="20">
        <f>'Variables AMS'!AS493/10^6</f>
        <v>1.076853982</v>
      </c>
      <c r="AU151" s="20">
        <f>'Variables AMS'!AT493/10^6</f>
        <v>1.1080850179999999</v>
      </c>
      <c r="AV151" s="20">
        <f>'Variables AMS'!AU493/10^6</f>
        <v>1.1376247500000001</v>
      </c>
      <c r="AW151" s="20">
        <f>'Variables AMS'!AV493/10^6</f>
        <v>1.1650483549999999</v>
      </c>
    </row>
    <row r="152" spans="1:49" x14ac:dyDescent="0.25">
      <c r="A152" s="166"/>
      <c r="B152" t="s">
        <v>257</v>
      </c>
      <c r="C152" s="20">
        <f>'Variables AMS'!B494/10^6</f>
        <v>1.1532941412084801</v>
      </c>
      <c r="D152" s="20">
        <f>'Variables AMS'!C494/10^6</f>
        <v>1.17181065168914</v>
      </c>
      <c r="E152" s="20">
        <f>'Variables AMS'!D494/10^6</f>
        <v>1.1907981620000001</v>
      </c>
      <c r="F152" s="20">
        <f>'Variables AMS'!E494/10^6</f>
        <v>1.1706779569999999</v>
      </c>
      <c r="G152" s="20">
        <f>'Variables AMS'!F494/10^6</f>
        <v>1.0900523520000001</v>
      </c>
      <c r="H152" s="20">
        <f>'Variables AMS'!G494/10^6</f>
        <v>0.99068770360000002</v>
      </c>
      <c r="I152" s="20">
        <f>'Variables AMS'!H494/10^6</f>
        <v>1.0531117220000001</v>
      </c>
      <c r="J152" s="20">
        <f>'Variables AMS'!I494/10^6</f>
        <v>1.010544511</v>
      </c>
      <c r="K152" s="20">
        <f>'Variables AMS'!J494/10^6</f>
        <v>0.94325411240000001</v>
      </c>
      <c r="L152" s="20">
        <f>'Variables AMS'!K494/10^6</f>
        <v>0.91791153150000004</v>
      </c>
      <c r="M152" s="20">
        <f>'Variables AMS'!L494/10^6</f>
        <v>0.93982647969999999</v>
      </c>
      <c r="N152" s="20">
        <f>'Variables AMS'!M494/10^6</f>
        <v>0.99546139850000004</v>
      </c>
      <c r="O152" s="20">
        <f>'Variables AMS'!N494/10^6</f>
        <v>0.93461081709999994</v>
      </c>
      <c r="P152" s="20">
        <f>'Variables AMS'!O494/10^6</f>
        <v>0.87521129070000003</v>
      </c>
      <c r="Q152" s="20">
        <f>'Variables AMS'!P494/10^6</f>
        <v>0.77906532149999996</v>
      </c>
      <c r="R152" s="20">
        <f>'Variables AMS'!Q494/10^6</f>
        <v>0.72768864300000002</v>
      </c>
      <c r="S152" s="20">
        <f>'Variables AMS'!R494/10^6</f>
        <v>0.6464264581000001</v>
      </c>
      <c r="T152" s="20">
        <f>'Variables AMS'!S494/10^6</f>
        <v>0.67185620239999999</v>
      </c>
      <c r="U152" s="20">
        <f>'Variables AMS'!T494/10^6</f>
        <v>0.64610319839999997</v>
      </c>
      <c r="V152" s="20">
        <f>'Variables AMS'!U494/10^6</f>
        <v>0.63883791940000001</v>
      </c>
      <c r="W152" s="20">
        <f>'Variables AMS'!V494/10^6</f>
        <v>0.51912206250000004</v>
      </c>
      <c r="X152" s="20">
        <f>'Variables AMS'!W494/10^6</f>
        <v>0.4077397203</v>
      </c>
      <c r="Y152" s="20">
        <f>'Variables AMS'!X494/10^6</f>
        <v>0.32257331920000004</v>
      </c>
      <c r="Z152" s="20">
        <f>'Variables AMS'!Y494/10^6</f>
        <v>0.26488574650000002</v>
      </c>
      <c r="AA152" s="20">
        <f>'Variables AMS'!Z494/10^6</f>
        <v>0.21994295229999999</v>
      </c>
      <c r="AB152" s="20">
        <f>'Variables AMS'!AA494/10^6</f>
        <v>0.1848138265</v>
      </c>
      <c r="AC152" s="20">
        <f>'Variables AMS'!AB494/10^6</f>
        <v>0.1572229822</v>
      </c>
      <c r="AD152" s="20">
        <f>'Variables AMS'!AC494/10^6</f>
        <v>0.14251623730000001</v>
      </c>
      <c r="AE152" s="20">
        <f>'Variables AMS'!AD494/10^6</f>
        <v>0.13192016849999999</v>
      </c>
      <c r="AF152" s="20">
        <f>'Variables AMS'!AE494/10^6</f>
        <v>0.1224665077</v>
      </c>
      <c r="AG152" s="20">
        <f>'Variables AMS'!AF494/10^6</f>
        <v>0.11704600329999999</v>
      </c>
      <c r="AH152" s="20">
        <f>'Variables AMS'!AG494/10^6</f>
        <v>0.11173793859999999</v>
      </c>
      <c r="AI152" s="20">
        <f>'Variables AMS'!AH494/10^6</f>
        <v>0.10600243949999999</v>
      </c>
      <c r="AJ152" s="20">
        <f>'Variables AMS'!AI494/10^6</f>
        <v>9.9899385610000002E-2</v>
      </c>
      <c r="AK152" s="20">
        <f>'Variables AMS'!AJ494/10^6</f>
        <v>9.3176566279999998E-2</v>
      </c>
      <c r="AL152" s="20">
        <f>'Variables AMS'!AK494/10^6</f>
        <v>9.8045793749999999E-2</v>
      </c>
      <c r="AM152" s="20">
        <f>'Variables AMS'!AL494/10^6</f>
        <v>0.1021127384</v>
      </c>
      <c r="AN152" s="20">
        <f>'Variables AMS'!AM494/10^6</f>
        <v>9.327073743E-2</v>
      </c>
      <c r="AO152" s="20">
        <f>'Variables AMS'!AN494/10^6</f>
        <v>8.3645249800000002E-2</v>
      </c>
      <c r="AP152" s="20">
        <f>'Variables AMS'!AO494/10^6</f>
        <v>7.3363319669999996E-2</v>
      </c>
      <c r="AQ152" s="20">
        <f>'Variables AMS'!AP494/10^6</f>
        <v>6.2360268239999996E-2</v>
      </c>
      <c r="AR152" s="20">
        <f>'Variables AMS'!AQ494/10^6</f>
        <v>5.038404942E-2</v>
      </c>
      <c r="AS152" s="20">
        <f>'Variables AMS'!AR494/10^6</f>
        <v>5.3776444100000001E-2</v>
      </c>
      <c r="AT152" s="20">
        <f>'Variables AMS'!AS494/10^6</f>
        <v>5.7191372929999998E-2</v>
      </c>
      <c r="AU152" s="20">
        <f>'Variables AMS'!AT494/10^6</f>
        <v>6.0587913480000005E-2</v>
      </c>
      <c r="AV152" s="20">
        <f>'Variables AMS'!AU494/10^6</f>
        <v>6.395020035E-2</v>
      </c>
      <c r="AW152" s="20">
        <f>'Variables AMS'!AV494/10^6</f>
        <v>6.7282420689999997E-2</v>
      </c>
    </row>
    <row r="153" spans="1:49" x14ac:dyDescent="0.25">
      <c r="A153" s="166"/>
      <c r="B153" t="s">
        <v>258</v>
      </c>
      <c r="C153" s="20">
        <f>'Variables AMS'!B495/10^6</f>
        <v>6.2112985004764498</v>
      </c>
      <c r="D153" s="20">
        <f>'Variables AMS'!C495/10^6</f>
        <v>6.3110229070030197</v>
      </c>
      <c r="E153" s="20">
        <f>'Variables AMS'!D495/10^6</f>
        <v>6.4143389579999992</v>
      </c>
      <c r="F153" s="20">
        <f>'Variables AMS'!E495/10^6</f>
        <v>6.4392503039999998</v>
      </c>
      <c r="G153" s="20">
        <f>'Variables AMS'!F495/10^6</f>
        <v>5.8235461429999997</v>
      </c>
      <c r="H153" s="20">
        <f>'Variables AMS'!G495/10^6</f>
        <v>5.200951688</v>
      </c>
      <c r="I153" s="20">
        <f>'Variables AMS'!H495/10^6</f>
        <v>4.5641791139999999</v>
      </c>
      <c r="J153" s="20">
        <f>'Variables AMS'!I495/10^6</f>
        <v>4.7917059650000002</v>
      </c>
      <c r="K153" s="20">
        <f>'Variables AMS'!J495/10^6</f>
        <v>4.2823239730000004</v>
      </c>
      <c r="L153" s="20">
        <f>'Variables AMS'!K495/10^6</f>
        <v>4.0791982989999997</v>
      </c>
      <c r="M153" s="20">
        <f>'Variables AMS'!L495/10^6</f>
        <v>4.1470423869999999</v>
      </c>
      <c r="N153" s="20">
        <f>'Variables AMS'!M495/10^6</f>
        <v>4.2120950020000008</v>
      </c>
      <c r="O153" s="20">
        <f>'Variables AMS'!N495/10^6</f>
        <v>4.0001969180000003</v>
      </c>
      <c r="P153" s="20">
        <f>'Variables AMS'!O495/10^6</f>
        <v>3.7021829350000002</v>
      </c>
      <c r="Q153" s="20">
        <f>'Variables AMS'!P495/10^6</f>
        <v>3.340235453</v>
      </c>
      <c r="R153" s="20">
        <f>'Variables AMS'!Q495/10^6</f>
        <v>3.0623819139999999</v>
      </c>
      <c r="S153" s="20">
        <f>'Variables AMS'!R495/10^6</f>
        <v>2.821499599</v>
      </c>
      <c r="T153" s="20">
        <f>'Variables AMS'!S495/10^6</f>
        <v>2.7095299289999999</v>
      </c>
      <c r="U153" s="20">
        <f>'Variables AMS'!T495/10^6</f>
        <v>2.5514532200000004</v>
      </c>
      <c r="V153" s="20">
        <f>'Variables AMS'!U495/10^6</f>
        <v>2.3956215099999998</v>
      </c>
      <c r="W153" s="20">
        <f>'Variables AMS'!V495/10^6</f>
        <v>2.1463959940000001</v>
      </c>
      <c r="X153" s="20">
        <f>'Variables AMS'!W495/10^6</f>
        <v>1.8493739850000002</v>
      </c>
      <c r="Y153" s="20">
        <f>'Variables AMS'!X495/10^6</f>
        <v>1.7150827320000002</v>
      </c>
      <c r="Z153" s="20">
        <f>'Variables AMS'!Y495/10^6</f>
        <v>1.6498943689999999</v>
      </c>
      <c r="AA153" s="20">
        <f>'Variables AMS'!Z495/10^6</f>
        <v>1.622175178</v>
      </c>
      <c r="AB153" s="20">
        <f>'Variables AMS'!AA495/10^6</f>
        <v>1.621429579</v>
      </c>
      <c r="AC153" s="20">
        <f>'Variables AMS'!AB495/10^6</f>
        <v>1.646981732</v>
      </c>
      <c r="AD153" s="20">
        <f>'Variables AMS'!AC495/10^6</f>
        <v>1.5501425660000001</v>
      </c>
      <c r="AE153" s="20">
        <f>'Variables AMS'!AD495/10^6</f>
        <v>1.477543606</v>
      </c>
      <c r="AF153" s="20">
        <f>'Variables AMS'!AE495/10^6</f>
        <v>1.406074303</v>
      </c>
      <c r="AG153" s="20">
        <f>'Variables AMS'!AF495/10^6</f>
        <v>1.356532391</v>
      </c>
      <c r="AH153" s="20">
        <f>'Variables AMS'!AG495/10^6</f>
        <v>1.3014859639999998</v>
      </c>
      <c r="AI153" s="20">
        <f>'Variables AMS'!AH495/10^6</f>
        <v>1.238223045</v>
      </c>
      <c r="AJ153" s="20">
        <f>'Variables AMS'!AI495/10^6</f>
        <v>1.1712833740000002</v>
      </c>
      <c r="AK153" s="20">
        <f>'Variables AMS'!AJ495/10^6</f>
        <v>1.0968266740000001</v>
      </c>
      <c r="AL153" s="20">
        <f>'Variables AMS'!AK495/10^6</f>
        <v>1.09407487</v>
      </c>
      <c r="AM153" s="20">
        <f>'Variables AMS'!AL495/10^6</f>
        <v>1.0801998100000001</v>
      </c>
      <c r="AN153" s="20">
        <f>'Variables AMS'!AM495/10^6</f>
        <v>0.99647277810000001</v>
      </c>
      <c r="AO153" s="20">
        <f>'Variables AMS'!AN495/10^6</f>
        <v>0.90570691240000001</v>
      </c>
      <c r="AP153" s="20">
        <f>'Variables AMS'!AO495/10^6</f>
        <v>0.80834031989999999</v>
      </c>
      <c r="AQ153" s="20">
        <f>'Variables AMS'!AP495/10^6</f>
        <v>0.70376317630000007</v>
      </c>
      <c r="AR153" s="20">
        <f>'Variables AMS'!AQ495/10^6</f>
        <v>0.58916363139999994</v>
      </c>
      <c r="AS153" s="20">
        <f>'Variables AMS'!AR495/10^6</f>
        <v>0.60108899029999996</v>
      </c>
      <c r="AT153" s="20">
        <f>'Variables AMS'!AS495/10^6</f>
        <v>0.61135469949999999</v>
      </c>
      <c r="AU153" s="20">
        <f>'Variables AMS'!AT495/10^6</f>
        <v>0.62038003789999996</v>
      </c>
      <c r="AV153" s="20">
        <f>'Variables AMS'!AU495/10^6</f>
        <v>0.62806936849999995</v>
      </c>
      <c r="AW153" s="20">
        <f>'Variables AMS'!AV495/10^6</f>
        <v>0.63432176229999993</v>
      </c>
    </row>
    <row r="154" spans="1:49" x14ac:dyDescent="0.25">
      <c r="A154" s="166"/>
      <c r="B154" t="s">
        <v>268</v>
      </c>
      <c r="C154" s="20">
        <f>'Variables AMS'!B496/10^6</f>
        <v>19.068539733026299</v>
      </c>
      <c r="D154" s="20">
        <f>'Variables AMS'!C496/10^6</f>
        <v>19.374691306334</v>
      </c>
      <c r="E154" s="20">
        <f>'Variables AMS'!D496/10^6</f>
        <v>19.69266313</v>
      </c>
      <c r="F154" s="20">
        <f>'Variables AMS'!E496/10^6</f>
        <v>19.847670780000001</v>
      </c>
      <c r="G154" s="20">
        <f>'Variables AMS'!F496/10^6</f>
        <v>18.030366369999999</v>
      </c>
      <c r="H154" s="20">
        <f>'Variables AMS'!G496/10^6</f>
        <v>16.040285489999999</v>
      </c>
      <c r="I154" s="20">
        <f>'Variables AMS'!H496/10^6</f>
        <v>14.75592447</v>
      </c>
      <c r="J154" s="20">
        <f>'Variables AMS'!I496/10^6</f>
        <v>15.76485285</v>
      </c>
      <c r="K154" s="20">
        <f>'Variables AMS'!J496/10^6</f>
        <v>14.11556227</v>
      </c>
      <c r="L154" s="20">
        <f>'Variables AMS'!K496/10^6</f>
        <v>13.494442169999999</v>
      </c>
      <c r="M154" s="20">
        <f>'Variables AMS'!L496/10^6</f>
        <v>13.757263960000001</v>
      </c>
      <c r="N154" s="20">
        <f>'Variables AMS'!M496/10^6</f>
        <v>13.958043890000001</v>
      </c>
      <c r="O154" s="20">
        <f>'Variables AMS'!N496/10^6</f>
        <v>13.34406886</v>
      </c>
      <c r="P154" s="20">
        <f>'Variables AMS'!O496/10^6</f>
        <v>12.403470349999999</v>
      </c>
      <c r="Q154" s="20">
        <f>'Variables AMS'!P496/10^6</f>
        <v>11.202284109999999</v>
      </c>
      <c r="R154" s="20">
        <f>'Variables AMS'!Q496/10^6</f>
        <v>10.33215506</v>
      </c>
      <c r="S154" s="20">
        <f>'Variables AMS'!R496/10^6</f>
        <v>9.5325034330000005</v>
      </c>
      <c r="T154" s="20">
        <f>'Variables AMS'!S496/10^6</f>
        <v>9.3911067169999995</v>
      </c>
      <c r="U154" s="20">
        <f>'Variables AMS'!T496/10^6</f>
        <v>8.9578342539999998</v>
      </c>
      <c r="V154" s="20">
        <f>'Variables AMS'!U496/10^6</f>
        <v>8.6255114190000004</v>
      </c>
      <c r="W154" s="20">
        <f>'Variables AMS'!V496/10^6</f>
        <v>7.4309827640000004</v>
      </c>
      <c r="X154" s="20">
        <f>'Variables AMS'!W496/10^6</f>
        <v>6.1191722649999996</v>
      </c>
      <c r="Y154" s="20">
        <f>'Variables AMS'!X496/10^6</f>
        <v>5.3155156560000005</v>
      </c>
      <c r="Z154" s="20">
        <f>'Variables AMS'!Y496/10^6</f>
        <v>4.7215749349999996</v>
      </c>
      <c r="AA154" s="20">
        <f>'Variables AMS'!Z496/10^6</f>
        <v>4.2347957479999998</v>
      </c>
      <c r="AB154" s="20">
        <f>'Variables AMS'!AA496/10^6</f>
        <v>3.8165719569999998</v>
      </c>
      <c r="AC154" s="20">
        <f>'Variables AMS'!AB496/10^6</f>
        <v>3.4707976990000002</v>
      </c>
      <c r="AD154" s="20">
        <f>'Variables AMS'!AC496/10^6</f>
        <v>3.3320054840000002</v>
      </c>
      <c r="AE154" s="20">
        <f>'Variables AMS'!AD496/10^6</f>
        <v>3.2221052619999999</v>
      </c>
      <c r="AF154" s="20">
        <f>'Variables AMS'!AE496/10^6</f>
        <v>3.1116694759999999</v>
      </c>
      <c r="AG154" s="20">
        <f>'Variables AMS'!AF496/10^6</f>
        <v>3.0148404429999998</v>
      </c>
      <c r="AH154" s="20">
        <f>'Variables AMS'!AG496/10^6</f>
        <v>2.9099474559999998</v>
      </c>
      <c r="AI154" s="20">
        <f>'Variables AMS'!AH496/10^6</f>
        <v>2.787529589</v>
      </c>
      <c r="AJ154" s="20">
        <f>'Variables AMS'!AI496/10^6</f>
        <v>2.6490641529999999</v>
      </c>
      <c r="AK154" s="20">
        <f>'Variables AMS'!AJ496/10^6</f>
        <v>2.4944876409999996</v>
      </c>
      <c r="AL154" s="20">
        <f>'Variables AMS'!AK496/10^6</f>
        <v>2.3829223289999999</v>
      </c>
      <c r="AM154" s="20">
        <f>'Variables AMS'!AL496/10^6</f>
        <v>2.2445433829999999</v>
      </c>
      <c r="AN154" s="20">
        <f>'Variables AMS'!AM496/10^6</f>
        <v>2.1154450610000004</v>
      </c>
      <c r="AO154" s="20">
        <f>'Variables AMS'!AN496/10^6</f>
        <v>1.9632516179999999</v>
      </c>
      <c r="AP154" s="20">
        <f>'Variables AMS'!AO496/10^6</f>
        <v>1.794690195</v>
      </c>
      <c r="AQ154" s="20">
        <f>'Variables AMS'!AP496/10^6</f>
        <v>1.609920179</v>
      </c>
      <c r="AR154" s="20">
        <f>'Variables AMS'!AQ496/10^6</f>
        <v>1.3976273619999999</v>
      </c>
      <c r="AS154" s="20">
        <f>'Variables AMS'!AR496/10^6</f>
        <v>1.3796488389999999</v>
      </c>
      <c r="AT154" s="20">
        <f>'Variables AMS'!AS496/10^6</f>
        <v>1.3610498999999998</v>
      </c>
      <c r="AU154" s="20">
        <f>'Variables AMS'!AT496/10^6</f>
        <v>1.339156577</v>
      </c>
      <c r="AV154" s="20">
        <f>'Variables AMS'!AU496/10^6</f>
        <v>1.313862552</v>
      </c>
      <c r="AW154" s="20">
        <f>'Variables AMS'!AV496/10^6</f>
        <v>1.2864346449999999</v>
      </c>
    </row>
    <row r="155" spans="1:49" x14ac:dyDescent="0.25">
      <c r="A155" s="166"/>
      <c r="B155" t="s">
        <v>259</v>
      </c>
      <c r="C155" s="20">
        <f>'Variables AMS'!B497/10^6</f>
        <v>14.4260068404216</v>
      </c>
      <c r="D155" s="20">
        <f>'Variables AMS'!C497/10^6</f>
        <v>14.6576210464687</v>
      </c>
      <c r="E155" s="20">
        <f>'Variables AMS'!D497/10^6</f>
        <v>14.89782091</v>
      </c>
      <c r="F155" s="20">
        <f>'Variables AMS'!E497/10^6</f>
        <v>14.85993562</v>
      </c>
      <c r="G155" s="20">
        <f>'Variables AMS'!F497/10^6</f>
        <v>13.6841606</v>
      </c>
      <c r="H155" s="20">
        <f>'Variables AMS'!G497/10^6</f>
        <v>12.729602659999999</v>
      </c>
      <c r="I155" s="20">
        <f>'Variables AMS'!H497/10^6</f>
        <v>11.12679026</v>
      </c>
      <c r="J155" s="20">
        <f>'Variables AMS'!I497/10^6</f>
        <v>10.031019519999999</v>
      </c>
      <c r="K155" s="20">
        <f>'Variables AMS'!J497/10^6</f>
        <v>9.1201397019999995</v>
      </c>
      <c r="L155" s="20">
        <f>'Variables AMS'!K497/10^6</f>
        <v>8.9859611420000007</v>
      </c>
      <c r="M155" s="20">
        <f>'Variables AMS'!L497/10^6</f>
        <v>8.8968193319999997</v>
      </c>
      <c r="N155" s="20">
        <f>'Variables AMS'!M497/10^6</f>
        <v>9.1858988489999991</v>
      </c>
      <c r="O155" s="20">
        <f>'Variables AMS'!N497/10^6</f>
        <v>8.4312144</v>
      </c>
      <c r="P155" s="20">
        <f>'Variables AMS'!O497/10^6</f>
        <v>7.5446919760000002</v>
      </c>
      <c r="Q155" s="20">
        <f>'Variables AMS'!P497/10^6</f>
        <v>6.7627104450000006</v>
      </c>
      <c r="R155" s="20">
        <f>'Variables AMS'!Q497/10^6</f>
        <v>6.1040681900000004</v>
      </c>
      <c r="S155" s="20">
        <f>'Variables AMS'!R497/10^6</f>
        <v>5.6563397389999999</v>
      </c>
      <c r="T155" s="20">
        <f>'Variables AMS'!S497/10^6</f>
        <v>5.4188354099999998</v>
      </c>
      <c r="U155" s="20">
        <f>'Variables AMS'!T497/10^6</f>
        <v>5.071856801</v>
      </c>
      <c r="V155" s="20">
        <f>'Variables AMS'!U497/10^6</f>
        <v>4.7240305620000003</v>
      </c>
      <c r="W155" s="20">
        <f>'Variables AMS'!V497/10^6</f>
        <v>4.0635306870000001</v>
      </c>
      <c r="X155" s="20">
        <f>'Variables AMS'!W497/10^6</f>
        <v>3.3656074629999999</v>
      </c>
      <c r="Y155" s="20">
        <f>'Variables AMS'!X497/10^6</f>
        <v>3.0259908609999999</v>
      </c>
      <c r="Z155" s="20">
        <f>'Variables AMS'!Y497/10^6</f>
        <v>2.8249406860000001</v>
      </c>
      <c r="AA155" s="20">
        <f>'Variables AMS'!Z497/10^6</f>
        <v>2.6961691970000001</v>
      </c>
      <c r="AB155" s="20">
        <f>'Variables AMS'!AA497/10^6</f>
        <v>2.617835634</v>
      </c>
      <c r="AC155" s="20">
        <f>'Variables AMS'!AB497/10^6</f>
        <v>2.5878725280000001</v>
      </c>
      <c r="AD155" s="20">
        <f>'Variables AMS'!AC497/10^6</f>
        <v>2.459820278</v>
      </c>
      <c r="AE155" s="20">
        <f>'Variables AMS'!AD497/10^6</f>
        <v>2.369285557</v>
      </c>
      <c r="AF155" s="20">
        <f>'Variables AMS'!AE497/10^6</f>
        <v>2.280743556</v>
      </c>
      <c r="AG155" s="20">
        <f>'Variables AMS'!AF497/10^6</f>
        <v>2.219168947</v>
      </c>
      <c r="AH155" s="20">
        <f>'Variables AMS'!AG497/10^6</f>
        <v>2.147675666</v>
      </c>
      <c r="AI155" s="20">
        <f>'Variables AMS'!AH497/10^6</f>
        <v>2.062869305</v>
      </c>
      <c r="AJ155" s="20">
        <f>'Variables AMS'!AI497/10^6</f>
        <v>1.9716375400000001</v>
      </c>
      <c r="AK155" s="20">
        <f>'Variables AMS'!AJ497/10^6</f>
        <v>1.8675657509999999</v>
      </c>
      <c r="AL155" s="20">
        <f>'Variables AMS'!AK497/10^6</f>
        <v>1.8498992970000001</v>
      </c>
      <c r="AM155" s="20">
        <f>'Variables AMS'!AL497/10^6</f>
        <v>1.8142406629999999</v>
      </c>
      <c r="AN155" s="20">
        <f>'Variables AMS'!AM497/10^6</f>
        <v>1.7019572670000001</v>
      </c>
      <c r="AO155" s="20">
        <f>'Variables AMS'!AN497/10^6</f>
        <v>1.576840985</v>
      </c>
      <c r="AP155" s="20">
        <f>'Variables AMS'!AO497/10^6</f>
        <v>1.439093441</v>
      </c>
      <c r="AQ155" s="20">
        <f>'Variables AMS'!AP497/10^6</f>
        <v>1.2875642539999999</v>
      </c>
      <c r="AR155" s="20">
        <f>'Variables AMS'!AQ497/10^6</f>
        <v>1.1171768670000002</v>
      </c>
      <c r="AS155" s="20">
        <f>'Variables AMS'!AR497/10^6</f>
        <v>1.13338402</v>
      </c>
      <c r="AT155" s="20">
        <f>'Variables AMS'!AS497/10^6</f>
        <v>1.1470737120000001</v>
      </c>
      <c r="AU155" s="20">
        <f>'Variables AMS'!AT497/10^6</f>
        <v>1.158800195</v>
      </c>
      <c r="AV155" s="20">
        <f>'Variables AMS'!AU497/10^6</f>
        <v>1.16836451</v>
      </c>
      <c r="AW155" s="20">
        <f>'Variables AMS'!AV497/10^6</f>
        <v>1.175460905</v>
      </c>
    </row>
    <row r="156" spans="1:49" x14ac:dyDescent="0.25">
      <c r="A156" s="166"/>
      <c r="B156" t="s">
        <v>260</v>
      </c>
      <c r="C156" s="20">
        <f>'Variables AMS'!B498/10^6</f>
        <v>9.2796922131699109</v>
      </c>
      <c r="D156" s="20">
        <f>'Variables AMS'!C498/10^6</f>
        <v>9.4286806732538402</v>
      </c>
      <c r="E156" s="20">
        <f>'Variables AMS'!D498/10^6</f>
        <v>9.58138617699999</v>
      </c>
      <c r="F156" s="20">
        <f>'Variables AMS'!E498/10^6</f>
        <v>9.5406346559999999</v>
      </c>
      <c r="G156" s="20">
        <f>'Variables AMS'!F498/10^6</f>
        <v>9.138512630000001</v>
      </c>
      <c r="H156" s="20">
        <f>'Variables AMS'!G498/10^6</f>
        <v>8.5863617440000013</v>
      </c>
      <c r="I156" s="20">
        <f>'Variables AMS'!H498/10^6</f>
        <v>8.2212309730000008</v>
      </c>
      <c r="J156" s="20">
        <f>'Variables AMS'!I498/10^6</f>
        <v>7.9746982610000003</v>
      </c>
      <c r="K156" s="20">
        <f>'Variables AMS'!J498/10^6</f>
        <v>7.5718213080000005</v>
      </c>
      <c r="L156" s="20">
        <f>'Variables AMS'!K498/10^6</f>
        <v>7.4984460219999995</v>
      </c>
      <c r="M156" s="20">
        <f>'Variables AMS'!L498/10^6</f>
        <v>7.4665118049999997</v>
      </c>
      <c r="N156" s="20">
        <f>'Variables AMS'!M498/10^6</f>
        <v>7.7214960899999996</v>
      </c>
      <c r="O156" s="20">
        <f>'Variables AMS'!N498/10^6</f>
        <v>7.5576826080000004</v>
      </c>
      <c r="P156" s="20">
        <f>'Variables AMS'!O498/10^6</f>
        <v>7.3018096569999997</v>
      </c>
      <c r="Q156" s="20">
        <f>'Variables AMS'!P498/10^6</f>
        <v>6.9489087459999999</v>
      </c>
      <c r="R156" s="20">
        <f>'Variables AMS'!Q498/10^6</f>
        <v>6.8172277470000004</v>
      </c>
      <c r="S156" s="20">
        <f>'Variables AMS'!R498/10^6</f>
        <v>6.5913046730000007</v>
      </c>
      <c r="T156" s="20">
        <f>'Variables AMS'!S498/10^6</f>
        <v>6.5048934220000003</v>
      </c>
      <c r="U156" s="20">
        <f>'Variables AMS'!T498/10^6</f>
        <v>6.2517255480000005</v>
      </c>
      <c r="V156" s="20">
        <f>'Variables AMS'!U498/10^6</f>
        <v>6.0319641560000008</v>
      </c>
      <c r="W156" s="20">
        <f>'Variables AMS'!V498/10^6</f>
        <v>5.3316133880000001</v>
      </c>
      <c r="X156" s="20">
        <f>'Variables AMS'!W498/10^6</f>
        <v>4.5447938669999992</v>
      </c>
      <c r="Y156" s="20">
        <f>'Variables AMS'!X498/10^6</f>
        <v>3.9800299470000002</v>
      </c>
      <c r="Z156" s="20">
        <f>'Variables AMS'!Y498/10^6</f>
        <v>3.5794376209999998</v>
      </c>
      <c r="AA156" s="20">
        <f>'Variables AMS'!Z498/10^6</f>
        <v>3.2677419319999998</v>
      </c>
      <c r="AB156" s="20">
        <f>'Variables AMS'!AA498/10^6</f>
        <v>3.0186097590000003</v>
      </c>
      <c r="AC156" s="20">
        <f>'Variables AMS'!AB498/10^6</f>
        <v>2.8224301559999998</v>
      </c>
      <c r="AD156" s="20">
        <f>'Variables AMS'!AC498/10^6</f>
        <v>2.6523907840000001</v>
      </c>
      <c r="AE156" s="20">
        <f>'Variables AMS'!AD498/10^6</f>
        <v>2.518717203</v>
      </c>
      <c r="AF156" s="20">
        <f>'Variables AMS'!AE498/10^6</f>
        <v>2.3867983179999999</v>
      </c>
      <c r="AG156" s="20">
        <f>'Variables AMS'!AF498/10^6</f>
        <v>2.3130302450000002</v>
      </c>
      <c r="AH156" s="20">
        <f>'Variables AMS'!AG498/10^6</f>
        <v>2.232129638</v>
      </c>
      <c r="AI156" s="20">
        <f>'Variables AMS'!AH498/10^6</f>
        <v>2.1393760559999997</v>
      </c>
      <c r="AJ156" s="20">
        <f>'Variables AMS'!AI498/10^6</f>
        <v>2.041730356</v>
      </c>
      <c r="AK156" s="20">
        <f>'Variables AMS'!AJ498/10^6</f>
        <v>1.9340175819999998</v>
      </c>
      <c r="AL156" s="20">
        <f>'Variables AMS'!AK498/10^6</f>
        <v>2.0237686049999999</v>
      </c>
      <c r="AM156" s="20">
        <f>'Variables AMS'!AL498/10^6</f>
        <v>2.101304582</v>
      </c>
      <c r="AN156" s="20">
        <f>'Variables AMS'!AM498/10^6</f>
        <v>1.9492273100000002</v>
      </c>
      <c r="AO156" s="20">
        <f>'Variables AMS'!AN498/10^6</f>
        <v>1.7866352509999999</v>
      </c>
      <c r="AP156" s="20">
        <f>'Variables AMS'!AO498/10^6</f>
        <v>1.6124039339999998</v>
      </c>
      <c r="AQ156" s="20">
        <f>'Variables AMS'!AP498/10^6</f>
        <v>1.4258145390000001</v>
      </c>
      <c r="AR156" s="20">
        <f>'Variables AMS'!AQ498/10^6</f>
        <v>1.2222500390000002</v>
      </c>
      <c r="AS156" s="20">
        <f>'Variables AMS'!AR498/10^6</f>
        <v>1.288000142</v>
      </c>
      <c r="AT156" s="20">
        <f>'Variables AMS'!AS498/10^6</f>
        <v>1.3526393130000001</v>
      </c>
      <c r="AU156" s="20">
        <f>'Variables AMS'!AT498/10^6</f>
        <v>1.416556693</v>
      </c>
      <c r="AV156" s="20">
        <f>'Variables AMS'!AU498/10^6</f>
        <v>1.479557513</v>
      </c>
      <c r="AW156" s="20">
        <f>'Variables AMS'!AV498/10^6</f>
        <v>1.5414606390000001</v>
      </c>
    </row>
    <row r="157" spans="1:49" x14ac:dyDescent="0.25">
      <c r="A157" s="166"/>
      <c r="B157" t="s">
        <v>261</v>
      </c>
      <c r="C157" s="20">
        <f>'Variables AMS'!B499/10^6</f>
        <v>10.783636574271499</v>
      </c>
      <c r="D157" s="20">
        <f>'Variables AMS'!C499/10^6</f>
        <v>10.956771347537501</v>
      </c>
      <c r="E157" s="20">
        <f>'Variables AMS'!D499/10^6</f>
        <v>11.150446839999999</v>
      </c>
      <c r="F157" s="20">
        <f>'Variables AMS'!E499/10^6</f>
        <v>11.1542347</v>
      </c>
      <c r="G157" s="20">
        <f>'Variables AMS'!F499/10^6</f>
        <v>11.097629749999999</v>
      </c>
      <c r="H157" s="20">
        <f>'Variables AMS'!G499/10^6</f>
        <v>10.295881900000001</v>
      </c>
      <c r="I157" s="20">
        <f>'Variables AMS'!H499/10^6</f>
        <v>10.628825859999999</v>
      </c>
      <c r="J157" s="20">
        <f>'Variables AMS'!I499/10^6</f>
        <v>10.705959269999999</v>
      </c>
      <c r="K157" s="20">
        <f>'Variables AMS'!J499/10^6</f>
        <v>10.463916529999999</v>
      </c>
      <c r="L157" s="20">
        <f>'Variables AMS'!K499/10^6</f>
        <v>10.41116693</v>
      </c>
      <c r="M157" s="20">
        <f>'Variables AMS'!L499/10^6</f>
        <v>10.41355592</v>
      </c>
      <c r="N157" s="20">
        <f>'Variables AMS'!M499/10^6</f>
        <v>10.7099797</v>
      </c>
      <c r="O157" s="20">
        <f>'Variables AMS'!N499/10^6</f>
        <v>10.78737228</v>
      </c>
      <c r="P157" s="20">
        <f>'Variables AMS'!O499/10^6</f>
        <v>10.930564410000001</v>
      </c>
      <c r="Q157" s="20">
        <f>'Variables AMS'!P499/10^6</f>
        <v>10.87969275</v>
      </c>
      <c r="R157" s="20">
        <f>'Variables AMS'!Q499/10^6</f>
        <v>11.073956710000001</v>
      </c>
      <c r="S157" s="20">
        <f>'Variables AMS'!R499/10^6</f>
        <v>11.04805408</v>
      </c>
      <c r="T157" s="20">
        <f>'Variables AMS'!S499/10^6</f>
        <v>10.92255819</v>
      </c>
      <c r="U157" s="20">
        <f>'Variables AMS'!T499/10^6</f>
        <v>10.833142449999999</v>
      </c>
      <c r="V157" s="20">
        <f>'Variables AMS'!U499/10^6</f>
        <v>10.759840630000001</v>
      </c>
      <c r="W157" s="20">
        <f>'Variables AMS'!V499/10^6</f>
        <v>10.526859269999999</v>
      </c>
      <c r="X157" s="20">
        <f>'Variables AMS'!W499/10^6</f>
        <v>10.21304986</v>
      </c>
      <c r="Y157" s="20">
        <f>'Variables AMS'!X499/10^6</f>
        <v>9.9193515940000001</v>
      </c>
      <c r="Z157" s="20">
        <f>'Variables AMS'!Y499/10^6</f>
        <v>9.6847537789999905</v>
      </c>
      <c r="AA157" s="20">
        <f>'Variables AMS'!Z499/10^6</f>
        <v>9.5096414889999998</v>
      </c>
      <c r="AB157" s="20">
        <f>'Variables AMS'!AA499/10^6</f>
        <v>9.3626971099999992</v>
      </c>
      <c r="AC157" s="20">
        <f>'Variables AMS'!AB499/10^6</f>
        <v>9.2432970440000002</v>
      </c>
      <c r="AD157" s="20">
        <f>'Variables AMS'!AC499/10^6</f>
        <v>8.8247360810000011</v>
      </c>
      <c r="AE157" s="20">
        <f>'Variables AMS'!AD499/10^6</f>
        <v>8.4188080809999999</v>
      </c>
      <c r="AF157" s="20">
        <f>'Variables AMS'!AE499/10^6</f>
        <v>8.0049957650000003</v>
      </c>
      <c r="AG157" s="20">
        <f>'Variables AMS'!AF499/10^6</f>
        <v>7.6865924239999996</v>
      </c>
      <c r="AH157" s="20">
        <f>'Variables AMS'!AG499/10^6</f>
        <v>7.3515696180000001</v>
      </c>
      <c r="AI157" s="20">
        <f>'Variables AMS'!AH499/10^6</f>
        <v>6.9719969749999997</v>
      </c>
      <c r="AJ157" s="20">
        <f>'Variables AMS'!AI499/10^6</f>
        <v>6.5638968679999996</v>
      </c>
      <c r="AK157" s="20">
        <f>'Variables AMS'!AJ499/10^6</f>
        <v>6.1144688880000002</v>
      </c>
      <c r="AL157" s="20">
        <f>'Variables AMS'!AK499/10^6</f>
        <v>5.9755305510000003</v>
      </c>
      <c r="AM157" s="20">
        <f>'Variables AMS'!AL499/10^6</f>
        <v>5.7748251789999996</v>
      </c>
      <c r="AN157" s="20">
        <f>'Variables AMS'!AM499/10^6</f>
        <v>5.3404472709999995</v>
      </c>
      <c r="AO157" s="20">
        <f>'Variables AMS'!AN499/10^6</f>
        <v>4.8770878820000005</v>
      </c>
      <c r="AP157" s="20">
        <f>'Variables AMS'!AO499/10^6</f>
        <v>4.378452083</v>
      </c>
      <c r="AQ157" s="20">
        <f>'Variables AMS'!AP499/10^6</f>
        <v>3.8373108539999996</v>
      </c>
      <c r="AR157" s="20">
        <f>'Variables AMS'!AQ499/10^6</f>
        <v>3.2411332119999998</v>
      </c>
      <c r="AS157" s="20">
        <f>'Variables AMS'!AR499/10^6</f>
        <v>3.2727250740000002</v>
      </c>
      <c r="AT157" s="20">
        <f>'Variables AMS'!AS499/10^6</f>
        <v>3.297891742</v>
      </c>
      <c r="AU157" s="20">
        <f>'Variables AMS'!AT499/10^6</f>
        <v>3.3167283139999997</v>
      </c>
      <c r="AV157" s="20">
        <f>'Variables AMS'!AU499/10^6</f>
        <v>3.3280361910000003</v>
      </c>
      <c r="AW157" s="20">
        <f>'Variables AMS'!AV499/10^6</f>
        <v>3.3307656749999999</v>
      </c>
    </row>
    <row r="158" spans="1:49" x14ac:dyDescent="0.25">
      <c r="A158" s="166"/>
      <c r="B158" t="s">
        <v>262</v>
      </c>
      <c r="C158" s="20">
        <f>'Variables AMS'!B500/10^6</f>
        <v>0.58401086634464205</v>
      </c>
      <c r="D158" s="20">
        <f>'Variables AMS'!C500/10^6</f>
        <v>0.59338734970747298</v>
      </c>
      <c r="E158" s="20">
        <f>'Variables AMS'!D500/10^6</f>
        <v>0.60304505370000006</v>
      </c>
      <c r="F158" s="20">
        <f>'Variables AMS'!E500/10^6</f>
        <v>0.6189192268</v>
      </c>
      <c r="G158" s="20">
        <f>'Variables AMS'!F500/10^6</f>
        <v>0.58640206900000003</v>
      </c>
      <c r="H158" s="20">
        <f>'Variables AMS'!G500/10^6</f>
        <v>0.50693694950000001</v>
      </c>
      <c r="I158" s="20">
        <f>'Variables AMS'!H500/10^6</f>
        <v>0.52530678469999992</v>
      </c>
      <c r="J158" s="20">
        <f>'Variables AMS'!I500/10^6</f>
        <v>0.52657375080000002</v>
      </c>
      <c r="K158" s="20">
        <f>'Variables AMS'!J500/10^6</f>
        <v>0.48478979220000001</v>
      </c>
      <c r="L158" s="20">
        <f>'Variables AMS'!K500/10^6</f>
        <v>0.45325572489999999</v>
      </c>
      <c r="M158" s="20">
        <f>'Variables AMS'!L500/10^6</f>
        <v>0.44408756050000003</v>
      </c>
      <c r="N158" s="20">
        <f>'Variables AMS'!M500/10^6</f>
        <v>0.46721629960000005</v>
      </c>
      <c r="O158" s="20">
        <f>'Variables AMS'!N500/10^6</f>
        <v>0.44584829369999995</v>
      </c>
      <c r="P158" s="20">
        <f>'Variables AMS'!O500/10^6</f>
        <v>0.42793042940000003</v>
      </c>
      <c r="Q158" s="20">
        <f>'Variables AMS'!P500/10^6</f>
        <v>0.3973154881</v>
      </c>
      <c r="R158" s="20">
        <f>'Variables AMS'!Q500/10^6</f>
        <v>0.36811099530000002</v>
      </c>
      <c r="S158" s="20">
        <f>'Variables AMS'!R500/10^6</f>
        <v>0.35076383439999997</v>
      </c>
      <c r="T158" s="20">
        <f>'Variables AMS'!S500/10^6</f>
        <v>0.35090756170000004</v>
      </c>
      <c r="U158" s="20">
        <f>'Variables AMS'!T500/10^6</f>
        <v>0.34238670319999998</v>
      </c>
      <c r="V158" s="20">
        <f>'Variables AMS'!U500/10^6</f>
        <v>0.33911046840000003</v>
      </c>
      <c r="W158" s="20">
        <f>'Variables AMS'!V500/10^6</f>
        <v>0.29004781280000003</v>
      </c>
      <c r="X158" s="20">
        <f>'Variables AMS'!W500/10^6</f>
        <v>0.24711478640000001</v>
      </c>
      <c r="Y158" s="20">
        <f>'Variables AMS'!X500/10^6</f>
        <v>0.21687744859999999</v>
      </c>
      <c r="Z158" s="20">
        <f>'Variables AMS'!Y500/10^6</f>
        <v>0.19675871890000002</v>
      </c>
      <c r="AA158" s="20">
        <f>'Variables AMS'!Z500/10^6</f>
        <v>0.181688353</v>
      </c>
      <c r="AB158" s="20">
        <f>'Variables AMS'!AA500/10^6</f>
        <v>0.1699023304</v>
      </c>
      <c r="AC158" s="20">
        <f>'Variables AMS'!AB500/10^6</f>
        <v>0.16061438829999999</v>
      </c>
      <c r="AD158" s="20">
        <f>'Variables AMS'!AC500/10^6</f>
        <v>0.15221434859999999</v>
      </c>
      <c r="AE158" s="20">
        <f>'Variables AMS'!AD500/10^6</f>
        <v>0.14546292180000001</v>
      </c>
      <c r="AF158" s="20">
        <f>'Variables AMS'!AE500/10^6</f>
        <v>0.1387225426</v>
      </c>
      <c r="AG158" s="20">
        <f>'Variables AMS'!AF500/10^6</f>
        <v>0.13330267069999999</v>
      </c>
      <c r="AH158" s="20">
        <f>'Variables AMS'!AG500/10^6</f>
        <v>0.12762932339999999</v>
      </c>
      <c r="AI158" s="20">
        <f>'Variables AMS'!AH500/10^6</f>
        <v>0.1212386684</v>
      </c>
      <c r="AJ158" s="20">
        <f>'Variables AMS'!AI500/10^6</f>
        <v>0.11421948679999999</v>
      </c>
      <c r="AK158" s="20">
        <f>'Variables AMS'!AJ500/10^6</f>
        <v>0.10640175169999999</v>
      </c>
      <c r="AL158" s="20">
        <f>'Variables AMS'!AK500/10^6</f>
        <v>0.10309668919999999</v>
      </c>
      <c r="AM158" s="20">
        <f>'Variables AMS'!AL500/10^6</f>
        <v>9.8637230780000001E-2</v>
      </c>
      <c r="AN158" s="20">
        <f>'Variables AMS'!AM500/10^6</f>
        <v>9.1452617750000006E-2</v>
      </c>
      <c r="AO158" s="20">
        <f>'Variables AMS'!AN500/10^6</f>
        <v>8.3621315340000002E-2</v>
      </c>
      <c r="AP158" s="20">
        <f>'Variables AMS'!AO500/10^6</f>
        <v>7.5099871629999995E-2</v>
      </c>
      <c r="AQ158" s="20">
        <f>'Variables AMS'!AP500/10^6</f>
        <v>6.583195376999991E-2</v>
      </c>
      <c r="AR158" s="20">
        <f>'Variables AMS'!AQ500/10^6</f>
        <v>5.5510956870000003E-2</v>
      </c>
      <c r="AS158" s="20">
        <f>'Variables AMS'!AR500/10^6</f>
        <v>5.5618638469999995E-2</v>
      </c>
      <c r="AT158" s="20">
        <f>'Variables AMS'!AS500/10^6</f>
        <v>5.5638894959999997E-2</v>
      </c>
      <c r="AU158" s="20">
        <f>'Variables AMS'!AT500/10^6</f>
        <v>5.5561345849999999E-2</v>
      </c>
      <c r="AV158" s="20">
        <f>'Variables AMS'!AU500/10^6</f>
        <v>5.5361646099999995E-2</v>
      </c>
      <c r="AW158" s="20">
        <f>'Variables AMS'!AV500/10^6</f>
        <v>5.5034425140000003E-2</v>
      </c>
    </row>
    <row r="159" spans="1:49" x14ac:dyDescent="0.25">
      <c r="A159" s="166"/>
      <c r="B159" t="s">
        <v>263</v>
      </c>
      <c r="C159" s="20">
        <f>'Variables AMS'!B501/10^6</f>
        <v>22.712835553921099</v>
      </c>
      <c r="D159" s="20">
        <f>'Variables AMS'!C501/10^6</f>
        <v>23.077497475414102</v>
      </c>
      <c r="E159" s="20">
        <f>'Variables AMS'!D501/10^6</f>
        <v>23.460129429999999</v>
      </c>
      <c r="F159" s="20">
        <f>'Variables AMS'!E501/10^6</f>
        <v>23.541328149999998</v>
      </c>
      <c r="G159" s="20">
        <f>'Variables AMS'!F501/10^6</f>
        <v>19.976547350000001</v>
      </c>
      <c r="H159" s="20">
        <f>'Variables AMS'!G501/10^6</f>
        <v>16.627636129999999</v>
      </c>
      <c r="I159" s="20">
        <f>'Variables AMS'!H501/10^6</f>
        <v>17.07681762</v>
      </c>
      <c r="J159" s="20">
        <f>'Variables AMS'!I501/10^6</f>
        <v>16.670787130000001</v>
      </c>
      <c r="K159" s="20">
        <f>'Variables AMS'!J501/10^6</f>
        <v>15.792585320000001</v>
      </c>
      <c r="L159" s="20">
        <f>'Variables AMS'!K501/10^6</f>
        <v>16.440934630000001</v>
      </c>
      <c r="M159" s="20">
        <f>'Variables AMS'!L501/10^6</f>
        <v>16.799529079999999</v>
      </c>
      <c r="N159" s="20">
        <f>'Variables AMS'!M501/10^6</f>
        <v>17.133870179999999</v>
      </c>
      <c r="O159" s="20">
        <f>'Variables AMS'!N501/10^6</f>
        <v>14.356825449999999</v>
      </c>
      <c r="P159" s="20">
        <f>'Variables AMS'!O501/10^6</f>
        <v>13.04345563</v>
      </c>
      <c r="Q159" s="20">
        <f>'Variables AMS'!P501/10^6</f>
        <v>11.931226730000001</v>
      </c>
      <c r="R159" s="20">
        <f>'Variables AMS'!Q501/10^6</f>
        <v>11.00085121</v>
      </c>
      <c r="S159" s="20">
        <f>'Variables AMS'!R501/10^6</f>
        <v>10.340938420000001</v>
      </c>
      <c r="T159" s="20">
        <f>'Variables AMS'!S501/10^6</f>
        <v>10.512109109999999</v>
      </c>
      <c r="U159" s="20">
        <f>'Variables AMS'!T501/10^6</f>
        <v>10.34036517</v>
      </c>
      <c r="V159" s="20">
        <f>'Variables AMS'!U501/10^6</f>
        <v>10.33066421</v>
      </c>
      <c r="W159" s="20">
        <f>'Variables AMS'!V501/10^6</f>
        <v>9.5460522469999987</v>
      </c>
      <c r="X159" s="20">
        <f>'Variables AMS'!W501/10^6</f>
        <v>8.6527685510000012</v>
      </c>
      <c r="Y159" s="20">
        <f>'Variables AMS'!X501/10^6</f>
        <v>8.0470853890000011</v>
      </c>
      <c r="Z159" s="20">
        <f>'Variables AMS'!Y501/10^6</f>
        <v>7.6479879979999996</v>
      </c>
      <c r="AA159" s="20">
        <f>'Variables AMS'!Z501/10^6</f>
        <v>7.3328364539999997</v>
      </c>
      <c r="AB159" s="20">
        <f>'Variables AMS'!AA501/10^6</f>
        <v>7.0705344710000002</v>
      </c>
      <c r="AC159" s="20">
        <f>'Variables AMS'!AB501/10^6</f>
        <v>6.8606789119999991</v>
      </c>
      <c r="AD159" s="20">
        <f>'Variables AMS'!AC501/10^6</f>
        <v>6.819166214</v>
      </c>
      <c r="AE159" s="20">
        <f>'Variables AMS'!AD501/10^6</f>
        <v>6.8273523459999996</v>
      </c>
      <c r="AF159" s="20">
        <f>'Variables AMS'!AE501/10^6</f>
        <v>6.8453810990000008</v>
      </c>
      <c r="AG159" s="20">
        <f>'Variables AMS'!AF501/10^6</f>
        <v>6.8823569139999998</v>
      </c>
      <c r="AH159" s="20">
        <f>'Variables AMS'!AG501/10^6</f>
        <v>6.9226239400000003</v>
      </c>
      <c r="AI159" s="20">
        <f>'Variables AMS'!AH501/10^6</f>
        <v>6.9719305690000004</v>
      </c>
      <c r="AJ159" s="20">
        <f>'Variables AMS'!AI501/10^6</f>
        <v>7.0245639460000007</v>
      </c>
      <c r="AK159" s="20">
        <f>'Variables AMS'!AJ501/10^6</f>
        <v>7.0801775539999996</v>
      </c>
      <c r="AL159" s="20">
        <f>'Variables AMS'!AK501/10^6</f>
        <v>7.1793765820000006</v>
      </c>
      <c r="AM159" s="20">
        <f>'Variables AMS'!AL501/10^6</f>
        <v>7.2772553269999998</v>
      </c>
      <c r="AN159" s="20">
        <f>'Variables AMS'!AM501/10^6</f>
        <v>7.3044047079999999</v>
      </c>
      <c r="AO159" s="20">
        <f>'Variables AMS'!AN501/10^6</f>
        <v>7.3212539249999997</v>
      </c>
      <c r="AP159" s="20">
        <f>'Variables AMS'!AO501/10^6</f>
        <v>7.3305211300000002</v>
      </c>
      <c r="AQ159" s="20">
        <f>'Variables AMS'!AP501/10^6</f>
        <v>7.3365534649999997</v>
      </c>
      <c r="AR159" s="20">
        <f>'Variables AMS'!AQ501/10^6</f>
        <v>7.328246676</v>
      </c>
      <c r="AS159" s="20">
        <f>'Variables AMS'!AR501/10^6</f>
        <v>7.3729637410000004</v>
      </c>
      <c r="AT159" s="20">
        <f>'Variables AMS'!AS501/10^6</f>
        <v>7.4199341370000003</v>
      </c>
      <c r="AU159" s="20">
        <f>'Variables AMS'!AT501/10^6</f>
        <v>7.4648088360000004</v>
      </c>
      <c r="AV159" s="20">
        <f>'Variables AMS'!AU501/10^6</f>
        <v>7.5072619999999999</v>
      </c>
      <c r="AW159" s="20">
        <f>'Variables AMS'!AV501/10^6</f>
        <v>7.5488131650000003</v>
      </c>
    </row>
    <row r="160" spans="1:49" x14ac:dyDescent="0.25">
      <c r="A160" s="166"/>
      <c r="B160" t="s">
        <v>264</v>
      </c>
      <c r="C160" s="20">
        <f>'Variables AMS'!B502/10^6</f>
        <v>0.61194961832884498</v>
      </c>
      <c r="D160" s="20">
        <f>'Variables AMS'!C502/10^6</f>
        <v>0.62177466739182696</v>
      </c>
      <c r="E160" s="20">
        <f>'Variables AMS'!D502/10^6</f>
        <v>0.63175746079999995</v>
      </c>
      <c r="F160" s="20">
        <f>'Variables AMS'!E502/10^6</f>
        <v>0.62000166440000004</v>
      </c>
      <c r="G160" s="20">
        <f>'Variables AMS'!F502/10^6</f>
        <v>0.55811906280000001</v>
      </c>
      <c r="H160" s="20">
        <f>'Variables AMS'!G502/10^6</f>
        <v>0.46906587079999995</v>
      </c>
      <c r="I160" s="20">
        <f>'Variables AMS'!H502/10^6</f>
        <v>0.50358996109999998</v>
      </c>
      <c r="J160" s="20">
        <f>'Variables AMS'!I502/10^6</f>
        <v>0.48769412280000002</v>
      </c>
      <c r="K160" s="20">
        <f>'Variables AMS'!J502/10^6</f>
        <v>0.44025649040000003</v>
      </c>
      <c r="L160" s="20">
        <f>'Variables AMS'!K502/10^6</f>
        <v>0.41828398900000002</v>
      </c>
      <c r="M160" s="20">
        <f>'Variables AMS'!L502/10^6</f>
        <v>0.41721686099999999</v>
      </c>
      <c r="N160" s="20">
        <f>'Variables AMS'!M502/10^6</f>
        <v>0.418266996</v>
      </c>
      <c r="O160" s="20">
        <f>'Variables AMS'!N502/10^6</f>
        <v>0.38738978129999996</v>
      </c>
      <c r="P160" s="20">
        <f>'Variables AMS'!O502/10^6</f>
        <v>0.37432995260000002</v>
      </c>
      <c r="Q160" s="20">
        <f>'Variables AMS'!P502/10^6</f>
        <v>0.33301737250000002</v>
      </c>
      <c r="R160" s="20">
        <f>'Variables AMS'!Q502/10^6</f>
        <v>0.30679723759999999</v>
      </c>
      <c r="S160" s="20">
        <f>'Variables AMS'!R502/10^6</f>
        <v>0.29561719079999998</v>
      </c>
      <c r="T160" s="20">
        <f>'Variables AMS'!S502/10^6</f>
        <v>0.29817429989999999</v>
      </c>
      <c r="U160" s="20">
        <f>'Variables AMS'!T502/10^6</f>
        <v>0.28675138569999997</v>
      </c>
      <c r="V160" s="20">
        <f>'Variables AMS'!U502/10^6</f>
        <v>0.2827204633</v>
      </c>
      <c r="W160" s="20">
        <f>'Variables AMS'!V502/10^6</f>
        <v>0.21928352079999999</v>
      </c>
      <c r="X160" s="20">
        <f>'Variables AMS'!W502/10^6</f>
        <v>0.16747904810000003</v>
      </c>
      <c r="Y160" s="20">
        <f>'Variables AMS'!X502/10^6</f>
        <v>0.12971058020000001</v>
      </c>
      <c r="Z160" s="20">
        <f>'Variables AMS'!Y502/10^6</f>
        <v>0.1062208187</v>
      </c>
      <c r="AA160" s="20">
        <f>'Variables AMS'!Z502/10^6</f>
        <v>8.9823686700000002E-2</v>
      </c>
      <c r="AB160" s="20">
        <f>'Variables AMS'!AA502/10^6</f>
        <v>7.7935562380000004E-2</v>
      </c>
      <c r="AC160" s="20">
        <f>'Variables AMS'!AB502/10^6</f>
        <v>6.9059088769999999E-2</v>
      </c>
      <c r="AD160" s="20">
        <f>'Variables AMS'!AC502/10^6</f>
        <v>6.1298524100000001E-2</v>
      </c>
      <c r="AE160" s="20">
        <f>'Variables AMS'!AD502/10^6</f>
        <v>5.5257908609999996E-2</v>
      </c>
      <c r="AF160" s="20">
        <f>'Variables AMS'!AE502/10^6</f>
        <v>4.9461625070000001E-2</v>
      </c>
      <c r="AG160" s="20">
        <f>'Variables AMS'!AF502/10^6</f>
        <v>4.6638655629999998E-2</v>
      </c>
      <c r="AH160" s="20">
        <f>'Variables AMS'!AG502/10^6</f>
        <v>4.37915896E-2</v>
      </c>
      <c r="AI160" s="20">
        <f>'Variables AMS'!AH502/10^6</f>
        <v>4.0777523309999994E-2</v>
      </c>
      <c r="AJ160" s="20">
        <f>'Variables AMS'!AI502/10^6</f>
        <v>3.7740735489999996E-2</v>
      </c>
      <c r="AK160" s="20">
        <f>'Variables AMS'!AJ502/10^6</f>
        <v>3.4650410949999995E-2</v>
      </c>
      <c r="AL160" s="20">
        <f>'Variables AMS'!AK502/10^6</f>
        <v>4.1430057669999999E-2</v>
      </c>
      <c r="AM160" s="20">
        <f>'Variables AMS'!AL502/10^6</f>
        <v>4.8241460120000003E-2</v>
      </c>
      <c r="AN160" s="20">
        <f>'Variables AMS'!AM502/10^6</f>
        <v>4.2436405980000001E-2</v>
      </c>
      <c r="AO160" s="20">
        <f>'Variables AMS'!AN502/10^6</f>
        <v>3.6483290559999999E-2</v>
      </c>
      <c r="AP160" s="20">
        <f>'Variables AMS'!AO502/10^6</f>
        <v>3.033637556E-2</v>
      </c>
      <c r="AQ160" s="20">
        <f>'Variables AMS'!AP502/10^6</f>
        <v>2.4029139800000002E-2</v>
      </c>
      <c r="AR160" s="20">
        <f>'Variables AMS'!AQ502/10^6</f>
        <v>1.7516740770000001E-2</v>
      </c>
      <c r="AS160" s="20">
        <f>'Variables AMS'!AR502/10^6</f>
        <v>2.0882078759999999E-2</v>
      </c>
      <c r="AT160" s="20">
        <f>'Variables AMS'!AS502/10^6</f>
        <v>2.4291544160000001E-2</v>
      </c>
      <c r="AU160" s="20">
        <f>'Variables AMS'!AT502/10^6</f>
        <v>2.7751974049999999E-2</v>
      </c>
      <c r="AV160" s="20">
        <f>'Variables AMS'!AU502/10^6</f>
        <v>3.1263703699999999E-2</v>
      </c>
      <c r="AW160" s="20">
        <f>'Variables AMS'!AV502/10^6</f>
        <v>3.4837261780000003E-2</v>
      </c>
    </row>
    <row r="161" spans="1:49" x14ac:dyDescent="0.25">
      <c r="A161" s="166"/>
      <c r="B161" t="s">
        <v>265</v>
      </c>
      <c r="C161" s="20">
        <f>'Variables AMS'!B503/10^6</f>
        <v>18.604230451297902</v>
      </c>
      <c r="D161" s="20">
        <f>'Variables AMS'!C503/10^6</f>
        <v>18.902927388902398</v>
      </c>
      <c r="E161" s="20">
        <f>'Variables AMS'!D503/10^6</f>
        <v>19.209702579999998</v>
      </c>
      <c r="F161" s="20">
        <f>'Variables AMS'!E503/10^6</f>
        <v>19.518136460000001</v>
      </c>
      <c r="G161" s="20">
        <f>'Variables AMS'!F503/10^6</f>
        <v>18.322422</v>
      </c>
      <c r="H161" s="20">
        <f>'Variables AMS'!G503/10^6</f>
        <v>16.854372719999997</v>
      </c>
      <c r="I161" s="20">
        <f>'Variables AMS'!H503/10^6</f>
        <v>16.98511495</v>
      </c>
      <c r="J161" s="20">
        <f>'Variables AMS'!I503/10^6</f>
        <v>16.543292359999999</v>
      </c>
      <c r="K161" s="20">
        <f>'Variables AMS'!J503/10^6</f>
        <v>15.649449410000001</v>
      </c>
      <c r="L161" s="20">
        <f>'Variables AMS'!K503/10^6</f>
        <v>15.318580669999999</v>
      </c>
      <c r="M161" s="20">
        <f>'Variables AMS'!L503/10^6</f>
        <v>15.36143496</v>
      </c>
      <c r="N161" s="20">
        <f>'Variables AMS'!M503/10^6</f>
        <v>15.733253960000001</v>
      </c>
      <c r="O161" s="20">
        <f>'Variables AMS'!N503/10^6</f>
        <v>14.946270980000001</v>
      </c>
      <c r="P161" s="20">
        <f>'Variables AMS'!O503/10^6</f>
        <v>14.15881568</v>
      </c>
      <c r="Q161" s="20">
        <f>'Variables AMS'!P503/10^6</f>
        <v>13.14263431</v>
      </c>
      <c r="R161" s="20">
        <f>'Variables AMS'!Q503/10^6</f>
        <v>12.845870199999998</v>
      </c>
      <c r="S161" s="20">
        <f>'Variables AMS'!R503/10^6</f>
        <v>12.50008119</v>
      </c>
      <c r="T161" s="20">
        <f>'Variables AMS'!S503/10^6</f>
        <v>12.640105050000001</v>
      </c>
      <c r="U161" s="20">
        <f>'Variables AMS'!T503/10^6</f>
        <v>12.411566650000001</v>
      </c>
      <c r="V161" s="20">
        <f>'Variables AMS'!U503/10^6</f>
        <v>12.35804115</v>
      </c>
      <c r="W161" s="20">
        <f>'Variables AMS'!V503/10^6</f>
        <v>10.522536779999999</v>
      </c>
      <c r="X161" s="20">
        <f>'Variables AMS'!W503/10^6</f>
        <v>8.8108577970000006</v>
      </c>
      <c r="Y161" s="20">
        <f>'Variables AMS'!X503/10^6</f>
        <v>7.4694256809999997</v>
      </c>
      <c r="Z161" s="20">
        <f>'Variables AMS'!Y503/10^6</f>
        <v>6.5095564640000001</v>
      </c>
      <c r="AA161" s="20">
        <f>'Variables AMS'!Z503/10^6</f>
        <v>5.751263324</v>
      </c>
      <c r="AB161" s="20">
        <f>'Variables AMS'!AA503/10^6</f>
        <v>5.1301478109999996</v>
      </c>
      <c r="AC161" s="20">
        <f>'Variables AMS'!AB503/10^6</f>
        <v>4.6154864500000006</v>
      </c>
      <c r="AD161" s="20">
        <f>'Variables AMS'!AC503/10^6</f>
        <v>4.3583884699999995</v>
      </c>
      <c r="AE161" s="20">
        <f>'Variables AMS'!AD503/10^6</f>
        <v>4.1659158650000006</v>
      </c>
      <c r="AF161" s="20">
        <f>'Variables AMS'!AE503/10^6</f>
        <v>3.9778883409999999</v>
      </c>
      <c r="AG161" s="20">
        <f>'Variables AMS'!AF503/10^6</f>
        <v>3.8614335079999997</v>
      </c>
      <c r="AH161" s="20">
        <f>'Variables AMS'!AG503/10^6</f>
        <v>3.7331719739999998</v>
      </c>
      <c r="AI161" s="20">
        <f>'Variables AMS'!AH503/10^6</f>
        <v>3.5890016460000003</v>
      </c>
      <c r="AJ161" s="20">
        <f>'Variables AMS'!AI503/10^6</f>
        <v>3.431060429</v>
      </c>
      <c r="AK161" s="20">
        <f>'Variables AMS'!AJ503/10^6</f>
        <v>3.2536122769999998</v>
      </c>
      <c r="AL161" s="20">
        <f>'Variables AMS'!AK503/10^6</f>
        <v>3.3200101320000002</v>
      </c>
      <c r="AM161" s="20">
        <f>'Variables AMS'!AL503/10^6</f>
        <v>3.3614533020000001</v>
      </c>
      <c r="AN161" s="20">
        <f>'Variables AMS'!AM503/10^6</f>
        <v>3.1528899500000001</v>
      </c>
      <c r="AO161" s="20">
        <f>'Variables AMS'!AN503/10^6</f>
        <v>2.9243630929999997</v>
      </c>
      <c r="AP161" s="20">
        <f>'Variables AMS'!AO503/10^6</f>
        <v>2.6754068859999998</v>
      </c>
      <c r="AQ161" s="20">
        <f>'Variables AMS'!AP503/10^6</f>
        <v>2.404538182</v>
      </c>
      <c r="AR161" s="20">
        <f>'Variables AMS'!AQ503/10^6</f>
        <v>2.1030574240000002</v>
      </c>
      <c r="AS161" s="20">
        <f>'Variables AMS'!AR503/10^6</f>
        <v>2.177862969</v>
      </c>
      <c r="AT161" s="20">
        <f>'Variables AMS'!AS503/10^6</f>
        <v>2.25231564</v>
      </c>
      <c r="AU161" s="20">
        <f>'Variables AMS'!AT503/10^6</f>
        <v>2.3254865790000001</v>
      </c>
      <c r="AV161" s="20">
        <f>'Variables AMS'!AU503/10^6</f>
        <v>2.3968307520000001</v>
      </c>
      <c r="AW161" s="20">
        <f>'Variables AMS'!AV503/10^6</f>
        <v>2.4661621690000004</v>
      </c>
    </row>
    <row r="162" spans="1:49" x14ac:dyDescent="0.25">
      <c r="A162" s="166"/>
      <c r="B162" t="s">
        <v>266</v>
      </c>
      <c r="C162" s="20">
        <f>'Variables AMS'!B504/10^6</f>
        <v>0.58343822926562194</v>
      </c>
      <c r="D162" s="20">
        <f>'Variables AMS'!C504/10^6</f>
        <v>0.59280551875492393</v>
      </c>
      <c r="E162" s="20">
        <f>'Variables AMS'!D504/10^6</f>
        <v>0.60232320449999999</v>
      </c>
      <c r="F162" s="20">
        <f>'Variables AMS'!E504/10^6</f>
        <v>0.62948513529999994</v>
      </c>
      <c r="G162" s="20">
        <f>'Variables AMS'!F504/10^6</f>
        <v>0.61617281830000004</v>
      </c>
      <c r="H162" s="20">
        <f>'Variables AMS'!G504/10^6</f>
        <v>0.5354431502</v>
      </c>
      <c r="I162" s="20">
        <f>'Variables AMS'!H504/10^6</f>
        <v>0.53423110789999995</v>
      </c>
      <c r="J162" s="20">
        <f>'Variables AMS'!I504/10^6</f>
        <v>0.54471626549999996</v>
      </c>
      <c r="K162" s="20">
        <f>'Variables AMS'!J504/10^6</f>
        <v>0.52082567909999999</v>
      </c>
      <c r="L162" s="20">
        <f>'Variables AMS'!K504/10^6</f>
        <v>0.50529418530000003</v>
      </c>
      <c r="M162" s="20">
        <f>'Variables AMS'!L504/10^6</f>
        <v>0.47007069959999997</v>
      </c>
      <c r="N162" s="20">
        <f>'Variables AMS'!M504/10^6</f>
        <v>0.42981742290000002</v>
      </c>
      <c r="O162" s="20">
        <f>'Variables AMS'!N504/10^6</f>
        <v>0.41497870799999997</v>
      </c>
      <c r="P162" s="20">
        <f>'Variables AMS'!O504/10^6</f>
        <v>0.4146305072</v>
      </c>
      <c r="Q162" s="20">
        <f>'Variables AMS'!P504/10^6</f>
        <v>0.3993859709</v>
      </c>
      <c r="R162" s="20">
        <f>'Variables AMS'!Q504/10^6</f>
        <v>0.39986617790000001</v>
      </c>
      <c r="S162" s="20">
        <f>'Variables AMS'!R504/10^6</f>
        <v>0.39855972039999998</v>
      </c>
      <c r="T162" s="20">
        <f>'Variables AMS'!S504/10^6</f>
        <v>0.40232541049999998</v>
      </c>
      <c r="U162" s="20">
        <f>'Variables AMS'!T504/10^6</f>
        <v>0.39029612149999998</v>
      </c>
      <c r="V162" s="20">
        <f>'Variables AMS'!U504/10^6</f>
        <v>0.39168681729999999</v>
      </c>
      <c r="W162" s="20">
        <f>'Variables AMS'!V504/10^6</f>
        <v>0.39667677610000002</v>
      </c>
      <c r="X162" s="20">
        <f>'Variables AMS'!W504/10^6</f>
        <v>0.3945563574</v>
      </c>
      <c r="Y162" s="20">
        <f>'Variables AMS'!X504/10^6</f>
        <v>0.37922305229999997</v>
      </c>
      <c r="Z162" s="20">
        <f>'Variables AMS'!Y504/10^6</f>
        <v>0.36626492259999999</v>
      </c>
      <c r="AA162" s="20">
        <f>'Variables AMS'!Z504/10^6</f>
        <v>0.35188352080000002</v>
      </c>
      <c r="AB162" s="20">
        <f>'Variables AMS'!AA504/10^6</f>
        <v>0.33604626630000001</v>
      </c>
      <c r="AC162" s="20">
        <f>'Variables AMS'!AB504/10^6</f>
        <v>0.32099061019999997</v>
      </c>
      <c r="AD162" s="20">
        <f>'Variables AMS'!AC504/10^6</f>
        <v>0.2963941779</v>
      </c>
      <c r="AE162" s="20">
        <f>'Variables AMS'!AD504/10^6</f>
        <v>0.26841778529999999</v>
      </c>
      <c r="AF162" s="20">
        <f>'Variables AMS'!AE504/10^6</f>
        <v>0.23964141010000001</v>
      </c>
      <c r="AG162" s="20">
        <f>'Variables AMS'!AF504/10^6</f>
        <v>0.22336796549999999</v>
      </c>
      <c r="AH162" s="20">
        <f>'Variables AMS'!AG504/10^6</f>
        <v>0.20760696770000001</v>
      </c>
      <c r="AI162" s="20">
        <f>'Variables AMS'!AH504/10^6</f>
        <v>0.19153229099999999</v>
      </c>
      <c r="AJ162" s="20">
        <f>'Variables AMS'!AI504/10^6</f>
        <v>0.17486960469999999</v>
      </c>
      <c r="AK162" s="20">
        <f>'Variables AMS'!AJ504/10^6</f>
        <v>0.15848466120000002</v>
      </c>
      <c r="AL162" s="20">
        <f>'Variables AMS'!AK504/10^6</f>
        <v>0.18344948329999999</v>
      </c>
      <c r="AM162" s="20">
        <f>'Variables AMS'!AL504/10^6</f>
        <v>0.2066280865</v>
      </c>
      <c r="AN162" s="20">
        <f>'Variables AMS'!AM504/10^6</f>
        <v>0.1821364614</v>
      </c>
      <c r="AO162" s="20">
        <f>'Variables AMS'!AN504/10^6</f>
        <v>0.15631077160000001</v>
      </c>
      <c r="AP162" s="20">
        <f>'Variables AMS'!AO504/10^6</f>
        <v>0.1297384577</v>
      </c>
      <c r="AQ162" s="20">
        <f>'Variables AMS'!AP504/10^6</f>
        <v>0.1026668006</v>
      </c>
      <c r="AR162" s="20">
        <f>'Variables AMS'!AQ504/10^6</f>
        <v>7.4541153900000004E-2</v>
      </c>
      <c r="AS162" s="20">
        <f>'Variables AMS'!AR504/10^6</f>
        <v>8.680703255000001E-2</v>
      </c>
      <c r="AT162" s="20">
        <f>'Variables AMS'!AS504/10^6</f>
        <v>9.9154788159999993E-2</v>
      </c>
      <c r="AU162" s="20">
        <f>'Variables AMS'!AT504/10^6</f>
        <v>0.1112977619</v>
      </c>
      <c r="AV162" s="20">
        <f>'Variables AMS'!AU504/10^6</f>
        <v>0.1232487577</v>
      </c>
      <c r="AW162" s="20">
        <f>'Variables AMS'!AV504/10^6</f>
        <v>0.135463632</v>
      </c>
    </row>
    <row r="165" spans="1:49" x14ac:dyDescent="0.25">
      <c r="A165" s="166" t="s">
        <v>302</v>
      </c>
      <c r="B165" t="s">
        <v>255</v>
      </c>
      <c r="C165" s="20">
        <f>'Variables AMS'!B472</f>
        <v>2.7703288319169999</v>
      </c>
      <c r="D165" s="20">
        <f>'Variables AMS'!C472</f>
        <v>2.8148073574016701</v>
      </c>
      <c r="E165" s="20">
        <f>'Variables AMS'!D472</f>
        <v>2.86</v>
      </c>
      <c r="F165" s="20">
        <f>'Variables AMS'!E472</f>
        <v>2.9575180950000002</v>
      </c>
      <c r="G165" s="20">
        <f>'Variables AMS'!F472</f>
        <v>2.8492552959999999</v>
      </c>
      <c r="H165" s="20">
        <f>'Variables AMS'!G472</f>
        <v>2.9703334570000002</v>
      </c>
      <c r="I165" s="20">
        <f>'Variables AMS'!H472</f>
        <v>3.0813653489999999</v>
      </c>
      <c r="J165" s="20">
        <f>'Variables AMS'!I472</f>
        <v>2.9532880330000002</v>
      </c>
      <c r="K165" s="20">
        <f>'Variables AMS'!J472</f>
        <v>2.8714074329999999</v>
      </c>
      <c r="L165" s="20">
        <f>'Variables AMS'!K472</f>
        <v>2.797874813</v>
      </c>
      <c r="M165" s="20">
        <f>'Variables AMS'!L472</f>
        <v>2.9848905530000001</v>
      </c>
      <c r="N165" s="20">
        <f>'Variables AMS'!M472</f>
        <v>3.150162001</v>
      </c>
      <c r="O165" s="20">
        <f>'Variables AMS'!N472</f>
        <v>3.228530702</v>
      </c>
      <c r="P165" s="20">
        <f>'Variables AMS'!O472</f>
        <v>3.253634431</v>
      </c>
      <c r="Q165" s="20">
        <f>'Variables AMS'!P472</f>
        <v>3.0547979550000002</v>
      </c>
      <c r="R165" s="20">
        <f>'Variables AMS'!Q472</f>
        <v>3.0479012050000001</v>
      </c>
      <c r="S165" s="20">
        <f>'Variables AMS'!R472</f>
        <v>3.0695905799999998</v>
      </c>
      <c r="T165" s="20">
        <f>'Variables AMS'!S472</f>
        <v>3.1066114040000001</v>
      </c>
      <c r="U165" s="20">
        <f>'Variables AMS'!T472</f>
        <v>3.131224038</v>
      </c>
      <c r="V165" s="20">
        <f>'Variables AMS'!U472</f>
        <v>3.195500139</v>
      </c>
      <c r="W165" s="20">
        <f>'Variables AMS'!V472</f>
        <v>3.2209786970000001</v>
      </c>
      <c r="X165" s="20">
        <f>'Variables AMS'!W472</f>
        <v>3.2202342869999998</v>
      </c>
      <c r="Y165" s="20">
        <f>'Variables AMS'!X472</f>
        <v>3.2616466489999998</v>
      </c>
      <c r="Z165" s="20">
        <f>'Variables AMS'!Y472</f>
        <v>3.317173543</v>
      </c>
      <c r="AA165" s="20">
        <f>'Variables AMS'!Z472</f>
        <v>3.3736210940000002</v>
      </c>
      <c r="AB165" s="20">
        <f>'Variables AMS'!AA472</f>
        <v>3.423461847</v>
      </c>
      <c r="AC165" s="20">
        <f>'Variables AMS'!AB472</f>
        <v>3.4671853100000001</v>
      </c>
      <c r="AD165" s="20">
        <f>'Variables AMS'!AC472</f>
        <v>3.5152352040000001</v>
      </c>
      <c r="AE165" s="20">
        <f>'Variables AMS'!AD472</f>
        <v>3.5688978150000001</v>
      </c>
      <c r="AF165" s="20">
        <f>'Variables AMS'!AE472</f>
        <v>3.6227616490000001</v>
      </c>
      <c r="AG165" s="20">
        <f>'Variables AMS'!AF472</f>
        <v>3.6759500530000002</v>
      </c>
      <c r="AH165" s="20">
        <f>'Variables AMS'!AG472</f>
        <v>3.7328737429999999</v>
      </c>
      <c r="AI165" s="20">
        <f>'Variables AMS'!AH472</f>
        <v>3.7961707929999999</v>
      </c>
      <c r="AJ165" s="20">
        <f>'Variables AMS'!AI472</f>
        <v>3.8656033970000001</v>
      </c>
      <c r="AK165" s="20">
        <f>'Variables AMS'!AJ472</f>
        <v>3.9335041419999999</v>
      </c>
      <c r="AL165" s="20">
        <f>'Variables AMS'!AK472</f>
        <v>3.9987559560000001</v>
      </c>
      <c r="AM165" s="20">
        <f>'Variables AMS'!AL472</f>
        <v>4.0612451820000004</v>
      </c>
      <c r="AN165" s="20">
        <f>'Variables AMS'!AM472</f>
        <v>4.1350415810000003</v>
      </c>
      <c r="AO165" s="20">
        <f>'Variables AMS'!AN472</f>
        <v>4.2094704439999999</v>
      </c>
      <c r="AP165" s="20">
        <f>'Variables AMS'!AO472</f>
        <v>4.2823080329999996</v>
      </c>
      <c r="AQ165" s="20">
        <f>'Variables AMS'!AP472</f>
        <v>4.356415589</v>
      </c>
      <c r="AR165" s="20">
        <f>'Variables AMS'!AQ472</f>
        <v>4.4289836439999997</v>
      </c>
      <c r="AS165" s="20">
        <f>'Variables AMS'!AR472</f>
        <v>4.4880156409999996</v>
      </c>
      <c r="AT165" s="20">
        <f>'Variables AMS'!AS472</f>
        <v>4.5463914880000003</v>
      </c>
      <c r="AU165" s="20">
        <f>'Variables AMS'!AT472</f>
        <v>4.6081729469999999</v>
      </c>
      <c r="AV165" s="20">
        <f>'Variables AMS'!AU472</f>
        <v>4.6715855780000002</v>
      </c>
      <c r="AW165" s="20">
        <f>'Variables AMS'!AV472</f>
        <v>4.7362525350000002</v>
      </c>
    </row>
    <row r="166" spans="1:49" x14ac:dyDescent="0.25">
      <c r="A166" s="166"/>
      <c r="B166" t="s">
        <v>256</v>
      </c>
      <c r="C166" s="20">
        <f>'Variables AMS'!B473</f>
        <v>6.18523199925892</v>
      </c>
      <c r="D166" s="20">
        <f>'Variables AMS'!C473</f>
        <v>6.2845378996769998</v>
      </c>
      <c r="E166" s="20">
        <f>'Variables AMS'!D473</f>
        <v>6.3854381880000002</v>
      </c>
      <c r="F166" s="20">
        <f>'Variables AMS'!E473</f>
        <v>6.5828685419999999</v>
      </c>
      <c r="G166" s="20">
        <f>'Variables AMS'!F473</f>
        <v>6.3845767960000002</v>
      </c>
      <c r="H166" s="20">
        <f>'Variables AMS'!G473</f>
        <v>6.4245355110000002</v>
      </c>
      <c r="I166" s="20">
        <f>'Variables AMS'!H473</f>
        <v>6.4652357670000002</v>
      </c>
      <c r="J166" s="20">
        <f>'Variables AMS'!I473</f>
        <v>6.4752349669999996</v>
      </c>
      <c r="K166" s="20">
        <f>'Variables AMS'!J473</f>
        <v>6.2576651959999996</v>
      </c>
      <c r="L166" s="20">
        <f>'Variables AMS'!K473</f>
        <v>6.1728019850000004</v>
      </c>
      <c r="M166" s="20">
        <f>'Variables AMS'!L473</f>
        <v>6.2960582250000003</v>
      </c>
      <c r="N166" s="20">
        <f>'Variables AMS'!M473</f>
        <v>6.3687331949999999</v>
      </c>
      <c r="O166" s="20">
        <f>'Variables AMS'!N473</f>
        <v>5.9403001379999996</v>
      </c>
      <c r="P166" s="20">
        <f>'Variables AMS'!O473</f>
        <v>5.5986355239999996</v>
      </c>
      <c r="Q166" s="20">
        <f>'Variables AMS'!P473</f>
        <v>5.1999187640000004</v>
      </c>
      <c r="R166" s="20">
        <f>'Variables AMS'!Q473</f>
        <v>4.8814219940000001</v>
      </c>
      <c r="S166" s="20">
        <f>'Variables AMS'!R473</f>
        <v>4.7369285379999999</v>
      </c>
      <c r="T166" s="20">
        <f>'Variables AMS'!S473</f>
        <v>4.7523275529999998</v>
      </c>
      <c r="U166" s="20">
        <f>'Variables AMS'!T473</f>
        <v>4.8205813930000003</v>
      </c>
      <c r="V166" s="20">
        <f>'Variables AMS'!U473</f>
        <v>4.9467642820000002</v>
      </c>
      <c r="W166" s="20">
        <f>'Variables AMS'!V473</f>
        <v>4.6656004940000004</v>
      </c>
      <c r="X166" s="20">
        <f>'Variables AMS'!W473</f>
        <v>4.3648571570000003</v>
      </c>
      <c r="Y166" s="20">
        <f>'Variables AMS'!X473</f>
        <v>4.149786926</v>
      </c>
      <c r="Z166" s="20">
        <f>'Variables AMS'!Y473</f>
        <v>3.9904348789999999</v>
      </c>
      <c r="AA166" s="20">
        <f>'Variables AMS'!Z473</f>
        <v>3.863694964</v>
      </c>
      <c r="AB166" s="20">
        <f>'Variables AMS'!AA473</f>
        <v>3.7551515289999999</v>
      </c>
      <c r="AC166" s="20">
        <f>'Variables AMS'!AB473</f>
        <v>3.6597954349999999</v>
      </c>
      <c r="AD166" s="20">
        <f>'Variables AMS'!AC473</f>
        <v>3.6886940639999999</v>
      </c>
      <c r="AE166" s="20">
        <f>'Variables AMS'!AD473</f>
        <v>3.7466165789999999</v>
      </c>
      <c r="AF166" s="20">
        <f>'Variables AMS'!AE473</f>
        <v>3.8100026599999999</v>
      </c>
      <c r="AG166" s="20">
        <f>'Variables AMS'!AF473</f>
        <v>3.874142939</v>
      </c>
      <c r="AH166" s="20">
        <f>'Variables AMS'!AG473</f>
        <v>3.9424738179999999</v>
      </c>
      <c r="AI166" s="20">
        <f>'Variables AMS'!AH473</f>
        <v>4.0166260679999999</v>
      </c>
      <c r="AJ166" s="20">
        <f>'Variables AMS'!AI473</f>
        <v>4.0966656950000004</v>
      </c>
      <c r="AK166" s="20">
        <f>'Variables AMS'!AJ473</f>
        <v>4.1757694790000004</v>
      </c>
      <c r="AL166" s="20">
        <f>'Variables AMS'!AK473</f>
        <v>4.2547433320000003</v>
      </c>
      <c r="AM166" s="20">
        <f>'Variables AMS'!AL473</f>
        <v>4.3307802579999999</v>
      </c>
      <c r="AN166" s="20">
        <f>'Variables AMS'!AM473</f>
        <v>4.419394112</v>
      </c>
      <c r="AO166" s="20">
        <f>'Variables AMS'!AN473</f>
        <v>4.5106779369999996</v>
      </c>
      <c r="AP166" s="20">
        <f>'Variables AMS'!AO473</f>
        <v>4.6013842829999998</v>
      </c>
      <c r="AQ166" s="20">
        <f>'Variables AMS'!AP473</f>
        <v>4.6929232330000001</v>
      </c>
      <c r="AR166" s="20">
        <f>'Variables AMS'!AQ473</f>
        <v>4.7830441119999998</v>
      </c>
      <c r="AS166" s="20">
        <f>'Variables AMS'!AR473</f>
        <v>4.8628651009999997</v>
      </c>
      <c r="AT166" s="20">
        <f>'Variables AMS'!AS473</f>
        <v>4.9421828049999998</v>
      </c>
      <c r="AU166" s="20">
        <f>'Variables AMS'!AT473</f>
        <v>5.0246203019999998</v>
      </c>
      <c r="AV166" s="20">
        <f>'Variables AMS'!AU473</f>
        <v>5.1087563969999996</v>
      </c>
      <c r="AW166" s="20">
        <f>'Variables AMS'!AV473</f>
        <v>5.1941261189999999</v>
      </c>
    </row>
    <row r="167" spans="1:49" x14ac:dyDescent="0.25">
      <c r="A167" s="166"/>
      <c r="B167" t="s">
        <v>257</v>
      </c>
      <c r="C167" s="20">
        <f>'Variables AMS'!B474</f>
        <v>0.93799827590948903</v>
      </c>
      <c r="D167" s="20">
        <f>'Variables AMS'!C474</f>
        <v>0.953058141633355</v>
      </c>
      <c r="E167" s="20">
        <f>'Variables AMS'!D474</f>
        <v>0.96835979839999997</v>
      </c>
      <c r="F167" s="20">
        <f>'Variables AMS'!E474</f>
        <v>0.97132375069999999</v>
      </c>
      <c r="G167" s="20">
        <f>'Variables AMS'!F474</f>
        <v>0.94169356640000002</v>
      </c>
      <c r="H167" s="20">
        <f>'Variables AMS'!G474</f>
        <v>0.84893296709999999</v>
      </c>
      <c r="I167" s="20">
        <f>'Variables AMS'!H474</f>
        <v>0.92210952040000005</v>
      </c>
      <c r="J167" s="20">
        <f>'Variables AMS'!I474</f>
        <v>0.92129257350000004</v>
      </c>
      <c r="K167" s="20">
        <f>'Variables AMS'!J474</f>
        <v>0.89905337169999999</v>
      </c>
      <c r="L167" s="20">
        <f>'Variables AMS'!K474</f>
        <v>0.8932067964</v>
      </c>
      <c r="M167" s="20">
        <f>'Variables AMS'!L474</f>
        <v>0.9195986679</v>
      </c>
      <c r="N167" s="20">
        <f>'Variables AMS'!M474</f>
        <v>0.95820332060000002</v>
      </c>
      <c r="O167" s="20">
        <f>'Variables AMS'!N474</f>
        <v>0.87623059830000005</v>
      </c>
      <c r="P167" s="20">
        <f>'Variables AMS'!O474</f>
        <v>0.82257777359999995</v>
      </c>
      <c r="Q167" s="20">
        <f>'Variables AMS'!P474</f>
        <v>0.75012306539999996</v>
      </c>
      <c r="R167" s="20">
        <f>'Variables AMS'!Q474</f>
        <v>0.69983914260000002</v>
      </c>
      <c r="S167" s="20">
        <f>'Variables AMS'!R474</f>
        <v>0.61934642780000004</v>
      </c>
      <c r="T167" s="20">
        <f>'Variables AMS'!S474</f>
        <v>0.66386810860000001</v>
      </c>
      <c r="U167" s="20">
        <f>'Variables AMS'!T474</f>
        <v>0.65995265700000005</v>
      </c>
      <c r="V167" s="20">
        <f>'Variables AMS'!U474</f>
        <v>0.67948735230000001</v>
      </c>
      <c r="W167" s="20">
        <f>'Variables AMS'!V474</f>
        <v>0.6366902619</v>
      </c>
      <c r="X167" s="20">
        <f>'Variables AMS'!W474</f>
        <v>0.58729355650000004</v>
      </c>
      <c r="Y167" s="20">
        <f>'Variables AMS'!X474</f>
        <v>0.54237957800000003</v>
      </c>
      <c r="Z167" s="20">
        <f>'Variables AMS'!Y474</f>
        <v>0.51257129339999996</v>
      </c>
      <c r="AA167" s="20">
        <f>'Variables AMS'!Z474</f>
        <v>0.48431931969999997</v>
      </c>
      <c r="AB167" s="20">
        <f>'Variables AMS'!AA474</f>
        <v>0.45873930159999998</v>
      </c>
      <c r="AC167" s="20">
        <f>'Variables AMS'!AB474</f>
        <v>0.4367466431</v>
      </c>
      <c r="AD167" s="20">
        <f>'Variables AMS'!AC474</f>
        <v>0.42982693840000002</v>
      </c>
      <c r="AE167" s="20">
        <f>'Variables AMS'!AD474</f>
        <v>0.42824576959999999</v>
      </c>
      <c r="AF167" s="20">
        <f>'Variables AMS'!AE474</f>
        <v>0.42941834270000001</v>
      </c>
      <c r="AG167" s="20">
        <f>'Variables AMS'!AF474</f>
        <v>0.43231370060000002</v>
      </c>
      <c r="AH167" s="20">
        <f>'Variables AMS'!AG474</f>
        <v>0.43778474699999997</v>
      </c>
      <c r="AI167" s="20">
        <f>'Variables AMS'!AH474</f>
        <v>0.44523209120000001</v>
      </c>
      <c r="AJ167" s="20">
        <f>'Variables AMS'!AI474</f>
        <v>0.45252002559999999</v>
      </c>
      <c r="AK167" s="20">
        <f>'Variables AMS'!AJ474</f>
        <v>0.45968493539999999</v>
      </c>
      <c r="AL167" s="20">
        <f>'Variables AMS'!AK474</f>
        <v>0.46725441639999998</v>
      </c>
      <c r="AM167" s="20">
        <f>'Variables AMS'!AL474</f>
        <v>0.47364094089999997</v>
      </c>
      <c r="AN167" s="20">
        <f>'Variables AMS'!AM474</f>
        <v>0.48249467769999999</v>
      </c>
      <c r="AO167" s="20">
        <f>'Variables AMS'!AN474</f>
        <v>0.49069825080000001</v>
      </c>
      <c r="AP167" s="20">
        <f>'Variables AMS'!AO474</f>
        <v>0.49900855999999999</v>
      </c>
      <c r="AQ167" s="20">
        <f>'Variables AMS'!AP474</f>
        <v>0.50751099060000004</v>
      </c>
      <c r="AR167" s="20">
        <f>'Variables AMS'!AQ474</f>
        <v>0.51534338359999998</v>
      </c>
      <c r="AS167" s="20">
        <f>'Variables AMS'!AR474</f>
        <v>0.52209955500000005</v>
      </c>
      <c r="AT167" s="20">
        <f>'Variables AMS'!AS474</f>
        <v>0.52955419670000003</v>
      </c>
      <c r="AU167" s="20">
        <f>'Variables AMS'!AT474</f>
        <v>0.5372053926</v>
      </c>
      <c r="AV167" s="20">
        <f>'Variables AMS'!AU474</f>
        <v>0.54490630849999999</v>
      </c>
      <c r="AW167" s="20">
        <f>'Variables AMS'!AV474</f>
        <v>0.55275741619999996</v>
      </c>
    </row>
    <row r="168" spans="1:49" x14ac:dyDescent="0.25">
      <c r="A168" s="166"/>
      <c r="B168" t="s">
        <v>258</v>
      </c>
      <c r="C168" s="20">
        <f>'Variables AMS'!B475</f>
        <v>2.5672422222947699</v>
      </c>
      <c r="D168" s="20">
        <f>'Variables AMS'!C475</f>
        <v>2.6084601265717402</v>
      </c>
      <c r="E168" s="20">
        <f>'Variables AMS'!D475</f>
        <v>2.6503397980000001</v>
      </c>
      <c r="F168" s="20">
        <f>'Variables AMS'!E475</f>
        <v>2.6906769819999998</v>
      </c>
      <c r="G168" s="20">
        <f>'Variables AMS'!F475</f>
        <v>2.4774203450000001</v>
      </c>
      <c r="H168" s="20">
        <f>'Variables AMS'!G475</f>
        <v>2.207825535</v>
      </c>
      <c r="I168" s="20">
        <f>'Variables AMS'!H475</f>
        <v>2.0358983610000001</v>
      </c>
      <c r="J168" s="20">
        <f>'Variables AMS'!I475</f>
        <v>2.1961222870000001</v>
      </c>
      <c r="K168" s="20">
        <f>'Variables AMS'!J475</f>
        <v>2.0031978320000001</v>
      </c>
      <c r="L168" s="20">
        <f>'Variables AMS'!K475</f>
        <v>1.9299448770000001</v>
      </c>
      <c r="M168" s="20">
        <f>'Variables AMS'!L475</f>
        <v>1.9755051370000001</v>
      </c>
      <c r="N168" s="20">
        <f>'Variables AMS'!M475</f>
        <v>2.0051237749999999</v>
      </c>
      <c r="O168" s="20">
        <f>'Variables AMS'!N475</f>
        <v>1.9278028190000001</v>
      </c>
      <c r="P168" s="20">
        <f>'Variables AMS'!O475</f>
        <v>1.8275076589999999</v>
      </c>
      <c r="Q168" s="20">
        <f>'Variables AMS'!P475</f>
        <v>1.692242896</v>
      </c>
      <c r="R168" s="20">
        <f>'Variables AMS'!Q475</f>
        <v>1.581674252</v>
      </c>
      <c r="S168" s="20">
        <f>'Variables AMS'!R475</f>
        <v>1.486372772</v>
      </c>
      <c r="T168" s="20">
        <f>'Variables AMS'!S475</f>
        <v>1.476772129</v>
      </c>
      <c r="U168" s="20">
        <f>'Variables AMS'!T475</f>
        <v>1.4446393449999999</v>
      </c>
      <c r="V168" s="20">
        <f>'Variables AMS'!U475</f>
        <v>1.429856577</v>
      </c>
      <c r="W168" s="20">
        <f>'Variables AMS'!V475</f>
        <v>1.3978811900000001</v>
      </c>
      <c r="X168" s="20">
        <f>'Variables AMS'!W475</f>
        <v>1.355484355</v>
      </c>
      <c r="Y168" s="20">
        <f>'Variables AMS'!X475</f>
        <v>1.382887027</v>
      </c>
      <c r="Z168" s="20">
        <f>'Variables AMS'!Y475</f>
        <v>1.4518349020000001</v>
      </c>
      <c r="AA168" s="20">
        <f>'Variables AMS'!Z475</f>
        <v>1.550332644</v>
      </c>
      <c r="AB168" s="20">
        <f>'Variables AMS'!AA475</f>
        <v>1.677020848</v>
      </c>
      <c r="AC168" s="20">
        <f>'Variables AMS'!AB475</f>
        <v>1.837443902</v>
      </c>
      <c r="AD168" s="20">
        <f>'Variables AMS'!AC475</f>
        <v>1.840461355</v>
      </c>
      <c r="AE168" s="20">
        <f>'Variables AMS'!AD475</f>
        <v>1.8573368260000001</v>
      </c>
      <c r="AF168" s="20">
        <f>'Variables AMS'!AE475</f>
        <v>1.87670286</v>
      </c>
      <c r="AG168" s="20">
        <f>'Variables AMS'!AF475</f>
        <v>1.896250384</v>
      </c>
      <c r="AH168" s="20">
        <f>'Variables AMS'!AG475</f>
        <v>1.917264745</v>
      </c>
      <c r="AI168" s="20">
        <f>'Variables AMS'!AH475</f>
        <v>1.9416557400000001</v>
      </c>
      <c r="AJ168" s="20">
        <f>'Variables AMS'!AI475</f>
        <v>1.9682174059999999</v>
      </c>
      <c r="AK168" s="20">
        <f>'Variables AMS'!AJ475</f>
        <v>1.9954477589999999</v>
      </c>
      <c r="AL168" s="20">
        <f>'Variables AMS'!AK475</f>
        <v>2.0211005809999998</v>
      </c>
      <c r="AM168" s="20">
        <f>'Variables AMS'!AL475</f>
        <v>2.0462139559999999</v>
      </c>
      <c r="AN168" s="20">
        <f>'Variables AMS'!AM475</f>
        <v>2.0733384240000001</v>
      </c>
      <c r="AO168" s="20">
        <f>'Variables AMS'!AN475</f>
        <v>2.1002497120000001</v>
      </c>
      <c r="AP168" s="20">
        <f>'Variables AMS'!AO475</f>
        <v>2.127919983</v>
      </c>
      <c r="AQ168" s="20">
        <f>'Variables AMS'!AP475</f>
        <v>2.1577493749999999</v>
      </c>
      <c r="AR168" s="20">
        <f>'Variables AMS'!AQ475</f>
        <v>2.1883676080000001</v>
      </c>
      <c r="AS168" s="20">
        <f>'Variables AMS'!AR475</f>
        <v>2.209495145</v>
      </c>
      <c r="AT168" s="20">
        <f>'Variables AMS'!AS475</f>
        <v>2.2300072910000002</v>
      </c>
      <c r="AU168" s="20">
        <f>'Variables AMS'!AT475</f>
        <v>2.2510234960000002</v>
      </c>
      <c r="AV168" s="20">
        <f>'Variables AMS'!AU475</f>
        <v>2.2724936979999999</v>
      </c>
      <c r="AW168" s="20">
        <f>'Variables AMS'!AV475</f>
        <v>2.2947699890000002</v>
      </c>
    </row>
    <row r="169" spans="1:49" x14ac:dyDescent="0.25">
      <c r="A169" s="166"/>
      <c r="B169" t="s">
        <v>268</v>
      </c>
      <c r="C169" s="20">
        <f>'Variables AMS'!B476</f>
        <v>6.9555208572076603</v>
      </c>
      <c r="D169" s="20">
        <f>'Variables AMS'!C476</f>
        <v>7.0671939943971003</v>
      </c>
      <c r="E169" s="20">
        <f>'Variables AMS'!D476</f>
        <v>7.18066008</v>
      </c>
      <c r="F169" s="20">
        <f>'Variables AMS'!E476</f>
        <v>7.2883490630000001</v>
      </c>
      <c r="G169" s="20">
        <f>'Variables AMS'!F476</f>
        <v>6.7022796299999996</v>
      </c>
      <c r="H169" s="20">
        <f>'Variables AMS'!G476</f>
        <v>5.9595127459999997</v>
      </c>
      <c r="I169" s="20">
        <f>'Variables AMS'!H476</f>
        <v>5.6252531660000002</v>
      </c>
      <c r="J169" s="20">
        <f>'Variables AMS'!I476</f>
        <v>6.1049856330000001</v>
      </c>
      <c r="K169" s="20">
        <f>'Variables AMS'!J476</f>
        <v>5.5328452510000004</v>
      </c>
      <c r="L169" s="20">
        <f>'Variables AMS'!K476</f>
        <v>5.3241345559999997</v>
      </c>
      <c r="M169" s="20">
        <f>'Variables AMS'!L476</f>
        <v>5.4507089740000003</v>
      </c>
      <c r="N169" s="20">
        <f>'Variables AMS'!M476</f>
        <v>5.5282461390000002</v>
      </c>
      <c r="O169" s="20">
        <f>'Variables AMS'!N476</f>
        <v>5.3308831730000001</v>
      </c>
      <c r="P169" s="20">
        <f>'Variables AMS'!O476</f>
        <v>5.038212648</v>
      </c>
      <c r="Q169" s="20">
        <f>'Variables AMS'!P476</f>
        <v>4.6331278999999999</v>
      </c>
      <c r="R169" s="20">
        <f>'Variables AMS'!Q476</f>
        <v>4.3293407669999997</v>
      </c>
      <c r="S169" s="20">
        <f>'Variables AMS'!R476</f>
        <v>4.0519129639999996</v>
      </c>
      <c r="T169" s="20">
        <f>'Variables AMS'!S476</f>
        <v>4.063888693</v>
      </c>
      <c r="U169" s="20">
        <f>'Variables AMS'!T476</f>
        <v>3.952964299</v>
      </c>
      <c r="V169" s="20">
        <f>'Variables AMS'!U476</f>
        <v>3.9279389760000001</v>
      </c>
      <c r="W169" s="20">
        <f>'Variables AMS'!V476</f>
        <v>3.560946671</v>
      </c>
      <c r="X169" s="20">
        <f>'Variables AMS'!W476</f>
        <v>3.1517742040000001</v>
      </c>
      <c r="Y169" s="20">
        <f>'Variables AMS'!X476</f>
        <v>2.8984019750000001</v>
      </c>
      <c r="Z169" s="20">
        <f>'Variables AMS'!Y476</f>
        <v>2.7190957720000002</v>
      </c>
      <c r="AA169" s="20">
        <f>'Variables AMS'!Z476</f>
        <v>2.5720835489999998</v>
      </c>
      <c r="AB169" s="20">
        <f>'Variables AMS'!AA476</f>
        <v>2.4428703760000001</v>
      </c>
      <c r="AC169" s="20">
        <f>'Variables AMS'!AB476</f>
        <v>2.3386940549999999</v>
      </c>
      <c r="AD169" s="20">
        <f>'Variables AMS'!AC476</f>
        <v>2.3460199909999999</v>
      </c>
      <c r="AE169" s="20">
        <f>'Variables AMS'!AD476</f>
        <v>2.3641764470000002</v>
      </c>
      <c r="AF169" s="20">
        <f>'Variables AMS'!AE476</f>
        <v>2.3856696479999999</v>
      </c>
      <c r="AG169" s="20">
        <f>'Variables AMS'!AF476</f>
        <v>2.408714786</v>
      </c>
      <c r="AH169" s="20">
        <f>'Variables AMS'!AG476</f>
        <v>2.4372017490000002</v>
      </c>
      <c r="AI169" s="20">
        <f>'Variables AMS'!AH476</f>
        <v>2.4716415509999998</v>
      </c>
      <c r="AJ169" s="20">
        <f>'Variables AMS'!AI476</f>
        <v>2.5053772959999998</v>
      </c>
      <c r="AK169" s="20">
        <f>'Variables AMS'!AJ476</f>
        <v>2.5438005690000001</v>
      </c>
      <c r="AL169" s="20">
        <f>'Variables AMS'!AK476</f>
        <v>2.5828874989999999</v>
      </c>
      <c r="AM169" s="20">
        <f>'Variables AMS'!AL476</f>
        <v>2.6253319049999999</v>
      </c>
      <c r="AN169" s="20">
        <f>'Variables AMS'!AM476</f>
        <v>2.6692898619999998</v>
      </c>
      <c r="AO169" s="20">
        <f>'Variables AMS'!AN476</f>
        <v>2.7056661559999999</v>
      </c>
      <c r="AP169" s="20">
        <f>'Variables AMS'!AO476</f>
        <v>2.743433692</v>
      </c>
      <c r="AQ169" s="20">
        <f>'Variables AMS'!AP476</f>
        <v>2.7880774480000001</v>
      </c>
      <c r="AR169" s="20">
        <f>'Variables AMS'!AQ476</f>
        <v>2.8310616820000001</v>
      </c>
      <c r="AS169" s="20">
        <f>'Variables AMS'!AR476</f>
        <v>2.860078363</v>
      </c>
      <c r="AT169" s="20">
        <f>'Variables AMS'!AS476</f>
        <v>2.8950474480000001</v>
      </c>
      <c r="AU169" s="20">
        <f>'Variables AMS'!AT476</f>
        <v>2.930759535</v>
      </c>
      <c r="AV169" s="20">
        <f>'Variables AMS'!AU476</f>
        <v>2.9678382600000002</v>
      </c>
      <c r="AW169" s="20">
        <f>'Variables AMS'!AV476</f>
        <v>3.0107047279999999</v>
      </c>
    </row>
    <row r="170" spans="1:49" x14ac:dyDescent="0.25">
      <c r="A170" s="166"/>
      <c r="B170" t="s">
        <v>259</v>
      </c>
      <c r="C170" s="20">
        <f>'Variables AMS'!B477</f>
        <v>6.1262766028879696</v>
      </c>
      <c r="D170" s="20">
        <f>'Variables AMS'!C477</f>
        <v>6.22463595534765</v>
      </c>
      <c r="E170" s="20">
        <f>'Variables AMS'!D477</f>
        <v>6.3245744989999997</v>
      </c>
      <c r="F170" s="20">
        <f>'Variables AMS'!E477</f>
        <v>6.3667183539999996</v>
      </c>
      <c r="G170" s="20">
        <f>'Variables AMS'!F477</f>
        <v>5.9798816590000001</v>
      </c>
      <c r="H170" s="20">
        <f>'Variables AMS'!G477</f>
        <v>5.5219536270000003</v>
      </c>
      <c r="I170" s="20">
        <f>'Variables AMS'!H477</f>
        <v>5.1235983770000004</v>
      </c>
      <c r="J170" s="20">
        <f>'Variables AMS'!I477</f>
        <v>4.7600969859999998</v>
      </c>
      <c r="K170" s="20">
        <f>'Variables AMS'!J477</f>
        <v>4.4179634620000003</v>
      </c>
      <c r="L170" s="20">
        <f>'Variables AMS'!K477</f>
        <v>4.3887878669999996</v>
      </c>
      <c r="M170" s="20">
        <f>'Variables AMS'!L477</f>
        <v>4.3585067979999996</v>
      </c>
      <c r="N170" s="20">
        <f>'Variables AMS'!M477</f>
        <v>4.4743502829999997</v>
      </c>
      <c r="O170" s="20">
        <f>'Variables AMS'!N477</f>
        <v>4.1617953160000001</v>
      </c>
      <c r="P170" s="20">
        <f>'Variables AMS'!O477</f>
        <v>3.8259957629999999</v>
      </c>
      <c r="Q170" s="20">
        <f>'Variables AMS'!P477</f>
        <v>3.5350214360000001</v>
      </c>
      <c r="R170" s="20">
        <f>'Variables AMS'!Q477</f>
        <v>3.2620901240000002</v>
      </c>
      <c r="S170" s="20">
        <f>'Variables AMS'!R477</f>
        <v>3.0923803259999998</v>
      </c>
      <c r="T170" s="20">
        <f>'Variables AMS'!S477</f>
        <v>3.0720171810000001</v>
      </c>
      <c r="U170" s="20">
        <f>'Variables AMS'!T477</f>
        <v>2.9967276100000002</v>
      </c>
      <c r="V170" s="20">
        <f>'Variables AMS'!U477</f>
        <v>2.9514897609999999</v>
      </c>
      <c r="W170" s="20">
        <f>'Variables AMS'!V477</f>
        <v>2.8696757329999998</v>
      </c>
      <c r="X170" s="20">
        <f>'Variables AMS'!W477</f>
        <v>2.7758573379999998</v>
      </c>
      <c r="Y170" s="20">
        <f>'Variables AMS'!X477</f>
        <v>2.8049055209999998</v>
      </c>
      <c r="Z170" s="20">
        <f>'Variables AMS'!Y477</f>
        <v>2.9035250320000001</v>
      </c>
      <c r="AA170" s="20">
        <f>'Variables AMS'!Z477</f>
        <v>3.047203111</v>
      </c>
      <c r="AB170" s="20">
        <f>'Variables AMS'!AA477</f>
        <v>3.2340189289999999</v>
      </c>
      <c r="AC170" s="20">
        <f>'Variables AMS'!AB477</f>
        <v>3.47522441</v>
      </c>
      <c r="AD170" s="20">
        <f>'Variables AMS'!AC477</f>
        <v>3.4936116660000001</v>
      </c>
      <c r="AE170" s="20">
        <f>'Variables AMS'!AD477</f>
        <v>3.5316900879999999</v>
      </c>
      <c r="AF170" s="20">
        <f>'Variables AMS'!AE477</f>
        <v>3.5741961299999998</v>
      </c>
      <c r="AG170" s="20">
        <f>'Variables AMS'!AF477</f>
        <v>3.6193752180000001</v>
      </c>
      <c r="AH170" s="20">
        <f>'Variables AMS'!AG477</f>
        <v>3.6678338250000002</v>
      </c>
      <c r="AI170" s="20">
        <f>'Variables AMS'!AH477</f>
        <v>3.7236819689999998</v>
      </c>
      <c r="AJ170" s="20">
        <f>'Variables AMS'!AI477</f>
        <v>3.7835350499999998</v>
      </c>
      <c r="AK170" s="20">
        <f>'Variables AMS'!AJ477</f>
        <v>3.8454890669999999</v>
      </c>
      <c r="AL170" s="20">
        <f>'Variables AMS'!AK477</f>
        <v>3.9099911220000001</v>
      </c>
      <c r="AM170" s="20">
        <f>'Variables AMS'!AL477</f>
        <v>3.9752784179999998</v>
      </c>
      <c r="AN170" s="20">
        <f>'Variables AMS'!AM477</f>
        <v>4.0399165689999998</v>
      </c>
      <c r="AO170" s="20">
        <f>'Variables AMS'!AN477</f>
        <v>4.1051940099999999</v>
      </c>
      <c r="AP170" s="20">
        <f>'Variables AMS'!AO477</f>
        <v>4.1713191519999997</v>
      </c>
      <c r="AQ170" s="20">
        <f>'Variables AMS'!AP477</f>
        <v>4.240534534</v>
      </c>
      <c r="AR170" s="20">
        <f>'Variables AMS'!AQ477</f>
        <v>4.3094525859999999</v>
      </c>
      <c r="AS170" s="20">
        <f>'Variables AMS'!AR477</f>
        <v>4.3719099129999996</v>
      </c>
      <c r="AT170" s="20">
        <f>'Variables AMS'!AS477</f>
        <v>4.4347580500000001</v>
      </c>
      <c r="AU170" s="20">
        <f>'Variables AMS'!AT477</f>
        <v>4.4994790939999998</v>
      </c>
      <c r="AV170" s="20">
        <f>'Variables AMS'!AU477</f>
        <v>4.5659053570000001</v>
      </c>
      <c r="AW170" s="20">
        <f>'Variables AMS'!AV477</f>
        <v>4.634393684</v>
      </c>
    </row>
    <row r="171" spans="1:49" x14ac:dyDescent="0.25">
      <c r="A171" s="166"/>
      <c r="B171" t="s">
        <v>260</v>
      </c>
      <c r="C171" s="20">
        <f>'Variables AMS'!B478</f>
        <v>4.6730475251106096</v>
      </c>
      <c r="D171" s="20">
        <f>'Variables AMS'!C478</f>
        <v>4.7480748146663103</v>
      </c>
      <c r="E171" s="20">
        <f>'Variables AMS'!D478</f>
        <v>4.8243066920000004</v>
      </c>
      <c r="F171" s="20">
        <f>'Variables AMS'!E478</f>
        <v>4.8823840980000002</v>
      </c>
      <c r="G171" s="20">
        <f>'Variables AMS'!F478</f>
        <v>4.863021614</v>
      </c>
      <c r="H171" s="20">
        <f>'Variables AMS'!G478</f>
        <v>4.5643035479999998</v>
      </c>
      <c r="I171" s="20">
        <f>'Variables AMS'!H478</f>
        <v>4.6168784479999996</v>
      </c>
      <c r="J171" s="20">
        <f>'Variables AMS'!I478</f>
        <v>4.6434729140000002</v>
      </c>
      <c r="K171" s="20">
        <f>'Variables AMS'!J478</f>
        <v>4.5329514529999999</v>
      </c>
      <c r="L171" s="20">
        <f>'Variables AMS'!K478</f>
        <v>4.5447670689999997</v>
      </c>
      <c r="M171" s="20">
        <f>'Variables AMS'!L478</f>
        <v>4.5615932600000004</v>
      </c>
      <c r="N171" s="20">
        <f>'Variables AMS'!M478</f>
        <v>4.715288481</v>
      </c>
      <c r="O171" s="20">
        <f>'Variables AMS'!N478</f>
        <v>4.6342535600000003</v>
      </c>
      <c r="P171" s="20">
        <f>'Variables AMS'!O478</f>
        <v>4.5425888670000001</v>
      </c>
      <c r="Q171" s="20">
        <f>'Variables AMS'!P478</f>
        <v>4.4017162839999999</v>
      </c>
      <c r="R171" s="20">
        <f>'Variables AMS'!Q478</f>
        <v>4.3506746569999999</v>
      </c>
      <c r="S171" s="20">
        <f>'Variables AMS'!R478</f>
        <v>4.2408877460000003</v>
      </c>
      <c r="T171" s="20">
        <f>'Variables AMS'!S478</f>
        <v>4.3376889040000002</v>
      </c>
      <c r="U171" s="20">
        <f>'Variables AMS'!T478</f>
        <v>4.3368247760000003</v>
      </c>
      <c r="V171" s="20">
        <f>'Variables AMS'!U478</f>
        <v>4.4011078880000003</v>
      </c>
      <c r="W171" s="20">
        <f>'Variables AMS'!V478</f>
        <v>4.3282237349999999</v>
      </c>
      <c r="X171" s="20">
        <f>'Variables AMS'!W478</f>
        <v>4.2302958339999996</v>
      </c>
      <c r="Y171" s="20">
        <f>'Variables AMS'!X478</f>
        <v>4.1720742199999998</v>
      </c>
      <c r="Z171" s="20">
        <f>'Variables AMS'!Y478</f>
        <v>4.1757291189999997</v>
      </c>
      <c r="AA171" s="20">
        <f>'Variables AMS'!Z478</f>
        <v>4.2092980530000004</v>
      </c>
      <c r="AB171" s="20">
        <f>'Variables AMS'!AA478</f>
        <v>4.2669886129999997</v>
      </c>
      <c r="AC171" s="20">
        <f>'Variables AMS'!AB478</f>
        <v>4.355703943</v>
      </c>
      <c r="AD171" s="20">
        <f>'Variables AMS'!AC478</f>
        <v>4.3967941509999999</v>
      </c>
      <c r="AE171" s="20">
        <f>'Variables AMS'!AD478</f>
        <v>4.4567139899999999</v>
      </c>
      <c r="AF171" s="20">
        <f>'Variables AMS'!AE478</f>
        <v>4.5210353430000003</v>
      </c>
      <c r="AG171" s="20">
        <f>'Variables AMS'!AF478</f>
        <v>4.5875430250000004</v>
      </c>
      <c r="AH171" s="20">
        <f>'Variables AMS'!AG478</f>
        <v>4.6607896780000004</v>
      </c>
      <c r="AI171" s="20">
        <f>'Variables AMS'!AH478</f>
        <v>4.7432785710000003</v>
      </c>
      <c r="AJ171" s="20">
        <f>'Variables AMS'!AI478</f>
        <v>4.829102314</v>
      </c>
      <c r="AK171" s="20">
        <f>'Variables AMS'!AJ478</f>
        <v>4.9166286990000003</v>
      </c>
      <c r="AL171" s="20">
        <f>'Variables AMS'!AK478</f>
        <v>5.0036217970000001</v>
      </c>
      <c r="AM171" s="20">
        <f>'Variables AMS'!AL478</f>
        <v>5.0873667170000001</v>
      </c>
      <c r="AN171" s="20">
        <f>'Variables AMS'!AM478</f>
        <v>5.1825523880000004</v>
      </c>
      <c r="AO171" s="20">
        <f>'Variables AMS'!AN478</f>
        <v>5.2818765040000004</v>
      </c>
      <c r="AP171" s="20">
        <f>'Variables AMS'!AO478</f>
        <v>5.3838590560000004</v>
      </c>
      <c r="AQ171" s="20">
        <f>'Variables AMS'!AP478</f>
        <v>5.4919809830000004</v>
      </c>
      <c r="AR171" s="20">
        <f>'Variables AMS'!AQ478</f>
        <v>5.6019129660000004</v>
      </c>
      <c r="AS171" s="20">
        <f>'Variables AMS'!AR478</f>
        <v>5.7012797270000002</v>
      </c>
      <c r="AT171" s="20">
        <f>'Variables AMS'!AS478</f>
        <v>5.8001105600000002</v>
      </c>
      <c r="AU171" s="20">
        <f>'Variables AMS'!AT478</f>
        <v>5.9004101540000002</v>
      </c>
      <c r="AV171" s="20">
        <f>'Variables AMS'!AU478</f>
        <v>6.0017732060000002</v>
      </c>
      <c r="AW171" s="20">
        <f>'Variables AMS'!AV478</f>
        <v>6.1044336960000001</v>
      </c>
    </row>
    <row r="172" spans="1:49" x14ac:dyDescent="0.25">
      <c r="A172" s="166"/>
      <c r="B172" t="s">
        <v>261</v>
      </c>
      <c r="C172" s="20">
        <f>'Variables AMS'!B479</f>
        <v>1.34142830874698</v>
      </c>
      <c r="D172" s="20">
        <f>'Variables AMS'!C479</f>
        <v>1.3629653741412</v>
      </c>
      <c r="E172" s="20">
        <f>'Variables AMS'!D479</f>
        <v>1.384848224</v>
      </c>
      <c r="F172" s="20">
        <f>'Variables AMS'!E479</f>
        <v>1.405405418</v>
      </c>
      <c r="G172" s="20">
        <f>'Variables AMS'!F479</f>
        <v>1.446420617</v>
      </c>
      <c r="H172" s="20">
        <f>'Variables AMS'!G479</f>
        <v>1.312715555</v>
      </c>
      <c r="I172" s="20">
        <f>'Variables AMS'!H479</f>
        <v>1.380728237</v>
      </c>
      <c r="J172" s="20">
        <f>'Variables AMS'!I479</f>
        <v>1.443905488</v>
      </c>
      <c r="K172" s="20">
        <f>'Variables AMS'!J479</f>
        <v>1.4662619109999999</v>
      </c>
      <c r="L172" s="20">
        <f>'Variables AMS'!K479</f>
        <v>1.4759841709999999</v>
      </c>
      <c r="M172" s="20">
        <f>'Variables AMS'!L479</f>
        <v>1.46736592</v>
      </c>
      <c r="N172" s="20">
        <f>'Variables AMS'!M479</f>
        <v>1.4634064040000001</v>
      </c>
      <c r="O172" s="20">
        <f>'Variables AMS'!N479</f>
        <v>1.4438228609999999</v>
      </c>
      <c r="P172" s="20">
        <f>'Variables AMS'!O479</f>
        <v>1.486875929</v>
      </c>
      <c r="Q172" s="20">
        <f>'Variables AMS'!P479</f>
        <v>1.5320917970000001</v>
      </c>
      <c r="R172" s="20">
        <f>'Variables AMS'!Q479</f>
        <v>1.5718379200000001</v>
      </c>
      <c r="S172" s="20">
        <f>'Variables AMS'!R479</f>
        <v>1.5844504699999999</v>
      </c>
      <c r="T172" s="20">
        <f>'Variables AMS'!S479</f>
        <v>1.599785869</v>
      </c>
      <c r="U172" s="20">
        <f>'Variables AMS'!T479</f>
        <v>1.6195252899999999</v>
      </c>
      <c r="V172" s="20">
        <f>'Variables AMS'!U479</f>
        <v>1.6545922390000001</v>
      </c>
      <c r="W172" s="20">
        <f>'Variables AMS'!V479</f>
        <v>1.817262524</v>
      </c>
      <c r="X172" s="20">
        <f>'Variables AMS'!W479</f>
        <v>1.9819399929999999</v>
      </c>
      <c r="Y172" s="20">
        <f>'Variables AMS'!X479</f>
        <v>2.1243639220000001</v>
      </c>
      <c r="Z172" s="20">
        <f>'Variables AMS'!Y479</f>
        <v>2.2624716089999999</v>
      </c>
      <c r="AA172" s="20">
        <f>'Variables AMS'!Z479</f>
        <v>2.4004029779999998</v>
      </c>
      <c r="AB172" s="20">
        <f>'Variables AMS'!AA479</f>
        <v>2.5352163029999999</v>
      </c>
      <c r="AC172" s="20">
        <f>'Variables AMS'!AB479</f>
        <v>2.6709308730000001</v>
      </c>
      <c r="AD172" s="20">
        <f>'Variables AMS'!AC479</f>
        <v>2.6978668689999998</v>
      </c>
      <c r="AE172" s="20">
        <f>'Variables AMS'!AD479</f>
        <v>2.7140172910000002</v>
      </c>
      <c r="AF172" s="20">
        <f>'Variables AMS'!AE479</f>
        <v>2.7294748219999998</v>
      </c>
      <c r="AG172" s="20">
        <f>'Variables AMS'!AF479</f>
        <v>2.74502822</v>
      </c>
      <c r="AH172" s="20">
        <f>'Variables AMS'!AG479</f>
        <v>2.7667236220000002</v>
      </c>
      <c r="AI172" s="20">
        <f>'Variables AMS'!AH479</f>
        <v>2.7933470570000001</v>
      </c>
      <c r="AJ172" s="20">
        <f>'Variables AMS'!AI479</f>
        <v>2.8202167679999999</v>
      </c>
      <c r="AK172" s="20">
        <f>'Variables AMS'!AJ479</f>
        <v>2.8477527930000002</v>
      </c>
      <c r="AL172" s="20">
        <f>'Variables AMS'!AK479</f>
        <v>2.876802069</v>
      </c>
      <c r="AM172" s="20">
        <f>'Variables AMS'!AL479</f>
        <v>2.9040702450000002</v>
      </c>
      <c r="AN172" s="20">
        <f>'Variables AMS'!AM479</f>
        <v>2.934430952</v>
      </c>
      <c r="AO172" s="20">
        <f>'Variables AMS'!AN479</f>
        <v>2.9673591909999999</v>
      </c>
      <c r="AP172" s="20">
        <f>'Variables AMS'!AO479</f>
        <v>3.001588286</v>
      </c>
      <c r="AQ172" s="20">
        <f>'Variables AMS'!AP479</f>
        <v>3.0366848640000002</v>
      </c>
      <c r="AR172" s="20">
        <f>'Variables AMS'!AQ479</f>
        <v>3.072374505</v>
      </c>
      <c r="AS172" s="20">
        <f>'Variables AMS'!AR479</f>
        <v>3.1052358990000002</v>
      </c>
      <c r="AT172" s="20">
        <f>'Variables AMS'!AS479</f>
        <v>3.1384617860000001</v>
      </c>
      <c r="AU172" s="20">
        <f>'Variables AMS'!AT479</f>
        <v>3.1722794369999998</v>
      </c>
      <c r="AV172" s="20">
        <f>'Variables AMS'!AU479</f>
        <v>3.2061040840000001</v>
      </c>
      <c r="AW172" s="20">
        <f>'Variables AMS'!AV479</f>
        <v>3.2398903410000002</v>
      </c>
    </row>
    <row r="173" spans="1:49" x14ac:dyDescent="0.25">
      <c r="A173" s="166"/>
      <c r="B173" t="s">
        <v>262</v>
      </c>
      <c r="C173" s="20">
        <f>'Variables AMS'!B480</f>
        <v>0.59857356798088102</v>
      </c>
      <c r="D173" s="20">
        <f>'Variables AMS'!C480</f>
        <v>0.60818386022892001</v>
      </c>
      <c r="E173" s="20">
        <f>'Variables AMS'!D480</f>
        <v>0.61794844879999999</v>
      </c>
      <c r="F173" s="20">
        <f>'Variables AMS'!E480</f>
        <v>0.64386855320000003</v>
      </c>
      <c r="G173" s="20">
        <f>'Variables AMS'!F480</f>
        <v>0.62713563019999996</v>
      </c>
      <c r="H173" s="20">
        <f>'Variables AMS'!G480</f>
        <v>0.54195294959999996</v>
      </c>
      <c r="I173" s="20">
        <f>'Variables AMS'!H480</f>
        <v>0.57222693189999996</v>
      </c>
      <c r="J173" s="20">
        <f>'Variables AMS'!I480</f>
        <v>0.58908277099999995</v>
      </c>
      <c r="K173" s="20">
        <f>'Variables AMS'!J480</f>
        <v>0.55836282120000003</v>
      </c>
      <c r="L173" s="20">
        <f>'Variables AMS'!K480</f>
        <v>0.530216727</v>
      </c>
      <c r="M173" s="20">
        <f>'Variables AMS'!L480</f>
        <v>0.52154795939999998</v>
      </c>
      <c r="N173" s="20">
        <f>'Variables AMS'!M480</f>
        <v>0.54425235670000005</v>
      </c>
      <c r="O173" s="20">
        <f>'Variables AMS'!N480</f>
        <v>0.50604273700000002</v>
      </c>
      <c r="P173" s="20">
        <f>'Variables AMS'!O480</f>
        <v>0.48080148750000001</v>
      </c>
      <c r="Q173" s="20">
        <f>'Variables AMS'!P480</f>
        <v>0.44875022479999999</v>
      </c>
      <c r="R173" s="20">
        <f>'Variables AMS'!Q480</f>
        <v>0.41441137379999998</v>
      </c>
      <c r="S173" s="20">
        <f>'Variables AMS'!R480</f>
        <v>0.3930867166</v>
      </c>
      <c r="T173" s="20">
        <f>'Variables AMS'!S480</f>
        <v>0.40344372080000002</v>
      </c>
      <c r="U173" s="20">
        <f>'Variables AMS'!T480</f>
        <v>0.40479067990000001</v>
      </c>
      <c r="V173" s="20">
        <f>'Variables AMS'!U480</f>
        <v>0.414909996</v>
      </c>
      <c r="W173" s="20">
        <f>'Variables AMS'!V480</f>
        <v>0.3952291074</v>
      </c>
      <c r="X173" s="20">
        <f>'Variables AMS'!W480</f>
        <v>0.37492856070000002</v>
      </c>
      <c r="Y173" s="20">
        <f>'Variables AMS'!X480</f>
        <v>0.35939853240000003</v>
      </c>
      <c r="Z173" s="20">
        <f>'Variables AMS'!Y480</f>
        <v>0.35122785989999999</v>
      </c>
      <c r="AA173" s="20">
        <f>'Variables AMS'!Z480</f>
        <v>0.34623496739999998</v>
      </c>
      <c r="AB173" s="20">
        <f>'Variables AMS'!AA480</f>
        <v>0.34346294240000003</v>
      </c>
      <c r="AC173" s="20">
        <f>'Variables AMS'!AB480</f>
        <v>0.34294179450000001</v>
      </c>
      <c r="AD173" s="20">
        <f>'Variables AMS'!AC480</f>
        <v>0.3424901467</v>
      </c>
      <c r="AE173" s="20">
        <f>'Variables AMS'!AD480</f>
        <v>0.34431358979999999</v>
      </c>
      <c r="AF173" s="20">
        <f>'Variables AMS'!AE480</f>
        <v>0.3466326576</v>
      </c>
      <c r="AG173" s="20">
        <f>'Variables AMS'!AF480</f>
        <v>0.34907384419999998</v>
      </c>
      <c r="AH173" s="20">
        <f>'Variables AMS'!AG480</f>
        <v>0.35236215809999999</v>
      </c>
      <c r="AI173" s="20">
        <f>'Variables AMS'!AH480</f>
        <v>0.35652066339999999</v>
      </c>
      <c r="AJ173" s="20">
        <f>'Variables AMS'!AI480</f>
        <v>0.36062056050000002</v>
      </c>
      <c r="AK173" s="20">
        <f>'Variables AMS'!AJ480</f>
        <v>0.36475866080000002</v>
      </c>
      <c r="AL173" s="20">
        <f>'Variables AMS'!AK480</f>
        <v>0.36901781249999999</v>
      </c>
      <c r="AM173" s="20">
        <f>'Variables AMS'!AL480</f>
        <v>0.3729414969</v>
      </c>
      <c r="AN173" s="20">
        <f>'Variables AMS'!AM480</f>
        <v>0.37764237859999999</v>
      </c>
      <c r="AO173" s="20">
        <f>'Variables AMS'!AN480</f>
        <v>0.382263611</v>
      </c>
      <c r="AP173" s="20">
        <f>'Variables AMS'!AO480</f>
        <v>0.3868708575</v>
      </c>
      <c r="AQ173" s="20">
        <f>'Variables AMS'!AP480</f>
        <v>0.39176250489999997</v>
      </c>
      <c r="AR173" s="20">
        <f>'Variables AMS'!AQ480</f>
        <v>0.39638793220000001</v>
      </c>
      <c r="AS173" s="20">
        <f>'Variables AMS'!AR480</f>
        <v>0.4000898873</v>
      </c>
      <c r="AT173" s="20">
        <f>'Variables AMS'!AS480</f>
        <v>0.40394779479999998</v>
      </c>
      <c r="AU173" s="20">
        <f>'Variables AMS'!AT480</f>
        <v>0.40792248590000002</v>
      </c>
      <c r="AV173" s="20">
        <f>'Variables AMS'!AU480</f>
        <v>0.41192798050000001</v>
      </c>
      <c r="AW173" s="20">
        <f>'Variables AMS'!AV480</f>
        <v>0.4160558929</v>
      </c>
    </row>
    <row r="174" spans="1:49" x14ac:dyDescent="0.25">
      <c r="A174" s="166"/>
      <c r="B174" t="s">
        <v>263</v>
      </c>
      <c r="C174" s="20">
        <f>'Variables AMS'!B481</f>
        <v>6.2585198140568004</v>
      </c>
      <c r="D174" s="20">
        <f>'Variables AMS'!C481</f>
        <v>6.35900237404707</v>
      </c>
      <c r="E174" s="20">
        <f>'Variables AMS'!D481</f>
        <v>6.4610982139999997</v>
      </c>
      <c r="F174" s="20">
        <f>'Variables AMS'!E481</f>
        <v>6.4984830609999999</v>
      </c>
      <c r="G174" s="20">
        <f>'Variables AMS'!F481</f>
        <v>5.6615822189999996</v>
      </c>
      <c r="H174" s="20">
        <f>'Variables AMS'!G481</f>
        <v>4.6821455839999997</v>
      </c>
      <c r="I174" s="20">
        <f>'Variables AMS'!H481</f>
        <v>4.9038229830000004</v>
      </c>
      <c r="J174" s="20">
        <f>'Variables AMS'!I481</f>
        <v>4.8702296240000003</v>
      </c>
      <c r="K174" s="20">
        <f>'Variables AMS'!J481</f>
        <v>4.6230322060000004</v>
      </c>
      <c r="L174" s="20">
        <f>'Variables AMS'!K481</f>
        <v>4.7568425159999999</v>
      </c>
      <c r="M174" s="20">
        <f>'Variables AMS'!L481</f>
        <v>4.8431234249999999</v>
      </c>
      <c r="N174" s="20">
        <f>'Variables AMS'!M481</f>
        <v>4.9268584520000003</v>
      </c>
      <c r="O174" s="20">
        <f>'Variables AMS'!N481</f>
        <v>4.2790448420000002</v>
      </c>
      <c r="P174" s="20">
        <f>'Variables AMS'!O481</f>
        <v>4.0343847300000002</v>
      </c>
      <c r="Q174" s="20">
        <f>'Variables AMS'!P481</f>
        <v>3.7839533849999998</v>
      </c>
      <c r="R174" s="20">
        <f>'Variables AMS'!Q481</f>
        <v>3.5244204419999998</v>
      </c>
      <c r="S174" s="20">
        <f>'Variables AMS'!R481</f>
        <v>3.3541850819999999</v>
      </c>
      <c r="T174" s="20">
        <f>'Variables AMS'!S481</f>
        <v>3.4463745170000002</v>
      </c>
      <c r="U174" s="20">
        <f>'Variables AMS'!T481</f>
        <v>3.42458017</v>
      </c>
      <c r="V174" s="20">
        <f>'Variables AMS'!U481</f>
        <v>3.4617117039999998</v>
      </c>
      <c r="W174" s="20">
        <f>'Variables AMS'!V481</f>
        <v>3.3273512580000002</v>
      </c>
      <c r="X174" s="20">
        <f>'Variables AMS'!W481</f>
        <v>3.1580185759999999</v>
      </c>
      <c r="Y174" s="20">
        <f>'Variables AMS'!X481</f>
        <v>3.0380147559999999</v>
      </c>
      <c r="Z174" s="20">
        <f>'Variables AMS'!Y481</f>
        <v>2.970305695</v>
      </c>
      <c r="AA174" s="20">
        <f>'Variables AMS'!Z481</f>
        <v>2.9187789710000001</v>
      </c>
      <c r="AB174" s="20">
        <f>'Variables AMS'!AA481</f>
        <v>2.8763891699999999</v>
      </c>
      <c r="AC174" s="20">
        <f>'Variables AMS'!AB481</f>
        <v>2.845353792</v>
      </c>
      <c r="AD174" s="20">
        <f>'Variables AMS'!AC481</f>
        <v>2.8460609190000001</v>
      </c>
      <c r="AE174" s="20">
        <f>'Variables AMS'!AD481</f>
        <v>2.8586932250000001</v>
      </c>
      <c r="AF174" s="20">
        <f>'Variables AMS'!AE481</f>
        <v>2.8736159240000001</v>
      </c>
      <c r="AG174" s="20">
        <f>'Variables AMS'!AF481</f>
        <v>2.8899104250000001</v>
      </c>
      <c r="AH174" s="20">
        <f>'Variables AMS'!AG481</f>
        <v>2.909203378</v>
      </c>
      <c r="AI174" s="20">
        <f>'Variables AMS'!AH481</f>
        <v>2.9332919849999999</v>
      </c>
      <c r="AJ174" s="20">
        <f>'Variables AMS'!AI481</f>
        <v>2.9573173189999999</v>
      </c>
      <c r="AK174" s="20">
        <f>'Variables AMS'!AJ481</f>
        <v>2.982301745</v>
      </c>
      <c r="AL174" s="20">
        <f>'Variables AMS'!AK481</f>
        <v>3.0075569600000001</v>
      </c>
      <c r="AM174" s="20">
        <f>'Variables AMS'!AL481</f>
        <v>3.0313553770000001</v>
      </c>
      <c r="AN174" s="20">
        <f>'Variables AMS'!AM481</f>
        <v>3.0524953020000001</v>
      </c>
      <c r="AO174" s="20">
        <f>'Variables AMS'!AN481</f>
        <v>3.070697934</v>
      </c>
      <c r="AP174" s="20">
        <f>'Variables AMS'!AO481</f>
        <v>3.0865181160000001</v>
      </c>
      <c r="AQ174" s="20">
        <f>'Variables AMS'!AP481</f>
        <v>3.1017107679999998</v>
      </c>
      <c r="AR174" s="20">
        <f>'Variables AMS'!AQ481</f>
        <v>3.1117285510000001</v>
      </c>
      <c r="AS174" s="20">
        <f>'Variables AMS'!AR481</f>
        <v>3.124106029</v>
      </c>
      <c r="AT174" s="20">
        <f>'Variables AMS'!AS481</f>
        <v>3.137508194</v>
      </c>
      <c r="AU174" s="20">
        <f>'Variables AMS'!AT481</f>
        <v>3.1503226180000001</v>
      </c>
      <c r="AV174" s="20">
        <f>'Variables AMS'!AU481</f>
        <v>3.1623253170000001</v>
      </c>
      <c r="AW174" s="20">
        <f>'Variables AMS'!AV481</f>
        <v>3.174151481</v>
      </c>
    </row>
    <row r="175" spans="1:49" x14ac:dyDescent="0.25">
      <c r="A175" s="166"/>
      <c r="B175" t="s">
        <v>264</v>
      </c>
      <c r="C175" s="20">
        <f>'Variables AMS'!B482</f>
        <v>1.27854192111613</v>
      </c>
      <c r="D175" s="20">
        <f>'Variables AMS'!C482</f>
        <v>1.2990693252157499</v>
      </c>
      <c r="E175" s="20">
        <f>'Variables AMS'!D482</f>
        <v>1.3199263029999999</v>
      </c>
      <c r="F175" s="20">
        <f>'Variables AMS'!E482</f>
        <v>1.3281581520000001</v>
      </c>
      <c r="G175" s="20">
        <f>'Variables AMS'!F482</f>
        <v>1.2600564379999999</v>
      </c>
      <c r="H175" s="20">
        <f>'Variables AMS'!G482</f>
        <v>1.0598080009999999</v>
      </c>
      <c r="I175" s="20">
        <f>'Variables AMS'!H482</f>
        <v>1.159643714</v>
      </c>
      <c r="J175" s="20">
        <f>'Variables AMS'!I482</f>
        <v>1.1747487569999999</v>
      </c>
      <c r="K175" s="20">
        <f>'Variables AMS'!J482</f>
        <v>1.1246346039999999</v>
      </c>
      <c r="L175" s="20">
        <f>'Variables AMS'!K482</f>
        <v>1.1031991990000001</v>
      </c>
      <c r="M175" s="20">
        <f>'Variables AMS'!L482</f>
        <v>1.1221808390000001</v>
      </c>
      <c r="N175" s="20">
        <f>'Variables AMS'!M482</f>
        <v>1.1251526890000001</v>
      </c>
      <c r="O175" s="20">
        <f>'Variables AMS'!N482</f>
        <v>0.96988361379999999</v>
      </c>
      <c r="P175" s="20">
        <f>'Variables AMS'!O482</f>
        <v>0.89988729249999999</v>
      </c>
      <c r="Q175" s="20">
        <f>'Variables AMS'!P482</f>
        <v>0.80973366530000002</v>
      </c>
      <c r="R175" s="20">
        <f>'Variables AMS'!Q482</f>
        <v>0.72525589800000001</v>
      </c>
      <c r="S175" s="20">
        <f>'Variables AMS'!R482</f>
        <v>0.67336747320000001</v>
      </c>
      <c r="T175" s="20">
        <f>'Variables AMS'!S482</f>
        <v>0.70417720689999996</v>
      </c>
      <c r="U175" s="20">
        <f>'Variables AMS'!T482</f>
        <v>0.70695489590000005</v>
      </c>
      <c r="V175" s="20">
        <f>'Variables AMS'!U482</f>
        <v>0.72847228959999999</v>
      </c>
      <c r="W175" s="20">
        <f>'Variables AMS'!V482</f>
        <v>0.73461605910000005</v>
      </c>
      <c r="X175" s="20">
        <f>'Variables AMS'!W482</f>
        <v>0.72891172260000003</v>
      </c>
      <c r="Y175" s="20">
        <f>'Variables AMS'!X482</f>
        <v>0.71751064890000005</v>
      </c>
      <c r="Z175" s="20">
        <f>'Variables AMS'!Y482</f>
        <v>0.72137573899999996</v>
      </c>
      <c r="AA175" s="20">
        <f>'Variables AMS'!Z482</f>
        <v>0.73142759889999998</v>
      </c>
      <c r="AB175" s="20">
        <f>'Variables AMS'!AA482</f>
        <v>0.74714397929999998</v>
      </c>
      <c r="AC175" s="20">
        <f>'Variables AMS'!AB482</f>
        <v>0.76930104690000001</v>
      </c>
      <c r="AD175" s="20">
        <f>'Variables AMS'!AC482</f>
        <v>0.76944657549999995</v>
      </c>
      <c r="AE175" s="20">
        <f>'Variables AMS'!AD482</f>
        <v>0.77526364130000003</v>
      </c>
      <c r="AF175" s="20">
        <f>'Variables AMS'!AE482</f>
        <v>0.78225871339999997</v>
      </c>
      <c r="AG175" s="20">
        <f>'Variables AMS'!AF482</f>
        <v>0.78944714589999998</v>
      </c>
      <c r="AH175" s="20">
        <f>'Variables AMS'!AG482</f>
        <v>0.79919494229999999</v>
      </c>
      <c r="AI175" s="20">
        <f>'Variables AMS'!AH482</f>
        <v>0.8111964706</v>
      </c>
      <c r="AJ175" s="20">
        <f>'Variables AMS'!AI482</f>
        <v>0.82218822020000004</v>
      </c>
      <c r="AK175" s="20">
        <f>'Variables AMS'!AJ482</f>
        <v>0.833228046</v>
      </c>
      <c r="AL175" s="20">
        <f>'Variables AMS'!AK482</f>
        <v>0.84397395450000001</v>
      </c>
      <c r="AM175" s="20">
        <f>'Variables AMS'!AL482</f>
        <v>0.85352423340000005</v>
      </c>
      <c r="AN175" s="20">
        <f>'Variables AMS'!AM482</f>
        <v>0.86548844729999996</v>
      </c>
      <c r="AO175" s="20">
        <f>'Variables AMS'!AN482</f>
        <v>0.87807491599999998</v>
      </c>
      <c r="AP175" s="20">
        <f>'Variables AMS'!AO482</f>
        <v>0.8902841614</v>
      </c>
      <c r="AQ175" s="20">
        <f>'Variables AMS'!AP482</f>
        <v>0.90285498320000002</v>
      </c>
      <c r="AR175" s="20">
        <f>'Variables AMS'!AQ482</f>
        <v>0.91451373089999999</v>
      </c>
      <c r="AS175" s="20">
        <f>'Variables AMS'!AR482</f>
        <v>0.92494648550000003</v>
      </c>
      <c r="AT175" s="20">
        <f>'Variables AMS'!AS482</f>
        <v>0.93575276689999998</v>
      </c>
      <c r="AU175" s="20">
        <f>'Variables AMS'!AT482</f>
        <v>0.94681884419999995</v>
      </c>
      <c r="AV175" s="20">
        <f>'Variables AMS'!AU482</f>
        <v>0.95789095810000002</v>
      </c>
      <c r="AW175" s="20">
        <f>'Variables AMS'!AV482</f>
        <v>0.9690916906</v>
      </c>
    </row>
    <row r="176" spans="1:49" x14ac:dyDescent="0.25">
      <c r="A176" s="166"/>
      <c r="B176" t="s">
        <v>265</v>
      </c>
      <c r="C176" s="20">
        <f>'Variables AMS'!B483</f>
        <v>9.4770972246274603</v>
      </c>
      <c r="D176" s="20">
        <f>'Variables AMS'!C483</f>
        <v>9.6292550860228108</v>
      </c>
      <c r="E176" s="20">
        <f>'Variables AMS'!D483</f>
        <v>9.783855891</v>
      </c>
      <c r="F176" s="20">
        <f>'Variables AMS'!E483</f>
        <v>10.10456024</v>
      </c>
      <c r="G176" s="20">
        <f>'Variables AMS'!F483</f>
        <v>9.8562623719999998</v>
      </c>
      <c r="H176" s="20">
        <f>'Variables AMS'!G483</f>
        <v>9.0377847100000004</v>
      </c>
      <c r="I176" s="20">
        <f>'Variables AMS'!H483</f>
        <v>9.2933149359999998</v>
      </c>
      <c r="J176" s="20">
        <f>'Variables AMS'!I483</f>
        <v>9.3624629860000006</v>
      </c>
      <c r="K176" s="20">
        <f>'Variables AMS'!J483</f>
        <v>9.0952116669999903</v>
      </c>
      <c r="L176" s="20">
        <f>'Variables AMS'!K483</f>
        <v>8.95161257</v>
      </c>
      <c r="M176" s="20">
        <f>'Variables AMS'!L483</f>
        <v>9.0346220660000007</v>
      </c>
      <c r="N176" s="20">
        <f>'Variables AMS'!M483</f>
        <v>9.2247890829999903</v>
      </c>
      <c r="O176" s="20">
        <f>'Variables AMS'!N483</f>
        <v>8.9757637070000005</v>
      </c>
      <c r="P176" s="20">
        <f>'Variables AMS'!O483</f>
        <v>8.7720296290000004</v>
      </c>
      <c r="Q176" s="20">
        <f>'Variables AMS'!P483</f>
        <v>8.4052494769999999</v>
      </c>
      <c r="R176" s="20">
        <f>'Variables AMS'!Q483</f>
        <v>8.2998116139999905</v>
      </c>
      <c r="S176" s="20">
        <f>'Variables AMS'!R483</f>
        <v>8.1592771610000003</v>
      </c>
      <c r="T176" s="20">
        <f>'Variables AMS'!S483</f>
        <v>8.4685916950000006</v>
      </c>
      <c r="U176" s="20">
        <f>'Variables AMS'!T483</f>
        <v>8.536085345</v>
      </c>
      <c r="V176" s="20">
        <f>'Variables AMS'!U483</f>
        <v>8.813615038</v>
      </c>
      <c r="W176" s="20">
        <f>'Variables AMS'!V483</f>
        <v>8.0010159610000002</v>
      </c>
      <c r="X176" s="20">
        <f>'Variables AMS'!W483</f>
        <v>7.2858753820000004</v>
      </c>
      <c r="Y176" s="20">
        <f>'Variables AMS'!X483</f>
        <v>6.7476250220000002</v>
      </c>
      <c r="Z176" s="20">
        <f>'Variables AMS'!Y483</f>
        <v>6.4101165550000001</v>
      </c>
      <c r="AA176" s="20">
        <f>'Variables AMS'!Z483</f>
        <v>6.1536814240000002</v>
      </c>
      <c r="AB176" s="20">
        <f>'Variables AMS'!AA483</f>
        <v>5.9451703159999996</v>
      </c>
      <c r="AC176" s="20">
        <f>'Variables AMS'!AB483</f>
        <v>5.7784972210000003</v>
      </c>
      <c r="AD176" s="20">
        <f>'Variables AMS'!AC483</f>
        <v>5.809717601</v>
      </c>
      <c r="AE176" s="20">
        <f>'Variables AMS'!AD483</f>
        <v>5.8798476470000001</v>
      </c>
      <c r="AF176" s="20">
        <f>'Variables AMS'!AE483</f>
        <v>5.9595329560000003</v>
      </c>
      <c r="AG176" s="20">
        <f>'Variables AMS'!AF483</f>
        <v>6.0395269660000004</v>
      </c>
      <c r="AH176" s="20">
        <f>'Variables AMS'!AG483</f>
        <v>6.1293076380000002</v>
      </c>
      <c r="AI176" s="20">
        <f>'Variables AMS'!AH483</f>
        <v>6.2387061890000002</v>
      </c>
      <c r="AJ176" s="20">
        <f>'Variables AMS'!AI483</f>
        <v>6.3457208119999997</v>
      </c>
      <c r="AK176" s="20">
        <f>'Variables AMS'!AJ483</f>
        <v>6.4528684890000001</v>
      </c>
      <c r="AL176" s="20">
        <f>'Variables AMS'!AK483</f>
        <v>6.5566381890000001</v>
      </c>
      <c r="AM176" s="20">
        <f>'Variables AMS'!AL483</f>
        <v>6.6544705009999996</v>
      </c>
      <c r="AN176" s="20">
        <f>'Variables AMS'!AM483</f>
        <v>6.7806770759999999</v>
      </c>
      <c r="AO176" s="20">
        <f>'Variables AMS'!AN483</f>
        <v>6.9048994300000004</v>
      </c>
      <c r="AP176" s="20">
        <f>'Variables AMS'!AO483</f>
        <v>7.028345668</v>
      </c>
      <c r="AQ176" s="20">
        <f>'Variables AMS'!AP483</f>
        <v>7.1537507219999998</v>
      </c>
      <c r="AR176" s="20">
        <f>'Variables AMS'!AQ483</f>
        <v>7.2695587069999998</v>
      </c>
      <c r="AS176" s="20">
        <f>'Variables AMS'!AR483</f>
        <v>7.3681658810000004</v>
      </c>
      <c r="AT176" s="20">
        <f>'Variables AMS'!AS483</f>
        <v>7.4739677589999998</v>
      </c>
      <c r="AU176" s="20">
        <f>'Variables AMS'!AT483</f>
        <v>7.5832212920000002</v>
      </c>
      <c r="AV176" s="20">
        <f>'Variables AMS'!AU483</f>
        <v>7.6942814950000002</v>
      </c>
      <c r="AW176" s="20">
        <f>'Variables AMS'!AV483</f>
        <v>7.8076707919999997</v>
      </c>
    </row>
    <row r="177" spans="1:49" x14ac:dyDescent="0.25">
      <c r="A177" s="166"/>
      <c r="B177" t="s">
        <v>266</v>
      </c>
      <c r="C177" s="20">
        <f>'Variables AMS'!B484</f>
        <v>0.264378921988764</v>
      </c>
      <c r="D177" s="20">
        <f>'Variables AMS'!C484</f>
        <v>0.268623611097079</v>
      </c>
      <c r="E177" s="20">
        <f>'Variables AMS'!D484</f>
        <v>0.27293645010000001</v>
      </c>
      <c r="F177" s="20">
        <f>'Variables AMS'!E484</f>
        <v>0.29405811999999998</v>
      </c>
      <c r="G177" s="20">
        <f>'Variables AMS'!F484</f>
        <v>0.29673310200000003</v>
      </c>
      <c r="H177" s="20">
        <f>'Variables AMS'!G484</f>
        <v>0.26582298580000002</v>
      </c>
      <c r="I177" s="20">
        <f>'Variables AMS'!H484</f>
        <v>0.2734161168</v>
      </c>
      <c r="J177" s="20">
        <f>'Variables AMS'!I484</f>
        <v>0.28739622929999997</v>
      </c>
      <c r="K177" s="20">
        <f>'Variables AMS'!J484</f>
        <v>0.28328193210000002</v>
      </c>
      <c r="L177" s="20">
        <f>'Variables AMS'!K484</f>
        <v>0.28332606119999998</v>
      </c>
      <c r="M177" s="20">
        <f>'Variables AMS'!L484</f>
        <v>0.2717196751</v>
      </c>
      <c r="N177" s="20">
        <f>'Variables AMS'!M484</f>
        <v>0.25612828069999999</v>
      </c>
      <c r="O177" s="20">
        <f>'Variables AMS'!N484</f>
        <v>0.2483407228</v>
      </c>
      <c r="P177" s="20">
        <f>'Variables AMS'!O484</f>
        <v>0.24919343869999999</v>
      </c>
      <c r="Q177" s="20">
        <f>'Variables AMS'!P484</f>
        <v>0.24106044930000001</v>
      </c>
      <c r="R177" s="20">
        <f>'Variables AMS'!Q484</f>
        <v>0.24238751850000001</v>
      </c>
      <c r="S177" s="20">
        <f>'Variables AMS'!R484</f>
        <v>0.24263648639999999</v>
      </c>
      <c r="T177" s="20">
        <f>'Variables AMS'!S484</f>
        <v>0.25525010320000002</v>
      </c>
      <c r="U177" s="20">
        <f>'Variables AMS'!T484</f>
        <v>0.25878417500000001</v>
      </c>
      <c r="V177" s="20">
        <f>'Variables AMS'!U484</f>
        <v>0.27520937140000001</v>
      </c>
      <c r="W177" s="20">
        <f>'Variables AMS'!V484</f>
        <v>0.28013665189999998</v>
      </c>
      <c r="X177" s="20">
        <f>'Variables AMS'!W484</f>
        <v>0.28393665169999999</v>
      </c>
      <c r="Y177" s="20">
        <f>'Variables AMS'!X484</f>
        <v>0.28470484740000002</v>
      </c>
      <c r="Z177" s="20">
        <f>'Variables AMS'!Y484</f>
        <v>0.287243733</v>
      </c>
      <c r="AA177" s="20">
        <f>'Variables AMS'!Z484</f>
        <v>0.28873169310000002</v>
      </c>
      <c r="AB177" s="20">
        <f>'Variables AMS'!AA484</f>
        <v>0.28852572389999998</v>
      </c>
      <c r="AC177" s="20">
        <f>'Variables AMS'!AB484</f>
        <v>0.28895412720000002</v>
      </c>
      <c r="AD177" s="20">
        <f>'Variables AMS'!AC484</f>
        <v>0.29681195719999998</v>
      </c>
      <c r="AE177" s="20">
        <f>'Variables AMS'!AD484</f>
        <v>0.30200174289999998</v>
      </c>
      <c r="AF177" s="20">
        <f>'Variables AMS'!AE484</f>
        <v>0.30665287460000001</v>
      </c>
      <c r="AG177" s="20">
        <f>'Variables AMS'!AF484</f>
        <v>0.3089673033</v>
      </c>
      <c r="AH177" s="20">
        <f>'Variables AMS'!AG484</f>
        <v>0.31188090029999999</v>
      </c>
      <c r="AI177" s="20">
        <f>'Variables AMS'!AH484</f>
        <v>0.31559998420000002</v>
      </c>
      <c r="AJ177" s="20">
        <f>'Variables AMS'!AI484</f>
        <v>0.31819557900000001</v>
      </c>
      <c r="AK177" s="20">
        <f>'Variables AMS'!AJ484</f>
        <v>0.32109513020000002</v>
      </c>
      <c r="AL177" s="20">
        <f>'Variables AMS'!AK484</f>
        <v>0.3166602013</v>
      </c>
      <c r="AM177" s="20">
        <f>'Variables AMS'!AL484</f>
        <v>0.31191580839999999</v>
      </c>
      <c r="AN177" s="20">
        <f>'Variables AMS'!AM484</f>
        <v>0.32010337049999998</v>
      </c>
      <c r="AO177" s="20">
        <f>'Variables AMS'!AN484</f>
        <v>0.32734588199999998</v>
      </c>
      <c r="AP177" s="20">
        <f>'Variables AMS'!AO484</f>
        <v>0.33444111310000002</v>
      </c>
      <c r="AQ177" s="20">
        <f>'Variables AMS'!AP484</f>
        <v>0.34202486599999998</v>
      </c>
      <c r="AR177" s="20">
        <f>'Variables AMS'!AQ484</f>
        <v>0.34818904950000001</v>
      </c>
      <c r="AS177" s="20">
        <f>'Variables AMS'!AR484</f>
        <v>0.34653672260000001</v>
      </c>
      <c r="AT177" s="20">
        <f>'Variables AMS'!AS484</f>
        <v>0.346600776</v>
      </c>
      <c r="AU177" s="20">
        <f>'Variables AMS'!AT484</f>
        <v>0.34687742379999997</v>
      </c>
      <c r="AV177" s="20">
        <f>'Variables AMS'!AU484</f>
        <v>0.34731825630000002</v>
      </c>
      <c r="AW177" s="20">
        <f>'Variables AMS'!AV484</f>
        <v>0.34901428039999999</v>
      </c>
    </row>
  </sheetData>
  <mergeCells count="12">
    <mergeCell ref="A15:A27"/>
    <mergeCell ref="A4:A12"/>
    <mergeCell ref="A120:A132"/>
    <mergeCell ref="A150:A162"/>
    <mergeCell ref="A165:A177"/>
    <mergeCell ref="A30:A42"/>
    <mergeCell ref="A45:A57"/>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77"/>
  <sheetViews>
    <sheetView workbookViewId="0">
      <pane xSplit="2" ySplit="1" topLeftCell="C23" activePane="bottomRight" state="frozen"/>
      <selection pane="topRight" activeCell="C1" sqref="C1"/>
      <selection pane="bottomLeft" activeCell="A2" sqref="A2"/>
      <selection pane="bottomRight" activeCell="AH46" sqref="AH46"/>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4" spans="1:50" x14ac:dyDescent="0.25">
      <c r="A4" s="165" t="s">
        <v>717</v>
      </c>
      <c r="B4" t="s">
        <v>737</v>
      </c>
      <c r="C4" s="21">
        <f>'Industrie AMS'!C4-'Industrie AME'!C4</f>
        <v>0</v>
      </c>
      <c r="D4" s="21">
        <f>'Industrie AMS'!D4-'Industrie AME'!D4</f>
        <v>0</v>
      </c>
      <c r="E4" s="21">
        <f>'Industrie AMS'!E4-'Industrie AME'!E4</f>
        <v>0</v>
      </c>
      <c r="F4" s="21">
        <f>'Industrie AMS'!F4-'Industrie AME'!F4</f>
        <v>0</v>
      </c>
      <c r="G4" s="21">
        <f>'Industrie AMS'!G4-'Industrie AME'!G4</f>
        <v>0</v>
      </c>
      <c r="H4" s="21">
        <f>'Industrie AMS'!H4-'Industrie AME'!H4</f>
        <v>0</v>
      </c>
      <c r="I4" s="21">
        <f>'Industrie AMS'!I4-'Industrie AME'!I4</f>
        <v>0</v>
      </c>
      <c r="J4" s="21">
        <f>'Industrie AMS'!J4-'Industrie AME'!J4</f>
        <v>0</v>
      </c>
      <c r="K4" s="21">
        <f>'Industrie AMS'!K4-'Industrie AME'!K4</f>
        <v>0</v>
      </c>
      <c r="L4" s="21">
        <f>'Industrie AMS'!L4-'Industrie AME'!L4</f>
        <v>0</v>
      </c>
      <c r="M4" s="21">
        <f>'Industrie AMS'!M4-'Industrie AME'!M4</f>
        <v>0</v>
      </c>
      <c r="N4" s="21">
        <f>'Industrie AMS'!N4-'Industrie AME'!N4</f>
        <v>0</v>
      </c>
      <c r="O4" s="21">
        <f>'Industrie AMS'!O4-'Industrie AME'!O4</f>
        <v>0</v>
      </c>
      <c r="P4" s="21">
        <f>'Industrie AMS'!P4-'Industrie AME'!P4</f>
        <v>0</v>
      </c>
      <c r="Q4" s="21">
        <f>'Industrie AMS'!Q4-'Industrie AME'!Q4</f>
        <v>0</v>
      </c>
      <c r="R4" s="21">
        <f>'Industrie AMS'!R4-'Industrie AME'!R4</f>
        <v>0</v>
      </c>
      <c r="S4" s="21">
        <f>'Industrie AMS'!S4-'Industrie AME'!S4</f>
        <v>0</v>
      </c>
      <c r="T4" s="21">
        <f>'Industrie AMS'!T4-'Industrie AME'!T4</f>
        <v>0</v>
      </c>
      <c r="U4" s="21">
        <f>'Industrie AMS'!U4-'Industrie AME'!U4</f>
        <v>0</v>
      </c>
      <c r="V4" s="21">
        <f>'Industrie AMS'!V4-'Industrie AME'!V4</f>
        <v>584.01287584158854</v>
      </c>
      <c r="W4" s="21">
        <f>'Industrie AMS'!W4-'Industrie AME'!W4</f>
        <v>585.74367372202687</v>
      </c>
      <c r="X4" s="21">
        <f>'Industrie AMS'!X4-'Industrie AME'!X4</f>
        <v>546.51669291954749</v>
      </c>
      <c r="Y4" s="21">
        <f>'Industrie AMS'!Y4-'Industrie AME'!Y4</f>
        <v>1353.4862322013068</v>
      </c>
      <c r="Z4" s="21">
        <f>'Industrie AMS'!Z4-'Industrie AME'!Z4</f>
        <v>2093.8791911162261</v>
      </c>
      <c r="AA4" s="21">
        <f>'Industrie AMS'!AA4-'Industrie AME'!AA4</f>
        <v>2605.8626204412212</v>
      </c>
      <c r="AB4" s="21">
        <f>'Industrie AMS'!AB4-'Industrie AME'!AB4</f>
        <v>2831.0683668386555</v>
      </c>
      <c r="AC4" s="21">
        <f>'Industrie AMS'!AC4-'Industrie AME'!AC4</f>
        <v>3040.440216416253</v>
      </c>
      <c r="AD4" s="21">
        <f>'Industrie AMS'!AD4-'Industrie AME'!AD4</f>
        <v>3653.7986253414128</v>
      </c>
      <c r="AE4" s="21">
        <f>'Industrie AMS'!AE4-'Industrie AME'!AE4</f>
        <v>3804.5522435028615</v>
      </c>
      <c r="AF4" s="21">
        <f>'Industrie AMS'!AF4-'Industrie AME'!AF4</f>
        <v>3842.0711854032998</v>
      </c>
      <c r="AG4" s="21">
        <f>'Industrie AMS'!AG4-'Industrie AME'!AG4</f>
        <v>3798.812057559262</v>
      </c>
      <c r="AH4" s="21">
        <f>'Industrie AMS'!AH4-'Industrie AME'!AH4</f>
        <v>3732.8901254287048</v>
      </c>
      <c r="AI4" s="21">
        <f>'Industrie AMS'!AI4-'Industrie AME'!AI4</f>
        <v>3863.5146794552566</v>
      </c>
      <c r="AJ4" s="21">
        <f>'Industrie AMS'!AJ4-'Industrie AME'!AJ4</f>
        <v>3927.9741161117927</v>
      </c>
      <c r="AK4" s="21">
        <f>'Industrie AMS'!AK4-'Industrie AME'!AK4</f>
        <v>3930.3714222324706</v>
      </c>
      <c r="AL4" s="21">
        <f>'Industrie AMS'!AL4-'Industrie AME'!AL4</f>
        <v>3963.0995266793398</v>
      </c>
      <c r="AM4" s="21">
        <f>'Industrie AMS'!AM4-'Industrie AME'!AM4</f>
        <v>3947.551343721876</v>
      </c>
      <c r="AN4" s="21">
        <f>'Industrie AMS'!AN4-'Industrie AME'!AN4</f>
        <v>4346.1381886205054</v>
      </c>
      <c r="AO4" s="21">
        <f>'Industrie AMS'!AO4-'Industrie AME'!AO4</f>
        <v>4469.4112176416966</v>
      </c>
      <c r="AP4" s="21">
        <f>'Industrie AMS'!AP4-'Industrie AME'!AP4</f>
        <v>4593.6541897688876</v>
      </c>
      <c r="AQ4" s="21">
        <f>'Industrie AMS'!AQ4-'Industrie AME'!AQ4</f>
        <v>4706.0103967588002</v>
      </c>
      <c r="AR4" s="21">
        <f>'Industrie AMS'!AR4-'Industrie AME'!AR4</f>
        <v>4694.0043338028772</v>
      </c>
      <c r="AS4" s="21">
        <f>'Industrie AMS'!AS4-'Industrie AME'!AS4</f>
        <v>4487.6837456044304</v>
      </c>
      <c r="AT4" s="21">
        <f>'Industrie AMS'!AT4-'Industrie AME'!AT4</f>
        <v>4482.6483611641161</v>
      </c>
      <c r="AU4" s="21">
        <f>'Industrie AMS'!AU4-'Industrie AME'!AU4</f>
        <v>4518.99108801892</v>
      </c>
      <c r="AV4" s="21">
        <f>'Industrie AMS'!AV4-'Industrie AME'!AV4</f>
        <v>4570.825230536444</v>
      </c>
      <c r="AW4" s="21">
        <f>'Industrie AMS'!AW4-'Industrie AME'!AW4</f>
        <v>4548.680233059531</v>
      </c>
    </row>
    <row r="5" spans="1:50" ht="15" customHeight="1" x14ac:dyDescent="0.25">
      <c r="A5" s="165"/>
      <c r="B5" t="s">
        <v>738</v>
      </c>
      <c r="C5" s="21">
        <f>'Industrie AMS'!C5-'Industrie AME'!C5</f>
        <v>0</v>
      </c>
      <c r="D5" s="21">
        <f>'Industrie AMS'!D5-'Industrie AME'!D5</f>
        <v>0</v>
      </c>
      <c r="E5" s="21">
        <f>'Industrie AMS'!E5-'Industrie AME'!E5</f>
        <v>0</v>
      </c>
      <c r="F5" s="21">
        <f>'Industrie AMS'!F5-'Industrie AME'!F5</f>
        <v>0</v>
      </c>
      <c r="G5" s="21">
        <f>'Industrie AMS'!G5-'Industrie AME'!G5</f>
        <v>0</v>
      </c>
      <c r="H5" s="21">
        <f>'Industrie AMS'!H5-'Industrie AME'!H5</f>
        <v>0</v>
      </c>
      <c r="I5" s="21">
        <f>'Industrie AMS'!I5-'Industrie AME'!I5</f>
        <v>0</v>
      </c>
      <c r="J5" s="21">
        <f>'Industrie AMS'!J5-'Industrie AME'!J5</f>
        <v>0</v>
      </c>
      <c r="K5" s="21">
        <f>'Industrie AMS'!K5-'Industrie AME'!K5</f>
        <v>0</v>
      </c>
      <c r="L5" s="21">
        <f>'Industrie AMS'!L5-'Industrie AME'!L5</f>
        <v>0</v>
      </c>
      <c r="M5" s="21">
        <f>'Industrie AMS'!M5-'Industrie AME'!M5</f>
        <v>0</v>
      </c>
      <c r="N5" s="21">
        <f>'Industrie AMS'!N5-'Industrie AME'!N5</f>
        <v>0</v>
      </c>
      <c r="O5" s="21">
        <f>'Industrie AMS'!O5-'Industrie AME'!O5</f>
        <v>0</v>
      </c>
      <c r="P5" s="21">
        <f>'Industrie AMS'!P5-'Industrie AME'!P5</f>
        <v>0</v>
      </c>
      <c r="Q5" s="21">
        <f>'Industrie AMS'!Q5-'Industrie AME'!Q5</f>
        <v>0</v>
      </c>
      <c r="R5" s="21">
        <f>'Industrie AMS'!R5-'Industrie AME'!R5</f>
        <v>0</v>
      </c>
      <c r="S5" s="21">
        <f>'Industrie AMS'!S5-'Industrie AME'!S5</f>
        <v>0</v>
      </c>
      <c r="T5" s="21">
        <f>'Industrie AMS'!T5-'Industrie AME'!T5</f>
        <v>0</v>
      </c>
      <c r="U5" s="21">
        <f>'Industrie AMS'!U5-'Industrie AME'!U5</f>
        <v>0</v>
      </c>
      <c r="V5" s="21">
        <f>'Industrie AMS'!V5-'Industrie AME'!V5</f>
        <v>-76.851257370211897</v>
      </c>
      <c r="W5" s="21">
        <f>'Industrie AMS'!W5-'Industrie AME'!W5</f>
        <v>5104.4565088581294</v>
      </c>
      <c r="X5" s="21">
        <f>'Industrie AMS'!X5-'Industrie AME'!X5</f>
        <v>5940.0677409440968</v>
      </c>
      <c r="Y5" s="21">
        <f>'Industrie AMS'!Y5-'Industrie AME'!Y5</f>
        <v>6296.2441893787818</v>
      </c>
      <c r="Z5" s="21">
        <f>'Industrie AMS'!Z5-'Industrie AME'!Z5</f>
        <v>6191.629984977104</v>
      </c>
      <c r="AA5" s="21">
        <f>'Industrie AMS'!AA5-'Industrie AME'!AA5</f>
        <v>6257.9690283953205</v>
      </c>
      <c r="AB5" s="21">
        <f>'Industrie AMS'!AB5-'Industrie AME'!AB5</f>
        <v>6327.6601920126595</v>
      </c>
      <c r="AC5" s="21">
        <f>'Industrie AMS'!AC5-'Industrie AME'!AC5</f>
        <v>6548.9731972458922</v>
      </c>
      <c r="AD5" s="21">
        <f>'Industrie AMS'!AD5-'Industrie AME'!AD5</f>
        <v>4532.8271215079849</v>
      </c>
      <c r="AE5" s="21">
        <f>'Industrie AMS'!AE5-'Industrie AME'!AE5</f>
        <v>4179.6745186498983</v>
      </c>
      <c r="AF5" s="21">
        <f>'Industrie AMS'!AF5-'Industrie AME'!AF5</f>
        <v>4125.8519069517743</v>
      </c>
      <c r="AG5" s="21">
        <f>'Industrie AMS'!AG5-'Industrie AME'!AG5</f>
        <v>4215.5508344352147</v>
      </c>
      <c r="AH5" s="21">
        <f>'Industrie AMS'!AH5-'Industrie AME'!AH5</f>
        <v>4182.0762515483402</v>
      </c>
      <c r="AI5" s="21">
        <f>'Industrie AMS'!AI5-'Industrie AME'!AI5</f>
        <v>4196.6279010927356</v>
      </c>
      <c r="AJ5" s="21">
        <f>'Industrie AMS'!AJ5-'Industrie AME'!AJ5</f>
        <v>4330.9568264602221</v>
      </c>
      <c r="AK5" s="21">
        <f>'Industrie AMS'!AK5-'Industrie AME'!AK5</f>
        <v>4382.6638053534516</v>
      </c>
      <c r="AL5" s="21">
        <f>'Industrie AMS'!AL5-'Industrie AME'!AL5</f>
        <v>4531.4606376402198</v>
      </c>
      <c r="AM5" s="21">
        <f>'Industrie AMS'!AM5-'Industrie AME'!AM5</f>
        <v>4646.2449726054401</v>
      </c>
      <c r="AN5" s="21">
        <f>'Industrie AMS'!AN5-'Industrie AME'!AN5</f>
        <v>4493.9655131513064</v>
      </c>
      <c r="AO5" s="21">
        <f>'Industrie AMS'!AO5-'Industrie AME'!AO5</f>
        <v>4526.7347232096272</v>
      </c>
      <c r="AP5" s="21">
        <f>'Industrie AMS'!AP5-'Industrie AME'!AP5</f>
        <v>4546.653150830648</v>
      </c>
      <c r="AQ5" s="21">
        <f>'Industrie AMS'!AQ5-'Industrie AME'!AQ5</f>
        <v>4557.0968391501119</v>
      </c>
      <c r="AR5" s="21">
        <f>'Industrie AMS'!AR5-'Industrie AME'!AR5</f>
        <v>4554.4861612697705</v>
      </c>
      <c r="AS5" s="21">
        <f>'Industrie AMS'!AS5-'Industrie AME'!AS5</f>
        <v>4826.657723497281</v>
      </c>
      <c r="AT5" s="21">
        <f>'Industrie AMS'!AT5-'Industrie AME'!AT5</f>
        <v>4887.7160098749218</v>
      </c>
      <c r="AU5" s="21">
        <f>'Industrie AMS'!AU5-'Industrie AME'!AU5</f>
        <v>4942.5267342201059</v>
      </c>
      <c r="AV5" s="21">
        <f>'Industrie AMS'!AV5-'Industrie AME'!AV5</f>
        <v>5000.0502956804467</v>
      </c>
      <c r="AW5" s="21">
        <f>'Industrie AMS'!AW5-'Industrie AME'!AW5</f>
        <v>5061.769087264508</v>
      </c>
    </row>
    <row r="6" spans="1:50" x14ac:dyDescent="0.25">
      <c r="A6" s="165"/>
      <c r="B6" t="s">
        <v>308</v>
      </c>
      <c r="C6" s="21">
        <f>'Industrie AMS'!C6-'Industrie AME'!C6</f>
        <v>0</v>
      </c>
      <c r="D6" s="21">
        <f>'Industrie AMS'!D6-'Industrie AME'!D6</f>
        <v>0</v>
      </c>
      <c r="E6" s="21">
        <f>'Industrie AMS'!E6-'Industrie AME'!E6</f>
        <v>0</v>
      </c>
      <c r="F6" s="21">
        <f>'Industrie AMS'!F6-'Industrie AME'!F6</f>
        <v>0</v>
      </c>
      <c r="G6" s="21">
        <f>'Industrie AMS'!G6-'Industrie AME'!G6</f>
        <v>0</v>
      </c>
      <c r="H6" s="21">
        <f>'Industrie AMS'!H6-'Industrie AME'!H6</f>
        <v>0</v>
      </c>
      <c r="I6" s="21">
        <f>'Industrie AMS'!I6-'Industrie AME'!I6</f>
        <v>0</v>
      </c>
      <c r="J6" s="21">
        <f>'Industrie AMS'!J6-'Industrie AME'!J6</f>
        <v>0</v>
      </c>
      <c r="K6" s="21">
        <f>'Industrie AMS'!K6-'Industrie AME'!K6</f>
        <v>0</v>
      </c>
      <c r="L6" s="21">
        <f>'Industrie AMS'!L6-'Industrie AME'!L6</f>
        <v>0</v>
      </c>
      <c r="M6" s="21">
        <f>'Industrie AMS'!M6-'Industrie AME'!M6</f>
        <v>0</v>
      </c>
      <c r="N6" s="21">
        <f>'Industrie AMS'!N6-'Industrie AME'!N6</f>
        <v>0</v>
      </c>
      <c r="O6" s="21">
        <f>'Industrie AMS'!O6-'Industrie AME'!O6</f>
        <v>0</v>
      </c>
      <c r="P6" s="21">
        <f>'Industrie AMS'!P6-'Industrie AME'!P6</f>
        <v>0</v>
      </c>
      <c r="Q6" s="21">
        <f>'Industrie AMS'!Q6-'Industrie AME'!Q6</f>
        <v>0</v>
      </c>
      <c r="R6" s="21">
        <f>'Industrie AMS'!R6-'Industrie AME'!R6</f>
        <v>0</v>
      </c>
      <c r="S6" s="21">
        <f>'Industrie AMS'!S6-'Industrie AME'!S6</f>
        <v>0</v>
      </c>
      <c r="T6" s="21">
        <f>'Industrie AMS'!T6-'Industrie AME'!T6</f>
        <v>0</v>
      </c>
      <c r="U6" s="21">
        <f>'Industrie AMS'!U6-'Industrie AME'!U6</f>
        <v>0</v>
      </c>
      <c r="V6" s="21">
        <f>'Industrie AMS'!V6-'Industrie AME'!V6</f>
        <v>1384.220729544526</v>
      </c>
      <c r="W6" s="21">
        <f>'Industrie AMS'!W6-'Industrie AME'!W6</f>
        <v>649.90925940335728</v>
      </c>
      <c r="X6" s="21">
        <f>'Industrie AMS'!X6-'Industrie AME'!X6</f>
        <v>-2203.8916900029872</v>
      </c>
      <c r="Y6" s="21">
        <f>'Industrie AMS'!Y6-'Industrie AME'!Y6</f>
        <v>4381.3032107858453</v>
      </c>
      <c r="Z6" s="21">
        <f>'Industrie AMS'!Z6-'Industrie AME'!Z6</f>
        <v>9560.1775900861248</v>
      </c>
      <c r="AA6" s="21">
        <f>'Industrie AMS'!AA6-'Industrie AME'!AA6</f>
        <v>11454.513594674878</v>
      </c>
      <c r="AB6" s="21">
        <f>'Industrie AMS'!AB6-'Industrie AME'!AB6</f>
        <v>8767.1039941613562</v>
      </c>
      <c r="AC6" s="21">
        <f>'Industrie AMS'!AC6-'Industrie AME'!AC6</f>
        <v>5477.7688744179904</v>
      </c>
      <c r="AD6" s="21">
        <f>'Industrie AMS'!AD6-'Industrie AME'!AD6</f>
        <v>9803.6539769668598</v>
      </c>
      <c r="AE6" s="21">
        <f>'Industrie AMS'!AE6-'Industrie AME'!AE6</f>
        <v>9897.6963941454887</v>
      </c>
      <c r="AF6" s="21">
        <f>'Industrie AMS'!AF6-'Industrie AME'!AF6</f>
        <v>9065.9226642753929</v>
      </c>
      <c r="AG6" s="21">
        <f>'Industrie AMS'!AG6-'Industrie AME'!AG6</f>
        <v>7332.2335772041697</v>
      </c>
      <c r="AH6" s="21">
        <f>'Industrie AMS'!AH6-'Industrie AME'!AH6</f>
        <v>5078.8729733640794</v>
      </c>
      <c r="AI6" s="21">
        <f>'Industrie AMS'!AI6-'Industrie AME'!AI6</f>
        <v>5096.6343185964506</v>
      </c>
      <c r="AJ6" s="21">
        <f>'Industrie AMS'!AJ6-'Industrie AME'!AJ6</f>
        <v>4460.6345187025145</v>
      </c>
      <c r="AK6" s="21">
        <f>'Industrie AMS'!AK6-'Industrie AME'!AK6</f>
        <v>3127.1340156830847</v>
      </c>
      <c r="AL6" s="21">
        <f>'Industrie AMS'!AL6-'Industrie AME'!AL6</f>
        <v>1968.0896105677821</v>
      </c>
      <c r="AM6" s="21">
        <f>'Industrie AMS'!AM6-'Industrie AME'!AM6</f>
        <v>371.34843387897126</v>
      </c>
      <c r="AN6" s="21">
        <f>'Industrie AMS'!AN6-'Industrie AME'!AN6</f>
        <v>3984.4401962130796</v>
      </c>
      <c r="AO6" s="21">
        <f>'Industrie AMS'!AO6-'Industrie AME'!AO6</f>
        <v>4820.0880572306924</v>
      </c>
      <c r="AP6" s="21">
        <f>'Industrie AMS'!AP6-'Industrie AME'!AP6</f>
        <v>5769.5282983891666</v>
      </c>
      <c r="AQ6" s="21">
        <f>'Industrie AMS'!AQ6-'Industrie AME'!AQ6</f>
        <v>6483.4904144771863</v>
      </c>
      <c r="AR6" s="21">
        <f>'Industrie AMS'!AR6-'Industrie AME'!AR6</f>
        <v>5593.6166182796005</v>
      </c>
      <c r="AS6" s="21">
        <f>'Industrie AMS'!AS6-'Industrie AME'!AS6</f>
        <v>2249.0907037896104</v>
      </c>
      <c r="AT6" s="21">
        <f>'Industrie AMS'!AT6-'Industrie AME'!AT6</f>
        <v>1071.3261115853675</v>
      </c>
      <c r="AU6" s="21">
        <f>'Industrie AMS'!AU6-'Industrie AME'!AU6</f>
        <v>405.71209147153422</v>
      </c>
      <c r="AV6" s="21">
        <f>'Industrie AMS'!AV6-'Industrie AME'!AV6</f>
        <v>23.493689776631072</v>
      </c>
      <c r="AW6" s="21">
        <f>'Industrie AMS'!AW6-'Industrie AME'!AW6</f>
        <v>-1584.9136531250551</v>
      </c>
    </row>
    <row r="7" spans="1:50" x14ac:dyDescent="0.25">
      <c r="A7" s="165"/>
      <c r="B7" t="s">
        <v>739</v>
      </c>
      <c r="C7" s="21">
        <f>'Industrie AMS'!C7-'Industrie AME'!C7</f>
        <v>0</v>
      </c>
      <c r="D7" s="21">
        <f>'Industrie AMS'!D7-'Industrie AME'!D7</f>
        <v>0</v>
      </c>
      <c r="E7" s="21">
        <f>'Industrie AMS'!E7-'Industrie AME'!E7</f>
        <v>0</v>
      </c>
      <c r="F7" s="21">
        <f>'Industrie AMS'!F7-'Industrie AME'!F7</f>
        <v>0</v>
      </c>
      <c r="G7" s="21">
        <f>'Industrie AMS'!G7-'Industrie AME'!G7</f>
        <v>0</v>
      </c>
      <c r="H7" s="21">
        <f>'Industrie AMS'!H7-'Industrie AME'!H7</f>
        <v>0</v>
      </c>
      <c r="I7" s="21">
        <f>'Industrie AMS'!I7-'Industrie AME'!I7</f>
        <v>0</v>
      </c>
      <c r="J7" s="21">
        <f>'Industrie AMS'!J7-'Industrie AME'!J7</f>
        <v>0</v>
      </c>
      <c r="K7" s="21">
        <f>'Industrie AMS'!K7-'Industrie AME'!K7</f>
        <v>0</v>
      </c>
      <c r="L7" s="21">
        <f>'Industrie AMS'!L7-'Industrie AME'!L7</f>
        <v>0</v>
      </c>
      <c r="M7" s="21">
        <f>'Industrie AMS'!M7-'Industrie AME'!M7</f>
        <v>0</v>
      </c>
      <c r="N7" s="21">
        <f>'Industrie AMS'!N7-'Industrie AME'!N7</f>
        <v>0</v>
      </c>
      <c r="O7" s="21">
        <f>'Industrie AMS'!O7-'Industrie AME'!O7</f>
        <v>0</v>
      </c>
      <c r="P7" s="21">
        <f>'Industrie AMS'!P7-'Industrie AME'!P7</f>
        <v>0</v>
      </c>
      <c r="Q7" s="21">
        <f>'Industrie AMS'!Q7-'Industrie AME'!Q7</f>
        <v>0</v>
      </c>
      <c r="R7" s="21">
        <f>'Industrie AMS'!R7-'Industrie AME'!R7</f>
        <v>0</v>
      </c>
      <c r="S7" s="21">
        <f>'Industrie AMS'!S7-'Industrie AME'!S7</f>
        <v>0</v>
      </c>
      <c r="T7" s="21">
        <f>'Industrie AMS'!T7-'Industrie AME'!T7</f>
        <v>0</v>
      </c>
      <c r="U7" s="21">
        <f>'Industrie AMS'!U7-'Industrie AME'!U7</f>
        <v>0</v>
      </c>
      <c r="V7" s="21">
        <f>'Industrie AMS'!V7-'Industrie AME'!V7</f>
        <v>-139.20042956933321</v>
      </c>
      <c r="W7" s="21">
        <f>'Industrie AMS'!W7-'Industrie AME'!W7</f>
        <v>-1081.9682598231666</v>
      </c>
      <c r="X7" s="21">
        <f>'Industrie AMS'!X7-'Industrie AME'!X7</f>
        <v>-1960.2898405784217</v>
      </c>
      <c r="Y7" s="21">
        <f>'Industrie AMS'!Y7-'Industrie AME'!Y7</f>
        <v>-2254.0721163081034</v>
      </c>
      <c r="Z7" s="21">
        <f>'Industrie AMS'!Z7-'Industrie AME'!Z7</f>
        <v>-2876.6364042875575</v>
      </c>
      <c r="AA7" s="21">
        <f>'Industrie AMS'!AA7-'Industrie AME'!AA7</f>
        <v>-3535.9893132675061</v>
      </c>
      <c r="AB7" s="21">
        <f>'Industrie AMS'!AB7-'Industrie AME'!AB7</f>
        <v>-4295.5145690566642</v>
      </c>
      <c r="AC7" s="21">
        <f>'Industrie AMS'!AC7-'Industrie AME'!AC7</f>
        <v>-4953.2742885159532</v>
      </c>
      <c r="AD7" s="21">
        <f>'Industrie AMS'!AD7-'Industrie AME'!AD7</f>
        <v>-5067.0407447153557</v>
      </c>
      <c r="AE7" s="21">
        <f>'Industrie AMS'!AE7-'Industrie AME'!AE7</f>
        <v>-5203.7625757682254</v>
      </c>
      <c r="AF7" s="21">
        <f>'Industrie AMS'!AF7-'Industrie AME'!AF7</f>
        <v>-5350.8337222469636</v>
      </c>
      <c r="AG7" s="21">
        <f>'Industrie AMS'!AG7-'Industrie AME'!AG7</f>
        <v>-5442.4607142665845</v>
      </c>
      <c r="AH7" s="21">
        <f>'Industrie AMS'!AH7-'Industrie AME'!AH7</f>
        <v>-5628.474225179918</v>
      </c>
      <c r="AI7" s="21">
        <f>'Industrie AMS'!AI7-'Industrie AME'!AI7</f>
        <v>-5800.9071238285032</v>
      </c>
      <c r="AJ7" s="21">
        <f>'Industrie AMS'!AJ7-'Industrie AME'!AJ7</f>
        <v>-5927.9376108255747</v>
      </c>
      <c r="AK7" s="21">
        <f>'Industrie AMS'!AK7-'Industrie AME'!AK7</f>
        <v>-6092.7694539470831</v>
      </c>
      <c r="AL7" s="21">
        <f>'Industrie AMS'!AL7-'Industrie AME'!AL7</f>
        <v>-6157.6703445544554</v>
      </c>
      <c r="AM7" s="21">
        <f>'Industrie AMS'!AM7-'Industrie AME'!AM7</f>
        <v>-6213.6432838164474</v>
      </c>
      <c r="AN7" s="21">
        <f>'Industrie AMS'!AN7-'Industrie AME'!AN7</f>
        <v>-6447.4474376806611</v>
      </c>
      <c r="AO7" s="21">
        <f>'Industrie AMS'!AO7-'Industrie AME'!AO7</f>
        <v>-6741.1252876966391</v>
      </c>
      <c r="AP7" s="21">
        <f>'Industrie AMS'!AP7-'Industrie AME'!AP7</f>
        <v>-7050.8211708892486</v>
      </c>
      <c r="AQ7" s="21">
        <f>'Industrie AMS'!AQ7-'Industrie AME'!AQ7</f>
        <v>-7404.2726889862824</v>
      </c>
      <c r="AR7" s="21">
        <f>'Industrie AMS'!AR7-'Industrie AME'!AR7</f>
        <v>-7825.4792327733448</v>
      </c>
      <c r="AS7" s="21">
        <f>'Industrie AMS'!AS7-'Industrie AME'!AS7</f>
        <v>-8037.9147513953794</v>
      </c>
      <c r="AT7" s="21">
        <f>'Industrie AMS'!AT7-'Industrie AME'!AT7</f>
        <v>-8249.9467425046751</v>
      </c>
      <c r="AU7" s="21">
        <f>'Industrie AMS'!AU7-'Industrie AME'!AU7</f>
        <v>-8464.4794836679794</v>
      </c>
      <c r="AV7" s="21">
        <f>'Industrie AMS'!AV7-'Industrie AME'!AV7</f>
        <v>-8678.298497634154</v>
      </c>
      <c r="AW7" s="21">
        <f>'Industrie AMS'!AW7-'Industrie AME'!AW7</f>
        <v>-8932.6980918799236</v>
      </c>
    </row>
    <row r="8" spans="1:50" x14ac:dyDescent="0.25">
      <c r="A8" s="165"/>
      <c r="B8" t="s">
        <v>306</v>
      </c>
      <c r="C8" s="21">
        <f>'Industrie AMS'!C8-'Industrie AME'!C8</f>
        <v>0</v>
      </c>
      <c r="D8" s="21">
        <f>'Industrie AMS'!D8-'Industrie AME'!D8</f>
        <v>0</v>
      </c>
      <c r="E8" s="21">
        <f>'Industrie AMS'!E8-'Industrie AME'!E8</f>
        <v>0</v>
      </c>
      <c r="F8" s="21">
        <f>'Industrie AMS'!F8-'Industrie AME'!F8</f>
        <v>0</v>
      </c>
      <c r="G8" s="21">
        <f>'Industrie AMS'!G8-'Industrie AME'!G8</f>
        <v>0</v>
      </c>
      <c r="H8" s="21">
        <f>'Industrie AMS'!H8-'Industrie AME'!H8</f>
        <v>0</v>
      </c>
      <c r="I8" s="21">
        <f>'Industrie AMS'!I8-'Industrie AME'!I8</f>
        <v>0</v>
      </c>
      <c r="J8" s="21">
        <f>'Industrie AMS'!J8-'Industrie AME'!J8</f>
        <v>0</v>
      </c>
      <c r="K8" s="21">
        <f>'Industrie AMS'!K8-'Industrie AME'!K8</f>
        <v>0</v>
      </c>
      <c r="L8" s="21">
        <f>'Industrie AMS'!L8-'Industrie AME'!L8</f>
        <v>0</v>
      </c>
      <c r="M8" s="21">
        <f>'Industrie AMS'!M8-'Industrie AME'!M8</f>
        <v>0</v>
      </c>
      <c r="N8" s="21">
        <f>'Industrie AMS'!N8-'Industrie AME'!N8</f>
        <v>0</v>
      </c>
      <c r="O8" s="21">
        <f>'Industrie AMS'!O8-'Industrie AME'!O8</f>
        <v>0</v>
      </c>
      <c r="P8" s="21">
        <f>'Industrie AMS'!P8-'Industrie AME'!P8</f>
        <v>0</v>
      </c>
      <c r="Q8" s="21">
        <f>'Industrie AMS'!Q8-'Industrie AME'!Q8</f>
        <v>0</v>
      </c>
      <c r="R8" s="21">
        <f>'Industrie AMS'!R8-'Industrie AME'!R8</f>
        <v>0</v>
      </c>
      <c r="S8" s="21">
        <f>'Industrie AMS'!S8-'Industrie AME'!S8</f>
        <v>0</v>
      </c>
      <c r="T8" s="21">
        <f>'Industrie AMS'!T8-'Industrie AME'!T8</f>
        <v>0</v>
      </c>
      <c r="U8" s="21">
        <f>'Industrie AMS'!U8-'Industrie AME'!U8</f>
        <v>0</v>
      </c>
      <c r="V8" s="21">
        <f>'Industrie AMS'!V8-'Industrie AME'!V8</f>
        <v>0</v>
      </c>
      <c r="W8" s="21">
        <f>'Industrie AMS'!W8-'Industrie AME'!W8</f>
        <v>297.49810345015442</v>
      </c>
      <c r="X8" s="21">
        <f>'Industrie AMS'!X8-'Industrie AME'!X8</f>
        <v>670.9732174279336</v>
      </c>
      <c r="Y8" s="21">
        <f>'Industrie AMS'!Y8-'Industrie AME'!Y8</f>
        <v>849.55005056521463</v>
      </c>
      <c r="Z8" s="21">
        <f>'Industrie AMS'!Z8-'Industrie AME'!Z8</f>
        <v>939.40591561017948</v>
      </c>
      <c r="AA8" s="21">
        <f>'Industrie AMS'!AA8-'Industrie AME'!AA8</f>
        <v>1025.6285011455686</v>
      </c>
      <c r="AB8" s="21">
        <f>'Industrie AMS'!AB8-'Industrie AME'!AB8</f>
        <v>1088.5721926583337</v>
      </c>
      <c r="AC8" s="21">
        <f>'Industrie AMS'!AC8-'Industrie AME'!AC8</f>
        <v>1162.0443394163999</v>
      </c>
      <c r="AD8" s="21">
        <f>'Industrie AMS'!AD8-'Industrie AME'!AD8</f>
        <v>112.00934692095967</v>
      </c>
      <c r="AE8" s="21">
        <f>'Industrie AMS'!AE8-'Industrie AME'!AE8</f>
        <v>18.738852259313269</v>
      </c>
      <c r="AF8" s="21">
        <f>'Industrie AMS'!AF8-'Industrie AME'!AF8</f>
        <v>9.2040853279000707</v>
      </c>
      <c r="AG8" s="21">
        <f>'Industrie AMS'!AG8-'Industrie AME'!AG8</f>
        <v>3.7430905680202242</v>
      </c>
      <c r="AH8" s="21">
        <f>'Industrie AMS'!AH8-'Industrie AME'!AH8</f>
        <v>0</v>
      </c>
      <c r="AI8" s="21">
        <f>'Industrie AMS'!AI8-'Industrie AME'!AI8</f>
        <v>0</v>
      </c>
      <c r="AJ8" s="21">
        <f>'Industrie AMS'!AJ8-'Industrie AME'!AJ8</f>
        <v>0</v>
      </c>
      <c r="AK8" s="21">
        <f>'Industrie AMS'!AK8-'Industrie AME'!AK8</f>
        <v>0</v>
      </c>
      <c r="AL8" s="21">
        <f>'Industrie AMS'!AL8-'Industrie AME'!AL8</f>
        <v>0</v>
      </c>
      <c r="AM8" s="21">
        <f>'Industrie AMS'!AM8-'Industrie AME'!AM8</f>
        <v>0</v>
      </c>
      <c r="AN8" s="21">
        <f>'Industrie AMS'!AN8-'Industrie AME'!AN8</f>
        <v>3.5237634230122348</v>
      </c>
      <c r="AO8" s="21">
        <f>'Industrie AMS'!AO8-'Industrie AME'!AO8</f>
        <v>5.0304889966628306</v>
      </c>
      <c r="AP8" s="21">
        <f>'Industrie AMS'!AP8-'Industrie AME'!AP8</f>
        <v>5.8887266577658917</v>
      </c>
      <c r="AQ8" s="21">
        <f>'Industrie AMS'!AQ8-'Industrie AME'!AQ8</f>
        <v>6.6083313936468979</v>
      </c>
      <c r="AR8" s="21">
        <f>'Industrie AMS'!AR8-'Industrie AME'!AR8</f>
        <v>7.3668212159088586</v>
      </c>
      <c r="AS8" s="21">
        <f>'Industrie AMS'!AS8-'Industrie AME'!AS8</f>
        <v>6.0471752456690044</v>
      </c>
      <c r="AT8" s="21">
        <f>'Industrie AMS'!AT8-'Industrie AME'!AT8</f>
        <v>7.0198859085006129</v>
      </c>
      <c r="AU8" s="21">
        <f>'Industrie AMS'!AU8-'Industrie AME'!AU8</f>
        <v>7.7424551886072628</v>
      </c>
      <c r="AV8" s="21">
        <f>'Industrie AMS'!AV8-'Industrie AME'!AV8</f>
        <v>8.7597564165798172</v>
      </c>
      <c r="AW8" s="21">
        <f>'Industrie AMS'!AW8-'Industrie AME'!AW8</f>
        <v>9.5810221724282663</v>
      </c>
    </row>
    <row r="9" spans="1:50" x14ac:dyDescent="0.25">
      <c r="A9" s="165"/>
      <c r="B9" t="s">
        <v>269</v>
      </c>
      <c r="C9" s="21">
        <f>'Industrie AMS'!C9-'Industrie AME'!C9</f>
        <v>0</v>
      </c>
      <c r="D9" s="21">
        <f>'Industrie AMS'!D9-'Industrie AME'!D9</f>
        <v>0</v>
      </c>
      <c r="E9" s="21">
        <f>'Industrie AMS'!E9-'Industrie AME'!E9</f>
        <v>0</v>
      </c>
      <c r="F9" s="21">
        <f>'Industrie AMS'!F9-'Industrie AME'!F9</f>
        <v>0</v>
      </c>
      <c r="G9" s="21">
        <f>'Industrie AMS'!G9-'Industrie AME'!G9</f>
        <v>0</v>
      </c>
      <c r="H9" s="21">
        <f>'Industrie AMS'!H9-'Industrie AME'!H9</f>
        <v>0</v>
      </c>
      <c r="I9" s="21">
        <f>'Industrie AMS'!I9-'Industrie AME'!I9</f>
        <v>0</v>
      </c>
      <c r="J9" s="21">
        <f>'Industrie AMS'!J9-'Industrie AME'!J9</f>
        <v>0</v>
      </c>
      <c r="K9" s="21">
        <f>'Industrie AMS'!K9-'Industrie AME'!K9</f>
        <v>0</v>
      </c>
      <c r="L9" s="21">
        <f>'Industrie AMS'!L9-'Industrie AME'!L9</f>
        <v>0</v>
      </c>
      <c r="M9" s="21">
        <f>'Industrie AMS'!M9-'Industrie AME'!M9</f>
        <v>0</v>
      </c>
      <c r="N9" s="21">
        <f>'Industrie AMS'!N9-'Industrie AME'!N9</f>
        <v>0</v>
      </c>
      <c r="O9" s="21">
        <f>'Industrie AMS'!O9-'Industrie AME'!O9</f>
        <v>0</v>
      </c>
      <c r="P9" s="21">
        <f>'Industrie AMS'!P9-'Industrie AME'!P9</f>
        <v>0</v>
      </c>
      <c r="Q9" s="21">
        <f>'Industrie AMS'!Q9-'Industrie AME'!Q9</f>
        <v>0</v>
      </c>
      <c r="R9" s="21">
        <f>'Industrie AMS'!R9-'Industrie AME'!R9</f>
        <v>0</v>
      </c>
      <c r="S9" s="21">
        <f>'Industrie AMS'!S9-'Industrie AME'!S9</f>
        <v>0</v>
      </c>
      <c r="T9" s="21">
        <f>'Industrie AMS'!T9-'Industrie AME'!T9</f>
        <v>0</v>
      </c>
      <c r="U9" s="21">
        <f>'Industrie AMS'!U9-'Industrie AME'!U9</f>
        <v>0</v>
      </c>
      <c r="V9" s="21">
        <f>'Industrie AMS'!V9-'Industrie AME'!V9</f>
        <v>2.2871170099997471</v>
      </c>
      <c r="W9" s="21">
        <f>'Industrie AMS'!W9-'Industrie AME'!W9</f>
        <v>4.5164850500004832</v>
      </c>
      <c r="X9" s="21">
        <f>'Industrie AMS'!X9-'Industrie AME'!X9</f>
        <v>5.8319325399997979</v>
      </c>
      <c r="Y9" s="21">
        <f>'Industrie AMS'!Y9-'Industrie AME'!Y9</f>
        <v>25.096653999999944</v>
      </c>
      <c r="Z9" s="21">
        <f>'Industrie AMS'!Z9-'Industrie AME'!Z9</f>
        <v>60.310070120000091</v>
      </c>
      <c r="AA9" s="21">
        <f>'Industrie AMS'!AA9-'Industrie AME'!AA9</f>
        <v>76.854498180000519</v>
      </c>
      <c r="AB9" s="21">
        <f>'Industrie AMS'!AB9-'Industrie AME'!AB9</f>
        <v>65.849172889999863</v>
      </c>
      <c r="AC9" s="21">
        <f>'Industrie AMS'!AC9-'Industrie AME'!AC9</f>
        <v>41.692607120000503</v>
      </c>
      <c r="AD9" s="21">
        <f>'Industrie AMS'!AD9-'Industrie AME'!AD9</f>
        <v>33.919101449999289</v>
      </c>
      <c r="AE9" s="21">
        <f>'Industrie AMS'!AE9-'Industrie AME'!AE9</f>
        <v>39.361256449999019</v>
      </c>
      <c r="AF9" s="21">
        <f>'Industrie AMS'!AF9-'Industrie AME'!AF9</f>
        <v>33.880442359999506</v>
      </c>
      <c r="AG9" s="21">
        <f>'Industrie AMS'!AG9-'Industrie AME'!AG9</f>
        <v>20.342476929999975</v>
      </c>
      <c r="AH9" s="21">
        <f>'Industrie AMS'!AH9-'Industrie AME'!AH9</f>
        <v>5.5792335500000263</v>
      </c>
      <c r="AI9" s="21">
        <f>'Industrie AMS'!AI9-'Industrie AME'!AI9</f>
        <v>-3.2784550500000478</v>
      </c>
      <c r="AJ9" s="21">
        <f>'Industrie AMS'!AJ9-'Industrie AME'!AJ9</f>
        <v>-6.8294107299998359</v>
      </c>
      <c r="AK9" s="21">
        <f>'Industrie AMS'!AK9-'Industrie AME'!AK9</f>
        <v>-13.254591769999934</v>
      </c>
      <c r="AL9" s="21">
        <f>'Industrie AMS'!AL9-'Industrie AME'!AL9</f>
        <v>-22.555718119999256</v>
      </c>
      <c r="AM9" s="21">
        <f>'Industrie AMS'!AM9-'Industrie AME'!AM9</f>
        <v>-30.733429310000247</v>
      </c>
      <c r="AN9" s="21">
        <f>'Industrie AMS'!AN9-'Industrie AME'!AN9</f>
        <v>-28.11170668000068</v>
      </c>
      <c r="AO9" s="21">
        <f>'Industrie AMS'!AO9-'Industrie AME'!AO9</f>
        <v>-13.9151642300003</v>
      </c>
      <c r="AP9" s="21">
        <f>'Industrie AMS'!AP9-'Industrie AME'!AP9</f>
        <v>-5.9794251300008909</v>
      </c>
      <c r="AQ9" s="21">
        <f>'Industrie AMS'!AQ9-'Industrie AME'!AQ9</f>
        <v>-2.616589300000669</v>
      </c>
      <c r="AR9" s="21">
        <f>'Industrie AMS'!AR9-'Industrie AME'!AR9</f>
        <v>-1.8918193799991059</v>
      </c>
      <c r="AS9" s="21">
        <f>'Industrie AMS'!AS9-'Industrie AME'!AS9</f>
        <v>-6.9339958900000056</v>
      </c>
      <c r="AT9" s="21">
        <f>'Industrie AMS'!AT9-'Industrie AME'!AT9</f>
        <v>-13.228450300000077</v>
      </c>
      <c r="AU9" s="21">
        <f>'Industrie AMS'!AU9-'Industrie AME'!AU9</f>
        <v>-12.576752909999414</v>
      </c>
      <c r="AV9" s="21">
        <f>'Industrie AMS'!AV9-'Industrie AME'!AV9</f>
        <v>-8.308904089999487</v>
      </c>
      <c r="AW9" s="21">
        <f>'Industrie AMS'!AW9-'Industrie AME'!AW9</f>
        <v>-6.6072752199997922</v>
      </c>
    </row>
    <row r="10" spans="1:50" x14ac:dyDescent="0.25">
      <c r="A10" s="165"/>
      <c r="B10" t="s">
        <v>304</v>
      </c>
      <c r="C10" s="21">
        <f>'Industrie AMS'!C10-'Industrie AME'!C10</f>
        <v>0</v>
      </c>
      <c r="D10" s="21">
        <f>'Industrie AMS'!D10-'Industrie AME'!D10</f>
        <v>0</v>
      </c>
      <c r="E10" s="21">
        <f>'Industrie AMS'!E10-'Industrie AME'!E10</f>
        <v>0</v>
      </c>
      <c r="F10" s="21">
        <f>'Industrie AMS'!F10-'Industrie AME'!F10</f>
        <v>0</v>
      </c>
      <c r="G10" s="21">
        <f>'Industrie AMS'!G10-'Industrie AME'!G10</f>
        <v>0</v>
      </c>
      <c r="H10" s="21">
        <f>'Industrie AMS'!H10-'Industrie AME'!H10</f>
        <v>0</v>
      </c>
      <c r="I10" s="21">
        <f>'Industrie AMS'!I10-'Industrie AME'!I10</f>
        <v>0</v>
      </c>
      <c r="J10" s="21">
        <f>'Industrie AMS'!J10-'Industrie AME'!J10</f>
        <v>0</v>
      </c>
      <c r="K10" s="21">
        <f>'Industrie AMS'!K10-'Industrie AME'!K10</f>
        <v>0</v>
      </c>
      <c r="L10" s="21">
        <f>'Industrie AMS'!L10-'Industrie AME'!L10</f>
        <v>0</v>
      </c>
      <c r="M10" s="21">
        <f>'Industrie AMS'!M10-'Industrie AME'!M10</f>
        <v>0</v>
      </c>
      <c r="N10" s="21">
        <f>'Industrie AMS'!N10-'Industrie AME'!N10</f>
        <v>0</v>
      </c>
      <c r="O10" s="21">
        <f>'Industrie AMS'!O10-'Industrie AME'!O10</f>
        <v>0</v>
      </c>
      <c r="P10" s="21">
        <f>'Industrie AMS'!P10-'Industrie AME'!P10</f>
        <v>0</v>
      </c>
      <c r="Q10" s="21">
        <f>'Industrie AMS'!Q10-'Industrie AME'!Q10</f>
        <v>0</v>
      </c>
      <c r="R10" s="21">
        <f>'Industrie AMS'!R10-'Industrie AME'!R10</f>
        <v>0</v>
      </c>
      <c r="S10" s="21">
        <f>'Industrie AMS'!S10-'Industrie AME'!S10</f>
        <v>0</v>
      </c>
      <c r="T10" s="21">
        <f>'Industrie AMS'!T10-'Industrie AME'!T10</f>
        <v>0</v>
      </c>
      <c r="U10" s="21">
        <f>'Industrie AMS'!U10-'Industrie AME'!U10</f>
        <v>0</v>
      </c>
      <c r="V10" s="21">
        <f>'Industrie AMS'!V10-'Industrie AME'!V10</f>
        <v>1835.9186785968486</v>
      </c>
      <c r="W10" s="21">
        <f>'Industrie AMS'!W10-'Industrie AME'!W10</f>
        <v>2336.2760030759964</v>
      </c>
      <c r="X10" s="21">
        <f>'Industrie AMS'!X10-'Industrie AME'!X10</f>
        <v>973.92370251356624</v>
      </c>
      <c r="Y10" s="21">
        <f>'Industrie AMS'!Y10-'Industrie AME'!Y10</f>
        <v>11013.512614023406</v>
      </c>
      <c r="Z10" s="21">
        <f>'Industrie AMS'!Z10-'Industrie AME'!Z10</f>
        <v>17549.983001755318</v>
      </c>
      <c r="AA10" s="21">
        <f>'Industrie AMS'!AA10-'Industrie AME'!AA10</f>
        <v>19647.754691374721</v>
      </c>
      <c r="AB10" s="21">
        <f>'Industrie AMS'!AB10-'Industrie AME'!AB10</f>
        <v>17373.764921123395</v>
      </c>
      <c r="AC10" s="21">
        <f>'Industrie AMS'!AC10-'Industrie AME'!AC10</f>
        <v>14648.395417656284</v>
      </c>
      <c r="AD10" s="21">
        <f>'Industrie AMS'!AD10-'Industrie AME'!AD10</f>
        <v>20604.358539336827</v>
      </c>
      <c r="AE10" s="21">
        <f>'Industrie AMS'!AE10-'Industrie AME'!AE10</f>
        <v>20085.906673914287</v>
      </c>
      <c r="AF10" s="21">
        <f>'Industrie AMS'!AF10-'Industrie AME'!AF10</f>
        <v>18389.109071086626</v>
      </c>
      <c r="AG10" s="21">
        <f>'Industrie AMS'!AG10-'Industrie AME'!AG10</f>
        <v>15677.611636677524</v>
      </c>
      <c r="AH10" s="21">
        <f>'Industrie AMS'!AH10-'Industrie AME'!AH10</f>
        <v>12572.81282160175</v>
      </c>
      <c r="AI10" s="21">
        <f>'Industrie AMS'!AI10-'Industrie AME'!AI10</f>
        <v>12281.29641930433</v>
      </c>
      <c r="AJ10" s="21">
        <f>'Industrie AMS'!AJ10-'Industrie AME'!AJ10</f>
        <v>10955.957955936901</v>
      </c>
      <c r="AK10" s="21">
        <f>'Industrie AMS'!AK10-'Industrie AME'!AK10</f>
        <v>8611.9518806678243</v>
      </c>
      <c r="AL10" s="21">
        <f>'Industrie AMS'!AL10-'Industrie AME'!AL10</f>
        <v>6781.5521065471694</v>
      </c>
      <c r="AM10" s="21">
        <f>'Industrie AMS'!AM10-'Industrie AME'!AM10</f>
        <v>4470.5347286893521</v>
      </c>
      <c r="AN10" s="21">
        <f>'Industrie AMS'!AN10-'Industrie AME'!AN10</f>
        <v>9949.2329610930756</v>
      </c>
      <c r="AO10" s="21">
        <f>'Industrie AMS'!AO10-'Industrie AME'!AO10</f>
        <v>10993.58052356448</v>
      </c>
      <c r="AP10" s="21">
        <f>'Industrie AMS'!AP10-'Industrie AME'!AP10</f>
        <v>12175.721745590679</v>
      </c>
      <c r="AQ10" s="21">
        <f>'Industrie AMS'!AQ10-'Industrie AME'!AQ10</f>
        <v>13312.808602767065</v>
      </c>
      <c r="AR10" s="21">
        <f>'Industrie AMS'!AR10-'Industrie AME'!AR10</f>
        <v>12503.065499237971</v>
      </c>
      <c r="AS10" s="21">
        <f>'Industrie AMS'!AS10-'Industrie AME'!AS10</f>
        <v>8551.4445159968454</v>
      </c>
      <c r="AT10" s="21">
        <f>'Industrie AMS'!AT10-'Industrie AME'!AT10</f>
        <v>7858.555956796743</v>
      </c>
      <c r="AU10" s="21">
        <f>'Industrie AMS'!AU10-'Industrie AME'!AU10</f>
        <v>7736.5811234996654</v>
      </c>
      <c r="AV10" s="21">
        <f>'Industrie AMS'!AV10-'Industrie AME'!AV10</f>
        <v>7866.9304295959882</v>
      </c>
      <c r="AW10" s="21">
        <f>'Industrie AMS'!AW10-'Industrie AME'!AW10</f>
        <v>6248.0579553139396</v>
      </c>
    </row>
    <row r="11" spans="1:50" x14ac:dyDescent="0.25">
      <c r="A11" s="165"/>
      <c r="B11" t="s">
        <v>303</v>
      </c>
      <c r="C11" s="21">
        <f>'Industrie AMS'!C11-'Industrie AME'!C11</f>
        <v>0</v>
      </c>
      <c r="D11" s="21">
        <f>'Industrie AMS'!D11-'Industrie AME'!D11</f>
        <v>0</v>
      </c>
      <c r="E11" s="21">
        <f>'Industrie AMS'!E11-'Industrie AME'!E11</f>
        <v>0</v>
      </c>
      <c r="F11" s="21">
        <f>'Industrie AMS'!F11-'Industrie AME'!F11</f>
        <v>0</v>
      </c>
      <c r="G11" s="21">
        <f>'Industrie AMS'!G11-'Industrie AME'!G11</f>
        <v>0</v>
      </c>
      <c r="H11" s="21">
        <f>'Industrie AMS'!H11-'Industrie AME'!H11</f>
        <v>0</v>
      </c>
      <c r="I11" s="21">
        <f>'Industrie AMS'!I11-'Industrie AME'!I11</f>
        <v>0</v>
      </c>
      <c r="J11" s="21">
        <f>'Industrie AMS'!J11-'Industrie AME'!J11</f>
        <v>0</v>
      </c>
      <c r="K11" s="21">
        <f>'Industrie AMS'!K11-'Industrie AME'!K11</f>
        <v>0</v>
      </c>
      <c r="L11" s="21">
        <f>'Industrie AMS'!L11-'Industrie AME'!L11</f>
        <v>0</v>
      </c>
      <c r="M11" s="21">
        <f>'Industrie AMS'!M11-'Industrie AME'!M11</f>
        <v>0</v>
      </c>
      <c r="N11" s="21">
        <f>'Industrie AMS'!N11-'Industrie AME'!N11</f>
        <v>0</v>
      </c>
      <c r="O11" s="21">
        <f>'Industrie AMS'!O11-'Industrie AME'!O11</f>
        <v>0</v>
      </c>
      <c r="P11" s="21">
        <f>'Industrie AMS'!P11-'Industrie AME'!P11</f>
        <v>0</v>
      </c>
      <c r="Q11" s="21">
        <f>'Industrie AMS'!Q11-'Industrie AME'!Q11</f>
        <v>0</v>
      </c>
      <c r="R11" s="21">
        <f>'Industrie AMS'!R11-'Industrie AME'!R11</f>
        <v>0</v>
      </c>
      <c r="S11" s="21">
        <f>'Industrie AMS'!S11-'Industrie AME'!S11</f>
        <v>0</v>
      </c>
      <c r="T11" s="21">
        <f>'Industrie AMS'!T11-'Industrie AME'!T11</f>
        <v>0</v>
      </c>
      <c r="U11" s="21">
        <f>'Industrie AMS'!U11-'Industrie AME'!U11</f>
        <v>0</v>
      </c>
      <c r="V11" s="21">
        <f>'Industrie AMS'!V11-'Industrie AME'!V11</f>
        <v>-0.28147957449999694</v>
      </c>
      <c r="W11" s="21">
        <f>'Industrie AMS'!W11-'Industrie AME'!W11</f>
        <v>-8.0867430332000154</v>
      </c>
      <c r="X11" s="21">
        <f>'Industrie AMS'!X11-'Industrie AME'!X11</f>
        <v>-15.777941138400003</v>
      </c>
      <c r="Y11" s="21">
        <f>'Industrie AMS'!Y11-'Industrie AME'!Y11</f>
        <v>-20.932288412900007</v>
      </c>
      <c r="Z11" s="21">
        <f>'Industrie AMS'!Z11-'Industrie AME'!Z11</f>
        <v>-25.488604596800009</v>
      </c>
      <c r="AA11" s="21">
        <f>'Industrie AMS'!AA11-'Industrie AME'!AA11</f>
        <v>-29.605143510999994</v>
      </c>
      <c r="AB11" s="21">
        <f>'Industrie AMS'!AB11-'Industrie AME'!AB11</f>
        <v>-33.445083025519992</v>
      </c>
      <c r="AC11" s="21">
        <f>'Industrie AMS'!AC11-'Industrie AME'!AC11</f>
        <v>-37.137308652730006</v>
      </c>
      <c r="AD11" s="21">
        <f>'Industrie AMS'!AD11-'Industrie AME'!AD11</f>
        <v>-38.829552126199992</v>
      </c>
      <c r="AE11" s="21">
        <f>'Industrie AMS'!AE11-'Industrie AME'!AE11</f>
        <v>-40.390599008690003</v>
      </c>
      <c r="AF11" s="21">
        <f>'Industrie AMS'!AF11-'Industrie AME'!AF11</f>
        <v>-41.98231169073</v>
      </c>
      <c r="AG11" s="21">
        <f>'Industrie AMS'!AG11-'Industrie AME'!AG11</f>
        <v>-43.255704530170007</v>
      </c>
      <c r="AH11" s="21">
        <f>'Industrie AMS'!AH11-'Industrie AME'!AH11</f>
        <v>-44.712032852700005</v>
      </c>
      <c r="AI11" s="21">
        <f>'Industrie AMS'!AI11-'Industrie AME'!AI11</f>
        <v>-46.46457122368998</v>
      </c>
      <c r="AJ11" s="21">
        <f>'Industrie AMS'!AJ11-'Industrie AME'!AJ11</f>
        <v>-48.328183860900005</v>
      </c>
      <c r="AK11" s="21">
        <f>'Industrie AMS'!AK11-'Industrie AME'!AK11</f>
        <v>-50.373848861670005</v>
      </c>
      <c r="AL11" s="21">
        <f>'Industrie AMS'!AL11-'Industrie AME'!AL11</f>
        <v>-51.250933842079995</v>
      </c>
      <c r="AM11" s="21">
        <f>'Industrie AMS'!AM11-'Industrie AME'!AM11</f>
        <v>-52.314722486399987</v>
      </c>
      <c r="AN11" s="21">
        <f>'Industrie AMS'!AN11-'Industrie AME'!AN11</f>
        <v>-53.805362298139997</v>
      </c>
      <c r="AO11" s="21">
        <f>'Industrie AMS'!AO11-'Industrie AME'!AO11</f>
        <v>-55.372225831600005</v>
      </c>
      <c r="AP11" s="21">
        <f>'Industrie AMS'!AP11-'Industrie AME'!AP11</f>
        <v>-57.004126750539996</v>
      </c>
      <c r="AQ11" s="21">
        <f>'Industrie AMS'!AQ11-'Industrie AME'!AQ11</f>
        <v>-58.764929285790004</v>
      </c>
      <c r="AR11" s="21">
        <f>'Industrie AMS'!AR11-'Industrie AME'!AR11</f>
        <v>-60.673804388139992</v>
      </c>
      <c r="AS11" s="21">
        <f>'Industrie AMS'!AS11-'Industrie AME'!AS11</f>
        <v>-60.818065573120009</v>
      </c>
      <c r="AT11" s="21">
        <f>'Industrie AMS'!AT11-'Industrie AME'!AT11</f>
        <v>-61.019104552889999</v>
      </c>
      <c r="AU11" s="21">
        <f>'Industrie AMS'!AU11-'Industrie AME'!AU11</f>
        <v>-61.245237961420003</v>
      </c>
      <c r="AV11" s="21">
        <f>'Industrie AMS'!AV11-'Industrie AME'!AV11</f>
        <v>-61.489200308449995</v>
      </c>
      <c r="AW11" s="21">
        <f>'Industrie AMS'!AW11-'Industrie AME'!AW11</f>
        <v>-61.794822150089999</v>
      </c>
    </row>
    <row r="12" spans="1:50" x14ac:dyDescent="0.25">
      <c r="A12" s="165"/>
      <c r="B12" t="s">
        <v>302</v>
      </c>
      <c r="C12" s="21">
        <f>'Industrie AMS'!C12-'Industrie AME'!C12</f>
        <v>0</v>
      </c>
      <c r="D12" s="21">
        <f>'Industrie AMS'!D12-'Industrie AME'!D12</f>
        <v>0</v>
      </c>
      <c r="E12" s="21">
        <f>'Industrie AMS'!E12-'Industrie AME'!E12</f>
        <v>0</v>
      </c>
      <c r="F12" s="21">
        <f>'Industrie AMS'!F12-'Industrie AME'!F12</f>
        <v>0</v>
      </c>
      <c r="G12" s="21">
        <f>'Industrie AMS'!G12-'Industrie AME'!G12</f>
        <v>0</v>
      </c>
      <c r="H12" s="21">
        <f>'Industrie AMS'!H12-'Industrie AME'!H12</f>
        <v>0</v>
      </c>
      <c r="I12" s="21">
        <f>'Industrie AMS'!I12-'Industrie AME'!I12</f>
        <v>0</v>
      </c>
      <c r="J12" s="21">
        <f>'Industrie AMS'!J12-'Industrie AME'!J12</f>
        <v>0</v>
      </c>
      <c r="K12" s="21">
        <f>'Industrie AMS'!K12-'Industrie AME'!K12</f>
        <v>0</v>
      </c>
      <c r="L12" s="21">
        <f>'Industrie AMS'!L12-'Industrie AME'!L12</f>
        <v>0</v>
      </c>
      <c r="M12" s="21">
        <f>'Industrie AMS'!M12-'Industrie AME'!M12</f>
        <v>0</v>
      </c>
      <c r="N12" s="21">
        <f>'Industrie AMS'!N12-'Industrie AME'!N12</f>
        <v>0</v>
      </c>
      <c r="O12" s="21">
        <f>'Industrie AMS'!O12-'Industrie AME'!O12</f>
        <v>0</v>
      </c>
      <c r="P12" s="21">
        <f>'Industrie AMS'!P12-'Industrie AME'!P12</f>
        <v>0</v>
      </c>
      <c r="Q12" s="21">
        <f>'Industrie AMS'!Q12-'Industrie AME'!Q12</f>
        <v>0</v>
      </c>
      <c r="R12" s="21">
        <f>'Industrie AMS'!R12-'Industrie AME'!R12</f>
        <v>0</v>
      </c>
      <c r="S12" s="21">
        <f>'Industrie AMS'!S12-'Industrie AME'!S12</f>
        <v>0</v>
      </c>
      <c r="T12" s="21">
        <f>'Industrie AMS'!T12-'Industrie AME'!T12</f>
        <v>0</v>
      </c>
      <c r="U12" s="21">
        <f>'Industrie AMS'!U12-'Industrie AME'!U12</f>
        <v>0</v>
      </c>
      <c r="V12" s="21">
        <f>'Industrie AMS'!V12-'Industrie AME'!V12</f>
        <v>0.10034310129999824</v>
      </c>
      <c r="W12" s="21">
        <f>'Industrie AMS'!W12-'Industrie AME'!W12</f>
        <v>-1.8984829068999858</v>
      </c>
      <c r="X12" s="21">
        <f>'Industrie AMS'!X12-'Industrie AME'!X12</f>
        <v>-3.8063377510999956</v>
      </c>
      <c r="Y12" s="21">
        <f>'Industrie AMS'!Y12-'Industrie AME'!Y12</f>
        <v>-5.2323572694999996</v>
      </c>
      <c r="Z12" s="21">
        <f>'Industrie AMS'!Z12-'Industrie AME'!Z12</f>
        <v>-6.4786070552999995</v>
      </c>
      <c r="AA12" s="21">
        <f>'Industrie AMS'!AA12-'Industrie AME'!AA12</f>
        <v>-7.6281493541999943</v>
      </c>
      <c r="AB12" s="21">
        <f>'Industrie AMS'!AB12-'Industrie AME'!AB12</f>
        <v>-8.7353453734000013</v>
      </c>
      <c r="AC12" s="21">
        <f>'Industrie AMS'!AC12-'Industrie AME'!AC12</f>
        <v>-9.8135098826000018</v>
      </c>
      <c r="AD12" s="21">
        <f>'Industrie AMS'!AD12-'Industrie AME'!AD12</f>
        <v>-9.9364372825999858</v>
      </c>
      <c r="AE12" s="21">
        <f>'Industrie AMS'!AE12-'Industrie AME'!AE12</f>
        <v>-10.018220662600005</v>
      </c>
      <c r="AF12" s="21">
        <f>'Industrie AMS'!AF12-'Industrie AME'!AF12</f>
        <v>-10.090929467799995</v>
      </c>
      <c r="AG12" s="21">
        <f>'Industrie AMS'!AG12-'Industrie AME'!AG12</f>
        <v>-10.191610819999994</v>
      </c>
      <c r="AH12" s="21">
        <f>'Industrie AMS'!AH12-'Industrie AME'!AH12</f>
        <v>-10.315630021299995</v>
      </c>
      <c r="AI12" s="21">
        <f>'Industrie AMS'!AI12-'Industrie AME'!AI12</f>
        <v>-10.397884244800004</v>
      </c>
      <c r="AJ12" s="21">
        <f>'Industrie AMS'!AJ12-'Industrie AME'!AJ12</f>
        <v>-10.4912209188</v>
      </c>
      <c r="AK12" s="21">
        <f>'Industrie AMS'!AK12-'Industrie AME'!AK12</f>
        <v>-10.606319346100001</v>
      </c>
      <c r="AL12" s="21">
        <f>'Industrie AMS'!AL12-'Industrie AME'!AL12</f>
        <v>-10.748552697799987</v>
      </c>
      <c r="AM12" s="21">
        <f>'Industrie AMS'!AM12-'Industrie AME'!AM12</f>
        <v>-10.910829641299991</v>
      </c>
      <c r="AN12" s="21">
        <f>'Industrie AMS'!AN12-'Industrie AME'!AN12</f>
        <v>-10.797083519100006</v>
      </c>
      <c r="AO12" s="21">
        <f>'Industrie AMS'!AO12-'Industrie AME'!AO12</f>
        <v>-10.701073146499994</v>
      </c>
      <c r="AP12" s="21">
        <f>'Industrie AMS'!AP12-'Industrie AME'!AP12</f>
        <v>-10.580876370199995</v>
      </c>
      <c r="AQ12" s="21">
        <f>'Industrie AMS'!AQ12-'Industrie AME'!AQ12</f>
        <v>-10.444043129099995</v>
      </c>
      <c r="AR12" s="21">
        <f>'Industrie AMS'!AR12-'Industrie AME'!AR12</f>
        <v>-10.303886021499999</v>
      </c>
      <c r="AS12" s="21">
        <f>'Industrie AMS'!AS12-'Industrie AME'!AS12</f>
        <v>-10.373556433400005</v>
      </c>
      <c r="AT12" s="21">
        <f>'Industrie AMS'!AT12-'Industrie AME'!AT12</f>
        <v>-10.436258316299991</v>
      </c>
      <c r="AU12" s="21">
        <f>'Industrie AMS'!AU12-'Industrie AME'!AU12</f>
        <v>-10.495258237599991</v>
      </c>
      <c r="AV12" s="21">
        <f>'Industrie AMS'!AV12-'Industrie AME'!AV12</f>
        <v>-10.550934570599999</v>
      </c>
      <c r="AW12" s="21">
        <f>'Industrie AMS'!AW12-'Industrie AME'!AW12</f>
        <v>-10.622818373500003</v>
      </c>
    </row>
    <row r="15" spans="1:50" ht="15" customHeight="1" x14ac:dyDescent="0.25">
      <c r="A15" s="164" t="s">
        <v>737</v>
      </c>
      <c r="B15" t="s">
        <v>255</v>
      </c>
      <c r="C15" s="23">
        <f>'Industrie AMS'!C15-'Industrie AME'!C15</f>
        <v>0</v>
      </c>
      <c r="D15" s="23">
        <f>'Industrie AMS'!D15-'Industrie AME'!D15</f>
        <v>0</v>
      </c>
      <c r="E15" s="23">
        <f>'Industrie AMS'!E15-'Industrie AME'!E15</f>
        <v>0</v>
      </c>
      <c r="F15" s="23">
        <f>'Industrie AMS'!F15-'Industrie AME'!F15</f>
        <v>0</v>
      </c>
      <c r="G15" s="23">
        <f>'Industrie AMS'!G15-'Industrie AME'!G15</f>
        <v>0</v>
      </c>
      <c r="H15" s="23">
        <f>'Industrie AMS'!H15-'Industrie AME'!H15</f>
        <v>0</v>
      </c>
      <c r="I15" s="23">
        <f>'Industrie AMS'!I15-'Industrie AME'!I15</f>
        <v>0</v>
      </c>
      <c r="J15" s="23">
        <f>'Industrie AMS'!J15-'Industrie AME'!J15</f>
        <v>0</v>
      </c>
      <c r="K15" s="23">
        <f>'Industrie AMS'!K15-'Industrie AME'!K15</f>
        <v>0</v>
      </c>
      <c r="L15" s="23">
        <f>'Industrie AMS'!L15-'Industrie AME'!L15</f>
        <v>0</v>
      </c>
      <c r="M15" s="23">
        <f>'Industrie AMS'!M15-'Industrie AME'!M15</f>
        <v>0</v>
      </c>
      <c r="N15" s="23">
        <f>'Industrie AMS'!N15-'Industrie AME'!N15</f>
        <v>0</v>
      </c>
      <c r="O15" s="23">
        <f>'Industrie AMS'!O15-'Industrie AME'!O15</f>
        <v>0</v>
      </c>
      <c r="P15" s="23">
        <f>'Industrie AMS'!P15-'Industrie AME'!P15</f>
        <v>0</v>
      </c>
      <c r="Q15" s="23">
        <f>'Industrie AMS'!Q15-'Industrie AME'!Q15</f>
        <v>0</v>
      </c>
      <c r="R15" s="23">
        <f>'Industrie AMS'!R15-'Industrie AME'!R15</f>
        <v>0</v>
      </c>
      <c r="S15" s="23">
        <f>'Industrie AMS'!S15-'Industrie AME'!S15</f>
        <v>0</v>
      </c>
      <c r="T15" s="23">
        <f>'Industrie AMS'!T15-'Industrie AME'!T15</f>
        <v>0</v>
      </c>
      <c r="U15" s="23">
        <f>'Industrie AMS'!U15-'Industrie AME'!U15</f>
        <v>0</v>
      </c>
      <c r="V15" s="23">
        <f>'Industrie AMS'!V15-'Industrie AME'!V15</f>
        <v>15.421970556013548</v>
      </c>
      <c r="W15" s="23">
        <f>'Industrie AMS'!W15-'Industrie AME'!W15</f>
        <v>-41.688395296991075</v>
      </c>
      <c r="X15" s="23">
        <f>'Industrie AMS'!X15-'Industrie AME'!X15</f>
        <v>-91.574682743363155</v>
      </c>
      <c r="Y15" s="23">
        <f>'Industrie AMS'!Y15-'Industrie AME'!Y15</f>
        <v>50.012204357144583</v>
      </c>
      <c r="Z15" s="23">
        <f>'Industrie AMS'!Z15-'Industrie AME'!Z15</f>
        <v>147.72708750109268</v>
      </c>
      <c r="AA15" s="23">
        <f>'Industrie AMS'!AA15-'Industrie AME'!AA15</f>
        <v>185.87542828172809</v>
      </c>
      <c r="AB15" s="23">
        <f>'Industrie AMS'!AB15-'Industrie AME'!AB15</f>
        <v>151.18216059060069</v>
      </c>
      <c r="AC15" s="23">
        <f>'Industrie AMS'!AC15-'Industrie AME'!AC15</f>
        <v>89.488561144818959</v>
      </c>
      <c r="AD15" s="23">
        <f>'Industrie AMS'!AD15-'Industrie AME'!AD15</f>
        <v>100.12190382932386</v>
      </c>
      <c r="AE15" s="23">
        <f>'Industrie AMS'!AE15-'Industrie AME'!AE15</f>
        <v>109.22821021448181</v>
      </c>
      <c r="AF15" s="23">
        <f>'Industrie AMS'!AF15-'Industrie AME'!AF15</f>
        <v>111.32572856765546</v>
      </c>
      <c r="AG15" s="23">
        <f>'Industrie AMS'!AG15-'Industrie AME'!AG15</f>
        <v>108.29495153098469</v>
      </c>
      <c r="AH15" s="23">
        <f>'Industrie AMS'!AH15-'Industrie AME'!AH15</f>
        <v>83.505284578412102</v>
      </c>
      <c r="AI15" s="23">
        <f>'Industrie AMS'!AI15-'Industrie AME'!AI15</f>
        <v>97.044794899011322</v>
      </c>
      <c r="AJ15" s="23">
        <f>'Industrie AMS'!AJ15-'Industrie AME'!AJ15</f>
        <v>121.61716879926644</v>
      </c>
      <c r="AK15" s="23">
        <f>'Industrie AMS'!AK15-'Industrie AME'!AK15</f>
        <v>128.35340742469452</v>
      </c>
      <c r="AL15" s="23">
        <f>'Industrie AMS'!AL15-'Industrie AME'!AL15</f>
        <v>142.57344147586264</v>
      </c>
      <c r="AM15" s="23">
        <f>'Industrie AMS'!AM15-'Industrie AME'!AM15</f>
        <v>137.99759210798402</v>
      </c>
      <c r="AN15" s="23">
        <f>'Industrie AMS'!AN15-'Industrie AME'!AN15</f>
        <v>163.63903299916274</v>
      </c>
      <c r="AO15" s="23">
        <f>'Industrie AMS'!AO15-'Industrie AME'!AO15</f>
        <v>185.61287425171395</v>
      </c>
      <c r="AP15" s="23">
        <f>'Industrie AMS'!AP15-'Industrie AME'!AP15</f>
        <v>203.396145359613</v>
      </c>
      <c r="AQ15" s="23">
        <f>'Industrie AMS'!AQ15-'Industrie AME'!AQ15</f>
        <v>218.74605939262256</v>
      </c>
      <c r="AR15" s="23">
        <f>'Industrie AMS'!AR15-'Industrie AME'!AR15</f>
        <v>221.49891640565511</v>
      </c>
      <c r="AS15" s="23">
        <f>'Industrie AMS'!AS15-'Industrie AME'!AS15</f>
        <v>199.7908021721687</v>
      </c>
      <c r="AT15" s="23">
        <f>'Industrie AMS'!AT15-'Industrie AME'!AT15</f>
        <v>183.48407844415669</v>
      </c>
      <c r="AU15" s="23">
        <f>'Industrie AMS'!AU15-'Industrie AME'!AU15</f>
        <v>182.53027126114466</v>
      </c>
      <c r="AV15" s="23">
        <f>'Industrie AMS'!AV15-'Industrie AME'!AV15</f>
        <v>187.84163447801438</v>
      </c>
      <c r="AW15" s="23">
        <f>'Industrie AMS'!AW15-'Industrie AME'!AW15</f>
        <v>191.356395284678</v>
      </c>
      <c r="AX15" s="18"/>
    </row>
    <row r="16" spans="1:50" x14ac:dyDescent="0.25">
      <c r="A16" s="164"/>
      <c r="B16" t="s">
        <v>256</v>
      </c>
      <c r="C16" s="23">
        <f>'Industrie AMS'!C16-'Industrie AME'!C16</f>
        <v>0</v>
      </c>
      <c r="D16" s="23">
        <f>'Industrie AMS'!D16-'Industrie AME'!D16</f>
        <v>0</v>
      </c>
      <c r="E16" s="23">
        <f>'Industrie AMS'!E16-'Industrie AME'!E16</f>
        <v>0</v>
      </c>
      <c r="F16" s="23">
        <f>'Industrie AMS'!F16-'Industrie AME'!F16</f>
        <v>0</v>
      </c>
      <c r="G16" s="23">
        <f>'Industrie AMS'!G16-'Industrie AME'!G16</f>
        <v>0</v>
      </c>
      <c r="H16" s="23">
        <f>'Industrie AMS'!H16-'Industrie AME'!H16</f>
        <v>0</v>
      </c>
      <c r="I16" s="23">
        <f>'Industrie AMS'!I16-'Industrie AME'!I16</f>
        <v>0</v>
      </c>
      <c r="J16" s="23">
        <f>'Industrie AMS'!J16-'Industrie AME'!J16</f>
        <v>0</v>
      </c>
      <c r="K16" s="23">
        <f>'Industrie AMS'!K16-'Industrie AME'!K16</f>
        <v>0</v>
      </c>
      <c r="L16" s="23">
        <f>'Industrie AMS'!L16-'Industrie AME'!L16</f>
        <v>0</v>
      </c>
      <c r="M16" s="23">
        <f>'Industrie AMS'!M16-'Industrie AME'!M16</f>
        <v>0</v>
      </c>
      <c r="N16" s="23">
        <f>'Industrie AMS'!N16-'Industrie AME'!N16</f>
        <v>0</v>
      </c>
      <c r="O16" s="23">
        <f>'Industrie AMS'!O16-'Industrie AME'!O16</f>
        <v>0</v>
      </c>
      <c r="P16" s="23">
        <f>'Industrie AMS'!P16-'Industrie AME'!P16</f>
        <v>0</v>
      </c>
      <c r="Q16" s="23">
        <f>'Industrie AMS'!Q16-'Industrie AME'!Q16</f>
        <v>0</v>
      </c>
      <c r="R16" s="23">
        <f>'Industrie AMS'!R16-'Industrie AME'!R16</f>
        <v>0</v>
      </c>
      <c r="S16" s="23">
        <f>'Industrie AMS'!S16-'Industrie AME'!S16</f>
        <v>0</v>
      </c>
      <c r="T16" s="23">
        <f>'Industrie AMS'!T16-'Industrie AME'!T16</f>
        <v>0</v>
      </c>
      <c r="U16" s="23">
        <f>'Industrie AMS'!U16-'Industrie AME'!U16</f>
        <v>0</v>
      </c>
      <c r="V16" s="23">
        <f>'Industrie AMS'!V16-'Industrie AME'!V16</f>
        <v>150.52172102677196</v>
      </c>
      <c r="W16" s="23">
        <f>'Industrie AMS'!W16-'Industrie AME'!W16</f>
        <v>99.943101386105809</v>
      </c>
      <c r="X16" s="23">
        <f>'Industrie AMS'!X16-'Industrie AME'!X16</f>
        <v>80.744487333307916</v>
      </c>
      <c r="Y16" s="23">
        <f>'Industrie AMS'!Y16-'Industrie AME'!Y16</f>
        <v>216.1972381356909</v>
      </c>
      <c r="Z16" s="23">
        <f>'Industrie AMS'!Z16-'Industrie AME'!Z16</f>
        <v>364.32296055557708</v>
      </c>
      <c r="AA16" s="23">
        <f>'Industrie AMS'!AA16-'Industrie AME'!AA16</f>
        <v>494.50851512162717</v>
      </c>
      <c r="AB16" s="23">
        <f>'Industrie AMS'!AB16-'Industrie AME'!AB16</f>
        <v>586.00398266187494</v>
      </c>
      <c r="AC16" s="23">
        <f>'Industrie AMS'!AC16-'Industrie AME'!AC16</f>
        <v>651.84259746483713</v>
      </c>
      <c r="AD16" s="23">
        <f>'Industrie AMS'!AD16-'Industrie AME'!AD16</f>
        <v>756.73792649062398</v>
      </c>
      <c r="AE16" s="23">
        <f>'Industrie AMS'!AE16-'Industrie AME'!AE16</f>
        <v>845.13885648643372</v>
      </c>
      <c r="AF16" s="23">
        <f>'Industrie AMS'!AF16-'Industrie AME'!AF16</f>
        <v>912.3401531542022</v>
      </c>
      <c r="AG16" s="23">
        <f>'Industrie AMS'!AG16-'Industrie AME'!AG16</f>
        <v>962.29734200597522</v>
      </c>
      <c r="AH16" s="23">
        <f>'Industrie AMS'!AH16-'Industrie AME'!AH16</f>
        <v>986.45277889517456</v>
      </c>
      <c r="AI16" s="23">
        <f>'Industrie AMS'!AI16-'Industrie AME'!AI16</f>
        <v>1023.3016899189279</v>
      </c>
      <c r="AJ16" s="23">
        <f>'Industrie AMS'!AJ16-'Industrie AME'!AJ16</f>
        <v>1065.1278211702611</v>
      </c>
      <c r="AK16" s="23">
        <f>'Industrie AMS'!AK16-'Industrie AME'!AK16</f>
        <v>1092.7355844607973</v>
      </c>
      <c r="AL16" s="23">
        <f>'Industrie AMS'!AL16-'Industrie AME'!AL16</f>
        <v>1122.5530758252626</v>
      </c>
      <c r="AM16" s="23">
        <f>'Industrie AMS'!AM16-'Industrie AME'!AM16</f>
        <v>1138.7481618518614</v>
      </c>
      <c r="AN16" s="23">
        <f>'Industrie AMS'!AN16-'Industrie AME'!AN16</f>
        <v>1167.209760050855</v>
      </c>
      <c r="AO16" s="23">
        <f>'Industrie AMS'!AO16-'Industrie AME'!AO16</f>
        <v>1192.9484341868229</v>
      </c>
      <c r="AP16" s="23">
        <f>'Industrie AMS'!AP16-'Industrie AME'!AP16</f>
        <v>1214.537087682751</v>
      </c>
      <c r="AQ16" s="23">
        <f>'Industrie AMS'!AQ16-'Industrie AME'!AQ16</f>
        <v>1233.7214776717428</v>
      </c>
      <c r="AR16" s="23">
        <f>'Industrie AMS'!AR16-'Industrie AME'!AR16</f>
        <v>1243.74688733517</v>
      </c>
      <c r="AS16" s="23">
        <f>'Industrie AMS'!AS16-'Industrie AME'!AS16</f>
        <v>1233.8775416620902</v>
      </c>
      <c r="AT16" s="23">
        <f>'Industrie AMS'!AT16-'Industrie AME'!AT16</f>
        <v>1223.4461599040424</v>
      </c>
      <c r="AU16" s="23">
        <f>'Industrie AMS'!AU16-'Industrie AME'!AU16</f>
        <v>1221.1233742461536</v>
      </c>
      <c r="AV16" s="23">
        <f>'Industrie AMS'!AV16-'Industrie AME'!AV16</f>
        <v>1222.6948251531467</v>
      </c>
      <c r="AW16" s="23">
        <f>'Industrie AMS'!AW16-'Industrie AME'!AW16</f>
        <v>1224.6341766105379</v>
      </c>
    </row>
    <row r="17" spans="1:50" x14ac:dyDescent="0.25">
      <c r="A17" s="164"/>
      <c r="B17" t="s">
        <v>257</v>
      </c>
      <c r="C17" s="23">
        <f>'Industrie AMS'!C17-'Industrie AME'!C17</f>
        <v>0</v>
      </c>
      <c r="D17" s="23">
        <f>'Industrie AMS'!D17-'Industrie AME'!D17</f>
        <v>0</v>
      </c>
      <c r="E17" s="23">
        <f>'Industrie AMS'!E17-'Industrie AME'!E17</f>
        <v>0</v>
      </c>
      <c r="F17" s="23">
        <f>'Industrie AMS'!F17-'Industrie AME'!F17</f>
        <v>0</v>
      </c>
      <c r="G17" s="23">
        <f>'Industrie AMS'!G17-'Industrie AME'!G17</f>
        <v>0</v>
      </c>
      <c r="H17" s="23">
        <f>'Industrie AMS'!H17-'Industrie AME'!H17</f>
        <v>0</v>
      </c>
      <c r="I17" s="23">
        <f>'Industrie AMS'!I17-'Industrie AME'!I17</f>
        <v>0</v>
      </c>
      <c r="J17" s="23">
        <f>'Industrie AMS'!J17-'Industrie AME'!J17</f>
        <v>0</v>
      </c>
      <c r="K17" s="23">
        <f>'Industrie AMS'!K17-'Industrie AME'!K17</f>
        <v>0</v>
      </c>
      <c r="L17" s="23">
        <f>'Industrie AMS'!L17-'Industrie AME'!L17</f>
        <v>0</v>
      </c>
      <c r="M17" s="23">
        <f>'Industrie AMS'!M17-'Industrie AME'!M17</f>
        <v>0</v>
      </c>
      <c r="N17" s="23">
        <f>'Industrie AMS'!N17-'Industrie AME'!N17</f>
        <v>0</v>
      </c>
      <c r="O17" s="23">
        <f>'Industrie AMS'!O17-'Industrie AME'!O17</f>
        <v>0</v>
      </c>
      <c r="P17" s="23">
        <f>'Industrie AMS'!P17-'Industrie AME'!P17</f>
        <v>0</v>
      </c>
      <c r="Q17" s="23">
        <f>'Industrie AMS'!Q17-'Industrie AME'!Q17</f>
        <v>0</v>
      </c>
      <c r="R17" s="23">
        <f>'Industrie AMS'!R17-'Industrie AME'!R17</f>
        <v>0</v>
      </c>
      <c r="S17" s="23">
        <f>'Industrie AMS'!S17-'Industrie AME'!S17</f>
        <v>0</v>
      </c>
      <c r="T17" s="23">
        <f>'Industrie AMS'!T17-'Industrie AME'!T17</f>
        <v>0</v>
      </c>
      <c r="U17" s="23">
        <f>'Industrie AMS'!U17-'Industrie AME'!U17</f>
        <v>0</v>
      </c>
      <c r="V17" s="23">
        <f>'Industrie AMS'!V17-'Industrie AME'!V17</f>
        <v>10.316214502311595</v>
      </c>
      <c r="W17" s="23">
        <f>'Industrie AMS'!W17-'Industrie AME'!W17</f>
        <v>107.03599253321136</v>
      </c>
      <c r="X17" s="23">
        <f>'Industrie AMS'!X17-'Industrie AME'!X17</f>
        <v>80.465847232830129</v>
      </c>
      <c r="Y17" s="23">
        <f>'Industrie AMS'!Y17-'Industrie AME'!Y17</f>
        <v>67.926290605291797</v>
      </c>
      <c r="Z17" s="23">
        <f>'Industrie AMS'!Z17-'Industrie AME'!Z17</f>
        <v>126.8621832221188</v>
      </c>
      <c r="AA17" s="23">
        <f>'Industrie AMS'!AA17-'Industrie AME'!AA17</f>
        <v>141.92050438375918</v>
      </c>
      <c r="AB17" s="23">
        <f>'Industrie AMS'!AB17-'Industrie AME'!AB17</f>
        <v>104.96389032431125</v>
      </c>
      <c r="AC17" s="23">
        <f>'Industrie AMS'!AC17-'Industrie AME'!AC17</f>
        <v>37.984657399823845</v>
      </c>
      <c r="AD17" s="23">
        <f>'Industrie AMS'!AD17-'Industrie AME'!AD17</f>
        <v>-18.836877677566918</v>
      </c>
      <c r="AE17" s="23">
        <f>'Industrie AMS'!AE17-'Industrie AME'!AE17</f>
        <v>-125.93474661799519</v>
      </c>
      <c r="AF17" s="23">
        <f>'Industrie AMS'!AF17-'Industrie AME'!AF17</f>
        <v>-232.84323306906117</v>
      </c>
      <c r="AG17" s="23">
        <f>'Industrie AMS'!AG17-'Industrie AME'!AG17</f>
        <v>-327.68969656555237</v>
      </c>
      <c r="AH17" s="23">
        <f>'Industrie AMS'!AH17-'Industrie AME'!AH17</f>
        <v>-405.48573350518018</v>
      </c>
      <c r="AI17" s="23">
        <f>'Industrie AMS'!AI17-'Industrie AME'!AI17</f>
        <v>-451.15438340379478</v>
      </c>
      <c r="AJ17" s="23">
        <f>'Industrie AMS'!AJ17-'Industrie AME'!AJ17</f>
        <v>-485.88482355926226</v>
      </c>
      <c r="AK17" s="23">
        <f>'Industrie AMS'!AK17-'Industrie AME'!AK17</f>
        <v>-514.52496202144266</v>
      </c>
      <c r="AL17" s="23">
        <f>'Industrie AMS'!AL17-'Industrie AME'!AL17</f>
        <v>-520.66742223490201</v>
      </c>
      <c r="AM17" s="23">
        <f>'Industrie AMS'!AM17-'Industrie AME'!AM17</f>
        <v>-534.1778757535676</v>
      </c>
      <c r="AN17" s="23">
        <f>'Industrie AMS'!AN17-'Industrie AME'!AN17</f>
        <v>-509.74784783656105</v>
      </c>
      <c r="AO17" s="23">
        <f>'Industrie AMS'!AO17-'Industrie AME'!AO17</f>
        <v>-514.31410867102295</v>
      </c>
      <c r="AP17" s="23">
        <f>'Industrie AMS'!AP17-'Industrie AME'!AP17</f>
        <v>-505.47508452170223</v>
      </c>
      <c r="AQ17" s="23">
        <f>'Industrie AMS'!AQ17-'Industrie AME'!AQ17</f>
        <v>-493.99563148059042</v>
      </c>
      <c r="AR17" s="23">
        <f>'Industrie AMS'!AR17-'Industrie AME'!AR17</f>
        <v>-491.71941362303005</v>
      </c>
      <c r="AS17" s="23">
        <f>'Industrie AMS'!AS17-'Industrie AME'!AS17</f>
        <v>-499.89845883277394</v>
      </c>
      <c r="AT17" s="23">
        <f>'Industrie AMS'!AT17-'Industrie AME'!AT17</f>
        <v>-489.49613175742161</v>
      </c>
      <c r="AU17" s="23">
        <f>'Industrie AMS'!AU17-'Industrie AME'!AU17</f>
        <v>-479.06641741337444</v>
      </c>
      <c r="AV17" s="23">
        <f>'Industrie AMS'!AV17-'Industrie AME'!AV17</f>
        <v>-468.11514416037244</v>
      </c>
      <c r="AW17" s="23">
        <f>'Industrie AMS'!AW17-'Industrie AME'!AW17</f>
        <v>-458.93066047860248</v>
      </c>
      <c r="AX17" s="18"/>
    </row>
    <row r="18" spans="1:50" x14ac:dyDescent="0.25">
      <c r="A18" s="164"/>
      <c r="B18" t="s">
        <v>258</v>
      </c>
      <c r="C18" s="23">
        <f>'Industrie AMS'!C18-'Industrie AME'!C18</f>
        <v>0</v>
      </c>
      <c r="D18" s="23">
        <f>'Industrie AMS'!D18-'Industrie AME'!D18</f>
        <v>0</v>
      </c>
      <c r="E18" s="23">
        <f>'Industrie AMS'!E18-'Industrie AME'!E18</f>
        <v>0</v>
      </c>
      <c r="F18" s="23">
        <f>'Industrie AMS'!F18-'Industrie AME'!F18</f>
        <v>0</v>
      </c>
      <c r="G18" s="23">
        <f>'Industrie AMS'!G18-'Industrie AME'!G18</f>
        <v>0</v>
      </c>
      <c r="H18" s="23">
        <f>'Industrie AMS'!H18-'Industrie AME'!H18</f>
        <v>0</v>
      </c>
      <c r="I18" s="23">
        <f>'Industrie AMS'!I18-'Industrie AME'!I18</f>
        <v>0</v>
      </c>
      <c r="J18" s="23">
        <f>'Industrie AMS'!J18-'Industrie AME'!J18</f>
        <v>0</v>
      </c>
      <c r="K18" s="23">
        <f>'Industrie AMS'!K18-'Industrie AME'!K18</f>
        <v>0</v>
      </c>
      <c r="L18" s="23">
        <f>'Industrie AMS'!L18-'Industrie AME'!L18</f>
        <v>0</v>
      </c>
      <c r="M18" s="23">
        <f>'Industrie AMS'!M18-'Industrie AME'!M18</f>
        <v>0</v>
      </c>
      <c r="N18" s="23">
        <f>'Industrie AMS'!N18-'Industrie AME'!N18</f>
        <v>0</v>
      </c>
      <c r="O18" s="23">
        <f>'Industrie AMS'!O18-'Industrie AME'!O18</f>
        <v>0</v>
      </c>
      <c r="P18" s="23">
        <f>'Industrie AMS'!P18-'Industrie AME'!P18</f>
        <v>0</v>
      </c>
      <c r="Q18" s="23">
        <f>'Industrie AMS'!Q18-'Industrie AME'!Q18</f>
        <v>0</v>
      </c>
      <c r="R18" s="23">
        <f>'Industrie AMS'!R18-'Industrie AME'!R18</f>
        <v>0</v>
      </c>
      <c r="S18" s="23">
        <f>'Industrie AMS'!S18-'Industrie AME'!S18</f>
        <v>0</v>
      </c>
      <c r="T18" s="23">
        <f>'Industrie AMS'!T18-'Industrie AME'!T18</f>
        <v>0</v>
      </c>
      <c r="U18" s="23">
        <f>'Industrie AMS'!U18-'Industrie AME'!U18</f>
        <v>0</v>
      </c>
      <c r="V18" s="23">
        <f>'Industrie AMS'!V18-'Industrie AME'!V18</f>
        <v>0.76741294513078628</v>
      </c>
      <c r="W18" s="23">
        <f>'Industrie AMS'!W18-'Industrie AME'!W18</f>
        <v>6.1164487197358994</v>
      </c>
      <c r="X18" s="23">
        <f>'Industrie AMS'!X18-'Industrie AME'!X18</f>
        <v>16.638753738085143</v>
      </c>
      <c r="Y18" s="23">
        <f>'Industrie AMS'!Y18-'Industrie AME'!Y18</f>
        <v>43.029345111272391</v>
      </c>
      <c r="Z18" s="23">
        <f>'Industrie AMS'!Z18-'Industrie AME'!Z18</f>
        <v>81.577451954112007</v>
      </c>
      <c r="AA18" s="23">
        <f>'Industrie AMS'!AA18-'Industrie AME'!AA18</f>
        <v>131.60773656678953</v>
      </c>
      <c r="AB18" s="23">
        <f>'Industrie AMS'!AB18-'Industrie AME'!AB18</f>
        <v>193.51521164488895</v>
      </c>
      <c r="AC18" s="23">
        <f>'Industrie AMS'!AC18-'Industrie AME'!AC18</f>
        <v>273.99266597888709</v>
      </c>
      <c r="AD18" s="23">
        <f>'Industrie AMS'!AD18-'Industrie AME'!AD18</f>
        <v>252.50923117390676</v>
      </c>
      <c r="AE18" s="23">
        <f>'Industrie AMS'!AE18-'Industrie AME'!AE18</f>
        <v>232.81044773960525</v>
      </c>
      <c r="AF18" s="23">
        <f>'Industrie AMS'!AF18-'Industrie AME'!AF18</f>
        <v>215.26373486238663</v>
      </c>
      <c r="AG18" s="23">
        <f>'Industrie AMS'!AG18-'Industrie AME'!AG18</f>
        <v>199.38973278091157</v>
      </c>
      <c r="AH18" s="23">
        <f>'Industrie AMS'!AH18-'Industrie AME'!AH18</f>
        <v>184.76834175143017</v>
      </c>
      <c r="AI18" s="23">
        <f>'Industrie AMS'!AI18-'Industrie AME'!AI18</f>
        <v>174.3002019151877</v>
      </c>
      <c r="AJ18" s="23">
        <f>'Industrie AMS'!AJ18-'Industrie AME'!AJ18</f>
        <v>164.52590420349384</v>
      </c>
      <c r="AK18" s="23">
        <f>'Industrie AMS'!AK18-'Industrie AME'!AK18</f>
        <v>154.34657986268689</v>
      </c>
      <c r="AL18" s="23">
        <f>'Industrie AMS'!AL18-'Industrie AME'!AL18</f>
        <v>145.46139564608302</v>
      </c>
      <c r="AM18" s="23">
        <f>'Industrie AMS'!AM18-'Industrie AME'!AM18</f>
        <v>135.95021791433692</v>
      </c>
      <c r="AN18" s="23">
        <f>'Industrie AMS'!AN18-'Industrie AME'!AN18</f>
        <v>131.05773732289708</v>
      </c>
      <c r="AO18" s="23">
        <f>'Industrie AMS'!AO18-'Industrie AME'!AO18</f>
        <v>123.36896201753507</v>
      </c>
      <c r="AP18" s="23">
        <f>'Industrie AMS'!AP18-'Industrie AME'!AP18</f>
        <v>115.30961128319154</v>
      </c>
      <c r="AQ18" s="23">
        <f>'Industrie AMS'!AQ18-'Industrie AME'!AQ18</f>
        <v>106.78367475401228</v>
      </c>
      <c r="AR18" s="23">
        <f>'Industrie AMS'!AR18-'Industrie AME'!AR18</f>
        <v>96.587935477137989</v>
      </c>
      <c r="AS18" s="23">
        <f>'Industrie AMS'!AS18-'Industrie AME'!AS18</f>
        <v>83.861013127339902</v>
      </c>
      <c r="AT18" s="23">
        <f>'Industrie AMS'!AT18-'Industrie AME'!AT18</f>
        <v>73.373902564009768</v>
      </c>
      <c r="AU18" s="23">
        <f>'Industrie AMS'!AU18-'Industrie AME'!AU18</f>
        <v>64.126633576071299</v>
      </c>
      <c r="AV18" s="23">
        <f>'Industrie AMS'!AV18-'Industrie AME'!AV18</f>
        <v>55.646945390799601</v>
      </c>
      <c r="AW18" s="23">
        <f>'Industrie AMS'!AW18-'Industrie AME'!AW18</f>
        <v>47.228046037257627</v>
      </c>
      <c r="AX18" s="18"/>
    </row>
    <row r="19" spans="1:50" x14ac:dyDescent="0.25">
      <c r="A19" s="164"/>
      <c r="B19" t="s">
        <v>268</v>
      </c>
      <c r="C19" s="23">
        <f>'Industrie AMS'!C19-'Industrie AME'!C19</f>
        <v>0</v>
      </c>
      <c r="D19" s="23">
        <f>'Industrie AMS'!D19-'Industrie AME'!D19</f>
        <v>0</v>
      </c>
      <c r="E19" s="23">
        <f>'Industrie AMS'!E19-'Industrie AME'!E19</f>
        <v>0</v>
      </c>
      <c r="F19" s="23">
        <f>'Industrie AMS'!F19-'Industrie AME'!F19</f>
        <v>0</v>
      </c>
      <c r="G19" s="23">
        <f>'Industrie AMS'!G19-'Industrie AME'!G19</f>
        <v>0</v>
      </c>
      <c r="H19" s="23">
        <f>'Industrie AMS'!H19-'Industrie AME'!H19</f>
        <v>0</v>
      </c>
      <c r="I19" s="23">
        <f>'Industrie AMS'!I19-'Industrie AME'!I19</f>
        <v>0</v>
      </c>
      <c r="J19" s="23">
        <f>'Industrie AMS'!J19-'Industrie AME'!J19</f>
        <v>0</v>
      </c>
      <c r="K19" s="23">
        <f>'Industrie AMS'!K19-'Industrie AME'!K19</f>
        <v>0</v>
      </c>
      <c r="L19" s="23">
        <f>'Industrie AMS'!L19-'Industrie AME'!L19</f>
        <v>0</v>
      </c>
      <c r="M19" s="23">
        <f>'Industrie AMS'!M19-'Industrie AME'!M19</f>
        <v>0</v>
      </c>
      <c r="N19" s="23">
        <f>'Industrie AMS'!N19-'Industrie AME'!N19</f>
        <v>0</v>
      </c>
      <c r="O19" s="23">
        <f>'Industrie AMS'!O19-'Industrie AME'!O19</f>
        <v>0</v>
      </c>
      <c r="P19" s="23">
        <f>'Industrie AMS'!P19-'Industrie AME'!P19</f>
        <v>0</v>
      </c>
      <c r="Q19" s="23">
        <f>'Industrie AMS'!Q19-'Industrie AME'!Q19</f>
        <v>0</v>
      </c>
      <c r="R19" s="23">
        <f>'Industrie AMS'!R19-'Industrie AME'!R19</f>
        <v>0</v>
      </c>
      <c r="S19" s="23">
        <f>'Industrie AMS'!S19-'Industrie AME'!S19</f>
        <v>0</v>
      </c>
      <c r="T19" s="23">
        <f>'Industrie AMS'!T19-'Industrie AME'!T19</f>
        <v>0</v>
      </c>
      <c r="U19" s="23">
        <f>'Industrie AMS'!U19-'Industrie AME'!U19</f>
        <v>0</v>
      </c>
      <c r="V19" s="23">
        <f>'Industrie AMS'!V19-'Industrie AME'!V19</f>
        <v>4.5532969566065731</v>
      </c>
      <c r="W19" s="23">
        <f>'Industrie AMS'!W19-'Industrie AME'!W19</f>
        <v>5.1729935567177563</v>
      </c>
      <c r="X19" s="23">
        <f>'Industrie AMS'!X19-'Industrie AME'!X19</f>
        <v>15.757988336779135</v>
      </c>
      <c r="Y19" s="23">
        <f>'Industrie AMS'!Y19-'Industrie AME'!Y19</f>
        <v>64.92207862021337</v>
      </c>
      <c r="Z19" s="23">
        <f>'Industrie AMS'!Z19-'Industrie AME'!Z19</f>
        <v>97.134380061514548</v>
      </c>
      <c r="AA19" s="23">
        <f>'Industrie AMS'!AA19-'Industrie AME'!AA19</f>
        <v>115.76938023554135</v>
      </c>
      <c r="AB19" s="23">
        <f>'Industrie AMS'!AB19-'Industrie AME'!AB19</f>
        <v>121.28741670587419</v>
      </c>
      <c r="AC19" s="23">
        <f>'Industrie AMS'!AC19-'Industrie AME'!AC19</f>
        <v>129.19476202240571</v>
      </c>
      <c r="AD19" s="23">
        <f>'Industrie AMS'!AD19-'Industrie AME'!AD19</f>
        <v>163.12351431989873</v>
      </c>
      <c r="AE19" s="23">
        <f>'Industrie AMS'!AE19-'Industrie AME'!AE19</f>
        <v>172.61055039228495</v>
      </c>
      <c r="AF19" s="23">
        <f>'Industrie AMS'!AF19-'Industrie AME'!AF19</f>
        <v>175.64177763725252</v>
      </c>
      <c r="AG19" s="23">
        <f>'Industrie AMS'!AG19-'Industrie AME'!AG19</f>
        <v>174.57564062659344</v>
      </c>
      <c r="AH19" s="23">
        <f>'Industrie AMS'!AH19-'Industrie AME'!AH19</f>
        <v>172.8469188034087</v>
      </c>
      <c r="AI19" s="23">
        <f>'Industrie AMS'!AI19-'Industrie AME'!AI19</f>
        <v>177.31686661424328</v>
      </c>
      <c r="AJ19" s="23">
        <f>'Industrie AMS'!AJ19-'Industrie AME'!AJ19</f>
        <v>177.07252408580575</v>
      </c>
      <c r="AK19" s="23">
        <f>'Industrie AMS'!AK19-'Industrie AME'!AK19</f>
        <v>174.74749746729799</v>
      </c>
      <c r="AL19" s="23">
        <f>'Industrie AMS'!AL19-'Industrie AME'!AL19</f>
        <v>172.57306101688278</v>
      </c>
      <c r="AM19" s="23">
        <f>'Industrie AMS'!AM19-'Industrie AME'!AM19</f>
        <v>171.64762929456606</v>
      </c>
      <c r="AN19" s="23">
        <f>'Industrie AMS'!AN19-'Industrie AME'!AN19</f>
        <v>192.36581478901621</v>
      </c>
      <c r="AO19" s="23">
        <f>'Industrie AMS'!AO19-'Industrie AME'!AO19</f>
        <v>198.4533234581977</v>
      </c>
      <c r="AP19" s="23">
        <f>'Industrie AMS'!AP19-'Industrie AME'!AP19</f>
        <v>202.51987081786933</v>
      </c>
      <c r="AQ19" s="23">
        <f>'Industrie AMS'!AQ19-'Industrie AME'!AQ19</f>
        <v>205.09533867732011</v>
      </c>
      <c r="AR19" s="23">
        <f>'Industrie AMS'!AR19-'Industrie AME'!AR19</f>
        <v>201.45207526842819</v>
      </c>
      <c r="AS19" s="23">
        <f>'Industrie AMS'!AS19-'Industrie AME'!AS19</f>
        <v>189.75147173377241</v>
      </c>
      <c r="AT19" s="23">
        <f>'Industrie AMS'!AT19-'Industrie AME'!AT19</f>
        <v>188.36104506026481</v>
      </c>
      <c r="AU19" s="23">
        <f>'Industrie AMS'!AU19-'Industrie AME'!AU19</f>
        <v>188.82150442358648</v>
      </c>
      <c r="AV19" s="23">
        <f>'Industrie AMS'!AV19-'Industrie AME'!AV19</f>
        <v>189.96304592380557</v>
      </c>
      <c r="AW19" s="23">
        <f>'Industrie AMS'!AW19-'Industrie AME'!AW19</f>
        <v>185.17886682794824</v>
      </c>
      <c r="AX19" s="18"/>
    </row>
    <row r="20" spans="1:50" x14ac:dyDescent="0.25">
      <c r="A20" s="164"/>
      <c r="B20" t="s">
        <v>259</v>
      </c>
      <c r="C20" s="23">
        <f>'Industrie AMS'!C20-'Industrie AME'!C20</f>
        <v>0</v>
      </c>
      <c r="D20" s="23">
        <f>'Industrie AMS'!D20-'Industrie AME'!D20</f>
        <v>0</v>
      </c>
      <c r="E20" s="23">
        <f>'Industrie AMS'!E20-'Industrie AME'!E20</f>
        <v>0</v>
      </c>
      <c r="F20" s="23">
        <f>'Industrie AMS'!F20-'Industrie AME'!F20</f>
        <v>0</v>
      </c>
      <c r="G20" s="23">
        <f>'Industrie AMS'!G20-'Industrie AME'!G20</f>
        <v>0</v>
      </c>
      <c r="H20" s="23">
        <f>'Industrie AMS'!H20-'Industrie AME'!H20</f>
        <v>0</v>
      </c>
      <c r="I20" s="23">
        <f>'Industrie AMS'!I20-'Industrie AME'!I20</f>
        <v>0</v>
      </c>
      <c r="J20" s="23">
        <f>'Industrie AMS'!J20-'Industrie AME'!J20</f>
        <v>0</v>
      </c>
      <c r="K20" s="23">
        <f>'Industrie AMS'!K20-'Industrie AME'!K20</f>
        <v>0</v>
      </c>
      <c r="L20" s="23">
        <f>'Industrie AMS'!L20-'Industrie AME'!L20</f>
        <v>0</v>
      </c>
      <c r="M20" s="23">
        <f>'Industrie AMS'!M20-'Industrie AME'!M20</f>
        <v>0</v>
      </c>
      <c r="N20" s="23">
        <f>'Industrie AMS'!N20-'Industrie AME'!N20</f>
        <v>0</v>
      </c>
      <c r="O20" s="23">
        <f>'Industrie AMS'!O20-'Industrie AME'!O20</f>
        <v>0</v>
      </c>
      <c r="P20" s="23">
        <f>'Industrie AMS'!P20-'Industrie AME'!P20</f>
        <v>0</v>
      </c>
      <c r="Q20" s="23">
        <f>'Industrie AMS'!Q20-'Industrie AME'!Q20</f>
        <v>0</v>
      </c>
      <c r="R20" s="23">
        <f>'Industrie AMS'!R20-'Industrie AME'!R20</f>
        <v>0</v>
      </c>
      <c r="S20" s="23">
        <f>'Industrie AMS'!S20-'Industrie AME'!S20</f>
        <v>0</v>
      </c>
      <c r="T20" s="23">
        <f>'Industrie AMS'!T20-'Industrie AME'!T20</f>
        <v>0</v>
      </c>
      <c r="U20" s="23">
        <f>'Industrie AMS'!U20-'Industrie AME'!U20</f>
        <v>0</v>
      </c>
      <c r="V20" s="23">
        <f>'Industrie AMS'!V20-'Industrie AME'!V20</f>
        <v>15.838293958736131</v>
      </c>
      <c r="W20" s="23">
        <f>'Industrie AMS'!W20-'Industrie AME'!W20</f>
        <v>12.218809833282876</v>
      </c>
      <c r="X20" s="23">
        <f>'Industrie AMS'!X20-'Industrie AME'!X20</f>
        <v>11.1511463618383</v>
      </c>
      <c r="Y20" s="23">
        <f>'Industrie AMS'!Y20-'Industrie AME'!Y20</f>
        <v>30.308432345030496</v>
      </c>
      <c r="Z20" s="23">
        <f>'Industrie AMS'!Z20-'Industrie AME'!Z20</f>
        <v>53.494386812025823</v>
      </c>
      <c r="AA20" s="23">
        <f>'Industrie AMS'!AA20-'Industrie AME'!AA20</f>
        <v>77.386852073729642</v>
      </c>
      <c r="AB20" s="23">
        <f>'Industrie AMS'!AB20-'Industrie AME'!AB20</f>
        <v>98.995287640089828</v>
      </c>
      <c r="AC20" s="23">
        <f>'Industrie AMS'!AC20-'Industrie AME'!AC20</f>
        <v>123.6860035659015</v>
      </c>
      <c r="AD20" s="23">
        <f>'Industrie AMS'!AD20-'Industrie AME'!AD20</f>
        <v>151.1592053793338</v>
      </c>
      <c r="AE20" s="23">
        <f>'Industrie AMS'!AE20-'Industrie AME'!AE20</f>
        <v>166.91391027918917</v>
      </c>
      <c r="AF20" s="23">
        <f>'Industrie AMS'!AF20-'Industrie AME'!AF20</f>
        <v>177.8557431678264</v>
      </c>
      <c r="AG20" s="23">
        <f>'Industrie AMS'!AG20-'Industrie AME'!AG20</f>
        <v>185.39553561443381</v>
      </c>
      <c r="AH20" s="23">
        <f>'Industrie AMS'!AH20-'Industrie AME'!AH20</f>
        <v>190.78440081992449</v>
      </c>
      <c r="AI20" s="23">
        <f>'Industrie AMS'!AI20-'Industrie AME'!AI20</f>
        <v>200.56536330385507</v>
      </c>
      <c r="AJ20" s="23">
        <f>'Industrie AMS'!AJ20-'Industrie AME'!AJ20</f>
        <v>209.0691188347364</v>
      </c>
      <c r="AK20" s="23">
        <f>'Industrie AMS'!AK20-'Industrie AME'!AK20</f>
        <v>215.25139811388772</v>
      </c>
      <c r="AL20" s="23">
        <f>'Industrie AMS'!AL20-'Industrie AME'!AL20</f>
        <v>221.81138740378583</v>
      </c>
      <c r="AM20" s="23">
        <f>'Industrie AMS'!AM20-'Industrie AME'!AM20</f>
        <v>226.03730791201178</v>
      </c>
      <c r="AN20" s="23">
        <f>'Industrie AMS'!AN20-'Industrie AME'!AN20</f>
        <v>236.96851312956642</v>
      </c>
      <c r="AO20" s="23">
        <f>'Industrie AMS'!AO20-'Industrie AME'!AO20</f>
        <v>243.47915169876069</v>
      </c>
      <c r="AP20" s="23">
        <f>'Industrie AMS'!AP20-'Industrie AME'!AP20</f>
        <v>249.51135674654461</v>
      </c>
      <c r="AQ20" s="23">
        <f>'Industrie AMS'!AQ20-'Industrie AME'!AQ20</f>
        <v>255.12058409505335</v>
      </c>
      <c r="AR20" s="23">
        <f>'Industrie AMS'!AR20-'Industrie AME'!AR20</f>
        <v>258.00112188587673</v>
      </c>
      <c r="AS20" s="23">
        <f>'Industrie AMS'!AS20-'Industrie AME'!AS20</f>
        <v>256.35690539378083</v>
      </c>
      <c r="AT20" s="23">
        <f>'Industrie AMS'!AT20-'Industrie AME'!AT20</f>
        <v>257.87474912385096</v>
      </c>
      <c r="AU20" s="23">
        <f>'Industrie AMS'!AU20-'Industrie AME'!AU20</f>
        <v>260.76111011295961</v>
      </c>
      <c r="AV20" s="23">
        <f>'Industrie AMS'!AV20-'Industrie AME'!AV20</f>
        <v>264.2486422599236</v>
      </c>
      <c r="AW20" s="23">
        <f>'Industrie AMS'!AW20-'Industrie AME'!AW20</f>
        <v>267.30335815568515</v>
      </c>
      <c r="AX20" s="18"/>
    </row>
    <row r="21" spans="1:50" x14ac:dyDescent="0.25">
      <c r="A21" s="164"/>
      <c r="B21" t="s">
        <v>260</v>
      </c>
      <c r="C21" s="23">
        <f>'Industrie AMS'!C21-'Industrie AME'!C21</f>
        <v>0</v>
      </c>
      <c r="D21" s="23">
        <f>'Industrie AMS'!D21-'Industrie AME'!D21</f>
        <v>0</v>
      </c>
      <c r="E21" s="23">
        <f>'Industrie AMS'!E21-'Industrie AME'!E21</f>
        <v>0</v>
      </c>
      <c r="F21" s="23">
        <f>'Industrie AMS'!F21-'Industrie AME'!F21</f>
        <v>0</v>
      </c>
      <c r="G21" s="23">
        <f>'Industrie AMS'!G21-'Industrie AME'!G21</f>
        <v>0</v>
      </c>
      <c r="H21" s="23">
        <f>'Industrie AMS'!H21-'Industrie AME'!H21</f>
        <v>0</v>
      </c>
      <c r="I21" s="23">
        <f>'Industrie AMS'!I21-'Industrie AME'!I21</f>
        <v>0</v>
      </c>
      <c r="J21" s="23">
        <f>'Industrie AMS'!J21-'Industrie AME'!J21</f>
        <v>0</v>
      </c>
      <c r="K21" s="23">
        <f>'Industrie AMS'!K21-'Industrie AME'!K21</f>
        <v>0</v>
      </c>
      <c r="L21" s="23">
        <f>'Industrie AMS'!L21-'Industrie AME'!L21</f>
        <v>0</v>
      </c>
      <c r="M21" s="23">
        <f>'Industrie AMS'!M21-'Industrie AME'!M21</f>
        <v>0</v>
      </c>
      <c r="N21" s="23">
        <f>'Industrie AMS'!N21-'Industrie AME'!N21</f>
        <v>0</v>
      </c>
      <c r="O21" s="23">
        <f>'Industrie AMS'!O21-'Industrie AME'!O21</f>
        <v>0</v>
      </c>
      <c r="P21" s="23">
        <f>'Industrie AMS'!P21-'Industrie AME'!P21</f>
        <v>0</v>
      </c>
      <c r="Q21" s="23">
        <f>'Industrie AMS'!Q21-'Industrie AME'!Q21</f>
        <v>0</v>
      </c>
      <c r="R21" s="23">
        <f>'Industrie AMS'!R21-'Industrie AME'!R21</f>
        <v>0</v>
      </c>
      <c r="S21" s="23">
        <f>'Industrie AMS'!S21-'Industrie AME'!S21</f>
        <v>0</v>
      </c>
      <c r="T21" s="23">
        <f>'Industrie AMS'!T21-'Industrie AME'!T21</f>
        <v>0</v>
      </c>
      <c r="U21" s="23">
        <f>'Industrie AMS'!U21-'Industrie AME'!U21</f>
        <v>0</v>
      </c>
      <c r="V21" s="23">
        <f>'Industrie AMS'!V21-'Industrie AME'!V21</f>
        <v>0.53461268488450742</v>
      </c>
      <c r="W21" s="23">
        <f>'Industrie AMS'!W21-'Industrie AME'!W21</f>
        <v>-2.2251991636881598</v>
      </c>
      <c r="X21" s="23">
        <f>'Industrie AMS'!X21-'Industrie AME'!X21</f>
        <v>-2.6417349737664608</v>
      </c>
      <c r="Y21" s="23">
        <f>'Industrie AMS'!Y21-'Industrie AME'!Y21</f>
        <v>1.0173880172507666</v>
      </c>
      <c r="Z21" s="23">
        <f>'Industrie AMS'!Z21-'Industrie AME'!Z21</f>
        <v>6.1569072952981969</v>
      </c>
      <c r="AA21" s="23">
        <f>'Industrie AMS'!AA21-'Industrie AME'!AA21</f>
        <v>11.971886544294989</v>
      </c>
      <c r="AB21" s="23">
        <f>'Industrie AMS'!AB21-'Industrie AME'!AB21</f>
        <v>17.829591971429181</v>
      </c>
      <c r="AC21" s="23">
        <f>'Industrie AMS'!AC21-'Industrie AME'!AC21</f>
        <v>24.653373359048032</v>
      </c>
      <c r="AD21" s="23">
        <f>'Industrie AMS'!AD21-'Industrie AME'!AD21</f>
        <v>31.138534220889881</v>
      </c>
      <c r="AE21" s="23">
        <f>'Industrie AMS'!AE21-'Industrie AME'!AE21</f>
        <v>35.688108979076105</v>
      </c>
      <c r="AF21" s="23">
        <f>'Industrie AMS'!AF21-'Industrie AME'!AF21</f>
        <v>39.004527501537609</v>
      </c>
      <c r="AG21" s="23">
        <f>'Industrie AMS'!AG21-'Industrie AME'!AG21</f>
        <v>41.294245637397751</v>
      </c>
      <c r="AH21" s="23">
        <f>'Industrie AMS'!AH21-'Industrie AME'!AH21</f>
        <v>43.05519854144643</v>
      </c>
      <c r="AI21" s="23">
        <f>'Industrie AMS'!AI21-'Industrie AME'!AI21</f>
        <v>45.281332254328049</v>
      </c>
      <c r="AJ21" s="23">
        <f>'Industrie AMS'!AJ21-'Industrie AME'!AJ21</f>
        <v>46.985219487895733</v>
      </c>
      <c r="AK21" s="23">
        <f>'Industrie AMS'!AK21-'Industrie AME'!AK21</f>
        <v>47.896716665970928</v>
      </c>
      <c r="AL21" s="23">
        <f>'Industrie AMS'!AL21-'Industrie AME'!AL21</f>
        <v>48.806448759876616</v>
      </c>
      <c r="AM21" s="23">
        <f>'Industrie AMS'!AM21-'Industrie AME'!AM21</f>
        <v>49.019610550214679</v>
      </c>
      <c r="AN21" s="23">
        <f>'Industrie AMS'!AN21-'Industrie AME'!AN21</f>
        <v>51.094554012105164</v>
      </c>
      <c r="AO21" s="23">
        <f>'Industrie AMS'!AO21-'Industrie AME'!AO21</f>
        <v>52.0222048668453</v>
      </c>
      <c r="AP21" s="23">
        <f>'Industrie AMS'!AP21-'Industrie AME'!AP21</f>
        <v>52.684831330028601</v>
      </c>
      <c r="AQ21" s="23">
        <f>'Industrie AMS'!AQ21-'Industrie AME'!AQ21</f>
        <v>53.219940337045841</v>
      </c>
      <c r="AR21" s="23">
        <f>'Industrie AMS'!AR21-'Industrie AME'!AR21</f>
        <v>53.191408923244467</v>
      </c>
      <c r="AS21" s="23">
        <f>'Industrie AMS'!AS21-'Industrie AME'!AS21</f>
        <v>51.392157458745487</v>
      </c>
      <c r="AT21" s="23">
        <f>'Industrie AMS'!AT21-'Industrie AME'!AT21</f>
        <v>50.218837274102157</v>
      </c>
      <c r="AU21" s="23">
        <f>'Industrie AMS'!AU21-'Industrie AME'!AU21</f>
        <v>49.36768356752998</v>
      </c>
      <c r="AV21" s="23">
        <f>'Industrie AMS'!AV21-'Industrie AME'!AV21</f>
        <v>48.668908534564707</v>
      </c>
      <c r="AW21" s="23">
        <f>'Industrie AMS'!AW21-'Industrie AME'!AW21</f>
        <v>47.919667393144209</v>
      </c>
      <c r="AX21" s="18"/>
    </row>
    <row r="22" spans="1:50" x14ac:dyDescent="0.25">
      <c r="A22" s="164"/>
      <c r="B22" t="s">
        <v>261</v>
      </c>
      <c r="C22" s="23">
        <f>'Industrie AMS'!C22-'Industrie AME'!C22</f>
        <v>0</v>
      </c>
      <c r="D22" s="23">
        <f>'Industrie AMS'!D22-'Industrie AME'!D22</f>
        <v>0</v>
      </c>
      <c r="E22" s="23">
        <f>'Industrie AMS'!E22-'Industrie AME'!E22</f>
        <v>0</v>
      </c>
      <c r="F22" s="23">
        <f>'Industrie AMS'!F22-'Industrie AME'!F22</f>
        <v>0</v>
      </c>
      <c r="G22" s="23">
        <f>'Industrie AMS'!G22-'Industrie AME'!G22</f>
        <v>0</v>
      </c>
      <c r="H22" s="23">
        <f>'Industrie AMS'!H22-'Industrie AME'!H22</f>
        <v>0</v>
      </c>
      <c r="I22" s="23">
        <f>'Industrie AMS'!I22-'Industrie AME'!I22</f>
        <v>0</v>
      </c>
      <c r="J22" s="23">
        <f>'Industrie AMS'!J22-'Industrie AME'!J22</f>
        <v>0</v>
      </c>
      <c r="K22" s="23">
        <f>'Industrie AMS'!K22-'Industrie AME'!K22</f>
        <v>0</v>
      </c>
      <c r="L22" s="23">
        <f>'Industrie AMS'!L22-'Industrie AME'!L22</f>
        <v>0</v>
      </c>
      <c r="M22" s="23">
        <f>'Industrie AMS'!M22-'Industrie AME'!M22</f>
        <v>0</v>
      </c>
      <c r="N22" s="23">
        <f>'Industrie AMS'!N22-'Industrie AME'!N22</f>
        <v>0</v>
      </c>
      <c r="O22" s="23">
        <f>'Industrie AMS'!O22-'Industrie AME'!O22</f>
        <v>0</v>
      </c>
      <c r="P22" s="23">
        <f>'Industrie AMS'!P22-'Industrie AME'!P22</f>
        <v>0</v>
      </c>
      <c r="Q22" s="23">
        <f>'Industrie AMS'!Q22-'Industrie AME'!Q22</f>
        <v>0</v>
      </c>
      <c r="R22" s="23">
        <f>'Industrie AMS'!R22-'Industrie AME'!R22</f>
        <v>0</v>
      </c>
      <c r="S22" s="23">
        <f>'Industrie AMS'!S22-'Industrie AME'!S22</f>
        <v>0</v>
      </c>
      <c r="T22" s="23">
        <f>'Industrie AMS'!T22-'Industrie AME'!T22</f>
        <v>0</v>
      </c>
      <c r="U22" s="23">
        <f>'Industrie AMS'!U22-'Industrie AME'!U22</f>
        <v>0</v>
      </c>
      <c r="V22" s="23">
        <f>'Industrie AMS'!V22-'Industrie AME'!V22</f>
        <v>1.6053661534308503</v>
      </c>
      <c r="W22" s="23">
        <f>'Industrie AMS'!W22-'Industrie AME'!W22</f>
        <v>1.0249865546841193</v>
      </c>
      <c r="X22" s="23">
        <f>'Industrie AMS'!X22-'Industrie AME'!X22</f>
        <v>19.292119963934738</v>
      </c>
      <c r="Y22" s="23">
        <f>'Industrie AMS'!Y22-'Industrie AME'!Y22</f>
        <v>57.475948280435205</v>
      </c>
      <c r="Z22" s="23">
        <f>'Industrie AMS'!Z22-'Industrie AME'!Z22</f>
        <v>108.45364806572252</v>
      </c>
      <c r="AA22" s="23">
        <f>'Industrie AMS'!AA22-'Industrie AME'!AA22</f>
        <v>170.03970556723061</v>
      </c>
      <c r="AB22" s="23">
        <f>'Industrie AMS'!AB22-'Industrie AME'!AB22</f>
        <v>237.08578531216745</v>
      </c>
      <c r="AC22" s="23">
        <f>'Industrie AMS'!AC22-'Industrie AME'!AC22</f>
        <v>311.72636709016592</v>
      </c>
      <c r="AD22" s="23">
        <f>'Industrie AMS'!AD22-'Industrie AME'!AD22</f>
        <v>380.75013479165159</v>
      </c>
      <c r="AE22" s="23">
        <f>'Industrie AMS'!AE22-'Industrie AME'!AE22</f>
        <v>437.7898402199105</v>
      </c>
      <c r="AF22" s="23">
        <f>'Industrie AMS'!AF22-'Industrie AME'!AF22</f>
        <v>486.02432402040245</v>
      </c>
      <c r="AG22" s="23">
        <f>'Industrie AMS'!AG22-'Industrie AME'!AG22</f>
        <v>526.49147315296545</v>
      </c>
      <c r="AH22" s="23">
        <f>'Industrie AMS'!AH22-'Industrie AME'!AH22</f>
        <v>562.33078221918254</v>
      </c>
      <c r="AI22" s="23">
        <f>'Industrie AMS'!AI22-'Industrie AME'!AI22</f>
        <v>596.74985234454061</v>
      </c>
      <c r="AJ22" s="23">
        <f>'Industrie AMS'!AJ22-'Industrie AME'!AJ22</f>
        <v>628.23605813046993</v>
      </c>
      <c r="AK22" s="23">
        <f>'Industrie AMS'!AK22-'Industrie AME'!AK22</f>
        <v>657.15383741928849</v>
      </c>
      <c r="AL22" s="23">
        <f>'Industrie AMS'!AL22-'Industrie AME'!AL22</f>
        <v>685.10009478746201</v>
      </c>
      <c r="AM22" s="23">
        <f>'Industrie AMS'!AM22-'Industrie AME'!AM22</f>
        <v>711.38984530468997</v>
      </c>
      <c r="AN22" s="23">
        <f>'Industrie AMS'!AN22-'Industrie AME'!AN22</f>
        <v>738.62878139433178</v>
      </c>
      <c r="AO22" s="23">
        <f>'Industrie AMS'!AO22-'Industrie AME'!AO22</f>
        <v>766.25635016163687</v>
      </c>
      <c r="AP22" s="23">
        <f>'Industrie AMS'!AP22-'Industrie AME'!AP22</f>
        <v>795.95863359474879</v>
      </c>
      <c r="AQ22" s="23">
        <f>'Industrie AMS'!AQ22-'Industrie AME'!AQ22</f>
        <v>825.80849963329274</v>
      </c>
      <c r="AR22" s="23">
        <f>'Industrie AMS'!AR22-'Industrie AME'!AR22</f>
        <v>854.59382674433709</v>
      </c>
      <c r="AS22" s="23">
        <f>'Industrie AMS'!AS22-'Industrie AME'!AS22</f>
        <v>876.98602968452269</v>
      </c>
      <c r="AT22" s="23">
        <f>'Industrie AMS'!AT22-'Industrie AME'!AT22</f>
        <v>900.09099715724369</v>
      </c>
      <c r="AU22" s="23">
        <f>'Industrie AMS'!AU22-'Industrie AME'!AU22</f>
        <v>924.21168236558469</v>
      </c>
      <c r="AV22" s="23">
        <f>'Industrie AMS'!AV22-'Industrie AME'!AV22</f>
        <v>948.98011472161079</v>
      </c>
      <c r="AW22" s="23">
        <f>'Industrie AMS'!AW22-'Industrie AME'!AW22</f>
        <v>974.23900026020146</v>
      </c>
      <c r="AX22" s="18"/>
    </row>
    <row r="23" spans="1:50" x14ac:dyDescent="0.25">
      <c r="A23" s="164"/>
      <c r="B23" t="s">
        <v>262</v>
      </c>
      <c r="C23" s="23">
        <f>'Industrie AMS'!C23-'Industrie AME'!C23</f>
        <v>0</v>
      </c>
      <c r="D23" s="23">
        <f>'Industrie AMS'!D23-'Industrie AME'!D23</f>
        <v>0</v>
      </c>
      <c r="E23" s="23">
        <f>'Industrie AMS'!E23-'Industrie AME'!E23</f>
        <v>0</v>
      </c>
      <c r="F23" s="23">
        <f>'Industrie AMS'!F23-'Industrie AME'!F23</f>
        <v>0</v>
      </c>
      <c r="G23" s="23">
        <f>'Industrie AMS'!G23-'Industrie AME'!G23</f>
        <v>0</v>
      </c>
      <c r="H23" s="23">
        <f>'Industrie AMS'!H23-'Industrie AME'!H23</f>
        <v>0</v>
      </c>
      <c r="I23" s="23">
        <f>'Industrie AMS'!I23-'Industrie AME'!I23</f>
        <v>0</v>
      </c>
      <c r="J23" s="23">
        <f>'Industrie AMS'!J23-'Industrie AME'!J23</f>
        <v>0</v>
      </c>
      <c r="K23" s="23">
        <f>'Industrie AMS'!K23-'Industrie AME'!K23</f>
        <v>0</v>
      </c>
      <c r="L23" s="23">
        <f>'Industrie AMS'!L23-'Industrie AME'!L23</f>
        <v>0</v>
      </c>
      <c r="M23" s="23">
        <f>'Industrie AMS'!M23-'Industrie AME'!M23</f>
        <v>0</v>
      </c>
      <c r="N23" s="23">
        <f>'Industrie AMS'!N23-'Industrie AME'!N23</f>
        <v>0</v>
      </c>
      <c r="O23" s="23">
        <f>'Industrie AMS'!O23-'Industrie AME'!O23</f>
        <v>0</v>
      </c>
      <c r="P23" s="23">
        <f>'Industrie AMS'!P23-'Industrie AME'!P23</f>
        <v>0</v>
      </c>
      <c r="Q23" s="23">
        <f>'Industrie AMS'!Q23-'Industrie AME'!Q23</f>
        <v>0</v>
      </c>
      <c r="R23" s="23">
        <f>'Industrie AMS'!R23-'Industrie AME'!R23</f>
        <v>0</v>
      </c>
      <c r="S23" s="23">
        <f>'Industrie AMS'!S23-'Industrie AME'!S23</f>
        <v>0</v>
      </c>
      <c r="T23" s="23">
        <f>'Industrie AMS'!T23-'Industrie AME'!T23</f>
        <v>0</v>
      </c>
      <c r="U23" s="23">
        <f>'Industrie AMS'!U23-'Industrie AME'!U23</f>
        <v>0</v>
      </c>
      <c r="V23" s="23">
        <f>'Industrie AMS'!V23-'Industrie AME'!V23</f>
        <v>15.401971296351348</v>
      </c>
      <c r="W23" s="23">
        <f>'Industrie AMS'!W23-'Industrie AME'!W23</f>
        <v>10.612772587058771</v>
      </c>
      <c r="X23" s="23">
        <f>'Industrie AMS'!X23-'Industrie AME'!X23</f>
        <v>7.3294217848376775</v>
      </c>
      <c r="Y23" s="23">
        <f>'Industrie AMS'!Y23-'Industrie AME'!Y23</f>
        <v>24.912616055030185</v>
      </c>
      <c r="Z23" s="23">
        <f>'Industrie AMS'!Z23-'Industrie AME'!Z23</f>
        <v>43.481557055031999</v>
      </c>
      <c r="AA23" s="23">
        <f>'Industrie AMS'!AA23-'Industrie AME'!AA23</f>
        <v>57.758003988803239</v>
      </c>
      <c r="AB23" s="23">
        <f>'Industrie AMS'!AB23-'Industrie AME'!AB23</f>
        <v>65.352060158792938</v>
      </c>
      <c r="AC23" s="23">
        <f>'Industrie AMS'!AC23-'Industrie AME'!AC23</f>
        <v>71.346269513112475</v>
      </c>
      <c r="AD23" s="23">
        <f>'Industrie AMS'!AD23-'Industrie AME'!AD23</f>
        <v>79.333932921689438</v>
      </c>
      <c r="AE23" s="23">
        <f>'Industrie AMS'!AE23-'Industrie AME'!AE23</f>
        <v>79.368694149367457</v>
      </c>
      <c r="AF23" s="23">
        <f>'Industrie AMS'!AF23-'Industrie AME'!AF23</f>
        <v>76.924413912377531</v>
      </c>
      <c r="AG23" s="23">
        <f>'Industrie AMS'!AG23-'Industrie AME'!AG23</f>
        <v>72.567497000765115</v>
      </c>
      <c r="AH23" s="23">
        <f>'Industrie AMS'!AH23-'Industrie AME'!AH23</f>
        <v>67.012464803068042</v>
      </c>
      <c r="AI23" s="23">
        <f>'Industrie AMS'!AI23-'Industrie AME'!AI23</f>
        <v>65.431332831468126</v>
      </c>
      <c r="AJ23" s="23">
        <f>'Industrie AMS'!AJ23-'Industrie AME'!AJ23</f>
        <v>62.798342810436679</v>
      </c>
      <c r="AK23" s="23">
        <f>'Industrie AMS'!AK23-'Industrie AME'!AK23</f>
        <v>58.585602599186359</v>
      </c>
      <c r="AL23" s="23">
        <f>'Industrie AMS'!AL23-'Industrie AME'!AL23</f>
        <v>55.501591904571342</v>
      </c>
      <c r="AM23" s="23">
        <f>'Industrie AMS'!AM23-'Industrie AME'!AM23</f>
        <v>51.126788022434084</v>
      </c>
      <c r="AN23" s="23">
        <f>'Industrie AMS'!AN23-'Industrie AME'!AN23</f>
        <v>52.243247073947032</v>
      </c>
      <c r="AO23" s="23">
        <f>'Industrie AMS'!AO23-'Industrie AME'!AO23</f>
        <v>48.04713099920582</v>
      </c>
      <c r="AP23" s="23">
        <f>'Industrie AMS'!AP23-'Industrie AME'!AP23</f>
        <v>44.299176931893953</v>
      </c>
      <c r="AQ23" s="23">
        <f>'Industrie AMS'!AQ23-'Industrie AME'!AQ23</f>
        <v>40.672691002659576</v>
      </c>
      <c r="AR23" s="23">
        <f>'Industrie AMS'!AR23-'Industrie AME'!AR23</f>
        <v>35.179960215966503</v>
      </c>
      <c r="AS23" s="23">
        <f>'Industrie AMS'!AS23-'Industrie AME'!AS23</f>
        <v>24.840714482060093</v>
      </c>
      <c r="AT23" s="23">
        <f>'Industrie AMS'!AT23-'Industrie AME'!AT23</f>
        <v>17.530660474670185</v>
      </c>
      <c r="AU23" s="23">
        <f>'Industrie AMS'!AU23-'Industrie AME'!AU23</f>
        <v>11.170553133682006</v>
      </c>
      <c r="AV23" s="23">
        <f>'Industrie AMS'!AV23-'Industrie AME'!AV23</f>
        <v>5.2834157585871253</v>
      </c>
      <c r="AW23" s="23">
        <f>'Industrie AMS'!AW23-'Industrie AME'!AW23</f>
        <v>-1.425456794116144</v>
      </c>
    </row>
    <row r="24" spans="1:50" x14ac:dyDescent="0.25">
      <c r="A24" s="164"/>
      <c r="B24" t="s">
        <v>263</v>
      </c>
      <c r="C24" s="23">
        <f>'Industrie AMS'!C24-'Industrie AME'!C24</f>
        <v>0</v>
      </c>
      <c r="D24" s="23">
        <f>'Industrie AMS'!D24-'Industrie AME'!D24</f>
        <v>0</v>
      </c>
      <c r="E24" s="23">
        <f>'Industrie AMS'!E24-'Industrie AME'!E24</f>
        <v>0</v>
      </c>
      <c r="F24" s="23">
        <f>'Industrie AMS'!F24-'Industrie AME'!F24</f>
        <v>0</v>
      </c>
      <c r="G24" s="23">
        <f>'Industrie AMS'!G24-'Industrie AME'!G24</f>
        <v>0</v>
      </c>
      <c r="H24" s="23">
        <f>'Industrie AMS'!H24-'Industrie AME'!H24</f>
        <v>0</v>
      </c>
      <c r="I24" s="23">
        <f>'Industrie AMS'!I24-'Industrie AME'!I24</f>
        <v>0</v>
      </c>
      <c r="J24" s="23">
        <f>'Industrie AMS'!J24-'Industrie AME'!J24</f>
        <v>0</v>
      </c>
      <c r="K24" s="23">
        <f>'Industrie AMS'!K24-'Industrie AME'!K24</f>
        <v>0</v>
      </c>
      <c r="L24" s="23">
        <f>'Industrie AMS'!L24-'Industrie AME'!L24</f>
        <v>0</v>
      </c>
      <c r="M24" s="23">
        <f>'Industrie AMS'!M24-'Industrie AME'!M24</f>
        <v>0</v>
      </c>
      <c r="N24" s="23">
        <f>'Industrie AMS'!N24-'Industrie AME'!N24</f>
        <v>0</v>
      </c>
      <c r="O24" s="23">
        <f>'Industrie AMS'!O24-'Industrie AME'!O24</f>
        <v>0</v>
      </c>
      <c r="P24" s="23">
        <f>'Industrie AMS'!P24-'Industrie AME'!P24</f>
        <v>0</v>
      </c>
      <c r="Q24" s="23">
        <f>'Industrie AMS'!Q24-'Industrie AME'!Q24</f>
        <v>0</v>
      </c>
      <c r="R24" s="23">
        <f>'Industrie AMS'!R24-'Industrie AME'!R24</f>
        <v>0</v>
      </c>
      <c r="S24" s="23">
        <f>'Industrie AMS'!S24-'Industrie AME'!S24</f>
        <v>0</v>
      </c>
      <c r="T24" s="23">
        <f>'Industrie AMS'!T24-'Industrie AME'!T24</f>
        <v>0</v>
      </c>
      <c r="U24" s="23">
        <f>'Industrie AMS'!U24-'Industrie AME'!U24</f>
        <v>0</v>
      </c>
      <c r="V24" s="23">
        <f>'Industrie AMS'!V24-'Industrie AME'!V24</f>
        <v>1.9418320244644747</v>
      </c>
      <c r="W24" s="23">
        <f>'Industrie AMS'!W24-'Industrie AME'!W24</f>
        <v>2.1246685075748246</v>
      </c>
      <c r="X24" s="23">
        <f>'Industrie AMS'!X24-'Industrie AME'!X24</f>
        <v>0.67263015288403949</v>
      </c>
      <c r="Y24" s="23">
        <f>'Industrie AMS'!Y24-'Industrie AME'!Y24</f>
        <v>9.878323980173036</v>
      </c>
      <c r="Z24" s="23">
        <f>'Industrie AMS'!Z24-'Industrie AME'!Z24</f>
        <v>19.227538482195769</v>
      </c>
      <c r="AA24" s="23">
        <f>'Industrie AMS'!AA24-'Industrie AME'!AA24</f>
        <v>25.648166434254335</v>
      </c>
      <c r="AB24" s="23">
        <f>'Industrie AMS'!AB24-'Industrie AME'!AB24</f>
        <v>28.036750085758513</v>
      </c>
      <c r="AC24" s="23">
        <f>'Industrie AMS'!AC24-'Industrie AME'!AC24</f>
        <v>30.529218509338989</v>
      </c>
      <c r="AD24" s="23">
        <f>'Industrie AMS'!AD24-'Industrie AME'!AD24</f>
        <v>48.70532839156499</v>
      </c>
      <c r="AE24" s="23">
        <f>'Industrie AMS'!AE24-'Industrie AME'!AE24</f>
        <v>57.95486363851478</v>
      </c>
      <c r="AF24" s="23">
        <f>'Industrie AMS'!AF24-'Industrie AME'!AF24</f>
        <v>64.196592896657876</v>
      </c>
      <c r="AG24" s="23">
        <f>'Industrie AMS'!AG24-'Industrie AME'!AG24</f>
        <v>68.0104319190566</v>
      </c>
      <c r="AH24" s="23">
        <f>'Industrie AMS'!AH24-'Industrie AME'!AH24</f>
        <v>70.788340996153465</v>
      </c>
      <c r="AI24" s="23">
        <f>'Industrie AMS'!AI24-'Industrie AME'!AI24</f>
        <v>75.377980732717788</v>
      </c>
      <c r="AJ24" s="23">
        <f>'Industrie AMS'!AJ24-'Industrie AME'!AJ24</f>
        <v>77.745434093435051</v>
      </c>
      <c r="AK24" s="23">
        <f>'Industrie AMS'!AK24-'Industrie AME'!AK24</f>
        <v>78.630498995394191</v>
      </c>
      <c r="AL24" s="23">
        <f>'Industrie AMS'!AL24-'Industrie AME'!AL24</f>
        <v>79.113510079624803</v>
      </c>
      <c r="AM24" s="23">
        <f>'Industrie AMS'!AM24-'Industrie AME'!AM24</f>
        <v>78.287690000678595</v>
      </c>
      <c r="AN24" s="23">
        <f>'Industrie AMS'!AN24-'Industrie AME'!AN24</f>
        <v>82.042414126158974</v>
      </c>
      <c r="AO24" s="23">
        <f>'Industrie AMS'!AO24-'Industrie AME'!AO24</f>
        <v>81.443709983848294</v>
      </c>
      <c r="AP24" s="23">
        <f>'Industrie AMS'!AP24-'Industrie AME'!AP24</f>
        <v>80.370548481527521</v>
      </c>
      <c r="AQ24" s="23">
        <f>'Industrie AMS'!AQ24-'Industrie AME'!AQ24</f>
        <v>78.734584483957633</v>
      </c>
      <c r="AR24" s="23">
        <f>'Industrie AMS'!AR24-'Industrie AME'!AR24</f>
        <v>75.116730678006888</v>
      </c>
      <c r="AS24" s="23">
        <f>'Industrie AMS'!AS24-'Industrie AME'!AS24</f>
        <v>68.741167142378117</v>
      </c>
      <c r="AT24" s="23">
        <f>'Industrie AMS'!AT24-'Industrie AME'!AT24</f>
        <v>64.699421513199241</v>
      </c>
      <c r="AU24" s="23">
        <f>'Industrie AMS'!AU24-'Industrie AME'!AU24</f>
        <v>60.785869088604386</v>
      </c>
      <c r="AV24" s="23">
        <f>'Industrie AMS'!AV24-'Industrie AME'!AV24</f>
        <v>56.708905905077017</v>
      </c>
      <c r="AW24" s="23">
        <f>'Industrie AMS'!AW24-'Industrie AME'!AW24</f>
        <v>51.598868834792029</v>
      </c>
      <c r="AX24" s="18"/>
    </row>
    <row r="25" spans="1:50" x14ac:dyDescent="0.25">
      <c r="A25" s="164"/>
      <c r="B25" t="s">
        <v>264</v>
      </c>
      <c r="C25" s="23">
        <f>'Industrie AMS'!C25-'Industrie AME'!C25</f>
        <v>0</v>
      </c>
      <c r="D25" s="23">
        <f>'Industrie AMS'!D25-'Industrie AME'!D25</f>
        <v>0</v>
      </c>
      <c r="E25" s="23">
        <f>'Industrie AMS'!E25-'Industrie AME'!E25</f>
        <v>0</v>
      </c>
      <c r="F25" s="23">
        <f>'Industrie AMS'!F25-'Industrie AME'!F25</f>
        <v>0</v>
      </c>
      <c r="G25" s="23">
        <f>'Industrie AMS'!G25-'Industrie AME'!G25</f>
        <v>0</v>
      </c>
      <c r="H25" s="23">
        <f>'Industrie AMS'!H25-'Industrie AME'!H25</f>
        <v>0</v>
      </c>
      <c r="I25" s="23">
        <f>'Industrie AMS'!I25-'Industrie AME'!I25</f>
        <v>0</v>
      </c>
      <c r="J25" s="23">
        <f>'Industrie AMS'!J25-'Industrie AME'!J25</f>
        <v>0</v>
      </c>
      <c r="K25" s="23">
        <f>'Industrie AMS'!K25-'Industrie AME'!K25</f>
        <v>0</v>
      </c>
      <c r="L25" s="23">
        <f>'Industrie AMS'!L25-'Industrie AME'!L25</f>
        <v>0</v>
      </c>
      <c r="M25" s="23">
        <f>'Industrie AMS'!M25-'Industrie AME'!M25</f>
        <v>0</v>
      </c>
      <c r="N25" s="23">
        <f>'Industrie AMS'!N25-'Industrie AME'!N25</f>
        <v>0</v>
      </c>
      <c r="O25" s="23">
        <f>'Industrie AMS'!O25-'Industrie AME'!O25</f>
        <v>0</v>
      </c>
      <c r="P25" s="23">
        <f>'Industrie AMS'!P25-'Industrie AME'!P25</f>
        <v>0</v>
      </c>
      <c r="Q25" s="23">
        <f>'Industrie AMS'!Q25-'Industrie AME'!Q25</f>
        <v>0</v>
      </c>
      <c r="R25" s="23">
        <f>'Industrie AMS'!R25-'Industrie AME'!R25</f>
        <v>0</v>
      </c>
      <c r="S25" s="23">
        <f>'Industrie AMS'!S25-'Industrie AME'!S25</f>
        <v>0</v>
      </c>
      <c r="T25" s="23">
        <f>'Industrie AMS'!T25-'Industrie AME'!T25</f>
        <v>0</v>
      </c>
      <c r="U25" s="23">
        <f>'Industrie AMS'!U25-'Industrie AME'!U25</f>
        <v>0</v>
      </c>
      <c r="V25" s="23">
        <f>'Industrie AMS'!V25-'Industrie AME'!V25</f>
        <v>0.88866252603099838</v>
      </c>
      <c r="W25" s="23">
        <f>'Industrie AMS'!W25-'Industrie AME'!W25</f>
        <v>0.77412268645514359</v>
      </c>
      <c r="X25" s="23">
        <f>'Industrie AMS'!X25-'Industrie AME'!X25</f>
        <v>3.9815946450827369</v>
      </c>
      <c r="Y25" s="23">
        <f>'Industrie AMS'!Y25-'Industrie AME'!Y25</f>
        <v>16.136752839621977</v>
      </c>
      <c r="Z25" s="23">
        <f>'Industrie AMS'!Z25-'Industrie AME'!Z25</f>
        <v>31.068128251985286</v>
      </c>
      <c r="AA25" s="23">
        <f>'Industrie AMS'!AA25-'Industrie AME'!AA25</f>
        <v>46.844260866281616</v>
      </c>
      <c r="AB25" s="23">
        <f>'Industrie AMS'!AB25-'Industrie AME'!AB25</f>
        <v>61.986434164994876</v>
      </c>
      <c r="AC25" s="23">
        <f>'Industrie AMS'!AC25-'Industrie AME'!AC25</f>
        <v>78.696661092029444</v>
      </c>
      <c r="AD25" s="23">
        <f>'Industrie AMS'!AD25-'Industrie AME'!AD25</f>
        <v>94.085485032229599</v>
      </c>
      <c r="AE25" s="23">
        <f>'Industrie AMS'!AE25-'Industrie AME'!AE25</f>
        <v>103.08130599276296</v>
      </c>
      <c r="AF25" s="23">
        <f>'Industrie AMS'!AF25-'Industrie AME'!AF25</f>
        <v>109.33572328117191</v>
      </c>
      <c r="AG25" s="23">
        <f>'Industrie AMS'!AG25-'Industrie AME'!AG25</f>
        <v>113.59765310050182</v>
      </c>
      <c r="AH25" s="23">
        <f>'Industrie AMS'!AH25-'Industrie AME'!AH25</f>
        <v>117.0957941060426</v>
      </c>
      <c r="AI25" s="23">
        <f>'Industrie AMS'!AI25-'Industrie AME'!AI25</f>
        <v>121.73191674628106</v>
      </c>
      <c r="AJ25" s="23">
        <f>'Industrie AMS'!AJ25-'Industrie AME'!AJ25</f>
        <v>124.80324005787725</v>
      </c>
      <c r="AK25" s="23">
        <f>'Industrie AMS'!AK25-'Industrie AME'!AK25</f>
        <v>127.06843799578053</v>
      </c>
      <c r="AL25" s="23">
        <f>'Industrie AMS'!AL25-'Industrie AME'!AL25</f>
        <v>129.13372080107536</v>
      </c>
      <c r="AM25" s="23">
        <f>'Industrie AMS'!AM25-'Industrie AME'!AM25</f>
        <v>130.44647698507617</v>
      </c>
      <c r="AN25" s="23">
        <f>'Industrie AMS'!AN25-'Industrie AME'!AN25</f>
        <v>134.51864372328248</v>
      </c>
      <c r="AO25" s="23">
        <f>'Industrie AMS'!AO25-'Industrie AME'!AO25</f>
        <v>136.193834025765</v>
      </c>
      <c r="AP25" s="23">
        <f>'Industrie AMS'!AP25-'Industrie AME'!AP25</f>
        <v>137.59177467393965</v>
      </c>
      <c r="AQ25" s="23">
        <f>'Industrie AMS'!AQ25-'Industrie AME'!AQ25</f>
        <v>138.78877670217639</v>
      </c>
      <c r="AR25" s="23">
        <f>'Industrie AMS'!AR25-'Industrie AME'!AR25</f>
        <v>138.70209937429331</v>
      </c>
      <c r="AS25" s="23">
        <f>'Industrie AMS'!AS25-'Industrie AME'!AS25</f>
        <v>137.15635324811262</v>
      </c>
      <c r="AT25" s="23">
        <f>'Industrie AMS'!AT25-'Industrie AME'!AT25</f>
        <v>137.18799399241038</v>
      </c>
      <c r="AU25" s="23">
        <f>'Industrie AMS'!AU25-'Industrie AME'!AU25</f>
        <v>137.47424108272651</v>
      </c>
      <c r="AV25" s="23">
        <f>'Industrie AMS'!AV25-'Industrie AME'!AV25</f>
        <v>137.81548460458851</v>
      </c>
      <c r="AW25" s="23">
        <f>'Industrie AMS'!AW25-'Industrie AME'!AW25</f>
        <v>137.79466572413423</v>
      </c>
      <c r="AX25" s="18"/>
    </row>
    <row r="26" spans="1:50" x14ac:dyDescent="0.25">
      <c r="A26" s="164"/>
      <c r="B26" t="s">
        <v>265</v>
      </c>
      <c r="C26" s="23">
        <f>'Industrie AMS'!C26-'Industrie AME'!C26</f>
        <v>0</v>
      </c>
      <c r="D26" s="23">
        <f>'Industrie AMS'!D26-'Industrie AME'!D26</f>
        <v>0</v>
      </c>
      <c r="E26" s="23">
        <f>'Industrie AMS'!E26-'Industrie AME'!E26</f>
        <v>0</v>
      </c>
      <c r="F26" s="23">
        <f>'Industrie AMS'!F26-'Industrie AME'!F26</f>
        <v>0</v>
      </c>
      <c r="G26" s="23">
        <f>'Industrie AMS'!G26-'Industrie AME'!G26</f>
        <v>0</v>
      </c>
      <c r="H26" s="23">
        <f>'Industrie AMS'!H26-'Industrie AME'!H26</f>
        <v>0</v>
      </c>
      <c r="I26" s="23">
        <f>'Industrie AMS'!I26-'Industrie AME'!I26</f>
        <v>0</v>
      </c>
      <c r="J26" s="23">
        <f>'Industrie AMS'!J26-'Industrie AME'!J26</f>
        <v>0</v>
      </c>
      <c r="K26" s="23">
        <f>'Industrie AMS'!K26-'Industrie AME'!K26</f>
        <v>0</v>
      </c>
      <c r="L26" s="23">
        <f>'Industrie AMS'!L26-'Industrie AME'!L26</f>
        <v>0</v>
      </c>
      <c r="M26" s="23">
        <f>'Industrie AMS'!M26-'Industrie AME'!M26</f>
        <v>0</v>
      </c>
      <c r="N26" s="23">
        <f>'Industrie AMS'!N26-'Industrie AME'!N26</f>
        <v>0</v>
      </c>
      <c r="O26" s="23">
        <f>'Industrie AMS'!O26-'Industrie AME'!O26</f>
        <v>0</v>
      </c>
      <c r="P26" s="23">
        <f>'Industrie AMS'!P26-'Industrie AME'!P26</f>
        <v>0</v>
      </c>
      <c r="Q26" s="23">
        <f>'Industrie AMS'!Q26-'Industrie AME'!Q26</f>
        <v>0</v>
      </c>
      <c r="R26" s="23">
        <f>'Industrie AMS'!R26-'Industrie AME'!R26</f>
        <v>0</v>
      </c>
      <c r="S26" s="23">
        <f>'Industrie AMS'!S26-'Industrie AME'!S26</f>
        <v>0</v>
      </c>
      <c r="T26" s="23">
        <f>'Industrie AMS'!T26-'Industrie AME'!T26</f>
        <v>0</v>
      </c>
      <c r="U26" s="23">
        <f>'Industrie AMS'!U26-'Industrie AME'!U26</f>
        <v>0</v>
      </c>
      <c r="V26" s="23">
        <f>'Industrie AMS'!V26-'Industrie AME'!V26</f>
        <v>355.2738983033596</v>
      </c>
      <c r="W26" s="23">
        <f>'Industrie AMS'!W26-'Industrie AME'!W26</f>
        <v>318.96772114272608</v>
      </c>
      <c r="X26" s="23">
        <f>'Industrie AMS'!X26-'Industrie AME'!X26</f>
        <v>267.76298741015125</v>
      </c>
      <c r="Y26" s="23">
        <f>'Industrie AMS'!Y26-'Industrie AME'!Y26</f>
        <v>559.07089768835067</v>
      </c>
      <c r="Z26" s="23">
        <f>'Industrie AMS'!Z26-'Industrie AME'!Z26</f>
        <v>840.24657224684415</v>
      </c>
      <c r="AA26" s="23">
        <f>'Industrie AMS'!AA26-'Industrie AME'!AA26</f>
        <v>1054.9157443921977</v>
      </c>
      <c r="AB26" s="23">
        <f>'Industrie AMS'!AB26-'Industrie AME'!AB26</f>
        <v>1163.1347030818069</v>
      </c>
      <c r="AC26" s="23">
        <f>'Industrie AMS'!AC26-'Industrie AME'!AC26</f>
        <v>1257.0522864419763</v>
      </c>
      <c r="AD26" s="23">
        <f>'Industrie AMS'!AD26-'Industrie AME'!AD26</f>
        <v>1574.0533722804503</v>
      </c>
      <c r="AE26" s="23">
        <f>'Industrie AMS'!AE26-'Industrie AME'!AE26</f>
        <v>1701.5921515260634</v>
      </c>
      <c r="AF26" s="23">
        <f>'Industrie AMS'!AF26-'Industrie AME'!AF26</f>
        <v>1779.4989772697118</v>
      </c>
      <c r="AG26" s="23">
        <f>'Industrie AMS'!AG26-'Industrie AME'!AG26</f>
        <v>1808.1339754393048</v>
      </c>
      <c r="AH26" s="23">
        <f>'Industrie AMS'!AH26-'Industrie AME'!AH26</f>
        <v>1822.9473251297604</v>
      </c>
      <c r="AI26" s="23">
        <f>'Industrie AMS'!AI26-'Industrie AME'!AI26</f>
        <v>1923.6986427954689</v>
      </c>
      <c r="AJ26" s="23">
        <f>'Industrie AMS'!AJ26-'Industrie AME'!AJ26</f>
        <v>1978.7621445761688</v>
      </c>
      <c r="AK26" s="23">
        <f>'Industrie AMS'!AK26-'Industrie AME'!AK26</f>
        <v>1999.2293420439564</v>
      </c>
      <c r="AL26" s="23">
        <f>'Industrie AMS'!AL26-'Industrie AME'!AL26</f>
        <v>2019.2340378501067</v>
      </c>
      <c r="AM26" s="23">
        <f>'Industrie AMS'!AM26-'Industrie AME'!AM26</f>
        <v>2000.40809269698</v>
      </c>
      <c r="AN26" s="23">
        <f>'Industrie AMS'!AN26-'Industrie AME'!AN26</f>
        <v>2144.2167779377996</v>
      </c>
      <c r="AO26" s="23">
        <f>'Industrie AMS'!AO26-'Industrie AME'!AO26</f>
        <v>2174.7789254591553</v>
      </c>
      <c r="AP26" s="23">
        <f>'Industrie AMS'!AP26-'Industrie AME'!AP26</f>
        <v>2205.186506754857</v>
      </c>
      <c r="AQ26" s="23">
        <f>'Industrie AMS'!AQ26-'Industrie AME'!AQ26</f>
        <v>2231.5318724011631</v>
      </c>
      <c r="AR26" s="23">
        <f>'Industrie AMS'!AR26-'Industrie AME'!AR26</f>
        <v>2199.9186579064299</v>
      </c>
      <c r="AS26" s="23">
        <f>'Industrie AMS'!AS26-'Industrie AME'!AS26</f>
        <v>2078.9457696899262</v>
      </c>
      <c r="AT26" s="23">
        <f>'Industrie AMS'!AT26-'Industrie AME'!AT26</f>
        <v>2045.5160633729174</v>
      </c>
      <c r="AU26" s="23">
        <f>'Industrie AMS'!AU26-'Industrie AME'!AU26</f>
        <v>2030.5425920103844</v>
      </c>
      <c r="AV26" s="23">
        <f>'Industrie AMS'!AV26-'Industrie AME'!AV26</f>
        <v>2022.8372102469257</v>
      </c>
      <c r="AW26" s="23">
        <f>'Industrie AMS'!AW26-'Industrie AME'!AW26</f>
        <v>2005.5959779087425</v>
      </c>
      <c r="AX26" s="18"/>
    </row>
    <row r="27" spans="1:50" x14ac:dyDescent="0.25">
      <c r="A27" s="164"/>
      <c r="B27" t="s">
        <v>266</v>
      </c>
      <c r="C27" s="23">
        <f>'Industrie AMS'!C27-'Industrie AME'!C27</f>
        <v>0</v>
      </c>
      <c r="D27" s="23">
        <f>'Industrie AMS'!D27-'Industrie AME'!D27</f>
        <v>0</v>
      </c>
      <c r="E27" s="23">
        <f>'Industrie AMS'!E27-'Industrie AME'!E27</f>
        <v>0</v>
      </c>
      <c r="F27" s="23">
        <f>'Industrie AMS'!F27-'Industrie AME'!F27</f>
        <v>0</v>
      </c>
      <c r="G27" s="23">
        <f>'Industrie AMS'!G27-'Industrie AME'!G27</f>
        <v>0</v>
      </c>
      <c r="H27" s="23">
        <f>'Industrie AMS'!H27-'Industrie AME'!H27</f>
        <v>0</v>
      </c>
      <c r="I27" s="23">
        <f>'Industrie AMS'!I27-'Industrie AME'!I27</f>
        <v>0</v>
      </c>
      <c r="J27" s="23">
        <f>'Industrie AMS'!J27-'Industrie AME'!J27</f>
        <v>0</v>
      </c>
      <c r="K27" s="23">
        <f>'Industrie AMS'!K27-'Industrie AME'!K27</f>
        <v>0</v>
      </c>
      <c r="L27" s="23">
        <f>'Industrie AMS'!L27-'Industrie AME'!L27</f>
        <v>0</v>
      </c>
      <c r="M27" s="23">
        <f>'Industrie AMS'!M27-'Industrie AME'!M27</f>
        <v>0</v>
      </c>
      <c r="N27" s="23">
        <f>'Industrie AMS'!N27-'Industrie AME'!N27</f>
        <v>0</v>
      </c>
      <c r="O27" s="23">
        <f>'Industrie AMS'!O27-'Industrie AME'!O27</f>
        <v>0</v>
      </c>
      <c r="P27" s="23">
        <f>'Industrie AMS'!P27-'Industrie AME'!P27</f>
        <v>0</v>
      </c>
      <c r="Q27" s="23">
        <f>'Industrie AMS'!Q27-'Industrie AME'!Q27</f>
        <v>0</v>
      </c>
      <c r="R27" s="23">
        <f>'Industrie AMS'!R27-'Industrie AME'!R27</f>
        <v>0</v>
      </c>
      <c r="S27" s="23">
        <f>'Industrie AMS'!S27-'Industrie AME'!S27</f>
        <v>0</v>
      </c>
      <c r="T27" s="23">
        <f>'Industrie AMS'!T27-'Industrie AME'!T27</f>
        <v>0</v>
      </c>
      <c r="U27" s="23">
        <f>'Industrie AMS'!U27-'Industrie AME'!U27</f>
        <v>0</v>
      </c>
      <c r="V27" s="23">
        <f>'Industrie AMS'!V27-'Industrie AME'!V27</f>
        <v>26.369593463505225</v>
      </c>
      <c r="W27" s="23">
        <f>'Industrie AMS'!W27-'Industrie AME'!W27</f>
        <v>23.97725537815586</v>
      </c>
      <c r="X27" s="23">
        <f>'Industrie AMS'!X27-'Industrie AME'!X27</f>
        <v>45.361450933585729</v>
      </c>
      <c r="Y27" s="23">
        <f>'Industrie AMS'!Y27-'Industrie AME'!Y27</f>
        <v>262.61092052294953</v>
      </c>
      <c r="Z27" s="23">
        <f>'Industrie AMS'!Z27-'Industrie AME'!Z27</f>
        <v>321.85347711379382</v>
      </c>
      <c r="AA27" s="23">
        <f>'Industrie AMS'!AA27-'Industrie AME'!AA27</f>
        <v>277.49186426670985</v>
      </c>
      <c r="AB27" s="23">
        <f>'Industrie AMS'!AB27-'Industrie AME'!AB27</f>
        <v>152.87725308667177</v>
      </c>
      <c r="AC27" s="23">
        <f>'Industrie AMS'!AC27-'Industrie AME'!AC27</f>
        <v>49.735353978729108</v>
      </c>
      <c r="AD27" s="23">
        <f>'Industrie AMS'!AD27-'Industrie AME'!AD27</f>
        <v>141.0388380167351</v>
      </c>
      <c r="AE27" s="23">
        <f>'Industrie AMS'!AE27-'Industrie AME'!AE27</f>
        <v>97.538260717644334</v>
      </c>
      <c r="AF27" s="23">
        <f>'Industrie AMS'!AF27-'Industrie AME'!AF27</f>
        <v>38.828450768840412</v>
      </c>
      <c r="AG27" s="23">
        <f>'Industrie AMS'!AG27-'Industrie AME'!AG27</f>
        <v>-25.25177315309611</v>
      </c>
      <c r="AH27" s="23">
        <f>'Industrie AMS'!AH27-'Industrie AME'!AH27</f>
        <v>-79.706487131708855</v>
      </c>
      <c r="AI27" s="23">
        <f>'Industrie AMS'!AI27-'Industrie AME'!AI27</f>
        <v>-89.086116597963155</v>
      </c>
      <c r="AJ27" s="23">
        <f>'Industrie AMS'!AJ27-'Industrie AME'!AJ27</f>
        <v>-121.26686777952364</v>
      </c>
      <c r="AK27" s="23">
        <f>'Industrie AMS'!AK27-'Industrie AME'!AK27</f>
        <v>-160.74911137032996</v>
      </c>
      <c r="AL27" s="23">
        <f>'Industrie AMS'!AL27-'Industrie AME'!AL27</f>
        <v>-195.52137516048242</v>
      </c>
      <c r="AM27" s="23">
        <f>'Industrie AMS'!AM27-'Industrie AME'!AM27</f>
        <v>-211.33260105739828</v>
      </c>
      <c r="AN27" s="23">
        <f>'Industrie AMS'!AN27-'Industrie AME'!AN27</f>
        <v>-74.460207102894856</v>
      </c>
      <c r="AO27" s="23">
        <f>'Industrie AMS'!AO27-'Industrie AME'!AO27</f>
        <v>-33.266700545060303</v>
      </c>
      <c r="AP27" s="23">
        <f>'Industrie AMS'!AP27-'Industrie AME'!AP27</f>
        <v>1.1598759932176108</v>
      </c>
      <c r="AQ27" s="23">
        <f>'Industrie AMS'!AQ27-'Industrie AME'!AQ27</f>
        <v>30.528588480975486</v>
      </c>
      <c r="AR27" s="23">
        <f>'Industrie AMS'!AR27-'Industrie AME'!AR27</f>
        <v>29.233043617035037</v>
      </c>
      <c r="AS27" s="23">
        <f>'Industrie AMS'!AS27-'Industrie AME'!AS27</f>
        <v>-14.326919185520637</v>
      </c>
      <c r="AT27" s="23">
        <f>'Industrie AMS'!AT27-'Industrie AME'!AT27</f>
        <v>13.844662484828405</v>
      </c>
      <c r="AU27" s="23">
        <f>'Industrie AMS'!AU27-'Industrie AME'!AU27</f>
        <v>49.672261825010537</v>
      </c>
      <c r="AV27" s="23">
        <f>'Industrie AMS'!AV27-'Industrie AME'!AV27</f>
        <v>86.092876197791156</v>
      </c>
      <c r="AW27" s="23">
        <f>'Industrie AMS'!AW27-'Industrie AME'!AW27</f>
        <v>67.543722579807763</v>
      </c>
      <c r="AX27" s="18"/>
    </row>
    <row r="30" spans="1:50" x14ac:dyDescent="0.25">
      <c r="A30" s="164" t="s">
        <v>716</v>
      </c>
      <c r="B30" t="s">
        <v>255</v>
      </c>
      <c r="C30" s="23">
        <f>'Industrie AMS'!C30-'Industrie AME'!C30</f>
        <v>0</v>
      </c>
      <c r="D30" s="23">
        <f>'Industrie AMS'!D30-'Industrie AME'!D30</f>
        <v>0</v>
      </c>
      <c r="E30" s="23">
        <f>'Industrie AMS'!E30-'Industrie AME'!E30</f>
        <v>0</v>
      </c>
      <c r="F30" s="23">
        <f>'Industrie AMS'!F30-'Industrie AME'!F30</f>
        <v>0</v>
      </c>
      <c r="G30" s="23">
        <f>'Industrie AMS'!G30-'Industrie AME'!G30</f>
        <v>0</v>
      </c>
      <c r="H30" s="23">
        <f>'Industrie AMS'!H30-'Industrie AME'!H30</f>
        <v>0</v>
      </c>
      <c r="I30" s="23">
        <f>'Industrie AMS'!I30-'Industrie AME'!I30</f>
        <v>0</v>
      </c>
      <c r="J30" s="23">
        <f>'Industrie AMS'!J30-'Industrie AME'!J30</f>
        <v>0</v>
      </c>
      <c r="K30" s="23">
        <f>'Industrie AMS'!K30-'Industrie AME'!K30</f>
        <v>0</v>
      </c>
      <c r="L30" s="23">
        <f>'Industrie AMS'!L30-'Industrie AME'!L30</f>
        <v>0</v>
      </c>
      <c r="M30" s="23">
        <f>'Industrie AMS'!M30-'Industrie AME'!M30</f>
        <v>0</v>
      </c>
      <c r="N30" s="23">
        <f>'Industrie AMS'!N30-'Industrie AME'!N30</f>
        <v>0</v>
      </c>
      <c r="O30" s="23">
        <f>'Industrie AMS'!O30-'Industrie AME'!O30</f>
        <v>0</v>
      </c>
      <c r="P30" s="23">
        <f>'Industrie AMS'!P30-'Industrie AME'!P30</f>
        <v>0</v>
      </c>
      <c r="Q30" s="23">
        <f>'Industrie AMS'!Q30-'Industrie AME'!Q30</f>
        <v>0</v>
      </c>
      <c r="R30" s="23">
        <f>'Industrie AMS'!R30-'Industrie AME'!R30</f>
        <v>0</v>
      </c>
      <c r="S30" s="23">
        <f>'Industrie AMS'!S30-'Industrie AME'!S30</f>
        <v>0</v>
      </c>
      <c r="T30" s="23">
        <f>'Industrie AMS'!T30-'Industrie AME'!T30</f>
        <v>0</v>
      </c>
      <c r="U30" s="23">
        <f>'Industrie AMS'!U30-'Industrie AME'!U30</f>
        <v>0</v>
      </c>
      <c r="V30" s="23">
        <f>'Industrie AMS'!V30-'Industrie AME'!V30</f>
        <v>-47.431860569152548</v>
      </c>
      <c r="W30" s="23">
        <f>'Industrie AMS'!W30-'Industrie AME'!W30</f>
        <v>-81.078306511749389</v>
      </c>
      <c r="X30" s="23">
        <f>'Industrie AMS'!X30-'Industrie AME'!X30</f>
        <v>92.935788085268371</v>
      </c>
      <c r="Y30" s="23">
        <f>'Industrie AMS'!Y30-'Industrie AME'!Y30</f>
        <v>191.41391311876185</v>
      </c>
      <c r="Z30" s="23">
        <f>'Industrie AMS'!Z30-'Industrie AME'!Z30</f>
        <v>66.645004132689735</v>
      </c>
      <c r="AA30" s="23">
        <f>'Industrie AMS'!AA30-'Industrie AME'!AA30</f>
        <v>34.004047205428321</v>
      </c>
      <c r="AB30" s="23">
        <f>'Industrie AMS'!AB30-'Industrie AME'!AB30</f>
        <v>17.469788229522806</v>
      </c>
      <c r="AC30" s="23">
        <f>'Industrie AMS'!AC30-'Industrie AME'!AC30</f>
        <v>112.536822342297</v>
      </c>
      <c r="AD30" s="23">
        <f>'Industrie AMS'!AD30-'Industrie AME'!AD30</f>
        <v>97.102048615668991</v>
      </c>
      <c r="AE30" s="23">
        <f>'Industrie AMS'!AE30-'Industrie AME'!AE30</f>
        <v>86.738926868402473</v>
      </c>
      <c r="AF30" s="23">
        <f>'Industrie AMS'!AF30-'Industrie AME'!AF30</f>
        <v>82.28842145027761</v>
      </c>
      <c r="AG30" s="23">
        <f>'Industrie AMS'!AG30-'Industrie AME'!AG30</f>
        <v>110.31991440347338</v>
      </c>
      <c r="AH30" s="23">
        <f>'Industrie AMS'!AH30-'Industrie AME'!AH30</f>
        <v>81.036130025165335</v>
      </c>
      <c r="AI30" s="23">
        <f>'Industrie AMS'!AI30-'Industrie AME'!AI30</f>
        <v>55.018392176006728</v>
      </c>
      <c r="AJ30" s="23">
        <f>'Industrie AMS'!AJ30-'Industrie AME'!AJ30</f>
        <v>72.409527175400058</v>
      </c>
      <c r="AK30" s="23">
        <f>'Industrie AMS'!AK30-'Industrie AME'!AK30</f>
        <v>75.468722433357811</v>
      </c>
      <c r="AL30" s="23">
        <f>'Industrie AMS'!AL30-'Industrie AME'!AL30</f>
        <v>97.554228203664479</v>
      </c>
      <c r="AM30" s="23">
        <f>'Industrie AMS'!AM30-'Industrie AME'!AM30</f>
        <v>113.36132665108062</v>
      </c>
      <c r="AN30" s="23">
        <f>'Industrie AMS'!AN30-'Industrie AME'!AN30</f>
        <v>78.051664609965314</v>
      </c>
      <c r="AO30" s="23">
        <f>'Industrie AMS'!AO30-'Industrie AME'!AO30</f>
        <v>85.058995618613039</v>
      </c>
      <c r="AP30" s="23">
        <f>'Industrie AMS'!AP30-'Industrie AME'!AP30</f>
        <v>81.394203887148137</v>
      </c>
      <c r="AQ30" s="23">
        <f>'Industrie AMS'!AQ30-'Industrie AME'!AQ30</f>
        <v>54.763306051207451</v>
      </c>
      <c r="AR30" s="23">
        <f>'Industrie AMS'!AR30-'Industrie AME'!AR30</f>
        <v>34.552204976217809</v>
      </c>
      <c r="AS30" s="23">
        <f>'Industrie AMS'!AS30-'Industrie AME'!AS30</f>
        <v>118.46230101436265</v>
      </c>
      <c r="AT30" s="23">
        <f>'Industrie AMS'!AT30-'Industrie AME'!AT30</f>
        <v>132.36447852076276</v>
      </c>
      <c r="AU30" s="23">
        <f>'Industrie AMS'!AU30-'Industrie AME'!AU30</f>
        <v>129.99199328458212</v>
      </c>
      <c r="AV30" s="23">
        <f>'Industrie AMS'!AV30-'Industrie AME'!AV30</f>
        <v>129.44899545125463</v>
      </c>
      <c r="AW30" s="23">
        <f>'Industrie AMS'!AW30-'Industrie AME'!AW30</f>
        <v>130.35605270800818</v>
      </c>
      <c r="AX30" s="18"/>
    </row>
    <row r="31" spans="1:50" x14ac:dyDescent="0.25">
      <c r="A31" s="164"/>
      <c r="B31" t="s">
        <v>256</v>
      </c>
      <c r="C31" s="23">
        <f>'Industrie AMS'!C31-'Industrie AME'!C31</f>
        <v>0</v>
      </c>
      <c r="D31" s="23">
        <f>'Industrie AMS'!D31-'Industrie AME'!D31</f>
        <v>0</v>
      </c>
      <c r="E31" s="23">
        <f>'Industrie AMS'!E31-'Industrie AME'!E31</f>
        <v>0</v>
      </c>
      <c r="F31" s="23">
        <f>'Industrie AMS'!F31-'Industrie AME'!F31</f>
        <v>0</v>
      </c>
      <c r="G31" s="23">
        <f>'Industrie AMS'!G31-'Industrie AME'!G31</f>
        <v>0</v>
      </c>
      <c r="H31" s="23">
        <f>'Industrie AMS'!H31-'Industrie AME'!H31</f>
        <v>0</v>
      </c>
      <c r="I31" s="23">
        <f>'Industrie AMS'!I31-'Industrie AME'!I31</f>
        <v>0</v>
      </c>
      <c r="J31" s="23">
        <f>'Industrie AMS'!J31-'Industrie AME'!J31</f>
        <v>0</v>
      </c>
      <c r="K31" s="23">
        <f>'Industrie AMS'!K31-'Industrie AME'!K31</f>
        <v>0</v>
      </c>
      <c r="L31" s="23">
        <f>'Industrie AMS'!L31-'Industrie AME'!L31</f>
        <v>0</v>
      </c>
      <c r="M31" s="23">
        <f>'Industrie AMS'!M31-'Industrie AME'!M31</f>
        <v>0</v>
      </c>
      <c r="N31" s="23">
        <f>'Industrie AMS'!N31-'Industrie AME'!N31</f>
        <v>0</v>
      </c>
      <c r="O31" s="23">
        <f>'Industrie AMS'!O31-'Industrie AME'!O31</f>
        <v>0</v>
      </c>
      <c r="P31" s="23">
        <f>'Industrie AMS'!P31-'Industrie AME'!P31</f>
        <v>0</v>
      </c>
      <c r="Q31" s="23">
        <f>'Industrie AMS'!Q31-'Industrie AME'!Q31</f>
        <v>0</v>
      </c>
      <c r="R31" s="23">
        <f>'Industrie AMS'!R31-'Industrie AME'!R31</f>
        <v>0</v>
      </c>
      <c r="S31" s="23">
        <f>'Industrie AMS'!S31-'Industrie AME'!S31</f>
        <v>0</v>
      </c>
      <c r="T31" s="23">
        <f>'Industrie AMS'!T31-'Industrie AME'!T31</f>
        <v>0</v>
      </c>
      <c r="U31" s="23">
        <f>'Industrie AMS'!U31-'Industrie AME'!U31</f>
        <v>0</v>
      </c>
      <c r="V31" s="23">
        <f>'Industrie AMS'!V31-'Industrie AME'!V31</f>
        <v>-18.343503491072852</v>
      </c>
      <c r="W31" s="23">
        <f>'Industrie AMS'!W31-'Industrie AME'!W31</f>
        <v>1073.752838200405</v>
      </c>
      <c r="X31" s="23">
        <f>'Industrie AMS'!X31-'Industrie AME'!X31</f>
        <v>1247.9973963888738</v>
      </c>
      <c r="Y31" s="23">
        <f>'Industrie AMS'!Y31-'Industrie AME'!Y31</f>
        <v>1303.15376491182</v>
      </c>
      <c r="Z31" s="23">
        <f>'Industrie AMS'!Z31-'Industrie AME'!Z31</f>
        <v>1268.6185533165508</v>
      </c>
      <c r="AA31" s="23">
        <f>'Industrie AMS'!AA31-'Industrie AME'!AA31</f>
        <v>1265.3037129688946</v>
      </c>
      <c r="AB31" s="23">
        <f>'Industrie AMS'!AB31-'Industrie AME'!AB31</f>
        <v>1264.6138655645036</v>
      </c>
      <c r="AC31" s="23">
        <f>'Industrie AMS'!AC31-'Industrie AME'!AC31</f>
        <v>1287.7231578329147</v>
      </c>
      <c r="AD31" s="23">
        <f>'Industrie AMS'!AD31-'Industrie AME'!AD31</f>
        <v>893.75606845574532</v>
      </c>
      <c r="AE31" s="23">
        <f>'Industrie AMS'!AE31-'Industrie AME'!AE31</f>
        <v>833.66563677948318</v>
      </c>
      <c r="AF31" s="23">
        <f>'Industrie AMS'!AF31-'Industrie AME'!AF31</f>
        <v>837.11586394884523</v>
      </c>
      <c r="AG31" s="23">
        <f>'Industrie AMS'!AG31-'Industrie AME'!AG31</f>
        <v>866.61455736767698</v>
      </c>
      <c r="AH31" s="23">
        <f>'Industrie AMS'!AH31-'Industrie AME'!AH31</f>
        <v>867.0316142824754</v>
      </c>
      <c r="AI31" s="23">
        <f>'Industrie AMS'!AI31-'Industrie AME'!AI31</f>
        <v>874.42817202255685</v>
      </c>
      <c r="AJ31" s="23">
        <f>'Industrie AMS'!AJ31-'Industrie AME'!AJ31</f>
        <v>905.48303928229029</v>
      </c>
      <c r="AK31" s="23">
        <f>'Industrie AMS'!AK31-'Industrie AME'!AK31</f>
        <v>918.91313981438293</v>
      </c>
      <c r="AL31" s="23">
        <f>'Industrie AMS'!AL31-'Industrie AME'!AL31</f>
        <v>952.88540120802099</v>
      </c>
      <c r="AM31" s="23">
        <f>'Industrie AMS'!AM31-'Industrie AME'!AM31</f>
        <v>977.73971049680347</v>
      </c>
      <c r="AN31" s="23">
        <f>'Industrie AMS'!AN31-'Industrie AME'!AN31</f>
        <v>960.82221256202263</v>
      </c>
      <c r="AO31" s="23">
        <f>'Industrie AMS'!AO31-'Industrie AME'!AO31</f>
        <v>972.64667831436202</v>
      </c>
      <c r="AP31" s="23">
        <f>'Industrie AMS'!AP31-'Industrie AME'!AP31</f>
        <v>982.25728308305668</v>
      </c>
      <c r="AQ31" s="23">
        <f>'Industrie AMS'!AQ31-'Industrie AME'!AQ31</f>
        <v>991.39541184321365</v>
      </c>
      <c r="AR31" s="23">
        <f>'Industrie AMS'!AR31-'Industrie AME'!AR31</f>
        <v>998.25195570142239</v>
      </c>
      <c r="AS31" s="23">
        <f>'Industrie AMS'!AS31-'Industrie AME'!AS31</f>
        <v>1034.9810496177597</v>
      </c>
      <c r="AT31" s="23">
        <f>'Industrie AMS'!AT31-'Industrie AME'!AT31</f>
        <v>1042.0441948007845</v>
      </c>
      <c r="AU31" s="23">
        <f>'Industrie AMS'!AU31-'Industrie AME'!AU31</f>
        <v>1050.8661518245995</v>
      </c>
      <c r="AV31" s="23">
        <f>'Industrie AMS'!AV31-'Industrie AME'!AV31</f>
        <v>1061.0923495812485</v>
      </c>
      <c r="AW31" s="23">
        <f>'Industrie AMS'!AW31-'Industrie AME'!AW31</f>
        <v>1071.642185855924</v>
      </c>
    </row>
    <row r="32" spans="1:50" x14ac:dyDescent="0.25">
      <c r="A32" s="164"/>
      <c r="B32" t="s">
        <v>257</v>
      </c>
      <c r="C32" s="23">
        <f>'Industrie AMS'!C32-'Industrie AME'!C32</f>
        <v>0</v>
      </c>
      <c r="D32" s="23">
        <f>'Industrie AMS'!D32-'Industrie AME'!D32</f>
        <v>0</v>
      </c>
      <c r="E32" s="23">
        <f>'Industrie AMS'!E32-'Industrie AME'!E32</f>
        <v>0</v>
      </c>
      <c r="F32" s="23">
        <f>'Industrie AMS'!F32-'Industrie AME'!F32</f>
        <v>0</v>
      </c>
      <c r="G32" s="23">
        <f>'Industrie AMS'!G32-'Industrie AME'!G32</f>
        <v>0</v>
      </c>
      <c r="H32" s="23">
        <f>'Industrie AMS'!H32-'Industrie AME'!H32</f>
        <v>0</v>
      </c>
      <c r="I32" s="23">
        <f>'Industrie AMS'!I32-'Industrie AME'!I32</f>
        <v>0</v>
      </c>
      <c r="J32" s="23">
        <f>'Industrie AMS'!J32-'Industrie AME'!J32</f>
        <v>0</v>
      </c>
      <c r="K32" s="23">
        <f>'Industrie AMS'!K32-'Industrie AME'!K32</f>
        <v>0</v>
      </c>
      <c r="L32" s="23">
        <f>'Industrie AMS'!L32-'Industrie AME'!L32</f>
        <v>0</v>
      </c>
      <c r="M32" s="23">
        <f>'Industrie AMS'!M32-'Industrie AME'!M32</f>
        <v>0</v>
      </c>
      <c r="N32" s="23">
        <f>'Industrie AMS'!N32-'Industrie AME'!N32</f>
        <v>0</v>
      </c>
      <c r="O32" s="23">
        <f>'Industrie AMS'!O32-'Industrie AME'!O32</f>
        <v>0</v>
      </c>
      <c r="P32" s="23">
        <f>'Industrie AMS'!P32-'Industrie AME'!P32</f>
        <v>0</v>
      </c>
      <c r="Q32" s="23">
        <f>'Industrie AMS'!Q32-'Industrie AME'!Q32</f>
        <v>0</v>
      </c>
      <c r="R32" s="23">
        <f>'Industrie AMS'!R32-'Industrie AME'!R32</f>
        <v>0</v>
      </c>
      <c r="S32" s="23">
        <f>'Industrie AMS'!S32-'Industrie AME'!S32</f>
        <v>0</v>
      </c>
      <c r="T32" s="23">
        <f>'Industrie AMS'!T32-'Industrie AME'!T32</f>
        <v>0</v>
      </c>
      <c r="U32" s="23">
        <f>'Industrie AMS'!U32-'Industrie AME'!U32</f>
        <v>0</v>
      </c>
      <c r="V32" s="23">
        <f>'Industrie AMS'!V32-'Industrie AME'!V32</f>
        <v>-9.206509116471608</v>
      </c>
      <c r="W32" s="23">
        <f>'Industrie AMS'!W32-'Industrie AME'!W32</f>
        <v>564.48533340190761</v>
      </c>
      <c r="X32" s="23">
        <f>'Industrie AMS'!X32-'Industrie AME'!X32</f>
        <v>656.70930485743679</v>
      </c>
      <c r="Y32" s="23">
        <f>'Industrie AMS'!Y32-'Industrie AME'!Y32</f>
        <v>688.50244553178425</v>
      </c>
      <c r="Z32" s="23">
        <f>'Industrie AMS'!Z32-'Industrie AME'!Z32</f>
        <v>702.67528615762967</v>
      </c>
      <c r="AA32" s="23">
        <f>'Industrie AMS'!AA32-'Industrie AME'!AA32</f>
        <v>744.05818187559316</v>
      </c>
      <c r="AB32" s="23">
        <f>'Industrie AMS'!AB32-'Industrie AME'!AB32</f>
        <v>753.97434352722962</v>
      </c>
      <c r="AC32" s="23">
        <f>'Industrie AMS'!AC32-'Industrie AME'!AC32</f>
        <v>750.72638758506616</v>
      </c>
      <c r="AD32" s="23">
        <f>'Industrie AMS'!AD32-'Industrie AME'!AD32</f>
        <v>505.038365154335</v>
      </c>
      <c r="AE32" s="23">
        <f>'Industrie AMS'!AE32-'Industrie AME'!AE32</f>
        <v>432.1849289260042</v>
      </c>
      <c r="AF32" s="23">
        <f>'Industrie AMS'!AF32-'Industrie AME'!AF32</f>
        <v>393.36882566146897</v>
      </c>
      <c r="AG32" s="23">
        <f>'Industrie AMS'!AG32-'Industrie AME'!AG32</f>
        <v>374.15909766720483</v>
      </c>
      <c r="AH32" s="23">
        <f>'Industrie AMS'!AH32-'Industrie AME'!AH32</f>
        <v>354.51723108732551</v>
      </c>
      <c r="AI32" s="23">
        <f>'Industrie AMS'!AI32-'Industrie AME'!AI32</f>
        <v>347.82516279441177</v>
      </c>
      <c r="AJ32" s="23">
        <f>'Industrie AMS'!AJ32-'Industrie AME'!AJ32</f>
        <v>355.30864285181929</v>
      </c>
      <c r="AK32" s="23">
        <f>'Industrie AMS'!AK32-'Industrie AME'!AK32</f>
        <v>357.5750390217263</v>
      </c>
      <c r="AL32" s="23">
        <f>'Industrie AMS'!AL32-'Industrie AME'!AL32</f>
        <v>369.4891140007785</v>
      </c>
      <c r="AM32" s="23">
        <f>'Industrie AMS'!AM32-'Industrie AME'!AM32</f>
        <v>380.99237596550643</v>
      </c>
      <c r="AN32" s="23">
        <f>'Industrie AMS'!AN32-'Industrie AME'!AN32</f>
        <v>382.66770578138079</v>
      </c>
      <c r="AO32" s="23">
        <f>'Industrie AMS'!AO32-'Industrie AME'!AO32</f>
        <v>391.87894337271598</v>
      </c>
      <c r="AP32" s="23">
        <f>'Industrie AMS'!AP32-'Industrie AME'!AP32</f>
        <v>400.05464708053296</v>
      </c>
      <c r="AQ32" s="23">
        <f>'Industrie AMS'!AQ32-'Industrie AME'!AQ32</f>
        <v>409.81858834064235</v>
      </c>
      <c r="AR32" s="23">
        <f>'Industrie AMS'!AR32-'Industrie AME'!AR32</f>
        <v>418.69304550813649</v>
      </c>
      <c r="AS32" s="23">
        <f>'Industrie AMS'!AS32-'Industrie AME'!AS32</f>
        <v>435.85358014815506</v>
      </c>
      <c r="AT32" s="23">
        <f>'Industrie AMS'!AT32-'Industrie AME'!AT32</f>
        <v>447.0597976378582</v>
      </c>
      <c r="AU32" s="23">
        <f>'Industrie AMS'!AU32-'Industrie AME'!AU32</f>
        <v>459.75498801866047</v>
      </c>
      <c r="AV32" s="23">
        <f>'Industrie AMS'!AV32-'Industrie AME'!AV32</f>
        <v>472.6983981936545</v>
      </c>
      <c r="AW32" s="23">
        <f>'Industrie AMS'!AW32-'Industrie AME'!AW32</f>
        <v>486.26796458704371</v>
      </c>
      <c r="AX32" s="18"/>
    </row>
    <row r="33" spans="1:50" x14ac:dyDescent="0.25">
      <c r="A33" s="164"/>
      <c r="B33" t="s">
        <v>258</v>
      </c>
      <c r="C33" s="23">
        <f>'Industrie AMS'!C33-'Industrie AME'!C33</f>
        <v>0</v>
      </c>
      <c r="D33" s="23">
        <f>'Industrie AMS'!D33-'Industrie AME'!D33</f>
        <v>0</v>
      </c>
      <c r="E33" s="23">
        <f>'Industrie AMS'!E33-'Industrie AME'!E33</f>
        <v>0</v>
      </c>
      <c r="F33" s="23">
        <f>'Industrie AMS'!F33-'Industrie AME'!F33</f>
        <v>0</v>
      </c>
      <c r="G33" s="23">
        <f>'Industrie AMS'!G33-'Industrie AME'!G33</f>
        <v>0</v>
      </c>
      <c r="H33" s="23">
        <f>'Industrie AMS'!H33-'Industrie AME'!H33</f>
        <v>0</v>
      </c>
      <c r="I33" s="23">
        <f>'Industrie AMS'!I33-'Industrie AME'!I33</f>
        <v>0</v>
      </c>
      <c r="J33" s="23">
        <f>'Industrie AMS'!J33-'Industrie AME'!J33</f>
        <v>0</v>
      </c>
      <c r="K33" s="23">
        <f>'Industrie AMS'!K33-'Industrie AME'!K33</f>
        <v>0</v>
      </c>
      <c r="L33" s="23">
        <f>'Industrie AMS'!L33-'Industrie AME'!L33</f>
        <v>0</v>
      </c>
      <c r="M33" s="23">
        <f>'Industrie AMS'!M33-'Industrie AME'!M33</f>
        <v>0</v>
      </c>
      <c r="N33" s="23">
        <f>'Industrie AMS'!N33-'Industrie AME'!N33</f>
        <v>0</v>
      </c>
      <c r="O33" s="23">
        <f>'Industrie AMS'!O33-'Industrie AME'!O33</f>
        <v>0</v>
      </c>
      <c r="P33" s="23">
        <f>'Industrie AMS'!P33-'Industrie AME'!P33</f>
        <v>0</v>
      </c>
      <c r="Q33" s="23">
        <f>'Industrie AMS'!Q33-'Industrie AME'!Q33</f>
        <v>0</v>
      </c>
      <c r="R33" s="23">
        <f>'Industrie AMS'!R33-'Industrie AME'!R33</f>
        <v>0</v>
      </c>
      <c r="S33" s="23">
        <f>'Industrie AMS'!S33-'Industrie AME'!S33</f>
        <v>0</v>
      </c>
      <c r="T33" s="23">
        <f>'Industrie AMS'!T33-'Industrie AME'!T33</f>
        <v>0</v>
      </c>
      <c r="U33" s="23">
        <f>'Industrie AMS'!U33-'Industrie AME'!U33</f>
        <v>0</v>
      </c>
      <c r="V33" s="23">
        <f>'Industrie AMS'!V33-'Industrie AME'!V33</f>
        <v>-3.7101309556092872</v>
      </c>
      <c r="W33" s="23">
        <f>'Industrie AMS'!W33-'Industrie AME'!W33</f>
        <v>81.669613471731893</v>
      </c>
      <c r="X33" s="23">
        <f>'Industrie AMS'!X33-'Industrie AME'!X33</f>
        <v>89.68253388770421</v>
      </c>
      <c r="Y33" s="23">
        <f>'Industrie AMS'!Y33-'Industrie AME'!Y33</f>
        <v>111.65502916384308</v>
      </c>
      <c r="Z33" s="23">
        <f>'Industrie AMS'!Z33-'Industrie AME'!Z33</f>
        <v>122.67189505165439</v>
      </c>
      <c r="AA33" s="23">
        <f>'Industrie AMS'!AA33-'Industrie AME'!AA33</f>
        <v>140.36385473842887</v>
      </c>
      <c r="AB33" s="23">
        <f>'Industrie AMS'!AB33-'Industrie AME'!AB33</f>
        <v>163.43712891481312</v>
      </c>
      <c r="AC33" s="23">
        <f>'Industrie AMS'!AC33-'Industrie AME'!AC33</f>
        <v>195.80585168711175</v>
      </c>
      <c r="AD33" s="23">
        <f>'Industrie AMS'!AD33-'Industrie AME'!AD33</f>
        <v>144.58807708249333</v>
      </c>
      <c r="AE33" s="23">
        <f>'Industrie AMS'!AE33-'Industrie AME'!AE33</f>
        <v>127.90009781105022</v>
      </c>
      <c r="AF33" s="23">
        <f>'Industrie AMS'!AF33-'Industrie AME'!AF33</f>
        <v>119.29978167603872</v>
      </c>
      <c r="AG33" s="23">
        <f>'Industrie AMS'!AG33-'Industrie AME'!AG33</f>
        <v>116.96106697064619</v>
      </c>
      <c r="AH33" s="23">
        <f>'Industrie AMS'!AH33-'Industrie AME'!AH33</f>
        <v>110.8138986901117</v>
      </c>
      <c r="AI33" s="23">
        <f>'Industrie AMS'!AI33-'Industrie AME'!AI33</f>
        <v>104.89309420170008</v>
      </c>
      <c r="AJ33" s="23">
        <f>'Industrie AMS'!AJ33-'Industrie AME'!AJ33</f>
        <v>103.47296579615184</v>
      </c>
      <c r="AK33" s="23">
        <f>'Industrie AMS'!AK33-'Industrie AME'!AK33</f>
        <v>99.846854537237363</v>
      </c>
      <c r="AL33" s="23">
        <f>'Industrie AMS'!AL33-'Industrie AME'!AL33</f>
        <v>105.34357607209614</v>
      </c>
      <c r="AM33" s="23">
        <f>'Industrie AMS'!AM33-'Industrie AME'!AM33</f>
        <v>105.71635155097144</v>
      </c>
      <c r="AN33" s="23">
        <f>'Industrie AMS'!AN33-'Industrie AME'!AN33</f>
        <v>79.90473334807146</v>
      </c>
      <c r="AO33" s="23">
        <f>'Industrie AMS'!AO33-'Industrie AME'!AO33</f>
        <v>71.128391762209418</v>
      </c>
      <c r="AP33" s="23">
        <f>'Industrie AMS'!AP33-'Industrie AME'!AP33</f>
        <v>63.258796864156182</v>
      </c>
      <c r="AQ33" s="23">
        <f>'Industrie AMS'!AQ33-'Industrie AME'!AQ33</f>
        <v>54.753689209365945</v>
      </c>
      <c r="AR33" s="23">
        <f>'Industrie AMS'!AR33-'Industrie AME'!AR33</f>
        <v>44.690098933380483</v>
      </c>
      <c r="AS33" s="23">
        <f>'Industrie AMS'!AS33-'Industrie AME'!AS33</f>
        <v>69.615398138411877</v>
      </c>
      <c r="AT33" s="23">
        <f>'Industrie AMS'!AT33-'Industrie AME'!AT33</f>
        <v>70.478934723382451</v>
      </c>
      <c r="AU33" s="23">
        <f>'Industrie AMS'!AU33-'Industrie AME'!AU33</f>
        <v>68.702984185268946</v>
      </c>
      <c r="AV33" s="23">
        <f>'Industrie AMS'!AV33-'Industrie AME'!AV33</f>
        <v>66.705536430405857</v>
      </c>
      <c r="AW33" s="23">
        <f>'Industrie AMS'!AW33-'Industrie AME'!AW33</f>
        <v>64.641009064104708</v>
      </c>
      <c r="AX33" s="18"/>
    </row>
    <row r="34" spans="1:50" x14ac:dyDescent="0.25">
      <c r="A34" s="164"/>
      <c r="B34" t="s">
        <v>268</v>
      </c>
      <c r="C34" s="23">
        <f>'Industrie AMS'!C34-'Industrie AME'!C34</f>
        <v>0</v>
      </c>
      <c r="D34" s="23">
        <f>'Industrie AMS'!D34-'Industrie AME'!D34</f>
        <v>0</v>
      </c>
      <c r="E34" s="23">
        <f>'Industrie AMS'!E34-'Industrie AME'!E34</f>
        <v>0</v>
      </c>
      <c r="F34" s="23">
        <f>'Industrie AMS'!F34-'Industrie AME'!F34</f>
        <v>0</v>
      </c>
      <c r="G34" s="23">
        <f>'Industrie AMS'!G34-'Industrie AME'!G34</f>
        <v>0</v>
      </c>
      <c r="H34" s="23">
        <f>'Industrie AMS'!H34-'Industrie AME'!H34</f>
        <v>0</v>
      </c>
      <c r="I34" s="23">
        <f>'Industrie AMS'!I34-'Industrie AME'!I34</f>
        <v>0</v>
      </c>
      <c r="J34" s="23">
        <f>'Industrie AMS'!J34-'Industrie AME'!J34</f>
        <v>0</v>
      </c>
      <c r="K34" s="23">
        <f>'Industrie AMS'!K34-'Industrie AME'!K34</f>
        <v>0</v>
      </c>
      <c r="L34" s="23">
        <f>'Industrie AMS'!L34-'Industrie AME'!L34</f>
        <v>0</v>
      </c>
      <c r="M34" s="23">
        <f>'Industrie AMS'!M34-'Industrie AME'!M34</f>
        <v>0</v>
      </c>
      <c r="N34" s="23">
        <f>'Industrie AMS'!N34-'Industrie AME'!N34</f>
        <v>0</v>
      </c>
      <c r="O34" s="23">
        <f>'Industrie AMS'!O34-'Industrie AME'!O34</f>
        <v>0</v>
      </c>
      <c r="P34" s="23">
        <f>'Industrie AMS'!P34-'Industrie AME'!P34</f>
        <v>0</v>
      </c>
      <c r="Q34" s="23">
        <f>'Industrie AMS'!Q34-'Industrie AME'!Q34</f>
        <v>0</v>
      </c>
      <c r="R34" s="23">
        <f>'Industrie AMS'!R34-'Industrie AME'!R34</f>
        <v>0</v>
      </c>
      <c r="S34" s="23">
        <f>'Industrie AMS'!S34-'Industrie AME'!S34</f>
        <v>0</v>
      </c>
      <c r="T34" s="23">
        <f>'Industrie AMS'!T34-'Industrie AME'!T34</f>
        <v>0</v>
      </c>
      <c r="U34" s="23">
        <f>'Industrie AMS'!U34-'Industrie AME'!U34</f>
        <v>0</v>
      </c>
      <c r="V34" s="23">
        <f>'Industrie AMS'!V34-'Industrie AME'!V34</f>
        <v>-9.8806140543391621</v>
      </c>
      <c r="W34" s="23">
        <f>'Industrie AMS'!W34-'Industrie AME'!W34</f>
        <v>247.97222040804246</v>
      </c>
      <c r="X34" s="23">
        <f>'Industrie AMS'!X34-'Industrie AME'!X34</f>
        <v>250.85643419520198</v>
      </c>
      <c r="Y34" s="23">
        <f>'Industrie AMS'!Y34-'Industrie AME'!Y34</f>
        <v>285.46007109043296</v>
      </c>
      <c r="Z34" s="23">
        <f>'Industrie AMS'!Z34-'Industrie AME'!Z34</f>
        <v>279.64947533296777</v>
      </c>
      <c r="AA34" s="23">
        <f>'Industrie AMS'!AA34-'Industrie AME'!AA34</f>
        <v>276.2388366682959</v>
      </c>
      <c r="AB34" s="23">
        <f>'Industrie AMS'!AB34-'Industrie AME'!AB34</f>
        <v>272.32647694916966</v>
      </c>
      <c r="AC34" s="23">
        <f>'Industrie AMS'!AC34-'Industrie AME'!AC34</f>
        <v>275.5729978883553</v>
      </c>
      <c r="AD34" s="23">
        <f>'Industrie AMS'!AD34-'Industrie AME'!AD34</f>
        <v>177.24122434244782</v>
      </c>
      <c r="AE34" s="23">
        <f>'Industrie AMS'!AE34-'Industrie AME'!AE34</f>
        <v>161.74447926007852</v>
      </c>
      <c r="AF34" s="23">
        <f>'Industrie AMS'!AF34-'Industrie AME'!AF34</f>
        <v>157.45455929203683</v>
      </c>
      <c r="AG34" s="23">
        <f>'Industrie AMS'!AG34-'Industrie AME'!AG34</f>
        <v>159.88892470520986</v>
      </c>
      <c r="AH34" s="23">
        <f>'Industrie AMS'!AH34-'Industrie AME'!AH34</f>
        <v>155.15038374385762</v>
      </c>
      <c r="AI34" s="23">
        <f>'Industrie AMS'!AI34-'Industrie AME'!AI34</f>
        <v>149.22373482715747</v>
      </c>
      <c r="AJ34" s="23">
        <f>'Industrie AMS'!AJ34-'Industrie AME'!AJ34</f>
        <v>149.2692966225388</v>
      </c>
      <c r="AK34" s="23">
        <f>'Industrie AMS'!AK34-'Industrie AME'!AK34</f>
        <v>144.38969315832676</v>
      </c>
      <c r="AL34" s="23">
        <f>'Industrie AMS'!AL34-'Industrie AME'!AL34</f>
        <v>149.46112428186521</v>
      </c>
      <c r="AM34" s="23">
        <f>'Industrie AMS'!AM34-'Industrie AME'!AM34</f>
        <v>148.0371011450718</v>
      </c>
      <c r="AN34" s="23">
        <f>'Industrie AMS'!AN34-'Industrie AME'!AN34</f>
        <v>107.20404959175113</v>
      </c>
      <c r="AO34" s="23">
        <f>'Industrie AMS'!AO34-'Industrie AME'!AO34</f>
        <v>94.723045044263074</v>
      </c>
      <c r="AP34" s="23">
        <f>'Industrie AMS'!AP34-'Industrie AME'!AP34</f>
        <v>81.825818810212752</v>
      </c>
      <c r="AQ34" s="23">
        <f>'Industrie AMS'!AQ34-'Industrie AME'!AQ34</f>
        <v>67.333684881522686</v>
      </c>
      <c r="AR34" s="23">
        <f>'Industrie AMS'!AR34-'Industrie AME'!AR34</f>
        <v>48.842303956015087</v>
      </c>
      <c r="AS34" s="23">
        <f>'Industrie AMS'!AS34-'Industrie AME'!AS34</f>
        <v>98.393123772638091</v>
      </c>
      <c r="AT34" s="23">
        <f>'Industrie AMS'!AT34-'Industrie AME'!AT34</f>
        <v>102.10861853819682</v>
      </c>
      <c r="AU34" s="23">
        <f>'Industrie AMS'!AU34-'Industrie AME'!AU34</f>
        <v>100.31318141136512</v>
      </c>
      <c r="AV34" s="23">
        <f>'Industrie AMS'!AV34-'Industrie AME'!AV34</f>
        <v>97.447642913018115</v>
      </c>
      <c r="AW34" s="23">
        <f>'Industrie AMS'!AW34-'Industrie AME'!AW34</f>
        <v>93.595696094833897</v>
      </c>
      <c r="AX34" s="111"/>
    </row>
    <row r="35" spans="1:50" x14ac:dyDescent="0.25">
      <c r="A35" s="164"/>
      <c r="B35" t="s">
        <v>259</v>
      </c>
      <c r="C35" s="23">
        <f>'Industrie AMS'!C35-'Industrie AME'!C35</f>
        <v>0</v>
      </c>
      <c r="D35" s="23">
        <f>'Industrie AMS'!D35-'Industrie AME'!D35</f>
        <v>0</v>
      </c>
      <c r="E35" s="23">
        <f>'Industrie AMS'!E35-'Industrie AME'!E35</f>
        <v>0</v>
      </c>
      <c r="F35" s="23">
        <f>'Industrie AMS'!F35-'Industrie AME'!F35</f>
        <v>0</v>
      </c>
      <c r="G35" s="23">
        <f>'Industrie AMS'!G35-'Industrie AME'!G35</f>
        <v>0</v>
      </c>
      <c r="H35" s="23">
        <f>'Industrie AMS'!H35-'Industrie AME'!H35</f>
        <v>0</v>
      </c>
      <c r="I35" s="23">
        <f>'Industrie AMS'!I35-'Industrie AME'!I35</f>
        <v>0</v>
      </c>
      <c r="J35" s="23">
        <f>'Industrie AMS'!J35-'Industrie AME'!J35</f>
        <v>0</v>
      </c>
      <c r="K35" s="23">
        <f>'Industrie AMS'!K35-'Industrie AME'!K35</f>
        <v>0</v>
      </c>
      <c r="L35" s="23">
        <f>'Industrie AMS'!L35-'Industrie AME'!L35</f>
        <v>0</v>
      </c>
      <c r="M35" s="23">
        <f>'Industrie AMS'!M35-'Industrie AME'!M35</f>
        <v>0</v>
      </c>
      <c r="N35" s="23">
        <f>'Industrie AMS'!N35-'Industrie AME'!N35</f>
        <v>0</v>
      </c>
      <c r="O35" s="23">
        <f>'Industrie AMS'!O35-'Industrie AME'!O35</f>
        <v>0</v>
      </c>
      <c r="P35" s="23">
        <f>'Industrie AMS'!P35-'Industrie AME'!P35</f>
        <v>0</v>
      </c>
      <c r="Q35" s="23">
        <f>'Industrie AMS'!Q35-'Industrie AME'!Q35</f>
        <v>0</v>
      </c>
      <c r="R35" s="23">
        <f>'Industrie AMS'!R35-'Industrie AME'!R35</f>
        <v>0</v>
      </c>
      <c r="S35" s="23">
        <f>'Industrie AMS'!S35-'Industrie AME'!S35</f>
        <v>0</v>
      </c>
      <c r="T35" s="23">
        <f>'Industrie AMS'!T35-'Industrie AME'!T35</f>
        <v>0</v>
      </c>
      <c r="U35" s="23">
        <f>'Industrie AMS'!U35-'Industrie AME'!U35</f>
        <v>0</v>
      </c>
      <c r="V35" s="23">
        <f>'Industrie AMS'!V35-'Industrie AME'!V35</f>
        <v>-3.3197406463762746</v>
      </c>
      <c r="W35" s="23">
        <f>'Industrie AMS'!W35-'Industrie AME'!W35</f>
        <v>112.01763976084189</v>
      </c>
      <c r="X35" s="23">
        <f>'Industrie AMS'!X35-'Industrie AME'!X35</f>
        <v>123.06960736552622</v>
      </c>
      <c r="Y35" s="23">
        <f>'Industrie AMS'!Y35-'Industrie AME'!Y35</f>
        <v>139.18727077273013</v>
      </c>
      <c r="Z35" s="23">
        <f>'Industrie AMS'!Z35-'Industrie AME'!Z35</f>
        <v>139.50012747659937</v>
      </c>
      <c r="AA35" s="23">
        <f>'Industrie AMS'!AA35-'Industrie AME'!AA35</f>
        <v>144.9830071947498</v>
      </c>
      <c r="AB35" s="23">
        <f>'Industrie AMS'!AB35-'Industrie AME'!AB35</f>
        <v>153.17243037899053</v>
      </c>
      <c r="AC35" s="23">
        <f>'Industrie AMS'!AC35-'Industrie AME'!AC35</f>
        <v>167.35021074719222</v>
      </c>
      <c r="AD35" s="23">
        <f>'Industrie AMS'!AD35-'Industrie AME'!AD35</f>
        <v>119.88635671897129</v>
      </c>
      <c r="AE35" s="23">
        <f>'Industrie AMS'!AE35-'Industrie AME'!AE35</f>
        <v>109.51436295772859</v>
      </c>
      <c r="AF35" s="23">
        <f>'Industrie AMS'!AF35-'Industrie AME'!AF35</f>
        <v>106.49397955043801</v>
      </c>
      <c r="AG35" s="23">
        <f>'Industrie AMS'!AG35-'Industrie AME'!AG35</f>
        <v>107.62835448283093</v>
      </c>
      <c r="AH35" s="23">
        <f>'Industrie AMS'!AH35-'Industrie AME'!AH35</f>
        <v>105.19924424446845</v>
      </c>
      <c r="AI35" s="23">
        <f>'Industrie AMS'!AI35-'Industrie AME'!AI35</f>
        <v>103.61287493058452</v>
      </c>
      <c r="AJ35" s="23">
        <f>'Industrie AMS'!AJ35-'Industrie AME'!AJ35</f>
        <v>105.65886118293386</v>
      </c>
      <c r="AK35" s="23">
        <f>'Industrie AMS'!AK35-'Industrie AME'!AK35</f>
        <v>105.62552653095406</v>
      </c>
      <c r="AL35" s="23">
        <f>'Industrie AMS'!AL35-'Industrie AME'!AL35</f>
        <v>110.09346241333935</v>
      </c>
      <c r="AM35" s="23">
        <f>'Industrie AMS'!AM35-'Industrie AME'!AM35</f>
        <v>112.28408511010909</v>
      </c>
      <c r="AN35" s="23">
        <f>'Industrie AMS'!AN35-'Industrie AME'!AN35</f>
        <v>99.359420491949919</v>
      </c>
      <c r="AO35" s="23">
        <f>'Industrie AMS'!AO35-'Industrie AME'!AO35</f>
        <v>96.453844941122497</v>
      </c>
      <c r="AP35" s="23">
        <f>'Industrie AMS'!AP35-'Industrie AME'!AP35</f>
        <v>93.842950900571253</v>
      </c>
      <c r="AQ35" s="23">
        <f>'Industrie AMS'!AQ35-'Industrie AME'!AQ35</f>
        <v>90.802759704348631</v>
      </c>
      <c r="AR35" s="23">
        <f>'Industrie AMS'!AR35-'Industrie AME'!AR35</f>
        <v>86.640676288739797</v>
      </c>
      <c r="AS35" s="23">
        <f>'Industrie AMS'!AS35-'Industrie AME'!AS35</f>
        <v>102.31593864507857</v>
      </c>
      <c r="AT35" s="23">
        <f>'Industrie AMS'!AT35-'Industrie AME'!AT35</f>
        <v>103.77568531142714</v>
      </c>
      <c r="AU35" s="23">
        <f>'Industrie AMS'!AU35-'Industrie AME'!AU35</f>
        <v>104.06187036072365</v>
      </c>
      <c r="AV35" s="23">
        <f>'Industrie AMS'!AV35-'Industrie AME'!AV35</f>
        <v>104.33576527016484</v>
      </c>
      <c r="AW35" s="23">
        <f>'Industrie AMS'!AW35-'Industrie AME'!AW35</f>
        <v>104.57617078049353</v>
      </c>
      <c r="AX35" s="18"/>
    </row>
    <row r="36" spans="1:50" x14ac:dyDescent="0.25">
      <c r="A36" s="164"/>
      <c r="B36" t="s">
        <v>260</v>
      </c>
      <c r="C36" s="23">
        <f>'Industrie AMS'!C36-'Industrie AME'!C36</f>
        <v>0</v>
      </c>
      <c r="D36" s="23">
        <f>'Industrie AMS'!D36-'Industrie AME'!D36</f>
        <v>0</v>
      </c>
      <c r="E36" s="23">
        <f>'Industrie AMS'!E36-'Industrie AME'!E36</f>
        <v>0</v>
      </c>
      <c r="F36" s="23">
        <f>'Industrie AMS'!F36-'Industrie AME'!F36</f>
        <v>0</v>
      </c>
      <c r="G36" s="23">
        <f>'Industrie AMS'!G36-'Industrie AME'!G36</f>
        <v>0</v>
      </c>
      <c r="H36" s="23">
        <f>'Industrie AMS'!H36-'Industrie AME'!H36</f>
        <v>0</v>
      </c>
      <c r="I36" s="23">
        <f>'Industrie AMS'!I36-'Industrie AME'!I36</f>
        <v>0</v>
      </c>
      <c r="J36" s="23">
        <f>'Industrie AMS'!J36-'Industrie AME'!J36</f>
        <v>0</v>
      </c>
      <c r="K36" s="23">
        <f>'Industrie AMS'!K36-'Industrie AME'!K36</f>
        <v>0</v>
      </c>
      <c r="L36" s="23">
        <f>'Industrie AMS'!L36-'Industrie AME'!L36</f>
        <v>0</v>
      </c>
      <c r="M36" s="23">
        <f>'Industrie AMS'!M36-'Industrie AME'!M36</f>
        <v>0</v>
      </c>
      <c r="N36" s="23">
        <f>'Industrie AMS'!N36-'Industrie AME'!N36</f>
        <v>0</v>
      </c>
      <c r="O36" s="23">
        <f>'Industrie AMS'!O36-'Industrie AME'!O36</f>
        <v>0</v>
      </c>
      <c r="P36" s="23">
        <f>'Industrie AMS'!P36-'Industrie AME'!P36</f>
        <v>0</v>
      </c>
      <c r="Q36" s="23">
        <f>'Industrie AMS'!Q36-'Industrie AME'!Q36</f>
        <v>0</v>
      </c>
      <c r="R36" s="23">
        <f>'Industrie AMS'!R36-'Industrie AME'!R36</f>
        <v>0</v>
      </c>
      <c r="S36" s="23">
        <f>'Industrie AMS'!S36-'Industrie AME'!S36</f>
        <v>0</v>
      </c>
      <c r="T36" s="23">
        <f>'Industrie AMS'!T36-'Industrie AME'!T36</f>
        <v>0</v>
      </c>
      <c r="U36" s="23">
        <f>'Industrie AMS'!U36-'Industrie AME'!U36</f>
        <v>0</v>
      </c>
      <c r="V36" s="23">
        <f>'Industrie AMS'!V36-'Industrie AME'!V36</f>
        <v>-2.3118077585163377</v>
      </c>
      <c r="W36" s="23">
        <f>'Industrie AMS'!W36-'Industrie AME'!W36</f>
        <v>53.481111482328856</v>
      </c>
      <c r="X36" s="23">
        <f>'Industrie AMS'!X36-'Industrie AME'!X36</f>
        <v>58.133541805766541</v>
      </c>
      <c r="Y36" s="23">
        <f>'Industrie AMS'!Y36-'Industrie AME'!Y36</f>
        <v>68.392237286585697</v>
      </c>
      <c r="Z36" s="23">
        <f>'Industrie AMS'!Z36-'Industrie AME'!Z36</f>
        <v>69.268950410915039</v>
      </c>
      <c r="AA36" s="23">
        <f>'Industrie AMS'!AA36-'Industrie AME'!AA36</f>
        <v>71.558902951109843</v>
      </c>
      <c r="AB36" s="23">
        <f>'Industrie AMS'!AB36-'Industrie AME'!AB36</f>
        <v>74.357783833202717</v>
      </c>
      <c r="AC36" s="23">
        <f>'Industrie AMS'!AC36-'Industrie AME'!AC36</f>
        <v>79.257963176521258</v>
      </c>
      <c r="AD36" s="23">
        <f>'Industrie AMS'!AD36-'Industrie AME'!AD36</f>
        <v>52.409902493298652</v>
      </c>
      <c r="AE36" s="23">
        <f>'Industrie AMS'!AE36-'Industrie AME'!AE36</f>
        <v>47.986934830752922</v>
      </c>
      <c r="AF36" s="23">
        <f>'Industrie AMS'!AF36-'Industrie AME'!AF36</f>
        <v>47.582221585552979</v>
      </c>
      <c r="AG36" s="23">
        <f>'Industrie AMS'!AG36-'Industrie AME'!AG36</f>
        <v>50.219859688249883</v>
      </c>
      <c r="AH36" s="23">
        <f>'Industrie AMS'!AH36-'Industrie AME'!AH36</f>
        <v>50.145131493117383</v>
      </c>
      <c r="AI36" s="23">
        <f>'Industrie AMS'!AI36-'Industrie AME'!AI36</f>
        <v>49.681444251087193</v>
      </c>
      <c r="AJ36" s="23">
        <f>'Industrie AMS'!AJ36-'Industrie AME'!AJ36</f>
        <v>51.259952647961754</v>
      </c>
      <c r="AK36" s="23">
        <f>'Industrie AMS'!AK36-'Industrie AME'!AK36</f>
        <v>51.610565838805798</v>
      </c>
      <c r="AL36" s="23">
        <f>'Industrie AMS'!AL36-'Industrie AME'!AL36</f>
        <v>58.2841570669136</v>
      </c>
      <c r="AM36" s="23">
        <f>'Industrie AMS'!AM36-'Industrie AME'!AM36</f>
        <v>60.958075174353098</v>
      </c>
      <c r="AN36" s="23">
        <f>'Industrie AMS'!AN36-'Industrie AME'!AN36</f>
        <v>46.131950704985542</v>
      </c>
      <c r="AO36" s="23">
        <f>'Industrie AMS'!AO36-'Industrie AME'!AO36</f>
        <v>42.162748821279351</v>
      </c>
      <c r="AP36" s="23">
        <f>'Industrie AMS'!AP36-'Industrie AME'!AP36</f>
        <v>39.087962809270721</v>
      </c>
      <c r="AQ36" s="23">
        <f>'Industrie AMS'!AQ36-'Industrie AME'!AQ36</f>
        <v>35.694838161095305</v>
      </c>
      <c r="AR36" s="23">
        <f>'Industrie AMS'!AR36-'Industrie AME'!AR36</f>
        <v>31.498346848928151</v>
      </c>
      <c r="AS36" s="23">
        <f>'Industrie AMS'!AS36-'Industrie AME'!AS36</f>
        <v>47.994627430797919</v>
      </c>
      <c r="AT36" s="23">
        <f>'Industrie AMS'!AT36-'Industrie AME'!AT36</f>
        <v>50.568853851881642</v>
      </c>
      <c r="AU36" s="23">
        <f>'Industrie AMS'!AU36-'Industrie AME'!AU36</f>
        <v>51.268324137606598</v>
      </c>
      <c r="AV36" s="23">
        <f>'Industrie AMS'!AV36-'Industrie AME'!AV36</f>
        <v>51.718098553078406</v>
      </c>
      <c r="AW36" s="23">
        <f>'Industrie AMS'!AW36-'Industrie AME'!AW36</f>
        <v>52.101223950755283</v>
      </c>
      <c r="AX36" s="18"/>
    </row>
    <row r="37" spans="1:50" x14ac:dyDescent="0.25">
      <c r="A37" s="164"/>
      <c r="B37" t="s">
        <v>261</v>
      </c>
      <c r="C37" s="23">
        <f>'Industrie AMS'!C37-'Industrie AME'!C37</f>
        <v>0</v>
      </c>
      <c r="D37" s="23">
        <f>'Industrie AMS'!D37-'Industrie AME'!D37</f>
        <v>0</v>
      </c>
      <c r="E37" s="23">
        <f>'Industrie AMS'!E37-'Industrie AME'!E37</f>
        <v>0</v>
      </c>
      <c r="F37" s="23">
        <f>'Industrie AMS'!F37-'Industrie AME'!F37</f>
        <v>0</v>
      </c>
      <c r="G37" s="23">
        <f>'Industrie AMS'!G37-'Industrie AME'!G37</f>
        <v>0</v>
      </c>
      <c r="H37" s="23">
        <f>'Industrie AMS'!H37-'Industrie AME'!H37</f>
        <v>0</v>
      </c>
      <c r="I37" s="23">
        <f>'Industrie AMS'!I37-'Industrie AME'!I37</f>
        <v>0</v>
      </c>
      <c r="J37" s="23">
        <f>'Industrie AMS'!J37-'Industrie AME'!J37</f>
        <v>0</v>
      </c>
      <c r="K37" s="23">
        <f>'Industrie AMS'!K37-'Industrie AME'!K37</f>
        <v>0</v>
      </c>
      <c r="L37" s="23">
        <f>'Industrie AMS'!L37-'Industrie AME'!L37</f>
        <v>0</v>
      </c>
      <c r="M37" s="23">
        <f>'Industrie AMS'!M37-'Industrie AME'!M37</f>
        <v>0</v>
      </c>
      <c r="N37" s="23">
        <f>'Industrie AMS'!N37-'Industrie AME'!N37</f>
        <v>0</v>
      </c>
      <c r="O37" s="23">
        <f>'Industrie AMS'!O37-'Industrie AME'!O37</f>
        <v>0</v>
      </c>
      <c r="P37" s="23">
        <f>'Industrie AMS'!P37-'Industrie AME'!P37</f>
        <v>0</v>
      </c>
      <c r="Q37" s="23">
        <f>'Industrie AMS'!Q37-'Industrie AME'!Q37</f>
        <v>0</v>
      </c>
      <c r="R37" s="23">
        <f>'Industrie AMS'!R37-'Industrie AME'!R37</f>
        <v>0</v>
      </c>
      <c r="S37" s="23">
        <f>'Industrie AMS'!S37-'Industrie AME'!S37</f>
        <v>0</v>
      </c>
      <c r="T37" s="23">
        <f>'Industrie AMS'!T37-'Industrie AME'!T37</f>
        <v>0</v>
      </c>
      <c r="U37" s="23">
        <f>'Industrie AMS'!U37-'Industrie AME'!U37</f>
        <v>0</v>
      </c>
      <c r="V37" s="23">
        <f>'Industrie AMS'!V37-'Industrie AME'!V37</f>
        <v>-2.8579243107633374</v>
      </c>
      <c r="W37" s="23">
        <f>'Industrie AMS'!W37-'Industrie AME'!W37</f>
        <v>423.17237818559516</v>
      </c>
      <c r="X37" s="23">
        <f>'Industrie AMS'!X37-'Industrie AME'!X37</f>
        <v>498.88453095544639</v>
      </c>
      <c r="Y37" s="23">
        <f>'Industrie AMS'!Y37-'Industrie AME'!Y37</f>
        <v>534.53013925512346</v>
      </c>
      <c r="Z37" s="23">
        <f>'Industrie AMS'!Z37-'Industrie AME'!Z37</f>
        <v>559.25962825803572</v>
      </c>
      <c r="AA37" s="23">
        <f>'Industrie AMS'!AA37-'Industrie AME'!AA37</f>
        <v>597.00057693599251</v>
      </c>
      <c r="AB37" s="23">
        <f>'Industrie AMS'!AB37-'Industrie AME'!AB37</f>
        <v>642.42041546215819</v>
      </c>
      <c r="AC37" s="23">
        <f>'Industrie AMS'!AC37-'Industrie AME'!AC37</f>
        <v>703.97386687637925</v>
      </c>
      <c r="AD37" s="23">
        <f>'Industrie AMS'!AD37-'Industrie AME'!AD37</f>
        <v>548.44516931880366</v>
      </c>
      <c r="AE37" s="23">
        <f>'Industrie AMS'!AE37-'Industrie AME'!AE37</f>
        <v>531.88068137035532</v>
      </c>
      <c r="AF37" s="23">
        <f>'Industrie AMS'!AF37-'Industrie AME'!AF37</f>
        <v>544.53327286165097</v>
      </c>
      <c r="AG37" s="23">
        <f>'Industrie AMS'!AG37-'Industrie AME'!AG37</f>
        <v>565.53242277518621</v>
      </c>
      <c r="AH37" s="23">
        <f>'Industrie AMS'!AH37-'Industrie AME'!AH37</f>
        <v>583.09811330033472</v>
      </c>
      <c r="AI37" s="23">
        <f>'Industrie AMS'!AI37-'Industrie AME'!AI37</f>
        <v>601.30042348770951</v>
      </c>
      <c r="AJ37" s="23">
        <f>'Industrie AMS'!AJ37-'Industrie AME'!AJ37</f>
        <v>622.52779386686746</v>
      </c>
      <c r="AK37" s="23">
        <f>'Industrie AMS'!AK37-'Industrie AME'!AK37</f>
        <v>640.92118325084755</v>
      </c>
      <c r="AL37" s="23">
        <f>'Industrie AMS'!AL37-'Industrie AME'!AL37</f>
        <v>664.43266767314537</v>
      </c>
      <c r="AM37" s="23">
        <f>'Industrie AMS'!AM37-'Industrie AME'!AM37</f>
        <v>685.30824955180969</v>
      </c>
      <c r="AN37" s="23">
        <f>'Industrie AMS'!AN37-'Industrie AME'!AN37</f>
        <v>695.82437462976497</v>
      </c>
      <c r="AO37" s="23">
        <f>'Industrie AMS'!AO37-'Industrie AME'!AO37</f>
        <v>716.39677986128254</v>
      </c>
      <c r="AP37" s="23">
        <f>'Industrie AMS'!AP37-'Industrie AME'!AP37</f>
        <v>735.87486045981791</v>
      </c>
      <c r="AQ37" s="23">
        <f>'Industrie AMS'!AQ37-'Industrie AME'!AQ37</f>
        <v>752.32168850018252</v>
      </c>
      <c r="AR37" s="23">
        <f>'Industrie AMS'!AR37-'Industrie AME'!AR37</f>
        <v>769.50867073026075</v>
      </c>
      <c r="AS37" s="23">
        <f>'Industrie AMS'!AS37-'Industrie AME'!AS37</f>
        <v>804.58849596206733</v>
      </c>
      <c r="AT37" s="23">
        <f>'Industrie AMS'!AT37-'Industrie AME'!AT37</f>
        <v>827.36406069634495</v>
      </c>
      <c r="AU37" s="23">
        <f>'Industrie AMS'!AU37-'Industrie AME'!AU37</f>
        <v>848.13844292486658</v>
      </c>
      <c r="AV37" s="23">
        <f>'Industrie AMS'!AV37-'Industrie AME'!AV37</f>
        <v>869.42501401169181</v>
      </c>
      <c r="AW37" s="23">
        <f>'Industrie AMS'!AW37-'Industrie AME'!AW37</f>
        <v>891.23792890590778</v>
      </c>
      <c r="AX37" s="18"/>
    </row>
    <row r="38" spans="1:50" x14ac:dyDescent="0.25">
      <c r="A38" s="164"/>
      <c r="B38" t="s">
        <v>262</v>
      </c>
      <c r="C38" s="23">
        <f>'Industrie AMS'!C38-'Industrie AME'!C38</f>
        <v>0</v>
      </c>
      <c r="D38" s="23">
        <f>'Industrie AMS'!D38-'Industrie AME'!D38</f>
        <v>0</v>
      </c>
      <c r="E38" s="23">
        <f>'Industrie AMS'!E38-'Industrie AME'!E38</f>
        <v>0</v>
      </c>
      <c r="F38" s="23">
        <f>'Industrie AMS'!F38-'Industrie AME'!F38</f>
        <v>0</v>
      </c>
      <c r="G38" s="23">
        <f>'Industrie AMS'!G38-'Industrie AME'!G38</f>
        <v>0</v>
      </c>
      <c r="H38" s="23">
        <f>'Industrie AMS'!H38-'Industrie AME'!H38</f>
        <v>0</v>
      </c>
      <c r="I38" s="23">
        <f>'Industrie AMS'!I38-'Industrie AME'!I38</f>
        <v>0</v>
      </c>
      <c r="J38" s="23">
        <f>'Industrie AMS'!J38-'Industrie AME'!J38</f>
        <v>0</v>
      </c>
      <c r="K38" s="23">
        <f>'Industrie AMS'!K38-'Industrie AME'!K38</f>
        <v>0</v>
      </c>
      <c r="L38" s="23">
        <f>'Industrie AMS'!L38-'Industrie AME'!L38</f>
        <v>0</v>
      </c>
      <c r="M38" s="23">
        <f>'Industrie AMS'!M38-'Industrie AME'!M38</f>
        <v>0</v>
      </c>
      <c r="N38" s="23">
        <f>'Industrie AMS'!N38-'Industrie AME'!N38</f>
        <v>0</v>
      </c>
      <c r="O38" s="23">
        <f>'Industrie AMS'!O38-'Industrie AME'!O38</f>
        <v>0</v>
      </c>
      <c r="P38" s="23">
        <f>'Industrie AMS'!P38-'Industrie AME'!P38</f>
        <v>0</v>
      </c>
      <c r="Q38" s="23">
        <f>'Industrie AMS'!Q38-'Industrie AME'!Q38</f>
        <v>0</v>
      </c>
      <c r="R38" s="23">
        <f>'Industrie AMS'!R38-'Industrie AME'!R38</f>
        <v>0</v>
      </c>
      <c r="S38" s="23">
        <f>'Industrie AMS'!S38-'Industrie AME'!S38</f>
        <v>0</v>
      </c>
      <c r="T38" s="23">
        <f>'Industrie AMS'!T38-'Industrie AME'!T38</f>
        <v>0</v>
      </c>
      <c r="U38" s="23">
        <f>'Industrie AMS'!U38-'Industrie AME'!U38</f>
        <v>0</v>
      </c>
      <c r="V38" s="23">
        <f>'Industrie AMS'!V38-'Industrie AME'!V38</f>
        <v>-1.3542185096040384</v>
      </c>
      <c r="W38" s="23">
        <f>'Industrie AMS'!W38-'Industrie AME'!W38</f>
        <v>221.88126371480956</v>
      </c>
      <c r="X38" s="23">
        <f>'Industrie AMS'!X38-'Industrie AME'!X38</f>
        <v>255.09928093002725</v>
      </c>
      <c r="Y38" s="23">
        <f>'Industrie AMS'!Y38-'Industrie AME'!Y38</f>
        <v>266.07216088886366</v>
      </c>
      <c r="Z38" s="23">
        <f>'Industrie AMS'!Z38-'Industrie AME'!Z38</f>
        <v>256.15122196674429</v>
      </c>
      <c r="AA38" s="23">
        <f>'Industrie AMS'!AA38-'Industrie AME'!AA38</f>
        <v>253.06737900187872</v>
      </c>
      <c r="AB38" s="23">
        <f>'Industrie AMS'!AB38-'Industrie AME'!AB38</f>
        <v>251.66944267934034</v>
      </c>
      <c r="AC38" s="23">
        <f>'Industrie AMS'!AC38-'Industrie AME'!AC38</f>
        <v>257.27523332735802</v>
      </c>
      <c r="AD38" s="23">
        <f>'Industrie AMS'!AD38-'Industrie AME'!AD38</f>
        <v>173.95088081660276</v>
      </c>
      <c r="AE38" s="23">
        <f>'Industrie AMS'!AE38-'Industrie AME'!AE38</f>
        <v>157.34491057623146</v>
      </c>
      <c r="AF38" s="23">
        <f>'Industrie AMS'!AF38-'Industrie AME'!AF38</f>
        <v>153.91917917037273</v>
      </c>
      <c r="AG38" s="23">
        <f>'Industrie AMS'!AG38-'Industrie AME'!AG38</f>
        <v>155.76290328510024</v>
      </c>
      <c r="AH38" s="23">
        <f>'Industrie AMS'!AH38-'Industrie AME'!AH38</f>
        <v>152.82243771847359</v>
      </c>
      <c r="AI38" s="23">
        <f>'Industrie AMS'!AI38-'Industrie AME'!AI38</f>
        <v>151.83942747971366</v>
      </c>
      <c r="AJ38" s="23">
        <f>'Industrie AMS'!AJ38-'Industrie AME'!AJ38</f>
        <v>155.28665280166121</v>
      </c>
      <c r="AK38" s="23">
        <f>'Industrie AMS'!AK38-'Industrie AME'!AK38</f>
        <v>155.09523523325771</v>
      </c>
      <c r="AL38" s="23">
        <f>'Industrie AMS'!AL38-'Industrie AME'!AL38</f>
        <v>157.21071781971915</v>
      </c>
      <c r="AM38" s="23">
        <f>'Industrie AMS'!AM38-'Industrie AME'!AM38</f>
        <v>159.43230650255472</v>
      </c>
      <c r="AN38" s="23">
        <f>'Industrie AMS'!AN38-'Industrie AME'!AN38</f>
        <v>152.24397961986369</v>
      </c>
      <c r="AO38" s="23">
        <f>'Industrie AMS'!AO38-'Industrie AME'!AO38</f>
        <v>149.97403258717077</v>
      </c>
      <c r="AP38" s="23">
        <f>'Industrie AMS'!AP38-'Industrie AME'!AP38</f>
        <v>147.45279050352127</v>
      </c>
      <c r="AQ38" s="23">
        <f>'Industrie AMS'!AQ38-'Industrie AME'!AQ38</f>
        <v>145.1496786044456</v>
      </c>
      <c r="AR38" s="23">
        <f>'Industrie AMS'!AR38-'Industrie AME'!AR38</f>
        <v>142.13462296631673</v>
      </c>
      <c r="AS38" s="23">
        <f>'Industrie AMS'!AS38-'Industrie AME'!AS38</f>
        <v>149.31567141830914</v>
      </c>
      <c r="AT38" s="23">
        <f>'Industrie AMS'!AT38-'Industrie AME'!AT38</f>
        <v>148.95580926684696</v>
      </c>
      <c r="AU38" s="23">
        <f>'Industrie AMS'!AU38-'Industrie AME'!AU38</f>
        <v>148.29890979699644</v>
      </c>
      <c r="AV38" s="23">
        <f>'Industrie AMS'!AV38-'Industrie AME'!AV38</f>
        <v>147.59032483715558</v>
      </c>
      <c r="AW38" s="23">
        <f>'Industrie AMS'!AW38-'Industrie AME'!AW38</f>
        <v>146.85987828056042</v>
      </c>
    </row>
    <row r="39" spans="1:50" x14ac:dyDescent="0.25">
      <c r="A39" s="164"/>
      <c r="B39" t="s">
        <v>263</v>
      </c>
      <c r="C39" s="23">
        <f>'Industrie AMS'!C39-'Industrie AME'!C39</f>
        <v>0</v>
      </c>
      <c r="D39" s="23">
        <f>'Industrie AMS'!D39-'Industrie AME'!D39</f>
        <v>0</v>
      </c>
      <c r="E39" s="23">
        <f>'Industrie AMS'!E39-'Industrie AME'!E39</f>
        <v>0</v>
      </c>
      <c r="F39" s="23">
        <f>'Industrie AMS'!F39-'Industrie AME'!F39</f>
        <v>0</v>
      </c>
      <c r="G39" s="23">
        <f>'Industrie AMS'!G39-'Industrie AME'!G39</f>
        <v>0</v>
      </c>
      <c r="H39" s="23">
        <f>'Industrie AMS'!H39-'Industrie AME'!H39</f>
        <v>0</v>
      </c>
      <c r="I39" s="23">
        <f>'Industrie AMS'!I39-'Industrie AME'!I39</f>
        <v>0</v>
      </c>
      <c r="J39" s="23">
        <f>'Industrie AMS'!J39-'Industrie AME'!J39</f>
        <v>0</v>
      </c>
      <c r="K39" s="23">
        <f>'Industrie AMS'!K39-'Industrie AME'!K39</f>
        <v>0</v>
      </c>
      <c r="L39" s="23">
        <f>'Industrie AMS'!L39-'Industrie AME'!L39</f>
        <v>0</v>
      </c>
      <c r="M39" s="23">
        <f>'Industrie AMS'!M39-'Industrie AME'!M39</f>
        <v>0</v>
      </c>
      <c r="N39" s="23">
        <f>'Industrie AMS'!N39-'Industrie AME'!N39</f>
        <v>0</v>
      </c>
      <c r="O39" s="23">
        <f>'Industrie AMS'!O39-'Industrie AME'!O39</f>
        <v>0</v>
      </c>
      <c r="P39" s="23">
        <f>'Industrie AMS'!P39-'Industrie AME'!P39</f>
        <v>0</v>
      </c>
      <c r="Q39" s="23">
        <f>'Industrie AMS'!Q39-'Industrie AME'!Q39</f>
        <v>0</v>
      </c>
      <c r="R39" s="23">
        <f>'Industrie AMS'!R39-'Industrie AME'!R39</f>
        <v>0</v>
      </c>
      <c r="S39" s="23">
        <f>'Industrie AMS'!S39-'Industrie AME'!S39</f>
        <v>0</v>
      </c>
      <c r="T39" s="23">
        <f>'Industrie AMS'!T39-'Industrie AME'!T39</f>
        <v>0</v>
      </c>
      <c r="U39" s="23">
        <f>'Industrie AMS'!U39-'Industrie AME'!U39</f>
        <v>0</v>
      </c>
      <c r="V39" s="23">
        <f>'Industrie AMS'!V39-'Industrie AME'!V39</f>
        <v>-1.382027163403535</v>
      </c>
      <c r="W39" s="23">
        <f>'Industrie AMS'!W39-'Industrie AME'!W39</f>
        <v>91.105247305972284</v>
      </c>
      <c r="X39" s="23">
        <f>'Industrie AMS'!X39-'Industrie AME'!X39</f>
        <v>100.11627945102322</v>
      </c>
      <c r="Y39" s="23">
        <f>'Industrie AMS'!Y39-'Industrie AME'!Y39</f>
        <v>112.92700960648793</v>
      </c>
      <c r="Z39" s="23">
        <f>'Industrie AMS'!Z39-'Industrie AME'!Z39</f>
        <v>107.92427231239373</v>
      </c>
      <c r="AA39" s="23">
        <f>'Industrie AMS'!AA39-'Industrie AME'!AA39</f>
        <v>105.40506887161101</v>
      </c>
      <c r="AB39" s="23">
        <f>'Industrie AMS'!AB39-'Industrie AME'!AB39</f>
        <v>103.26585875515721</v>
      </c>
      <c r="AC39" s="23">
        <f>'Industrie AMS'!AC39-'Industrie AME'!AC39</f>
        <v>103.85284562929428</v>
      </c>
      <c r="AD39" s="23">
        <f>'Industrie AMS'!AD39-'Industrie AME'!AD39</f>
        <v>64.484907818100282</v>
      </c>
      <c r="AE39" s="23">
        <f>'Industrie AMS'!AE39-'Industrie AME'!AE39</f>
        <v>58.292864254113027</v>
      </c>
      <c r="AF39" s="23">
        <f>'Industrie AMS'!AF39-'Industrie AME'!AF39</f>
        <v>57.533930943125767</v>
      </c>
      <c r="AG39" s="23">
        <f>'Industrie AMS'!AG39-'Industrie AME'!AG39</f>
        <v>59.217430068378121</v>
      </c>
      <c r="AH39" s="23">
        <f>'Industrie AMS'!AH39-'Industrie AME'!AH39</f>
        <v>58.057258716640888</v>
      </c>
      <c r="AI39" s="23">
        <f>'Industrie AMS'!AI39-'Industrie AME'!AI39</f>
        <v>57.490319534981268</v>
      </c>
      <c r="AJ39" s="23">
        <f>'Industrie AMS'!AJ39-'Industrie AME'!AJ39</f>
        <v>59.18498509074945</v>
      </c>
      <c r="AK39" s="23">
        <f>'Industrie AMS'!AK39-'Industrie AME'!AK39</f>
        <v>59.248933274092735</v>
      </c>
      <c r="AL39" s="23">
        <f>'Industrie AMS'!AL39-'Industrie AME'!AL39</f>
        <v>61.162961730641499</v>
      </c>
      <c r="AM39" s="23">
        <f>'Industrie AMS'!AM39-'Industrie AME'!AM39</f>
        <v>62.544653371332643</v>
      </c>
      <c r="AN39" s="23">
        <f>'Industrie AMS'!AN39-'Industrie AME'!AN39</f>
        <v>53.242686619997016</v>
      </c>
      <c r="AO39" s="23">
        <f>'Industrie AMS'!AO39-'Industrie AME'!AO39</f>
        <v>50.980208529800166</v>
      </c>
      <c r="AP39" s="23">
        <f>'Industrie AMS'!AP39-'Industrie AME'!AP39</f>
        <v>49.452033637813685</v>
      </c>
      <c r="AQ39" s="23">
        <f>'Industrie AMS'!AQ39-'Industrie AME'!AQ39</f>
        <v>48.103563458215547</v>
      </c>
      <c r="AR39" s="23">
        <f>'Industrie AMS'!AR39-'Industrie AME'!AR39</f>
        <v>46.451897167180761</v>
      </c>
      <c r="AS39" s="23">
        <f>'Industrie AMS'!AS39-'Industrie AME'!AS39</f>
        <v>52.015750848749519</v>
      </c>
      <c r="AT39" s="23">
        <f>'Industrie AMS'!AT39-'Industrie AME'!AT39</f>
        <v>51.8805823608906</v>
      </c>
      <c r="AU39" s="23">
        <f>'Industrie AMS'!AU39-'Industrie AME'!AU39</f>
        <v>51.343013790322402</v>
      </c>
      <c r="AV39" s="23">
        <f>'Industrie AMS'!AV39-'Industrie AME'!AV39</f>
        <v>50.772379649268231</v>
      </c>
      <c r="AW39" s="23">
        <f>'Industrie AMS'!AW39-'Industrie AME'!AW39</f>
        <v>50.129201477342718</v>
      </c>
      <c r="AX39" s="18"/>
    </row>
    <row r="40" spans="1:50" x14ac:dyDescent="0.25">
      <c r="A40" s="164"/>
      <c r="B40" t="s">
        <v>264</v>
      </c>
      <c r="C40" s="23">
        <f>'Industrie AMS'!C40-'Industrie AME'!C40</f>
        <v>0</v>
      </c>
      <c r="D40" s="23">
        <f>'Industrie AMS'!D40-'Industrie AME'!D40</f>
        <v>0</v>
      </c>
      <c r="E40" s="23">
        <f>'Industrie AMS'!E40-'Industrie AME'!E40</f>
        <v>0</v>
      </c>
      <c r="F40" s="23">
        <f>'Industrie AMS'!F40-'Industrie AME'!F40</f>
        <v>0</v>
      </c>
      <c r="G40" s="23">
        <f>'Industrie AMS'!G40-'Industrie AME'!G40</f>
        <v>0</v>
      </c>
      <c r="H40" s="23">
        <f>'Industrie AMS'!H40-'Industrie AME'!H40</f>
        <v>0</v>
      </c>
      <c r="I40" s="23">
        <f>'Industrie AMS'!I40-'Industrie AME'!I40</f>
        <v>0</v>
      </c>
      <c r="J40" s="23">
        <f>'Industrie AMS'!J40-'Industrie AME'!J40</f>
        <v>0</v>
      </c>
      <c r="K40" s="23">
        <f>'Industrie AMS'!K40-'Industrie AME'!K40</f>
        <v>0</v>
      </c>
      <c r="L40" s="23">
        <f>'Industrie AMS'!L40-'Industrie AME'!L40</f>
        <v>0</v>
      </c>
      <c r="M40" s="23">
        <f>'Industrie AMS'!M40-'Industrie AME'!M40</f>
        <v>0</v>
      </c>
      <c r="N40" s="23">
        <f>'Industrie AMS'!N40-'Industrie AME'!N40</f>
        <v>0</v>
      </c>
      <c r="O40" s="23">
        <f>'Industrie AMS'!O40-'Industrie AME'!O40</f>
        <v>0</v>
      </c>
      <c r="P40" s="23">
        <f>'Industrie AMS'!P40-'Industrie AME'!P40</f>
        <v>0</v>
      </c>
      <c r="Q40" s="23">
        <f>'Industrie AMS'!Q40-'Industrie AME'!Q40</f>
        <v>0</v>
      </c>
      <c r="R40" s="23">
        <f>'Industrie AMS'!R40-'Industrie AME'!R40</f>
        <v>0</v>
      </c>
      <c r="S40" s="23">
        <f>'Industrie AMS'!S40-'Industrie AME'!S40</f>
        <v>0</v>
      </c>
      <c r="T40" s="23">
        <f>'Industrie AMS'!T40-'Industrie AME'!T40</f>
        <v>0</v>
      </c>
      <c r="U40" s="23">
        <f>'Industrie AMS'!U40-'Industrie AME'!U40</f>
        <v>0</v>
      </c>
      <c r="V40" s="23">
        <f>'Industrie AMS'!V40-'Industrie AME'!V40</f>
        <v>-2.8637048368265283</v>
      </c>
      <c r="W40" s="23">
        <f>'Industrie AMS'!W40-'Industrie AME'!W40</f>
        <v>130.94125906400023</v>
      </c>
      <c r="X40" s="23">
        <f>'Industrie AMS'!X40-'Industrie AME'!X40</f>
        <v>150.79246677850378</v>
      </c>
      <c r="Y40" s="23">
        <f>'Industrie AMS'!Y40-'Industrie AME'!Y40</f>
        <v>158.00781083683316</v>
      </c>
      <c r="Z40" s="23">
        <f>'Industrie AMS'!Z40-'Industrie AME'!Z40</f>
        <v>154.59351761002196</v>
      </c>
      <c r="AA40" s="23">
        <f>'Industrie AMS'!AA40-'Industrie AME'!AA40</f>
        <v>157.68234204940799</v>
      </c>
      <c r="AB40" s="23">
        <f>'Industrie AMS'!AB40-'Industrie AME'!AB40</f>
        <v>163.104580489651</v>
      </c>
      <c r="AC40" s="23">
        <f>'Industrie AMS'!AC40-'Industrie AME'!AC40</f>
        <v>173.99520424438532</v>
      </c>
      <c r="AD40" s="23">
        <f>'Industrie AMS'!AD40-'Industrie AME'!AD40</f>
        <v>132.07852381709927</v>
      </c>
      <c r="AE40" s="23">
        <f>'Industrie AMS'!AE40-'Industrie AME'!AE40</f>
        <v>124.15296451352671</v>
      </c>
      <c r="AF40" s="23">
        <f>'Industrie AMS'!AF40-'Industrie AME'!AF40</f>
        <v>123.14488974640329</v>
      </c>
      <c r="AG40" s="23">
        <f>'Industrie AMS'!AG40-'Industrie AME'!AG40</f>
        <v>125.47598320673848</v>
      </c>
      <c r="AH40" s="23">
        <f>'Industrie AMS'!AH40-'Industrie AME'!AH40</f>
        <v>124.46370087313602</v>
      </c>
      <c r="AI40" s="23">
        <f>'Industrie AMS'!AI40-'Industrie AME'!AI40</f>
        <v>124.92091670453883</v>
      </c>
      <c r="AJ40" s="23">
        <f>'Industrie AMS'!AJ40-'Industrie AME'!AJ40</f>
        <v>128.23427500616597</v>
      </c>
      <c r="AK40" s="23">
        <f>'Industrie AMS'!AK40-'Industrie AME'!AK40</f>
        <v>129.06048558713431</v>
      </c>
      <c r="AL40" s="23">
        <f>'Industrie AMS'!AL40-'Industrie AME'!AL40</f>
        <v>131.72912577980316</v>
      </c>
      <c r="AM40" s="23">
        <f>'Industrie AMS'!AM40-'Industrie AME'!AM40</f>
        <v>134.19798675974283</v>
      </c>
      <c r="AN40" s="23">
        <f>'Industrie AMS'!AN40-'Industrie AME'!AN40</f>
        <v>132.25798031683254</v>
      </c>
      <c r="AO40" s="23">
        <f>'Industrie AMS'!AO40-'Industrie AME'!AO40</f>
        <v>132.79148554939562</v>
      </c>
      <c r="AP40" s="23">
        <f>'Industrie AMS'!AP40-'Industrie AME'!AP40</f>
        <v>132.99733617075205</v>
      </c>
      <c r="AQ40" s="23">
        <f>'Industrie AMS'!AQ40-'Industrie AME'!AQ40</f>
        <v>133.39775254583367</v>
      </c>
      <c r="AR40" s="23">
        <f>'Industrie AMS'!AR40-'Industrie AME'!AR40</f>
        <v>133.26163403237439</v>
      </c>
      <c r="AS40" s="23">
        <f>'Industrie AMS'!AS40-'Industrie AME'!AS40</f>
        <v>136.01606821933149</v>
      </c>
      <c r="AT40" s="23">
        <f>'Industrie AMS'!AT40-'Industrie AME'!AT40</f>
        <v>135.96965353362299</v>
      </c>
      <c r="AU40" s="23">
        <f>'Industrie AMS'!AU40-'Industrie AME'!AU40</f>
        <v>136.33770777121075</v>
      </c>
      <c r="AV40" s="23">
        <f>'Industrie AMS'!AV40-'Industrie AME'!AV40</f>
        <v>136.81456531983466</v>
      </c>
      <c r="AW40" s="23">
        <f>'Industrie AMS'!AW40-'Industrie AME'!AW40</f>
        <v>137.2966356320253</v>
      </c>
      <c r="AX40" s="18"/>
    </row>
    <row r="41" spans="1:50" x14ac:dyDescent="0.25">
      <c r="A41" s="164"/>
      <c r="B41" t="s">
        <v>265</v>
      </c>
      <c r="C41" s="23">
        <f>'Industrie AMS'!C41-'Industrie AME'!C41</f>
        <v>0</v>
      </c>
      <c r="D41" s="23">
        <f>'Industrie AMS'!D41-'Industrie AME'!D41</f>
        <v>0</v>
      </c>
      <c r="E41" s="23">
        <f>'Industrie AMS'!E41-'Industrie AME'!E41</f>
        <v>0</v>
      </c>
      <c r="F41" s="23">
        <f>'Industrie AMS'!F41-'Industrie AME'!F41</f>
        <v>0</v>
      </c>
      <c r="G41" s="23">
        <f>'Industrie AMS'!G41-'Industrie AME'!G41</f>
        <v>0</v>
      </c>
      <c r="H41" s="23">
        <f>'Industrie AMS'!H41-'Industrie AME'!H41</f>
        <v>0</v>
      </c>
      <c r="I41" s="23">
        <f>'Industrie AMS'!I41-'Industrie AME'!I41</f>
        <v>0</v>
      </c>
      <c r="J41" s="23">
        <f>'Industrie AMS'!J41-'Industrie AME'!J41</f>
        <v>0</v>
      </c>
      <c r="K41" s="23">
        <f>'Industrie AMS'!K41-'Industrie AME'!K41</f>
        <v>0</v>
      </c>
      <c r="L41" s="23">
        <f>'Industrie AMS'!L41-'Industrie AME'!L41</f>
        <v>0</v>
      </c>
      <c r="M41" s="23">
        <f>'Industrie AMS'!M41-'Industrie AME'!M41</f>
        <v>0</v>
      </c>
      <c r="N41" s="23">
        <f>'Industrie AMS'!N41-'Industrie AME'!N41</f>
        <v>0</v>
      </c>
      <c r="O41" s="23">
        <f>'Industrie AMS'!O41-'Industrie AME'!O41</f>
        <v>0</v>
      </c>
      <c r="P41" s="23">
        <f>'Industrie AMS'!P41-'Industrie AME'!P41</f>
        <v>0</v>
      </c>
      <c r="Q41" s="23">
        <f>'Industrie AMS'!Q41-'Industrie AME'!Q41</f>
        <v>0</v>
      </c>
      <c r="R41" s="23">
        <f>'Industrie AMS'!R41-'Industrie AME'!R41</f>
        <v>0</v>
      </c>
      <c r="S41" s="23">
        <f>'Industrie AMS'!S41-'Industrie AME'!S41</f>
        <v>0</v>
      </c>
      <c r="T41" s="23">
        <f>'Industrie AMS'!T41-'Industrie AME'!T41</f>
        <v>0</v>
      </c>
      <c r="U41" s="23">
        <f>'Industrie AMS'!U41-'Industrie AME'!U41</f>
        <v>0</v>
      </c>
      <c r="V41" s="23">
        <f>'Industrie AMS'!V41-'Industrie AME'!V41</f>
        <v>-15.657337425918058</v>
      </c>
      <c r="W41" s="23">
        <f>'Industrie AMS'!W41-'Industrie AME'!W41</f>
        <v>2122.1367884336469</v>
      </c>
      <c r="X41" s="23">
        <f>'Industrie AMS'!X41-'Industrie AME'!X41</f>
        <v>2485.0167256255527</v>
      </c>
      <c r="Y41" s="23">
        <f>'Industrie AMS'!Y41-'Industrie AME'!Y41</f>
        <v>2590.5056628295151</v>
      </c>
      <c r="Z41" s="23">
        <f>'Industrie AMS'!Z41-'Industrie AME'!Z41</f>
        <v>2511.0059801063435</v>
      </c>
      <c r="AA41" s="23">
        <f>'Industrie AMS'!AA41-'Industrie AME'!AA41</f>
        <v>2486.6082033321009</v>
      </c>
      <c r="AB41" s="23">
        <f>'Industrie AMS'!AB41-'Industrie AME'!AB41</f>
        <v>2468.3256517669233</v>
      </c>
      <c r="AC41" s="23">
        <f>'Industrie AMS'!AC41-'Industrie AME'!AC41</f>
        <v>2505.7006286403539</v>
      </c>
      <c r="AD41" s="23">
        <f>'Industrie AMS'!AD41-'Industrie AME'!AD41</f>
        <v>1678.4000747647317</v>
      </c>
      <c r="AE41" s="23">
        <f>'Industrie AMS'!AE41-'Industrie AME'!AE41</f>
        <v>1540.9285783543739</v>
      </c>
      <c r="AF41" s="23">
        <f>'Industrie AMS'!AF41-'Industrie AME'!AF41</f>
        <v>1530.9611211764663</v>
      </c>
      <c r="AG41" s="23">
        <f>'Industrie AMS'!AG41-'Industrie AME'!AG41</f>
        <v>1570.0619402708742</v>
      </c>
      <c r="AH41" s="23">
        <f>'Industrie AMS'!AH41-'Industrie AME'!AH41</f>
        <v>1560.8249727025018</v>
      </c>
      <c r="AI41" s="23">
        <f>'Industrie AMS'!AI41-'Industrie AME'!AI41</f>
        <v>1575.4498046956935</v>
      </c>
      <c r="AJ41" s="23">
        <f>'Industrie AMS'!AJ41-'Industrie AME'!AJ41</f>
        <v>1630.3393539254357</v>
      </c>
      <c r="AK41" s="23">
        <f>'Industrie AMS'!AK41-'Industrie AME'!AK41</f>
        <v>1650.4057322177152</v>
      </c>
      <c r="AL41" s="23">
        <f>'Industrie AMS'!AL41-'Industrie AME'!AL41</f>
        <v>1695.3145572943477</v>
      </c>
      <c r="AM41" s="23">
        <f>'Industrie AMS'!AM41-'Industrie AME'!AM41</f>
        <v>1736.4681379772182</v>
      </c>
      <c r="AN41" s="23">
        <f>'Industrie AMS'!AN41-'Industrie AME'!AN41</f>
        <v>1720.1954097417724</v>
      </c>
      <c r="AO41" s="23">
        <f>'Industrie AMS'!AO41-'Industrie AME'!AO41</f>
        <v>1740.8227220298531</v>
      </c>
      <c r="AP41" s="23">
        <f>'Industrie AMS'!AP41-'Industrie AME'!AP41</f>
        <v>1755.2741892649233</v>
      </c>
      <c r="AQ41" s="23">
        <f>'Industrie AMS'!AQ41-'Industrie AME'!AQ41</f>
        <v>1770.5443713698876</v>
      </c>
      <c r="AR41" s="23">
        <f>'Industrie AMS'!AR41-'Industrie AME'!AR41</f>
        <v>1779.5833429001532</v>
      </c>
      <c r="AS41" s="23">
        <f>'Industrie AMS'!AS41-'Industrie AME'!AS41</f>
        <v>1829.1890621426501</v>
      </c>
      <c r="AT41" s="23">
        <f>'Industrie AMS'!AT41-'Industrie AME'!AT41</f>
        <v>1841.276963576835</v>
      </c>
      <c r="AU41" s="23">
        <f>'Industrie AMS'!AU41-'Industrie AME'!AU41</f>
        <v>1859.2919558892052</v>
      </c>
      <c r="AV41" s="23">
        <f>'Industrie AMS'!AV41-'Industrie AME'!AV41</f>
        <v>1879.1537288432628</v>
      </c>
      <c r="AW41" s="23">
        <f>'Industrie AMS'!AW41-'Industrie AME'!AW41</f>
        <v>1899.0982660826928</v>
      </c>
      <c r="AX41" s="18"/>
    </row>
    <row r="42" spans="1:50" x14ac:dyDescent="0.25">
      <c r="A42" s="164"/>
      <c r="B42" t="s">
        <v>266</v>
      </c>
      <c r="C42" s="23">
        <f>'Industrie AMS'!C42-'Industrie AME'!C42</f>
        <v>0</v>
      </c>
      <c r="D42" s="23">
        <f>'Industrie AMS'!D42-'Industrie AME'!D42</f>
        <v>0</v>
      </c>
      <c r="E42" s="23">
        <f>'Industrie AMS'!E42-'Industrie AME'!E42</f>
        <v>0</v>
      </c>
      <c r="F42" s="23">
        <f>'Industrie AMS'!F42-'Industrie AME'!F42</f>
        <v>0</v>
      </c>
      <c r="G42" s="23">
        <f>'Industrie AMS'!G42-'Industrie AME'!G42</f>
        <v>0</v>
      </c>
      <c r="H42" s="23">
        <f>'Industrie AMS'!H42-'Industrie AME'!H42</f>
        <v>0</v>
      </c>
      <c r="I42" s="23">
        <f>'Industrie AMS'!I42-'Industrie AME'!I42</f>
        <v>0</v>
      </c>
      <c r="J42" s="23">
        <f>'Industrie AMS'!J42-'Industrie AME'!J42</f>
        <v>0</v>
      </c>
      <c r="K42" s="23">
        <f>'Industrie AMS'!K42-'Industrie AME'!K42</f>
        <v>0</v>
      </c>
      <c r="L42" s="23">
        <f>'Industrie AMS'!L42-'Industrie AME'!L42</f>
        <v>0</v>
      </c>
      <c r="M42" s="23">
        <f>'Industrie AMS'!M42-'Industrie AME'!M42</f>
        <v>0</v>
      </c>
      <c r="N42" s="23">
        <f>'Industrie AMS'!N42-'Industrie AME'!N42</f>
        <v>0</v>
      </c>
      <c r="O42" s="23">
        <f>'Industrie AMS'!O42-'Industrie AME'!O42</f>
        <v>0</v>
      </c>
      <c r="P42" s="23">
        <f>'Industrie AMS'!P42-'Industrie AME'!P42</f>
        <v>0</v>
      </c>
      <c r="Q42" s="23">
        <f>'Industrie AMS'!Q42-'Industrie AME'!Q42</f>
        <v>0</v>
      </c>
      <c r="R42" s="23">
        <f>'Industrie AMS'!R42-'Industrie AME'!R42</f>
        <v>0</v>
      </c>
      <c r="S42" s="23">
        <f>'Industrie AMS'!S42-'Industrie AME'!S42</f>
        <v>0</v>
      </c>
      <c r="T42" s="23">
        <f>'Industrie AMS'!T42-'Industrie AME'!T42</f>
        <v>0</v>
      </c>
      <c r="U42" s="23">
        <f>'Industrie AMS'!U42-'Industrie AME'!U42</f>
        <v>0</v>
      </c>
      <c r="V42" s="23">
        <f>'Industrie AMS'!V42-'Industrie AME'!V42</f>
        <v>-5.9637391013103809</v>
      </c>
      <c r="W42" s="23">
        <f>'Industrie AMS'!W42-'Industrie AME'!W42</f>
        <v>-18.159184571152299</v>
      </c>
      <c r="X42" s="23">
        <f>'Industrie AMS'!X42-'Industrie AME'!X42</f>
        <v>23.709638703035552</v>
      </c>
      <c r="Y42" s="23">
        <f>'Industrie AMS'!Y42-'Industrie AME'!Y42</f>
        <v>37.850587204762441</v>
      </c>
      <c r="Z42" s="23">
        <f>'Industrie AMS'!Z42-'Industrie AME'!Z42</f>
        <v>20.311076977246643</v>
      </c>
      <c r="AA42" s="23">
        <f>'Industrie AMS'!AA42-'Industrie AME'!AA42</f>
        <v>15.698961807257035</v>
      </c>
      <c r="AB42" s="23">
        <f>'Industrie AMS'!AB42-'Industrie AME'!AB42</f>
        <v>16.992213691522238</v>
      </c>
      <c r="AC42" s="23">
        <f>'Industrie AMS'!AC42-'Industrie AME'!AC42</f>
        <v>47.73884961095979</v>
      </c>
      <c r="AD42" s="23">
        <f>'Industrie AMS'!AD42-'Industrie AME'!AD42</f>
        <v>42.547570725355172</v>
      </c>
      <c r="AE42" s="23">
        <f>'Industrie AMS'!AE42-'Industrie AME'!AE42</f>
        <v>54.078079016200718</v>
      </c>
      <c r="AF42" s="23">
        <f>'Industrie AMS'!AF42-'Industrie AME'!AF42</f>
        <v>54.444281339375493</v>
      </c>
      <c r="AG42" s="23">
        <f>'Industrie AMS'!AG42-'Industrie AME'!AG42</f>
        <v>64.028293947120545</v>
      </c>
      <c r="AH42" s="23">
        <f>'Industrie AMS'!AH42-'Industrie AME'!AH42</f>
        <v>59.952264695897753</v>
      </c>
      <c r="AI42" s="23">
        <f>'Industrie AMS'!AI42-'Industrie AME'!AI42</f>
        <v>55.962526162600511</v>
      </c>
      <c r="AJ42" s="23">
        <f>'Industrie AMS'!AJ42-'Industrie AME'!AJ42</f>
        <v>64.93100738564695</v>
      </c>
      <c r="AK42" s="23">
        <f>'Industrie AMS'!AK42-'Industrie AME'!AK42</f>
        <v>69.971416888970225</v>
      </c>
      <c r="AL42" s="23">
        <f>'Industrie AMS'!AL42-'Industrie AME'!AL42</f>
        <v>76.053772299549422</v>
      </c>
      <c r="AM42" s="23">
        <f>'Industrie AMS'!AM42-'Industrie AME'!AM42</f>
        <v>82.565938999966733</v>
      </c>
      <c r="AN42" s="23">
        <f>'Industrie AMS'!AN42-'Industrie AME'!AN42</f>
        <v>64.111009742914689</v>
      </c>
      <c r="AO42" s="23">
        <f>'Industrie AMS'!AO42-'Industrie AME'!AO42</f>
        <v>66.775842396173118</v>
      </c>
      <c r="AP42" s="23">
        <f>'Industrie AMS'!AP42-'Industrie AME'!AP42</f>
        <v>65.274481246018098</v>
      </c>
      <c r="AQ42" s="23">
        <f>'Industrie AMS'!AQ42-'Industrie AME'!AQ42</f>
        <v>57.780812531359004</v>
      </c>
      <c r="AR42" s="23">
        <f>'Industrie AMS'!AR42-'Industrie AME'!AR42</f>
        <v>54.929566236861518</v>
      </c>
      <c r="AS42" s="23">
        <f>'Industrie AMS'!AS42-'Industrie AME'!AS42</f>
        <v>66.378957153333317</v>
      </c>
      <c r="AT42" s="23">
        <f>'Industrie AMS'!AT42-'Industrie AME'!AT42</f>
        <v>66.232855576850397</v>
      </c>
      <c r="AU42" s="23">
        <f>'Industrie AMS'!AU42-'Industrie AME'!AU42</f>
        <v>64.149204109281555</v>
      </c>
      <c r="AV42" s="23">
        <f>'Industrie AMS'!AV42-'Industrie AME'!AV42</f>
        <v>62.296492077661782</v>
      </c>
      <c r="AW42" s="23">
        <f>'Industrie AMS'!AW42-'Industrie AME'!AW42</f>
        <v>64.322926552822764</v>
      </c>
      <c r="AX42" s="18"/>
    </row>
    <row r="43" spans="1:50" x14ac:dyDescent="0.25">
      <c r="A43" s="18"/>
      <c r="B43" s="14" t="s">
        <v>1794</v>
      </c>
      <c r="C43" s="153">
        <f>SUM(C31:C42)</f>
        <v>0</v>
      </c>
      <c r="D43" s="153">
        <f t="shared" ref="D43:AW43" si="0">SUM(D31:D42)</f>
        <v>0</v>
      </c>
      <c r="E43" s="153">
        <f t="shared" si="0"/>
        <v>0</v>
      </c>
      <c r="F43" s="153">
        <f t="shared" si="0"/>
        <v>0</v>
      </c>
      <c r="G43" s="153">
        <f t="shared" si="0"/>
        <v>0</v>
      </c>
      <c r="H43" s="153">
        <f t="shared" si="0"/>
        <v>0</v>
      </c>
      <c r="I43" s="153">
        <f t="shared" si="0"/>
        <v>0</v>
      </c>
      <c r="J43" s="153">
        <f t="shared" si="0"/>
        <v>0</v>
      </c>
      <c r="K43" s="153">
        <f t="shared" si="0"/>
        <v>0</v>
      </c>
      <c r="L43" s="153">
        <f t="shared" si="0"/>
        <v>0</v>
      </c>
      <c r="M43" s="153">
        <f t="shared" si="0"/>
        <v>0</v>
      </c>
      <c r="N43" s="153">
        <f t="shared" si="0"/>
        <v>0</v>
      </c>
      <c r="O43" s="153">
        <f t="shared" si="0"/>
        <v>0</v>
      </c>
      <c r="P43" s="153">
        <f t="shared" si="0"/>
        <v>0</v>
      </c>
      <c r="Q43" s="153">
        <f t="shared" si="0"/>
        <v>0</v>
      </c>
      <c r="R43" s="153">
        <f t="shared" si="0"/>
        <v>0</v>
      </c>
      <c r="S43" s="153">
        <f t="shared" si="0"/>
        <v>0</v>
      </c>
      <c r="T43" s="153">
        <f t="shared" si="0"/>
        <v>0</v>
      </c>
      <c r="U43" s="153">
        <f t="shared" si="0"/>
        <v>0</v>
      </c>
      <c r="V43" s="153">
        <f t="shared" si="0"/>
        <v>-76.8512573702114</v>
      </c>
      <c r="W43" s="153">
        <f t="shared" si="0"/>
        <v>5104.4565088581294</v>
      </c>
      <c r="X43" s="153">
        <f t="shared" si="0"/>
        <v>5940.0677409440987</v>
      </c>
      <c r="Y43" s="153">
        <f t="shared" si="0"/>
        <v>6296.2441893787818</v>
      </c>
      <c r="Z43" s="153">
        <f t="shared" si="0"/>
        <v>6191.629984977103</v>
      </c>
      <c r="AA43" s="153">
        <f t="shared" si="0"/>
        <v>6257.9690283953205</v>
      </c>
      <c r="AB43" s="153">
        <f t="shared" si="0"/>
        <v>6327.6601920126623</v>
      </c>
      <c r="AC43" s="153">
        <f t="shared" si="0"/>
        <v>6548.9731972458922</v>
      </c>
      <c r="AD43" s="153">
        <f t="shared" si="0"/>
        <v>4532.8271215079849</v>
      </c>
      <c r="AE43" s="153">
        <f t="shared" si="0"/>
        <v>4179.6745186498983</v>
      </c>
      <c r="AF43" s="153">
        <f t="shared" si="0"/>
        <v>4125.8519069517752</v>
      </c>
      <c r="AG43" s="153">
        <f t="shared" si="0"/>
        <v>4215.5508344352165</v>
      </c>
      <c r="AH43" s="153">
        <f t="shared" si="0"/>
        <v>4182.0762515483402</v>
      </c>
      <c r="AI43" s="153">
        <f t="shared" si="0"/>
        <v>4196.6279010927346</v>
      </c>
      <c r="AJ43" s="153">
        <f t="shared" si="0"/>
        <v>4330.9568264602221</v>
      </c>
      <c r="AK43" s="153">
        <f t="shared" si="0"/>
        <v>4382.6638053534516</v>
      </c>
      <c r="AL43" s="153">
        <f t="shared" si="0"/>
        <v>4531.4606376402207</v>
      </c>
      <c r="AM43" s="153">
        <f t="shared" si="0"/>
        <v>4646.2449726054392</v>
      </c>
      <c r="AN43" s="153">
        <f t="shared" si="0"/>
        <v>4493.9655131513064</v>
      </c>
      <c r="AO43" s="153">
        <f t="shared" si="0"/>
        <v>4526.7347232096272</v>
      </c>
      <c r="AP43" s="153">
        <f t="shared" si="0"/>
        <v>4546.6531508306462</v>
      </c>
      <c r="AQ43" s="153">
        <f t="shared" si="0"/>
        <v>4557.0968391501119</v>
      </c>
      <c r="AR43" s="153">
        <f t="shared" si="0"/>
        <v>4554.4861612697696</v>
      </c>
      <c r="AS43" s="153">
        <f t="shared" si="0"/>
        <v>4826.6577234972819</v>
      </c>
      <c r="AT43" s="153">
        <f t="shared" si="0"/>
        <v>4887.7160098749227</v>
      </c>
      <c r="AU43" s="153">
        <f t="shared" si="0"/>
        <v>4942.5267342201068</v>
      </c>
      <c r="AV43" s="153">
        <f t="shared" si="0"/>
        <v>5000.0502956804457</v>
      </c>
      <c r="AW43" s="153">
        <f t="shared" si="0"/>
        <v>5061.7690872645062</v>
      </c>
      <c r="AX43" s="18"/>
    </row>
    <row r="44" spans="1:50" x14ac:dyDescent="0.25">
      <c r="A44" s="18"/>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18"/>
    </row>
    <row r="45" spans="1:50" x14ac:dyDescent="0.25">
      <c r="A45" s="164" t="s">
        <v>718</v>
      </c>
      <c r="B45" t="s">
        <v>255</v>
      </c>
      <c r="C45" s="23">
        <f>'Industrie AMS'!C45-'Industrie AME'!C45</f>
        <v>0</v>
      </c>
      <c r="D45" s="23">
        <f>'Industrie AMS'!D45-'Industrie AME'!D45</f>
        <v>0</v>
      </c>
      <c r="E45" s="23">
        <f>'Industrie AMS'!E45-'Industrie AME'!E45</f>
        <v>0</v>
      </c>
      <c r="F45" s="23">
        <f>'Industrie AMS'!F45-'Industrie AME'!F45</f>
        <v>0</v>
      </c>
      <c r="G45" s="23">
        <f>'Industrie AMS'!G45-'Industrie AME'!G45</f>
        <v>0</v>
      </c>
      <c r="H45" s="23">
        <f>'Industrie AMS'!H45-'Industrie AME'!H45</f>
        <v>0</v>
      </c>
      <c r="I45" s="23">
        <f>'Industrie AMS'!I45-'Industrie AME'!I45</f>
        <v>0</v>
      </c>
      <c r="J45" s="23">
        <f>'Industrie AMS'!J45-'Industrie AME'!J45</f>
        <v>0</v>
      </c>
      <c r="K45" s="23">
        <f>'Industrie AMS'!K45-'Industrie AME'!K45</f>
        <v>0</v>
      </c>
      <c r="L45" s="23">
        <f>'Industrie AMS'!L45-'Industrie AME'!L45</f>
        <v>0</v>
      </c>
      <c r="M45" s="23">
        <f>'Industrie AMS'!M45-'Industrie AME'!M45</f>
        <v>0</v>
      </c>
      <c r="N45" s="23">
        <f>'Industrie AMS'!N45-'Industrie AME'!N45</f>
        <v>0</v>
      </c>
      <c r="O45" s="23">
        <f>'Industrie AMS'!O45-'Industrie AME'!O45</f>
        <v>0</v>
      </c>
      <c r="P45" s="23">
        <f>'Industrie AMS'!P45-'Industrie AME'!P45</f>
        <v>0</v>
      </c>
      <c r="Q45" s="23">
        <f>'Industrie AMS'!Q45-'Industrie AME'!Q45</f>
        <v>0</v>
      </c>
      <c r="R45" s="23">
        <f>'Industrie AMS'!R45-'Industrie AME'!R45</f>
        <v>0</v>
      </c>
      <c r="S45" s="23">
        <f>'Industrie AMS'!S45-'Industrie AME'!S45</f>
        <v>0</v>
      </c>
      <c r="T45" s="23">
        <f>'Industrie AMS'!T45-'Industrie AME'!T45</f>
        <v>0</v>
      </c>
      <c r="U45" s="23">
        <f>'Industrie AMS'!U45-'Industrie AME'!U45</f>
        <v>0</v>
      </c>
      <c r="V45" s="23">
        <f>'Industrie AMS'!V45-'Industrie AME'!V45</f>
        <v>45.599024329188978</v>
      </c>
      <c r="W45" s="23">
        <f>'Industrie AMS'!W45-'Industrie AME'!W45</f>
        <v>-300.59946996819053</v>
      </c>
      <c r="X45" s="23">
        <f>'Industrie AMS'!X45-'Industrie AME'!X45</f>
        <v>-625.79469086845347</v>
      </c>
      <c r="Y45" s="23">
        <f>'Industrie AMS'!Y45-'Industrie AME'!Y45</f>
        <v>-309.54456361499615</v>
      </c>
      <c r="Z45" s="23">
        <f>'Industrie AMS'!Z45-'Industrie AME'!Z45</f>
        <v>-31.969131514866604</v>
      </c>
      <c r="AA45" s="23">
        <f>'Industrie AMS'!AA45-'Industrie AME'!AA45</f>
        <v>117.95713184704073</v>
      </c>
      <c r="AB45" s="23">
        <f>'Industrie AMS'!AB45-'Industrie AME'!AB45</f>
        <v>-1.8962334972893586</v>
      </c>
      <c r="AC45" s="23">
        <f>'Industrie AMS'!AC45-'Industrie AME'!AC45</f>
        <v>-240.19541017606389</v>
      </c>
      <c r="AD45" s="23">
        <f>'Industrie AMS'!AD45-'Industrie AME'!AD45</f>
        <v>-341.92857967816235</v>
      </c>
      <c r="AE45" s="23">
        <f>'Industrie AMS'!AE45-'Industrie AME'!AE45</f>
        <v>-424.75322419243457</v>
      </c>
      <c r="AF45" s="23">
        <f>'Industrie AMS'!AF45-'Industrie AME'!AF45</f>
        <v>-528.98311143016326</v>
      </c>
      <c r="AG45" s="23">
        <f>'Industrie AMS'!AG45-'Industrie AME'!AG45</f>
        <v>-661.61963266828388</v>
      </c>
      <c r="AH45" s="23">
        <f>'Industrie AMS'!AH45-'Industrie AME'!AH45</f>
        <v>-898.96631045114191</v>
      </c>
      <c r="AI45" s="23">
        <f>'Industrie AMS'!AI45-'Industrie AME'!AI45</f>
        <v>-1035.2250805548829</v>
      </c>
      <c r="AJ45" s="23">
        <f>'Industrie AMS'!AJ45-'Industrie AME'!AJ45</f>
        <v>-1120.6318273861252</v>
      </c>
      <c r="AK45" s="23">
        <f>'Industrie AMS'!AK45-'Industrie AME'!AK45</f>
        <v>-1246.934170302251</v>
      </c>
      <c r="AL45" s="23">
        <f>'Industrie AMS'!AL45-'Industrie AME'!AL45</f>
        <v>-1357.3976272191503</v>
      </c>
      <c r="AM45" s="23">
        <f>'Industrie AMS'!AM45-'Industrie AME'!AM45</f>
        <v>-1530.1034742768097</v>
      </c>
      <c r="AN45" s="23">
        <f>'Industrie AMS'!AN45-'Industrie AME'!AN45</f>
        <v>-1640.0636064273713</v>
      </c>
      <c r="AO45" s="23">
        <f>'Industrie AMS'!AO45-'Industrie AME'!AO45</f>
        <v>-1724.6775330834935</v>
      </c>
      <c r="AP45" s="23">
        <f>'Industrie AMS'!AP45-'Industrie AME'!AP45</f>
        <v>-1811.2163101925253</v>
      </c>
      <c r="AQ45" s="23">
        <f>'Industrie AMS'!AQ45-'Industrie AME'!AQ45</f>
        <v>-1911.4810389449995</v>
      </c>
      <c r="AR45" s="23">
        <f>'Industrie AMS'!AR45-'Industrie AME'!AR45</f>
        <v>-2053.7797754921194</v>
      </c>
      <c r="AS45" s="23">
        <f>'Industrie AMS'!AS45-'Industrie AME'!AS45</f>
        <v>-2274.0245414293604</v>
      </c>
      <c r="AT45" s="23">
        <f>'Industrie AMS'!AT45-'Industrie AME'!AT45</f>
        <v>-2516.7531426308851</v>
      </c>
      <c r="AU45" s="23">
        <f>'Industrie AMS'!AU45-'Industrie AME'!AU45</f>
        <v>-2728.4036815200088</v>
      </c>
      <c r="AV45" s="23">
        <f>'Industrie AMS'!AV45-'Industrie AME'!AV45</f>
        <v>-2921.6566988690174</v>
      </c>
      <c r="AW45" s="23">
        <f>'Industrie AMS'!AW45-'Industrie AME'!AW45</f>
        <v>-3120.5517831167817</v>
      </c>
      <c r="AX45" s="18"/>
    </row>
    <row r="46" spans="1:50" x14ac:dyDescent="0.25">
      <c r="A46" s="164"/>
      <c r="B46" t="s">
        <v>256</v>
      </c>
      <c r="C46" s="23">
        <f>'Industrie AMS'!C46-'Industrie AME'!C46</f>
        <v>0</v>
      </c>
      <c r="D46" s="23">
        <f>'Industrie AMS'!D46-'Industrie AME'!D46</f>
        <v>0</v>
      </c>
      <c r="E46" s="23">
        <f>'Industrie AMS'!E46-'Industrie AME'!E46</f>
        <v>0</v>
      </c>
      <c r="F46" s="23">
        <f>'Industrie AMS'!F46-'Industrie AME'!F46</f>
        <v>0</v>
      </c>
      <c r="G46" s="23">
        <f>'Industrie AMS'!G46-'Industrie AME'!G46</f>
        <v>0</v>
      </c>
      <c r="H46" s="23">
        <f>'Industrie AMS'!H46-'Industrie AME'!H46</f>
        <v>0</v>
      </c>
      <c r="I46" s="23">
        <f>'Industrie AMS'!I46-'Industrie AME'!I46</f>
        <v>0</v>
      </c>
      <c r="J46" s="23">
        <f>'Industrie AMS'!J46-'Industrie AME'!J46</f>
        <v>0</v>
      </c>
      <c r="K46" s="23">
        <f>'Industrie AMS'!K46-'Industrie AME'!K46</f>
        <v>0</v>
      </c>
      <c r="L46" s="23">
        <f>'Industrie AMS'!L46-'Industrie AME'!L46</f>
        <v>0</v>
      </c>
      <c r="M46" s="23">
        <f>'Industrie AMS'!M46-'Industrie AME'!M46</f>
        <v>0</v>
      </c>
      <c r="N46" s="23">
        <f>'Industrie AMS'!N46-'Industrie AME'!N46</f>
        <v>0</v>
      </c>
      <c r="O46" s="23">
        <f>'Industrie AMS'!O46-'Industrie AME'!O46</f>
        <v>0</v>
      </c>
      <c r="P46" s="23">
        <f>'Industrie AMS'!P46-'Industrie AME'!P46</f>
        <v>0</v>
      </c>
      <c r="Q46" s="23">
        <f>'Industrie AMS'!Q46-'Industrie AME'!Q46</f>
        <v>0</v>
      </c>
      <c r="R46" s="23">
        <f>'Industrie AMS'!R46-'Industrie AME'!R46</f>
        <v>0</v>
      </c>
      <c r="S46" s="23">
        <f>'Industrie AMS'!S46-'Industrie AME'!S46</f>
        <v>0</v>
      </c>
      <c r="T46" s="23">
        <f>'Industrie AMS'!T46-'Industrie AME'!T46</f>
        <v>0</v>
      </c>
      <c r="U46" s="23">
        <f>'Industrie AMS'!U46-'Industrie AME'!U46</f>
        <v>0</v>
      </c>
      <c r="V46" s="23">
        <f>'Industrie AMS'!V46-'Industrie AME'!V46</f>
        <v>43.761809071700554</v>
      </c>
      <c r="W46" s="23">
        <f>'Industrie AMS'!W46-'Industrie AME'!W46</f>
        <v>-586.59093577894964</v>
      </c>
      <c r="X46" s="23">
        <f>'Industrie AMS'!X46-'Industrie AME'!X46</f>
        <v>-1205.2241995304648</v>
      </c>
      <c r="Y46" s="23">
        <f>'Industrie AMS'!Y46-'Industrie AME'!Y46</f>
        <v>-514.29716197465314</v>
      </c>
      <c r="Z46" s="23">
        <f>'Industrie AMS'!Z46-'Industrie AME'!Z46</f>
        <v>315.09580165892839</v>
      </c>
      <c r="AA46" s="23">
        <f>'Industrie AMS'!AA46-'Industrie AME'!AA46</f>
        <v>1045.3091179809708</v>
      </c>
      <c r="AB46" s="23">
        <f>'Industrie AMS'!AB46-'Industrie AME'!AB46</f>
        <v>1409.7125529785699</v>
      </c>
      <c r="AC46" s="23">
        <f>'Industrie AMS'!AC46-'Industrie AME'!AC46</f>
        <v>1564.0920877514</v>
      </c>
      <c r="AD46" s="23">
        <f>'Industrie AMS'!AD46-'Industrie AME'!AD46</f>
        <v>1865.3198703355447</v>
      </c>
      <c r="AE46" s="23">
        <f>'Industrie AMS'!AE46-'Industrie AME'!AE46</f>
        <v>2209.1355363067996</v>
      </c>
      <c r="AF46" s="23">
        <f>'Industrie AMS'!AF46-'Industrie AME'!AF46</f>
        <v>2500.6900960249186</v>
      </c>
      <c r="AG46" s="23">
        <f>'Industrie AMS'!AG46-'Industrie AME'!AG46</f>
        <v>2735.2684190728178</v>
      </c>
      <c r="AH46" s="23">
        <f>'Industrie AMS'!AH46-'Industrie AME'!AH46</f>
        <v>2753.5176145139267</v>
      </c>
      <c r="AI46" s="23">
        <f>'Industrie AMS'!AI46-'Industrie AME'!AI46</f>
        <v>2916.4951528688543</v>
      </c>
      <c r="AJ46" s="23">
        <f>'Industrie AMS'!AJ46-'Industrie AME'!AJ46</f>
        <v>3189.3183254312316</v>
      </c>
      <c r="AK46" s="23">
        <f>'Industrie AMS'!AK46-'Industrie AME'!AK46</f>
        <v>3398.6732972892351</v>
      </c>
      <c r="AL46" s="23">
        <f>'Industrie AMS'!AL46-'Industrie AME'!AL46</f>
        <v>3634.4207829806546</v>
      </c>
      <c r="AM46" s="23">
        <f>'Industrie AMS'!AM46-'Industrie AME'!AM46</f>
        <v>3781.035768470756</v>
      </c>
      <c r="AN46" s="23">
        <f>'Industrie AMS'!AN46-'Industrie AME'!AN46</f>
        <v>3970.4201186327264</v>
      </c>
      <c r="AO46" s="23">
        <f>'Industrie AMS'!AO46-'Industrie AME'!AO46</f>
        <v>4225.4445323741529</v>
      </c>
      <c r="AP46" s="23">
        <f>'Industrie AMS'!AP46-'Industrie AME'!AP46</f>
        <v>4479.0929723981535</v>
      </c>
      <c r="AQ46" s="23">
        <f>'Industrie AMS'!AQ46-'Industrie AME'!AQ46</f>
        <v>4721.2542911987694</v>
      </c>
      <c r="AR46" s="23">
        <f>'Industrie AMS'!AR46-'Industrie AME'!AR46</f>
        <v>4893.6937201225373</v>
      </c>
      <c r="AS46" s="23">
        <f>'Industrie AMS'!AS46-'Industrie AME'!AS46</f>
        <v>4883.2554035917856</v>
      </c>
      <c r="AT46" s="23">
        <f>'Industrie AMS'!AT46-'Industrie AME'!AT46</f>
        <v>4803.7839118060365</v>
      </c>
      <c r="AU46" s="23">
        <f>'Industrie AMS'!AU46-'Industrie AME'!AU46</f>
        <v>4780.6286786767305</v>
      </c>
      <c r="AV46" s="23">
        <f>'Industrie AMS'!AV46-'Industrie AME'!AV46</f>
        <v>4795.5585014078242</v>
      </c>
      <c r="AW46" s="23">
        <f>'Industrie AMS'!AW46-'Industrie AME'!AW46</f>
        <v>4820.3639436701196</v>
      </c>
      <c r="AX46" s="18"/>
    </row>
    <row r="47" spans="1:50" x14ac:dyDescent="0.25">
      <c r="A47" s="164"/>
      <c r="B47" t="s">
        <v>257</v>
      </c>
      <c r="C47" s="23">
        <f>'Industrie AMS'!C47-'Industrie AME'!C47</f>
        <v>0</v>
      </c>
      <c r="D47" s="23">
        <f>'Industrie AMS'!D47-'Industrie AME'!D47</f>
        <v>0</v>
      </c>
      <c r="E47" s="23">
        <f>'Industrie AMS'!E47-'Industrie AME'!E47</f>
        <v>0</v>
      </c>
      <c r="F47" s="23">
        <f>'Industrie AMS'!F47-'Industrie AME'!F47</f>
        <v>0</v>
      </c>
      <c r="G47" s="23">
        <f>'Industrie AMS'!G47-'Industrie AME'!G47</f>
        <v>0</v>
      </c>
      <c r="H47" s="23">
        <f>'Industrie AMS'!H47-'Industrie AME'!H47</f>
        <v>0</v>
      </c>
      <c r="I47" s="23">
        <f>'Industrie AMS'!I47-'Industrie AME'!I47</f>
        <v>0</v>
      </c>
      <c r="J47" s="23">
        <f>'Industrie AMS'!J47-'Industrie AME'!J47</f>
        <v>0</v>
      </c>
      <c r="K47" s="23">
        <f>'Industrie AMS'!K47-'Industrie AME'!K47</f>
        <v>0</v>
      </c>
      <c r="L47" s="23">
        <f>'Industrie AMS'!L47-'Industrie AME'!L47</f>
        <v>0</v>
      </c>
      <c r="M47" s="23">
        <f>'Industrie AMS'!M47-'Industrie AME'!M47</f>
        <v>0</v>
      </c>
      <c r="N47" s="23">
        <f>'Industrie AMS'!N47-'Industrie AME'!N47</f>
        <v>0</v>
      </c>
      <c r="O47" s="23">
        <f>'Industrie AMS'!O47-'Industrie AME'!O47</f>
        <v>0</v>
      </c>
      <c r="P47" s="23">
        <f>'Industrie AMS'!P47-'Industrie AME'!P47</f>
        <v>0</v>
      </c>
      <c r="Q47" s="23">
        <f>'Industrie AMS'!Q47-'Industrie AME'!Q47</f>
        <v>0</v>
      </c>
      <c r="R47" s="23">
        <f>'Industrie AMS'!R47-'Industrie AME'!R47</f>
        <v>0</v>
      </c>
      <c r="S47" s="23">
        <f>'Industrie AMS'!S47-'Industrie AME'!S47</f>
        <v>0</v>
      </c>
      <c r="T47" s="23">
        <f>'Industrie AMS'!T47-'Industrie AME'!T47</f>
        <v>0</v>
      </c>
      <c r="U47" s="23">
        <f>'Industrie AMS'!U47-'Industrie AME'!U47</f>
        <v>0</v>
      </c>
      <c r="V47" s="23">
        <f>'Industrie AMS'!V47-'Industrie AME'!V47</f>
        <v>126.44540890451754</v>
      </c>
      <c r="W47" s="23">
        <f>'Industrie AMS'!W47-'Industrie AME'!W47</f>
        <v>1279.647905129008</v>
      </c>
      <c r="X47" s="23">
        <f>'Industrie AMS'!X47-'Industrie AME'!X47</f>
        <v>763.80766806850443</v>
      </c>
      <c r="Y47" s="23">
        <f>'Industrie AMS'!Y47-'Industrie AME'!Y47</f>
        <v>53.37173865942168</v>
      </c>
      <c r="Z47" s="23">
        <f>'Industrie AMS'!Z47-'Industrie AME'!Z47</f>
        <v>90.183550287503749</v>
      </c>
      <c r="AA47" s="23">
        <f>'Industrie AMS'!AA47-'Industrie AME'!AA47</f>
        <v>-316.32602362846956</v>
      </c>
      <c r="AB47" s="23">
        <f>'Industrie AMS'!AB47-'Industrie AME'!AB47</f>
        <v>-1034.2268412084086</v>
      </c>
      <c r="AC47" s="23">
        <f>'Industrie AMS'!AC47-'Industrie AME'!AC47</f>
        <v>-1719.5490867107874</v>
      </c>
      <c r="AD47" s="23">
        <f>'Industrie AMS'!AD47-'Industrie AME'!AD47</f>
        <v>-1924.458242825378</v>
      </c>
      <c r="AE47" s="23">
        <f>'Industrie AMS'!AE47-'Industrie AME'!AE47</f>
        <v>-2415.9985210060549</v>
      </c>
      <c r="AF47" s="23">
        <f>'Industrie AMS'!AF47-'Industrie AME'!AF47</f>
        <v>-2801.0370858735114</v>
      </c>
      <c r="AG47" s="23">
        <f>'Industrie AMS'!AG47-'Industrie AME'!AG47</f>
        <v>-3120.1749034152308</v>
      </c>
      <c r="AH47" s="23">
        <f>'Industrie AMS'!AH47-'Industrie AME'!AH47</f>
        <v>-3423.4828374511853</v>
      </c>
      <c r="AI47" s="23">
        <f>'Industrie AMS'!AI47-'Industrie AME'!AI47</f>
        <v>-3532.8822960634716</v>
      </c>
      <c r="AJ47" s="23">
        <f>'Industrie AMS'!AJ47-'Industrie AME'!AJ47</f>
        <v>-3726.6005732450285</v>
      </c>
      <c r="AK47" s="23">
        <f>'Industrie AMS'!AK47-'Industrie AME'!AK47</f>
        <v>-4042.5334566104575</v>
      </c>
      <c r="AL47" s="23">
        <f>'Industrie AMS'!AL47-'Industrie AME'!AL47</f>
        <v>-4226.3538709687127</v>
      </c>
      <c r="AM47" s="23">
        <f>'Industrie AMS'!AM47-'Industrie AME'!AM47</f>
        <v>-4658.4706214948674</v>
      </c>
      <c r="AN47" s="23">
        <f>'Industrie AMS'!AN47-'Industrie AME'!AN47</f>
        <v>-4686.9097427688248</v>
      </c>
      <c r="AO47" s="23">
        <f>'Industrie AMS'!AO47-'Industrie AME'!AO47</f>
        <v>-5161.4280353724898</v>
      </c>
      <c r="AP47" s="23">
        <f>'Industrie AMS'!AP47-'Industrie AME'!AP47</f>
        <v>-5512.0173204286257</v>
      </c>
      <c r="AQ47" s="23">
        <f>'Industrie AMS'!AQ47-'Industrie AME'!AQ47</f>
        <v>-5872.7595520716568</v>
      </c>
      <c r="AR47" s="23">
        <f>'Industrie AMS'!AR47-'Industrie AME'!AR47</f>
        <v>-6404.8963492290641</v>
      </c>
      <c r="AS47" s="23">
        <f>'Industrie AMS'!AS47-'Industrie AME'!AS47</f>
        <v>-7129.2722475551127</v>
      </c>
      <c r="AT47" s="23">
        <f>'Industrie AMS'!AT47-'Industrie AME'!AT47</f>
        <v>-7644.6158777759701</v>
      </c>
      <c r="AU47" s="23">
        <f>'Industrie AMS'!AU47-'Industrie AME'!AU47</f>
        <v>-8174.7124721976288</v>
      </c>
      <c r="AV47" s="23">
        <f>'Industrie AMS'!AV47-'Industrie AME'!AV47</f>
        <v>-8706.2772035271337</v>
      </c>
      <c r="AW47" s="23">
        <f>'Industrie AMS'!AW47-'Industrie AME'!AW47</f>
        <v>-9268.5057901644905</v>
      </c>
      <c r="AX47" s="18"/>
    </row>
    <row r="48" spans="1:50" x14ac:dyDescent="0.25">
      <c r="A48" s="164"/>
      <c r="B48" t="s">
        <v>258</v>
      </c>
      <c r="C48" s="23">
        <f>'Industrie AMS'!C48-'Industrie AME'!C48</f>
        <v>0</v>
      </c>
      <c r="D48" s="23">
        <f>'Industrie AMS'!D48-'Industrie AME'!D48</f>
        <v>0</v>
      </c>
      <c r="E48" s="23">
        <f>'Industrie AMS'!E48-'Industrie AME'!E48</f>
        <v>0</v>
      </c>
      <c r="F48" s="23">
        <f>'Industrie AMS'!F48-'Industrie AME'!F48</f>
        <v>0</v>
      </c>
      <c r="G48" s="23">
        <f>'Industrie AMS'!G48-'Industrie AME'!G48</f>
        <v>0</v>
      </c>
      <c r="H48" s="23">
        <f>'Industrie AMS'!H48-'Industrie AME'!H48</f>
        <v>0</v>
      </c>
      <c r="I48" s="23">
        <f>'Industrie AMS'!I48-'Industrie AME'!I48</f>
        <v>0</v>
      </c>
      <c r="J48" s="23">
        <f>'Industrie AMS'!J48-'Industrie AME'!J48</f>
        <v>0</v>
      </c>
      <c r="K48" s="23">
        <f>'Industrie AMS'!K48-'Industrie AME'!K48</f>
        <v>0</v>
      </c>
      <c r="L48" s="23">
        <f>'Industrie AMS'!L48-'Industrie AME'!L48</f>
        <v>0</v>
      </c>
      <c r="M48" s="23">
        <f>'Industrie AMS'!M48-'Industrie AME'!M48</f>
        <v>0</v>
      </c>
      <c r="N48" s="23">
        <f>'Industrie AMS'!N48-'Industrie AME'!N48</f>
        <v>0</v>
      </c>
      <c r="O48" s="23">
        <f>'Industrie AMS'!O48-'Industrie AME'!O48</f>
        <v>0</v>
      </c>
      <c r="P48" s="23">
        <f>'Industrie AMS'!P48-'Industrie AME'!P48</f>
        <v>0</v>
      </c>
      <c r="Q48" s="23">
        <f>'Industrie AMS'!Q48-'Industrie AME'!Q48</f>
        <v>0</v>
      </c>
      <c r="R48" s="23">
        <f>'Industrie AMS'!R48-'Industrie AME'!R48</f>
        <v>0</v>
      </c>
      <c r="S48" s="23">
        <f>'Industrie AMS'!S48-'Industrie AME'!S48</f>
        <v>0</v>
      </c>
      <c r="T48" s="23">
        <f>'Industrie AMS'!T48-'Industrie AME'!T48</f>
        <v>0</v>
      </c>
      <c r="U48" s="23">
        <f>'Industrie AMS'!U48-'Industrie AME'!U48</f>
        <v>0</v>
      </c>
      <c r="V48" s="23">
        <f>'Industrie AMS'!V48-'Industrie AME'!V48</f>
        <v>-1.9136910838706171</v>
      </c>
      <c r="W48" s="23">
        <f>'Industrie AMS'!W48-'Industrie AME'!W48</f>
        <v>-34.851913903093191</v>
      </c>
      <c r="X48" s="23">
        <f>'Industrie AMS'!X48-'Industrie AME'!X48</f>
        <v>-57.847406895569293</v>
      </c>
      <c r="Y48" s="23">
        <f>'Industrie AMS'!Y48-'Industrie AME'!Y48</f>
        <v>7.9479027558754751</v>
      </c>
      <c r="Z48" s="23">
        <f>'Industrie AMS'!Z48-'Industrie AME'!Z48</f>
        <v>112.81479439865325</v>
      </c>
      <c r="AA48" s="23">
        <f>'Industrie AMS'!AA48-'Industrie AME'!AA48</f>
        <v>256.37348346737417</v>
      </c>
      <c r="AB48" s="23">
        <f>'Industrie AMS'!AB48-'Industrie AME'!AB48</f>
        <v>430.02468961918566</v>
      </c>
      <c r="AC48" s="23">
        <f>'Industrie AMS'!AC48-'Industrie AME'!AC48</f>
        <v>662.65795247508504</v>
      </c>
      <c r="AD48" s="23">
        <f>'Industrie AMS'!AD48-'Industrie AME'!AD48</f>
        <v>649.31345302510636</v>
      </c>
      <c r="AE48" s="23">
        <f>'Industrie AMS'!AE48-'Industrie AME'!AE48</f>
        <v>601.87292863681978</v>
      </c>
      <c r="AF48" s="23">
        <f>'Industrie AMS'!AF48-'Industrie AME'!AF48</f>
        <v>535.36688591701022</v>
      </c>
      <c r="AG48" s="23">
        <f>'Industrie AMS'!AG48-'Industrie AME'!AG48</f>
        <v>462.20355668323282</v>
      </c>
      <c r="AH48" s="23">
        <f>'Industrie AMS'!AH48-'Industrie AME'!AH48</f>
        <v>374.5425712923734</v>
      </c>
      <c r="AI48" s="23">
        <f>'Industrie AMS'!AI48-'Industrie AME'!AI48</f>
        <v>292.96698518446829</v>
      </c>
      <c r="AJ48" s="23">
        <f>'Industrie AMS'!AJ48-'Industrie AME'!AJ48</f>
        <v>211.15815819545787</v>
      </c>
      <c r="AK48" s="23">
        <f>'Industrie AMS'!AK48-'Industrie AME'!AK48</f>
        <v>122.36297781119356</v>
      </c>
      <c r="AL48" s="23">
        <f>'Industrie AMS'!AL48-'Industrie AME'!AL48</f>
        <v>40.122431296953437</v>
      </c>
      <c r="AM48" s="23">
        <f>'Industrie AMS'!AM48-'Industrie AME'!AM48</f>
        <v>-49.648691905033047</v>
      </c>
      <c r="AN48" s="23">
        <f>'Industrie AMS'!AN48-'Industrie AME'!AN48</f>
        <v>-150.55140790358564</v>
      </c>
      <c r="AO48" s="23">
        <f>'Industrie AMS'!AO48-'Industrie AME'!AO48</f>
        <v>-260.94746651347486</v>
      </c>
      <c r="AP48" s="23">
        <f>'Industrie AMS'!AP48-'Industrie AME'!AP48</f>
        <v>-373.46081093390058</v>
      </c>
      <c r="AQ48" s="23">
        <f>'Industrie AMS'!AQ48-'Industrie AME'!AQ48</f>
        <v>-491.67583251277938</v>
      </c>
      <c r="AR48" s="23">
        <f>'Industrie AMS'!AR48-'Industrie AME'!AR48</f>
        <v>-622.27292800625764</v>
      </c>
      <c r="AS48" s="23">
        <f>'Industrie AMS'!AS48-'Industrie AME'!AS48</f>
        <v>-738.28938436624048</v>
      </c>
      <c r="AT48" s="23">
        <f>'Industrie AMS'!AT48-'Industrie AME'!AT48</f>
        <v>-854.17817785993975</v>
      </c>
      <c r="AU48" s="23">
        <f>'Industrie AMS'!AU48-'Industrie AME'!AU48</f>
        <v>-969.75564405759178</v>
      </c>
      <c r="AV48" s="23">
        <f>'Industrie AMS'!AV48-'Industrie AME'!AV48</f>
        <v>-1085.1936460664874</v>
      </c>
      <c r="AW48" s="23">
        <f>'Industrie AMS'!AW48-'Industrie AME'!AW48</f>
        <v>-1204.5021394335799</v>
      </c>
      <c r="AX48" s="18"/>
    </row>
    <row r="49" spans="1:50" x14ac:dyDescent="0.25">
      <c r="A49" s="164"/>
      <c r="B49" t="s">
        <v>268</v>
      </c>
      <c r="C49" s="23">
        <f>'Industrie AMS'!C49-'Industrie AME'!C49</f>
        <v>0</v>
      </c>
      <c r="D49" s="23">
        <f>'Industrie AMS'!D49-'Industrie AME'!D49</f>
        <v>0</v>
      </c>
      <c r="E49" s="23">
        <f>'Industrie AMS'!E49-'Industrie AME'!E49</f>
        <v>0</v>
      </c>
      <c r="F49" s="23">
        <f>'Industrie AMS'!F49-'Industrie AME'!F49</f>
        <v>0</v>
      </c>
      <c r="G49" s="23">
        <f>'Industrie AMS'!G49-'Industrie AME'!G49</f>
        <v>0</v>
      </c>
      <c r="H49" s="23">
        <f>'Industrie AMS'!H49-'Industrie AME'!H49</f>
        <v>0</v>
      </c>
      <c r="I49" s="23">
        <f>'Industrie AMS'!I49-'Industrie AME'!I49</f>
        <v>0</v>
      </c>
      <c r="J49" s="23">
        <f>'Industrie AMS'!J49-'Industrie AME'!J49</f>
        <v>0</v>
      </c>
      <c r="K49" s="23">
        <f>'Industrie AMS'!K49-'Industrie AME'!K49</f>
        <v>0</v>
      </c>
      <c r="L49" s="23">
        <f>'Industrie AMS'!L49-'Industrie AME'!L49</f>
        <v>0</v>
      </c>
      <c r="M49" s="23">
        <f>'Industrie AMS'!M49-'Industrie AME'!M49</f>
        <v>0</v>
      </c>
      <c r="N49" s="23">
        <f>'Industrie AMS'!N49-'Industrie AME'!N49</f>
        <v>0</v>
      </c>
      <c r="O49" s="23">
        <f>'Industrie AMS'!O49-'Industrie AME'!O49</f>
        <v>0</v>
      </c>
      <c r="P49" s="23">
        <f>'Industrie AMS'!P49-'Industrie AME'!P49</f>
        <v>0</v>
      </c>
      <c r="Q49" s="23">
        <f>'Industrie AMS'!Q49-'Industrie AME'!Q49</f>
        <v>0</v>
      </c>
      <c r="R49" s="23">
        <f>'Industrie AMS'!R49-'Industrie AME'!R49</f>
        <v>0</v>
      </c>
      <c r="S49" s="23">
        <f>'Industrie AMS'!S49-'Industrie AME'!S49</f>
        <v>0</v>
      </c>
      <c r="T49" s="23">
        <f>'Industrie AMS'!T49-'Industrie AME'!T49</f>
        <v>0</v>
      </c>
      <c r="U49" s="23">
        <f>'Industrie AMS'!U49-'Industrie AME'!U49</f>
        <v>0</v>
      </c>
      <c r="V49" s="23">
        <f>'Industrie AMS'!V49-'Industrie AME'!V49</f>
        <v>14.360662631446758</v>
      </c>
      <c r="W49" s="23">
        <f>'Industrie AMS'!W49-'Industrie AME'!W49</f>
        <v>-56.349190904620627</v>
      </c>
      <c r="X49" s="23">
        <f>'Industrie AMS'!X49-'Industrie AME'!X49</f>
        <v>-133.4642413822221</v>
      </c>
      <c r="Y49" s="23">
        <f>'Industrie AMS'!Y49-'Industrie AME'!Y49</f>
        <v>68.913636528304778</v>
      </c>
      <c r="Z49" s="23">
        <f>'Industrie AMS'!Z49-'Industrie AME'!Z49</f>
        <v>170.71166361885844</v>
      </c>
      <c r="AA49" s="23">
        <f>'Industrie AMS'!AA49-'Industrie AME'!AA49</f>
        <v>182.28680421457466</v>
      </c>
      <c r="AB49" s="23">
        <f>'Industrie AMS'!AB49-'Industrie AME'!AB49</f>
        <v>90.828266207761772</v>
      </c>
      <c r="AC49" s="23">
        <f>'Industrie AMS'!AC49-'Industrie AME'!AC49</f>
        <v>-1.6313678278129373</v>
      </c>
      <c r="AD49" s="23">
        <f>'Industrie AMS'!AD49-'Industrie AME'!AD49</f>
        <v>89.601083961773838</v>
      </c>
      <c r="AE49" s="23">
        <f>'Industrie AMS'!AE49-'Industrie AME'!AE49</f>
        <v>73.78892262412046</v>
      </c>
      <c r="AF49" s="23">
        <f>'Industrie AMS'!AF49-'Industrie AME'!AF49</f>
        <v>29.773330338146479</v>
      </c>
      <c r="AG49" s="23">
        <f>'Industrie AMS'!AG49-'Industrie AME'!AG49</f>
        <v>-32.463672401532676</v>
      </c>
      <c r="AH49" s="23">
        <f>'Industrie AMS'!AH49-'Industrie AME'!AH49</f>
        <v>-106.32057479695141</v>
      </c>
      <c r="AI49" s="23">
        <f>'Industrie AMS'!AI49-'Industrie AME'!AI49</f>
        <v>-142.03618807037128</v>
      </c>
      <c r="AJ49" s="23">
        <f>'Industrie AMS'!AJ49-'Industrie AME'!AJ49</f>
        <v>-192.80268980914116</v>
      </c>
      <c r="AK49" s="23">
        <f>'Industrie AMS'!AK49-'Industrie AME'!AK49</f>
        <v>-254.94514374158462</v>
      </c>
      <c r="AL49" s="23">
        <f>'Industrie AMS'!AL49-'Industrie AME'!AL49</f>
        <v>-311.58838047957761</v>
      </c>
      <c r="AM49" s="23">
        <f>'Industrie AMS'!AM49-'Industrie AME'!AM49</f>
        <v>-357.69173517200761</v>
      </c>
      <c r="AN49" s="23">
        <f>'Industrie AMS'!AN49-'Industrie AME'!AN49</f>
        <v>-296.36009782810288</v>
      </c>
      <c r="AO49" s="23">
        <f>'Industrie AMS'!AO49-'Industrie AME'!AO49</f>
        <v>-295.46233206298348</v>
      </c>
      <c r="AP49" s="23">
        <f>'Industrie AMS'!AP49-'Industrie AME'!AP49</f>
        <v>-297.54080820346644</v>
      </c>
      <c r="AQ49" s="23">
        <f>'Industrie AMS'!AQ49-'Industrie AME'!AQ49</f>
        <v>-309.21121588923052</v>
      </c>
      <c r="AR49" s="23">
        <f>'Industrie AMS'!AR49-'Industrie AME'!AR49</f>
        <v>-355.43373560674081</v>
      </c>
      <c r="AS49" s="23">
        <f>'Industrie AMS'!AS49-'Industrie AME'!AS49</f>
        <v>-405.37599688533373</v>
      </c>
      <c r="AT49" s="23">
        <f>'Industrie AMS'!AT49-'Industrie AME'!AT49</f>
        <v>-407.34698968335215</v>
      </c>
      <c r="AU49" s="23">
        <f>'Industrie AMS'!AU49-'Industrie AME'!AU49</f>
        <v>-398.60861822938386</v>
      </c>
      <c r="AV49" s="23">
        <f>'Industrie AMS'!AV49-'Industrie AME'!AV49</f>
        <v>-384.42166260827435</v>
      </c>
      <c r="AW49" s="23">
        <f>'Industrie AMS'!AW49-'Industrie AME'!AW49</f>
        <v>-419.34988865036212</v>
      </c>
      <c r="AX49" s="18"/>
    </row>
    <row r="50" spans="1:50" x14ac:dyDescent="0.25">
      <c r="A50" s="164"/>
      <c r="B50" t="s">
        <v>259</v>
      </c>
      <c r="C50" s="23">
        <f>'Industrie AMS'!C50-'Industrie AME'!C50</f>
        <v>0</v>
      </c>
      <c r="D50" s="23">
        <f>'Industrie AMS'!D50-'Industrie AME'!D50</f>
        <v>0</v>
      </c>
      <c r="E50" s="23">
        <f>'Industrie AMS'!E50-'Industrie AME'!E50</f>
        <v>0</v>
      </c>
      <c r="F50" s="23">
        <f>'Industrie AMS'!F50-'Industrie AME'!F50</f>
        <v>0</v>
      </c>
      <c r="G50" s="23">
        <f>'Industrie AMS'!G50-'Industrie AME'!G50</f>
        <v>0</v>
      </c>
      <c r="H50" s="23">
        <f>'Industrie AMS'!H50-'Industrie AME'!H50</f>
        <v>0</v>
      </c>
      <c r="I50" s="23">
        <f>'Industrie AMS'!I50-'Industrie AME'!I50</f>
        <v>0</v>
      </c>
      <c r="J50" s="23">
        <f>'Industrie AMS'!J50-'Industrie AME'!J50</f>
        <v>0</v>
      </c>
      <c r="K50" s="23">
        <f>'Industrie AMS'!K50-'Industrie AME'!K50</f>
        <v>0</v>
      </c>
      <c r="L50" s="23">
        <f>'Industrie AMS'!L50-'Industrie AME'!L50</f>
        <v>0</v>
      </c>
      <c r="M50" s="23">
        <f>'Industrie AMS'!M50-'Industrie AME'!M50</f>
        <v>0</v>
      </c>
      <c r="N50" s="23">
        <f>'Industrie AMS'!N50-'Industrie AME'!N50</f>
        <v>0</v>
      </c>
      <c r="O50" s="23">
        <f>'Industrie AMS'!O50-'Industrie AME'!O50</f>
        <v>0</v>
      </c>
      <c r="P50" s="23">
        <f>'Industrie AMS'!P50-'Industrie AME'!P50</f>
        <v>0</v>
      </c>
      <c r="Q50" s="23">
        <f>'Industrie AMS'!Q50-'Industrie AME'!Q50</f>
        <v>0</v>
      </c>
      <c r="R50" s="23">
        <f>'Industrie AMS'!R50-'Industrie AME'!R50</f>
        <v>0</v>
      </c>
      <c r="S50" s="23">
        <f>'Industrie AMS'!S50-'Industrie AME'!S50</f>
        <v>0</v>
      </c>
      <c r="T50" s="23">
        <f>'Industrie AMS'!T50-'Industrie AME'!T50</f>
        <v>0</v>
      </c>
      <c r="U50" s="23">
        <f>'Industrie AMS'!U50-'Industrie AME'!U50</f>
        <v>0</v>
      </c>
      <c r="V50" s="23">
        <f>'Industrie AMS'!V50-'Industrie AME'!V50</f>
        <v>-1.3704178951920767</v>
      </c>
      <c r="W50" s="23">
        <f>'Industrie AMS'!W50-'Industrie AME'!W50</f>
        <v>-83.556762664517009</v>
      </c>
      <c r="X50" s="23">
        <f>'Industrie AMS'!X50-'Industrie AME'!X50</f>
        <v>-180.83460008599286</v>
      </c>
      <c r="Y50" s="23">
        <f>'Industrie AMS'!Y50-'Industrie AME'!Y50</f>
        <v>-85.643966825329699</v>
      </c>
      <c r="Z50" s="23">
        <f>'Industrie AMS'!Z50-'Industrie AME'!Z50</f>
        <v>23.165342822299863</v>
      </c>
      <c r="AA50" s="23">
        <f>'Industrie AMS'!AA50-'Industrie AME'!AA50</f>
        <v>140.42461698597617</v>
      </c>
      <c r="AB50" s="23">
        <f>'Industrie AMS'!AB50-'Industrie AME'!AB50</f>
        <v>206.03499326736346</v>
      </c>
      <c r="AC50" s="23">
        <f>'Industrie AMS'!AC50-'Industrie AME'!AC50</f>
        <v>304.551411966866</v>
      </c>
      <c r="AD50" s="23">
        <f>'Industrie AMS'!AD50-'Industrie AME'!AD50</f>
        <v>614.60081345728395</v>
      </c>
      <c r="AE50" s="23">
        <f>'Industrie AMS'!AE50-'Industrie AME'!AE50</f>
        <v>873.55747367484582</v>
      </c>
      <c r="AF50" s="23">
        <f>'Industrie AMS'!AF50-'Industrie AME'!AF50</f>
        <v>1112.6716083915308</v>
      </c>
      <c r="AG50" s="23">
        <f>'Industrie AMS'!AG50-'Industrie AME'!AG50</f>
        <v>1340.4996935389136</v>
      </c>
      <c r="AH50" s="23">
        <f>'Industrie AMS'!AH50-'Industrie AME'!AH50</f>
        <v>1537.1895116346132</v>
      </c>
      <c r="AI50" s="23">
        <f>'Industrie AMS'!AI50-'Industrie AME'!AI50</f>
        <v>1777.3059053958423</v>
      </c>
      <c r="AJ50" s="23">
        <f>'Industrie AMS'!AJ50-'Industrie AME'!AJ50</f>
        <v>2025.0579879966026</v>
      </c>
      <c r="AK50" s="23">
        <f>'Industrie AMS'!AK50-'Industrie AME'!AK50</f>
        <v>2265.1846657690476</v>
      </c>
      <c r="AL50" s="23">
        <f>'Industrie AMS'!AL50-'Industrie AME'!AL50</f>
        <v>2514.9792569616038</v>
      </c>
      <c r="AM50" s="23">
        <f>'Industrie AMS'!AM50-'Industrie AME'!AM50</f>
        <v>2756.2738655561698</v>
      </c>
      <c r="AN50" s="23">
        <f>'Industrie AMS'!AN50-'Industrie AME'!AN50</f>
        <v>3004.8170079904303</v>
      </c>
      <c r="AO50" s="23">
        <f>'Industrie AMS'!AO50-'Industrie AME'!AO50</f>
        <v>3235.3554983841677</v>
      </c>
      <c r="AP50" s="23">
        <f>'Industrie AMS'!AP50-'Industrie AME'!AP50</f>
        <v>3467.2048131088959</v>
      </c>
      <c r="AQ50" s="23">
        <f>'Industrie AMS'!AQ50-'Industrie AME'!AQ50</f>
        <v>3690.5499506215056</v>
      </c>
      <c r="AR50" s="23">
        <f>'Industrie AMS'!AR50-'Industrie AME'!AR50</f>
        <v>3880.7732671947306</v>
      </c>
      <c r="AS50" s="23">
        <f>'Industrie AMS'!AS50-'Industrie AME'!AS50</f>
        <v>4079.0992265735549</v>
      </c>
      <c r="AT50" s="23">
        <f>'Industrie AMS'!AT50-'Industrie AME'!AT50</f>
        <v>4297.1147277376585</v>
      </c>
      <c r="AU50" s="23">
        <f>'Industrie AMS'!AU50-'Industrie AME'!AU50</f>
        <v>4530.364491134249</v>
      </c>
      <c r="AV50" s="23">
        <f>'Industrie AMS'!AV50-'Industrie AME'!AV50</f>
        <v>4774.8931682351904</v>
      </c>
      <c r="AW50" s="23">
        <f>'Industrie AMS'!AW50-'Industrie AME'!AW50</f>
        <v>5018.561322702255</v>
      </c>
      <c r="AX50" s="18"/>
    </row>
    <row r="51" spans="1:50" x14ac:dyDescent="0.25">
      <c r="A51" s="164"/>
      <c r="B51" t="s">
        <v>260</v>
      </c>
      <c r="C51" s="23">
        <f>'Industrie AMS'!C51-'Industrie AME'!C51</f>
        <v>0</v>
      </c>
      <c r="D51" s="23">
        <f>'Industrie AMS'!D51-'Industrie AME'!D51</f>
        <v>0</v>
      </c>
      <c r="E51" s="23">
        <f>'Industrie AMS'!E51-'Industrie AME'!E51</f>
        <v>0</v>
      </c>
      <c r="F51" s="23">
        <f>'Industrie AMS'!F51-'Industrie AME'!F51</f>
        <v>0</v>
      </c>
      <c r="G51" s="23">
        <f>'Industrie AMS'!G51-'Industrie AME'!G51</f>
        <v>0</v>
      </c>
      <c r="H51" s="23">
        <f>'Industrie AMS'!H51-'Industrie AME'!H51</f>
        <v>0</v>
      </c>
      <c r="I51" s="23">
        <f>'Industrie AMS'!I51-'Industrie AME'!I51</f>
        <v>0</v>
      </c>
      <c r="J51" s="23">
        <f>'Industrie AMS'!J51-'Industrie AME'!J51</f>
        <v>0</v>
      </c>
      <c r="K51" s="23">
        <f>'Industrie AMS'!K51-'Industrie AME'!K51</f>
        <v>0</v>
      </c>
      <c r="L51" s="23">
        <f>'Industrie AMS'!L51-'Industrie AME'!L51</f>
        <v>0</v>
      </c>
      <c r="M51" s="23">
        <f>'Industrie AMS'!M51-'Industrie AME'!M51</f>
        <v>0</v>
      </c>
      <c r="N51" s="23">
        <f>'Industrie AMS'!N51-'Industrie AME'!N51</f>
        <v>0</v>
      </c>
      <c r="O51" s="23">
        <f>'Industrie AMS'!O51-'Industrie AME'!O51</f>
        <v>0</v>
      </c>
      <c r="P51" s="23">
        <f>'Industrie AMS'!P51-'Industrie AME'!P51</f>
        <v>0</v>
      </c>
      <c r="Q51" s="23">
        <f>'Industrie AMS'!Q51-'Industrie AME'!Q51</f>
        <v>0</v>
      </c>
      <c r="R51" s="23">
        <f>'Industrie AMS'!R51-'Industrie AME'!R51</f>
        <v>0</v>
      </c>
      <c r="S51" s="23">
        <f>'Industrie AMS'!S51-'Industrie AME'!S51</f>
        <v>0</v>
      </c>
      <c r="T51" s="23">
        <f>'Industrie AMS'!T51-'Industrie AME'!T51</f>
        <v>0</v>
      </c>
      <c r="U51" s="23">
        <f>'Industrie AMS'!U51-'Industrie AME'!U51</f>
        <v>0</v>
      </c>
      <c r="V51" s="23">
        <f>'Industrie AMS'!V51-'Industrie AME'!V51</f>
        <v>-15.761397521584513</v>
      </c>
      <c r="W51" s="23">
        <f>'Industrie AMS'!W51-'Industrie AME'!W51</f>
        <v>-112.55701771212807</v>
      </c>
      <c r="X51" s="23">
        <f>'Industrie AMS'!X51-'Industrie AME'!X51</f>
        <v>-219.46259417484907</v>
      </c>
      <c r="Y51" s="23">
        <f>'Industrie AMS'!Y51-'Industrie AME'!Y51</f>
        <v>-247.50592242391758</v>
      </c>
      <c r="Z51" s="23">
        <f>'Industrie AMS'!Z51-'Industrie AME'!Z51</f>
        <v>-285.2426666989104</v>
      </c>
      <c r="AA51" s="23">
        <f>'Industrie AMS'!AA51-'Industrie AME'!AA51</f>
        <v>-320.53823702175032</v>
      </c>
      <c r="AB51" s="23">
        <f>'Industrie AMS'!AB51-'Industrie AME'!AB51</f>
        <v>-366.74660496539218</v>
      </c>
      <c r="AC51" s="23">
        <f>'Industrie AMS'!AC51-'Industrie AME'!AC51</f>
        <v>-408.83593803516123</v>
      </c>
      <c r="AD51" s="23">
        <f>'Industrie AMS'!AD51-'Industrie AME'!AD51</f>
        <v>-434.59029496342555</v>
      </c>
      <c r="AE51" s="23">
        <f>'Industrie AMS'!AE51-'Industrie AME'!AE51</f>
        <v>-466.01931199357932</v>
      </c>
      <c r="AF51" s="23">
        <f>'Industrie AMS'!AF51-'Industrie AME'!AF51</f>
        <v>-502.0844950591636</v>
      </c>
      <c r="AG51" s="23">
        <f>'Industrie AMS'!AG51-'Industrie AME'!AG51</f>
        <v>-533.44170393282911</v>
      </c>
      <c r="AH51" s="23">
        <f>'Industrie AMS'!AH51-'Industrie AME'!AH51</f>
        <v>-575.61547491733654</v>
      </c>
      <c r="AI51" s="23">
        <f>'Industrie AMS'!AI51-'Industrie AME'!AI51</f>
        <v>-617.80698832146118</v>
      </c>
      <c r="AJ51" s="23">
        <f>'Industrie AMS'!AJ51-'Industrie AME'!AJ51</f>
        <v>-657.19496555963997</v>
      </c>
      <c r="AK51" s="23">
        <f>'Industrie AMS'!AK51-'Industrie AME'!AK51</f>
        <v>-700.80763927344742</v>
      </c>
      <c r="AL51" s="23">
        <f>'Industrie AMS'!AL51-'Industrie AME'!AL51</f>
        <v>-725.99554661528236</v>
      </c>
      <c r="AM51" s="23">
        <f>'Industrie AMS'!AM51-'Industrie AME'!AM51</f>
        <v>-754.8914179670046</v>
      </c>
      <c r="AN51" s="23">
        <f>'Industrie AMS'!AN51-'Industrie AME'!AN51</f>
        <v>-840.89440066202769</v>
      </c>
      <c r="AO51" s="23">
        <f>'Industrie AMS'!AO51-'Industrie AME'!AO51</f>
        <v>-932.43002375060678</v>
      </c>
      <c r="AP51" s="23">
        <f>'Industrie AMS'!AP51-'Industrie AME'!AP51</f>
        <v>-1028.8416332950164</v>
      </c>
      <c r="AQ51" s="23">
        <f>'Industrie AMS'!AQ51-'Industrie AME'!AQ51</f>
        <v>-1134.0317919899244</v>
      </c>
      <c r="AR51" s="23">
        <f>'Industrie AMS'!AR51-'Industrie AME'!AR51</f>
        <v>-1251.1126046632253</v>
      </c>
      <c r="AS51" s="23">
        <f>'Industrie AMS'!AS51-'Industrie AME'!AS51</f>
        <v>-1313.5315349990979</v>
      </c>
      <c r="AT51" s="23">
        <f>'Industrie AMS'!AT51-'Industrie AME'!AT51</f>
        <v>-1380.5999647939425</v>
      </c>
      <c r="AU51" s="23">
        <f>'Industrie AMS'!AU51-'Industrie AME'!AU51</f>
        <v>-1449.929316283944</v>
      </c>
      <c r="AV51" s="23">
        <f>'Industrie AMS'!AV51-'Industrie AME'!AV51</f>
        <v>-1521.0568206024564</v>
      </c>
      <c r="AW51" s="23">
        <f>'Industrie AMS'!AW51-'Industrie AME'!AW51</f>
        <v>-1595.7412436425784</v>
      </c>
      <c r="AX51" s="18"/>
    </row>
    <row r="52" spans="1:50" x14ac:dyDescent="0.25">
      <c r="A52" s="164"/>
      <c r="B52" t="s">
        <v>261</v>
      </c>
      <c r="C52" s="23">
        <f>'Industrie AMS'!C52-'Industrie AME'!C52</f>
        <v>0</v>
      </c>
      <c r="D52" s="23">
        <f>'Industrie AMS'!D52-'Industrie AME'!D52</f>
        <v>0</v>
      </c>
      <c r="E52" s="23">
        <f>'Industrie AMS'!E52-'Industrie AME'!E52</f>
        <v>0</v>
      </c>
      <c r="F52" s="23">
        <f>'Industrie AMS'!F52-'Industrie AME'!F52</f>
        <v>0</v>
      </c>
      <c r="G52" s="23">
        <f>'Industrie AMS'!G52-'Industrie AME'!G52</f>
        <v>0</v>
      </c>
      <c r="H52" s="23">
        <f>'Industrie AMS'!H52-'Industrie AME'!H52</f>
        <v>0</v>
      </c>
      <c r="I52" s="23">
        <f>'Industrie AMS'!I52-'Industrie AME'!I52</f>
        <v>0</v>
      </c>
      <c r="J52" s="23">
        <f>'Industrie AMS'!J52-'Industrie AME'!J52</f>
        <v>0</v>
      </c>
      <c r="K52" s="23">
        <f>'Industrie AMS'!K52-'Industrie AME'!K52</f>
        <v>0</v>
      </c>
      <c r="L52" s="23">
        <f>'Industrie AMS'!L52-'Industrie AME'!L52</f>
        <v>0</v>
      </c>
      <c r="M52" s="23">
        <f>'Industrie AMS'!M52-'Industrie AME'!M52</f>
        <v>0</v>
      </c>
      <c r="N52" s="23">
        <f>'Industrie AMS'!N52-'Industrie AME'!N52</f>
        <v>0</v>
      </c>
      <c r="O52" s="23">
        <f>'Industrie AMS'!O52-'Industrie AME'!O52</f>
        <v>0</v>
      </c>
      <c r="P52" s="23">
        <f>'Industrie AMS'!P52-'Industrie AME'!P52</f>
        <v>0</v>
      </c>
      <c r="Q52" s="23">
        <f>'Industrie AMS'!Q52-'Industrie AME'!Q52</f>
        <v>0</v>
      </c>
      <c r="R52" s="23">
        <f>'Industrie AMS'!R52-'Industrie AME'!R52</f>
        <v>0</v>
      </c>
      <c r="S52" s="23">
        <f>'Industrie AMS'!S52-'Industrie AME'!S52</f>
        <v>0</v>
      </c>
      <c r="T52" s="23">
        <f>'Industrie AMS'!T52-'Industrie AME'!T52</f>
        <v>0</v>
      </c>
      <c r="U52" s="23">
        <f>'Industrie AMS'!U52-'Industrie AME'!U52</f>
        <v>0</v>
      </c>
      <c r="V52" s="23">
        <f>'Industrie AMS'!V52-'Industrie AME'!V52</f>
        <v>-17.806910257717391</v>
      </c>
      <c r="W52" s="23">
        <f>'Industrie AMS'!W52-'Industrie AME'!W52</f>
        <v>-144.8301979590542</v>
      </c>
      <c r="X52" s="23">
        <f>'Industrie AMS'!X52-'Industrie AME'!X52</f>
        <v>-230.01567202794104</v>
      </c>
      <c r="Y52" s="23">
        <f>'Industrie AMS'!Y52-'Industrie AME'!Y52</f>
        <v>-254.11021721492216</v>
      </c>
      <c r="Z52" s="23">
        <f>'Industrie AMS'!Z52-'Industrie AME'!Z52</f>
        <v>-326.24414822796098</v>
      </c>
      <c r="AA52" s="23">
        <f>'Industrie AMS'!AA52-'Industrie AME'!AA52</f>
        <v>-396.06014334151405</v>
      </c>
      <c r="AB52" s="23">
        <f>'Industrie AMS'!AB52-'Industrie AME'!AB52</f>
        <v>-502.64600509501543</v>
      </c>
      <c r="AC52" s="23">
        <f>'Industrie AMS'!AC52-'Industrie AME'!AC52</f>
        <v>-575.01804336383793</v>
      </c>
      <c r="AD52" s="23">
        <f>'Industrie AMS'!AD52-'Industrie AME'!AD52</f>
        <v>-607.4863214285615</v>
      </c>
      <c r="AE52" s="23">
        <f>'Industrie AMS'!AE52-'Industrie AME'!AE52</f>
        <v>-652.83383119635619</v>
      </c>
      <c r="AF52" s="23">
        <f>'Industrie AMS'!AF52-'Industrie AME'!AF52</f>
        <v>-695.24543094218097</v>
      </c>
      <c r="AG52" s="23">
        <f>'Industrie AMS'!AG52-'Industrie AME'!AG52</f>
        <v>-730.5294983501517</v>
      </c>
      <c r="AH52" s="23">
        <f>'Industrie AMS'!AH52-'Industrie AME'!AH52</f>
        <v>-776.8999028252947</v>
      </c>
      <c r="AI52" s="23">
        <f>'Industrie AMS'!AI52-'Industrie AME'!AI52</f>
        <v>-814.03955675115867</v>
      </c>
      <c r="AJ52" s="23">
        <f>'Industrie AMS'!AJ52-'Industrie AME'!AJ52</f>
        <v>-844.40353952776059</v>
      </c>
      <c r="AK52" s="23">
        <f>'Industrie AMS'!AK52-'Industrie AME'!AK52</f>
        <v>-876.50941595655604</v>
      </c>
      <c r="AL52" s="23">
        <f>'Industrie AMS'!AL52-'Industrie AME'!AL52</f>
        <v>-893.14875771279912</v>
      </c>
      <c r="AM52" s="23">
        <f>'Industrie AMS'!AM52-'Industrie AME'!AM52</f>
        <v>-911.75846099480259</v>
      </c>
      <c r="AN52" s="23">
        <f>'Industrie AMS'!AN52-'Industrie AME'!AN52</f>
        <v>-983.04509972451342</v>
      </c>
      <c r="AO52" s="23">
        <f>'Industrie AMS'!AO52-'Industrie AME'!AO52</f>
        <v>-1037.8231795445172</v>
      </c>
      <c r="AP52" s="23">
        <f>'Industrie AMS'!AP52-'Industrie AME'!AP52</f>
        <v>-1075.2961027967467</v>
      </c>
      <c r="AQ52" s="23">
        <f>'Industrie AMS'!AQ52-'Industrie AME'!AQ52</f>
        <v>-1124.1757554300202</v>
      </c>
      <c r="AR52" s="23">
        <f>'Industrie AMS'!AR52-'Industrie AME'!AR52</f>
        <v>-1184.9810344337893</v>
      </c>
      <c r="AS52" s="23">
        <f>'Industrie AMS'!AS52-'Industrie AME'!AS52</f>
        <v>-1258.9328331214201</v>
      </c>
      <c r="AT52" s="23">
        <f>'Industrie AMS'!AT52-'Industrie AME'!AT52</f>
        <v>-1344.234373007137</v>
      </c>
      <c r="AU52" s="23">
        <f>'Industrie AMS'!AU52-'Industrie AME'!AU52</f>
        <v>-1434.2891813883543</v>
      </c>
      <c r="AV52" s="23">
        <f>'Industrie AMS'!AV52-'Industrie AME'!AV52</f>
        <v>-1525.8593419820172</v>
      </c>
      <c r="AW52" s="23">
        <f>'Industrie AMS'!AW52-'Industrie AME'!AW52</f>
        <v>-1618.4956025303982</v>
      </c>
      <c r="AX52" s="18"/>
    </row>
    <row r="53" spans="1:50" x14ac:dyDescent="0.25">
      <c r="A53" s="164"/>
      <c r="B53" t="s">
        <v>262</v>
      </c>
      <c r="C53" s="23">
        <f>'Industrie AMS'!C53-'Industrie AME'!C53</f>
        <v>0</v>
      </c>
      <c r="D53" s="23">
        <f>'Industrie AMS'!D53-'Industrie AME'!D53</f>
        <v>0</v>
      </c>
      <c r="E53" s="23">
        <f>'Industrie AMS'!E53-'Industrie AME'!E53</f>
        <v>0</v>
      </c>
      <c r="F53" s="23">
        <f>'Industrie AMS'!F53-'Industrie AME'!F53</f>
        <v>0</v>
      </c>
      <c r="G53" s="23">
        <f>'Industrie AMS'!G53-'Industrie AME'!G53</f>
        <v>0</v>
      </c>
      <c r="H53" s="23">
        <f>'Industrie AMS'!H53-'Industrie AME'!H53</f>
        <v>0</v>
      </c>
      <c r="I53" s="23">
        <f>'Industrie AMS'!I53-'Industrie AME'!I53</f>
        <v>0</v>
      </c>
      <c r="J53" s="23">
        <f>'Industrie AMS'!J53-'Industrie AME'!J53</f>
        <v>0</v>
      </c>
      <c r="K53" s="23">
        <f>'Industrie AMS'!K53-'Industrie AME'!K53</f>
        <v>0</v>
      </c>
      <c r="L53" s="23">
        <f>'Industrie AMS'!L53-'Industrie AME'!L53</f>
        <v>0</v>
      </c>
      <c r="M53" s="23">
        <f>'Industrie AMS'!M53-'Industrie AME'!M53</f>
        <v>0</v>
      </c>
      <c r="N53" s="23">
        <f>'Industrie AMS'!N53-'Industrie AME'!N53</f>
        <v>0</v>
      </c>
      <c r="O53" s="23">
        <f>'Industrie AMS'!O53-'Industrie AME'!O53</f>
        <v>0</v>
      </c>
      <c r="P53" s="23">
        <f>'Industrie AMS'!P53-'Industrie AME'!P53</f>
        <v>0</v>
      </c>
      <c r="Q53" s="23">
        <f>'Industrie AMS'!Q53-'Industrie AME'!Q53</f>
        <v>0</v>
      </c>
      <c r="R53" s="23">
        <f>'Industrie AMS'!R53-'Industrie AME'!R53</f>
        <v>0</v>
      </c>
      <c r="S53" s="23">
        <f>'Industrie AMS'!S53-'Industrie AME'!S53</f>
        <v>0</v>
      </c>
      <c r="T53" s="23">
        <f>'Industrie AMS'!T53-'Industrie AME'!T53</f>
        <v>0</v>
      </c>
      <c r="U53" s="23">
        <f>'Industrie AMS'!U53-'Industrie AME'!U53</f>
        <v>0</v>
      </c>
      <c r="V53" s="23">
        <f>'Industrie AMS'!V53-'Industrie AME'!V53</f>
        <v>14.91197859285603</v>
      </c>
      <c r="W53" s="23">
        <f>'Industrie AMS'!W53-'Industrie AME'!W53</f>
        <v>-64.759104076576477</v>
      </c>
      <c r="X53" s="23">
        <f>'Industrie AMS'!X53-'Industrie AME'!X53</f>
        <v>-194.21618025751013</v>
      </c>
      <c r="Y53" s="23">
        <f>'Industrie AMS'!Y53-'Industrie AME'!Y53</f>
        <v>-173.78094734999468</v>
      </c>
      <c r="Z53" s="23">
        <f>'Industrie AMS'!Z53-'Industrie AME'!Z53</f>
        <v>-160.4650168811022</v>
      </c>
      <c r="AA53" s="23">
        <f>'Industrie AMS'!AA53-'Industrie AME'!AA53</f>
        <v>-201.83414350918611</v>
      </c>
      <c r="AB53" s="23">
        <f>'Industrie AMS'!AB53-'Industrie AME'!AB53</f>
        <v>-339.48299666385719</v>
      </c>
      <c r="AC53" s="23">
        <f>'Industrie AMS'!AC53-'Industrie AME'!AC53</f>
        <v>-519.37765701350145</v>
      </c>
      <c r="AD53" s="23">
        <f>'Industrie AMS'!AD53-'Industrie AME'!AD53</f>
        <v>-616.51942576575675</v>
      </c>
      <c r="AE53" s="23">
        <f>'Industrie AMS'!AE53-'Industrie AME'!AE53</f>
        <v>-763.0954089083607</v>
      </c>
      <c r="AF53" s="23">
        <f>'Industrie AMS'!AF53-'Industrie AME'!AF53</f>
        <v>-918.8130533930962</v>
      </c>
      <c r="AG53" s="23">
        <f>'Industrie AMS'!AG53-'Industrie AME'!AG53</f>
        <v>-1084.5724880671041</v>
      </c>
      <c r="AH53" s="23">
        <f>'Industrie AMS'!AH53-'Industrie AME'!AH53</f>
        <v>-1263.5814270195697</v>
      </c>
      <c r="AI53" s="23">
        <f>'Industrie AMS'!AI53-'Industrie AME'!AI53</f>
        <v>-1405.4405015806333</v>
      </c>
      <c r="AJ53" s="23">
        <f>'Industrie AMS'!AJ53-'Industrie AME'!AJ53</f>
        <v>-1546.1441056575641</v>
      </c>
      <c r="AK53" s="23">
        <f>'Industrie AMS'!AK53-'Industrie AME'!AK53</f>
        <v>-1695.1418588760644</v>
      </c>
      <c r="AL53" s="23">
        <f>'Industrie AMS'!AL53-'Industrie AME'!AL53</f>
        <v>-1834.3329950323168</v>
      </c>
      <c r="AM53" s="23">
        <f>'Industrie AMS'!AM53-'Industrie AME'!AM53</f>
        <v>-1981.0788748399937</v>
      </c>
      <c r="AN53" s="23">
        <f>'Industrie AMS'!AN53-'Industrie AME'!AN53</f>
        <v>-2090.5995970301883</v>
      </c>
      <c r="AO53" s="23">
        <f>'Industrie AMS'!AO53-'Industrie AME'!AO53</f>
        <v>-2242.9902336637169</v>
      </c>
      <c r="AP53" s="23">
        <f>'Industrie AMS'!AP53-'Industrie AME'!AP53</f>
        <v>-2393.0516494306721</v>
      </c>
      <c r="AQ53" s="23">
        <f>'Industrie AMS'!AQ53-'Industrie AME'!AQ53</f>
        <v>-2543.1126737839295</v>
      </c>
      <c r="AR53" s="23">
        <f>'Industrie AMS'!AR53-'Industrie AME'!AR53</f>
        <v>-2707.3584954031103</v>
      </c>
      <c r="AS53" s="23">
        <f>'Industrie AMS'!AS53-'Industrie AME'!AS53</f>
        <v>-2916.1741856452863</v>
      </c>
      <c r="AT53" s="23">
        <f>'Industrie AMS'!AT53-'Industrie AME'!AT53</f>
        <v>-3107.7365419269481</v>
      </c>
      <c r="AU53" s="23">
        <f>'Industrie AMS'!AU53-'Industrie AME'!AU53</f>
        <v>-3294.3662962072849</v>
      </c>
      <c r="AV53" s="23">
        <f>'Industrie AMS'!AV53-'Industrie AME'!AV53</f>
        <v>-3477.6721834588243</v>
      </c>
      <c r="AW53" s="23">
        <f>'Industrie AMS'!AW53-'Industrie AME'!AW53</f>
        <v>-3673.2132563160412</v>
      </c>
      <c r="AX53" s="18"/>
    </row>
    <row r="54" spans="1:50" x14ac:dyDescent="0.25">
      <c r="A54" s="164"/>
      <c r="B54" t="s">
        <v>263</v>
      </c>
      <c r="C54" s="23">
        <f>'Industrie AMS'!C54-'Industrie AME'!C54</f>
        <v>0</v>
      </c>
      <c r="D54" s="23">
        <f>'Industrie AMS'!D54-'Industrie AME'!D54</f>
        <v>0</v>
      </c>
      <c r="E54" s="23">
        <f>'Industrie AMS'!E54-'Industrie AME'!E54</f>
        <v>0</v>
      </c>
      <c r="F54" s="23">
        <f>'Industrie AMS'!F54-'Industrie AME'!F54</f>
        <v>0</v>
      </c>
      <c r="G54" s="23">
        <f>'Industrie AMS'!G54-'Industrie AME'!G54</f>
        <v>0</v>
      </c>
      <c r="H54" s="23">
        <f>'Industrie AMS'!H54-'Industrie AME'!H54</f>
        <v>0</v>
      </c>
      <c r="I54" s="23">
        <f>'Industrie AMS'!I54-'Industrie AME'!I54</f>
        <v>0</v>
      </c>
      <c r="J54" s="23">
        <f>'Industrie AMS'!J54-'Industrie AME'!J54</f>
        <v>0</v>
      </c>
      <c r="K54" s="23">
        <f>'Industrie AMS'!K54-'Industrie AME'!K54</f>
        <v>0</v>
      </c>
      <c r="L54" s="23">
        <f>'Industrie AMS'!L54-'Industrie AME'!L54</f>
        <v>0</v>
      </c>
      <c r="M54" s="23">
        <f>'Industrie AMS'!M54-'Industrie AME'!M54</f>
        <v>0</v>
      </c>
      <c r="N54" s="23">
        <f>'Industrie AMS'!N54-'Industrie AME'!N54</f>
        <v>0</v>
      </c>
      <c r="O54" s="23">
        <f>'Industrie AMS'!O54-'Industrie AME'!O54</f>
        <v>0</v>
      </c>
      <c r="P54" s="23">
        <f>'Industrie AMS'!P54-'Industrie AME'!P54</f>
        <v>0</v>
      </c>
      <c r="Q54" s="23">
        <f>'Industrie AMS'!Q54-'Industrie AME'!Q54</f>
        <v>0</v>
      </c>
      <c r="R54" s="23">
        <f>'Industrie AMS'!R54-'Industrie AME'!R54</f>
        <v>0</v>
      </c>
      <c r="S54" s="23">
        <f>'Industrie AMS'!S54-'Industrie AME'!S54</f>
        <v>0</v>
      </c>
      <c r="T54" s="23">
        <f>'Industrie AMS'!T54-'Industrie AME'!T54</f>
        <v>0</v>
      </c>
      <c r="U54" s="23">
        <f>'Industrie AMS'!U54-'Industrie AME'!U54</f>
        <v>0</v>
      </c>
      <c r="V54" s="23">
        <f>'Industrie AMS'!V54-'Industrie AME'!V54</f>
        <v>11.639485113191768</v>
      </c>
      <c r="W54" s="23">
        <f>'Industrie AMS'!W54-'Industrie AME'!W54</f>
        <v>-46.86302047890058</v>
      </c>
      <c r="X54" s="23">
        <f>'Industrie AMS'!X54-'Industrie AME'!X54</f>
        <v>-152.74858142071389</v>
      </c>
      <c r="Y54" s="23">
        <f>'Industrie AMS'!Y54-'Industrie AME'!Y54</f>
        <v>-118.11336263442718</v>
      </c>
      <c r="Z54" s="23">
        <f>'Industrie AMS'!Z54-'Industrie AME'!Z54</f>
        <v>-102.95772927638609</v>
      </c>
      <c r="AA54" s="23">
        <f>'Industrie AMS'!AA54-'Industrie AME'!AA54</f>
        <v>-113.09656800063021</v>
      </c>
      <c r="AB54" s="23">
        <f>'Industrie AMS'!AB54-'Industrie AME'!AB54</f>
        <v>-174.98848902455211</v>
      </c>
      <c r="AC54" s="23">
        <f>'Industrie AMS'!AC54-'Industrie AME'!AC54</f>
        <v>-236.90220991156821</v>
      </c>
      <c r="AD54" s="23">
        <f>'Industrie AMS'!AD54-'Industrie AME'!AD54</f>
        <v>-102.30399248529284</v>
      </c>
      <c r="AE54" s="23">
        <f>'Industrie AMS'!AE54-'Industrie AME'!AE54</f>
        <v>-23.327020426491799</v>
      </c>
      <c r="AF54" s="23">
        <f>'Industrie AMS'!AF54-'Industrie AME'!AF54</f>
        <v>39.485868129086157</v>
      </c>
      <c r="AG54" s="23">
        <f>'Industrie AMS'!AG54-'Industrie AME'!AG54</f>
        <v>88.996127073736716</v>
      </c>
      <c r="AH54" s="23">
        <f>'Industrie AMS'!AH54-'Industrie AME'!AH54</f>
        <v>123.55542799562681</v>
      </c>
      <c r="AI54" s="23">
        <f>'Industrie AMS'!AI54-'Industrie AME'!AI54</f>
        <v>176.35765406905921</v>
      </c>
      <c r="AJ54" s="23">
        <f>'Industrie AMS'!AJ54-'Industrie AME'!AJ54</f>
        <v>215.99848489169744</v>
      </c>
      <c r="AK54" s="23">
        <f>'Industrie AMS'!AK54-'Industrie AME'!AK54</f>
        <v>244.48407595898243</v>
      </c>
      <c r="AL54" s="23">
        <f>'Industrie AMS'!AL54-'Industrie AME'!AL54</f>
        <v>266.69201624624839</v>
      </c>
      <c r="AM54" s="23">
        <f>'Industrie AMS'!AM54-'Industrie AME'!AM54</f>
        <v>280.59621101845914</v>
      </c>
      <c r="AN54" s="23">
        <f>'Industrie AMS'!AN54-'Industrie AME'!AN54</f>
        <v>305.20581661444157</v>
      </c>
      <c r="AO54" s="23">
        <f>'Industrie AMS'!AO54-'Industrie AME'!AO54</f>
        <v>293.3444382407688</v>
      </c>
      <c r="AP54" s="23">
        <f>'Industrie AMS'!AP54-'Industrie AME'!AP54</f>
        <v>275.71875989149339</v>
      </c>
      <c r="AQ54" s="23">
        <f>'Industrie AMS'!AQ54-'Industrie AME'!AQ54</f>
        <v>246.93233728315681</v>
      </c>
      <c r="AR54" s="23">
        <f>'Industrie AMS'!AR54-'Industrie AME'!AR54</f>
        <v>192.55005709180114</v>
      </c>
      <c r="AS54" s="23">
        <f>'Industrie AMS'!AS54-'Industrie AME'!AS54</f>
        <v>120.8846334396585</v>
      </c>
      <c r="AT54" s="23">
        <f>'Industrie AMS'!AT54-'Industrie AME'!AT54</f>
        <v>62.887153134903201</v>
      </c>
      <c r="AU54" s="23">
        <f>'Industrie AMS'!AU54-'Industrie AME'!AU54</f>
        <v>1.084039080866205</v>
      </c>
      <c r="AV54" s="23">
        <f>'Industrie AMS'!AV54-'Industrie AME'!AV54</f>
        <v>-66.409567561251606</v>
      </c>
      <c r="AW54" s="23">
        <f>'Industrie AMS'!AW54-'Industrie AME'!AW54</f>
        <v>-151.20773831358019</v>
      </c>
      <c r="AX54" s="18"/>
    </row>
    <row r="55" spans="1:50" x14ac:dyDescent="0.25">
      <c r="A55" s="164"/>
      <c r="B55" t="s">
        <v>264</v>
      </c>
      <c r="C55" s="23">
        <f>'Industrie AMS'!C55-'Industrie AME'!C55</f>
        <v>0</v>
      </c>
      <c r="D55" s="23">
        <f>'Industrie AMS'!D55-'Industrie AME'!D55</f>
        <v>0</v>
      </c>
      <c r="E55" s="23">
        <f>'Industrie AMS'!E55-'Industrie AME'!E55</f>
        <v>0</v>
      </c>
      <c r="F55" s="23">
        <f>'Industrie AMS'!F55-'Industrie AME'!F55</f>
        <v>0</v>
      </c>
      <c r="G55" s="23">
        <f>'Industrie AMS'!G55-'Industrie AME'!G55</f>
        <v>0</v>
      </c>
      <c r="H55" s="23">
        <f>'Industrie AMS'!H55-'Industrie AME'!H55</f>
        <v>0</v>
      </c>
      <c r="I55" s="23">
        <f>'Industrie AMS'!I55-'Industrie AME'!I55</f>
        <v>0</v>
      </c>
      <c r="J55" s="23">
        <f>'Industrie AMS'!J55-'Industrie AME'!J55</f>
        <v>0</v>
      </c>
      <c r="K55" s="23">
        <f>'Industrie AMS'!K55-'Industrie AME'!K55</f>
        <v>0</v>
      </c>
      <c r="L55" s="23">
        <f>'Industrie AMS'!L55-'Industrie AME'!L55</f>
        <v>0</v>
      </c>
      <c r="M55" s="23">
        <f>'Industrie AMS'!M55-'Industrie AME'!M55</f>
        <v>0</v>
      </c>
      <c r="N55" s="23">
        <f>'Industrie AMS'!N55-'Industrie AME'!N55</f>
        <v>0</v>
      </c>
      <c r="O55" s="23">
        <f>'Industrie AMS'!O55-'Industrie AME'!O55</f>
        <v>0</v>
      </c>
      <c r="P55" s="23">
        <f>'Industrie AMS'!P55-'Industrie AME'!P55</f>
        <v>0</v>
      </c>
      <c r="Q55" s="23">
        <f>'Industrie AMS'!Q55-'Industrie AME'!Q55</f>
        <v>0</v>
      </c>
      <c r="R55" s="23">
        <f>'Industrie AMS'!R55-'Industrie AME'!R55</f>
        <v>0</v>
      </c>
      <c r="S55" s="23">
        <f>'Industrie AMS'!S55-'Industrie AME'!S55</f>
        <v>0</v>
      </c>
      <c r="T55" s="23">
        <f>'Industrie AMS'!T55-'Industrie AME'!T55</f>
        <v>0</v>
      </c>
      <c r="U55" s="23">
        <f>'Industrie AMS'!U55-'Industrie AME'!U55</f>
        <v>0</v>
      </c>
      <c r="V55" s="23">
        <f>'Industrie AMS'!V55-'Industrie AME'!V55</f>
        <v>7.1425939271648531</v>
      </c>
      <c r="W55" s="23">
        <f>'Industrie AMS'!W55-'Industrie AME'!W55</f>
        <v>-0.11853695204263204</v>
      </c>
      <c r="X55" s="23">
        <f>'Industrie AMS'!X55-'Industrie AME'!X55</f>
        <v>-16.971958029920643</v>
      </c>
      <c r="Y55" s="23">
        <f>'Industrie AMS'!Y55-'Industrie AME'!Y55</f>
        <v>13.455980411159544</v>
      </c>
      <c r="Z55" s="23">
        <f>'Industrie AMS'!Z55-'Industrie AME'!Z55</f>
        <v>37.292280708714316</v>
      </c>
      <c r="AA55" s="23">
        <f>'Industrie AMS'!AA55-'Industrie AME'!AA55</f>
        <v>45.659341373786447</v>
      </c>
      <c r="AB55" s="23">
        <f>'Industrie AMS'!AB55-'Industrie AME'!AB55</f>
        <v>18.919428540659283</v>
      </c>
      <c r="AC55" s="23">
        <f>'Industrie AMS'!AC55-'Industrie AME'!AC55</f>
        <v>-19.278673336229986</v>
      </c>
      <c r="AD55" s="23">
        <f>'Industrie AMS'!AD55-'Industrie AME'!AD55</f>
        <v>5.828488047420251</v>
      </c>
      <c r="AE55" s="23">
        <f>'Industrie AMS'!AE55-'Industrie AME'!AE55</f>
        <v>1.8423108168863109</v>
      </c>
      <c r="AF55" s="23">
        <f>'Industrie AMS'!AF55-'Industrie AME'!AF55</f>
        <v>-6.7882380014270893</v>
      </c>
      <c r="AG55" s="23">
        <f>'Industrie AMS'!AG55-'Industrie AME'!AG55</f>
        <v>-20.432349554575922</v>
      </c>
      <c r="AH55" s="23">
        <f>'Industrie AMS'!AH55-'Industrie AME'!AH55</f>
        <v>-35.971728237502248</v>
      </c>
      <c r="AI55" s="23">
        <f>'Industrie AMS'!AI55-'Industrie AME'!AI55</f>
        <v>-33.978033284274716</v>
      </c>
      <c r="AJ55" s="23">
        <f>'Industrie AMS'!AJ55-'Industrie AME'!AJ55</f>
        <v>-37.652541305174964</v>
      </c>
      <c r="AK55" s="23">
        <f>'Industrie AMS'!AK55-'Industrie AME'!AK55</f>
        <v>-45.06084351919344</v>
      </c>
      <c r="AL55" s="23">
        <f>'Industrie AMS'!AL55-'Industrie AME'!AL55</f>
        <v>-53.327943289965333</v>
      </c>
      <c r="AM55" s="23">
        <f>'Industrie AMS'!AM55-'Industrie AME'!AM55</f>
        <v>-65.825197420144832</v>
      </c>
      <c r="AN55" s="23">
        <f>'Industrie AMS'!AN55-'Industrie AME'!AN55</f>
        <v>-51.39142867224291</v>
      </c>
      <c r="AO55" s="23">
        <f>'Industrie AMS'!AO55-'Industrie AME'!AO55</f>
        <v>-57.288183869644854</v>
      </c>
      <c r="AP55" s="23">
        <f>'Industrie AMS'!AP55-'Industrie AME'!AP55</f>
        <v>-62.675765899126418</v>
      </c>
      <c r="AQ55" s="23">
        <f>'Industrie AMS'!AQ55-'Industrie AME'!AQ55</f>
        <v>-70.026281562502845</v>
      </c>
      <c r="AR55" s="23">
        <f>'Industrie AMS'!AR55-'Industrie AME'!AR55</f>
        <v>-88.188066815546335</v>
      </c>
      <c r="AS55" s="23">
        <f>'Industrie AMS'!AS55-'Industrie AME'!AS55</f>
        <v>-125.80769123829668</v>
      </c>
      <c r="AT55" s="23">
        <f>'Industrie AMS'!AT55-'Industrie AME'!AT55</f>
        <v>-148.76022714222563</v>
      </c>
      <c r="AU55" s="23">
        <f>'Industrie AMS'!AU55-'Industrie AME'!AU55</f>
        <v>-168.85440213909169</v>
      </c>
      <c r="AV55" s="23">
        <f>'Industrie AMS'!AV55-'Industrie AME'!AV55</f>
        <v>-187.55211698954736</v>
      </c>
      <c r="AW55" s="23">
        <f>'Industrie AMS'!AW55-'Industrie AME'!AW55</f>
        <v>-210.89766989197233</v>
      </c>
      <c r="AX55" s="18"/>
    </row>
    <row r="56" spans="1:50" x14ac:dyDescent="0.25">
      <c r="A56" s="164"/>
      <c r="B56" t="s">
        <v>265</v>
      </c>
      <c r="C56" s="23">
        <f>'Industrie AMS'!C56-'Industrie AME'!C56</f>
        <v>0</v>
      </c>
      <c r="D56" s="23">
        <f>'Industrie AMS'!D56-'Industrie AME'!D56</f>
        <v>0</v>
      </c>
      <c r="E56" s="23">
        <f>'Industrie AMS'!E56-'Industrie AME'!E56</f>
        <v>0</v>
      </c>
      <c r="F56" s="23">
        <f>'Industrie AMS'!F56-'Industrie AME'!F56</f>
        <v>0</v>
      </c>
      <c r="G56" s="23">
        <f>'Industrie AMS'!G56-'Industrie AME'!G56</f>
        <v>0</v>
      </c>
      <c r="H56" s="23">
        <f>'Industrie AMS'!H56-'Industrie AME'!H56</f>
        <v>0</v>
      </c>
      <c r="I56" s="23">
        <f>'Industrie AMS'!I56-'Industrie AME'!I56</f>
        <v>0</v>
      </c>
      <c r="J56" s="23">
        <f>'Industrie AMS'!J56-'Industrie AME'!J56</f>
        <v>0</v>
      </c>
      <c r="K56" s="23">
        <f>'Industrie AMS'!K56-'Industrie AME'!K56</f>
        <v>0</v>
      </c>
      <c r="L56" s="23">
        <f>'Industrie AMS'!L56-'Industrie AME'!L56</f>
        <v>0</v>
      </c>
      <c r="M56" s="23">
        <f>'Industrie AMS'!M56-'Industrie AME'!M56</f>
        <v>0</v>
      </c>
      <c r="N56" s="23">
        <f>'Industrie AMS'!N56-'Industrie AME'!N56</f>
        <v>0</v>
      </c>
      <c r="O56" s="23">
        <f>'Industrie AMS'!O56-'Industrie AME'!O56</f>
        <v>0</v>
      </c>
      <c r="P56" s="23">
        <f>'Industrie AMS'!P56-'Industrie AME'!P56</f>
        <v>0</v>
      </c>
      <c r="Q56" s="23">
        <f>'Industrie AMS'!Q56-'Industrie AME'!Q56</f>
        <v>0</v>
      </c>
      <c r="R56" s="23">
        <f>'Industrie AMS'!R56-'Industrie AME'!R56</f>
        <v>0</v>
      </c>
      <c r="S56" s="23">
        <f>'Industrie AMS'!S56-'Industrie AME'!S56</f>
        <v>0</v>
      </c>
      <c r="T56" s="23">
        <f>'Industrie AMS'!T56-'Industrie AME'!T56</f>
        <v>0</v>
      </c>
      <c r="U56" s="23">
        <f>'Industrie AMS'!U56-'Industrie AME'!U56</f>
        <v>0</v>
      </c>
      <c r="V56" s="23">
        <f>'Industrie AMS'!V56-'Industrie AME'!V56</f>
        <v>705.5153086266946</v>
      </c>
      <c r="W56" s="23">
        <f>'Industrie AMS'!W56-'Industrie AME'!W56</f>
        <v>-19.139026884338818</v>
      </c>
      <c r="X56" s="23">
        <f>'Industrie AMS'!X56-'Industrie AME'!X56</f>
        <v>-1589.6205777766882</v>
      </c>
      <c r="Y56" s="23">
        <f>'Industrie AMS'!Y56-'Industrie AME'!Y56</f>
        <v>176.08078576426487</v>
      </c>
      <c r="Z56" s="23">
        <f>'Industrie AMS'!Z56-'Industrie AME'!Z56</f>
        <v>2001.8455122243613</v>
      </c>
      <c r="AA56" s="23">
        <f>'Industrie AMS'!AA56-'Industrie AME'!AA56</f>
        <v>3239.5057287778473</v>
      </c>
      <c r="AB56" s="23">
        <f>'Industrie AMS'!AB56-'Industrie AME'!AB56</f>
        <v>3050.9638332970208</v>
      </c>
      <c r="AC56" s="23">
        <f>'Industrie AMS'!AC56-'Industrie AME'!AC56</f>
        <v>2503.7063426702516</v>
      </c>
      <c r="AD56" s="23">
        <f>'Industrie AMS'!AD56-'Industrie AME'!AD56</f>
        <v>4773.7142547671683</v>
      </c>
      <c r="AE56" s="23">
        <f>'Industrie AMS'!AE56-'Industrie AME'!AE56</f>
        <v>5544.2958766362863</v>
      </c>
      <c r="AF56" s="23">
        <f>'Industrie AMS'!AF56-'Industrie AME'!AF56</f>
        <v>5955.9930346219335</v>
      </c>
      <c r="AG56" s="23">
        <f>'Industrie AMS'!AG56-'Industrie AME'!AG56</f>
        <v>5905.4796432380099</v>
      </c>
      <c r="AH56" s="23">
        <f>'Industrie AMS'!AH56-'Industrie AME'!AH56</f>
        <v>5652.6388734446373</v>
      </c>
      <c r="AI56" s="23">
        <f>'Industrie AMS'!AI56-'Industrie AME'!AI56</f>
        <v>6362.0155237482395</v>
      </c>
      <c r="AJ56" s="23">
        <f>'Industrie AMS'!AJ56-'Industrie AME'!AJ56</f>
        <v>6770.3553322125226</v>
      </c>
      <c r="AK56" s="23">
        <f>'Industrie AMS'!AK56-'Industrie AME'!AK56</f>
        <v>6906.6781187679153</v>
      </c>
      <c r="AL56" s="23">
        <f>'Industrie AMS'!AL56-'Industrie AME'!AL56</f>
        <v>6970.4133269422455</v>
      </c>
      <c r="AM56" s="23">
        <f>'Industrie AMS'!AM56-'Industrie AME'!AM56</f>
        <v>6636.544448631932</v>
      </c>
      <c r="AN56" s="23">
        <f>'Industrie AMS'!AN56-'Industrie AME'!AN56</f>
        <v>7978.3792316718027</v>
      </c>
      <c r="AO56" s="23">
        <f>'Industrie AMS'!AO56-'Industrie AME'!AO56</f>
        <v>8372.0034046719084</v>
      </c>
      <c r="AP56" s="23">
        <f>'Industrie AMS'!AP56-'Industrie AME'!AP56</f>
        <v>8813.7037318539806</v>
      </c>
      <c r="AQ56" s="23">
        <f>'Industrie AMS'!AQ56-'Industrie AME'!AQ56</f>
        <v>9193.618929985445</v>
      </c>
      <c r="AR56" s="23">
        <f>'Industrie AMS'!AR56-'Industrie AME'!AR56</f>
        <v>8921.1225514580728</v>
      </c>
      <c r="AS56" s="23">
        <f>'Industrie AMS'!AS56-'Industrie AME'!AS56</f>
        <v>7473.6401791715762</v>
      </c>
      <c r="AT56" s="23">
        <f>'Industrie AMS'!AT56-'Industrie AME'!AT56</f>
        <v>6771.9754581543384</v>
      </c>
      <c r="AU56" s="23">
        <f>'Industrie AMS'!AU56-'Industrie AME'!AU56</f>
        <v>6253.6730681305053</v>
      </c>
      <c r="AV56" s="23">
        <f>'Industrie AMS'!AV56-'Industrie AME'!AV56</f>
        <v>5842.200010367902</v>
      </c>
      <c r="AW56" s="23">
        <f>'Industrie AMS'!AW56-'Industrie AME'!AW56</f>
        <v>5330.2755735688843</v>
      </c>
      <c r="AX56" s="18"/>
    </row>
    <row r="57" spans="1:50" x14ac:dyDescent="0.25">
      <c r="A57" s="164"/>
      <c r="B57" t="s">
        <v>266</v>
      </c>
      <c r="C57" s="23">
        <f>'Industrie AMS'!C57-'Industrie AME'!C57</f>
        <v>0</v>
      </c>
      <c r="D57" s="23">
        <f>'Industrie AMS'!D57-'Industrie AME'!D57</f>
        <v>0</v>
      </c>
      <c r="E57" s="23">
        <f>'Industrie AMS'!E57-'Industrie AME'!E57</f>
        <v>0</v>
      </c>
      <c r="F57" s="23">
        <f>'Industrie AMS'!F57-'Industrie AME'!F57</f>
        <v>0</v>
      </c>
      <c r="G57" s="23">
        <f>'Industrie AMS'!G57-'Industrie AME'!G57</f>
        <v>0</v>
      </c>
      <c r="H57" s="23">
        <f>'Industrie AMS'!H57-'Industrie AME'!H57</f>
        <v>0</v>
      </c>
      <c r="I57" s="23">
        <f>'Industrie AMS'!I57-'Industrie AME'!I57</f>
        <v>0</v>
      </c>
      <c r="J57" s="23">
        <f>'Industrie AMS'!J57-'Industrie AME'!J57</f>
        <v>0</v>
      </c>
      <c r="K57" s="23">
        <f>'Industrie AMS'!K57-'Industrie AME'!K57</f>
        <v>0</v>
      </c>
      <c r="L57" s="23">
        <f>'Industrie AMS'!L57-'Industrie AME'!L57</f>
        <v>0</v>
      </c>
      <c r="M57" s="23">
        <f>'Industrie AMS'!M57-'Industrie AME'!M57</f>
        <v>0</v>
      </c>
      <c r="N57" s="23">
        <f>'Industrie AMS'!N57-'Industrie AME'!N57</f>
        <v>0</v>
      </c>
      <c r="O57" s="23">
        <f>'Industrie AMS'!O57-'Industrie AME'!O57</f>
        <v>0</v>
      </c>
      <c r="P57" s="23">
        <f>'Industrie AMS'!P57-'Industrie AME'!P57</f>
        <v>0</v>
      </c>
      <c r="Q57" s="23">
        <f>'Industrie AMS'!Q57-'Industrie AME'!Q57</f>
        <v>0</v>
      </c>
      <c r="R57" s="23">
        <f>'Industrie AMS'!R57-'Industrie AME'!R57</f>
        <v>0</v>
      </c>
      <c r="S57" s="23">
        <f>'Industrie AMS'!S57-'Industrie AME'!S57</f>
        <v>0</v>
      </c>
      <c r="T57" s="23">
        <f>'Industrie AMS'!T57-'Industrie AME'!T57</f>
        <v>0</v>
      </c>
      <c r="U57" s="23">
        <f>'Industrie AMS'!U57-'Industrie AME'!U57</f>
        <v>0</v>
      </c>
      <c r="V57" s="23">
        <f>'Industrie AMS'!V57-'Industrie AME'!V57</f>
        <v>497.29589943523752</v>
      </c>
      <c r="W57" s="23">
        <f>'Industrie AMS'!W57-'Industrie AME'!W57</f>
        <v>519.87706158836954</v>
      </c>
      <c r="X57" s="23">
        <f>'Industrie AMS'!X57-'Industrie AME'!X57</f>
        <v>1012.7066535102495</v>
      </c>
      <c r="Y57" s="23">
        <f>'Industrie AMS'!Y57-'Industrie AME'!Y57</f>
        <v>5454.984745089896</v>
      </c>
      <c r="Z57" s="23">
        <f>'Industrie AMS'!Z57-'Industrie AME'!Z57</f>
        <v>7683.9782054513053</v>
      </c>
      <c r="AA57" s="23">
        <f>'Industrie AMS'!AA57-'Industrie AME'!AA57</f>
        <v>7892.809617375955</v>
      </c>
      <c r="AB57" s="23">
        <f>'Industrie AMS'!AB57-'Industrie AME'!AB57</f>
        <v>5978.7111672082974</v>
      </c>
      <c r="AC57" s="23">
        <f>'Industrie AMS'!AC57-'Industrie AME'!AC57</f>
        <v>3923.3540557532106</v>
      </c>
      <c r="AD57" s="23">
        <f>'Industrie AMS'!AD57-'Industrie AME'!AD57</f>
        <v>5490.634290841117</v>
      </c>
      <c r="AE57" s="23">
        <f>'Industrie AMS'!AE57-'Industrie AME'!AE57</f>
        <v>4914.477438980306</v>
      </c>
      <c r="AF57" s="23">
        <f>'Industrie AMS'!AF57-'Industrie AME'!AF57</f>
        <v>3815.910144122201</v>
      </c>
      <c r="AG57" s="23">
        <f>'Industrie AMS'!AG57-'Industrie AME'!AG57</f>
        <v>2321.4007533190306</v>
      </c>
      <c r="AH57" s="23">
        <f>'Industrie AMS'!AH57-'Industrie AME'!AH57</f>
        <v>819.30091973100207</v>
      </c>
      <c r="AI57" s="23">
        <f>'Industrie AMS'!AI57-'Industrie AME'!AI57</f>
        <v>117.67666140149231</v>
      </c>
      <c r="AJ57" s="23">
        <f>'Industrie AMS'!AJ57-'Industrie AME'!AJ57</f>
        <v>-946.45535492099589</v>
      </c>
      <c r="AK57" s="23">
        <f>'Industrie AMS'!AK57-'Industrie AME'!AK57</f>
        <v>-2195.2507619359822</v>
      </c>
      <c r="AL57" s="23">
        <f>'Industrie AMS'!AL57-'Industrie AME'!AL57</f>
        <v>-3413.7907097611751</v>
      </c>
      <c r="AM57" s="23">
        <f>'Industrie AMS'!AM57-'Industrie AME'!AM57</f>
        <v>-4303.7368600045156</v>
      </c>
      <c r="AN57" s="23">
        <f>'Industrie AMS'!AN57-'Industrie AME'!AN57</f>
        <v>-2174.630204106943</v>
      </c>
      <c r="AO57" s="23">
        <f>'Industrie AMS'!AO57-'Industrie AME'!AO57</f>
        <v>-1317.6903616630589</v>
      </c>
      <c r="AP57" s="23">
        <f>'Industrie AMS'!AP57-'Industrie AME'!AP57</f>
        <v>-523.3078878755332</v>
      </c>
      <c r="AQ57" s="23">
        <f>'Industrie AMS'!AQ57-'Industrie AME'!AQ57</f>
        <v>176.12800862826407</v>
      </c>
      <c r="AR57" s="23">
        <f>'Industrie AMS'!AR57-'Industrie AME'!AR57</f>
        <v>319.72023657037062</v>
      </c>
      <c r="AS57" s="23">
        <f>'Industrie AMS'!AS57-'Industrie AME'!AS57</f>
        <v>-420.40486517644604</v>
      </c>
      <c r="AT57" s="23">
        <f>'Industrie AMS'!AT57-'Industrie AME'!AT57</f>
        <v>23.037012941611465</v>
      </c>
      <c r="AU57" s="23">
        <f>'Industrie AMS'!AU57-'Industrie AME'!AU57</f>
        <v>730.47774495242629</v>
      </c>
      <c r="AV57" s="23">
        <f>'Industrie AMS'!AV57-'Industrie AME'!AV57</f>
        <v>1565.2845525618177</v>
      </c>
      <c r="AW57" s="23">
        <f>'Industrie AMS'!AW57-'Industrie AME'!AW57</f>
        <v>1387.7988358766888</v>
      </c>
      <c r="AX57" s="18"/>
    </row>
    <row r="58" spans="1:50"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row>
    <row r="59" spans="1:50"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row>
    <row r="60" spans="1:50" x14ac:dyDescent="0.25">
      <c r="A60" s="166" t="s">
        <v>307</v>
      </c>
      <c r="B60" t="s">
        <v>255</v>
      </c>
      <c r="C60" s="23">
        <f>'Industrie AMS'!C60-'Industrie AME'!C60</f>
        <v>0</v>
      </c>
      <c r="D60" s="23">
        <f>'Industrie AMS'!D60-'Industrie AME'!D60</f>
        <v>0</v>
      </c>
      <c r="E60" s="23">
        <f>'Industrie AMS'!E60-'Industrie AME'!E60</f>
        <v>0</v>
      </c>
      <c r="F60" s="23">
        <f>'Industrie AMS'!F60-'Industrie AME'!F60</f>
        <v>0</v>
      </c>
      <c r="G60" s="23">
        <f>'Industrie AMS'!G60-'Industrie AME'!G60</f>
        <v>0</v>
      </c>
      <c r="H60" s="23">
        <f>'Industrie AMS'!H60-'Industrie AME'!H60</f>
        <v>0</v>
      </c>
      <c r="I60" s="23">
        <f>'Industrie AMS'!I60-'Industrie AME'!I60</f>
        <v>0</v>
      </c>
      <c r="J60" s="23">
        <f>'Industrie AMS'!J60-'Industrie AME'!J60</f>
        <v>0</v>
      </c>
      <c r="K60" s="23">
        <f>'Industrie AMS'!K60-'Industrie AME'!K60</f>
        <v>0</v>
      </c>
      <c r="L60" s="23">
        <f>'Industrie AMS'!L60-'Industrie AME'!L60</f>
        <v>0</v>
      </c>
      <c r="M60" s="23">
        <f>'Industrie AMS'!M60-'Industrie AME'!M60</f>
        <v>0</v>
      </c>
      <c r="N60" s="23">
        <f>'Industrie AMS'!N60-'Industrie AME'!N60</f>
        <v>0</v>
      </c>
      <c r="O60" s="23">
        <f>'Industrie AMS'!O60-'Industrie AME'!O60</f>
        <v>0</v>
      </c>
      <c r="P60" s="23">
        <f>'Industrie AMS'!P60-'Industrie AME'!P60</f>
        <v>0</v>
      </c>
      <c r="Q60" s="23">
        <f>'Industrie AMS'!Q60-'Industrie AME'!Q60</f>
        <v>0</v>
      </c>
      <c r="R60" s="23">
        <f>'Industrie AMS'!R60-'Industrie AME'!R60</f>
        <v>0</v>
      </c>
      <c r="S60" s="23">
        <f>'Industrie AMS'!S60-'Industrie AME'!S60</f>
        <v>0</v>
      </c>
      <c r="T60" s="23">
        <f>'Industrie AMS'!T60-'Industrie AME'!T60</f>
        <v>0</v>
      </c>
      <c r="U60" s="23">
        <f>'Industrie AMS'!U60-'Industrie AME'!U60</f>
        <v>0</v>
      </c>
      <c r="V60" s="23">
        <f>'Industrie AMS'!V60-'Industrie AME'!V60</f>
        <v>-0.73694684961992607</v>
      </c>
      <c r="W60" s="23">
        <f>'Industrie AMS'!W60-'Industrie AME'!W60</f>
        <v>-25.995782917454562</v>
      </c>
      <c r="X60" s="23">
        <f>'Industrie AMS'!X60-'Industrie AME'!X60</f>
        <v>-27.362496735437162</v>
      </c>
      <c r="Y60" s="23">
        <f>'Industrie AMS'!Y60-'Industrie AME'!Y60</f>
        <v>32.856823666999844</v>
      </c>
      <c r="Z60" s="23">
        <f>'Industrie AMS'!Z60-'Industrie AME'!Z60</f>
        <v>60.92402060718814</v>
      </c>
      <c r="AA60" s="23">
        <f>'Industrie AMS'!AA60-'Industrie AME'!AA60</f>
        <v>74.405608235062573</v>
      </c>
      <c r="AB60" s="23">
        <f>'Industrie AMS'!AB60-'Industrie AME'!AB60</f>
        <v>60.779851143173801</v>
      </c>
      <c r="AC60" s="23">
        <f>'Industrie AMS'!AC60-'Industrie AME'!AC60</f>
        <v>48.753633729461399</v>
      </c>
      <c r="AD60" s="23">
        <f>'Industrie AMS'!AD60-'Industrie AME'!AD60</f>
        <v>49.377924277408965</v>
      </c>
      <c r="AE60" s="23">
        <f>'Industrie AMS'!AE60-'Industrie AME'!AE60</f>
        <v>51.420513204750023</v>
      </c>
      <c r="AF60" s="23">
        <f>'Industrie AMS'!AF60-'Industrie AME'!AF60</f>
        <v>51.266241964211986</v>
      </c>
      <c r="AG60" s="23">
        <f>'Industrie AMS'!AG60-'Industrie AME'!AG60</f>
        <v>53.248910279342454</v>
      </c>
      <c r="AH60" s="23">
        <f>'Industrie AMS'!AH60-'Industrie AME'!AH60</f>
        <v>42.244092159528918</v>
      </c>
      <c r="AI60" s="23">
        <f>'Industrie AMS'!AI60-'Industrie AME'!AI60</f>
        <v>41.151550478745776</v>
      </c>
      <c r="AJ60" s="23">
        <f>'Industrie AMS'!AJ60-'Industrie AME'!AJ60</f>
        <v>48.810111092682746</v>
      </c>
      <c r="AK60" s="23">
        <f>'Industrie AMS'!AK60-'Industrie AME'!AK60</f>
        <v>49.444728209528876</v>
      </c>
      <c r="AL60" s="23">
        <f>'Industrie AMS'!AL60-'Industrie AME'!AL60</f>
        <v>57.505844760989021</v>
      </c>
      <c r="AM60" s="23">
        <f>'Industrie AMS'!AM60-'Industrie AME'!AM60</f>
        <v>58.527196151041608</v>
      </c>
      <c r="AN60" s="23">
        <f>'Industrie AMS'!AN60-'Industrie AME'!AN60</f>
        <v>62.536029952344506</v>
      </c>
      <c r="AO60" s="23">
        <f>'Industrie AMS'!AO60-'Industrie AME'!AO60</f>
        <v>68.783111277522949</v>
      </c>
      <c r="AP60" s="23">
        <f>'Industrie AMS'!AP60-'Industrie AME'!AP60</f>
        <v>73.019643703782094</v>
      </c>
      <c r="AQ60" s="23">
        <f>'Industrie AMS'!AQ60-'Industrie AME'!AQ60</f>
        <v>73.532045578902398</v>
      </c>
      <c r="AR60" s="23">
        <f>'Industrie AMS'!AR60-'Industrie AME'!AR60</f>
        <v>69.482157491604084</v>
      </c>
      <c r="AS60" s="23">
        <f>'Industrie AMS'!AS60-'Industrie AME'!AS60</f>
        <v>71.085140465465884</v>
      </c>
      <c r="AT60" s="23">
        <f>'Industrie AMS'!AT60-'Industrie AME'!AT60</f>
        <v>69.011758217498937</v>
      </c>
      <c r="AU60" s="23">
        <f>'Industrie AMS'!AU60-'Industrie AME'!AU60</f>
        <v>69.621901896323834</v>
      </c>
      <c r="AV60" s="23">
        <f>'Industrie AMS'!AV60-'Industrie AME'!AV60</f>
        <v>72.130224446909779</v>
      </c>
      <c r="AW60" s="23">
        <f>'Industrie AMS'!AW60-'Industrie AME'!AW60</f>
        <v>74.400963555110138</v>
      </c>
    </row>
    <row r="61" spans="1:50" x14ac:dyDescent="0.25">
      <c r="A61" s="166"/>
      <c r="B61" t="s">
        <v>256</v>
      </c>
      <c r="C61" s="23">
        <f>'Industrie AMS'!C61-'Industrie AME'!C61</f>
        <v>0</v>
      </c>
      <c r="D61" s="23">
        <f>'Industrie AMS'!D61-'Industrie AME'!D61</f>
        <v>0</v>
      </c>
      <c r="E61" s="23">
        <f>'Industrie AMS'!E61-'Industrie AME'!E61</f>
        <v>0</v>
      </c>
      <c r="F61" s="23">
        <f>'Industrie AMS'!F61-'Industrie AME'!F61</f>
        <v>0</v>
      </c>
      <c r="G61" s="23">
        <f>'Industrie AMS'!G61-'Industrie AME'!G61</f>
        <v>0</v>
      </c>
      <c r="H61" s="23">
        <f>'Industrie AMS'!H61-'Industrie AME'!H61</f>
        <v>0</v>
      </c>
      <c r="I61" s="23">
        <f>'Industrie AMS'!I61-'Industrie AME'!I61</f>
        <v>0</v>
      </c>
      <c r="J61" s="23">
        <f>'Industrie AMS'!J61-'Industrie AME'!J61</f>
        <v>0</v>
      </c>
      <c r="K61" s="23">
        <f>'Industrie AMS'!K61-'Industrie AME'!K61</f>
        <v>0</v>
      </c>
      <c r="L61" s="23">
        <f>'Industrie AMS'!L61-'Industrie AME'!L61</f>
        <v>0</v>
      </c>
      <c r="M61" s="23">
        <f>'Industrie AMS'!M61-'Industrie AME'!M61</f>
        <v>0</v>
      </c>
      <c r="N61" s="23">
        <f>'Industrie AMS'!N61-'Industrie AME'!N61</f>
        <v>0</v>
      </c>
      <c r="O61" s="23">
        <f>'Industrie AMS'!O61-'Industrie AME'!O61</f>
        <v>0</v>
      </c>
      <c r="P61" s="23">
        <f>'Industrie AMS'!P61-'Industrie AME'!P61</f>
        <v>0</v>
      </c>
      <c r="Q61" s="23">
        <f>'Industrie AMS'!Q61-'Industrie AME'!Q61</f>
        <v>0</v>
      </c>
      <c r="R61" s="23">
        <f>'Industrie AMS'!R61-'Industrie AME'!R61</f>
        <v>0</v>
      </c>
      <c r="S61" s="23">
        <f>'Industrie AMS'!S61-'Industrie AME'!S61</f>
        <v>0</v>
      </c>
      <c r="T61" s="23">
        <f>'Industrie AMS'!T61-'Industrie AME'!T61</f>
        <v>0</v>
      </c>
      <c r="U61" s="23">
        <f>'Industrie AMS'!U61-'Industrie AME'!U61</f>
        <v>0</v>
      </c>
      <c r="V61" s="23">
        <f>'Industrie AMS'!V61-'Industrie AME'!V61</f>
        <v>-29.408123916192835</v>
      </c>
      <c r="W61" s="23">
        <f>'Industrie AMS'!W61-'Industrie AME'!W61</f>
        <v>-181.64677393787997</v>
      </c>
      <c r="X61" s="23">
        <f>'Industrie AMS'!X61-'Industrie AME'!X61</f>
        <v>-310.48322535913076</v>
      </c>
      <c r="Y61" s="23">
        <f>'Industrie AMS'!Y61-'Industrie AME'!Y61</f>
        <v>-375.52119424929379</v>
      </c>
      <c r="Z61" s="23">
        <f>'Industrie AMS'!Z61-'Industrie AME'!Z61</f>
        <v>-468.04864785291147</v>
      </c>
      <c r="AA61" s="23">
        <f>'Industrie AMS'!AA61-'Industrie AME'!AA61</f>
        <v>-555.34569501416263</v>
      </c>
      <c r="AB61" s="23">
        <f>'Industrie AMS'!AB61-'Industrie AME'!AB61</f>
        <v>-647.2346766370797</v>
      </c>
      <c r="AC61" s="23">
        <f>'Industrie AMS'!AC61-'Industrie AME'!AC61</f>
        <v>-731.74629929402499</v>
      </c>
      <c r="AD61" s="23">
        <f>'Industrie AMS'!AD61-'Industrie AME'!AD61</f>
        <v>-758.47520448391469</v>
      </c>
      <c r="AE61" s="23">
        <f>'Industrie AMS'!AE61-'Industrie AME'!AE61</f>
        <v>-772.12552472254401</v>
      </c>
      <c r="AF61" s="23">
        <f>'Industrie AMS'!AF61-'Industrie AME'!AF61</f>
        <v>-785.67501666895305</v>
      </c>
      <c r="AG61" s="23">
        <f>'Industrie AMS'!AG61-'Industrie AME'!AG61</f>
        <v>-791.94691996416032</v>
      </c>
      <c r="AH61" s="23">
        <f>'Industrie AMS'!AH61-'Industrie AME'!AH61</f>
        <v>-813.16474784598495</v>
      </c>
      <c r="AI61" s="23">
        <f>'Industrie AMS'!AI61-'Industrie AME'!AI61</f>
        <v>-834.71606822264403</v>
      </c>
      <c r="AJ61" s="23">
        <f>'Industrie AMS'!AJ61-'Industrie AME'!AJ61</f>
        <v>-846.85865663404729</v>
      </c>
      <c r="AK61" s="23">
        <f>'Industrie AMS'!AK61-'Industrie AME'!AK61</f>
        <v>-863.13396979707204</v>
      </c>
      <c r="AL61" s="23">
        <f>'Industrie AMS'!AL61-'Industrie AME'!AL61</f>
        <v>-868.98080714530533</v>
      </c>
      <c r="AM61" s="23">
        <f>'Industrie AMS'!AM61-'Industrie AME'!AM61</f>
        <v>-875.02759235625126</v>
      </c>
      <c r="AN61" s="23">
        <f>'Industrie AMS'!AN61-'Industrie AME'!AN61</f>
        <v>-899.95777654396034</v>
      </c>
      <c r="AO61" s="23">
        <f>'Industrie AMS'!AO61-'Industrie AME'!AO61</f>
        <v>-922.04211180213088</v>
      </c>
      <c r="AP61" s="23">
        <f>'Industrie AMS'!AP61-'Industrie AME'!AP61</f>
        <v>-945.0183606425926</v>
      </c>
      <c r="AQ61" s="23">
        <f>'Industrie AMS'!AQ61-'Industrie AME'!AQ61</f>
        <v>-969.25025705606549</v>
      </c>
      <c r="AR61" s="23">
        <f>'Industrie AMS'!AR61-'Industrie AME'!AR61</f>
        <v>-996.05081252021864</v>
      </c>
      <c r="AS61" s="23">
        <f>'Industrie AMS'!AS61-'Industrie AME'!AS61</f>
        <v>-1011.2923194994137</v>
      </c>
      <c r="AT61" s="23">
        <f>'Industrie AMS'!AT61-'Industrie AME'!AT61</f>
        <v>-1033.1555483830698</v>
      </c>
      <c r="AU61" s="23">
        <f>'Industrie AMS'!AU61-'Industrie AME'!AU61</f>
        <v>-1054.5096522744611</v>
      </c>
      <c r="AV61" s="23">
        <f>'Industrie AMS'!AV61-'Industrie AME'!AV61</f>
        <v>-1075.0003489458827</v>
      </c>
      <c r="AW61" s="23">
        <f>'Industrie AMS'!AW61-'Industrie AME'!AW61</f>
        <v>-1095.2781811051568</v>
      </c>
    </row>
    <row r="62" spans="1:50" x14ac:dyDescent="0.25">
      <c r="A62" s="166"/>
      <c r="B62" t="s">
        <v>257</v>
      </c>
      <c r="C62" s="23">
        <f>'Industrie AMS'!C62-'Industrie AME'!C62</f>
        <v>0</v>
      </c>
      <c r="D62" s="23">
        <f>'Industrie AMS'!D62-'Industrie AME'!D62</f>
        <v>0</v>
      </c>
      <c r="E62" s="23">
        <f>'Industrie AMS'!E62-'Industrie AME'!E62</f>
        <v>0</v>
      </c>
      <c r="F62" s="23">
        <f>'Industrie AMS'!F62-'Industrie AME'!F62</f>
        <v>0</v>
      </c>
      <c r="G62" s="23">
        <f>'Industrie AMS'!G62-'Industrie AME'!G62</f>
        <v>0</v>
      </c>
      <c r="H62" s="23">
        <f>'Industrie AMS'!H62-'Industrie AME'!H62</f>
        <v>0</v>
      </c>
      <c r="I62" s="23">
        <f>'Industrie AMS'!I62-'Industrie AME'!I62</f>
        <v>0</v>
      </c>
      <c r="J62" s="23">
        <f>'Industrie AMS'!J62-'Industrie AME'!J62</f>
        <v>0</v>
      </c>
      <c r="K62" s="23">
        <f>'Industrie AMS'!K62-'Industrie AME'!K62</f>
        <v>0</v>
      </c>
      <c r="L62" s="23">
        <f>'Industrie AMS'!L62-'Industrie AME'!L62</f>
        <v>0</v>
      </c>
      <c r="M62" s="23">
        <f>'Industrie AMS'!M62-'Industrie AME'!M62</f>
        <v>0</v>
      </c>
      <c r="N62" s="23">
        <f>'Industrie AMS'!N62-'Industrie AME'!N62</f>
        <v>0</v>
      </c>
      <c r="O62" s="23">
        <f>'Industrie AMS'!O62-'Industrie AME'!O62</f>
        <v>0</v>
      </c>
      <c r="P62" s="23">
        <f>'Industrie AMS'!P62-'Industrie AME'!P62</f>
        <v>0</v>
      </c>
      <c r="Q62" s="23">
        <f>'Industrie AMS'!Q62-'Industrie AME'!Q62</f>
        <v>0</v>
      </c>
      <c r="R62" s="23">
        <f>'Industrie AMS'!R62-'Industrie AME'!R62</f>
        <v>0</v>
      </c>
      <c r="S62" s="23">
        <f>'Industrie AMS'!S62-'Industrie AME'!S62</f>
        <v>0</v>
      </c>
      <c r="T62" s="23">
        <f>'Industrie AMS'!T62-'Industrie AME'!T62</f>
        <v>0</v>
      </c>
      <c r="U62" s="23">
        <f>'Industrie AMS'!U62-'Industrie AME'!U62</f>
        <v>0</v>
      </c>
      <c r="V62" s="23">
        <f>'Industrie AMS'!V62-'Industrie AME'!V62</f>
        <v>-3.8088075950082612</v>
      </c>
      <c r="W62" s="23">
        <f>'Industrie AMS'!W62-'Industrie AME'!W62</f>
        <v>-52.606142357361136</v>
      </c>
      <c r="X62" s="23">
        <f>'Industrie AMS'!X62-'Industrie AME'!X62</f>
        <v>-107.1041568936156</v>
      </c>
      <c r="Y62" s="23">
        <f>'Industrie AMS'!Y62-'Industrie AME'!Y62</f>
        <v>-152.28966130240883</v>
      </c>
      <c r="Z62" s="23">
        <f>'Industrie AMS'!Z62-'Industrie AME'!Z62</f>
        <v>-197.23815578638323</v>
      </c>
      <c r="AA62" s="23">
        <f>'Industrie AMS'!AA62-'Industrie AME'!AA62</f>
        <v>-240.76630469194038</v>
      </c>
      <c r="AB62" s="23">
        <f>'Industrie AMS'!AB62-'Industrie AME'!AB62</f>
        <v>-281.91026281599363</v>
      </c>
      <c r="AC62" s="23">
        <f>'Industrie AMS'!AC62-'Industrie AME'!AC62</f>
        <v>-317.70397127389242</v>
      </c>
      <c r="AD62" s="23">
        <f>'Industrie AMS'!AD62-'Industrie AME'!AD62</f>
        <v>-330.29792006795174</v>
      </c>
      <c r="AE62" s="23">
        <f>'Industrie AMS'!AE62-'Industrie AME'!AE62</f>
        <v>-339.63234618029753</v>
      </c>
      <c r="AF62" s="23">
        <f>'Industrie AMS'!AF62-'Industrie AME'!AF62</f>
        <v>-346.66051699752973</v>
      </c>
      <c r="AG62" s="23">
        <f>'Industrie AMS'!AG62-'Industrie AME'!AG62</f>
        <v>-351.29394703389892</v>
      </c>
      <c r="AH62" s="23">
        <f>'Industrie AMS'!AH62-'Industrie AME'!AH62</f>
        <v>-357.05162099104177</v>
      </c>
      <c r="AI62" s="23">
        <f>'Industrie AMS'!AI62-'Industrie AME'!AI62</f>
        <v>-362.44047080110619</v>
      </c>
      <c r="AJ62" s="23">
        <f>'Industrie AMS'!AJ62-'Industrie AME'!AJ62</f>
        <v>-366.93167102537211</v>
      </c>
      <c r="AK62" s="23">
        <f>'Industrie AMS'!AK62-'Industrie AME'!AK62</f>
        <v>-372.35213292088247</v>
      </c>
      <c r="AL62" s="23">
        <f>'Industrie AMS'!AL62-'Industrie AME'!AL62</f>
        <v>-376.55722945349157</v>
      </c>
      <c r="AM62" s="23">
        <f>'Industrie AMS'!AM62-'Industrie AME'!AM62</f>
        <v>-381.40356870865691</v>
      </c>
      <c r="AN62" s="23">
        <f>'Industrie AMS'!AN62-'Industrie AME'!AN62</f>
        <v>-387.62290988318796</v>
      </c>
      <c r="AO62" s="23">
        <f>'Industrie AMS'!AO62-'Industrie AME'!AO62</f>
        <v>-395.72572131700406</v>
      </c>
      <c r="AP62" s="23">
        <f>'Industrie AMS'!AP62-'Industrie AME'!AP62</f>
        <v>-403.3106341519532</v>
      </c>
      <c r="AQ62" s="23">
        <f>'Industrie AMS'!AQ62-'Industrie AME'!AQ62</f>
        <v>-411.20330439823988</v>
      </c>
      <c r="AR62" s="23">
        <f>'Industrie AMS'!AR62-'Industrie AME'!AR62</f>
        <v>-419.7226751293349</v>
      </c>
      <c r="AS62" s="23">
        <f>'Industrie AMS'!AS62-'Industrie AME'!AS62</f>
        <v>-427.96206225847254</v>
      </c>
      <c r="AT62" s="23">
        <f>'Industrie AMS'!AT62-'Industrie AME'!AT62</f>
        <v>-436.1694323990464</v>
      </c>
      <c r="AU62" s="23">
        <f>'Industrie AMS'!AU62-'Industrie AME'!AU62</f>
        <v>-444.63679583966632</v>
      </c>
      <c r="AV62" s="23">
        <f>'Industrie AMS'!AV62-'Industrie AME'!AV62</f>
        <v>-453.15392275140107</v>
      </c>
      <c r="AW62" s="23">
        <f>'Industrie AMS'!AW62-'Industrie AME'!AW62</f>
        <v>-461.95464244755863</v>
      </c>
    </row>
    <row r="63" spans="1:50" x14ac:dyDescent="0.25">
      <c r="A63" s="166"/>
      <c r="B63" t="s">
        <v>258</v>
      </c>
      <c r="C63" s="23">
        <f>'Industrie AMS'!C63-'Industrie AME'!C63</f>
        <v>0</v>
      </c>
      <c r="D63" s="23">
        <f>'Industrie AMS'!D63-'Industrie AME'!D63</f>
        <v>0</v>
      </c>
      <c r="E63" s="23">
        <f>'Industrie AMS'!E63-'Industrie AME'!E63</f>
        <v>0</v>
      </c>
      <c r="F63" s="23">
        <f>'Industrie AMS'!F63-'Industrie AME'!F63</f>
        <v>0</v>
      </c>
      <c r="G63" s="23">
        <f>'Industrie AMS'!G63-'Industrie AME'!G63</f>
        <v>0</v>
      </c>
      <c r="H63" s="23">
        <f>'Industrie AMS'!H63-'Industrie AME'!H63</f>
        <v>0</v>
      </c>
      <c r="I63" s="23">
        <f>'Industrie AMS'!I63-'Industrie AME'!I63</f>
        <v>0</v>
      </c>
      <c r="J63" s="23">
        <f>'Industrie AMS'!J63-'Industrie AME'!J63</f>
        <v>0</v>
      </c>
      <c r="K63" s="23">
        <f>'Industrie AMS'!K63-'Industrie AME'!K63</f>
        <v>0</v>
      </c>
      <c r="L63" s="23">
        <f>'Industrie AMS'!L63-'Industrie AME'!L63</f>
        <v>0</v>
      </c>
      <c r="M63" s="23">
        <f>'Industrie AMS'!M63-'Industrie AME'!M63</f>
        <v>0</v>
      </c>
      <c r="N63" s="23">
        <f>'Industrie AMS'!N63-'Industrie AME'!N63</f>
        <v>0</v>
      </c>
      <c r="O63" s="23">
        <f>'Industrie AMS'!O63-'Industrie AME'!O63</f>
        <v>0</v>
      </c>
      <c r="P63" s="23">
        <f>'Industrie AMS'!P63-'Industrie AME'!P63</f>
        <v>0</v>
      </c>
      <c r="Q63" s="23">
        <f>'Industrie AMS'!Q63-'Industrie AME'!Q63</f>
        <v>0</v>
      </c>
      <c r="R63" s="23">
        <f>'Industrie AMS'!R63-'Industrie AME'!R63</f>
        <v>0</v>
      </c>
      <c r="S63" s="23">
        <f>'Industrie AMS'!S63-'Industrie AME'!S63</f>
        <v>0</v>
      </c>
      <c r="T63" s="23">
        <f>'Industrie AMS'!T63-'Industrie AME'!T63</f>
        <v>0</v>
      </c>
      <c r="U63" s="23">
        <f>'Industrie AMS'!U63-'Industrie AME'!U63</f>
        <v>0</v>
      </c>
      <c r="V63" s="23">
        <f>'Industrie AMS'!V63-'Industrie AME'!V63</f>
        <v>-6.0545813547739726</v>
      </c>
      <c r="W63" s="23">
        <f>'Industrie AMS'!W63-'Industrie AME'!W63</f>
        <v>-33.959661729682239</v>
      </c>
      <c r="X63" s="23">
        <f>'Industrie AMS'!X63-'Industrie AME'!X63</f>
        <v>-70.728695243612719</v>
      </c>
      <c r="Y63" s="23">
        <f>'Industrie AMS'!Y63-'Industrie AME'!Y63</f>
        <v>-88.561039127855793</v>
      </c>
      <c r="Z63" s="23">
        <f>'Industrie AMS'!Z63-'Industrie AME'!Z63</f>
        <v>-113.74148423399686</v>
      </c>
      <c r="AA63" s="23">
        <f>'Industrie AMS'!AA63-'Industrie AME'!AA63</f>
        <v>-139.47319683744229</v>
      </c>
      <c r="AB63" s="23">
        <f>'Industrie AMS'!AB63-'Industrie AME'!AB63</f>
        <v>-168.40301851498407</v>
      </c>
      <c r="AC63" s="23">
        <f>'Industrie AMS'!AC63-'Industrie AME'!AC63</f>
        <v>-197.04485496336326</v>
      </c>
      <c r="AD63" s="23">
        <f>'Industrie AMS'!AD63-'Industrie AME'!AD63</f>
        <v>-212.44111485631095</v>
      </c>
      <c r="AE63" s="23">
        <f>'Industrie AMS'!AE63-'Industrie AME'!AE63</f>
        <v>-225.92996090827387</v>
      </c>
      <c r="AF63" s="23">
        <f>'Industrie AMS'!AF63-'Industrie AME'!AF63</f>
        <v>-240.16378163133368</v>
      </c>
      <c r="AG63" s="23">
        <f>'Industrie AMS'!AG63-'Industrie AME'!AG63</f>
        <v>-251.16367022713052</v>
      </c>
      <c r="AH63" s="23">
        <f>'Industrie AMS'!AH63-'Industrie AME'!AH63</f>
        <v>-267.08178474904116</v>
      </c>
      <c r="AI63" s="23">
        <f>'Industrie AMS'!AI63-'Industrie AME'!AI63</f>
        <v>-284.97034223749529</v>
      </c>
      <c r="AJ63" s="23">
        <f>'Industrie AMS'!AJ63-'Industrie AME'!AJ63</f>
        <v>-300.59899183094569</v>
      </c>
      <c r="AK63" s="23">
        <f>'Industrie AMS'!AK63-'Industrie AME'!AK63</f>
        <v>-318.08735919411151</v>
      </c>
      <c r="AL63" s="23">
        <f>'Industrie AMS'!AL63-'Industrie AME'!AL63</f>
        <v>-328.17329400778931</v>
      </c>
      <c r="AM63" s="23">
        <f>'Industrie AMS'!AM63-'Industrie AME'!AM63</f>
        <v>-339.08834480014025</v>
      </c>
      <c r="AN63" s="23">
        <f>'Industrie AMS'!AN63-'Industrie AME'!AN63</f>
        <v>-373.65200233313055</v>
      </c>
      <c r="AO63" s="23">
        <f>'Industrie AMS'!AO63-'Industrie AME'!AO63</f>
        <v>-409.20907338253062</v>
      </c>
      <c r="AP63" s="23">
        <f>'Industrie AMS'!AP63-'Industrie AME'!AP63</f>
        <v>-447.16034299386627</v>
      </c>
      <c r="AQ63" s="23">
        <f>'Industrie AMS'!AQ63-'Industrie AME'!AQ63</f>
        <v>-488.47021636317868</v>
      </c>
      <c r="AR63" s="23">
        <f>'Industrie AMS'!AR63-'Industrie AME'!AR63</f>
        <v>-534.13954059650382</v>
      </c>
      <c r="AS63" s="23">
        <f>'Industrie AMS'!AS63-'Industrie AME'!AS63</f>
        <v>-553.59156319787792</v>
      </c>
      <c r="AT63" s="23">
        <f>'Industrie AMS'!AT63-'Industrie AME'!AT63</f>
        <v>-576.65727766136536</v>
      </c>
      <c r="AU63" s="23">
        <f>'Industrie AMS'!AU63-'Industrie AME'!AU63</f>
        <v>-600.51615728635545</v>
      </c>
      <c r="AV63" s="23">
        <f>'Industrie AMS'!AV63-'Industrie AME'!AV63</f>
        <v>-624.75088398349965</v>
      </c>
      <c r="AW63" s="23">
        <f>'Industrie AMS'!AW63-'Industrie AME'!AW63</f>
        <v>-649.85822222000706</v>
      </c>
    </row>
    <row r="64" spans="1:50" x14ac:dyDescent="0.25">
      <c r="A64" s="166"/>
      <c r="B64" t="s">
        <v>268</v>
      </c>
      <c r="C64" s="23">
        <f>'Industrie AMS'!C64-'Industrie AME'!C64</f>
        <v>0</v>
      </c>
      <c r="D64" s="23">
        <f>'Industrie AMS'!D64-'Industrie AME'!D64</f>
        <v>0</v>
      </c>
      <c r="E64" s="23">
        <f>'Industrie AMS'!E64-'Industrie AME'!E64</f>
        <v>0</v>
      </c>
      <c r="F64" s="23">
        <f>'Industrie AMS'!F64-'Industrie AME'!F64</f>
        <v>0</v>
      </c>
      <c r="G64" s="23">
        <f>'Industrie AMS'!G64-'Industrie AME'!G64</f>
        <v>0</v>
      </c>
      <c r="H64" s="23">
        <f>'Industrie AMS'!H64-'Industrie AME'!H64</f>
        <v>0</v>
      </c>
      <c r="I64" s="23">
        <f>'Industrie AMS'!I64-'Industrie AME'!I64</f>
        <v>0</v>
      </c>
      <c r="J64" s="23">
        <f>'Industrie AMS'!J64-'Industrie AME'!J64</f>
        <v>0</v>
      </c>
      <c r="K64" s="23">
        <f>'Industrie AMS'!K64-'Industrie AME'!K64</f>
        <v>0</v>
      </c>
      <c r="L64" s="23">
        <f>'Industrie AMS'!L64-'Industrie AME'!L64</f>
        <v>0</v>
      </c>
      <c r="M64" s="23">
        <f>'Industrie AMS'!M64-'Industrie AME'!M64</f>
        <v>0</v>
      </c>
      <c r="N64" s="23">
        <f>'Industrie AMS'!N64-'Industrie AME'!N64</f>
        <v>0</v>
      </c>
      <c r="O64" s="23">
        <f>'Industrie AMS'!O64-'Industrie AME'!O64</f>
        <v>0</v>
      </c>
      <c r="P64" s="23">
        <f>'Industrie AMS'!P64-'Industrie AME'!P64</f>
        <v>0</v>
      </c>
      <c r="Q64" s="23">
        <f>'Industrie AMS'!Q64-'Industrie AME'!Q64</f>
        <v>0</v>
      </c>
      <c r="R64" s="23">
        <f>'Industrie AMS'!R64-'Industrie AME'!R64</f>
        <v>0</v>
      </c>
      <c r="S64" s="23">
        <f>'Industrie AMS'!S64-'Industrie AME'!S64</f>
        <v>0</v>
      </c>
      <c r="T64" s="23">
        <f>'Industrie AMS'!T64-'Industrie AME'!T64</f>
        <v>0</v>
      </c>
      <c r="U64" s="23">
        <f>'Industrie AMS'!U64-'Industrie AME'!U64</f>
        <v>0</v>
      </c>
      <c r="V64" s="23">
        <f>'Industrie AMS'!V64-'Industrie AME'!V64</f>
        <v>-12.31319194470575</v>
      </c>
      <c r="W64" s="23">
        <f>'Industrie AMS'!W64-'Industrie AME'!W64</f>
        <v>-84.874636128380416</v>
      </c>
      <c r="X64" s="23">
        <f>'Industrie AMS'!X64-'Industrie AME'!X64</f>
        <v>-178.42503962665592</v>
      </c>
      <c r="Y64" s="23">
        <f>'Industrie AMS'!Y64-'Industrie AME'!Y64</f>
        <v>-215.26124129066034</v>
      </c>
      <c r="Z64" s="23">
        <f>'Industrie AMS'!Z64-'Industrie AME'!Z64</f>
        <v>-267.15723163642519</v>
      </c>
      <c r="AA64" s="23">
        <f>'Industrie AMS'!AA64-'Industrie AME'!AA64</f>
        <v>-318.3676005173013</v>
      </c>
      <c r="AB64" s="23">
        <f>'Industrie AMS'!AB64-'Industrie AME'!AB64</f>
        <v>-370.82961867491167</v>
      </c>
      <c r="AC64" s="23">
        <f>'Industrie AMS'!AC64-'Industrie AME'!AC64</f>
        <v>-416.47501833827573</v>
      </c>
      <c r="AD64" s="23">
        <f>'Industrie AMS'!AD64-'Industrie AME'!AD64</f>
        <v>-428.11575936762392</v>
      </c>
      <c r="AE64" s="23">
        <f>'Industrie AMS'!AE64-'Industrie AME'!AE64</f>
        <v>-441.42925424204759</v>
      </c>
      <c r="AF64" s="23">
        <f>'Industrie AMS'!AF64-'Industrie AME'!AF64</f>
        <v>-456.11623087081625</v>
      </c>
      <c r="AG64" s="23">
        <f>'Industrie AMS'!AG64-'Industrie AME'!AG64</f>
        <v>-468.4083514789379</v>
      </c>
      <c r="AH64" s="23">
        <f>'Industrie AMS'!AH64-'Industrie AME'!AH64</f>
        <v>-486.08201520463558</v>
      </c>
      <c r="AI64" s="23">
        <f>'Industrie AMS'!AI64-'Industrie AME'!AI64</f>
        <v>-504.92189846751398</v>
      </c>
      <c r="AJ64" s="23">
        <f>'Industrie AMS'!AJ64-'Industrie AME'!AJ64</f>
        <v>-522.54848373237337</v>
      </c>
      <c r="AK64" s="23">
        <f>'Industrie AMS'!AK64-'Industrie AME'!AK64</f>
        <v>-543.49453114980975</v>
      </c>
      <c r="AL64" s="23">
        <f>'Industrie AMS'!AL64-'Industrie AME'!AL64</f>
        <v>-558.92713697379463</v>
      </c>
      <c r="AM64" s="23">
        <f>'Industrie AMS'!AM64-'Industrie AME'!AM64</f>
        <v>-574.86893094892366</v>
      </c>
      <c r="AN64" s="23">
        <f>'Industrie AMS'!AN64-'Industrie AME'!AN64</f>
        <v>-612.8536020174954</v>
      </c>
      <c r="AO64" s="23">
        <f>'Industrie AMS'!AO64-'Industrie AME'!AO64</f>
        <v>-655.7495523280968</v>
      </c>
      <c r="AP64" s="23">
        <f>'Industrie AMS'!AP64-'Industrie AME'!AP64</f>
        <v>-702.3707310921925</v>
      </c>
      <c r="AQ64" s="23">
        <f>'Industrie AMS'!AQ64-'Industrie AME'!AQ64</f>
        <v>-755.15332355489227</v>
      </c>
      <c r="AR64" s="23">
        <f>'Industrie AMS'!AR64-'Industrie AME'!AR64</f>
        <v>-815.10980639468607</v>
      </c>
      <c r="AS64" s="23">
        <f>'Industrie AMS'!AS64-'Industrie AME'!AS64</f>
        <v>-836.43040264697697</v>
      </c>
      <c r="AT64" s="23">
        <f>'Industrie AMS'!AT64-'Industrie AME'!AT64</f>
        <v>-860.34139066022522</v>
      </c>
      <c r="AU64" s="23">
        <f>'Industrie AMS'!AU64-'Industrie AME'!AU64</f>
        <v>-884.95315459645485</v>
      </c>
      <c r="AV64" s="23">
        <f>'Industrie AMS'!AV64-'Industrie AME'!AV64</f>
        <v>-910.18548498344626</v>
      </c>
      <c r="AW64" s="23">
        <f>'Industrie AMS'!AW64-'Industrie AME'!AW64</f>
        <v>-942.33170614115693</v>
      </c>
    </row>
    <row r="65" spans="1:49" x14ac:dyDescent="0.25">
      <c r="A65" s="166"/>
      <c r="B65" t="s">
        <v>259</v>
      </c>
      <c r="C65" s="23">
        <f>'Industrie AMS'!C65-'Industrie AME'!C65</f>
        <v>0</v>
      </c>
      <c r="D65" s="23">
        <f>'Industrie AMS'!D65-'Industrie AME'!D65</f>
        <v>0</v>
      </c>
      <c r="E65" s="23">
        <f>'Industrie AMS'!E65-'Industrie AME'!E65</f>
        <v>0</v>
      </c>
      <c r="F65" s="23">
        <f>'Industrie AMS'!F65-'Industrie AME'!F65</f>
        <v>0</v>
      </c>
      <c r="G65" s="23">
        <f>'Industrie AMS'!G65-'Industrie AME'!G65</f>
        <v>0</v>
      </c>
      <c r="H65" s="23">
        <f>'Industrie AMS'!H65-'Industrie AME'!H65</f>
        <v>0</v>
      </c>
      <c r="I65" s="23">
        <f>'Industrie AMS'!I65-'Industrie AME'!I65</f>
        <v>0</v>
      </c>
      <c r="J65" s="23">
        <f>'Industrie AMS'!J65-'Industrie AME'!J65</f>
        <v>0</v>
      </c>
      <c r="K65" s="23">
        <f>'Industrie AMS'!K65-'Industrie AME'!K65</f>
        <v>0</v>
      </c>
      <c r="L65" s="23">
        <f>'Industrie AMS'!L65-'Industrie AME'!L65</f>
        <v>0</v>
      </c>
      <c r="M65" s="23">
        <f>'Industrie AMS'!M65-'Industrie AME'!M65</f>
        <v>0</v>
      </c>
      <c r="N65" s="23">
        <f>'Industrie AMS'!N65-'Industrie AME'!N65</f>
        <v>0</v>
      </c>
      <c r="O65" s="23">
        <f>'Industrie AMS'!O65-'Industrie AME'!O65</f>
        <v>0</v>
      </c>
      <c r="P65" s="23">
        <f>'Industrie AMS'!P65-'Industrie AME'!P65</f>
        <v>0</v>
      </c>
      <c r="Q65" s="23">
        <f>'Industrie AMS'!Q65-'Industrie AME'!Q65</f>
        <v>0</v>
      </c>
      <c r="R65" s="23">
        <f>'Industrie AMS'!R65-'Industrie AME'!R65</f>
        <v>0</v>
      </c>
      <c r="S65" s="23">
        <f>'Industrie AMS'!S65-'Industrie AME'!S65</f>
        <v>0</v>
      </c>
      <c r="T65" s="23">
        <f>'Industrie AMS'!T65-'Industrie AME'!T65</f>
        <v>0</v>
      </c>
      <c r="U65" s="23">
        <f>'Industrie AMS'!U65-'Industrie AME'!U65</f>
        <v>0</v>
      </c>
      <c r="V65" s="23">
        <f>'Industrie AMS'!V65-'Industrie AME'!V65</f>
        <v>-13.725240934667227</v>
      </c>
      <c r="W65" s="23">
        <f>'Industrie AMS'!W65-'Industrie AME'!W65</f>
        <v>-69.394477937456941</v>
      </c>
      <c r="X65" s="23">
        <f>'Industrie AMS'!X65-'Industrie AME'!X65</f>
        <v>-134.34196042877375</v>
      </c>
      <c r="Y65" s="23">
        <f>'Industrie AMS'!Y65-'Industrie AME'!Y65</f>
        <v>-156.21218534629929</v>
      </c>
      <c r="Z65" s="23">
        <f>'Industrie AMS'!Z65-'Industrie AME'!Z65</f>
        <v>-200.04758804378775</v>
      </c>
      <c r="AA65" s="23">
        <f>'Industrie AMS'!AA65-'Industrie AME'!AA65</f>
        <v>-246.71195946974012</v>
      </c>
      <c r="AB65" s="23">
        <f>'Industrie AMS'!AB65-'Industrie AME'!AB65</f>
        <v>-303.1300395390831</v>
      </c>
      <c r="AC65" s="23">
        <f>'Industrie AMS'!AC65-'Industrie AME'!AC65</f>
        <v>-361.68518642774688</v>
      </c>
      <c r="AD65" s="23">
        <f>'Industrie AMS'!AD65-'Industrie AME'!AD65</f>
        <v>-369.5939543824727</v>
      </c>
      <c r="AE65" s="23">
        <f>'Industrie AMS'!AE65-'Industrie AME'!AE65</f>
        <v>-375.87201517408789</v>
      </c>
      <c r="AF65" s="23">
        <f>'Industrie AMS'!AF65-'Industrie AME'!AF65</f>
        <v>-383.52013403776414</v>
      </c>
      <c r="AG65" s="23">
        <f>'Industrie AMS'!AG65-'Industrie AME'!AG65</f>
        <v>-384.11534970942148</v>
      </c>
      <c r="AH65" s="23">
        <f>'Industrie AMS'!AH65-'Industrie AME'!AH65</f>
        <v>-395.65403479078873</v>
      </c>
      <c r="AI65" s="23">
        <f>'Industrie AMS'!AI65-'Industrie AME'!AI65</f>
        <v>-410.26757037890889</v>
      </c>
      <c r="AJ65" s="23">
        <f>'Industrie AMS'!AJ65-'Industrie AME'!AJ65</f>
        <v>-418.03285180221519</v>
      </c>
      <c r="AK65" s="23">
        <f>'Industrie AMS'!AK65-'Industrie AME'!AK65</f>
        <v>-429.27623328790696</v>
      </c>
      <c r="AL65" s="23">
        <f>'Industrie AMS'!AL65-'Industrie AME'!AL65</f>
        <v>-428.75980583338878</v>
      </c>
      <c r="AM65" s="23">
        <f>'Industrie AMS'!AM65-'Industrie AME'!AM65</f>
        <v>-427.71610079375705</v>
      </c>
      <c r="AN65" s="23">
        <f>'Industrie AMS'!AN65-'Industrie AME'!AN65</f>
        <v>-464.44136359398271</v>
      </c>
      <c r="AO65" s="23">
        <f>'Industrie AMS'!AO65-'Industrie AME'!AO65</f>
        <v>-502.64889485826006</v>
      </c>
      <c r="AP65" s="23">
        <f>'Industrie AMS'!AP65-'Industrie AME'!AP65</f>
        <v>-544.58154985978081</v>
      </c>
      <c r="AQ65" s="23">
        <f>'Industrie AMS'!AQ65-'Industrie AME'!AQ65</f>
        <v>-591.7791843178652</v>
      </c>
      <c r="AR65" s="23">
        <f>'Industrie AMS'!AR65-'Industrie AME'!AR65</f>
        <v>-646.54136350361205</v>
      </c>
      <c r="AS65" s="23">
        <f>'Industrie AMS'!AS65-'Industrie AME'!AS65</f>
        <v>-657.49190180190908</v>
      </c>
      <c r="AT65" s="23">
        <f>'Industrie AMS'!AT65-'Industrie AME'!AT65</f>
        <v>-674.09986525800014</v>
      </c>
      <c r="AU65" s="23">
        <f>'Industrie AMS'!AU65-'Industrie AME'!AU65</f>
        <v>-691.25607750539348</v>
      </c>
      <c r="AV65" s="23">
        <f>'Industrie AMS'!AV65-'Industrie AME'!AV65</f>
        <v>-708.25214133492273</v>
      </c>
      <c r="AW65" s="23">
        <f>'Industrie AMS'!AW65-'Industrie AME'!AW65</f>
        <v>-725.85641234252262</v>
      </c>
    </row>
    <row r="66" spans="1:49" x14ac:dyDescent="0.25">
      <c r="A66" s="166"/>
      <c r="B66" t="s">
        <v>260</v>
      </c>
      <c r="C66" s="23">
        <f>'Industrie AMS'!C66-'Industrie AME'!C66</f>
        <v>0</v>
      </c>
      <c r="D66" s="23">
        <f>'Industrie AMS'!D66-'Industrie AME'!D66</f>
        <v>0</v>
      </c>
      <c r="E66" s="23">
        <f>'Industrie AMS'!E66-'Industrie AME'!E66</f>
        <v>0</v>
      </c>
      <c r="F66" s="23">
        <f>'Industrie AMS'!F66-'Industrie AME'!F66</f>
        <v>0</v>
      </c>
      <c r="G66" s="23">
        <f>'Industrie AMS'!G66-'Industrie AME'!G66</f>
        <v>0</v>
      </c>
      <c r="H66" s="23">
        <f>'Industrie AMS'!H66-'Industrie AME'!H66</f>
        <v>0</v>
      </c>
      <c r="I66" s="23">
        <f>'Industrie AMS'!I66-'Industrie AME'!I66</f>
        <v>0</v>
      </c>
      <c r="J66" s="23">
        <f>'Industrie AMS'!J66-'Industrie AME'!J66</f>
        <v>0</v>
      </c>
      <c r="K66" s="23">
        <f>'Industrie AMS'!K66-'Industrie AME'!K66</f>
        <v>0</v>
      </c>
      <c r="L66" s="23">
        <f>'Industrie AMS'!L66-'Industrie AME'!L66</f>
        <v>0</v>
      </c>
      <c r="M66" s="23">
        <f>'Industrie AMS'!M66-'Industrie AME'!M66</f>
        <v>0</v>
      </c>
      <c r="N66" s="23">
        <f>'Industrie AMS'!N66-'Industrie AME'!N66</f>
        <v>0</v>
      </c>
      <c r="O66" s="23">
        <f>'Industrie AMS'!O66-'Industrie AME'!O66</f>
        <v>0</v>
      </c>
      <c r="P66" s="23">
        <f>'Industrie AMS'!P66-'Industrie AME'!P66</f>
        <v>0</v>
      </c>
      <c r="Q66" s="23">
        <f>'Industrie AMS'!Q66-'Industrie AME'!Q66</f>
        <v>0</v>
      </c>
      <c r="R66" s="23">
        <f>'Industrie AMS'!R66-'Industrie AME'!R66</f>
        <v>0</v>
      </c>
      <c r="S66" s="23">
        <f>'Industrie AMS'!S66-'Industrie AME'!S66</f>
        <v>0</v>
      </c>
      <c r="T66" s="23">
        <f>'Industrie AMS'!T66-'Industrie AME'!T66</f>
        <v>0</v>
      </c>
      <c r="U66" s="23">
        <f>'Industrie AMS'!U66-'Industrie AME'!U66</f>
        <v>0</v>
      </c>
      <c r="V66" s="23">
        <f>'Industrie AMS'!V66-'Industrie AME'!V66</f>
        <v>-19.136279913525186</v>
      </c>
      <c r="W66" s="23">
        <f>'Industrie AMS'!W66-'Industrie AME'!W66</f>
        <v>-82.57348934596348</v>
      </c>
      <c r="X66" s="23">
        <f>'Industrie AMS'!X66-'Industrie AME'!X66</f>
        <v>-158.78301212068664</v>
      </c>
      <c r="Y66" s="23">
        <f>'Industrie AMS'!Y66-'Industrie AME'!Y66</f>
        <v>-185.29211844176757</v>
      </c>
      <c r="Z66" s="23">
        <f>'Industrie AMS'!Z66-'Industrie AME'!Z66</f>
        <v>-227.63919649815011</v>
      </c>
      <c r="AA66" s="23">
        <f>'Industrie AMS'!AA66-'Industrie AME'!AA66</f>
        <v>-267.51842872275165</v>
      </c>
      <c r="AB66" s="23">
        <f>'Industrie AMS'!AB66-'Industrie AME'!AB66</f>
        <v>-309.84187578915521</v>
      </c>
      <c r="AC66" s="23">
        <f>'Industrie AMS'!AC66-'Industrie AME'!AC66</f>
        <v>-348.63606962146127</v>
      </c>
      <c r="AD66" s="23">
        <f>'Industrie AMS'!AD66-'Industrie AME'!AD66</f>
        <v>-372.22999064806959</v>
      </c>
      <c r="AE66" s="23">
        <f>'Industrie AMS'!AE66-'Industrie AME'!AE66</f>
        <v>-393.22306473113713</v>
      </c>
      <c r="AF66" s="23">
        <f>'Industrie AMS'!AF66-'Industrie AME'!AF66</f>
        <v>-414.98511358316773</v>
      </c>
      <c r="AG66" s="23">
        <f>'Industrie AMS'!AG66-'Industrie AME'!AG66</f>
        <v>-428.56904814361201</v>
      </c>
      <c r="AH66" s="23">
        <f>'Industrie AMS'!AH66-'Industrie AME'!AH66</f>
        <v>-449.61695959125154</v>
      </c>
      <c r="AI66" s="23">
        <f>'Industrie AMS'!AI66-'Industrie AME'!AI66</f>
        <v>-475.02067234562242</v>
      </c>
      <c r="AJ66" s="23">
        <f>'Industrie AMS'!AJ66-'Industrie AME'!AJ66</f>
        <v>-496.31356260170332</v>
      </c>
      <c r="AK66" s="23">
        <f>'Industrie AMS'!AK66-'Industrie AME'!AK66</f>
        <v>-520.72551888011208</v>
      </c>
      <c r="AL66" s="23">
        <f>'Industrie AMS'!AL66-'Industrie AME'!AL66</f>
        <v>-523.93998647204239</v>
      </c>
      <c r="AM66" s="23">
        <f>'Industrie AMS'!AM66-'Industrie AME'!AM66</f>
        <v>-528.18573253700629</v>
      </c>
      <c r="AN66" s="23">
        <f>'Industrie AMS'!AN66-'Industrie AME'!AN66</f>
        <v>-591.75575808822077</v>
      </c>
      <c r="AO66" s="23">
        <f>'Industrie AMS'!AO66-'Industrie AME'!AO66</f>
        <v>-659.39311441614541</v>
      </c>
      <c r="AP66" s="23">
        <f>'Industrie AMS'!AP66-'Industrie AME'!AP66</f>
        <v>-733.47191960127611</v>
      </c>
      <c r="AQ66" s="23">
        <f>'Industrie AMS'!AQ66-'Industrie AME'!AQ66</f>
        <v>-815.80973367744855</v>
      </c>
      <c r="AR66" s="23">
        <f>'Industrie AMS'!AR66-'Industrie AME'!AR66</f>
        <v>-907.9688807700843</v>
      </c>
      <c r="AS66" s="23">
        <f>'Industrie AMS'!AS66-'Industrie AME'!AS66</f>
        <v>-939.41973146220812</v>
      </c>
      <c r="AT66" s="23">
        <f>'Industrie AMS'!AT66-'Industrie AME'!AT66</f>
        <v>-976.71851418819119</v>
      </c>
      <c r="AU66" s="23">
        <f>'Industrie AMS'!AU66-'Industrie AME'!AU66</f>
        <v>-1015.7150524749493</v>
      </c>
      <c r="AV66" s="23">
        <f>'Industrie AMS'!AV66-'Industrie AME'!AV66</f>
        <v>-1055.7588976146358</v>
      </c>
      <c r="AW66" s="23">
        <f>'Industrie AMS'!AW66-'Industrie AME'!AW66</f>
        <v>-1097.3598248716808</v>
      </c>
    </row>
    <row r="67" spans="1:49" x14ac:dyDescent="0.25">
      <c r="A67" s="166"/>
      <c r="B67" t="s">
        <v>261</v>
      </c>
      <c r="C67" s="23">
        <f>'Industrie AMS'!C67-'Industrie AME'!C67</f>
        <v>0</v>
      </c>
      <c r="D67" s="23">
        <f>'Industrie AMS'!D67-'Industrie AME'!D67</f>
        <v>0</v>
      </c>
      <c r="E67" s="23">
        <f>'Industrie AMS'!E67-'Industrie AME'!E67</f>
        <v>0</v>
      </c>
      <c r="F67" s="23">
        <f>'Industrie AMS'!F67-'Industrie AME'!F67</f>
        <v>0</v>
      </c>
      <c r="G67" s="23">
        <f>'Industrie AMS'!G67-'Industrie AME'!G67</f>
        <v>0</v>
      </c>
      <c r="H67" s="23">
        <f>'Industrie AMS'!H67-'Industrie AME'!H67</f>
        <v>0</v>
      </c>
      <c r="I67" s="23">
        <f>'Industrie AMS'!I67-'Industrie AME'!I67</f>
        <v>0</v>
      </c>
      <c r="J67" s="23">
        <f>'Industrie AMS'!J67-'Industrie AME'!J67</f>
        <v>0</v>
      </c>
      <c r="K67" s="23">
        <f>'Industrie AMS'!K67-'Industrie AME'!K67</f>
        <v>0</v>
      </c>
      <c r="L67" s="23">
        <f>'Industrie AMS'!L67-'Industrie AME'!L67</f>
        <v>0</v>
      </c>
      <c r="M67" s="23">
        <f>'Industrie AMS'!M67-'Industrie AME'!M67</f>
        <v>0</v>
      </c>
      <c r="N67" s="23">
        <f>'Industrie AMS'!N67-'Industrie AME'!N67</f>
        <v>0</v>
      </c>
      <c r="O67" s="23">
        <f>'Industrie AMS'!O67-'Industrie AME'!O67</f>
        <v>0</v>
      </c>
      <c r="P67" s="23">
        <f>'Industrie AMS'!P67-'Industrie AME'!P67</f>
        <v>0</v>
      </c>
      <c r="Q67" s="23">
        <f>'Industrie AMS'!Q67-'Industrie AME'!Q67</f>
        <v>0</v>
      </c>
      <c r="R67" s="23">
        <f>'Industrie AMS'!R67-'Industrie AME'!R67</f>
        <v>0</v>
      </c>
      <c r="S67" s="23">
        <f>'Industrie AMS'!S67-'Industrie AME'!S67</f>
        <v>0</v>
      </c>
      <c r="T67" s="23">
        <f>'Industrie AMS'!T67-'Industrie AME'!T67</f>
        <v>0</v>
      </c>
      <c r="U67" s="23">
        <f>'Industrie AMS'!U67-'Industrie AME'!U67</f>
        <v>0</v>
      </c>
      <c r="V67" s="23">
        <f>'Industrie AMS'!V67-'Industrie AME'!V67</f>
        <v>-25.16912419961227</v>
      </c>
      <c r="W67" s="23">
        <f>'Industrie AMS'!W67-'Industrie AME'!W67</f>
        <v>-139.95208550252755</v>
      </c>
      <c r="X67" s="23">
        <f>'Industrie AMS'!X67-'Industrie AME'!X67</f>
        <v>-223.50354725616853</v>
      </c>
      <c r="Y67" s="23">
        <f>'Industrie AMS'!Y67-'Industrie AME'!Y67</f>
        <v>-269.88717537763296</v>
      </c>
      <c r="Z67" s="23">
        <f>'Industrie AMS'!Z67-'Industrie AME'!Z67</f>
        <v>-363.37817675380029</v>
      </c>
      <c r="AA67" s="23">
        <f>'Industrie AMS'!AA67-'Industrie AME'!AA67</f>
        <v>-453.74253954389133</v>
      </c>
      <c r="AB67" s="23">
        <f>'Industrie AMS'!AB67-'Industrie AME'!AB67</f>
        <v>-557.47729343888204</v>
      </c>
      <c r="AC67" s="23">
        <f>'Industrie AMS'!AC67-'Industrie AME'!AC67</f>
        <v>-627.21761164817144</v>
      </c>
      <c r="AD67" s="23">
        <f>'Industrie AMS'!AD67-'Industrie AME'!AD67</f>
        <v>-649.31043497558312</v>
      </c>
      <c r="AE67" s="23">
        <f>'Industrie AMS'!AE67-'Industrie AME'!AE67</f>
        <v>-661.11891074985215</v>
      </c>
      <c r="AF67" s="23">
        <f>'Industrie AMS'!AF67-'Industrie AME'!AF67</f>
        <v>-667.49112310338569</v>
      </c>
      <c r="AG67" s="23">
        <f>'Industrie AMS'!AG67-'Industrie AME'!AG67</f>
        <v>-664.01776212119512</v>
      </c>
      <c r="AH67" s="23">
        <f>'Industrie AMS'!AH67-'Industrie AME'!AH67</f>
        <v>-671.21973599333796</v>
      </c>
      <c r="AI67" s="23">
        <f>'Industrie AMS'!AI67-'Industrie AME'!AI67</f>
        <v>-677.46122616545836</v>
      </c>
      <c r="AJ67" s="23">
        <f>'Industrie AMS'!AJ67-'Industrie AME'!AJ67</f>
        <v>-675.81081422451643</v>
      </c>
      <c r="AK67" s="23">
        <f>'Industrie AMS'!AK67-'Industrie AME'!AK67</f>
        <v>-677.02416784473826</v>
      </c>
      <c r="AL67" s="23">
        <f>'Industrie AMS'!AL67-'Industrie AME'!AL67</f>
        <v>-660.62155922636884</v>
      </c>
      <c r="AM67" s="23">
        <f>'Industrie AMS'!AM67-'Industrie AME'!AM67</f>
        <v>-646.55333183616858</v>
      </c>
      <c r="AN67" s="23">
        <f>'Industrie AMS'!AN67-'Industrie AME'!AN67</f>
        <v>-677.63370445576948</v>
      </c>
      <c r="AO67" s="23">
        <f>'Industrie AMS'!AO67-'Industrie AME'!AO67</f>
        <v>-700.08903085999191</v>
      </c>
      <c r="AP67" s="23">
        <f>'Industrie AMS'!AP67-'Industrie AME'!AP67</f>
        <v>-717.71360449259373</v>
      </c>
      <c r="AQ67" s="23">
        <f>'Industrie AMS'!AQ67-'Industrie AME'!AQ67</f>
        <v>-745.75953744072285</v>
      </c>
      <c r="AR67" s="23">
        <f>'Industrie AMS'!AR67-'Industrie AME'!AR67</f>
        <v>-780.75015502687165</v>
      </c>
      <c r="AS67" s="23">
        <f>'Industrie AMS'!AS67-'Industrie AME'!AS67</f>
        <v>-800.63678787996287</v>
      </c>
      <c r="AT67" s="23">
        <f>'Industrie AMS'!AT67-'Industrie AME'!AT67</f>
        <v>-827.62573259310557</v>
      </c>
      <c r="AU67" s="23">
        <f>'Industrie AMS'!AU67-'Industrie AME'!AU67</f>
        <v>-858.48692432959069</v>
      </c>
      <c r="AV67" s="23">
        <f>'Industrie AMS'!AV67-'Industrie AME'!AV67</f>
        <v>-890.77541901762379</v>
      </c>
      <c r="AW67" s="23">
        <f>'Industrie AMS'!AW67-'Industrie AME'!AW67</f>
        <v>-924.40966313197714</v>
      </c>
    </row>
    <row r="68" spans="1:49" x14ac:dyDescent="0.25">
      <c r="A68" s="166"/>
      <c r="B68" t="s">
        <v>262</v>
      </c>
      <c r="C68" s="23">
        <f>'Industrie AMS'!C68-'Industrie AME'!C68</f>
        <v>0</v>
      </c>
      <c r="D68" s="23">
        <f>'Industrie AMS'!D68-'Industrie AME'!D68</f>
        <v>0</v>
      </c>
      <c r="E68" s="23">
        <f>'Industrie AMS'!E68-'Industrie AME'!E68</f>
        <v>0</v>
      </c>
      <c r="F68" s="23">
        <f>'Industrie AMS'!F68-'Industrie AME'!F68</f>
        <v>0</v>
      </c>
      <c r="G68" s="23">
        <f>'Industrie AMS'!G68-'Industrie AME'!G68</f>
        <v>0</v>
      </c>
      <c r="H68" s="23">
        <f>'Industrie AMS'!H68-'Industrie AME'!H68</f>
        <v>0</v>
      </c>
      <c r="I68" s="23">
        <f>'Industrie AMS'!I68-'Industrie AME'!I68</f>
        <v>0</v>
      </c>
      <c r="J68" s="23">
        <f>'Industrie AMS'!J68-'Industrie AME'!J68</f>
        <v>0</v>
      </c>
      <c r="K68" s="23">
        <f>'Industrie AMS'!K68-'Industrie AME'!K68</f>
        <v>0</v>
      </c>
      <c r="L68" s="23">
        <f>'Industrie AMS'!L68-'Industrie AME'!L68</f>
        <v>0</v>
      </c>
      <c r="M68" s="23">
        <f>'Industrie AMS'!M68-'Industrie AME'!M68</f>
        <v>0</v>
      </c>
      <c r="N68" s="23">
        <f>'Industrie AMS'!N68-'Industrie AME'!N68</f>
        <v>0</v>
      </c>
      <c r="O68" s="23">
        <f>'Industrie AMS'!O68-'Industrie AME'!O68</f>
        <v>0</v>
      </c>
      <c r="P68" s="23">
        <f>'Industrie AMS'!P68-'Industrie AME'!P68</f>
        <v>0</v>
      </c>
      <c r="Q68" s="23">
        <f>'Industrie AMS'!Q68-'Industrie AME'!Q68</f>
        <v>0</v>
      </c>
      <c r="R68" s="23">
        <f>'Industrie AMS'!R68-'Industrie AME'!R68</f>
        <v>0</v>
      </c>
      <c r="S68" s="23">
        <f>'Industrie AMS'!S68-'Industrie AME'!S68</f>
        <v>0</v>
      </c>
      <c r="T68" s="23">
        <f>'Industrie AMS'!T68-'Industrie AME'!T68</f>
        <v>0</v>
      </c>
      <c r="U68" s="23">
        <f>'Industrie AMS'!U68-'Industrie AME'!U68</f>
        <v>0</v>
      </c>
      <c r="V68" s="23">
        <f>'Industrie AMS'!V68-'Industrie AME'!V68</f>
        <v>-1.6588543511348348</v>
      </c>
      <c r="W68" s="23">
        <f>'Industrie AMS'!W68-'Industrie AME'!W68</f>
        <v>-25.415027687836584</v>
      </c>
      <c r="X68" s="23">
        <f>'Industrie AMS'!X68-'Industrie AME'!X68</f>
        <v>-48.044446765490591</v>
      </c>
      <c r="Y68" s="23">
        <f>'Industrie AMS'!Y68-'Industrie AME'!Y68</f>
        <v>-62.62659565648022</v>
      </c>
      <c r="Z68" s="23">
        <f>'Industrie AMS'!Z68-'Industrie AME'!Z68</f>
        <v>-82.84488721199898</v>
      </c>
      <c r="AA68" s="23">
        <f>'Industrie AMS'!AA68-'Industrie AME'!AA68</f>
        <v>-103.18742052722041</v>
      </c>
      <c r="AB68" s="23">
        <f>'Industrie AMS'!AB68-'Industrie AME'!AB68</f>
        <v>-125.14771639414801</v>
      </c>
      <c r="AC68" s="23">
        <f>'Industrie AMS'!AC68-'Industrie AME'!AC68</f>
        <v>-146.50924802577208</v>
      </c>
      <c r="AD68" s="23">
        <f>'Industrie AMS'!AD68-'Industrie AME'!AD68</f>
        <v>-153.70068428974463</v>
      </c>
      <c r="AE68" s="23">
        <f>'Industrie AMS'!AE68-'Industrie AME'!AE68</f>
        <v>-159.43701419241609</v>
      </c>
      <c r="AF68" s="23">
        <f>'Industrie AMS'!AF68-'Industrie AME'!AF68</f>
        <v>-164.98864057702599</v>
      </c>
      <c r="AG68" s="23">
        <f>'Industrie AMS'!AG68-'Industrie AME'!AG68</f>
        <v>-169.58050995808225</v>
      </c>
      <c r="AH68" s="23">
        <f>'Industrie AMS'!AH68-'Industrie AME'!AH68</f>
        <v>-176.16338364454947</v>
      </c>
      <c r="AI68" s="23">
        <f>'Industrie AMS'!AI68-'Industrie AME'!AI68</f>
        <v>-182.62830807047476</v>
      </c>
      <c r="AJ68" s="23">
        <f>'Industrie AMS'!AJ68-'Industrie AME'!AJ68</f>
        <v>-187.86160377123508</v>
      </c>
      <c r="AK68" s="23">
        <f>'Industrie AMS'!AK68-'Industrie AME'!AK68</f>
        <v>-193.83694660813586</v>
      </c>
      <c r="AL68" s="23">
        <f>'Industrie AMS'!AL68-'Industrie AME'!AL68</f>
        <v>-199.04690343050066</v>
      </c>
      <c r="AM68" s="23">
        <f>'Industrie AMS'!AM68-'Industrie AME'!AM68</f>
        <v>-204.00653530915514</v>
      </c>
      <c r="AN68" s="23">
        <f>'Industrie AMS'!AN68-'Industrie AME'!AN68</f>
        <v>-211.723194115902</v>
      </c>
      <c r="AO68" s="23">
        <f>'Industrie AMS'!AO68-'Industrie AME'!AO68</f>
        <v>-220.4836595325977</v>
      </c>
      <c r="AP68" s="23">
        <f>'Industrie AMS'!AP68-'Industrie AME'!AP68</f>
        <v>-229.5558051065571</v>
      </c>
      <c r="AQ68" s="23">
        <f>'Industrie AMS'!AQ68-'Industrie AME'!AQ68</f>
        <v>-239.21648623348619</v>
      </c>
      <c r="AR68" s="23">
        <f>'Industrie AMS'!AR68-'Industrie AME'!AR68</f>
        <v>-249.66322603017937</v>
      </c>
      <c r="AS68" s="23">
        <f>'Industrie AMS'!AS68-'Industrie AME'!AS68</f>
        <v>-257.79203899725019</v>
      </c>
      <c r="AT68" s="23">
        <f>'Industrie AMS'!AT68-'Industrie AME'!AT68</f>
        <v>-266.49959814957742</v>
      </c>
      <c r="AU68" s="23">
        <f>'Industrie AMS'!AU68-'Industrie AME'!AU68</f>
        <v>-275.27942618094067</v>
      </c>
      <c r="AV68" s="23">
        <f>'Industrie AMS'!AV68-'Industrie AME'!AV68</f>
        <v>-284.09149568783863</v>
      </c>
      <c r="AW68" s="23">
        <f>'Industrie AMS'!AW68-'Industrie AME'!AW68</f>
        <v>-293.30117184943794</v>
      </c>
    </row>
    <row r="69" spans="1:49" x14ac:dyDescent="0.25">
      <c r="A69" s="166"/>
      <c r="B69" t="s">
        <v>263</v>
      </c>
      <c r="C69" s="23">
        <f>'Industrie AMS'!C69-'Industrie AME'!C69</f>
        <v>0</v>
      </c>
      <c r="D69" s="23">
        <f>'Industrie AMS'!D69-'Industrie AME'!D69</f>
        <v>0</v>
      </c>
      <c r="E69" s="23">
        <f>'Industrie AMS'!E69-'Industrie AME'!E69</f>
        <v>0</v>
      </c>
      <c r="F69" s="23">
        <f>'Industrie AMS'!F69-'Industrie AME'!F69</f>
        <v>0</v>
      </c>
      <c r="G69" s="23">
        <f>'Industrie AMS'!G69-'Industrie AME'!G69</f>
        <v>0</v>
      </c>
      <c r="H69" s="23">
        <f>'Industrie AMS'!H69-'Industrie AME'!H69</f>
        <v>0</v>
      </c>
      <c r="I69" s="23">
        <f>'Industrie AMS'!I69-'Industrie AME'!I69</f>
        <v>0</v>
      </c>
      <c r="J69" s="23">
        <f>'Industrie AMS'!J69-'Industrie AME'!J69</f>
        <v>0</v>
      </c>
      <c r="K69" s="23">
        <f>'Industrie AMS'!K69-'Industrie AME'!K69</f>
        <v>0</v>
      </c>
      <c r="L69" s="23">
        <f>'Industrie AMS'!L69-'Industrie AME'!L69</f>
        <v>0</v>
      </c>
      <c r="M69" s="23">
        <f>'Industrie AMS'!M69-'Industrie AME'!M69</f>
        <v>0</v>
      </c>
      <c r="N69" s="23">
        <f>'Industrie AMS'!N69-'Industrie AME'!N69</f>
        <v>0</v>
      </c>
      <c r="O69" s="23">
        <f>'Industrie AMS'!O69-'Industrie AME'!O69</f>
        <v>0</v>
      </c>
      <c r="P69" s="23">
        <f>'Industrie AMS'!P69-'Industrie AME'!P69</f>
        <v>0</v>
      </c>
      <c r="Q69" s="23">
        <f>'Industrie AMS'!Q69-'Industrie AME'!Q69</f>
        <v>0</v>
      </c>
      <c r="R69" s="23">
        <f>'Industrie AMS'!R69-'Industrie AME'!R69</f>
        <v>0</v>
      </c>
      <c r="S69" s="23">
        <f>'Industrie AMS'!S69-'Industrie AME'!S69</f>
        <v>0</v>
      </c>
      <c r="T69" s="23">
        <f>'Industrie AMS'!T69-'Industrie AME'!T69</f>
        <v>0</v>
      </c>
      <c r="U69" s="23">
        <f>'Industrie AMS'!U69-'Industrie AME'!U69</f>
        <v>0</v>
      </c>
      <c r="V69" s="23">
        <f>'Industrie AMS'!V69-'Industrie AME'!V69</f>
        <v>-6.9897429401687532</v>
      </c>
      <c r="W69" s="23">
        <f>'Industrie AMS'!W69-'Industrie AME'!W69</f>
        <v>-60.021110696937285</v>
      </c>
      <c r="X69" s="23">
        <f>'Industrie AMS'!X69-'Industrie AME'!X69</f>
        <v>-124.61319824162752</v>
      </c>
      <c r="Y69" s="23">
        <f>'Industrie AMS'!Y69-'Industrie AME'!Y69</f>
        <v>-141.70662749161693</v>
      </c>
      <c r="Z69" s="23">
        <f>'Industrie AMS'!Z69-'Industrie AME'!Z69</f>
        <v>-179.9575614578057</v>
      </c>
      <c r="AA69" s="23">
        <f>'Industrie AMS'!AA69-'Industrie AME'!AA69</f>
        <v>-216.52919176943556</v>
      </c>
      <c r="AB69" s="23">
        <f>'Industrie AMS'!AB69-'Industrie AME'!AB69</f>
        <v>-254.71490806414181</v>
      </c>
      <c r="AC69" s="23">
        <f>'Industrie AMS'!AC69-'Industrie AME'!AC69</f>
        <v>-287.42934105362406</v>
      </c>
      <c r="AD69" s="23">
        <f>'Industrie AMS'!AD69-'Industrie AME'!AD69</f>
        <v>-289.45515053331223</v>
      </c>
      <c r="AE69" s="23">
        <f>'Industrie AMS'!AE69-'Industrie AME'!AE69</f>
        <v>-290.5024880216788</v>
      </c>
      <c r="AF69" s="23">
        <f>'Industrie AMS'!AF69-'Industrie AME'!AF69</f>
        <v>-291.91987813758169</v>
      </c>
      <c r="AG69" s="23">
        <f>'Industrie AMS'!AG69-'Industrie AME'!AG69</f>
        <v>-289.66666490753732</v>
      </c>
      <c r="AH69" s="23">
        <f>'Industrie AMS'!AH69-'Industrie AME'!AH69</f>
        <v>-293.59690343895431</v>
      </c>
      <c r="AI69" s="23">
        <f>'Industrie AMS'!AI69-'Industrie AME'!AI69</f>
        <v>-298.97613228604473</v>
      </c>
      <c r="AJ69" s="23">
        <f>'Industrie AMS'!AJ69-'Industrie AME'!AJ69</f>
        <v>-300.50018669730844</v>
      </c>
      <c r="AK69" s="23">
        <f>'Industrie AMS'!AK69-'Industrie AME'!AK69</f>
        <v>-303.8411005601572</v>
      </c>
      <c r="AL69" s="23">
        <f>'Industrie AMS'!AL69-'Industrie AME'!AL69</f>
        <v>-302.46332852839851</v>
      </c>
      <c r="AM69" s="23">
        <f>'Industrie AMS'!AM69-'Industrie AME'!AM69</f>
        <v>-299.29784147543614</v>
      </c>
      <c r="AN69" s="23">
        <f>'Industrie AMS'!AN69-'Industrie AME'!AN69</f>
        <v>-320.70301488001655</v>
      </c>
      <c r="AO69" s="23">
        <f>'Industrie AMS'!AO69-'Industrie AME'!AO69</f>
        <v>-344.19158399051798</v>
      </c>
      <c r="AP69" s="23">
        <f>'Industrie AMS'!AP69-'Industrie AME'!AP69</f>
        <v>-368.81148822734167</v>
      </c>
      <c r="AQ69" s="23">
        <f>'Industrie AMS'!AQ69-'Industrie AME'!AQ69</f>
        <v>-395.08450062405723</v>
      </c>
      <c r="AR69" s="23">
        <f>'Industrie AMS'!AR69-'Industrie AME'!AR69</f>
        <v>-423.79429279589544</v>
      </c>
      <c r="AS69" s="23">
        <f>'Industrie AMS'!AS69-'Industrie AME'!AS69</f>
        <v>-434.9785385931466</v>
      </c>
      <c r="AT69" s="23">
        <f>'Industrie AMS'!AT69-'Industrie AME'!AT69</f>
        <v>-448.18814986564621</v>
      </c>
      <c r="AU69" s="23">
        <f>'Industrie AMS'!AU69-'Industrie AME'!AU69</f>
        <v>-461.81335316527066</v>
      </c>
      <c r="AV69" s="23">
        <f>'Industrie AMS'!AV69-'Industrie AME'!AV69</f>
        <v>-475.50108756961322</v>
      </c>
      <c r="AW69" s="23">
        <f>'Industrie AMS'!AW69-'Industrie AME'!AW69</f>
        <v>-490.11953503063205</v>
      </c>
    </row>
    <row r="70" spans="1:49" x14ac:dyDescent="0.25">
      <c r="A70" s="166"/>
      <c r="B70" t="s">
        <v>264</v>
      </c>
      <c r="C70" s="23">
        <f>'Industrie AMS'!C70-'Industrie AME'!C70</f>
        <v>0</v>
      </c>
      <c r="D70" s="23">
        <f>'Industrie AMS'!D70-'Industrie AME'!D70</f>
        <v>0</v>
      </c>
      <c r="E70" s="23">
        <f>'Industrie AMS'!E70-'Industrie AME'!E70</f>
        <v>0</v>
      </c>
      <c r="F70" s="23">
        <f>'Industrie AMS'!F70-'Industrie AME'!F70</f>
        <v>0</v>
      </c>
      <c r="G70" s="23">
        <f>'Industrie AMS'!G70-'Industrie AME'!G70</f>
        <v>0</v>
      </c>
      <c r="H70" s="23">
        <f>'Industrie AMS'!H70-'Industrie AME'!H70</f>
        <v>0</v>
      </c>
      <c r="I70" s="23">
        <f>'Industrie AMS'!I70-'Industrie AME'!I70</f>
        <v>0</v>
      </c>
      <c r="J70" s="23">
        <f>'Industrie AMS'!J70-'Industrie AME'!J70</f>
        <v>0</v>
      </c>
      <c r="K70" s="23">
        <f>'Industrie AMS'!K70-'Industrie AME'!K70</f>
        <v>0</v>
      </c>
      <c r="L70" s="23">
        <f>'Industrie AMS'!L70-'Industrie AME'!L70</f>
        <v>0</v>
      </c>
      <c r="M70" s="23">
        <f>'Industrie AMS'!M70-'Industrie AME'!M70</f>
        <v>0</v>
      </c>
      <c r="N70" s="23">
        <f>'Industrie AMS'!N70-'Industrie AME'!N70</f>
        <v>0</v>
      </c>
      <c r="O70" s="23">
        <f>'Industrie AMS'!O70-'Industrie AME'!O70</f>
        <v>0</v>
      </c>
      <c r="P70" s="23">
        <f>'Industrie AMS'!P70-'Industrie AME'!P70</f>
        <v>0</v>
      </c>
      <c r="Q70" s="23">
        <f>'Industrie AMS'!Q70-'Industrie AME'!Q70</f>
        <v>0</v>
      </c>
      <c r="R70" s="23">
        <f>'Industrie AMS'!R70-'Industrie AME'!R70</f>
        <v>0</v>
      </c>
      <c r="S70" s="23">
        <f>'Industrie AMS'!S70-'Industrie AME'!S70</f>
        <v>0</v>
      </c>
      <c r="T70" s="23">
        <f>'Industrie AMS'!T70-'Industrie AME'!T70</f>
        <v>0</v>
      </c>
      <c r="U70" s="23">
        <f>'Industrie AMS'!U70-'Industrie AME'!U70</f>
        <v>0</v>
      </c>
      <c r="V70" s="23">
        <f>'Industrie AMS'!V70-'Industrie AME'!V70</f>
        <v>-1.7273629110133584</v>
      </c>
      <c r="W70" s="23">
        <f>'Industrie AMS'!W70-'Industrie AME'!W70</f>
        <v>-17.590558492248874</v>
      </c>
      <c r="X70" s="23">
        <f>'Industrie AMS'!X70-'Industrie AME'!X70</f>
        <v>-31.487387246488424</v>
      </c>
      <c r="Y70" s="23">
        <f>'Industrie AMS'!Y70-'Industrie AME'!Y70</f>
        <v>-41.406312727515143</v>
      </c>
      <c r="Z70" s="23">
        <f>'Industrie AMS'!Z70-'Industrie AME'!Z70</f>
        <v>-55.175213566888232</v>
      </c>
      <c r="AA70" s="23">
        <f>'Industrie AMS'!AA70-'Industrie AME'!AA70</f>
        <v>-69.1454445883804</v>
      </c>
      <c r="AB70" s="23">
        <f>'Industrie AMS'!AB70-'Industrie AME'!AB70</f>
        <v>-84.315862333876964</v>
      </c>
      <c r="AC70" s="23">
        <f>'Industrie AMS'!AC70-'Industrie AME'!AC70</f>
        <v>-99.805368137698338</v>
      </c>
      <c r="AD70" s="23">
        <f>'Industrie AMS'!AD70-'Industrie AME'!AD70</f>
        <v>-102.63801324016333</v>
      </c>
      <c r="AE70" s="23">
        <f>'Industrie AMS'!AE70-'Industrie AME'!AE70</f>
        <v>-104.75831243204348</v>
      </c>
      <c r="AF70" s="23">
        <f>'Industrie AMS'!AF70-'Industrie AME'!AF70</f>
        <v>-106.8241919634219</v>
      </c>
      <c r="AG70" s="23">
        <f>'Industrie AMS'!AG70-'Industrie AME'!AG70</f>
        <v>-108.21730332674073</v>
      </c>
      <c r="AH70" s="23">
        <f>'Industrie AMS'!AH70-'Industrie AME'!AH70</f>
        <v>-110.78843691669275</v>
      </c>
      <c r="AI70" s="23">
        <f>'Industrie AMS'!AI70-'Industrie AME'!AI70</f>
        <v>-113.49272898199737</v>
      </c>
      <c r="AJ70" s="23">
        <f>'Industrie AMS'!AJ70-'Industrie AME'!AJ70</f>
        <v>-115.43091166049885</v>
      </c>
      <c r="AK70" s="23">
        <f>'Industrie AMS'!AK70-'Industrie AME'!AK70</f>
        <v>-117.7737844088864</v>
      </c>
      <c r="AL70" s="23">
        <f>'Industrie AMS'!AL70-'Industrie AME'!AL70</f>
        <v>-119.57339501093151</v>
      </c>
      <c r="AM70" s="23">
        <f>'Industrie AMS'!AM70-'Industrie AME'!AM70</f>
        <v>-121.17471556509798</v>
      </c>
      <c r="AN70" s="23">
        <f>'Industrie AMS'!AN70-'Industrie AME'!AN70</f>
        <v>-123.64609689744526</v>
      </c>
      <c r="AO70" s="23">
        <f>'Industrie AMS'!AO70-'Industrie AME'!AO70</f>
        <v>-126.4908479020288</v>
      </c>
      <c r="AP70" s="23">
        <f>'Industrie AMS'!AP70-'Industrie AME'!AP70</f>
        <v>-129.36769086075833</v>
      </c>
      <c r="AQ70" s="23">
        <f>'Industrie AMS'!AQ70-'Industrie AME'!AQ70</f>
        <v>-132.3767340537679</v>
      </c>
      <c r="AR70" s="23">
        <f>'Industrie AMS'!AR70-'Industrie AME'!AR70</f>
        <v>-135.55182581651712</v>
      </c>
      <c r="AS70" s="23">
        <f>'Industrie AMS'!AS70-'Industrie AME'!AS70</f>
        <v>-138.21303252515025</v>
      </c>
      <c r="AT70" s="23">
        <f>'Industrie AMS'!AT70-'Industrie AME'!AT70</f>
        <v>-141.09090912232182</v>
      </c>
      <c r="AU70" s="23">
        <f>'Industrie AMS'!AU70-'Industrie AME'!AU70</f>
        <v>-143.92658067959565</v>
      </c>
      <c r="AV70" s="23">
        <f>'Industrie AMS'!AV70-'Industrie AME'!AV70</f>
        <v>-146.70534171985895</v>
      </c>
      <c r="AW70" s="23">
        <f>'Industrie AMS'!AW70-'Industrie AME'!AW70</f>
        <v>-149.56219699036086</v>
      </c>
    </row>
    <row r="71" spans="1:49" x14ac:dyDescent="0.25">
      <c r="A71" s="166"/>
      <c r="B71" t="s">
        <v>265</v>
      </c>
      <c r="C71" s="23">
        <f>'Industrie AMS'!C71-'Industrie AME'!C71</f>
        <v>0</v>
      </c>
      <c r="D71" s="23">
        <f>'Industrie AMS'!D71-'Industrie AME'!D71</f>
        <v>0</v>
      </c>
      <c r="E71" s="23">
        <f>'Industrie AMS'!E71-'Industrie AME'!E71</f>
        <v>0</v>
      </c>
      <c r="F71" s="23">
        <f>'Industrie AMS'!F71-'Industrie AME'!F71</f>
        <v>0</v>
      </c>
      <c r="G71" s="23">
        <f>'Industrie AMS'!G71-'Industrie AME'!G71</f>
        <v>0</v>
      </c>
      <c r="H71" s="23">
        <f>'Industrie AMS'!H71-'Industrie AME'!H71</f>
        <v>0</v>
      </c>
      <c r="I71" s="23">
        <f>'Industrie AMS'!I71-'Industrie AME'!I71</f>
        <v>0</v>
      </c>
      <c r="J71" s="23">
        <f>'Industrie AMS'!J71-'Industrie AME'!J71</f>
        <v>0</v>
      </c>
      <c r="K71" s="23">
        <f>'Industrie AMS'!K71-'Industrie AME'!K71</f>
        <v>0</v>
      </c>
      <c r="L71" s="23">
        <f>'Industrie AMS'!L71-'Industrie AME'!L71</f>
        <v>0</v>
      </c>
      <c r="M71" s="23">
        <f>'Industrie AMS'!M71-'Industrie AME'!M71</f>
        <v>0</v>
      </c>
      <c r="N71" s="23">
        <f>'Industrie AMS'!N71-'Industrie AME'!N71</f>
        <v>0</v>
      </c>
      <c r="O71" s="23">
        <f>'Industrie AMS'!O71-'Industrie AME'!O71</f>
        <v>0</v>
      </c>
      <c r="P71" s="23">
        <f>'Industrie AMS'!P71-'Industrie AME'!P71</f>
        <v>0</v>
      </c>
      <c r="Q71" s="23">
        <f>'Industrie AMS'!Q71-'Industrie AME'!Q71</f>
        <v>0</v>
      </c>
      <c r="R71" s="23">
        <f>'Industrie AMS'!R71-'Industrie AME'!R71</f>
        <v>0</v>
      </c>
      <c r="S71" s="23">
        <f>'Industrie AMS'!S71-'Industrie AME'!S71</f>
        <v>0</v>
      </c>
      <c r="T71" s="23">
        <f>'Industrie AMS'!T71-'Industrie AME'!T71</f>
        <v>0</v>
      </c>
      <c r="U71" s="23">
        <f>'Industrie AMS'!U71-'Industrie AME'!U71</f>
        <v>0</v>
      </c>
      <c r="V71" s="23">
        <f>'Industrie AMS'!V71-'Industrie AME'!V71</f>
        <v>-30.256903575608703</v>
      </c>
      <c r="W71" s="23">
        <f>'Industrie AMS'!W71-'Industrie AME'!W71</f>
        <v>-337.04358836308256</v>
      </c>
      <c r="X71" s="23">
        <f>'Industrie AMS'!X71-'Industrie AME'!X71</f>
        <v>-606.3099623581611</v>
      </c>
      <c r="Y71" s="23">
        <f>'Industrie AMS'!Y71-'Industrie AME'!Y71</f>
        <v>-737.34114234684239</v>
      </c>
      <c r="Z71" s="23">
        <f>'Industrie AMS'!Z71-'Industrie AME'!Z71</f>
        <v>-942.67226112196204</v>
      </c>
      <c r="AA71" s="23">
        <f>'Industrie AMS'!AA71-'Industrie AME'!AA71</f>
        <v>-1139.9363230834706</v>
      </c>
      <c r="AB71" s="23">
        <f>'Industrie AMS'!AB71-'Industrie AME'!AB71</f>
        <v>-1349.4601319974336</v>
      </c>
      <c r="AC71" s="23">
        <f>'Industrie AMS'!AC71-'Industrie AME'!AC71</f>
        <v>-1534.2844449946178</v>
      </c>
      <c r="AD71" s="23">
        <f>'Industrie AMS'!AD71-'Industrie AME'!AD71</f>
        <v>-1568.1155433553013</v>
      </c>
      <c r="AE71" s="23">
        <f>'Industrie AMS'!AE71-'Industrie AME'!AE71</f>
        <v>-1594.3973196188999</v>
      </c>
      <c r="AF71" s="23">
        <f>'Industrie AMS'!AF71-'Industrie AME'!AF71</f>
        <v>-1620.7319431543901</v>
      </c>
      <c r="AG71" s="23">
        <f>'Industrie AMS'!AG71-'Industrie AME'!AG71</f>
        <v>-1634.8804071123168</v>
      </c>
      <c r="AH71" s="23">
        <f>'Industrie AMS'!AH71-'Industrie AME'!AH71</f>
        <v>-1676.5609988190836</v>
      </c>
      <c r="AI71" s="23">
        <f>'Industrie AMS'!AI71-'Industrie AME'!AI71</f>
        <v>-1713.7638622446966</v>
      </c>
      <c r="AJ71" s="23">
        <f>'Industrie AMS'!AJ71-'Industrie AME'!AJ71</f>
        <v>-1735.8067832184643</v>
      </c>
      <c r="AK71" s="23">
        <f>'Industrie AMS'!AK71-'Industrie AME'!AK71</f>
        <v>-1767.6213380628415</v>
      </c>
      <c r="AL71" s="23">
        <f>'Industrie AMS'!AL71-'Industrie AME'!AL71</f>
        <v>-1784.827875859276</v>
      </c>
      <c r="AM71" s="23">
        <f>'Industrie AMS'!AM71-'Industrie AME'!AM71</f>
        <v>-1799.852753595811</v>
      </c>
      <c r="AN71" s="23">
        <f>'Industrie AMS'!AN71-'Industrie AME'!AN71</f>
        <v>-1829.3596401720006</v>
      </c>
      <c r="AO71" s="23">
        <f>'Industrie AMS'!AO71-'Industrie AME'!AO71</f>
        <v>-1873.3635628530592</v>
      </c>
      <c r="AP71" s="23">
        <f>'Industrie AMS'!AP71-'Industrie AME'!AP71</f>
        <v>-1918.1504400139893</v>
      </c>
      <c r="AQ71" s="23">
        <f>'Industrie AMS'!AQ71-'Industrie AME'!AQ71</f>
        <v>-1966.0634783146143</v>
      </c>
      <c r="AR71" s="23">
        <f>'Industrie AMS'!AR71-'Industrie AME'!AR71</f>
        <v>-2024.1896045470758</v>
      </c>
      <c r="AS71" s="23">
        <f>'Industrie AMS'!AS71-'Industrie AME'!AS71</f>
        <v>-2072.4829993798712</v>
      </c>
      <c r="AT71" s="23">
        <f>'Industrie AMS'!AT71-'Industrie AME'!AT71</f>
        <v>-2119.6520856051038</v>
      </c>
      <c r="AU71" s="23">
        <f>'Industrie AMS'!AU71-'Industrie AME'!AU71</f>
        <v>-2165.6552368165467</v>
      </c>
      <c r="AV71" s="23">
        <f>'Industrie AMS'!AV71-'Industrie AME'!AV71</f>
        <v>-2209.9285560543121</v>
      </c>
      <c r="AW71" s="23">
        <f>'Industrie AMS'!AW71-'Industrie AME'!AW71</f>
        <v>-2255.6279833096123</v>
      </c>
    </row>
    <row r="72" spans="1:49" x14ac:dyDescent="0.25">
      <c r="A72" s="166"/>
      <c r="B72" t="s">
        <v>266</v>
      </c>
      <c r="C72" s="23">
        <f>'Industrie AMS'!C72-'Industrie AME'!C72</f>
        <v>0</v>
      </c>
      <c r="D72" s="23">
        <f>'Industrie AMS'!D72-'Industrie AME'!D72</f>
        <v>0</v>
      </c>
      <c r="E72" s="23">
        <f>'Industrie AMS'!E72-'Industrie AME'!E72</f>
        <v>0</v>
      </c>
      <c r="F72" s="23">
        <f>'Industrie AMS'!F72-'Industrie AME'!F72</f>
        <v>0</v>
      </c>
      <c r="G72" s="23">
        <f>'Industrie AMS'!G72-'Industrie AME'!G72</f>
        <v>0</v>
      </c>
      <c r="H72" s="23">
        <f>'Industrie AMS'!H72-'Industrie AME'!H72</f>
        <v>0</v>
      </c>
      <c r="I72" s="23">
        <f>'Industrie AMS'!I72-'Industrie AME'!I72</f>
        <v>0</v>
      </c>
      <c r="J72" s="23">
        <f>'Industrie AMS'!J72-'Industrie AME'!J72</f>
        <v>0</v>
      </c>
      <c r="K72" s="23">
        <f>'Industrie AMS'!K72-'Industrie AME'!K72</f>
        <v>0</v>
      </c>
      <c r="L72" s="23">
        <f>'Industrie AMS'!L72-'Industrie AME'!L72</f>
        <v>0</v>
      </c>
      <c r="M72" s="23">
        <f>'Industrie AMS'!M72-'Industrie AME'!M72</f>
        <v>0</v>
      </c>
      <c r="N72" s="23">
        <f>'Industrie AMS'!N72-'Industrie AME'!N72</f>
        <v>0</v>
      </c>
      <c r="O72" s="23">
        <f>'Industrie AMS'!O72-'Industrie AME'!O72</f>
        <v>0</v>
      </c>
      <c r="P72" s="23">
        <f>'Industrie AMS'!P72-'Industrie AME'!P72</f>
        <v>0</v>
      </c>
      <c r="Q72" s="23">
        <f>'Industrie AMS'!Q72-'Industrie AME'!Q72</f>
        <v>0</v>
      </c>
      <c r="R72" s="23">
        <f>'Industrie AMS'!R72-'Industrie AME'!R72</f>
        <v>0</v>
      </c>
      <c r="S72" s="23">
        <f>'Industrie AMS'!S72-'Industrie AME'!S72</f>
        <v>0</v>
      </c>
      <c r="T72" s="23">
        <f>'Industrie AMS'!T72-'Industrie AME'!T72</f>
        <v>0</v>
      </c>
      <c r="U72" s="23">
        <f>'Industrie AMS'!U72-'Industrie AME'!U72</f>
        <v>0</v>
      </c>
      <c r="V72" s="23">
        <f>'Industrie AMS'!V72-'Industrie AME'!V72</f>
        <v>11.047784067072826</v>
      </c>
      <c r="W72" s="23">
        <f>'Industrie AMS'!W72-'Industrie AME'!W72</f>
        <v>3.1092923561891439</v>
      </c>
      <c r="X72" s="23">
        <f>'Industrie AMS'!X72-'Industrie AME'!X72</f>
        <v>33.534790962001352</v>
      </c>
      <c r="Y72" s="23">
        <f>'Industrie AMS'!Y72-'Industrie AME'!Y72</f>
        <v>172.03317705026893</v>
      </c>
      <c r="Z72" s="23">
        <f>'Industrie AMS'!Z72-'Industrie AME'!Z72</f>
        <v>221.26399987654167</v>
      </c>
      <c r="AA72" s="23">
        <f>'Industrie AMS'!AA72-'Industrie AME'!AA72</f>
        <v>214.73479149823288</v>
      </c>
      <c r="AB72" s="23">
        <f>'Industrie AMS'!AB72-'Industrie AME'!AB72</f>
        <v>156.95083514302223</v>
      </c>
      <c r="AC72" s="23">
        <f>'Industrie AMS'!AC72-'Industrie AME'!AC72</f>
        <v>115.26312526269612</v>
      </c>
      <c r="AD72" s="23">
        <f>'Industrie AMS'!AD72-'Industrie AME'!AD72</f>
        <v>167.333025485088</v>
      </c>
      <c r="AE72" s="23">
        <f>'Industrie AMS'!AE72-'Industrie AME'!AE72</f>
        <v>154.66363520506275</v>
      </c>
      <c r="AF72" s="23">
        <f>'Industrie AMS'!AF72-'Industrie AME'!AF72</f>
        <v>128.24284847840681</v>
      </c>
      <c r="AG72" s="23">
        <f>'Industrie AMS'!AG72-'Industrie AME'!AG72</f>
        <v>99.399219716456173</v>
      </c>
      <c r="AH72" s="23">
        <f>'Industrie AMS'!AH72-'Industrie AME'!AH72</f>
        <v>68.506396805442819</v>
      </c>
      <c r="AI72" s="23">
        <f>'Industrie AMS'!AI72-'Industrie AME'!AI72</f>
        <v>57.752156373454454</v>
      </c>
      <c r="AJ72" s="23">
        <f>'Industrie AMS'!AJ72-'Industrie AME'!AJ72</f>
        <v>38.756906373108905</v>
      </c>
      <c r="AK72" s="23">
        <f>'Industrie AMS'!AK72-'Industrie AME'!AK72</f>
        <v>14.3976287675805</v>
      </c>
      <c r="AL72" s="23">
        <f>'Industrie AMS'!AL72-'Industrie AME'!AL72</f>
        <v>-5.799022613166926</v>
      </c>
      <c r="AM72" s="23">
        <f>'Industrie AMS'!AM72-'Industrie AME'!AM72</f>
        <v>-16.46783589003644</v>
      </c>
      <c r="AN72" s="23">
        <f>'Industrie AMS'!AN72-'Industrie AME'!AN72</f>
        <v>45.901625300451087</v>
      </c>
      <c r="AO72" s="23">
        <f>'Industrie AMS'!AO72-'Industrie AME'!AO72</f>
        <v>68.261865545728142</v>
      </c>
      <c r="AP72" s="23">
        <f>'Industrie AMS'!AP72-'Industrie AME'!AP72</f>
        <v>88.69139615365566</v>
      </c>
      <c r="AQ72" s="23">
        <f>'Industrie AMS'!AQ72-'Industrie AME'!AQ72</f>
        <v>105.89406704805242</v>
      </c>
      <c r="AR72" s="23">
        <f>'Industrie AMS'!AR72-'Industrie AME'!AR72</f>
        <v>108.00295035763338</v>
      </c>
      <c r="AS72" s="23">
        <f>'Industrie AMS'!AS72-'Industrie AME'!AS72</f>
        <v>92.376626846861654</v>
      </c>
      <c r="AT72" s="23">
        <f>'Industrie AMS'!AT72-'Industrie AME'!AT72</f>
        <v>110.25176138098232</v>
      </c>
      <c r="AU72" s="23">
        <f>'Industrie AMS'!AU72-'Industrie AME'!AU72</f>
        <v>132.26892748124556</v>
      </c>
      <c r="AV72" s="23">
        <f>'Industrie AMS'!AV72-'Industrie AME'!AV72</f>
        <v>155.80508202887904</v>
      </c>
      <c r="AW72" s="23">
        <f>'Industrie AMS'!AW72-'Industrie AME'!AW72</f>
        <v>152.96144756018293</v>
      </c>
    </row>
    <row r="73" spans="1:49"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row>
    <row r="74" spans="1:49"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row>
    <row r="75" spans="1:49" x14ac:dyDescent="0.25">
      <c r="A75" s="166" t="s">
        <v>306</v>
      </c>
      <c r="B75" t="s">
        <v>255</v>
      </c>
      <c r="C75" s="23">
        <f>'Industrie AMS'!C75-'Industrie AME'!C75</f>
        <v>0</v>
      </c>
      <c r="D75" s="23">
        <f>'Industrie AMS'!D75-'Industrie AME'!D75</f>
        <v>0</v>
      </c>
      <c r="E75" s="23">
        <f>'Industrie AMS'!E75-'Industrie AME'!E75</f>
        <v>0</v>
      </c>
      <c r="F75" s="23">
        <f>'Industrie AMS'!F75-'Industrie AME'!F75</f>
        <v>0</v>
      </c>
      <c r="G75" s="23">
        <f>'Industrie AMS'!G75-'Industrie AME'!G75</f>
        <v>0</v>
      </c>
      <c r="H75" s="23">
        <f>'Industrie AMS'!H75-'Industrie AME'!H75</f>
        <v>0</v>
      </c>
      <c r="I75" s="23">
        <f>'Industrie AMS'!I75-'Industrie AME'!I75</f>
        <v>0</v>
      </c>
      <c r="J75" s="23">
        <f>'Industrie AMS'!J75-'Industrie AME'!J75</f>
        <v>0</v>
      </c>
      <c r="K75" s="23">
        <f>'Industrie AMS'!K75-'Industrie AME'!K75</f>
        <v>0</v>
      </c>
      <c r="L75" s="23">
        <f>'Industrie AMS'!L75-'Industrie AME'!L75</f>
        <v>0</v>
      </c>
      <c r="M75" s="23">
        <f>'Industrie AMS'!M75-'Industrie AME'!M75</f>
        <v>0</v>
      </c>
      <c r="N75" s="23">
        <f>'Industrie AMS'!N75-'Industrie AME'!N75</f>
        <v>0</v>
      </c>
      <c r="O75" s="23">
        <f>'Industrie AMS'!O75-'Industrie AME'!O75</f>
        <v>0</v>
      </c>
      <c r="P75" s="23">
        <f>'Industrie AMS'!P75-'Industrie AME'!P75</f>
        <v>0</v>
      </c>
      <c r="Q75" s="23">
        <f>'Industrie AMS'!Q75-'Industrie AME'!Q75</f>
        <v>0</v>
      </c>
      <c r="R75" s="23">
        <f>'Industrie AMS'!R75-'Industrie AME'!R75</f>
        <v>0</v>
      </c>
      <c r="S75" s="23">
        <f>'Industrie AMS'!S75-'Industrie AME'!S75</f>
        <v>0</v>
      </c>
      <c r="T75" s="23">
        <f>'Industrie AMS'!T75-'Industrie AME'!T75</f>
        <v>0</v>
      </c>
      <c r="U75" s="23">
        <f>'Industrie AMS'!U75-'Industrie AME'!U75</f>
        <v>0</v>
      </c>
      <c r="V75" s="23">
        <f>'Industrie AMS'!V75-'Industrie AME'!V75</f>
        <v>0</v>
      </c>
      <c r="W75" s="23">
        <f>'Industrie AMS'!W75-'Industrie AME'!W75</f>
        <v>0</v>
      </c>
      <c r="X75" s="23">
        <f>'Industrie AMS'!X75-'Industrie AME'!X75</f>
        <v>0</v>
      </c>
      <c r="Y75" s="23">
        <f>'Industrie AMS'!Y75-'Industrie AME'!Y75</f>
        <v>0</v>
      </c>
      <c r="Z75" s="23">
        <f>'Industrie AMS'!Z75-'Industrie AME'!Z75</f>
        <v>0</v>
      </c>
      <c r="AA75" s="23">
        <f>'Industrie AMS'!AA75-'Industrie AME'!AA75</f>
        <v>0</v>
      </c>
      <c r="AB75" s="23">
        <f>'Industrie AMS'!AB75-'Industrie AME'!AB75</f>
        <v>0</v>
      </c>
      <c r="AC75" s="23">
        <f>'Industrie AMS'!AC75-'Industrie AME'!AC75</f>
        <v>0</v>
      </c>
      <c r="AD75" s="23">
        <f>'Industrie AMS'!AD75-'Industrie AME'!AD75</f>
        <v>0</v>
      </c>
      <c r="AE75" s="23">
        <f>'Industrie AMS'!AE75-'Industrie AME'!AE75</f>
        <v>0</v>
      </c>
      <c r="AF75" s="23">
        <f>'Industrie AMS'!AF75-'Industrie AME'!AF75</f>
        <v>0</v>
      </c>
      <c r="AG75" s="23">
        <f>'Industrie AMS'!AG75-'Industrie AME'!AG75</f>
        <v>0</v>
      </c>
      <c r="AH75" s="23">
        <f>'Industrie AMS'!AH75-'Industrie AME'!AH75</f>
        <v>0</v>
      </c>
      <c r="AI75" s="23">
        <f>'Industrie AMS'!AI75-'Industrie AME'!AI75</f>
        <v>0</v>
      </c>
      <c r="AJ75" s="23">
        <f>'Industrie AMS'!AJ75-'Industrie AME'!AJ75</f>
        <v>0</v>
      </c>
      <c r="AK75" s="23">
        <f>'Industrie AMS'!AK75-'Industrie AME'!AK75</f>
        <v>0</v>
      </c>
      <c r="AL75" s="23">
        <f>'Industrie AMS'!AL75-'Industrie AME'!AL75</f>
        <v>0</v>
      </c>
      <c r="AM75" s="23">
        <f>'Industrie AMS'!AM75-'Industrie AME'!AM75</f>
        <v>0</v>
      </c>
      <c r="AN75" s="23">
        <f>'Industrie AMS'!AN75-'Industrie AME'!AN75</f>
        <v>0</v>
      </c>
      <c r="AO75" s="23">
        <f>'Industrie AMS'!AO75-'Industrie AME'!AO75</f>
        <v>0</v>
      </c>
      <c r="AP75" s="23">
        <f>'Industrie AMS'!AP75-'Industrie AME'!AP75</f>
        <v>0</v>
      </c>
      <c r="AQ75" s="23">
        <f>'Industrie AMS'!AQ75-'Industrie AME'!AQ75</f>
        <v>0</v>
      </c>
      <c r="AR75" s="23">
        <f>'Industrie AMS'!AR75-'Industrie AME'!AR75</f>
        <v>0</v>
      </c>
      <c r="AS75" s="23">
        <f>'Industrie AMS'!AS75-'Industrie AME'!AS75</f>
        <v>0</v>
      </c>
      <c r="AT75" s="23">
        <f>'Industrie AMS'!AT75-'Industrie AME'!AT75</f>
        <v>0</v>
      </c>
      <c r="AU75" s="23">
        <f>'Industrie AMS'!AU75-'Industrie AME'!AU75</f>
        <v>0</v>
      </c>
      <c r="AV75" s="23">
        <f>'Industrie AMS'!AV75-'Industrie AME'!AV75</f>
        <v>0</v>
      </c>
      <c r="AW75" s="23">
        <f>'Industrie AMS'!AW75-'Industrie AME'!AW75</f>
        <v>0</v>
      </c>
    </row>
    <row r="76" spans="1:49" x14ac:dyDescent="0.25">
      <c r="A76" s="166"/>
      <c r="B76" t="s">
        <v>256</v>
      </c>
      <c r="C76" s="23">
        <f>'Industrie AMS'!C76-'Industrie AME'!C76</f>
        <v>0</v>
      </c>
      <c r="D76" s="23">
        <f>'Industrie AMS'!D76-'Industrie AME'!D76</f>
        <v>0</v>
      </c>
      <c r="E76" s="23">
        <f>'Industrie AMS'!E76-'Industrie AME'!E76</f>
        <v>0</v>
      </c>
      <c r="F76" s="23">
        <f>'Industrie AMS'!F76-'Industrie AME'!F76</f>
        <v>0</v>
      </c>
      <c r="G76" s="23">
        <f>'Industrie AMS'!G76-'Industrie AME'!G76</f>
        <v>0</v>
      </c>
      <c r="H76" s="23">
        <f>'Industrie AMS'!H76-'Industrie AME'!H76</f>
        <v>0</v>
      </c>
      <c r="I76" s="23">
        <f>'Industrie AMS'!I76-'Industrie AME'!I76</f>
        <v>0</v>
      </c>
      <c r="J76" s="23">
        <f>'Industrie AMS'!J76-'Industrie AME'!J76</f>
        <v>0</v>
      </c>
      <c r="K76" s="23">
        <f>'Industrie AMS'!K76-'Industrie AME'!K76</f>
        <v>0</v>
      </c>
      <c r="L76" s="23">
        <f>'Industrie AMS'!L76-'Industrie AME'!L76</f>
        <v>0</v>
      </c>
      <c r="M76" s="23">
        <f>'Industrie AMS'!M76-'Industrie AME'!M76</f>
        <v>0</v>
      </c>
      <c r="N76" s="23">
        <f>'Industrie AMS'!N76-'Industrie AME'!N76</f>
        <v>0</v>
      </c>
      <c r="O76" s="23">
        <f>'Industrie AMS'!O76-'Industrie AME'!O76</f>
        <v>0</v>
      </c>
      <c r="P76" s="23">
        <f>'Industrie AMS'!P76-'Industrie AME'!P76</f>
        <v>0</v>
      </c>
      <c r="Q76" s="23">
        <f>'Industrie AMS'!Q76-'Industrie AME'!Q76</f>
        <v>0</v>
      </c>
      <c r="R76" s="23">
        <f>'Industrie AMS'!R76-'Industrie AME'!R76</f>
        <v>0</v>
      </c>
      <c r="S76" s="23">
        <f>'Industrie AMS'!S76-'Industrie AME'!S76</f>
        <v>0</v>
      </c>
      <c r="T76" s="23">
        <f>'Industrie AMS'!T76-'Industrie AME'!T76</f>
        <v>0</v>
      </c>
      <c r="U76" s="23">
        <f>'Industrie AMS'!U76-'Industrie AME'!U76</f>
        <v>0</v>
      </c>
      <c r="V76" s="23">
        <f>'Industrie AMS'!V76-'Industrie AME'!V76</f>
        <v>0</v>
      </c>
      <c r="W76" s="23">
        <f>'Industrie AMS'!W76-'Industrie AME'!W76</f>
        <v>49.589183513201661</v>
      </c>
      <c r="X76" s="23">
        <f>'Industrie AMS'!X76-'Industrie AME'!X76</f>
        <v>111.90737940102998</v>
      </c>
      <c r="Y76" s="23">
        <f>'Industrie AMS'!Y76-'Industrie AME'!Y76</f>
        <v>150.31909414534013</v>
      </c>
      <c r="Z76" s="23">
        <f>'Industrie AMS'!Z76-'Industrie AME'!Z76</f>
        <v>166.64458923699138</v>
      </c>
      <c r="AA76" s="23">
        <f>'Industrie AMS'!AA76-'Industrie AME'!AA76</f>
        <v>180.46811000722295</v>
      </c>
      <c r="AB76" s="23">
        <f>'Industrie AMS'!AB76-'Industrie AME'!AB76</f>
        <v>190.00289787001628</v>
      </c>
      <c r="AC76" s="23">
        <f>'Industrie AMS'!AC76-'Industrie AME'!AC76</f>
        <v>201.42381306371249</v>
      </c>
      <c r="AD76" s="23">
        <f>'Industrie AMS'!AD76-'Industrie AME'!AD76</f>
        <v>14.389856363601789</v>
      </c>
      <c r="AE76" s="23">
        <f>'Industrie AMS'!AE76-'Industrie AME'!AE76</f>
        <v>0</v>
      </c>
      <c r="AF76" s="23">
        <f>'Industrie AMS'!AF76-'Industrie AME'!AF76</f>
        <v>0</v>
      </c>
      <c r="AG76" s="23">
        <f>'Industrie AMS'!AG76-'Industrie AME'!AG76</f>
        <v>0</v>
      </c>
      <c r="AH76" s="23">
        <f>'Industrie AMS'!AH76-'Industrie AME'!AH76</f>
        <v>0</v>
      </c>
      <c r="AI76" s="23">
        <f>'Industrie AMS'!AI76-'Industrie AME'!AI76</f>
        <v>0</v>
      </c>
      <c r="AJ76" s="23">
        <f>'Industrie AMS'!AJ76-'Industrie AME'!AJ76</f>
        <v>0</v>
      </c>
      <c r="AK76" s="23">
        <f>'Industrie AMS'!AK76-'Industrie AME'!AK76</f>
        <v>0</v>
      </c>
      <c r="AL76" s="23">
        <f>'Industrie AMS'!AL76-'Industrie AME'!AL76</f>
        <v>0</v>
      </c>
      <c r="AM76" s="23">
        <f>'Industrie AMS'!AM76-'Industrie AME'!AM76</f>
        <v>0</v>
      </c>
      <c r="AN76" s="23">
        <f>'Industrie AMS'!AN76-'Industrie AME'!AN76</f>
        <v>0</v>
      </c>
      <c r="AO76" s="23">
        <f>'Industrie AMS'!AO76-'Industrie AME'!AO76</f>
        <v>0</v>
      </c>
      <c r="AP76" s="23">
        <f>'Industrie AMS'!AP76-'Industrie AME'!AP76</f>
        <v>0</v>
      </c>
      <c r="AQ76" s="23">
        <f>'Industrie AMS'!AQ76-'Industrie AME'!AQ76</f>
        <v>0</v>
      </c>
      <c r="AR76" s="23">
        <f>'Industrie AMS'!AR76-'Industrie AME'!AR76</f>
        <v>0</v>
      </c>
      <c r="AS76" s="23">
        <f>'Industrie AMS'!AS76-'Industrie AME'!AS76</f>
        <v>0</v>
      </c>
      <c r="AT76" s="23">
        <f>'Industrie AMS'!AT76-'Industrie AME'!AT76</f>
        <v>0</v>
      </c>
      <c r="AU76" s="23">
        <f>'Industrie AMS'!AU76-'Industrie AME'!AU76</f>
        <v>0</v>
      </c>
      <c r="AV76" s="23">
        <f>'Industrie AMS'!AV76-'Industrie AME'!AV76</f>
        <v>0</v>
      </c>
      <c r="AW76" s="23">
        <f>'Industrie AMS'!AW76-'Industrie AME'!AW76</f>
        <v>0</v>
      </c>
    </row>
    <row r="77" spans="1:49" x14ac:dyDescent="0.25">
      <c r="A77" s="166"/>
      <c r="B77" t="s">
        <v>257</v>
      </c>
      <c r="C77" s="23">
        <f>'Industrie AMS'!C77-'Industrie AME'!C77</f>
        <v>0</v>
      </c>
      <c r="D77" s="23">
        <f>'Industrie AMS'!D77-'Industrie AME'!D77</f>
        <v>0</v>
      </c>
      <c r="E77" s="23">
        <f>'Industrie AMS'!E77-'Industrie AME'!E77</f>
        <v>0</v>
      </c>
      <c r="F77" s="23">
        <f>'Industrie AMS'!F77-'Industrie AME'!F77</f>
        <v>0</v>
      </c>
      <c r="G77" s="23">
        <f>'Industrie AMS'!G77-'Industrie AME'!G77</f>
        <v>0</v>
      </c>
      <c r="H77" s="23">
        <f>'Industrie AMS'!H77-'Industrie AME'!H77</f>
        <v>0</v>
      </c>
      <c r="I77" s="23">
        <f>'Industrie AMS'!I77-'Industrie AME'!I77</f>
        <v>0</v>
      </c>
      <c r="J77" s="23">
        <f>'Industrie AMS'!J77-'Industrie AME'!J77</f>
        <v>0</v>
      </c>
      <c r="K77" s="23">
        <f>'Industrie AMS'!K77-'Industrie AME'!K77</f>
        <v>0</v>
      </c>
      <c r="L77" s="23">
        <f>'Industrie AMS'!L77-'Industrie AME'!L77</f>
        <v>0</v>
      </c>
      <c r="M77" s="23">
        <f>'Industrie AMS'!M77-'Industrie AME'!M77</f>
        <v>0</v>
      </c>
      <c r="N77" s="23">
        <f>'Industrie AMS'!N77-'Industrie AME'!N77</f>
        <v>0</v>
      </c>
      <c r="O77" s="23">
        <f>'Industrie AMS'!O77-'Industrie AME'!O77</f>
        <v>0</v>
      </c>
      <c r="P77" s="23">
        <f>'Industrie AMS'!P77-'Industrie AME'!P77</f>
        <v>0</v>
      </c>
      <c r="Q77" s="23">
        <f>'Industrie AMS'!Q77-'Industrie AME'!Q77</f>
        <v>0</v>
      </c>
      <c r="R77" s="23">
        <f>'Industrie AMS'!R77-'Industrie AME'!R77</f>
        <v>0</v>
      </c>
      <c r="S77" s="23">
        <f>'Industrie AMS'!S77-'Industrie AME'!S77</f>
        <v>0</v>
      </c>
      <c r="T77" s="23">
        <f>'Industrie AMS'!T77-'Industrie AME'!T77</f>
        <v>0</v>
      </c>
      <c r="U77" s="23">
        <f>'Industrie AMS'!U77-'Industrie AME'!U77</f>
        <v>0</v>
      </c>
      <c r="V77" s="23">
        <f>'Industrie AMS'!V77-'Industrie AME'!V77</f>
        <v>0</v>
      </c>
      <c r="W77" s="23">
        <f>'Industrie AMS'!W77-'Industrie AME'!W77</f>
        <v>26.134940618364183</v>
      </c>
      <c r="X77" s="23">
        <f>'Industrie AMS'!X77-'Industrie AME'!X77</f>
        <v>57.001173863300501</v>
      </c>
      <c r="Y77" s="23">
        <f>'Industrie AMS'!Y77-'Industrie AME'!Y77</f>
        <v>74.547390725258069</v>
      </c>
      <c r="Z77" s="23">
        <f>'Industrie AMS'!Z77-'Industrie AME'!Z77</f>
        <v>85.380799232689654</v>
      </c>
      <c r="AA77" s="23">
        <f>'Industrie AMS'!AA77-'Industrie AME'!AA77</f>
        <v>98.359080503304966</v>
      </c>
      <c r="AB77" s="23">
        <f>'Industrie AMS'!AB77-'Industrie AME'!AB77</f>
        <v>104.5906630163185</v>
      </c>
      <c r="AC77" s="23">
        <f>'Industrie AMS'!AC77-'Industrie AME'!AC77</f>
        <v>107.00289845307751</v>
      </c>
      <c r="AD77" s="23">
        <f>'Industrie AMS'!AD77-'Industrie AME'!AD77</f>
        <v>36.96269004695526</v>
      </c>
      <c r="AE77" s="23">
        <f>'Industrie AMS'!AE77-'Industrie AME'!AE77</f>
        <v>18.738852259313269</v>
      </c>
      <c r="AF77" s="23">
        <f>'Industrie AMS'!AF77-'Industrie AME'!AF77</f>
        <v>9.2040853279000707</v>
      </c>
      <c r="AG77" s="23">
        <f>'Industrie AMS'!AG77-'Industrie AME'!AG77</f>
        <v>3.7430905680202242</v>
      </c>
      <c r="AH77" s="23">
        <f>'Industrie AMS'!AH77-'Industrie AME'!AH77</f>
        <v>0</v>
      </c>
      <c r="AI77" s="23">
        <f>'Industrie AMS'!AI77-'Industrie AME'!AI77</f>
        <v>0</v>
      </c>
      <c r="AJ77" s="23">
        <f>'Industrie AMS'!AJ77-'Industrie AME'!AJ77</f>
        <v>0</v>
      </c>
      <c r="AK77" s="23">
        <f>'Industrie AMS'!AK77-'Industrie AME'!AK77</f>
        <v>0</v>
      </c>
      <c r="AL77" s="23">
        <f>'Industrie AMS'!AL77-'Industrie AME'!AL77</f>
        <v>0</v>
      </c>
      <c r="AM77" s="23">
        <f>'Industrie AMS'!AM77-'Industrie AME'!AM77</f>
        <v>0</v>
      </c>
      <c r="AN77" s="23">
        <f>'Industrie AMS'!AN77-'Industrie AME'!AN77</f>
        <v>0</v>
      </c>
      <c r="AO77" s="23">
        <f>'Industrie AMS'!AO77-'Industrie AME'!AO77</f>
        <v>0</v>
      </c>
      <c r="AP77" s="23">
        <f>'Industrie AMS'!AP77-'Industrie AME'!AP77</f>
        <v>0</v>
      </c>
      <c r="AQ77" s="23">
        <f>'Industrie AMS'!AQ77-'Industrie AME'!AQ77</f>
        <v>0</v>
      </c>
      <c r="AR77" s="23">
        <f>'Industrie AMS'!AR77-'Industrie AME'!AR77</f>
        <v>0</v>
      </c>
      <c r="AS77" s="23">
        <f>'Industrie AMS'!AS77-'Industrie AME'!AS77</f>
        <v>0</v>
      </c>
      <c r="AT77" s="23">
        <f>'Industrie AMS'!AT77-'Industrie AME'!AT77</f>
        <v>0</v>
      </c>
      <c r="AU77" s="23">
        <f>'Industrie AMS'!AU77-'Industrie AME'!AU77</f>
        <v>0</v>
      </c>
      <c r="AV77" s="23">
        <f>'Industrie AMS'!AV77-'Industrie AME'!AV77</f>
        <v>0</v>
      </c>
      <c r="AW77" s="23">
        <f>'Industrie AMS'!AW77-'Industrie AME'!AW77</f>
        <v>0</v>
      </c>
    </row>
    <row r="78" spans="1:49" x14ac:dyDescent="0.25">
      <c r="A78" s="166"/>
      <c r="B78" t="s">
        <v>258</v>
      </c>
      <c r="C78" s="23">
        <f>'Industrie AMS'!C78-'Industrie AME'!C78</f>
        <v>0</v>
      </c>
      <c r="D78" s="23">
        <f>'Industrie AMS'!D78-'Industrie AME'!D78</f>
        <v>0</v>
      </c>
      <c r="E78" s="23">
        <f>'Industrie AMS'!E78-'Industrie AME'!E78</f>
        <v>0</v>
      </c>
      <c r="F78" s="23">
        <f>'Industrie AMS'!F78-'Industrie AME'!F78</f>
        <v>0</v>
      </c>
      <c r="G78" s="23">
        <f>'Industrie AMS'!G78-'Industrie AME'!G78</f>
        <v>0</v>
      </c>
      <c r="H78" s="23">
        <f>'Industrie AMS'!H78-'Industrie AME'!H78</f>
        <v>0</v>
      </c>
      <c r="I78" s="23">
        <f>'Industrie AMS'!I78-'Industrie AME'!I78</f>
        <v>0</v>
      </c>
      <c r="J78" s="23">
        <f>'Industrie AMS'!J78-'Industrie AME'!J78</f>
        <v>0</v>
      </c>
      <c r="K78" s="23">
        <f>'Industrie AMS'!K78-'Industrie AME'!K78</f>
        <v>0</v>
      </c>
      <c r="L78" s="23">
        <f>'Industrie AMS'!L78-'Industrie AME'!L78</f>
        <v>0</v>
      </c>
      <c r="M78" s="23">
        <f>'Industrie AMS'!M78-'Industrie AME'!M78</f>
        <v>0</v>
      </c>
      <c r="N78" s="23">
        <f>'Industrie AMS'!N78-'Industrie AME'!N78</f>
        <v>0</v>
      </c>
      <c r="O78" s="23">
        <f>'Industrie AMS'!O78-'Industrie AME'!O78</f>
        <v>0</v>
      </c>
      <c r="P78" s="23">
        <f>'Industrie AMS'!P78-'Industrie AME'!P78</f>
        <v>0</v>
      </c>
      <c r="Q78" s="23">
        <f>'Industrie AMS'!Q78-'Industrie AME'!Q78</f>
        <v>0</v>
      </c>
      <c r="R78" s="23">
        <f>'Industrie AMS'!R78-'Industrie AME'!R78</f>
        <v>0</v>
      </c>
      <c r="S78" s="23">
        <f>'Industrie AMS'!S78-'Industrie AME'!S78</f>
        <v>0</v>
      </c>
      <c r="T78" s="23">
        <f>'Industrie AMS'!T78-'Industrie AME'!T78</f>
        <v>0</v>
      </c>
      <c r="U78" s="23">
        <f>'Industrie AMS'!U78-'Industrie AME'!U78</f>
        <v>0</v>
      </c>
      <c r="V78" s="23">
        <f>'Industrie AMS'!V78-'Industrie AME'!V78</f>
        <v>0</v>
      </c>
      <c r="W78" s="23">
        <f>'Industrie AMS'!W78-'Industrie AME'!W78</f>
        <v>6.9396869105315941</v>
      </c>
      <c r="X78" s="23">
        <f>'Industrie AMS'!X78-'Industrie AME'!X78</f>
        <v>16.007626378667425</v>
      </c>
      <c r="Y78" s="23">
        <f>'Industrie AMS'!Y78-'Industrie AME'!Y78</f>
        <v>17.990137488731463</v>
      </c>
      <c r="Z78" s="23">
        <f>'Industrie AMS'!Z78-'Industrie AME'!Z78</f>
        <v>20.247825326027915</v>
      </c>
      <c r="AA78" s="23">
        <f>'Industrie AMS'!AA78-'Industrie AME'!AA78</f>
        <v>23.573343980836192</v>
      </c>
      <c r="AB78" s="23">
        <f>'Industrie AMS'!AB78-'Industrie AME'!AB78</f>
        <v>27.153020335534258</v>
      </c>
      <c r="AC78" s="23">
        <f>'Industrie AMS'!AC78-'Industrie AME'!AC78</f>
        <v>31.834518015134481</v>
      </c>
      <c r="AD78" s="23">
        <f>'Industrie AMS'!AD78-'Industrie AME'!AD78</f>
        <v>0.87462003322819337</v>
      </c>
      <c r="AE78" s="23">
        <f>'Industrie AMS'!AE78-'Industrie AME'!AE78</f>
        <v>0</v>
      </c>
      <c r="AF78" s="23">
        <f>'Industrie AMS'!AF78-'Industrie AME'!AF78</f>
        <v>0</v>
      </c>
      <c r="AG78" s="23">
        <f>'Industrie AMS'!AG78-'Industrie AME'!AG78</f>
        <v>0</v>
      </c>
      <c r="AH78" s="23">
        <f>'Industrie AMS'!AH78-'Industrie AME'!AH78</f>
        <v>0</v>
      </c>
      <c r="AI78" s="23">
        <f>'Industrie AMS'!AI78-'Industrie AME'!AI78</f>
        <v>0</v>
      </c>
      <c r="AJ78" s="23">
        <f>'Industrie AMS'!AJ78-'Industrie AME'!AJ78</f>
        <v>0</v>
      </c>
      <c r="AK78" s="23">
        <f>'Industrie AMS'!AK78-'Industrie AME'!AK78</f>
        <v>0</v>
      </c>
      <c r="AL78" s="23">
        <f>'Industrie AMS'!AL78-'Industrie AME'!AL78</f>
        <v>0</v>
      </c>
      <c r="AM78" s="23">
        <f>'Industrie AMS'!AM78-'Industrie AME'!AM78</f>
        <v>0</v>
      </c>
      <c r="AN78" s="23">
        <f>'Industrie AMS'!AN78-'Industrie AME'!AN78</f>
        <v>0</v>
      </c>
      <c r="AO78" s="23">
        <f>'Industrie AMS'!AO78-'Industrie AME'!AO78</f>
        <v>0</v>
      </c>
      <c r="AP78" s="23">
        <f>'Industrie AMS'!AP78-'Industrie AME'!AP78</f>
        <v>0</v>
      </c>
      <c r="AQ78" s="23">
        <f>'Industrie AMS'!AQ78-'Industrie AME'!AQ78</f>
        <v>0</v>
      </c>
      <c r="AR78" s="23">
        <f>'Industrie AMS'!AR78-'Industrie AME'!AR78</f>
        <v>0</v>
      </c>
      <c r="AS78" s="23">
        <f>'Industrie AMS'!AS78-'Industrie AME'!AS78</f>
        <v>0</v>
      </c>
      <c r="AT78" s="23">
        <f>'Industrie AMS'!AT78-'Industrie AME'!AT78</f>
        <v>0.18464027088944654</v>
      </c>
      <c r="AU78" s="23">
        <f>'Industrie AMS'!AU78-'Industrie AME'!AU78</f>
        <v>0.31469268659076699</v>
      </c>
      <c r="AV78" s="23">
        <f>'Industrie AMS'!AV78-'Industrie AME'!AV78</f>
        <v>0.5089017975862643</v>
      </c>
      <c r="AW78" s="23">
        <f>'Industrie AMS'!AW78-'Industrie AME'!AW78</f>
        <v>0.60648698567006165</v>
      </c>
    </row>
    <row r="79" spans="1:49" x14ac:dyDescent="0.25">
      <c r="A79" s="166"/>
      <c r="B79" t="s">
        <v>268</v>
      </c>
      <c r="C79" s="23">
        <f>'Industrie AMS'!C79-'Industrie AME'!C79</f>
        <v>0</v>
      </c>
      <c r="D79" s="23">
        <f>'Industrie AMS'!D79-'Industrie AME'!D79</f>
        <v>0</v>
      </c>
      <c r="E79" s="23">
        <f>'Industrie AMS'!E79-'Industrie AME'!E79</f>
        <v>0</v>
      </c>
      <c r="F79" s="23">
        <f>'Industrie AMS'!F79-'Industrie AME'!F79</f>
        <v>0</v>
      </c>
      <c r="G79" s="23">
        <f>'Industrie AMS'!G79-'Industrie AME'!G79</f>
        <v>0</v>
      </c>
      <c r="H79" s="23">
        <f>'Industrie AMS'!H79-'Industrie AME'!H79</f>
        <v>0</v>
      </c>
      <c r="I79" s="23">
        <f>'Industrie AMS'!I79-'Industrie AME'!I79</f>
        <v>0</v>
      </c>
      <c r="J79" s="23">
        <f>'Industrie AMS'!J79-'Industrie AME'!J79</f>
        <v>0</v>
      </c>
      <c r="K79" s="23">
        <f>'Industrie AMS'!K79-'Industrie AME'!K79</f>
        <v>0</v>
      </c>
      <c r="L79" s="23">
        <f>'Industrie AMS'!L79-'Industrie AME'!L79</f>
        <v>0</v>
      </c>
      <c r="M79" s="23">
        <f>'Industrie AMS'!M79-'Industrie AME'!M79</f>
        <v>0</v>
      </c>
      <c r="N79" s="23">
        <f>'Industrie AMS'!N79-'Industrie AME'!N79</f>
        <v>0</v>
      </c>
      <c r="O79" s="23">
        <f>'Industrie AMS'!O79-'Industrie AME'!O79</f>
        <v>0</v>
      </c>
      <c r="P79" s="23">
        <f>'Industrie AMS'!P79-'Industrie AME'!P79</f>
        <v>0</v>
      </c>
      <c r="Q79" s="23">
        <f>'Industrie AMS'!Q79-'Industrie AME'!Q79</f>
        <v>0</v>
      </c>
      <c r="R79" s="23">
        <f>'Industrie AMS'!R79-'Industrie AME'!R79</f>
        <v>0</v>
      </c>
      <c r="S79" s="23">
        <f>'Industrie AMS'!S79-'Industrie AME'!S79</f>
        <v>0</v>
      </c>
      <c r="T79" s="23">
        <f>'Industrie AMS'!T79-'Industrie AME'!T79</f>
        <v>0</v>
      </c>
      <c r="U79" s="23">
        <f>'Industrie AMS'!U79-'Industrie AME'!U79</f>
        <v>0</v>
      </c>
      <c r="V79" s="23">
        <f>'Industrie AMS'!V79-'Industrie AME'!V79</f>
        <v>0</v>
      </c>
      <c r="W79" s="23">
        <f>'Industrie AMS'!W79-'Industrie AME'!W79</f>
        <v>22.890268088595139</v>
      </c>
      <c r="X79" s="23">
        <f>'Industrie AMS'!X79-'Industrie AME'!X79</f>
        <v>49.203018755270008</v>
      </c>
      <c r="Y79" s="23">
        <f>'Industrie AMS'!Y79-'Industrie AME'!Y79</f>
        <v>45.338405886876814</v>
      </c>
      <c r="Z79" s="23">
        <f>'Industrie AMS'!Z79-'Industrie AME'!Z79</f>
        <v>45.783488564175244</v>
      </c>
      <c r="AA79" s="23">
        <f>'Industrie AMS'!AA79-'Industrie AME'!AA79</f>
        <v>47.974080539597459</v>
      </c>
      <c r="AB79" s="23">
        <f>'Industrie AMS'!AB79-'Industrie AME'!AB79</f>
        <v>49.768731413669578</v>
      </c>
      <c r="AC79" s="23">
        <f>'Industrie AMS'!AC79-'Industrie AME'!AC79</f>
        <v>52.106110626703995</v>
      </c>
      <c r="AD79" s="23">
        <f>'Industrie AMS'!AD79-'Industrie AME'!AD79</f>
        <v>0</v>
      </c>
      <c r="AE79" s="23">
        <f>'Industrie AMS'!AE79-'Industrie AME'!AE79</f>
        <v>0</v>
      </c>
      <c r="AF79" s="23">
        <f>'Industrie AMS'!AF79-'Industrie AME'!AF79</f>
        <v>0</v>
      </c>
      <c r="AG79" s="23">
        <f>'Industrie AMS'!AG79-'Industrie AME'!AG79</f>
        <v>0</v>
      </c>
      <c r="AH79" s="23">
        <f>'Industrie AMS'!AH79-'Industrie AME'!AH79</f>
        <v>0</v>
      </c>
      <c r="AI79" s="23">
        <f>'Industrie AMS'!AI79-'Industrie AME'!AI79</f>
        <v>0</v>
      </c>
      <c r="AJ79" s="23">
        <f>'Industrie AMS'!AJ79-'Industrie AME'!AJ79</f>
        <v>0</v>
      </c>
      <c r="AK79" s="23">
        <f>'Industrie AMS'!AK79-'Industrie AME'!AK79</f>
        <v>0</v>
      </c>
      <c r="AL79" s="23">
        <f>'Industrie AMS'!AL79-'Industrie AME'!AL79</f>
        <v>0</v>
      </c>
      <c r="AM79" s="23">
        <f>'Industrie AMS'!AM79-'Industrie AME'!AM79</f>
        <v>0</v>
      </c>
      <c r="AN79" s="23">
        <f>'Industrie AMS'!AN79-'Industrie AME'!AN79</f>
        <v>0</v>
      </c>
      <c r="AO79" s="23">
        <f>'Industrie AMS'!AO79-'Industrie AME'!AO79</f>
        <v>0</v>
      </c>
      <c r="AP79" s="23">
        <f>'Industrie AMS'!AP79-'Industrie AME'!AP79</f>
        <v>0</v>
      </c>
      <c r="AQ79" s="23">
        <f>'Industrie AMS'!AQ79-'Industrie AME'!AQ79</f>
        <v>0</v>
      </c>
      <c r="AR79" s="23">
        <f>'Industrie AMS'!AR79-'Industrie AME'!AR79</f>
        <v>0</v>
      </c>
      <c r="AS79" s="23">
        <f>'Industrie AMS'!AS79-'Industrie AME'!AS79</f>
        <v>0</v>
      </c>
      <c r="AT79" s="23">
        <f>'Industrie AMS'!AT79-'Industrie AME'!AT79</f>
        <v>0</v>
      </c>
      <c r="AU79" s="23">
        <f>'Industrie AMS'!AU79-'Industrie AME'!AU79</f>
        <v>0</v>
      </c>
      <c r="AV79" s="23">
        <f>'Industrie AMS'!AV79-'Industrie AME'!AV79</f>
        <v>0</v>
      </c>
      <c r="AW79" s="23">
        <f>'Industrie AMS'!AW79-'Industrie AME'!AW79</f>
        <v>0</v>
      </c>
    </row>
    <row r="80" spans="1:49" x14ac:dyDescent="0.25">
      <c r="A80" s="166"/>
      <c r="B80" t="s">
        <v>259</v>
      </c>
      <c r="C80" s="23">
        <f>'Industrie AMS'!C80-'Industrie AME'!C80</f>
        <v>0</v>
      </c>
      <c r="D80" s="23">
        <f>'Industrie AMS'!D80-'Industrie AME'!D80</f>
        <v>0</v>
      </c>
      <c r="E80" s="23">
        <f>'Industrie AMS'!E80-'Industrie AME'!E80</f>
        <v>0</v>
      </c>
      <c r="F80" s="23">
        <f>'Industrie AMS'!F80-'Industrie AME'!F80</f>
        <v>0</v>
      </c>
      <c r="G80" s="23">
        <f>'Industrie AMS'!G80-'Industrie AME'!G80</f>
        <v>0</v>
      </c>
      <c r="H80" s="23">
        <f>'Industrie AMS'!H80-'Industrie AME'!H80</f>
        <v>0</v>
      </c>
      <c r="I80" s="23">
        <f>'Industrie AMS'!I80-'Industrie AME'!I80</f>
        <v>0</v>
      </c>
      <c r="J80" s="23">
        <f>'Industrie AMS'!J80-'Industrie AME'!J80</f>
        <v>0</v>
      </c>
      <c r="K80" s="23">
        <f>'Industrie AMS'!K80-'Industrie AME'!K80</f>
        <v>0</v>
      </c>
      <c r="L80" s="23">
        <f>'Industrie AMS'!L80-'Industrie AME'!L80</f>
        <v>0</v>
      </c>
      <c r="M80" s="23">
        <f>'Industrie AMS'!M80-'Industrie AME'!M80</f>
        <v>0</v>
      </c>
      <c r="N80" s="23">
        <f>'Industrie AMS'!N80-'Industrie AME'!N80</f>
        <v>0</v>
      </c>
      <c r="O80" s="23">
        <f>'Industrie AMS'!O80-'Industrie AME'!O80</f>
        <v>0</v>
      </c>
      <c r="P80" s="23">
        <f>'Industrie AMS'!P80-'Industrie AME'!P80</f>
        <v>0</v>
      </c>
      <c r="Q80" s="23">
        <f>'Industrie AMS'!Q80-'Industrie AME'!Q80</f>
        <v>0</v>
      </c>
      <c r="R80" s="23">
        <f>'Industrie AMS'!R80-'Industrie AME'!R80</f>
        <v>0</v>
      </c>
      <c r="S80" s="23">
        <f>'Industrie AMS'!S80-'Industrie AME'!S80</f>
        <v>0</v>
      </c>
      <c r="T80" s="23">
        <f>'Industrie AMS'!T80-'Industrie AME'!T80</f>
        <v>0</v>
      </c>
      <c r="U80" s="23">
        <f>'Industrie AMS'!U80-'Industrie AME'!U80</f>
        <v>0</v>
      </c>
      <c r="V80" s="23">
        <f>'Industrie AMS'!V80-'Industrie AME'!V80</f>
        <v>0</v>
      </c>
      <c r="W80" s="23">
        <f>'Industrie AMS'!W80-'Industrie AME'!W80</f>
        <v>9.160282199337674</v>
      </c>
      <c r="X80" s="23">
        <f>'Industrie AMS'!X80-'Industrie AME'!X80</f>
        <v>20.414678139427107</v>
      </c>
      <c r="Y80" s="23">
        <f>'Industrie AMS'!Y80-'Industrie AME'!Y80</f>
        <v>24.023064311697521</v>
      </c>
      <c r="Z80" s="23">
        <f>'Industrie AMS'!Z80-'Industrie AME'!Z80</f>
        <v>26.153142520703295</v>
      </c>
      <c r="AA80" s="23">
        <f>'Industrie AMS'!AA80-'Industrie AME'!AA80</f>
        <v>28.672119104318668</v>
      </c>
      <c r="AB80" s="23">
        <f>'Industrie AMS'!AB80-'Industrie AME'!AB80</f>
        <v>30.637857704050717</v>
      </c>
      <c r="AC80" s="23">
        <f>'Industrie AMS'!AC80-'Industrie AME'!AC80</f>
        <v>33.378124044184219</v>
      </c>
      <c r="AD80" s="23">
        <f>'Industrie AMS'!AD80-'Industrie AME'!AD80</f>
        <v>1.9657836487120999</v>
      </c>
      <c r="AE80" s="23">
        <f>'Industrie AMS'!AE80-'Industrie AME'!AE80</f>
        <v>0</v>
      </c>
      <c r="AF80" s="23">
        <f>'Industrie AMS'!AF80-'Industrie AME'!AF80</f>
        <v>0</v>
      </c>
      <c r="AG80" s="23">
        <f>'Industrie AMS'!AG80-'Industrie AME'!AG80</f>
        <v>0</v>
      </c>
      <c r="AH80" s="23">
        <f>'Industrie AMS'!AH80-'Industrie AME'!AH80</f>
        <v>0</v>
      </c>
      <c r="AI80" s="23">
        <f>'Industrie AMS'!AI80-'Industrie AME'!AI80</f>
        <v>0</v>
      </c>
      <c r="AJ80" s="23">
        <f>'Industrie AMS'!AJ80-'Industrie AME'!AJ80</f>
        <v>0</v>
      </c>
      <c r="AK80" s="23">
        <f>'Industrie AMS'!AK80-'Industrie AME'!AK80</f>
        <v>0</v>
      </c>
      <c r="AL80" s="23">
        <f>'Industrie AMS'!AL80-'Industrie AME'!AL80</f>
        <v>0</v>
      </c>
      <c r="AM80" s="23">
        <f>'Industrie AMS'!AM80-'Industrie AME'!AM80</f>
        <v>0</v>
      </c>
      <c r="AN80" s="23">
        <f>'Industrie AMS'!AN80-'Industrie AME'!AN80</f>
        <v>0</v>
      </c>
      <c r="AO80" s="23">
        <f>'Industrie AMS'!AO80-'Industrie AME'!AO80</f>
        <v>0</v>
      </c>
      <c r="AP80" s="23">
        <f>'Industrie AMS'!AP80-'Industrie AME'!AP80</f>
        <v>0</v>
      </c>
      <c r="AQ80" s="23">
        <f>'Industrie AMS'!AQ80-'Industrie AME'!AQ80</f>
        <v>0</v>
      </c>
      <c r="AR80" s="23">
        <f>'Industrie AMS'!AR80-'Industrie AME'!AR80</f>
        <v>0</v>
      </c>
      <c r="AS80" s="23">
        <f>'Industrie AMS'!AS80-'Industrie AME'!AS80</f>
        <v>0</v>
      </c>
      <c r="AT80" s="23">
        <f>'Industrie AMS'!AT80-'Industrie AME'!AT80</f>
        <v>0</v>
      </c>
      <c r="AU80" s="23">
        <f>'Industrie AMS'!AU80-'Industrie AME'!AU80</f>
        <v>0</v>
      </c>
      <c r="AV80" s="23">
        <f>'Industrie AMS'!AV80-'Industrie AME'!AV80</f>
        <v>0</v>
      </c>
      <c r="AW80" s="23">
        <f>'Industrie AMS'!AW80-'Industrie AME'!AW80</f>
        <v>0</v>
      </c>
    </row>
    <row r="81" spans="1:49" x14ac:dyDescent="0.25">
      <c r="A81" s="166"/>
      <c r="B81" t="s">
        <v>260</v>
      </c>
      <c r="C81" s="23">
        <f>'Industrie AMS'!C81-'Industrie AME'!C81</f>
        <v>0</v>
      </c>
      <c r="D81" s="23">
        <f>'Industrie AMS'!D81-'Industrie AME'!D81</f>
        <v>0</v>
      </c>
      <c r="E81" s="23">
        <f>'Industrie AMS'!E81-'Industrie AME'!E81</f>
        <v>0</v>
      </c>
      <c r="F81" s="23">
        <f>'Industrie AMS'!F81-'Industrie AME'!F81</f>
        <v>0</v>
      </c>
      <c r="G81" s="23">
        <f>'Industrie AMS'!G81-'Industrie AME'!G81</f>
        <v>0</v>
      </c>
      <c r="H81" s="23">
        <f>'Industrie AMS'!H81-'Industrie AME'!H81</f>
        <v>0</v>
      </c>
      <c r="I81" s="23">
        <f>'Industrie AMS'!I81-'Industrie AME'!I81</f>
        <v>0</v>
      </c>
      <c r="J81" s="23">
        <f>'Industrie AMS'!J81-'Industrie AME'!J81</f>
        <v>0</v>
      </c>
      <c r="K81" s="23">
        <f>'Industrie AMS'!K81-'Industrie AME'!K81</f>
        <v>0</v>
      </c>
      <c r="L81" s="23">
        <f>'Industrie AMS'!L81-'Industrie AME'!L81</f>
        <v>0</v>
      </c>
      <c r="M81" s="23">
        <f>'Industrie AMS'!M81-'Industrie AME'!M81</f>
        <v>0</v>
      </c>
      <c r="N81" s="23">
        <f>'Industrie AMS'!N81-'Industrie AME'!N81</f>
        <v>0</v>
      </c>
      <c r="O81" s="23">
        <f>'Industrie AMS'!O81-'Industrie AME'!O81</f>
        <v>0</v>
      </c>
      <c r="P81" s="23">
        <f>'Industrie AMS'!P81-'Industrie AME'!P81</f>
        <v>0</v>
      </c>
      <c r="Q81" s="23">
        <f>'Industrie AMS'!Q81-'Industrie AME'!Q81</f>
        <v>0</v>
      </c>
      <c r="R81" s="23">
        <f>'Industrie AMS'!R81-'Industrie AME'!R81</f>
        <v>0</v>
      </c>
      <c r="S81" s="23">
        <f>'Industrie AMS'!S81-'Industrie AME'!S81</f>
        <v>0</v>
      </c>
      <c r="T81" s="23">
        <f>'Industrie AMS'!T81-'Industrie AME'!T81</f>
        <v>0</v>
      </c>
      <c r="U81" s="23">
        <f>'Industrie AMS'!U81-'Industrie AME'!U81</f>
        <v>0</v>
      </c>
      <c r="V81" s="23">
        <f>'Industrie AMS'!V81-'Industrie AME'!V81</f>
        <v>0</v>
      </c>
      <c r="W81" s="23">
        <f>'Industrie AMS'!W81-'Industrie AME'!W81</f>
        <v>9.2877887701049371</v>
      </c>
      <c r="X81" s="23">
        <f>'Industrie AMS'!X81-'Industrie AME'!X81</f>
        <v>21.186037749630565</v>
      </c>
      <c r="Y81" s="23">
        <f>'Industrie AMS'!Y81-'Industrie AME'!Y81</f>
        <v>22.928696125899975</v>
      </c>
      <c r="Z81" s="23">
        <f>'Industrie AMS'!Z81-'Industrie AME'!Z81</f>
        <v>24.331602451162031</v>
      </c>
      <c r="AA81" s="23">
        <f>'Industrie AMS'!AA81-'Industrie AME'!AA81</f>
        <v>26.485051665554987</v>
      </c>
      <c r="AB81" s="23">
        <f>'Industrie AMS'!AB81-'Industrie AME'!AB81</f>
        <v>28.358838340128553</v>
      </c>
      <c r="AC81" s="23">
        <f>'Industrie AMS'!AC81-'Industrie AME'!AC81</f>
        <v>30.891674413436533</v>
      </c>
      <c r="AD81" s="23">
        <f>'Industrie AMS'!AD81-'Industrie AME'!AD81</f>
        <v>0</v>
      </c>
      <c r="AE81" s="23">
        <f>'Industrie AMS'!AE81-'Industrie AME'!AE81</f>
        <v>0</v>
      </c>
      <c r="AF81" s="23">
        <f>'Industrie AMS'!AF81-'Industrie AME'!AF81</f>
        <v>0</v>
      </c>
      <c r="AG81" s="23">
        <f>'Industrie AMS'!AG81-'Industrie AME'!AG81</f>
        <v>0</v>
      </c>
      <c r="AH81" s="23">
        <f>'Industrie AMS'!AH81-'Industrie AME'!AH81</f>
        <v>0</v>
      </c>
      <c r="AI81" s="23">
        <f>'Industrie AMS'!AI81-'Industrie AME'!AI81</f>
        <v>0</v>
      </c>
      <c r="AJ81" s="23">
        <f>'Industrie AMS'!AJ81-'Industrie AME'!AJ81</f>
        <v>0</v>
      </c>
      <c r="AK81" s="23">
        <f>'Industrie AMS'!AK81-'Industrie AME'!AK81</f>
        <v>0</v>
      </c>
      <c r="AL81" s="23">
        <f>'Industrie AMS'!AL81-'Industrie AME'!AL81</f>
        <v>0</v>
      </c>
      <c r="AM81" s="23">
        <f>'Industrie AMS'!AM81-'Industrie AME'!AM81</f>
        <v>0</v>
      </c>
      <c r="AN81" s="23">
        <f>'Industrie AMS'!AN81-'Industrie AME'!AN81</f>
        <v>0</v>
      </c>
      <c r="AO81" s="23">
        <f>'Industrie AMS'!AO81-'Industrie AME'!AO81</f>
        <v>0</v>
      </c>
      <c r="AP81" s="23">
        <f>'Industrie AMS'!AP81-'Industrie AME'!AP81</f>
        <v>0</v>
      </c>
      <c r="AQ81" s="23">
        <f>'Industrie AMS'!AQ81-'Industrie AME'!AQ81</f>
        <v>0</v>
      </c>
      <c r="AR81" s="23">
        <f>'Industrie AMS'!AR81-'Industrie AME'!AR81</f>
        <v>0</v>
      </c>
      <c r="AS81" s="23">
        <f>'Industrie AMS'!AS81-'Industrie AME'!AS81</f>
        <v>0.38355698030376839</v>
      </c>
      <c r="AT81" s="23">
        <f>'Industrie AMS'!AT81-'Industrie AME'!AT81</f>
        <v>1.5439311692480422</v>
      </c>
      <c r="AU81" s="23">
        <f>'Industrie AMS'!AU81-'Industrie AME'!AU81</f>
        <v>1.8358261940076888</v>
      </c>
      <c r="AV81" s="23">
        <f>'Industrie AMS'!AV81-'Industrie AME'!AV81</f>
        <v>2.1624153591925674</v>
      </c>
      <c r="AW81" s="23">
        <f>'Industrie AMS'!AW81-'Industrie AME'!AW81</f>
        <v>2.4357670911255509</v>
      </c>
    </row>
    <row r="82" spans="1:49" x14ac:dyDescent="0.25">
      <c r="A82" s="166"/>
      <c r="B82" t="s">
        <v>261</v>
      </c>
      <c r="C82" s="23">
        <f>'Industrie AMS'!C82-'Industrie AME'!C82</f>
        <v>0</v>
      </c>
      <c r="D82" s="23">
        <f>'Industrie AMS'!D82-'Industrie AME'!D82</f>
        <v>0</v>
      </c>
      <c r="E82" s="23">
        <f>'Industrie AMS'!E82-'Industrie AME'!E82</f>
        <v>0</v>
      </c>
      <c r="F82" s="23">
        <f>'Industrie AMS'!F82-'Industrie AME'!F82</f>
        <v>0</v>
      </c>
      <c r="G82" s="23">
        <f>'Industrie AMS'!G82-'Industrie AME'!G82</f>
        <v>0</v>
      </c>
      <c r="H82" s="23">
        <f>'Industrie AMS'!H82-'Industrie AME'!H82</f>
        <v>0</v>
      </c>
      <c r="I82" s="23">
        <f>'Industrie AMS'!I82-'Industrie AME'!I82</f>
        <v>0</v>
      </c>
      <c r="J82" s="23">
        <f>'Industrie AMS'!J82-'Industrie AME'!J82</f>
        <v>0</v>
      </c>
      <c r="K82" s="23">
        <f>'Industrie AMS'!K82-'Industrie AME'!K82</f>
        <v>0</v>
      </c>
      <c r="L82" s="23">
        <f>'Industrie AMS'!L82-'Industrie AME'!L82</f>
        <v>0</v>
      </c>
      <c r="M82" s="23">
        <f>'Industrie AMS'!M82-'Industrie AME'!M82</f>
        <v>0</v>
      </c>
      <c r="N82" s="23">
        <f>'Industrie AMS'!N82-'Industrie AME'!N82</f>
        <v>0</v>
      </c>
      <c r="O82" s="23">
        <f>'Industrie AMS'!O82-'Industrie AME'!O82</f>
        <v>0</v>
      </c>
      <c r="P82" s="23">
        <f>'Industrie AMS'!P82-'Industrie AME'!P82</f>
        <v>0</v>
      </c>
      <c r="Q82" s="23">
        <f>'Industrie AMS'!Q82-'Industrie AME'!Q82</f>
        <v>0</v>
      </c>
      <c r="R82" s="23">
        <f>'Industrie AMS'!R82-'Industrie AME'!R82</f>
        <v>0</v>
      </c>
      <c r="S82" s="23">
        <f>'Industrie AMS'!S82-'Industrie AME'!S82</f>
        <v>0</v>
      </c>
      <c r="T82" s="23">
        <f>'Industrie AMS'!T82-'Industrie AME'!T82</f>
        <v>0</v>
      </c>
      <c r="U82" s="23">
        <f>'Industrie AMS'!U82-'Industrie AME'!U82</f>
        <v>0</v>
      </c>
      <c r="V82" s="23">
        <f>'Industrie AMS'!V82-'Industrie AME'!V82</f>
        <v>0</v>
      </c>
      <c r="W82" s="23">
        <f>'Industrie AMS'!W82-'Industrie AME'!W82</f>
        <v>39.870738847528543</v>
      </c>
      <c r="X82" s="23">
        <f>'Industrie AMS'!X82-'Industrie AME'!X82</f>
        <v>93.474039191375155</v>
      </c>
      <c r="Y82" s="23">
        <f>'Industrie AMS'!Y82-'Industrie AME'!Y82</f>
        <v>118.66475238820632</v>
      </c>
      <c r="Z82" s="23">
        <f>'Industrie AMS'!Z82-'Industrie AME'!Z82</f>
        <v>136.26322534285384</v>
      </c>
      <c r="AA82" s="23">
        <f>'Industrie AMS'!AA82-'Industrie AME'!AA82</f>
        <v>150.95778509219394</v>
      </c>
      <c r="AB82" s="23">
        <f>'Industrie AMS'!AB82-'Industrie AME'!AB82</f>
        <v>165.14216357913148</v>
      </c>
      <c r="AC82" s="23">
        <f>'Industrie AMS'!AC82-'Industrie AME'!AC82</f>
        <v>182.70531804246656</v>
      </c>
      <c r="AD82" s="23">
        <f>'Industrie AMS'!AD82-'Industrie AME'!AD82</f>
        <v>16.497376373188029</v>
      </c>
      <c r="AE82" s="23">
        <f>'Industrie AMS'!AE82-'Industrie AME'!AE82</f>
        <v>0</v>
      </c>
      <c r="AF82" s="23">
        <f>'Industrie AMS'!AF82-'Industrie AME'!AF82</f>
        <v>0</v>
      </c>
      <c r="AG82" s="23">
        <f>'Industrie AMS'!AG82-'Industrie AME'!AG82</f>
        <v>0</v>
      </c>
      <c r="AH82" s="23">
        <f>'Industrie AMS'!AH82-'Industrie AME'!AH82</f>
        <v>0</v>
      </c>
      <c r="AI82" s="23">
        <f>'Industrie AMS'!AI82-'Industrie AME'!AI82</f>
        <v>0</v>
      </c>
      <c r="AJ82" s="23">
        <f>'Industrie AMS'!AJ82-'Industrie AME'!AJ82</f>
        <v>0</v>
      </c>
      <c r="AK82" s="23">
        <f>'Industrie AMS'!AK82-'Industrie AME'!AK82</f>
        <v>0</v>
      </c>
      <c r="AL82" s="23">
        <f>'Industrie AMS'!AL82-'Industrie AME'!AL82</f>
        <v>0</v>
      </c>
      <c r="AM82" s="23">
        <f>'Industrie AMS'!AM82-'Industrie AME'!AM82</f>
        <v>0</v>
      </c>
      <c r="AN82" s="23">
        <f>'Industrie AMS'!AN82-'Industrie AME'!AN82</f>
        <v>0</v>
      </c>
      <c r="AO82" s="23">
        <f>'Industrie AMS'!AO82-'Industrie AME'!AO82</f>
        <v>0</v>
      </c>
      <c r="AP82" s="23">
        <f>'Industrie AMS'!AP82-'Industrie AME'!AP82</f>
        <v>0</v>
      </c>
      <c r="AQ82" s="23">
        <f>'Industrie AMS'!AQ82-'Industrie AME'!AQ82</f>
        <v>0</v>
      </c>
      <c r="AR82" s="23">
        <f>'Industrie AMS'!AR82-'Industrie AME'!AR82</f>
        <v>0</v>
      </c>
      <c r="AS82" s="23">
        <f>'Industrie AMS'!AS82-'Industrie AME'!AS82</f>
        <v>0</v>
      </c>
      <c r="AT82" s="23">
        <f>'Industrie AMS'!AT82-'Industrie AME'!AT82</f>
        <v>0</v>
      </c>
      <c r="AU82" s="23">
        <f>'Industrie AMS'!AU82-'Industrie AME'!AU82</f>
        <v>0</v>
      </c>
      <c r="AV82" s="23">
        <f>'Industrie AMS'!AV82-'Industrie AME'!AV82</f>
        <v>0</v>
      </c>
      <c r="AW82" s="23">
        <f>'Industrie AMS'!AW82-'Industrie AME'!AW82</f>
        <v>0</v>
      </c>
    </row>
    <row r="83" spans="1:49" x14ac:dyDescent="0.25">
      <c r="A83" s="166"/>
      <c r="B83" t="s">
        <v>262</v>
      </c>
      <c r="C83" s="23">
        <f>'Industrie AMS'!C83-'Industrie AME'!C83</f>
        <v>0</v>
      </c>
      <c r="D83" s="23">
        <f>'Industrie AMS'!D83-'Industrie AME'!D83</f>
        <v>0</v>
      </c>
      <c r="E83" s="23">
        <f>'Industrie AMS'!E83-'Industrie AME'!E83</f>
        <v>0</v>
      </c>
      <c r="F83" s="23">
        <f>'Industrie AMS'!F83-'Industrie AME'!F83</f>
        <v>0</v>
      </c>
      <c r="G83" s="23">
        <f>'Industrie AMS'!G83-'Industrie AME'!G83</f>
        <v>0</v>
      </c>
      <c r="H83" s="23">
        <f>'Industrie AMS'!H83-'Industrie AME'!H83</f>
        <v>0</v>
      </c>
      <c r="I83" s="23">
        <f>'Industrie AMS'!I83-'Industrie AME'!I83</f>
        <v>0</v>
      </c>
      <c r="J83" s="23">
        <f>'Industrie AMS'!J83-'Industrie AME'!J83</f>
        <v>0</v>
      </c>
      <c r="K83" s="23">
        <f>'Industrie AMS'!K83-'Industrie AME'!K83</f>
        <v>0</v>
      </c>
      <c r="L83" s="23">
        <f>'Industrie AMS'!L83-'Industrie AME'!L83</f>
        <v>0</v>
      </c>
      <c r="M83" s="23">
        <f>'Industrie AMS'!M83-'Industrie AME'!M83</f>
        <v>0</v>
      </c>
      <c r="N83" s="23">
        <f>'Industrie AMS'!N83-'Industrie AME'!N83</f>
        <v>0</v>
      </c>
      <c r="O83" s="23">
        <f>'Industrie AMS'!O83-'Industrie AME'!O83</f>
        <v>0</v>
      </c>
      <c r="P83" s="23">
        <f>'Industrie AMS'!P83-'Industrie AME'!P83</f>
        <v>0</v>
      </c>
      <c r="Q83" s="23">
        <f>'Industrie AMS'!Q83-'Industrie AME'!Q83</f>
        <v>0</v>
      </c>
      <c r="R83" s="23">
        <f>'Industrie AMS'!R83-'Industrie AME'!R83</f>
        <v>0</v>
      </c>
      <c r="S83" s="23">
        <f>'Industrie AMS'!S83-'Industrie AME'!S83</f>
        <v>0</v>
      </c>
      <c r="T83" s="23">
        <f>'Industrie AMS'!T83-'Industrie AME'!T83</f>
        <v>0</v>
      </c>
      <c r="U83" s="23">
        <f>'Industrie AMS'!U83-'Industrie AME'!U83</f>
        <v>0</v>
      </c>
      <c r="V83" s="23">
        <f>'Industrie AMS'!V83-'Industrie AME'!V83</f>
        <v>0</v>
      </c>
      <c r="W83" s="23">
        <f>'Industrie AMS'!W83-'Industrie AME'!W83</f>
        <v>9.8312564309549995</v>
      </c>
      <c r="X83" s="23">
        <f>'Industrie AMS'!X83-'Industrie AME'!X83</f>
        <v>22.492431093455064</v>
      </c>
      <c r="Y83" s="23">
        <f>'Industrie AMS'!Y83-'Industrie AME'!Y83</f>
        <v>29.015278026956402</v>
      </c>
      <c r="Z83" s="23">
        <f>'Industrie AMS'!Z83-'Industrie AME'!Z83</f>
        <v>31.70143173369188</v>
      </c>
      <c r="AA83" s="23">
        <f>'Industrie AMS'!AA83-'Industrie AME'!AA83</f>
        <v>34.261142119123313</v>
      </c>
      <c r="AB83" s="23">
        <f>'Industrie AMS'!AB83-'Industrie AME'!AB83</f>
        <v>36.149820166206247</v>
      </c>
      <c r="AC83" s="23">
        <f>'Industrie AMS'!AC83-'Industrie AME'!AC83</f>
        <v>38.551022515335937</v>
      </c>
      <c r="AD83" s="23">
        <f>'Industrie AMS'!AD83-'Industrie AME'!AD83</f>
        <v>3.5694268344873801</v>
      </c>
      <c r="AE83" s="23">
        <f>'Industrie AMS'!AE83-'Industrie AME'!AE83</f>
        <v>0</v>
      </c>
      <c r="AF83" s="23">
        <f>'Industrie AMS'!AF83-'Industrie AME'!AF83</f>
        <v>0</v>
      </c>
      <c r="AG83" s="23">
        <f>'Industrie AMS'!AG83-'Industrie AME'!AG83</f>
        <v>0</v>
      </c>
      <c r="AH83" s="23">
        <f>'Industrie AMS'!AH83-'Industrie AME'!AH83</f>
        <v>0</v>
      </c>
      <c r="AI83" s="23">
        <f>'Industrie AMS'!AI83-'Industrie AME'!AI83</f>
        <v>0</v>
      </c>
      <c r="AJ83" s="23">
        <f>'Industrie AMS'!AJ83-'Industrie AME'!AJ83</f>
        <v>0</v>
      </c>
      <c r="AK83" s="23">
        <f>'Industrie AMS'!AK83-'Industrie AME'!AK83</f>
        <v>0</v>
      </c>
      <c r="AL83" s="23">
        <f>'Industrie AMS'!AL83-'Industrie AME'!AL83</f>
        <v>0</v>
      </c>
      <c r="AM83" s="23">
        <f>'Industrie AMS'!AM83-'Industrie AME'!AM83</f>
        <v>0</v>
      </c>
      <c r="AN83" s="23">
        <f>'Industrie AMS'!AN83-'Industrie AME'!AN83</f>
        <v>0</v>
      </c>
      <c r="AO83" s="23">
        <f>'Industrie AMS'!AO83-'Industrie AME'!AO83</f>
        <v>0</v>
      </c>
      <c r="AP83" s="23">
        <f>'Industrie AMS'!AP83-'Industrie AME'!AP83</f>
        <v>0</v>
      </c>
      <c r="AQ83" s="23">
        <f>'Industrie AMS'!AQ83-'Industrie AME'!AQ83</f>
        <v>0</v>
      </c>
      <c r="AR83" s="23">
        <f>'Industrie AMS'!AR83-'Industrie AME'!AR83</f>
        <v>0</v>
      </c>
      <c r="AS83" s="23">
        <f>'Industrie AMS'!AS83-'Industrie AME'!AS83</f>
        <v>0</v>
      </c>
      <c r="AT83" s="23">
        <f>'Industrie AMS'!AT83-'Industrie AME'!AT83</f>
        <v>0</v>
      </c>
      <c r="AU83" s="23">
        <f>'Industrie AMS'!AU83-'Industrie AME'!AU83</f>
        <v>0</v>
      </c>
      <c r="AV83" s="23">
        <f>'Industrie AMS'!AV83-'Industrie AME'!AV83</f>
        <v>0</v>
      </c>
      <c r="AW83" s="23">
        <f>'Industrie AMS'!AW83-'Industrie AME'!AW83</f>
        <v>0</v>
      </c>
    </row>
    <row r="84" spans="1:49" x14ac:dyDescent="0.25">
      <c r="A84" s="166"/>
      <c r="B84" t="s">
        <v>263</v>
      </c>
      <c r="C84" s="23">
        <f>'Industrie AMS'!C84-'Industrie AME'!C84</f>
        <v>0</v>
      </c>
      <c r="D84" s="23">
        <f>'Industrie AMS'!D84-'Industrie AME'!D84</f>
        <v>0</v>
      </c>
      <c r="E84" s="23">
        <f>'Industrie AMS'!E84-'Industrie AME'!E84</f>
        <v>0</v>
      </c>
      <c r="F84" s="23">
        <f>'Industrie AMS'!F84-'Industrie AME'!F84</f>
        <v>0</v>
      </c>
      <c r="G84" s="23">
        <f>'Industrie AMS'!G84-'Industrie AME'!G84</f>
        <v>0</v>
      </c>
      <c r="H84" s="23">
        <f>'Industrie AMS'!H84-'Industrie AME'!H84</f>
        <v>0</v>
      </c>
      <c r="I84" s="23">
        <f>'Industrie AMS'!I84-'Industrie AME'!I84</f>
        <v>0</v>
      </c>
      <c r="J84" s="23">
        <f>'Industrie AMS'!J84-'Industrie AME'!J84</f>
        <v>0</v>
      </c>
      <c r="K84" s="23">
        <f>'Industrie AMS'!K84-'Industrie AME'!K84</f>
        <v>0</v>
      </c>
      <c r="L84" s="23">
        <f>'Industrie AMS'!L84-'Industrie AME'!L84</f>
        <v>0</v>
      </c>
      <c r="M84" s="23">
        <f>'Industrie AMS'!M84-'Industrie AME'!M84</f>
        <v>0</v>
      </c>
      <c r="N84" s="23">
        <f>'Industrie AMS'!N84-'Industrie AME'!N84</f>
        <v>0</v>
      </c>
      <c r="O84" s="23">
        <f>'Industrie AMS'!O84-'Industrie AME'!O84</f>
        <v>0</v>
      </c>
      <c r="P84" s="23">
        <f>'Industrie AMS'!P84-'Industrie AME'!P84</f>
        <v>0</v>
      </c>
      <c r="Q84" s="23">
        <f>'Industrie AMS'!Q84-'Industrie AME'!Q84</f>
        <v>0</v>
      </c>
      <c r="R84" s="23">
        <f>'Industrie AMS'!R84-'Industrie AME'!R84</f>
        <v>0</v>
      </c>
      <c r="S84" s="23">
        <f>'Industrie AMS'!S84-'Industrie AME'!S84</f>
        <v>0</v>
      </c>
      <c r="T84" s="23">
        <f>'Industrie AMS'!T84-'Industrie AME'!T84</f>
        <v>0</v>
      </c>
      <c r="U84" s="23">
        <f>'Industrie AMS'!U84-'Industrie AME'!U84</f>
        <v>0</v>
      </c>
      <c r="V84" s="23">
        <f>'Industrie AMS'!V84-'Industrie AME'!V84</f>
        <v>0</v>
      </c>
      <c r="W84" s="23">
        <f>'Industrie AMS'!W84-'Industrie AME'!W84</f>
        <v>9.8973013637931881</v>
      </c>
      <c r="X84" s="23">
        <f>'Industrie AMS'!X84-'Industrie AME'!X84</f>
        <v>22.452149599694735</v>
      </c>
      <c r="Y84" s="23">
        <f>'Industrie AMS'!Y84-'Industrie AME'!Y84</f>
        <v>23.820591221380642</v>
      </c>
      <c r="Z84" s="23">
        <f>'Industrie AMS'!Z84-'Industrie AME'!Z84</f>
        <v>24.644031763328517</v>
      </c>
      <c r="AA84" s="23">
        <f>'Industrie AMS'!AA84-'Industrie AME'!AA84</f>
        <v>26.367236051968337</v>
      </c>
      <c r="AB84" s="23">
        <f>'Industrie AMS'!AB84-'Industrie AME'!AB84</f>
        <v>27.769619479315665</v>
      </c>
      <c r="AC84" s="23">
        <f>'Industrie AMS'!AC84-'Industrie AME'!AC84</f>
        <v>29.797258990284476</v>
      </c>
      <c r="AD84" s="23">
        <f>'Industrie AMS'!AD84-'Industrie AME'!AD84</f>
        <v>1.9310172180053098</v>
      </c>
      <c r="AE84" s="23">
        <f>'Industrie AMS'!AE84-'Industrie AME'!AE84</f>
        <v>0</v>
      </c>
      <c r="AF84" s="23">
        <f>'Industrie AMS'!AF84-'Industrie AME'!AF84</f>
        <v>0</v>
      </c>
      <c r="AG84" s="23">
        <f>'Industrie AMS'!AG84-'Industrie AME'!AG84</f>
        <v>0</v>
      </c>
      <c r="AH84" s="23">
        <f>'Industrie AMS'!AH84-'Industrie AME'!AH84</f>
        <v>0</v>
      </c>
      <c r="AI84" s="23">
        <f>'Industrie AMS'!AI84-'Industrie AME'!AI84</f>
        <v>0</v>
      </c>
      <c r="AJ84" s="23">
        <f>'Industrie AMS'!AJ84-'Industrie AME'!AJ84</f>
        <v>0</v>
      </c>
      <c r="AK84" s="23">
        <f>'Industrie AMS'!AK84-'Industrie AME'!AK84</f>
        <v>0</v>
      </c>
      <c r="AL84" s="23">
        <f>'Industrie AMS'!AL84-'Industrie AME'!AL84</f>
        <v>0</v>
      </c>
      <c r="AM84" s="23">
        <f>'Industrie AMS'!AM84-'Industrie AME'!AM84</f>
        <v>0</v>
      </c>
      <c r="AN84" s="23">
        <f>'Industrie AMS'!AN84-'Industrie AME'!AN84</f>
        <v>3.5237634230122348</v>
      </c>
      <c r="AO84" s="23">
        <f>'Industrie AMS'!AO84-'Industrie AME'!AO84</f>
        <v>5.0304889966628306</v>
      </c>
      <c r="AP84" s="23">
        <f>'Industrie AMS'!AP84-'Industrie AME'!AP84</f>
        <v>5.8887266577658917</v>
      </c>
      <c r="AQ84" s="23">
        <f>'Industrie AMS'!AQ84-'Industrie AME'!AQ84</f>
        <v>6.6083313936468979</v>
      </c>
      <c r="AR84" s="23">
        <f>'Industrie AMS'!AR84-'Industrie AME'!AR84</f>
        <v>7.3668212159088586</v>
      </c>
      <c r="AS84" s="23">
        <f>'Industrie AMS'!AS84-'Industrie AME'!AS84</f>
        <v>5.663618265365236</v>
      </c>
      <c r="AT84" s="23">
        <f>'Industrie AMS'!AT84-'Industrie AME'!AT84</f>
        <v>5.2913144683631241</v>
      </c>
      <c r="AU84" s="23">
        <f>'Industrie AMS'!AU84-'Industrie AME'!AU84</f>
        <v>5.5919363080088074</v>
      </c>
      <c r="AV84" s="23">
        <f>'Industrie AMS'!AV84-'Industrie AME'!AV84</f>
        <v>6.0884392598009853</v>
      </c>
      <c r="AW84" s="23">
        <f>'Industrie AMS'!AW84-'Industrie AME'!AW84</f>
        <v>6.5387680956326539</v>
      </c>
    </row>
    <row r="85" spans="1:49" x14ac:dyDescent="0.25">
      <c r="A85" s="166"/>
      <c r="B85" t="s">
        <v>264</v>
      </c>
      <c r="C85" s="23">
        <f>'Industrie AMS'!C85-'Industrie AME'!C85</f>
        <v>0</v>
      </c>
      <c r="D85" s="23">
        <f>'Industrie AMS'!D85-'Industrie AME'!D85</f>
        <v>0</v>
      </c>
      <c r="E85" s="23">
        <f>'Industrie AMS'!E85-'Industrie AME'!E85</f>
        <v>0</v>
      </c>
      <c r="F85" s="23">
        <f>'Industrie AMS'!F85-'Industrie AME'!F85</f>
        <v>0</v>
      </c>
      <c r="G85" s="23">
        <f>'Industrie AMS'!G85-'Industrie AME'!G85</f>
        <v>0</v>
      </c>
      <c r="H85" s="23">
        <f>'Industrie AMS'!H85-'Industrie AME'!H85</f>
        <v>0</v>
      </c>
      <c r="I85" s="23">
        <f>'Industrie AMS'!I85-'Industrie AME'!I85</f>
        <v>0</v>
      </c>
      <c r="J85" s="23">
        <f>'Industrie AMS'!J85-'Industrie AME'!J85</f>
        <v>0</v>
      </c>
      <c r="K85" s="23">
        <f>'Industrie AMS'!K85-'Industrie AME'!K85</f>
        <v>0</v>
      </c>
      <c r="L85" s="23">
        <f>'Industrie AMS'!L85-'Industrie AME'!L85</f>
        <v>0</v>
      </c>
      <c r="M85" s="23">
        <f>'Industrie AMS'!M85-'Industrie AME'!M85</f>
        <v>0</v>
      </c>
      <c r="N85" s="23">
        <f>'Industrie AMS'!N85-'Industrie AME'!N85</f>
        <v>0</v>
      </c>
      <c r="O85" s="23">
        <f>'Industrie AMS'!O85-'Industrie AME'!O85</f>
        <v>0</v>
      </c>
      <c r="P85" s="23">
        <f>'Industrie AMS'!P85-'Industrie AME'!P85</f>
        <v>0</v>
      </c>
      <c r="Q85" s="23">
        <f>'Industrie AMS'!Q85-'Industrie AME'!Q85</f>
        <v>0</v>
      </c>
      <c r="R85" s="23">
        <f>'Industrie AMS'!R85-'Industrie AME'!R85</f>
        <v>0</v>
      </c>
      <c r="S85" s="23">
        <f>'Industrie AMS'!S85-'Industrie AME'!S85</f>
        <v>0</v>
      </c>
      <c r="T85" s="23">
        <f>'Industrie AMS'!T85-'Industrie AME'!T85</f>
        <v>0</v>
      </c>
      <c r="U85" s="23">
        <f>'Industrie AMS'!U85-'Industrie AME'!U85</f>
        <v>0</v>
      </c>
      <c r="V85" s="23">
        <f>'Industrie AMS'!V85-'Industrie AME'!V85</f>
        <v>0</v>
      </c>
      <c r="W85" s="23">
        <f>'Industrie AMS'!W85-'Industrie AME'!W85</f>
        <v>5.7853074576189991</v>
      </c>
      <c r="X85" s="23">
        <f>'Industrie AMS'!X85-'Industrie AME'!X85</f>
        <v>13.173554156871477</v>
      </c>
      <c r="Y85" s="23">
        <f>'Industrie AMS'!Y85-'Industrie AME'!Y85</f>
        <v>18.130266052795196</v>
      </c>
      <c r="Z85" s="23">
        <f>'Industrie AMS'!Z85-'Industrie AME'!Z85</f>
        <v>19.787505847282834</v>
      </c>
      <c r="AA85" s="23">
        <f>'Industrie AMS'!AA85-'Industrie AME'!AA85</f>
        <v>21.412650961674089</v>
      </c>
      <c r="AB85" s="23">
        <f>'Industrie AMS'!AB85-'Industrie AME'!AB85</f>
        <v>22.613606144058622</v>
      </c>
      <c r="AC85" s="23">
        <f>'Industrie AMS'!AC85-'Industrie AME'!AC85</f>
        <v>24.21315333711258</v>
      </c>
      <c r="AD85" s="23">
        <f>'Industrie AMS'!AD85-'Industrie AME'!AD85</f>
        <v>2.3579096064087994</v>
      </c>
      <c r="AE85" s="23">
        <f>'Industrie AMS'!AE85-'Industrie AME'!AE85</f>
        <v>0</v>
      </c>
      <c r="AF85" s="23">
        <f>'Industrie AMS'!AF85-'Industrie AME'!AF85</f>
        <v>0</v>
      </c>
      <c r="AG85" s="23">
        <f>'Industrie AMS'!AG85-'Industrie AME'!AG85</f>
        <v>0</v>
      </c>
      <c r="AH85" s="23">
        <f>'Industrie AMS'!AH85-'Industrie AME'!AH85</f>
        <v>0</v>
      </c>
      <c r="AI85" s="23">
        <f>'Industrie AMS'!AI85-'Industrie AME'!AI85</f>
        <v>0</v>
      </c>
      <c r="AJ85" s="23">
        <f>'Industrie AMS'!AJ85-'Industrie AME'!AJ85</f>
        <v>0</v>
      </c>
      <c r="AK85" s="23">
        <f>'Industrie AMS'!AK85-'Industrie AME'!AK85</f>
        <v>0</v>
      </c>
      <c r="AL85" s="23">
        <f>'Industrie AMS'!AL85-'Industrie AME'!AL85</f>
        <v>0</v>
      </c>
      <c r="AM85" s="23">
        <f>'Industrie AMS'!AM85-'Industrie AME'!AM85</f>
        <v>0</v>
      </c>
      <c r="AN85" s="23">
        <f>'Industrie AMS'!AN85-'Industrie AME'!AN85</f>
        <v>0</v>
      </c>
      <c r="AO85" s="23">
        <f>'Industrie AMS'!AO85-'Industrie AME'!AO85</f>
        <v>0</v>
      </c>
      <c r="AP85" s="23">
        <f>'Industrie AMS'!AP85-'Industrie AME'!AP85</f>
        <v>0</v>
      </c>
      <c r="AQ85" s="23">
        <f>'Industrie AMS'!AQ85-'Industrie AME'!AQ85</f>
        <v>0</v>
      </c>
      <c r="AR85" s="23">
        <f>'Industrie AMS'!AR85-'Industrie AME'!AR85</f>
        <v>0</v>
      </c>
      <c r="AS85" s="23">
        <f>'Industrie AMS'!AS85-'Industrie AME'!AS85</f>
        <v>0</v>
      </c>
      <c r="AT85" s="23">
        <f>'Industrie AMS'!AT85-'Industrie AME'!AT85</f>
        <v>0</v>
      </c>
      <c r="AU85" s="23">
        <f>'Industrie AMS'!AU85-'Industrie AME'!AU85</f>
        <v>0</v>
      </c>
      <c r="AV85" s="23">
        <f>'Industrie AMS'!AV85-'Industrie AME'!AV85</f>
        <v>0</v>
      </c>
      <c r="AW85" s="23">
        <f>'Industrie AMS'!AW85-'Industrie AME'!AW85</f>
        <v>0</v>
      </c>
    </row>
    <row r="86" spans="1:49" x14ac:dyDescent="0.25">
      <c r="A86" s="166"/>
      <c r="B86" t="s">
        <v>265</v>
      </c>
      <c r="C86" s="23">
        <f>'Industrie AMS'!C86-'Industrie AME'!C86</f>
        <v>0</v>
      </c>
      <c r="D86" s="23">
        <f>'Industrie AMS'!D86-'Industrie AME'!D86</f>
        <v>0</v>
      </c>
      <c r="E86" s="23">
        <f>'Industrie AMS'!E86-'Industrie AME'!E86</f>
        <v>0</v>
      </c>
      <c r="F86" s="23">
        <f>'Industrie AMS'!F86-'Industrie AME'!F86</f>
        <v>0</v>
      </c>
      <c r="G86" s="23">
        <f>'Industrie AMS'!G86-'Industrie AME'!G86</f>
        <v>0</v>
      </c>
      <c r="H86" s="23">
        <f>'Industrie AMS'!H86-'Industrie AME'!H86</f>
        <v>0</v>
      </c>
      <c r="I86" s="23">
        <f>'Industrie AMS'!I86-'Industrie AME'!I86</f>
        <v>0</v>
      </c>
      <c r="J86" s="23">
        <f>'Industrie AMS'!J86-'Industrie AME'!J86</f>
        <v>0</v>
      </c>
      <c r="K86" s="23">
        <f>'Industrie AMS'!K86-'Industrie AME'!K86</f>
        <v>0</v>
      </c>
      <c r="L86" s="23">
        <f>'Industrie AMS'!L86-'Industrie AME'!L86</f>
        <v>0</v>
      </c>
      <c r="M86" s="23">
        <f>'Industrie AMS'!M86-'Industrie AME'!M86</f>
        <v>0</v>
      </c>
      <c r="N86" s="23">
        <f>'Industrie AMS'!N86-'Industrie AME'!N86</f>
        <v>0</v>
      </c>
      <c r="O86" s="23">
        <f>'Industrie AMS'!O86-'Industrie AME'!O86</f>
        <v>0</v>
      </c>
      <c r="P86" s="23">
        <f>'Industrie AMS'!P86-'Industrie AME'!P86</f>
        <v>0</v>
      </c>
      <c r="Q86" s="23">
        <f>'Industrie AMS'!Q86-'Industrie AME'!Q86</f>
        <v>0</v>
      </c>
      <c r="R86" s="23">
        <f>'Industrie AMS'!R86-'Industrie AME'!R86</f>
        <v>0</v>
      </c>
      <c r="S86" s="23">
        <f>'Industrie AMS'!S86-'Industrie AME'!S86</f>
        <v>0</v>
      </c>
      <c r="T86" s="23">
        <f>'Industrie AMS'!T86-'Industrie AME'!T86</f>
        <v>0</v>
      </c>
      <c r="U86" s="23">
        <f>'Industrie AMS'!U86-'Industrie AME'!U86</f>
        <v>0</v>
      </c>
      <c r="V86" s="23">
        <f>'Industrie AMS'!V86-'Industrie AME'!V86</f>
        <v>0</v>
      </c>
      <c r="W86" s="23">
        <f>'Industrie AMS'!W86-'Industrie AME'!W86</f>
        <v>108.11134925012347</v>
      </c>
      <c r="X86" s="23">
        <f>'Industrie AMS'!X86-'Industrie AME'!X86</f>
        <v>243.66112909921159</v>
      </c>
      <c r="Y86" s="23">
        <f>'Industrie AMS'!Y86-'Industrie AME'!Y86</f>
        <v>324.77237419207205</v>
      </c>
      <c r="Z86" s="23">
        <f>'Industrie AMS'!Z86-'Industrie AME'!Z86</f>
        <v>358.46827359127292</v>
      </c>
      <c r="AA86" s="23">
        <f>'Industrie AMS'!AA86-'Industrie AME'!AA86</f>
        <v>387.09790111977378</v>
      </c>
      <c r="AB86" s="23">
        <f>'Industrie AMS'!AB86-'Industrie AME'!AB86</f>
        <v>406.38497460990368</v>
      </c>
      <c r="AC86" s="23">
        <f>'Industrie AMS'!AC86-'Industrie AME'!AC86</f>
        <v>430.14044791495127</v>
      </c>
      <c r="AD86" s="23">
        <f>'Industrie AMS'!AD86-'Industrie AME'!AD86</f>
        <v>33.460666796372841</v>
      </c>
      <c r="AE86" s="23">
        <f>'Industrie AMS'!AE86-'Industrie AME'!AE86</f>
        <v>0</v>
      </c>
      <c r="AF86" s="23">
        <f>'Industrie AMS'!AF86-'Industrie AME'!AF86</f>
        <v>0</v>
      </c>
      <c r="AG86" s="23">
        <f>'Industrie AMS'!AG86-'Industrie AME'!AG86</f>
        <v>0</v>
      </c>
      <c r="AH86" s="23">
        <f>'Industrie AMS'!AH86-'Industrie AME'!AH86</f>
        <v>0</v>
      </c>
      <c r="AI86" s="23">
        <f>'Industrie AMS'!AI86-'Industrie AME'!AI86</f>
        <v>0</v>
      </c>
      <c r="AJ86" s="23">
        <f>'Industrie AMS'!AJ86-'Industrie AME'!AJ86</f>
        <v>0</v>
      </c>
      <c r="AK86" s="23">
        <f>'Industrie AMS'!AK86-'Industrie AME'!AK86</f>
        <v>0</v>
      </c>
      <c r="AL86" s="23">
        <f>'Industrie AMS'!AL86-'Industrie AME'!AL86</f>
        <v>0</v>
      </c>
      <c r="AM86" s="23">
        <f>'Industrie AMS'!AM86-'Industrie AME'!AM86</f>
        <v>0</v>
      </c>
      <c r="AN86" s="23">
        <f>'Industrie AMS'!AN86-'Industrie AME'!AN86</f>
        <v>0</v>
      </c>
      <c r="AO86" s="23">
        <f>'Industrie AMS'!AO86-'Industrie AME'!AO86</f>
        <v>0</v>
      </c>
      <c r="AP86" s="23">
        <f>'Industrie AMS'!AP86-'Industrie AME'!AP86</f>
        <v>0</v>
      </c>
      <c r="AQ86" s="23">
        <f>'Industrie AMS'!AQ86-'Industrie AME'!AQ86</f>
        <v>0</v>
      </c>
      <c r="AR86" s="23">
        <f>'Industrie AMS'!AR86-'Industrie AME'!AR86</f>
        <v>0</v>
      </c>
      <c r="AS86" s="23">
        <f>'Industrie AMS'!AS86-'Industrie AME'!AS86</f>
        <v>0</v>
      </c>
      <c r="AT86" s="23">
        <f>'Industrie AMS'!AT86-'Industrie AME'!AT86</f>
        <v>0</v>
      </c>
      <c r="AU86" s="23">
        <f>'Industrie AMS'!AU86-'Industrie AME'!AU86</f>
        <v>0</v>
      </c>
      <c r="AV86" s="23">
        <f>'Industrie AMS'!AV86-'Industrie AME'!AV86</f>
        <v>0</v>
      </c>
      <c r="AW86" s="23">
        <f>'Industrie AMS'!AW86-'Industrie AME'!AW86</f>
        <v>0</v>
      </c>
    </row>
    <row r="87" spans="1:49" x14ac:dyDescent="0.25">
      <c r="A87" s="166"/>
      <c r="B87" t="s">
        <v>266</v>
      </c>
      <c r="C87" s="23">
        <f>'Industrie AMS'!C87-'Industrie AME'!C87</f>
        <v>0</v>
      </c>
      <c r="D87" s="23">
        <f>'Industrie AMS'!D87-'Industrie AME'!D87</f>
        <v>0</v>
      </c>
      <c r="E87" s="23">
        <f>'Industrie AMS'!E87-'Industrie AME'!E87</f>
        <v>0</v>
      </c>
      <c r="F87" s="23">
        <f>'Industrie AMS'!F87-'Industrie AME'!F87</f>
        <v>0</v>
      </c>
      <c r="G87" s="23">
        <f>'Industrie AMS'!G87-'Industrie AME'!G87</f>
        <v>0</v>
      </c>
      <c r="H87" s="23">
        <f>'Industrie AMS'!H87-'Industrie AME'!H87</f>
        <v>0</v>
      </c>
      <c r="I87" s="23">
        <f>'Industrie AMS'!I87-'Industrie AME'!I87</f>
        <v>0</v>
      </c>
      <c r="J87" s="23">
        <f>'Industrie AMS'!J87-'Industrie AME'!J87</f>
        <v>0</v>
      </c>
      <c r="K87" s="23">
        <f>'Industrie AMS'!K87-'Industrie AME'!K87</f>
        <v>0</v>
      </c>
      <c r="L87" s="23">
        <f>'Industrie AMS'!L87-'Industrie AME'!L87</f>
        <v>0</v>
      </c>
      <c r="M87" s="23">
        <f>'Industrie AMS'!M87-'Industrie AME'!M87</f>
        <v>0</v>
      </c>
      <c r="N87" s="23">
        <f>'Industrie AMS'!N87-'Industrie AME'!N87</f>
        <v>0</v>
      </c>
      <c r="O87" s="23">
        <f>'Industrie AMS'!O87-'Industrie AME'!O87</f>
        <v>0</v>
      </c>
      <c r="P87" s="23">
        <f>'Industrie AMS'!P87-'Industrie AME'!P87</f>
        <v>0</v>
      </c>
      <c r="Q87" s="23">
        <f>'Industrie AMS'!Q87-'Industrie AME'!Q87</f>
        <v>0</v>
      </c>
      <c r="R87" s="23">
        <f>'Industrie AMS'!R87-'Industrie AME'!R87</f>
        <v>0</v>
      </c>
      <c r="S87" s="23">
        <f>'Industrie AMS'!S87-'Industrie AME'!S87</f>
        <v>0</v>
      </c>
      <c r="T87" s="23">
        <f>'Industrie AMS'!T87-'Industrie AME'!T87</f>
        <v>0</v>
      </c>
      <c r="U87" s="23">
        <f>'Industrie AMS'!U87-'Industrie AME'!U87</f>
        <v>0</v>
      </c>
      <c r="V87" s="23">
        <f>'Industrie AMS'!V87-'Industrie AME'!V87</f>
        <v>0</v>
      </c>
      <c r="W87" s="23">
        <f>'Industrie AMS'!W87-'Industrie AME'!W87</f>
        <v>0</v>
      </c>
      <c r="X87" s="23">
        <f>'Industrie AMS'!X87-'Industrie AME'!X87</f>
        <v>0</v>
      </c>
      <c r="Y87" s="23">
        <f>'Industrie AMS'!Y87-'Industrie AME'!Y87</f>
        <v>0</v>
      </c>
      <c r="Z87" s="23">
        <f>'Industrie AMS'!Z87-'Industrie AME'!Z87</f>
        <v>0</v>
      </c>
      <c r="AA87" s="23">
        <f>'Industrie AMS'!AA87-'Industrie AME'!AA87</f>
        <v>0</v>
      </c>
      <c r="AB87" s="23">
        <f>'Industrie AMS'!AB87-'Industrie AME'!AB87</f>
        <v>0</v>
      </c>
      <c r="AC87" s="23">
        <f>'Industrie AMS'!AC87-'Industrie AME'!AC87</f>
        <v>0</v>
      </c>
      <c r="AD87" s="23">
        <f>'Industrie AMS'!AD87-'Industrie AME'!AD87</f>
        <v>0</v>
      </c>
      <c r="AE87" s="23">
        <f>'Industrie AMS'!AE87-'Industrie AME'!AE87</f>
        <v>0</v>
      </c>
      <c r="AF87" s="23">
        <f>'Industrie AMS'!AF87-'Industrie AME'!AF87</f>
        <v>0</v>
      </c>
      <c r="AG87" s="23">
        <f>'Industrie AMS'!AG87-'Industrie AME'!AG87</f>
        <v>0</v>
      </c>
      <c r="AH87" s="23">
        <f>'Industrie AMS'!AH87-'Industrie AME'!AH87</f>
        <v>0</v>
      </c>
      <c r="AI87" s="23">
        <f>'Industrie AMS'!AI87-'Industrie AME'!AI87</f>
        <v>0</v>
      </c>
      <c r="AJ87" s="23">
        <f>'Industrie AMS'!AJ87-'Industrie AME'!AJ87</f>
        <v>0</v>
      </c>
      <c r="AK87" s="23">
        <f>'Industrie AMS'!AK87-'Industrie AME'!AK87</f>
        <v>0</v>
      </c>
      <c r="AL87" s="23">
        <f>'Industrie AMS'!AL87-'Industrie AME'!AL87</f>
        <v>0</v>
      </c>
      <c r="AM87" s="23">
        <f>'Industrie AMS'!AM87-'Industrie AME'!AM87</f>
        <v>0</v>
      </c>
      <c r="AN87" s="23">
        <f>'Industrie AMS'!AN87-'Industrie AME'!AN87</f>
        <v>0</v>
      </c>
      <c r="AO87" s="23">
        <f>'Industrie AMS'!AO87-'Industrie AME'!AO87</f>
        <v>0</v>
      </c>
      <c r="AP87" s="23">
        <f>'Industrie AMS'!AP87-'Industrie AME'!AP87</f>
        <v>0</v>
      </c>
      <c r="AQ87" s="23">
        <f>'Industrie AMS'!AQ87-'Industrie AME'!AQ87</f>
        <v>0</v>
      </c>
      <c r="AR87" s="23">
        <f>'Industrie AMS'!AR87-'Industrie AME'!AR87</f>
        <v>0</v>
      </c>
      <c r="AS87" s="23">
        <f>'Industrie AMS'!AS87-'Industrie AME'!AS87</f>
        <v>0</v>
      </c>
      <c r="AT87" s="23">
        <f>'Industrie AMS'!AT87-'Industrie AME'!AT87</f>
        <v>0</v>
      </c>
      <c r="AU87" s="23">
        <f>'Industrie AMS'!AU87-'Industrie AME'!AU87</f>
        <v>0</v>
      </c>
      <c r="AV87" s="23">
        <f>'Industrie AMS'!AV87-'Industrie AME'!AV87</f>
        <v>0</v>
      </c>
      <c r="AW87" s="23">
        <f>'Industrie AMS'!AW87-'Industrie AME'!AW87</f>
        <v>0</v>
      </c>
    </row>
    <row r="88" spans="1:49" x14ac:dyDescent="0.25">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row>
    <row r="89" spans="1:49" x14ac:dyDescent="0.25">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row>
    <row r="90" spans="1:49" x14ac:dyDescent="0.25">
      <c r="A90" s="166" t="s">
        <v>269</v>
      </c>
      <c r="B90" t="s">
        <v>255</v>
      </c>
      <c r="C90" s="23">
        <f>'Industrie AMS'!C90-'Industrie AME'!C90</f>
        <v>0</v>
      </c>
      <c r="D90" s="23">
        <f>'Industrie AMS'!D90-'Industrie AME'!D90</f>
        <v>0</v>
      </c>
      <c r="E90" s="23">
        <f>'Industrie AMS'!E90-'Industrie AME'!E90</f>
        <v>0</v>
      </c>
      <c r="F90" s="23">
        <f>'Industrie AMS'!F90-'Industrie AME'!F90</f>
        <v>0</v>
      </c>
      <c r="G90" s="23">
        <f>'Industrie AMS'!G90-'Industrie AME'!G90</f>
        <v>0</v>
      </c>
      <c r="H90" s="23">
        <f>'Industrie AMS'!H90-'Industrie AME'!H90</f>
        <v>0</v>
      </c>
      <c r="I90" s="23">
        <f>'Industrie AMS'!I90-'Industrie AME'!I90</f>
        <v>0</v>
      </c>
      <c r="J90" s="23">
        <f>'Industrie AMS'!J90-'Industrie AME'!J90</f>
        <v>0</v>
      </c>
      <c r="K90" s="23">
        <f>'Industrie AMS'!K90-'Industrie AME'!K90</f>
        <v>0</v>
      </c>
      <c r="L90" s="23">
        <f>'Industrie AMS'!L90-'Industrie AME'!L90</f>
        <v>0</v>
      </c>
      <c r="M90" s="23">
        <f>'Industrie AMS'!M90-'Industrie AME'!M90</f>
        <v>0</v>
      </c>
      <c r="N90" s="23">
        <f>'Industrie AMS'!N90-'Industrie AME'!N90</f>
        <v>0</v>
      </c>
      <c r="O90" s="23">
        <f>'Industrie AMS'!O90-'Industrie AME'!O90</f>
        <v>0</v>
      </c>
      <c r="P90" s="23">
        <f>'Industrie AMS'!P90-'Industrie AME'!P90</f>
        <v>0</v>
      </c>
      <c r="Q90" s="23">
        <f>'Industrie AMS'!Q90-'Industrie AME'!Q90</f>
        <v>0</v>
      </c>
      <c r="R90" s="23">
        <f>'Industrie AMS'!R90-'Industrie AME'!R90</f>
        <v>0</v>
      </c>
      <c r="S90" s="23">
        <f>'Industrie AMS'!S90-'Industrie AME'!S90</f>
        <v>0</v>
      </c>
      <c r="T90" s="23">
        <f>'Industrie AMS'!T90-'Industrie AME'!T90</f>
        <v>0</v>
      </c>
      <c r="U90" s="23">
        <f>'Industrie AMS'!U90-'Industrie AME'!U90</f>
        <v>0</v>
      </c>
      <c r="V90" s="23">
        <f>'Industrie AMS'!V90-'Industrie AME'!V90</f>
        <v>0.1334945000000971</v>
      </c>
      <c r="W90" s="23">
        <f>'Industrie AMS'!W90-'Industrie AME'!W90</f>
        <v>-0.53415749999999207</v>
      </c>
      <c r="X90" s="23">
        <f>'Industrie AMS'!X90-'Industrie AME'!X90</f>
        <v>-2.1783149999999978</v>
      </c>
      <c r="Y90" s="23">
        <f>'Industrie AMS'!Y90-'Industrie AME'!Y90</f>
        <v>-1.2960517000000209</v>
      </c>
      <c r="Z90" s="23">
        <f>'Industrie AMS'!Z90-'Industrie AME'!Z90</f>
        <v>2.4919893999999658</v>
      </c>
      <c r="AA90" s="23">
        <f>'Industrie AMS'!AA90-'Industrie AME'!AA90</f>
        <v>5.3392951000000721</v>
      </c>
      <c r="AB90" s="23">
        <f>'Industrie AMS'!AB90-'Industrie AME'!AB90</f>
        <v>5.7947361999999885</v>
      </c>
      <c r="AC90" s="23">
        <f>'Industrie AMS'!AC90-'Industrie AME'!AC90</f>
        <v>4.5566054000000804</v>
      </c>
      <c r="AD90" s="23">
        <f>'Industrie AMS'!AD90-'Industrie AME'!AD90</f>
        <v>3.460117000000082</v>
      </c>
      <c r="AE90" s="23">
        <f>'Industrie AMS'!AE90-'Industrie AME'!AE90</f>
        <v>3.3934044000000085</v>
      </c>
      <c r="AF90" s="23">
        <f>'Industrie AMS'!AF90-'Industrie AME'!AF90</f>
        <v>3.6307663999999704</v>
      </c>
      <c r="AG90" s="23">
        <f>'Industrie AMS'!AG90-'Industrie AME'!AG90</f>
        <v>3.6974632999999812</v>
      </c>
      <c r="AH90" s="23">
        <f>'Industrie AMS'!AH90-'Industrie AME'!AH90</f>
        <v>3.2092442000000574</v>
      </c>
      <c r="AI90" s="23">
        <f>'Industrie AMS'!AI90-'Industrie AME'!AI90</f>
        <v>2.6271320999999261</v>
      </c>
      <c r="AJ90" s="23">
        <f>'Industrie AMS'!AJ90-'Industrie AME'!AJ90</f>
        <v>2.7165910999999596</v>
      </c>
      <c r="AK90" s="23">
        <f>'Industrie AMS'!AK90-'Industrie AME'!AK90</f>
        <v>3.0190992999999935</v>
      </c>
      <c r="AL90" s="23">
        <f>'Industrie AMS'!AL90-'Industrie AME'!AL90</f>
        <v>3.1233441000000539</v>
      </c>
      <c r="AM90" s="23">
        <f>'Industrie AMS'!AM90-'Industrie AME'!AM90</f>
        <v>3.2076458999999886</v>
      </c>
      <c r="AN90" s="23">
        <f>'Industrie AMS'!AN90-'Industrie AME'!AN90</f>
        <v>3.1611218000000463</v>
      </c>
      <c r="AO90" s="23">
        <f>'Industrie AMS'!AO90-'Industrie AME'!AO90</f>
        <v>3.4823880000000145</v>
      </c>
      <c r="AP90" s="23">
        <f>'Industrie AMS'!AP90-'Industrie AME'!AP90</f>
        <v>3.8583638000000064</v>
      </c>
      <c r="AQ90" s="23">
        <f>'Industrie AMS'!AQ90-'Industrie AME'!AQ90</f>
        <v>4.1640611999999919</v>
      </c>
      <c r="AR90" s="23">
        <f>'Industrie AMS'!AR90-'Industrie AME'!AR90</f>
        <v>4.3271732000000611</v>
      </c>
      <c r="AS90" s="23">
        <f>'Industrie AMS'!AS90-'Industrie AME'!AS90</f>
        <v>4.2461052999999538</v>
      </c>
      <c r="AT90" s="23">
        <f>'Industrie AMS'!AT90-'Industrie AME'!AT90</f>
        <v>3.9060819999999694</v>
      </c>
      <c r="AU90" s="23">
        <f>'Industrie AMS'!AU90-'Industrie AME'!AU90</f>
        <v>3.6133711999999605</v>
      </c>
      <c r="AV90" s="23">
        <f>'Industrie AMS'!AV90-'Industrie AME'!AV90</f>
        <v>3.5604104000000234</v>
      </c>
      <c r="AW90" s="23">
        <f>'Industrie AMS'!AW90-'Industrie AME'!AW90</f>
        <v>3.6371957999999722</v>
      </c>
    </row>
    <row r="91" spans="1:49" x14ac:dyDescent="0.25">
      <c r="A91" s="166"/>
      <c r="B91" t="s">
        <v>256</v>
      </c>
      <c r="C91" s="23">
        <f>'Industrie AMS'!C91-'Industrie AME'!C91</f>
        <v>0</v>
      </c>
      <c r="D91" s="23">
        <f>'Industrie AMS'!D91-'Industrie AME'!D91</f>
        <v>0</v>
      </c>
      <c r="E91" s="23">
        <f>'Industrie AMS'!E91-'Industrie AME'!E91</f>
        <v>0</v>
      </c>
      <c r="F91" s="23">
        <f>'Industrie AMS'!F91-'Industrie AME'!F91</f>
        <v>0</v>
      </c>
      <c r="G91" s="23">
        <f>'Industrie AMS'!G91-'Industrie AME'!G91</f>
        <v>0</v>
      </c>
      <c r="H91" s="23">
        <f>'Industrie AMS'!H91-'Industrie AME'!H91</f>
        <v>0</v>
      </c>
      <c r="I91" s="23">
        <f>'Industrie AMS'!I91-'Industrie AME'!I91</f>
        <v>0</v>
      </c>
      <c r="J91" s="23">
        <f>'Industrie AMS'!J91-'Industrie AME'!J91</f>
        <v>0</v>
      </c>
      <c r="K91" s="23">
        <f>'Industrie AMS'!K91-'Industrie AME'!K91</f>
        <v>0</v>
      </c>
      <c r="L91" s="23">
        <f>'Industrie AMS'!L91-'Industrie AME'!L91</f>
        <v>0</v>
      </c>
      <c r="M91" s="23">
        <f>'Industrie AMS'!M91-'Industrie AME'!M91</f>
        <v>0</v>
      </c>
      <c r="N91" s="23">
        <f>'Industrie AMS'!N91-'Industrie AME'!N91</f>
        <v>0</v>
      </c>
      <c r="O91" s="23">
        <f>'Industrie AMS'!O91-'Industrie AME'!O91</f>
        <v>0</v>
      </c>
      <c r="P91" s="23">
        <f>'Industrie AMS'!P91-'Industrie AME'!P91</f>
        <v>0</v>
      </c>
      <c r="Q91" s="23">
        <f>'Industrie AMS'!Q91-'Industrie AME'!Q91</f>
        <v>0</v>
      </c>
      <c r="R91" s="23">
        <f>'Industrie AMS'!R91-'Industrie AME'!R91</f>
        <v>0</v>
      </c>
      <c r="S91" s="23">
        <f>'Industrie AMS'!S91-'Industrie AME'!S91</f>
        <v>0</v>
      </c>
      <c r="T91" s="23">
        <f>'Industrie AMS'!T91-'Industrie AME'!T91</f>
        <v>0</v>
      </c>
      <c r="U91" s="23">
        <f>'Industrie AMS'!U91-'Industrie AME'!U91</f>
        <v>0</v>
      </c>
      <c r="V91" s="23">
        <f>'Industrie AMS'!V91-'Industrie AME'!V91</f>
        <v>2.5853200000028664E-2</v>
      </c>
      <c r="W91" s="23">
        <f>'Industrie AMS'!W91-'Industrie AME'!W91</f>
        <v>-0.67501520000001847</v>
      </c>
      <c r="X91" s="23">
        <f>'Industrie AMS'!X91-'Industrie AME'!X91</f>
        <v>-1.779744600000015</v>
      </c>
      <c r="Y91" s="23">
        <f>'Industrie AMS'!Y91-'Industrie AME'!Y91</f>
        <v>-1.168567199999984</v>
      </c>
      <c r="Z91" s="23">
        <f>'Industrie AMS'!Z91-'Industrie AME'!Z91</f>
        <v>1.5674589000000196</v>
      </c>
      <c r="AA91" s="23">
        <f>'Industrie AMS'!AA91-'Industrie AME'!AA91</f>
        <v>4.3577933000000257</v>
      </c>
      <c r="AB91" s="23">
        <f>'Industrie AMS'!AB91-'Industrie AME'!AB91</f>
        <v>6.1307181000000242</v>
      </c>
      <c r="AC91" s="23">
        <f>'Industrie AMS'!AC91-'Industrie AME'!AC91</f>
        <v>6.9051600999999891</v>
      </c>
      <c r="AD91" s="23">
        <f>'Industrie AMS'!AD91-'Industrie AME'!AD91</f>
        <v>7.731249900000023</v>
      </c>
      <c r="AE91" s="23">
        <f>'Industrie AMS'!AE91-'Industrie AME'!AE91</f>
        <v>8.4794828999999936</v>
      </c>
      <c r="AF91" s="23">
        <f>'Industrie AMS'!AF91-'Industrie AME'!AF91</f>
        <v>9.200368200000014</v>
      </c>
      <c r="AG91" s="23">
        <f>'Industrie AMS'!AG91-'Industrie AME'!AG91</f>
        <v>9.8615669000000139</v>
      </c>
      <c r="AH91" s="23">
        <f>'Industrie AMS'!AH91-'Industrie AME'!AH91</f>
        <v>10.184223499999973</v>
      </c>
      <c r="AI91" s="23">
        <f>'Industrie AMS'!AI91-'Industrie AME'!AI91</f>
        <v>10.293148500000029</v>
      </c>
      <c r="AJ91" s="23">
        <f>'Industrie AMS'!AJ91-'Industrie AME'!AJ91</f>
        <v>10.631581600000004</v>
      </c>
      <c r="AK91" s="23">
        <f>'Industrie AMS'!AK91-'Industrie AME'!AK91</f>
        <v>11.097358199999974</v>
      </c>
      <c r="AL91" s="23">
        <f>'Industrie AMS'!AL91-'Industrie AME'!AL91</f>
        <v>11.452680899999962</v>
      </c>
      <c r="AM91" s="23">
        <f>'Industrie AMS'!AM91-'Industrie AME'!AM91</f>
        <v>11.827909900000009</v>
      </c>
      <c r="AN91" s="23">
        <f>'Industrie AMS'!AN91-'Industrie AME'!AN91</f>
        <v>12.016474899999992</v>
      </c>
      <c r="AO91" s="23">
        <f>'Industrie AMS'!AO91-'Industrie AME'!AO91</f>
        <v>12.305277100000012</v>
      </c>
      <c r="AP91" s="23">
        <f>'Industrie AMS'!AP91-'Industrie AME'!AP91</f>
        <v>12.606757099999982</v>
      </c>
      <c r="AQ91" s="23">
        <f>'Industrie AMS'!AQ91-'Industrie AME'!AQ91</f>
        <v>12.900628899999958</v>
      </c>
      <c r="AR91" s="23">
        <f>'Industrie AMS'!AR91-'Industrie AME'!AR91</f>
        <v>13.141116000000011</v>
      </c>
      <c r="AS91" s="23">
        <f>'Industrie AMS'!AS91-'Industrie AME'!AS91</f>
        <v>13.201425099999994</v>
      </c>
      <c r="AT91" s="23">
        <f>'Industrie AMS'!AT91-'Industrie AME'!AT91</f>
        <v>13.00824080000001</v>
      </c>
      <c r="AU91" s="23">
        <f>'Industrie AMS'!AU91-'Industrie AME'!AU91</f>
        <v>12.738551900000004</v>
      </c>
      <c r="AV91" s="23">
        <f>'Industrie AMS'!AV91-'Industrie AME'!AV91</f>
        <v>12.557935799999996</v>
      </c>
      <c r="AW91" s="23">
        <f>'Industrie AMS'!AW91-'Industrie AME'!AW91</f>
        <v>12.468232300000011</v>
      </c>
    </row>
    <row r="92" spans="1:49" x14ac:dyDescent="0.25">
      <c r="A92" s="166"/>
      <c r="B92" t="s">
        <v>257</v>
      </c>
      <c r="C92" s="23">
        <f>'Industrie AMS'!C92-'Industrie AME'!C92</f>
        <v>0</v>
      </c>
      <c r="D92" s="23">
        <f>'Industrie AMS'!D92-'Industrie AME'!D92</f>
        <v>0</v>
      </c>
      <c r="E92" s="23">
        <f>'Industrie AMS'!E92-'Industrie AME'!E92</f>
        <v>0</v>
      </c>
      <c r="F92" s="23">
        <f>'Industrie AMS'!F92-'Industrie AME'!F92</f>
        <v>0</v>
      </c>
      <c r="G92" s="23">
        <f>'Industrie AMS'!G92-'Industrie AME'!G92</f>
        <v>0</v>
      </c>
      <c r="H92" s="23">
        <f>'Industrie AMS'!H92-'Industrie AME'!H92</f>
        <v>0</v>
      </c>
      <c r="I92" s="23">
        <f>'Industrie AMS'!I92-'Industrie AME'!I92</f>
        <v>0</v>
      </c>
      <c r="J92" s="23">
        <f>'Industrie AMS'!J92-'Industrie AME'!J92</f>
        <v>0</v>
      </c>
      <c r="K92" s="23">
        <f>'Industrie AMS'!K92-'Industrie AME'!K92</f>
        <v>0</v>
      </c>
      <c r="L92" s="23">
        <f>'Industrie AMS'!L92-'Industrie AME'!L92</f>
        <v>0</v>
      </c>
      <c r="M92" s="23">
        <f>'Industrie AMS'!M92-'Industrie AME'!M92</f>
        <v>0</v>
      </c>
      <c r="N92" s="23">
        <f>'Industrie AMS'!N92-'Industrie AME'!N92</f>
        <v>0</v>
      </c>
      <c r="O92" s="23">
        <f>'Industrie AMS'!O92-'Industrie AME'!O92</f>
        <v>0</v>
      </c>
      <c r="P92" s="23">
        <f>'Industrie AMS'!P92-'Industrie AME'!P92</f>
        <v>0</v>
      </c>
      <c r="Q92" s="23">
        <f>'Industrie AMS'!Q92-'Industrie AME'!Q92</f>
        <v>0</v>
      </c>
      <c r="R92" s="23">
        <f>'Industrie AMS'!R92-'Industrie AME'!R92</f>
        <v>0</v>
      </c>
      <c r="S92" s="23">
        <f>'Industrie AMS'!S92-'Industrie AME'!S92</f>
        <v>0</v>
      </c>
      <c r="T92" s="23">
        <f>'Industrie AMS'!T92-'Industrie AME'!T92</f>
        <v>0</v>
      </c>
      <c r="U92" s="23">
        <f>'Industrie AMS'!U92-'Industrie AME'!U92</f>
        <v>0</v>
      </c>
      <c r="V92" s="23">
        <f>'Industrie AMS'!V92-'Industrie AME'!V92</f>
        <v>7.1528899999975692E-2</v>
      </c>
      <c r="W92" s="23">
        <f>'Industrie AMS'!W92-'Industrie AME'!W92</f>
        <v>1.0044452999999862</v>
      </c>
      <c r="X92" s="23">
        <f>'Industrie AMS'!X92-'Industrie AME'!X92</f>
        <v>2.3160215999999991</v>
      </c>
      <c r="Y92" s="23">
        <f>'Industrie AMS'!Y92-'Industrie AME'!Y92</f>
        <v>2.0903346999999997</v>
      </c>
      <c r="Z92" s="23">
        <f>'Industrie AMS'!Z92-'Industrie AME'!Z92</f>
        <v>0.1608856000000003</v>
      </c>
      <c r="AA92" s="23">
        <f>'Industrie AMS'!AA92-'Industrie AME'!AA92</f>
        <v>-3.8649604000000011</v>
      </c>
      <c r="AB92" s="23">
        <f>'Industrie AMS'!AB92-'Industrie AME'!AB92</f>
        <v>-10.852573399999983</v>
      </c>
      <c r="AC92" s="23">
        <f>'Industrie AMS'!AC92-'Industrie AME'!AC92</f>
        <v>-18.98521150000002</v>
      </c>
      <c r="AD92" s="23">
        <f>'Industrie AMS'!AD92-'Industrie AME'!AD92</f>
        <v>-26.242999600000019</v>
      </c>
      <c r="AE92" s="23">
        <f>'Industrie AMS'!AE92-'Industrie AME'!AE92</f>
        <v>-31.819499200000024</v>
      </c>
      <c r="AF92" s="23">
        <f>'Industrie AMS'!AF92-'Industrie AME'!AF92</f>
        <v>-35.591783300000003</v>
      </c>
      <c r="AG92" s="23">
        <f>'Industrie AMS'!AG92-'Industrie AME'!AG92</f>
        <v>-37.425002000000006</v>
      </c>
      <c r="AH92" s="23">
        <f>'Industrie AMS'!AH92-'Industrie AME'!AH92</f>
        <v>-37.730315500000017</v>
      </c>
      <c r="AI92" s="23">
        <f>'Industrie AMS'!AI92-'Industrie AME'!AI92</f>
        <v>-37.048919900000016</v>
      </c>
      <c r="AJ92" s="23">
        <f>'Industrie AMS'!AJ92-'Industrie AME'!AJ92</f>
        <v>-35.90052639999999</v>
      </c>
      <c r="AK92" s="23">
        <f>'Industrie AMS'!AK92-'Industrie AME'!AK92</f>
        <v>-34.760563000000019</v>
      </c>
      <c r="AL92" s="23">
        <f>'Industrie AMS'!AL92-'Industrie AME'!AL92</f>
        <v>-33.692911399999986</v>
      </c>
      <c r="AM92" s="23">
        <f>'Industrie AMS'!AM92-'Industrie AME'!AM92</f>
        <v>-32.610394500000012</v>
      </c>
      <c r="AN92" s="23">
        <f>'Industrie AMS'!AN92-'Industrie AME'!AN92</f>
        <v>-31.539989899999995</v>
      </c>
      <c r="AO92" s="23">
        <f>'Industrie AMS'!AO92-'Industrie AME'!AO92</f>
        <v>-30.459180099999998</v>
      </c>
      <c r="AP92" s="23">
        <f>'Industrie AMS'!AP92-'Industrie AME'!AP92</f>
        <v>-29.666148700000008</v>
      </c>
      <c r="AQ92" s="23">
        <f>'Industrie AMS'!AQ92-'Industrie AME'!AQ92</f>
        <v>-28.932074999999998</v>
      </c>
      <c r="AR92" s="23">
        <f>'Industrie AMS'!AR92-'Industrie AME'!AR92</f>
        <v>-28.254966899999999</v>
      </c>
      <c r="AS92" s="23">
        <f>'Industrie AMS'!AS92-'Industrie AME'!AS92</f>
        <v>-27.760455799999988</v>
      </c>
      <c r="AT92" s="23">
        <f>'Industrie AMS'!AT92-'Industrie AME'!AT92</f>
        <v>-27.312851599999988</v>
      </c>
      <c r="AU92" s="23">
        <f>'Industrie AMS'!AU92-'Industrie AME'!AU92</f>
        <v>-26.757775500000008</v>
      </c>
      <c r="AV92" s="23">
        <f>'Industrie AMS'!AV92-'Industrie AME'!AV92</f>
        <v>-26.201987200000019</v>
      </c>
      <c r="AW92" s="23">
        <f>'Industrie AMS'!AW92-'Industrie AME'!AW92</f>
        <v>-25.706597700000003</v>
      </c>
    </row>
    <row r="93" spans="1:49" x14ac:dyDescent="0.25">
      <c r="A93" s="166"/>
      <c r="B93" t="s">
        <v>258</v>
      </c>
      <c r="C93" s="23">
        <f>'Industrie AMS'!C93-'Industrie AME'!C93</f>
        <v>0</v>
      </c>
      <c r="D93" s="23">
        <f>'Industrie AMS'!D93-'Industrie AME'!D93</f>
        <v>0</v>
      </c>
      <c r="E93" s="23">
        <f>'Industrie AMS'!E93-'Industrie AME'!E93</f>
        <v>0</v>
      </c>
      <c r="F93" s="23">
        <f>'Industrie AMS'!F93-'Industrie AME'!F93</f>
        <v>0</v>
      </c>
      <c r="G93" s="23">
        <f>'Industrie AMS'!G93-'Industrie AME'!G93</f>
        <v>0</v>
      </c>
      <c r="H93" s="23">
        <f>'Industrie AMS'!H93-'Industrie AME'!H93</f>
        <v>0</v>
      </c>
      <c r="I93" s="23">
        <f>'Industrie AMS'!I93-'Industrie AME'!I93</f>
        <v>0</v>
      </c>
      <c r="J93" s="23">
        <f>'Industrie AMS'!J93-'Industrie AME'!J93</f>
        <v>0</v>
      </c>
      <c r="K93" s="23">
        <f>'Industrie AMS'!K93-'Industrie AME'!K93</f>
        <v>0</v>
      </c>
      <c r="L93" s="23">
        <f>'Industrie AMS'!L93-'Industrie AME'!L93</f>
        <v>0</v>
      </c>
      <c r="M93" s="23">
        <f>'Industrie AMS'!M93-'Industrie AME'!M93</f>
        <v>0</v>
      </c>
      <c r="N93" s="23">
        <f>'Industrie AMS'!N93-'Industrie AME'!N93</f>
        <v>0</v>
      </c>
      <c r="O93" s="23">
        <f>'Industrie AMS'!O93-'Industrie AME'!O93</f>
        <v>0</v>
      </c>
      <c r="P93" s="23">
        <f>'Industrie AMS'!P93-'Industrie AME'!P93</f>
        <v>0</v>
      </c>
      <c r="Q93" s="23">
        <f>'Industrie AMS'!Q93-'Industrie AME'!Q93</f>
        <v>0</v>
      </c>
      <c r="R93" s="23">
        <f>'Industrie AMS'!R93-'Industrie AME'!R93</f>
        <v>0</v>
      </c>
      <c r="S93" s="23">
        <f>'Industrie AMS'!S93-'Industrie AME'!S93</f>
        <v>0</v>
      </c>
      <c r="T93" s="23">
        <f>'Industrie AMS'!T93-'Industrie AME'!T93</f>
        <v>0</v>
      </c>
      <c r="U93" s="23">
        <f>'Industrie AMS'!U93-'Industrie AME'!U93</f>
        <v>0</v>
      </c>
      <c r="V93" s="23">
        <f>'Industrie AMS'!V93-'Industrie AME'!V93</f>
        <v>-4.1823399999998401E-3</v>
      </c>
      <c r="W93" s="23">
        <f>'Industrie AMS'!W93-'Industrie AME'!W93</f>
        <v>4.9459319999996865E-2</v>
      </c>
      <c r="X93" s="23">
        <f>'Industrie AMS'!X93-'Industrie AME'!X93</f>
        <v>0.29068561000000415</v>
      </c>
      <c r="Y93" s="23">
        <f>'Industrie AMS'!Y93-'Industrie AME'!Y93</f>
        <v>0.78849474999999813</v>
      </c>
      <c r="Z93" s="23">
        <f>'Industrie AMS'!Z93-'Industrie AME'!Z93</f>
        <v>1.4532125100000002</v>
      </c>
      <c r="AA93" s="23">
        <f>'Industrie AMS'!AA93-'Industrie AME'!AA93</f>
        <v>2.1888003400000002</v>
      </c>
      <c r="AB93" s="23">
        <f>'Industrie AMS'!AB93-'Industrie AME'!AB93</f>
        <v>2.9569771900000035</v>
      </c>
      <c r="AC93" s="23">
        <f>'Industrie AMS'!AC93-'Industrie AME'!AC93</f>
        <v>3.788513199999997</v>
      </c>
      <c r="AD93" s="23">
        <f>'Industrie AMS'!AD93-'Industrie AME'!AD93</f>
        <v>4.3578394999999972</v>
      </c>
      <c r="AE93" s="23">
        <f>'Industrie AMS'!AE93-'Industrie AME'!AE93</f>
        <v>4.2411485599999992</v>
      </c>
      <c r="AF93" s="23">
        <f>'Industrie AMS'!AF93-'Industrie AME'!AF93</f>
        <v>3.8737213600000047</v>
      </c>
      <c r="AG93" s="23">
        <f>'Industrie AMS'!AG93-'Industrie AME'!AG93</f>
        <v>3.5336583599999969</v>
      </c>
      <c r="AH93" s="23">
        <f>'Industrie AMS'!AH93-'Industrie AME'!AH93</f>
        <v>3.2254699799999997</v>
      </c>
      <c r="AI93" s="23">
        <f>'Industrie AMS'!AI93-'Industrie AME'!AI93</f>
        <v>2.9266769799999963</v>
      </c>
      <c r="AJ93" s="23">
        <f>'Industrie AMS'!AJ93-'Industrie AME'!AJ93</f>
        <v>2.6374756399999981</v>
      </c>
      <c r="AK93" s="23">
        <f>'Industrie AMS'!AK93-'Industrie AME'!AK93</f>
        <v>2.3334438899999981</v>
      </c>
      <c r="AL93" s="23">
        <f>'Industrie AMS'!AL93-'Industrie AME'!AL93</f>
        <v>2.0236784299999968</v>
      </c>
      <c r="AM93" s="23">
        <f>'Industrie AMS'!AM93-'Industrie AME'!AM93</f>
        <v>1.7181272400000012</v>
      </c>
      <c r="AN93" s="23">
        <f>'Industrie AMS'!AN93-'Industrie AME'!AN93</f>
        <v>1.39326097</v>
      </c>
      <c r="AO93" s="23">
        <f>'Industrie AMS'!AO93-'Industrie AME'!AO93</f>
        <v>1.0946058099999973</v>
      </c>
      <c r="AP93" s="23">
        <f>'Industrie AMS'!AP93-'Industrie AME'!AP93</f>
        <v>0.78560953000000211</v>
      </c>
      <c r="AQ93" s="23">
        <f>'Industrie AMS'!AQ93-'Industrie AME'!AQ93</f>
        <v>0.47253840999999852</v>
      </c>
      <c r="AR93" s="23">
        <f>'Industrie AMS'!AR93-'Industrie AME'!AR93</f>
        <v>0.15375260999999796</v>
      </c>
      <c r="AS93" s="23">
        <f>'Industrie AMS'!AS93-'Industrie AME'!AS93</f>
        <v>-0.14967868000000095</v>
      </c>
      <c r="AT93" s="23">
        <f>'Industrie AMS'!AT93-'Industrie AME'!AT93</f>
        <v>-0.46398294000000107</v>
      </c>
      <c r="AU93" s="23">
        <f>'Industrie AMS'!AU93-'Industrie AME'!AU93</f>
        <v>-0.76814667999999386</v>
      </c>
      <c r="AV93" s="23">
        <f>'Industrie AMS'!AV93-'Industrie AME'!AV93</f>
        <v>-1.0611942600000006</v>
      </c>
      <c r="AW93" s="23">
        <f>'Industrie AMS'!AW93-'Industrie AME'!AW93</f>
        <v>-1.350373359999999</v>
      </c>
    </row>
    <row r="94" spans="1:49" x14ac:dyDescent="0.25">
      <c r="A94" s="166"/>
      <c r="B94" t="s">
        <v>268</v>
      </c>
      <c r="C94" s="23">
        <f>'Industrie AMS'!C94-'Industrie AME'!C94</f>
        <v>0</v>
      </c>
      <c r="D94" s="23">
        <f>'Industrie AMS'!D94-'Industrie AME'!D94</f>
        <v>0</v>
      </c>
      <c r="E94" s="23">
        <f>'Industrie AMS'!E94-'Industrie AME'!E94</f>
        <v>0</v>
      </c>
      <c r="F94" s="23">
        <f>'Industrie AMS'!F94-'Industrie AME'!F94</f>
        <v>0</v>
      </c>
      <c r="G94" s="23">
        <f>'Industrie AMS'!G94-'Industrie AME'!G94</f>
        <v>0</v>
      </c>
      <c r="H94" s="23">
        <f>'Industrie AMS'!H94-'Industrie AME'!H94</f>
        <v>0</v>
      </c>
      <c r="I94" s="23">
        <f>'Industrie AMS'!I94-'Industrie AME'!I94</f>
        <v>0</v>
      </c>
      <c r="J94" s="23">
        <f>'Industrie AMS'!J94-'Industrie AME'!J94</f>
        <v>0</v>
      </c>
      <c r="K94" s="23">
        <f>'Industrie AMS'!K94-'Industrie AME'!K94</f>
        <v>0</v>
      </c>
      <c r="L94" s="23">
        <f>'Industrie AMS'!L94-'Industrie AME'!L94</f>
        <v>0</v>
      </c>
      <c r="M94" s="23">
        <f>'Industrie AMS'!M94-'Industrie AME'!M94</f>
        <v>0</v>
      </c>
      <c r="N94" s="23">
        <f>'Industrie AMS'!N94-'Industrie AME'!N94</f>
        <v>0</v>
      </c>
      <c r="O94" s="23">
        <f>'Industrie AMS'!O94-'Industrie AME'!O94</f>
        <v>0</v>
      </c>
      <c r="P94" s="23">
        <f>'Industrie AMS'!P94-'Industrie AME'!P94</f>
        <v>0</v>
      </c>
      <c r="Q94" s="23">
        <f>'Industrie AMS'!Q94-'Industrie AME'!Q94</f>
        <v>0</v>
      </c>
      <c r="R94" s="23">
        <f>'Industrie AMS'!R94-'Industrie AME'!R94</f>
        <v>0</v>
      </c>
      <c r="S94" s="23">
        <f>'Industrie AMS'!S94-'Industrie AME'!S94</f>
        <v>0</v>
      </c>
      <c r="T94" s="23">
        <f>'Industrie AMS'!T94-'Industrie AME'!T94</f>
        <v>0</v>
      </c>
      <c r="U94" s="23">
        <f>'Industrie AMS'!U94-'Industrie AME'!U94</f>
        <v>0</v>
      </c>
      <c r="V94" s="23">
        <f>'Industrie AMS'!V94-'Industrie AME'!V94</f>
        <v>1.9731530000001385E-2</v>
      </c>
      <c r="W94" s="23">
        <f>'Industrie AMS'!W94-'Industrie AME'!W94</f>
        <v>4.2138700000009521E-3</v>
      </c>
      <c r="X94" s="23">
        <f>'Industrie AMS'!X94-'Industrie AME'!X94</f>
        <v>0.16448447999999871</v>
      </c>
      <c r="Y94" s="23">
        <f>'Industrie AMS'!Y94-'Industrie AME'!Y94</f>
        <v>0.94004845000000614</v>
      </c>
      <c r="Z94" s="23">
        <f>'Industrie AMS'!Z94-'Industrie AME'!Z94</f>
        <v>2.0138542400000006</v>
      </c>
      <c r="AA94" s="23">
        <f>'Industrie AMS'!AA94-'Industrie AME'!AA94</f>
        <v>2.591599279999997</v>
      </c>
      <c r="AB94" s="23">
        <f>'Industrie AMS'!AB94-'Industrie AME'!AB94</f>
        <v>2.6314899300000008</v>
      </c>
      <c r="AC94" s="23">
        <f>'Industrie AMS'!AC94-'Industrie AME'!AC94</f>
        <v>2.4395152600000074</v>
      </c>
      <c r="AD94" s="23">
        <f>'Industrie AMS'!AD94-'Industrie AME'!AD94</f>
        <v>2.5326568699999967</v>
      </c>
      <c r="AE94" s="23">
        <f>'Industrie AMS'!AE94-'Industrie AME'!AE94</f>
        <v>2.7768747599999983</v>
      </c>
      <c r="AF94" s="23">
        <f>'Industrie AMS'!AF94-'Industrie AME'!AF94</f>
        <v>2.7410113699999954</v>
      </c>
      <c r="AG94" s="23">
        <f>'Industrie AMS'!AG94-'Industrie AME'!AG94</f>
        <v>2.5084041799999994</v>
      </c>
      <c r="AH94" s="23">
        <f>'Industrie AMS'!AH94-'Industrie AME'!AH94</f>
        <v>2.2186727799999915</v>
      </c>
      <c r="AI94" s="23">
        <f>'Industrie AMS'!AI94-'Industrie AME'!AI94</f>
        <v>2.0137332400001071</v>
      </c>
      <c r="AJ94" s="23">
        <f>'Industrie AMS'!AJ94-'Industrie AME'!AJ94</f>
        <v>1.8945587599999953</v>
      </c>
      <c r="AK94" s="23">
        <f>'Industrie AMS'!AK94-'Industrie AME'!AK94</f>
        <v>1.7302985400000068</v>
      </c>
      <c r="AL94" s="23">
        <f>'Industrie AMS'!AL94-'Industrie AME'!AL94</f>
        <v>1.5246258700000084</v>
      </c>
      <c r="AM94" s="23">
        <f>'Industrie AMS'!AM94-'Industrie AME'!AM94</f>
        <v>1.3564127899999932</v>
      </c>
      <c r="AN94" s="23">
        <f>'Industrie AMS'!AN94-'Industrie AME'!AN94</f>
        <v>1.3830358099999955</v>
      </c>
      <c r="AO94" s="23">
        <f>'Industrie AMS'!AO94-'Industrie AME'!AO94</f>
        <v>1.6453073499999959</v>
      </c>
      <c r="AP94" s="23">
        <f>'Industrie AMS'!AP94-'Industrie AME'!AP94</f>
        <v>1.812433310000003</v>
      </c>
      <c r="AQ94" s="23">
        <f>'Industrie AMS'!AQ94-'Industrie AME'!AQ94</f>
        <v>1.8888654499998978</v>
      </c>
      <c r="AR94" s="23">
        <f>'Industrie AMS'!AR94-'Industrie AME'!AR94</f>
        <v>1.9050816099999963</v>
      </c>
      <c r="AS94" s="23">
        <f>'Industrie AMS'!AS94-'Industrie AME'!AS94</f>
        <v>1.8906985200000008</v>
      </c>
      <c r="AT94" s="23">
        <f>'Industrie AMS'!AT94-'Industrie AME'!AT94</f>
        <v>1.8666552199999984</v>
      </c>
      <c r="AU94" s="23">
        <f>'Industrie AMS'!AU94-'Industrie AME'!AU94</f>
        <v>1.9591762099999954</v>
      </c>
      <c r="AV94" s="23">
        <f>'Industrie AMS'!AV94-'Industrie AME'!AV94</f>
        <v>2.1153854100000018</v>
      </c>
      <c r="AW94" s="23">
        <f>'Industrie AMS'!AW94-'Industrie AME'!AW94</f>
        <v>2.2121857400000096</v>
      </c>
    </row>
    <row r="95" spans="1:49" x14ac:dyDescent="0.25">
      <c r="A95" s="166"/>
      <c r="B95" t="s">
        <v>259</v>
      </c>
      <c r="C95" s="23">
        <f>'Industrie AMS'!C95-'Industrie AME'!C95</f>
        <v>0</v>
      </c>
      <c r="D95" s="23">
        <f>'Industrie AMS'!D95-'Industrie AME'!D95</f>
        <v>0</v>
      </c>
      <c r="E95" s="23">
        <f>'Industrie AMS'!E95-'Industrie AME'!E95</f>
        <v>0</v>
      </c>
      <c r="F95" s="23">
        <f>'Industrie AMS'!F95-'Industrie AME'!F95</f>
        <v>0</v>
      </c>
      <c r="G95" s="23">
        <f>'Industrie AMS'!G95-'Industrie AME'!G95</f>
        <v>0</v>
      </c>
      <c r="H95" s="23">
        <f>'Industrie AMS'!H95-'Industrie AME'!H95</f>
        <v>0</v>
      </c>
      <c r="I95" s="23">
        <f>'Industrie AMS'!I95-'Industrie AME'!I95</f>
        <v>0</v>
      </c>
      <c r="J95" s="23">
        <f>'Industrie AMS'!J95-'Industrie AME'!J95</f>
        <v>0</v>
      </c>
      <c r="K95" s="23">
        <f>'Industrie AMS'!K95-'Industrie AME'!K95</f>
        <v>0</v>
      </c>
      <c r="L95" s="23">
        <f>'Industrie AMS'!L95-'Industrie AME'!L95</f>
        <v>0</v>
      </c>
      <c r="M95" s="23">
        <f>'Industrie AMS'!M95-'Industrie AME'!M95</f>
        <v>0</v>
      </c>
      <c r="N95" s="23">
        <f>'Industrie AMS'!N95-'Industrie AME'!N95</f>
        <v>0</v>
      </c>
      <c r="O95" s="23">
        <f>'Industrie AMS'!O95-'Industrie AME'!O95</f>
        <v>0</v>
      </c>
      <c r="P95" s="23">
        <f>'Industrie AMS'!P95-'Industrie AME'!P95</f>
        <v>0</v>
      </c>
      <c r="Q95" s="23">
        <f>'Industrie AMS'!Q95-'Industrie AME'!Q95</f>
        <v>0</v>
      </c>
      <c r="R95" s="23">
        <f>'Industrie AMS'!R95-'Industrie AME'!R95</f>
        <v>0</v>
      </c>
      <c r="S95" s="23">
        <f>'Industrie AMS'!S95-'Industrie AME'!S95</f>
        <v>0</v>
      </c>
      <c r="T95" s="23">
        <f>'Industrie AMS'!T95-'Industrie AME'!T95</f>
        <v>0</v>
      </c>
      <c r="U95" s="23">
        <f>'Industrie AMS'!U95-'Industrie AME'!U95</f>
        <v>0</v>
      </c>
      <c r="V95" s="23">
        <f>'Industrie AMS'!V95-'Industrie AME'!V95</f>
        <v>-4.3894800000003897E-3</v>
      </c>
      <c r="W95" s="23">
        <f>'Industrie AMS'!W95-'Industrie AME'!W95</f>
        <v>-7.0904880000000503E-2</v>
      </c>
      <c r="X95" s="23">
        <f>'Industrie AMS'!X95-'Industrie AME'!X95</f>
        <v>-6.6861649999992778E-2</v>
      </c>
      <c r="Y95" s="23">
        <f>'Industrie AMS'!Y95-'Industrie AME'!Y95</f>
        <v>0.18855084000000488</v>
      </c>
      <c r="Z95" s="23">
        <f>'Industrie AMS'!Z95-'Industrie AME'!Z95</f>
        <v>0.57938421000000062</v>
      </c>
      <c r="AA95" s="23">
        <f>'Industrie AMS'!AA95-'Industrie AME'!AA95</f>
        <v>0.9244077399998929</v>
      </c>
      <c r="AB95" s="23">
        <f>'Industrie AMS'!AB95-'Industrie AME'!AB95</f>
        <v>1.1405833900001028</v>
      </c>
      <c r="AC95" s="23">
        <f>'Industrie AMS'!AC95-'Industrie AME'!AC95</f>
        <v>1.3800919600000014</v>
      </c>
      <c r="AD95" s="23">
        <f>'Industrie AMS'!AD95-'Industrie AME'!AD95</f>
        <v>1.6701385000000073</v>
      </c>
      <c r="AE95" s="23">
        <f>'Industrie AMS'!AE95-'Industrie AME'!AE95</f>
        <v>1.9926332000000002</v>
      </c>
      <c r="AF95" s="23">
        <f>'Industrie AMS'!AF95-'Industrie AME'!AF95</f>
        <v>2.2503513799999979</v>
      </c>
      <c r="AG95" s="23">
        <f>'Industrie AMS'!AG95-'Industrie AME'!AG95</f>
        <v>2.4578949800000061</v>
      </c>
      <c r="AH95" s="23">
        <f>'Industrie AMS'!AH95-'Industrie AME'!AH95</f>
        <v>2.6232211699999937</v>
      </c>
      <c r="AI95" s="23">
        <f>'Industrie AMS'!AI95-'Industrie AME'!AI95</f>
        <v>2.7938682099999994</v>
      </c>
      <c r="AJ95" s="23">
        <f>'Industrie AMS'!AJ95-'Industrie AME'!AJ95</f>
        <v>2.994742119999998</v>
      </c>
      <c r="AK95" s="23">
        <f>'Industrie AMS'!AK95-'Industrie AME'!AK95</f>
        <v>3.185852269999998</v>
      </c>
      <c r="AL95" s="23">
        <f>'Industrie AMS'!AL95-'Industrie AME'!AL95</f>
        <v>3.3530119600000035</v>
      </c>
      <c r="AM95" s="23">
        <f>'Industrie AMS'!AM95-'Industrie AME'!AM95</f>
        <v>3.5260161700000054</v>
      </c>
      <c r="AN95" s="23">
        <f>'Industrie AMS'!AN95-'Industrie AME'!AN95</f>
        <v>3.6744418600000017</v>
      </c>
      <c r="AO95" s="23">
        <f>'Industrie AMS'!AO95-'Industrie AME'!AO95</f>
        <v>3.8541507700000039</v>
      </c>
      <c r="AP95" s="23">
        <f>'Industrie AMS'!AP95-'Industrie AME'!AP95</f>
        <v>4.011938150000006</v>
      </c>
      <c r="AQ95" s="23">
        <f>'Industrie AMS'!AQ95-'Industrie AME'!AQ95</f>
        <v>4.1554528700000049</v>
      </c>
      <c r="AR95" s="23">
        <f>'Industrie AMS'!AR95-'Industrie AME'!AR95</f>
        <v>4.2862852699999934</v>
      </c>
      <c r="AS95" s="23">
        <f>'Industrie AMS'!AS95-'Industrie AME'!AS95</f>
        <v>4.4187854500000014</v>
      </c>
      <c r="AT95" s="23">
        <f>'Industrie AMS'!AT95-'Industrie AME'!AT95</f>
        <v>4.5349014600000999</v>
      </c>
      <c r="AU95" s="23">
        <f>'Industrie AMS'!AU95-'Industrie AME'!AU95</f>
        <v>4.6643461200000047</v>
      </c>
      <c r="AV95" s="23">
        <f>'Industrie AMS'!AV95-'Industrie AME'!AV95</f>
        <v>4.8055216199998938</v>
      </c>
      <c r="AW95" s="23">
        <f>'Industrie AMS'!AW95-'Industrie AME'!AW95</f>
        <v>4.9470870899999966</v>
      </c>
    </row>
    <row r="96" spans="1:49" x14ac:dyDescent="0.25">
      <c r="A96" s="166"/>
      <c r="B96" t="s">
        <v>260</v>
      </c>
      <c r="C96" s="23">
        <f>'Industrie AMS'!C96-'Industrie AME'!C96</f>
        <v>0</v>
      </c>
      <c r="D96" s="23">
        <f>'Industrie AMS'!D96-'Industrie AME'!D96</f>
        <v>0</v>
      </c>
      <c r="E96" s="23">
        <f>'Industrie AMS'!E96-'Industrie AME'!E96</f>
        <v>0</v>
      </c>
      <c r="F96" s="23">
        <f>'Industrie AMS'!F96-'Industrie AME'!F96</f>
        <v>0</v>
      </c>
      <c r="G96" s="23">
        <f>'Industrie AMS'!G96-'Industrie AME'!G96</f>
        <v>0</v>
      </c>
      <c r="H96" s="23">
        <f>'Industrie AMS'!H96-'Industrie AME'!H96</f>
        <v>0</v>
      </c>
      <c r="I96" s="23">
        <f>'Industrie AMS'!I96-'Industrie AME'!I96</f>
        <v>0</v>
      </c>
      <c r="J96" s="23">
        <f>'Industrie AMS'!J96-'Industrie AME'!J96</f>
        <v>0</v>
      </c>
      <c r="K96" s="23">
        <f>'Industrie AMS'!K96-'Industrie AME'!K96</f>
        <v>0</v>
      </c>
      <c r="L96" s="23">
        <f>'Industrie AMS'!L96-'Industrie AME'!L96</f>
        <v>0</v>
      </c>
      <c r="M96" s="23">
        <f>'Industrie AMS'!M96-'Industrie AME'!M96</f>
        <v>0</v>
      </c>
      <c r="N96" s="23">
        <f>'Industrie AMS'!N96-'Industrie AME'!N96</f>
        <v>0</v>
      </c>
      <c r="O96" s="23">
        <f>'Industrie AMS'!O96-'Industrie AME'!O96</f>
        <v>0</v>
      </c>
      <c r="P96" s="23">
        <f>'Industrie AMS'!P96-'Industrie AME'!P96</f>
        <v>0</v>
      </c>
      <c r="Q96" s="23">
        <f>'Industrie AMS'!Q96-'Industrie AME'!Q96</f>
        <v>0</v>
      </c>
      <c r="R96" s="23">
        <f>'Industrie AMS'!R96-'Industrie AME'!R96</f>
        <v>0</v>
      </c>
      <c r="S96" s="23">
        <f>'Industrie AMS'!S96-'Industrie AME'!S96</f>
        <v>0</v>
      </c>
      <c r="T96" s="23">
        <f>'Industrie AMS'!T96-'Industrie AME'!T96</f>
        <v>0</v>
      </c>
      <c r="U96" s="23">
        <f>'Industrie AMS'!U96-'Industrie AME'!U96</f>
        <v>0</v>
      </c>
      <c r="V96" s="23">
        <f>'Industrie AMS'!V96-'Industrie AME'!V96</f>
        <v>-1.7374520000000615E-2</v>
      </c>
      <c r="W96" s="23">
        <f>'Industrie AMS'!W96-'Industrie AME'!W96</f>
        <v>-9.2100529999999736E-2</v>
      </c>
      <c r="X96" s="23">
        <f>'Industrie AMS'!X96-'Industrie AME'!X96</f>
        <v>-0.12417514000000196</v>
      </c>
      <c r="Y96" s="23">
        <f>'Industrie AMS'!Y96-'Industrie AME'!Y96</f>
        <v>-1.8365810000002369E-2</v>
      </c>
      <c r="Z96" s="23">
        <f>'Industrie AMS'!Z96-'Industrie AME'!Z96</f>
        <v>9.8391429999999502E-2</v>
      </c>
      <c r="AA96" s="23">
        <f>'Industrie AMS'!AA96-'Industrie AME'!AA96</f>
        <v>0.18878785000000065</v>
      </c>
      <c r="AB96" s="23">
        <f>'Industrie AMS'!AB96-'Industrie AME'!AB96</f>
        <v>0.25495203000000188</v>
      </c>
      <c r="AC96" s="23">
        <f>'Industrie AMS'!AC96-'Industrie AME'!AC96</f>
        <v>0.32328587999999669</v>
      </c>
      <c r="AD96" s="23">
        <f>'Industrie AMS'!AD96-'Industrie AME'!AD96</f>
        <v>0.38912683999999942</v>
      </c>
      <c r="AE96" s="23">
        <f>'Industrie AMS'!AE96-'Industrie AME'!AE96</f>
        <v>0.38372156999999874</v>
      </c>
      <c r="AF96" s="23">
        <f>'Industrie AMS'!AF96-'Industrie AME'!AF96</f>
        <v>0.32621445000000193</v>
      </c>
      <c r="AG96" s="23">
        <f>'Industrie AMS'!AG96-'Industrie AME'!AG96</f>
        <v>0.26948138000000199</v>
      </c>
      <c r="AH96" s="23">
        <f>'Industrie AMS'!AH96-'Industrie AME'!AH96</f>
        <v>0.20780989000000005</v>
      </c>
      <c r="AI96" s="23">
        <f>'Industrie AMS'!AI96-'Industrie AME'!AI96</f>
        <v>0.15046759000000165</v>
      </c>
      <c r="AJ96" s="23">
        <f>'Industrie AMS'!AJ96-'Industrie AME'!AJ96</f>
        <v>0.10727462000000187</v>
      </c>
      <c r="AK96" s="23">
        <f>'Industrie AMS'!AK96-'Industrie AME'!AK96</f>
        <v>5.8669649999998796E-2</v>
      </c>
      <c r="AL96" s="23">
        <f>'Industrie AMS'!AL96-'Industrie AME'!AL96</f>
        <v>1.6823129999998798E-2</v>
      </c>
      <c r="AM96" s="23">
        <f>'Industrie AMS'!AM96-'Industrie AME'!AM96</f>
        <v>-2.48032699999996E-2</v>
      </c>
      <c r="AN96" s="23">
        <f>'Industrie AMS'!AN96-'Industrie AME'!AN96</f>
        <v>-0.1275132499999998</v>
      </c>
      <c r="AO96" s="23">
        <f>'Industrie AMS'!AO96-'Industrie AME'!AO96</f>
        <v>-0.2086529800000001</v>
      </c>
      <c r="AP96" s="23">
        <f>'Industrie AMS'!AP96-'Industrie AME'!AP96</f>
        <v>-0.28291540999999754</v>
      </c>
      <c r="AQ96" s="23">
        <f>'Industrie AMS'!AQ96-'Industrie AME'!AQ96</f>
        <v>-0.35510129000000035</v>
      </c>
      <c r="AR96" s="23">
        <f>'Industrie AMS'!AR96-'Industrie AME'!AR96</f>
        <v>-0.42560247999999845</v>
      </c>
      <c r="AS96" s="23">
        <f>'Industrie AMS'!AS96-'Industrie AME'!AS96</f>
        <v>-0.44273353999999898</v>
      </c>
      <c r="AT96" s="23">
        <f>'Industrie AMS'!AT96-'Industrie AME'!AT96</f>
        <v>-0.47590505999999877</v>
      </c>
      <c r="AU96" s="23">
        <f>'Industrie AMS'!AU96-'Industrie AME'!AU96</f>
        <v>-0.5206424399999996</v>
      </c>
      <c r="AV96" s="23">
        <f>'Industrie AMS'!AV96-'Industrie AME'!AV96</f>
        <v>-0.56804275000000004</v>
      </c>
      <c r="AW96" s="23">
        <f>'Industrie AMS'!AW96-'Industrie AME'!AW96</f>
        <v>-0.61609286999999924</v>
      </c>
    </row>
    <row r="97" spans="1:49" x14ac:dyDescent="0.25">
      <c r="A97" s="166"/>
      <c r="B97" t="s">
        <v>261</v>
      </c>
      <c r="C97" s="23">
        <f>'Industrie AMS'!C97-'Industrie AME'!C97</f>
        <v>0</v>
      </c>
      <c r="D97" s="23">
        <f>'Industrie AMS'!D97-'Industrie AME'!D97</f>
        <v>0</v>
      </c>
      <c r="E97" s="23">
        <f>'Industrie AMS'!E97-'Industrie AME'!E97</f>
        <v>0</v>
      </c>
      <c r="F97" s="23">
        <f>'Industrie AMS'!F97-'Industrie AME'!F97</f>
        <v>0</v>
      </c>
      <c r="G97" s="23">
        <f>'Industrie AMS'!G97-'Industrie AME'!G97</f>
        <v>0</v>
      </c>
      <c r="H97" s="23">
        <f>'Industrie AMS'!H97-'Industrie AME'!H97</f>
        <v>0</v>
      </c>
      <c r="I97" s="23">
        <f>'Industrie AMS'!I97-'Industrie AME'!I97</f>
        <v>0</v>
      </c>
      <c r="J97" s="23">
        <f>'Industrie AMS'!J97-'Industrie AME'!J97</f>
        <v>0</v>
      </c>
      <c r="K97" s="23">
        <f>'Industrie AMS'!K97-'Industrie AME'!K97</f>
        <v>0</v>
      </c>
      <c r="L97" s="23">
        <f>'Industrie AMS'!L97-'Industrie AME'!L97</f>
        <v>0</v>
      </c>
      <c r="M97" s="23">
        <f>'Industrie AMS'!M97-'Industrie AME'!M97</f>
        <v>0</v>
      </c>
      <c r="N97" s="23">
        <f>'Industrie AMS'!N97-'Industrie AME'!N97</f>
        <v>0</v>
      </c>
      <c r="O97" s="23">
        <f>'Industrie AMS'!O97-'Industrie AME'!O97</f>
        <v>0</v>
      </c>
      <c r="P97" s="23">
        <f>'Industrie AMS'!P97-'Industrie AME'!P97</f>
        <v>0</v>
      </c>
      <c r="Q97" s="23">
        <f>'Industrie AMS'!Q97-'Industrie AME'!Q97</f>
        <v>0</v>
      </c>
      <c r="R97" s="23">
        <f>'Industrie AMS'!R97-'Industrie AME'!R97</f>
        <v>0</v>
      </c>
      <c r="S97" s="23">
        <f>'Industrie AMS'!S97-'Industrie AME'!S97</f>
        <v>0</v>
      </c>
      <c r="T97" s="23">
        <f>'Industrie AMS'!T97-'Industrie AME'!T97</f>
        <v>0</v>
      </c>
      <c r="U97" s="23">
        <f>'Industrie AMS'!U97-'Industrie AME'!U97</f>
        <v>0</v>
      </c>
      <c r="V97" s="23">
        <f>'Industrie AMS'!V97-'Industrie AME'!V97</f>
        <v>-1.0127900000000523E-2</v>
      </c>
      <c r="W97" s="23">
        <f>'Industrie AMS'!W97-'Industrie AME'!W97</f>
        <v>-3.4023339999997404E-2</v>
      </c>
      <c r="X97" s="23">
        <f>'Industrie AMS'!X97-'Industrie AME'!X97</f>
        <v>0.24151359999999755</v>
      </c>
      <c r="Y97" s="23">
        <f>'Industrie AMS'!Y97-'Industrie AME'!Y97</f>
        <v>0.70593071999999779</v>
      </c>
      <c r="Z97" s="23">
        <f>'Industrie AMS'!Z97-'Industrie AME'!Z97</f>
        <v>1.0847552099999973</v>
      </c>
      <c r="AA97" s="23">
        <f>'Industrie AMS'!AA97-'Industrie AME'!AA97</f>
        <v>1.3575413699999999</v>
      </c>
      <c r="AB97" s="23">
        <f>'Industrie AMS'!AB97-'Industrie AME'!AB97</f>
        <v>1.5851363399999983</v>
      </c>
      <c r="AC97" s="23">
        <f>'Industrie AMS'!AC97-'Industrie AME'!AC97</f>
        <v>1.8258204799999973</v>
      </c>
      <c r="AD97" s="23">
        <f>'Industrie AMS'!AD97-'Industrie AME'!AD97</f>
        <v>2.1308262599999992</v>
      </c>
      <c r="AE97" s="23">
        <f>'Industrie AMS'!AE97-'Industrie AME'!AE97</f>
        <v>2.1440361800000005</v>
      </c>
      <c r="AF97" s="23">
        <f>'Industrie AMS'!AF97-'Industrie AME'!AF97</f>
        <v>2.0324419300000045</v>
      </c>
      <c r="AG97" s="23">
        <f>'Industrie AMS'!AG97-'Industrie AME'!AG97</f>
        <v>1.9563327600000022</v>
      </c>
      <c r="AH97" s="23">
        <f>'Industrie AMS'!AH97-'Industrie AME'!AH97</f>
        <v>1.9165193999999985</v>
      </c>
      <c r="AI97" s="23">
        <f>'Industrie AMS'!AI97-'Industrie AME'!AI97</f>
        <v>1.8951495600000001</v>
      </c>
      <c r="AJ97" s="23">
        <f>'Industrie AMS'!AJ97-'Industrie AME'!AJ97</f>
        <v>1.8786518300000026</v>
      </c>
      <c r="AK97" s="23">
        <f>'Industrie AMS'!AK97-'Industrie AME'!AK97</f>
        <v>1.853951600000002</v>
      </c>
      <c r="AL97" s="23">
        <f>'Industrie AMS'!AL97-'Industrie AME'!AL97</f>
        <v>1.8320015899999973</v>
      </c>
      <c r="AM97" s="23">
        <f>'Industrie AMS'!AM97-'Industrie AME'!AM97</f>
        <v>1.8206345700000028</v>
      </c>
      <c r="AN97" s="23">
        <f>'Industrie AMS'!AN97-'Industrie AME'!AN97</f>
        <v>1.7833469500000021</v>
      </c>
      <c r="AO97" s="23">
        <f>'Industrie AMS'!AO97-'Industrie AME'!AO97</f>
        <v>1.7574745099999944</v>
      </c>
      <c r="AP97" s="23">
        <f>'Industrie AMS'!AP97-'Industrie AME'!AP97</f>
        <v>1.7452440100000004</v>
      </c>
      <c r="AQ97" s="23">
        <f>'Industrie AMS'!AQ97-'Industrie AME'!AQ97</f>
        <v>1.7470858100000015</v>
      </c>
      <c r="AR97" s="23">
        <f>'Industrie AMS'!AR97-'Industrie AME'!AR97</f>
        <v>1.7552849399999957</v>
      </c>
      <c r="AS97" s="23">
        <f>'Industrie AMS'!AS97-'Industrie AME'!AS97</f>
        <v>1.766578520000003</v>
      </c>
      <c r="AT97" s="23">
        <f>'Industrie AMS'!AT97-'Industrie AME'!AT97</f>
        <v>1.752577770000002</v>
      </c>
      <c r="AU97" s="23">
        <f>'Industrie AMS'!AU97-'Industrie AME'!AU97</f>
        <v>1.7260950499999979</v>
      </c>
      <c r="AV97" s="23">
        <f>'Industrie AMS'!AV97-'Industrie AME'!AV97</f>
        <v>1.698326189999996</v>
      </c>
      <c r="AW97" s="23">
        <f>'Industrie AMS'!AW97-'Industrie AME'!AW97</f>
        <v>1.6734308699999971</v>
      </c>
    </row>
    <row r="98" spans="1:49" x14ac:dyDescent="0.25">
      <c r="A98" s="166"/>
      <c r="B98" t="s">
        <v>262</v>
      </c>
      <c r="C98" s="23">
        <f>'Industrie AMS'!C98-'Industrie AME'!C98</f>
        <v>0</v>
      </c>
      <c r="D98" s="23">
        <f>'Industrie AMS'!D98-'Industrie AME'!D98</f>
        <v>0</v>
      </c>
      <c r="E98" s="23">
        <f>'Industrie AMS'!E98-'Industrie AME'!E98</f>
        <v>0</v>
      </c>
      <c r="F98" s="23">
        <f>'Industrie AMS'!F98-'Industrie AME'!F98</f>
        <v>0</v>
      </c>
      <c r="G98" s="23">
        <f>'Industrie AMS'!G98-'Industrie AME'!G98</f>
        <v>0</v>
      </c>
      <c r="H98" s="23">
        <f>'Industrie AMS'!H98-'Industrie AME'!H98</f>
        <v>0</v>
      </c>
      <c r="I98" s="23">
        <f>'Industrie AMS'!I98-'Industrie AME'!I98</f>
        <v>0</v>
      </c>
      <c r="J98" s="23">
        <f>'Industrie AMS'!J98-'Industrie AME'!J98</f>
        <v>0</v>
      </c>
      <c r="K98" s="23">
        <f>'Industrie AMS'!K98-'Industrie AME'!K98</f>
        <v>0</v>
      </c>
      <c r="L98" s="23">
        <f>'Industrie AMS'!L98-'Industrie AME'!L98</f>
        <v>0</v>
      </c>
      <c r="M98" s="23">
        <f>'Industrie AMS'!M98-'Industrie AME'!M98</f>
        <v>0</v>
      </c>
      <c r="N98" s="23">
        <f>'Industrie AMS'!N98-'Industrie AME'!N98</f>
        <v>0</v>
      </c>
      <c r="O98" s="23">
        <f>'Industrie AMS'!O98-'Industrie AME'!O98</f>
        <v>0</v>
      </c>
      <c r="P98" s="23">
        <f>'Industrie AMS'!P98-'Industrie AME'!P98</f>
        <v>0</v>
      </c>
      <c r="Q98" s="23">
        <f>'Industrie AMS'!Q98-'Industrie AME'!Q98</f>
        <v>0</v>
      </c>
      <c r="R98" s="23">
        <f>'Industrie AMS'!R98-'Industrie AME'!R98</f>
        <v>0</v>
      </c>
      <c r="S98" s="23">
        <f>'Industrie AMS'!S98-'Industrie AME'!S98</f>
        <v>0</v>
      </c>
      <c r="T98" s="23">
        <f>'Industrie AMS'!T98-'Industrie AME'!T98</f>
        <v>0</v>
      </c>
      <c r="U98" s="23">
        <f>'Industrie AMS'!U98-'Industrie AME'!U98</f>
        <v>0</v>
      </c>
      <c r="V98" s="23">
        <f>'Industrie AMS'!V98-'Industrie AME'!V98</f>
        <v>1.982620000001134E-2</v>
      </c>
      <c r="W98" s="23">
        <f>'Industrie AMS'!W98-'Industrie AME'!W98</f>
        <v>-6.3812000000012858E-2</v>
      </c>
      <c r="X98" s="23">
        <f>'Industrie AMS'!X98-'Industrie AME'!X98</f>
        <v>-0.28134739999998715</v>
      </c>
      <c r="Y98" s="23">
        <f>'Industrie AMS'!Y98-'Industrie AME'!Y98</f>
        <v>-0.32182720000000131</v>
      </c>
      <c r="Z98" s="23">
        <f>'Industrie AMS'!Z98-'Industrie AME'!Z98</f>
        <v>-0.14874450000002071</v>
      </c>
      <c r="AA98" s="23">
        <f>'Industrie AMS'!AA98-'Industrie AME'!AA98</f>
        <v>-0.12119320000002176</v>
      </c>
      <c r="AB98" s="23">
        <f>'Industrie AMS'!AB98-'Industrie AME'!AB98</f>
        <v>-0.39966970000000401</v>
      </c>
      <c r="AC98" s="23">
        <f>'Industrie AMS'!AC98-'Industrie AME'!AC98</f>
        <v>-0.88801130000001649</v>
      </c>
      <c r="AD98" s="23">
        <f>'Industrie AMS'!AD98-'Industrie AME'!AD98</f>
        <v>-1.3902558999999997</v>
      </c>
      <c r="AE98" s="23">
        <f>'Industrie AMS'!AE98-'Industrie AME'!AE98</f>
        <v>-1.9969276999999863</v>
      </c>
      <c r="AF98" s="23">
        <f>'Industrie AMS'!AF98-'Industrie AME'!AF98</f>
        <v>-2.7359044000000097</v>
      </c>
      <c r="AG98" s="23">
        <f>'Industrie AMS'!AG98-'Industrie AME'!AG98</f>
        <v>-3.5013405999999918</v>
      </c>
      <c r="AH98" s="23">
        <f>'Industrie AMS'!AH98-'Industrie AME'!AH98</f>
        <v>-4.2683445999999776</v>
      </c>
      <c r="AI98" s="23">
        <f>'Industrie AMS'!AI98-'Industrie AME'!AI98</f>
        <v>-4.9667718000000036</v>
      </c>
      <c r="AJ98" s="23">
        <f>'Industrie AMS'!AJ98-'Industrie AME'!AJ98</f>
        <v>-5.5724265000000059</v>
      </c>
      <c r="AK98" s="23">
        <f>'Industrie AMS'!AK98-'Industrie AME'!AK98</f>
        <v>-6.17738030000001</v>
      </c>
      <c r="AL98" s="23">
        <f>'Industrie AMS'!AL98-'Industrie AME'!AL98</f>
        <v>-6.7935570000000212</v>
      </c>
      <c r="AM98" s="23">
        <f>'Industrie AMS'!AM98-'Industrie AME'!AM98</f>
        <v>-7.3576124999999877</v>
      </c>
      <c r="AN98" s="23">
        <f>'Industrie AMS'!AN98-'Industrie AME'!AN98</f>
        <v>-7.8759260999999867</v>
      </c>
      <c r="AO98" s="23">
        <f>'Industrie AMS'!AO98-'Industrie AME'!AO98</f>
        <v>-8.3447708999999861</v>
      </c>
      <c r="AP98" s="23">
        <f>'Industrie AMS'!AP98-'Industrie AME'!AP98</f>
        <v>-8.881333699999999</v>
      </c>
      <c r="AQ98" s="23">
        <f>'Industrie AMS'!AQ98-'Industrie AME'!AQ98</f>
        <v>-9.4163279999999929</v>
      </c>
      <c r="AR98" s="23">
        <f>'Industrie AMS'!AR98-'Industrie AME'!AR98</f>
        <v>-9.9347908999999959</v>
      </c>
      <c r="AS98" s="23">
        <f>'Industrie AMS'!AS98-'Industrie AME'!AS98</f>
        <v>-10.500766999999996</v>
      </c>
      <c r="AT98" s="23">
        <f>'Industrie AMS'!AT98-'Industrie AME'!AT98</f>
        <v>-11.120013900000004</v>
      </c>
      <c r="AU98" s="23">
        <f>'Industrie AMS'!AU98-'Industrie AME'!AU98</f>
        <v>-11.703666299999981</v>
      </c>
      <c r="AV98" s="23">
        <f>'Industrie AMS'!AV98-'Industrie AME'!AV98</f>
        <v>-12.250739500000009</v>
      </c>
      <c r="AW98" s="23">
        <f>'Industrie AMS'!AW98-'Industrie AME'!AW98</f>
        <v>-12.795438400000023</v>
      </c>
    </row>
    <row r="99" spans="1:49" x14ac:dyDescent="0.25">
      <c r="A99" s="166"/>
      <c r="B99" t="s">
        <v>263</v>
      </c>
      <c r="C99" s="23">
        <f>'Industrie AMS'!C99-'Industrie AME'!C99</f>
        <v>0</v>
      </c>
      <c r="D99" s="23">
        <f>'Industrie AMS'!D99-'Industrie AME'!D99</f>
        <v>0</v>
      </c>
      <c r="E99" s="23">
        <f>'Industrie AMS'!E99-'Industrie AME'!E99</f>
        <v>0</v>
      </c>
      <c r="F99" s="23">
        <f>'Industrie AMS'!F99-'Industrie AME'!F99</f>
        <v>0</v>
      </c>
      <c r="G99" s="23">
        <f>'Industrie AMS'!G99-'Industrie AME'!G99</f>
        <v>0</v>
      </c>
      <c r="H99" s="23">
        <f>'Industrie AMS'!H99-'Industrie AME'!H99</f>
        <v>0</v>
      </c>
      <c r="I99" s="23">
        <f>'Industrie AMS'!I99-'Industrie AME'!I99</f>
        <v>0</v>
      </c>
      <c r="J99" s="23">
        <f>'Industrie AMS'!J99-'Industrie AME'!J99</f>
        <v>0</v>
      </c>
      <c r="K99" s="23">
        <f>'Industrie AMS'!K99-'Industrie AME'!K99</f>
        <v>0</v>
      </c>
      <c r="L99" s="23">
        <f>'Industrie AMS'!L99-'Industrie AME'!L99</f>
        <v>0</v>
      </c>
      <c r="M99" s="23">
        <f>'Industrie AMS'!M99-'Industrie AME'!M99</f>
        <v>0</v>
      </c>
      <c r="N99" s="23">
        <f>'Industrie AMS'!N99-'Industrie AME'!N99</f>
        <v>0</v>
      </c>
      <c r="O99" s="23">
        <f>'Industrie AMS'!O99-'Industrie AME'!O99</f>
        <v>0</v>
      </c>
      <c r="P99" s="23">
        <f>'Industrie AMS'!P99-'Industrie AME'!P99</f>
        <v>0</v>
      </c>
      <c r="Q99" s="23">
        <f>'Industrie AMS'!Q99-'Industrie AME'!Q99</f>
        <v>0</v>
      </c>
      <c r="R99" s="23">
        <f>'Industrie AMS'!R99-'Industrie AME'!R99</f>
        <v>0</v>
      </c>
      <c r="S99" s="23">
        <f>'Industrie AMS'!S99-'Industrie AME'!S99</f>
        <v>0</v>
      </c>
      <c r="T99" s="23">
        <f>'Industrie AMS'!T99-'Industrie AME'!T99</f>
        <v>0</v>
      </c>
      <c r="U99" s="23">
        <f>'Industrie AMS'!U99-'Industrie AME'!U99</f>
        <v>0</v>
      </c>
      <c r="V99" s="23">
        <f>'Industrie AMS'!V99-'Industrie AME'!V99</f>
        <v>4.0272600000008651E-3</v>
      </c>
      <c r="W99" s="23">
        <f>'Industrie AMS'!W99-'Industrie AME'!W99</f>
        <v>-1.0347039999999197E-2</v>
      </c>
      <c r="X99" s="23">
        <f>'Industrie AMS'!X99-'Industrie AME'!X99</f>
        <v>6.2485949999995682E-2</v>
      </c>
      <c r="Y99" s="23">
        <f>'Industrie AMS'!Y99-'Industrie AME'!Y99</f>
        <v>0.24336338999999896</v>
      </c>
      <c r="Z99" s="23">
        <f>'Industrie AMS'!Z99-'Industrie AME'!Z99</f>
        <v>0.4341039900000041</v>
      </c>
      <c r="AA99" s="23">
        <f>'Industrie AMS'!AA99-'Industrie AME'!AA99</f>
        <v>0.56868683000000431</v>
      </c>
      <c r="AB99" s="23">
        <f>'Industrie AMS'!AB99-'Industrie AME'!AB99</f>
        <v>0.64248173000000008</v>
      </c>
      <c r="AC99" s="23">
        <f>'Industrie AMS'!AC99-'Industrie AME'!AC99</f>
        <v>0.69536962000000102</v>
      </c>
      <c r="AD99" s="23">
        <f>'Industrie AMS'!AD99-'Industrie AME'!AD99</f>
        <v>0.84016360999999762</v>
      </c>
      <c r="AE99" s="23">
        <f>'Industrie AMS'!AE99-'Industrie AME'!AE99</f>
        <v>1.0260656499999996</v>
      </c>
      <c r="AF99" s="23">
        <f>'Industrie AMS'!AF99-'Industrie AME'!AF99</f>
        <v>1.1474751699999999</v>
      </c>
      <c r="AG99" s="23">
        <f>'Industrie AMS'!AG99-'Industrie AME'!AG99</f>
        <v>1.2209046800000039</v>
      </c>
      <c r="AH99" s="23">
        <f>'Industrie AMS'!AH99-'Industrie AME'!AH99</f>
        <v>1.2711478700000001</v>
      </c>
      <c r="AI99" s="23">
        <f>'Industrie AMS'!AI99-'Industrie AME'!AI99</f>
        <v>1.3294204899999968</v>
      </c>
      <c r="AJ99" s="23">
        <f>'Industrie AMS'!AJ99-'Industrie AME'!AJ99</f>
        <v>1.3933070100000009</v>
      </c>
      <c r="AK99" s="23">
        <f>'Industrie AMS'!AK99-'Industrie AME'!AK99</f>
        <v>1.434480310000005</v>
      </c>
      <c r="AL99" s="23">
        <f>'Industrie AMS'!AL99-'Industrie AME'!AL99</f>
        <v>1.4519604599999951</v>
      </c>
      <c r="AM99" s="23">
        <f>'Industrie AMS'!AM99-'Industrie AME'!AM99</f>
        <v>1.4696007599999987</v>
      </c>
      <c r="AN99" s="23">
        <f>'Industrie AMS'!AN99-'Industrie AME'!AN99</f>
        <v>1.4778017900000009</v>
      </c>
      <c r="AO99" s="23">
        <f>'Industrie AMS'!AO99-'Industrie AME'!AO99</f>
        <v>1.494701280000001</v>
      </c>
      <c r="AP99" s="23">
        <f>'Industrie AMS'!AP99-'Industrie AME'!AP99</f>
        <v>1.4782510299999956</v>
      </c>
      <c r="AQ99" s="23">
        <f>'Industrie AMS'!AQ99-'Industrie AME'!AQ99</f>
        <v>1.4422515199999992</v>
      </c>
      <c r="AR99" s="23">
        <f>'Industrie AMS'!AR99-'Industrie AME'!AR99</f>
        <v>1.3917083999999988</v>
      </c>
      <c r="AS99" s="23">
        <f>'Industrie AMS'!AS99-'Industrie AME'!AS99</f>
        <v>1.3276263800000052</v>
      </c>
      <c r="AT99" s="23">
        <f>'Industrie AMS'!AT99-'Industrie AME'!AT99</f>
        <v>1.2549009200000043</v>
      </c>
      <c r="AU99" s="23">
        <f>'Industrie AMS'!AU99-'Industrie AME'!AU99</f>
        <v>1.1904879900000012</v>
      </c>
      <c r="AV99" s="23">
        <f>'Industrie AMS'!AV99-'Industrie AME'!AV99</f>
        <v>1.1224894300000017</v>
      </c>
      <c r="AW99" s="23">
        <f>'Industrie AMS'!AW99-'Industrie AME'!AW99</f>
        <v>1.0390229500000032</v>
      </c>
    </row>
    <row r="100" spans="1:49" x14ac:dyDescent="0.25">
      <c r="A100" s="166"/>
      <c r="B100" t="s">
        <v>264</v>
      </c>
      <c r="C100" s="23">
        <f>'Industrie AMS'!C100-'Industrie AME'!C100</f>
        <v>0</v>
      </c>
      <c r="D100" s="23">
        <f>'Industrie AMS'!D100-'Industrie AME'!D100</f>
        <v>0</v>
      </c>
      <c r="E100" s="23">
        <f>'Industrie AMS'!E100-'Industrie AME'!E100</f>
        <v>0</v>
      </c>
      <c r="F100" s="23">
        <f>'Industrie AMS'!F100-'Industrie AME'!F100</f>
        <v>0</v>
      </c>
      <c r="G100" s="23">
        <f>'Industrie AMS'!G100-'Industrie AME'!G100</f>
        <v>0</v>
      </c>
      <c r="H100" s="23">
        <f>'Industrie AMS'!H100-'Industrie AME'!H100</f>
        <v>0</v>
      </c>
      <c r="I100" s="23">
        <f>'Industrie AMS'!I100-'Industrie AME'!I100</f>
        <v>0</v>
      </c>
      <c r="J100" s="23">
        <f>'Industrie AMS'!J100-'Industrie AME'!J100</f>
        <v>0</v>
      </c>
      <c r="K100" s="23">
        <f>'Industrie AMS'!K100-'Industrie AME'!K100</f>
        <v>0</v>
      </c>
      <c r="L100" s="23">
        <f>'Industrie AMS'!L100-'Industrie AME'!L100</f>
        <v>0</v>
      </c>
      <c r="M100" s="23">
        <f>'Industrie AMS'!M100-'Industrie AME'!M100</f>
        <v>0</v>
      </c>
      <c r="N100" s="23">
        <f>'Industrie AMS'!N100-'Industrie AME'!N100</f>
        <v>0</v>
      </c>
      <c r="O100" s="23">
        <f>'Industrie AMS'!O100-'Industrie AME'!O100</f>
        <v>0</v>
      </c>
      <c r="P100" s="23">
        <f>'Industrie AMS'!P100-'Industrie AME'!P100</f>
        <v>0</v>
      </c>
      <c r="Q100" s="23">
        <f>'Industrie AMS'!Q100-'Industrie AME'!Q100</f>
        <v>0</v>
      </c>
      <c r="R100" s="23">
        <f>'Industrie AMS'!R100-'Industrie AME'!R100</f>
        <v>0</v>
      </c>
      <c r="S100" s="23">
        <f>'Industrie AMS'!S100-'Industrie AME'!S100</f>
        <v>0</v>
      </c>
      <c r="T100" s="23">
        <f>'Industrie AMS'!T100-'Industrie AME'!T100</f>
        <v>0</v>
      </c>
      <c r="U100" s="23">
        <f>'Industrie AMS'!U100-'Industrie AME'!U100</f>
        <v>0</v>
      </c>
      <c r="V100" s="23">
        <f>'Industrie AMS'!V100-'Industrie AME'!V100</f>
        <v>2.8091599999982009E-3</v>
      </c>
      <c r="W100" s="23">
        <f>'Industrie AMS'!W100-'Industrie AME'!W100</f>
        <v>4.0945500000013624E-3</v>
      </c>
      <c r="X100" s="23">
        <f>'Industrie AMS'!X100-'Industrie AME'!X100</f>
        <v>2.3359089999999583E-2</v>
      </c>
      <c r="Y100" s="23">
        <f>'Industrie AMS'!Y100-'Industrie AME'!Y100</f>
        <v>7.1832359999998374E-2</v>
      </c>
      <c r="Z100" s="23">
        <f>'Industrie AMS'!Z100-'Industrie AME'!Z100</f>
        <v>0.1224015300000012</v>
      </c>
      <c r="AA100" s="23">
        <f>'Industrie AMS'!AA100-'Industrie AME'!AA100</f>
        <v>0.14194506999999845</v>
      </c>
      <c r="AB100" s="23">
        <f>'Industrie AMS'!AB100-'Industrie AME'!AB100</f>
        <v>0.13146528000000046</v>
      </c>
      <c r="AC100" s="23">
        <f>'Industrie AMS'!AC100-'Industrie AME'!AC100</f>
        <v>0.10975941999999961</v>
      </c>
      <c r="AD100" s="23">
        <f>'Industrie AMS'!AD100-'Industrie AME'!AD100</f>
        <v>0.11050647000000069</v>
      </c>
      <c r="AE100" s="23">
        <f>'Industrie AMS'!AE100-'Industrie AME'!AE100</f>
        <v>0.1196745299999975</v>
      </c>
      <c r="AF100" s="23">
        <f>'Industrie AMS'!AF100-'Industrie AME'!AF100</f>
        <v>0.10849020000000209</v>
      </c>
      <c r="AG100" s="23">
        <f>'Industrie AMS'!AG100-'Industrie AME'!AG100</f>
        <v>8.6165290000000283E-2</v>
      </c>
      <c r="AH100" s="23">
        <f>'Industrie AMS'!AH100-'Industrie AME'!AH100</f>
        <v>6.1207059999997426E-2</v>
      </c>
      <c r="AI100" s="23">
        <f>'Industrie AMS'!AI100-'Industrie AME'!AI100</f>
        <v>4.5210080000000374E-2</v>
      </c>
      <c r="AJ100" s="23">
        <f>'Industrie AMS'!AJ100-'Industrie AME'!AJ100</f>
        <v>3.5054589999997887E-2</v>
      </c>
      <c r="AK100" s="23">
        <f>'Industrie AMS'!AK100-'Industrie AME'!AK100</f>
        <v>1.8493070000001666E-2</v>
      </c>
      <c r="AL100" s="23">
        <f>'Industrie AMS'!AL100-'Industrie AME'!AL100</f>
        <v>-3.9950599999976077E-3</v>
      </c>
      <c r="AM100" s="23">
        <f>'Industrie AMS'!AM100-'Industrie AME'!AM100</f>
        <v>-2.2589469999999778E-2</v>
      </c>
      <c r="AN100" s="23">
        <f>'Industrie AMS'!AN100-'Industrie AME'!AN100</f>
        <v>-3.4821709999999229E-2</v>
      </c>
      <c r="AO100" s="23">
        <f>'Industrie AMS'!AO100-'Industrie AME'!AO100</f>
        <v>-3.9653069999999957E-2</v>
      </c>
      <c r="AP100" s="23">
        <f>'Industrie AMS'!AP100-'Industrie AME'!AP100</f>
        <v>-5.5749450000000422E-2</v>
      </c>
      <c r="AQ100" s="23">
        <f>'Industrie AMS'!AQ100-'Industrie AME'!AQ100</f>
        <v>-7.6314970000002091E-2</v>
      </c>
      <c r="AR100" s="23">
        <f>'Industrie AMS'!AR100-'Industrie AME'!AR100</f>
        <v>-9.907493000000045E-2</v>
      </c>
      <c r="AS100" s="23">
        <f>'Industrie AMS'!AS100-'Industrie AME'!AS100</f>
        <v>-0.128270839999999</v>
      </c>
      <c r="AT100" s="23">
        <f>'Industrie AMS'!AT100-'Industrie AME'!AT100</f>
        <v>-0.15721797000000137</v>
      </c>
      <c r="AU100" s="23">
        <f>'Industrie AMS'!AU100-'Industrie AME'!AU100</f>
        <v>-0.17774625999999927</v>
      </c>
      <c r="AV100" s="23">
        <f>'Industrie AMS'!AV100-'Industrie AME'!AV100</f>
        <v>-0.19532283000000206</v>
      </c>
      <c r="AW100" s="23">
        <f>'Industrie AMS'!AW100-'Industrie AME'!AW100</f>
        <v>-0.21485983999999902</v>
      </c>
    </row>
    <row r="101" spans="1:49" x14ac:dyDescent="0.25">
      <c r="A101" s="166"/>
      <c r="B101" t="s">
        <v>265</v>
      </c>
      <c r="C101" s="23">
        <f>'Industrie AMS'!C101-'Industrie AME'!C101</f>
        <v>0</v>
      </c>
      <c r="D101" s="23">
        <f>'Industrie AMS'!D101-'Industrie AME'!D101</f>
        <v>0</v>
      </c>
      <c r="E101" s="23">
        <f>'Industrie AMS'!E101-'Industrie AME'!E101</f>
        <v>0</v>
      </c>
      <c r="F101" s="23">
        <f>'Industrie AMS'!F101-'Industrie AME'!F101</f>
        <v>0</v>
      </c>
      <c r="G101" s="23">
        <f>'Industrie AMS'!G101-'Industrie AME'!G101</f>
        <v>0</v>
      </c>
      <c r="H101" s="23">
        <f>'Industrie AMS'!H101-'Industrie AME'!H101</f>
        <v>0</v>
      </c>
      <c r="I101" s="23">
        <f>'Industrie AMS'!I101-'Industrie AME'!I101</f>
        <v>0</v>
      </c>
      <c r="J101" s="23">
        <f>'Industrie AMS'!J101-'Industrie AME'!J101</f>
        <v>0</v>
      </c>
      <c r="K101" s="23">
        <f>'Industrie AMS'!K101-'Industrie AME'!K101</f>
        <v>0</v>
      </c>
      <c r="L101" s="23">
        <f>'Industrie AMS'!L101-'Industrie AME'!L101</f>
        <v>0</v>
      </c>
      <c r="M101" s="23">
        <f>'Industrie AMS'!M101-'Industrie AME'!M101</f>
        <v>0</v>
      </c>
      <c r="N101" s="23">
        <f>'Industrie AMS'!N101-'Industrie AME'!N101</f>
        <v>0</v>
      </c>
      <c r="O101" s="23">
        <f>'Industrie AMS'!O101-'Industrie AME'!O101</f>
        <v>0</v>
      </c>
      <c r="P101" s="23">
        <f>'Industrie AMS'!P101-'Industrie AME'!P101</f>
        <v>0</v>
      </c>
      <c r="Q101" s="23">
        <f>'Industrie AMS'!Q101-'Industrie AME'!Q101</f>
        <v>0</v>
      </c>
      <c r="R101" s="23">
        <f>'Industrie AMS'!R101-'Industrie AME'!R101</f>
        <v>0</v>
      </c>
      <c r="S101" s="23">
        <f>'Industrie AMS'!S101-'Industrie AME'!S101</f>
        <v>0</v>
      </c>
      <c r="T101" s="23">
        <f>'Industrie AMS'!T101-'Industrie AME'!T101</f>
        <v>0</v>
      </c>
      <c r="U101" s="23">
        <f>'Industrie AMS'!U101-'Industrie AME'!U101</f>
        <v>0</v>
      </c>
      <c r="V101" s="23">
        <f>'Industrie AMS'!V101-'Industrie AME'!V101</f>
        <v>0.94197099999996681</v>
      </c>
      <c r="W101" s="23">
        <f>'Industrie AMS'!W101-'Industrie AME'!W101</f>
        <v>1.3863840000001346</v>
      </c>
      <c r="X101" s="23">
        <f>'Industrie AMS'!X101-'Industrie AME'!X101</f>
        <v>0.19860300000004827</v>
      </c>
      <c r="Y101" s="23">
        <f>'Industrie AMS'!Y101-'Industrie AME'!Y101</f>
        <v>2.5089649999999892</v>
      </c>
      <c r="Z101" s="23">
        <f>'Industrie AMS'!Z101-'Industrie AME'!Z101</f>
        <v>9.729090000000042</v>
      </c>
      <c r="AA101" s="23">
        <f>'Industrie AMS'!AA101-'Industrie AME'!AA101</f>
        <v>15.736771999999974</v>
      </c>
      <c r="AB101" s="23">
        <f>'Industrie AMS'!AB101-'Industrie AME'!AB101</f>
        <v>17.907564999999977</v>
      </c>
      <c r="AC101" s="23">
        <f>'Industrie AMS'!AC101-'Industrie AME'!AC101</f>
        <v>17.591147000000092</v>
      </c>
      <c r="AD101" s="23">
        <f>'Industrie AMS'!AD101-'Industrie AME'!AD101</f>
        <v>20.903559000000087</v>
      </c>
      <c r="AE101" s="23">
        <f>'Industrie AMS'!AE101-'Industrie AME'!AE101</f>
        <v>25.537346999999954</v>
      </c>
      <c r="AF101" s="23">
        <f>'Industrie AMS'!AF101-'Industrie AME'!AF101</f>
        <v>26.900810999999976</v>
      </c>
      <c r="AG101" s="23">
        <f>'Industrie AMS'!AG101-'Industrie AME'!AG101</f>
        <v>26.070580000000064</v>
      </c>
      <c r="AH101" s="23">
        <f>'Industrie AMS'!AH101-'Industrie AME'!AH101</f>
        <v>24.279378999999835</v>
      </c>
      <c r="AI101" s="23">
        <f>'Industrie AMS'!AI101-'Industrie AME'!AI101</f>
        <v>23.832113999999819</v>
      </c>
      <c r="AJ101" s="23">
        <f>'Industrie AMS'!AJ101-'Industrie AME'!AJ101</f>
        <v>24.867447000000084</v>
      </c>
      <c r="AK101" s="23">
        <f>'Industrie AMS'!AK101-'Industrie AME'!AK101</f>
        <v>24.963607000000138</v>
      </c>
      <c r="AL101" s="23">
        <f>'Industrie AMS'!AL101-'Industrie AME'!AL101</f>
        <v>23.845751000000064</v>
      </c>
      <c r="AM101" s="23">
        <f>'Industrie AMS'!AM101-'Industrie AME'!AM101</f>
        <v>22.460937999999942</v>
      </c>
      <c r="AN101" s="23">
        <f>'Industrie AMS'!AN101-'Industrie AME'!AN101</f>
        <v>22.436054999999897</v>
      </c>
      <c r="AO101" s="23">
        <f>'Industrie AMS'!AO101-'Industrie AME'!AO101</f>
        <v>24.418265000000019</v>
      </c>
      <c r="AP101" s="23">
        <f>'Industrie AMS'!AP101-'Industrie AME'!AP101</f>
        <v>24.870561999999836</v>
      </c>
      <c r="AQ101" s="23">
        <f>'Industrie AMS'!AQ101-'Industrie AME'!AQ101</f>
        <v>24.530496999999968</v>
      </c>
      <c r="AR101" s="23">
        <f>'Industrie AMS'!AR101-'Industrie AME'!AR101</f>
        <v>23.488461000000143</v>
      </c>
      <c r="AS101" s="23">
        <f>'Industrie AMS'!AS101-'Industrie AME'!AS101</f>
        <v>20.432827000000088</v>
      </c>
      <c r="AT101" s="23">
        <f>'Industrie AMS'!AT101-'Industrie AME'!AT101</f>
        <v>16.590969000000086</v>
      </c>
      <c r="AU101" s="23">
        <f>'Industrie AMS'!AU101-'Industrie AME'!AU101</f>
        <v>14.31630599999994</v>
      </c>
      <c r="AV101" s="23">
        <f>'Industrie AMS'!AV101-'Industrie AME'!AV101</f>
        <v>12.98746200000005</v>
      </c>
      <c r="AW101" s="23">
        <f>'Industrie AMS'!AW101-'Industrie AME'!AW101</f>
        <v>11.67773800000009</v>
      </c>
    </row>
    <row r="102" spans="1:49" x14ac:dyDescent="0.25">
      <c r="A102" s="166"/>
      <c r="B102" t="s">
        <v>266</v>
      </c>
      <c r="C102" s="23">
        <f>'Industrie AMS'!C102-'Industrie AME'!C102</f>
        <v>0</v>
      </c>
      <c r="D102" s="23">
        <f>'Industrie AMS'!D102-'Industrie AME'!D102</f>
        <v>0</v>
      </c>
      <c r="E102" s="23">
        <f>'Industrie AMS'!E102-'Industrie AME'!E102</f>
        <v>0</v>
      </c>
      <c r="F102" s="23">
        <f>'Industrie AMS'!F102-'Industrie AME'!F102</f>
        <v>0</v>
      </c>
      <c r="G102" s="23">
        <f>'Industrie AMS'!G102-'Industrie AME'!G102</f>
        <v>0</v>
      </c>
      <c r="H102" s="23">
        <f>'Industrie AMS'!H102-'Industrie AME'!H102</f>
        <v>0</v>
      </c>
      <c r="I102" s="23">
        <f>'Industrie AMS'!I102-'Industrie AME'!I102</f>
        <v>0</v>
      </c>
      <c r="J102" s="23">
        <f>'Industrie AMS'!J102-'Industrie AME'!J102</f>
        <v>0</v>
      </c>
      <c r="K102" s="23">
        <f>'Industrie AMS'!K102-'Industrie AME'!K102</f>
        <v>0</v>
      </c>
      <c r="L102" s="23">
        <f>'Industrie AMS'!L102-'Industrie AME'!L102</f>
        <v>0</v>
      </c>
      <c r="M102" s="23">
        <f>'Industrie AMS'!M102-'Industrie AME'!M102</f>
        <v>0</v>
      </c>
      <c r="N102" s="23">
        <f>'Industrie AMS'!N102-'Industrie AME'!N102</f>
        <v>0</v>
      </c>
      <c r="O102" s="23">
        <f>'Industrie AMS'!O102-'Industrie AME'!O102</f>
        <v>0</v>
      </c>
      <c r="P102" s="23">
        <f>'Industrie AMS'!P102-'Industrie AME'!P102</f>
        <v>0</v>
      </c>
      <c r="Q102" s="23">
        <f>'Industrie AMS'!Q102-'Industrie AME'!Q102</f>
        <v>0</v>
      </c>
      <c r="R102" s="23">
        <f>'Industrie AMS'!R102-'Industrie AME'!R102</f>
        <v>0</v>
      </c>
      <c r="S102" s="23">
        <f>'Industrie AMS'!S102-'Industrie AME'!S102</f>
        <v>0</v>
      </c>
      <c r="T102" s="23">
        <f>'Industrie AMS'!T102-'Industrie AME'!T102</f>
        <v>0</v>
      </c>
      <c r="U102" s="23">
        <f>'Industrie AMS'!U102-'Industrie AME'!U102</f>
        <v>0</v>
      </c>
      <c r="V102" s="23">
        <f>'Industrie AMS'!V102-'Industrie AME'!V102</f>
        <v>1.2374440000000959</v>
      </c>
      <c r="W102" s="23">
        <f>'Industrie AMS'!W102-'Industrie AME'!W102</f>
        <v>3.0140910000000076</v>
      </c>
      <c r="X102" s="23">
        <f>'Industrie AMS'!X102-'Industrie AME'!X102</f>
        <v>4.7869080000000395</v>
      </c>
      <c r="Y102" s="23">
        <f>'Industrie AMS'!Y102-'Industrie AME'!Y102</f>
        <v>19.067894000000024</v>
      </c>
      <c r="Z102" s="23">
        <f>'Industrie AMS'!Z102-'Industrie AME'!Z102</f>
        <v>43.215277000000015</v>
      </c>
      <c r="AA102" s="23">
        <f>'Industrie AMS'!AA102-'Industrie AME'!AA102</f>
        <v>52.784317999999985</v>
      </c>
      <c r="AB102" s="23">
        <f>'Industrie AMS'!AB102-'Industrie AME'!AB102</f>
        <v>43.720047000000022</v>
      </c>
      <c r="AC102" s="23">
        <f>'Industrie AMS'!AC102-'Industrie AME'!AC102</f>
        <v>26.507166999999981</v>
      </c>
      <c r="AD102" s="23">
        <f>'Industrie AMS'!AD102-'Industrie AME'!AD102</f>
        <v>20.886289999999917</v>
      </c>
      <c r="AE102" s="23">
        <f>'Industrie AMS'!AE102-'Industrie AME'!AE102</f>
        <v>26.476699000000053</v>
      </c>
      <c r="AF102" s="23">
        <f>'Industrie AMS'!AF102-'Industrie AME'!AF102</f>
        <v>23.627244999999903</v>
      </c>
      <c r="AG102" s="23">
        <f>'Industrie AMS'!AG102-'Industrie AME'!AG102</f>
        <v>13.303830999999946</v>
      </c>
      <c r="AH102" s="23">
        <f>'Industrie AMS'!AH102-'Industrie AME'!AH102</f>
        <v>1.5902430000001004</v>
      </c>
      <c r="AI102" s="23">
        <f>'Industrie AMS'!AI102-'Industrie AME'!AI102</f>
        <v>-6.5425519999998869</v>
      </c>
      <c r="AJ102" s="23">
        <f>'Industrie AMS'!AJ102-'Industrie AME'!AJ102</f>
        <v>-11.796551000000136</v>
      </c>
      <c r="AK102" s="23">
        <f>'Industrie AMS'!AK102-'Industrie AME'!AK102</f>
        <v>-18.992802999999867</v>
      </c>
      <c r="AL102" s="23">
        <f>'Industrie AMS'!AL102-'Industrie AME'!AL102</f>
        <v>-27.565787999999884</v>
      </c>
      <c r="AM102" s="23">
        <f>'Industrie AMS'!AM102-'Industrie AME'!AM102</f>
        <v>-34.897668999999951</v>
      </c>
      <c r="AN102" s="23">
        <f>'Industrie AMS'!AN102-'Industrie AME'!AN102</f>
        <v>-32.697873000000072</v>
      </c>
      <c r="AO102" s="23">
        <f>'Industrie AMS'!AO102-'Industrie AME'!AO102</f>
        <v>-21.432688999999982</v>
      </c>
      <c r="AP102" s="23">
        <f>'Industrie AMS'!AP102-'Industrie AME'!AP102</f>
        <v>-14.404073000000153</v>
      </c>
      <c r="AQ102" s="23">
        <f>'Industrie AMS'!AQ102-'Industrie AME'!AQ102</f>
        <v>-10.97409000000016</v>
      </c>
      <c r="AR102" s="23">
        <f>'Industrie AMS'!AR102-'Industrie AME'!AR102</f>
        <v>-9.2990740000000187</v>
      </c>
      <c r="AS102" s="23">
        <f>'Industrie AMS'!AS102-'Industrie AME'!AS102</f>
        <v>-10.990031000000045</v>
      </c>
      <c r="AT102" s="23">
        <f>'Industrie AMS'!AT102-'Industrie AME'!AT102</f>
        <v>-12.706724000000122</v>
      </c>
      <c r="AU102" s="23">
        <f>'Industrie AMS'!AU102-'Industrie AME'!AU102</f>
        <v>-9.243739000000005</v>
      </c>
      <c r="AV102" s="23">
        <f>'Industrie AMS'!AV102-'Industrie AME'!AV102</f>
        <v>-3.3187379999999393</v>
      </c>
      <c r="AW102" s="23">
        <f>'Industrie AMS'!AW102-'Industrie AME'!AW102</f>
        <v>5.8389999999917563E-2</v>
      </c>
    </row>
    <row r="103" spans="1:49" x14ac:dyDescent="0.25">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row>
    <row r="104" spans="1:49" x14ac:dyDescent="0.25">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row>
    <row r="105" spans="1:49" x14ac:dyDescent="0.25">
      <c r="A105" s="166" t="s">
        <v>305</v>
      </c>
      <c r="B105" t="s">
        <v>255</v>
      </c>
      <c r="C105" s="23">
        <f>'Industrie AMS'!C105-'Industrie AME'!C105</f>
        <v>0</v>
      </c>
      <c r="D105" s="23">
        <f>'Industrie AMS'!D105-'Industrie AME'!D105</f>
        <v>0</v>
      </c>
      <c r="E105" s="23">
        <f>'Industrie AMS'!E105-'Industrie AME'!E105</f>
        <v>0</v>
      </c>
      <c r="F105" s="23">
        <f>'Industrie AMS'!F105-'Industrie AME'!F105</f>
        <v>0</v>
      </c>
      <c r="G105" s="23">
        <f>'Industrie AMS'!G105-'Industrie AME'!G105</f>
        <v>0</v>
      </c>
      <c r="H105" s="23">
        <f>'Industrie AMS'!H105-'Industrie AME'!H105</f>
        <v>0</v>
      </c>
      <c r="I105" s="23">
        <f>'Industrie AMS'!I105-'Industrie AME'!I105</f>
        <v>0</v>
      </c>
      <c r="J105" s="23">
        <f>'Industrie AMS'!J105-'Industrie AME'!J105</f>
        <v>0</v>
      </c>
      <c r="K105" s="23">
        <f>'Industrie AMS'!K105-'Industrie AME'!K105</f>
        <v>0</v>
      </c>
      <c r="L105" s="23">
        <f>'Industrie AMS'!L105-'Industrie AME'!L105</f>
        <v>0</v>
      </c>
      <c r="M105" s="23">
        <f>'Industrie AMS'!M105-'Industrie AME'!M105</f>
        <v>0</v>
      </c>
      <c r="N105" s="23">
        <f>'Industrie AMS'!N105-'Industrie AME'!N105</f>
        <v>0</v>
      </c>
      <c r="O105" s="23">
        <f>'Industrie AMS'!O105-'Industrie AME'!O105</f>
        <v>0</v>
      </c>
      <c r="P105" s="23">
        <f>'Industrie AMS'!P105-'Industrie AME'!P105</f>
        <v>0</v>
      </c>
      <c r="Q105" s="23">
        <f>'Industrie AMS'!Q105-'Industrie AME'!Q105</f>
        <v>0</v>
      </c>
      <c r="R105" s="23">
        <f>'Industrie AMS'!R105-'Industrie AME'!R105</f>
        <v>0</v>
      </c>
      <c r="S105" s="23">
        <f>'Industrie AMS'!S105-'Industrie AME'!S105</f>
        <v>0</v>
      </c>
      <c r="T105" s="23">
        <f>'Industrie AMS'!T105-'Industrie AME'!T105</f>
        <v>0</v>
      </c>
      <c r="U105" s="23">
        <f>'Industrie AMS'!U105-'Industrie AME'!U105</f>
        <v>0</v>
      </c>
      <c r="V105" s="23">
        <f>'Industrie AMS'!V105-'Industrie AME'!V105</f>
        <v>-6.7994999999987371E-5</v>
      </c>
      <c r="W105" s="23">
        <f>'Industrie AMS'!W105-'Industrie AME'!W105</f>
        <v>-3.3413100000001528E-4</v>
      </c>
      <c r="X105" s="23">
        <f>'Industrie AMS'!X105-'Industrie AME'!X105</f>
        <v>1.6639899999981722E-4</v>
      </c>
      <c r="Y105" s="23">
        <f>'Industrie AMS'!Y105-'Industrie AME'!Y105</f>
        <v>1.8053729999998325E-3</v>
      </c>
      <c r="Z105" s="23">
        <f>'Industrie AMS'!Z105-'Industrie AME'!Z105</f>
        <v>3.5567919999999198E-3</v>
      </c>
      <c r="AA105" s="23">
        <f>'Industrie AMS'!AA105-'Industrie AME'!AA105</f>
        <v>5.6199230000000266E-3</v>
      </c>
      <c r="AB105" s="23">
        <f>'Industrie AMS'!AB105-'Industrie AME'!AB105</f>
        <v>8.1168430000000402E-3</v>
      </c>
      <c r="AC105" s="23">
        <f>'Industrie AMS'!AC105-'Industrie AME'!AC105</f>
        <v>1.1038724999999916E-2</v>
      </c>
      <c r="AD105" s="23">
        <f>'Industrie AMS'!AD105-'Industrie AME'!AD105</f>
        <v>1.4077665999999933E-2</v>
      </c>
      <c r="AE105" s="23">
        <f>'Industrie AMS'!AE105-'Industrie AME'!AE105</f>
        <v>1.7191227000000087E-2</v>
      </c>
      <c r="AF105" s="23">
        <f>'Industrie AMS'!AF105-'Industrie AME'!AF105</f>
        <v>2.0288780000000006E-2</v>
      </c>
      <c r="AG105" s="23">
        <f>'Industrie AMS'!AG105-'Industrie AME'!AG105</f>
        <v>2.3390412999999999E-2</v>
      </c>
      <c r="AH105" s="23">
        <f>'Industrie AMS'!AH105-'Industrie AME'!AH105</f>
        <v>2.6248577999999911E-2</v>
      </c>
      <c r="AI105" s="23">
        <f>'Industrie AMS'!AI105-'Industrie AME'!AI105</f>
        <v>2.9049032999999946E-2</v>
      </c>
      <c r="AJ105" s="23">
        <f>'Industrie AMS'!AJ105-'Industrie AME'!AJ105</f>
        <v>3.1964556000000144E-2</v>
      </c>
      <c r="AK105" s="23">
        <f>'Industrie AMS'!AK105-'Industrie AME'!AK105</f>
        <v>3.5209422000000101E-2</v>
      </c>
      <c r="AL105" s="23">
        <f>'Industrie AMS'!AL105-'Industrie AME'!AL105</f>
        <v>3.8326422999999998E-2</v>
      </c>
      <c r="AM105" s="23">
        <f>'Industrie AMS'!AM105-'Industrie AME'!AM105</f>
        <v>4.175774100000007E-2</v>
      </c>
      <c r="AN105" s="23">
        <f>'Industrie AMS'!AN105-'Industrie AME'!AN105</f>
        <v>4.5184997999999865E-2</v>
      </c>
      <c r="AO105" s="23">
        <f>'Industrie AMS'!AO105-'Industrie AME'!AO105</f>
        <v>4.9212811000000078E-2</v>
      </c>
      <c r="AP105" s="23">
        <f>'Industrie AMS'!AP105-'Industrie AME'!AP105</f>
        <v>5.3569441000000051E-2</v>
      </c>
      <c r="AQ105" s="23">
        <f>'Industrie AMS'!AQ105-'Industrie AME'!AQ105</f>
        <v>5.7980820000000044E-2</v>
      </c>
      <c r="AR105" s="23">
        <f>'Industrie AMS'!AR105-'Industrie AME'!AR105</f>
        <v>6.2416162999999969E-2</v>
      </c>
      <c r="AS105" s="23">
        <f>'Industrie AMS'!AS105-'Industrie AME'!AS105</f>
        <v>6.7083071999999966E-2</v>
      </c>
      <c r="AT105" s="23">
        <f>'Industrie AMS'!AT105-'Industrie AME'!AT105</f>
        <v>7.1726989999999935E-2</v>
      </c>
      <c r="AU105" s="23">
        <f>'Industrie AMS'!AU105-'Industrie AME'!AU105</f>
        <v>7.6418407999999882E-2</v>
      </c>
      <c r="AV105" s="23">
        <f>'Industrie AMS'!AV105-'Industrie AME'!AV105</f>
        <v>8.118849699999986E-2</v>
      </c>
      <c r="AW105" s="23">
        <f>'Industrie AMS'!AW105-'Industrie AME'!AW105</f>
        <v>8.5986864000000107E-2</v>
      </c>
    </row>
    <row r="106" spans="1:49" x14ac:dyDescent="0.25">
      <c r="A106" s="166"/>
      <c r="B106" t="s">
        <v>256</v>
      </c>
      <c r="C106" s="23">
        <f>'Industrie AMS'!C106-'Industrie AME'!C106</f>
        <v>0</v>
      </c>
      <c r="D106" s="23">
        <f>'Industrie AMS'!D106-'Industrie AME'!D106</f>
        <v>0</v>
      </c>
      <c r="E106" s="23">
        <f>'Industrie AMS'!E106-'Industrie AME'!E106</f>
        <v>0</v>
      </c>
      <c r="F106" s="23">
        <f>'Industrie AMS'!F106-'Industrie AME'!F106</f>
        <v>0</v>
      </c>
      <c r="G106" s="23">
        <f>'Industrie AMS'!G106-'Industrie AME'!G106</f>
        <v>0</v>
      </c>
      <c r="H106" s="23">
        <f>'Industrie AMS'!H106-'Industrie AME'!H106</f>
        <v>0</v>
      </c>
      <c r="I106" s="23">
        <f>'Industrie AMS'!I106-'Industrie AME'!I106</f>
        <v>0</v>
      </c>
      <c r="J106" s="23">
        <f>'Industrie AMS'!J106-'Industrie AME'!J106</f>
        <v>0</v>
      </c>
      <c r="K106" s="23">
        <f>'Industrie AMS'!K106-'Industrie AME'!K106</f>
        <v>0</v>
      </c>
      <c r="L106" s="23">
        <f>'Industrie AMS'!L106-'Industrie AME'!L106</f>
        <v>0</v>
      </c>
      <c r="M106" s="23">
        <f>'Industrie AMS'!M106-'Industrie AME'!M106</f>
        <v>0</v>
      </c>
      <c r="N106" s="23">
        <f>'Industrie AMS'!N106-'Industrie AME'!N106</f>
        <v>0</v>
      </c>
      <c r="O106" s="23">
        <f>'Industrie AMS'!O106-'Industrie AME'!O106</f>
        <v>0</v>
      </c>
      <c r="P106" s="23">
        <f>'Industrie AMS'!P106-'Industrie AME'!P106</f>
        <v>0</v>
      </c>
      <c r="Q106" s="23">
        <f>'Industrie AMS'!Q106-'Industrie AME'!Q106</f>
        <v>0</v>
      </c>
      <c r="R106" s="23">
        <f>'Industrie AMS'!R106-'Industrie AME'!R106</f>
        <v>0</v>
      </c>
      <c r="S106" s="23">
        <f>'Industrie AMS'!S106-'Industrie AME'!S106</f>
        <v>0</v>
      </c>
      <c r="T106" s="23">
        <f>'Industrie AMS'!T106-'Industrie AME'!T106</f>
        <v>0</v>
      </c>
      <c r="U106" s="23">
        <f>'Industrie AMS'!U106-'Industrie AME'!U106</f>
        <v>0</v>
      </c>
      <c r="V106" s="23">
        <f>'Industrie AMS'!V106-'Industrie AME'!V106</f>
        <v>-1.8492999999986104E-4</v>
      </c>
      <c r="W106" s="23">
        <f>'Industrie AMS'!W106-'Industrie AME'!W106</f>
        <v>-8.3876600000021284E-4</v>
      </c>
      <c r="X106" s="23">
        <f>'Industrie AMS'!X106-'Industrie AME'!X106</f>
        <v>-1.1667829999999491E-3</v>
      </c>
      <c r="Y106" s="23">
        <f>'Industrie AMS'!Y106-'Industrie AME'!Y106</f>
        <v>-4.0188699999998967E-4</v>
      </c>
      <c r="Z106" s="23">
        <f>'Industrie AMS'!Z106-'Industrie AME'!Z106</f>
        <v>5.3743300000008709E-4</v>
      </c>
      <c r="AA106" s="23">
        <f>'Industrie AMS'!AA106-'Industrie AME'!AA106</f>
        <v>1.776137000000011E-3</v>
      </c>
      <c r="AB106" s="23">
        <f>'Industrie AMS'!AB106-'Industrie AME'!AB106</f>
        <v>3.4344369999999014E-3</v>
      </c>
      <c r="AC106" s="23">
        <f>'Industrie AMS'!AC106-'Industrie AME'!AC106</f>
        <v>5.3710620000000375E-3</v>
      </c>
      <c r="AD106" s="23">
        <f>'Industrie AMS'!AD106-'Industrie AME'!AD106</f>
        <v>8.5097829999998265E-3</v>
      </c>
      <c r="AE106" s="23">
        <f>'Industrie AMS'!AE106-'Industrie AME'!AE106</f>
        <v>1.11318680000001E-2</v>
      </c>
      <c r="AF106" s="23">
        <f>'Industrie AMS'!AF106-'Industrie AME'!AF106</f>
        <v>1.3697999000000127E-2</v>
      </c>
      <c r="AG106" s="23">
        <f>'Industrie AMS'!AG106-'Industrie AME'!AG106</f>
        <v>1.6295287000000158E-2</v>
      </c>
      <c r="AH106" s="23">
        <f>'Industrie AMS'!AH106-'Industrie AME'!AH106</f>
        <v>1.8661322000000036E-2</v>
      </c>
      <c r="AI106" s="23">
        <f>'Industrie AMS'!AI106-'Industrie AME'!AI106</f>
        <v>2.0957045000000063E-2</v>
      </c>
      <c r="AJ106" s="23">
        <f>'Industrie AMS'!AJ106-'Industrie AME'!AJ106</f>
        <v>2.3357405999999914E-2</v>
      </c>
      <c r="AK106" s="23">
        <f>'Industrie AMS'!AK106-'Industrie AME'!AK106</f>
        <v>2.6149943999999925E-2</v>
      </c>
      <c r="AL106" s="23">
        <f>'Industrie AMS'!AL106-'Industrie AME'!AL106</f>
        <v>2.8705454000000019E-2</v>
      </c>
      <c r="AM106" s="23">
        <f>'Industrie AMS'!AM106-'Industrie AME'!AM106</f>
        <v>3.1681730999999935E-2</v>
      </c>
      <c r="AN106" s="23">
        <f>'Industrie AMS'!AN106-'Industrie AME'!AN106</f>
        <v>3.440917099999985E-2</v>
      </c>
      <c r="AO106" s="23">
        <f>'Industrie AMS'!AO106-'Industrie AME'!AO106</f>
        <v>3.7759920000000058E-2</v>
      </c>
      <c r="AP106" s="23">
        <f>'Industrie AMS'!AP106-'Industrie AME'!AP106</f>
        <v>4.1394516999999853E-2</v>
      </c>
      <c r="AQ106" s="23">
        <f>'Industrie AMS'!AQ106-'Industrie AME'!AQ106</f>
        <v>4.5075428000000084E-2</v>
      </c>
      <c r="AR106" s="23">
        <f>'Industrie AMS'!AR106-'Industrie AME'!AR106</f>
        <v>4.8793950000000086E-2</v>
      </c>
      <c r="AS106" s="23">
        <f>'Industrie AMS'!AS106-'Industrie AME'!AS106</f>
        <v>5.2691838999999963E-2</v>
      </c>
      <c r="AT106" s="23">
        <f>'Industrie AMS'!AT106-'Industrie AME'!AT106</f>
        <v>5.6566107999999948E-2</v>
      </c>
      <c r="AU106" s="23">
        <f>'Industrie AMS'!AU106-'Industrie AME'!AU106</f>
        <v>6.0505620000000038E-2</v>
      </c>
      <c r="AV106" s="23">
        <f>'Industrie AMS'!AV106-'Industrie AME'!AV106</f>
        <v>6.4513917999999837E-2</v>
      </c>
      <c r="AW106" s="23">
        <f>'Industrie AMS'!AW106-'Industrie AME'!AW106</f>
        <v>6.8559356999999821E-2</v>
      </c>
    </row>
    <row r="107" spans="1:49" x14ac:dyDescent="0.25">
      <c r="A107" s="166"/>
      <c r="B107" t="s">
        <v>257</v>
      </c>
      <c r="C107" s="23">
        <f>'Industrie AMS'!C107-'Industrie AME'!C107</f>
        <v>0</v>
      </c>
      <c r="D107" s="23">
        <f>'Industrie AMS'!D107-'Industrie AME'!D107</f>
        <v>0</v>
      </c>
      <c r="E107" s="23">
        <f>'Industrie AMS'!E107-'Industrie AME'!E107</f>
        <v>0</v>
      </c>
      <c r="F107" s="23">
        <f>'Industrie AMS'!F107-'Industrie AME'!F107</f>
        <v>0</v>
      </c>
      <c r="G107" s="23">
        <f>'Industrie AMS'!G107-'Industrie AME'!G107</f>
        <v>0</v>
      </c>
      <c r="H107" s="23">
        <f>'Industrie AMS'!H107-'Industrie AME'!H107</f>
        <v>0</v>
      </c>
      <c r="I107" s="23">
        <f>'Industrie AMS'!I107-'Industrie AME'!I107</f>
        <v>0</v>
      </c>
      <c r="J107" s="23">
        <f>'Industrie AMS'!J107-'Industrie AME'!J107</f>
        <v>0</v>
      </c>
      <c r="K107" s="23">
        <f>'Industrie AMS'!K107-'Industrie AME'!K107</f>
        <v>0</v>
      </c>
      <c r="L107" s="23">
        <f>'Industrie AMS'!L107-'Industrie AME'!L107</f>
        <v>0</v>
      </c>
      <c r="M107" s="23">
        <f>'Industrie AMS'!M107-'Industrie AME'!M107</f>
        <v>0</v>
      </c>
      <c r="N107" s="23">
        <f>'Industrie AMS'!N107-'Industrie AME'!N107</f>
        <v>0</v>
      </c>
      <c r="O107" s="23">
        <f>'Industrie AMS'!O107-'Industrie AME'!O107</f>
        <v>0</v>
      </c>
      <c r="P107" s="23">
        <f>'Industrie AMS'!P107-'Industrie AME'!P107</f>
        <v>0</v>
      </c>
      <c r="Q107" s="23">
        <f>'Industrie AMS'!Q107-'Industrie AME'!Q107</f>
        <v>0</v>
      </c>
      <c r="R107" s="23">
        <f>'Industrie AMS'!R107-'Industrie AME'!R107</f>
        <v>0</v>
      </c>
      <c r="S107" s="23">
        <f>'Industrie AMS'!S107-'Industrie AME'!S107</f>
        <v>0</v>
      </c>
      <c r="T107" s="23">
        <f>'Industrie AMS'!T107-'Industrie AME'!T107</f>
        <v>0</v>
      </c>
      <c r="U107" s="23">
        <f>'Industrie AMS'!U107-'Industrie AME'!U107</f>
        <v>0</v>
      </c>
      <c r="V107" s="23">
        <f>'Industrie AMS'!V107-'Industrie AME'!V107</f>
        <v>-1.7074999999922014E-5</v>
      </c>
      <c r="W107" s="23">
        <f>'Industrie AMS'!W107-'Industrie AME'!W107</f>
        <v>9.8088999999967896E-5</v>
      </c>
      <c r="X107" s="23">
        <f>'Industrie AMS'!X107-'Industrie AME'!X107</f>
        <v>-4.2304399999992803E-4</v>
      </c>
      <c r="Y107" s="23">
        <f>'Industrie AMS'!Y107-'Industrie AME'!Y107</f>
        <v>-1.0670900000000483E-3</v>
      </c>
      <c r="Z107" s="23">
        <f>'Industrie AMS'!Z107-'Industrie AME'!Z107</f>
        <v>-2.3386980000001945E-3</v>
      </c>
      <c r="AA107" s="23">
        <f>'Industrie AMS'!AA107-'Industrie AME'!AA107</f>
        <v>-4.7264359999998895E-3</v>
      </c>
      <c r="AB107" s="23">
        <f>'Industrie AMS'!AB107-'Industrie AME'!AB107</f>
        <v>-6.5398530000000399E-3</v>
      </c>
      <c r="AC107" s="23">
        <f>'Industrie AMS'!AC107-'Industrie AME'!AC107</f>
        <v>-7.6144650000000702E-3</v>
      </c>
      <c r="AD107" s="23">
        <f>'Industrie AMS'!AD107-'Industrie AME'!AD107</f>
        <v>-7.7341550000000758E-3</v>
      </c>
      <c r="AE107" s="23">
        <f>'Industrie AMS'!AE107-'Industrie AME'!AE107</f>
        <v>-7.1451290000001944E-3</v>
      </c>
      <c r="AF107" s="23">
        <f>'Industrie AMS'!AF107-'Industrie AME'!AF107</f>
        <v>-5.5783620000000589E-3</v>
      </c>
      <c r="AG107" s="23">
        <f>'Industrie AMS'!AG107-'Industrie AME'!AG107</f>
        <v>-3.4027089999999482E-3</v>
      </c>
      <c r="AH107" s="23">
        <f>'Industrie AMS'!AH107-'Industrie AME'!AH107</f>
        <v>-1.0364860000000586E-3</v>
      </c>
      <c r="AI107" s="23">
        <f>'Industrie AMS'!AI107-'Industrie AME'!AI107</f>
        <v>1.3901849999999882E-3</v>
      </c>
      <c r="AJ107" s="23">
        <f>'Industrie AMS'!AJ107-'Industrie AME'!AJ107</f>
        <v>3.8029840000000092E-3</v>
      </c>
      <c r="AK107" s="23">
        <f>'Industrie AMS'!AK107-'Industrie AME'!AK107</f>
        <v>6.6661050000000888E-3</v>
      </c>
      <c r="AL107" s="23">
        <f>'Industrie AMS'!AL107-'Industrie AME'!AL107</f>
        <v>9.2655690000000845E-3</v>
      </c>
      <c r="AM107" s="23">
        <f>'Industrie AMS'!AM107-'Industrie AME'!AM107</f>
        <v>1.2161882000000013E-2</v>
      </c>
      <c r="AN107" s="23">
        <f>'Industrie AMS'!AN107-'Industrie AME'!AN107</f>
        <v>1.4967098000000068E-2</v>
      </c>
      <c r="AO107" s="23">
        <f>'Industrie AMS'!AO107-'Industrie AME'!AO107</f>
        <v>1.8055303999999994E-2</v>
      </c>
      <c r="AP107" s="23">
        <f>'Industrie AMS'!AP107-'Industrie AME'!AP107</f>
        <v>2.1515563999999987E-2</v>
      </c>
      <c r="AQ107" s="23">
        <f>'Industrie AMS'!AQ107-'Industrie AME'!AQ107</f>
        <v>2.5004385000000129E-2</v>
      </c>
      <c r="AR107" s="23">
        <f>'Industrie AMS'!AR107-'Industrie AME'!AR107</f>
        <v>2.8470372000000133E-2</v>
      </c>
      <c r="AS107" s="23">
        <f>'Industrie AMS'!AS107-'Industrie AME'!AS107</f>
        <v>3.2021242999999977E-2</v>
      </c>
      <c r="AT107" s="23">
        <f>'Industrie AMS'!AT107-'Industrie AME'!AT107</f>
        <v>3.5694273999999915E-2</v>
      </c>
      <c r="AU107" s="23">
        <f>'Industrie AMS'!AU107-'Industrie AME'!AU107</f>
        <v>3.9320518999999887E-2</v>
      </c>
      <c r="AV107" s="23">
        <f>'Industrie AMS'!AV107-'Industrie AME'!AV107</f>
        <v>4.2955536000000016E-2</v>
      </c>
      <c r="AW107" s="23">
        <f>'Industrie AMS'!AW107-'Industrie AME'!AW107</f>
        <v>4.6612040999999937E-2</v>
      </c>
    </row>
    <row r="108" spans="1:49" x14ac:dyDescent="0.25">
      <c r="A108" s="166"/>
      <c r="B108" t="s">
        <v>258</v>
      </c>
      <c r="C108" s="23">
        <f>'Industrie AMS'!C108-'Industrie AME'!C108</f>
        <v>0</v>
      </c>
      <c r="D108" s="23">
        <f>'Industrie AMS'!D108-'Industrie AME'!D108</f>
        <v>0</v>
      </c>
      <c r="E108" s="23">
        <f>'Industrie AMS'!E108-'Industrie AME'!E108</f>
        <v>0</v>
      </c>
      <c r="F108" s="23">
        <f>'Industrie AMS'!F108-'Industrie AME'!F108</f>
        <v>0</v>
      </c>
      <c r="G108" s="23">
        <f>'Industrie AMS'!G108-'Industrie AME'!G108</f>
        <v>0</v>
      </c>
      <c r="H108" s="23">
        <f>'Industrie AMS'!H108-'Industrie AME'!H108</f>
        <v>0</v>
      </c>
      <c r="I108" s="23">
        <f>'Industrie AMS'!I108-'Industrie AME'!I108</f>
        <v>0</v>
      </c>
      <c r="J108" s="23">
        <f>'Industrie AMS'!J108-'Industrie AME'!J108</f>
        <v>0</v>
      </c>
      <c r="K108" s="23">
        <f>'Industrie AMS'!K108-'Industrie AME'!K108</f>
        <v>0</v>
      </c>
      <c r="L108" s="23">
        <f>'Industrie AMS'!L108-'Industrie AME'!L108</f>
        <v>0</v>
      </c>
      <c r="M108" s="23">
        <f>'Industrie AMS'!M108-'Industrie AME'!M108</f>
        <v>0</v>
      </c>
      <c r="N108" s="23">
        <f>'Industrie AMS'!N108-'Industrie AME'!N108</f>
        <v>0</v>
      </c>
      <c r="O108" s="23">
        <f>'Industrie AMS'!O108-'Industrie AME'!O108</f>
        <v>0</v>
      </c>
      <c r="P108" s="23">
        <f>'Industrie AMS'!P108-'Industrie AME'!P108</f>
        <v>0</v>
      </c>
      <c r="Q108" s="23">
        <f>'Industrie AMS'!Q108-'Industrie AME'!Q108</f>
        <v>0</v>
      </c>
      <c r="R108" s="23">
        <f>'Industrie AMS'!R108-'Industrie AME'!R108</f>
        <v>0</v>
      </c>
      <c r="S108" s="23">
        <f>'Industrie AMS'!S108-'Industrie AME'!S108</f>
        <v>0</v>
      </c>
      <c r="T108" s="23">
        <f>'Industrie AMS'!T108-'Industrie AME'!T108</f>
        <v>0</v>
      </c>
      <c r="U108" s="23">
        <f>'Industrie AMS'!U108-'Industrie AME'!U108</f>
        <v>0</v>
      </c>
      <c r="V108" s="23">
        <f>'Industrie AMS'!V108-'Industrie AME'!V108</f>
        <v>-6.1001400000004757E-4</v>
      </c>
      <c r="W108" s="23">
        <f>'Industrie AMS'!W108-'Industrie AME'!W108</f>
        <v>-2.0888880000000665E-3</v>
      </c>
      <c r="X108" s="23">
        <f>'Industrie AMS'!X108-'Industrie AME'!X108</f>
        <v>-4.5390979999999637E-3</v>
      </c>
      <c r="Y108" s="23">
        <f>'Industrie AMS'!Y108-'Industrie AME'!Y108</f>
        <v>-4.9939029999999107E-3</v>
      </c>
      <c r="Z108" s="23">
        <f>'Industrie AMS'!Z108-'Industrie AME'!Z108</f>
        <v>-5.5028480000001156E-3</v>
      </c>
      <c r="AA108" s="23">
        <f>'Industrie AMS'!AA108-'Industrie AME'!AA108</f>
        <v>-5.1595070000001186E-3</v>
      </c>
      <c r="AB108" s="23">
        <f>'Industrie AMS'!AB108-'Industrie AME'!AB108</f>
        <v>-4.1021439999999743E-3</v>
      </c>
      <c r="AC108" s="23">
        <f>'Industrie AMS'!AC108-'Industrie AME'!AC108</f>
        <v>-2.5229060000000469E-3</v>
      </c>
      <c r="AD108" s="23">
        <f>'Industrie AMS'!AD108-'Industrie AME'!AD108</f>
        <v>-5.1210800000012213E-4</v>
      </c>
      <c r="AE108" s="23">
        <f>'Industrie AMS'!AE108-'Industrie AME'!AE108</f>
        <v>1.4814180000000121E-3</v>
      </c>
      <c r="AF108" s="23">
        <f>'Industrie AMS'!AF108-'Industrie AME'!AF108</f>
        <v>4.1078639999998501E-3</v>
      </c>
      <c r="AG108" s="23">
        <f>'Industrie AMS'!AG108-'Industrie AME'!AG108</f>
        <v>6.7444429999998778E-3</v>
      </c>
      <c r="AH108" s="23">
        <f>'Industrie AMS'!AH108-'Industrie AME'!AH108</f>
        <v>8.6672899999999942E-3</v>
      </c>
      <c r="AI108" s="23">
        <f>'Industrie AMS'!AI108-'Industrie AME'!AI108</f>
        <v>1.0181483999999852E-2</v>
      </c>
      <c r="AJ108" s="23">
        <f>'Industrie AMS'!AJ108-'Industrie AME'!AJ108</f>
        <v>1.1749905999999921E-2</v>
      </c>
      <c r="AK108" s="23">
        <f>'Industrie AMS'!AK108-'Industrie AME'!AK108</f>
        <v>1.3630445999999852E-2</v>
      </c>
      <c r="AL108" s="23">
        <f>'Industrie AMS'!AL108-'Industrie AME'!AL108</f>
        <v>1.5816507000000035E-2</v>
      </c>
      <c r="AM108" s="23">
        <f>'Industrie AMS'!AM108-'Industrie AME'!AM108</f>
        <v>1.8326795999999979E-2</v>
      </c>
      <c r="AN108" s="23">
        <f>'Industrie AMS'!AN108-'Industrie AME'!AN108</f>
        <v>1.9085122999999982E-2</v>
      </c>
      <c r="AO108" s="23">
        <f>'Industrie AMS'!AO108-'Industrie AME'!AO108</f>
        <v>2.0068473000000031E-2</v>
      </c>
      <c r="AP108" s="23">
        <f>'Industrie AMS'!AP108-'Industrie AME'!AP108</f>
        <v>2.1052206999999878E-2</v>
      </c>
      <c r="AQ108" s="23">
        <f>'Industrie AMS'!AQ108-'Industrie AME'!AQ108</f>
        <v>2.1715646000000088E-2</v>
      </c>
      <c r="AR108" s="23">
        <f>'Industrie AMS'!AR108-'Industrie AME'!AR108</f>
        <v>2.1867767999999899E-2</v>
      </c>
      <c r="AS108" s="23">
        <f>'Industrie AMS'!AS108-'Industrie AME'!AS108</f>
        <v>2.3959967999999998E-2</v>
      </c>
      <c r="AT108" s="23">
        <f>'Industrie AMS'!AT108-'Industrie AME'!AT108</f>
        <v>2.5826751999999953E-2</v>
      </c>
      <c r="AU108" s="23">
        <f>'Industrie AMS'!AU108-'Industrie AME'!AU108</f>
        <v>2.7624224999999836E-2</v>
      </c>
      <c r="AV108" s="23">
        <f>'Industrie AMS'!AV108-'Industrie AME'!AV108</f>
        <v>2.9384720000000364E-2</v>
      </c>
      <c r="AW108" s="23">
        <f>'Industrie AMS'!AW108-'Industrie AME'!AW108</f>
        <v>3.109498799999999E-2</v>
      </c>
    </row>
    <row r="109" spans="1:49" x14ac:dyDescent="0.25">
      <c r="A109" s="166"/>
      <c r="B109" t="s">
        <v>268</v>
      </c>
      <c r="C109" s="23">
        <f>'Industrie AMS'!C109-'Industrie AME'!C109</f>
        <v>0</v>
      </c>
      <c r="D109" s="23">
        <f>'Industrie AMS'!D109-'Industrie AME'!D109</f>
        <v>0</v>
      </c>
      <c r="E109" s="23">
        <f>'Industrie AMS'!E109-'Industrie AME'!E109</f>
        <v>0</v>
      </c>
      <c r="F109" s="23">
        <f>'Industrie AMS'!F109-'Industrie AME'!F109</f>
        <v>0</v>
      </c>
      <c r="G109" s="23">
        <f>'Industrie AMS'!G109-'Industrie AME'!G109</f>
        <v>0</v>
      </c>
      <c r="H109" s="23">
        <f>'Industrie AMS'!H109-'Industrie AME'!H109</f>
        <v>0</v>
      </c>
      <c r="I109" s="23">
        <f>'Industrie AMS'!I109-'Industrie AME'!I109</f>
        <v>0</v>
      </c>
      <c r="J109" s="23">
        <f>'Industrie AMS'!J109-'Industrie AME'!J109</f>
        <v>0</v>
      </c>
      <c r="K109" s="23">
        <f>'Industrie AMS'!K109-'Industrie AME'!K109</f>
        <v>0</v>
      </c>
      <c r="L109" s="23">
        <f>'Industrie AMS'!L109-'Industrie AME'!L109</f>
        <v>0</v>
      </c>
      <c r="M109" s="23">
        <f>'Industrie AMS'!M109-'Industrie AME'!M109</f>
        <v>0</v>
      </c>
      <c r="N109" s="23">
        <f>'Industrie AMS'!N109-'Industrie AME'!N109</f>
        <v>0</v>
      </c>
      <c r="O109" s="23">
        <f>'Industrie AMS'!O109-'Industrie AME'!O109</f>
        <v>0</v>
      </c>
      <c r="P109" s="23">
        <f>'Industrie AMS'!P109-'Industrie AME'!P109</f>
        <v>0</v>
      </c>
      <c r="Q109" s="23">
        <f>'Industrie AMS'!Q109-'Industrie AME'!Q109</f>
        <v>0</v>
      </c>
      <c r="R109" s="23">
        <f>'Industrie AMS'!R109-'Industrie AME'!R109</f>
        <v>0</v>
      </c>
      <c r="S109" s="23">
        <f>'Industrie AMS'!S109-'Industrie AME'!S109</f>
        <v>0</v>
      </c>
      <c r="T109" s="23">
        <f>'Industrie AMS'!T109-'Industrie AME'!T109</f>
        <v>0</v>
      </c>
      <c r="U109" s="23">
        <f>'Industrie AMS'!U109-'Industrie AME'!U109</f>
        <v>0</v>
      </c>
      <c r="V109" s="23">
        <f>'Industrie AMS'!V109-'Industrie AME'!V109</f>
        <v>-4.8173700000009312E-4</v>
      </c>
      <c r="W109" s="23">
        <f>'Industrie AMS'!W109-'Industrie AME'!W109</f>
        <v>-2.7701069999999106E-3</v>
      </c>
      <c r="X109" s="23">
        <f>'Industrie AMS'!X109-'Industrie AME'!X109</f>
        <v>-6.0927809999999916E-3</v>
      </c>
      <c r="Y109" s="23">
        <f>'Industrie AMS'!Y109-'Industrie AME'!Y109</f>
        <v>-6.365677000000014E-3</v>
      </c>
      <c r="Z109" s="23">
        <f>'Industrie AMS'!Z109-'Industrie AME'!Z109</f>
        <v>-6.5017890000000911E-3</v>
      </c>
      <c r="AA109" s="23">
        <f>'Industrie AMS'!AA109-'Industrie AME'!AA109</f>
        <v>-7.040620000000164E-3</v>
      </c>
      <c r="AB109" s="23">
        <f>'Industrie AMS'!AB109-'Industrie AME'!AB109</f>
        <v>-6.7482749999998592E-3</v>
      </c>
      <c r="AC109" s="23">
        <f>'Industrie AMS'!AC109-'Industrie AME'!AC109</f>
        <v>-5.6834590000001128E-3</v>
      </c>
      <c r="AD109" s="23">
        <f>'Industrie AMS'!AD109-'Industrie AME'!AD109</f>
        <v>-3.9238829999999059E-3</v>
      </c>
      <c r="AE109" s="23">
        <f>'Industrie AMS'!AE109-'Industrie AME'!AE109</f>
        <v>-2.8797709999999199E-3</v>
      </c>
      <c r="AF109" s="23">
        <f>'Industrie AMS'!AF109-'Industrie AME'!AF109</f>
        <v>-1.6797920000000133E-3</v>
      </c>
      <c r="AG109" s="23">
        <f>'Industrie AMS'!AG109-'Industrie AME'!AG109</f>
        <v>-1.5292500000008147E-4</v>
      </c>
      <c r="AH109" s="23">
        <f>'Industrie AMS'!AH109-'Industrie AME'!AH109</f>
        <v>1.1183370000000803E-3</v>
      </c>
      <c r="AI109" s="23">
        <f>'Industrie AMS'!AI109-'Industrie AME'!AI109</f>
        <v>2.1402139999999736E-3</v>
      </c>
      <c r="AJ109" s="23">
        <f>'Industrie AMS'!AJ109-'Industrie AME'!AJ109</f>
        <v>2.9710530000000013E-3</v>
      </c>
      <c r="AK109" s="23">
        <f>'Industrie AMS'!AK109-'Industrie AME'!AK109</f>
        <v>4.0818309999999247E-3</v>
      </c>
      <c r="AL109" s="23">
        <f>'Industrie AMS'!AL109-'Industrie AME'!AL109</f>
        <v>5.255589000000116E-3</v>
      </c>
      <c r="AM109" s="23">
        <f>'Industrie AMS'!AM109-'Industrie AME'!AM109</f>
        <v>6.7503780000000013E-3</v>
      </c>
      <c r="AN109" s="23">
        <f>'Industrie AMS'!AN109-'Industrie AME'!AN109</f>
        <v>6.8663339999999184E-3</v>
      </c>
      <c r="AO109" s="23">
        <f>'Industrie AMS'!AO109-'Industrie AME'!AO109</f>
        <v>6.4312899999998674E-3</v>
      </c>
      <c r="AP109" s="23">
        <f>'Industrie AMS'!AP109-'Industrie AME'!AP109</f>
        <v>5.9024430000000905E-3</v>
      </c>
      <c r="AQ109" s="23">
        <f>'Industrie AMS'!AQ109-'Industrie AME'!AQ109</f>
        <v>4.9909459999999406E-3</v>
      </c>
      <c r="AR109" s="23">
        <f>'Industrie AMS'!AR109-'Industrie AME'!AR109</f>
        <v>3.3449109999998949E-3</v>
      </c>
      <c r="AS109" s="23">
        <f>'Industrie AMS'!AS109-'Industrie AME'!AS109</f>
        <v>3.8762129999998507E-3</v>
      </c>
      <c r="AT109" s="23">
        <f>'Industrie AMS'!AT109-'Industrie AME'!AT109</f>
        <v>4.5693369999999511E-3</v>
      </c>
      <c r="AU109" s="23">
        <f>'Industrie AMS'!AU109-'Industrie AME'!AU109</f>
        <v>5.0490290000002602E-3</v>
      </c>
      <c r="AV109" s="23">
        <f>'Industrie AMS'!AV109-'Industrie AME'!AV109</f>
        <v>5.3513990000002565E-3</v>
      </c>
      <c r="AW109" s="23">
        <f>'Industrie AMS'!AW109-'Industrie AME'!AW109</f>
        <v>5.3675250000000396E-3</v>
      </c>
    </row>
    <row r="110" spans="1:49" x14ac:dyDescent="0.25">
      <c r="A110" s="166"/>
      <c r="B110" t="s">
        <v>259</v>
      </c>
      <c r="C110" s="23">
        <f>'Industrie AMS'!C110-'Industrie AME'!C110</f>
        <v>0</v>
      </c>
      <c r="D110" s="23">
        <f>'Industrie AMS'!D110-'Industrie AME'!D110</f>
        <v>0</v>
      </c>
      <c r="E110" s="23">
        <f>'Industrie AMS'!E110-'Industrie AME'!E110</f>
        <v>0</v>
      </c>
      <c r="F110" s="23">
        <f>'Industrie AMS'!F110-'Industrie AME'!F110</f>
        <v>0</v>
      </c>
      <c r="G110" s="23">
        <f>'Industrie AMS'!G110-'Industrie AME'!G110</f>
        <v>0</v>
      </c>
      <c r="H110" s="23">
        <f>'Industrie AMS'!H110-'Industrie AME'!H110</f>
        <v>0</v>
      </c>
      <c r="I110" s="23">
        <f>'Industrie AMS'!I110-'Industrie AME'!I110</f>
        <v>0</v>
      </c>
      <c r="J110" s="23">
        <f>'Industrie AMS'!J110-'Industrie AME'!J110</f>
        <v>0</v>
      </c>
      <c r="K110" s="23">
        <f>'Industrie AMS'!K110-'Industrie AME'!K110</f>
        <v>0</v>
      </c>
      <c r="L110" s="23">
        <f>'Industrie AMS'!L110-'Industrie AME'!L110</f>
        <v>0</v>
      </c>
      <c r="M110" s="23">
        <f>'Industrie AMS'!M110-'Industrie AME'!M110</f>
        <v>0</v>
      </c>
      <c r="N110" s="23">
        <f>'Industrie AMS'!N110-'Industrie AME'!N110</f>
        <v>0</v>
      </c>
      <c r="O110" s="23">
        <f>'Industrie AMS'!O110-'Industrie AME'!O110</f>
        <v>0</v>
      </c>
      <c r="P110" s="23">
        <f>'Industrie AMS'!P110-'Industrie AME'!P110</f>
        <v>0</v>
      </c>
      <c r="Q110" s="23">
        <f>'Industrie AMS'!Q110-'Industrie AME'!Q110</f>
        <v>0</v>
      </c>
      <c r="R110" s="23">
        <f>'Industrie AMS'!R110-'Industrie AME'!R110</f>
        <v>0</v>
      </c>
      <c r="S110" s="23">
        <f>'Industrie AMS'!S110-'Industrie AME'!S110</f>
        <v>0</v>
      </c>
      <c r="T110" s="23">
        <f>'Industrie AMS'!T110-'Industrie AME'!T110</f>
        <v>0</v>
      </c>
      <c r="U110" s="23">
        <f>'Industrie AMS'!U110-'Industrie AME'!U110</f>
        <v>0</v>
      </c>
      <c r="V110" s="23">
        <f>'Industrie AMS'!V110-'Industrie AME'!V110</f>
        <v>-5.8913399999993565E-4</v>
      </c>
      <c r="W110" s="23">
        <f>'Industrie AMS'!W110-'Industrie AME'!W110</f>
        <v>-2.2127020000000108E-3</v>
      </c>
      <c r="X110" s="23">
        <f>'Industrie AMS'!X110-'Industrie AME'!X110</f>
        <v>-4.0286249999998969E-3</v>
      </c>
      <c r="Y110" s="23">
        <f>'Industrie AMS'!Y110-'Industrie AME'!Y110</f>
        <v>-4.0285619999997913E-3</v>
      </c>
      <c r="Z110" s="23">
        <f>'Industrie AMS'!Z110-'Industrie AME'!Z110</f>
        <v>-4.3767660000000319E-3</v>
      </c>
      <c r="AA110" s="23">
        <f>'Industrie AMS'!AA110-'Industrie AME'!AA110</f>
        <v>-4.0709369999998302E-3</v>
      </c>
      <c r="AB110" s="23">
        <f>'Industrie AMS'!AB110-'Industrie AME'!AB110</f>
        <v>-4.1327159999999807E-3</v>
      </c>
      <c r="AC110" s="23">
        <f>'Industrie AMS'!AC110-'Industrie AME'!AC110</f>
        <v>-1.6170800000001595E-3</v>
      </c>
      <c r="AD110" s="23">
        <f>'Industrie AMS'!AD110-'Industrie AME'!AD110</f>
        <v>4.16006999999885E-4</v>
      </c>
      <c r="AE110" s="23">
        <f>'Industrie AMS'!AE110-'Industrie AME'!AE110</f>
        <v>2.3494250000000161E-3</v>
      </c>
      <c r="AF110" s="23">
        <f>'Industrie AMS'!AF110-'Industrie AME'!AF110</f>
        <v>4.4116139999998971E-3</v>
      </c>
      <c r="AG110" s="23">
        <f>'Industrie AMS'!AG110-'Industrie AME'!AG110</f>
        <v>6.7482089999999495E-3</v>
      </c>
      <c r="AH110" s="23">
        <f>'Industrie AMS'!AH110-'Industrie AME'!AH110</f>
        <v>8.7645549999999517E-3</v>
      </c>
      <c r="AI110" s="23">
        <f>'Industrie AMS'!AI110-'Industrie AME'!AI110</f>
        <v>1.0539217999999906E-2</v>
      </c>
      <c r="AJ110" s="23">
        <f>'Industrie AMS'!AJ110-'Industrie AME'!AJ110</f>
        <v>1.2400552999999981E-2</v>
      </c>
      <c r="AK110" s="23">
        <f>'Industrie AMS'!AK110-'Industrie AME'!AK110</f>
        <v>1.4783847000000128E-2</v>
      </c>
      <c r="AL110" s="23">
        <f>'Industrie AMS'!AL110-'Industrie AME'!AL110</f>
        <v>1.706880299999991E-2</v>
      </c>
      <c r="AM110" s="23">
        <f>'Industrie AMS'!AM110-'Industrie AME'!AM110</f>
        <v>1.9963944999999983E-2</v>
      </c>
      <c r="AN110" s="23">
        <f>'Industrie AMS'!AN110-'Industrie AME'!AN110</f>
        <v>2.1485707000000076E-2</v>
      </c>
      <c r="AO110" s="23">
        <f>'Industrie AMS'!AO110-'Industrie AME'!AO110</f>
        <v>2.3455979999999821E-2</v>
      </c>
      <c r="AP110" s="23">
        <f>'Industrie AMS'!AP110-'Industrie AME'!AP110</f>
        <v>2.5565535000000139E-2</v>
      </c>
      <c r="AQ110" s="23">
        <f>'Industrie AMS'!AQ110-'Industrie AME'!AQ110</f>
        <v>2.74187979999998E-2</v>
      </c>
      <c r="AR110" s="23">
        <f>'Industrie AMS'!AR110-'Industrie AME'!AR110</f>
        <v>2.8938793000000018E-2</v>
      </c>
      <c r="AS110" s="23">
        <f>'Industrie AMS'!AS110-'Industrie AME'!AS110</f>
        <v>3.1800838000000109E-2</v>
      </c>
      <c r="AT110" s="23">
        <f>'Industrie AMS'!AT110-'Industrie AME'!AT110</f>
        <v>3.4609624000000228E-2</v>
      </c>
      <c r="AU110" s="23">
        <f>'Industrie AMS'!AU110-'Industrie AME'!AU110</f>
        <v>3.7392370999999702E-2</v>
      </c>
      <c r="AV110" s="23">
        <f>'Industrie AMS'!AV110-'Industrie AME'!AV110</f>
        <v>4.0189219999999803E-2</v>
      </c>
      <c r="AW110" s="23">
        <f>'Industrie AMS'!AW110-'Industrie AME'!AW110</f>
        <v>4.2988745000000161E-2</v>
      </c>
    </row>
    <row r="111" spans="1:49" x14ac:dyDescent="0.25">
      <c r="A111" s="166"/>
      <c r="B111" t="s">
        <v>260</v>
      </c>
      <c r="C111" s="23">
        <f>'Industrie AMS'!C111-'Industrie AME'!C111</f>
        <v>0</v>
      </c>
      <c r="D111" s="23">
        <f>'Industrie AMS'!D111-'Industrie AME'!D111</f>
        <v>0</v>
      </c>
      <c r="E111" s="23">
        <f>'Industrie AMS'!E111-'Industrie AME'!E111</f>
        <v>0</v>
      </c>
      <c r="F111" s="23">
        <f>'Industrie AMS'!F111-'Industrie AME'!F111</f>
        <v>0</v>
      </c>
      <c r="G111" s="23">
        <f>'Industrie AMS'!G111-'Industrie AME'!G111</f>
        <v>0</v>
      </c>
      <c r="H111" s="23">
        <f>'Industrie AMS'!H111-'Industrie AME'!H111</f>
        <v>0</v>
      </c>
      <c r="I111" s="23">
        <f>'Industrie AMS'!I111-'Industrie AME'!I111</f>
        <v>0</v>
      </c>
      <c r="J111" s="23">
        <f>'Industrie AMS'!J111-'Industrie AME'!J111</f>
        <v>0</v>
      </c>
      <c r="K111" s="23">
        <f>'Industrie AMS'!K111-'Industrie AME'!K111</f>
        <v>0</v>
      </c>
      <c r="L111" s="23">
        <f>'Industrie AMS'!L111-'Industrie AME'!L111</f>
        <v>0</v>
      </c>
      <c r="M111" s="23">
        <f>'Industrie AMS'!M111-'Industrie AME'!M111</f>
        <v>0</v>
      </c>
      <c r="N111" s="23">
        <f>'Industrie AMS'!N111-'Industrie AME'!N111</f>
        <v>0</v>
      </c>
      <c r="O111" s="23">
        <f>'Industrie AMS'!O111-'Industrie AME'!O111</f>
        <v>0</v>
      </c>
      <c r="P111" s="23">
        <f>'Industrie AMS'!P111-'Industrie AME'!P111</f>
        <v>0</v>
      </c>
      <c r="Q111" s="23">
        <f>'Industrie AMS'!Q111-'Industrie AME'!Q111</f>
        <v>0</v>
      </c>
      <c r="R111" s="23">
        <f>'Industrie AMS'!R111-'Industrie AME'!R111</f>
        <v>0</v>
      </c>
      <c r="S111" s="23">
        <f>'Industrie AMS'!S111-'Industrie AME'!S111</f>
        <v>0</v>
      </c>
      <c r="T111" s="23">
        <f>'Industrie AMS'!T111-'Industrie AME'!T111</f>
        <v>0</v>
      </c>
      <c r="U111" s="23">
        <f>'Industrie AMS'!U111-'Industrie AME'!U111</f>
        <v>0</v>
      </c>
      <c r="V111" s="23">
        <f>'Industrie AMS'!V111-'Industrie AME'!V111</f>
        <v>-1.6429589999999994E-3</v>
      </c>
      <c r="W111" s="23">
        <f>'Industrie AMS'!W111-'Industrie AME'!W111</f>
        <v>-5.47477800000018E-3</v>
      </c>
      <c r="X111" s="23">
        <f>'Industrie AMS'!X111-'Industrie AME'!X111</f>
        <v>-1.041946699999996E-2</v>
      </c>
      <c r="Y111" s="23">
        <f>'Industrie AMS'!Y111-'Industrie AME'!Y111</f>
        <v>-1.2051663999999906E-2</v>
      </c>
      <c r="Z111" s="23">
        <f>'Industrie AMS'!Z111-'Industrie AME'!Z111</f>
        <v>-1.4529505999999914E-2</v>
      </c>
      <c r="AA111" s="23">
        <f>'Industrie AMS'!AA111-'Industrie AME'!AA111</f>
        <v>-1.6115145000000108E-2</v>
      </c>
      <c r="AB111" s="23">
        <f>'Industrie AMS'!AB111-'Industrie AME'!AB111</f>
        <v>-1.6964857999999916E-2</v>
      </c>
      <c r="AC111" s="23">
        <f>'Industrie AMS'!AC111-'Industrie AME'!AC111</f>
        <v>-1.7005372000000074E-2</v>
      </c>
      <c r="AD111" s="23">
        <f>'Industrie AMS'!AD111-'Industrie AME'!AD111</f>
        <v>-1.7342557999999952E-2</v>
      </c>
      <c r="AE111" s="23">
        <f>'Industrie AMS'!AE111-'Industrie AME'!AE111</f>
        <v>-1.7340029999999951E-2</v>
      </c>
      <c r="AF111" s="23">
        <f>'Industrie AMS'!AF111-'Industrie AME'!AF111</f>
        <v>-1.7193102999999876E-2</v>
      </c>
      <c r="AG111" s="23">
        <f>'Industrie AMS'!AG111-'Industrie AME'!AG111</f>
        <v>-1.6346041000000033E-2</v>
      </c>
      <c r="AH111" s="23">
        <f>'Industrie AMS'!AH111-'Industrie AME'!AH111</f>
        <v>-1.6191338999999916E-2</v>
      </c>
      <c r="AI111" s="23">
        <f>'Industrie AMS'!AI111-'Industrie AME'!AI111</f>
        <v>-1.6689860000000056E-2</v>
      </c>
      <c r="AJ111" s="23">
        <f>'Industrie AMS'!AJ111-'Industrie AME'!AJ111</f>
        <v>-1.6985106000000139E-2</v>
      </c>
      <c r="AK111" s="23">
        <f>'Industrie AMS'!AK111-'Industrie AME'!AK111</f>
        <v>-1.6882965999999833E-2</v>
      </c>
      <c r="AL111" s="23">
        <f>'Industrie AMS'!AL111-'Industrie AME'!AL111</f>
        <v>-1.5345080999999983E-2</v>
      </c>
      <c r="AM111" s="23">
        <f>'Industrie AMS'!AM111-'Industrie AME'!AM111</f>
        <v>-1.3046217000000082E-2</v>
      </c>
      <c r="AN111" s="23">
        <f>'Industrie AMS'!AN111-'Industrie AME'!AN111</f>
        <v>-1.6085906000000039E-2</v>
      </c>
      <c r="AO111" s="23">
        <f>'Industrie AMS'!AO111-'Industrie AME'!AO111</f>
        <v>-1.9333279000000037E-2</v>
      </c>
      <c r="AP111" s="23">
        <f>'Industrie AMS'!AP111-'Industrie AME'!AP111</f>
        <v>-2.3306588000000072E-2</v>
      </c>
      <c r="AQ111" s="23">
        <f>'Industrie AMS'!AQ111-'Industrie AME'!AQ111</f>
        <v>-2.8467615999999918E-2</v>
      </c>
      <c r="AR111" s="23">
        <f>'Industrie AMS'!AR111-'Industrie AME'!AR111</f>
        <v>-3.4953363000000071E-2</v>
      </c>
      <c r="AS111" s="23">
        <f>'Industrie AMS'!AS111-'Industrie AME'!AS111</f>
        <v>-3.6387331000000023E-2</v>
      </c>
      <c r="AT111" s="23">
        <f>'Industrie AMS'!AT111-'Industrie AME'!AT111</f>
        <v>-3.7969032999999985E-2</v>
      </c>
      <c r="AU111" s="23">
        <f>'Industrie AMS'!AU111-'Industrie AME'!AU111</f>
        <v>-3.9499830999999874E-2</v>
      </c>
      <c r="AV111" s="23">
        <f>'Industrie AMS'!AV111-'Industrie AME'!AV111</f>
        <v>-4.0974465000000126E-2</v>
      </c>
      <c r="AW111" s="23">
        <f>'Industrie AMS'!AW111-'Industrie AME'!AW111</f>
        <v>-4.2450810000000061E-2</v>
      </c>
    </row>
    <row r="112" spans="1:49" x14ac:dyDescent="0.25">
      <c r="A112" s="166"/>
      <c r="B112" t="s">
        <v>261</v>
      </c>
      <c r="C112" s="23">
        <f>'Industrie AMS'!C112-'Industrie AME'!C112</f>
        <v>0</v>
      </c>
      <c r="D112" s="23">
        <f>'Industrie AMS'!D112-'Industrie AME'!D112</f>
        <v>0</v>
      </c>
      <c r="E112" s="23">
        <f>'Industrie AMS'!E112-'Industrie AME'!E112</f>
        <v>0</v>
      </c>
      <c r="F112" s="23">
        <f>'Industrie AMS'!F112-'Industrie AME'!F112</f>
        <v>0</v>
      </c>
      <c r="G112" s="23">
        <f>'Industrie AMS'!G112-'Industrie AME'!G112</f>
        <v>0</v>
      </c>
      <c r="H112" s="23">
        <f>'Industrie AMS'!H112-'Industrie AME'!H112</f>
        <v>0</v>
      </c>
      <c r="I112" s="23">
        <f>'Industrie AMS'!I112-'Industrie AME'!I112</f>
        <v>0</v>
      </c>
      <c r="J112" s="23">
        <f>'Industrie AMS'!J112-'Industrie AME'!J112</f>
        <v>0</v>
      </c>
      <c r="K112" s="23">
        <f>'Industrie AMS'!K112-'Industrie AME'!K112</f>
        <v>0</v>
      </c>
      <c r="L112" s="23">
        <f>'Industrie AMS'!L112-'Industrie AME'!L112</f>
        <v>0</v>
      </c>
      <c r="M112" s="23">
        <f>'Industrie AMS'!M112-'Industrie AME'!M112</f>
        <v>0</v>
      </c>
      <c r="N112" s="23">
        <f>'Industrie AMS'!N112-'Industrie AME'!N112</f>
        <v>0</v>
      </c>
      <c r="O112" s="23">
        <f>'Industrie AMS'!O112-'Industrie AME'!O112</f>
        <v>0</v>
      </c>
      <c r="P112" s="23">
        <f>'Industrie AMS'!P112-'Industrie AME'!P112</f>
        <v>0</v>
      </c>
      <c r="Q112" s="23">
        <f>'Industrie AMS'!Q112-'Industrie AME'!Q112</f>
        <v>0</v>
      </c>
      <c r="R112" s="23">
        <f>'Industrie AMS'!R112-'Industrie AME'!R112</f>
        <v>0</v>
      </c>
      <c r="S112" s="23">
        <f>'Industrie AMS'!S112-'Industrie AME'!S112</f>
        <v>0</v>
      </c>
      <c r="T112" s="23">
        <f>'Industrie AMS'!T112-'Industrie AME'!T112</f>
        <v>0</v>
      </c>
      <c r="U112" s="23">
        <f>'Industrie AMS'!U112-'Industrie AME'!U112</f>
        <v>0</v>
      </c>
      <c r="V112" s="23">
        <f>'Industrie AMS'!V112-'Industrie AME'!V112</f>
        <v>-7.7291300000004171E-4</v>
      </c>
      <c r="W112" s="23">
        <f>'Industrie AMS'!W112-'Industrie AME'!W112</f>
        <v>-2.4889580000000411E-3</v>
      </c>
      <c r="X112" s="23">
        <f>'Industrie AMS'!X112-'Industrie AME'!X112</f>
        <v>-3.5780990000000568E-3</v>
      </c>
      <c r="Y112" s="23">
        <f>'Industrie AMS'!Y112-'Industrie AME'!Y112</f>
        <v>-3.1764489999999146E-3</v>
      </c>
      <c r="Z112" s="23">
        <f>'Industrie AMS'!Z112-'Industrie AME'!Z112</f>
        <v>-3.4170319999999865E-3</v>
      </c>
      <c r="AA112" s="23">
        <f>'Industrie AMS'!AA112-'Industrie AME'!AA112</f>
        <v>-3.0101039999999024E-3</v>
      </c>
      <c r="AB112" s="23">
        <f>'Industrie AMS'!AB112-'Industrie AME'!AB112</f>
        <v>-2.1268320000000784E-3</v>
      </c>
      <c r="AC112" s="23">
        <f>'Industrie AMS'!AC112-'Industrie AME'!AC112</f>
        <v>-1.2009600000006948E-4</v>
      </c>
      <c r="AD112" s="23">
        <f>'Industrie AMS'!AD112-'Industrie AME'!AD112</f>
        <v>6.2976460000001566E-3</v>
      </c>
      <c r="AE112" s="23">
        <f>'Industrie AMS'!AE112-'Industrie AME'!AE112</f>
        <v>1.0108157999999978E-2</v>
      </c>
      <c r="AF112" s="23">
        <f>'Industrie AMS'!AF112-'Industrie AME'!AF112</f>
        <v>1.3576865999999965E-2</v>
      </c>
      <c r="AG112" s="23">
        <f>'Industrie AMS'!AG112-'Industrie AME'!AG112</f>
        <v>1.7282092000000082E-2</v>
      </c>
      <c r="AH112" s="23">
        <f>'Industrie AMS'!AH112-'Industrie AME'!AH112</f>
        <v>2.0575959000000088E-2</v>
      </c>
      <c r="AI112" s="23">
        <f>'Industrie AMS'!AI112-'Industrie AME'!AI112</f>
        <v>2.3660322999999872E-2</v>
      </c>
      <c r="AJ112" s="23">
        <f>'Industrie AMS'!AJ112-'Industrie AME'!AJ112</f>
        <v>2.6955814999999994E-2</v>
      </c>
      <c r="AK112" s="23">
        <f>'Industrie AMS'!AK112-'Industrie AME'!AK112</f>
        <v>3.0597898000000123E-2</v>
      </c>
      <c r="AL112" s="23">
        <f>'Industrie AMS'!AL112-'Industrie AME'!AL112</f>
        <v>3.4474861999999939E-2</v>
      </c>
      <c r="AM112" s="23">
        <f>'Industrie AMS'!AM112-'Industrie AME'!AM112</f>
        <v>3.8762473000000019E-2</v>
      </c>
      <c r="AN112" s="23">
        <f>'Industrie AMS'!AN112-'Industrie AME'!AN112</f>
        <v>4.1650909999999985E-2</v>
      </c>
      <c r="AO112" s="23">
        <f>'Industrie AMS'!AO112-'Industrie AME'!AO112</f>
        <v>4.512886699999985E-2</v>
      </c>
      <c r="AP112" s="23">
        <f>'Industrie AMS'!AP112-'Industrie AME'!AP112</f>
        <v>4.8697114999999958E-2</v>
      </c>
      <c r="AQ112" s="23">
        <f>'Industrie AMS'!AQ112-'Industrie AME'!AQ112</f>
        <v>5.1864844000000021E-2</v>
      </c>
      <c r="AR112" s="23">
        <f>'Industrie AMS'!AR112-'Industrie AME'!AR112</f>
        <v>5.4795114000000034E-2</v>
      </c>
      <c r="AS112" s="23">
        <f>'Industrie AMS'!AS112-'Industrie AME'!AS112</f>
        <v>5.8715481000000125E-2</v>
      </c>
      <c r="AT112" s="23">
        <f>'Industrie AMS'!AT112-'Industrie AME'!AT112</f>
        <v>6.2546189000000085E-2</v>
      </c>
      <c r="AU112" s="23">
        <f>'Industrie AMS'!AU112-'Industrie AME'!AU112</f>
        <v>6.633190099999986E-2</v>
      </c>
      <c r="AV112" s="23">
        <f>'Industrie AMS'!AV112-'Industrie AME'!AV112</f>
        <v>7.0121137999999972E-2</v>
      </c>
      <c r="AW112" s="23">
        <f>'Industrie AMS'!AW112-'Industrie AME'!AW112</f>
        <v>7.3898894000000048E-2</v>
      </c>
    </row>
    <row r="113" spans="1:49" x14ac:dyDescent="0.25">
      <c r="A113" s="166"/>
      <c r="B113" t="s">
        <v>262</v>
      </c>
      <c r="C113" s="23">
        <f>'Industrie AMS'!C113-'Industrie AME'!C113</f>
        <v>0</v>
      </c>
      <c r="D113" s="23">
        <f>'Industrie AMS'!D113-'Industrie AME'!D113</f>
        <v>0</v>
      </c>
      <c r="E113" s="23">
        <f>'Industrie AMS'!E113-'Industrie AME'!E113</f>
        <v>0</v>
      </c>
      <c r="F113" s="23">
        <f>'Industrie AMS'!F113-'Industrie AME'!F113</f>
        <v>0</v>
      </c>
      <c r="G113" s="23">
        <f>'Industrie AMS'!G113-'Industrie AME'!G113</f>
        <v>0</v>
      </c>
      <c r="H113" s="23">
        <f>'Industrie AMS'!H113-'Industrie AME'!H113</f>
        <v>0</v>
      </c>
      <c r="I113" s="23">
        <f>'Industrie AMS'!I113-'Industrie AME'!I113</f>
        <v>0</v>
      </c>
      <c r="J113" s="23">
        <f>'Industrie AMS'!J113-'Industrie AME'!J113</f>
        <v>0</v>
      </c>
      <c r="K113" s="23">
        <f>'Industrie AMS'!K113-'Industrie AME'!K113</f>
        <v>0</v>
      </c>
      <c r="L113" s="23">
        <f>'Industrie AMS'!L113-'Industrie AME'!L113</f>
        <v>0</v>
      </c>
      <c r="M113" s="23">
        <f>'Industrie AMS'!M113-'Industrie AME'!M113</f>
        <v>0</v>
      </c>
      <c r="N113" s="23">
        <f>'Industrie AMS'!N113-'Industrie AME'!N113</f>
        <v>0</v>
      </c>
      <c r="O113" s="23">
        <f>'Industrie AMS'!O113-'Industrie AME'!O113</f>
        <v>0</v>
      </c>
      <c r="P113" s="23">
        <f>'Industrie AMS'!P113-'Industrie AME'!P113</f>
        <v>0</v>
      </c>
      <c r="Q113" s="23">
        <f>'Industrie AMS'!Q113-'Industrie AME'!Q113</f>
        <v>0</v>
      </c>
      <c r="R113" s="23">
        <f>'Industrie AMS'!R113-'Industrie AME'!R113</f>
        <v>0</v>
      </c>
      <c r="S113" s="23">
        <f>'Industrie AMS'!S113-'Industrie AME'!S113</f>
        <v>0</v>
      </c>
      <c r="T113" s="23">
        <f>'Industrie AMS'!T113-'Industrie AME'!T113</f>
        <v>0</v>
      </c>
      <c r="U113" s="23">
        <f>'Industrie AMS'!U113-'Industrie AME'!U113</f>
        <v>0</v>
      </c>
      <c r="V113" s="23">
        <f>'Industrie AMS'!V113-'Industrie AME'!V113</f>
        <v>-1.103549999998954E-4</v>
      </c>
      <c r="W113" s="23">
        <f>'Industrie AMS'!W113-'Industrie AME'!W113</f>
        <v>-5.7510700000018566E-4</v>
      </c>
      <c r="X113" s="23">
        <f>'Industrie AMS'!X113-'Industrie AME'!X113</f>
        <v>-8.1963000000007113E-4</v>
      </c>
      <c r="Y113" s="23">
        <f>'Industrie AMS'!Y113-'Industrie AME'!Y113</f>
        <v>-1.2786299999989481E-4</v>
      </c>
      <c r="Z113" s="23">
        <f>'Industrie AMS'!Z113-'Industrie AME'!Z113</f>
        <v>6.7566799999996263E-4</v>
      </c>
      <c r="AA113" s="23">
        <f>'Industrie AMS'!AA113-'Industrie AME'!AA113</f>
        <v>2.0131459999999102E-3</v>
      </c>
      <c r="AB113" s="23">
        <f>'Industrie AMS'!AB113-'Industrie AME'!AB113</f>
        <v>4.0507519999999353E-3</v>
      </c>
      <c r="AC113" s="23">
        <f>'Industrie AMS'!AC113-'Industrie AME'!AC113</f>
        <v>6.666553000000075E-3</v>
      </c>
      <c r="AD113" s="23">
        <f>'Industrie AMS'!AD113-'Industrie AME'!AD113</f>
        <v>9.7627330000000789E-3</v>
      </c>
      <c r="AE113" s="23">
        <f>'Industrie AMS'!AE113-'Industrie AME'!AE113</f>
        <v>1.2743225999999996E-2</v>
      </c>
      <c r="AF113" s="23">
        <f>'Industrie AMS'!AF113-'Industrie AME'!AF113</f>
        <v>1.5908014000000081E-2</v>
      </c>
      <c r="AG113" s="23">
        <f>'Industrie AMS'!AG113-'Industrie AME'!AG113</f>
        <v>1.9126988000000011E-2</v>
      </c>
      <c r="AH113" s="23">
        <f>'Industrie AMS'!AH113-'Industrie AME'!AH113</f>
        <v>2.2149572000000006E-2</v>
      </c>
      <c r="AI113" s="23">
        <f>'Industrie AMS'!AI113-'Industrie AME'!AI113</f>
        <v>2.5005991999999866E-2</v>
      </c>
      <c r="AJ113" s="23">
        <f>'Industrie AMS'!AJ113-'Industrie AME'!AJ113</f>
        <v>2.7825541999999981E-2</v>
      </c>
      <c r="AK113" s="23">
        <f>'Industrie AMS'!AK113-'Industrie AME'!AK113</f>
        <v>3.1082149999999809E-2</v>
      </c>
      <c r="AL113" s="23">
        <f>'Industrie AMS'!AL113-'Industrie AME'!AL113</f>
        <v>3.4168646999999996E-2</v>
      </c>
      <c r="AM113" s="23">
        <f>'Industrie AMS'!AM113-'Industrie AME'!AM113</f>
        <v>3.7626409999999888E-2</v>
      </c>
      <c r="AN113" s="23">
        <f>'Industrie AMS'!AN113-'Industrie AME'!AN113</f>
        <v>4.0762441000000038E-2</v>
      </c>
      <c r="AO113" s="23">
        <f>'Industrie AMS'!AO113-'Industrie AME'!AO113</f>
        <v>4.4110875999999744E-2</v>
      </c>
      <c r="AP113" s="23">
        <f>'Industrie AMS'!AP113-'Industrie AME'!AP113</f>
        <v>4.7702385999999652E-2</v>
      </c>
      <c r="AQ113" s="23">
        <f>'Industrie AMS'!AQ113-'Industrie AME'!AQ113</f>
        <v>5.1316530999999888E-2</v>
      </c>
      <c r="AR113" s="23">
        <f>'Industrie AMS'!AR113-'Industrie AME'!AR113</f>
        <v>5.4912901999999875E-2</v>
      </c>
      <c r="AS113" s="23">
        <f>'Industrie AMS'!AS113-'Industrie AME'!AS113</f>
        <v>5.8855268000000294E-2</v>
      </c>
      <c r="AT113" s="23">
        <f>'Industrie AMS'!AT113-'Industrie AME'!AT113</f>
        <v>6.2913514999999975E-2</v>
      </c>
      <c r="AU113" s="23">
        <f>'Industrie AMS'!AU113-'Industrie AME'!AU113</f>
        <v>6.6924046000000015E-2</v>
      </c>
      <c r="AV113" s="23">
        <f>'Industrie AMS'!AV113-'Industrie AME'!AV113</f>
        <v>7.0924742999999957E-2</v>
      </c>
      <c r="AW113" s="23">
        <f>'Industrie AMS'!AW113-'Industrie AME'!AW113</f>
        <v>7.4911316999999755E-2</v>
      </c>
    </row>
    <row r="114" spans="1:49" x14ac:dyDescent="0.25">
      <c r="A114" s="166"/>
      <c r="B114" t="s">
        <v>263</v>
      </c>
      <c r="C114" s="23">
        <f>'Industrie AMS'!C114-'Industrie AME'!C114</f>
        <v>0</v>
      </c>
      <c r="D114" s="23">
        <f>'Industrie AMS'!D114-'Industrie AME'!D114</f>
        <v>0</v>
      </c>
      <c r="E114" s="23">
        <f>'Industrie AMS'!E114-'Industrie AME'!E114</f>
        <v>0</v>
      </c>
      <c r="F114" s="23">
        <f>'Industrie AMS'!F114-'Industrie AME'!F114</f>
        <v>0</v>
      </c>
      <c r="G114" s="23">
        <f>'Industrie AMS'!G114-'Industrie AME'!G114</f>
        <v>0</v>
      </c>
      <c r="H114" s="23">
        <f>'Industrie AMS'!H114-'Industrie AME'!H114</f>
        <v>0</v>
      </c>
      <c r="I114" s="23">
        <f>'Industrie AMS'!I114-'Industrie AME'!I114</f>
        <v>0</v>
      </c>
      <c r="J114" s="23">
        <f>'Industrie AMS'!J114-'Industrie AME'!J114</f>
        <v>0</v>
      </c>
      <c r="K114" s="23">
        <f>'Industrie AMS'!K114-'Industrie AME'!K114</f>
        <v>0</v>
      </c>
      <c r="L114" s="23">
        <f>'Industrie AMS'!L114-'Industrie AME'!L114</f>
        <v>0</v>
      </c>
      <c r="M114" s="23">
        <f>'Industrie AMS'!M114-'Industrie AME'!M114</f>
        <v>0</v>
      </c>
      <c r="N114" s="23">
        <f>'Industrie AMS'!N114-'Industrie AME'!N114</f>
        <v>0</v>
      </c>
      <c r="O114" s="23">
        <f>'Industrie AMS'!O114-'Industrie AME'!O114</f>
        <v>0</v>
      </c>
      <c r="P114" s="23">
        <f>'Industrie AMS'!P114-'Industrie AME'!P114</f>
        <v>0</v>
      </c>
      <c r="Q114" s="23">
        <f>'Industrie AMS'!Q114-'Industrie AME'!Q114</f>
        <v>0</v>
      </c>
      <c r="R114" s="23">
        <f>'Industrie AMS'!R114-'Industrie AME'!R114</f>
        <v>0</v>
      </c>
      <c r="S114" s="23">
        <f>'Industrie AMS'!S114-'Industrie AME'!S114</f>
        <v>0</v>
      </c>
      <c r="T114" s="23">
        <f>'Industrie AMS'!T114-'Industrie AME'!T114</f>
        <v>0</v>
      </c>
      <c r="U114" s="23">
        <f>'Industrie AMS'!U114-'Industrie AME'!U114</f>
        <v>0</v>
      </c>
      <c r="V114" s="23">
        <f>'Industrie AMS'!V114-'Industrie AME'!V114</f>
        <v>-2.5512000000005308E-4</v>
      </c>
      <c r="W114" s="23">
        <f>'Industrie AMS'!W114-'Industrie AME'!W114</f>
        <v>-1.8065220000000881E-3</v>
      </c>
      <c r="X114" s="23">
        <f>'Industrie AMS'!X114-'Industrie AME'!X114</f>
        <v>-3.8186780000000198E-3</v>
      </c>
      <c r="Y114" s="23">
        <f>'Industrie AMS'!Y114-'Industrie AME'!Y114</f>
        <v>-3.9274930000001707E-3</v>
      </c>
      <c r="Z114" s="23">
        <f>'Industrie AMS'!Z114-'Industrie AME'!Z114</f>
        <v>-4.5087919999999837E-3</v>
      </c>
      <c r="AA114" s="23">
        <f>'Industrie AMS'!AA114-'Industrie AME'!AA114</f>
        <v>-4.613084000000045E-3</v>
      </c>
      <c r="AB114" s="23">
        <f>'Industrie AMS'!AB114-'Industrie AME'!AB114</f>
        <v>-4.158904999999935E-3</v>
      </c>
      <c r="AC114" s="23">
        <f>'Industrie AMS'!AC114-'Industrie AME'!AC114</f>
        <v>-3.1245879999999282E-3</v>
      </c>
      <c r="AD114" s="23">
        <f>'Industrie AMS'!AD114-'Industrie AME'!AD114</f>
        <v>-1.4619049999999856E-3</v>
      </c>
      <c r="AE114" s="23">
        <f>'Industrie AMS'!AE114-'Industrie AME'!AE114</f>
        <v>5.7165999999941874E-5</v>
      </c>
      <c r="AF114" s="23">
        <f>'Industrie AMS'!AF114-'Industrie AME'!AF114</f>
        <v>1.7174499999998982E-3</v>
      </c>
      <c r="AG114" s="23">
        <f>'Industrie AMS'!AG114-'Industrie AME'!AG114</f>
        <v>3.6687859999999795E-3</v>
      </c>
      <c r="AH114" s="23">
        <f>'Industrie AMS'!AH114-'Industrie AME'!AH114</f>
        <v>5.3616730000001223E-3</v>
      </c>
      <c r="AI114" s="23">
        <f>'Industrie AMS'!AI114-'Industrie AME'!AI114</f>
        <v>6.9034489999999504E-3</v>
      </c>
      <c r="AJ114" s="23">
        <f>'Industrie AMS'!AJ114-'Industrie AME'!AJ114</f>
        <v>8.5703110000001637E-3</v>
      </c>
      <c r="AK114" s="23">
        <f>'Industrie AMS'!AK114-'Industrie AME'!AK114</f>
        <v>1.0774168000000195E-2</v>
      </c>
      <c r="AL114" s="23">
        <f>'Industrie AMS'!AL114-'Industrie AME'!AL114</f>
        <v>1.2810698000000009E-2</v>
      </c>
      <c r="AM114" s="23">
        <f>'Industrie AMS'!AM114-'Industrie AME'!AM114</f>
        <v>1.5514671999999896E-2</v>
      </c>
      <c r="AN114" s="23">
        <f>'Industrie AMS'!AN114-'Industrie AME'!AN114</f>
        <v>1.6839164999999934E-2</v>
      </c>
      <c r="AO114" s="23">
        <f>'Industrie AMS'!AO114-'Industrie AME'!AO114</f>
        <v>1.8522947000000123E-2</v>
      </c>
      <c r="AP114" s="23">
        <f>'Industrie AMS'!AP114-'Industrie AME'!AP114</f>
        <v>2.037915400000001E-2</v>
      </c>
      <c r="AQ114" s="23">
        <f>'Industrie AMS'!AQ114-'Industrie AME'!AQ114</f>
        <v>2.2099607000000354E-2</v>
      </c>
      <c r="AR114" s="23">
        <f>'Industrie AMS'!AR114-'Industrie AME'!AR114</f>
        <v>2.3620289000000128E-2</v>
      </c>
      <c r="AS114" s="23">
        <f>'Industrie AMS'!AS114-'Industrie AME'!AS114</f>
        <v>2.6065301000000041E-2</v>
      </c>
      <c r="AT114" s="23">
        <f>'Industrie AMS'!AT114-'Industrie AME'!AT114</f>
        <v>2.8547045999999909E-2</v>
      </c>
      <c r="AU114" s="23">
        <f>'Industrie AMS'!AU114-'Industrie AME'!AU114</f>
        <v>3.1022912000000069E-2</v>
      </c>
      <c r="AV114" s="23">
        <f>'Industrie AMS'!AV114-'Industrie AME'!AV114</f>
        <v>3.3531156000000006E-2</v>
      </c>
      <c r="AW114" s="23">
        <f>'Industrie AMS'!AW114-'Industrie AME'!AW114</f>
        <v>3.6066583000000207E-2</v>
      </c>
    </row>
    <row r="115" spans="1:49" x14ac:dyDescent="0.25">
      <c r="A115" s="166"/>
      <c r="B115" t="s">
        <v>264</v>
      </c>
      <c r="C115" s="23">
        <f>'Industrie AMS'!C115-'Industrie AME'!C115</f>
        <v>0</v>
      </c>
      <c r="D115" s="23">
        <f>'Industrie AMS'!D115-'Industrie AME'!D115</f>
        <v>0</v>
      </c>
      <c r="E115" s="23">
        <f>'Industrie AMS'!E115-'Industrie AME'!E115</f>
        <v>0</v>
      </c>
      <c r="F115" s="23">
        <f>'Industrie AMS'!F115-'Industrie AME'!F115</f>
        <v>0</v>
      </c>
      <c r="G115" s="23">
        <f>'Industrie AMS'!G115-'Industrie AME'!G115</f>
        <v>0</v>
      </c>
      <c r="H115" s="23">
        <f>'Industrie AMS'!H115-'Industrie AME'!H115</f>
        <v>0</v>
      </c>
      <c r="I115" s="23">
        <f>'Industrie AMS'!I115-'Industrie AME'!I115</f>
        <v>0</v>
      </c>
      <c r="J115" s="23">
        <f>'Industrie AMS'!J115-'Industrie AME'!J115</f>
        <v>0</v>
      </c>
      <c r="K115" s="23">
        <f>'Industrie AMS'!K115-'Industrie AME'!K115</f>
        <v>0</v>
      </c>
      <c r="L115" s="23">
        <f>'Industrie AMS'!L115-'Industrie AME'!L115</f>
        <v>0</v>
      </c>
      <c r="M115" s="23">
        <f>'Industrie AMS'!M115-'Industrie AME'!M115</f>
        <v>0</v>
      </c>
      <c r="N115" s="23">
        <f>'Industrie AMS'!N115-'Industrie AME'!N115</f>
        <v>0</v>
      </c>
      <c r="O115" s="23">
        <f>'Industrie AMS'!O115-'Industrie AME'!O115</f>
        <v>0</v>
      </c>
      <c r="P115" s="23">
        <f>'Industrie AMS'!P115-'Industrie AME'!P115</f>
        <v>0</v>
      </c>
      <c r="Q115" s="23">
        <f>'Industrie AMS'!Q115-'Industrie AME'!Q115</f>
        <v>0</v>
      </c>
      <c r="R115" s="23">
        <f>'Industrie AMS'!R115-'Industrie AME'!R115</f>
        <v>0</v>
      </c>
      <c r="S115" s="23">
        <f>'Industrie AMS'!S115-'Industrie AME'!S115</f>
        <v>0</v>
      </c>
      <c r="T115" s="23">
        <f>'Industrie AMS'!T115-'Industrie AME'!T115</f>
        <v>0</v>
      </c>
      <c r="U115" s="23">
        <f>'Industrie AMS'!U115-'Industrie AME'!U115</f>
        <v>0</v>
      </c>
      <c r="V115" s="23">
        <f>'Industrie AMS'!V115-'Industrie AME'!V115</f>
        <v>-1.2182699999985225E-4</v>
      </c>
      <c r="W115" s="23">
        <f>'Industrie AMS'!W115-'Industrie AME'!W115</f>
        <v>-4.2829600000016121E-4</v>
      </c>
      <c r="X115" s="23">
        <f>'Industrie AMS'!X115-'Industrie AME'!X115</f>
        <v>-4.0973900000018659E-4</v>
      </c>
      <c r="Y115" s="23">
        <f>'Industrie AMS'!Y115-'Industrie AME'!Y115</f>
        <v>4.6907899999992786E-4</v>
      </c>
      <c r="Z115" s="23">
        <f>'Industrie AMS'!Z115-'Industrie AME'!Z115</f>
        <v>1.4422270000000736E-3</v>
      </c>
      <c r="AA115" s="23">
        <f>'Industrie AMS'!AA115-'Industrie AME'!AA115</f>
        <v>2.9084930000000675E-3</v>
      </c>
      <c r="AB115" s="23">
        <f>'Industrie AMS'!AB115-'Industrie AME'!AB115</f>
        <v>4.9337799999999987E-3</v>
      </c>
      <c r="AC115" s="23">
        <f>'Industrie AMS'!AC115-'Industrie AME'!AC115</f>
        <v>7.4049169999998998E-3</v>
      </c>
      <c r="AD115" s="23">
        <f>'Industrie AMS'!AD115-'Industrie AME'!AD115</f>
        <v>1.0079799999999972E-2</v>
      </c>
      <c r="AE115" s="23">
        <f>'Industrie AMS'!AE115-'Industrie AME'!AE115</f>
        <v>1.2573045999999977E-2</v>
      </c>
      <c r="AF115" s="23">
        <f>'Industrie AMS'!AF115-'Industrie AME'!AF115</f>
        <v>1.5182947000000002E-2</v>
      </c>
      <c r="AG115" s="23">
        <f>'Industrie AMS'!AG115-'Industrie AME'!AG115</f>
        <v>1.7896287999999982E-2</v>
      </c>
      <c r="AH115" s="23">
        <f>'Industrie AMS'!AH115-'Industrie AME'!AH115</f>
        <v>2.0471510999999998E-2</v>
      </c>
      <c r="AI115" s="23">
        <f>'Industrie AMS'!AI115-'Industrie AME'!AI115</f>
        <v>2.2975675999999945E-2</v>
      </c>
      <c r="AJ115" s="23">
        <f>'Industrie AMS'!AJ115-'Industrie AME'!AJ115</f>
        <v>2.547591700000007E-2</v>
      </c>
      <c r="AK115" s="23">
        <f>'Industrie AMS'!AK115-'Industrie AME'!AK115</f>
        <v>2.8422957000000082E-2</v>
      </c>
      <c r="AL115" s="23">
        <f>'Industrie AMS'!AL115-'Industrie AME'!AL115</f>
        <v>3.1127161999999986E-2</v>
      </c>
      <c r="AM115" s="23">
        <f>'Industrie AMS'!AM115-'Industrie AME'!AM115</f>
        <v>3.4259943999999987E-2</v>
      </c>
      <c r="AN115" s="23">
        <f>'Industrie AMS'!AN115-'Industrie AME'!AN115</f>
        <v>3.7288957999999983E-2</v>
      </c>
      <c r="AO115" s="23">
        <f>'Industrie AMS'!AO115-'Industrie AME'!AO115</f>
        <v>4.0727028000000054E-2</v>
      </c>
      <c r="AP115" s="23">
        <f>'Industrie AMS'!AP115-'Industrie AME'!AP115</f>
        <v>4.4527415999999764E-2</v>
      </c>
      <c r="AQ115" s="23">
        <f>'Industrie AMS'!AQ115-'Industrie AME'!AQ115</f>
        <v>4.8427130000000318E-2</v>
      </c>
      <c r="AR115" s="23">
        <f>'Industrie AMS'!AR115-'Industrie AME'!AR115</f>
        <v>5.2355821999999996E-2</v>
      </c>
      <c r="AS115" s="23">
        <f>'Industrie AMS'!AS115-'Industrie AME'!AS115</f>
        <v>5.6402305999999847E-2</v>
      </c>
      <c r="AT115" s="23">
        <f>'Industrie AMS'!AT115-'Industrie AME'!AT115</f>
        <v>6.0557093999999978E-2</v>
      </c>
      <c r="AU115" s="23">
        <f>'Industrie AMS'!AU115-'Industrie AME'!AU115</f>
        <v>6.4716163000000382E-2</v>
      </c>
      <c r="AV115" s="23">
        <f>'Industrie AMS'!AV115-'Industrie AME'!AV115</f>
        <v>6.8912410999999896E-2</v>
      </c>
      <c r="AW115" s="23">
        <f>'Industrie AMS'!AW115-'Industrie AME'!AW115</f>
        <v>7.314269299999987E-2</v>
      </c>
    </row>
    <row r="116" spans="1:49" x14ac:dyDescent="0.25">
      <c r="A116" s="166"/>
      <c r="B116" t="s">
        <v>265</v>
      </c>
      <c r="C116" s="23">
        <f>'Industrie AMS'!C116-'Industrie AME'!C116</f>
        <v>0</v>
      </c>
      <c r="D116" s="23">
        <f>'Industrie AMS'!D116-'Industrie AME'!D116</f>
        <v>0</v>
      </c>
      <c r="E116" s="23">
        <f>'Industrie AMS'!E116-'Industrie AME'!E116</f>
        <v>0</v>
      </c>
      <c r="F116" s="23">
        <f>'Industrie AMS'!F116-'Industrie AME'!F116</f>
        <v>0</v>
      </c>
      <c r="G116" s="23">
        <f>'Industrie AMS'!G116-'Industrie AME'!G116</f>
        <v>0</v>
      </c>
      <c r="H116" s="23">
        <f>'Industrie AMS'!H116-'Industrie AME'!H116</f>
        <v>0</v>
      </c>
      <c r="I116" s="23">
        <f>'Industrie AMS'!I116-'Industrie AME'!I116</f>
        <v>0</v>
      </c>
      <c r="J116" s="23">
        <f>'Industrie AMS'!J116-'Industrie AME'!J116</f>
        <v>0</v>
      </c>
      <c r="K116" s="23">
        <f>'Industrie AMS'!K116-'Industrie AME'!K116</f>
        <v>0</v>
      </c>
      <c r="L116" s="23">
        <f>'Industrie AMS'!L116-'Industrie AME'!L116</f>
        <v>0</v>
      </c>
      <c r="M116" s="23">
        <f>'Industrie AMS'!M116-'Industrie AME'!M116</f>
        <v>0</v>
      </c>
      <c r="N116" s="23">
        <f>'Industrie AMS'!N116-'Industrie AME'!N116</f>
        <v>0</v>
      </c>
      <c r="O116" s="23">
        <f>'Industrie AMS'!O116-'Industrie AME'!O116</f>
        <v>0</v>
      </c>
      <c r="P116" s="23">
        <f>'Industrie AMS'!P116-'Industrie AME'!P116</f>
        <v>0</v>
      </c>
      <c r="Q116" s="23">
        <f>'Industrie AMS'!Q116-'Industrie AME'!Q116</f>
        <v>0</v>
      </c>
      <c r="R116" s="23">
        <f>'Industrie AMS'!R116-'Industrie AME'!R116</f>
        <v>0</v>
      </c>
      <c r="S116" s="23">
        <f>'Industrie AMS'!S116-'Industrie AME'!S116</f>
        <v>0</v>
      </c>
      <c r="T116" s="23">
        <f>'Industrie AMS'!T116-'Industrie AME'!T116</f>
        <v>0</v>
      </c>
      <c r="U116" s="23">
        <f>'Industrie AMS'!U116-'Industrie AME'!U116</f>
        <v>0</v>
      </c>
      <c r="V116" s="23">
        <f>'Industrie AMS'!V116-'Industrie AME'!V116</f>
        <v>-1.2499999999526779E-6</v>
      </c>
      <c r="W116" s="23">
        <f>'Industrie AMS'!W116-'Industrie AME'!W116</f>
        <v>-3.8461300000003362E-4</v>
      </c>
      <c r="X116" s="23">
        <f>'Industrie AMS'!X116-'Industrie AME'!X116</f>
        <v>-6.5516199999993141E-4</v>
      </c>
      <c r="Y116" s="23">
        <f>'Industrie AMS'!Y116-'Industrie AME'!Y116</f>
        <v>7.6296000000031228E-5</v>
      </c>
      <c r="Z116" s="23">
        <f>'Industrie AMS'!Z116-'Industrie AME'!Z116</f>
        <v>1.0968440000000967E-3</v>
      </c>
      <c r="AA116" s="23">
        <f>'Industrie AMS'!AA116-'Industrie AME'!AA116</f>
        <v>2.5140610000000674E-3</v>
      </c>
      <c r="AB116" s="23">
        <f>'Industrie AMS'!AB116-'Industrie AME'!AB116</f>
        <v>4.4053180000001024E-3</v>
      </c>
      <c r="AC116" s="23">
        <f>'Industrie AMS'!AC116-'Industrie AME'!AC116</f>
        <v>6.6425880000000603E-3</v>
      </c>
      <c r="AD116" s="23">
        <f>'Industrie AMS'!AD116-'Industrie AME'!AD116</f>
        <v>9.9059879999998657E-3</v>
      </c>
      <c r="AE116" s="23">
        <f>'Industrie AMS'!AE116-'Industrie AME'!AE116</f>
        <v>1.2382890000000035E-2</v>
      </c>
      <c r="AF116" s="23">
        <f>'Industrie AMS'!AF116-'Industrie AME'!AF116</f>
        <v>1.4786428000000074E-2</v>
      </c>
      <c r="AG116" s="23">
        <f>'Industrie AMS'!AG116-'Industrie AME'!AG116</f>
        <v>1.7248568999999936E-2</v>
      </c>
      <c r="AH116" s="23">
        <f>'Industrie AMS'!AH116-'Industrie AME'!AH116</f>
        <v>1.9595647000000049E-2</v>
      </c>
      <c r="AI116" s="23">
        <f>'Industrie AMS'!AI116-'Industrie AME'!AI116</f>
        <v>2.1939380000000064E-2</v>
      </c>
      <c r="AJ116" s="23">
        <f>'Industrie AMS'!AJ116-'Industrie AME'!AJ116</f>
        <v>2.4216451000000028E-2</v>
      </c>
      <c r="AK116" s="23">
        <f>'Industrie AMS'!AK116-'Industrie AME'!AK116</f>
        <v>2.6837038000000035E-2</v>
      </c>
      <c r="AL116" s="23">
        <f>'Industrie AMS'!AL116-'Industrie AME'!AL116</f>
        <v>2.9306586999999995E-2</v>
      </c>
      <c r="AM116" s="23">
        <f>'Industrie AMS'!AM116-'Industrie AME'!AM116</f>
        <v>3.2107804000000018E-2</v>
      </c>
      <c r="AN116" s="23">
        <f>'Industrie AMS'!AN116-'Industrie AME'!AN116</f>
        <v>3.5036234999999971E-2</v>
      </c>
      <c r="AO116" s="23">
        <f>'Industrie AMS'!AO116-'Industrie AME'!AO116</f>
        <v>3.8249973999999964E-2</v>
      </c>
      <c r="AP116" s="23">
        <f>'Industrie AMS'!AP116-'Industrie AME'!AP116</f>
        <v>4.1765845000000024E-2</v>
      </c>
      <c r="AQ116" s="23">
        <f>'Industrie AMS'!AQ116-'Industrie AME'!AQ116</f>
        <v>4.5438389000000079E-2</v>
      </c>
      <c r="AR116" s="23">
        <f>'Industrie AMS'!AR116-'Industrie AME'!AR116</f>
        <v>4.9110012000000092E-2</v>
      </c>
      <c r="AS116" s="23">
        <f>'Industrie AMS'!AS116-'Industrie AME'!AS116</f>
        <v>5.2774754999999951E-2</v>
      </c>
      <c r="AT116" s="23">
        <f>'Industrie AMS'!AT116-'Industrie AME'!AT116</f>
        <v>5.6607102000000076E-2</v>
      </c>
      <c r="AU116" s="23">
        <f>'Industrie AMS'!AU116-'Industrie AME'!AU116</f>
        <v>6.0447519999999866E-2</v>
      </c>
      <c r="AV116" s="23">
        <f>'Industrie AMS'!AV116-'Industrie AME'!AV116</f>
        <v>6.4264089999999996E-2</v>
      </c>
      <c r="AW116" s="23">
        <f>'Industrie AMS'!AW116-'Industrie AME'!AW116</f>
        <v>6.8073070999999707E-2</v>
      </c>
    </row>
    <row r="117" spans="1:49" x14ac:dyDescent="0.25">
      <c r="A117" s="166"/>
      <c r="B117" t="s">
        <v>266</v>
      </c>
      <c r="C117" s="23">
        <f>'Industrie AMS'!C117-'Industrie AME'!C117</f>
        <v>0</v>
      </c>
      <c r="D117" s="23">
        <f>'Industrie AMS'!D117-'Industrie AME'!D117</f>
        <v>0</v>
      </c>
      <c r="E117" s="23">
        <f>'Industrie AMS'!E117-'Industrie AME'!E117</f>
        <v>0</v>
      </c>
      <c r="F117" s="23">
        <f>'Industrie AMS'!F117-'Industrie AME'!F117</f>
        <v>0</v>
      </c>
      <c r="G117" s="23">
        <f>'Industrie AMS'!G117-'Industrie AME'!G117</f>
        <v>0</v>
      </c>
      <c r="H117" s="23">
        <f>'Industrie AMS'!H117-'Industrie AME'!H117</f>
        <v>0</v>
      </c>
      <c r="I117" s="23">
        <f>'Industrie AMS'!I117-'Industrie AME'!I117</f>
        <v>0</v>
      </c>
      <c r="J117" s="23">
        <f>'Industrie AMS'!J117-'Industrie AME'!J117</f>
        <v>0</v>
      </c>
      <c r="K117" s="23">
        <f>'Industrie AMS'!K117-'Industrie AME'!K117</f>
        <v>0</v>
      </c>
      <c r="L117" s="23">
        <f>'Industrie AMS'!L117-'Industrie AME'!L117</f>
        <v>0</v>
      </c>
      <c r="M117" s="23">
        <f>'Industrie AMS'!M117-'Industrie AME'!M117</f>
        <v>0</v>
      </c>
      <c r="N117" s="23">
        <f>'Industrie AMS'!N117-'Industrie AME'!N117</f>
        <v>0</v>
      </c>
      <c r="O117" s="23">
        <f>'Industrie AMS'!O117-'Industrie AME'!O117</f>
        <v>0</v>
      </c>
      <c r="P117" s="23">
        <f>'Industrie AMS'!P117-'Industrie AME'!P117</f>
        <v>0</v>
      </c>
      <c r="Q117" s="23">
        <f>'Industrie AMS'!Q117-'Industrie AME'!Q117</f>
        <v>0</v>
      </c>
      <c r="R117" s="23">
        <f>'Industrie AMS'!R117-'Industrie AME'!R117</f>
        <v>0</v>
      </c>
      <c r="S117" s="23">
        <f>'Industrie AMS'!S117-'Industrie AME'!S117</f>
        <v>0</v>
      </c>
      <c r="T117" s="23">
        <f>'Industrie AMS'!T117-'Industrie AME'!T117</f>
        <v>0</v>
      </c>
      <c r="U117" s="23">
        <f>'Industrie AMS'!U117-'Industrie AME'!U117</f>
        <v>0</v>
      </c>
      <c r="V117" s="23">
        <f>'Industrie AMS'!V117-'Industrie AME'!V117</f>
        <v>5.6845000000027568E-5</v>
      </c>
      <c r="W117" s="23">
        <f>'Industrie AMS'!W117-'Industrie AME'!W117</f>
        <v>1.0709999999969355E-5</v>
      </c>
      <c r="X117" s="23">
        <f>'Industrie AMS'!X117-'Industrie AME'!X117</f>
        <v>7.0090999999994352E-5</v>
      </c>
      <c r="Y117" s="23">
        <f>'Industrie AMS'!Y117-'Industrie AME'!Y117</f>
        <v>7.1460199999995311E-4</v>
      </c>
      <c r="Z117" s="23">
        <f>'Industrie AMS'!Z117-'Industrie AME'!Z117</f>
        <v>8.2329999999997128E-4</v>
      </c>
      <c r="AA117" s="23">
        <f>'Industrie AMS'!AA117-'Industrie AME'!AA117</f>
        <v>8.9774399999997812E-4</v>
      </c>
      <c r="AB117" s="23">
        <f>'Industrie AMS'!AB117-'Industrie AME'!AB117</f>
        <v>1.3309769999998444E-3</v>
      </c>
      <c r="AC117" s="23">
        <f>'Industrie AMS'!AC117-'Industrie AME'!AC117</f>
        <v>2.3249920000001367E-3</v>
      </c>
      <c r="AD117" s="23">
        <f>'Industrie AMS'!AD117-'Industrie AME'!AD117</f>
        <v>4.1255360000000962E-3</v>
      </c>
      <c r="AE117" s="23">
        <f>'Industrie AMS'!AE117-'Industrie AME'!AE117</f>
        <v>5.3561440000000626E-3</v>
      </c>
      <c r="AF117" s="23">
        <f>'Industrie AMS'!AF117-'Industrie AME'!AF117</f>
        <v>6.6562210000000732E-3</v>
      </c>
      <c r="AG117" s="23">
        <f>'Industrie AMS'!AG117-'Industrie AME'!AG117</f>
        <v>8.2714159999999204E-3</v>
      </c>
      <c r="AH117" s="23">
        <f>'Industrie AMS'!AH117-'Industrie AME'!AH117</f>
        <v>1.0122909000000124E-2</v>
      </c>
      <c r="AI117" s="23">
        <f>'Industrie AMS'!AI117-'Industrie AME'!AI117</f>
        <v>1.2176222999999986E-2</v>
      </c>
      <c r="AJ117" s="23">
        <f>'Industrie AMS'!AJ117-'Industrie AME'!AJ117</f>
        <v>1.4133761999999939E-2</v>
      </c>
      <c r="AK117" s="23">
        <f>'Industrie AMS'!AK117-'Industrie AME'!AK117</f>
        <v>1.618892400000016E-2</v>
      </c>
      <c r="AL117" s="23">
        <f>'Industrie AMS'!AL117-'Industrie AME'!AL117</f>
        <v>1.8403176999999937E-2</v>
      </c>
      <c r="AM117" s="23">
        <f>'Industrie AMS'!AM117-'Industrie AME'!AM117</f>
        <v>2.082231499999998E-2</v>
      </c>
      <c r="AN117" s="23">
        <f>'Industrie AMS'!AN117-'Industrie AME'!AN117</f>
        <v>2.385774499999993E-2</v>
      </c>
      <c r="AO117" s="23">
        <f>'Industrie AMS'!AO117-'Industrie AME'!AO117</f>
        <v>2.6419919000000069E-2</v>
      </c>
      <c r="AP117" s="23">
        <f>'Industrie AMS'!AP117-'Industrie AME'!AP117</f>
        <v>2.9105249999999971E-2</v>
      </c>
      <c r="AQ117" s="23">
        <f>'Industrie AMS'!AQ117-'Industrie AME'!AQ117</f>
        <v>3.2100884999999968E-2</v>
      </c>
      <c r="AR117" s="23">
        <f>'Industrie AMS'!AR117-'Industrie AME'!AR117</f>
        <v>3.5220564000000065E-2</v>
      </c>
      <c r="AS117" s="23">
        <f>'Industrie AMS'!AS117-'Industrie AME'!AS117</f>
        <v>3.8387182999999991E-2</v>
      </c>
      <c r="AT117" s="23">
        <f>'Industrie AMS'!AT117-'Industrie AME'!AT117</f>
        <v>4.2054125000000164E-2</v>
      </c>
      <c r="AU117" s="23">
        <f>'Industrie AMS'!AU117-'Industrie AME'!AU117</f>
        <v>4.5780097999999825E-2</v>
      </c>
      <c r="AV117" s="23">
        <f>'Industrie AMS'!AV117-'Industrie AME'!AV117</f>
        <v>4.9486814000000212E-2</v>
      </c>
      <c r="AW117" s="23">
        <f>'Industrie AMS'!AW117-'Industrie AME'!AW117</f>
        <v>5.3047090000000185E-2</v>
      </c>
    </row>
    <row r="118" spans="1:49" x14ac:dyDescent="0.25">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row>
    <row r="119" spans="1:49" x14ac:dyDescent="0.25">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row>
    <row r="120" spans="1:49" x14ac:dyDescent="0.25">
      <c r="A120" s="165" t="s">
        <v>1733</v>
      </c>
      <c r="B120" t="s">
        <v>255</v>
      </c>
      <c r="C120" s="23">
        <f>'Industrie AMS'!C120-'Industrie AME'!C120</f>
        <v>0</v>
      </c>
      <c r="D120" s="23">
        <f>'Industrie AMS'!D120-'Industrie AME'!D120</f>
        <v>0</v>
      </c>
      <c r="E120" s="23">
        <f>'Industrie AMS'!E120-'Industrie AME'!E120</f>
        <v>0</v>
      </c>
      <c r="F120" s="23">
        <f>'Industrie AMS'!F120-'Industrie AME'!F120</f>
        <v>0</v>
      </c>
      <c r="G120" s="23">
        <f>'Industrie AMS'!G120-'Industrie AME'!G120</f>
        <v>0</v>
      </c>
      <c r="H120" s="23">
        <f>'Industrie AMS'!H120-'Industrie AME'!H120</f>
        <v>0</v>
      </c>
      <c r="I120" s="23">
        <f>'Industrie AMS'!I120-'Industrie AME'!I120</f>
        <v>0</v>
      </c>
      <c r="J120" s="23">
        <f>'Industrie AMS'!J120-'Industrie AME'!J120</f>
        <v>0</v>
      </c>
      <c r="K120" s="23">
        <f>'Industrie AMS'!K120-'Industrie AME'!K120</f>
        <v>0</v>
      </c>
      <c r="L120" s="23">
        <f>'Industrie AMS'!L120-'Industrie AME'!L120</f>
        <v>0</v>
      </c>
      <c r="M120" s="23">
        <f>'Industrie AMS'!M120-'Industrie AME'!M120</f>
        <v>0</v>
      </c>
      <c r="N120" s="23">
        <f>'Industrie AMS'!N120-'Industrie AME'!N120</f>
        <v>0</v>
      </c>
      <c r="O120" s="23">
        <f>'Industrie AMS'!O120-'Industrie AME'!O120</f>
        <v>0</v>
      </c>
      <c r="P120" s="23">
        <f>'Industrie AMS'!P120-'Industrie AME'!P120</f>
        <v>0</v>
      </c>
      <c r="Q120" s="23">
        <f>'Industrie AMS'!Q120-'Industrie AME'!Q120</f>
        <v>0</v>
      </c>
      <c r="R120" s="23">
        <f>'Industrie AMS'!R120-'Industrie AME'!R120</f>
        <v>0</v>
      </c>
      <c r="S120" s="23">
        <f>'Industrie AMS'!S120-'Industrie AME'!S120</f>
        <v>0</v>
      </c>
      <c r="T120" s="23">
        <f>'Industrie AMS'!T120-'Industrie AME'!T120</f>
        <v>0</v>
      </c>
      <c r="U120" s="23">
        <f>'Industrie AMS'!U120-'Industrie AME'!U120</f>
        <v>0</v>
      </c>
      <c r="V120" s="23">
        <f>'Industrie AMS'!V120-'Industrie AME'!V120</f>
        <v>62.073292940040119</v>
      </c>
      <c r="W120" s="23">
        <f>'Industrie AMS'!W120-'Industrie AME'!W120</f>
        <v>-175.7034737381473</v>
      </c>
      <c r="X120" s="23">
        <f>'Industrie AMS'!X120-'Industrie AME'!X120</f>
        <v>-374.96770367455611</v>
      </c>
      <c r="Y120" s="23">
        <f>'Industrie AMS'!Y120-'Industrie AME'!Y120</f>
        <v>275.82315860126982</v>
      </c>
      <c r="Z120" s="23">
        <f>'Industrie AMS'!Z120-'Industrie AME'!Z120</f>
        <v>758.29926971411624</v>
      </c>
      <c r="AA120" s="23">
        <f>'Industrie AMS'!AA120-'Industrie AME'!AA120</f>
        <v>1006.7914503191423</v>
      </c>
      <c r="AB120" s="23">
        <f>'Industrie AMS'!AB120-'Industrie AME'!AB120</f>
        <v>968.18292970763287</v>
      </c>
      <c r="AC120" s="23">
        <f>'Industrie AMS'!AC120-'Industrie AME'!AC120</f>
        <v>773.68991818978975</v>
      </c>
      <c r="AD120" s="23">
        <f>'Industrie AMS'!AD120-'Industrie AME'!AD120</f>
        <v>825.15153220520006</v>
      </c>
      <c r="AE120" s="23">
        <f>'Industrie AMS'!AE120-'Industrie AME'!AE120</f>
        <v>877.93481488048565</v>
      </c>
      <c r="AF120" s="23">
        <f>'Industrie AMS'!AF120-'Industrie AME'!AF120</f>
        <v>890.95052822532307</v>
      </c>
      <c r="AG120" s="23">
        <f>'Industrie AMS'!AG120-'Industrie AME'!AG120</f>
        <v>873.41234272574366</v>
      </c>
      <c r="AH120" s="23">
        <f>'Industrie AMS'!AH120-'Industrie AME'!AH120</f>
        <v>735.1950729641394</v>
      </c>
      <c r="AI120" s="23">
        <f>'Industrie AMS'!AI120-'Industrie AME'!AI120</f>
        <v>751.80886196492065</v>
      </c>
      <c r="AJ120" s="23">
        <f>'Industrie AMS'!AJ120-'Industrie AME'!AJ120</f>
        <v>839.64567642487236</v>
      </c>
      <c r="AK120" s="23">
        <f>'Industrie AMS'!AK120-'Industrie AME'!AK120</f>
        <v>847.97191917174496</v>
      </c>
      <c r="AL120" s="23">
        <f>'Industrie AMS'!AL120-'Industrie AME'!AL120</f>
        <v>910.21867180427944</v>
      </c>
      <c r="AM120" s="23">
        <f>'Industrie AMS'!AM120-'Industrie AME'!AM120</f>
        <v>882.20241086813621</v>
      </c>
      <c r="AN120" s="23">
        <f>'Industrie AMS'!AN120-'Industrie AME'!AN120</f>
        <v>996.67160737076483</v>
      </c>
      <c r="AO120" s="23">
        <f>'Industrie AMS'!AO120-'Industrie AME'!AO120</f>
        <v>1112.1941295132856</v>
      </c>
      <c r="AP120" s="23">
        <f>'Industrie AMS'!AP120-'Industrie AME'!AP120</f>
        <v>1214.6224447824934</v>
      </c>
      <c r="AQ120" s="23">
        <f>'Industrie AMS'!AQ120-'Industrie AME'!AQ120</f>
        <v>1312.7793535836536</v>
      </c>
      <c r="AR120" s="23">
        <f>'Industrie AMS'!AR120-'Industrie AME'!AR120</f>
        <v>1359.1647332455032</v>
      </c>
      <c r="AS120" s="23">
        <f>'Industrie AMS'!AS120-'Industrie AME'!AS120</f>
        <v>1304.3852913868031</v>
      </c>
      <c r="AT120" s="23">
        <f>'Industrie AMS'!AT120-'Industrie AME'!AT120</f>
        <v>1243.6036329478666</v>
      </c>
      <c r="AU120" s="23">
        <f>'Industrie AMS'!AU120-'Industrie AME'!AU120</f>
        <v>1241.347284225747</v>
      </c>
      <c r="AV120" s="23">
        <f>'Industrie AMS'!AV120-'Industrie AME'!AV120</f>
        <v>1265.6043051211454</v>
      </c>
      <c r="AW120" s="23">
        <f>'Industrie AMS'!AW120-'Industrie AME'!AW120</f>
        <v>1283.5568744420016</v>
      </c>
    </row>
    <row r="121" spans="1:49" x14ac:dyDescent="0.25">
      <c r="A121" s="165"/>
      <c r="B121" t="s">
        <v>256</v>
      </c>
      <c r="C121" s="23">
        <f>'Industrie AMS'!C121-'Industrie AME'!C121</f>
        <v>0</v>
      </c>
      <c r="D121" s="23">
        <f>'Industrie AMS'!D121-'Industrie AME'!D121</f>
        <v>0</v>
      </c>
      <c r="E121" s="23">
        <f>'Industrie AMS'!E121-'Industrie AME'!E121</f>
        <v>0</v>
      </c>
      <c r="F121" s="23">
        <f>'Industrie AMS'!F121-'Industrie AME'!F121</f>
        <v>0</v>
      </c>
      <c r="G121" s="23">
        <f>'Industrie AMS'!G121-'Industrie AME'!G121</f>
        <v>0</v>
      </c>
      <c r="H121" s="23">
        <f>'Industrie AMS'!H121-'Industrie AME'!H121</f>
        <v>0</v>
      </c>
      <c r="I121" s="23">
        <f>'Industrie AMS'!I121-'Industrie AME'!I121</f>
        <v>0</v>
      </c>
      <c r="J121" s="23">
        <f>'Industrie AMS'!J121-'Industrie AME'!J121</f>
        <v>0</v>
      </c>
      <c r="K121" s="23">
        <f>'Industrie AMS'!K121-'Industrie AME'!K121</f>
        <v>0</v>
      </c>
      <c r="L121" s="23">
        <f>'Industrie AMS'!L121-'Industrie AME'!L121</f>
        <v>0</v>
      </c>
      <c r="M121" s="23">
        <f>'Industrie AMS'!M121-'Industrie AME'!M121</f>
        <v>0</v>
      </c>
      <c r="N121" s="23">
        <f>'Industrie AMS'!N121-'Industrie AME'!N121</f>
        <v>0</v>
      </c>
      <c r="O121" s="23">
        <f>'Industrie AMS'!O121-'Industrie AME'!O121</f>
        <v>0</v>
      </c>
      <c r="P121" s="23">
        <f>'Industrie AMS'!P121-'Industrie AME'!P121</f>
        <v>0</v>
      </c>
      <c r="Q121" s="23">
        <f>'Industrie AMS'!Q121-'Industrie AME'!Q121</f>
        <v>0</v>
      </c>
      <c r="R121" s="23">
        <f>'Industrie AMS'!R121-'Industrie AME'!R121</f>
        <v>0</v>
      </c>
      <c r="S121" s="23">
        <f>'Industrie AMS'!S121-'Industrie AME'!S121</f>
        <v>0</v>
      </c>
      <c r="T121" s="23">
        <f>'Industrie AMS'!T121-'Industrie AME'!T121</f>
        <v>0</v>
      </c>
      <c r="U121" s="23">
        <f>'Industrie AMS'!U121-'Industrie AME'!U121</f>
        <v>0</v>
      </c>
      <c r="V121" s="23">
        <f>'Industrie AMS'!V121-'Industrie AME'!V121</f>
        <v>75.197288181079784</v>
      </c>
      <c r="W121" s="23">
        <f>'Industrie AMS'!W121-'Industrie AME'!W121</f>
        <v>-494.38599785233964</v>
      </c>
      <c r="X121" s="23">
        <f>'Industrie AMS'!X121-'Industrie AME'!X121</f>
        <v>-1058.2167382905318</v>
      </c>
      <c r="Y121" s="23">
        <f>'Industrie AMS'!Y121-'Industrie AME'!Y121</f>
        <v>-208.97809001567657</v>
      </c>
      <c r="Z121" s="23">
        <f>'Industrie AMS'!Z121-'Industrie AME'!Z121</f>
        <v>662.28927752136951</v>
      </c>
      <c r="AA121" s="23">
        <f>'Industrie AMS'!AA121-'Industrie AME'!AA121</f>
        <v>1314.8083604119602</v>
      </c>
      <c r="AB121" s="23">
        <f>'Industrie AMS'!AB121-'Industrie AME'!AB121</f>
        <v>1602.9975286806293</v>
      </c>
      <c r="AC121" s="23">
        <f>'Industrie AMS'!AC121-'Industrie AME'!AC121</f>
        <v>1586.1808662094991</v>
      </c>
      <c r="AD121" s="23">
        <f>'Industrie AMS'!AD121-'Industrie AME'!AD121</f>
        <v>1907.3728281284566</v>
      </c>
      <c r="AE121" s="23">
        <f>'Industrie AMS'!AE121-'Industrie AME'!AE121</f>
        <v>2241.4097602332477</v>
      </c>
      <c r="AF121" s="23">
        <f>'Industrie AMS'!AF121-'Industrie AME'!AF121</f>
        <v>2505.9582148293848</v>
      </c>
      <c r="AG121" s="23">
        <f>'Industrie AMS'!AG121-'Industrie AME'!AG121</f>
        <v>2703.3208239034284</v>
      </c>
      <c r="AH121" s="23">
        <f>'Industrie AMS'!AH121-'Industrie AME'!AH121</f>
        <v>2672.1384087069018</v>
      </c>
      <c r="AI121" s="23">
        <f>'Industrie AMS'!AI121-'Industrie AME'!AI121</f>
        <v>2810.7525041917979</v>
      </c>
      <c r="AJ121" s="23">
        <f>'Industrie AMS'!AJ121-'Industrie AME'!AJ121</f>
        <v>3071.1699965434091</v>
      </c>
      <c r="AK121" s="23">
        <f>'Industrie AMS'!AK121-'Industrie AME'!AK121</f>
        <v>3217.6959032590676</v>
      </c>
      <c r="AL121" s="23">
        <f>'Industrie AMS'!AL121-'Industrie AME'!AL121</f>
        <v>3438.8116037080472</v>
      </c>
      <c r="AM121" s="23">
        <f>'Industrie AMS'!AM121-'Industrie AME'!AM121</f>
        <v>3530.6792645520472</v>
      </c>
      <c r="AN121" s="23">
        <f>'Industrie AMS'!AN121-'Industrie AME'!AN121</f>
        <v>3764.4480394431157</v>
      </c>
      <c r="AO121" s="23">
        <f>'Industrie AMS'!AO121-'Industrie AME'!AO121</f>
        <v>4008.5105417162122</v>
      </c>
      <c r="AP121" s="23">
        <f>'Industrie AMS'!AP121-'Industrie AME'!AP121</f>
        <v>4234.5236180016946</v>
      </c>
      <c r="AQ121" s="23">
        <f>'Industrie AMS'!AQ121-'Industrie AME'!AQ121</f>
        <v>4459.5696145792317</v>
      </c>
      <c r="AR121" s="23">
        <f>'Industrie AMS'!AR121-'Industrie AME'!AR121</f>
        <v>4604.9584133045573</v>
      </c>
      <c r="AS121" s="23">
        <f>'Industrie AMS'!AS121-'Industrie AME'!AS121</f>
        <v>4547.6811004173942</v>
      </c>
      <c r="AT121" s="23">
        <f>'Industrie AMS'!AT121-'Industrie AME'!AT121</f>
        <v>4434.1626648838865</v>
      </c>
      <c r="AU121" s="23">
        <f>'Industrie AMS'!AU121-'Industrie AME'!AU121</f>
        <v>4387.920000422193</v>
      </c>
      <c r="AV121" s="23">
        <f>'Industrie AMS'!AV121-'Industrie AME'!AV121</f>
        <v>4378.394323768327</v>
      </c>
      <c r="AW121" s="23">
        <f>'Industrie AMS'!AW121-'Industrie AME'!AW121</f>
        <v>4373.9197968101653</v>
      </c>
    </row>
    <row r="122" spans="1:49" x14ac:dyDescent="0.25">
      <c r="A122" s="165"/>
      <c r="B122" t="s">
        <v>257</v>
      </c>
      <c r="C122" s="23">
        <f>'Industrie AMS'!C122-'Industrie AME'!C122</f>
        <v>0</v>
      </c>
      <c r="D122" s="23">
        <f>'Industrie AMS'!D122-'Industrie AME'!D122</f>
        <v>0</v>
      </c>
      <c r="E122" s="23">
        <f>'Industrie AMS'!E122-'Industrie AME'!E122</f>
        <v>0</v>
      </c>
      <c r="F122" s="23">
        <f>'Industrie AMS'!F122-'Industrie AME'!F122</f>
        <v>0</v>
      </c>
      <c r="G122" s="23">
        <f>'Industrie AMS'!G122-'Industrie AME'!G122</f>
        <v>0</v>
      </c>
      <c r="H122" s="23">
        <f>'Industrie AMS'!H122-'Industrie AME'!H122</f>
        <v>0</v>
      </c>
      <c r="I122" s="23">
        <f>'Industrie AMS'!I122-'Industrie AME'!I122</f>
        <v>0</v>
      </c>
      <c r="J122" s="23">
        <f>'Industrie AMS'!J122-'Industrie AME'!J122</f>
        <v>0</v>
      </c>
      <c r="K122" s="23">
        <f>'Industrie AMS'!K122-'Industrie AME'!K122</f>
        <v>0</v>
      </c>
      <c r="L122" s="23">
        <f>'Industrie AMS'!L122-'Industrie AME'!L122</f>
        <v>0</v>
      </c>
      <c r="M122" s="23">
        <f>'Industrie AMS'!M122-'Industrie AME'!M122</f>
        <v>0</v>
      </c>
      <c r="N122" s="23">
        <f>'Industrie AMS'!N122-'Industrie AME'!N122</f>
        <v>0</v>
      </c>
      <c r="O122" s="23">
        <f>'Industrie AMS'!O122-'Industrie AME'!O122</f>
        <v>0</v>
      </c>
      <c r="P122" s="23">
        <f>'Industrie AMS'!P122-'Industrie AME'!P122</f>
        <v>0</v>
      </c>
      <c r="Q122" s="23">
        <f>'Industrie AMS'!Q122-'Industrie AME'!Q122</f>
        <v>0</v>
      </c>
      <c r="R122" s="23">
        <f>'Industrie AMS'!R122-'Industrie AME'!R122</f>
        <v>0</v>
      </c>
      <c r="S122" s="23">
        <f>'Industrie AMS'!S122-'Industrie AME'!S122</f>
        <v>0</v>
      </c>
      <c r="T122" s="23">
        <f>'Industrie AMS'!T122-'Industrie AME'!T122</f>
        <v>0</v>
      </c>
      <c r="U122" s="23">
        <f>'Industrie AMS'!U122-'Industrie AME'!U122</f>
        <v>0</v>
      </c>
      <c r="V122" s="23">
        <f>'Industrie AMS'!V122-'Industrie AME'!V122</f>
        <v>124.86810390398023</v>
      </c>
      <c r="W122" s="23">
        <f>'Industrie AMS'!W122-'Industrie AME'!W122</f>
        <v>1511.151413663436</v>
      </c>
      <c r="X122" s="23">
        <f>'Industrie AMS'!X122-'Industrie AME'!X122</f>
        <v>1162.7986439754313</v>
      </c>
      <c r="Y122" s="23">
        <f>'Industrie AMS'!Y122-'Industrie AME'!Y122</f>
        <v>714.55823707999662</v>
      </c>
      <c r="Z122" s="23">
        <f>'Industrie AMS'!Z122-'Industrie AME'!Z122</f>
        <v>1185.2242352665926</v>
      </c>
      <c r="AA122" s="23">
        <f>'Industrie AMS'!AA122-'Industrie AME'!AA122</f>
        <v>1368.5691845883557</v>
      </c>
      <c r="AB122" s="23">
        <f>'Industrie AMS'!AB122-'Industrie AME'!AB122</f>
        <v>1389.1345446039631</v>
      </c>
      <c r="AC122" s="23">
        <f>'Industrie AMS'!AC122-'Industrie AME'!AC122</f>
        <v>1432.9601122960157</v>
      </c>
      <c r="AD122" s="23">
        <f>'Industrie AMS'!AD122-'Industrie AME'!AD122</f>
        <v>1867.7247539169621</v>
      </c>
      <c r="AE122" s="23">
        <f>'Industrie AMS'!AE122-'Industrie AME'!AE122</f>
        <v>1846.6324619831576</v>
      </c>
      <c r="AF122" s="23">
        <f>'Industrie AMS'!AF122-'Industrie AME'!AF122</f>
        <v>1789.8913997811032</v>
      </c>
      <c r="AG122" s="23">
        <f>'Industrie AMS'!AG122-'Industrie AME'!AG122</f>
        <v>1703.0767894948367</v>
      </c>
      <c r="AH122" s="23">
        <f>'Industrie AMS'!AH122-'Industrie AME'!AH122</f>
        <v>1580.300380078028</v>
      </c>
      <c r="AI122" s="23">
        <f>'Industrie AMS'!AI122-'Industrie AME'!AI122</f>
        <v>1627.920722864219</v>
      </c>
      <c r="AJ122" s="23">
        <f>'Industrie AMS'!AJ122-'Industrie AME'!AJ122</f>
        <v>1597.5900075724057</v>
      </c>
      <c r="AK122" s="23">
        <f>'Industrie AMS'!AK122-'Industrie AME'!AK122</f>
        <v>1434.4630325775652</v>
      </c>
      <c r="AL122" s="23">
        <f>'Industrie AMS'!AL122-'Industrie AME'!AL122</f>
        <v>1472.3689190895238</v>
      </c>
      <c r="AM122" s="23">
        <f>'Industrie AMS'!AM122-'Industrie AME'!AM122</f>
        <v>1258.3084580208233</v>
      </c>
      <c r="AN122" s="23">
        <f>'Industrie AMS'!AN122-'Industrie AME'!AN122</f>
        <v>1540.7159717276518</v>
      </c>
      <c r="AO122" s="23">
        <f>'Industrie AMS'!AO122-'Industrie AME'!AO122</f>
        <v>1347.5354265068599</v>
      </c>
      <c r="AP122" s="23">
        <f>'Industrie AMS'!AP122-'Industrie AME'!AP122</f>
        <v>1294.3798172532115</v>
      </c>
      <c r="AQ122" s="23">
        <f>'Industrie AMS'!AQ122-'Industrie AME'!AQ122</f>
        <v>1256.9540355776262</v>
      </c>
      <c r="AR122" s="23">
        <f>'Industrie AMS'!AR122-'Industrie AME'!AR122</f>
        <v>1052.0973865455599</v>
      </c>
      <c r="AS122" s="23">
        <f>'Industrie AMS'!AS122-'Industrie AME'!AS122</f>
        <v>690.61636451925733</v>
      </c>
      <c r="AT122" s="23">
        <f>'Industrie AMS'!AT122-'Industrie AME'!AT122</f>
        <v>565.76658425596543</v>
      </c>
      <c r="AU122" s="23">
        <f>'Industrie AMS'!AU122-'Industrie AME'!AU122</f>
        <v>435.3914628305356</v>
      </c>
      <c r="AV122" s="23">
        <f>'Industrie AMS'!AV122-'Industrie AME'!AV122</f>
        <v>311.81275789474603</v>
      </c>
      <c r="AW122" s="23">
        <f>'Industrie AMS'!AW122-'Industrie AME'!AW122</f>
        <v>168.57698563399026</v>
      </c>
    </row>
    <row r="123" spans="1:49" x14ac:dyDescent="0.25">
      <c r="A123" s="165"/>
      <c r="B123" t="s">
        <v>258</v>
      </c>
      <c r="C123" s="23">
        <f>'Industrie AMS'!C123-'Industrie AME'!C123</f>
        <v>0</v>
      </c>
      <c r="D123" s="23">
        <f>'Industrie AMS'!D123-'Industrie AME'!D123</f>
        <v>0</v>
      </c>
      <c r="E123" s="23">
        <f>'Industrie AMS'!E123-'Industrie AME'!E123</f>
        <v>0</v>
      </c>
      <c r="F123" s="23">
        <f>'Industrie AMS'!F123-'Industrie AME'!F123</f>
        <v>0</v>
      </c>
      <c r="G123" s="23">
        <f>'Industrie AMS'!G123-'Industrie AME'!G123</f>
        <v>0</v>
      </c>
      <c r="H123" s="23">
        <f>'Industrie AMS'!H123-'Industrie AME'!H123</f>
        <v>0</v>
      </c>
      <c r="I123" s="23">
        <f>'Industrie AMS'!I123-'Industrie AME'!I123</f>
        <v>0</v>
      </c>
      <c r="J123" s="23">
        <f>'Industrie AMS'!J123-'Industrie AME'!J123</f>
        <v>0</v>
      </c>
      <c r="K123" s="23">
        <f>'Industrie AMS'!K123-'Industrie AME'!K123</f>
        <v>0</v>
      </c>
      <c r="L123" s="23">
        <f>'Industrie AMS'!L123-'Industrie AME'!L123</f>
        <v>0</v>
      </c>
      <c r="M123" s="23">
        <f>'Industrie AMS'!M123-'Industrie AME'!M123</f>
        <v>0</v>
      </c>
      <c r="N123" s="23">
        <f>'Industrie AMS'!N123-'Industrie AME'!N123</f>
        <v>0</v>
      </c>
      <c r="O123" s="23">
        <f>'Industrie AMS'!O123-'Industrie AME'!O123</f>
        <v>0</v>
      </c>
      <c r="P123" s="23">
        <f>'Industrie AMS'!P123-'Industrie AME'!P123</f>
        <v>0</v>
      </c>
      <c r="Q123" s="23">
        <f>'Industrie AMS'!Q123-'Industrie AME'!Q123</f>
        <v>0</v>
      </c>
      <c r="R123" s="23">
        <f>'Industrie AMS'!R123-'Industrie AME'!R123</f>
        <v>0</v>
      </c>
      <c r="S123" s="23">
        <f>'Industrie AMS'!S123-'Industrie AME'!S123</f>
        <v>0</v>
      </c>
      <c r="T123" s="23">
        <f>'Industrie AMS'!T123-'Industrie AME'!T123</f>
        <v>0</v>
      </c>
      <c r="U123" s="23">
        <f>'Industrie AMS'!U123-'Industrie AME'!U123</f>
        <v>0</v>
      </c>
      <c r="V123" s="23">
        <f>'Industrie AMS'!V123-'Industrie AME'!V123</f>
        <v>5.1149004181697819</v>
      </c>
      <c r="W123" s="23">
        <f>'Industrie AMS'!W123-'Industrie AME'!W123</f>
        <v>48.458454612260539</v>
      </c>
      <c r="X123" s="23">
        <f>'Industrie AMS'!X123-'Industrie AME'!X123</f>
        <v>109.25860296763494</v>
      </c>
      <c r="Y123" s="23">
        <f>'Industrie AMS'!Y123-'Industrie AME'!Y123</f>
        <v>253.71282142659766</v>
      </c>
      <c r="Z123" s="23">
        <f>'Industrie AMS'!Z123-'Industrie AME'!Z123</f>
        <v>452.29507447832111</v>
      </c>
      <c r="AA123" s="23">
        <f>'Industrie AMS'!AA123-'Industrie AME'!AA123</f>
        <v>704.63521119669167</v>
      </c>
      <c r="AB123" s="23">
        <f>'Industrie AMS'!AB123-'Industrie AME'!AB123</f>
        <v>1020.2721825699227</v>
      </c>
      <c r="AC123" s="23">
        <f>'Industrie AMS'!AC123-'Industrie AME'!AC123</f>
        <v>1434.6424760945865</v>
      </c>
      <c r="AD123" s="23">
        <f>'Industrie AMS'!AD123-'Industrie AME'!AD123</f>
        <v>1398.6634641445507</v>
      </c>
      <c r="AE123" s="23">
        <f>'Industrie AMS'!AE123-'Industrie AME'!AE123</f>
        <v>1331.9724785362796</v>
      </c>
      <c r="AF123" s="23">
        <f>'Industrie AMS'!AF123-'Industrie AME'!AF123</f>
        <v>1248.6019770182229</v>
      </c>
      <c r="AG123" s="23">
        <f>'Industrie AMS'!AG123-'Industrie AME'!AG123</f>
        <v>1151.9496952292866</v>
      </c>
      <c r="AH123" s="23">
        <f>'Industrie AMS'!AH123-'Industrie AME'!AH123</f>
        <v>1041.3307831075508</v>
      </c>
      <c r="AI123" s="23">
        <f>'Industrie AMS'!AI123-'Industrie AME'!AI123</f>
        <v>944.0452966914454</v>
      </c>
      <c r="AJ123" s="23">
        <f>'Industrie AMS'!AJ123-'Industrie AME'!AJ123</f>
        <v>843.97333270939998</v>
      </c>
      <c r="AK123" s="23">
        <f>'Industrie AMS'!AK123-'Industrie AME'!AK123</f>
        <v>731.20019238593159</v>
      </c>
      <c r="AL123" s="23">
        <f>'Industrie AMS'!AL123-'Industrie AME'!AL123</f>
        <v>622.98185608745553</v>
      </c>
      <c r="AM123" s="23">
        <f>'Industrie AMS'!AM123-'Industrie AME'!AM123</f>
        <v>500.52209214414324</v>
      </c>
      <c r="AN123" s="23">
        <f>'Industrie AMS'!AN123-'Industrie AME'!AN123</f>
        <v>409.09681333133994</v>
      </c>
      <c r="AO123" s="23">
        <f>'Industrie AMS'!AO123-'Industrie AME'!AO123</f>
        <v>297.13405442055227</v>
      </c>
      <c r="AP123" s="23">
        <f>'Industrie AMS'!AP123-'Industrie AME'!AP123</f>
        <v>184.26429782136256</v>
      </c>
      <c r="AQ123" s="23">
        <f>'Industrie AMS'!AQ123-'Industrie AME'!AQ123</f>
        <v>69.615143510334747</v>
      </c>
      <c r="AR123" s="23">
        <f>'Industrie AMS'!AR123-'Industrie AME'!AR123</f>
        <v>-56.834202711590478</v>
      </c>
      <c r="AS123" s="23">
        <f>'Industrie AMS'!AS123-'Industrie AME'!AS123</f>
        <v>-203.09011814908445</v>
      </c>
      <c r="AT123" s="23">
        <f>'Industrie AMS'!AT123-'Industrie AME'!AT123</f>
        <v>-341.83281690946387</v>
      </c>
      <c r="AU123" s="23">
        <f>'Industrie AMS'!AU123-'Industrie AME'!AU123</f>
        <v>-479.09912002134661</v>
      </c>
      <c r="AV123" s="23">
        <f>'Industrie AMS'!AV123-'Industrie AME'!AV123</f>
        <v>-616.59899717437656</v>
      </c>
      <c r="AW123" s="23">
        <f>'Industrie AMS'!AW123-'Industrie AME'!AW123</f>
        <v>-759.77966395133262</v>
      </c>
    </row>
    <row r="124" spans="1:49" x14ac:dyDescent="0.25">
      <c r="A124" s="165"/>
      <c r="B124" t="s">
        <v>268</v>
      </c>
      <c r="C124" s="23">
        <f>'Industrie AMS'!C124-'Industrie AME'!C124</f>
        <v>0</v>
      </c>
      <c r="D124" s="23">
        <f>'Industrie AMS'!D124-'Industrie AME'!D124</f>
        <v>0</v>
      </c>
      <c r="E124" s="23">
        <f>'Industrie AMS'!E124-'Industrie AME'!E124</f>
        <v>0</v>
      </c>
      <c r="F124" s="23">
        <f>'Industrie AMS'!F124-'Industrie AME'!F124</f>
        <v>0</v>
      </c>
      <c r="G124" s="23">
        <f>'Industrie AMS'!G124-'Industrie AME'!G124</f>
        <v>0</v>
      </c>
      <c r="H124" s="23">
        <f>'Industrie AMS'!H124-'Industrie AME'!H124</f>
        <v>0</v>
      </c>
      <c r="I124" s="23">
        <f>'Industrie AMS'!I124-'Industrie AME'!I124</f>
        <v>0</v>
      </c>
      <c r="J124" s="23">
        <f>'Industrie AMS'!J124-'Industrie AME'!J124</f>
        <v>0</v>
      </c>
      <c r="K124" s="23">
        <f>'Industrie AMS'!K124-'Industrie AME'!K124</f>
        <v>0</v>
      </c>
      <c r="L124" s="23">
        <f>'Industrie AMS'!L124-'Industrie AME'!L124</f>
        <v>0</v>
      </c>
      <c r="M124" s="23">
        <f>'Industrie AMS'!M124-'Industrie AME'!M124</f>
        <v>0</v>
      </c>
      <c r="N124" s="23">
        <f>'Industrie AMS'!N124-'Industrie AME'!N124</f>
        <v>0</v>
      </c>
      <c r="O124" s="23">
        <f>'Industrie AMS'!O124-'Industrie AME'!O124</f>
        <v>0</v>
      </c>
      <c r="P124" s="23">
        <f>'Industrie AMS'!P124-'Industrie AME'!P124</f>
        <v>0</v>
      </c>
      <c r="Q124" s="23">
        <f>'Industrie AMS'!Q124-'Industrie AME'!Q124</f>
        <v>0</v>
      </c>
      <c r="R124" s="23">
        <f>'Industrie AMS'!R124-'Industrie AME'!R124</f>
        <v>0</v>
      </c>
      <c r="S124" s="23">
        <f>'Industrie AMS'!S124-'Industrie AME'!S124</f>
        <v>0</v>
      </c>
      <c r="T124" s="23">
        <f>'Industrie AMS'!T124-'Industrie AME'!T124</f>
        <v>0</v>
      </c>
      <c r="U124" s="23">
        <f>'Industrie AMS'!U124-'Industrie AME'!U124</f>
        <v>0</v>
      </c>
      <c r="V124" s="23">
        <f>'Industrie AMS'!V124-'Industrie AME'!V124</f>
        <v>33.947150806950958</v>
      </c>
      <c r="W124" s="23">
        <f>'Industrie AMS'!W124-'Industrie AME'!W124</f>
        <v>50.963103574507841</v>
      </c>
      <c r="X124" s="23">
        <f>'Industrie AMS'!X124-'Industrie AME'!X124</f>
        <v>93.844496098310628</v>
      </c>
      <c r="Y124" s="23">
        <f>'Industrie AMS'!Y124-'Industrie AME'!Y124</f>
        <v>406.01784133032925</v>
      </c>
      <c r="Z124" s="23">
        <f>'Industrie AMS'!Z124-'Industrie AME'!Z124</f>
        <v>568.2257714006264</v>
      </c>
      <c r="AA124" s="23">
        <f>'Industrie AMS'!AA124-'Industrie AME'!AA124</f>
        <v>612.19697559858832</v>
      </c>
      <c r="AB124" s="23">
        <f>'Industrie AMS'!AB124-'Industrie AME'!AB124</f>
        <v>550.33700732697253</v>
      </c>
      <c r="AC124" s="23">
        <f>'Industrie AMS'!AC124-'Industrie AME'!AC124</f>
        <v>490.00013246980234</v>
      </c>
      <c r="AD124" s="23">
        <f>'Industrie AMS'!AD124-'Industrie AME'!AD124</f>
        <v>619.29321614038781</v>
      </c>
      <c r="AE124" s="23">
        <f>'Industrie AMS'!AE124-'Industrie AME'!AE124</f>
        <v>597.86399281996637</v>
      </c>
      <c r="AF124" s="23">
        <f>'Industrie AMS'!AF124-'Industrie AME'!AF124</f>
        <v>547.01485007856536</v>
      </c>
      <c r="AG124" s="23">
        <f>'Industrie AMS'!AG124-'Industrie AME'!AG124</f>
        <v>477.19651572409566</v>
      </c>
      <c r="AH124" s="23">
        <f>'Industrie AMS'!AH124-'Industrie AME'!AH124</f>
        <v>404.31449071211682</v>
      </c>
      <c r="AI124" s="23">
        <f>'Industrie AMS'!AI124-'Industrie AME'!AI124</f>
        <v>383.56411098807075</v>
      </c>
      <c r="AJ124" s="23">
        <f>'Industrie AMS'!AJ124-'Industrie AME'!AJ124</f>
        <v>340.15695898928243</v>
      </c>
      <c r="AK124" s="23">
        <f>'Industrie AMS'!AK124-'Industrie AME'!AK124</f>
        <v>281.92405176797911</v>
      </c>
      <c r="AL124" s="23">
        <f>'Industrie AMS'!AL124-'Industrie AME'!AL124</f>
        <v>232.20463736368765</v>
      </c>
      <c r="AM124" s="23">
        <f>'Industrie AMS'!AM124-'Industrie AME'!AM124</f>
        <v>195.52491825461402</v>
      </c>
      <c r="AN124" s="23">
        <f>'Industrie AMS'!AN124-'Industrie AME'!AN124</f>
        <v>343.45045557782578</v>
      </c>
      <c r="AO124" s="23">
        <f>'Industrie AMS'!AO124-'Industrie AME'!AO124</f>
        <v>400.57943153518499</v>
      </c>
      <c r="AP124" s="23">
        <f>'Industrie AMS'!AP124-'Industrie AME'!AP124</f>
        <v>458.4780924883562</v>
      </c>
      <c r="AQ124" s="23">
        <f>'Industrie AMS'!AQ124-'Industrie AME'!AQ124</f>
        <v>517.07135296294291</v>
      </c>
      <c r="AR124" s="23">
        <f>'Industrie AMS'!AR124-'Industrie AME'!AR124</f>
        <v>542.04175452592244</v>
      </c>
      <c r="AS124" s="23">
        <f>'Industrie AMS'!AS124-'Industrie AME'!AS124</f>
        <v>511.30325880400414</v>
      </c>
      <c r="AT124" s="23">
        <f>'Industrie AMS'!AT124-'Industrie AME'!AT124</f>
        <v>553.98358043551707</v>
      </c>
      <c r="AU124" s="23">
        <f>'Industrie AMS'!AU124-'Industrie AME'!AU124</f>
        <v>610.01996790739213</v>
      </c>
      <c r="AV124" s="23">
        <f>'Industrie AMS'!AV124-'Industrie AME'!AV124</f>
        <v>672.14259277988094</v>
      </c>
      <c r="AW124" s="23">
        <f>'Industrie AMS'!AW124-'Industrie AME'!AW124</f>
        <v>676.73367843010783</v>
      </c>
    </row>
    <row r="125" spans="1:49" x14ac:dyDescent="0.25">
      <c r="A125" s="165"/>
      <c r="B125" t="s">
        <v>259</v>
      </c>
      <c r="C125" s="23">
        <f>'Industrie AMS'!C125-'Industrie AME'!C125</f>
        <v>0</v>
      </c>
      <c r="D125" s="23">
        <f>'Industrie AMS'!D125-'Industrie AME'!D125</f>
        <v>0</v>
      </c>
      <c r="E125" s="23">
        <f>'Industrie AMS'!E125-'Industrie AME'!E125</f>
        <v>0</v>
      </c>
      <c r="F125" s="23">
        <f>'Industrie AMS'!F125-'Industrie AME'!F125</f>
        <v>0</v>
      </c>
      <c r="G125" s="23">
        <f>'Industrie AMS'!G125-'Industrie AME'!G125</f>
        <v>0</v>
      </c>
      <c r="H125" s="23">
        <f>'Industrie AMS'!H125-'Industrie AME'!H125</f>
        <v>0</v>
      </c>
      <c r="I125" s="23">
        <f>'Industrie AMS'!I125-'Industrie AME'!I125</f>
        <v>0</v>
      </c>
      <c r="J125" s="23">
        <f>'Industrie AMS'!J125-'Industrie AME'!J125</f>
        <v>0</v>
      </c>
      <c r="K125" s="23">
        <f>'Industrie AMS'!K125-'Industrie AME'!K125</f>
        <v>0</v>
      </c>
      <c r="L125" s="23">
        <f>'Industrie AMS'!L125-'Industrie AME'!L125</f>
        <v>0</v>
      </c>
      <c r="M125" s="23">
        <f>'Industrie AMS'!M125-'Industrie AME'!M125</f>
        <v>0</v>
      </c>
      <c r="N125" s="23">
        <f>'Industrie AMS'!N125-'Industrie AME'!N125</f>
        <v>0</v>
      </c>
      <c r="O125" s="23">
        <f>'Industrie AMS'!O125-'Industrie AME'!O125</f>
        <v>0</v>
      </c>
      <c r="P125" s="23">
        <f>'Industrie AMS'!P125-'Industrie AME'!P125</f>
        <v>0</v>
      </c>
      <c r="Q125" s="23">
        <f>'Industrie AMS'!Q125-'Industrie AME'!Q125</f>
        <v>0</v>
      </c>
      <c r="R125" s="23">
        <f>'Industrie AMS'!R125-'Industrie AME'!R125</f>
        <v>0</v>
      </c>
      <c r="S125" s="23">
        <f>'Industrie AMS'!S125-'Industrie AME'!S125</f>
        <v>0</v>
      </c>
      <c r="T125" s="23">
        <f>'Industrie AMS'!T125-'Industrie AME'!T125</f>
        <v>0</v>
      </c>
      <c r="U125" s="23">
        <f>'Industrie AMS'!U125-'Industrie AME'!U125</f>
        <v>0</v>
      </c>
      <c r="V125" s="23">
        <f>'Industrie AMS'!V125-'Industrie AME'!V125</f>
        <v>14.89009332585556</v>
      </c>
      <c r="W125" s="23">
        <f>'Industrie AMS'!W125-'Industrie AME'!W125</f>
        <v>-17.379493632928643</v>
      </c>
      <c r="X125" s="23">
        <f>'Industrie AMS'!X125-'Industrie AME'!X125</f>
        <v>-47.016269424482743</v>
      </c>
      <c r="Y125" s="23">
        <f>'Industrie AMS'!Y125-'Industrie AME'!Y125</f>
        <v>75.209754297164181</v>
      </c>
      <c r="Z125" s="23">
        <f>'Industrie AMS'!Z125-'Industrie AME'!Z125</f>
        <v>206.21130805437861</v>
      </c>
      <c r="AA125" s="23">
        <f>'Industrie AMS'!AA125-'Industrie AME'!AA125</f>
        <v>325.34091943441308</v>
      </c>
      <c r="AB125" s="23">
        <f>'Industrie AMS'!AB125-'Industrie AME'!AB125</f>
        <v>419.69821329423576</v>
      </c>
      <c r="AC125" s="23">
        <f>'Industrie AMS'!AC125-'Industrie AME'!AC125</f>
        <v>516.14017102673097</v>
      </c>
      <c r="AD125" s="23">
        <f>'Industrie AMS'!AD125-'Industrie AME'!AD125</f>
        <v>732.55733365091874</v>
      </c>
      <c r="AE125" s="23">
        <f>'Industrie AMS'!AE125-'Industrie AME'!AE125</f>
        <v>890.99210551859142</v>
      </c>
      <c r="AF125" s="23">
        <f>'Industrie AMS'!AF125-'Industrie AME'!AF125</f>
        <v>1027.8418559790807</v>
      </c>
      <c r="AG125" s="23">
        <f>'Industrie AMS'!AG125-'Industrie AME'!AG125</f>
        <v>1145.102720252471</v>
      </c>
      <c r="AH125" s="23">
        <f>'Industrie AMS'!AH125-'Industrie AME'!AH125</f>
        <v>1244.2652504064972</v>
      </c>
      <c r="AI125" s="23">
        <f>'Industrie AMS'!AI125-'Industrie AME'!AI125</f>
        <v>1386.3453228808285</v>
      </c>
      <c r="AJ125" s="23">
        <f>'Industrie AMS'!AJ125-'Industrie AME'!AJ125</f>
        <v>1528.0549536850158</v>
      </c>
      <c r="AK125" s="23">
        <f>'Industrie AMS'!AK125-'Industrie AME'!AK125</f>
        <v>1650.2655632861643</v>
      </c>
      <c r="AL125" s="23">
        <f>'Industrie AMS'!AL125-'Industrie AME'!AL125</f>
        <v>1785.1467519403814</v>
      </c>
      <c r="AM125" s="23">
        <f>'Industrie AMS'!AM125-'Industrie AME'!AM125</f>
        <v>1898.0522340800453</v>
      </c>
      <c r="AN125" s="23">
        <f>'Industrie AMS'!AN125-'Industrie AME'!AN125</f>
        <v>2086.3984970902893</v>
      </c>
      <c r="AO125" s="23">
        <f>'Industrie AMS'!AO125-'Industrie AME'!AO125</f>
        <v>2239.235138243901</v>
      </c>
      <c r="AP125" s="23">
        <f>'Industrie AMS'!AP125-'Industrie AME'!AP125</f>
        <v>2394.6514548497798</v>
      </c>
      <c r="AQ125" s="23">
        <f>'Industrie AMS'!AQ125-'Industrie AME'!AQ125</f>
        <v>2553.3027124166911</v>
      </c>
      <c r="AR125" s="23">
        <f>'Industrie AMS'!AR125-'Industrie AME'!AR125</f>
        <v>2690.3993401942353</v>
      </c>
      <c r="AS125" s="23">
        <f>'Industrie AMS'!AS125-'Industrie AME'!AS125</f>
        <v>2785.6158158075632</v>
      </c>
      <c r="AT125" s="23">
        <f>'Industrie AMS'!AT125-'Industrie AME'!AT125</f>
        <v>2906.990172986385</v>
      </c>
      <c r="AU125" s="23">
        <f>'Industrie AMS'!AU125-'Industrie AME'!AU125</f>
        <v>3040.7602747882484</v>
      </c>
      <c r="AV125" s="23">
        <f>'Industrie AMS'!AV125-'Industrie AME'!AV125</f>
        <v>3181.5502316853526</v>
      </c>
      <c r="AW125" s="23">
        <f>'Industrie AMS'!AW125-'Industrie AME'!AW125</f>
        <v>3318.8617839035796</v>
      </c>
    </row>
    <row r="126" spans="1:49" x14ac:dyDescent="0.25">
      <c r="A126" s="165"/>
      <c r="B126" t="s">
        <v>260</v>
      </c>
      <c r="C126" s="23">
        <f>'Industrie AMS'!C126-'Industrie AME'!C126</f>
        <v>0</v>
      </c>
      <c r="D126" s="23">
        <f>'Industrie AMS'!D126-'Industrie AME'!D126</f>
        <v>0</v>
      </c>
      <c r="E126" s="23">
        <f>'Industrie AMS'!E126-'Industrie AME'!E126</f>
        <v>0</v>
      </c>
      <c r="F126" s="23">
        <f>'Industrie AMS'!F126-'Industrie AME'!F126</f>
        <v>0</v>
      </c>
      <c r="G126" s="23">
        <f>'Industrie AMS'!G126-'Industrie AME'!G126</f>
        <v>0</v>
      </c>
      <c r="H126" s="23">
        <f>'Industrie AMS'!H126-'Industrie AME'!H126</f>
        <v>0</v>
      </c>
      <c r="I126" s="23">
        <f>'Industrie AMS'!I126-'Industrie AME'!I126</f>
        <v>0</v>
      </c>
      <c r="J126" s="23">
        <f>'Industrie AMS'!J126-'Industrie AME'!J126</f>
        <v>0</v>
      </c>
      <c r="K126" s="23">
        <f>'Industrie AMS'!K126-'Industrie AME'!K126</f>
        <v>0</v>
      </c>
      <c r="L126" s="23">
        <f>'Industrie AMS'!L126-'Industrie AME'!L126</f>
        <v>0</v>
      </c>
      <c r="M126" s="23">
        <f>'Industrie AMS'!M126-'Industrie AME'!M126</f>
        <v>0</v>
      </c>
      <c r="N126" s="23">
        <f>'Industrie AMS'!N126-'Industrie AME'!N126</f>
        <v>0</v>
      </c>
      <c r="O126" s="23">
        <f>'Industrie AMS'!O126-'Industrie AME'!O126</f>
        <v>0</v>
      </c>
      <c r="P126" s="23">
        <f>'Industrie AMS'!P126-'Industrie AME'!P126</f>
        <v>0</v>
      </c>
      <c r="Q126" s="23">
        <f>'Industrie AMS'!Q126-'Industrie AME'!Q126</f>
        <v>0</v>
      </c>
      <c r="R126" s="23">
        <f>'Industrie AMS'!R126-'Industrie AME'!R126</f>
        <v>0</v>
      </c>
      <c r="S126" s="23">
        <f>'Industrie AMS'!S126-'Industrie AME'!S126</f>
        <v>0</v>
      </c>
      <c r="T126" s="23">
        <f>'Industrie AMS'!T126-'Industrie AME'!T126</f>
        <v>0</v>
      </c>
      <c r="U126" s="23">
        <f>'Industrie AMS'!U126-'Industrie AME'!U126</f>
        <v>0</v>
      </c>
      <c r="V126" s="23">
        <f>'Industrie AMS'!V126-'Industrie AME'!V126</f>
        <v>5.5900970863203838</v>
      </c>
      <c r="W126" s="23">
        <f>'Industrie AMS'!W126-'Industrie AME'!W126</f>
        <v>-24.47000239506724</v>
      </c>
      <c r="X126" s="23">
        <f>'Industrie AMS'!X126-'Industrie AME'!X126</f>
        <v>-49.936834472875489</v>
      </c>
      <c r="Y126" s="23">
        <f>'Industrie AMS'!Y126-'Industrie AME'!Y126</f>
        <v>-50.338865279230959</v>
      </c>
      <c r="Z126" s="23">
        <f>'Industrie AMS'!Z126-'Industrie AME'!Z126</f>
        <v>-50.96233375553129</v>
      </c>
      <c r="AA126" s="23">
        <f>'Industrie AMS'!AA126-'Industrie AME'!AA126</f>
        <v>-55.722483938945516</v>
      </c>
      <c r="AB126" s="23">
        <f>'Industrie AMS'!AB126-'Industrie AME'!AB126</f>
        <v>-66.240376562887832</v>
      </c>
      <c r="AC126" s="23">
        <f>'Industrie AMS'!AC126-'Industrie AME'!AC126</f>
        <v>-75.994653696800015</v>
      </c>
      <c r="AD126" s="23">
        <f>'Industrie AMS'!AD126-'Industrie AME'!AD126</f>
        <v>-84.751655932393987</v>
      </c>
      <c r="AE126" s="23">
        <f>'Industrie AMS'!AE126-'Industrie AME'!AE126</f>
        <v>-101.55186567803503</v>
      </c>
      <c r="AF126" s="23">
        <f>'Industrie AMS'!AF126-'Industrie AME'!AF126</f>
        <v>-120.8074712873622</v>
      </c>
      <c r="AG126" s="23">
        <f>'Industrie AMS'!AG126-'Industrie AME'!AG126</f>
        <v>-143.33817399715008</v>
      </c>
      <c r="AH126" s="23">
        <f>'Industrie AMS'!AH126-'Industrie AME'!AH126</f>
        <v>-168.04550369189928</v>
      </c>
      <c r="AI126" s="23">
        <f>'Industrie AMS'!AI126-'Industrie AME'!AI126</f>
        <v>-185.8670984716573</v>
      </c>
      <c r="AJ126" s="23">
        <f>'Industrie AMS'!AJ126-'Industrie AME'!AJ126</f>
        <v>-204.72406718719867</v>
      </c>
      <c r="AK126" s="23">
        <f>'Industrie AMS'!AK126-'Industrie AME'!AK126</f>
        <v>-230.4446264799717</v>
      </c>
      <c r="AL126" s="23">
        <f>'Industrie AMS'!AL126-'Industrie AME'!AL126</f>
        <v>-253.80420300896731</v>
      </c>
      <c r="AM126" s="23">
        <f>'Industrie AMS'!AM126-'Industrie AME'!AM126</f>
        <v>-285.96712072392984</v>
      </c>
      <c r="AN126" s="23">
        <f>'Industrie AMS'!AN126-'Industrie AME'!AN126</f>
        <v>-299.74021387840367</v>
      </c>
      <c r="AO126" s="23">
        <f>'Industrie AMS'!AO126-'Industrie AME'!AO126</f>
        <v>-321.52984727155126</v>
      </c>
      <c r="AP126" s="23">
        <f>'Industrie AMS'!AP126-'Industrie AME'!AP126</f>
        <v>-341.11626860196884</v>
      </c>
      <c r="AQ126" s="23">
        <f>'Industrie AMS'!AQ126-'Industrie AME'!AQ126</f>
        <v>-357.27188153830321</v>
      </c>
      <c r="AR126" s="23">
        <f>'Industrie AMS'!AR126-'Industrie AME'!AR126</f>
        <v>-373.54200962857612</v>
      </c>
      <c r="AS126" s="23">
        <f>'Industrie AMS'!AS126-'Industrie AME'!AS126</f>
        <v>-403.01532639709512</v>
      </c>
      <c r="AT126" s="23">
        <f>'Industrie AMS'!AT126-'Industrie AME'!AT126</f>
        <v>-429.89490854838186</v>
      </c>
      <c r="AU126" s="23">
        <f>'Industrie AMS'!AU126-'Industrie AME'!AU126</f>
        <v>-457.06660919618662</v>
      </c>
      <c r="AV126" s="23">
        <f>'Industrie AMS'!AV126-'Industrie AME'!AV126</f>
        <v>-485.41597353618454</v>
      </c>
      <c r="AW126" s="23">
        <f>'Industrie AMS'!AW126-'Industrie AME'!AW126</f>
        <v>-516.59170333956172</v>
      </c>
    </row>
    <row r="127" spans="1:49" x14ac:dyDescent="0.25">
      <c r="A127" s="165"/>
      <c r="B127" t="s">
        <v>261</v>
      </c>
      <c r="C127" s="23">
        <f>'Industrie AMS'!C127-'Industrie AME'!C127</f>
        <v>0</v>
      </c>
      <c r="D127" s="23">
        <f>'Industrie AMS'!D127-'Industrie AME'!D127</f>
        <v>0</v>
      </c>
      <c r="E127" s="23">
        <f>'Industrie AMS'!E127-'Industrie AME'!E127</f>
        <v>0</v>
      </c>
      <c r="F127" s="23">
        <f>'Industrie AMS'!F127-'Industrie AME'!F127</f>
        <v>0</v>
      </c>
      <c r="G127" s="23">
        <f>'Industrie AMS'!G127-'Industrie AME'!G127</f>
        <v>0</v>
      </c>
      <c r="H127" s="23">
        <f>'Industrie AMS'!H127-'Industrie AME'!H127</f>
        <v>0</v>
      </c>
      <c r="I127" s="23">
        <f>'Industrie AMS'!I127-'Industrie AME'!I127</f>
        <v>0</v>
      </c>
      <c r="J127" s="23">
        <f>'Industrie AMS'!J127-'Industrie AME'!J127</f>
        <v>0</v>
      </c>
      <c r="K127" s="23">
        <f>'Industrie AMS'!K127-'Industrie AME'!K127</f>
        <v>0</v>
      </c>
      <c r="L127" s="23">
        <f>'Industrie AMS'!L127-'Industrie AME'!L127</f>
        <v>0</v>
      </c>
      <c r="M127" s="23">
        <f>'Industrie AMS'!M127-'Industrie AME'!M127</f>
        <v>0</v>
      </c>
      <c r="N127" s="23">
        <f>'Industrie AMS'!N127-'Industrie AME'!N127</f>
        <v>0</v>
      </c>
      <c r="O127" s="23">
        <f>'Industrie AMS'!O127-'Industrie AME'!O127</f>
        <v>0</v>
      </c>
      <c r="P127" s="23">
        <f>'Industrie AMS'!P127-'Industrie AME'!P127</f>
        <v>0</v>
      </c>
      <c r="Q127" s="23">
        <f>'Industrie AMS'!Q127-'Industrie AME'!Q127</f>
        <v>0</v>
      </c>
      <c r="R127" s="23">
        <f>'Industrie AMS'!R127-'Industrie AME'!R127</f>
        <v>0</v>
      </c>
      <c r="S127" s="23">
        <f>'Industrie AMS'!S127-'Industrie AME'!S127</f>
        <v>0</v>
      </c>
      <c r="T127" s="23">
        <f>'Industrie AMS'!T127-'Industrie AME'!T127</f>
        <v>0</v>
      </c>
      <c r="U127" s="23">
        <f>'Industrie AMS'!U127-'Industrie AME'!U127</f>
        <v>0</v>
      </c>
      <c r="V127" s="23">
        <f>'Industrie AMS'!V127-'Industrie AME'!V127</f>
        <v>15.03463109855511</v>
      </c>
      <c r="W127" s="23">
        <f>'Industrie AMS'!W127-'Industrie AME'!W127</f>
        <v>20.149442953836115</v>
      </c>
      <c r="X127" s="23">
        <f>'Industrie AMS'!X127-'Industrie AME'!X127</f>
        <v>29.142190811282489</v>
      </c>
      <c r="Y127" s="23">
        <f>'Industrie AMS'!Y127-'Industrie AME'!Y127</f>
        <v>47.033973507917835</v>
      </c>
      <c r="Z127" s="23">
        <f>'Industrie AMS'!Z127-'Industrie AME'!Z127</f>
        <v>45.824079406003875</v>
      </c>
      <c r="AA127" s="23">
        <f>'Industrie AMS'!AA127-'Industrie AME'!AA127</f>
        <v>38.437231416472059</v>
      </c>
      <c r="AB127" s="23">
        <f>'Industrie AMS'!AB127-'Industrie AME'!AB127</f>
        <v>13.083073412366502</v>
      </c>
      <c r="AC127" s="23">
        <f>'Industrie AMS'!AC127-'Industrie AME'!AC127</f>
        <v>-15.069739753220347</v>
      </c>
      <c r="AD127" s="23">
        <f>'Industrie AMS'!AD127-'Industrie AME'!AD127</f>
        <v>-68.576182080585568</v>
      </c>
      <c r="AE127" s="23">
        <f>'Industrie AMS'!AE127-'Industrie AME'!AE127</f>
        <v>-138.39906137173239</v>
      </c>
      <c r="AF127" s="23">
        <f>'Industrie AMS'!AF127-'Industrie AME'!AF127</f>
        <v>-198.76758900588902</v>
      </c>
      <c r="AG127" s="23">
        <f>'Industrie AMS'!AG127-'Industrie AME'!AG127</f>
        <v>-260.77050923724164</v>
      </c>
      <c r="AH127" s="23">
        <f>'Industrie AMS'!AH127-'Industrie AME'!AH127</f>
        <v>-320.58758384037355</v>
      </c>
      <c r="AI127" s="23">
        <f>'Industrie AMS'!AI127-'Industrie AME'!AI127</f>
        <v>-365.38950816931174</v>
      </c>
      <c r="AJ127" s="23">
        <f>'Industrie AMS'!AJ127-'Industrie AME'!AJ127</f>
        <v>-408.4924995521942</v>
      </c>
      <c r="AK127" s="23">
        <f>'Industrie AMS'!AK127-'Industrie AME'!AK127</f>
        <v>-456.23975184213487</v>
      </c>
      <c r="AL127" s="23">
        <f>'Industrie AMS'!AL127-'Industrie AME'!AL127</f>
        <v>-495.40414145345858</v>
      </c>
      <c r="AM127" s="23">
        <f>'Industrie AMS'!AM127-'Industrie AME'!AM127</f>
        <v>-539.35104646497348</v>
      </c>
      <c r="AN127" s="23">
        <f>'Industrie AMS'!AN127-'Industrie AME'!AN127</f>
        <v>-571.58560498858424</v>
      </c>
      <c r="AO127" s="23">
        <f>'Industrie AMS'!AO127-'Industrie AME'!AO127</f>
        <v>-599.05086917008884</v>
      </c>
      <c r="AP127" s="23">
        <f>'Industrie AMS'!AP127-'Industrie AME'!AP127</f>
        <v>-603.62713606411853</v>
      </c>
      <c r="AQ127" s="23">
        <f>'Industrie AMS'!AQ127-'Industrie AME'!AQ127</f>
        <v>-602.91246502373542</v>
      </c>
      <c r="AR127" s="23">
        <f>'Industrie AMS'!AR127-'Industrie AME'!AR127</f>
        <v>-606.70078923382243</v>
      </c>
      <c r="AS127" s="23">
        <f>'Industrie AMS'!AS127-'Industrie AME'!AS127</f>
        <v>-660.0670775527542</v>
      </c>
      <c r="AT127" s="23">
        <f>'Industrie AMS'!AT127-'Industrie AME'!AT127</f>
        <v>-717.20920292731898</v>
      </c>
      <c r="AU127" s="23">
        <f>'Industrie AMS'!AU127-'Industrie AME'!AU127</f>
        <v>-774.35213775442389</v>
      </c>
      <c r="AV127" s="23">
        <f>'Industrie AMS'!AV127-'Industrie AME'!AV127</f>
        <v>-831.48960068239103</v>
      </c>
      <c r="AW127" s="23">
        <f>'Industrie AMS'!AW127-'Industrie AME'!AW127</f>
        <v>-888.02722690307564</v>
      </c>
    </row>
    <row r="128" spans="1:49" x14ac:dyDescent="0.25">
      <c r="A128" s="165"/>
      <c r="B128" t="s">
        <v>262</v>
      </c>
      <c r="C128" s="23">
        <f>'Industrie AMS'!C128-'Industrie AME'!C128</f>
        <v>0</v>
      </c>
      <c r="D128" s="23">
        <f>'Industrie AMS'!D128-'Industrie AME'!D128</f>
        <v>0</v>
      </c>
      <c r="E128" s="23">
        <f>'Industrie AMS'!E128-'Industrie AME'!E128</f>
        <v>0</v>
      </c>
      <c r="F128" s="23">
        <f>'Industrie AMS'!F128-'Industrie AME'!F128</f>
        <v>0</v>
      </c>
      <c r="G128" s="23">
        <f>'Industrie AMS'!G128-'Industrie AME'!G128</f>
        <v>0</v>
      </c>
      <c r="H128" s="23">
        <f>'Industrie AMS'!H128-'Industrie AME'!H128</f>
        <v>0</v>
      </c>
      <c r="I128" s="23">
        <f>'Industrie AMS'!I128-'Industrie AME'!I128</f>
        <v>0</v>
      </c>
      <c r="J128" s="23">
        <f>'Industrie AMS'!J128-'Industrie AME'!J128</f>
        <v>0</v>
      </c>
      <c r="K128" s="23">
        <f>'Industrie AMS'!K128-'Industrie AME'!K128</f>
        <v>0</v>
      </c>
      <c r="L128" s="23">
        <f>'Industrie AMS'!L128-'Industrie AME'!L128</f>
        <v>0</v>
      </c>
      <c r="M128" s="23">
        <f>'Industrie AMS'!M128-'Industrie AME'!M128</f>
        <v>0</v>
      </c>
      <c r="N128" s="23">
        <f>'Industrie AMS'!N128-'Industrie AME'!N128</f>
        <v>0</v>
      </c>
      <c r="O128" s="23">
        <f>'Industrie AMS'!O128-'Industrie AME'!O128</f>
        <v>0</v>
      </c>
      <c r="P128" s="23">
        <f>'Industrie AMS'!P128-'Industrie AME'!P128</f>
        <v>0</v>
      </c>
      <c r="Q128" s="23">
        <f>'Industrie AMS'!Q128-'Industrie AME'!Q128</f>
        <v>0</v>
      </c>
      <c r="R128" s="23">
        <f>'Industrie AMS'!R128-'Industrie AME'!R128</f>
        <v>0</v>
      </c>
      <c r="S128" s="23">
        <f>'Industrie AMS'!S128-'Industrie AME'!S128</f>
        <v>0</v>
      </c>
      <c r="T128" s="23">
        <f>'Industrie AMS'!T128-'Industrie AME'!T128</f>
        <v>0</v>
      </c>
      <c r="U128" s="23">
        <f>'Industrie AMS'!U128-'Industrie AME'!U128</f>
        <v>0</v>
      </c>
      <c r="V128" s="23">
        <f>'Industrie AMS'!V128-'Industrie AME'!V128</f>
        <v>19.300686097281869</v>
      </c>
      <c r="W128" s="23">
        <f>'Industrie AMS'!W128-'Industrie AME'!W128</f>
        <v>-28.203818870526447</v>
      </c>
      <c r="X128" s="23">
        <f>'Industrie AMS'!X128-'Industrie AME'!X128</f>
        <v>-123.35167230258958</v>
      </c>
      <c r="Y128" s="23">
        <f>'Industrie AMS'!Y128-'Industrie AME'!Y128</f>
        <v>-56.126515663127066</v>
      </c>
      <c r="Z128" s="23">
        <f>'Industrie AMS'!Z128-'Industrie AME'!Z128</f>
        <v>-19.954660236580821</v>
      </c>
      <c r="AA128" s="23">
        <f>'Industrie AMS'!AA128-'Industrie AME'!AA128</f>
        <v>-57.827649064340221</v>
      </c>
      <c r="AB128" s="23">
        <f>'Industrie AMS'!AB128-'Industrie AME'!AB128</f>
        <v>-179.49760940825945</v>
      </c>
      <c r="AC128" s="23">
        <f>'Industrie AMS'!AC128-'Industrie AME'!AC128</f>
        <v>-347.06094054776622</v>
      </c>
      <c r="AD128" s="23">
        <f>'Industrie AMS'!AD128-'Industrie AME'!AD128</f>
        <v>-485.05025022708287</v>
      </c>
      <c r="AE128" s="23">
        <f>'Industrie AMS'!AE128-'Industrie AME'!AE128</f>
        <v>-683.93385474931711</v>
      </c>
      <c r="AF128" s="23">
        <f>'Industrie AMS'!AF128-'Industrie AME'!AF128</f>
        <v>-893.07742422640149</v>
      </c>
      <c r="AG128" s="23">
        <f>'Industrie AMS'!AG128-'Industrie AME'!AG128</f>
        <v>-1112.558063106444</v>
      </c>
      <c r="AH128" s="23">
        <f>'Industrie AMS'!AH128-'Industrie AME'!AH128</f>
        <v>-1343.9059432487702</v>
      </c>
      <c r="AI128" s="23">
        <f>'Industrie AMS'!AI128-'Industrie AME'!AI128</f>
        <v>-1530.3356864606758</v>
      </c>
      <c r="AJ128" s="23">
        <f>'Industrie AMS'!AJ128-'Industrie AME'!AJ128</f>
        <v>-1718.036675388299</v>
      </c>
      <c r="AK128" s="23">
        <f>'Industrie AMS'!AK128-'Industrie AME'!AK128</f>
        <v>-1923.1991794393471</v>
      </c>
      <c r="AL128" s="23">
        <f>'Industrie AMS'!AL128-'Industrie AME'!AL128</f>
        <v>-2108.6738368812512</v>
      </c>
      <c r="AM128" s="23">
        <f>'Industrie AMS'!AM128-'Industrie AME'!AM128</f>
        <v>-2308.1947025326954</v>
      </c>
      <c r="AN128" s="23">
        <f>'Industrie AMS'!AN128-'Industrie AME'!AN128</f>
        <v>-2438.0923654406943</v>
      </c>
      <c r="AO128" s="23">
        <f>'Industrie AMS'!AO128-'Industrie AME'!AO128</f>
        <v>-2627.7418535306642</v>
      </c>
      <c r="AP128" s="23">
        <f>'Industrie AMS'!AP128-'Industrie AME'!AP128</f>
        <v>-2810.1601043898772</v>
      </c>
      <c r="AQ128" s="23">
        <f>'Industrie AMS'!AQ128-'Industrie AME'!AQ128</f>
        <v>-2990.2320600229723</v>
      </c>
      <c r="AR128" s="23">
        <f>'Industrie AMS'!AR128-'Industrie AME'!AR128</f>
        <v>-3189.7703917608524</v>
      </c>
      <c r="AS128" s="23">
        <f>'Industrie AMS'!AS128-'Industrie AME'!AS128</f>
        <v>-3449.8533927401586</v>
      </c>
      <c r="AT128" s="23">
        <f>'Industrie AMS'!AT128-'Industrie AME'!AT128</f>
        <v>-3684.0263264852474</v>
      </c>
      <c r="AU128" s="23">
        <f>'Industrie AMS'!AU128-'Industrie AME'!AU128</f>
        <v>-3913.2353905401033</v>
      </c>
      <c r="AV128" s="23">
        <f>'Industrie AMS'!AV128-'Industrie AME'!AV128</f>
        <v>-4141.0606305717665</v>
      </c>
      <c r="AW128" s="23">
        <f>'Industrie AMS'!AW128-'Industrie AME'!AW128</f>
        <v>-4386.2078552134262</v>
      </c>
    </row>
    <row r="129" spans="1:49" x14ac:dyDescent="0.25">
      <c r="A129" s="165"/>
      <c r="B129" t="s">
        <v>263</v>
      </c>
      <c r="C129" s="23">
        <f>'Industrie AMS'!C129-'Industrie AME'!C129</f>
        <v>0</v>
      </c>
      <c r="D129" s="23">
        <f>'Industrie AMS'!D129-'Industrie AME'!D129</f>
        <v>0</v>
      </c>
      <c r="E129" s="23">
        <f>'Industrie AMS'!E129-'Industrie AME'!E129</f>
        <v>0</v>
      </c>
      <c r="F129" s="23">
        <f>'Industrie AMS'!F129-'Industrie AME'!F129</f>
        <v>0</v>
      </c>
      <c r="G129" s="23">
        <f>'Industrie AMS'!G129-'Industrie AME'!G129</f>
        <v>0</v>
      </c>
      <c r="H129" s="23">
        <f>'Industrie AMS'!H129-'Industrie AME'!H129</f>
        <v>0</v>
      </c>
      <c r="I129" s="23">
        <f>'Industrie AMS'!I129-'Industrie AME'!I129</f>
        <v>0</v>
      </c>
      <c r="J129" s="23">
        <f>'Industrie AMS'!J129-'Industrie AME'!J129</f>
        <v>0</v>
      </c>
      <c r="K129" s="23">
        <f>'Industrie AMS'!K129-'Industrie AME'!K129</f>
        <v>0</v>
      </c>
      <c r="L129" s="23">
        <f>'Industrie AMS'!L129-'Industrie AME'!L129</f>
        <v>0</v>
      </c>
      <c r="M129" s="23">
        <f>'Industrie AMS'!M129-'Industrie AME'!M129</f>
        <v>0</v>
      </c>
      <c r="N129" s="23">
        <f>'Industrie AMS'!N129-'Industrie AME'!N129</f>
        <v>0</v>
      </c>
      <c r="O129" s="23">
        <f>'Industrie AMS'!O129-'Industrie AME'!O129</f>
        <v>0</v>
      </c>
      <c r="P129" s="23">
        <f>'Industrie AMS'!P129-'Industrie AME'!P129</f>
        <v>0</v>
      </c>
      <c r="Q129" s="23">
        <f>'Industrie AMS'!Q129-'Industrie AME'!Q129</f>
        <v>0</v>
      </c>
      <c r="R129" s="23">
        <f>'Industrie AMS'!R129-'Industrie AME'!R129</f>
        <v>0</v>
      </c>
      <c r="S129" s="23">
        <f>'Industrie AMS'!S129-'Industrie AME'!S129</f>
        <v>0</v>
      </c>
      <c r="T129" s="23">
        <f>'Industrie AMS'!T129-'Industrie AME'!T129</f>
        <v>0</v>
      </c>
      <c r="U129" s="23">
        <f>'Industrie AMS'!U129-'Industrie AME'!U129</f>
        <v>0</v>
      </c>
      <c r="V129" s="23">
        <f>'Industrie AMS'!V129-'Industrie AME'!V129</f>
        <v>19.207240124447708</v>
      </c>
      <c r="W129" s="23">
        <f>'Industrie AMS'!W129-'Industrie AME'!W129</f>
        <v>30.8635848509075</v>
      </c>
      <c r="X129" s="23">
        <f>'Industrie AMS'!X129-'Industrie AME'!X129</f>
        <v>7.1740162074493128</v>
      </c>
      <c r="Y129" s="23">
        <f>'Industrie AMS'!Y129-'Industrie AME'!Y129</f>
        <v>75.966413374455442</v>
      </c>
      <c r="Z129" s="23">
        <f>'Industrie AMS'!Z129-'Industrie AME'!Z129</f>
        <v>133.10007410270191</v>
      </c>
      <c r="AA129" s="23">
        <f>'Industrie AMS'!AA129-'Industrie AME'!AA129</f>
        <v>154.00059186678118</v>
      </c>
      <c r="AB129" s="23">
        <f>'Industrie AMS'!AB129-'Industrie AME'!AB129</f>
        <v>137.01912020809687</v>
      </c>
      <c r="AC129" s="23">
        <f>'Industrie AMS'!AC129-'Industrie AME'!AC129</f>
        <v>114.71283595652858</v>
      </c>
      <c r="AD129" s="23">
        <f>'Industrie AMS'!AD129-'Industrie AME'!AD129</f>
        <v>270.42471847327033</v>
      </c>
      <c r="AE129" s="23">
        <f>'Industrie AMS'!AE129-'Industrie AME'!AE129</f>
        <v>353.04141772951698</v>
      </c>
      <c r="AF129" s="23">
        <f>'Industrie AMS'!AF129-'Industrie AME'!AF129</f>
        <v>416.21368733594863</v>
      </c>
      <c r="AG129" s="23">
        <f>'Industrie AMS'!AG129-'Industrie AME'!AG129</f>
        <v>460.81033386863783</v>
      </c>
      <c r="AH129" s="23">
        <f>'Industrie AMS'!AH129-'Industrie AME'!AH129</f>
        <v>496.47854072097471</v>
      </c>
      <c r="AI129" s="23">
        <f>'Industrie AMS'!AI129-'Industrie AME'!AI129</f>
        <v>553.39562165039752</v>
      </c>
      <c r="AJ129" s="23">
        <f>'Industrie AMS'!AJ129-'Industrie AME'!AJ129</f>
        <v>591.41202530432929</v>
      </c>
      <c r="AK129" s="23">
        <f>'Industrie AMS'!AK129-'Industrie AME'!AK129</f>
        <v>611.44492551499934</v>
      </c>
      <c r="AL129" s="23">
        <f>'Industrie AMS'!AL129-'Industrie AME'!AL129</f>
        <v>630.34075103125724</v>
      </c>
      <c r="AM129" s="23">
        <f>'Industrie AMS'!AM129-'Industrie AME'!AM129</f>
        <v>632.07509778777603</v>
      </c>
      <c r="AN129" s="23">
        <f>'Industrie AMS'!AN129-'Industrie AME'!AN129</f>
        <v>691.44666321333716</v>
      </c>
      <c r="AO129" s="23">
        <f>'Industrie AMS'!AO129-'Industrie AME'!AO129</f>
        <v>700.57081329435096</v>
      </c>
      <c r="AP129" s="23">
        <f>'Industrie AMS'!AP129-'Industrie AME'!AP129</f>
        <v>704.03162099028486</v>
      </c>
      <c r="AQ129" s="23">
        <f>'Industrie AMS'!AQ129-'Industrie AME'!AQ129</f>
        <v>700.20522298586729</v>
      </c>
      <c r="AR129" s="23">
        <f>'Industrie AMS'!AR129-'Industrie AME'!AR129</f>
        <v>670.61557344055836</v>
      </c>
      <c r="AS129" s="23">
        <f>'Industrie AMS'!AS129-'Industrie AME'!AS129</f>
        <v>604.27692275561276</v>
      </c>
      <c r="AT129" s="23">
        <f>'Industrie AMS'!AT129-'Industrie AME'!AT129</f>
        <v>557.42229480922833</v>
      </c>
      <c r="AU129" s="23">
        <f>'Industrie AMS'!AU129-'Industrie AME'!AU129</f>
        <v>505.64022018467949</v>
      </c>
      <c r="AV129" s="23">
        <f>'Industrie AMS'!AV129-'Industrie AME'!AV129</f>
        <v>446.24315227256011</v>
      </c>
      <c r="AW129" s="23">
        <f>'Industrie AMS'!AW129-'Industrie AME'!AW129</f>
        <v>366.87929107769014</v>
      </c>
    </row>
    <row r="130" spans="1:49" x14ac:dyDescent="0.25">
      <c r="A130" s="165"/>
      <c r="B130" t="s">
        <v>264</v>
      </c>
      <c r="C130" s="23">
        <f>'Industrie AMS'!C130-'Industrie AME'!C130</f>
        <v>0</v>
      </c>
      <c r="D130" s="23">
        <f>'Industrie AMS'!D130-'Industrie AME'!D130</f>
        <v>0</v>
      </c>
      <c r="E130" s="23">
        <f>'Industrie AMS'!E130-'Industrie AME'!E130</f>
        <v>0</v>
      </c>
      <c r="F130" s="23">
        <f>'Industrie AMS'!F130-'Industrie AME'!F130</f>
        <v>0</v>
      </c>
      <c r="G130" s="23">
        <f>'Industrie AMS'!G130-'Industrie AME'!G130</f>
        <v>0</v>
      </c>
      <c r="H130" s="23">
        <f>'Industrie AMS'!H130-'Industrie AME'!H130</f>
        <v>0</v>
      </c>
      <c r="I130" s="23">
        <f>'Industrie AMS'!I130-'Industrie AME'!I130</f>
        <v>0</v>
      </c>
      <c r="J130" s="23">
        <f>'Industrie AMS'!J130-'Industrie AME'!J130</f>
        <v>0</v>
      </c>
      <c r="K130" s="23">
        <f>'Industrie AMS'!K130-'Industrie AME'!K130</f>
        <v>0</v>
      </c>
      <c r="L130" s="23">
        <f>'Industrie AMS'!L130-'Industrie AME'!L130</f>
        <v>0</v>
      </c>
      <c r="M130" s="23">
        <f>'Industrie AMS'!M130-'Industrie AME'!M130</f>
        <v>0</v>
      </c>
      <c r="N130" s="23">
        <f>'Industrie AMS'!N130-'Industrie AME'!N130</f>
        <v>0</v>
      </c>
      <c r="O130" s="23">
        <f>'Industrie AMS'!O130-'Industrie AME'!O130</f>
        <v>0</v>
      </c>
      <c r="P130" s="23">
        <f>'Industrie AMS'!P130-'Industrie AME'!P130</f>
        <v>0</v>
      </c>
      <c r="Q130" s="23">
        <f>'Industrie AMS'!Q130-'Industrie AME'!Q130</f>
        <v>0</v>
      </c>
      <c r="R130" s="23">
        <f>'Industrie AMS'!R130-'Industrie AME'!R130</f>
        <v>0</v>
      </c>
      <c r="S130" s="23">
        <f>'Industrie AMS'!S130-'Industrie AME'!S130</f>
        <v>0</v>
      </c>
      <c r="T130" s="23">
        <f>'Industrie AMS'!T130-'Industrie AME'!T130</f>
        <v>0</v>
      </c>
      <c r="U130" s="23">
        <f>'Industrie AMS'!U130-'Industrie AME'!U130</f>
        <v>0</v>
      </c>
      <c r="V130" s="23">
        <f>'Industrie AMS'!V130-'Industrie AME'!V130</f>
        <v>8.1349677754933509</v>
      </c>
      <c r="W130" s="23">
        <f>'Industrie AMS'!W130-'Industrie AME'!W130</f>
        <v>12.009947317472324</v>
      </c>
      <c r="X130" s="23">
        <f>'Industrie AMS'!X130-'Industrie AME'!X130</f>
        <v>6.3658005510442308</v>
      </c>
      <c r="Y130" s="23">
        <f>'Industrie AMS'!Y130-'Industrie AME'!Y130</f>
        <v>42.887165937570899</v>
      </c>
      <c r="Z130" s="23">
        <f>'Industrie AMS'!Z130-'Industrie AME'!Z130</f>
        <v>66.269325422987094</v>
      </c>
      <c r="AA130" s="23">
        <f>'Industrie AMS'!AA130-'Industrie AME'!AA130</f>
        <v>69.454529052476573</v>
      </c>
      <c r="AB130" s="23">
        <f>'Industrie AMS'!AB130-'Industrie AME'!AB130</f>
        <v>48.511245501467783</v>
      </c>
      <c r="AC130" s="23">
        <f>'Industrie AMS'!AC130-'Industrie AME'!AC130</f>
        <v>16.510468586187926</v>
      </c>
      <c r="AD130" s="23">
        <f>'Industrie AMS'!AD130-'Industrie AME'!AD130</f>
        <v>37.600032201393333</v>
      </c>
      <c r="AE130" s="23">
        <f>'Industrie AMS'!AE130-'Industrie AME'!AE130</f>
        <v>25.078562596067059</v>
      </c>
      <c r="AF130" s="23">
        <f>'Industrie AMS'!AF130-'Industrie AME'!AF130</f>
        <v>6.7277893726568436</v>
      </c>
      <c r="AG130" s="23">
        <f>'Industrie AMS'!AG130-'Industrie AME'!AG130</f>
        <v>-17.156678984738392</v>
      </c>
      <c r="AH130" s="23">
        <f>'Industrie AMS'!AH130-'Industrie AME'!AH130</f>
        <v>-42.20969280592908</v>
      </c>
      <c r="AI130" s="23">
        <f>'Industrie AMS'!AI130-'Industrie AME'!AI130</f>
        <v>-51.602770289733598</v>
      </c>
      <c r="AJ130" s="23">
        <f>'Industrie AMS'!AJ130-'Industrie AME'!AJ130</f>
        <v>-66.872257372491731</v>
      </c>
      <c r="AK130" s="23">
        <f>'Industrie AMS'!AK130-'Industrie AME'!AK130</f>
        <v>-88.264319029065518</v>
      </c>
      <c r="AL130" s="23">
        <f>'Industrie AMS'!AL130-'Industrie AME'!AL130</f>
        <v>-106.41608793749037</v>
      </c>
      <c r="AM130" s="23">
        <f>'Industrie AMS'!AM130-'Industrie AME'!AM130</f>
        <v>-130.22982897481052</v>
      </c>
      <c r="AN130" s="23">
        <f>'Industrie AMS'!AN130-'Industrie AME'!AN130</f>
        <v>-120.055565916864</v>
      </c>
      <c r="AO130" s="23">
        <f>'Industrie AMS'!AO130-'Industrie AME'!AO130</f>
        <v>-134.80774840477534</v>
      </c>
      <c r="AP130" s="23">
        <f>'Industrie AMS'!AP130-'Industrie AME'!AP130</f>
        <v>-149.80992339936347</v>
      </c>
      <c r="AQ130" s="23">
        <f>'Industrie AMS'!AQ130-'Industrie AME'!AQ130</f>
        <v>-165.99487407425477</v>
      </c>
      <c r="AR130" s="23">
        <f>'Industrie AMS'!AR130-'Industrie AME'!AR130</f>
        <v>-192.93743099554194</v>
      </c>
      <c r="AS130" s="23">
        <f>'Industrie AMS'!AS130-'Industrie AME'!AS130</f>
        <v>-236.54727594946598</v>
      </c>
      <c r="AT130" s="23">
        <f>'Industrie AMS'!AT130-'Industrie AME'!AT130</f>
        <v>-264.33350290180533</v>
      </c>
      <c r="AU130" s="23">
        <f>'Industrie AMS'!AU130-'Industrie AME'!AU130</f>
        <v>-289.96391356737149</v>
      </c>
      <c r="AV130" s="23">
        <f>'Industrie AMS'!AV130-'Industrie AME'!AV130</f>
        <v>-314.99177503661849</v>
      </c>
      <c r="AW130" s="23">
        <f>'Industrie AMS'!AW130-'Industrie AME'!AW130</f>
        <v>-345.3451139089957</v>
      </c>
    </row>
    <row r="131" spans="1:49" x14ac:dyDescent="0.25">
      <c r="A131" s="165"/>
      <c r="B131" t="s">
        <v>265</v>
      </c>
      <c r="C131" s="23">
        <f>'Industrie AMS'!C131-'Industrie AME'!C131</f>
        <v>0</v>
      </c>
      <c r="D131" s="23">
        <f>'Industrie AMS'!D131-'Industrie AME'!D131</f>
        <v>0</v>
      </c>
      <c r="E131" s="23">
        <f>'Industrie AMS'!E131-'Industrie AME'!E131</f>
        <v>0</v>
      </c>
      <c r="F131" s="23">
        <f>'Industrie AMS'!F131-'Industrie AME'!F131</f>
        <v>0</v>
      </c>
      <c r="G131" s="23">
        <f>'Industrie AMS'!G131-'Industrie AME'!G131</f>
        <v>0</v>
      </c>
      <c r="H131" s="23">
        <f>'Industrie AMS'!H131-'Industrie AME'!H131</f>
        <v>0</v>
      </c>
      <c r="I131" s="23">
        <f>'Industrie AMS'!I131-'Industrie AME'!I131</f>
        <v>0</v>
      </c>
      <c r="J131" s="23">
        <f>'Industrie AMS'!J131-'Industrie AME'!J131</f>
        <v>0</v>
      </c>
      <c r="K131" s="23">
        <f>'Industrie AMS'!K131-'Industrie AME'!K131</f>
        <v>0</v>
      </c>
      <c r="L131" s="23">
        <f>'Industrie AMS'!L131-'Industrie AME'!L131</f>
        <v>0</v>
      </c>
      <c r="M131" s="23">
        <f>'Industrie AMS'!M131-'Industrie AME'!M131</f>
        <v>0</v>
      </c>
      <c r="N131" s="23">
        <f>'Industrie AMS'!N131-'Industrie AME'!N131</f>
        <v>0</v>
      </c>
      <c r="O131" s="23">
        <f>'Industrie AMS'!O131-'Industrie AME'!O131</f>
        <v>0</v>
      </c>
      <c r="P131" s="23">
        <f>'Industrie AMS'!P131-'Industrie AME'!P131</f>
        <v>0</v>
      </c>
      <c r="Q131" s="23">
        <f>'Industrie AMS'!Q131-'Industrie AME'!Q131</f>
        <v>0</v>
      </c>
      <c r="R131" s="23">
        <f>'Industrie AMS'!R131-'Industrie AME'!R131</f>
        <v>0</v>
      </c>
      <c r="S131" s="23">
        <f>'Industrie AMS'!S131-'Industrie AME'!S131</f>
        <v>0</v>
      </c>
      <c r="T131" s="23">
        <f>'Industrie AMS'!T131-'Industrie AME'!T131</f>
        <v>0</v>
      </c>
      <c r="U131" s="23">
        <f>'Industrie AMS'!U131-'Industrie AME'!U131</f>
        <v>0</v>
      </c>
      <c r="V131" s="23">
        <f>'Industrie AMS'!V131-'Industrie AME'!V131</f>
        <v>846.20353599975351</v>
      </c>
      <c r="W131" s="23">
        <f>'Industrie AMS'!W131-'Industrie AME'!W131</f>
        <v>510.02029169397429</v>
      </c>
      <c r="X131" s="23">
        <f>'Industrie AMS'!X131-'Industrie AME'!X131</f>
        <v>-715.50621418142691</v>
      </c>
      <c r="Y131" s="23">
        <f>'Industrie AMS'!Y131-'Industrie AME'!Y131</f>
        <v>1871.238197846571</v>
      </c>
      <c r="Z131" s="23">
        <f>'Industrie AMS'!Z131-'Industrie AME'!Z131</f>
        <v>4046.184859658475</v>
      </c>
      <c r="AA131" s="23">
        <f>'Industrie AMS'!AA131-'Industrie AME'!AA131</f>
        <v>5273.3353548253654</v>
      </c>
      <c r="AB131" s="23">
        <f>'Industrie AMS'!AB131-'Industrie AME'!AB131</f>
        <v>5241.5784543472109</v>
      </c>
      <c r="AC131" s="23">
        <f>'Industrie AMS'!AC131-'Industrie AME'!AC131</f>
        <v>4866.0264781705337</v>
      </c>
      <c r="AD131" s="23">
        <f>'Industrie AMS'!AD131-'Industrie AME'!AD131</f>
        <v>7326.0410565182101</v>
      </c>
      <c r="AE131" s="23">
        <f>'Industrie AMS'!AE131-'Industrie AME'!AE131</f>
        <v>7768.9874824221479</v>
      </c>
      <c r="AF131" s="23">
        <f>'Industrie AMS'!AF131-'Industrie AME'!AF131</f>
        <v>7829.7091532698832</v>
      </c>
      <c r="AG131" s="23">
        <f>'Industrie AMS'!AG131-'Industrie AME'!AG131</f>
        <v>7399.902943779598</v>
      </c>
      <c r="AH131" s="23">
        <f>'Industrie AMS'!AH131-'Industrie AME'!AH131</f>
        <v>6816.0729150071274</v>
      </c>
      <c r="AI131" s="23">
        <f>'Industrie AMS'!AI131-'Industrie AME'!AI131</f>
        <v>7396.7530960098375</v>
      </c>
      <c r="AJ131" s="23">
        <f>'Industrie AMS'!AJ131-'Industrie AME'!AJ131</f>
        <v>7567.9059222621145</v>
      </c>
      <c r="AK131" s="23">
        <f>'Industrie AMS'!AK131-'Industrie AME'!AK131</f>
        <v>7319.6428809458157</v>
      </c>
      <c r="AL131" s="23">
        <f>'Industrie AMS'!AL131-'Industrie AME'!AL131</f>
        <v>7144.253085141303</v>
      </c>
      <c r="AM131" s="23">
        <f>'Industrie AMS'!AM131-'Industrie AME'!AM131</f>
        <v>6446.819819523138</v>
      </c>
      <c r="AN131" s="23">
        <f>'Industrie AMS'!AN131-'Industrie AME'!AN131</f>
        <v>8092.091740216827</v>
      </c>
      <c r="AO131" s="23">
        <f>'Industrie AMS'!AO131-'Industrie AME'!AO131</f>
        <v>8301.241562277195</v>
      </c>
      <c r="AP131" s="23">
        <f>'Industrie AMS'!AP131-'Industrie AME'!AP131</f>
        <v>8546.2491749846376</v>
      </c>
      <c r="AQ131" s="23">
        <f>'Industrie AMS'!AQ131-'Industrie AME'!AQ131</f>
        <v>8763.4257017682539</v>
      </c>
      <c r="AR131" s="23">
        <f>'Industrie AMS'!AR131-'Industrie AME'!AR131</f>
        <v>8181.6715529352659</v>
      </c>
      <c r="AS131" s="23">
        <f>'Industrie AMS'!AS131-'Industrie AME'!AS131</f>
        <v>6277.7347247441066</v>
      </c>
      <c r="AT131" s="23">
        <f>'Industrie AMS'!AT131-'Industrie AME'!AT131</f>
        <v>5433.6404773944523</v>
      </c>
      <c r="AU131" s="23">
        <f>'Industrie AMS'!AU131-'Industrie AME'!AU131</f>
        <v>4795.6004498384427</v>
      </c>
      <c r="AV131" s="23">
        <f>'Industrie AMS'!AV131-'Industrie AME'!AV131</f>
        <v>4254.1337142243283</v>
      </c>
      <c r="AW131" s="23">
        <f>'Industrie AMS'!AW131-'Industrie AME'!AW131</f>
        <v>3570.9771432256093</v>
      </c>
    </row>
    <row r="132" spans="1:49" x14ac:dyDescent="0.25">
      <c r="A132" s="165"/>
      <c r="B132" t="s">
        <v>266</v>
      </c>
      <c r="C132" s="23">
        <f>'Industrie AMS'!C132-'Industrie AME'!C132</f>
        <v>0</v>
      </c>
      <c r="D132" s="23">
        <f>'Industrie AMS'!D132-'Industrie AME'!D132</f>
        <v>0</v>
      </c>
      <c r="E132" s="23">
        <f>'Industrie AMS'!E132-'Industrie AME'!E132</f>
        <v>0</v>
      </c>
      <c r="F132" s="23">
        <f>'Industrie AMS'!F132-'Industrie AME'!F132</f>
        <v>0</v>
      </c>
      <c r="G132" s="23">
        <f>'Industrie AMS'!G132-'Industrie AME'!G132</f>
        <v>0</v>
      </c>
      <c r="H132" s="23">
        <f>'Industrie AMS'!H132-'Industrie AME'!H132</f>
        <v>0</v>
      </c>
      <c r="I132" s="23">
        <f>'Industrie AMS'!I132-'Industrie AME'!I132</f>
        <v>0</v>
      </c>
      <c r="J132" s="23">
        <f>'Industrie AMS'!J132-'Industrie AME'!J132</f>
        <v>0</v>
      </c>
      <c r="K132" s="23">
        <f>'Industrie AMS'!K132-'Industrie AME'!K132</f>
        <v>0</v>
      </c>
      <c r="L132" s="23">
        <f>'Industrie AMS'!L132-'Industrie AME'!L132</f>
        <v>0</v>
      </c>
      <c r="M132" s="23">
        <f>'Industrie AMS'!M132-'Industrie AME'!M132</f>
        <v>0</v>
      </c>
      <c r="N132" s="23">
        <f>'Industrie AMS'!N132-'Industrie AME'!N132</f>
        <v>0</v>
      </c>
      <c r="O132" s="23">
        <f>'Industrie AMS'!O132-'Industrie AME'!O132</f>
        <v>0</v>
      </c>
      <c r="P132" s="23">
        <f>'Industrie AMS'!P132-'Industrie AME'!P132</f>
        <v>0</v>
      </c>
      <c r="Q132" s="23">
        <f>'Industrie AMS'!Q132-'Industrie AME'!Q132</f>
        <v>0</v>
      </c>
      <c r="R132" s="23">
        <f>'Industrie AMS'!R132-'Industrie AME'!R132</f>
        <v>0</v>
      </c>
      <c r="S132" s="23">
        <f>'Industrie AMS'!S132-'Industrie AME'!S132</f>
        <v>0</v>
      </c>
      <c r="T132" s="23">
        <f>'Industrie AMS'!T132-'Industrie AME'!T132</f>
        <v>0</v>
      </c>
      <c r="U132" s="23">
        <f>'Industrie AMS'!U132-'Industrie AME'!U132</f>
        <v>0</v>
      </c>
      <c r="V132" s="23">
        <f>'Industrie AMS'!V132-'Industrie AME'!V132</f>
        <v>668.42998377897311</v>
      </c>
      <c r="W132" s="23">
        <f>'Industrie AMS'!W132-'Industrie AME'!W132</f>
        <v>717.09907716064481</v>
      </c>
      <c r="X132" s="23">
        <f>'Industrie AMS'!X132-'Industrie AME'!X132</f>
        <v>1559.3676805742434</v>
      </c>
      <c r="Y132" s="23">
        <f>'Industrie AMS'!Y132-'Industrie AME'!Y132</f>
        <v>7842.3316801809706</v>
      </c>
      <c r="Z132" s="23">
        <f>'Industrie AMS'!Z132-'Industrie AME'!Z132</f>
        <v>10255.275990435795</v>
      </c>
      <c r="AA132" s="23">
        <f>'Industrie AMS'!AA132-'Industrie AME'!AA132</f>
        <v>9900.5264659869135</v>
      </c>
      <c r="AB132" s="23">
        <f>'Industrie AMS'!AB132-'Industrie AME'!AB132</f>
        <v>7196.8715371495928</v>
      </c>
      <c r="AC132" s="23">
        <f>'Industrie AMS'!AC132-'Industrie AME'!AC132</f>
        <v>4629.3472108441638</v>
      </c>
      <c r="AD132" s="23">
        <f>'Industrie AMS'!AD132-'Industrie AME'!AD132</f>
        <v>7083.0592244024738</v>
      </c>
      <c r="AE132" s="23">
        <f>'Industrie AMS'!AE132-'Industrie AME'!AE132</f>
        <v>5953.8131938742008</v>
      </c>
      <c r="AF132" s="23">
        <f>'Industrie AMS'!AF132-'Industrie AME'!AF132</f>
        <v>4229.8026279412443</v>
      </c>
      <c r="AG132" s="23">
        <f>'Industrie AMS'!AG132-'Industrie AME'!AG132</f>
        <v>2170.0752397508477</v>
      </c>
      <c r="AH132" s="23">
        <f>'Industrie AMS'!AH132-'Industrie AME'!AH132</f>
        <v>192.66077644965844</v>
      </c>
      <c r="AI132" s="23">
        <f>'Industrie AMS'!AI132-'Industrie AME'!AI132</f>
        <v>-688.28519258083543</v>
      </c>
      <c r="AJ132" s="23">
        <f>'Industrie AMS'!AJ132-'Industrie AME'!AJ132</f>
        <v>-2186.1797416290501</v>
      </c>
      <c r="AK132" s="23">
        <f>'Industrie AMS'!AK132-'Industrie AME'!AK132</f>
        <v>-3936.5367922794539</v>
      </c>
      <c r="AL132" s="23">
        <f>'Industrie AMS'!AL132-'Industrie AME'!AL132</f>
        <v>-5580.2572285330971</v>
      </c>
      <c r="AM132" s="23">
        <f>'Industrie AMS'!AM132-'Industrie AME'!AM132</f>
        <v>-6727.7044569767313</v>
      </c>
      <c r="AN132" s="23">
        <f>'Industrie AMS'!AN132-'Industrie AME'!AN132</f>
        <v>-3548.9414692829014</v>
      </c>
      <c r="AO132" s="23">
        <f>'Industrie AMS'!AO132-'Industrie AME'!AO132</f>
        <v>-2618.0961260526092</v>
      </c>
      <c r="AP132" s="23">
        <f>'Industrie AMS'!AP132-'Industrie AME'!AP132</f>
        <v>-1736.1428983434453</v>
      </c>
      <c r="AQ132" s="23">
        <f>'Industrie AMS'!AQ132-'Industrie AME'!AQ132</f>
        <v>-890.92390037467703</v>
      </c>
      <c r="AR132" s="23">
        <f>'Industrie AMS'!AR132-'Industrie AME'!AR132</f>
        <v>-818.93369737779722</v>
      </c>
      <c r="AS132" s="23">
        <f>'Industrie AMS'!AS132-'Industrie AME'!AS132</f>
        <v>-1913.2104802621761</v>
      </c>
      <c r="AT132" s="23">
        <f>'Industrie AMS'!AT132-'Industrie AME'!AT132</f>
        <v>-1156.1130601965124</v>
      </c>
      <c r="AU132" s="23">
        <f>'Industrie AMS'!AU132-'Industrie AME'!AU132</f>
        <v>-125.03408139251405</v>
      </c>
      <c r="AV132" s="23">
        <f>'Industrie AMS'!AV132-'Industrie AME'!AV132</f>
        <v>1012.2106339719612</v>
      </c>
      <c r="AW132" s="23">
        <f>'Industrie AMS'!AW132-'Industrie AME'!AW132</f>
        <v>668.06083954911446</v>
      </c>
    </row>
    <row r="133" spans="1:49" x14ac:dyDescent="0.25">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row>
    <row r="135" spans="1:49" x14ac:dyDescent="0.25">
      <c r="A135" s="165" t="s">
        <v>1734</v>
      </c>
      <c r="B135" t="s">
        <v>255</v>
      </c>
      <c r="C135" s="23">
        <f>'Industrie AMS'!C135-'Industrie AME'!C135</f>
        <v>0</v>
      </c>
      <c r="D135" s="23">
        <f>'Industrie AMS'!D135-'Industrie AME'!D135</f>
        <v>0</v>
      </c>
      <c r="E135" s="23">
        <f>'Industrie AMS'!E135-'Industrie AME'!E135</f>
        <v>0</v>
      </c>
      <c r="F135" s="23">
        <f>'Industrie AMS'!F135-'Industrie AME'!F135</f>
        <v>0</v>
      </c>
      <c r="G135" s="23">
        <f>'Industrie AMS'!G135-'Industrie AME'!G135</f>
        <v>0</v>
      </c>
      <c r="H135" s="23">
        <f>'Industrie AMS'!H135-'Industrie AME'!H135</f>
        <v>0</v>
      </c>
      <c r="I135" s="23">
        <f>'Industrie AMS'!I135-'Industrie AME'!I135</f>
        <v>0</v>
      </c>
      <c r="J135" s="23">
        <f>'Industrie AMS'!J135-'Industrie AME'!J135</f>
        <v>0</v>
      </c>
      <c r="K135" s="23">
        <f>'Industrie AMS'!K135-'Industrie AME'!K135</f>
        <v>0</v>
      </c>
      <c r="L135" s="23">
        <f>'Industrie AMS'!L135-'Industrie AME'!L135</f>
        <v>0</v>
      </c>
      <c r="M135" s="23">
        <f>'Industrie AMS'!M135-'Industrie AME'!M135</f>
        <v>0</v>
      </c>
      <c r="N135" s="23">
        <f>'Industrie AMS'!N135-'Industrie AME'!N135</f>
        <v>0</v>
      </c>
      <c r="O135" s="23">
        <f>'Industrie AMS'!O135-'Industrie AME'!O135</f>
        <v>0</v>
      </c>
      <c r="P135" s="23">
        <f>'Industrie AMS'!P135-'Industrie AME'!P135</f>
        <v>0</v>
      </c>
      <c r="Q135" s="23">
        <f>'Industrie AMS'!Q135-'Industrie AME'!Q135</f>
        <v>0</v>
      </c>
      <c r="R135" s="23">
        <f>'Industrie AMS'!R135-'Industrie AME'!R135</f>
        <v>0</v>
      </c>
      <c r="S135" s="23">
        <f>'Industrie AMS'!S135-'Industrie AME'!S135</f>
        <v>0</v>
      </c>
      <c r="T135" s="23">
        <f>'Industrie AMS'!T135-'Industrie AME'!T135</f>
        <v>0</v>
      </c>
      <c r="U135" s="23">
        <f>'Industrie AMS'!U135-'Industrie AME'!U135</f>
        <v>0</v>
      </c>
      <c r="V135" s="23">
        <f>'Industrie AMS'!V135-'Industrie AME'!V135</f>
        <v>41.399082111543976</v>
      </c>
      <c r="W135" s="23">
        <f>'Industrie AMS'!W135-'Industrie AME'!W135</f>
        <v>-180.91154834501504</v>
      </c>
      <c r="X135" s="23">
        <f>'Industrie AMS'!X135-'Industrie AME'!X135</f>
        <v>-344.44977955146169</v>
      </c>
      <c r="Y135" s="23">
        <f>'Industrie AMS'!Y135-'Industrie AME'!Y135</f>
        <v>282.06455974320124</v>
      </c>
      <c r="Z135" s="23">
        <f>'Industrie AMS'!Z135-'Industrie AME'!Z135</f>
        <v>751.09781686439237</v>
      </c>
      <c r="AA135" s="23">
        <f>'Industrie AMS'!AA135-'Industrie AME'!AA135</f>
        <v>1007.9509132207604</v>
      </c>
      <c r="AB135" s="23">
        <f>'Industrie AMS'!AB135-'Industrie AME'!AB135</f>
        <v>1036.334210984729</v>
      </c>
      <c r="AC135" s="23">
        <f>'Industrie AMS'!AC135-'Industrie AME'!AC135</f>
        <v>929.37291515532706</v>
      </c>
      <c r="AD135" s="23">
        <f>'Industrie AMS'!AD135-'Industrie AME'!AD135</f>
        <v>1021.351982100241</v>
      </c>
      <c r="AE135" s="23">
        <f>'Industrie AMS'!AE135-'Industrie AME'!AE135</f>
        <v>1108.1234477897233</v>
      </c>
      <c r="AF135" s="23">
        <f>'Industrie AMS'!AF135-'Industrie AME'!AF135</f>
        <v>1154.9212113623507</v>
      </c>
      <c r="AG135" s="23">
        <f>'Industrie AMS'!AG135-'Industrie AME'!AG135</f>
        <v>1171.4704115377681</v>
      </c>
      <c r="AH135" s="23">
        <f>'Industrie AMS'!AH135-'Industrie AME'!AH135</f>
        <v>1081.9363830952643</v>
      </c>
      <c r="AI135" s="23">
        <f>'Industrie AMS'!AI135-'Industrie AME'!AI135</f>
        <v>1126.5390851435659</v>
      </c>
      <c r="AJ135" s="23">
        <f>'Industrie AMS'!AJ135-'Industrie AME'!AJ135</f>
        <v>1232.8105420239299</v>
      </c>
      <c r="AK135" s="23">
        <f>'Industrie AMS'!AK135-'Industrie AME'!AK135</f>
        <v>1265.5384737478744</v>
      </c>
      <c r="AL135" s="23">
        <f>'Industrie AMS'!AL135-'Industrie AME'!AL135</f>
        <v>1343.2521909672068</v>
      </c>
      <c r="AM135" s="23">
        <f>'Industrie AMS'!AM135-'Industrie AME'!AM135</f>
        <v>1347.1284790239151</v>
      </c>
      <c r="AN135" s="23">
        <f>'Industrie AMS'!AN135-'Industrie AME'!AN135</f>
        <v>1474.8345624048088</v>
      </c>
      <c r="AO135" s="23">
        <f>'Industrie AMS'!AO135-'Industrie AME'!AO135</f>
        <v>1589.7395027194871</v>
      </c>
      <c r="AP135" s="23">
        <f>'Industrie AMS'!AP135-'Industrie AME'!AP135</f>
        <v>1687.1328125591535</v>
      </c>
      <c r="AQ135" s="23">
        <f>'Industrie AMS'!AQ135-'Industrie AME'!AQ135</f>
        <v>1779.1748707677179</v>
      </c>
      <c r="AR135" s="23">
        <f>'Industrie AMS'!AR135-'Industrie AME'!AR135</f>
        <v>1822.10640500515</v>
      </c>
      <c r="AS135" s="23">
        <f>'Industrie AMS'!AS135-'Industrie AME'!AS135</f>
        <v>1775.477580617182</v>
      </c>
      <c r="AT135" s="23">
        <f>'Industrie AMS'!AT135-'Industrie AME'!AT135</f>
        <v>1734.7305284958857</v>
      </c>
      <c r="AU135" s="23">
        <f>'Industrie AMS'!AU135-'Industrie AME'!AU135</f>
        <v>1750.0483044932917</v>
      </c>
      <c r="AV135" s="23">
        <f>'Industrie AMS'!AV135-'Industrie AME'!AV135</f>
        <v>1789.5580155416101</v>
      </c>
      <c r="AW135" s="23">
        <f>'Industrie AMS'!AW135-'Industrie AME'!AW135</f>
        <v>1822.4876660483715</v>
      </c>
    </row>
    <row r="136" spans="1:49" x14ac:dyDescent="0.25">
      <c r="A136" s="165"/>
      <c r="B136" t="s">
        <v>256</v>
      </c>
      <c r="C136" s="23">
        <f>'Industrie AMS'!C136-'Industrie AME'!C136</f>
        <v>0</v>
      </c>
      <c r="D136" s="23">
        <f>'Industrie AMS'!D136-'Industrie AME'!D136</f>
        <v>0</v>
      </c>
      <c r="E136" s="23">
        <f>'Industrie AMS'!E136-'Industrie AME'!E136</f>
        <v>0</v>
      </c>
      <c r="F136" s="23">
        <f>'Industrie AMS'!F136-'Industrie AME'!F136</f>
        <v>0</v>
      </c>
      <c r="G136" s="23">
        <f>'Industrie AMS'!G136-'Industrie AME'!G136</f>
        <v>0</v>
      </c>
      <c r="H136" s="23">
        <f>'Industrie AMS'!H136-'Industrie AME'!H136</f>
        <v>0</v>
      </c>
      <c r="I136" s="23">
        <f>'Industrie AMS'!I136-'Industrie AME'!I136</f>
        <v>0</v>
      </c>
      <c r="J136" s="23">
        <f>'Industrie AMS'!J136-'Industrie AME'!J136</f>
        <v>0</v>
      </c>
      <c r="K136" s="23">
        <f>'Industrie AMS'!K136-'Industrie AME'!K136</f>
        <v>0</v>
      </c>
      <c r="L136" s="23">
        <f>'Industrie AMS'!L136-'Industrie AME'!L136</f>
        <v>0</v>
      </c>
      <c r="M136" s="23">
        <f>'Industrie AMS'!M136-'Industrie AME'!M136</f>
        <v>0</v>
      </c>
      <c r="N136" s="23">
        <f>'Industrie AMS'!N136-'Industrie AME'!N136</f>
        <v>0</v>
      </c>
      <c r="O136" s="23">
        <f>'Industrie AMS'!O136-'Industrie AME'!O136</f>
        <v>0</v>
      </c>
      <c r="P136" s="23">
        <f>'Industrie AMS'!P136-'Industrie AME'!P136</f>
        <v>0</v>
      </c>
      <c r="Q136" s="23">
        <f>'Industrie AMS'!Q136-'Industrie AME'!Q136</f>
        <v>0</v>
      </c>
      <c r="R136" s="23">
        <f>'Industrie AMS'!R136-'Industrie AME'!R136</f>
        <v>0</v>
      </c>
      <c r="S136" s="23">
        <f>'Industrie AMS'!S136-'Industrie AME'!S136</f>
        <v>0</v>
      </c>
      <c r="T136" s="23">
        <f>'Industrie AMS'!T136-'Industrie AME'!T136</f>
        <v>0</v>
      </c>
      <c r="U136" s="23">
        <f>'Industrie AMS'!U136-'Industrie AME'!U136</f>
        <v>0</v>
      </c>
      <c r="V136" s="23">
        <f>'Industrie AMS'!V136-'Industrie AME'!V136</f>
        <v>80.366864484967664</v>
      </c>
      <c r="W136" s="23">
        <f>'Industrie AMS'!W136-'Industrie AME'!W136</f>
        <v>-528.37341591689619</v>
      </c>
      <c r="X136" s="23">
        <f>'Industrie AMS'!X136-'Industrie AME'!X136</f>
        <v>-1130.965838684293</v>
      </c>
      <c r="Y136" s="23">
        <f>'Industrie AMS'!Y136-'Industrie AME'!Y136</f>
        <v>-223.34462682635058</v>
      </c>
      <c r="Z136" s="23">
        <f>'Industrie AMS'!Z136-'Industrie AME'!Z136</f>
        <v>707.81958272439078</v>
      </c>
      <c r="AA136" s="23">
        <f>'Industrie AMS'!AA136-'Industrie AME'!AA136</f>
        <v>1405.1973078326846</v>
      </c>
      <c r="AB136" s="23">
        <f>'Industrie AMS'!AB136-'Industrie AME'!AB136</f>
        <v>1713.198587142484</v>
      </c>
      <c r="AC136" s="23">
        <f>'Industrie AMS'!AC136-'Industrie AME'!AC136</f>
        <v>1695.225703373726</v>
      </c>
      <c r="AD136" s="23">
        <f>'Industrie AMS'!AD136-'Industrie AME'!AD136</f>
        <v>2038.4987158923177</v>
      </c>
      <c r="AE136" s="23">
        <f>'Industrie AMS'!AE136-'Industrie AME'!AE136</f>
        <v>2395.4995180040423</v>
      </c>
      <c r="AF136" s="23">
        <f>'Industrie AMS'!AF136-'Industrie AME'!AF136</f>
        <v>2678.2348644493322</v>
      </c>
      <c r="AG136" s="23">
        <f>'Industrie AMS'!AG136-'Industrie AME'!AG136</f>
        <v>2889.1656064752024</v>
      </c>
      <c r="AH136" s="23">
        <f>'Industrie AMS'!AH136-'Industrie AME'!AH136</f>
        <v>2855.8395755550591</v>
      </c>
      <c r="AI136" s="23">
        <f>'Industrie AMS'!AI136-'Industrie AME'!AI136</f>
        <v>3003.9828674241144</v>
      </c>
      <c r="AJ136" s="23">
        <f>'Industrie AMS'!AJ136-'Industrie AME'!AJ136</f>
        <v>3282.3033533666749</v>
      </c>
      <c r="AK136" s="23">
        <f>'Industrie AMS'!AK136-'Industrie AME'!AK136</f>
        <v>3438.9023187237617</v>
      </c>
      <c r="AL136" s="23">
        <f>'Industrie AMS'!AL136-'Industrie AME'!AL136</f>
        <v>3675.2189181387657</v>
      </c>
      <c r="AM136" s="23">
        <f>'Industrie AMS'!AM136-'Industrie AME'!AM136</f>
        <v>3773.4022380123497</v>
      </c>
      <c r="AN136" s="23">
        <f>'Industrie AMS'!AN136-'Industrie AME'!AN136</f>
        <v>4023.2418778320134</v>
      </c>
      <c r="AO136" s="23">
        <f>'Industrie AMS'!AO136-'Industrie AME'!AO136</f>
        <v>4284.0831010495021</v>
      </c>
      <c r="AP136" s="23">
        <f>'Industrie AMS'!AP136-'Industrie AME'!AP136</f>
        <v>4525.6337917204946</v>
      </c>
      <c r="AQ136" s="23">
        <f>'Industrie AMS'!AQ136-'Industrie AME'!AQ136</f>
        <v>4766.1509084877325</v>
      </c>
      <c r="AR136" s="23">
        <f>'Industrie AMS'!AR136-'Industrie AME'!AR136</f>
        <v>4921.5348336602619</v>
      </c>
      <c r="AS136" s="23">
        <f>'Industrie AMS'!AS136-'Industrie AME'!AS136</f>
        <v>4860.3197402718069</v>
      </c>
      <c r="AT136" s="23">
        <f>'Industrie AMS'!AT136-'Industrie AME'!AT136</f>
        <v>4738.9974221041484</v>
      </c>
      <c r="AU136" s="23">
        <f>'Industrie AMS'!AU136-'Industrie AME'!AU136</f>
        <v>4689.5757649752195</v>
      </c>
      <c r="AV136" s="23">
        <f>'Industrie AMS'!AV136-'Industrie AME'!AV136</f>
        <v>4679.395050324063</v>
      </c>
      <c r="AW136" s="23">
        <f>'Industrie AMS'!AW136-'Industrie AME'!AW136</f>
        <v>4674.6130452764046</v>
      </c>
    </row>
    <row r="137" spans="1:49" x14ac:dyDescent="0.25">
      <c r="A137" s="165"/>
      <c r="B137" t="s">
        <v>257</v>
      </c>
      <c r="C137" s="23">
        <f>'Industrie AMS'!C137-'Industrie AME'!C137</f>
        <v>0</v>
      </c>
      <c r="D137" s="23">
        <f>'Industrie AMS'!D137-'Industrie AME'!D137</f>
        <v>0</v>
      </c>
      <c r="E137" s="23">
        <f>'Industrie AMS'!E137-'Industrie AME'!E137</f>
        <v>0</v>
      </c>
      <c r="F137" s="23">
        <f>'Industrie AMS'!F137-'Industrie AME'!F137</f>
        <v>0</v>
      </c>
      <c r="G137" s="23">
        <f>'Industrie AMS'!G137-'Industrie AME'!G137</f>
        <v>0</v>
      </c>
      <c r="H137" s="23">
        <f>'Industrie AMS'!H137-'Industrie AME'!H137</f>
        <v>0</v>
      </c>
      <c r="I137" s="23">
        <f>'Industrie AMS'!I137-'Industrie AME'!I137</f>
        <v>0</v>
      </c>
      <c r="J137" s="23">
        <f>'Industrie AMS'!J137-'Industrie AME'!J137</f>
        <v>0</v>
      </c>
      <c r="K137" s="23">
        <f>'Industrie AMS'!K137-'Industrie AME'!K137</f>
        <v>0</v>
      </c>
      <c r="L137" s="23">
        <f>'Industrie AMS'!L137-'Industrie AME'!L137</f>
        <v>0</v>
      </c>
      <c r="M137" s="23">
        <f>'Industrie AMS'!M137-'Industrie AME'!M137</f>
        <v>0</v>
      </c>
      <c r="N137" s="23">
        <f>'Industrie AMS'!N137-'Industrie AME'!N137</f>
        <v>0</v>
      </c>
      <c r="O137" s="23">
        <f>'Industrie AMS'!O137-'Industrie AME'!O137</f>
        <v>0</v>
      </c>
      <c r="P137" s="23">
        <f>'Industrie AMS'!P137-'Industrie AME'!P137</f>
        <v>0</v>
      </c>
      <c r="Q137" s="23">
        <f>'Industrie AMS'!Q137-'Industrie AME'!Q137</f>
        <v>0</v>
      </c>
      <c r="R137" s="23">
        <f>'Industrie AMS'!R137-'Industrie AME'!R137</f>
        <v>0</v>
      </c>
      <c r="S137" s="23">
        <f>'Industrie AMS'!S137-'Industrie AME'!S137</f>
        <v>0</v>
      </c>
      <c r="T137" s="23">
        <f>'Industrie AMS'!T137-'Industrie AME'!T137</f>
        <v>0</v>
      </c>
      <c r="U137" s="23">
        <f>'Industrie AMS'!U137-'Industrie AME'!U137</f>
        <v>0</v>
      </c>
      <c r="V137" s="23">
        <f>'Industrie AMS'!V137-'Industrie AME'!V137</f>
        <v>125.10986945364857</v>
      </c>
      <c r="W137" s="23">
        <f>'Industrie AMS'!W137-'Industrie AME'!W137</f>
        <v>1514.0788060436607</v>
      </c>
      <c r="X137" s="23">
        <f>'Industrie AMS'!X137-'Industrie AME'!X137</f>
        <v>1165.0511019060505</v>
      </c>
      <c r="Y137" s="23">
        <f>'Industrie AMS'!Y137-'Industrie AME'!Y137</f>
        <v>715.94242322360515</v>
      </c>
      <c r="Z137" s="23">
        <f>'Industrie AMS'!Z137-'Industrie AME'!Z137</f>
        <v>1187.5203651538468</v>
      </c>
      <c r="AA137" s="23">
        <f>'Industrie AMS'!AA137-'Industrie AME'!AA137</f>
        <v>1371.2203420027508</v>
      </c>
      <c r="AB137" s="23">
        <f>'Industrie AMS'!AB137-'Industrie AME'!AB137</f>
        <v>1391.8255104596901</v>
      </c>
      <c r="AC137" s="23">
        <f>'Industrie AMS'!AC137-'Industrie AME'!AC137</f>
        <v>1435.736062213924</v>
      </c>
      <c r="AD137" s="23">
        <f>'Industrie AMS'!AD137-'Industrie AME'!AD137</f>
        <v>1871.3429033469874</v>
      </c>
      <c r="AE137" s="23">
        <f>'Industrie AMS'!AE137-'Industrie AME'!AE137</f>
        <v>1850.2098800383683</v>
      </c>
      <c r="AF137" s="23">
        <f>'Industrie AMS'!AF137-'Industrie AME'!AF137</f>
        <v>1793.3588056554145</v>
      </c>
      <c r="AG137" s="23">
        <f>'Industrie AMS'!AG137-'Industrie AME'!AG137</f>
        <v>1706.3761122391734</v>
      </c>
      <c r="AH137" s="23">
        <f>'Industrie AMS'!AH137-'Industrie AME'!AH137</f>
        <v>1583.3617591177463</v>
      </c>
      <c r="AI137" s="23">
        <f>'Industrie AMS'!AI137-'Industrie AME'!AI137</f>
        <v>1631.0742907197855</v>
      </c>
      <c r="AJ137" s="23">
        <f>'Industrie AMS'!AJ137-'Industrie AME'!AJ137</f>
        <v>1600.6849146536551</v>
      </c>
      <c r="AK137" s="23">
        <f>'Industrie AMS'!AK137-'Industrie AME'!AK137</f>
        <v>1437.2418925404781</v>
      </c>
      <c r="AL137" s="23">
        <f>'Industrie AMS'!AL137-'Industrie AME'!AL137</f>
        <v>1475.2212335965305</v>
      </c>
      <c r="AM137" s="23">
        <f>'Industrie AMS'!AM137-'Industrie AME'!AM137</f>
        <v>1260.7460084797058</v>
      </c>
      <c r="AN137" s="23">
        <f>'Industrie AMS'!AN137-'Industrie AME'!AN137</f>
        <v>1543.7006361178937</v>
      </c>
      <c r="AO137" s="23">
        <f>'Industrie AMS'!AO137-'Industrie AME'!AO137</f>
        <v>1350.1458420086128</v>
      </c>
      <c r="AP137" s="23">
        <f>'Industrie AMS'!AP137-'Industrie AME'!AP137</f>
        <v>1296.8872085626354</v>
      </c>
      <c r="AQ137" s="23">
        <f>'Industrie AMS'!AQ137-'Industrie AME'!AQ137</f>
        <v>1259.3890309313138</v>
      </c>
      <c r="AR137" s="23">
        <f>'Industrie AMS'!AR137-'Industrie AME'!AR137</f>
        <v>1054.1354262570385</v>
      </c>
      <c r="AS137" s="23">
        <f>'Industrie AMS'!AS137-'Industrie AME'!AS137</f>
        <v>691.95422551583033</v>
      </c>
      <c r="AT137" s="23">
        <f>'Industrie AMS'!AT137-'Industrie AME'!AT137</f>
        <v>566.86267640409642</v>
      </c>
      <c r="AU137" s="23">
        <f>'Industrie AMS'!AU137-'Industrie AME'!AU137</f>
        <v>436.23482174240053</v>
      </c>
      <c r="AV137" s="23">
        <f>'Industrie AMS'!AV137-'Industrie AME'!AV137</f>
        <v>312.41679084362113</v>
      </c>
      <c r="AW137" s="23">
        <f>'Industrie AMS'!AW137-'Industrie AME'!AW137</f>
        <v>168.90362902809284</v>
      </c>
    </row>
    <row r="138" spans="1:49" x14ac:dyDescent="0.25">
      <c r="A138" s="165"/>
      <c r="B138" t="s">
        <v>258</v>
      </c>
      <c r="C138" s="23">
        <f>'Industrie AMS'!C138-'Industrie AME'!C138</f>
        <v>0</v>
      </c>
      <c r="D138" s="23">
        <f>'Industrie AMS'!D138-'Industrie AME'!D138</f>
        <v>0</v>
      </c>
      <c r="E138" s="23">
        <f>'Industrie AMS'!E138-'Industrie AME'!E138</f>
        <v>0</v>
      </c>
      <c r="F138" s="23">
        <f>'Industrie AMS'!F138-'Industrie AME'!F138</f>
        <v>0</v>
      </c>
      <c r="G138" s="23">
        <f>'Industrie AMS'!G138-'Industrie AME'!G138</f>
        <v>0</v>
      </c>
      <c r="H138" s="23">
        <f>'Industrie AMS'!H138-'Industrie AME'!H138</f>
        <v>0</v>
      </c>
      <c r="I138" s="23">
        <f>'Industrie AMS'!I138-'Industrie AME'!I138</f>
        <v>0</v>
      </c>
      <c r="J138" s="23">
        <f>'Industrie AMS'!J138-'Industrie AME'!J138</f>
        <v>0</v>
      </c>
      <c r="K138" s="23">
        <f>'Industrie AMS'!K138-'Industrie AME'!K138</f>
        <v>0</v>
      </c>
      <c r="L138" s="23">
        <f>'Industrie AMS'!L138-'Industrie AME'!L138</f>
        <v>0</v>
      </c>
      <c r="M138" s="23">
        <f>'Industrie AMS'!M138-'Industrie AME'!M138</f>
        <v>0</v>
      </c>
      <c r="N138" s="23">
        <f>'Industrie AMS'!N138-'Industrie AME'!N138</f>
        <v>0</v>
      </c>
      <c r="O138" s="23">
        <f>'Industrie AMS'!O138-'Industrie AME'!O138</f>
        <v>0</v>
      </c>
      <c r="P138" s="23">
        <f>'Industrie AMS'!P138-'Industrie AME'!P138</f>
        <v>0</v>
      </c>
      <c r="Q138" s="23">
        <f>'Industrie AMS'!Q138-'Industrie AME'!Q138</f>
        <v>0</v>
      </c>
      <c r="R138" s="23">
        <f>'Industrie AMS'!R138-'Industrie AME'!R138</f>
        <v>0</v>
      </c>
      <c r="S138" s="23">
        <f>'Industrie AMS'!S138-'Industrie AME'!S138</f>
        <v>0</v>
      </c>
      <c r="T138" s="23">
        <f>'Industrie AMS'!T138-'Industrie AME'!T138</f>
        <v>0</v>
      </c>
      <c r="U138" s="23">
        <f>'Industrie AMS'!U138-'Industrie AME'!U138</f>
        <v>0</v>
      </c>
      <c r="V138" s="23">
        <f>'Industrie AMS'!V138-'Industrie AME'!V138</f>
        <v>5.1894484172371449</v>
      </c>
      <c r="W138" s="23">
        <f>'Industrie AMS'!W138-'Industrie AME'!W138</f>
        <v>49.164718236666886</v>
      </c>
      <c r="X138" s="23">
        <f>'Industrie AMS'!X138-'Industrie AME'!X138</f>
        <v>110.85100524935115</v>
      </c>
      <c r="Y138" s="23">
        <f>'Industrie AMS'!Y138-'Industrie AME'!Y138</f>
        <v>257.4105894104523</v>
      </c>
      <c r="Z138" s="23">
        <f>'Industrie AMS'!Z138-'Industrie AME'!Z138</f>
        <v>458.88710546390939</v>
      </c>
      <c r="AA138" s="23">
        <f>'Industrie AMS'!AA138-'Industrie AME'!AA138</f>
        <v>714.90500210726532</v>
      </c>
      <c r="AB138" s="23">
        <f>'Industrie AMS'!AB138-'Industrie AME'!AB138</f>
        <v>1035.1422718210924</v>
      </c>
      <c r="AC138" s="23">
        <f>'Industrie AMS'!AC138-'Industrie AME'!AC138</f>
        <v>1455.5518469869676</v>
      </c>
      <c r="AD138" s="23">
        <f>'Industrie AMS'!AD138-'Industrie AME'!AD138</f>
        <v>1419.0484703886887</v>
      </c>
      <c r="AE138" s="23">
        <f>'Industrie AMS'!AE138-'Industrie AME'!AE138</f>
        <v>1351.3854647458993</v>
      </c>
      <c r="AF138" s="23">
        <f>'Industrie AMS'!AF138-'Industrie AME'!AF138</f>
        <v>1266.7998881757521</v>
      </c>
      <c r="AG138" s="23">
        <f>'Industrie AMS'!AG138-'Industrie AME'!AG138</f>
        <v>1168.7389344517323</v>
      </c>
      <c r="AH138" s="23">
        <f>'Industrie AMS'!AH138-'Industrie AME'!AH138</f>
        <v>1056.5078022131311</v>
      </c>
      <c r="AI138" s="23">
        <f>'Industrie AMS'!AI138-'Industrie AME'!AI138</f>
        <v>957.80438821901771</v>
      </c>
      <c r="AJ138" s="23">
        <f>'Industrie AMS'!AJ138-'Industrie AME'!AJ138</f>
        <v>856.27391896578411</v>
      </c>
      <c r="AK138" s="23">
        <f>'Industrie AMS'!AK138-'Industrie AME'!AK138</f>
        <v>741.85715152474586</v>
      </c>
      <c r="AL138" s="23">
        <f>'Industrie AMS'!AL138-'Industrie AME'!AL138</f>
        <v>632.06158717356084</v>
      </c>
      <c r="AM138" s="23">
        <f>'Industrie AMS'!AM138-'Industrie AME'!AM138</f>
        <v>507.81701816596251</v>
      </c>
      <c r="AN138" s="23">
        <f>'Industrie AMS'!AN138-'Industrie AME'!AN138</f>
        <v>415.05924367318948</v>
      </c>
      <c r="AO138" s="23">
        <f>'Industrie AMS'!AO138-'Industrie AME'!AO138</f>
        <v>301.46467313958419</v>
      </c>
      <c r="AP138" s="23">
        <f>'Industrie AMS'!AP138-'Industrie AME'!AP138</f>
        <v>186.94988088305763</v>
      </c>
      <c r="AQ138" s="23">
        <f>'Industrie AMS'!AQ138-'Industrie AME'!AQ138</f>
        <v>70.629755442339956</v>
      </c>
      <c r="AR138" s="23">
        <f>'Industrie AMS'!AR138-'Industrie AME'!AR138</f>
        <v>-57.662540889996308</v>
      </c>
      <c r="AS138" s="23">
        <f>'Industrie AMS'!AS138-'Industrie AME'!AS138</f>
        <v>-206.0500834885861</v>
      </c>
      <c r="AT138" s="23">
        <f>'Industrie AMS'!AT138-'Industrie AME'!AT138</f>
        <v>-346.81490559468875</v>
      </c>
      <c r="AU138" s="23">
        <f>'Industrie AMS'!AU138-'Industrie AME'!AU138</f>
        <v>-486.08180817015091</v>
      </c>
      <c r="AV138" s="23">
        <f>'Industrie AMS'!AV138-'Industrie AME'!AV138</f>
        <v>-625.58570807104479</v>
      </c>
      <c r="AW138" s="23">
        <f>'Industrie AMS'!AW138-'Industrie AME'!AW138</f>
        <v>-770.85316117744514</v>
      </c>
    </row>
    <row r="139" spans="1:49" x14ac:dyDescent="0.25">
      <c r="A139" s="165"/>
      <c r="B139" t="s">
        <v>268</v>
      </c>
      <c r="C139" s="23">
        <f>'Industrie AMS'!C139-'Industrie AME'!C139</f>
        <v>0</v>
      </c>
      <c r="D139" s="23">
        <f>'Industrie AMS'!D139-'Industrie AME'!D139</f>
        <v>0</v>
      </c>
      <c r="E139" s="23">
        <f>'Industrie AMS'!E139-'Industrie AME'!E139</f>
        <v>0</v>
      </c>
      <c r="F139" s="23">
        <f>'Industrie AMS'!F139-'Industrie AME'!F139</f>
        <v>0</v>
      </c>
      <c r="G139" s="23">
        <f>'Industrie AMS'!G139-'Industrie AME'!G139</f>
        <v>0</v>
      </c>
      <c r="H139" s="23">
        <f>'Industrie AMS'!H139-'Industrie AME'!H139</f>
        <v>0</v>
      </c>
      <c r="I139" s="23">
        <f>'Industrie AMS'!I139-'Industrie AME'!I139</f>
        <v>0</v>
      </c>
      <c r="J139" s="23">
        <f>'Industrie AMS'!J139-'Industrie AME'!J139</f>
        <v>0</v>
      </c>
      <c r="K139" s="23">
        <f>'Industrie AMS'!K139-'Industrie AME'!K139</f>
        <v>0</v>
      </c>
      <c r="L139" s="23">
        <f>'Industrie AMS'!L139-'Industrie AME'!L139</f>
        <v>0</v>
      </c>
      <c r="M139" s="23">
        <f>'Industrie AMS'!M139-'Industrie AME'!M139</f>
        <v>0</v>
      </c>
      <c r="N139" s="23">
        <f>'Industrie AMS'!N139-'Industrie AME'!N139</f>
        <v>0</v>
      </c>
      <c r="O139" s="23">
        <f>'Industrie AMS'!O139-'Industrie AME'!O139</f>
        <v>0</v>
      </c>
      <c r="P139" s="23">
        <f>'Industrie AMS'!P139-'Industrie AME'!P139</f>
        <v>0</v>
      </c>
      <c r="Q139" s="23">
        <f>'Industrie AMS'!Q139-'Industrie AME'!Q139</f>
        <v>0</v>
      </c>
      <c r="R139" s="23">
        <f>'Industrie AMS'!R139-'Industrie AME'!R139</f>
        <v>0</v>
      </c>
      <c r="S139" s="23">
        <f>'Industrie AMS'!S139-'Industrie AME'!S139</f>
        <v>0</v>
      </c>
      <c r="T139" s="23">
        <f>'Industrie AMS'!T139-'Industrie AME'!T139</f>
        <v>0</v>
      </c>
      <c r="U139" s="23">
        <f>'Industrie AMS'!U139-'Industrie AME'!U139</f>
        <v>0</v>
      </c>
      <c r="V139" s="23">
        <f>'Industrie AMS'!V139-'Industrie AME'!V139</f>
        <v>34.021883820332732</v>
      </c>
      <c r="W139" s="23">
        <f>'Industrie AMS'!W139-'Industrie AME'!W139</f>
        <v>51.075296209044609</v>
      </c>
      <c r="X139" s="23">
        <f>'Industrie AMS'!X139-'Industrie AME'!X139</f>
        <v>94.051094740862027</v>
      </c>
      <c r="Y139" s="23">
        <f>'Industrie AMS'!Y139-'Industrie AME'!Y139</f>
        <v>406.9116814612571</v>
      </c>
      <c r="Z139" s="23">
        <f>'Industrie AMS'!Z139-'Industrie AME'!Z139</f>
        <v>569.4767124295613</v>
      </c>
      <c r="AA139" s="23">
        <f>'Industrie AMS'!AA139-'Industrie AME'!AA139</f>
        <v>613.54472053347854</v>
      </c>
      <c r="AB139" s="23">
        <f>'Industrie AMS'!AB139-'Industrie AME'!AB139</f>
        <v>551.54855567991399</v>
      </c>
      <c r="AC139" s="23">
        <f>'Industrie AMS'!AC139-'Industrie AME'!AC139</f>
        <v>491.07886150636477</v>
      </c>
      <c r="AD139" s="23">
        <f>'Industrie AMS'!AD139-'Industrie AME'!AD139</f>
        <v>620.65659521322596</v>
      </c>
      <c r="AE139" s="23">
        <f>'Industrie AMS'!AE139-'Industrie AME'!AE139</f>
        <v>599.18019204212032</v>
      </c>
      <c r="AF139" s="23">
        <f>'Industrie AMS'!AF139-'Industrie AME'!AF139</f>
        <v>548.21910070373269</v>
      </c>
      <c r="AG139" s="23">
        <f>'Industrie AMS'!AG139-'Industrie AME'!AG139</f>
        <v>478.24706302425693</v>
      </c>
      <c r="AH139" s="23">
        <f>'Industrie AMS'!AH139-'Industrie AME'!AH139</f>
        <v>405.20458265230627</v>
      </c>
      <c r="AI139" s="23">
        <f>'Industrie AMS'!AI139-'Industrie AME'!AI139</f>
        <v>384.40852518885367</v>
      </c>
      <c r="AJ139" s="23">
        <f>'Industrie AMS'!AJ139-'Industrie AME'!AJ139</f>
        <v>340.9058150815581</v>
      </c>
      <c r="AK139" s="23">
        <f>'Industrie AMS'!AK139-'Industrie AME'!AK139</f>
        <v>282.54469681326009</v>
      </c>
      <c r="AL139" s="23">
        <f>'Industrie AMS'!AL139-'Industrie AME'!AL139</f>
        <v>232.71583757000553</v>
      </c>
      <c r="AM139" s="23">
        <f>'Industrie AMS'!AM139-'Industrie AME'!AM139</f>
        <v>195.95536705969062</v>
      </c>
      <c r="AN139" s="23">
        <f>'Industrie AMS'!AN139-'Industrie AME'!AN139</f>
        <v>344.20655151147366</v>
      </c>
      <c r="AO139" s="23">
        <f>'Industrie AMS'!AO139-'Industrie AME'!AO139</f>
        <v>401.46129305256909</v>
      </c>
      <c r="AP139" s="23">
        <f>'Industrie AMS'!AP139-'Industrie AME'!AP139</f>
        <v>459.4874318511138</v>
      </c>
      <c r="AQ139" s="23">
        <f>'Industrie AMS'!AQ139-'Industrie AME'!AQ139</f>
        <v>518.20968243017705</v>
      </c>
      <c r="AR139" s="23">
        <f>'Industrie AMS'!AR139-'Industrie AME'!AR139</f>
        <v>543.23505091601328</v>
      </c>
      <c r="AS139" s="23">
        <f>'Industrie AMS'!AS139-'Industrie AME'!AS139</f>
        <v>512.42888820024018</v>
      </c>
      <c r="AT139" s="23">
        <f>'Industrie AMS'!AT139-'Industrie AME'!AT139</f>
        <v>555.20316111973807</v>
      </c>
      <c r="AU139" s="23">
        <f>'Industrie AMS'!AU139-'Industrie AME'!AU139</f>
        <v>611.36292906809467</v>
      </c>
      <c r="AV139" s="23">
        <f>'Industrie AMS'!AV139-'Industrie AME'!AV139</f>
        <v>673.62230801252008</v>
      </c>
      <c r="AW139" s="23">
        <f>'Industrie AMS'!AW139-'Industrie AME'!AW139</f>
        <v>678.22350995513625</v>
      </c>
    </row>
    <row r="140" spans="1:49" x14ac:dyDescent="0.25">
      <c r="A140" s="165"/>
      <c r="B140" t="s">
        <v>259</v>
      </c>
      <c r="C140" s="23">
        <f>'Industrie AMS'!C140-'Industrie AME'!C140</f>
        <v>0</v>
      </c>
      <c r="D140" s="23">
        <f>'Industrie AMS'!D140-'Industrie AME'!D140</f>
        <v>0</v>
      </c>
      <c r="E140" s="23">
        <f>'Industrie AMS'!E140-'Industrie AME'!E140</f>
        <v>0</v>
      </c>
      <c r="F140" s="23">
        <f>'Industrie AMS'!F140-'Industrie AME'!F140</f>
        <v>0</v>
      </c>
      <c r="G140" s="23">
        <f>'Industrie AMS'!G140-'Industrie AME'!G140</f>
        <v>0</v>
      </c>
      <c r="H140" s="23">
        <f>'Industrie AMS'!H140-'Industrie AME'!H140</f>
        <v>0</v>
      </c>
      <c r="I140" s="23">
        <f>'Industrie AMS'!I140-'Industrie AME'!I140</f>
        <v>0</v>
      </c>
      <c r="J140" s="23">
        <f>'Industrie AMS'!J140-'Industrie AME'!J140</f>
        <v>0</v>
      </c>
      <c r="K140" s="23">
        <f>'Industrie AMS'!K140-'Industrie AME'!K140</f>
        <v>0</v>
      </c>
      <c r="L140" s="23">
        <f>'Industrie AMS'!L140-'Industrie AME'!L140</f>
        <v>0</v>
      </c>
      <c r="M140" s="23">
        <f>'Industrie AMS'!M140-'Industrie AME'!M140</f>
        <v>0</v>
      </c>
      <c r="N140" s="23">
        <f>'Industrie AMS'!N140-'Industrie AME'!N140</f>
        <v>0</v>
      </c>
      <c r="O140" s="23">
        <f>'Industrie AMS'!O140-'Industrie AME'!O140</f>
        <v>0</v>
      </c>
      <c r="P140" s="23">
        <f>'Industrie AMS'!P140-'Industrie AME'!P140</f>
        <v>0</v>
      </c>
      <c r="Q140" s="23">
        <f>'Industrie AMS'!Q140-'Industrie AME'!Q140</f>
        <v>0</v>
      </c>
      <c r="R140" s="23">
        <f>'Industrie AMS'!R140-'Industrie AME'!R140</f>
        <v>0</v>
      </c>
      <c r="S140" s="23">
        <f>'Industrie AMS'!S140-'Industrie AME'!S140</f>
        <v>0</v>
      </c>
      <c r="T140" s="23">
        <f>'Industrie AMS'!T140-'Industrie AME'!T140</f>
        <v>0</v>
      </c>
      <c r="U140" s="23">
        <f>'Industrie AMS'!U140-'Industrie AME'!U140</f>
        <v>0</v>
      </c>
      <c r="V140" s="23">
        <f>'Industrie AMS'!V140-'Industrie AME'!V140</f>
        <v>15.333673524713959</v>
      </c>
      <c r="W140" s="23">
        <f>'Industrie AMS'!W140-'Industrie AME'!W140</f>
        <v>-17.897210702783923</v>
      </c>
      <c r="X140" s="23">
        <f>'Industrie AMS'!X140-'Industrie AME'!X140</f>
        <v>-48.416861594760121</v>
      </c>
      <c r="Y140" s="23">
        <f>'Industrie AMS'!Y140-'Industrie AME'!Y140</f>
        <v>77.450233415755065</v>
      </c>
      <c r="Z140" s="23">
        <f>'Industrie AMS'!Z140-'Industrie AME'!Z140</f>
        <v>212.3542852579485</v>
      </c>
      <c r="AA140" s="23">
        <f>'Industrie AMS'!AA140-'Industrie AME'!AA140</f>
        <v>335.03272737376392</v>
      </c>
      <c r="AB140" s="23">
        <f>'Industrie AMS'!AB140-'Industrie AME'!AB140</f>
        <v>432.2009183762566</v>
      </c>
      <c r="AC140" s="23">
        <f>'Industrie AMS'!AC140-'Industrie AME'!AC140</f>
        <v>531.51583685112564</v>
      </c>
      <c r="AD140" s="23">
        <f>'Industrie AMS'!AD140-'Industrie AME'!AD140</f>
        <v>754.38002094460535</v>
      </c>
      <c r="AE140" s="23">
        <f>'Industrie AMS'!AE140-'Industrie AME'!AE140</f>
        <v>917.53452450199984</v>
      </c>
      <c r="AF140" s="23">
        <f>'Industrie AMS'!AF140-'Industrie AME'!AF140</f>
        <v>1058.4609869944834</v>
      </c>
      <c r="AG140" s="23">
        <f>'Industrie AMS'!AG140-'Industrie AME'!AG140</f>
        <v>1179.2150300198409</v>
      </c>
      <c r="AH140" s="23">
        <f>'Industrie AMS'!AH140-'Industrie AME'!AH140</f>
        <v>1281.3315760431287</v>
      </c>
      <c r="AI140" s="23">
        <f>'Industrie AMS'!AI140-'Industrie AME'!AI140</f>
        <v>1427.6441709239443</v>
      </c>
      <c r="AJ140" s="23">
        <f>'Industrie AMS'!AJ140-'Industrie AME'!AJ140</f>
        <v>1573.5752887838462</v>
      </c>
      <c r="AK140" s="23">
        <f>'Industrie AMS'!AK140-'Industrie AME'!AK140</f>
        <v>1699.4265163745658</v>
      </c>
      <c r="AL140" s="23">
        <f>'Industrie AMS'!AL140-'Industrie AME'!AL140</f>
        <v>1838.325784199893</v>
      </c>
      <c r="AM140" s="23">
        <f>'Industrie AMS'!AM140-'Industrie AME'!AM140</f>
        <v>1954.5946980666995</v>
      </c>
      <c r="AN140" s="23">
        <f>'Industrie AMS'!AN140-'Industrie AME'!AN140</f>
        <v>2148.5517512147198</v>
      </c>
      <c r="AO140" s="23">
        <f>'Industrie AMS'!AO140-'Industrie AME'!AO140</f>
        <v>2305.9413470414802</v>
      </c>
      <c r="AP140" s="23">
        <f>'Industrie AMS'!AP140-'Industrie AME'!AP140</f>
        <v>2465.9874705064576</v>
      </c>
      <c r="AQ140" s="23">
        <f>'Industrie AMS'!AQ140-'Industrie AME'!AQ140</f>
        <v>2629.364895497165</v>
      </c>
      <c r="AR140" s="23">
        <f>'Industrie AMS'!AR140-'Industrie AME'!AR140</f>
        <v>2770.5456057160263</v>
      </c>
      <c r="AS140" s="23">
        <f>'Industrie AMS'!AS140-'Industrie AME'!AS140</f>
        <v>2868.5985503398406</v>
      </c>
      <c r="AT140" s="23">
        <f>'Industrie AMS'!AT140-'Industrie AME'!AT140</f>
        <v>2993.5886145761979</v>
      </c>
      <c r="AU140" s="23">
        <f>'Industrie AMS'!AU140-'Industrie AME'!AU140</f>
        <v>3131.3437017382239</v>
      </c>
      <c r="AV140" s="23">
        <f>'Industrie AMS'!AV140-'Industrie AME'!AV140</f>
        <v>3276.3277560426141</v>
      </c>
      <c r="AW140" s="23">
        <f>'Industrie AMS'!AW140-'Industrie AME'!AW140</f>
        <v>3417.7297666876184</v>
      </c>
    </row>
    <row r="141" spans="1:49" x14ac:dyDescent="0.25">
      <c r="A141" s="165"/>
      <c r="B141" t="s">
        <v>260</v>
      </c>
      <c r="C141" s="23">
        <f>'Industrie AMS'!C141-'Industrie AME'!C141</f>
        <v>0</v>
      </c>
      <c r="D141" s="23">
        <f>'Industrie AMS'!D141-'Industrie AME'!D141</f>
        <v>0</v>
      </c>
      <c r="E141" s="23">
        <f>'Industrie AMS'!E141-'Industrie AME'!E141</f>
        <v>0</v>
      </c>
      <c r="F141" s="23">
        <f>'Industrie AMS'!F141-'Industrie AME'!F141</f>
        <v>0</v>
      </c>
      <c r="G141" s="23">
        <f>'Industrie AMS'!G141-'Industrie AME'!G141</f>
        <v>0</v>
      </c>
      <c r="H141" s="23">
        <f>'Industrie AMS'!H141-'Industrie AME'!H141</f>
        <v>0</v>
      </c>
      <c r="I141" s="23">
        <f>'Industrie AMS'!I141-'Industrie AME'!I141</f>
        <v>0</v>
      </c>
      <c r="J141" s="23">
        <f>'Industrie AMS'!J141-'Industrie AME'!J141</f>
        <v>0</v>
      </c>
      <c r="K141" s="23">
        <f>'Industrie AMS'!K141-'Industrie AME'!K141</f>
        <v>0</v>
      </c>
      <c r="L141" s="23">
        <f>'Industrie AMS'!L141-'Industrie AME'!L141</f>
        <v>0</v>
      </c>
      <c r="M141" s="23">
        <f>'Industrie AMS'!M141-'Industrie AME'!M141</f>
        <v>0</v>
      </c>
      <c r="N141" s="23">
        <f>'Industrie AMS'!N141-'Industrie AME'!N141</f>
        <v>0</v>
      </c>
      <c r="O141" s="23">
        <f>'Industrie AMS'!O141-'Industrie AME'!O141</f>
        <v>0</v>
      </c>
      <c r="P141" s="23">
        <f>'Industrie AMS'!P141-'Industrie AME'!P141</f>
        <v>0</v>
      </c>
      <c r="Q141" s="23">
        <f>'Industrie AMS'!Q141-'Industrie AME'!Q141</f>
        <v>0</v>
      </c>
      <c r="R141" s="23">
        <f>'Industrie AMS'!R141-'Industrie AME'!R141</f>
        <v>0</v>
      </c>
      <c r="S141" s="23">
        <f>'Industrie AMS'!S141-'Industrie AME'!S141</f>
        <v>0</v>
      </c>
      <c r="T141" s="23">
        <f>'Industrie AMS'!T141-'Industrie AME'!T141</f>
        <v>0</v>
      </c>
      <c r="U141" s="23">
        <f>'Industrie AMS'!U141-'Industrie AME'!U141</f>
        <v>0</v>
      </c>
      <c r="V141" s="23">
        <f>'Industrie AMS'!V141-'Industrie AME'!V141</f>
        <v>5.6072693976775554</v>
      </c>
      <c r="W141" s="23">
        <f>'Industrie AMS'!W141-'Industrie AME'!W141</f>
        <v>-24.545173145063018</v>
      </c>
      <c r="X141" s="23">
        <f>'Industrie AMS'!X141-'Industrie AME'!X141</f>
        <v>-50.090235198029404</v>
      </c>
      <c r="Y141" s="23">
        <f>'Industrie AMS'!Y141-'Industrie AME'!Y141</f>
        <v>-50.493502219413131</v>
      </c>
      <c r="Z141" s="23">
        <f>'Industrie AMS'!Z141-'Industrie AME'!Z141</f>
        <v>-51.11888445052864</v>
      </c>
      <c r="AA141" s="23">
        <f>'Industrie AMS'!AA141-'Industrie AME'!AA141</f>
        <v>-55.89365763504793</v>
      </c>
      <c r="AB141" s="23">
        <f>'Industrie AMS'!AB141-'Industrie AME'!AB141</f>
        <v>-66.443858956417898</v>
      </c>
      <c r="AC141" s="23">
        <f>'Industrie AMS'!AC141-'Industrie AME'!AC141</f>
        <v>-76.228101473483548</v>
      </c>
      <c r="AD141" s="23">
        <f>'Industrie AMS'!AD141-'Industrie AME'!AD141</f>
        <v>-85.012004132495349</v>
      </c>
      <c r="AE141" s="23">
        <f>'Industrie AMS'!AE141-'Industrie AME'!AE141</f>
        <v>-101.8638239140746</v>
      </c>
      <c r="AF141" s="23">
        <f>'Industrie AMS'!AF141-'Industrie AME'!AF141</f>
        <v>-121.17858042065927</v>
      </c>
      <c r="AG141" s="23">
        <f>'Industrie AMS'!AG141-'Industrie AME'!AG141</f>
        <v>-143.77849505191443</v>
      </c>
      <c r="AH141" s="23">
        <f>'Industrie AMS'!AH141-'Industrie AME'!AH141</f>
        <v>-168.56172192571648</v>
      </c>
      <c r="AI141" s="23">
        <f>'Industrie AMS'!AI141-'Industrie AME'!AI141</f>
        <v>-186.43806390972532</v>
      </c>
      <c r="AJ141" s="23">
        <f>'Industrie AMS'!AJ141-'Industrie AME'!AJ141</f>
        <v>-205.35296006642056</v>
      </c>
      <c r="AK141" s="23">
        <f>'Industrie AMS'!AK141-'Industrie AME'!AK141</f>
        <v>-231.15252924946071</v>
      </c>
      <c r="AL141" s="23">
        <f>'Industrie AMS'!AL141-'Industrie AME'!AL141</f>
        <v>-254.58386352176785</v>
      </c>
      <c r="AM141" s="23">
        <f>'Industrie AMS'!AM141-'Industrie AME'!AM141</f>
        <v>-286.84558256763194</v>
      </c>
      <c r="AN141" s="23">
        <f>'Industrie AMS'!AN141-'Industrie AME'!AN141</f>
        <v>-300.6609860426106</v>
      </c>
      <c r="AO141" s="23">
        <f>'Industrie AMS'!AO141-'Industrie AME'!AO141</f>
        <v>-322.51755445074741</v>
      </c>
      <c r="AP141" s="23">
        <f>'Industrie AMS'!AP141-'Industrie AME'!AP141</f>
        <v>-342.16414975864791</v>
      </c>
      <c r="AQ141" s="23">
        <f>'Industrie AMS'!AQ141-'Industrie AME'!AQ141</f>
        <v>-358.36938580230526</v>
      </c>
      <c r="AR141" s="23">
        <f>'Industrie AMS'!AR141-'Industrie AME'!AR141</f>
        <v>-374.6894885525162</v>
      </c>
      <c r="AS141" s="23">
        <f>'Industrie AMS'!AS141-'Industrie AME'!AS141</f>
        <v>-404.2533463961754</v>
      </c>
      <c r="AT141" s="23">
        <f>'Industrie AMS'!AT141-'Industrie AME'!AT141</f>
        <v>-431.21550730032868</v>
      </c>
      <c r="AU141" s="23">
        <f>'Industrie AMS'!AU141-'Industrie AME'!AU141</f>
        <v>-458.47067163575593</v>
      </c>
      <c r="AV141" s="23">
        <f>'Industrie AMS'!AV141-'Industrie AME'!AV141</f>
        <v>-486.90711986132555</v>
      </c>
      <c r="AW141" s="23">
        <f>'Industrie AMS'!AW141-'Industrie AME'!AW141</f>
        <v>-518.17861745714254</v>
      </c>
    </row>
    <row r="142" spans="1:49" x14ac:dyDescent="0.25">
      <c r="A142" s="165"/>
      <c r="B142" t="s">
        <v>261</v>
      </c>
      <c r="C142" s="23">
        <f>'Industrie AMS'!C142-'Industrie AME'!C142</f>
        <v>0</v>
      </c>
      <c r="D142" s="23">
        <f>'Industrie AMS'!D142-'Industrie AME'!D142</f>
        <v>0</v>
      </c>
      <c r="E142" s="23">
        <f>'Industrie AMS'!E142-'Industrie AME'!E142</f>
        <v>0</v>
      </c>
      <c r="F142" s="23">
        <f>'Industrie AMS'!F142-'Industrie AME'!F142</f>
        <v>0</v>
      </c>
      <c r="G142" s="23">
        <f>'Industrie AMS'!G142-'Industrie AME'!G142</f>
        <v>0</v>
      </c>
      <c r="H142" s="23">
        <f>'Industrie AMS'!H142-'Industrie AME'!H142</f>
        <v>0</v>
      </c>
      <c r="I142" s="23">
        <f>'Industrie AMS'!I142-'Industrie AME'!I142</f>
        <v>0</v>
      </c>
      <c r="J142" s="23">
        <f>'Industrie AMS'!J142-'Industrie AME'!J142</f>
        <v>0</v>
      </c>
      <c r="K142" s="23">
        <f>'Industrie AMS'!K142-'Industrie AME'!K142</f>
        <v>0</v>
      </c>
      <c r="L142" s="23">
        <f>'Industrie AMS'!L142-'Industrie AME'!L142</f>
        <v>0</v>
      </c>
      <c r="M142" s="23">
        <f>'Industrie AMS'!M142-'Industrie AME'!M142</f>
        <v>0</v>
      </c>
      <c r="N142" s="23">
        <f>'Industrie AMS'!N142-'Industrie AME'!N142</f>
        <v>0</v>
      </c>
      <c r="O142" s="23">
        <f>'Industrie AMS'!O142-'Industrie AME'!O142</f>
        <v>0</v>
      </c>
      <c r="P142" s="23">
        <f>'Industrie AMS'!P142-'Industrie AME'!P142</f>
        <v>0</v>
      </c>
      <c r="Q142" s="23">
        <f>'Industrie AMS'!Q142-'Industrie AME'!Q142</f>
        <v>0</v>
      </c>
      <c r="R142" s="23">
        <f>'Industrie AMS'!R142-'Industrie AME'!R142</f>
        <v>0</v>
      </c>
      <c r="S142" s="23">
        <f>'Industrie AMS'!S142-'Industrie AME'!S142</f>
        <v>0</v>
      </c>
      <c r="T142" s="23">
        <f>'Industrie AMS'!T142-'Industrie AME'!T142</f>
        <v>0</v>
      </c>
      <c r="U142" s="23">
        <f>'Industrie AMS'!U142-'Industrie AME'!U142</f>
        <v>0</v>
      </c>
      <c r="V142" s="23">
        <f>'Industrie AMS'!V142-'Industrie AME'!V142</f>
        <v>15.380311585420714</v>
      </c>
      <c r="W142" s="23">
        <f>'Industrie AMS'!W142-'Industrie AME'!W142</f>
        <v>20.612717730728036</v>
      </c>
      <c r="X142" s="23">
        <f>'Industrie AMS'!X142-'Industrie AME'!X142</f>
        <v>29.812216044774686</v>
      </c>
      <c r="Y142" s="23">
        <f>'Industrie AMS'!Y142-'Industrie AME'!Y142</f>
        <v>48.115367674174195</v>
      </c>
      <c r="Z142" s="23">
        <f>'Industrie AMS'!Z142-'Industrie AME'!Z142</f>
        <v>46.877641836174007</v>
      </c>
      <c r="AA142" s="23">
        <f>'Industrie AMS'!AA142-'Industrie AME'!AA142</f>
        <v>39.320967446728901</v>
      </c>
      <c r="AB142" s="23">
        <f>'Industrie AMS'!AB142-'Industrie AME'!AB142</f>
        <v>13.383868694894772</v>
      </c>
      <c r="AC142" s="23">
        <f>'Industrie AMS'!AC142-'Industrie AME'!AC142</f>
        <v>-15.4162237313285</v>
      </c>
      <c r="AD142" s="23">
        <f>'Industrie AMS'!AD142-'Industrie AME'!AD142</f>
        <v>-70.152863579030964</v>
      </c>
      <c r="AE142" s="23">
        <f>'Industrie AMS'!AE142-'Industrie AME'!AE142</f>
        <v>-141.58108399543562</v>
      </c>
      <c r="AF142" s="23">
        <f>'Industrie AMS'!AF142-'Industrie AME'!AF142</f>
        <v>-203.33757543258253</v>
      </c>
      <c r="AG142" s="23">
        <f>'Industrie AMS'!AG142-'Industrie AME'!AG142</f>
        <v>-266.76604644078907</v>
      </c>
      <c r="AH142" s="23">
        <f>'Industrie AMS'!AH142-'Industrie AME'!AH142</f>
        <v>-327.95842963054747</v>
      </c>
      <c r="AI142" s="23">
        <f>'Industrie AMS'!AI142-'Industrie AME'!AI142</f>
        <v>-373.79042480047792</v>
      </c>
      <c r="AJ142" s="23">
        <f>'Industrie AMS'!AJ142-'Industrie AME'!AJ142</f>
        <v>-417.88442129186296</v>
      </c>
      <c r="AK142" s="23">
        <f>'Industrie AMS'!AK142-'Industrie AME'!AK142</f>
        <v>-466.72946928651072</v>
      </c>
      <c r="AL142" s="23">
        <f>'Industrie AMS'!AL142-'Industrie AME'!AL142</f>
        <v>-506.79430029736977</v>
      </c>
      <c r="AM142" s="23">
        <f>'Industrie AMS'!AM142-'Industrie AME'!AM142</f>
        <v>-551.75162607368839</v>
      </c>
      <c r="AN142" s="23">
        <f>'Industrie AMS'!AN142-'Industrie AME'!AN142</f>
        <v>-584.72731083667895</v>
      </c>
      <c r="AO142" s="23">
        <f>'Industrie AMS'!AO142-'Industrie AME'!AO142</f>
        <v>-612.82404626430798</v>
      </c>
      <c r="AP142" s="23">
        <f>'Industrie AMS'!AP142-'Industrie AME'!AP142</f>
        <v>-617.50552203875122</v>
      </c>
      <c r="AQ142" s="23">
        <f>'Industrie AMS'!AQ142-'Industrie AME'!AQ142</f>
        <v>-616.77441474558873</v>
      </c>
      <c r="AR142" s="23">
        <f>'Industrie AMS'!AR142-'Industrie AME'!AR142</f>
        <v>-620.64984554010152</v>
      </c>
      <c r="AS142" s="23">
        <f>'Industrie AMS'!AS142-'Industrie AME'!AS142</f>
        <v>-675.24311787454644</v>
      </c>
      <c r="AT142" s="23">
        <f>'Industrie AMS'!AT142-'Industrie AME'!AT142</f>
        <v>-733.69903230131604</v>
      </c>
      <c r="AU142" s="23">
        <f>'Industrie AMS'!AU142-'Industrie AME'!AU142</f>
        <v>-792.155779128836</v>
      </c>
      <c r="AV142" s="23">
        <f>'Industrie AMS'!AV142-'Industrie AME'!AV142</f>
        <v>-850.60693697999523</v>
      </c>
      <c r="AW142" s="23">
        <f>'Industrie AMS'!AW142-'Industrie AME'!AW142</f>
        <v>-908.44444252454559</v>
      </c>
    </row>
    <row r="143" spans="1:49" x14ac:dyDescent="0.25">
      <c r="A143" s="165"/>
      <c r="B143" t="s">
        <v>262</v>
      </c>
      <c r="C143" s="23">
        <f>'Industrie AMS'!C143-'Industrie AME'!C143</f>
        <v>0</v>
      </c>
      <c r="D143" s="23">
        <f>'Industrie AMS'!D143-'Industrie AME'!D143</f>
        <v>0</v>
      </c>
      <c r="E143" s="23">
        <f>'Industrie AMS'!E143-'Industrie AME'!E143</f>
        <v>0</v>
      </c>
      <c r="F143" s="23">
        <f>'Industrie AMS'!F143-'Industrie AME'!F143</f>
        <v>0</v>
      </c>
      <c r="G143" s="23">
        <f>'Industrie AMS'!G143-'Industrie AME'!G143</f>
        <v>0</v>
      </c>
      <c r="H143" s="23">
        <f>'Industrie AMS'!H143-'Industrie AME'!H143</f>
        <v>0</v>
      </c>
      <c r="I143" s="23">
        <f>'Industrie AMS'!I143-'Industrie AME'!I143</f>
        <v>0</v>
      </c>
      <c r="J143" s="23">
        <f>'Industrie AMS'!J143-'Industrie AME'!J143</f>
        <v>0</v>
      </c>
      <c r="K143" s="23">
        <f>'Industrie AMS'!K143-'Industrie AME'!K143</f>
        <v>0</v>
      </c>
      <c r="L143" s="23">
        <f>'Industrie AMS'!L143-'Industrie AME'!L143</f>
        <v>0</v>
      </c>
      <c r="M143" s="23">
        <f>'Industrie AMS'!M143-'Industrie AME'!M143</f>
        <v>0</v>
      </c>
      <c r="N143" s="23">
        <f>'Industrie AMS'!N143-'Industrie AME'!N143</f>
        <v>0</v>
      </c>
      <c r="O143" s="23">
        <f>'Industrie AMS'!O143-'Industrie AME'!O143</f>
        <v>0</v>
      </c>
      <c r="P143" s="23">
        <f>'Industrie AMS'!P143-'Industrie AME'!P143</f>
        <v>0</v>
      </c>
      <c r="Q143" s="23">
        <f>'Industrie AMS'!Q143-'Industrie AME'!Q143</f>
        <v>0</v>
      </c>
      <c r="R143" s="23">
        <f>'Industrie AMS'!R143-'Industrie AME'!R143</f>
        <v>0</v>
      </c>
      <c r="S143" s="23">
        <f>'Industrie AMS'!S143-'Industrie AME'!S143</f>
        <v>0</v>
      </c>
      <c r="T143" s="23">
        <f>'Industrie AMS'!T143-'Industrie AME'!T143</f>
        <v>0</v>
      </c>
      <c r="U143" s="23">
        <f>'Industrie AMS'!U143-'Industrie AME'!U143</f>
        <v>0</v>
      </c>
      <c r="V143" s="23">
        <f>'Industrie AMS'!V143-'Industrie AME'!V143</f>
        <v>19.300686097281869</v>
      </c>
      <c r="W143" s="23">
        <f>'Industrie AMS'!W143-'Industrie AME'!W143</f>
        <v>-28.203818870526447</v>
      </c>
      <c r="X143" s="23">
        <f>'Industrie AMS'!X143-'Industrie AME'!X143</f>
        <v>-123.35167230258958</v>
      </c>
      <c r="Y143" s="23">
        <f>'Industrie AMS'!Y143-'Industrie AME'!Y143</f>
        <v>-56.126515663127066</v>
      </c>
      <c r="Z143" s="23">
        <f>'Industrie AMS'!Z143-'Industrie AME'!Z143</f>
        <v>-19.954660236580821</v>
      </c>
      <c r="AA143" s="23">
        <f>'Industrie AMS'!AA143-'Industrie AME'!AA143</f>
        <v>-57.827649064340221</v>
      </c>
      <c r="AB143" s="23">
        <f>'Industrie AMS'!AB143-'Industrie AME'!AB143</f>
        <v>-179.49760940825945</v>
      </c>
      <c r="AC143" s="23">
        <f>'Industrie AMS'!AC143-'Industrie AME'!AC143</f>
        <v>-347.06094054776622</v>
      </c>
      <c r="AD143" s="23">
        <f>'Industrie AMS'!AD143-'Industrie AME'!AD143</f>
        <v>-485.05025022708287</v>
      </c>
      <c r="AE143" s="23">
        <f>'Industrie AMS'!AE143-'Industrie AME'!AE143</f>
        <v>-683.93385474931711</v>
      </c>
      <c r="AF143" s="23">
        <f>'Industrie AMS'!AF143-'Industrie AME'!AF143</f>
        <v>-893.07742422640149</v>
      </c>
      <c r="AG143" s="23">
        <f>'Industrie AMS'!AG143-'Industrie AME'!AG143</f>
        <v>-1112.558063106444</v>
      </c>
      <c r="AH143" s="23">
        <f>'Industrie AMS'!AH143-'Industrie AME'!AH143</f>
        <v>-1343.9059432487702</v>
      </c>
      <c r="AI143" s="23">
        <f>'Industrie AMS'!AI143-'Industrie AME'!AI143</f>
        <v>-1530.3356864606758</v>
      </c>
      <c r="AJ143" s="23">
        <f>'Industrie AMS'!AJ143-'Industrie AME'!AJ143</f>
        <v>-1718.036675388299</v>
      </c>
      <c r="AK143" s="23">
        <f>'Industrie AMS'!AK143-'Industrie AME'!AK143</f>
        <v>-1923.1991794393471</v>
      </c>
      <c r="AL143" s="23">
        <f>'Industrie AMS'!AL143-'Industrie AME'!AL143</f>
        <v>-2108.6738368812512</v>
      </c>
      <c r="AM143" s="23">
        <f>'Industrie AMS'!AM143-'Industrie AME'!AM143</f>
        <v>-2308.1947025326954</v>
      </c>
      <c r="AN143" s="23">
        <f>'Industrie AMS'!AN143-'Industrie AME'!AN143</f>
        <v>-2438.0923654406943</v>
      </c>
      <c r="AO143" s="23">
        <f>'Industrie AMS'!AO143-'Industrie AME'!AO143</f>
        <v>-2627.7418535306642</v>
      </c>
      <c r="AP143" s="23">
        <f>'Industrie AMS'!AP143-'Industrie AME'!AP143</f>
        <v>-2810.1601043898772</v>
      </c>
      <c r="AQ143" s="23">
        <f>'Industrie AMS'!AQ143-'Industrie AME'!AQ143</f>
        <v>-2990.2320600229723</v>
      </c>
      <c r="AR143" s="23">
        <f>'Industrie AMS'!AR143-'Industrie AME'!AR143</f>
        <v>-3189.7703917608524</v>
      </c>
      <c r="AS143" s="23">
        <f>'Industrie AMS'!AS143-'Industrie AME'!AS143</f>
        <v>-3449.8533927401586</v>
      </c>
      <c r="AT143" s="23">
        <f>'Industrie AMS'!AT143-'Industrie AME'!AT143</f>
        <v>-3684.0263264852474</v>
      </c>
      <c r="AU143" s="23">
        <f>'Industrie AMS'!AU143-'Industrie AME'!AU143</f>
        <v>-3913.2353905401033</v>
      </c>
      <c r="AV143" s="23">
        <f>'Industrie AMS'!AV143-'Industrie AME'!AV143</f>
        <v>-4141.0606305717665</v>
      </c>
      <c r="AW143" s="23">
        <f>'Industrie AMS'!AW143-'Industrie AME'!AW143</f>
        <v>-4386.2078552134262</v>
      </c>
    </row>
    <row r="144" spans="1:49" x14ac:dyDescent="0.25">
      <c r="A144" s="165"/>
      <c r="B144" t="s">
        <v>263</v>
      </c>
      <c r="C144" s="23">
        <f>'Industrie AMS'!C144-'Industrie AME'!C144</f>
        <v>0</v>
      </c>
      <c r="D144" s="23">
        <f>'Industrie AMS'!D144-'Industrie AME'!D144</f>
        <v>0</v>
      </c>
      <c r="E144" s="23">
        <f>'Industrie AMS'!E144-'Industrie AME'!E144</f>
        <v>0</v>
      </c>
      <c r="F144" s="23">
        <f>'Industrie AMS'!F144-'Industrie AME'!F144</f>
        <v>0</v>
      </c>
      <c r="G144" s="23">
        <f>'Industrie AMS'!G144-'Industrie AME'!G144</f>
        <v>0</v>
      </c>
      <c r="H144" s="23">
        <f>'Industrie AMS'!H144-'Industrie AME'!H144</f>
        <v>0</v>
      </c>
      <c r="I144" s="23">
        <f>'Industrie AMS'!I144-'Industrie AME'!I144</f>
        <v>0</v>
      </c>
      <c r="J144" s="23">
        <f>'Industrie AMS'!J144-'Industrie AME'!J144</f>
        <v>0</v>
      </c>
      <c r="K144" s="23">
        <f>'Industrie AMS'!K144-'Industrie AME'!K144</f>
        <v>0</v>
      </c>
      <c r="L144" s="23">
        <f>'Industrie AMS'!L144-'Industrie AME'!L144</f>
        <v>0</v>
      </c>
      <c r="M144" s="23">
        <f>'Industrie AMS'!M144-'Industrie AME'!M144</f>
        <v>0</v>
      </c>
      <c r="N144" s="23">
        <f>'Industrie AMS'!N144-'Industrie AME'!N144</f>
        <v>0</v>
      </c>
      <c r="O144" s="23">
        <f>'Industrie AMS'!O144-'Industrie AME'!O144</f>
        <v>0</v>
      </c>
      <c r="P144" s="23">
        <f>'Industrie AMS'!P144-'Industrie AME'!P144</f>
        <v>0</v>
      </c>
      <c r="Q144" s="23">
        <f>'Industrie AMS'!Q144-'Industrie AME'!Q144</f>
        <v>0</v>
      </c>
      <c r="R144" s="23">
        <f>'Industrie AMS'!R144-'Industrie AME'!R144</f>
        <v>0</v>
      </c>
      <c r="S144" s="23">
        <f>'Industrie AMS'!S144-'Industrie AME'!S144</f>
        <v>0</v>
      </c>
      <c r="T144" s="23">
        <f>'Industrie AMS'!T144-'Industrie AME'!T144</f>
        <v>0</v>
      </c>
      <c r="U144" s="23">
        <f>'Industrie AMS'!U144-'Industrie AME'!U144</f>
        <v>0</v>
      </c>
      <c r="V144" s="23">
        <f>'Industrie AMS'!V144-'Industrie AME'!V144</f>
        <v>21.3438560723298</v>
      </c>
      <c r="W144" s="23">
        <f>'Industrie AMS'!W144-'Industrie AME'!W144</f>
        <v>34.296868176181306</v>
      </c>
      <c r="X144" s="23">
        <f>'Industrie AMS'!X144-'Industrie AME'!X144</f>
        <v>7.9720542555805878</v>
      </c>
      <c r="Y144" s="23">
        <f>'Industrie AMS'!Y144-'Industrie AME'!Y144</f>
        <v>84.416950888677093</v>
      </c>
      <c r="Z144" s="23">
        <f>'Industrie AMS'!Z144-'Industrie AME'!Z144</f>
        <v>147.90617958668736</v>
      </c>
      <c r="AA144" s="23">
        <f>'Industrie AMS'!AA144-'Industrie AME'!AA144</f>
        <v>171.13165185677644</v>
      </c>
      <c r="AB144" s="23">
        <f>'Industrie AMS'!AB144-'Industrie AME'!AB144</f>
        <v>152.26115264501277</v>
      </c>
      <c r="AC144" s="23">
        <f>'Industrie AMS'!AC144-'Industrie AME'!AC144</f>
        <v>127.47351507085841</v>
      </c>
      <c r="AD144" s="23">
        <f>'Industrie AMS'!AD144-'Industrie AME'!AD144</f>
        <v>300.50683599261538</v>
      </c>
      <c r="AE144" s="23">
        <f>'Industrie AMS'!AE144-'Industrie AME'!AE144</f>
        <v>392.31385193525784</v>
      </c>
      <c r="AF144" s="23">
        <f>'Industrie AMS'!AF144-'Industrie AME'!AF144</f>
        <v>462.51341384777334</v>
      </c>
      <c r="AG144" s="23">
        <f>'Industrie AMS'!AG144-'Industrie AME'!AG144</f>
        <v>512.07101028103352</v>
      </c>
      <c r="AH144" s="23">
        <f>'Industrie AMS'!AH144-'Industrie AME'!AH144</f>
        <v>551.70695771169267</v>
      </c>
      <c r="AI144" s="23">
        <f>'Industrie AMS'!AI144-'Industrie AME'!AI144</f>
        <v>614.95552517630858</v>
      </c>
      <c r="AJ144" s="23">
        <f>'Industrie AMS'!AJ144-'Industrie AME'!AJ144</f>
        <v>657.20086704580171</v>
      </c>
      <c r="AK144" s="23">
        <f>'Industrie AMS'!AK144-'Industrie AME'!AK144</f>
        <v>679.46223233380442</v>
      </c>
      <c r="AL144" s="23">
        <f>'Industrie AMS'!AL144-'Industrie AME'!AL144</f>
        <v>700.46003896014008</v>
      </c>
      <c r="AM144" s="23">
        <f>'Industrie AMS'!AM144-'Industrie AME'!AM144</f>
        <v>702.38731399405515</v>
      </c>
      <c r="AN144" s="23">
        <f>'Industrie AMS'!AN144-'Industrie AME'!AN144</f>
        <v>768.36339332148782</v>
      </c>
      <c r="AO144" s="23">
        <f>'Industrie AMS'!AO144-'Industrie AME'!AO144</f>
        <v>778.50252539387293</v>
      </c>
      <c r="AP144" s="23">
        <f>'Industrie AMS'!AP144-'Industrie AME'!AP144</f>
        <v>782.3483165839134</v>
      </c>
      <c r="AQ144" s="23">
        <f>'Industrie AMS'!AQ144-'Industrie AME'!AQ144</f>
        <v>778.09625027971924</v>
      </c>
      <c r="AR144" s="23">
        <f>'Industrie AMS'!AR144-'Industrie AME'!AR144</f>
        <v>745.21504746384016</v>
      </c>
      <c r="AS144" s="23">
        <f>'Industrie AMS'!AS144-'Industrie AME'!AS144</f>
        <v>671.49687130949314</v>
      </c>
      <c r="AT144" s="23">
        <f>'Industrie AMS'!AT144-'Industrie AME'!AT144</f>
        <v>619.43011794701306</v>
      </c>
      <c r="AU144" s="23">
        <f>'Industrie AMS'!AU144-'Industrie AME'!AU144</f>
        <v>561.88779169995541</v>
      </c>
      <c r="AV144" s="23">
        <f>'Industrie AMS'!AV144-'Industrie AME'!AV144</f>
        <v>495.88337009261159</v>
      </c>
      <c r="AW144" s="23">
        <f>'Industrie AMS'!AW144-'Industrie AME'!AW144</f>
        <v>407.69106119505159</v>
      </c>
    </row>
    <row r="145" spans="1:49" x14ac:dyDescent="0.25">
      <c r="A145" s="165"/>
      <c r="B145" t="s">
        <v>264</v>
      </c>
      <c r="C145" s="23">
        <f>'Industrie AMS'!C145-'Industrie AME'!C145</f>
        <v>0</v>
      </c>
      <c r="D145" s="23">
        <f>'Industrie AMS'!D145-'Industrie AME'!D145</f>
        <v>0</v>
      </c>
      <c r="E145" s="23">
        <f>'Industrie AMS'!E145-'Industrie AME'!E145</f>
        <v>0</v>
      </c>
      <c r="F145" s="23">
        <f>'Industrie AMS'!F145-'Industrie AME'!F145</f>
        <v>0</v>
      </c>
      <c r="G145" s="23">
        <f>'Industrie AMS'!G145-'Industrie AME'!G145</f>
        <v>0</v>
      </c>
      <c r="H145" s="23">
        <f>'Industrie AMS'!H145-'Industrie AME'!H145</f>
        <v>0</v>
      </c>
      <c r="I145" s="23">
        <f>'Industrie AMS'!I145-'Industrie AME'!I145</f>
        <v>0</v>
      </c>
      <c r="J145" s="23">
        <f>'Industrie AMS'!J145-'Industrie AME'!J145</f>
        <v>0</v>
      </c>
      <c r="K145" s="23">
        <f>'Industrie AMS'!K145-'Industrie AME'!K145</f>
        <v>0</v>
      </c>
      <c r="L145" s="23">
        <f>'Industrie AMS'!L145-'Industrie AME'!L145</f>
        <v>0</v>
      </c>
      <c r="M145" s="23">
        <f>'Industrie AMS'!M145-'Industrie AME'!M145</f>
        <v>0</v>
      </c>
      <c r="N145" s="23">
        <f>'Industrie AMS'!N145-'Industrie AME'!N145</f>
        <v>0</v>
      </c>
      <c r="O145" s="23">
        <f>'Industrie AMS'!O145-'Industrie AME'!O145</f>
        <v>0</v>
      </c>
      <c r="P145" s="23">
        <f>'Industrie AMS'!P145-'Industrie AME'!P145</f>
        <v>0</v>
      </c>
      <c r="Q145" s="23">
        <f>'Industrie AMS'!Q145-'Industrie AME'!Q145</f>
        <v>0</v>
      </c>
      <c r="R145" s="23">
        <f>'Industrie AMS'!R145-'Industrie AME'!R145</f>
        <v>0</v>
      </c>
      <c r="S145" s="23">
        <f>'Industrie AMS'!S145-'Industrie AME'!S145</f>
        <v>0</v>
      </c>
      <c r="T145" s="23">
        <f>'Industrie AMS'!T145-'Industrie AME'!T145</f>
        <v>0</v>
      </c>
      <c r="U145" s="23">
        <f>'Industrie AMS'!U145-'Industrie AME'!U145</f>
        <v>0</v>
      </c>
      <c r="V145" s="23">
        <f>'Industrie AMS'!V145-'Industrie AME'!V145</f>
        <v>8.830370849242172</v>
      </c>
      <c r="W145" s="23">
        <f>'Industrie AMS'!W145-'Industrie AME'!W145</f>
        <v>13.036584611747458</v>
      </c>
      <c r="X145" s="23">
        <f>'Industrie AMS'!X145-'Industrie AME'!X145</f>
        <v>6.9099540420902485</v>
      </c>
      <c r="Y145" s="23">
        <f>'Industrie AMS'!Y145-'Industrie AME'!Y145</f>
        <v>46.553241644080117</v>
      </c>
      <c r="Z145" s="23">
        <f>'Industrie AMS'!Z145-'Industrie AME'!Z145</f>
        <v>71.934149254477234</v>
      </c>
      <c r="AA145" s="23">
        <f>'Industrie AMS'!AA145-'Industrie AME'!AA145</f>
        <v>75.39162767858943</v>
      </c>
      <c r="AB145" s="23">
        <f>'Industrie AMS'!AB145-'Industrie AME'!AB145</f>
        <v>52.658081015048083</v>
      </c>
      <c r="AC145" s="23">
        <f>'Industrie AMS'!AC145-'Industrie AME'!AC145</f>
        <v>17.921804573787085</v>
      </c>
      <c r="AD145" s="23">
        <f>'Industrie AMS'!AD145-'Industrie AME'!AD145</f>
        <v>40.814159991583438</v>
      </c>
      <c r="AE145" s="23">
        <f>'Industrie AMS'!AE145-'Industrie AME'!AE145</f>
        <v>27.222331322325772</v>
      </c>
      <c r="AF145" s="23">
        <f>'Industrie AMS'!AF145-'Industrie AME'!AF145</f>
        <v>7.302896820314345</v>
      </c>
      <c r="AG145" s="23">
        <f>'Industrie AMS'!AG145-'Industrie AME'!AG145</f>
        <v>-18.623262719986087</v>
      </c>
      <c r="AH145" s="23">
        <f>'Industrie AMS'!AH145-'Industrie AME'!AH145</f>
        <v>-45.817856111811125</v>
      </c>
      <c r="AI145" s="23">
        <f>'Industrie AMS'!AI145-'Industrie AME'!AI145</f>
        <v>-56.013858188878658</v>
      </c>
      <c r="AJ145" s="23">
        <f>'Industrie AMS'!AJ145-'Industrie AME'!AJ145</f>
        <v>-72.588626870845474</v>
      </c>
      <c r="AK145" s="23">
        <f>'Industrie AMS'!AK145-'Industrie AME'!AK145</f>
        <v>-95.809333580669772</v>
      </c>
      <c r="AL145" s="23">
        <f>'Industrie AMS'!AL145-'Industrie AME'!AL145</f>
        <v>-115.51274394723441</v>
      </c>
      <c r="AM145" s="23">
        <f>'Industrie AMS'!AM145-'Industrie AME'!AM145</f>
        <v>-141.36213535999923</v>
      </c>
      <c r="AN145" s="23">
        <f>'Industrie AMS'!AN145-'Industrie AME'!AN145</f>
        <v>-130.31815090103555</v>
      </c>
      <c r="AO145" s="23">
        <f>'Industrie AMS'!AO145-'Industrie AME'!AO145</f>
        <v>-146.33137819269905</v>
      </c>
      <c r="AP145" s="23">
        <f>'Industrie AMS'!AP145-'Industrie AME'!AP145</f>
        <v>-162.61598411894738</v>
      </c>
      <c r="AQ145" s="23">
        <f>'Industrie AMS'!AQ145-'Industrie AME'!AQ145</f>
        <v>-180.18445033934404</v>
      </c>
      <c r="AR145" s="23">
        <f>'Industrie AMS'!AR145-'Industrie AME'!AR145</f>
        <v>-209.43011333784307</v>
      </c>
      <c r="AS145" s="23">
        <f>'Industrie AMS'!AS145-'Industrie AME'!AS145</f>
        <v>-256.7678111651876</v>
      </c>
      <c r="AT145" s="23">
        <f>'Industrie AMS'!AT145-'Industrie AME'!AT145</f>
        <v>-286.929257379099</v>
      </c>
      <c r="AU145" s="23">
        <f>'Industrie AMS'!AU145-'Industrie AME'!AU145</f>
        <v>-314.75060394145112</v>
      </c>
      <c r="AV145" s="23">
        <f>'Industrie AMS'!AV145-'Industrie AME'!AV145</f>
        <v>-341.91791788095725</v>
      </c>
      <c r="AW145" s="23">
        <f>'Industrie AMS'!AW145-'Industrie AME'!AW145</f>
        <v>-374.86590014173271</v>
      </c>
    </row>
    <row r="146" spans="1:49" x14ac:dyDescent="0.25">
      <c r="A146" s="165"/>
      <c r="B146" t="s">
        <v>265</v>
      </c>
      <c r="C146" s="23">
        <f>'Industrie AMS'!C146-'Industrie AME'!C146</f>
        <v>0</v>
      </c>
      <c r="D146" s="23">
        <f>'Industrie AMS'!D146-'Industrie AME'!D146</f>
        <v>0</v>
      </c>
      <c r="E146" s="23">
        <f>'Industrie AMS'!E146-'Industrie AME'!E146</f>
        <v>0</v>
      </c>
      <c r="F146" s="23">
        <f>'Industrie AMS'!F146-'Industrie AME'!F146</f>
        <v>0</v>
      </c>
      <c r="G146" s="23">
        <f>'Industrie AMS'!G146-'Industrie AME'!G146</f>
        <v>0</v>
      </c>
      <c r="H146" s="23">
        <f>'Industrie AMS'!H146-'Industrie AME'!H146</f>
        <v>0</v>
      </c>
      <c r="I146" s="23">
        <f>'Industrie AMS'!I146-'Industrie AME'!I146</f>
        <v>0</v>
      </c>
      <c r="J146" s="23">
        <f>'Industrie AMS'!J146-'Industrie AME'!J146</f>
        <v>0</v>
      </c>
      <c r="K146" s="23">
        <f>'Industrie AMS'!K146-'Industrie AME'!K146</f>
        <v>0</v>
      </c>
      <c r="L146" s="23">
        <f>'Industrie AMS'!L146-'Industrie AME'!L146</f>
        <v>0</v>
      </c>
      <c r="M146" s="23">
        <f>'Industrie AMS'!M146-'Industrie AME'!M146</f>
        <v>0</v>
      </c>
      <c r="N146" s="23">
        <f>'Industrie AMS'!N146-'Industrie AME'!N146</f>
        <v>0</v>
      </c>
      <c r="O146" s="23">
        <f>'Industrie AMS'!O146-'Industrie AME'!O146</f>
        <v>0</v>
      </c>
      <c r="P146" s="23">
        <f>'Industrie AMS'!P146-'Industrie AME'!P146</f>
        <v>0</v>
      </c>
      <c r="Q146" s="23">
        <f>'Industrie AMS'!Q146-'Industrie AME'!Q146</f>
        <v>0</v>
      </c>
      <c r="R146" s="23">
        <f>'Industrie AMS'!R146-'Industrie AME'!R146</f>
        <v>0</v>
      </c>
      <c r="S146" s="23">
        <f>'Industrie AMS'!S146-'Industrie AME'!S146</f>
        <v>0</v>
      </c>
      <c r="T146" s="23">
        <f>'Industrie AMS'!T146-'Industrie AME'!T146</f>
        <v>0</v>
      </c>
      <c r="U146" s="23">
        <f>'Industrie AMS'!U146-'Industrie AME'!U146</f>
        <v>0</v>
      </c>
      <c r="V146" s="23">
        <f>'Industrie AMS'!V146-'Industrie AME'!V146</f>
        <v>839.70741330843884</v>
      </c>
      <c r="W146" s="23">
        <f>'Industrie AMS'!W146-'Industrie AME'!W146</f>
        <v>483.71176874951925</v>
      </c>
      <c r="X146" s="23">
        <f>'Industrie AMS'!X146-'Industrie AME'!X146</f>
        <v>-756.04667528276332</v>
      </c>
      <c r="Y146" s="23">
        <f>'Industrie AMS'!Y146-'Industrie AME'!Y146</f>
        <v>1778.0965545261279</v>
      </c>
      <c r="Z146" s="23">
        <f>'Industrie AMS'!Z146-'Industrie AME'!Z146</f>
        <v>3914.2928421227261</v>
      </c>
      <c r="AA146" s="23">
        <f>'Industrie AMS'!AA146-'Industrie AME'!AA146</f>
        <v>5121.4724818948889</v>
      </c>
      <c r="AB146" s="23">
        <f>'Industrie AMS'!AB146-'Industrie AME'!AB146</f>
        <v>5091.622893892345</v>
      </c>
      <c r="AC146" s="23">
        <f>'Industrie AMS'!AC146-'Industrie AME'!AC146</f>
        <v>4720.8355466702487</v>
      </c>
      <c r="AD146" s="23">
        <f>'Industrie AMS'!AD146-'Industrie AME'!AD146</f>
        <v>7146.7798830884276</v>
      </c>
      <c r="AE146" s="23">
        <f>'Industrie AMS'!AE146-'Industrie AME'!AE146</f>
        <v>7579.1668132861378</v>
      </c>
      <c r="AF146" s="23">
        <f>'Industrie AMS'!AF146-'Industrie AME'!AF146</f>
        <v>7636.8796869054204</v>
      </c>
      <c r="AG146" s="23">
        <f>'Industrie AMS'!AG146-'Industrie AME'!AG146</f>
        <v>7209.2873037888203</v>
      </c>
      <c r="AH146" s="23">
        <f>'Industrie AMS'!AH146-'Industrie AME'!AH146</f>
        <v>6630.9232099552173</v>
      </c>
      <c r="AI146" s="23">
        <f>'Industrie AMS'!AI146-'Industrie AME'!AI146</f>
        <v>7206.8877024592366</v>
      </c>
      <c r="AJ146" s="23">
        <f>'Industrie AMS'!AJ146-'Industrie AME'!AJ146</f>
        <v>7375.3973984249169</v>
      </c>
      <c r="AK146" s="23">
        <f>'Industrie AMS'!AK146-'Industrie AME'!AK146</f>
        <v>7130.4810534125427</v>
      </c>
      <c r="AL146" s="23">
        <f>'Industrie AMS'!AL146-'Industrie AME'!AL146</f>
        <v>6955.0482800687896</v>
      </c>
      <c r="AM146" s="23">
        <f>'Industrie AMS'!AM146-'Industrie AME'!AM146</f>
        <v>6260.2275776212336</v>
      </c>
      <c r="AN146" s="23">
        <f>'Industrie AMS'!AN146-'Industrie AME'!AN146</f>
        <v>7878.0293200860033</v>
      </c>
      <c r="AO146" s="23">
        <f>'Industrie AMS'!AO146-'Industrie AME'!AO146</f>
        <v>8076.6929624712793</v>
      </c>
      <c r="AP146" s="23">
        <f>'Industrie AMS'!AP146-'Industrie AME'!AP146</f>
        <v>8311.4087031404488</v>
      </c>
      <c r="AQ146" s="23">
        <f>'Industrie AMS'!AQ146-'Industrie AME'!AQ146</f>
        <v>8518.969271618058</v>
      </c>
      <c r="AR146" s="23">
        <f>'Industrie AMS'!AR146-'Industrie AME'!AR146</f>
        <v>7934.4148883954622</v>
      </c>
      <c r="AS146" s="23">
        <f>'Industrie AMS'!AS146-'Industrie AME'!AS146</f>
        <v>6042.3345355509082</v>
      </c>
      <c r="AT146" s="23">
        <f>'Industrie AMS'!AT146-'Industrie AME'!AT146</f>
        <v>5200.0054498383543</v>
      </c>
      <c r="AU146" s="23">
        <f>'Industrie AMS'!AU146-'Industrie AME'!AU146</f>
        <v>4561.4115604879335</v>
      </c>
      <c r="AV146" s="23">
        <f>'Industrie AMS'!AV146-'Industrie AME'!AV146</f>
        <v>4018.8879689144669</v>
      </c>
      <c r="AW146" s="23">
        <f>'Industrie AMS'!AW146-'Industrie AME'!AW146</f>
        <v>3345.074515029788</v>
      </c>
    </row>
    <row r="147" spans="1:49" x14ac:dyDescent="0.25">
      <c r="A147" s="165"/>
      <c r="B147" t="s">
        <v>266</v>
      </c>
      <c r="C147" s="23">
        <f>'Industrie AMS'!C147-'Industrie AME'!C147</f>
        <v>0</v>
      </c>
      <c r="D147" s="23">
        <f>'Industrie AMS'!D147-'Industrie AME'!D147</f>
        <v>0</v>
      </c>
      <c r="E147" s="23">
        <f>'Industrie AMS'!E147-'Industrie AME'!E147</f>
        <v>0</v>
      </c>
      <c r="F147" s="23">
        <f>'Industrie AMS'!F147-'Industrie AME'!F147</f>
        <v>0</v>
      </c>
      <c r="G147" s="23">
        <f>'Industrie AMS'!G147-'Industrie AME'!G147</f>
        <v>0</v>
      </c>
      <c r="H147" s="23">
        <f>'Industrie AMS'!H147-'Industrie AME'!H147</f>
        <v>0</v>
      </c>
      <c r="I147" s="23">
        <f>'Industrie AMS'!I147-'Industrie AME'!I147</f>
        <v>0</v>
      </c>
      <c r="J147" s="23">
        <f>'Industrie AMS'!J147-'Industrie AME'!J147</f>
        <v>0</v>
      </c>
      <c r="K147" s="23">
        <f>'Industrie AMS'!K147-'Industrie AME'!K147</f>
        <v>0</v>
      </c>
      <c r="L147" s="23">
        <f>'Industrie AMS'!L147-'Industrie AME'!L147</f>
        <v>0</v>
      </c>
      <c r="M147" s="23">
        <f>'Industrie AMS'!M147-'Industrie AME'!M147</f>
        <v>0</v>
      </c>
      <c r="N147" s="23">
        <f>'Industrie AMS'!N147-'Industrie AME'!N147</f>
        <v>0</v>
      </c>
      <c r="O147" s="23">
        <f>'Industrie AMS'!O147-'Industrie AME'!O147</f>
        <v>0</v>
      </c>
      <c r="P147" s="23">
        <f>'Industrie AMS'!P147-'Industrie AME'!P147</f>
        <v>0</v>
      </c>
      <c r="Q147" s="23">
        <f>'Industrie AMS'!Q147-'Industrie AME'!Q147</f>
        <v>0</v>
      </c>
      <c r="R147" s="23">
        <f>'Industrie AMS'!R147-'Industrie AME'!R147</f>
        <v>0</v>
      </c>
      <c r="S147" s="23">
        <f>'Industrie AMS'!S147-'Industrie AME'!S147</f>
        <v>0</v>
      </c>
      <c r="T147" s="23">
        <f>'Industrie AMS'!T147-'Industrie AME'!T147</f>
        <v>0</v>
      </c>
      <c r="U147" s="23">
        <f>'Industrie AMS'!U147-'Industrie AME'!U147</f>
        <v>0</v>
      </c>
      <c r="V147" s="23">
        <f>'Industrie AMS'!V147-'Industrie AME'!V147</f>
        <v>671.42804052168503</v>
      </c>
      <c r="W147" s="23">
        <f>'Industrie AMS'!W147-'Industrie AME'!W147</f>
        <v>720.31527579046087</v>
      </c>
      <c r="X147" s="23">
        <f>'Industrie AMS'!X147-'Industrie AME'!X147</f>
        <v>1566.3613883171347</v>
      </c>
      <c r="Y147" s="23">
        <f>'Industrie AMS'!Y147-'Industrie AME'!Y147</f>
        <v>7877.5048801674857</v>
      </c>
      <c r="Z147" s="23">
        <f>'Industrie AMS'!Z147-'Industrie AME'!Z147</f>
        <v>10301.271521540242</v>
      </c>
      <c r="AA147" s="23">
        <f>'Industrie AMS'!AA147-'Industrie AME'!AA147</f>
        <v>9944.9308317130199</v>
      </c>
      <c r="AB147" s="23">
        <f>'Industrie AMS'!AB147-'Industrie AME'!AB147</f>
        <v>7229.149820203369</v>
      </c>
      <c r="AC147" s="23">
        <f>'Industrie AMS'!AC147-'Industrie AME'!AC147</f>
        <v>4650.1100840832805</v>
      </c>
      <c r="AD147" s="23">
        <f>'Industrie AMS'!AD147-'Industrie AME'!AD147</f>
        <v>7114.8271845625131</v>
      </c>
      <c r="AE147" s="23">
        <f>'Industrie AMS'!AE147-'Industrie AME'!AE147</f>
        <v>5980.5162966462667</v>
      </c>
      <c r="AF147" s="23">
        <f>'Industrie AMS'!AF147-'Industrie AME'!AF147</f>
        <v>4248.7734176202212</v>
      </c>
      <c r="AG147" s="23">
        <f>'Industrie AMS'!AG147-'Industrie AME'!AG147</f>
        <v>2179.8081158269197</v>
      </c>
      <c r="AH147" s="23">
        <f>'Industrie AMS'!AH147-'Industrie AME'!AH147</f>
        <v>193.52486283279723</v>
      </c>
      <c r="AI147" s="23">
        <f>'Industrie AMS'!AI147-'Industrie AME'!AI147</f>
        <v>-691.37218044494512</v>
      </c>
      <c r="AJ147" s="23">
        <f>'Industrie AMS'!AJ147-'Industrie AME'!AJ147</f>
        <v>-2195.9849080349668</v>
      </c>
      <c r="AK147" s="23">
        <f>'Industrie AMS'!AK147-'Industrie AME'!AK147</f>
        <v>-3954.1924241489032</v>
      </c>
      <c r="AL147" s="23">
        <f>'Industrie AMS'!AL147-'Industrie AME'!AL147</f>
        <v>-5605.285009576939</v>
      </c>
      <c r="AM147" s="23">
        <f>'Industrie AMS'!AM147-'Industrie AME'!AM147</f>
        <v>-6757.8785755383433</v>
      </c>
      <c r="AN147" s="23">
        <f>'Industrie AMS'!AN147-'Industrie AME'!AN147</f>
        <v>-3564.8585632525501</v>
      </c>
      <c r="AO147" s="23">
        <f>'Industrie AMS'!AO147-'Industrie AME'!AO147</f>
        <v>-2629.8384142469149</v>
      </c>
      <c r="AP147" s="23">
        <f>'Industrie AMS'!AP147-'Industrie AME'!AP147</f>
        <v>-1743.9295717530767</v>
      </c>
      <c r="AQ147" s="23">
        <f>'Industrie AMS'!AQ147-'Industrie AME'!AQ147</f>
        <v>-894.9196732120472</v>
      </c>
      <c r="AR147" s="23">
        <f>'Industrie AMS'!AR147-'Industrie AME'!AR147</f>
        <v>-822.60667712561553</v>
      </c>
      <c r="AS147" s="23">
        <f>'Industrie AMS'!AS147-'Industrie AME'!AS147</f>
        <v>-1921.7913988737273</v>
      </c>
      <c r="AT147" s="23">
        <f>'Industrie AMS'!AT147-'Industrie AME'!AT147</f>
        <v>-1161.2982779365848</v>
      </c>
      <c r="AU147" s="23">
        <f>'Industrie AMS'!AU147-'Industrie AME'!AU147</f>
        <v>-125.59493057016516</v>
      </c>
      <c r="AV147" s="23">
        <f>'Industrie AMS'!AV147-'Industrie AME'!AV147</f>
        <v>1016.7503748316667</v>
      </c>
      <c r="AW147" s="23">
        <f>'Industrie AMS'!AW147-'Industrie AME'!AW147</f>
        <v>671.05702748370823</v>
      </c>
    </row>
    <row r="149" spans="1:49" x14ac:dyDescent="0.25">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row>
    <row r="150" spans="1:49" x14ac:dyDescent="0.25">
      <c r="A150" s="166" t="s">
        <v>303</v>
      </c>
      <c r="B150" t="s">
        <v>255</v>
      </c>
      <c r="C150" s="23">
        <f>'Industrie AMS'!C150-'Industrie AME'!C150</f>
        <v>0</v>
      </c>
      <c r="D150" s="23">
        <f>'Industrie AMS'!D150-'Industrie AME'!D150</f>
        <v>0</v>
      </c>
      <c r="E150" s="23">
        <f>'Industrie AMS'!E150-'Industrie AME'!E150</f>
        <v>0</v>
      </c>
      <c r="F150" s="23">
        <f>'Industrie AMS'!F150-'Industrie AME'!F150</f>
        <v>0</v>
      </c>
      <c r="G150" s="23">
        <f>'Industrie AMS'!G150-'Industrie AME'!G150</f>
        <v>0</v>
      </c>
      <c r="H150" s="23">
        <f>'Industrie AMS'!H150-'Industrie AME'!H150</f>
        <v>0</v>
      </c>
      <c r="I150" s="23">
        <f>'Industrie AMS'!I150-'Industrie AME'!I150</f>
        <v>0</v>
      </c>
      <c r="J150" s="23">
        <f>'Industrie AMS'!J150-'Industrie AME'!J150</f>
        <v>0</v>
      </c>
      <c r="K150" s="23">
        <f>'Industrie AMS'!K150-'Industrie AME'!K150</f>
        <v>0</v>
      </c>
      <c r="L150" s="23">
        <f>'Industrie AMS'!L150-'Industrie AME'!L150</f>
        <v>0</v>
      </c>
      <c r="M150" s="23">
        <f>'Industrie AMS'!M150-'Industrie AME'!M150</f>
        <v>0</v>
      </c>
      <c r="N150" s="23">
        <f>'Industrie AMS'!N150-'Industrie AME'!N150</f>
        <v>0</v>
      </c>
      <c r="O150" s="23">
        <f>'Industrie AMS'!O150-'Industrie AME'!O150</f>
        <v>0</v>
      </c>
      <c r="P150" s="23">
        <f>'Industrie AMS'!P150-'Industrie AME'!P150</f>
        <v>0</v>
      </c>
      <c r="Q150" s="23">
        <f>'Industrie AMS'!Q150-'Industrie AME'!Q150</f>
        <v>0</v>
      </c>
      <c r="R150" s="23">
        <f>'Industrie AMS'!R150-'Industrie AME'!R150</f>
        <v>0</v>
      </c>
      <c r="S150" s="23">
        <f>'Industrie AMS'!S150-'Industrie AME'!S150</f>
        <v>0</v>
      </c>
      <c r="T150" s="23">
        <f>'Industrie AMS'!T150-'Industrie AME'!T150</f>
        <v>0</v>
      </c>
      <c r="U150" s="23">
        <f>'Industrie AMS'!U150-'Industrie AME'!U150</f>
        <v>0</v>
      </c>
      <c r="V150" s="23">
        <f>'Industrie AMS'!V150-'Industrie AME'!V150</f>
        <v>-4.1211507999999952E-2</v>
      </c>
      <c r="W150" s="23">
        <f>'Industrie AMS'!W150-'Industrie AME'!W150</f>
        <v>-0.15796147599999966</v>
      </c>
      <c r="X150" s="23">
        <f>'Industrie AMS'!X150-'Industrie AME'!X150</f>
        <v>-0.29117370599999859</v>
      </c>
      <c r="Y150" s="23">
        <f>'Industrie AMS'!Y150-'Industrie AME'!Y150</f>
        <v>-0.34102495399999988</v>
      </c>
      <c r="Z150" s="23">
        <f>'Industrie AMS'!Z150-'Industrie AME'!Z150</f>
        <v>-0.41039561599999885</v>
      </c>
      <c r="AA150" s="23">
        <f>'Industrie AMS'!AA150-'Industrie AME'!AA150</f>
        <v>-0.50616686799999933</v>
      </c>
      <c r="AB150" s="23">
        <f>'Industrie AMS'!AB150-'Industrie AME'!AB150</f>
        <v>-0.6324171130000007</v>
      </c>
      <c r="AC150" s="23">
        <f>'Industrie AMS'!AC150-'Industrie AME'!AC150</f>
        <v>-0.79092512800000048</v>
      </c>
      <c r="AD150" s="23">
        <f>'Industrie AMS'!AD150-'Industrie AME'!AD150</f>
        <v>-1.0702386160000001</v>
      </c>
      <c r="AE150" s="23">
        <f>'Industrie AMS'!AE150-'Industrie AME'!AE150</f>
        <v>-1.3714649049999998</v>
      </c>
      <c r="AF150" s="23">
        <f>'Industrie AMS'!AF150-'Industrie AME'!AF150</f>
        <v>-1.7001152549999992</v>
      </c>
      <c r="AG150" s="23">
        <f>'Industrie AMS'!AG150-'Industrie AME'!AG150</f>
        <v>-2.0355216239999994</v>
      </c>
      <c r="AH150" s="23">
        <f>'Industrie AMS'!AH150-'Industrie AME'!AH150</f>
        <v>-2.4131104639999998</v>
      </c>
      <c r="AI150" s="23">
        <f>'Industrie AMS'!AI150-'Industrie AME'!AI150</f>
        <v>-2.8394696189999991</v>
      </c>
      <c r="AJ150" s="23">
        <f>'Industrie AMS'!AJ150-'Industrie AME'!AJ150</f>
        <v>-3.307386763000002</v>
      </c>
      <c r="AK150" s="23">
        <f>'Industrie AMS'!AK150-'Industrie AME'!AK150</f>
        <v>-3.832792564</v>
      </c>
      <c r="AL150" s="23">
        <f>'Industrie AMS'!AL150-'Industrie AME'!AL150</f>
        <v>-4.334653823</v>
      </c>
      <c r="AM150" s="23">
        <f>'Industrie AMS'!AM150-'Industrie AME'!AM150</f>
        <v>-4.9142289180000001</v>
      </c>
      <c r="AN150" s="23">
        <f>'Industrie AMS'!AN150-'Industrie AME'!AN150</f>
        <v>-5.3448307550000003</v>
      </c>
      <c r="AO150" s="23">
        <f>'Industrie AMS'!AO150-'Industrie AME'!AO150</f>
        <v>-5.8139698259999992</v>
      </c>
      <c r="AP150" s="23">
        <f>'Industrie AMS'!AP150-'Industrie AME'!AP150</f>
        <v>-6.3229038849999988</v>
      </c>
      <c r="AQ150" s="23">
        <f>'Industrie AMS'!AQ150-'Industrie AME'!AQ150</f>
        <v>-6.878407597999999</v>
      </c>
      <c r="AR150" s="23">
        <f>'Industrie AMS'!AR150-'Industrie AME'!AR150</f>
        <v>-7.4937653510000004</v>
      </c>
      <c r="AS150" s="23">
        <f>'Industrie AMS'!AS150-'Industrie AME'!AS150</f>
        <v>-7.7094913690000002</v>
      </c>
      <c r="AT150" s="23">
        <f>'Industrie AMS'!AT150-'Industrie AME'!AT150</f>
        <v>-7.9338986740000008</v>
      </c>
      <c r="AU150" s="23">
        <f>'Industrie AMS'!AU150-'Industrie AME'!AU150</f>
        <v>-8.1663292460000001</v>
      </c>
      <c r="AV150" s="23">
        <f>'Industrie AMS'!AV150-'Industrie AME'!AV150</f>
        <v>-8.4077880959999991</v>
      </c>
      <c r="AW150" s="23">
        <f>'Industrie AMS'!AW150-'Industrie AME'!AW150</f>
        <v>-8.6616348049999985</v>
      </c>
    </row>
    <row r="151" spans="1:49" x14ac:dyDescent="0.25">
      <c r="A151" s="166"/>
      <c r="B151" t="s">
        <v>256</v>
      </c>
      <c r="C151" s="23">
        <f>'Industrie AMS'!C151-'Industrie AME'!C151</f>
        <v>0</v>
      </c>
      <c r="D151" s="23">
        <f>'Industrie AMS'!D151-'Industrie AME'!D151</f>
        <v>0</v>
      </c>
      <c r="E151" s="23">
        <f>'Industrie AMS'!E151-'Industrie AME'!E151</f>
        <v>0</v>
      </c>
      <c r="F151" s="23">
        <f>'Industrie AMS'!F151-'Industrie AME'!F151</f>
        <v>0</v>
      </c>
      <c r="G151" s="23">
        <f>'Industrie AMS'!G151-'Industrie AME'!G151</f>
        <v>0</v>
      </c>
      <c r="H151" s="23">
        <f>'Industrie AMS'!H151-'Industrie AME'!H151</f>
        <v>0</v>
      </c>
      <c r="I151" s="23">
        <f>'Industrie AMS'!I151-'Industrie AME'!I151</f>
        <v>0</v>
      </c>
      <c r="J151" s="23">
        <f>'Industrie AMS'!J151-'Industrie AME'!J151</f>
        <v>0</v>
      </c>
      <c r="K151" s="23">
        <f>'Industrie AMS'!K151-'Industrie AME'!K151</f>
        <v>0</v>
      </c>
      <c r="L151" s="23">
        <f>'Industrie AMS'!L151-'Industrie AME'!L151</f>
        <v>0</v>
      </c>
      <c r="M151" s="23">
        <f>'Industrie AMS'!M151-'Industrie AME'!M151</f>
        <v>0</v>
      </c>
      <c r="N151" s="23">
        <f>'Industrie AMS'!N151-'Industrie AME'!N151</f>
        <v>0</v>
      </c>
      <c r="O151" s="23">
        <f>'Industrie AMS'!O151-'Industrie AME'!O151</f>
        <v>0</v>
      </c>
      <c r="P151" s="23">
        <f>'Industrie AMS'!P151-'Industrie AME'!P151</f>
        <v>0</v>
      </c>
      <c r="Q151" s="23">
        <f>'Industrie AMS'!Q151-'Industrie AME'!Q151</f>
        <v>0</v>
      </c>
      <c r="R151" s="23">
        <f>'Industrie AMS'!R151-'Industrie AME'!R151</f>
        <v>0</v>
      </c>
      <c r="S151" s="23">
        <f>'Industrie AMS'!S151-'Industrie AME'!S151</f>
        <v>0</v>
      </c>
      <c r="T151" s="23">
        <f>'Industrie AMS'!T151-'Industrie AME'!T151</f>
        <v>0</v>
      </c>
      <c r="U151" s="23">
        <f>'Industrie AMS'!U151-'Industrie AME'!U151</f>
        <v>0</v>
      </c>
      <c r="V151" s="23">
        <f>'Industrie AMS'!V151-'Industrie AME'!V151</f>
        <v>-3.6760734999998768E-2</v>
      </c>
      <c r="W151" s="23">
        <f>'Industrie AMS'!W151-'Industrie AME'!W151</f>
        <v>-1.1764615240000005</v>
      </c>
      <c r="X151" s="23">
        <f>'Industrie AMS'!X151-'Industrie AME'!X151</f>
        <v>-2.3008241679999992</v>
      </c>
      <c r="Y151" s="23">
        <f>'Industrie AMS'!Y151-'Industrie AME'!Y151</f>
        <v>-3.0406474829999999</v>
      </c>
      <c r="Z151" s="23">
        <f>'Industrie AMS'!Z151-'Industrie AME'!Z151</f>
        <v>-3.643616996</v>
      </c>
      <c r="AA151" s="23">
        <f>'Industrie AMS'!AA151-'Industrie AME'!AA151</f>
        <v>-4.1509281690000002</v>
      </c>
      <c r="AB151" s="23">
        <f>'Industrie AMS'!AB151-'Industrie AME'!AB151</f>
        <v>-4.5870877860000006</v>
      </c>
      <c r="AC151" s="23">
        <f>'Industrie AMS'!AC151-'Industrie AME'!AC151</f>
        <v>-4.9732034670000012</v>
      </c>
      <c r="AD151" s="23">
        <f>'Industrie AMS'!AD151-'Industrie AME'!AD151</f>
        <v>-5.1996229530000004</v>
      </c>
      <c r="AE151" s="23">
        <f>'Industrie AMS'!AE151-'Industrie AME'!AE151</f>
        <v>-5.3964747509999995</v>
      </c>
      <c r="AF151" s="23">
        <f>'Industrie AMS'!AF151-'Industrie AME'!AF151</f>
        <v>-5.5969412479999994</v>
      </c>
      <c r="AG151" s="23">
        <f>'Industrie AMS'!AG151-'Industrie AME'!AG151</f>
        <v>-5.7640359570000008</v>
      </c>
      <c r="AH151" s="23">
        <f>'Industrie AMS'!AH151-'Industrie AME'!AH151</f>
        <v>-5.9564846449999997</v>
      </c>
      <c r="AI151" s="23">
        <f>'Industrie AMS'!AI151-'Industrie AME'!AI151</f>
        <v>-6.186326437</v>
      </c>
      <c r="AJ151" s="23">
        <f>'Industrie AMS'!AJ151-'Industrie AME'!AJ151</f>
        <v>-6.4318812110000003</v>
      </c>
      <c r="AK151" s="23">
        <f>'Industrie AMS'!AK151-'Industrie AME'!AK151</f>
        <v>-6.6971633579999992</v>
      </c>
      <c r="AL151" s="23">
        <f>'Industrie AMS'!AL151-'Industrie AME'!AL151</f>
        <v>-6.8334476269999991</v>
      </c>
      <c r="AM151" s="23">
        <f>'Industrie AMS'!AM151-'Industrie AME'!AM151</f>
        <v>-6.9911610820000005</v>
      </c>
      <c r="AN151" s="23">
        <f>'Industrie AMS'!AN151-'Industrie AME'!AN151</f>
        <v>-7.2760219339999992</v>
      </c>
      <c r="AO151" s="23">
        <f>'Industrie AMS'!AO151-'Industrie AME'!AO151</f>
        <v>-7.5774252840000003</v>
      </c>
      <c r="AP151" s="23">
        <f>'Industrie AMS'!AP151-'Industrie AME'!AP151</f>
        <v>-7.8930390599999996</v>
      </c>
      <c r="AQ151" s="23">
        <f>'Industrie AMS'!AQ151-'Industrie AME'!AQ151</f>
        <v>-8.2255871929999991</v>
      </c>
      <c r="AR151" s="23">
        <f>'Industrie AMS'!AR151-'Industrie AME'!AR151</f>
        <v>-8.5785333139999906</v>
      </c>
      <c r="AS151" s="23">
        <f>'Industrie AMS'!AS151-'Industrie AME'!AS151</f>
        <v>-8.6979076379999896</v>
      </c>
      <c r="AT151" s="23">
        <f>'Industrie AMS'!AT151-'Industrie AME'!AT151</f>
        <v>-8.8209358040000012</v>
      </c>
      <c r="AU151" s="23">
        <f>'Industrie AMS'!AU151-'Industrie AME'!AU151</f>
        <v>-8.9470823819999996</v>
      </c>
      <c r="AV151" s="23">
        <f>'Industrie AMS'!AV151-'Industrie AME'!AV151</f>
        <v>-9.0760121799999993</v>
      </c>
      <c r="AW151" s="23">
        <f>'Industrie AMS'!AW151-'Industrie AME'!AW151</f>
        <v>-9.2086545949999987</v>
      </c>
    </row>
    <row r="152" spans="1:49" x14ac:dyDescent="0.25">
      <c r="A152" s="166"/>
      <c r="B152" t="s">
        <v>257</v>
      </c>
      <c r="C152" s="23">
        <f>'Industrie AMS'!C152-'Industrie AME'!C152</f>
        <v>0</v>
      </c>
      <c r="D152" s="23">
        <f>'Industrie AMS'!D152-'Industrie AME'!D152</f>
        <v>0</v>
      </c>
      <c r="E152" s="23">
        <f>'Industrie AMS'!E152-'Industrie AME'!E152</f>
        <v>0</v>
      </c>
      <c r="F152" s="23">
        <f>'Industrie AMS'!F152-'Industrie AME'!F152</f>
        <v>0</v>
      </c>
      <c r="G152" s="23">
        <f>'Industrie AMS'!G152-'Industrie AME'!G152</f>
        <v>0</v>
      </c>
      <c r="H152" s="23">
        <f>'Industrie AMS'!H152-'Industrie AME'!H152</f>
        <v>0</v>
      </c>
      <c r="I152" s="23">
        <f>'Industrie AMS'!I152-'Industrie AME'!I152</f>
        <v>0</v>
      </c>
      <c r="J152" s="23">
        <f>'Industrie AMS'!J152-'Industrie AME'!J152</f>
        <v>0</v>
      </c>
      <c r="K152" s="23">
        <f>'Industrie AMS'!K152-'Industrie AME'!K152</f>
        <v>0</v>
      </c>
      <c r="L152" s="23">
        <f>'Industrie AMS'!L152-'Industrie AME'!L152</f>
        <v>0</v>
      </c>
      <c r="M152" s="23">
        <f>'Industrie AMS'!M152-'Industrie AME'!M152</f>
        <v>0</v>
      </c>
      <c r="N152" s="23">
        <f>'Industrie AMS'!N152-'Industrie AME'!N152</f>
        <v>0</v>
      </c>
      <c r="O152" s="23">
        <f>'Industrie AMS'!O152-'Industrie AME'!O152</f>
        <v>0</v>
      </c>
      <c r="P152" s="23">
        <f>'Industrie AMS'!P152-'Industrie AME'!P152</f>
        <v>0</v>
      </c>
      <c r="Q152" s="23">
        <f>'Industrie AMS'!Q152-'Industrie AME'!Q152</f>
        <v>0</v>
      </c>
      <c r="R152" s="23">
        <f>'Industrie AMS'!R152-'Industrie AME'!R152</f>
        <v>0</v>
      </c>
      <c r="S152" s="23">
        <f>'Industrie AMS'!S152-'Industrie AME'!S152</f>
        <v>0</v>
      </c>
      <c r="T152" s="23">
        <f>'Industrie AMS'!T152-'Industrie AME'!T152</f>
        <v>0</v>
      </c>
      <c r="U152" s="23">
        <f>'Industrie AMS'!U152-'Industrie AME'!U152</f>
        <v>0</v>
      </c>
      <c r="V152" s="23">
        <f>'Industrie AMS'!V152-'Industrie AME'!V152</f>
        <v>8.4748400000000945E-4</v>
      </c>
      <c r="W152" s="23">
        <f>'Industrie AMS'!W152-'Industrie AME'!W152</f>
        <v>-0.14236485439999991</v>
      </c>
      <c r="X152" s="23">
        <f>'Industrie AMS'!X152-'Industrie AME'!X152</f>
        <v>-0.2713270907</v>
      </c>
      <c r="Y152" s="23">
        <f>'Industrie AMS'!Y152-'Industrie AME'!Y152</f>
        <v>-0.34901785249999989</v>
      </c>
      <c r="Z152" s="23">
        <f>'Industrie AMS'!Z152-'Industrie AME'!Z152</f>
        <v>-0.40565849979999996</v>
      </c>
      <c r="AA152" s="23">
        <f>'Industrie AMS'!AA152-'Industrie AME'!AA152</f>
        <v>-0.45056054699999998</v>
      </c>
      <c r="AB152" s="23">
        <f>'Industrie AMS'!AB152-'Industrie AME'!AB152</f>
        <v>-0.48599948129999992</v>
      </c>
      <c r="AC152" s="23">
        <f>'Industrie AMS'!AC152-'Industrie AME'!AC152</f>
        <v>-0.51504150809999993</v>
      </c>
      <c r="AD152" s="23">
        <f>'Industrie AMS'!AD152-'Industrie AME'!AD152</f>
        <v>-0.52842182569999996</v>
      </c>
      <c r="AE152" s="23">
        <f>'Industrie AMS'!AE152-'Industrie AME'!AE152</f>
        <v>-0.54104280420000006</v>
      </c>
      <c r="AF152" s="23">
        <f>'Industrie AMS'!AF152-'Industrie AME'!AF152</f>
        <v>-0.55298602450000001</v>
      </c>
      <c r="AG152" s="23">
        <f>'Industrie AMS'!AG152-'Industrie AME'!AG152</f>
        <v>-0.56182095059999992</v>
      </c>
      <c r="AH152" s="23">
        <f>'Industrie AMS'!AH152-'Industrie AME'!AH152</f>
        <v>-0.57212910979999998</v>
      </c>
      <c r="AI152" s="23">
        <f>'Industrie AMS'!AI152-'Industrie AME'!AI152</f>
        <v>-0.5859404533</v>
      </c>
      <c r="AJ152" s="23">
        <f>'Industrie AMS'!AJ152-'Industrie AME'!AJ152</f>
        <v>-0.60068086169000001</v>
      </c>
      <c r="AK152" s="23">
        <f>'Industrie AMS'!AK152-'Industrie AME'!AK152</f>
        <v>-0.61652910821999996</v>
      </c>
      <c r="AL152" s="23">
        <f>'Industrie AMS'!AL152-'Industrie AME'!AL152</f>
        <v>-0.62117665384999998</v>
      </c>
      <c r="AM152" s="23">
        <f>'Industrie AMS'!AM152-'Industrie AME'!AM152</f>
        <v>-0.62677770399999999</v>
      </c>
      <c r="AN152" s="23">
        <f>'Industrie AMS'!AN152-'Industrie AME'!AN152</f>
        <v>-0.64452255196999997</v>
      </c>
      <c r="AO152" s="23">
        <f>'Industrie AMS'!AO152-'Industrie AME'!AO152</f>
        <v>-0.66434775230000009</v>
      </c>
      <c r="AP152" s="23">
        <f>'Industrie AMS'!AP152-'Industrie AME'!AP152</f>
        <v>-0.68431851203000005</v>
      </c>
      <c r="AQ152" s="23">
        <f>'Industrie AMS'!AQ152-'Industrie AME'!AQ152</f>
        <v>-0.70514749686</v>
      </c>
      <c r="AR152" s="23">
        <f>'Industrie AMS'!AR152-'Industrie AME'!AR152</f>
        <v>-0.72660975307999998</v>
      </c>
      <c r="AS152" s="23">
        <f>'Industrie AMS'!AS152-'Industrie AME'!AS152</f>
        <v>-0.73295189270000005</v>
      </c>
      <c r="AT152" s="23">
        <f>'Industrie AMS'!AT152-'Industrie AME'!AT152</f>
        <v>-0.73912596946999998</v>
      </c>
      <c r="AU152" s="23">
        <f>'Industrie AMS'!AU152-'Industrie AME'!AU152</f>
        <v>-0.74554967781999992</v>
      </c>
      <c r="AV152" s="23">
        <f>'Industrie AMS'!AV152-'Industrie AME'!AV152</f>
        <v>-0.75206932784999991</v>
      </c>
      <c r="AW152" s="23">
        <f>'Industrie AMS'!AW152-'Industrie AME'!AW152</f>
        <v>-0.75895782681000001</v>
      </c>
    </row>
    <row r="153" spans="1:49" x14ac:dyDescent="0.25">
      <c r="A153" s="166"/>
      <c r="B153" t="s">
        <v>258</v>
      </c>
      <c r="C153" s="23">
        <f>'Industrie AMS'!C153-'Industrie AME'!C153</f>
        <v>0</v>
      </c>
      <c r="D153" s="23">
        <f>'Industrie AMS'!D153-'Industrie AME'!D153</f>
        <v>0</v>
      </c>
      <c r="E153" s="23">
        <f>'Industrie AMS'!E153-'Industrie AME'!E153</f>
        <v>0</v>
      </c>
      <c r="F153" s="23">
        <f>'Industrie AMS'!F153-'Industrie AME'!F153</f>
        <v>0</v>
      </c>
      <c r="G153" s="23">
        <f>'Industrie AMS'!G153-'Industrie AME'!G153</f>
        <v>0</v>
      </c>
      <c r="H153" s="23">
        <f>'Industrie AMS'!H153-'Industrie AME'!H153</f>
        <v>0</v>
      </c>
      <c r="I153" s="23">
        <f>'Industrie AMS'!I153-'Industrie AME'!I153</f>
        <v>0</v>
      </c>
      <c r="J153" s="23">
        <f>'Industrie AMS'!J153-'Industrie AME'!J153</f>
        <v>0</v>
      </c>
      <c r="K153" s="23">
        <f>'Industrie AMS'!K153-'Industrie AME'!K153</f>
        <v>0</v>
      </c>
      <c r="L153" s="23">
        <f>'Industrie AMS'!L153-'Industrie AME'!L153</f>
        <v>0</v>
      </c>
      <c r="M153" s="23">
        <f>'Industrie AMS'!M153-'Industrie AME'!M153</f>
        <v>0</v>
      </c>
      <c r="N153" s="23">
        <f>'Industrie AMS'!N153-'Industrie AME'!N153</f>
        <v>0</v>
      </c>
      <c r="O153" s="23">
        <f>'Industrie AMS'!O153-'Industrie AME'!O153</f>
        <v>0</v>
      </c>
      <c r="P153" s="23">
        <f>'Industrie AMS'!P153-'Industrie AME'!P153</f>
        <v>0</v>
      </c>
      <c r="Q153" s="23">
        <f>'Industrie AMS'!Q153-'Industrie AME'!Q153</f>
        <v>0</v>
      </c>
      <c r="R153" s="23">
        <f>'Industrie AMS'!R153-'Industrie AME'!R153</f>
        <v>0</v>
      </c>
      <c r="S153" s="23">
        <f>'Industrie AMS'!S153-'Industrie AME'!S153</f>
        <v>0</v>
      </c>
      <c r="T153" s="23">
        <f>'Industrie AMS'!T153-'Industrie AME'!T153</f>
        <v>0</v>
      </c>
      <c r="U153" s="23">
        <f>'Industrie AMS'!U153-'Industrie AME'!U153</f>
        <v>0</v>
      </c>
      <c r="V153" s="23">
        <f>'Industrie AMS'!V153-'Industrie AME'!V153</f>
        <v>-1.9986128000000214E-2</v>
      </c>
      <c r="W153" s="23">
        <f>'Industrie AMS'!W153-'Industrie AME'!W153</f>
        <v>-0.3737787589999999</v>
      </c>
      <c r="X153" s="23">
        <f>'Industrie AMS'!X153-'Industrie AME'!X153</f>
        <v>-0.76429946799999993</v>
      </c>
      <c r="Y153" s="23">
        <f>'Industrie AMS'!Y153-'Industrie AME'!Y153</f>
        <v>-1.0839099359999997</v>
      </c>
      <c r="Z153" s="23">
        <f>'Industrie AMS'!Z153-'Industrie AME'!Z153</f>
        <v>-1.412586066</v>
      </c>
      <c r="AA153" s="23">
        <f>'Industrie AMS'!AA153-'Industrie AME'!AA153</f>
        <v>-1.7571853170000002</v>
      </c>
      <c r="AB153" s="23">
        <f>'Industrie AMS'!AB153-'Industrie AME'!AB153</f>
        <v>-2.1288875150000002</v>
      </c>
      <c r="AC153" s="23">
        <f>'Industrie AMS'!AC153-'Industrie AME'!AC153</f>
        <v>-2.5384790110000002</v>
      </c>
      <c r="AD153" s="23">
        <f>'Industrie AMS'!AD153-'Industrie AME'!AD153</f>
        <v>-2.6516703929999998</v>
      </c>
      <c r="AE153" s="23">
        <f>'Industrie AMS'!AE153-'Industrie AME'!AE153</f>
        <v>-2.7493203459999993</v>
      </c>
      <c r="AF153" s="23">
        <f>'Industrie AMS'!AF153-'Industrie AME'!AF153</f>
        <v>-2.8482894970000001</v>
      </c>
      <c r="AG153" s="23">
        <f>'Industrie AMS'!AG153-'Industrie AME'!AG153</f>
        <v>-2.9271005680000002</v>
      </c>
      <c r="AH153" s="23">
        <f>'Industrie AMS'!AH153-'Industrie AME'!AH153</f>
        <v>-3.0179977800000004</v>
      </c>
      <c r="AI153" s="23">
        <f>'Industrie AMS'!AI153-'Industrie AME'!AI153</f>
        <v>-3.126541413</v>
      </c>
      <c r="AJ153" s="23">
        <f>'Industrie AMS'!AJ153-'Industrie AME'!AJ153</f>
        <v>-3.240855426</v>
      </c>
      <c r="AK153" s="23">
        <f>'Industrie AMS'!AK153-'Industrie AME'!AK153</f>
        <v>-3.3652076370000001</v>
      </c>
      <c r="AL153" s="23">
        <f>'Industrie AMS'!AL153-'Industrie AME'!AL153</f>
        <v>-3.4194004969999998</v>
      </c>
      <c r="AM153" s="23">
        <f>'Industrie AMS'!AM153-'Industrie AME'!AM153</f>
        <v>-3.4852667219999995</v>
      </c>
      <c r="AN153" s="23">
        <f>'Industrie AMS'!AN153-'Industrie AME'!AN153</f>
        <v>-3.5206090879000005</v>
      </c>
      <c r="AO153" s="23">
        <f>'Industrie AMS'!AO153-'Industrie AME'!AO153</f>
        <v>-3.5453895805999998</v>
      </c>
      <c r="AP153" s="23">
        <f>'Industrie AMS'!AP153-'Industrie AME'!AP153</f>
        <v>-3.5690693430999998</v>
      </c>
      <c r="AQ153" s="23">
        <f>'Industrie AMS'!AQ153-'Industrie AME'!AQ153</f>
        <v>-3.5968397497</v>
      </c>
      <c r="AR153" s="23">
        <f>'Industrie AMS'!AR153-'Industrie AME'!AR153</f>
        <v>-3.6305004195999997</v>
      </c>
      <c r="AS153" s="23">
        <f>'Industrie AMS'!AS153-'Industrie AME'!AS153</f>
        <v>-3.5912692427000001</v>
      </c>
      <c r="AT153" s="23">
        <f>'Industrie AMS'!AT153-'Industrie AME'!AT153</f>
        <v>-3.5619983825000001</v>
      </c>
      <c r="AU153" s="23">
        <f>'Industrie AMS'!AU153-'Industrie AME'!AU153</f>
        <v>-3.5346752940999999</v>
      </c>
      <c r="AV153" s="23">
        <f>'Industrie AMS'!AV153-'Industrie AME'!AV153</f>
        <v>-3.5076839185000002</v>
      </c>
      <c r="AW153" s="23">
        <f>'Industrie AMS'!AW153-'Industrie AME'!AW153</f>
        <v>-3.4822081417000001</v>
      </c>
    </row>
    <row r="154" spans="1:49" x14ac:dyDescent="0.25">
      <c r="A154" s="166"/>
      <c r="B154" t="s">
        <v>268</v>
      </c>
      <c r="C154" s="23">
        <f>'Industrie AMS'!C154-'Industrie AME'!C154</f>
        <v>0</v>
      </c>
      <c r="D154" s="23">
        <f>'Industrie AMS'!D154-'Industrie AME'!D154</f>
        <v>0</v>
      </c>
      <c r="E154" s="23">
        <f>'Industrie AMS'!E154-'Industrie AME'!E154</f>
        <v>0</v>
      </c>
      <c r="F154" s="23">
        <f>'Industrie AMS'!F154-'Industrie AME'!F154</f>
        <v>0</v>
      </c>
      <c r="G154" s="23">
        <f>'Industrie AMS'!G154-'Industrie AME'!G154</f>
        <v>0</v>
      </c>
      <c r="H154" s="23">
        <f>'Industrie AMS'!H154-'Industrie AME'!H154</f>
        <v>0</v>
      </c>
      <c r="I154" s="23">
        <f>'Industrie AMS'!I154-'Industrie AME'!I154</f>
        <v>0</v>
      </c>
      <c r="J154" s="23">
        <f>'Industrie AMS'!J154-'Industrie AME'!J154</f>
        <v>0</v>
      </c>
      <c r="K154" s="23">
        <f>'Industrie AMS'!K154-'Industrie AME'!K154</f>
        <v>0</v>
      </c>
      <c r="L154" s="23">
        <f>'Industrie AMS'!L154-'Industrie AME'!L154</f>
        <v>0</v>
      </c>
      <c r="M154" s="23">
        <f>'Industrie AMS'!M154-'Industrie AME'!M154</f>
        <v>0</v>
      </c>
      <c r="N154" s="23">
        <f>'Industrie AMS'!N154-'Industrie AME'!N154</f>
        <v>0</v>
      </c>
      <c r="O154" s="23">
        <f>'Industrie AMS'!O154-'Industrie AME'!O154</f>
        <v>0</v>
      </c>
      <c r="P154" s="23">
        <f>'Industrie AMS'!P154-'Industrie AME'!P154</f>
        <v>0</v>
      </c>
      <c r="Q154" s="23">
        <f>'Industrie AMS'!Q154-'Industrie AME'!Q154</f>
        <v>0</v>
      </c>
      <c r="R154" s="23">
        <f>'Industrie AMS'!R154-'Industrie AME'!R154</f>
        <v>0</v>
      </c>
      <c r="S154" s="23">
        <f>'Industrie AMS'!S154-'Industrie AME'!S154</f>
        <v>0</v>
      </c>
      <c r="T154" s="23">
        <f>'Industrie AMS'!T154-'Industrie AME'!T154</f>
        <v>0</v>
      </c>
      <c r="U154" s="23">
        <f>'Industrie AMS'!U154-'Industrie AME'!U154</f>
        <v>0</v>
      </c>
      <c r="V154" s="23">
        <f>'Industrie AMS'!V154-'Industrie AME'!V154</f>
        <v>-7.9552358000000822E-2</v>
      </c>
      <c r="W154" s="23">
        <f>'Industrie AMS'!W154-'Industrie AME'!W154</f>
        <v>-0.9323062490000007</v>
      </c>
      <c r="X154" s="23">
        <f>'Industrie AMS'!X154-'Industrie AME'!X154</f>
        <v>-1.8326080920000001</v>
      </c>
      <c r="Y154" s="23">
        <f>'Industrie AMS'!Y154-'Industrie AME'!Y154</f>
        <v>-2.4171313089999993</v>
      </c>
      <c r="Z154" s="23">
        <f>'Industrie AMS'!Z154-'Industrie AME'!Z154</f>
        <v>-2.9717686180000005</v>
      </c>
      <c r="AA154" s="23">
        <f>'Industrie AMS'!AA154-'Industrie AME'!AA154</f>
        <v>-3.4701121779999999</v>
      </c>
      <c r="AB154" s="23">
        <f>'Industrie AMS'!AB154-'Industrie AME'!AB154</f>
        <v>-3.9181865589999996</v>
      </c>
      <c r="AC154" s="23">
        <f>'Industrie AMS'!AC154-'Industrie AME'!AC154</f>
        <v>-4.3131049519999998</v>
      </c>
      <c r="AD154" s="23">
        <f>'Industrie AMS'!AD154-'Industrie AME'!AD154</f>
        <v>-4.4600719659999992</v>
      </c>
      <c r="AE154" s="23">
        <f>'Industrie AMS'!AE154-'Industrie AME'!AE154</f>
        <v>-4.5984272599999994</v>
      </c>
      <c r="AF154" s="23">
        <f>'Industrie AMS'!AF154-'Industrie AME'!AF154</f>
        <v>-4.743262927</v>
      </c>
      <c r="AG154" s="23">
        <f>'Industrie AMS'!AG154-'Industrie AME'!AG154</f>
        <v>-4.8781298959999999</v>
      </c>
      <c r="AH154" s="23">
        <f>'Industrie AMS'!AH154-'Industrie AME'!AH154</f>
        <v>-5.0394724699999998</v>
      </c>
      <c r="AI154" s="23">
        <f>'Industrie AMS'!AI154-'Industrie AME'!AI154</f>
        <v>-5.2207009199999987</v>
      </c>
      <c r="AJ154" s="23">
        <f>'Industrie AMS'!AJ154-'Industrie AME'!AJ154</f>
        <v>-5.4133183770000013</v>
      </c>
      <c r="AK154" s="23">
        <f>'Industrie AMS'!AK154-'Industrie AME'!AK154</f>
        <v>-5.6352227420000016</v>
      </c>
      <c r="AL154" s="23">
        <f>'Industrie AMS'!AL154-'Industrie AME'!AL154</f>
        <v>-5.814668631</v>
      </c>
      <c r="AM154" s="23">
        <f>'Industrie AMS'!AM154-'Industrie AME'!AM154</f>
        <v>-6.0176072759999997</v>
      </c>
      <c r="AN154" s="23">
        <f>'Industrie AMS'!AN154-'Industrie AME'!AN154</f>
        <v>-6.022284642999999</v>
      </c>
      <c r="AO154" s="23">
        <f>'Industrie AMS'!AO154-'Industrie AME'!AO154</f>
        <v>-6.0223498859999998</v>
      </c>
      <c r="AP154" s="23">
        <f>'Industrie AMS'!AP154-'Industrie AME'!AP154</f>
        <v>-6.0248344229999997</v>
      </c>
      <c r="AQ154" s="23">
        <f>'Industrie AMS'!AQ154-'Industrie AME'!AQ154</f>
        <v>-6.0454523370000004</v>
      </c>
      <c r="AR154" s="23">
        <f>'Industrie AMS'!AR154-'Industrie AME'!AR154</f>
        <v>-6.0791909999999998</v>
      </c>
      <c r="AS154" s="23">
        <f>'Industrie AMS'!AS154-'Industrie AME'!AS154</f>
        <v>-6.0149226020000004</v>
      </c>
      <c r="AT154" s="23">
        <f>'Industrie AMS'!AT154-'Industrie AME'!AT154</f>
        <v>-5.9657673800000008</v>
      </c>
      <c r="AU154" s="23">
        <f>'Industrie AMS'!AU154-'Industrie AME'!AU154</f>
        <v>-5.918454659</v>
      </c>
      <c r="AV154" s="23">
        <f>'Industrie AMS'!AV154-'Industrie AME'!AV154</f>
        <v>-5.8728119260000007</v>
      </c>
      <c r="AW154" s="23">
        <f>'Industrie AMS'!AW154-'Industrie AME'!AW154</f>
        <v>-5.8536506160000004</v>
      </c>
    </row>
    <row r="155" spans="1:49" x14ac:dyDescent="0.25">
      <c r="A155" s="166"/>
      <c r="B155" t="s">
        <v>259</v>
      </c>
      <c r="C155" s="23">
        <f>'Industrie AMS'!C155-'Industrie AME'!C155</f>
        <v>0</v>
      </c>
      <c r="D155" s="23">
        <f>'Industrie AMS'!D155-'Industrie AME'!D155</f>
        <v>0</v>
      </c>
      <c r="E155" s="23">
        <f>'Industrie AMS'!E155-'Industrie AME'!E155</f>
        <v>0</v>
      </c>
      <c r="F155" s="23">
        <f>'Industrie AMS'!F155-'Industrie AME'!F155</f>
        <v>0</v>
      </c>
      <c r="G155" s="23">
        <f>'Industrie AMS'!G155-'Industrie AME'!G155</f>
        <v>0</v>
      </c>
      <c r="H155" s="23">
        <f>'Industrie AMS'!H155-'Industrie AME'!H155</f>
        <v>0</v>
      </c>
      <c r="I155" s="23">
        <f>'Industrie AMS'!I155-'Industrie AME'!I155</f>
        <v>0</v>
      </c>
      <c r="J155" s="23">
        <f>'Industrie AMS'!J155-'Industrie AME'!J155</f>
        <v>0</v>
      </c>
      <c r="K155" s="23">
        <f>'Industrie AMS'!K155-'Industrie AME'!K155</f>
        <v>0</v>
      </c>
      <c r="L155" s="23">
        <f>'Industrie AMS'!L155-'Industrie AME'!L155</f>
        <v>0</v>
      </c>
      <c r="M155" s="23">
        <f>'Industrie AMS'!M155-'Industrie AME'!M155</f>
        <v>0</v>
      </c>
      <c r="N155" s="23">
        <f>'Industrie AMS'!N155-'Industrie AME'!N155</f>
        <v>0</v>
      </c>
      <c r="O155" s="23">
        <f>'Industrie AMS'!O155-'Industrie AME'!O155</f>
        <v>0</v>
      </c>
      <c r="P155" s="23">
        <f>'Industrie AMS'!P155-'Industrie AME'!P155</f>
        <v>0</v>
      </c>
      <c r="Q155" s="23">
        <f>'Industrie AMS'!Q155-'Industrie AME'!Q155</f>
        <v>0</v>
      </c>
      <c r="R155" s="23">
        <f>'Industrie AMS'!R155-'Industrie AME'!R155</f>
        <v>0</v>
      </c>
      <c r="S155" s="23">
        <f>'Industrie AMS'!S155-'Industrie AME'!S155</f>
        <v>0</v>
      </c>
      <c r="T155" s="23">
        <f>'Industrie AMS'!T155-'Industrie AME'!T155</f>
        <v>0</v>
      </c>
      <c r="U155" s="23">
        <f>'Industrie AMS'!U155-'Industrie AME'!U155</f>
        <v>0</v>
      </c>
      <c r="V155" s="23">
        <f>'Industrie AMS'!V155-'Industrie AME'!V155</f>
        <v>-3.9722702000000609E-2</v>
      </c>
      <c r="W155" s="23">
        <f>'Industrie AMS'!W155-'Industrie AME'!W155</f>
        <v>-0.772484489</v>
      </c>
      <c r="X155" s="23">
        <f>'Industrie AMS'!X155-'Industrie AME'!X155</f>
        <v>-1.5047924669999997</v>
      </c>
      <c r="Y155" s="23">
        <f>'Industrie AMS'!Y155-'Industrie AME'!Y155</f>
        <v>-2.0765914730000001</v>
      </c>
      <c r="Z155" s="23">
        <f>'Industrie AMS'!Z155-'Industrie AME'!Z155</f>
        <v>-2.6446431060000006</v>
      </c>
      <c r="AA155" s="23">
        <f>'Industrie AMS'!AA155-'Industrie AME'!AA155</f>
        <v>-3.2178420820000002</v>
      </c>
      <c r="AB155" s="23">
        <f>'Industrie AMS'!AB155-'Industrie AME'!AB155</f>
        <v>-3.820840086</v>
      </c>
      <c r="AC155" s="23">
        <f>'Industrie AMS'!AC155-'Industrie AME'!AC155</f>
        <v>-4.4783959429999998</v>
      </c>
      <c r="AD155" s="23">
        <f>'Industrie AMS'!AD155-'Industrie AME'!AD155</f>
        <v>-4.59501721</v>
      </c>
      <c r="AE155" s="23">
        <f>'Industrie AMS'!AE155-'Industrie AME'!AE155</f>
        <v>-4.6905413920000001</v>
      </c>
      <c r="AF155" s="23">
        <f>'Industrie AMS'!AF155-'Industrie AME'!AF155</f>
        <v>-4.7890810339999996</v>
      </c>
      <c r="AG155" s="23">
        <f>'Industrie AMS'!AG155-'Industrie AME'!AG155</f>
        <v>-4.8633193160000001</v>
      </c>
      <c r="AH155" s="23">
        <f>'Industrie AMS'!AH155-'Industrie AME'!AH155</f>
        <v>-4.9573036960000003</v>
      </c>
      <c r="AI155" s="23">
        <f>'Industrie AMS'!AI155-'Industrie AME'!AI155</f>
        <v>-5.0783970390000004</v>
      </c>
      <c r="AJ155" s="23">
        <f>'Industrie AMS'!AJ155-'Industrie AME'!AJ155</f>
        <v>-5.2078058180000006</v>
      </c>
      <c r="AK155" s="23">
        <f>'Industrie AMS'!AK155-'Industrie AME'!AK155</f>
        <v>-5.354872855</v>
      </c>
      <c r="AL155" s="23">
        <f>'Industrie AMS'!AL155-'Industrie AME'!AL155</f>
        <v>-5.4178417209999994</v>
      </c>
      <c r="AM155" s="23">
        <f>'Industrie AMS'!AM155-'Industrie AME'!AM155</f>
        <v>-5.499517635000001</v>
      </c>
      <c r="AN155" s="23">
        <f>'Industrie AMS'!AN155-'Industrie AME'!AN155</f>
        <v>-5.4833398520000003</v>
      </c>
      <c r="AO155" s="23">
        <f>'Industrie AMS'!AO155-'Industrie AME'!AO155</f>
        <v>-5.4531789990000004</v>
      </c>
      <c r="AP155" s="23">
        <f>'Industrie AMS'!AP155-'Industrie AME'!AP155</f>
        <v>-5.4267866070000004</v>
      </c>
      <c r="AQ155" s="23">
        <f>'Industrie AMS'!AQ155-'Industrie AME'!AQ155</f>
        <v>-5.4129316860000003</v>
      </c>
      <c r="AR155" s="23">
        <f>'Industrie AMS'!AR155-'Industrie AME'!AR155</f>
        <v>-5.4148491659999998</v>
      </c>
      <c r="AS155" s="23">
        <f>'Industrie AMS'!AS155-'Industrie AME'!AS155</f>
        <v>-5.3210403949999998</v>
      </c>
      <c r="AT155" s="23">
        <f>'Industrie AMS'!AT155-'Industrie AME'!AT155</f>
        <v>-5.2443720740000002</v>
      </c>
      <c r="AU155" s="23">
        <f>'Industrie AMS'!AU155-'Industrie AME'!AU155</f>
        <v>-5.1720400919999996</v>
      </c>
      <c r="AV155" s="23">
        <f>'Industrie AMS'!AV155-'Industrie AME'!AV155</f>
        <v>-5.1015924740000003</v>
      </c>
      <c r="AW155" s="23">
        <f>'Industrie AMS'!AW155-'Industrie AME'!AW155</f>
        <v>-5.0342311980000005</v>
      </c>
    </row>
    <row r="156" spans="1:49" x14ac:dyDescent="0.25">
      <c r="A156" s="166"/>
      <c r="B156" t="s">
        <v>260</v>
      </c>
      <c r="C156" s="23">
        <f>'Industrie AMS'!C156-'Industrie AME'!C156</f>
        <v>0</v>
      </c>
      <c r="D156" s="23">
        <f>'Industrie AMS'!D156-'Industrie AME'!D156</f>
        <v>0</v>
      </c>
      <c r="E156" s="23">
        <f>'Industrie AMS'!E156-'Industrie AME'!E156</f>
        <v>0</v>
      </c>
      <c r="F156" s="23">
        <f>'Industrie AMS'!F156-'Industrie AME'!F156</f>
        <v>0</v>
      </c>
      <c r="G156" s="23">
        <f>'Industrie AMS'!G156-'Industrie AME'!G156</f>
        <v>0</v>
      </c>
      <c r="H156" s="23">
        <f>'Industrie AMS'!H156-'Industrie AME'!H156</f>
        <v>0</v>
      </c>
      <c r="I156" s="23">
        <f>'Industrie AMS'!I156-'Industrie AME'!I156</f>
        <v>0</v>
      </c>
      <c r="J156" s="23">
        <f>'Industrie AMS'!J156-'Industrie AME'!J156</f>
        <v>0</v>
      </c>
      <c r="K156" s="23">
        <f>'Industrie AMS'!K156-'Industrie AME'!K156</f>
        <v>0</v>
      </c>
      <c r="L156" s="23">
        <f>'Industrie AMS'!L156-'Industrie AME'!L156</f>
        <v>0</v>
      </c>
      <c r="M156" s="23">
        <f>'Industrie AMS'!M156-'Industrie AME'!M156</f>
        <v>0</v>
      </c>
      <c r="N156" s="23">
        <f>'Industrie AMS'!N156-'Industrie AME'!N156</f>
        <v>0</v>
      </c>
      <c r="O156" s="23">
        <f>'Industrie AMS'!O156-'Industrie AME'!O156</f>
        <v>0</v>
      </c>
      <c r="P156" s="23">
        <f>'Industrie AMS'!P156-'Industrie AME'!P156</f>
        <v>0</v>
      </c>
      <c r="Q156" s="23">
        <f>'Industrie AMS'!Q156-'Industrie AME'!Q156</f>
        <v>0</v>
      </c>
      <c r="R156" s="23">
        <f>'Industrie AMS'!R156-'Industrie AME'!R156</f>
        <v>0</v>
      </c>
      <c r="S156" s="23">
        <f>'Industrie AMS'!S156-'Industrie AME'!S156</f>
        <v>0</v>
      </c>
      <c r="T156" s="23">
        <f>'Industrie AMS'!T156-'Industrie AME'!T156</f>
        <v>0</v>
      </c>
      <c r="U156" s="23">
        <f>'Industrie AMS'!U156-'Industrie AME'!U156</f>
        <v>0</v>
      </c>
      <c r="V156" s="23">
        <f>'Industrie AMS'!V156-'Industrie AME'!V156</f>
        <v>-3.3862424999999696E-2</v>
      </c>
      <c r="W156" s="23">
        <f>'Industrie AMS'!W156-'Industrie AME'!W156</f>
        <v>-0.84760874099999928</v>
      </c>
      <c r="X156" s="23">
        <f>'Industrie AMS'!X156-'Industrie AME'!X156</f>
        <v>-1.6810412590000006</v>
      </c>
      <c r="Y156" s="23">
        <f>'Industrie AMS'!Y156-'Industrie AME'!Y156</f>
        <v>-2.2313462689999994</v>
      </c>
      <c r="Z156" s="23">
        <f>'Industrie AMS'!Z156-'Industrie AME'!Z156</f>
        <v>-2.7160411870000005</v>
      </c>
      <c r="AA156" s="23">
        <f>'Industrie AMS'!AA156-'Industrie AME'!AA156</f>
        <v>-3.1509001030000006</v>
      </c>
      <c r="AB156" s="23">
        <f>'Industrie AMS'!AB156-'Industrie AME'!AB156</f>
        <v>-3.5538925119999991</v>
      </c>
      <c r="AC156" s="23">
        <f>'Industrie AMS'!AC156-'Industrie AME'!AC156</f>
        <v>-3.9430855570000003</v>
      </c>
      <c r="AD156" s="23">
        <f>'Industrie AMS'!AD156-'Industrie AME'!AD156</f>
        <v>-4.1528107189999997</v>
      </c>
      <c r="AE156" s="23">
        <f>'Industrie AMS'!AE156-'Industrie AME'!AE156</f>
        <v>-4.3428296839999998</v>
      </c>
      <c r="AF156" s="23">
        <f>'Industrie AMS'!AF156-'Industrie AME'!AF156</f>
        <v>-4.534250471</v>
      </c>
      <c r="AG156" s="23">
        <f>'Industrie AMS'!AG156-'Industrie AME'!AG156</f>
        <v>-4.6716379369999999</v>
      </c>
      <c r="AH156" s="23">
        <f>'Industrie AMS'!AH156-'Industrie AME'!AH156</f>
        <v>-4.8261845290000007</v>
      </c>
      <c r="AI156" s="23">
        <f>'Industrie AMS'!AI156-'Industrie AME'!AI156</f>
        <v>-5.0171110320000007</v>
      </c>
      <c r="AJ156" s="23">
        <f>'Industrie AMS'!AJ156-'Industrie AME'!AJ156</f>
        <v>-5.2163529920000009</v>
      </c>
      <c r="AK156" s="23">
        <f>'Industrie AMS'!AK156-'Industrie AME'!AK156</f>
        <v>-5.4318266180000006</v>
      </c>
      <c r="AL156" s="23">
        <f>'Industrie AMS'!AL156-'Industrie AME'!AL156</f>
        <v>-5.4530599559999997</v>
      </c>
      <c r="AM156" s="23">
        <f>'Industrie AMS'!AM156-'Industrie AME'!AM156</f>
        <v>-5.488067365</v>
      </c>
      <c r="AN156" s="23">
        <f>'Industrie AMS'!AN156-'Industrie AME'!AN156</f>
        <v>-5.6672650759999996</v>
      </c>
      <c r="AO156" s="23">
        <f>'Industrie AMS'!AO156-'Industrie AME'!AO156</f>
        <v>-5.8452816619999997</v>
      </c>
      <c r="AP156" s="23">
        <f>'Industrie AMS'!AP156-'Industrie AME'!AP156</f>
        <v>-6.0244040560000007</v>
      </c>
      <c r="AQ156" s="23">
        <f>'Industrie AMS'!AQ156-'Industrie AME'!AQ156</f>
        <v>-6.210421728</v>
      </c>
      <c r="AR156" s="23">
        <f>'Industrie AMS'!AR156-'Industrie AME'!AR156</f>
        <v>-6.4041856799999994</v>
      </c>
      <c r="AS156" s="23">
        <f>'Industrie AMS'!AS156-'Industrie AME'!AS156</f>
        <v>-6.3795655</v>
      </c>
      <c r="AT156" s="23">
        <f>'Industrie AMS'!AT156-'Industrie AME'!AT156</f>
        <v>-6.3618244989999999</v>
      </c>
      <c r="AU156" s="23">
        <f>'Industrie AMS'!AU156-'Industrie AME'!AU156</f>
        <v>-6.344733638000001</v>
      </c>
      <c r="AV156" s="23">
        <f>'Industrie AMS'!AV156-'Industrie AME'!AV156</f>
        <v>-6.3268114779999998</v>
      </c>
      <c r="AW156" s="23">
        <f>'Industrie AMS'!AW156-'Industrie AME'!AW156</f>
        <v>-6.30892505</v>
      </c>
    </row>
    <row r="157" spans="1:49" x14ac:dyDescent="0.25">
      <c r="A157" s="166"/>
      <c r="B157" t="s">
        <v>261</v>
      </c>
      <c r="C157" s="23">
        <f>'Industrie AMS'!C157-'Industrie AME'!C157</f>
        <v>0</v>
      </c>
      <c r="D157" s="23">
        <f>'Industrie AMS'!D157-'Industrie AME'!D157</f>
        <v>0</v>
      </c>
      <c r="E157" s="23">
        <f>'Industrie AMS'!E157-'Industrie AME'!E157</f>
        <v>0</v>
      </c>
      <c r="F157" s="23">
        <f>'Industrie AMS'!F157-'Industrie AME'!F157</f>
        <v>0</v>
      </c>
      <c r="G157" s="23">
        <f>'Industrie AMS'!G157-'Industrie AME'!G157</f>
        <v>0</v>
      </c>
      <c r="H157" s="23">
        <f>'Industrie AMS'!H157-'Industrie AME'!H157</f>
        <v>0</v>
      </c>
      <c r="I157" s="23">
        <f>'Industrie AMS'!I157-'Industrie AME'!I157</f>
        <v>0</v>
      </c>
      <c r="J157" s="23">
        <f>'Industrie AMS'!J157-'Industrie AME'!J157</f>
        <v>0</v>
      </c>
      <c r="K157" s="23">
        <f>'Industrie AMS'!K157-'Industrie AME'!K157</f>
        <v>0</v>
      </c>
      <c r="L157" s="23">
        <f>'Industrie AMS'!L157-'Industrie AME'!L157</f>
        <v>0</v>
      </c>
      <c r="M157" s="23">
        <f>'Industrie AMS'!M157-'Industrie AME'!M157</f>
        <v>0</v>
      </c>
      <c r="N157" s="23">
        <f>'Industrie AMS'!N157-'Industrie AME'!N157</f>
        <v>0</v>
      </c>
      <c r="O157" s="23">
        <f>'Industrie AMS'!O157-'Industrie AME'!O157</f>
        <v>0</v>
      </c>
      <c r="P157" s="23">
        <f>'Industrie AMS'!P157-'Industrie AME'!P157</f>
        <v>0</v>
      </c>
      <c r="Q157" s="23">
        <f>'Industrie AMS'!Q157-'Industrie AME'!Q157</f>
        <v>0</v>
      </c>
      <c r="R157" s="23">
        <f>'Industrie AMS'!R157-'Industrie AME'!R157</f>
        <v>0</v>
      </c>
      <c r="S157" s="23">
        <f>'Industrie AMS'!S157-'Industrie AME'!S157</f>
        <v>0</v>
      </c>
      <c r="T157" s="23">
        <f>'Industrie AMS'!T157-'Industrie AME'!T157</f>
        <v>0</v>
      </c>
      <c r="U157" s="23">
        <f>'Industrie AMS'!U157-'Industrie AME'!U157</f>
        <v>0</v>
      </c>
      <c r="V157" s="23">
        <f>'Industrie AMS'!V157-'Industrie AME'!V157</f>
        <v>-6.9550269999998804E-2</v>
      </c>
      <c r="W157" s="23">
        <f>'Industrie AMS'!W157-'Industrie AME'!W157</f>
        <v>-0.61390286000000138</v>
      </c>
      <c r="X157" s="23">
        <f>'Industrie AMS'!X157-'Industrie AME'!X157</f>
        <v>-1.1866486000000016</v>
      </c>
      <c r="Y157" s="23">
        <f>'Industrie AMS'!Y157-'Industrie AME'!Y157</f>
        <v>-1.5690505459999997</v>
      </c>
      <c r="Z157" s="23">
        <f>'Industrie AMS'!Z157-'Industrie AME'!Z157</f>
        <v>-1.9305152110000101</v>
      </c>
      <c r="AA157" s="23">
        <f>'Industrie AMS'!AA157-'Industrie AME'!AA157</f>
        <v>-2.2869272110000001</v>
      </c>
      <c r="AB157" s="23">
        <f>'Industrie AMS'!AB157-'Industrie AME'!AB157</f>
        <v>-2.6424148200000008</v>
      </c>
      <c r="AC157" s="23">
        <f>'Industrie AMS'!AC157-'Industrie AME'!AC157</f>
        <v>-3.0081232060000005</v>
      </c>
      <c r="AD157" s="23">
        <f>'Industrie AMS'!AD157-'Industrie AME'!AD157</f>
        <v>-3.4903596689999983</v>
      </c>
      <c r="AE157" s="23">
        <f>'Industrie AMS'!AE157-'Industrie AME'!AE157</f>
        <v>-3.9771571090000002</v>
      </c>
      <c r="AF157" s="23">
        <f>'Industrie AMS'!AF157-'Industrie AME'!AF157</f>
        <v>-4.4778974949999988</v>
      </c>
      <c r="AG157" s="23">
        <f>'Industrie AMS'!AG157-'Industrie AME'!AG157</f>
        <v>-4.892650766</v>
      </c>
      <c r="AH157" s="23">
        <f>'Industrie AMS'!AH157-'Industrie AME'!AH157</f>
        <v>-5.3391311619999984</v>
      </c>
      <c r="AI157" s="23">
        <f>'Industrie AMS'!AI157-'Industrie AME'!AI157</f>
        <v>-5.863263185000001</v>
      </c>
      <c r="AJ157" s="23">
        <f>'Industrie AMS'!AJ157-'Industrie AME'!AJ157</f>
        <v>-6.4284235720000007</v>
      </c>
      <c r="AK157" s="23">
        <f>'Industrie AMS'!AK157-'Industrie AME'!AK157</f>
        <v>-7.0425589019999988</v>
      </c>
      <c r="AL157" s="23">
        <f>'Industrie AMS'!AL157-'Industrie AME'!AL157</f>
        <v>-7.3519388889999995</v>
      </c>
      <c r="AM157" s="23">
        <f>'Industrie AMS'!AM157-'Industrie AME'!AM157</f>
        <v>-7.7260004010000012</v>
      </c>
      <c r="AN157" s="23">
        <f>'Industrie AMS'!AN157-'Industrie AME'!AN157</f>
        <v>-8.3256995190000005</v>
      </c>
      <c r="AO157" s="23">
        <f>'Industrie AMS'!AO157-'Industrie AME'!AO157</f>
        <v>-8.9627857879999979</v>
      </c>
      <c r="AP157" s="23">
        <f>'Industrie AMS'!AP157-'Industrie AME'!AP157</f>
        <v>-9.6331028270000019</v>
      </c>
      <c r="AQ157" s="23">
        <f>'Industrie AMS'!AQ157-'Industrie AME'!AQ157</f>
        <v>-10.347922186</v>
      </c>
      <c r="AR157" s="23">
        <f>'Industrie AMS'!AR157-'Industrie AME'!AR157</f>
        <v>-11.120848998000001</v>
      </c>
      <c r="AS157" s="23">
        <f>'Industrie AMS'!AS157-'Industrie AME'!AS157</f>
        <v>-11.277338806000001</v>
      </c>
      <c r="AT157" s="23">
        <f>'Industrie AMS'!AT157-'Industrie AME'!AT157</f>
        <v>-11.441267358000001</v>
      </c>
      <c r="AU157" s="23">
        <f>'Industrie AMS'!AU157-'Industrie AME'!AU157</f>
        <v>-11.613475496</v>
      </c>
      <c r="AV157" s="23">
        <f>'Industrie AMS'!AV157-'Industrie AME'!AV157</f>
        <v>-11.794085178999998</v>
      </c>
      <c r="AW157" s="23">
        <f>'Industrie AMS'!AW157-'Industrie AME'!AW157</f>
        <v>-11.984089084999999</v>
      </c>
    </row>
    <row r="158" spans="1:49" x14ac:dyDescent="0.25">
      <c r="A158" s="166"/>
      <c r="B158" t="s">
        <v>262</v>
      </c>
      <c r="C158" s="23">
        <f>'Industrie AMS'!C158-'Industrie AME'!C158</f>
        <v>0</v>
      </c>
      <c r="D158" s="23">
        <f>'Industrie AMS'!D158-'Industrie AME'!D158</f>
        <v>0</v>
      </c>
      <c r="E158" s="23">
        <f>'Industrie AMS'!E158-'Industrie AME'!E158</f>
        <v>0</v>
      </c>
      <c r="F158" s="23">
        <f>'Industrie AMS'!F158-'Industrie AME'!F158</f>
        <v>0</v>
      </c>
      <c r="G158" s="23">
        <f>'Industrie AMS'!G158-'Industrie AME'!G158</f>
        <v>0</v>
      </c>
      <c r="H158" s="23">
        <f>'Industrie AMS'!H158-'Industrie AME'!H158</f>
        <v>0</v>
      </c>
      <c r="I158" s="23">
        <f>'Industrie AMS'!I158-'Industrie AME'!I158</f>
        <v>0</v>
      </c>
      <c r="J158" s="23">
        <f>'Industrie AMS'!J158-'Industrie AME'!J158</f>
        <v>0</v>
      </c>
      <c r="K158" s="23">
        <f>'Industrie AMS'!K158-'Industrie AME'!K158</f>
        <v>0</v>
      </c>
      <c r="L158" s="23">
        <f>'Industrie AMS'!L158-'Industrie AME'!L158</f>
        <v>0</v>
      </c>
      <c r="M158" s="23">
        <f>'Industrie AMS'!M158-'Industrie AME'!M158</f>
        <v>0</v>
      </c>
      <c r="N158" s="23">
        <f>'Industrie AMS'!N158-'Industrie AME'!N158</f>
        <v>0</v>
      </c>
      <c r="O158" s="23">
        <f>'Industrie AMS'!O158-'Industrie AME'!O158</f>
        <v>0</v>
      </c>
      <c r="P158" s="23">
        <f>'Industrie AMS'!P158-'Industrie AME'!P158</f>
        <v>0</v>
      </c>
      <c r="Q158" s="23">
        <f>'Industrie AMS'!Q158-'Industrie AME'!Q158</f>
        <v>0</v>
      </c>
      <c r="R158" s="23">
        <f>'Industrie AMS'!R158-'Industrie AME'!R158</f>
        <v>0</v>
      </c>
      <c r="S158" s="23">
        <f>'Industrie AMS'!S158-'Industrie AME'!S158</f>
        <v>0</v>
      </c>
      <c r="T158" s="23">
        <f>'Industrie AMS'!T158-'Industrie AME'!T158</f>
        <v>0</v>
      </c>
      <c r="U158" s="23">
        <f>'Industrie AMS'!U158-'Industrie AME'!U158</f>
        <v>0</v>
      </c>
      <c r="V158" s="23">
        <f>'Industrie AMS'!V158-'Industrie AME'!V158</f>
        <v>-6.5986919999999616E-4</v>
      </c>
      <c r="W158" s="23">
        <f>'Industrie AMS'!W158-'Industrie AME'!W158</f>
        <v>-5.8881968000000007E-2</v>
      </c>
      <c r="X158" s="23">
        <f>'Industrie AMS'!X158-'Industrie AME'!X158</f>
        <v>-0.10831275759999998</v>
      </c>
      <c r="Y158" s="23">
        <f>'Industrie AMS'!Y158-'Industrie AME'!Y158</f>
        <v>-0.13986038929999997</v>
      </c>
      <c r="Z158" s="23">
        <f>'Industrie AMS'!Z158-'Industrie AME'!Z158</f>
        <v>-0.16617153890000003</v>
      </c>
      <c r="AA158" s="23">
        <f>'Industrie AMS'!AA158-'Industrie AME'!AA158</f>
        <v>-0.18959443630000003</v>
      </c>
      <c r="AB158" s="23">
        <f>'Industrie AMS'!AB158-'Industrie AME'!AB158</f>
        <v>-0.21146223140000001</v>
      </c>
      <c r="AC158" s="23">
        <f>'Industrie AMS'!AC158-'Industrie AME'!AC158</f>
        <v>-0.23295950670000001</v>
      </c>
      <c r="AD158" s="23">
        <f>'Industrie AMS'!AD158-'Industrie AME'!AD158</f>
        <v>-0.2431995455</v>
      </c>
      <c r="AE158" s="23">
        <f>'Industrie AMS'!AE158-'Industrie AME'!AE158</f>
        <v>-0.25290616659999998</v>
      </c>
      <c r="AF158" s="23">
        <f>'Industrie AMS'!AF158-'Industrie AME'!AF158</f>
        <v>-0.26278705210000003</v>
      </c>
      <c r="AG158" s="23">
        <f>'Industrie AMS'!AG158-'Industrie AME'!AG158</f>
        <v>-0.27170515620000002</v>
      </c>
      <c r="AH158" s="23">
        <f>'Industrie AMS'!AH158-'Industrie AME'!AH158</f>
        <v>-0.28160596399999999</v>
      </c>
      <c r="AI158" s="23">
        <f>'Industrie AMS'!AI158-'Industrie AME'!AI158</f>
        <v>-0.29327804940000002</v>
      </c>
      <c r="AJ158" s="23">
        <f>'Industrie AMS'!AJ158-'Industrie AME'!AJ158</f>
        <v>-0.3057733279</v>
      </c>
      <c r="AK158" s="23">
        <f>'Industrie AMS'!AK158-'Industrie AME'!AK158</f>
        <v>-0.31934592690000002</v>
      </c>
      <c r="AL158" s="23">
        <f>'Industrie AMS'!AL158-'Industrie AME'!AL158</f>
        <v>-0.32855214040000003</v>
      </c>
      <c r="AM158" s="23">
        <f>'Industrie AMS'!AM158-'Industrie AME'!AM158</f>
        <v>-0.33892699892</v>
      </c>
      <c r="AN158" s="23">
        <f>'Industrie AMS'!AN158-'Industrie AME'!AN158</f>
        <v>-0.34986300274999999</v>
      </c>
      <c r="AO158" s="23">
        <f>'Industrie AMS'!AO158-'Industrie AME'!AO158</f>
        <v>-0.36148542366000003</v>
      </c>
      <c r="AP158" s="23">
        <f>'Industrie AMS'!AP158-'Industrie AME'!AP158</f>
        <v>-0.37337158107000007</v>
      </c>
      <c r="AQ158" s="23">
        <f>'Industrie AMS'!AQ158-'Industrie AME'!AQ158</f>
        <v>-0.38594893043000006</v>
      </c>
      <c r="AR158" s="23">
        <f>'Industrie AMS'!AR158-'Industrie AME'!AR158</f>
        <v>-0.39913211762999995</v>
      </c>
      <c r="AS158" s="23">
        <f>'Industrie AMS'!AS158-'Industrie AME'!AS158</f>
        <v>-0.40311007043000002</v>
      </c>
      <c r="AT158" s="23">
        <f>'Industrie AMS'!AT158-'Industrie AME'!AT158</f>
        <v>-0.40723669464000001</v>
      </c>
      <c r="AU158" s="23">
        <f>'Industrie AMS'!AU158-'Industrie AME'!AU158</f>
        <v>-0.41146885354999996</v>
      </c>
      <c r="AV158" s="23">
        <f>'Industrie AMS'!AV158-'Industrie AME'!AV158</f>
        <v>-0.41577001159999999</v>
      </c>
      <c r="AW158" s="23">
        <f>'Industrie AMS'!AW158-'Industrie AME'!AW158</f>
        <v>-0.42041942566000001</v>
      </c>
    </row>
    <row r="159" spans="1:49" x14ac:dyDescent="0.25">
      <c r="A159" s="166"/>
      <c r="B159" t="s">
        <v>263</v>
      </c>
      <c r="C159" s="23">
        <f>'Industrie AMS'!C159-'Industrie AME'!C159</f>
        <v>0</v>
      </c>
      <c r="D159" s="23">
        <f>'Industrie AMS'!D159-'Industrie AME'!D159</f>
        <v>0</v>
      </c>
      <c r="E159" s="23">
        <f>'Industrie AMS'!E159-'Industrie AME'!E159</f>
        <v>0</v>
      </c>
      <c r="F159" s="23">
        <f>'Industrie AMS'!F159-'Industrie AME'!F159</f>
        <v>0</v>
      </c>
      <c r="G159" s="23">
        <f>'Industrie AMS'!G159-'Industrie AME'!G159</f>
        <v>0</v>
      </c>
      <c r="H159" s="23">
        <f>'Industrie AMS'!H159-'Industrie AME'!H159</f>
        <v>0</v>
      </c>
      <c r="I159" s="23">
        <f>'Industrie AMS'!I159-'Industrie AME'!I159</f>
        <v>0</v>
      </c>
      <c r="J159" s="23">
        <f>'Industrie AMS'!J159-'Industrie AME'!J159</f>
        <v>0</v>
      </c>
      <c r="K159" s="23">
        <f>'Industrie AMS'!K159-'Industrie AME'!K159</f>
        <v>0</v>
      </c>
      <c r="L159" s="23">
        <f>'Industrie AMS'!L159-'Industrie AME'!L159</f>
        <v>0</v>
      </c>
      <c r="M159" s="23">
        <f>'Industrie AMS'!M159-'Industrie AME'!M159</f>
        <v>0</v>
      </c>
      <c r="N159" s="23">
        <f>'Industrie AMS'!N159-'Industrie AME'!N159</f>
        <v>0</v>
      </c>
      <c r="O159" s="23">
        <f>'Industrie AMS'!O159-'Industrie AME'!O159</f>
        <v>0</v>
      </c>
      <c r="P159" s="23">
        <f>'Industrie AMS'!P159-'Industrie AME'!P159</f>
        <v>0</v>
      </c>
      <c r="Q159" s="23">
        <f>'Industrie AMS'!Q159-'Industrie AME'!Q159</f>
        <v>0</v>
      </c>
      <c r="R159" s="23">
        <f>'Industrie AMS'!R159-'Industrie AME'!R159</f>
        <v>0</v>
      </c>
      <c r="S159" s="23">
        <f>'Industrie AMS'!S159-'Industrie AME'!S159</f>
        <v>0</v>
      </c>
      <c r="T159" s="23">
        <f>'Industrie AMS'!T159-'Industrie AME'!T159</f>
        <v>0</v>
      </c>
      <c r="U159" s="23">
        <f>'Industrie AMS'!U159-'Industrie AME'!U159</f>
        <v>0</v>
      </c>
      <c r="V159" s="23">
        <f>'Industrie AMS'!V159-'Industrie AME'!V159</f>
        <v>3.2546399999997533E-3</v>
      </c>
      <c r="W159" s="23">
        <f>'Industrie AMS'!W159-'Industrie AME'!W159</f>
        <v>-0.74905413300000134</v>
      </c>
      <c r="X159" s="23">
        <f>'Industrie AMS'!X159-'Industrie AME'!X159</f>
        <v>-1.5146159990000001</v>
      </c>
      <c r="Y159" s="23">
        <f>'Industrie AMS'!Y159-'Industrie AME'!Y159</f>
        <v>-2.0732844809999982</v>
      </c>
      <c r="Z159" s="23">
        <f>'Industrie AMS'!Z159-'Industrie AME'!Z159</f>
        <v>-2.5574185220000007</v>
      </c>
      <c r="AA159" s="23">
        <f>'Industrie AMS'!AA159-'Industrie AME'!AA159</f>
        <v>-2.9810848560000016</v>
      </c>
      <c r="AB159" s="23">
        <f>'Industrie AMS'!AB159-'Industrie AME'!AB159</f>
        <v>-3.3623604789999995</v>
      </c>
      <c r="AC159" s="23">
        <f>'Industrie AMS'!AC159-'Industrie AME'!AC159</f>
        <v>-3.7052628080000023</v>
      </c>
      <c r="AD159" s="23">
        <f>'Industrie AMS'!AD159-'Industrie AME'!AD159</f>
        <v>-3.7297045259999999</v>
      </c>
      <c r="AE159" s="23">
        <f>'Industrie AMS'!AE159-'Industrie AME'!AE159</f>
        <v>-3.7351844140000008</v>
      </c>
      <c r="AF159" s="23">
        <f>'Industrie AMS'!AF159-'Industrie AME'!AF159</f>
        <v>-3.7379344709999991</v>
      </c>
      <c r="AG159" s="23">
        <f>'Industrie AMS'!AG159-'Industrie AME'!AG159</f>
        <v>-3.7295910260000005</v>
      </c>
      <c r="AH159" s="23">
        <f>'Industrie AMS'!AH159-'Industrie AME'!AH159</f>
        <v>-3.7342812099999998</v>
      </c>
      <c r="AI159" s="23">
        <f>'Industrie AMS'!AI159-'Industrie AME'!AI159</f>
        <v>-3.7429760910000001</v>
      </c>
      <c r="AJ159" s="23">
        <f>'Industrie AMS'!AJ159-'Industrie AME'!AJ159</f>
        <v>-3.751411804</v>
      </c>
      <c r="AK159" s="23">
        <f>'Industrie AMS'!AK159-'Industrie AME'!AK159</f>
        <v>-3.766814546</v>
      </c>
      <c r="AL159" s="23">
        <f>'Industrie AMS'!AL159-'Industrie AME'!AL159</f>
        <v>-3.7426872679999983</v>
      </c>
      <c r="AM159" s="23">
        <f>'Industrie AMS'!AM159-'Industrie AME'!AM159</f>
        <v>-3.7205182929999987</v>
      </c>
      <c r="AN159" s="23">
        <f>'Industrie AMS'!AN159-'Industrie AME'!AN159</f>
        <v>-3.6617685420000008</v>
      </c>
      <c r="AO159" s="23">
        <f>'Industrie AMS'!AO159-'Industrie AME'!AO159</f>
        <v>-3.6030560350000007</v>
      </c>
      <c r="AP159" s="23">
        <f>'Industrie AMS'!AP159-'Industrie AME'!AP159</f>
        <v>-3.538357350000001</v>
      </c>
      <c r="AQ159" s="23">
        <f>'Industrie AMS'!AQ159-'Industrie AME'!AQ159</f>
        <v>-3.4722874650000009</v>
      </c>
      <c r="AR159" s="23">
        <f>'Industrie AMS'!AR159-'Industrie AME'!AR159</f>
        <v>-3.4071473140000004</v>
      </c>
      <c r="AS159" s="23">
        <f>'Industrie AMS'!AS159-'Industrie AME'!AS159</f>
        <v>-3.3558001590000002</v>
      </c>
      <c r="AT159" s="23">
        <f>'Industrie AMS'!AT159-'Industrie AME'!AT159</f>
        <v>-3.3078789829999984</v>
      </c>
      <c r="AU159" s="23">
        <f>'Industrie AMS'!AU159-'Industrie AME'!AU159</f>
        <v>-3.2618748539999993</v>
      </c>
      <c r="AV159" s="23">
        <f>'Industrie AMS'!AV159-'Industrie AME'!AV159</f>
        <v>-3.21679549</v>
      </c>
      <c r="AW159" s="23">
        <f>'Industrie AMS'!AW159-'Industrie AME'!AW159</f>
        <v>-3.1768723850000011</v>
      </c>
    </row>
    <row r="160" spans="1:49" x14ac:dyDescent="0.25">
      <c r="A160" s="166"/>
      <c r="B160" t="s">
        <v>264</v>
      </c>
      <c r="C160" s="23">
        <f>'Industrie AMS'!C160-'Industrie AME'!C160</f>
        <v>0</v>
      </c>
      <c r="D160" s="23">
        <f>'Industrie AMS'!D160-'Industrie AME'!D160</f>
        <v>0</v>
      </c>
      <c r="E160" s="23">
        <f>'Industrie AMS'!E160-'Industrie AME'!E160</f>
        <v>0</v>
      </c>
      <c r="F160" s="23">
        <f>'Industrie AMS'!F160-'Industrie AME'!F160</f>
        <v>0</v>
      </c>
      <c r="G160" s="23">
        <f>'Industrie AMS'!G160-'Industrie AME'!G160</f>
        <v>0</v>
      </c>
      <c r="H160" s="23">
        <f>'Industrie AMS'!H160-'Industrie AME'!H160</f>
        <v>0</v>
      </c>
      <c r="I160" s="23">
        <f>'Industrie AMS'!I160-'Industrie AME'!I160</f>
        <v>0</v>
      </c>
      <c r="J160" s="23">
        <f>'Industrie AMS'!J160-'Industrie AME'!J160</f>
        <v>0</v>
      </c>
      <c r="K160" s="23">
        <f>'Industrie AMS'!K160-'Industrie AME'!K160</f>
        <v>0</v>
      </c>
      <c r="L160" s="23">
        <f>'Industrie AMS'!L160-'Industrie AME'!L160</f>
        <v>0</v>
      </c>
      <c r="M160" s="23">
        <f>'Industrie AMS'!M160-'Industrie AME'!M160</f>
        <v>0</v>
      </c>
      <c r="N160" s="23">
        <f>'Industrie AMS'!N160-'Industrie AME'!N160</f>
        <v>0</v>
      </c>
      <c r="O160" s="23">
        <f>'Industrie AMS'!O160-'Industrie AME'!O160</f>
        <v>0</v>
      </c>
      <c r="P160" s="23">
        <f>'Industrie AMS'!P160-'Industrie AME'!P160</f>
        <v>0</v>
      </c>
      <c r="Q160" s="23">
        <f>'Industrie AMS'!Q160-'Industrie AME'!Q160</f>
        <v>0</v>
      </c>
      <c r="R160" s="23">
        <f>'Industrie AMS'!R160-'Industrie AME'!R160</f>
        <v>0</v>
      </c>
      <c r="S160" s="23">
        <f>'Industrie AMS'!S160-'Industrie AME'!S160</f>
        <v>0</v>
      </c>
      <c r="T160" s="23">
        <f>'Industrie AMS'!T160-'Industrie AME'!T160</f>
        <v>0</v>
      </c>
      <c r="U160" s="23">
        <f>'Industrie AMS'!U160-'Industrie AME'!U160</f>
        <v>0</v>
      </c>
      <c r="V160" s="23">
        <f>'Industrie AMS'!V160-'Industrie AME'!V160</f>
        <v>1.1643664000000054E-3</v>
      </c>
      <c r="W160" s="23">
        <f>'Industrie AMS'!W160-'Industrie AME'!W160</f>
        <v>-8.7681159700000039E-2</v>
      </c>
      <c r="X160" s="23">
        <f>'Industrie AMS'!X160-'Industrie AME'!X160</f>
        <v>-0.16409835550000001</v>
      </c>
      <c r="Y160" s="23">
        <f>'Industrie AMS'!Y160-'Industrie AME'!Y160</f>
        <v>-0.20850722299999999</v>
      </c>
      <c r="Z160" s="23">
        <f>'Industrie AMS'!Z160-'Industrie AME'!Z160</f>
        <v>-0.24484342050000002</v>
      </c>
      <c r="AA160" s="23">
        <f>'Industrie AMS'!AA160-'Industrie AME'!AA160</f>
        <v>-0.27675944250000001</v>
      </c>
      <c r="AB160" s="23">
        <f>'Industrie AMS'!AB160-'Industrie AME'!AB160</f>
        <v>-0.30673775102</v>
      </c>
      <c r="AC160" s="23">
        <f>'Industrie AMS'!AC160-'Industrie AME'!AC160</f>
        <v>-0.33703971183000003</v>
      </c>
      <c r="AD160" s="23">
        <f>'Industrie AMS'!AD160-'Industrie AME'!AD160</f>
        <v>-0.34352087679999999</v>
      </c>
      <c r="AE160" s="23">
        <f>'Industrie AMS'!AE160-'Industrie AME'!AE160</f>
        <v>-0.34959611719</v>
      </c>
      <c r="AF160" s="23">
        <f>'Industrie AMS'!AF160-'Industrie AME'!AF160</f>
        <v>-0.35548375972999996</v>
      </c>
      <c r="AG160" s="23">
        <f>'Industrie AMS'!AG160-'Industrie AME'!AG160</f>
        <v>-0.35879635227000006</v>
      </c>
      <c r="AH160" s="23">
        <f>'Industrie AMS'!AH160-'Industrie AME'!AH160</f>
        <v>-0.3628274286</v>
      </c>
      <c r="AI160" s="23">
        <f>'Industrie AMS'!AI160-'Industrie AME'!AI160</f>
        <v>-0.36938087699</v>
      </c>
      <c r="AJ160" s="23">
        <f>'Industrie AMS'!AJ160-'Industrie AME'!AJ160</f>
        <v>-0.37599580431000001</v>
      </c>
      <c r="AK160" s="23">
        <f>'Industrie AMS'!AK160-'Industrie AME'!AK160</f>
        <v>-0.38293213715000002</v>
      </c>
      <c r="AL160" s="23">
        <f>'Industrie AMS'!AL160-'Industrie AME'!AL160</f>
        <v>-0.38005166022999998</v>
      </c>
      <c r="AM160" s="23">
        <f>'Industrie AMS'!AM160-'Industrie AME'!AM160</f>
        <v>-0.37706901307999996</v>
      </c>
      <c r="AN160" s="23">
        <f>'Industrie AMS'!AN160-'Industrie AME'!AN160</f>
        <v>-0.38583565052000002</v>
      </c>
      <c r="AO160" s="23">
        <f>'Industrie AMS'!AO160-'Industrie AME'!AO160</f>
        <v>-0.39556652283999999</v>
      </c>
      <c r="AP160" s="23">
        <f>'Industrie AMS'!AP160-'Industrie AME'!AP160</f>
        <v>-0.40525845983999997</v>
      </c>
      <c r="AQ160" s="23">
        <f>'Industrie AMS'!AQ160-'Industrie AME'!AQ160</f>
        <v>-0.41522242469999998</v>
      </c>
      <c r="AR160" s="23">
        <f>'Industrie AMS'!AR160-'Industrie AME'!AR160</f>
        <v>-0.42505871813000007</v>
      </c>
      <c r="AS160" s="23">
        <f>'Industrie AMS'!AS160-'Industrie AME'!AS160</f>
        <v>-0.42518754494</v>
      </c>
      <c r="AT160" s="23">
        <f>'Industrie AMS'!AT160-'Industrie AME'!AT160</f>
        <v>-0.42501172454000002</v>
      </c>
      <c r="AU160" s="23">
        <f>'Industrie AMS'!AU160-'Industrie AME'!AU160</f>
        <v>-0.42472222314999997</v>
      </c>
      <c r="AV160" s="23">
        <f>'Industrie AMS'!AV160-'Industrie AME'!AV160</f>
        <v>-0.42430700799999999</v>
      </c>
      <c r="AW160" s="23">
        <f>'Industrie AMS'!AW160-'Industrie AME'!AW160</f>
        <v>-0.42393648831999997</v>
      </c>
    </row>
    <row r="161" spans="1:49" x14ac:dyDescent="0.25">
      <c r="A161" s="166"/>
      <c r="B161" t="s">
        <v>265</v>
      </c>
      <c r="C161" s="23">
        <f>'Industrie AMS'!C161-'Industrie AME'!C161</f>
        <v>0</v>
      </c>
      <c r="D161" s="23">
        <f>'Industrie AMS'!D161-'Industrie AME'!D161</f>
        <v>0</v>
      </c>
      <c r="E161" s="23">
        <f>'Industrie AMS'!E161-'Industrie AME'!E161</f>
        <v>0</v>
      </c>
      <c r="F161" s="23">
        <f>'Industrie AMS'!F161-'Industrie AME'!F161</f>
        <v>0</v>
      </c>
      <c r="G161" s="23">
        <f>'Industrie AMS'!G161-'Industrie AME'!G161</f>
        <v>0</v>
      </c>
      <c r="H161" s="23">
        <f>'Industrie AMS'!H161-'Industrie AME'!H161</f>
        <v>0</v>
      </c>
      <c r="I161" s="23">
        <f>'Industrie AMS'!I161-'Industrie AME'!I161</f>
        <v>0</v>
      </c>
      <c r="J161" s="23">
        <f>'Industrie AMS'!J161-'Industrie AME'!J161</f>
        <v>0</v>
      </c>
      <c r="K161" s="23">
        <f>'Industrie AMS'!K161-'Industrie AME'!K161</f>
        <v>0</v>
      </c>
      <c r="L161" s="23">
        <f>'Industrie AMS'!L161-'Industrie AME'!L161</f>
        <v>0</v>
      </c>
      <c r="M161" s="23">
        <f>'Industrie AMS'!M161-'Industrie AME'!M161</f>
        <v>0</v>
      </c>
      <c r="N161" s="23">
        <f>'Industrie AMS'!N161-'Industrie AME'!N161</f>
        <v>0</v>
      </c>
      <c r="O161" s="23">
        <f>'Industrie AMS'!O161-'Industrie AME'!O161</f>
        <v>0</v>
      </c>
      <c r="P161" s="23">
        <f>'Industrie AMS'!P161-'Industrie AME'!P161</f>
        <v>0</v>
      </c>
      <c r="Q161" s="23">
        <f>'Industrie AMS'!Q161-'Industrie AME'!Q161</f>
        <v>0</v>
      </c>
      <c r="R161" s="23">
        <f>'Industrie AMS'!R161-'Industrie AME'!R161</f>
        <v>0</v>
      </c>
      <c r="S161" s="23">
        <f>'Industrie AMS'!S161-'Industrie AME'!S161</f>
        <v>0</v>
      </c>
      <c r="T161" s="23">
        <f>'Industrie AMS'!T161-'Industrie AME'!T161</f>
        <v>0</v>
      </c>
      <c r="U161" s="23">
        <f>'Industrie AMS'!U161-'Industrie AME'!U161</f>
        <v>0</v>
      </c>
      <c r="V161" s="23">
        <f>'Industrie AMS'!V161-'Industrie AME'!V161</f>
        <v>-9.0659800000008062E-3</v>
      </c>
      <c r="W161" s="23">
        <f>'Industrie AMS'!W161-'Industrie AME'!W161</f>
        <v>-2.3185546400000003</v>
      </c>
      <c r="X161" s="23">
        <f>'Industrie AMS'!X161-'Industrie AME'!X161</f>
        <v>-4.4151606030000003</v>
      </c>
      <c r="Y161" s="23">
        <f>'Industrie AMS'!Y161-'Industrie AME'!Y161</f>
        <v>-5.7060119590000005</v>
      </c>
      <c r="Z161" s="23">
        <f>'Industrie AMS'!Z161-'Industrie AME'!Z161</f>
        <v>-6.7518961160000002</v>
      </c>
      <c r="AA161" s="23">
        <f>'Industrie AMS'!AA161-'Industrie AME'!AA161</f>
        <v>-7.6197190060000004</v>
      </c>
      <c r="AB161" s="23">
        <f>'Industrie AMS'!AB161-'Industrie AME'!AB161</f>
        <v>-8.3615057889999989</v>
      </c>
      <c r="AC161" s="23">
        <f>'Industrie AMS'!AC161-'Industrie AME'!AC161</f>
        <v>-9.0148581399999994</v>
      </c>
      <c r="AD161" s="23">
        <f>'Industrie AMS'!AD161-'Industrie AME'!AD161</f>
        <v>-9.3349267700000009</v>
      </c>
      <c r="AE161" s="23">
        <f>'Industrie AMS'!AE161-'Industrie AME'!AE161</f>
        <v>-9.6302530849999979</v>
      </c>
      <c r="AF161" s="23">
        <f>'Industrie AMS'!AF161-'Industrie AME'!AF161</f>
        <v>-9.9290869290000003</v>
      </c>
      <c r="AG161" s="23">
        <f>'Industrie AMS'!AG161-'Industrie AME'!AG161</f>
        <v>-10.167320592000001</v>
      </c>
      <c r="AH161" s="23">
        <f>'Industrie AMS'!AH161-'Industrie AME'!AH161</f>
        <v>-10.439194536</v>
      </c>
      <c r="AI161" s="23">
        <f>'Industrie AMS'!AI161-'Industrie AME'!AI161</f>
        <v>-10.777683674</v>
      </c>
      <c r="AJ161" s="23">
        <f>'Industrie AMS'!AJ161-'Industrie AME'!AJ161</f>
        <v>-11.134949600999999</v>
      </c>
      <c r="AK161" s="23">
        <f>'Industrie AMS'!AK161-'Industrie AME'!AK161</f>
        <v>-11.522321693</v>
      </c>
      <c r="AL161" s="23">
        <f>'Industrie AMS'!AL161-'Industrie AME'!AL161</f>
        <v>-11.672128438</v>
      </c>
      <c r="AM161" s="23">
        <f>'Industrie AMS'!AM161-'Industrie AME'!AM161</f>
        <v>-11.849373027999999</v>
      </c>
      <c r="AN161" s="23">
        <f>'Industrie AMS'!AN161-'Industrie AME'!AN161</f>
        <v>-12.249310719999999</v>
      </c>
      <c r="AO161" s="23">
        <f>'Industrie AMS'!AO161-'Industrie AME'!AO161</f>
        <v>-12.695958346999999</v>
      </c>
      <c r="AP161" s="23">
        <f>'Industrie AMS'!AP161-'Industrie AME'!AP161</f>
        <v>-13.159007464</v>
      </c>
      <c r="AQ161" s="23">
        <f>'Industrie AMS'!AQ161-'Industrie AME'!AQ161</f>
        <v>-13.646331298</v>
      </c>
      <c r="AR161" s="23">
        <f>'Industrie AMS'!AR161-'Industrie AME'!AR161</f>
        <v>-14.158282996000001</v>
      </c>
      <c r="AS161" s="23">
        <f>'Industrie AMS'!AS161-'Industrie AME'!AS161</f>
        <v>-14.300925351</v>
      </c>
      <c r="AT161" s="23">
        <f>'Industrie AMS'!AT161-'Industrie AME'!AT161</f>
        <v>-14.437142270000002</v>
      </c>
      <c r="AU161" s="23">
        <f>'Industrie AMS'!AU161-'Industrie AME'!AU161</f>
        <v>-14.576154791</v>
      </c>
      <c r="AV161" s="23">
        <f>'Industrie AMS'!AV161-'Industrie AME'!AV161</f>
        <v>-14.717685748000001</v>
      </c>
      <c r="AW161" s="23">
        <f>'Industrie AMS'!AW161-'Industrie AME'!AW161</f>
        <v>-14.867901680999999</v>
      </c>
    </row>
    <row r="162" spans="1:49" x14ac:dyDescent="0.25">
      <c r="A162" s="166"/>
      <c r="B162" t="s">
        <v>266</v>
      </c>
      <c r="C162" s="23">
        <f>'Industrie AMS'!C162-'Industrie AME'!C162</f>
        <v>0</v>
      </c>
      <c r="D162" s="23">
        <f>'Industrie AMS'!D162-'Industrie AME'!D162</f>
        <v>0</v>
      </c>
      <c r="E162" s="23">
        <f>'Industrie AMS'!E162-'Industrie AME'!E162</f>
        <v>0</v>
      </c>
      <c r="F162" s="23">
        <f>'Industrie AMS'!F162-'Industrie AME'!F162</f>
        <v>0</v>
      </c>
      <c r="G162" s="23">
        <f>'Industrie AMS'!G162-'Industrie AME'!G162</f>
        <v>0</v>
      </c>
      <c r="H162" s="23">
        <f>'Industrie AMS'!H162-'Industrie AME'!H162</f>
        <v>0</v>
      </c>
      <c r="I162" s="23">
        <f>'Industrie AMS'!I162-'Industrie AME'!I162</f>
        <v>0</v>
      </c>
      <c r="J162" s="23">
        <f>'Industrie AMS'!J162-'Industrie AME'!J162</f>
        <v>0</v>
      </c>
      <c r="K162" s="23">
        <f>'Industrie AMS'!K162-'Industrie AME'!K162</f>
        <v>0</v>
      </c>
      <c r="L162" s="23">
        <f>'Industrie AMS'!L162-'Industrie AME'!L162</f>
        <v>0</v>
      </c>
      <c r="M162" s="23">
        <f>'Industrie AMS'!M162-'Industrie AME'!M162</f>
        <v>0</v>
      </c>
      <c r="N162" s="23">
        <f>'Industrie AMS'!N162-'Industrie AME'!N162</f>
        <v>0</v>
      </c>
      <c r="O162" s="23">
        <f>'Industrie AMS'!O162-'Industrie AME'!O162</f>
        <v>0</v>
      </c>
      <c r="P162" s="23">
        <f>'Industrie AMS'!P162-'Industrie AME'!P162</f>
        <v>0</v>
      </c>
      <c r="Q162" s="23">
        <f>'Industrie AMS'!Q162-'Industrie AME'!Q162</f>
        <v>0</v>
      </c>
      <c r="R162" s="23">
        <f>'Industrie AMS'!R162-'Industrie AME'!R162</f>
        <v>0</v>
      </c>
      <c r="S162" s="23">
        <f>'Industrie AMS'!S162-'Industrie AME'!S162</f>
        <v>0</v>
      </c>
      <c r="T162" s="23">
        <f>'Industrie AMS'!T162-'Industrie AME'!T162</f>
        <v>0</v>
      </c>
      <c r="U162" s="23">
        <f>'Industrie AMS'!U162-'Industrie AME'!U162</f>
        <v>0</v>
      </c>
      <c r="V162" s="23">
        <f>'Industrie AMS'!V162-'Industrie AME'!V162</f>
        <v>2.414402300000007E-3</v>
      </c>
      <c r="W162" s="23">
        <f>'Industrie AMS'!W162-'Industrie AME'!W162</f>
        <v>-1.3663656099999977E-2</v>
      </c>
      <c r="X162" s="23">
        <f>'Industrie AMS'!X162-'Industrie AME'!X162</f>
        <v>-3.4212278599999979E-2</v>
      </c>
      <c r="Y162" s="23">
        <f>'Industrie AMS'!Y162-'Industrie AME'!Y162</f>
        <v>-3.6929492100000016E-2</v>
      </c>
      <c r="Z162" s="23">
        <f>'Industrie AMS'!Z162-'Industrie AME'!Z162</f>
        <v>-4.3445315600000034E-2</v>
      </c>
      <c r="AA162" s="23">
        <f>'Industrie AMS'!AA162-'Industrie AME'!AA162</f>
        <v>-5.3530163199999981E-2</v>
      </c>
      <c r="AB162" s="23">
        <f>'Industrie AMS'!AB162-'Industrie AME'!AB162</f>
        <v>-6.5708015800000019E-2</v>
      </c>
      <c r="AC162" s="23">
        <f>'Industrie AMS'!AC162-'Industrie AME'!AC162</f>
        <v>-7.7754842100000054E-2</v>
      </c>
      <c r="AD162" s="23">
        <f>'Industrie AMS'!AD162-'Industrie AME'!AD162</f>
        <v>-0.1002256722</v>
      </c>
      <c r="AE162" s="23">
        <f>'Industrie AMS'!AE162-'Industrie AME'!AE162</f>
        <v>-0.12686587970000002</v>
      </c>
      <c r="AF162" s="23">
        <f>'Industrie AMS'!AF162-'Industrie AME'!AF162</f>
        <v>-0.15431078240000001</v>
      </c>
      <c r="AG162" s="23">
        <f>'Industrie AMS'!AG162-'Industrie AME'!AG162</f>
        <v>-0.1695960131</v>
      </c>
      <c r="AH162" s="23">
        <f>'Industrie AMS'!AH162-'Industrie AME'!AH162</f>
        <v>-0.18542032229999997</v>
      </c>
      <c r="AI162" s="23">
        <f>'Industrie AMS'!AI162-'Industrie AME'!AI162</f>
        <v>-0.20297205300000001</v>
      </c>
      <c r="AJ162" s="23">
        <f>'Industrie AMS'!AJ162-'Industrie AME'!AJ162</f>
        <v>-0.22073506600000001</v>
      </c>
      <c r="AK162" s="23">
        <f>'Industrie AMS'!AK162-'Industrie AME'!AK162</f>
        <v>-0.23905333839999995</v>
      </c>
      <c r="AL162" s="23">
        <f>'Industrie AMS'!AL162-'Industrie AME'!AL162</f>
        <v>-0.21598036059999998</v>
      </c>
      <c r="AM162" s="23">
        <f>'Industrie AMS'!AM162-'Industrie AME'!AM162</f>
        <v>-0.19443696839999999</v>
      </c>
      <c r="AN162" s="23">
        <f>'Industrie AMS'!AN162-'Industrie AME'!AN162</f>
        <v>-0.21884171899999999</v>
      </c>
      <c r="AO162" s="23">
        <f>'Industrie AMS'!AO162-'Industrie AME'!AO162</f>
        <v>-0.24540055120000004</v>
      </c>
      <c r="AP162" s="23">
        <f>'Industrie AMS'!AP162-'Industrie AME'!AP162</f>
        <v>-0.27257706749999999</v>
      </c>
      <c r="AQ162" s="23">
        <f>'Industrie AMS'!AQ162-'Industrie AME'!AQ162</f>
        <v>-0.3008367911</v>
      </c>
      <c r="AR162" s="23">
        <f>'Industrie AMS'!AR162-'Industrie AME'!AR162</f>
        <v>-0.32946491169999997</v>
      </c>
      <c r="AS162" s="23">
        <f>'Industrie AMS'!AS162-'Industrie AME'!AS162</f>
        <v>-0.31804637134999997</v>
      </c>
      <c r="AT162" s="23">
        <f>'Industrie AMS'!AT162-'Industrie AME'!AT162</f>
        <v>-0.30654341373999999</v>
      </c>
      <c r="AU162" s="23">
        <f>'Industrie AMS'!AU162-'Industrie AME'!AU162</f>
        <v>-0.2950060008</v>
      </c>
      <c r="AV162" s="23">
        <f>'Industrie AMS'!AV162-'Industrie AME'!AV162</f>
        <v>-0.28357556750000001</v>
      </c>
      <c r="AW162" s="23">
        <f>'Industrie AMS'!AW162-'Industrie AME'!AW162</f>
        <v>-0.27497565760000003</v>
      </c>
    </row>
    <row r="163" spans="1:49" x14ac:dyDescent="0.25">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row>
    <row r="164" spans="1:49" x14ac:dyDescent="0.25">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row>
    <row r="165" spans="1:49" x14ac:dyDescent="0.25">
      <c r="A165" s="166" t="s">
        <v>302</v>
      </c>
      <c r="B165" t="s">
        <v>255</v>
      </c>
      <c r="C165" s="23">
        <f>'Industrie AMS'!C165-'Industrie AME'!C165</f>
        <v>0</v>
      </c>
      <c r="D165" s="23">
        <f>'Industrie AMS'!D165-'Industrie AME'!D165</f>
        <v>0</v>
      </c>
      <c r="E165" s="23">
        <f>'Industrie AMS'!E165-'Industrie AME'!E165</f>
        <v>0</v>
      </c>
      <c r="F165" s="23">
        <f>'Industrie AMS'!F165-'Industrie AME'!F165</f>
        <v>0</v>
      </c>
      <c r="G165" s="23">
        <f>'Industrie AMS'!G165-'Industrie AME'!G165</f>
        <v>0</v>
      </c>
      <c r="H165" s="23">
        <f>'Industrie AMS'!H165-'Industrie AME'!H165</f>
        <v>0</v>
      </c>
      <c r="I165" s="23">
        <f>'Industrie AMS'!I165-'Industrie AME'!I165</f>
        <v>0</v>
      </c>
      <c r="J165" s="23">
        <f>'Industrie AMS'!J165-'Industrie AME'!J165</f>
        <v>0</v>
      </c>
      <c r="K165" s="23">
        <f>'Industrie AMS'!K165-'Industrie AME'!K165</f>
        <v>0</v>
      </c>
      <c r="L165" s="23">
        <f>'Industrie AMS'!L165-'Industrie AME'!L165</f>
        <v>0</v>
      </c>
      <c r="M165" s="23">
        <f>'Industrie AMS'!M165-'Industrie AME'!M165</f>
        <v>0</v>
      </c>
      <c r="N165" s="23">
        <f>'Industrie AMS'!N165-'Industrie AME'!N165</f>
        <v>0</v>
      </c>
      <c r="O165" s="23">
        <f>'Industrie AMS'!O165-'Industrie AME'!O165</f>
        <v>0</v>
      </c>
      <c r="P165" s="23">
        <f>'Industrie AMS'!P165-'Industrie AME'!P165</f>
        <v>0</v>
      </c>
      <c r="Q165" s="23">
        <f>'Industrie AMS'!Q165-'Industrie AME'!Q165</f>
        <v>0</v>
      </c>
      <c r="R165" s="23">
        <f>'Industrie AMS'!R165-'Industrie AME'!R165</f>
        <v>0</v>
      </c>
      <c r="S165" s="23">
        <f>'Industrie AMS'!S165-'Industrie AME'!S165</f>
        <v>0</v>
      </c>
      <c r="T165" s="23">
        <f>'Industrie AMS'!T165-'Industrie AME'!T165</f>
        <v>0</v>
      </c>
      <c r="U165" s="23">
        <f>'Industrie AMS'!U165-'Industrie AME'!U165</f>
        <v>0</v>
      </c>
      <c r="V165" s="23">
        <f>'Industrie AMS'!V165-'Industrie AME'!V165</f>
        <v>8.6919449999998122E-3</v>
      </c>
      <c r="W165" s="23">
        <f>'Industrie AMS'!W165-'Industrie AME'!W165</f>
        <v>8.5720780000002605E-3</v>
      </c>
      <c r="X165" s="23">
        <f>'Industrie AMS'!X165-'Industrie AME'!X165</f>
        <v>1.8222699999999037E-3</v>
      </c>
      <c r="Y165" s="23">
        <f>'Industrie AMS'!Y165-'Industrie AME'!Y165</f>
        <v>1.6695181999999864E-2</v>
      </c>
      <c r="Z165" s="23">
        <f>'Industrie AMS'!Z165-'Industrie AME'!Z165</f>
        <v>3.2069787000000183E-2</v>
      </c>
      <c r="AA165" s="23">
        <f>'Industrie AMS'!AA165-'Industrie AME'!AA165</f>
        <v>4.1429192000000281E-2</v>
      </c>
      <c r="AB165" s="23">
        <f>'Industrie AMS'!AB165-'Industrie AME'!AB165</f>
        <v>4.2259849000000127E-2</v>
      </c>
      <c r="AC165" s="23">
        <f>'Industrie AMS'!AC165-'Industrie AME'!AC165</f>
        <v>3.3819908999999981E-2</v>
      </c>
      <c r="AD165" s="23">
        <f>'Industrie AMS'!AD165-'Industrie AME'!AD165</f>
        <v>3.5652199000000273E-2</v>
      </c>
      <c r="AE165" s="23">
        <f>'Industrie AMS'!AE165-'Industrie AME'!AE165</f>
        <v>3.8021148999999976E-2</v>
      </c>
      <c r="AF165" s="23">
        <f>'Industrie AMS'!AF165-'Industrie AME'!AF165</f>
        <v>3.9403866000000232E-2</v>
      </c>
      <c r="AG165" s="23">
        <f>'Industrie AMS'!AG165-'Industrie AME'!AG165</f>
        <v>3.7255067000000253E-2</v>
      </c>
      <c r="AH165" s="23">
        <f>'Industrie AMS'!AH165-'Industrie AME'!AH165</f>
        <v>3.1957012999999979E-2</v>
      </c>
      <c r="AI165" s="23">
        <f>'Industrie AMS'!AI165-'Industrie AME'!AI165</f>
        <v>3.3047131000000007E-2</v>
      </c>
      <c r="AJ165" s="23">
        <f>'Industrie AMS'!AJ165-'Industrie AME'!AJ165</f>
        <v>3.5900953000000069E-2</v>
      </c>
      <c r="AK165" s="23">
        <f>'Industrie AMS'!AK165-'Industrie AME'!AK165</f>
        <v>3.592743399999998E-2</v>
      </c>
      <c r="AL165" s="23">
        <f>'Industrie AMS'!AL165-'Industrie AME'!AL165</f>
        <v>3.1277618000000285E-2</v>
      </c>
      <c r="AM165" s="23">
        <f>'Industrie AMS'!AM165-'Industrie AME'!AM165</f>
        <v>2.2845019000000022E-2</v>
      </c>
      <c r="AN165" s="23">
        <f>'Industrie AMS'!AN165-'Industrie AME'!AN165</f>
        <v>2.8682512000000493E-2</v>
      </c>
      <c r="AO165" s="23">
        <f>'Industrie AMS'!AO165-'Industrie AME'!AO165</f>
        <v>3.4264541999999842E-2</v>
      </c>
      <c r="AP165" s="23">
        <f>'Industrie AMS'!AP165-'Industrie AME'!AP165</f>
        <v>3.9513625999999746E-2</v>
      </c>
      <c r="AQ165" s="23">
        <f>'Industrie AMS'!AQ165-'Industrie AME'!AQ165</f>
        <v>4.60944569999997E-2</v>
      </c>
      <c r="AR165" s="23">
        <f>'Industrie AMS'!AR165-'Industrie AME'!AR165</f>
        <v>5.1847948999999893E-2</v>
      </c>
      <c r="AS165" s="23">
        <f>'Industrie AMS'!AS165-'Industrie AME'!AS165</f>
        <v>4.4619943999999911E-2</v>
      </c>
      <c r="AT165" s="23">
        <f>'Industrie AMS'!AT165-'Industrie AME'!AT165</f>
        <v>3.6492896000000385E-2</v>
      </c>
      <c r="AU165" s="23">
        <f>'Industrie AMS'!AU165-'Industrie AME'!AU165</f>
        <v>3.0790784999999765E-2</v>
      </c>
      <c r="AV165" s="23">
        <f>'Industrie AMS'!AV165-'Industrie AME'!AV165</f>
        <v>2.6243659000000363E-2</v>
      </c>
      <c r="AW165" s="23">
        <f>'Industrie AMS'!AW165-'Industrie AME'!AW165</f>
        <v>2.1696468000000024E-2</v>
      </c>
    </row>
    <row r="166" spans="1:49" x14ac:dyDescent="0.25">
      <c r="A166" s="166"/>
      <c r="B166" t="s">
        <v>256</v>
      </c>
      <c r="C166" s="23">
        <f>'Industrie AMS'!C166-'Industrie AME'!C166</f>
        <v>0</v>
      </c>
      <c r="D166" s="23">
        <f>'Industrie AMS'!D166-'Industrie AME'!D166</f>
        <v>0</v>
      </c>
      <c r="E166" s="23">
        <f>'Industrie AMS'!E166-'Industrie AME'!E166</f>
        <v>0</v>
      </c>
      <c r="F166" s="23">
        <f>'Industrie AMS'!F166-'Industrie AME'!F166</f>
        <v>0</v>
      </c>
      <c r="G166" s="23">
        <f>'Industrie AMS'!G166-'Industrie AME'!G166</f>
        <v>0</v>
      </c>
      <c r="H166" s="23">
        <f>'Industrie AMS'!H166-'Industrie AME'!H166</f>
        <v>0</v>
      </c>
      <c r="I166" s="23">
        <f>'Industrie AMS'!I166-'Industrie AME'!I166</f>
        <v>0</v>
      </c>
      <c r="J166" s="23">
        <f>'Industrie AMS'!J166-'Industrie AME'!J166</f>
        <v>0</v>
      </c>
      <c r="K166" s="23">
        <f>'Industrie AMS'!K166-'Industrie AME'!K166</f>
        <v>0</v>
      </c>
      <c r="L166" s="23">
        <f>'Industrie AMS'!L166-'Industrie AME'!L166</f>
        <v>0</v>
      </c>
      <c r="M166" s="23">
        <f>'Industrie AMS'!M166-'Industrie AME'!M166</f>
        <v>0</v>
      </c>
      <c r="N166" s="23">
        <f>'Industrie AMS'!N166-'Industrie AME'!N166</f>
        <v>0</v>
      </c>
      <c r="O166" s="23">
        <f>'Industrie AMS'!O166-'Industrie AME'!O166</f>
        <v>0</v>
      </c>
      <c r="P166" s="23">
        <f>'Industrie AMS'!P166-'Industrie AME'!P166</f>
        <v>0</v>
      </c>
      <c r="Q166" s="23">
        <f>'Industrie AMS'!Q166-'Industrie AME'!Q166</f>
        <v>0</v>
      </c>
      <c r="R166" s="23">
        <f>'Industrie AMS'!R166-'Industrie AME'!R166</f>
        <v>0</v>
      </c>
      <c r="S166" s="23">
        <f>'Industrie AMS'!S166-'Industrie AME'!S166</f>
        <v>0</v>
      </c>
      <c r="T166" s="23">
        <f>'Industrie AMS'!T166-'Industrie AME'!T166</f>
        <v>0</v>
      </c>
      <c r="U166" s="23">
        <f>'Industrie AMS'!U166-'Industrie AME'!U166</f>
        <v>0</v>
      </c>
      <c r="V166" s="23">
        <f>'Industrie AMS'!V166-'Industrie AME'!V166</f>
        <v>1.4839057000000544E-2</v>
      </c>
      <c r="W166" s="23">
        <f>'Industrie AMS'!W166-'Industrie AME'!W166</f>
        <v>-0.34064782999999998</v>
      </c>
      <c r="X166" s="23">
        <f>'Industrie AMS'!X166-'Industrie AME'!X166</f>
        <v>-0.68987317999999931</v>
      </c>
      <c r="Y166" s="23">
        <f>'Industrie AMS'!Y166-'Industrie AME'!Y166</f>
        <v>-0.95622828099999957</v>
      </c>
      <c r="Z166" s="23">
        <f>'Industrie AMS'!Z166-'Industrie AME'!Z166</f>
        <v>-1.1764306250000005</v>
      </c>
      <c r="AA166" s="23">
        <f>'Industrie AMS'!AA166-'Industrie AME'!AA166</f>
        <v>-1.3717747069999997</v>
      </c>
      <c r="AB166" s="23">
        <f>'Industrie AMS'!AB166-'Industrie AME'!AB166</f>
        <v>-1.5522881570000004</v>
      </c>
      <c r="AC166" s="23">
        <f>'Industrie AMS'!AC166-'Industrie AME'!AC166</f>
        <v>-1.7244771079999999</v>
      </c>
      <c r="AD166" s="23">
        <f>'Industrie AMS'!AD166-'Industrie AME'!AD166</f>
        <v>-1.7691377780000002</v>
      </c>
      <c r="AE166" s="23">
        <f>'Industrie AMS'!AE166-'Industrie AME'!AE166</f>
        <v>-1.7934498720000005</v>
      </c>
      <c r="AF166" s="23">
        <f>'Industrie AMS'!AF166-'Industrie AME'!AF166</f>
        <v>-1.8155853719999997</v>
      </c>
      <c r="AG166" s="23">
        <f>'Industrie AMS'!AG166-'Industrie AME'!AG166</f>
        <v>-1.8420115970000004</v>
      </c>
      <c r="AH166" s="23">
        <f>'Industrie AMS'!AH166-'Industrie AME'!AH166</f>
        <v>-1.8755420909999998</v>
      </c>
      <c r="AI166" s="23">
        <f>'Industrie AMS'!AI166-'Industrie AME'!AI166</f>
        <v>-1.9042434100000003</v>
      </c>
      <c r="AJ166" s="23">
        <f>'Industrie AMS'!AJ166-'Industrie AME'!AJ166</f>
        <v>-1.9338856339999992</v>
      </c>
      <c r="AK166" s="23">
        <f>'Industrie AMS'!AK166-'Industrie AME'!AK166</f>
        <v>-1.9673345709999994</v>
      </c>
      <c r="AL166" s="23">
        <f>'Industrie AMS'!AL166-'Industrie AME'!AL166</f>
        <v>-2.0047700199999996</v>
      </c>
      <c r="AM166" s="23">
        <f>'Industrie AMS'!AM166-'Industrie AME'!AM166</f>
        <v>-2.0475074649999998</v>
      </c>
      <c r="AN166" s="23">
        <f>'Industrie AMS'!AN166-'Industrie AME'!AN166</f>
        <v>-2.0810181119999998</v>
      </c>
      <c r="AO166" s="23">
        <f>'Industrie AMS'!AO166-'Industrie AME'!AO166</f>
        <v>-2.1151512510000003</v>
      </c>
      <c r="AP166" s="23">
        <f>'Industrie AMS'!AP166-'Industrie AME'!AP166</f>
        <v>-2.1494058310000002</v>
      </c>
      <c r="AQ166" s="23">
        <f>'Industrie AMS'!AQ166-'Industrie AME'!AQ166</f>
        <v>-2.1833963399999998</v>
      </c>
      <c r="AR166" s="23">
        <f>'Industrie AMS'!AR166-'Industrie AME'!AR166</f>
        <v>-2.2187102310000002</v>
      </c>
      <c r="AS166" s="23">
        <f>'Industrie AMS'!AS166-'Industrie AME'!AS166</f>
        <v>-2.2656488430000001</v>
      </c>
      <c r="AT166" s="23">
        <f>'Industrie AMS'!AT166-'Industrie AME'!AT166</f>
        <v>-2.3145250740000005</v>
      </c>
      <c r="AU166" s="23">
        <f>'Industrie AMS'!AU166-'Industrie AME'!AU166</f>
        <v>-2.3624510839999999</v>
      </c>
      <c r="AV166" s="23">
        <f>'Industrie AMS'!AV166-'Industrie AME'!AV166</f>
        <v>-2.4101564960000008</v>
      </c>
      <c r="AW166" s="23">
        <f>'Industrie AMS'!AW166-'Industrie AME'!AW166</f>
        <v>-2.4585100799999999</v>
      </c>
    </row>
    <row r="167" spans="1:49" x14ac:dyDescent="0.25">
      <c r="A167" s="166"/>
      <c r="B167" t="s">
        <v>257</v>
      </c>
      <c r="C167" s="23">
        <f>'Industrie AMS'!C167-'Industrie AME'!C167</f>
        <v>0</v>
      </c>
      <c r="D167" s="23">
        <f>'Industrie AMS'!D167-'Industrie AME'!D167</f>
        <v>0</v>
      </c>
      <c r="E167" s="23">
        <f>'Industrie AMS'!E167-'Industrie AME'!E167</f>
        <v>0</v>
      </c>
      <c r="F167" s="23">
        <f>'Industrie AMS'!F167-'Industrie AME'!F167</f>
        <v>0</v>
      </c>
      <c r="G167" s="23">
        <f>'Industrie AMS'!G167-'Industrie AME'!G167</f>
        <v>0</v>
      </c>
      <c r="H167" s="23">
        <f>'Industrie AMS'!H167-'Industrie AME'!H167</f>
        <v>0</v>
      </c>
      <c r="I167" s="23">
        <f>'Industrie AMS'!I167-'Industrie AME'!I167</f>
        <v>0</v>
      </c>
      <c r="J167" s="23">
        <f>'Industrie AMS'!J167-'Industrie AME'!J167</f>
        <v>0</v>
      </c>
      <c r="K167" s="23">
        <f>'Industrie AMS'!K167-'Industrie AME'!K167</f>
        <v>0</v>
      </c>
      <c r="L167" s="23">
        <f>'Industrie AMS'!L167-'Industrie AME'!L167</f>
        <v>0</v>
      </c>
      <c r="M167" s="23">
        <f>'Industrie AMS'!M167-'Industrie AME'!M167</f>
        <v>0</v>
      </c>
      <c r="N167" s="23">
        <f>'Industrie AMS'!N167-'Industrie AME'!N167</f>
        <v>0</v>
      </c>
      <c r="O167" s="23">
        <f>'Industrie AMS'!O167-'Industrie AME'!O167</f>
        <v>0</v>
      </c>
      <c r="P167" s="23">
        <f>'Industrie AMS'!P167-'Industrie AME'!P167</f>
        <v>0</v>
      </c>
      <c r="Q167" s="23">
        <f>'Industrie AMS'!Q167-'Industrie AME'!Q167</f>
        <v>0</v>
      </c>
      <c r="R167" s="23">
        <f>'Industrie AMS'!R167-'Industrie AME'!R167</f>
        <v>0</v>
      </c>
      <c r="S167" s="23">
        <f>'Industrie AMS'!S167-'Industrie AME'!S167</f>
        <v>0</v>
      </c>
      <c r="T167" s="23">
        <f>'Industrie AMS'!T167-'Industrie AME'!T167</f>
        <v>0</v>
      </c>
      <c r="U167" s="23">
        <f>'Industrie AMS'!U167-'Industrie AME'!U167</f>
        <v>0</v>
      </c>
      <c r="V167" s="23">
        <f>'Industrie AMS'!V167-'Industrie AME'!V167</f>
        <v>4.1154667999999672E-3</v>
      </c>
      <c r="W167" s="23">
        <f>'Industrie AMS'!W167-'Industrie AME'!W167</f>
        <v>-4.2045085000000038E-2</v>
      </c>
      <c r="X167" s="23">
        <f>'Industrie AMS'!X167-'Industrie AME'!X167</f>
        <v>-9.0818885599999954E-2</v>
      </c>
      <c r="Y167" s="23">
        <f>'Industrie AMS'!Y167-'Industrie AME'!Y167</f>
        <v>-0.13372757930000001</v>
      </c>
      <c r="Z167" s="23">
        <f>'Industrie AMS'!Z167-'Industrie AME'!Z167</f>
        <v>-0.16755702850000009</v>
      </c>
      <c r="AA167" s="23">
        <f>'Industrie AMS'!AA167-'Industrie AME'!AA167</f>
        <v>-0.20069277110000006</v>
      </c>
      <c r="AB167" s="23">
        <f>'Industrie AMS'!AB167-'Industrie AME'!AB167</f>
        <v>-0.23147245680000006</v>
      </c>
      <c r="AC167" s="23">
        <f>'Industrie AMS'!AC167-'Industrie AME'!AC167</f>
        <v>-0.25981445849999996</v>
      </c>
      <c r="AD167" s="23">
        <f>'Industrie AMS'!AD167-'Industrie AME'!AD167</f>
        <v>-0.26956407529999998</v>
      </c>
      <c r="AE167" s="23">
        <f>'Industrie AMS'!AE167-'Industrie AME'!AE167</f>
        <v>-0.27763465800000003</v>
      </c>
      <c r="AF167" s="23">
        <f>'Industrie AMS'!AF167-'Industrie AME'!AF167</f>
        <v>-0.28359584380000002</v>
      </c>
      <c r="AG167" s="23">
        <f>'Industrie AMS'!AG167-'Industrie AME'!AG167</f>
        <v>-0.28902790669999995</v>
      </c>
      <c r="AH167" s="23">
        <f>'Industrie AMS'!AH167-'Industrie AME'!AH167</f>
        <v>-0.29364876490000008</v>
      </c>
      <c r="AI167" s="23">
        <f>'Industrie AMS'!AI167-'Industrie AME'!AI167</f>
        <v>-0.29724767690000004</v>
      </c>
      <c r="AJ167" s="23">
        <f>'Industrie AMS'!AJ167-'Industrie AME'!AJ167</f>
        <v>-0.30169833770000004</v>
      </c>
      <c r="AK167" s="23">
        <f>'Industrie AMS'!AK167-'Industrie AME'!AK167</f>
        <v>-0.30673676220000001</v>
      </c>
      <c r="AL167" s="23">
        <f>'Industrie AMS'!AL167-'Industrie AME'!AL167</f>
        <v>-0.31187646710000005</v>
      </c>
      <c r="AM167" s="23">
        <f>'Industrie AMS'!AM167-'Industrie AME'!AM167</f>
        <v>-0.3183490793</v>
      </c>
      <c r="AN167" s="23">
        <f>'Industrie AMS'!AN167-'Industrie AME'!AN167</f>
        <v>-0.32259805149999998</v>
      </c>
      <c r="AO167" s="23">
        <f>'Industrie AMS'!AO167-'Industrie AME'!AO167</f>
        <v>-0.32893735139999997</v>
      </c>
      <c r="AP167" s="23">
        <f>'Industrie AMS'!AP167-'Industrie AME'!AP167</f>
        <v>-0.33464953459999996</v>
      </c>
      <c r="AQ167" s="23">
        <f>'Industrie AMS'!AQ167-'Industrie AME'!AQ167</f>
        <v>-0.34039164849999992</v>
      </c>
      <c r="AR167" s="23">
        <f>'Industrie AMS'!AR167-'Industrie AME'!AR167</f>
        <v>-0.34648930249999998</v>
      </c>
      <c r="AS167" s="23">
        <f>'Industrie AMS'!AS167-'Industrie AME'!AS167</f>
        <v>-0.35425964229999996</v>
      </c>
      <c r="AT167" s="23">
        <f>'Industrie AMS'!AT167-'Industrie AME'!AT167</f>
        <v>-0.3612126443</v>
      </c>
      <c r="AU167" s="23">
        <f>'Industrie AMS'!AU167-'Industrie AME'!AU167</f>
        <v>-0.36838892960000003</v>
      </c>
      <c r="AV167" s="23">
        <f>'Industrie AMS'!AV167-'Industrie AME'!AV167</f>
        <v>-0.37572490160000005</v>
      </c>
      <c r="AW167" s="23">
        <f>'Industrie AMS'!AW167-'Industrie AME'!AW167</f>
        <v>-0.3834418074</v>
      </c>
    </row>
    <row r="168" spans="1:49" x14ac:dyDescent="0.25">
      <c r="A168" s="166"/>
      <c r="B168" t="s">
        <v>258</v>
      </c>
      <c r="C168" s="23">
        <f>'Industrie AMS'!C168-'Industrie AME'!C168</f>
        <v>0</v>
      </c>
      <c r="D168" s="23">
        <f>'Industrie AMS'!D168-'Industrie AME'!D168</f>
        <v>0</v>
      </c>
      <c r="E168" s="23">
        <f>'Industrie AMS'!E168-'Industrie AME'!E168</f>
        <v>0</v>
      </c>
      <c r="F168" s="23">
        <f>'Industrie AMS'!F168-'Industrie AME'!F168</f>
        <v>0</v>
      </c>
      <c r="G168" s="23">
        <f>'Industrie AMS'!G168-'Industrie AME'!G168</f>
        <v>0</v>
      </c>
      <c r="H168" s="23">
        <f>'Industrie AMS'!H168-'Industrie AME'!H168</f>
        <v>0</v>
      </c>
      <c r="I168" s="23">
        <f>'Industrie AMS'!I168-'Industrie AME'!I168</f>
        <v>0</v>
      </c>
      <c r="J168" s="23">
        <f>'Industrie AMS'!J168-'Industrie AME'!J168</f>
        <v>0</v>
      </c>
      <c r="K168" s="23">
        <f>'Industrie AMS'!K168-'Industrie AME'!K168</f>
        <v>0</v>
      </c>
      <c r="L168" s="23">
        <f>'Industrie AMS'!L168-'Industrie AME'!L168</f>
        <v>0</v>
      </c>
      <c r="M168" s="23">
        <f>'Industrie AMS'!M168-'Industrie AME'!M168</f>
        <v>0</v>
      </c>
      <c r="N168" s="23">
        <f>'Industrie AMS'!N168-'Industrie AME'!N168</f>
        <v>0</v>
      </c>
      <c r="O168" s="23">
        <f>'Industrie AMS'!O168-'Industrie AME'!O168</f>
        <v>0</v>
      </c>
      <c r="P168" s="23">
        <f>'Industrie AMS'!P168-'Industrie AME'!P168</f>
        <v>0</v>
      </c>
      <c r="Q168" s="23">
        <f>'Industrie AMS'!Q168-'Industrie AME'!Q168</f>
        <v>0</v>
      </c>
      <c r="R168" s="23">
        <f>'Industrie AMS'!R168-'Industrie AME'!R168</f>
        <v>0</v>
      </c>
      <c r="S168" s="23">
        <f>'Industrie AMS'!S168-'Industrie AME'!S168</f>
        <v>0</v>
      </c>
      <c r="T168" s="23">
        <f>'Industrie AMS'!T168-'Industrie AME'!T168</f>
        <v>0</v>
      </c>
      <c r="U168" s="23">
        <f>'Industrie AMS'!U168-'Industrie AME'!U168</f>
        <v>0</v>
      </c>
      <c r="V168" s="23">
        <f>'Industrie AMS'!V168-'Industrie AME'!V168</f>
        <v>1.308784999999979E-3</v>
      </c>
      <c r="W168" s="23">
        <f>'Industrie AMS'!W168-'Industrie AME'!W168</f>
        <v>-0.10076517199999979</v>
      </c>
      <c r="X168" s="23">
        <f>'Industrie AMS'!X168-'Industrie AME'!X168</f>
        <v>-0.21322848900000002</v>
      </c>
      <c r="Y168" s="23">
        <f>'Industrie AMS'!Y168-'Industrie AME'!Y168</f>
        <v>-0.31398003199999991</v>
      </c>
      <c r="Z168" s="23">
        <f>'Industrie AMS'!Z168-'Industrie AME'!Z168</f>
        <v>-0.41488828899999985</v>
      </c>
      <c r="AA168" s="23">
        <f>'Industrie AMS'!AA168-'Industrie AME'!AA168</f>
        <v>-0.51895858799999983</v>
      </c>
      <c r="AB168" s="23">
        <f>'Industrie AMS'!AB168-'Industrie AME'!AB168</f>
        <v>-0.6298493730000001</v>
      </c>
      <c r="AC168" s="23">
        <f>'Industrie AMS'!AC168-'Industrie AME'!AC168</f>
        <v>-0.74890627700000012</v>
      </c>
      <c r="AD168" s="23">
        <f>'Industrie AMS'!AD168-'Industrie AME'!AD168</f>
        <v>-0.76840191400000002</v>
      </c>
      <c r="AE168" s="23">
        <f>'Industrie AMS'!AE168-'Industrie AME'!AE168</f>
        <v>-0.77996930300000011</v>
      </c>
      <c r="AF168" s="23">
        <f>'Industrie AMS'!AF168-'Industrie AME'!AF168</f>
        <v>-0.79079677500000001</v>
      </c>
      <c r="AG168" s="23">
        <f>'Industrie AMS'!AG168-'Industrie AME'!AG168</f>
        <v>-0.80347733599999982</v>
      </c>
      <c r="AH168" s="23">
        <f>'Industrie AMS'!AH168-'Industrie AME'!AH168</f>
        <v>-0.81919905099999979</v>
      </c>
      <c r="AI168" s="23">
        <f>'Industrie AMS'!AI168-'Industrie AME'!AI168</f>
        <v>-0.8323908889999998</v>
      </c>
      <c r="AJ168" s="23">
        <f>'Industrie AMS'!AJ168-'Industrie AME'!AJ168</f>
        <v>-0.84520945899999989</v>
      </c>
      <c r="AK168" s="23">
        <f>'Industrie AMS'!AK168-'Industrie AME'!AK168</f>
        <v>-0.859066675</v>
      </c>
      <c r="AL168" s="23">
        <f>'Industrie AMS'!AL168-'Industrie AME'!AL168</f>
        <v>-0.87583122800000002</v>
      </c>
      <c r="AM168" s="23">
        <f>'Industrie AMS'!AM168-'Industrie AME'!AM168</f>
        <v>-0.89365182500000007</v>
      </c>
      <c r="AN168" s="23">
        <f>'Industrie AMS'!AN168-'Industrie AME'!AN168</f>
        <v>-0.87457635999999983</v>
      </c>
      <c r="AO168" s="23">
        <f>'Industrie AMS'!AO168-'Industrie AME'!AO168</f>
        <v>-0.850730714</v>
      </c>
      <c r="AP168" s="23">
        <f>'Industrie AMS'!AP168-'Industrie AME'!AP168</f>
        <v>-0.82297690600000006</v>
      </c>
      <c r="AQ168" s="23">
        <f>'Industrie AMS'!AQ168-'Industrie AME'!AQ168</f>
        <v>-0.79197529800000011</v>
      </c>
      <c r="AR168" s="23">
        <f>'Industrie AMS'!AR168-'Industrie AME'!AR168</f>
        <v>-0.75808506600000003</v>
      </c>
      <c r="AS168" s="23">
        <f>'Industrie AMS'!AS168-'Industrie AME'!AS168</f>
        <v>-0.75412628100000001</v>
      </c>
      <c r="AT168" s="23">
        <f>'Industrie AMS'!AT168-'Industrie AME'!AT168</f>
        <v>-0.75358245899999998</v>
      </c>
      <c r="AU168" s="23">
        <f>'Industrie AMS'!AU168-'Industrie AME'!AU168</f>
        <v>-0.7530668549999997</v>
      </c>
      <c r="AV168" s="23">
        <f>'Industrie AMS'!AV168-'Industrie AME'!AV168</f>
        <v>-0.75193100700000004</v>
      </c>
      <c r="AW168" s="23">
        <f>'Industrie AMS'!AW168-'Industrie AME'!AW168</f>
        <v>-0.75076819699999975</v>
      </c>
    </row>
    <row r="169" spans="1:49" x14ac:dyDescent="0.25">
      <c r="A169" s="166"/>
      <c r="B169" t="s">
        <v>268</v>
      </c>
      <c r="C169" s="23">
        <f>'Industrie AMS'!C169-'Industrie AME'!C169</f>
        <v>0</v>
      </c>
      <c r="D169" s="23">
        <f>'Industrie AMS'!D169-'Industrie AME'!D169</f>
        <v>0</v>
      </c>
      <c r="E169" s="23">
        <f>'Industrie AMS'!E169-'Industrie AME'!E169</f>
        <v>0</v>
      </c>
      <c r="F169" s="23">
        <f>'Industrie AMS'!F169-'Industrie AME'!F169</f>
        <v>0</v>
      </c>
      <c r="G169" s="23">
        <f>'Industrie AMS'!G169-'Industrie AME'!G169</f>
        <v>0</v>
      </c>
      <c r="H169" s="23">
        <f>'Industrie AMS'!H169-'Industrie AME'!H169</f>
        <v>0</v>
      </c>
      <c r="I169" s="23">
        <f>'Industrie AMS'!I169-'Industrie AME'!I169</f>
        <v>0</v>
      </c>
      <c r="J169" s="23">
        <f>'Industrie AMS'!J169-'Industrie AME'!J169</f>
        <v>0</v>
      </c>
      <c r="K169" s="23">
        <f>'Industrie AMS'!K169-'Industrie AME'!K169</f>
        <v>0</v>
      </c>
      <c r="L169" s="23">
        <f>'Industrie AMS'!L169-'Industrie AME'!L169</f>
        <v>0</v>
      </c>
      <c r="M169" s="23">
        <f>'Industrie AMS'!M169-'Industrie AME'!M169</f>
        <v>0</v>
      </c>
      <c r="N169" s="23">
        <f>'Industrie AMS'!N169-'Industrie AME'!N169</f>
        <v>0</v>
      </c>
      <c r="O169" s="23">
        <f>'Industrie AMS'!O169-'Industrie AME'!O169</f>
        <v>0</v>
      </c>
      <c r="P169" s="23">
        <f>'Industrie AMS'!P169-'Industrie AME'!P169</f>
        <v>0</v>
      </c>
      <c r="Q169" s="23">
        <f>'Industrie AMS'!Q169-'Industrie AME'!Q169</f>
        <v>0</v>
      </c>
      <c r="R169" s="23">
        <f>'Industrie AMS'!R169-'Industrie AME'!R169</f>
        <v>0</v>
      </c>
      <c r="S169" s="23">
        <f>'Industrie AMS'!S169-'Industrie AME'!S169</f>
        <v>0</v>
      </c>
      <c r="T169" s="23">
        <f>'Industrie AMS'!T169-'Industrie AME'!T169</f>
        <v>0</v>
      </c>
      <c r="U169" s="23">
        <f>'Industrie AMS'!U169-'Industrie AME'!U169</f>
        <v>0</v>
      </c>
      <c r="V169" s="23">
        <f>'Industrie AMS'!V169-'Industrie AME'!V169</f>
        <v>-1.024241999999731E-3</v>
      </c>
      <c r="W169" s="23">
        <f>'Industrie AMS'!W169-'Industrie AME'!W169</f>
        <v>-0.24058470300000012</v>
      </c>
      <c r="X169" s="23">
        <f>'Industrie AMS'!X169-'Industrie AME'!X169</f>
        <v>-0.49745088900000001</v>
      </c>
      <c r="Y169" s="23">
        <f>'Industrie AMS'!Y169-'Industrie AME'!Y169</f>
        <v>-0.66794650900000008</v>
      </c>
      <c r="Z169" s="23">
        <f>'Industrie AMS'!Z169-'Industrie AME'!Z169</f>
        <v>-0.83690822300000001</v>
      </c>
      <c r="AA169" s="23">
        <f>'Industrie AMS'!AA169-'Industrie AME'!AA169</f>
        <v>-0.99514090400000033</v>
      </c>
      <c r="AB169" s="23">
        <f>'Industrie AMS'!AB169-'Industrie AME'!AB169</f>
        <v>-1.1439731979999999</v>
      </c>
      <c r="AC169" s="23">
        <f>'Industrie AMS'!AC169-'Industrie AME'!AC169</f>
        <v>-1.2768273209999998</v>
      </c>
      <c r="AD169" s="23">
        <f>'Industrie AMS'!AD169-'Industrie AME'!AD169</f>
        <v>-1.2795089390000003</v>
      </c>
      <c r="AE169" s="23">
        <f>'Industrie AMS'!AE169-'Industrie AME'!AE169</f>
        <v>-1.2808728809999996</v>
      </c>
      <c r="AF169" s="23">
        <f>'Industrie AMS'!AF169-'Industrie AME'!AF169</f>
        <v>-1.2815449829999999</v>
      </c>
      <c r="AG169" s="23">
        <f>'Industrie AMS'!AG169-'Industrie AME'!AG169</f>
        <v>-1.2830469949999999</v>
      </c>
      <c r="AH169" s="23">
        <f>'Industrie AMS'!AH169-'Industrie AME'!AH169</f>
        <v>-1.2878821839999999</v>
      </c>
      <c r="AI169" s="23">
        <f>'Industrie AMS'!AI169-'Industrie AME'!AI169</f>
        <v>-1.2850573980000002</v>
      </c>
      <c r="AJ169" s="23">
        <f>'Industrie AMS'!AJ169-'Industrie AME'!AJ169</f>
        <v>-1.2810263940000004</v>
      </c>
      <c r="AK169" s="23">
        <f>'Industrie AMS'!AK169-'Industrie AME'!AK169</f>
        <v>-1.2784692550000001</v>
      </c>
      <c r="AL169" s="23">
        <f>'Industrie AMS'!AL169-'Industrie AME'!AL169</f>
        <v>-1.2756356110000002</v>
      </c>
      <c r="AM169" s="23">
        <f>'Industrie AMS'!AM169-'Industrie AME'!AM169</f>
        <v>-1.2679134690000002</v>
      </c>
      <c r="AN169" s="23">
        <f>'Industrie AMS'!AN169-'Industrie AME'!AN169</f>
        <v>-1.19415373</v>
      </c>
      <c r="AO169" s="23">
        <f>'Industrie AMS'!AO169-'Industrie AME'!AO169</f>
        <v>-1.1202448309999999</v>
      </c>
      <c r="AP169" s="23">
        <f>'Industrie AMS'!AP169-'Industrie AME'!AP169</f>
        <v>-1.039882231</v>
      </c>
      <c r="AQ169" s="23">
        <f>'Industrie AMS'!AQ169-'Industrie AME'!AQ169</f>
        <v>-0.95445464599999985</v>
      </c>
      <c r="AR169" s="23">
        <f>'Industrie AMS'!AR169-'Industrie AME'!AR169</f>
        <v>-0.86426447199999989</v>
      </c>
      <c r="AS169" s="23">
        <f>'Industrie AMS'!AS169-'Industrie AME'!AS169</f>
        <v>-0.82162815499999997</v>
      </c>
      <c r="AT169" s="23">
        <f>'Industrie AMS'!AT169-'Industrie AME'!AT169</f>
        <v>-0.77761056599999989</v>
      </c>
      <c r="AU169" s="23">
        <f>'Industrie AMS'!AU169-'Industrie AME'!AU169</f>
        <v>-0.73195305899999985</v>
      </c>
      <c r="AV169" s="23">
        <f>'Industrie AMS'!AV169-'Industrie AME'!AV169</f>
        <v>-0.68429916699999982</v>
      </c>
      <c r="AW169" s="23">
        <f>'Industrie AMS'!AW169-'Industrie AME'!AW169</f>
        <v>-0.6436630430000001</v>
      </c>
    </row>
    <row r="170" spans="1:49" x14ac:dyDescent="0.25">
      <c r="A170" s="166"/>
      <c r="B170" t="s">
        <v>259</v>
      </c>
      <c r="C170" s="23">
        <f>'Industrie AMS'!C170-'Industrie AME'!C170</f>
        <v>0</v>
      </c>
      <c r="D170" s="23">
        <f>'Industrie AMS'!D170-'Industrie AME'!D170</f>
        <v>0</v>
      </c>
      <c r="E170" s="23">
        <f>'Industrie AMS'!E170-'Industrie AME'!E170</f>
        <v>0</v>
      </c>
      <c r="F170" s="23">
        <f>'Industrie AMS'!F170-'Industrie AME'!F170</f>
        <v>0</v>
      </c>
      <c r="G170" s="23">
        <f>'Industrie AMS'!G170-'Industrie AME'!G170</f>
        <v>0</v>
      </c>
      <c r="H170" s="23">
        <f>'Industrie AMS'!H170-'Industrie AME'!H170</f>
        <v>0</v>
      </c>
      <c r="I170" s="23">
        <f>'Industrie AMS'!I170-'Industrie AME'!I170</f>
        <v>0</v>
      </c>
      <c r="J170" s="23">
        <f>'Industrie AMS'!J170-'Industrie AME'!J170</f>
        <v>0</v>
      </c>
      <c r="K170" s="23">
        <f>'Industrie AMS'!K170-'Industrie AME'!K170</f>
        <v>0</v>
      </c>
      <c r="L170" s="23">
        <f>'Industrie AMS'!L170-'Industrie AME'!L170</f>
        <v>0</v>
      </c>
      <c r="M170" s="23">
        <f>'Industrie AMS'!M170-'Industrie AME'!M170</f>
        <v>0</v>
      </c>
      <c r="N170" s="23">
        <f>'Industrie AMS'!N170-'Industrie AME'!N170</f>
        <v>0</v>
      </c>
      <c r="O170" s="23">
        <f>'Industrie AMS'!O170-'Industrie AME'!O170</f>
        <v>0</v>
      </c>
      <c r="P170" s="23">
        <f>'Industrie AMS'!P170-'Industrie AME'!P170</f>
        <v>0</v>
      </c>
      <c r="Q170" s="23">
        <f>'Industrie AMS'!Q170-'Industrie AME'!Q170</f>
        <v>0</v>
      </c>
      <c r="R170" s="23">
        <f>'Industrie AMS'!R170-'Industrie AME'!R170</f>
        <v>0</v>
      </c>
      <c r="S170" s="23">
        <f>'Industrie AMS'!S170-'Industrie AME'!S170</f>
        <v>0</v>
      </c>
      <c r="T170" s="23">
        <f>'Industrie AMS'!T170-'Industrie AME'!T170</f>
        <v>0</v>
      </c>
      <c r="U170" s="23">
        <f>'Industrie AMS'!U170-'Industrie AME'!U170</f>
        <v>0</v>
      </c>
      <c r="V170" s="23">
        <f>'Industrie AMS'!V170-'Industrie AME'!V170</f>
        <v>-8.9523199999996805E-4</v>
      </c>
      <c r="W170" s="23">
        <f>'Industrie AMS'!W170-'Industrie AME'!W170</f>
        <v>-0.18642291100000019</v>
      </c>
      <c r="X170" s="23">
        <f>'Industrie AMS'!X170-'Industrie AME'!X170</f>
        <v>-0.37660407600000001</v>
      </c>
      <c r="Y170" s="23">
        <f>'Industrie AMS'!Y170-'Industrie AME'!Y170</f>
        <v>-0.53608783500000001</v>
      </c>
      <c r="Z170" s="23">
        <f>'Industrie AMS'!Z170-'Industrie AME'!Z170</f>
        <v>-0.69644826899999979</v>
      </c>
      <c r="AA170" s="23">
        <f>'Industrie AMS'!AA170-'Industrie AME'!AA170</f>
        <v>-0.86066881200000012</v>
      </c>
      <c r="AB170" s="23">
        <f>'Industrie AMS'!AB170-'Industrie AME'!AB170</f>
        <v>-1.0365556589999998</v>
      </c>
      <c r="AC170" s="23">
        <f>'Industrie AMS'!AC170-'Industrie AME'!AC170</f>
        <v>-1.2292353719999998</v>
      </c>
      <c r="AD170" s="23">
        <f>'Industrie AMS'!AD170-'Industrie AME'!AD170</f>
        <v>-1.2233656409999996</v>
      </c>
      <c r="AE170" s="23">
        <f>'Industrie AMS'!AE170-'Industrie AME'!AE170</f>
        <v>-1.209764458</v>
      </c>
      <c r="AF170" s="23">
        <f>'Industrie AMS'!AF170-'Industrie AME'!AF170</f>
        <v>-1.1953550279999998</v>
      </c>
      <c r="AG170" s="23">
        <f>'Industrie AMS'!AG170-'Industrie AME'!AG170</f>
        <v>-1.1815338339999997</v>
      </c>
      <c r="AH170" s="23">
        <f>'Industrie AMS'!AH170-'Industrie AME'!AH170</f>
        <v>-1.1714635989999995</v>
      </c>
      <c r="AI170" s="23">
        <f>'Industrie AMS'!AI170-'Industrie AME'!AI170</f>
        <v>-1.1570307889999998</v>
      </c>
      <c r="AJ170" s="23">
        <f>'Industrie AMS'!AJ170-'Industrie AME'!AJ170</f>
        <v>-1.1407293400000005</v>
      </c>
      <c r="AK170" s="23">
        <f>'Industrie AMS'!AK170-'Industrie AME'!AK170</f>
        <v>-1.125529459</v>
      </c>
      <c r="AL170" s="23">
        <f>'Industrie AMS'!AL170-'Industrie AME'!AL170</f>
        <v>-1.1097345369999996</v>
      </c>
      <c r="AM170" s="23">
        <f>'Industrie AMS'!AM170-'Industrie AME'!AM170</f>
        <v>-1.0936962779999999</v>
      </c>
      <c r="AN170" s="23">
        <f>'Industrie AMS'!AN170-'Industrie AME'!AN170</f>
        <v>-1.0229569740000004</v>
      </c>
      <c r="AO170" s="23">
        <f>'Industrie AMS'!AO170-'Industrie AME'!AO170</f>
        <v>-0.94619558399999981</v>
      </c>
      <c r="AP170" s="23">
        <f>'Industrie AMS'!AP170-'Industrie AME'!AP170</f>
        <v>-0.86540220600000062</v>
      </c>
      <c r="AQ170" s="23">
        <f>'Industrie AMS'!AQ170-'Industrie AME'!AQ170</f>
        <v>-0.78168247199999996</v>
      </c>
      <c r="AR170" s="23">
        <f>'Industrie AMS'!AR170-'Industrie AME'!AR170</f>
        <v>-0.69639300199999976</v>
      </c>
      <c r="AS170" s="23">
        <f>'Industrie AMS'!AS170-'Industrie AME'!AS170</f>
        <v>-0.64818424700000055</v>
      </c>
      <c r="AT170" s="23">
        <f>'Industrie AMS'!AT170-'Industrie AME'!AT170</f>
        <v>-0.60332753999999955</v>
      </c>
      <c r="AU170" s="23">
        <f>'Industrie AMS'!AU170-'Industrie AME'!AU170</f>
        <v>-0.55776752600000012</v>
      </c>
      <c r="AV170" s="23">
        <f>'Industrie AMS'!AV170-'Industrie AME'!AV170</f>
        <v>-0.51075254599999997</v>
      </c>
      <c r="AW170" s="23">
        <f>'Industrie AMS'!AW170-'Industrie AME'!AW170</f>
        <v>-0.46299382299999969</v>
      </c>
    </row>
    <row r="171" spans="1:49" x14ac:dyDescent="0.25">
      <c r="A171" s="166"/>
      <c r="B171" t="s">
        <v>260</v>
      </c>
      <c r="C171" s="23">
        <f>'Industrie AMS'!C171-'Industrie AME'!C171</f>
        <v>0</v>
      </c>
      <c r="D171" s="23">
        <f>'Industrie AMS'!D171-'Industrie AME'!D171</f>
        <v>0</v>
      </c>
      <c r="E171" s="23">
        <f>'Industrie AMS'!E171-'Industrie AME'!E171</f>
        <v>0</v>
      </c>
      <c r="F171" s="23">
        <f>'Industrie AMS'!F171-'Industrie AME'!F171</f>
        <v>0</v>
      </c>
      <c r="G171" s="23">
        <f>'Industrie AMS'!G171-'Industrie AME'!G171</f>
        <v>0</v>
      </c>
      <c r="H171" s="23">
        <f>'Industrie AMS'!H171-'Industrie AME'!H171</f>
        <v>0</v>
      </c>
      <c r="I171" s="23">
        <f>'Industrie AMS'!I171-'Industrie AME'!I171</f>
        <v>0</v>
      </c>
      <c r="J171" s="23">
        <f>'Industrie AMS'!J171-'Industrie AME'!J171</f>
        <v>0</v>
      </c>
      <c r="K171" s="23">
        <f>'Industrie AMS'!K171-'Industrie AME'!K171</f>
        <v>0</v>
      </c>
      <c r="L171" s="23">
        <f>'Industrie AMS'!L171-'Industrie AME'!L171</f>
        <v>0</v>
      </c>
      <c r="M171" s="23">
        <f>'Industrie AMS'!M171-'Industrie AME'!M171</f>
        <v>0</v>
      </c>
      <c r="N171" s="23">
        <f>'Industrie AMS'!N171-'Industrie AME'!N171</f>
        <v>0</v>
      </c>
      <c r="O171" s="23">
        <f>'Industrie AMS'!O171-'Industrie AME'!O171</f>
        <v>0</v>
      </c>
      <c r="P171" s="23">
        <f>'Industrie AMS'!P171-'Industrie AME'!P171</f>
        <v>0</v>
      </c>
      <c r="Q171" s="23">
        <f>'Industrie AMS'!Q171-'Industrie AME'!Q171</f>
        <v>0</v>
      </c>
      <c r="R171" s="23">
        <f>'Industrie AMS'!R171-'Industrie AME'!R171</f>
        <v>0</v>
      </c>
      <c r="S171" s="23">
        <f>'Industrie AMS'!S171-'Industrie AME'!S171</f>
        <v>0</v>
      </c>
      <c r="T171" s="23">
        <f>'Industrie AMS'!T171-'Industrie AME'!T171</f>
        <v>0</v>
      </c>
      <c r="U171" s="23">
        <f>'Industrie AMS'!U171-'Industrie AME'!U171</f>
        <v>0</v>
      </c>
      <c r="V171" s="23">
        <f>'Industrie AMS'!V171-'Industrie AME'!V171</f>
        <v>4.5881050000007306E-3</v>
      </c>
      <c r="W171" s="23">
        <f>'Industrie AMS'!W171-'Industrie AME'!W171</f>
        <v>-0.11128849900000048</v>
      </c>
      <c r="X171" s="23">
        <f>'Industrie AMS'!X171-'Industrie AME'!X171</f>
        <v>-0.23432447600000028</v>
      </c>
      <c r="Y171" s="23">
        <f>'Industrie AMS'!Y171-'Industrie AME'!Y171</f>
        <v>-0.33305030200000019</v>
      </c>
      <c r="Z171" s="23">
        <f>'Industrie AMS'!Z171-'Industrie AME'!Z171</f>
        <v>-0.42406745900000065</v>
      </c>
      <c r="AA171" s="23">
        <f>'Industrie AMS'!AA171-'Industrie AME'!AA171</f>
        <v>-0.51102056999999945</v>
      </c>
      <c r="AB171" s="23">
        <f>'Industrie AMS'!AB171-'Industrie AME'!AB171</f>
        <v>-0.59733258000000067</v>
      </c>
      <c r="AC171" s="23">
        <f>'Industrie AMS'!AC171-'Industrie AME'!AC171</f>
        <v>-0.68316258699999999</v>
      </c>
      <c r="AD171" s="23">
        <f>'Industrie AMS'!AD171-'Industrie AME'!AD171</f>
        <v>-0.70212613700000048</v>
      </c>
      <c r="AE171" s="23">
        <f>'Industrie AMS'!AE171-'Industrie AME'!AE171</f>
        <v>-0.71630528100000035</v>
      </c>
      <c r="AF171" s="23">
        <f>'Industrie AMS'!AF171-'Industrie AME'!AF171</f>
        <v>-0.7296617129999996</v>
      </c>
      <c r="AG171" s="23">
        <f>'Industrie AMS'!AG171-'Industrie AME'!AG171</f>
        <v>-0.7459444589999995</v>
      </c>
      <c r="AH171" s="23">
        <f>'Industrie AMS'!AH171-'Industrie AME'!AH171</f>
        <v>-0.76409911099999928</v>
      </c>
      <c r="AI171" s="23">
        <f>'Industrie AMS'!AI171-'Industrie AME'!AI171</f>
        <v>-0.77851377899999985</v>
      </c>
      <c r="AJ171" s="23">
        <f>'Industrie AMS'!AJ171-'Industrie AME'!AJ171</f>
        <v>-0.7934922929999999</v>
      </c>
      <c r="AK171" s="23">
        <f>'Industrie AMS'!AK171-'Industrie AME'!AK171</f>
        <v>-0.81183656599999932</v>
      </c>
      <c r="AL171" s="23">
        <f>'Industrie AMS'!AL171-'Industrie AME'!AL171</f>
        <v>-0.83418185900000008</v>
      </c>
      <c r="AM171" s="23">
        <f>'Industrie AMS'!AM171-'Industrie AME'!AM171</f>
        <v>-0.86147346399999947</v>
      </c>
      <c r="AN171" s="23">
        <f>'Industrie AMS'!AN171-'Industrie AME'!AN171</f>
        <v>-0.85905607499999981</v>
      </c>
      <c r="AO171" s="23">
        <f>'Industrie AMS'!AO171-'Industrie AME'!AO171</f>
        <v>-0.85588365499999952</v>
      </c>
      <c r="AP171" s="23">
        <f>'Industrie AMS'!AP171-'Industrie AME'!AP171</f>
        <v>-0.84820388399999924</v>
      </c>
      <c r="AQ171" s="23">
        <f>'Industrie AMS'!AQ171-'Industrie AME'!AQ171</f>
        <v>-0.83561243199999957</v>
      </c>
      <c r="AR171" s="23">
        <f>'Industrie AMS'!AR171-'Industrie AME'!AR171</f>
        <v>-0.8190982</v>
      </c>
      <c r="AS171" s="23">
        <f>'Industrie AMS'!AS171-'Industrie AME'!AS171</f>
        <v>-0.82925269699999937</v>
      </c>
      <c r="AT171" s="23">
        <f>'Industrie AMS'!AT171-'Industrie AME'!AT171</f>
        <v>-0.8410514899999999</v>
      </c>
      <c r="AU171" s="23">
        <f>'Industrie AMS'!AU171-'Industrie AME'!AU171</f>
        <v>-0.85317566599999939</v>
      </c>
      <c r="AV171" s="23">
        <f>'Industrie AMS'!AV171-'Industrie AME'!AV171</f>
        <v>-0.86554086399999974</v>
      </c>
      <c r="AW171" s="23">
        <f>'Industrie AMS'!AW171-'Industrie AME'!AW171</f>
        <v>-0.87888240900000003</v>
      </c>
    </row>
    <row r="172" spans="1:49" x14ac:dyDescent="0.25">
      <c r="A172" s="166"/>
      <c r="B172" t="s">
        <v>261</v>
      </c>
      <c r="C172" s="23">
        <f>'Industrie AMS'!C172-'Industrie AME'!C172</f>
        <v>0</v>
      </c>
      <c r="D172" s="23">
        <f>'Industrie AMS'!D172-'Industrie AME'!D172</f>
        <v>0</v>
      </c>
      <c r="E172" s="23">
        <f>'Industrie AMS'!E172-'Industrie AME'!E172</f>
        <v>0</v>
      </c>
      <c r="F172" s="23">
        <f>'Industrie AMS'!F172-'Industrie AME'!F172</f>
        <v>0</v>
      </c>
      <c r="G172" s="23">
        <f>'Industrie AMS'!G172-'Industrie AME'!G172</f>
        <v>0</v>
      </c>
      <c r="H172" s="23">
        <f>'Industrie AMS'!H172-'Industrie AME'!H172</f>
        <v>0</v>
      </c>
      <c r="I172" s="23">
        <f>'Industrie AMS'!I172-'Industrie AME'!I172</f>
        <v>0</v>
      </c>
      <c r="J172" s="23">
        <f>'Industrie AMS'!J172-'Industrie AME'!J172</f>
        <v>0</v>
      </c>
      <c r="K172" s="23">
        <f>'Industrie AMS'!K172-'Industrie AME'!K172</f>
        <v>0</v>
      </c>
      <c r="L172" s="23">
        <f>'Industrie AMS'!L172-'Industrie AME'!L172</f>
        <v>0</v>
      </c>
      <c r="M172" s="23">
        <f>'Industrie AMS'!M172-'Industrie AME'!M172</f>
        <v>0</v>
      </c>
      <c r="N172" s="23">
        <f>'Industrie AMS'!N172-'Industrie AME'!N172</f>
        <v>0</v>
      </c>
      <c r="O172" s="23">
        <f>'Industrie AMS'!O172-'Industrie AME'!O172</f>
        <v>0</v>
      </c>
      <c r="P172" s="23">
        <f>'Industrie AMS'!P172-'Industrie AME'!P172</f>
        <v>0</v>
      </c>
      <c r="Q172" s="23">
        <f>'Industrie AMS'!Q172-'Industrie AME'!Q172</f>
        <v>0</v>
      </c>
      <c r="R172" s="23">
        <f>'Industrie AMS'!R172-'Industrie AME'!R172</f>
        <v>0</v>
      </c>
      <c r="S172" s="23">
        <f>'Industrie AMS'!S172-'Industrie AME'!S172</f>
        <v>0</v>
      </c>
      <c r="T172" s="23">
        <f>'Industrie AMS'!T172-'Industrie AME'!T172</f>
        <v>0</v>
      </c>
      <c r="U172" s="23">
        <f>'Industrie AMS'!U172-'Industrie AME'!U172</f>
        <v>0</v>
      </c>
      <c r="V172" s="23">
        <f>'Industrie AMS'!V172-'Industrie AME'!V172</f>
        <v>3.1566000000093908E-5</v>
      </c>
      <c r="W172" s="23">
        <f>'Industrie AMS'!W172-'Industrie AME'!W172</f>
        <v>0.13430085600000008</v>
      </c>
      <c r="X172" s="23">
        <f>'Industrie AMS'!X172-'Industrie AME'!X172</f>
        <v>0.27541349999999998</v>
      </c>
      <c r="Y172" s="23">
        <f>'Industrie AMS'!Y172-'Industrie AME'!Y172</f>
        <v>0.39945315400000014</v>
      </c>
      <c r="Z172" s="23">
        <f>'Industrie AMS'!Z172-'Industrie AME'!Z172</f>
        <v>0.5150538699999998</v>
      </c>
      <c r="AA172" s="23">
        <f>'Industrie AMS'!AA172-'Industrie AME'!AA172</f>
        <v>0.62266529999999976</v>
      </c>
      <c r="AB172" s="23">
        <f>'Industrie AMS'!AB172-'Industrie AME'!AB172</f>
        <v>0.72310658299999986</v>
      </c>
      <c r="AC172" s="23">
        <f>'Industrie AMS'!AC172-'Industrie AME'!AC172</f>
        <v>0.81867588700000016</v>
      </c>
      <c r="AD172" s="23">
        <f>'Industrie AMS'!AD172-'Industrie AME'!AD172</f>
        <v>0.83339946899999973</v>
      </c>
      <c r="AE172" s="23">
        <f>'Industrie AMS'!AE172-'Industrie AME'!AE172</f>
        <v>0.83442333100000021</v>
      </c>
      <c r="AF172" s="23">
        <f>'Industrie AMS'!AF172-'Industrie AME'!AF172</f>
        <v>0.83371231999999984</v>
      </c>
      <c r="AG172" s="23">
        <f>'Industrie AMS'!AG172-'Industrie AME'!AG172</f>
        <v>0.83113630999999999</v>
      </c>
      <c r="AH172" s="23">
        <f>'Industrie AMS'!AH172-'Industrie AME'!AH172</f>
        <v>0.83225272100000014</v>
      </c>
      <c r="AI172" s="23">
        <f>'Industrie AMS'!AI172-'Industrie AME'!AI172</f>
        <v>0.83611021000000019</v>
      </c>
      <c r="AJ172" s="23">
        <f>'Industrie AMS'!AJ172-'Industrie AME'!AJ172</f>
        <v>0.83818134999999994</v>
      </c>
      <c r="AK172" s="23">
        <f>'Industrie AMS'!AK172-'Industrie AME'!AK172</f>
        <v>0.84000807899999996</v>
      </c>
      <c r="AL172" s="23">
        <f>'Industrie AMS'!AL172-'Industrie AME'!AL172</f>
        <v>0.84244666199999996</v>
      </c>
      <c r="AM172" s="23">
        <f>'Industrie AMS'!AM172-'Industrie AME'!AM172</f>
        <v>0.8428158640000003</v>
      </c>
      <c r="AN172" s="23">
        <f>'Industrie AMS'!AN172-'Industrie AME'!AN172</f>
        <v>0.84470573900000012</v>
      </c>
      <c r="AO172" s="23">
        <f>'Industrie AMS'!AO172-'Industrie AME'!AO172</f>
        <v>0.84764927999999973</v>
      </c>
      <c r="AP172" s="23">
        <f>'Industrie AMS'!AP172-'Industrie AME'!AP172</f>
        <v>0.8521750250000002</v>
      </c>
      <c r="AQ172" s="23">
        <f>'Industrie AMS'!AQ172-'Industrie AME'!AQ172</f>
        <v>0.85713549200000028</v>
      </c>
      <c r="AR172" s="23">
        <f>'Industrie AMS'!AR172-'Industrie AME'!AR172</f>
        <v>0.86212261099999976</v>
      </c>
      <c r="AS172" s="23">
        <f>'Industrie AMS'!AS172-'Industrie AME'!AS172</f>
        <v>0.86188201400000031</v>
      </c>
      <c r="AT172" s="23">
        <f>'Industrie AMS'!AT172-'Industrie AME'!AT172</f>
        <v>0.86184710800000008</v>
      </c>
      <c r="AU172" s="23">
        <f>'Industrie AMS'!AU172-'Industrie AME'!AU172</f>
        <v>0.86182757699999968</v>
      </c>
      <c r="AV172" s="23">
        <f>'Industrie AMS'!AV172-'Industrie AME'!AV172</f>
        <v>0.86145798400000029</v>
      </c>
      <c r="AW172" s="23">
        <f>'Industrie AMS'!AW172-'Industrie AME'!AW172</f>
        <v>0.86067886800000037</v>
      </c>
    </row>
    <row r="173" spans="1:49" x14ac:dyDescent="0.25">
      <c r="A173" s="166"/>
      <c r="B173" t="s">
        <v>262</v>
      </c>
      <c r="C173" s="23">
        <f>'Industrie AMS'!C173-'Industrie AME'!C173</f>
        <v>0</v>
      </c>
      <c r="D173" s="23">
        <f>'Industrie AMS'!D173-'Industrie AME'!D173</f>
        <v>0</v>
      </c>
      <c r="E173" s="23">
        <f>'Industrie AMS'!E173-'Industrie AME'!E173</f>
        <v>0</v>
      </c>
      <c r="F173" s="23">
        <f>'Industrie AMS'!F173-'Industrie AME'!F173</f>
        <v>0</v>
      </c>
      <c r="G173" s="23">
        <f>'Industrie AMS'!G173-'Industrie AME'!G173</f>
        <v>0</v>
      </c>
      <c r="H173" s="23">
        <f>'Industrie AMS'!H173-'Industrie AME'!H173</f>
        <v>0</v>
      </c>
      <c r="I173" s="23">
        <f>'Industrie AMS'!I173-'Industrie AME'!I173</f>
        <v>0</v>
      </c>
      <c r="J173" s="23">
        <f>'Industrie AMS'!J173-'Industrie AME'!J173</f>
        <v>0</v>
      </c>
      <c r="K173" s="23">
        <f>'Industrie AMS'!K173-'Industrie AME'!K173</f>
        <v>0</v>
      </c>
      <c r="L173" s="23">
        <f>'Industrie AMS'!L173-'Industrie AME'!L173</f>
        <v>0</v>
      </c>
      <c r="M173" s="23">
        <f>'Industrie AMS'!M173-'Industrie AME'!M173</f>
        <v>0</v>
      </c>
      <c r="N173" s="23">
        <f>'Industrie AMS'!N173-'Industrie AME'!N173</f>
        <v>0</v>
      </c>
      <c r="O173" s="23">
        <f>'Industrie AMS'!O173-'Industrie AME'!O173</f>
        <v>0</v>
      </c>
      <c r="P173" s="23">
        <f>'Industrie AMS'!P173-'Industrie AME'!P173</f>
        <v>0</v>
      </c>
      <c r="Q173" s="23">
        <f>'Industrie AMS'!Q173-'Industrie AME'!Q173</f>
        <v>0</v>
      </c>
      <c r="R173" s="23">
        <f>'Industrie AMS'!R173-'Industrie AME'!R173</f>
        <v>0</v>
      </c>
      <c r="S173" s="23">
        <f>'Industrie AMS'!S173-'Industrie AME'!S173</f>
        <v>0</v>
      </c>
      <c r="T173" s="23">
        <f>'Industrie AMS'!T173-'Industrie AME'!T173</f>
        <v>0</v>
      </c>
      <c r="U173" s="23">
        <f>'Industrie AMS'!U173-'Industrie AME'!U173</f>
        <v>0</v>
      </c>
      <c r="V173" s="23">
        <f>'Industrie AMS'!V173-'Industrie AME'!V173</f>
        <v>1.0710136000000037E-3</v>
      </c>
      <c r="W173" s="23">
        <f>'Industrie AMS'!W173-'Industrie AME'!W173</f>
        <v>-2.446608950000001E-2</v>
      </c>
      <c r="X173" s="23">
        <f>'Industrie AMS'!X173-'Industrie AME'!X173</f>
        <v>-4.9229921599999948E-2</v>
      </c>
      <c r="Y173" s="23">
        <f>'Industrie AMS'!Y173-'Industrie AME'!Y173</f>
        <v>-6.9573363799999954E-2</v>
      </c>
      <c r="Z173" s="23">
        <f>'Industrie AMS'!Z173-'Industrie AME'!Z173</f>
        <v>-8.7754638499999982E-2</v>
      </c>
      <c r="AA173" s="23">
        <f>'Industrie AMS'!AA173-'Industrie AME'!AA173</f>
        <v>-0.10526905450000001</v>
      </c>
      <c r="AB173" s="23">
        <f>'Industrie AMS'!AB173-'Industrie AME'!AB173</f>
        <v>-0.12271290589999995</v>
      </c>
      <c r="AC173" s="23">
        <f>'Industrie AMS'!AC173-'Industrie AME'!AC173</f>
        <v>-0.1406038792</v>
      </c>
      <c r="AD173" s="23">
        <f>'Industrie AMS'!AD173-'Industrie AME'!AD173</f>
        <v>-0.14555221890000003</v>
      </c>
      <c r="AE173" s="23">
        <f>'Industrie AMS'!AE173-'Industrie AME'!AE173</f>
        <v>-0.14972955780000002</v>
      </c>
      <c r="AF173" s="23">
        <f>'Industrie AMS'!AF173-'Industrie AME'!AF173</f>
        <v>-0.15374633030000001</v>
      </c>
      <c r="AG173" s="23">
        <f>'Industrie AMS'!AG173-'Industrie AME'!AG173</f>
        <v>-0.15819223300000007</v>
      </c>
      <c r="AH173" s="23">
        <f>'Industrie AMS'!AH173-'Industrie AME'!AH173</f>
        <v>-0.16274871220000003</v>
      </c>
      <c r="AI173" s="23">
        <f>'Industrie AMS'!AI173-'Industrie AME'!AI173</f>
        <v>-0.16682869720000004</v>
      </c>
      <c r="AJ173" s="23">
        <f>'Industrie AMS'!AJ173-'Industrie AME'!AJ173</f>
        <v>-0.17127864289999994</v>
      </c>
      <c r="AK173" s="23">
        <f>'Industrie AMS'!AK173-'Industrie AME'!AK173</f>
        <v>-0.17602881759999994</v>
      </c>
      <c r="AL173" s="23">
        <f>'Industrie AMS'!AL173-'Industrie AME'!AL173</f>
        <v>-0.18088912850000005</v>
      </c>
      <c r="AM173" s="23">
        <f>'Industrie AMS'!AM173-'Industrie AME'!AM173</f>
        <v>-0.18610740709999996</v>
      </c>
      <c r="AN173" s="23">
        <f>'Industrie AMS'!AN173-'Industrie AME'!AN173</f>
        <v>-0.18948819280000001</v>
      </c>
      <c r="AO173" s="23">
        <f>'Industrie AMS'!AO173-'Industrie AME'!AO173</f>
        <v>-0.19334819669999997</v>
      </c>
      <c r="AP173" s="23">
        <f>'Industrie AMS'!AP173-'Industrie AME'!AP173</f>
        <v>-0.19686813939999998</v>
      </c>
      <c r="AQ173" s="23">
        <f>'Industrie AMS'!AQ173-'Industrie AME'!AQ173</f>
        <v>-0.20021557870000006</v>
      </c>
      <c r="AR173" s="23">
        <f>'Industrie AMS'!AR173-'Industrie AME'!AR173</f>
        <v>-0.20342504149999996</v>
      </c>
      <c r="AS173" s="23">
        <f>'Industrie AMS'!AS173-'Industrie AME'!AS173</f>
        <v>-0.20843468790000003</v>
      </c>
      <c r="AT173" s="23">
        <f>'Industrie AMS'!AT173-'Industrie AME'!AT173</f>
        <v>-0.21324338030000001</v>
      </c>
      <c r="AU173" s="23">
        <f>'Industrie AMS'!AU173-'Industrie AME'!AU173</f>
        <v>-0.21802329909999996</v>
      </c>
      <c r="AV173" s="23">
        <f>'Industrie AMS'!AV173-'Industrie AME'!AV173</f>
        <v>-0.22280039620000003</v>
      </c>
      <c r="AW173" s="23">
        <f>'Industrie AMS'!AW173-'Industrie AME'!AW173</f>
        <v>-0.22786555450000001</v>
      </c>
    </row>
    <row r="174" spans="1:49" x14ac:dyDescent="0.25">
      <c r="A174" s="166"/>
      <c r="B174" t="s">
        <v>263</v>
      </c>
      <c r="C174" s="23">
        <f>'Industrie AMS'!C174-'Industrie AME'!C174</f>
        <v>0</v>
      </c>
      <c r="D174" s="23">
        <f>'Industrie AMS'!D174-'Industrie AME'!D174</f>
        <v>0</v>
      </c>
      <c r="E174" s="23">
        <f>'Industrie AMS'!E174-'Industrie AME'!E174</f>
        <v>0</v>
      </c>
      <c r="F174" s="23">
        <f>'Industrie AMS'!F174-'Industrie AME'!F174</f>
        <v>0</v>
      </c>
      <c r="G174" s="23">
        <f>'Industrie AMS'!G174-'Industrie AME'!G174</f>
        <v>0</v>
      </c>
      <c r="H174" s="23">
        <f>'Industrie AMS'!H174-'Industrie AME'!H174</f>
        <v>0</v>
      </c>
      <c r="I174" s="23">
        <f>'Industrie AMS'!I174-'Industrie AME'!I174</f>
        <v>0</v>
      </c>
      <c r="J174" s="23">
        <f>'Industrie AMS'!J174-'Industrie AME'!J174</f>
        <v>0</v>
      </c>
      <c r="K174" s="23">
        <f>'Industrie AMS'!K174-'Industrie AME'!K174</f>
        <v>0</v>
      </c>
      <c r="L174" s="23">
        <f>'Industrie AMS'!L174-'Industrie AME'!L174</f>
        <v>0</v>
      </c>
      <c r="M174" s="23">
        <f>'Industrie AMS'!M174-'Industrie AME'!M174</f>
        <v>0</v>
      </c>
      <c r="N174" s="23">
        <f>'Industrie AMS'!N174-'Industrie AME'!N174</f>
        <v>0</v>
      </c>
      <c r="O174" s="23">
        <f>'Industrie AMS'!O174-'Industrie AME'!O174</f>
        <v>0</v>
      </c>
      <c r="P174" s="23">
        <f>'Industrie AMS'!P174-'Industrie AME'!P174</f>
        <v>0</v>
      </c>
      <c r="Q174" s="23">
        <f>'Industrie AMS'!Q174-'Industrie AME'!Q174</f>
        <v>0</v>
      </c>
      <c r="R174" s="23">
        <f>'Industrie AMS'!R174-'Industrie AME'!R174</f>
        <v>0</v>
      </c>
      <c r="S174" s="23">
        <f>'Industrie AMS'!S174-'Industrie AME'!S174</f>
        <v>0</v>
      </c>
      <c r="T174" s="23">
        <f>'Industrie AMS'!T174-'Industrie AME'!T174</f>
        <v>0</v>
      </c>
      <c r="U174" s="23">
        <f>'Industrie AMS'!U174-'Industrie AME'!U174</f>
        <v>0</v>
      </c>
      <c r="V174" s="23">
        <f>'Industrie AMS'!V174-'Industrie AME'!V174</f>
        <v>2.6762510000000184E-3</v>
      </c>
      <c r="W174" s="23">
        <f>'Industrie AMS'!W174-'Industrie AME'!W174</f>
        <v>-0.12850231199999973</v>
      </c>
      <c r="X174" s="23">
        <f>'Industrie AMS'!X174-'Industrie AME'!X174</f>
        <v>-0.27110089999999998</v>
      </c>
      <c r="Y174" s="23">
        <f>'Industrie AMS'!Y174-'Industrie AME'!Y174</f>
        <v>-0.38268356900000011</v>
      </c>
      <c r="Z174" s="23">
        <f>'Industrie AMS'!Z174-'Industrie AME'!Z174</f>
        <v>-0.48149805499999987</v>
      </c>
      <c r="AA174" s="23">
        <f>'Industrie AMS'!AA174-'Industrie AME'!AA174</f>
        <v>-0.57122030900000009</v>
      </c>
      <c r="AB174" s="23">
        <f>'Industrie AMS'!AB174-'Industrie AME'!AB174</f>
        <v>-0.65513788900000014</v>
      </c>
      <c r="AC174" s="23">
        <f>'Industrie AMS'!AC174-'Industrie AME'!AC174</f>
        <v>-0.73246232699999991</v>
      </c>
      <c r="AD174" s="23">
        <f>'Industrie AMS'!AD174-'Industrie AME'!AD174</f>
        <v>-0.72751715099999981</v>
      </c>
      <c r="AE174" s="23">
        <f>'Industrie AMS'!AE174-'Industrie AME'!AE174</f>
        <v>-0.7213200719999997</v>
      </c>
      <c r="AF174" s="23">
        <f>'Industrie AMS'!AF174-'Industrie AME'!AF174</f>
        <v>-0.71532010499999998</v>
      </c>
      <c r="AG174" s="23">
        <f>'Industrie AMS'!AG174-'Industrie AME'!AG174</f>
        <v>-0.71097393900000005</v>
      </c>
      <c r="AH174" s="23">
        <f>'Industrie AMS'!AH174-'Industrie AME'!AH174</f>
        <v>-0.70924004799999985</v>
      </c>
      <c r="AI174" s="23">
        <f>'Industrie AMS'!AI174-'Industrie AME'!AI174</f>
        <v>-0.70590070900000024</v>
      </c>
      <c r="AJ174" s="23">
        <f>'Industrie AMS'!AJ174-'Industrie AME'!AJ174</f>
        <v>-0.70385525000000015</v>
      </c>
      <c r="AK174" s="23">
        <f>'Industrie AMS'!AK174-'Industrie AME'!AK174</f>
        <v>-0.70407356400000021</v>
      </c>
      <c r="AL174" s="23">
        <f>'Industrie AMS'!AL174-'Industrie AME'!AL174</f>
        <v>-0.70541629199999978</v>
      </c>
      <c r="AM174" s="23">
        <f>'Industrie AMS'!AM174-'Industrie AME'!AM174</f>
        <v>-0.70835335700000002</v>
      </c>
      <c r="AN174" s="23">
        <f>'Industrie AMS'!AN174-'Industrie AME'!AN174</f>
        <v>-0.69019903799999982</v>
      </c>
      <c r="AO174" s="23">
        <f>'Industrie AMS'!AO174-'Industrie AME'!AO174</f>
        <v>-0.67454886499999978</v>
      </c>
      <c r="AP174" s="23">
        <f>'Industrie AMS'!AP174-'Industrie AME'!AP174</f>
        <v>-0.65796546999999972</v>
      </c>
      <c r="AQ174" s="23">
        <f>'Industrie AMS'!AQ174-'Industrie AME'!AQ174</f>
        <v>-0.64146855600000041</v>
      </c>
      <c r="AR174" s="23">
        <f>'Industrie AMS'!AR174-'Industrie AME'!AR174</f>
        <v>-0.62647128500000004</v>
      </c>
      <c r="AS174" s="23">
        <f>'Industrie AMS'!AS174-'Industrie AME'!AS174</f>
        <v>-0.62446126999999985</v>
      </c>
      <c r="AT174" s="23">
        <f>'Industrie AMS'!AT174-'Industrie AME'!AT174</f>
        <v>-0.62209905799999987</v>
      </c>
      <c r="AU174" s="23">
        <f>'Industrie AMS'!AU174-'Industrie AME'!AU174</f>
        <v>-0.62041254800000001</v>
      </c>
      <c r="AV174" s="23">
        <f>'Industrie AMS'!AV174-'Industrie AME'!AV174</f>
        <v>-0.61935568899999982</v>
      </c>
      <c r="AW174" s="23">
        <f>'Industrie AMS'!AW174-'Industrie AME'!AW174</f>
        <v>-0.62038504800000016</v>
      </c>
    </row>
    <row r="175" spans="1:49" x14ac:dyDescent="0.25">
      <c r="A175" s="166"/>
      <c r="B175" t="s">
        <v>264</v>
      </c>
      <c r="C175" s="23">
        <f>'Industrie AMS'!C175-'Industrie AME'!C175</f>
        <v>0</v>
      </c>
      <c r="D175" s="23">
        <f>'Industrie AMS'!D175-'Industrie AME'!D175</f>
        <v>0</v>
      </c>
      <c r="E175" s="23">
        <f>'Industrie AMS'!E175-'Industrie AME'!E175</f>
        <v>0</v>
      </c>
      <c r="F175" s="23">
        <f>'Industrie AMS'!F175-'Industrie AME'!F175</f>
        <v>0</v>
      </c>
      <c r="G175" s="23">
        <f>'Industrie AMS'!G175-'Industrie AME'!G175</f>
        <v>0</v>
      </c>
      <c r="H175" s="23">
        <f>'Industrie AMS'!H175-'Industrie AME'!H175</f>
        <v>0</v>
      </c>
      <c r="I175" s="23">
        <f>'Industrie AMS'!I175-'Industrie AME'!I175</f>
        <v>0</v>
      </c>
      <c r="J175" s="23">
        <f>'Industrie AMS'!J175-'Industrie AME'!J175</f>
        <v>0</v>
      </c>
      <c r="K175" s="23">
        <f>'Industrie AMS'!K175-'Industrie AME'!K175</f>
        <v>0</v>
      </c>
      <c r="L175" s="23">
        <f>'Industrie AMS'!L175-'Industrie AME'!L175</f>
        <v>0</v>
      </c>
      <c r="M175" s="23">
        <f>'Industrie AMS'!M175-'Industrie AME'!M175</f>
        <v>0</v>
      </c>
      <c r="N175" s="23">
        <f>'Industrie AMS'!N175-'Industrie AME'!N175</f>
        <v>0</v>
      </c>
      <c r="O175" s="23">
        <f>'Industrie AMS'!O175-'Industrie AME'!O175</f>
        <v>0</v>
      </c>
      <c r="P175" s="23">
        <f>'Industrie AMS'!P175-'Industrie AME'!P175</f>
        <v>0</v>
      </c>
      <c r="Q175" s="23">
        <f>'Industrie AMS'!Q175-'Industrie AME'!Q175</f>
        <v>0</v>
      </c>
      <c r="R175" s="23">
        <f>'Industrie AMS'!R175-'Industrie AME'!R175</f>
        <v>0</v>
      </c>
      <c r="S175" s="23">
        <f>'Industrie AMS'!S175-'Industrie AME'!S175</f>
        <v>0</v>
      </c>
      <c r="T175" s="23">
        <f>'Industrie AMS'!T175-'Industrie AME'!T175</f>
        <v>0</v>
      </c>
      <c r="U175" s="23">
        <f>'Industrie AMS'!U175-'Industrie AME'!U175</f>
        <v>0</v>
      </c>
      <c r="V175" s="23">
        <f>'Industrie AMS'!V175-'Industrie AME'!V175</f>
        <v>2.9704009999997893E-4</v>
      </c>
      <c r="W175" s="23">
        <f>'Industrie AMS'!W175-'Industrie AME'!W175</f>
        <v>-2.6076112199999946E-2</v>
      </c>
      <c r="X175" s="23">
        <f>'Industrie AMS'!X175-'Industrie AME'!X175</f>
        <v>-6.3763969899999995E-2</v>
      </c>
      <c r="Y175" s="23">
        <f>'Industrie AMS'!Y175-'Industrie AME'!Y175</f>
        <v>-0.10230599699999998</v>
      </c>
      <c r="Z175" s="23">
        <f>'Industrie AMS'!Z175-'Industrie AME'!Z175</f>
        <v>-0.14081357999999999</v>
      </c>
      <c r="AA175" s="23">
        <f>'Industrie AMS'!AA175-'Industrie AME'!AA175</f>
        <v>-0.18033594019999999</v>
      </c>
      <c r="AB175" s="23">
        <f>'Industrie AMS'!AB175-'Industrie AME'!AB175</f>
        <v>-0.22142901329999998</v>
      </c>
      <c r="AC175" s="23">
        <f>'Industrie AMS'!AC175-'Industrie AME'!AC175</f>
        <v>-0.26562726110000001</v>
      </c>
      <c r="AD175" s="23">
        <f>'Industrie AMS'!AD175-'Industrie AME'!AD175</f>
        <v>-0.27318952149999998</v>
      </c>
      <c r="AE175" s="23">
        <f>'Industrie AMS'!AE175-'Industrie AME'!AE175</f>
        <v>-0.27929822669999993</v>
      </c>
      <c r="AF175" s="23">
        <f>'Industrie AMS'!AF175-'Industrie AME'!AF175</f>
        <v>-0.28519698859999998</v>
      </c>
      <c r="AG175" s="23">
        <f>'Industrie AMS'!AG175-'Industrie AME'!AG175</f>
        <v>-0.29235766810000008</v>
      </c>
      <c r="AH175" s="23">
        <f>'Industrie AMS'!AH175-'Industrie AME'!AH175</f>
        <v>-0.2990747507</v>
      </c>
      <c r="AI175" s="23">
        <f>'Industrie AMS'!AI175-'Industrie AME'!AI175</f>
        <v>-0.30524896840000004</v>
      </c>
      <c r="AJ175" s="23">
        <f>'Industrie AMS'!AJ175-'Industrie AME'!AJ175</f>
        <v>-0.31287946680000001</v>
      </c>
      <c r="AK175" s="23">
        <f>'Industrie AMS'!AK175-'Industrie AME'!AK175</f>
        <v>-0.321150084</v>
      </c>
      <c r="AL175" s="23">
        <f>'Industrie AMS'!AL175-'Industrie AME'!AL175</f>
        <v>-0.33015796850000001</v>
      </c>
      <c r="AM175" s="23">
        <f>'Industrie AMS'!AM175-'Industrie AME'!AM175</f>
        <v>-0.34024112159999997</v>
      </c>
      <c r="AN175" s="23">
        <f>'Industrie AMS'!AN175-'Industrie AME'!AN175</f>
        <v>-0.3471496557</v>
      </c>
      <c r="AO175" s="23">
        <f>'Industrie AMS'!AO175-'Industrie AME'!AO175</f>
        <v>-0.35551033800000009</v>
      </c>
      <c r="AP175" s="23">
        <f>'Industrie AMS'!AP175-'Industrie AME'!AP175</f>
        <v>-0.36367427359999993</v>
      </c>
      <c r="AQ175" s="23">
        <f>'Industrie AMS'!AQ175-'Industrie AME'!AQ175</f>
        <v>-0.37199028179999993</v>
      </c>
      <c r="AR175" s="23">
        <f>'Industrie AMS'!AR175-'Industrie AME'!AR175</f>
        <v>-0.38042750510000012</v>
      </c>
      <c r="AS175" s="23">
        <f>'Industrie AMS'!AS175-'Industrie AME'!AS175</f>
        <v>-0.39123275349999997</v>
      </c>
      <c r="AT175" s="23">
        <f>'Industrie AMS'!AT175-'Industrie AME'!AT175</f>
        <v>-0.40095424409999991</v>
      </c>
      <c r="AU175" s="23">
        <f>'Industrie AMS'!AU175-'Industrie AME'!AU175</f>
        <v>-0.41063706580000015</v>
      </c>
      <c r="AV175" s="23">
        <f>'Industrie AMS'!AV175-'Industrie AME'!AV175</f>
        <v>-0.42045139289999989</v>
      </c>
      <c r="AW175" s="23">
        <f>'Industrie AMS'!AW175-'Industrie AME'!AW175</f>
        <v>-0.43084213139999994</v>
      </c>
    </row>
    <row r="176" spans="1:49" x14ac:dyDescent="0.25">
      <c r="A176" s="166"/>
      <c r="B176" t="s">
        <v>265</v>
      </c>
      <c r="C176" s="23">
        <f>'Industrie AMS'!C176-'Industrie AME'!C176</f>
        <v>0</v>
      </c>
      <c r="D176" s="23">
        <f>'Industrie AMS'!D176-'Industrie AME'!D176</f>
        <v>0</v>
      </c>
      <c r="E176" s="23">
        <f>'Industrie AMS'!E176-'Industrie AME'!E176</f>
        <v>0</v>
      </c>
      <c r="F176" s="23">
        <f>'Industrie AMS'!F176-'Industrie AME'!F176</f>
        <v>0</v>
      </c>
      <c r="G176" s="23">
        <f>'Industrie AMS'!G176-'Industrie AME'!G176</f>
        <v>0</v>
      </c>
      <c r="H176" s="23">
        <f>'Industrie AMS'!H176-'Industrie AME'!H176</f>
        <v>0</v>
      </c>
      <c r="I176" s="23">
        <f>'Industrie AMS'!I176-'Industrie AME'!I176</f>
        <v>0</v>
      </c>
      <c r="J176" s="23">
        <f>'Industrie AMS'!J176-'Industrie AME'!J176</f>
        <v>0</v>
      </c>
      <c r="K176" s="23">
        <f>'Industrie AMS'!K176-'Industrie AME'!K176</f>
        <v>0</v>
      </c>
      <c r="L176" s="23">
        <f>'Industrie AMS'!L176-'Industrie AME'!L176</f>
        <v>0</v>
      </c>
      <c r="M176" s="23">
        <f>'Industrie AMS'!M176-'Industrie AME'!M176</f>
        <v>0</v>
      </c>
      <c r="N176" s="23">
        <f>'Industrie AMS'!N176-'Industrie AME'!N176</f>
        <v>0</v>
      </c>
      <c r="O176" s="23">
        <f>'Industrie AMS'!O176-'Industrie AME'!O176</f>
        <v>0</v>
      </c>
      <c r="P176" s="23">
        <f>'Industrie AMS'!P176-'Industrie AME'!P176</f>
        <v>0</v>
      </c>
      <c r="Q176" s="23">
        <f>'Industrie AMS'!Q176-'Industrie AME'!Q176</f>
        <v>0</v>
      </c>
      <c r="R176" s="23">
        <f>'Industrie AMS'!R176-'Industrie AME'!R176</f>
        <v>0</v>
      </c>
      <c r="S176" s="23">
        <f>'Industrie AMS'!S176-'Industrie AME'!S176</f>
        <v>0</v>
      </c>
      <c r="T176" s="23">
        <f>'Industrie AMS'!T176-'Industrie AME'!T176</f>
        <v>0</v>
      </c>
      <c r="U176" s="23">
        <f>'Industrie AMS'!U176-'Industrie AME'!U176</f>
        <v>0</v>
      </c>
      <c r="V176" s="23">
        <f>'Industrie AMS'!V176-'Industrie AME'!V176</f>
        <v>6.8729186000000553E-2</v>
      </c>
      <c r="W176" s="23">
        <f>'Industrie AMS'!W176-'Industrie AME'!W176</f>
        <v>-0.84121711199999005</v>
      </c>
      <c r="X176" s="23">
        <f>'Industrie AMS'!X176-'Industrie AME'!X176</f>
        <v>-1.6091115889999994</v>
      </c>
      <c r="Y176" s="23">
        <f>'Industrie AMS'!Y176-'Industrie AME'!Y176</f>
        <v>-2.1559768420000003</v>
      </c>
      <c r="Z176" s="23">
        <f>'Industrie AMS'!Z176-'Industrie AME'!Z176</f>
        <v>-2.5909435460000001</v>
      </c>
      <c r="AA176" s="23">
        <f>'Industrie AMS'!AA176-'Industrie AME'!AA176</f>
        <v>-2.9608591359999998</v>
      </c>
      <c r="AB176" s="23">
        <f>'Industrie AMS'!AB176-'Industrie AME'!AB176</f>
        <v>-3.2921146950000013</v>
      </c>
      <c r="AC176" s="23">
        <f>'Industrie AMS'!AC176-'Industrie AME'!AC176</f>
        <v>-3.5949582759999998</v>
      </c>
      <c r="AD176" s="23">
        <f>'Industrie AMS'!AD176-'Industrie AME'!AD176</f>
        <v>-3.6420513819999902</v>
      </c>
      <c r="AE176" s="23">
        <f>'Industrie AMS'!AE176-'Industrie AME'!AE176</f>
        <v>-3.678357901</v>
      </c>
      <c r="AF176" s="23">
        <f>'Industrie AMS'!AF176-'Industrie AME'!AF176</f>
        <v>-3.7108189960000004</v>
      </c>
      <c r="AG176" s="23">
        <f>'Industrie AMS'!AG176-'Industrie AME'!AG176</f>
        <v>-3.7534295489999998</v>
      </c>
      <c r="AH176" s="23">
        <f>'Industrie AMS'!AH176-'Industrie AME'!AH176</f>
        <v>-3.8023427499999993</v>
      </c>
      <c r="AI176" s="23">
        <f>'Industrie AMS'!AI176-'Industrie AME'!AI176</f>
        <v>-3.8403038610000007</v>
      </c>
      <c r="AJ176" s="23">
        <f>'Industrie AMS'!AJ176-'Industrie AME'!AJ176</f>
        <v>-3.8846590479999996</v>
      </c>
      <c r="AK176" s="23">
        <f>'Industrie AMS'!AK176-'Industrie AME'!AK176</f>
        <v>-3.9356538810000004</v>
      </c>
      <c r="AL176" s="23">
        <f>'Industrie AMS'!AL176-'Industrie AME'!AL176</f>
        <v>-3.9949456309999993</v>
      </c>
      <c r="AM176" s="23">
        <f>'Industrie AMS'!AM176-'Industrie AME'!AM176</f>
        <v>-4.0615330490000003</v>
      </c>
      <c r="AN176" s="23">
        <f>'Industrie AMS'!AN176-'Industrie AME'!AN176</f>
        <v>-4.0922929240000006</v>
      </c>
      <c r="AO176" s="23">
        <f>'Industrie AMS'!AO176-'Industrie AME'!AO176</f>
        <v>-4.14483362</v>
      </c>
      <c r="AP176" s="23">
        <f>'Industrie AMS'!AP176-'Industrie AME'!AP176</f>
        <v>-4.1955677819999995</v>
      </c>
      <c r="AQ176" s="23">
        <f>'Industrie AMS'!AQ176-'Industrie AME'!AQ176</f>
        <v>-4.2464548480000008</v>
      </c>
      <c r="AR176" s="23">
        <f>'Industrie AMS'!AR176-'Industrie AME'!AR176</f>
        <v>-4.3030815330000003</v>
      </c>
      <c r="AS176" s="23">
        <f>'Industrie AMS'!AS176-'Industrie AME'!AS176</f>
        <v>-4.384472089</v>
      </c>
      <c r="AT176" s="23">
        <f>'Industrie AMS'!AT176-'Industrie AME'!AT176</f>
        <v>-4.4542651409999996</v>
      </c>
      <c r="AU176" s="23">
        <f>'Industrie AMS'!AU176-'Industrie AME'!AU176</f>
        <v>-4.5228317379999998</v>
      </c>
      <c r="AV176" s="23">
        <f>'Industrie AMS'!AV176-'Industrie AME'!AV176</f>
        <v>-4.5910471249999993</v>
      </c>
      <c r="AW176" s="23">
        <f>'Industrie AMS'!AW176-'Industrie AME'!AW176</f>
        <v>-4.6627175479999998</v>
      </c>
    </row>
    <row r="177" spans="1:49" x14ac:dyDescent="0.25">
      <c r="A177" s="166"/>
      <c r="B177" t="s">
        <v>266</v>
      </c>
      <c r="C177" s="23">
        <f>'Industrie AMS'!C177-'Industrie AME'!C177</f>
        <v>0</v>
      </c>
      <c r="D177" s="23">
        <f>'Industrie AMS'!D177-'Industrie AME'!D177</f>
        <v>0</v>
      </c>
      <c r="E177" s="23">
        <f>'Industrie AMS'!E177-'Industrie AME'!E177</f>
        <v>0</v>
      </c>
      <c r="F177" s="23">
        <f>'Industrie AMS'!F177-'Industrie AME'!F177</f>
        <v>0</v>
      </c>
      <c r="G177" s="23">
        <f>'Industrie AMS'!G177-'Industrie AME'!G177</f>
        <v>0</v>
      </c>
      <c r="H177" s="23">
        <f>'Industrie AMS'!H177-'Industrie AME'!H177</f>
        <v>0</v>
      </c>
      <c r="I177" s="23">
        <f>'Industrie AMS'!I177-'Industrie AME'!I177</f>
        <v>0</v>
      </c>
      <c r="J177" s="23">
        <f>'Industrie AMS'!J177-'Industrie AME'!J177</f>
        <v>0</v>
      </c>
      <c r="K177" s="23">
        <f>'Industrie AMS'!K177-'Industrie AME'!K177</f>
        <v>0</v>
      </c>
      <c r="L177" s="23">
        <f>'Industrie AMS'!L177-'Industrie AME'!L177</f>
        <v>0</v>
      </c>
      <c r="M177" s="23">
        <f>'Industrie AMS'!M177-'Industrie AME'!M177</f>
        <v>0</v>
      </c>
      <c r="N177" s="23">
        <f>'Industrie AMS'!N177-'Industrie AME'!N177</f>
        <v>0</v>
      </c>
      <c r="O177" s="23">
        <f>'Industrie AMS'!O177-'Industrie AME'!O177</f>
        <v>0</v>
      </c>
      <c r="P177" s="23">
        <f>'Industrie AMS'!P177-'Industrie AME'!P177</f>
        <v>0</v>
      </c>
      <c r="Q177" s="23">
        <f>'Industrie AMS'!Q177-'Industrie AME'!Q177</f>
        <v>0</v>
      </c>
      <c r="R177" s="23">
        <f>'Industrie AMS'!R177-'Industrie AME'!R177</f>
        <v>0</v>
      </c>
      <c r="S177" s="23">
        <f>'Industrie AMS'!S177-'Industrie AME'!S177</f>
        <v>0</v>
      </c>
      <c r="T177" s="23">
        <f>'Industrie AMS'!T177-'Industrie AME'!T177</f>
        <v>0</v>
      </c>
      <c r="U177" s="23">
        <f>'Industrie AMS'!U177-'Industrie AME'!U177</f>
        <v>0</v>
      </c>
      <c r="V177" s="23">
        <f>'Industrie AMS'!V177-'Industrie AME'!V177</f>
        <v>4.6061048000000104E-3</v>
      </c>
      <c r="W177" s="23">
        <f>'Industrie AMS'!W177-'Industrie AME'!W177</f>
        <v>9.232062799999996E-3</v>
      </c>
      <c r="X177" s="23">
        <f>'Industrie AMS'!X177-'Industrie AME'!X177</f>
        <v>1.3755124999999979E-2</v>
      </c>
      <c r="Y177" s="23">
        <f>'Industrie AMS'!Y177-'Industrie AME'!Y177</f>
        <v>1.9749886600000044E-2</v>
      </c>
      <c r="Z177" s="23">
        <f>'Industrie AMS'!Z177-'Industrie AME'!Z177</f>
        <v>2.3648787700000007E-2</v>
      </c>
      <c r="AA177" s="23">
        <f>'Industrie AMS'!AA177-'Industrie AME'!AA177</f>
        <v>2.5126137600000042E-2</v>
      </c>
      <c r="AB177" s="23">
        <f>'Industrie AMS'!AB177-'Industrie AME'!AB177</f>
        <v>2.4413970600000001E-2</v>
      </c>
      <c r="AC177" s="23">
        <f>'Industrie AMS'!AC177-'Industrie AME'!AC177</f>
        <v>2.3889097200000042E-2</v>
      </c>
      <c r="AD177" s="23">
        <f>'Industrie AMS'!AD177-'Industrie AME'!AD177</f>
        <v>3.0578006099999999E-2</v>
      </c>
      <c r="AE177" s="23">
        <f>'Industrie AMS'!AE177-'Industrie AME'!AE177</f>
        <v>3.4058216899999993E-2</v>
      </c>
      <c r="AF177" s="23">
        <f>'Industrie AMS'!AF177-'Industrie AME'!AF177</f>
        <v>3.6980346900000016E-2</v>
      </c>
      <c r="AG177" s="23">
        <f>'Industrie AMS'!AG177-'Industrie AME'!AG177</f>
        <v>3.7248386799999977E-2</v>
      </c>
      <c r="AH177" s="23">
        <f>'Industrie AMS'!AH177-'Industrie AME'!AH177</f>
        <v>3.7358319499999959E-2</v>
      </c>
      <c r="AI177" s="23">
        <f>'Industrie AMS'!AI177-'Industrie AME'!AI177</f>
        <v>3.8771722700000011E-2</v>
      </c>
      <c r="AJ177" s="23">
        <f>'Industrie AMS'!AJ177-'Industrie AME'!AJ177</f>
        <v>3.9311596599999998E-2</v>
      </c>
      <c r="AK177" s="23">
        <f>'Industrie AMS'!AK177-'Industrie AME'!AK177</f>
        <v>3.9552209700000007E-2</v>
      </c>
      <c r="AL177" s="23">
        <f>'Industrie AMS'!AL177-'Industrie AME'!AL177</f>
        <v>3.2439382299999986E-2</v>
      </c>
      <c r="AM177" s="23">
        <f>'Industrie AMS'!AM177-'Industrie AME'!AM177</f>
        <v>2.5181009699999979E-2</v>
      </c>
      <c r="AN177" s="23">
        <f>'Industrie AMS'!AN177-'Industrie AME'!AN177</f>
        <v>3.1699854899999991E-2</v>
      </c>
      <c r="AO177" s="23">
        <f>'Industrie AMS'!AO177-'Industrie AME'!AO177</f>
        <v>3.666197959999995E-2</v>
      </c>
      <c r="AP177" s="23">
        <f>'Industrie AMS'!AP177-'Industrie AME'!AP177</f>
        <v>4.1544862399999993E-2</v>
      </c>
      <c r="AQ177" s="23">
        <f>'Industrie AMS'!AQ177-'Industrie AME'!AQ177</f>
        <v>4.6463479899999993E-2</v>
      </c>
      <c r="AR177" s="23">
        <f>'Industrie AMS'!AR177-'Industrie AME'!AR177</f>
        <v>5.0437005600000029E-2</v>
      </c>
      <c r="AS177" s="23">
        <f>'Industrie AMS'!AS177-'Industrie AME'!AS177</f>
        <v>4.6262218299999991E-2</v>
      </c>
      <c r="AT177" s="23">
        <f>'Industrie AMS'!AT177-'Industrie AME'!AT177</f>
        <v>4.3766172400000025E-2</v>
      </c>
      <c r="AU177" s="23">
        <f>'Industrie AMS'!AU177-'Industrie AME'!AU177</f>
        <v>4.1621955899999952E-2</v>
      </c>
      <c r="AV177" s="23">
        <f>'Industrie AMS'!AV177-'Industrie AME'!AV177</f>
        <v>3.96670301E-2</v>
      </c>
      <c r="AW177" s="23">
        <f>'Industrie AMS'!AW177-'Industrie AME'!AW177</f>
        <v>3.6572399799999988E-2</v>
      </c>
    </row>
  </sheetData>
  <mergeCells count="12">
    <mergeCell ref="A4:A12"/>
    <mergeCell ref="A15:A27"/>
    <mergeCell ref="A120:A132"/>
    <mergeCell ref="A150:A162"/>
    <mergeCell ref="A165:A177"/>
    <mergeCell ref="A30:A42"/>
    <mergeCell ref="A45:A57"/>
    <mergeCell ref="A60:A72"/>
    <mergeCell ref="A75:A87"/>
    <mergeCell ref="A90:A102"/>
    <mergeCell ref="A105:A117"/>
    <mergeCell ref="A135:A147"/>
  </mergeCells>
  <pageMargins left="0.7" right="0.7" top="0.75" bottom="0.75" header="0.3" footer="0.3"/>
  <pageSetup paperSize="9" orientation="portrait"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O4"/>
  <sheetViews>
    <sheetView workbookViewId="0">
      <selection activeCell="BJ38" sqref="BJ38"/>
    </sheetView>
  </sheetViews>
  <sheetFormatPr baseColWidth="10" defaultRowHeight="15" x14ac:dyDescent="0.25"/>
  <cols>
    <col min="1" max="1" width="26.85546875" customWidth="1"/>
    <col min="3" max="7" width="0" hidden="1" customWidth="1"/>
    <col min="9" max="12" width="0" hidden="1" customWidth="1"/>
    <col min="14" max="17" width="0" hidden="1" customWidth="1"/>
    <col min="19" max="22" width="0" hidden="1" customWidth="1"/>
    <col min="24" max="27" width="0" hidden="1" customWidth="1"/>
    <col min="29" max="32" width="0" hidden="1" customWidth="1"/>
    <col min="37" max="41" width="0" hidden="1" customWidth="1"/>
    <col min="43" max="45" width="0" hidden="1" customWidth="1"/>
    <col min="46" max="46" width="9.85546875" hidden="1" customWidth="1"/>
    <col min="48" max="51" width="0" hidden="1" customWidth="1"/>
    <col min="53" max="56" width="0" hidden="1" customWidth="1"/>
    <col min="58" max="61" width="0" hidden="1" customWidth="1"/>
    <col min="63" max="66" width="0" hidden="1" customWidth="1"/>
  </cols>
  <sheetData>
    <row r="1" spans="1:67" x14ac:dyDescent="0.25">
      <c r="B1">
        <f>'Industrie AME'!R1</f>
        <v>2019</v>
      </c>
      <c r="C1">
        <f>'Industrie AME'!S1</f>
        <v>2020</v>
      </c>
      <c r="D1">
        <f>'Industrie AME'!T1</f>
        <v>2021</v>
      </c>
      <c r="E1">
        <f>'Industrie AME'!U1</f>
        <v>2022</v>
      </c>
      <c r="F1">
        <f>'Industrie AME'!V1</f>
        <v>2023</v>
      </c>
      <c r="G1">
        <f>'Industrie AME'!W1</f>
        <v>2024</v>
      </c>
      <c r="H1">
        <f>'Industrie AME'!X1</f>
        <v>2025</v>
      </c>
      <c r="I1">
        <f>'Industrie AME'!Y1</f>
        <v>2026</v>
      </c>
      <c r="J1">
        <f>'Industrie AME'!Z1</f>
        <v>2027</v>
      </c>
      <c r="K1">
        <f>'Industrie AME'!AA1</f>
        <v>2028</v>
      </c>
      <c r="L1">
        <f>'Industrie AME'!AB1</f>
        <v>2029</v>
      </c>
      <c r="M1">
        <f>'Industrie AME'!AC1</f>
        <v>2030</v>
      </c>
      <c r="N1">
        <f>'Industrie AME'!AD1</f>
        <v>2031</v>
      </c>
      <c r="O1">
        <f>'Industrie AME'!AE1</f>
        <v>2032</v>
      </c>
      <c r="P1">
        <f>'Industrie AME'!AF1</f>
        <v>2033</v>
      </c>
      <c r="Q1">
        <f>'Industrie AME'!AG1</f>
        <v>2034</v>
      </c>
      <c r="R1">
        <f>'Industrie AME'!AH1</f>
        <v>2035</v>
      </c>
      <c r="S1">
        <f>'Industrie AME'!AI1</f>
        <v>2036</v>
      </c>
      <c r="T1">
        <f>'Industrie AME'!AJ1</f>
        <v>2037</v>
      </c>
      <c r="U1">
        <f>'Industrie AME'!AK1</f>
        <v>2038</v>
      </c>
      <c r="V1">
        <f>'Industrie AME'!AL1</f>
        <v>2039</v>
      </c>
      <c r="W1">
        <f>'Industrie AME'!AM1</f>
        <v>2040</v>
      </c>
      <c r="X1">
        <f>'Industrie AME'!AN1</f>
        <v>2041</v>
      </c>
      <c r="Y1">
        <f>'Industrie AME'!AO1</f>
        <v>2042</v>
      </c>
      <c r="Z1">
        <f>'Industrie AME'!AP1</f>
        <v>2043</v>
      </c>
      <c r="AA1">
        <f>'Industrie AME'!AQ1</f>
        <v>2044</v>
      </c>
      <c r="AB1">
        <f>'Industrie AME'!AR1</f>
        <v>2045</v>
      </c>
      <c r="AC1">
        <f>'Industrie AME'!AS1</f>
        <v>2046</v>
      </c>
      <c r="AD1">
        <f>'Industrie AME'!AT1</f>
        <v>2047</v>
      </c>
      <c r="AE1">
        <f>'Industrie AME'!AU1</f>
        <v>2048</v>
      </c>
      <c r="AF1">
        <f>'Industrie AME'!AV1</f>
        <v>2049</v>
      </c>
      <c r="AG1">
        <f>'Industrie AME'!AW1</f>
        <v>2050</v>
      </c>
      <c r="AJ1">
        <f>'Industrie AME'!R1</f>
        <v>2019</v>
      </c>
      <c r="AK1">
        <f>'Industrie AME'!S1</f>
        <v>2020</v>
      </c>
      <c r="AL1">
        <f>'Industrie AME'!T1</f>
        <v>2021</v>
      </c>
      <c r="AM1">
        <f>'Industrie AME'!U1</f>
        <v>2022</v>
      </c>
      <c r="AN1">
        <f>'Industrie AME'!V1</f>
        <v>2023</v>
      </c>
      <c r="AO1">
        <f>'Industrie AME'!W1</f>
        <v>2024</v>
      </c>
      <c r="AP1">
        <f>'Industrie AME'!X1</f>
        <v>2025</v>
      </c>
      <c r="AQ1">
        <f>'Industrie AME'!Y1</f>
        <v>2026</v>
      </c>
      <c r="AR1">
        <f>'Industrie AME'!Z1</f>
        <v>2027</v>
      </c>
      <c r="AS1">
        <f>'Industrie AME'!AA1</f>
        <v>2028</v>
      </c>
      <c r="AT1">
        <f>'Industrie AME'!AB1</f>
        <v>2029</v>
      </c>
      <c r="AU1">
        <f>'Industrie AME'!AC1</f>
        <v>2030</v>
      </c>
      <c r="AV1">
        <f>'Industrie AME'!AD1</f>
        <v>2031</v>
      </c>
      <c r="AW1">
        <f>'Industrie AME'!AE1</f>
        <v>2032</v>
      </c>
      <c r="AX1">
        <f>'Industrie AME'!AF1</f>
        <v>2033</v>
      </c>
      <c r="AY1">
        <f>'Industrie AME'!AG1</f>
        <v>2034</v>
      </c>
      <c r="AZ1">
        <f>'Industrie AME'!AH1</f>
        <v>2035</v>
      </c>
      <c r="BA1">
        <f>'Industrie AME'!AI1</f>
        <v>2036</v>
      </c>
      <c r="BB1">
        <f>'Industrie AME'!AJ1</f>
        <v>2037</v>
      </c>
      <c r="BC1">
        <f>'Industrie AME'!AK1</f>
        <v>2038</v>
      </c>
      <c r="BD1">
        <f>'Industrie AME'!AL1</f>
        <v>2039</v>
      </c>
      <c r="BE1">
        <f>'Industrie AME'!AM1</f>
        <v>2040</v>
      </c>
      <c r="BF1">
        <f>'Industrie AME'!AN1</f>
        <v>2041</v>
      </c>
      <c r="BG1">
        <f>'Industrie AME'!AO1</f>
        <v>2042</v>
      </c>
      <c r="BH1">
        <f>'Industrie AME'!AP1</f>
        <v>2043</v>
      </c>
      <c r="BI1">
        <f>'Industrie AME'!AQ1</f>
        <v>2044</v>
      </c>
      <c r="BJ1">
        <f>'Industrie AME'!AR1</f>
        <v>2045</v>
      </c>
      <c r="BK1">
        <f>'Industrie AME'!AS1</f>
        <v>2046</v>
      </c>
      <c r="BL1">
        <f>'Industrie AME'!AT1</f>
        <v>2047</v>
      </c>
      <c r="BM1">
        <f>'Industrie AME'!AU1</f>
        <v>2048</v>
      </c>
      <c r="BN1">
        <f>'Industrie AME'!AV1</f>
        <v>2049</v>
      </c>
      <c r="BO1">
        <f>'Industrie AME'!AW1</f>
        <v>2050</v>
      </c>
    </row>
    <row r="2" spans="1:67" x14ac:dyDescent="0.25">
      <c r="A2" t="s">
        <v>840</v>
      </c>
      <c r="B2" s="21">
        <f>'Industrie AME'!R30</f>
        <v>-26.584584435648441</v>
      </c>
      <c r="C2" s="21">
        <f>'Industrie AME'!S30</f>
        <v>-64.620871948356225</v>
      </c>
      <c r="D2" s="21">
        <f>'Industrie AME'!T30</f>
        <v>-5.9107707477992779</v>
      </c>
      <c r="E2" s="21">
        <f>'Industrie AME'!U30</f>
        <v>-15.427121131382304</v>
      </c>
      <c r="F2" s="21">
        <f>'Industrie AME'!V30</f>
        <v>-277.31741667263054</v>
      </c>
      <c r="G2" s="21">
        <f>'Industrie AME'!W30</f>
        <v>218.67661995115159</v>
      </c>
      <c r="H2" s="21">
        <f>'Industrie AME'!X30</f>
        <v>403.12156972194197</v>
      </c>
      <c r="I2" s="21">
        <f>'Industrie AME'!Y30</f>
        <v>-261.5642975309425</v>
      </c>
      <c r="J2" s="21">
        <f>'Industrie AME'!Z30</f>
        <v>-421.40072807124449</v>
      </c>
      <c r="K2" s="21">
        <f>'Industrie AME'!AA30</f>
        <v>-485.96836019019179</v>
      </c>
      <c r="L2" s="21">
        <f>'Industrie AME'!AB30</f>
        <v>-494.95563124858558</v>
      </c>
      <c r="M2" s="21">
        <f>'Industrie AME'!AC30</f>
        <v>-533.41718885281773</v>
      </c>
      <c r="N2" s="21">
        <f>'Industrie AME'!AD30</f>
        <v>-575.08457911882044</v>
      </c>
      <c r="O2" s="21">
        <f>'Industrie AME'!AE30</f>
        <v>-595.98126728463581</v>
      </c>
      <c r="P2" s="21">
        <f>'Industrie AME'!AF30</f>
        <v>-626.06983438722966</v>
      </c>
      <c r="Q2" s="21">
        <f>'Industrie AME'!AG30</f>
        <v>-670.34611913540789</v>
      </c>
      <c r="R2" s="21">
        <f>'Industrie AME'!AH30</f>
        <v>-712.80050108447358</v>
      </c>
      <c r="S2" s="21">
        <f>'Industrie AME'!AI30</f>
        <v>-743.51573737573915</v>
      </c>
      <c r="T2" s="21">
        <f>'Industrie AME'!AJ30</f>
        <v>-781.39070554519139</v>
      </c>
      <c r="U2" s="21">
        <f>'Industrie AME'!AK30</f>
        <v>-766.19482302993526</v>
      </c>
      <c r="V2" s="21">
        <f>'Industrie AME'!AL30</f>
        <v>-782.08051248367565</v>
      </c>
      <c r="W2" s="21">
        <f>'Industrie AME'!AM30</f>
        <v>-794.95294419159484</v>
      </c>
      <c r="X2" s="21">
        <f>'Industrie AME'!AN30</f>
        <v>-743.17457299316891</v>
      </c>
      <c r="Y2" s="21">
        <f>'Industrie AME'!AO30</f>
        <v>-739.52682833462165</v>
      </c>
      <c r="Z2" s="21">
        <f>'Industrie AME'!AP30</f>
        <v>-725.10237937712077</v>
      </c>
      <c r="AA2" s="21">
        <f>'Industrie AME'!AQ30</f>
        <v>-728.07063356125536</v>
      </c>
      <c r="AB2" s="21">
        <f>'Industrie AME'!AR30</f>
        <v>-736.27677248013958</v>
      </c>
      <c r="AC2" s="21">
        <f>'Industrie AME'!AS30</f>
        <v>-731.02029920976452</v>
      </c>
      <c r="AD2" s="21">
        <f>'Industrie AME'!AT30</f>
        <v>-743.05922875925739</v>
      </c>
      <c r="AE2" s="21">
        <f>'Industrie AME'!AU30</f>
        <v>-761.12877420879806</v>
      </c>
      <c r="AF2" s="21">
        <f>'Industrie AME'!AV30</f>
        <v>-771.30327180634356</v>
      </c>
      <c r="AG2" s="21">
        <f>'Industrie AME'!AW30</f>
        <v>-782.13829556769485</v>
      </c>
      <c r="AH2" s="21"/>
      <c r="AI2" t="s">
        <v>842</v>
      </c>
      <c r="AJ2" s="21">
        <f>'Industrie AME'!R60</f>
        <v>6210.1646178921656</v>
      </c>
      <c r="AK2" s="21">
        <f>'Industrie AME'!S60</f>
        <v>6301.1370835624657</v>
      </c>
      <c r="AL2" s="21">
        <f>'Industrie AME'!T60</f>
        <v>6415.5983317254313</v>
      </c>
      <c r="AM2" s="21">
        <f>'Industrie AME'!U60</f>
        <v>6513.4699323725063</v>
      </c>
      <c r="AN2" s="21">
        <f>'Industrie AME'!V60</f>
        <v>6674.1320648085748</v>
      </c>
      <c r="AO2" s="21">
        <f>'Industrie AME'!W60</f>
        <v>6796.2331159021405</v>
      </c>
      <c r="AP2" s="21">
        <f>'Industrie AME'!X60</f>
        <v>6882.8156212785161</v>
      </c>
      <c r="AQ2" s="21">
        <f>'Industrie AME'!Y60</f>
        <v>6893.7641021612071</v>
      </c>
      <c r="AR2" s="21">
        <f>'Industrie AME'!Z60</f>
        <v>6929.7828926891116</v>
      </c>
      <c r="AS2" s="21">
        <f>'Industrie AME'!AA60</f>
        <v>6979.1532722802285</v>
      </c>
      <c r="AT2" s="21">
        <f>'Industrie AME'!AB60</f>
        <v>7032.3168309132761</v>
      </c>
      <c r="AU2" s="21">
        <f>'Industrie AME'!AC60</f>
        <v>7091.2086114443264</v>
      </c>
      <c r="AV2" s="21">
        <f>'Industrie AME'!AD60</f>
        <v>7137.8338943306535</v>
      </c>
      <c r="AW2" s="21">
        <f>'Industrie AME'!AE60</f>
        <v>7194.5338250849718</v>
      </c>
      <c r="AX2" s="21">
        <f>'Industrie AME'!AF60</f>
        <v>7254.5438604634264</v>
      </c>
      <c r="AY2" s="21">
        <f>'Industrie AME'!AG60</f>
        <v>7318.3975958269921</v>
      </c>
      <c r="AZ2" s="21">
        <f>'Industrie AME'!AH60</f>
        <v>7394.9770424299713</v>
      </c>
      <c r="BA2" s="21">
        <f>'Industrie AME'!AI60</f>
        <v>7472.3436733812505</v>
      </c>
      <c r="BB2" s="21">
        <f>'Industrie AME'!AJ60</f>
        <v>7557.3697992301277</v>
      </c>
      <c r="BC2" s="21">
        <f>'Industrie AME'!AK60</f>
        <v>7644.950118756251</v>
      </c>
      <c r="BD2" s="21">
        <f>'Industrie AME'!AL60</f>
        <v>7736.6537013522266</v>
      </c>
      <c r="BE2" s="21">
        <f>'Industrie AME'!AM60</f>
        <v>7829.6480682024949</v>
      </c>
      <c r="BF2" s="21">
        <f>'Industrie AME'!AN60</f>
        <v>7938.4796821312348</v>
      </c>
      <c r="BG2" s="21">
        <f>'Industrie AME'!AO60</f>
        <v>8048.8927451964882</v>
      </c>
      <c r="BH2" s="21">
        <f>'Industrie AME'!AP60</f>
        <v>8157.2714285573084</v>
      </c>
      <c r="BI2" s="21">
        <f>'Industrie AME'!AQ60</f>
        <v>8266.1765874954508</v>
      </c>
      <c r="BJ2" s="21">
        <f>'Industrie AME'!AR60</f>
        <v>8373.9650509311832</v>
      </c>
      <c r="BK2" s="21">
        <f>'Industrie AME'!AS60</f>
        <v>8487.1938883564399</v>
      </c>
      <c r="BL2" s="21">
        <f>'Industrie AME'!AT60</f>
        <v>8600.949789600154</v>
      </c>
      <c r="BM2" s="21">
        <f>'Industrie AME'!AU60</f>
        <v>8716.2135921793251</v>
      </c>
      <c r="BN2" s="21">
        <f>'Industrie AME'!AV60</f>
        <v>8832.345419280482</v>
      </c>
      <c r="BO2" s="21">
        <f>'Industrie AME'!AW60</f>
        <v>8950.3486161618475</v>
      </c>
    </row>
    <row r="3" spans="1:67" x14ac:dyDescent="0.25">
      <c r="A3" t="s">
        <v>841</v>
      </c>
      <c r="B3" s="21">
        <f>'Industrie AMS'!R30</f>
        <v>-26.584584435648441</v>
      </c>
      <c r="C3" s="21">
        <f>'Industrie AMS'!S30</f>
        <v>-64.620871948356225</v>
      </c>
      <c r="D3" s="21">
        <f>'Industrie AMS'!T30</f>
        <v>-5.9107707477992779</v>
      </c>
      <c r="E3" s="21">
        <f>'Industrie AMS'!U30</f>
        <v>-15.427121131382304</v>
      </c>
      <c r="F3" s="21">
        <f>'Industrie AMS'!V30</f>
        <v>-324.74927724178309</v>
      </c>
      <c r="G3" s="21">
        <f>'Industrie AMS'!W30</f>
        <v>137.5983134394022</v>
      </c>
      <c r="H3" s="21">
        <f>'Industrie AMS'!X30</f>
        <v>496.05735780721034</v>
      </c>
      <c r="I3" s="21">
        <f>'Industrie AMS'!Y30</f>
        <v>-70.150384412180657</v>
      </c>
      <c r="J3" s="21">
        <f>'Industrie AMS'!Z30</f>
        <v>-354.75572393855475</v>
      </c>
      <c r="K3" s="21">
        <f>'Industrie AMS'!AA30</f>
        <v>-451.96431298476347</v>
      </c>
      <c r="L3" s="21">
        <f>'Industrie AMS'!AB30</f>
        <v>-477.48584301906277</v>
      </c>
      <c r="M3" s="21">
        <f>'Industrie AMS'!AC30</f>
        <v>-420.88036651052073</v>
      </c>
      <c r="N3" s="21">
        <f>'Industrie AMS'!AD30</f>
        <v>-477.98253050315145</v>
      </c>
      <c r="O3" s="21">
        <f>'Industrie AMS'!AE30</f>
        <v>-509.24234041623333</v>
      </c>
      <c r="P3" s="21">
        <f>'Industrie AMS'!AF30</f>
        <v>-543.78141293695205</v>
      </c>
      <c r="Q3" s="21">
        <f>'Industrie AMS'!AG30</f>
        <v>-560.02620473193451</v>
      </c>
      <c r="R3" s="21">
        <f>'Industrie AMS'!AH30</f>
        <v>-631.76437105930825</v>
      </c>
      <c r="S3" s="21">
        <f>'Industrie AMS'!AI30</f>
        <v>-688.49734519973242</v>
      </c>
      <c r="T3" s="21">
        <f>'Industrie AMS'!AJ30</f>
        <v>-708.98117836979134</v>
      </c>
      <c r="U3" s="21">
        <f>'Industrie AMS'!AK30</f>
        <v>-690.72610059657745</v>
      </c>
      <c r="V3" s="21">
        <f>'Industrie AMS'!AL30</f>
        <v>-684.52628428001117</v>
      </c>
      <c r="W3" s="21">
        <f>'Industrie AMS'!AM30</f>
        <v>-681.59161754051422</v>
      </c>
      <c r="X3" s="21">
        <f>'Industrie AMS'!AN30</f>
        <v>-665.12290838320359</v>
      </c>
      <c r="Y3" s="21">
        <f>'Industrie AMS'!AO30</f>
        <v>-654.46783271600862</v>
      </c>
      <c r="Z3" s="21">
        <f>'Industrie AMS'!AP30</f>
        <v>-643.70817548997263</v>
      </c>
      <c r="AA3" s="21">
        <f>'Industrie AMS'!AQ30</f>
        <v>-673.30732751004791</v>
      </c>
      <c r="AB3" s="21">
        <f>'Industrie AMS'!AR30</f>
        <v>-701.72456750392178</v>
      </c>
      <c r="AC3" s="21">
        <f>'Industrie AMS'!AS30</f>
        <v>-612.55799819540186</v>
      </c>
      <c r="AD3" s="21">
        <f>'Industrie AMS'!AT30</f>
        <v>-610.69475023849463</v>
      </c>
      <c r="AE3" s="21">
        <f>'Industrie AMS'!AU30</f>
        <v>-631.13678092421594</v>
      </c>
      <c r="AF3" s="21">
        <f>'Industrie AMS'!AV30</f>
        <v>-641.85427635508893</v>
      </c>
      <c r="AG3" s="21">
        <f>'Industrie AMS'!AW30</f>
        <v>-651.78224285968668</v>
      </c>
      <c r="AH3" s="21"/>
      <c r="AI3" t="s">
        <v>843</v>
      </c>
      <c r="AJ3" s="21">
        <f>'Industrie AMS'!R60</f>
        <v>6210.1646178921656</v>
      </c>
      <c r="AK3" s="21">
        <f>'Industrie AMS'!S60</f>
        <v>6301.1370835624657</v>
      </c>
      <c r="AL3" s="21">
        <f>'Industrie AMS'!T60</f>
        <v>6415.5983317254313</v>
      </c>
      <c r="AM3" s="21">
        <f>'Industrie AMS'!U60</f>
        <v>6513.4699323725063</v>
      </c>
      <c r="AN3" s="21">
        <f>'Industrie AMS'!V60</f>
        <v>6673.3951179589549</v>
      </c>
      <c r="AO3" s="21">
        <f>'Industrie AMS'!W60</f>
        <v>6770.237332984686</v>
      </c>
      <c r="AP3" s="21">
        <f>'Industrie AMS'!X60</f>
        <v>6855.453124543079</v>
      </c>
      <c r="AQ3" s="21">
        <f>'Industrie AMS'!Y60</f>
        <v>6926.620925828207</v>
      </c>
      <c r="AR3" s="21">
        <f>'Industrie AMS'!Z60</f>
        <v>6990.7069132962997</v>
      </c>
      <c r="AS3" s="21">
        <f>'Industrie AMS'!AA60</f>
        <v>7053.5588805152911</v>
      </c>
      <c r="AT3" s="21">
        <f>'Industrie AMS'!AB60</f>
        <v>7093.0966820564499</v>
      </c>
      <c r="AU3" s="21">
        <f>'Industrie AMS'!AC60</f>
        <v>7139.9622451737878</v>
      </c>
      <c r="AV3" s="21">
        <f>'Industrie AMS'!AD60</f>
        <v>7187.2118186080625</v>
      </c>
      <c r="AW3" s="21">
        <f>'Industrie AMS'!AE60</f>
        <v>7245.9543382897218</v>
      </c>
      <c r="AX3" s="21">
        <f>'Industrie AMS'!AF60</f>
        <v>7305.8101024276384</v>
      </c>
      <c r="AY3" s="21">
        <f>'Industrie AMS'!AG60</f>
        <v>7371.6465061063345</v>
      </c>
      <c r="AZ3" s="21">
        <f>'Industrie AMS'!AH60</f>
        <v>7437.2211345895003</v>
      </c>
      <c r="BA3" s="21">
        <f>'Industrie AMS'!AI60</f>
        <v>7513.4952238599963</v>
      </c>
      <c r="BB3" s="21">
        <f>'Industrie AMS'!AJ60</f>
        <v>7606.1799103228104</v>
      </c>
      <c r="BC3" s="21">
        <f>'Industrie AMS'!AK60</f>
        <v>7694.3948469657798</v>
      </c>
      <c r="BD3" s="21">
        <f>'Industrie AMS'!AL60</f>
        <v>7794.1595461132156</v>
      </c>
      <c r="BE3" s="21">
        <f>'Industrie AMS'!AM60</f>
        <v>7888.1752643535365</v>
      </c>
      <c r="BF3" s="21">
        <f>'Industrie AMS'!AN60</f>
        <v>8001.0157120835793</v>
      </c>
      <c r="BG3" s="21">
        <f>'Industrie AMS'!AO60</f>
        <v>8117.6758564740112</v>
      </c>
      <c r="BH3" s="21">
        <f>'Industrie AMS'!AP60</f>
        <v>8230.2910722610904</v>
      </c>
      <c r="BI3" s="21">
        <f>'Industrie AMS'!AQ60</f>
        <v>8339.7086330743532</v>
      </c>
      <c r="BJ3" s="21">
        <f>'Industrie AMS'!AR60</f>
        <v>8443.4472084227873</v>
      </c>
      <c r="BK3" s="21">
        <f>'Industrie AMS'!AS60</f>
        <v>8558.2790288219057</v>
      </c>
      <c r="BL3" s="21">
        <f>'Industrie AMS'!AT60</f>
        <v>8669.9615478176529</v>
      </c>
      <c r="BM3" s="21">
        <f>'Industrie AMS'!AU60</f>
        <v>8785.835494075649</v>
      </c>
      <c r="BN3" s="21">
        <f>'Industrie AMS'!AV60</f>
        <v>8904.4756437273918</v>
      </c>
      <c r="BO3" s="21">
        <f>'Industrie AMS'!AW60</f>
        <v>9024.7495797169577</v>
      </c>
    </row>
    <row r="4" spans="1:67" x14ac:dyDescent="0.25">
      <c r="A4" t="s">
        <v>839</v>
      </c>
      <c r="B4" s="21">
        <f>B3-B2</f>
        <v>0</v>
      </c>
      <c r="C4" s="21">
        <f t="shared" ref="C4:AG4" si="0">C3-C2</f>
        <v>0</v>
      </c>
      <c r="D4" s="21">
        <f t="shared" si="0"/>
        <v>0</v>
      </c>
      <c r="E4" s="21">
        <f t="shared" si="0"/>
        <v>0</v>
      </c>
      <c r="F4" s="21">
        <f t="shared" si="0"/>
        <v>-47.431860569152548</v>
      </c>
      <c r="G4" s="21">
        <f t="shared" si="0"/>
        <v>-81.078306511749389</v>
      </c>
      <c r="H4" s="21">
        <f t="shared" si="0"/>
        <v>92.935788085268371</v>
      </c>
      <c r="I4" s="21">
        <f t="shared" si="0"/>
        <v>191.41391311876185</v>
      </c>
      <c r="J4" s="21">
        <f t="shared" si="0"/>
        <v>66.645004132689735</v>
      </c>
      <c r="K4" s="21">
        <f t="shared" si="0"/>
        <v>34.004047205428321</v>
      </c>
      <c r="L4" s="21">
        <f t="shared" si="0"/>
        <v>17.469788229522806</v>
      </c>
      <c r="M4" s="21">
        <f t="shared" si="0"/>
        <v>112.536822342297</v>
      </c>
      <c r="N4" s="21">
        <f t="shared" si="0"/>
        <v>97.102048615668991</v>
      </c>
      <c r="O4" s="21">
        <f t="shared" si="0"/>
        <v>86.738926868402473</v>
      </c>
      <c r="P4" s="21">
        <f t="shared" si="0"/>
        <v>82.28842145027761</v>
      </c>
      <c r="Q4" s="21">
        <f t="shared" si="0"/>
        <v>110.31991440347338</v>
      </c>
      <c r="R4" s="21">
        <f t="shared" si="0"/>
        <v>81.036130025165335</v>
      </c>
      <c r="S4" s="21">
        <f t="shared" si="0"/>
        <v>55.018392176006728</v>
      </c>
      <c r="T4" s="21">
        <f t="shared" si="0"/>
        <v>72.409527175400058</v>
      </c>
      <c r="U4" s="21">
        <f t="shared" si="0"/>
        <v>75.468722433357811</v>
      </c>
      <c r="V4" s="21">
        <f t="shared" si="0"/>
        <v>97.554228203664479</v>
      </c>
      <c r="W4" s="21">
        <f t="shared" si="0"/>
        <v>113.36132665108062</v>
      </c>
      <c r="X4" s="21">
        <f t="shared" si="0"/>
        <v>78.051664609965314</v>
      </c>
      <c r="Y4" s="21">
        <f t="shared" si="0"/>
        <v>85.058995618613039</v>
      </c>
      <c r="Z4" s="21">
        <f t="shared" si="0"/>
        <v>81.394203887148137</v>
      </c>
      <c r="AA4" s="21">
        <f t="shared" si="0"/>
        <v>54.763306051207451</v>
      </c>
      <c r="AB4" s="21">
        <f t="shared" si="0"/>
        <v>34.552204976217809</v>
      </c>
      <c r="AC4" s="21">
        <f t="shared" si="0"/>
        <v>118.46230101436265</v>
      </c>
      <c r="AD4" s="21">
        <f t="shared" si="0"/>
        <v>132.36447852076276</v>
      </c>
      <c r="AE4" s="21">
        <f t="shared" si="0"/>
        <v>129.99199328458212</v>
      </c>
      <c r="AF4" s="21">
        <f t="shared" si="0"/>
        <v>129.44899545125463</v>
      </c>
      <c r="AG4" s="21">
        <f t="shared" si="0"/>
        <v>130.35605270800818</v>
      </c>
      <c r="AI4" t="s">
        <v>844</v>
      </c>
      <c r="AJ4" s="21">
        <f>AJ3-AJ2</f>
        <v>0</v>
      </c>
      <c r="AK4" s="21">
        <f t="shared" ref="AK4:BO4" si="1">AK3-AK2</f>
        <v>0</v>
      </c>
      <c r="AL4" s="21">
        <f t="shared" si="1"/>
        <v>0</v>
      </c>
      <c r="AM4" s="21">
        <f t="shared" si="1"/>
        <v>0</v>
      </c>
      <c r="AN4" s="21">
        <f t="shared" si="1"/>
        <v>-0.73694684961992607</v>
      </c>
      <c r="AO4" s="21">
        <f t="shared" si="1"/>
        <v>-25.995782917454562</v>
      </c>
      <c r="AP4" s="21">
        <f t="shared" si="1"/>
        <v>-27.362496735437162</v>
      </c>
      <c r="AQ4" s="21">
        <f t="shared" si="1"/>
        <v>32.856823666999844</v>
      </c>
      <c r="AR4" s="21">
        <f t="shared" si="1"/>
        <v>60.92402060718814</v>
      </c>
      <c r="AS4" s="21">
        <f t="shared" si="1"/>
        <v>74.405608235062573</v>
      </c>
      <c r="AT4" s="21">
        <f t="shared" si="1"/>
        <v>60.779851143173801</v>
      </c>
      <c r="AU4" s="21">
        <f t="shared" si="1"/>
        <v>48.753633729461399</v>
      </c>
      <c r="AV4" s="21">
        <f t="shared" si="1"/>
        <v>49.377924277408965</v>
      </c>
      <c r="AW4" s="21">
        <f t="shared" si="1"/>
        <v>51.420513204750023</v>
      </c>
      <c r="AX4" s="21">
        <f t="shared" si="1"/>
        <v>51.266241964211986</v>
      </c>
      <c r="AY4" s="21">
        <f t="shared" si="1"/>
        <v>53.248910279342454</v>
      </c>
      <c r="AZ4" s="21">
        <f t="shared" si="1"/>
        <v>42.244092159528918</v>
      </c>
      <c r="BA4" s="21">
        <f t="shared" si="1"/>
        <v>41.151550478745776</v>
      </c>
      <c r="BB4" s="21">
        <f t="shared" si="1"/>
        <v>48.810111092682746</v>
      </c>
      <c r="BC4" s="21">
        <f t="shared" si="1"/>
        <v>49.444728209528876</v>
      </c>
      <c r="BD4" s="21">
        <f t="shared" si="1"/>
        <v>57.505844760989021</v>
      </c>
      <c r="BE4" s="21">
        <f t="shared" si="1"/>
        <v>58.527196151041608</v>
      </c>
      <c r="BF4" s="21">
        <f t="shared" si="1"/>
        <v>62.536029952344506</v>
      </c>
      <c r="BG4" s="21">
        <f t="shared" si="1"/>
        <v>68.783111277522949</v>
      </c>
      <c r="BH4" s="21">
        <f t="shared" si="1"/>
        <v>73.019643703782094</v>
      </c>
      <c r="BI4" s="21">
        <f t="shared" si="1"/>
        <v>73.532045578902398</v>
      </c>
      <c r="BJ4" s="21">
        <f t="shared" si="1"/>
        <v>69.482157491604084</v>
      </c>
      <c r="BK4" s="21">
        <f t="shared" si="1"/>
        <v>71.085140465465884</v>
      </c>
      <c r="BL4" s="21">
        <f t="shared" si="1"/>
        <v>69.011758217498937</v>
      </c>
      <c r="BM4" s="21">
        <f t="shared" si="1"/>
        <v>69.621901896323834</v>
      </c>
      <c r="BN4" s="21">
        <f t="shared" si="1"/>
        <v>72.130224446909779</v>
      </c>
      <c r="BO4" s="21">
        <f t="shared" si="1"/>
        <v>74.400963555110138</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O4"/>
  <sheetViews>
    <sheetView topLeftCell="A19" workbookViewId="0">
      <selection activeCell="AJ5" sqref="AJ5"/>
    </sheetView>
  </sheetViews>
  <sheetFormatPr baseColWidth="10" defaultRowHeight="15" x14ac:dyDescent="0.25"/>
  <cols>
    <col min="1" max="1" width="51.28515625" customWidth="1"/>
    <col min="3" max="7" width="0" hidden="1" customWidth="1"/>
    <col min="9" max="12" width="0" hidden="1" customWidth="1"/>
    <col min="14" max="17" width="0" hidden="1" customWidth="1"/>
    <col min="19" max="22" width="0" hidden="1" customWidth="1"/>
    <col min="24" max="27" width="0" hidden="1" customWidth="1"/>
    <col min="29" max="32" width="0" hidden="1" customWidth="1"/>
    <col min="37" max="41" width="0" hidden="1" customWidth="1"/>
    <col min="43" max="45" width="0" hidden="1" customWidth="1"/>
    <col min="46" max="46" width="9.85546875" hidden="1" customWidth="1"/>
    <col min="48" max="51" width="0" hidden="1" customWidth="1"/>
    <col min="53" max="56" width="0" hidden="1" customWidth="1"/>
    <col min="58" max="61" width="0" hidden="1" customWidth="1"/>
    <col min="63" max="66" width="0" hidden="1" customWidth="1"/>
  </cols>
  <sheetData>
    <row r="1" spans="1:67" x14ac:dyDescent="0.25">
      <c r="B1">
        <f>'Industrie AME'!R1</f>
        <v>2019</v>
      </c>
      <c r="C1">
        <f>'Industrie AME'!S1</f>
        <v>2020</v>
      </c>
      <c r="D1">
        <f>'Industrie AME'!T1</f>
        <v>2021</v>
      </c>
      <c r="E1">
        <f>'Industrie AME'!U1</f>
        <v>2022</v>
      </c>
      <c r="F1">
        <f>'Industrie AME'!V1</f>
        <v>2023</v>
      </c>
      <c r="G1">
        <f>'Industrie AME'!W1</f>
        <v>2024</v>
      </c>
      <c r="H1">
        <f>'Industrie AME'!X1</f>
        <v>2025</v>
      </c>
      <c r="I1">
        <f>'Industrie AME'!Y1</f>
        <v>2026</v>
      </c>
      <c r="J1">
        <f>'Industrie AME'!Z1</f>
        <v>2027</v>
      </c>
      <c r="K1">
        <f>'Industrie AME'!AA1</f>
        <v>2028</v>
      </c>
      <c r="L1">
        <f>'Industrie AME'!AB1</f>
        <v>2029</v>
      </c>
      <c r="M1">
        <f>'Industrie AME'!AC1</f>
        <v>2030</v>
      </c>
      <c r="N1">
        <f>'Industrie AME'!AD1</f>
        <v>2031</v>
      </c>
      <c r="O1">
        <f>'Industrie AME'!AE1</f>
        <v>2032</v>
      </c>
      <c r="P1">
        <f>'Industrie AME'!AF1</f>
        <v>2033</v>
      </c>
      <c r="Q1">
        <f>'Industrie AME'!AG1</f>
        <v>2034</v>
      </c>
      <c r="R1">
        <f>'Industrie AME'!AH1</f>
        <v>2035</v>
      </c>
      <c r="S1">
        <f>'Industrie AME'!AI1</f>
        <v>2036</v>
      </c>
      <c r="T1">
        <f>'Industrie AME'!AJ1</f>
        <v>2037</v>
      </c>
      <c r="U1">
        <f>'Industrie AME'!AK1</f>
        <v>2038</v>
      </c>
      <c r="V1">
        <f>'Industrie AME'!AL1</f>
        <v>2039</v>
      </c>
      <c r="W1">
        <f>'Industrie AME'!AM1</f>
        <v>2040</v>
      </c>
      <c r="X1">
        <f>'Industrie AME'!AN1</f>
        <v>2041</v>
      </c>
      <c r="Y1">
        <f>'Industrie AME'!AO1</f>
        <v>2042</v>
      </c>
      <c r="Z1">
        <f>'Industrie AME'!AP1</f>
        <v>2043</v>
      </c>
      <c r="AA1">
        <f>'Industrie AME'!AQ1</f>
        <v>2044</v>
      </c>
      <c r="AB1">
        <f>'Industrie AME'!AR1</f>
        <v>2045</v>
      </c>
      <c r="AC1">
        <f>'Industrie AME'!AS1</f>
        <v>2046</v>
      </c>
      <c r="AD1">
        <f>'Industrie AME'!AT1</f>
        <v>2047</v>
      </c>
      <c r="AE1">
        <f>'Industrie AME'!AU1</f>
        <v>2048</v>
      </c>
      <c r="AF1">
        <f>'Industrie AME'!AV1</f>
        <v>2049</v>
      </c>
      <c r="AG1">
        <f>'Industrie AME'!AW1</f>
        <v>2050</v>
      </c>
      <c r="AJ1">
        <f>'Industrie AME'!R1</f>
        <v>2019</v>
      </c>
      <c r="AK1">
        <f>'Industrie AME'!S1</f>
        <v>2020</v>
      </c>
      <c r="AL1">
        <f>'Industrie AME'!T1</f>
        <v>2021</v>
      </c>
      <c r="AM1">
        <f>'Industrie AME'!U1</f>
        <v>2022</v>
      </c>
      <c r="AN1">
        <f>'Industrie AME'!V1</f>
        <v>2023</v>
      </c>
      <c r="AO1">
        <f>'Industrie AME'!W1</f>
        <v>2024</v>
      </c>
      <c r="AP1">
        <f>'Industrie AME'!X1</f>
        <v>2025</v>
      </c>
      <c r="AQ1">
        <f>'Industrie AME'!Y1</f>
        <v>2026</v>
      </c>
      <c r="AR1">
        <f>'Industrie AME'!Z1</f>
        <v>2027</v>
      </c>
      <c r="AS1">
        <f>'Industrie AME'!AA1</f>
        <v>2028</v>
      </c>
      <c r="AT1">
        <f>'Industrie AME'!AB1</f>
        <v>2029</v>
      </c>
      <c r="AU1">
        <f>'Industrie AME'!AC1</f>
        <v>2030</v>
      </c>
      <c r="AV1">
        <f>'Industrie AME'!AD1</f>
        <v>2031</v>
      </c>
      <c r="AW1">
        <f>'Industrie AME'!AE1</f>
        <v>2032</v>
      </c>
      <c r="AX1">
        <f>'Industrie AME'!AF1</f>
        <v>2033</v>
      </c>
      <c r="AY1">
        <f>'Industrie AME'!AG1</f>
        <v>2034</v>
      </c>
      <c r="AZ1">
        <f>'Industrie AME'!AH1</f>
        <v>2035</v>
      </c>
      <c r="BA1">
        <f>'Industrie AME'!AI1</f>
        <v>2036</v>
      </c>
      <c r="BB1">
        <f>'Industrie AME'!AJ1</f>
        <v>2037</v>
      </c>
      <c r="BC1">
        <f>'Industrie AME'!AK1</f>
        <v>2038</v>
      </c>
      <c r="BD1">
        <f>'Industrie AME'!AL1</f>
        <v>2039</v>
      </c>
      <c r="BE1">
        <f>'Industrie AME'!AM1</f>
        <v>2040</v>
      </c>
      <c r="BF1">
        <f>'Industrie AME'!AN1</f>
        <v>2041</v>
      </c>
      <c r="BG1">
        <f>'Industrie AME'!AO1</f>
        <v>2042</v>
      </c>
      <c r="BH1">
        <f>'Industrie AME'!AP1</f>
        <v>2043</v>
      </c>
      <c r="BI1">
        <f>'Industrie AME'!AQ1</f>
        <v>2044</v>
      </c>
      <c r="BJ1">
        <f>'Industrie AME'!AR1</f>
        <v>2045</v>
      </c>
      <c r="BK1">
        <f>'Industrie AME'!AS1</f>
        <v>2046</v>
      </c>
      <c r="BL1">
        <f>'Industrie AME'!AT1</f>
        <v>2047</v>
      </c>
      <c r="BM1">
        <f>'Industrie AME'!AU1</f>
        <v>2048</v>
      </c>
      <c r="BN1">
        <f>'Industrie AME'!AV1</f>
        <v>2049</v>
      </c>
      <c r="BO1">
        <f>'Industrie AME'!AW1</f>
        <v>2050</v>
      </c>
    </row>
    <row r="2" spans="1:67" x14ac:dyDescent="0.25">
      <c r="A2" t="s">
        <v>840</v>
      </c>
      <c r="B2" s="21">
        <f>SUM('Industrie AME'!R31:R41)</f>
        <v>8732.9813766894113</v>
      </c>
      <c r="C2" s="21">
        <f>SUM('Industrie AME'!S31:S41)</f>
        <v>7775.5997641150479</v>
      </c>
      <c r="D2" s="21">
        <f>SUM('Industrie AME'!T31:T41)</f>
        <v>4111.1242486420842</v>
      </c>
      <c r="E2" s="21">
        <f>SUM('Industrie AME'!U31:U41)</f>
        <v>3555.5307553418452</v>
      </c>
      <c r="F2" s="21">
        <f>SUM('Industrie AME'!V31:V41)</f>
        <v>3307.849491101837</v>
      </c>
      <c r="G2" s="21">
        <f>SUM('Industrie AME'!W31:W41)</f>
        <v>3887.1386354132078</v>
      </c>
      <c r="H2" s="21">
        <f>SUM('Industrie AME'!X31:X41)</f>
        <v>4129.3138360965677</v>
      </c>
      <c r="I2" s="21">
        <f>SUM('Industrie AME'!Y31:Y41)</f>
        <v>3504.8527313590748</v>
      </c>
      <c r="J2" s="21">
        <f>SUM('Industrie AME'!Z31:Z41)</f>
        <v>3407.2174489225599</v>
      </c>
      <c r="K2" s="21">
        <f>SUM('Industrie AME'!AA31:AA41)</f>
        <v>3393.9845252564874</v>
      </c>
      <c r="L2" s="21">
        <f>SUM('Industrie AME'!AB31:AB41)</f>
        <v>3437.0144628948538</v>
      </c>
      <c r="M2" s="21">
        <f>SUM('Industrie AME'!AC31:AC41)</f>
        <v>3457.1339015782514</v>
      </c>
      <c r="N2" s="21">
        <f>SUM('Industrie AME'!AD31:AD41)</f>
        <v>3338.930454876373</v>
      </c>
      <c r="O2" s="21">
        <f>SUM('Industrie AME'!AE31:AE41)</f>
        <v>3275.4004316028322</v>
      </c>
      <c r="P2" s="21">
        <f>SUM('Industrie AME'!AF31:AF41)</f>
        <v>3206.0378336769445</v>
      </c>
      <c r="Q2" s="21">
        <f>SUM('Industrie AME'!AG31:AG41)</f>
        <v>3120.5532971320745</v>
      </c>
      <c r="R2" s="21">
        <f>SUM('Industrie AME'!AH31:AH41)</f>
        <v>3052.7169236491309</v>
      </c>
      <c r="S2" s="21">
        <f>SUM('Industrie AME'!AI31:AI41)</f>
        <v>3009.2242435649823</v>
      </c>
      <c r="T2" s="21">
        <f>SUM('Industrie AME'!AJ31:AJ41)</f>
        <v>2954.4939163916406</v>
      </c>
      <c r="U2" s="21">
        <f>SUM('Industrie AME'!AK31:AK41)</f>
        <v>2966.4584805603163</v>
      </c>
      <c r="V2" s="21">
        <f>SUM('Industrie AME'!AL31:AL41)</f>
        <v>2941.4916726741749</v>
      </c>
      <c r="W2" s="21">
        <f>SUM('Industrie AME'!AM31:AM41)</f>
        <v>2923.456138416811</v>
      </c>
      <c r="X2" s="21">
        <f>SUM('Industrie AME'!AN31:AN41)</f>
        <v>3027.2084916888571</v>
      </c>
      <c r="Y2" s="21">
        <f>SUM('Industrie AME'!AO31:AO41)</f>
        <v>3045.643046375048</v>
      </c>
      <c r="Z2" s="21">
        <f>SUM('Industrie AME'!AP31:AP41)</f>
        <v>3075.2423674115021</v>
      </c>
      <c r="AA2" s="21">
        <f>SUM('Industrie AME'!AQ31:AQ41)</f>
        <v>3083.6520221421833</v>
      </c>
      <c r="AB2" s="21">
        <f>SUM('Industrie AME'!AR31:AR41)</f>
        <v>3085.4622889706802</v>
      </c>
      <c r="AC2" s="21">
        <f>SUM('Industrie AME'!AS31:AS41)</f>
        <v>2995.1853057181997</v>
      </c>
      <c r="AD2" s="21">
        <f>SUM('Industrie AME'!AT31:AT41)</f>
        <v>2962.3003083498006</v>
      </c>
      <c r="AE2" s="21">
        <f>SUM('Industrie AME'!AU31:AU41)</f>
        <v>2934.6232676945319</v>
      </c>
      <c r="AF2" s="21">
        <f>SUM('Industrie AME'!AV31:AV41)</f>
        <v>2918.391335979898</v>
      </c>
      <c r="AG2" s="21">
        <f>SUM('Industrie AME'!AW31:AW41)</f>
        <v>2901.9794682816805</v>
      </c>
      <c r="AH2" s="21"/>
      <c r="AI2" t="s">
        <v>842</v>
      </c>
      <c r="AJ2" s="21">
        <f>SUM('Industrie AME'!R61:R71)</f>
        <v>26986.580561610146</v>
      </c>
      <c r="AK2" s="21">
        <f>SUM('Industrie AME'!S61:S71)</f>
        <v>26591.970612227437</v>
      </c>
      <c r="AL2" s="21">
        <f>SUM('Industrie AME'!T61:T71)</f>
        <v>27424.82903625146</v>
      </c>
      <c r="AM2" s="21">
        <f>SUM('Industrie AME'!U61:U71)</f>
        <v>28000.968063310323</v>
      </c>
      <c r="AN2" s="21">
        <f>SUM('Industrie AME'!V61:V71)</f>
        <v>28976.993192864291</v>
      </c>
      <c r="AO2" s="21">
        <f>SUM('Industrie AME'!W61:W71)</f>
        <v>30137.035350327926</v>
      </c>
      <c r="AP2" s="21">
        <f>SUM('Industrie AME'!X61:X71)</f>
        <v>31265.332323577808</v>
      </c>
      <c r="AQ2" s="21">
        <f>SUM('Industrie AME'!Y61:Y71)</f>
        <v>31436.802818823366</v>
      </c>
      <c r="AR2" s="21">
        <f>SUM('Industrie AME'!Z61:Z71)</f>
        <v>31856.533127657873</v>
      </c>
      <c r="AS2" s="21">
        <f>SUM('Industrie AME'!AA61:AA71)</f>
        <v>32400.906036875847</v>
      </c>
      <c r="AT2" s="21">
        <f>SUM('Industrie AME'!AB61:AB71)</f>
        <v>33035.792366363028</v>
      </c>
      <c r="AU2" s="21">
        <f>SUM('Industrie AME'!AC61:AC71)</f>
        <v>33790.82535108101</v>
      </c>
      <c r="AV2" s="21">
        <f>SUM('Industrie AME'!AD61:AD71)</f>
        <v>33898.49659769304</v>
      </c>
      <c r="AW2" s="21">
        <f>SUM('Industrie AME'!AE61:AE71)</f>
        <v>34089.731165317622</v>
      </c>
      <c r="AX2" s="21">
        <f>SUM('Industrie AME'!AF61:AF71)</f>
        <v>34313.511727481491</v>
      </c>
      <c r="AY2" s="21">
        <f>SUM('Industrie AME'!AG61:AG71)</f>
        <v>34550.950654376204</v>
      </c>
      <c r="AZ2" s="21">
        <f>SUM('Industrie AME'!AH61:AH71)</f>
        <v>34838.638465795404</v>
      </c>
      <c r="BA2" s="21">
        <f>SUM('Industrie AME'!AI61:AI71)</f>
        <v>35176.826268857927</v>
      </c>
      <c r="BB2" s="21">
        <f>SUM('Industrie AME'!AJ61:AJ71)</f>
        <v>35535.101108498966</v>
      </c>
      <c r="BC2" s="21">
        <f>SUM('Industrie AME'!AK61:AK71)</f>
        <v>35921.413336686543</v>
      </c>
      <c r="BD2" s="21">
        <f>SUM('Industrie AME'!AL61:AL71)</f>
        <v>36326.327299667522</v>
      </c>
      <c r="BE2" s="21">
        <f>SUM('Industrie AME'!AM61:AM71)</f>
        <v>36738.35096251811</v>
      </c>
      <c r="BF2" s="21">
        <f>SUM('Industrie AME'!AN61:AN71)</f>
        <v>37393.177420767737</v>
      </c>
      <c r="BG2" s="21">
        <f>SUM('Industrie AME'!AO61:AO71)</f>
        <v>38089.021126616062</v>
      </c>
      <c r="BH2" s="21">
        <f>SUM('Industrie AME'!AP61:AP71)</f>
        <v>38795.267176521986</v>
      </c>
      <c r="BI2" s="21">
        <f>SUM('Industrie AME'!AQ61:AQ71)</f>
        <v>39529.924594616168</v>
      </c>
      <c r="BJ2" s="21">
        <f>SUM('Industrie AME'!AR61:AR71)</f>
        <v>40277.389041257979</v>
      </c>
      <c r="BK2" s="21">
        <f>SUM('Industrie AME'!AS61:AS71)</f>
        <v>40947.660274021589</v>
      </c>
      <c r="BL2" s="21">
        <f>SUM('Industrie AME'!AT61:AT71)</f>
        <v>41630.209433037438</v>
      </c>
      <c r="BM2" s="21">
        <f>SUM('Industrie AME'!AU61:AU71)</f>
        <v>42324.939604776868</v>
      </c>
      <c r="BN2" s="21">
        <f>SUM('Industrie AME'!AV61:AV71)</f>
        <v>43030.894854218517</v>
      </c>
      <c r="BO2" s="21">
        <f>SUM('Industrie AME'!AW61:AW71)</f>
        <v>43761.046806937782</v>
      </c>
    </row>
    <row r="3" spans="1:67" x14ac:dyDescent="0.25">
      <c r="A3" t="s">
        <v>841</v>
      </c>
      <c r="B3" s="21">
        <f>SUM('Industrie AMS'!R31:R41)</f>
        <v>8732.9813766894113</v>
      </c>
      <c r="C3" s="21">
        <f>SUM('Industrie AMS'!S31:S41)</f>
        <v>7775.5997641150479</v>
      </c>
      <c r="D3" s="21">
        <f>SUM('Industrie AMS'!T31:T41)</f>
        <v>4111.1242486420842</v>
      </c>
      <c r="E3" s="21">
        <f>SUM('Industrie AMS'!U31:U41)</f>
        <v>3555.5307553418452</v>
      </c>
      <c r="F3" s="21">
        <f>SUM('Industrie AMS'!V31:V41)</f>
        <v>3236.9619728329353</v>
      </c>
      <c r="G3" s="21">
        <f>SUM('Industrie AMS'!W31:W41)</f>
        <v>9009.7543288424895</v>
      </c>
      <c r="H3" s="21">
        <f>SUM('Industrie AMS'!X31:X41)</f>
        <v>10045.671938337629</v>
      </c>
      <c r="I3" s="21">
        <f>SUM('Industrie AMS'!Y31:Y41)</f>
        <v>9763.246333533094</v>
      </c>
      <c r="J3" s="21">
        <f>SUM('Industrie AMS'!Z31:Z41)</f>
        <v>9578.5363569224173</v>
      </c>
      <c r="K3" s="21">
        <f>SUM('Industrie AMS'!AA31:AA41)</f>
        <v>9636.2545918445503</v>
      </c>
      <c r="L3" s="21">
        <f>SUM('Industrie AMS'!AB31:AB41)</f>
        <v>9747.6824412159913</v>
      </c>
      <c r="M3" s="21">
        <f>SUM('Industrie AMS'!AC31:AC41)</f>
        <v>9958.3682492131848</v>
      </c>
      <c r="N3" s="21">
        <f>SUM('Industrie AMS'!AD31:AD41)</f>
        <v>7829.2100056590025</v>
      </c>
      <c r="O3" s="21">
        <f>SUM('Industrie AMS'!AE31:AE41)</f>
        <v>7400.9968712365298</v>
      </c>
      <c r="P3" s="21">
        <f>SUM('Industrie AMS'!AF31:AF41)</f>
        <v>7277.4454592893435</v>
      </c>
      <c r="Q3" s="21">
        <f>SUM('Industrie AMS'!AG31:AG41)</f>
        <v>7272.0758376201684</v>
      </c>
      <c r="R3" s="21">
        <f>SUM('Industrie AMS'!AH31:AH41)</f>
        <v>7174.8409105015735</v>
      </c>
      <c r="S3" s="21">
        <f>SUM('Industrie AMS'!AI31:AI41)</f>
        <v>7149.8896184951172</v>
      </c>
      <c r="T3" s="21">
        <f>SUM('Industrie AMS'!AJ31:AJ41)</f>
        <v>7220.5197354662159</v>
      </c>
      <c r="U3" s="21">
        <f>SUM('Industrie AMS'!AK31:AK41)</f>
        <v>7279.1508690247974</v>
      </c>
      <c r="V3" s="21">
        <f>SUM('Industrie AMS'!AL31:AL41)</f>
        <v>7396.8985380148451</v>
      </c>
      <c r="W3" s="21">
        <f>SUM('Industrie AMS'!AM31:AM41)</f>
        <v>7487.1351720222847</v>
      </c>
      <c r="X3" s="21">
        <f>SUM('Industrie AMS'!AN31:AN41)</f>
        <v>7457.0629950972489</v>
      </c>
      <c r="Y3" s="21">
        <f>SUM('Industrie AMS'!AO31:AO41)</f>
        <v>7505.6019271885016</v>
      </c>
      <c r="Z3" s="21">
        <f>SUM('Industrie AMS'!AP31:AP41)</f>
        <v>7556.6210369961318</v>
      </c>
      <c r="AA3" s="21">
        <f>SUM('Industrie AMS'!AQ31:AQ41)</f>
        <v>7582.9680487609367</v>
      </c>
      <c r="AB3" s="21">
        <f>SUM('Industrie AMS'!AR31:AR41)</f>
        <v>7585.0188840035889</v>
      </c>
      <c r="AC3" s="21">
        <f>SUM('Industrie AMS'!AS31:AS41)</f>
        <v>7755.4640720621483</v>
      </c>
      <c r="AD3" s="21">
        <f>SUM('Industrie AMS'!AT31:AT41)</f>
        <v>7783.7834626478716</v>
      </c>
      <c r="AE3" s="21">
        <f>SUM('Industrie AMS'!AU31:AU41)</f>
        <v>7813.0007978053563</v>
      </c>
      <c r="AF3" s="21">
        <f>SUM('Industrie AMS'!AV31:AV41)</f>
        <v>7856.1451395826825</v>
      </c>
      <c r="AG3" s="21">
        <f>SUM('Industrie AMS'!AW31:AW41)</f>
        <v>7899.4256289933655</v>
      </c>
      <c r="AH3" s="21"/>
      <c r="AI3" t="s">
        <v>843</v>
      </c>
      <c r="AJ3" s="21">
        <f>SUM('Industrie AMS'!R61:R71)</f>
        <v>26986.580561610146</v>
      </c>
      <c r="AK3" s="21">
        <f>SUM('Industrie AMS'!S61:S71)</f>
        <v>26591.970612227437</v>
      </c>
      <c r="AL3" s="21">
        <f>SUM('Industrie AMS'!T61:T71)</f>
        <v>27424.82903625146</v>
      </c>
      <c r="AM3" s="21">
        <f>SUM('Industrie AMS'!U61:U71)</f>
        <v>28000.968063310323</v>
      </c>
      <c r="AN3" s="21">
        <f>SUM('Industrie AMS'!V61:V71)</f>
        <v>28826.744979227882</v>
      </c>
      <c r="AO3" s="21">
        <f>SUM('Industrie AMS'!W61:W71)</f>
        <v>29051.957798148571</v>
      </c>
      <c r="AP3" s="21">
        <f>SUM('Industrie AMS'!X61:X71)</f>
        <v>29271.507692037387</v>
      </c>
      <c r="AQ3" s="21">
        <f>SUM('Industrie AMS'!Y61:Y71)</f>
        <v>29010.697525464995</v>
      </c>
      <c r="AR3" s="21">
        <f>SUM('Industrie AMS'!Z61:Z71)</f>
        <v>28758.632723493771</v>
      </c>
      <c r="AS3" s="21">
        <f>SUM('Industrie AMS'!AA61:AA71)</f>
        <v>28650.181932110107</v>
      </c>
      <c r="AT3" s="21">
        <f>SUM('Industrie AMS'!AB61:AB71)</f>
        <v>28583.326962163344</v>
      </c>
      <c r="AU3" s="21">
        <f>SUM('Industrie AMS'!AC61:AC71)</f>
        <v>28722.287937302361</v>
      </c>
      <c r="AV3" s="21">
        <f>SUM('Industrie AMS'!AD61:AD71)</f>
        <v>28664.122827492592</v>
      </c>
      <c r="AW3" s="21">
        <f>SUM('Industrie AMS'!AE61:AE71)</f>
        <v>28731.304954344338</v>
      </c>
      <c r="AX3" s="21">
        <f>SUM('Industrie AMS'!AF61:AF71)</f>
        <v>28834.435156756121</v>
      </c>
      <c r="AY3" s="21">
        <f>SUM('Industrie AMS'!AG61:AG71)</f>
        <v>29009.090720393164</v>
      </c>
      <c r="AZ3" s="21">
        <f>SUM('Industrie AMS'!AH61:AH71)</f>
        <v>29141.657843810044</v>
      </c>
      <c r="BA3" s="21">
        <f>SUM('Industrie AMS'!AI61:AI71)</f>
        <v>29318.166988655968</v>
      </c>
      <c r="BB3" s="21">
        <f>SUM('Industrie AMS'!AJ61:AJ71)</f>
        <v>29568.406591300285</v>
      </c>
      <c r="BC3" s="21">
        <f>SUM('Industrie AMS'!AK61:AK71)</f>
        <v>29814.246253971884</v>
      </c>
      <c r="BD3" s="21">
        <f>SUM('Industrie AMS'!AL61:AL71)</f>
        <v>30174.455977726233</v>
      </c>
      <c r="BE3" s="21">
        <f>SUM('Industrie AMS'!AM61:AM71)</f>
        <v>30541.175514591701</v>
      </c>
      <c r="BF3" s="21">
        <f>SUM('Industrie AMS'!AN61:AN71)</f>
        <v>30899.828357786624</v>
      </c>
      <c r="BG3" s="21">
        <f>SUM('Industrie AMS'!AO61:AO71)</f>
        <v>31279.633973373697</v>
      </c>
      <c r="BH3" s="21">
        <f>SUM('Industrie AMS'!AP61:AP71)</f>
        <v>31655.754609479081</v>
      </c>
      <c r="BI3" s="21">
        <f>SUM('Industrie AMS'!AQ61:AQ71)</f>
        <v>32019.757838581834</v>
      </c>
      <c r="BJ3" s="21">
        <f>SUM('Industrie AMS'!AR61:AR71)</f>
        <v>32343.906858127</v>
      </c>
      <c r="BK3" s="21">
        <f>SUM('Industrie AMS'!AS61:AS71)</f>
        <v>32817.368895779342</v>
      </c>
      <c r="BL3" s="21">
        <f>SUM('Industrie AMS'!AT61:AT71)</f>
        <v>33270.01092915178</v>
      </c>
      <c r="BM3" s="21">
        <f>SUM('Industrie AMS'!AU61:AU71)</f>
        <v>33728.191193627645</v>
      </c>
      <c r="BN3" s="21">
        <f>SUM('Industrie AMS'!AV61:AV71)</f>
        <v>34196.791274555479</v>
      </c>
      <c r="BO3" s="21">
        <f>SUM('Industrie AMS'!AW61:AW71)</f>
        <v>34675.387267497681</v>
      </c>
    </row>
    <row r="4" spans="1:67" x14ac:dyDescent="0.25">
      <c r="A4" t="s">
        <v>839</v>
      </c>
      <c r="B4" s="21">
        <f>B3-B2</f>
        <v>0</v>
      </c>
      <c r="C4" s="21">
        <f t="shared" ref="C4:AG4" si="0">C3-C2</f>
        <v>0</v>
      </c>
      <c r="D4" s="21">
        <f t="shared" si="0"/>
        <v>0</v>
      </c>
      <c r="E4" s="21">
        <f t="shared" si="0"/>
        <v>0</v>
      </c>
      <c r="F4" s="21">
        <f t="shared" si="0"/>
        <v>-70.887518268901658</v>
      </c>
      <c r="G4" s="21">
        <f t="shared" si="0"/>
        <v>5122.6156934292812</v>
      </c>
      <c r="H4" s="21">
        <f t="shared" si="0"/>
        <v>5916.3581022410617</v>
      </c>
      <c r="I4" s="21">
        <f t="shared" si="0"/>
        <v>6258.3936021740192</v>
      </c>
      <c r="J4" s="21">
        <f t="shared" si="0"/>
        <v>6171.3189079998574</v>
      </c>
      <c r="K4" s="21">
        <f t="shared" si="0"/>
        <v>6242.2700665880629</v>
      </c>
      <c r="L4" s="21">
        <f t="shared" si="0"/>
        <v>6310.6679783211375</v>
      </c>
      <c r="M4" s="21">
        <f t="shared" si="0"/>
        <v>6501.2343476349333</v>
      </c>
      <c r="N4" s="21">
        <f t="shared" si="0"/>
        <v>4490.2795507826295</v>
      </c>
      <c r="O4" s="21">
        <f t="shared" si="0"/>
        <v>4125.5964396336976</v>
      </c>
      <c r="P4" s="21">
        <f t="shared" si="0"/>
        <v>4071.407625612399</v>
      </c>
      <c r="Q4" s="21">
        <f t="shared" si="0"/>
        <v>4151.5225404880939</v>
      </c>
      <c r="R4" s="21">
        <f t="shared" si="0"/>
        <v>4122.1239868524426</v>
      </c>
      <c r="S4" s="21">
        <f t="shared" si="0"/>
        <v>4140.6653749301349</v>
      </c>
      <c r="T4" s="21">
        <f t="shared" si="0"/>
        <v>4266.0258190745753</v>
      </c>
      <c r="U4" s="21">
        <f t="shared" si="0"/>
        <v>4312.6923884644812</v>
      </c>
      <c r="V4" s="21">
        <f t="shared" si="0"/>
        <v>4455.4068653406703</v>
      </c>
      <c r="W4" s="21">
        <f t="shared" si="0"/>
        <v>4563.6790336054737</v>
      </c>
      <c r="X4" s="21">
        <f t="shared" si="0"/>
        <v>4429.8545034083918</v>
      </c>
      <c r="Y4" s="21">
        <f t="shared" si="0"/>
        <v>4459.958880813454</v>
      </c>
      <c r="Z4" s="21">
        <f t="shared" si="0"/>
        <v>4481.3786695846302</v>
      </c>
      <c r="AA4" s="21">
        <f t="shared" si="0"/>
        <v>4499.3160266187533</v>
      </c>
      <c r="AB4" s="21">
        <f t="shared" si="0"/>
        <v>4499.5565950329092</v>
      </c>
      <c r="AC4" s="21">
        <f t="shared" si="0"/>
        <v>4760.2787663439485</v>
      </c>
      <c r="AD4" s="21">
        <f t="shared" si="0"/>
        <v>4821.483154298071</v>
      </c>
      <c r="AE4" s="21">
        <f t="shared" si="0"/>
        <v>4878.3775301108244</v>
      </c>
      <c r="AF4" s="21">
        <f t="shared" si="0"/>
        <v>4937.7538036027845</v>
      </c>
      <c r="AG4" s="21">
        <f t="shared" si="0"/>
        <v>4997.4461607116846</v>
      </c>
      <c r="AI4" t="s">
        <v>844</v>
      </c>
      <c r="AJ4" s="21">
        <f>AJ3-AJ2</f>
        <v>0</v>
      </c>
      <c r="AK4" s="21">
        <f t="shared" ref="AK4" si="1">AK3-AK2</f>
        <v>0</v>
      </c>
      <c r="AL4" s="21">
        <f t="shared" ref="AL4" si="2">AL3-AL2</f>
        <v>0</v>
      </c>
      <c r="AM4" s="21">
        <f t="shared" ref="AM4" si="3">AM3-AM2</f>
        <v>0</v>
      </c>
      <c r="AN4" s="21">
        <f t="shared" ref="AN4" si="4">AN3-AN2</f>
        <v>-150.24821363640876</v>
      </c>
      <c r="AO4" s="21">
        <f t="shared" ref="AO4" si="5">AO3-AO2</f>
        <v>-1085.0775521793548</v>
      </c>
      <c r="AP4" s="21">
        <f t="shared" ref="AP4" si="6">AP3-AP2</f>
        <v>-1993.8246315404213</v>
      </c>
      <c r="AQ4" s="21">
        <f t="shared" ref="AQ4" si="7">AQ3-AQ2</f>
        <v>-2426.1052933583705</v>
      </c>
      <c r="AR4" s="21">
        <f t="shared" ref="AR4" si="8">AR3-AR2</f>
        <v>-3097.9004041641019</v>
      </c>
      <c r="AS4" s="21">
        <f t="shared" ref="AS4" si="9">AS3-AS2</f>
        <v>-3750.7241047657408</v>
      </c>
      <c r="AT4" s="21">
        <f t="shared" ref="AT4" si="10">AT3-AT2</f>
        <v>-4452.4654041996837</v>
      </c>
      <c r="AU4" s="21">
        <f t="shared" ref="AU4" si="11">AU3-AU2</f>
        <v>-5068.5374137786494</v>
      </c>
      <c r="AV4" s="21">
        <f t="shared" ref="AV4" si="12">AV3-AV2</f>
        <v>-5234.3737702004473</v>
      </c>
      <c r="AW4" s="21">
        <f t="shared" ref="AW4" si="13">AW3-AW2</f>
        <v>-5358.4262109732845</v>
      </c>
      <c r="AX4" s="21">
        <f t="shared" ref="AX4" si="14">AX3-AX2</f>
        <v>-5479.0765707253704</v>
      </c>
      <c r="AY4" s="21">
        <f t="shared" ref="AY4" si="15">AY3-AY2</f>
        <v>-5541.8599339830398</v>
      </c>
      <c r="AZ4" s="21">
        <f t="shared" ref="AZ4" si="16">AZ3-AZ2</f>
        <v>-5696.9806219853599</v>
      </c>
      <c r="BA4" s="21">
        <f t="shared" ref="BA4" si="17">BA3-BA2</f>
        <v>-5858.6592802019586</v>
      </c>
      <c r="BB4" s="21">
        <f t="shared" ref="BB4" si="18">BB3-BB2</f>
        <v>-5966.6945171986808</v>
      </c>
      <c r="BC4" s="21">
        <f t="shared" ref="BC4" si="19">BC3-BC2</f>
        <v>-6107.167082714659</v>
      </c>
      <c r="BD4" s="21">
        <f t="shared" ref="BD4" si="20">BD3-BD2</f>
        <v>-6151.8713219412894</v>
      </c>
      <c r="BE4" s="21">
        <f t="shared" ref="BE4" si="21">BE3-BE2</f>
        <v>-6197.1754479264091</v>
      </c>
      <c r="BF4" s="21">
        <f t="shared" ref="BF4" si="22">BF3-BF2</f>
        <v>-6493.3490629811131</v>
      </c>
      <c r="BG4" s="21">
        <f t="shared" ref="BG4" si="23">BG3-BG2</f>
        <v>-6809.3871532423655</v>
      </c>
      <c r="BH4" s="21">
        <f t="shared" ref="BH4" si="24">BH3-BH2</f>
        <v>-7139.5125670429043</v>
      </c>
      <c r="BI4" s="21">
        <f t="shared" ref="BI4" si="25">BI3-BI2</f>
        <v>-7510.166756034334</v>
      </c>
      <c r="BJ4" s="21">
        <f t="shared" ref="BJ4" si="26">BJ3-BJ2</f>
        <v>-7933.4821831309782</v>
      </c>
      <c r="BK4" s="21">
        <f t="shared" ref="BK4" si="27">BK3-BK2</f>
        <v>-8130.2913782422474</v>
      </c>
      <c r="BL4" s="21">
        <f t="shared" ref="BL4" si="28">BL3-BL2</f>
        <v>-8360.1985038856583</v>
      </c>
      <c r="BM4" s="21">
        <f t="shared" ref="BM4" si="29">BM3-BM2</f>
        <v>-8596.7484111492231</v>
      </c>
      <c r="BN4" s="21">
        <f t="shared" ref="BN4" si="30">BN3-BN2</f>
        <v>-8834.1035796630385</v>
      </c>
      <c r="BO4" s="21">
        <f t="shared" ref="BO4" si="31">BO3-BO2</f>
        <v>-9085.6595394401011</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B171"/>
  <sheetViews>
    <sheetView zoomScale="90" zoomScaleNormal="90" workbookViewId="0">
      <pane xSplit="3" ySplit="1" topLeftCell="T32" activePane="bottomRight" state="frozen"/>
      <selection pane="topRight" activeCell="C1" sqref="C1"/>
      <selection pane="bottomLeft" activeCell="A2" sqref="A2"/>
      <selection pane="bottomRight" activeCell="AD57" sqref="AD57"/>
    </sheetView>
  </sheetViews>
  <sheetFormatPr baseColWidth="10" defaultRowHeight="15" x14ac:dyDescent="0.25"/>
  <cols>
    <col min="1" max="1" width="25.140625" customWidth="1"/>
    <col min="2" max="2" width="13.140625" customWidth="1"/>
    <col min="3" max="3" width="27.28515625" customWidth="1"/>
    <col min="4" max="4" width="15" bestFit="1" customWidth="1"/>
    <col min="5" max="12" width="0" hidden="1" customWidth="1"/>
    <col min="13" max="16" width="11.42578125" hidden="1" customWidth="1"/>
    <col min="17" max="17" width="0" hidden="1" customWidth="1"/>
    <col min="18" max="18" width="11.42578125" hidden="1" customWidth="1"/>
    <col min="19" max="22" width="11.42578125" customWidth="1"/>
    <col min="23" max="23" width="13.5703125" bestFit="1" customWidth="1"/>
    <col min="24" max="24" width="11.42578125" customWidth="1"/>
    <col min="25" max="25" width="13.5703125" bestFit="1" customWidth="1"/>
    <col min="26" max="29" width="0" hidden="1" customWidth="1"/>
    <col min="30" max="30" width="13.5703125" bestFit="1" customWidth="1"/>
    <col min="31" max="34" width="11.42578125" hidden="1" customWidth="1"/>
    <col min="35" max="35" width="11.42578125" customWidth="1"/>
    <col min="36" max="39" width="11.42578125" hidden="1" customWidth="1"/>
    <col min="40" max="40" width="13.5703125" bestFit="1" customWidth="1"/>
    <col min="41" max="44" width="11.42578125" hidden="1" customWidth="1"/>
    <col min="45" max="45" width="11.42578125" customWidth="1"/>
    <col min="46" max="49" width="11.42578125" hidden="1" customWidth="1"/>
    <col min="50" max="50" width="13.5703125" bestFit="1" customWidth="1"/>
  </cols>
  <sheetData>
    <row r="1" spans="1:51" x14ac:dyDescent="0.2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2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2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25">
      <c r="A4" s="169" t="s">
        <v>310</v>
      </c>
      <c r="B4" s="169" t="s">
        <v>311</v>
      </c>
      <c r="C4" t="s">
        <v>153</v>
      </c>
      <c r="D4" s="16">
        <v>0.99172610111270254</v>
      </c>
      <c r="E4" s="16">
        <v>0.99172610111270254</v>
      </c>
      <c r="F4" s="16">
        <v>0.99172610111270254</v>
      </c>
      <c r="G4" s="16">
        <v>0.98692243618793529</v>
      </c>
      <c r="H4" s="16">
        <v>0.98214203897456898</v>
      </c>
      <c r="I4" s="16">
        <v>0.97738479676982304</v>
      </c>
      <c r="J4" s="16">
        <v>0.97265059741682003</v>
      </c>
      <c r="K4" s="16">
        <v>0.96793932930194149</v>
      </c>
      <c r="L4" s="16">
        <v>0.9632508813521965</v>
      </c>
      <c r="M4" s="16">
        <v>0.958585143032603</v>
      </c>
      <c r="N4" s="16">
        <v>0.95394200434358167</v>
      </c>
      <c r="O4" s="16">
        <v>0.94932135581836274</v>
      </c>
      <c r="P4" s="16">
        <v>0.94649834604667793</v>
      </c>
      <c r="Q4" s="16">
        <v>0.9435274375464362</v>
      </c>
      <c r="R4" s="16">
        <v>0.9404019444263001</v>
      </c>
      <c r="S4" s="16">
        <v>0.93711499884278604</v>
      </c>
      <c r="T4" s="16">
        <v>0.95161573824348877</v>
      </c>
      <c r="U4" s="16">
        <v>0.9486372110432596</v>
      </c>
      <c r="V4" s="16">
        <v>0.94569023603977131</v>
      </c>
      <c r="W4" s="16">
        <v>0.94277431451544924</v>
      </c>
      <c r="X4" s="16">
        <v>0.94096855937115331</v>
      </c>
      <c r="Y4" s="16">
        <v>0.93914802250664375</v>
      </c>
      <c r="Z4" s="16">
        <v>0.93915106669516979</v>
      </c>
      <c r="AA4" s="16">
        <v>0.9391542912326144</v>
      </c>
      <c r="AB4" s="16">
        <v>0.93915771263501158</v>
      </c>
      <c r="AC4" s="16">
        <v>0.93914282401420512</v>
      </c>
      <c r="AD4" s="16">
        <v>0.93912696517708827</v>
      </c>
      <c r="AE4" s="16">
        <v>0.93917792327954197</v>
      </c>
      <c r="AF4" s="16">
        <v>0.9392316566597454</v>
      </c>
      <c r="AG4" s="16">
        <v>0.93928839838491351</v>
      </c>
      <c r="AH4" s="16">
        <v>0.9393399318602077</v>
      </c>
      <c r="AI4" s="16">
        <v>0.93939452653632793</v>
      </c>
      <c r="AJ4" s="16">
        <v>0.93936840194889804</v>
      </c>
      <c r="AK4" s="16">
        <v>0.93934093090570592</v>
      </c>
      <c r="AL4" s="16">
        <v>0.93931200655923031</v>
      </c>
      <c r="AM4" s="16">
        <v>0.93929188557411569</v>
      </c>
      <c r="AN4" s="16">
        <v>0.93927064109026814</v>
      </c>
      <c r="AO4" s="16">
        <v>0.93905184691086574</v>
      </c>
      <c r="AP4" s="16">
        <v>0.93882460949423319</v>
      </c>
      <c r="AQ4" s="16">
        <v>0.9385884304896871</v>
      </c>
      <c r="AR4" s="16">
        <v>0.93834277154013335</v>
      </c>
      <c r="AS4" s="16">
        <v>0.93808705018532368</v>
      </c>
      <c r="AT4" s="16">
        <v>0.93778548304463638</v>
      </c>
      <c r="AU4" s="16">
        <v>0.93747725917210489</v>
      </c>
      <c r="AV4" s="16">
        <v>0.93716215569892758</v>
      </c>
      <c r="AW4" s="16">
        <v>0.93683993969509294</v>
      </c>
      <c r="AX4" s="16">
        <v>0.93651036759514195</v>
      </c>
      <c r="AY4" s="18"/>
    </row>
    <row r="5" spans="1:51" x14ac:dyDescent="0.25">
      <c r="A5" s="169"/>
      <c r="B5" s="169"/>
      <c r="C5" t="s">
        <v>154</v>
      </c>
      <c r="D5" s="16">
        <v>8.273898887297397E-3</v>
      </c>
      <c r="E5" s="16">
        <v>8.273898887297397E-3</v>
      </c>
      <c r="F5" s="16">
        <v>8.273898887297397E-3</v>
      </c>
      <c r="G5" s="16">
        <v>1.3077563812064708E-2</v>
      </c>
      <c r="H5" s="16">
        <v>1.7857961025431024E-2</v>
      </c>
      <c r="I5" s="16">
        <v>2.2615203230176961E-2</v>
      </c>
      <c r="J5" s="16">
        <v>2.7349402583179971E-2</v>
      </c>
      <c r="K5" s="16">
        <v>3.2060670698058513E-2</v>
      </c>
      <c r="L5" s="16">
        <v>3.6749118647803503E-2</v>
      </c>
      <c r="M5" s="16">
        <v>4.1414856967396996E-2</v>
      </c>
      <c r="N5" s="16">
        <v>4.6057995656418327E-2</v>
      </c>
      <c r="O5" s="16">
        <v>5.0678644181637207E-2</v>
      </c>
      <c r="P5" s="16">
        <v>5.3501653953322091E-2</v>
      </c>
      <c r="Q5" s="16">
        <v>5.6472562453563802E-2</v>
      </c>
      <c r="R5" s="16">
        <v>5.9598055573699953E-2</v>
      </c>
      <c r="S5" s="16">
        <v>6.2885001157213988E-2</v>
      </c>
      <c r="T5" s="16">
        <v>4.8384261756511185E-2</v>
      </c>
      <c r="U5" s="16">
        <v>5.1362788956740381E-2</v>
      </c>
      <c r="V5" s="16">
        <v>5.4309763960228713E-2</v>
      </c>
      <c r="W5" s="16">
        <v>5.7225685484550787E-2</v>
      </c>
      <c r="X5" s="16">
        <v>5.9031440628846611E-2</v>
      </c>
      <c r="Y5" s="16">
        <v>6.0851977493356364E-2</v>
      </c>
      <c r="Z5" s="16">
        <v>6.0848933304830162E-2</v>
      </c>
      <c r="AA5" s="16">
        <v>6.0845708767385681E-2</v>
      </c>
      <c r="AB5" s="16">
        <v>6.0842287364988298E-2</v>
      </c>
      <c r="AC5" s="16">
        <v>6.085717598579489E-2</v>
      </c>
      <c r="AD5" s="16">
        <v>6.087303482291171E-2</v>
      </c>
      <c r="AE5" s="16">
        <v>6.0822076720458029E-2</v>
      </c>
      <c r="AF5" s="16">
        <v>6.0768343340254577E-2</v>
      </c>
      <c r="AG5" s="16">
        <v>6.0711601615086562E-2</v>
      </c>
      <c r="AH5" s="16">
        <v>6.0660068139792273E-2</v>
      </c>
      <c r="AI5" s="16">
        <v>6.0605473463672017E-2</v>
      </c>
      <c r="AJ5" s="16">
        <v>6.0631598051101916E-2</v>
      </c>
      <c r="AK5" s="16">
        <v>6.0659069094294082E-2</v>
      </c>
      <c r="AL5" s="16">
        <v>6.0687993440769743E-2</v>
      </c>
      <c r="AM5" s="16">
        <v>6.0708114425884314E-2</v>
      </c>
      <c r="AN5" s="16">
        <v>6.0729358909731808E-2</v>
      </c>
      <c r="AO5" s="16">
        <v>6.0948153089134302E-2</v>
      </c>
      <c r="AP5" s="16">
        <v>6.1175390505766723E-2</v>
      </c>
      <c r="AQ5" s="16">
        <v>6.1411569510312847E-2</v>
      </c>
      <c r="AR5" s="16">
        <v>6.1657228459866674E-2</v>
      </c>
      <c r="AS5" s="16">
        <v>6.19129498146763E-2</v>
      </c>
      <c r="AT5" s="16">
        <v>6.2214516955363633E-2</v>
      </c>
      <c r="AU5" s="16">
        <v>6.252274082789519E-2</v>
      </c>
      <c r="AV5" s="16">
        <v>6.2837844301072379E-2</v>
      </c>
      <c r="AW5" s="16">
        <v>6.3160060304907117E-2</v>
      </c>
      <c r="AX5" s="16">
        <v>6.3489632404857929E-2</v>
      </c>
      <c r="AY5" s="18"/>
    </row>
    <row r="6" spans="1:51" x14ac:dyDescent="0.25">
      <c r="A6" s="169"/>
      <c r="B6" s="169" t="s">
        <v>312</v>
      </c>
      <c r="C6" t="s">
        <v>155</v>
      </c>
      <c r="D6" s="16">
        <v>0.79896379760487024</v>
      </c>
      <c r="E6" s="16">
        <v>0.79896379760487024</v>
      </c>
      <c r="F6" s="16">
        <v>0.79896379760487024</v>
      </c>
      <c r="G6" s="16">
        <v>0.79854263205237952</v>
      </c>
      <c r="H6" s="16">
        <v>0.79812168851298015</v>
      </c>
      <c r="I6" s="16">
        <v>0.79770096686964032</v>
      </c>
      <c r="J6" s="16">
        <v>0.79728046700538968</v>
      </c>
      <c r="K6" s="16">
        <v>0.79686018880331966</v>
      </c>
      <c r="L6" s="16">
        <v>0.79644013214658338</v>
      </c>
      <c r="M6" s="16">
        <v>0.79602029691839549</v>
      </c>
      <c r="N6" s="16">
        <v>0.79560068300203224</v>
      </c>
      <c r="O6" s="16">
        <v>0.79518129028083173</v>
      </c>
      <c r="P6" s="16">
        <v>0.78222990707712647</v>
      </c>
      <c r="Q6" s="16">
        <v>0.76778352619017398</v>
      </c>
      <c r="R6" s="16">
        <v>0.75177697221786188</v>
      </c>
      <c r="S6" s="16">
        <v>0.73415414148591196</v>
      </c>
      <c r="T6" s="16">
        <v>0.69408091301954511</v>
      </c>
      <c r="U6" s="16">
        <v>0.69306060076748899</v>
      </c>
      <c r="V6" s="16">
        <v>0.69208266204783087</v>
      </c>
      <c r="W6" s="16">
        <v>0.69114451090098294</v>
      </c>
      <c r="X6" s="16">
        <v>0.68868891456445358</v>
      </c>
      <c r="Y6" s="16">
        <v>0.6862628028750255</v>
      </c>
      <c r="Z6" s="16">
        <v>0.67775046575748155</v>
      </c>
      <c r="AA6" s="16">
        <v>0.66938119965313514</v>
      </c>
      <c r="AB6" s="16">
        <v>0.66115142762491219</v>
      </c>
      <c r="AC6" s="16">
        <v>0.65475837877240439</v>
      </c>
      <c r="AD6" s="16">
        <v>0.64846858622223447</v>
      </c>
      <c r="AE6" s="16">
        <v>0.63469239894305474</v>
      </c>
      <c r="AF6" s="16">
        <v>0.62123754335289449</v>
      </c>
      <c r="AG6" s="16">
        <v>0.60809290639199898</v>
      </c>
      <c r="AH6" s="16">
        <v>0.59456247487837299</v>
      </c>
      <c r="AI6" s="16">
        <v>0.58133482645904555</v>
      </c>
      <c r="AJ6" s="16">
        <v>0.56661157992938227</v>
      </c>
      <c r="AK6" s="16">
        <v>0.55218208823383808</v>
      </c>
      <c r="AL6" s="16">
        <v>0.53803764681458199</v>
      </c>
      <c r="AM6" s="16">
        <v>0.5235517357681827</v>
      </c>
      <c r="AN6" s="16">
        <v>0.50934324636234585</v>
      </c>
      <c r="AO6" s="16">
        <v>0.49580558636642141</v>
      </c>
      <c r="AP6" s="16">
        <v>0.48247065714615228</v>
      </c>
      <c r="AQ6" s="16">
        <v>0.46933393860942307</v>
      </c>
      <c r="AR6" s="16">
        <v>0.45639104404631931</v>
      </c>
      <c r="AS6" s="16">
        <v>0.44363771524523193</v>
      </c>
      <c r="AT6" s="16">
        <v>0.42915867420520037</v>
      </c>
      <c r="AU6" s="16">
        <v>0.4148590451791212</v>
      </c>
      <c r="AV6" s="16">
        <v>0.40073551401746821</v>
      </c>
      <c r="AW6" s="16">
        <v>0.3867848476977257</v>
      </c>
      <c r="AX6" s="16">
        <v>0.37300389185710525</v>
      </c>
      <c r="AY6" s="18"/>
    </row>
    <row r="7" spans="1:51" x14ac:dyDescent="0.25">
      <c r="A7" s="169"/>
      <c r="B7" s="169"/>
      <c r="C7" t="s">
        <v>156</v>
      </c>
      <c r="D7" s="16">
        <v>1.0253748103039218E-2</v>
      </c>
      <c r="E7" s="16">
        <v>1.0253748103039218E-2</v>
      </c>
      <c r="F7" s="16">
        <v>1.0253748103039218E-2</v>
      </c>
      <c r="G7" s="16">
        <v>9.2891322880078852E-3</v>
      </c>
      <c r="H7" s="16">
        <v>8.4152621848136485E-3</v>
      </c>
      <c r="I7" s="16">
        <v>7.6236009396246484E-3</v>
      </c>
      <c r="J7" s="16">
        <v>6.9064147985227441E-3</v>
      </c>
      <c r="K7" s="16">
        <v>6.2566975563128598E-3</v>
      </c>
      <c r="L7" s="16">
        <v>5.6681021127697904E-3</v>
      </c>
      <c r="M7" s="16">
        <v>5.1348784676941263E-3</v>
      </c>
      <c r="N7" s="16">
        <v>4.6518175490498029E-3</v>
      </c>
      <c r="O7" s="16">
        <v>4.2142003254392758E-3</v>
      </c>
      <c r="P7" s="16">
        <v>3.8372227711926223E-3</v>
      </c>
      <c r="Q7" s="16">
        <v>3.4862213611472738E-3</v>
      </c>
      <c r="R7" s="16">
        <v>3.1596484317908367E-3</v>
      </c>
      <c r="S7" s="16">
        <v>2.8560813281349991E-3</v>
      </c>
      <c r="T7" s="16">
        <v>2.908572480801455E-3</v>
      </c>
      <c r="U7" s="16">
        <v>4.7403159423064787E-3</v>
      </c>
      <c r="V7" s="16">
        <v>6.4959871614620442E-3</v>
      </c>
      <c r="W7" s="16">
        <v>8.1802286529070577E-3</v>
      </c>
      <c r="X7" s="16">
        <v>7.0718760843987262E-3</v>
      </c>
      <c r="Y7" s="16">
        <v>5.9768316414400922E-3</v>
      </c>
      <c r="Z7" s="16">
        <v>5.866456982915819E-3</v>
      </c>
      <c r="AA7" s="16">
        <v>5.7579374452600366E-3</v>
      </c>
      <c r="AB7" s="16">
        <v>5.6512266483537896E-3</v>
      </c>
      <c r="AC7" s="16">
        <v>5.5609613344161576E-3</v>
      </c>
      <c r="AD7" s="16">
        <v>5.4721539262073257E-3</v>
      </c>
      <c r="AE7" s="16">
        <v>5.5302444412116854E-3</v>
      </c>
      <c r="AF7" s="16">
        <v>5.5869799860110043E-3</v>
      </c>
      <c r="AG7" s="16">
        <v>5.6424074214203477E-3</v>
      </c>
      <c r="AH7" s="16">
        <v>5.6994452448865442E-3</v>
      </c>
      <c r="AI7" s="16">
        <v>5.7552066797420887E-3</v>
      </c>
      <c r="AJ7" s="16">
        <v>5.6820847878631849E-3</v>
      </c>
      <c r="AK7" s="16">
        <v>5.6104218071813504E-3</v>
      </c>
      <c r="AL7" s="16">
        <v>5.5401745071675529E-3</v>
      </c>
      <c r="AM7" s="16">
        <v>5.4682570812915401E-3</v>
      </c>
      <c r="AN7" s="16">
        <v>5.397716955759818E-3</v>
      </c>
      <c r="AO7" s="16">
        <v>5.4498631813613358E-3</v>
      </c>
      <c r="AP7" s="16">
        <v>5.5012285006048245E-3</v>
      </c>
      <c r="AQ7" s="16">
        <v>5.5518303246044056E-3</v>
      </c>
      <c r="AR7" s="16">
        <v>5.601685550694251E-3</v>
      </c>
      <c r="AS7" s="16">
        <v>5.6508105812410406E-3</v>
      </c>
      <c r="AT7" s="16">
        <v>5.6479370459902945E-3</v>
      </c>
      <c r="AU7" s="16">
        <v>5.6450991171547145E-3</v>
      </c>
      <c r="AV7" s="16">
        <v>5.6422961370025211E-3</v>
      </c>
      <c r="AW7" s="16">
        <v>5.6395274639025302E-3</v>
      </c>
      <c r="AX7" s="16">
        <v>5.6367924718345097E-3</v>
      </c>
      <c r="AY7" s="18"/>
    </row>
    <row r="8" spans="1:51" x14ac:dyDescent="0.25">
      <c r="A8" s="169"/>
      <c r="B8" s="169"/>
      <c r="C8" t="s">
        <v>157</v>
      </c>
      <c r="D8" s="16">
        <v>4.094907840265561E-2</v>
      </c>
      <c r="E8" s="16">
        <v>4.094907840265561E-2</v>
      </c>
      <c r="F8" s="16">
        <v>4.094907840265561E-2</v>
      </c>
      <c r="G8" s="16">
        <v>3.9303124361997122E-2</v>
      </c>
      <c r="H8" s="16">
        <v>3.7723329678511969E-2</v>
      </c>
      <c r="I8" s="16">
        <v>3.6207035067412435E-2</v>
      </c>
      <c r="J8" s="16">
        <v>3.4751688134241746E-2</v>
      </c>
      <c r="K8" s="16">
        <v>3.3354839078401963E-2</v>
      </c>
      <c r="L8" s="16">
        <v>3.2014136569379223E-2</v>
      </c>
      <c r="M8" s="16">
        <v>3.0727323788724677E-2</v>
      </c>
      <c r="N8" s="16">
        <v>2.9492234631128565E-2</v>
      </c>
      <c r="O8" s="16">
        <v>2.8306790058192678E-2</v>
      </c>
      <c r="P8" s="16">
        <v>3.1063401939867414E-2</v>
      </c>
      <c r="Q8" s="16">
        <v>3.4012888731209438E-2</v>
      </c>
      <c r="R8" s="16">
        <v>3.7152143579755173E-2</v>
      </c>
      <c r="S8" s="16">
        <v>4.0473637707032072E-2</v>
      </c>
      <c r="T8" s="16">
        <v>6.1546973327816876E-2</v>
      </c>
      <c r="U8" s="16">
        <v>4.6782661454933157E-2</v>
      </c>
      <c r="V8" s="16">
        <v>3.2631510941443169E-2</v>
      </c>
      <c r="W8" s="16">
        <v>1.9056101954579019E-2</v>
      </c>
      <c r="X8" s="16">
        <v>1.8253908976792202E-2</v>
      </c>
      <c r="Y8" s="16">
        <v>1.7461348028710372E-2</v>
      </c>
      <c r="Z8" s="16">
        <v>1.7267603044393232E-2</v>
      </c>
      <c r="AA8" s="16">
        <v>1.7077114426785427E-2</v>
      </c>
      <c r="AB8" s="16">
        <v>1.6889800763037845E-2</v>
      </c>
      <c r="AC8" s="16">
        <v>1.6748364594596776E-2</v>
      </c>
      <c r="AD8" s="16">
        <v>1.6609212809727148E-2</v>
      </c>
      <c r="AE8" s="16">
        <v>1.6592279047567219E-2</v>
      </c>
      <c r="AF8" s="16">
        <v>1.6575740268016489E-2</v>
      </c>
      <c r="AG8" s="16">
        <v>1.6559582810843212E-2</v>
      </c>
      <c r="AH8" s="16">
        <v>1.6543038601989989E-2</v>
      </c>
      <c r="AI8" s="16">
        <v>1.6526864618339427E-2</v>
      </c>
      <c r="AJ8" s="16">
        <v>1.6506447761414494E-2</v>
      </c>
      <c r="AK8" s="16">
        <v>1.6486438256930958E-2</v>
      </c>
      <c r="AL8" s="16">
        <v>1.6466824034201057E-2</v>
      </c>
      <c r="AM8" s="16">
        <v>1.6446748311335226E-2</v>
      </c>
      <c r="AN8" s="16">
        <v>1.6427057061351707E-2</v>
      </c>
      <c r="AO8" s="16">
        <v>1.640693543097833E-2</v>
      </c>
      <c r="AP8" s="16">
        <v>1.6387115128436668E-2</v>
      </c>
      <c r="AQ8" s="16">
        <v>1.6367589435311365E-2</v>
      </c>
      <c r="AR8" s="16">
        <v>1.6348351831438998E-2</v>
      </c>
      <c r="AS8" s="16">
        <v>1.6329395987648945E-2</v>
      </c>
      <c r="AT8" s="16">
        <v>2.2288726356521384E-2</v>
      </c>
      <c r="AU8" s="16">
        <v>2.8174213750549609E-2</v>
      </c>
      <c r="AV8" s="16">
        <v>3.3987222218075305E-2</v>
      </c>
      <c r="AW8" s="16">
        <v>3.9729082416923502E-2</v>
      </c>
      <c r="AX8" s="16">
        <v>4.5401092629895466E-2</v>
      </c>
      <c r="AY8" s="18"/>
    </row>
    <row r="9" spans="1:51" x14ac:dyDescent="0.25">
      <c r="A9" s="169"/>
      <c r="B9" s="169"/>
      <c r="C9" t="s">
        <v>158</v>
      </c>
      <c r="D9" s="16">
        <v>4.085844663959138E-2</v>
      </c>
      <c r="E9" s="16">
        <v>4.085844663959138E-2</v>
      </c>
      <c r="F9" s="16">
        <v>4.085844663959138E-2</v>
      </c>
      <c r="G9" s="16">
        <v>3.8169239797723714E-2</v>
      </c>
      <c r="H9" s="16">
        <v>3.5657030224062039E-2</v>
      </c>
      <c r="I9" s="16">
        <v>3.3310168374783754E-2</v>
      </c>
      <c r="J9" s="16">
        <v>3.1117771451636109E-2</v>
      </c>
      <c r="K9" s="16">
        <v>2.9069672936546526E-2</v>
      </c>
      <c r="L9" s="16">
        <v>2.7156375447746104E-2</v>
      </c>
      <c r="M9" s="16">
        <v>2.5369006698792211E-2</v>
      </c>
      <c r="N9" s="16">
        <v>2.3699278356264581E-2</v>
      </c>
      <c r="O9" s="16">
        <v>2.2139447605351092E-2</v>
      </c>
      <c r="P9" s="16">
        <v>2.0123113322531874E-2</v>
      </c>
      <c r="Q9" s="16">
        <v>1.8249865788349019E-2</v>
      </c>
      <c r="R9" s="16">
        <v>1.6510872851491335E-2</v>
      </c>
      <c r="S9" s="16">
        <v>1.4898014624100502E-2</v>
      </c>
      <c r="T9" s="16">
        <v>5.7328032960696296E-3</v>
      </c>
      <c r="U9" s="16">
        <v>4.6851091833343562E-3</v>
      </c>
      <c r="V9" s="16">
        <v>3.6809257707200566E-3</v>
      </c>
      <c r="W9" s="16">
        <v>2.7175976998986217E-3</v>
      </c>
      <c r="X9" s="16">
        <v>2.1373302223003945E-3</v>
      </c>
      <c r="Y9" s="16">
        <v>1.5640300876431196E-3</v>
      </c>
      <c r="Z9" s="16">
        <v>1.5461284144760868E-3</v>
      </c>
      <c r="AA9" s="16">
        <v>1.5285276234854261E-3</v>
      </c>
      <c r="AB9" s="16">
        <v>1.5112201922765757E-3</v>
      </c>
      <c r="AC9" s="16">
        <v>1.4980294552093163E-3</v>
      </c>
      <c r="AD9" s="16">
        <v>1.48505176621444E-3</v>
      </c>
      <c r="AE9" s="16">
        <v>1.4831638863724757E-3</v>
      </c>
      <c r="AF9" s="16">
        <v>1.4813200416184491E-3</v>
      </c>
      <c r="AG9" s="16">
        <v>1.4795187090258009E-3</v>
      </c>
      <c r="AH9" s="16">
        <v>1.4776650405371808E-3</v>
      </c>
      <c r="AI9" s="16">
        <v>1.4758528533184085E-3</v>
      </c>
      <c r="AJ9" s="16">
        <v>1.4739634761280485E-3</v>
      </c>
      <c r="AK9" s="16">
        <v>1.4721117953575655E-3</v>
      </c>
      <c r="AL9" s="16">
        <v>1.4702966939847747E-3</v>
      </c>
      <c r="AM9" s="16">
        <v>1.4684384386723364E-3</v>
      </c>
      <c r="AN9" s="16">
        <v>1.4666157710585739E-3</v>
      </c>
      <c r="AO9" s="16">
        <v>1.464758977761427E-3</v>
      </c>
      <c r="AP9" s="16">
        <v>1.4629299905360442E-3</v>
      </c>
      <c r="AQ9" s="16">
        <v>1.4611281894173246E-3</v>
      </c>
      <c r="AR9" s="16">
        <v>1.4593529727345532E-3</v>
      </c>
      <c r="AS9" s="16">
        <v>1.4576037564415381E-3</v>
      </c>
      <c r="AT9" s="16">
        <v>1.4518025668411941E-3</v>
      </c>
      <c r="AU9" s="16">
        <v>1.4460732606692232E-3</v>
      </c>
      <c r="AV9" s="16">
        <v>1.4404145100745819E-3</v>
      </c>
      <c r="AW9" s="16">
        <v>1.4348250197106682E-3</v>
      </c>
      <c r="AX9" s="16">
        <v>1.4293035257467814E-3</v>
      </c>
      <c r="AY9" s="18"/>
    </row>
    <row r="10" spans="1:51" x14ac:dyDescent="0.25">
      <c r="A10" s="169"/>
      <c r="B10" s="169"/>
      <c r="C10" t="s">
        <v>159</v>
      </c>
      <c r="D10" s="16">
        <v>8.2546962733871642E-3</v>
      </c>
      <c r="E10" s="16">
        <v>8.2546962733871642E-3</v>
      </c>
      <c r="F10" s="16">
        <v>8.2546962733871642E-3</v>
      </c>
      <c r="G10" s="16">
        <v>1.3385109865096223E-2</v>
      </c>
      <c r="H10" s="16">
        <v>1.8063529654758104E-2</v>
      </c>
      <c r="I10" s="16">
        <v>2.2286687360757118E-2</v>
      </c>
      <c r="J10" s="16">
        <v>2.6043462704422815E-2</v>
      </c>
      <c r="K10" s="16">
        <v>2.9313535877490082E-2</v>
      </c>
      <c r="L10" s="16">
        <v>3.206567497808066E-2</v>
      </c>
      <c r="M10" s="16">
        <v>3.4255574274798639E-2</v>
      </c>
      <c r="N10" s="16">
        <v>3.5823138678144795E-2</v>
      </c>
      <c r="O10" s="16">
        <v>3.66890844295331E-2</v>
      </c>
      <c r="P10" s="16">
        <v>4.1917166371513485E-2</v>
      </c>
      <c r="Q10" s="16">
        <v>4.7784062353658174E-2</v>
      </c>
      <c r="R10" s="16">
        <v>5.434005535688697E-2</v>
      </c>
      <c r="S10" s="16">
        <v>6.163183378182277E-2</v>
      </c>
      <c r="T10" s="16">
        <v>8.3952357055837243E-2</v>
      </c>
      <c r="U10" s="16">
        <v>8.8159484406845068E-2</v>
      </c>
      <c r="V10" s="16">
        <v>9.2191889905057015E-2</v>
      </c>
      <c r="W10" s="16">
        <v>9.6060236424792181E-2</v>
      </c>
      <c r="X10" s="16">
        <v>0.10428788322392117</v>
      </c>
      <c r="Y10" s="16">
        <v>0.11241673965643544</v>
      </c>
      <c r="Z10" s="16">
        <v>0.11885891713072698</v>
      </c>
      <c r="AA10" s="16">
        <v>0.12519281777743105</v>
      </c>
      <c r="AB10" s="16">
        <v>0.1314211486396458</v>
      </c>
      <c r="AC10" s="16">
        <v>0.13535286775406133</v>
      </c>
      <c r="AD10" s="16">
        <v>0.13922108433831445</v>
      </c>
      <c r="AE10" s="16">
        <v>0.14589482248150754</v>
      </c>
      <c r="AF10" s="16">
        <v>0.15241289465514268</v>
      </c>
      <c r="AG10" s="16">
        <v>0.15878068447148266</v>
      </c>
      <c r="AH10" s="16">
        <v>0.16533276180449658</v>
      </c>
      <c r="AI10" s="16">
        <v>0.17173821718779819</v>
      </c>
      <c r="AJ10" s="16">
        <v>0.17830255078213281</v>
      </c>
      <c r="AK10" s="16">
        <v>0.18473591429984582</v>
      </c>
      <c r="AL10" s="16">
        <v>0.19104218865275124</v>
      </c>
      <c r="AM10" s="16">
        <v>0.19749798788947562</v>
      </c>
      <c r="AN10" s="16">
        <v>0.20383015124236387</v>
      </c>
      <c r="AO10" s="16">
        <v>0.21036127956389208</v>
      </c>
      <c r="AP10" s="16">
        <v>0.21679460215600138</v>
      </c>
      <c r="AQ10" s="16">
        <v>0.22313229969848711</v>
      </c>
      <c r="AR10" s="16">
        <v>0.22937648852204218</v>
      </c>
      <c r="AS10" s="16">
        <v>0.235529222964451</v>
      </c>
      <c r="AT10" s="16">
        <v>0.24123555976105354</v>
      </c>
      <c r="AU10" s="16">
        <v>0.24687118846489362</v>
      </c>
      <c r="AV10" s="16">
        <v>0.25243741521588353</v>
      </c>
      <c r="AW10" s="16">
        <v>0.25793551418095811</v>
      </c>
      <c r="AX10" s="16">
        <v>0.26336672852645704</v>
      </c>
    </row>
    <row r="11" spans="1:51" x14ac:dyDescent="0.25">
      <c r="A11" s="169"/>
      <c r="B11" s="169"/>
      <c r="C11" t="s">
        <v>160</v>
      </c>
      <c r="D11" s="16">
        <v>1.857306661512112E-3</v>
      </c>
      <c r="E11" s="16">
        <v>1.857306661512112E-3</v>
      </c>
      <c r="F11" s="16">
        <v>1.857306661512112E-3</v>
      </c>
      <c r="G11" s="16">
        <v>2.302946752944306E-3</v>
      </c>
      <c r="H11" s="16">
        <v>2.8555132314977355E-3</v>
      </c>
      <c r="I11" s="16">
        <v>3.5406618953885273E-3</v>
      </c>
      <c r="J11" s="16">
        <v>4.3902043664777249E-3</v>
      </c>
      <c r="K11" s="16">
        <v>5.4435851117394258E-3</v>
      </c>
      <c r="L11" s="16">
        <v>6.7497128596146613E-3</v>
      </c>
      <c r="M11" s="16">
        <v>8.3692314443651397E-3</v>
      </c>
      <c r="N11" s="16">
        <v>1.037733551429164E-2</v>
      </c>
      <c r="O11" s="16">
        <v>1.2867261837845794E-2</v>
      </c>
      <c r="P11" s="16">
        <v>1.516919041801096E-2</v>
      </c>
      <c r="Q11" s="16">
        <v>1.7843283566196261E-2</v>
      </c>
      <c r="R11" s="16">
        <v>2.0937894522395105E-2</v>
      </c>
      <c r="S11" s="16">
        <v>2.4504127483108547E-2</v>
      </c>
      <c r="T11" s="16">
        <v>3.6998234279415454E-2</v>
      </c>
      <c r="U11" s="16">
        <v>3.8852336878016661E-2</v>
      </c>
      <c r="V11" s="16">
        <v>4.0629438660081223E-2</v>
      </c>
      <c r="W11" s="16">
        <v>4.2334238809002965E-2</v>
      </c>
      <c r="X11" s="16">
        <v>4.4124381134899401E-2</v>
      </c>
      <c r="Y11" s="16">
        <v>4.5893029001810727E-2</v>
      </c>
      <c r="Z11" s="16">
        <v>4.883095215024847E-2</v>
      </c>
      <c r="AA11" s="16">
        <v>5.1719496187434134E-2</v>
      </c>
      <c r="AB11" s="16">
        <v>5.4559895646972806E-2</v>
      </c>
      <c r="AC11" s="16">
        <v>5.7466874734989924E-2</v>
      </c>
      <c r="AD11" s="16">
        <v>6.0326902216891187E-2</v>
      </c>
      <c r="AE11" s="16">
        <v>6.7391713275937654E-2</v>
      </c>
      <c r="AF11" s="16">
        <v>7.429173652946143E-2</v>
      </c>
      <c r="AG11" s="16">
        <v>8.1032671062837958E-2</v>
      </c>
      <c r="AH11" s="16">
        <v>8.7961902763990574E-2</v>
      </c>
      <c r="AI11" s="16">
        <v>9.4736072580126757E-2</v>
      </c>
      <c r="AJ11" s="16">
        <v>0.10167494526152408</v>
      </c>
      <c r="AK11" s="16">
        <v>0.10847537514843364</v>
      </c>
      <c r="AL11" s="16">
        <v>0.1151414645846162</v>
      </c>
      <c r="AM11" s="16">
        <v>0.12196178844568044</v>
      </c>
      <c r="AN11" s="16">
        <v>0.12865149536255366</v>
      </c>
      <c r="AO11" s="16">
        <v>0.1355467216108075</v>
      </c>
      <c r="AP11" s="16">
        <v>0.14233868964707733</v>
      </c>
      <c r="AQ11" s="16">
        <v>0.14902970171989108</v>
      </c>
      <c r="AR11" s="16">
        <v>0.15562199214133476</v>
      </c>
      <c r="AS11" s="16">
        <v>0.16211772977459951</v>
      </c>
      <c r="AT11" s="16">
        <v>0.16507868154688649</v>
      </c>
      <c r="AU11" s="16">
        <v>0.1680029437125059</v>
      </c>
      <c r="AV11" s="16">
        <v>0.17089119401226172</v>
      </c>
      <c r="AW11" s="16">
        <v>0.1737440935965518</v>
      </c>
      <c r="AX11" s="16">
        <v>0.17656228752992606</v>
      </c>
    </row>
    <row r="12" spans="1:51" x14ac:dyDescent="0.25">
      <c r="A12" s="169"/>
      <c r="B12" s="169"/>
      <c r="C12" t="s">
        <v>237</v>
      </c>
      <c r="D12" s="16">
        <v>9.284827294795471E-2</v>
      </c>
      <c r="E12" s="16">
        <v>9.284827294795471E-2</v>
      </c>
      <c r="F12" s="16">
        <v>9.284827294795471E-2</v>
      </c>
      <c r="G12" s="16">
        <v>9.273814564349131E-2</v>
      </c>
      <c r="H12" s="16">
        <v>9.2628148960985687E-2</v>
      </c>
      <c r="I12" s="16">
        <v>9.2518282745507177E-2</v>
      </c>
      <c r="J12" s="16">
        <v>9.2408546842308883E-2</v>
      </c>
      <c r="K12" s="16">
        <v>9.2298941096827458E-2</v>
      </c>
      <c r="L12" s="16">
        <v>9.2189465354682879E-2</v>
      </c>
      <c r="M12" s="16">
        <v>9.2080119461678239E-2</v>
      </c>
      <c r="N12" s="16">
        <v>9.1970903263799503E-2</v>
      </c>
      <c r="O12" s="16">
        <v>9.1861816607215388E-2</v>
      </c>
      <c r="P12" s="16">
        <v>9.5526416499125785E-2</v>
      </c>
      <c r="Q12" s="16">
        <v>9.9116978139821788E-2</v>
      </c>
      <c r="R12" s="16">
        <v>0.10259317620636565</v>
      </c>
      <c r="S12" s="16">
        <v>0.10590998421350113</v>
      </c>
      <c r="T12" s="16">
        <v>0.10258601322928831</v>
      </c>
      <c r="U12" s="16">
        <v>0.10772693407086438</v>
      </c>
      <c r="V12" s="16">
        <v>0.11265435264840704</v>
      </c>
      <c r="W12" s="16">
        <v>0.11738129851587187</v>
      </c>
      <c r="X12" s="16">
        <v>0.11249738161473243</v>
      </c>
      <c r="Y12" s="16">
        <v>0.10767210650424823</v>
      </c>
      <c r="Z12" s="16">
        <v>0.10642895116932735</v>
      </c>
      <c r="AA12" s="16">
        <v>0.10520669015413009</v>
      </c>
      <c r="AB12" s="16">
        <v>0.10400480107704194</v>
      </c>
      <c r="AC12" s="16">
        <v>0.10310542966802479</v>
      </c>
      <c r="AD12" s="16">
        <v>0.10222058431195453</v>
      </c>
      <c r="AE12" s="16">
        <v>0.10204557909450729</v>
      </c>
      <c r="AF12" s="16">
        <v>0.10187465590069764</v>
      </c>
      <c r="AG12" s="16">
        <v>0.10170767355623694</v>
      </c>
      <c r="AH12" s="16">
        <v>0.10154411574742118</v>
      </c>
      <c r="AI12" s="16">
        <v>0.1013842180243462</v>
      </c>
      <c r="AJ12" s="16">
        <v>0.10122439293637216</v>
      </c>
      <c r="AK12" s="16">
        <v>0.10106775664185551</v>
      </c>
      <c r="AL12" s="16">
        <v>0.10091421465031021</v>
      </c>
      <c r="AM12" s="16">
        <v>0.10076168016392119</v>
      </c>
      <c r="AN12" s="16">
        <v>0.10061206688609967</v>
      </c>
      <c r="AO12" s="16">
        <v>0.10046344444273378</v>
      </c>
      <c r="AP12" s="16">
        <v>0.10031704766785363</v>
      </c>
      <c r="AQ12" s="16">
        <v>0.10017282693788063</v>
      </c>
      <c r="AR12" s="16">
        <v>0.10003073409356524</v>
      </c>
      <c r="AS12" s="16">
        <v>9.9890722386369396E-2</v>
      </c>
      <c r="AT12" s="16">
        <v>9.9485071177711965E-2</v>
      </c>
      <c r="AU12" s="16">
        <v>9.908444645527735E-2</v>
      </c>
      <c r="AV12" s="16">
        <v>9.8688755368388725E-2</v>
      </c>
      <c r="AW12" s="16">
        <v>9.8297907339259305E-2</v>
      </c>
      <c r="AX12" s="16">
        <v>9.7911813993868099E-2</v>
      </c>
    </row>
    <row r="13" spans="1:51" x14ac:dyDescent="0.25">
      <c r="A13" s="169"/>
      <c r="B13" s="169"/>
      <c r="C13" t="s">
        <v>161</v>
      </c>
      <c r="D13" s="16">
        <v>6.0146533669896566E-3</v>
      </c>
      <c r="E13" s="16">
        <v>6.0146533669896566E-3</v>
      </c>
      <c r="F13" s="16">
        <v>6.0146533669896566E-3</v>
      </c>
      <c r="G13" s="16">
        <v>6.2696692383600759E-3</v>
      </c>
      <c r="H13" s="16">
        <v>6.535497552390572E-3</v>
      </c>
      <c r="I13" s="16">
        <v>6.8125967468860129E-3</v>
      </c>
      <c r="J13" s="16">
        <v>7.1014446970002112E-3</v>
      </c>
      <c r="K13" s="16">
        <v>7.4025395393619671E-3</v>
      </c>
      <c r="L13" s="16">
        <v>7.7164005311433116E-3</v>
      </c>
      <c r="M13" s="16">
        <v>8.0435689455514679E-3</v>
      </c>
      <c r="N13" s="16">
        <v>8.3846090052888591E-3</v>
      </c>
      <c r="O13" s="16">
        <v>8.7401088555909782E-3</v>
      </c>
      <c r="P13" s="16">
        <v>1.0133581600631178E-2</v>
      </c>
      <c r="Q13" s="16">
        <v>1.1723173869444025E-2</v>
      </c>
      <c r="R13" s="16">
        <v>1.352923683345281E-2</v>
      </c>
      <c r="S13" s="16">
        <v>1.5572179376387956E-2</v>
      </c>
      <c r="T13" s="16">
        <v>1.2194133311226062E-2</v>
      </c>
      <c r="U13" s="16">
        <v>1.5992557296210786E-2</v>
      </c>
      <c r="V13" s="16">
        <v>1.9633232864998445E-2</v>
      </c>
      <c r="W13" s="16">
        <v>2.3125787041965353E-2</v>
      </c>
      <c r="X13" s="16">
        <v>2.2938324178501949E-2</v>
      </c>
      <c r="Y13" s="16">
        <v>2.2753112204686631E-2</v>
      </c>
      <c r="Z13" s="16">
        <v>2.3450525350430348E-2</v>
      </c>
      <c r="AA13" s="16">
        <v>2.413621673233874E-2</v>
      </c>
      <c r="AB13" s="16">
        <v>2.4810479407759298E-2</v>
      </c>
      <c r="AC13" s="16">
        <v>2.5509093686297498E-2</v>
      </c>
      <c r="AD13" s="16">
        <v>2.6196424408456483E-2</v>
      </c>
      <c r="AE13" s="16">
        <v>2.6369798829841359E-2</v>
      </c>
      <c r="AF13" s="16">
        <v>2.6539129266157844E-2</v>
      </c>
      <c r="AG13" s="16">
        <v>2.6704555576153911E-2</v>
      </c>
      <c r="AH13" s="16">
        <v>2.6878595918305041E-2</v>
      </c>
      <c r="AI13" s="16">
        <v>2.7048741597283269E-2</v>
      </c>
      <c r="AJ13" s="16">
        <v>2.8524035065183077E-2</v>
      </c>
      <c r="AK13" s="16">
        <v>2.9969893816557073E-2</v>
      </c>
      <c r="AL13" s="16">
        <v>3.1387190062386966E-2</v>
      </c>
      <c r="AM13" s="16">
        <v>3.2843363901440874E-2</v>
      </c>
      <c r="AN13" s="16">
        <v>3.4271650358466792E-2</v>
      </c>
      <c r="AO13" s="16">
        <v>3.450141042604403E-2</v>
      </c>
      <c r="AP13" s="16">
        <v>3.4727729763337864E-2</v>
      </c>
      <c r="AQ13" s="16">
        <v>3.4950685084985091E-2</v>
      </c>
      <c r="AR13" s="16">
        <v>3.5170350841870618E-2</v>
      </c>
      <c r="AS13" s="16">
        <v>3.5386799304016579E-2</v>
      </c>
      <c r="AT13" s="16">
        <v>3.5653547339794762E-2</v>
      </c>
      <c r="AU13" s="16">
        <v>3.5916990059828312E-2</v>
      </c>
      <c r="AV13" s="16">
        <v>3.6177188520845643E-2</v>
      </c>
      <c r="AW13" s="16">
        <v>3.643420228496852E-2</v>
      </c>
      <c r="AX13" s="16">
        <v>3.6688089465166961E-2</v>
      </c>
    </row>
    <row r="14" spans="1:51" x14ac:dyDescent="0.25">
      <c r="A14" s="169"/>
      <c r="B14" s="170" t="s">
        <v>313</v>
      </c>
      <c r="C14" t="s">
        <v>162</v>
      </c>
      <c r="D14" s="16">
        <v>0.91950930808135145</v>
      </c>
      <c r="E14" s="16">
        <v>0.91950930808135145</v>
      </c>
      <c r="F14" s="16">
        <v>0.91950930808135145</v>
      </c>
      <c r="G14" s="16">
        <v>0.91215096686249442</v>
      </c>
      <c r="H14" s="16">
        <v>0.90485151051300983</v>
      </c>
      <c r="I14" s="16">
        <v>0.89761046780878095</v>
      </c>
      <c r="J14" s="16">
        <v>0.89042737129664584</v>
      </c>
      <c r="K14" s="16">
        <v>0.88330175726422</v>
      </c>
      <c r="L14" s="16">
        <v>0.87623316570996124</v>
      </c>
      <c r="M14" s="16">
        <v>0.86922114031347353</v>
      </c>
      <c r="N14" s="16">
        <v>0.86226522840604924</v>
      </c>
      <c r="O14" s="16">
        <v>0.85536498094144553</v>
      </c>
      <c r="P14" s="16">
        <v>0.82919865600336584</v>
      </c>
      <c r="Q14" s="16">
        <v>0.7978561283877057</v>
      </c>
      <c r="R14" s="16">
        <v>0.76080142575013265</v>
      </c>
      <c r="S14" s="16">
        <v>0.71772633802717345</v>
      </c>
      <c r="T14" s="16">
        <v>0.68442251593179171</v>
      </c>
      <c r="U14" s="16">
        <v>0.6812855783315227</v>
      </c>
      <c r="V14" s="16">
        <v>0.67821213565953786</v>
      </c>
      <c r="W14" s="16">
        <v>0.67520027942422189</v>
      </c>
      <c r="X14" s="16">
        <v>0.66826373350372725</v>
      </c>
      <c r="Y14" s="16">
        <v>0.66123277801506664</v>
      </c>
      <c r="Z14" s="16">
        <v>0.65443644913126131</v>
      </c>
      <c r="AA14" s="16">
        <v>0.6476295852851871</v>
      </c>
      <c r="AB14" s="16">
        <v>0.64081216196254009</v>
      </c>
      <c r="AC14" s="16">
        <v>0.63381081475564183</v>
      </c>
      <c r="AD14" s="16">
        <v>0.62680164094589375</v>
      </c>
      <c r="AE14" s="16">
        <v>0.6207229295131097</v>
      </c>
      <c r="AF14" s="16">
        <v>0.61468461139448416</v>
      </c>
      <c r="AG14" s="16">
        <v>0.6086862853001952</v>
      </c>
      <c r="AH14" s="16">
        <v>0.6025866800840991</v>
      </c>
      <c r="AI14" s="16">
        <v>0.59652857426613726</v>
      </c>
      <c r="AJ14" s="16">
        <v>0.59378327616392601</v>
      </c>
      <c r="AK14" s="16">
        <v>0.59105026372660641</v>
      </c>
      <c r="AL14" s="16">
        <v>0.58832945466771558</v>
      </c>
      <c r="AM14" s="16">
        <v>0.58555966998095321</v>
      </c>
      <c r="AN14" s="16">
        <v>0.58280186326849692</v>
      </c>
      <c r="AO14" s="16">
        <v>0.5793042052489894</v>
      </c>
      <c r="AP14" s="16">
        <v>0.57581047638114946</v>
      </c>
      <c r="AQ14" s="16">
        <v>0.57232067004787812</v>
      </c>
      <c r="AR14" s="16">
        <v>0.56883477964692641</v>
      </c>
      <c r="AS14" s="16">
        <v>0.56535279859085408</v>
      </c>
      <c r="AT14" s="16">
        <v>0.56177929575948271</v>
      </c>
      <c r="AU14" s="16">
        <v>0.55819244997672735</v>
      </c>
      <c r="AV14" s="16">
        <v>0.55459218637178487</v>
      </c>
      <c r="AW14" s="16">
        <v>0.55097842951264331</v>
      </c>
      <c r="AX14" s="16">
        <v>0.54735110340081261</v>
      </c>
    </row>
    <row r="15" spans="1:51" x14ac:dyDescent="0.25">
      <c r="A15" s="169"/>
      <c r="B15" s="170"/>
      <c r="C15" t="s">
        <v>163</v>
      </c>
      <c r="D15" s="16">
        <v>4.3043150758635532E-2</v>
      </c>
      <c r="E15" s="16">
        <v>4.3043150758635532E-2</v>
      </c>
      <c r="F15" s="16">
        <v>4.3043150758635532E-2</v>
      </c>
      <c r="G15" s="16">
        <v>4.9531802304722559E-2</v>
      </c>
      <c r="H15" s="16">
        <v>5.5758538007870964E-2</v>
      </c>
      <c r="I15" s="16">
        <v>6.1704331718717365E-2</v>
      </c>
      <c r="J15" s="16">
        <v>6.7347450591087432E-2</v>
      </c>
      <c r="K15" s="16">
        <v>7.2663137346978504E-2</v>
      </c>
      <c r="L15" s="16">
        <v>7.7623251795742143E-2</v>
      </c>
      <c r="M15" s="16">
        <v>8.2195866605660528E-2</v>
      </c>
      <c r="N15" s="16">
        <v>8.6344811697862775E-2</v>
      </c>
      <c r="O15" s="16">
        <v>9.0029160926302282E-2</v>
      </c>
      <c r="P15" s="16">
        <v>0.11440605874720237</v>
      </c>
      <c r="Q15" s="16">
        <v>0.14430245470341413</v>
      </c>
      <c r="R15" s="16">
        <v>0.18037616537758713</v>
      </c>
      <c r="S15" s="16">
        <v>0.22306190886751104</v>
      </c>
      <c r="T15" s="16">
        <v>0.1939815907333865</v>
      </c>
      <c r="U15" s="16">
        <v>0.2002773469541361</v>
      </c>
      <c r="V15" s="16">
        <v>0.20644567042337103</v>
      </c>
      <c r="W15" s="16">
        <v>0.21249039143658646</v>
      </c>
      <c r="X15" s="16">
        <v>0.21315466625840571</v>
      </c>
      <c r="Y15" s="16">
        <v>0.21382798216490753</v>
      </c>
      <c r="Z15" s="16">
        <v>0.21646527116769557</v>
      </c>
      <c r="AA15" s="16">
        <v>0.2191066482216375</v>
      </c>
      <c r="AB15" s="16">
        <v>0.22175212283941387</v>
      </c>
      <c r="AC15" s="16">
        <v>0.22441819077959491</v>
      </c>
      <c r="AD15" s="16">
        <v>0.2270872390397517</v>
      </c>
      <c r="AE15" s="16">
        <v>0.22994303111288134</v>
      </c>
      <c r="AF15" s="16">
        <v>0.23277984631769646</v>
      </c>
      <c r="AG15" s="16">
        <v>0.23559787318104294</v>
      </c>
      <c r="AH15" s="16">
        <v>0.23840071311361175</v>
      </c>
      <c r="AI15" s="16">
        <v>0.24118448358739625</v>
      </c>
      <c r="AJ15" s="16">
        <v>0.24169725781302903</v>
      </c>
      <c r="AK15" s="16">
        <v>0.24220773728885078</v>
      </c>
      <c r="AL15" s="16">
        <v>0.24271593738455033</v>
      </c>
      <c r="AM15" s="16">
        <v>0.24320602989587153</v>
      </c>
      <c r="AN15" s="16">
        <v>0.24369400299497423</v>
      </c>
      <c r="AO15" s="16">
        <v>0.24475743315776119</v>
      </c>
      <c r="AP15" s="16">
        <v>0.24581966869878291</v>
      </c>
      <c r="AQ15" s="16">
        <v>0.24688071162990641</v>
      </c>
      <c r="AR15" s="16">
        <v>0.24794056395848352</v>
      </c>
      <c r="AS15" s="16">
        <v>0.24899922768736393</v>
      </c>
      <c r="AT15" s="16">
        <v>0.24904399225672752</v>
      </c>
      <c r="AU15" s="16">
        <v>0.24908892397062721</v>
      </c>
      <c r="AV15" s="16">
        <v>0.24913402376695473</v>
      </c>
      <c r="AW15" s="16">
        <v>0.24917929259063226</v>
      </c>
      <c r="AX15" s="16">
        <v>0.2492247313936779</v>
      </c>
    </row>
    <row r="16" spans="1:51" x14ac:dyDescent="0.25">
      <c r="A16" s="169"/>
      <c r="B16" s="170"/>
      <c r="C16" t="s">
        <v>164</v>
      </c>
      <c r="D16" s="16">
        <v>5.3803938448294389E-3</v>
      </c>
      <c r="E16" s="16">
        <v>5.3803938448294389E-3</v>
      </c>
      <c r="F16" s="16">
        <v>5.3803938448294389E-3</v>
      </c>
      <c r="G16" s="16">
        <v>5.0318449892312713E-3</v>
      </c>
      <c r="H16" s="16">
        <v>4.7058755782318556E-3</v>
      </c>
      <c r="I16" s="16">
        <v>4.4010228862757942E-3</v>
      </c>
      <c r="J16" s="16">
        <v>4.115918945056524E-3</v>
      </c>
      <c r="K16" s="16">
        <v>3.8492844050194747E-3</v>
      </c>
      <c r="L16" s="16">
        <v>3.5999227945249655E-3</v>
      </c>
      <c r="M16" s="16">
        <v>3.3667151509099449E-3</v>
      </c>
      <c r="N16" s="16">
        <v>3.1486149993564718E-3</v>
      </c>
      <c r="O16" s="16">
        <v>2.9446436570355807E-3</v>
      </c>
      <c r="P16" s="16">
        <v>2.8585169236088562E-3</v>
      </c>
      <c r="Q16" s="16">
        <v>2.7542772899259685E-3</v>
      </c>
      <c r="R16" s="16">
        <v>2.6299972324151733E-3</v>
      </c>
      <c r="S16" s="16">
        <v>2.4845271961251693E-3</v>
      </c>
      <c r="T16" s="16">
        <v>1.084861971083481E-2</v>
      </c>
      <c r="U16" s="16">
        <v>1.0148409577324139E-2</v>
      </c>
      <c r="V16" s="16">
        <v>9.4623724360360061E-3</v>
      </c>
      <c r="W16" s="16">
        <v>8.7900822838619681E-3</v>
      </c>
      <c r="X16" s="16">
        <v>1.1294043021991751E-2</v>
      </c>
      <c r="Y16" s="16">
        <v>1.3832083813032695E-2</v>
      </c>
      <c r="Z16" s="16">
        <v>1.3821570586201532E-2</v>
      </c>
      <c r="AA16" s="16">
        <v>1.3811041062859431E-2</v>
      </c>
      <c r="AB16" s="16">
        <v>1.3800495205085266E-2</v>
      </c>
      <c r="AC16" s="16">
        <v>1.3786393905835788E-2</v>
      </c>
      <c r="AD16" s="16">
        <v>1.3772276843153125E-2</v>
      </c>
      <c r="AE16" s="16">
        <v>1.4284713781764238E-2</v>
      </c>
      <c r="AF16" s="16">
        <v>1.4793745553593423E-2</v>
      </c>
      <c r="AG16" s="16">
        <v>1.5299405987476001E-2</v>
      </c>
      <c r="AH16" s="16">
        <v>1.5805288118710153E-2</v>
      </c>
      <c r="AI16" s="16">
        <v>1.6307728419984922E-2</v>
      </c>
      <c r="AJ16" s="16">
        <v>1.6937576725894483E-2</v>
      </c>
      <c r="AK16" s="16">
        <v>1.7564606356042459E-2</v>
      </c>
      <c r="AL16" s="16">
        <v>1.8188836189249085E-2</v>
      </c>
      <c r="AM16" s="16">
        <v>1.8821436669308723E-2</v>
      </c>
      <c r="AN16" s="16">
        <v>1.9451301459358868E-2</v>
      </c>
      <c r="AO16" s="16">
        <v>2.0021500567724039E-2</v>
      </c>
      <c r="AP16" s="16">
        <v>2.0591059133541891E-2</v>
      </c>
      <c r="AQ16" s="16">
        <v>2.1159978235552521E-2</v>
      </c>
      <c r="AR16" s="16">
        <v>2.1728258950075099E-2</v>
      </c>
      <c r="AS16" s="16">
        <v>2.2295902351014689E-2</v>
      </c>
      <c r="AT16" s="16">
        <v>2.2759523805862474E-2</v>
      </c>
      <c r="AU16" s="16">
        <v>2.3224876357291004E-2</v>
      </c>
      <c r="AV16" s="16">
        <v>2.3691969718937621E-2</v>
      </c>
      <c r="AW16" s="16">
        <v>2.4160813677250224E-2</v>
      </c>
      <c r="AX16" s="16">
        <v>2.4631418092170735E-2</v>
      </c>
    </row>
    <row r="17" spans="1:51" x14ac:dyDescent="0.25">
      <c r="A17" s="169"/>
      <c r="B17" s="170"/>
      <c r="C17" t="s">
        <v>165</v>
      </c>
      <c r="D17" s="16">
        <v>1.5925965780695137E-2</v>
      </c>
      <c r="E17" s="16">
        <v>1.5925965780695137E-2</v>
      </c>
      <c r="F17" s="16">
        <v>1.5925965780695137E-2</v>
      </c>
      <c r="G17" s="16">
        <v>1.5609098728621068E-2</v>
      </c>
      <c r="H17" s="16">
        <v>1.5298536143734278E-2</v>
      </c>
      <c r="I17" s="16">
        <v>1.4994152590757556E-2</v>
      </c>
      <c r="J17" s="16">
        <v>1.4695825130105764E-2</v>
      </c>
      <c r="K17" s="16">
        <v>1.4403433268230912E-2</v>
      </c>
      <c r="L17" s="16">
        <v>1.4116858908955181E-2</v>
      </c>
      <c r="M17" s="16">
        <v>1.3835986305772246E-2</v>
      </c>
      <c r="N17" s="16">
        <v>1.3560702015097606E-2</v>
      </c>
      <c r="O17" s="16">
        <v>1.3290894850449084E-2</v>
      </c>
      <c r="P17" s="16">
        <v>1.3343390609618236E-2</v>
      </c>
      <c r="Q17" s="16">
        <v>1.32964911649197E-2</v>
      </c>
      <c r="R17" s="16">
        <v>1.3130722883958019E-2</v>
      </c>
      <c r="S17" s="16">
        <v>1.2828652928260638E-2</v>
      </c>
      <c r="T17" s="16">
        <v>3.6531665800622573E-2</v>
      </c>
      <c r="U17" s="16">
        <v>3.1956178572589623E-2</v>
      </c>
      <c r="V17" s="16">
        <v>2.7473304035795672E-2</v>
      </c>
      <c r="W17" s="16">
        <v>2.3080258494763445E-2</v>
      </c>
      <c r="X17" s="16">
        <v>2.3438426257444345E-2</v>
      </c>
      <c r="Y17" s="16">
        <v>2.380146884748071E-2</v>
      </c>
      <c r="Z17" s="16">
        <v>2.3821209028695261E-2</v>
      </c>
      <c r="AA17" s="16">
        <v>2.3840979809085897E-2</v>
      </c>
      <c r="AB17" s="16">
        <v>2.3860781259855298E-2</v>
      </c>
      <c r="AC17" s="16">
        <v>2.38653458825097E-2</v>
      </c>
      <c r="AD17" s="16">
        <v>2.3869915607823294E-2</v>
      </c>
      <c r="AE17" s="16">
        <v>2.3711974218410887E-2</v>
      </c>
      <c r="AF17" s="16">
        <v>2.3555082356720221E-2</v>
      </c>
      <c r="AG17" s="16">
        <v>2.3399229596154678E-2</v>
      </c>
      <c r="AH17" s="16">
        <v>2.3240689413934538E-2</v>
      </c>
      <c r="AI17" s="16">
        <v>2.3083227878923373E-2</v>
      </c>
      <c r="AJ17" s="16">
        <v>2.3000675245800514E-2</v>
      </c>
      <c r="AK17" s="16">
        <v>2.2918492049419571E-2</v>
      </c>
      <c r="AL17" s="16">
        <v>2.2836675815381072E-2</v>
      </c>
      <c r="AM17" s="16">
        <v>2.2754221688977061E-2</v>
      </c>
      <c r="AN17" s="16">
        <v>2.2672124136646203E-2</v>
      </c>
      <c r="AO17" s="16">
        <v>2.2638585930371928E-2</v>
      </c>
      <c r="AP17" s="16">
        <v>2.2605085399793327E-2</v>
      </c>
      <c r="AQ17" s="16">
        <v>2.2571622481460621E-2</v>
      </c>
      <c r="AR17" s="16">
        <v>2.2538197112066418E-2</v>
      </c>
      <c r="AS17" s="16">
        <v>2.2504809228445343E-2</v>
      </c>
      <c r="AT17" s="16">
        <v>2.2539091880805245E-2</v>
      </c>
      <c r="AU17" s="16">
        <v>2.257350253971372E-2</v>
      </c>
      <c r="AV17" s="16">
        <v>2.2608041923449115E-2</v>
      </c>
      <c r="AW17" s="16">
        <v>2.2642710755673777E-2</v>
      </c>
      <c r="AX17" s="16">
        <v>2.2677509765484601E-2</v>
      </c>
    </row>
    <row r="18" spans="1:51" x14ac:dyDescent="0.25">
      <c r="A18" s="169"/>
      <c r="B18" s="170"/>
      <c r="C18" t="s">
        <v>166</v>
      </c>
      <c r="D18" s="16">
        <v>5.3803938448294389E-3</v>
      </c>
      <c r="E18" s="16">
        <v>5.3803938448294389E-3</v>
      </c>
      <c r="F18" s="16">
        <v>5.3803938448294389E-3</v>
      </c>
      <c r="G18" s="16">
        <v>5.5743291258015014E-3</v>
      </c>
      <c r="H18" s="16">
        <v>5.7752547673847777E-3</v>
      </c>
      <c r="I18" s="16">
        <v>5.9834227358085681E-3</v>
      </c>
      <c r="J18" s="16">
        <v>6.1990940793773671E-3</v>
      </c>
      <c r="K18" s="16">
        <v>6.422539255832551E-3</v>
      </c>
      <c r="L18" s="16">
        <v>6.6540384715137535E-3</v>
      </c>
      <c r="M18" s="16">
        <v>6.8938820327452532E-3</v>
      </c>
      <c r="N18" s="16">
        <v>7.1423707098880107E-3</v>
      </c>
      <c r="O18" s="16">
        <v>7.3998161145139053E-3</v>
      </c>
      <c r="P18" s="16">
        <v>7.6893636827527392E-3</v>
      </c>
      <c r="Q18" s="16">
        <v>7.9308319763448116E-3</v>
      </c>
      <c r="R18" s="16">
        <v>8.1063963218545951E-3</v>
      </c>
      <c r="S18" s="16">
        <v>8.1974306163160957E-3</v>
      </c>
      <c r="T18" s="16">
        <v>9.4876011943259234E-3</v>
      </c>
      <c r="U18" s="16">
        <v>9.1874081287370898E-3</v>
      </c>
      <c r="V18" s="16">
        <v>8.8932912876703435E-3</v>
      </c>
      <c r="W18" s="16">
        <v>8.6050680356953221E-3</v>
      </c>
      <c r="X18" s="16">
        <v>8.7530992705089471E-3</v>
      </c>
      <c r="Y18" s="16">
        <v>8.9031452782533643E-3</v>
      </c>
      <c r="Z18" s="16">
        <v>9.0037881868415704E-3</v>
      </c>
      <c r="AA18" s="16">
        <v>9.1045871016005673E-3</v>
      </c>
      <c r="AB18" s="16">
        <v>9.205542385548526E-3</v>
      </c>
      <c r="AC18" s="16">
        <v>9.3037972236731017E-3</v>
      </c>
      <c r="AD18" s="16">
        <v>9.4021618980296706E-3</v>
      </c>
      <c r="AE18" s="16">
        <v>9.3475453492140575E-3</v>
      </c>
      <c r="AF18" s="16">
        <v>9.2932917298513325E-3</v>
      </c>
      <c r="AG18" s="16">
        <v>9.239397434396902E-3</v>
      </c>
      <c r="AH18" s="16">
        <v>9.1849068147178414E-3</v>
      </c>
      <c r="AI18" s="16">
        <v>9.1307869285273454E-3</v>
      </c>
      <c r="AJ18" s="16">
        <v>9.1042796961722898E-3</v>
      </c>
      <c r="AK18" s="16">
        <v>9.0778910880838157E-3</v>
      </c>
      <c r="AL18" s="16">
        <v>9.0516203097447817E-3</v>
      </c>
      <c r="AM18" s="16">
        <v>9.0258668252314964E-3</v>
      </c>
      <c r="AN18" s="16">
        <v>9.0002247120378933E-3</v>
      </c>
      <c r="AO18" s="16">
        <v>8.9963804856063902E-3</v>
      </c>
      <c r="AP18" s="16">
        <v>8.992540577649883E-3</v>
      </c>
      <c r="AQ18" s="16">
        <v>8.9887049808956097E-3</v>
      </c>
      <c r="AR18" s="16">
        <v>8.9848736880871298E-3</v>
      </c>
      <c r="AS18" s="16">
        <v>8.9810466919842853E-3</v>
      </c>
      <c r="AT18" s="16">
        <v>8.998784442201575E-3</v>
      </c>
      <c r="AU18" s="16">
        <v>9.0165884226556907E-3</v>
      </c>
      <c r="AV18" s="16">
        <v>9.0344590049818724E-3</v>
      </c>
      <c r="AW18" s="16">
        <v>9.0523965636010381E-3</v>
      </c>
      <c r="AX18" s="16">
        <v>9.0704014757459171E-3</v>
      </c>
    </row>
    <row r="19" spans="1:51" x14ac:dyDescent="0.25">
      <c r="A19" s="169"/>
      <c r="B19" s="170"/>
      <c r="C19" t="s">
        <v>167</v>
      </c>
      <c r="D19" s="16">
        <v>1.0760787689658878E-2</v>
      </c>
      <c r="E19" s="16">
        <v>1.0760787689658878E-2</v>
      </c>
      <c r="F19" s="16">
        <v>1.0760787689658878E-2</v>
      </c>
      <c r="G19" s="16">
        <v>1.2101957989129187E-2</v>
      </c>
      <c r="H19" s="16">
        <v>1.3610284989768302E-2</v>
      </c>
      <c r="I19" s="16">
        <v>1.5306602259659765E-2</v>
      </c>
      <c r="J19" s="16">
        <v>1.7214339957727066E-2</v>
      </c>
      <c r="K19" s="16">
        <v>1.9359848459718561E-2</v>
      </c>
      <c r="L19" s="16">
        <v>2.1772762319302724E-2</v>
      </c>
      <c r="M19" s="16">
        <v>2.4486409591438506E-2</v>
      </c>
      <c r="N19" s="16">
        <v>2.7538272171745887E-2</v>
      </c>
      <c r="O19" s="16">
        <v>3.0970503510253627E-2</v>
      </c>
      <c r="P19" s="16">
        <v>3.2504014033451989E-2</v>
      </c>
      <c r="Q19" s="16">
        <v>3.3859816477689528E-2</v>
      </c>
      <c r="R19" s="16">
        <v>3.4955292434052293E-2</v>
      </c>
      <c r="S19" s="16">
        <v>3.5701142364613768E-2</v>
      </c>
      <c r="T19" s="16">
        <v>6.4728006629038257E-2</v>
      </c>
      <c r="U19" s="16">
        <v>6.7145078435690383E-2</v>
      </c>
      <c r="V19" s="16">
        <v>6.9513226157589175E-2</v>
      </c>
      <c r="W19" s="16">
        <v>7.183392032487082E-2</v>
      </c>
      <c r="X19" s="16">
        <v>7.5096031687921949E-2</v>
      </c>
      <c r="Y19" s="16">
        <v>7.840254188125903E-2</v>
      </c>
      <c r="Z19" s="16">
        <v>8.245171189930485E-2</v>
      </c>
      <c r="AA19" s="16">
        <v>8.6507158519629479E-2</v>
      </c>
      <c r="AB19" s="16">
        <v>9.0568896347556993E-2</v>
      </c>
      <c r="AC19" s="16">
        <v>9.4815457452744778E-2</v>
      </c>
      <c r="AD19" s="16">
        <v>9.9066765665348486E-2</v>
      </c>
      <c r="AE19" s="16">
        <v>0.10198980602461985</v>
      </c>
      <c r="AF19" s="16">
        <v>0.10489342264765432</v>
      </c>
      <c r="AG19" s="16">
        <v>0.10777780850073414</v>
      </c>
      <c r="AH19" s="16">
        <v>0.11078172245492664</v>
      </c>
      <c r="AI19" s="16">
        <v>0.11376519891903082</v>
      </c>
      <c r="AJ19" s="16">
        <v>0.11547693435517765</v>
      </c>
      <c r="AK19" s="16">
        <v>0.11718100949099688</v>
      </c>
      <c r="AL19" s="16">
        <v>0.11887747563335918</v>
      </c>
      <c r="AM19" s="16">
        <v>0.12063277493965784</v>
      </c>
      <c r="AN19" s="16">
        <v>0.12238048342848597</v>
      </c>
      <c r="AO19" s="16">
        <v>0.12428189460954708</v>
      </c>
      <c r="AP19" s="16">
        <v>0.12618116980908253</v>
      </c>
      <c r="AQ19" s="16">
        <v>0.1280783126243068</v>
      </c>
      <c r="AR19" s="16">
        <v>0.1299733266443614</v>
      </c>
      <c r="AS19" s="16">
        <v>0.13186621545033769</v>
      </c>
      <c r="AT19" s="16">
        <v>0.13487931185492039</v>
      </c>
      <c r="AU19" s="16">
        <v>0.13790365873298505</v>
      </c>
      <c r="AV19" s="16">
        <v>0.14093931921389166</v>
      </c>
      <c r="AW19" s="16">
        <v>0.1439863569001994</v>
      </c>
      <c r="AX19" s="16">
        <v>0.14704483587210834</v>
      </c>
    </row>
    <row r="20" spans="1:51"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row>
    <row r="21" spans="1:51" x14ac:dyDescent="0.25">
      <c r="A21" s="18"/>
      <c r="B21" s="18"/>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18"/>
    </row>
    <row r="22" spans="1:51" x14ac:dyDescent="0.25">
      <c r="A22" s="164" t="s">
        <v>719</v>
      </c>
      <c r="B22" s="26" t="s">
        <v>314</v>
      </c>
      <c r="C22" t="s">
        <v>152</v>
      </c>
      <c r="D22" s="23">
        <f>'Variables AME'!B567</f>
        <v>5.5705789795526002</v>
      </c>
      <c r="E22" s="23">
        <f>'Variables AME'!C567</f>
        <v>5.6600164269241402</v>
      </c>
      <c r="F22" s="23">
        <f>'Variables AME'!D567</f>
        <v>5.7508898210000003</v>
      </c>
      <c r="G22" s="23">
        <f>'Variables AME'!E567</f>
        <v>5.7929036060000003</v>
      </c>
      <c r="H22" s="23">
        <f>'Variables AME'!F567</f>
        <v>4.8242806180000004</v>
      </c>
      <c r="I22" s="23">
        <f>'Variables AME'!G567</f>
        <v>4.2185210560000002</v>
      </c>
      <c r="J22" s="23">
        <f>'Variables AME'!H567</f>
        <v>4.0840850299999998</v>
      </c>
      <c r="K22" s="23">
        <f>'Variables AME'!I567</f>
        <v>3.8991141059999999</v>
      </c>
      <c r="L22" s="23">
        <f>'Variables AME'!J567</f>
        <v>3.7615491940000001</v>
      </c>
      <c r="M22" s="23">
        <f>'Variables AME'!K567</f>
        <v>4.0026493749999998</v>
      </c>
      <c r="N22" s="23">
        <f>'Variables AME'!L567</f>
        <v>4.0988614639999996</v>
      </c>
      <c r="O22" s="23">
        <f>'Variables AME'!M567</f>
        <v>4.1630920690000002</v>
      </c>
      <c r="P22" s="23">
        <f>'Variables AME'!N567</f>
        <v>3.2553047670000002</v>
      </c>
      <c r="Q22" s="23">
        <f>'Variables AME'!O567</f>
        <v>2.7334405240000001</v>
      </c>
      <c r="R22" s="23">
        <f>'Variables AME'!P567</f>
        <v>2.3991505709999998</v>
      </c>
      <c r="S22" s="23">
        <f>'Variables AME'!Q567</f>
        <v>2.1834950950000001</v>
      </c>
      <c r="T22" s="23">
        <f>'Variables AME'!R567</f>
        <v>1.9973771819999999</v>
      </c>
      <c r="U22" s="23">
        <f>'Variables AME'!S567</f>
        <v>2.0030384200000002</v>
      </c>
      <c r="V22" s="23">
        <f>'Variables AME'!T567</f>
        <v>1.961852833</v>
      </c>
      <c r="W22" s="23">
        <f>'Variables AME'!U567</f>
        <v>1.945137339</v>
      </c>
      <c r="X22" s="23">
        <f>'Variables AME'!V567</f>
        <v>1.912550022</v>
      </c>
      <c r="Y22" s="23">
        <f>'Variables AME'!W567</f>
        <v>1.8640022780000001</v>
      </c>
      <c r="Z22" s="23">
        <f>'Variables AME'!X567</f>
        <v>1.855425758</v>
      </c>
      <c r="AA22" s="23">
        <f>'Variables AME'!Y567</f>
        <v>1.8721112660000001</v>
      </c>
      <c r="AB22" s="23">
        <f>'Variables AME'!Z567</f>
        <v>1.8944213169999999</v>
      </c>
      <c r="AC22" s="23">
        <f>'Variables AME'!AA567</f>
        <v>1.919959448</v>
      </c>
      <c r="AD22" s="23">
        <f>'Variables AME'!AB567</f>
        <v>1.9494203960000001</v>
      </c>
      <c r="AE22" s="23">
        <f>'Variables AME'!AC567</f>
        <v>1.9504080580000001</v>
      </c>
      <c r="AF22" s="23">
        <f>'Variables AME'!AD567</f>
        <v>1.9567920519999999</v>
      </c>
      <c r="AG22" s="23">
        <f>'Variables AME'!AE567</f>
        <v>1.9647827179999999</v>
      </c>
      <c r="AH22" s="23">
        <f>'Variables AME'!AF567</f>
        <v>1.9740917170000001</v>
      </c>
      <c r="AI22" s="23">
        <f>'Variables AME'!AG567</f>
        <v>1.9863420460000001</v>
      </c>
      <c r="AJ22" s="23">
        <f>'Variables AME'!AH567</f>
        <v>2.0001071079999999</v>
      </c>
      <c r="AK22" s="23">
        <f>'Variables AME'!AI567</f>
        <v>2.0145604370000001</v>
      </c>
      <c r="AL22" s="23">
        <f>'Variables AME'!AJ567</f>
        <v>2.0309499839999998</v>
      </c>
      <c r="AM22" s="23">
        <f>'Variables AME'!AK567</f>
        <v>2.0482868289999998</v>
      </c>
      <c r="AN22" s="23">
        <f>'Variables AME'!AL567</f>
        <v>2.0659780080000001</v>
      </c>
      <c r="AO22" s="23">
        <f>'Variables AME'!AM567</f>
        <v>2.057938745</v>
      </c>
      <c r="AP22" s="23">
        <f>'Variables AME'!AN567</f>
        <v>2.046345997</v>
      </c>
      <c r="AQ22" s="23">
        <f>'Variables AME'!AO567</f>
        <v>2.0317767679999998</v>
      </c>
      <c r="AR22" s="23">
        <f>'Variables AME'!AP567</f>
        <v>2.0159638950000001</v>
      </c>
      <c r="AS22" s="23">
        <f>'Variables AME'!AQ567</f>
        <v>1.9975454930000001</v>
      </c>
      <c r="AT22" s="23">
        <f>'Variables AME'!AR567</f>
        <v>1.995107118</v>
      </c>
      <c r="AU22" s="23">
        <f>'Variables AME'!AS567</f>
        <v>1.994435019</v>
      </c>
      <c r="AV22" s="23">
        <f>'Variables AME'!AT567</f>
        <v>1.99377702</v>
      </c>
      <c r="AW22" s="23">
        <f>'Variables AME'!AU567</f>
        <v>1.9927857259999999</v>
      </c>
      <c r="AX22" s="23">
        <f>'Variables AME'!AV567</f>
        <v>1.992439252</v>
      </c>
      <c r="AY22" s="18"/>
    </row>
    <row r="23" spans="1:51" x14ac:dyDescent="0.25">
      <c r="A23" s="164"/>
      <c r="B23" s="167" t="s">
        <v>311</v>
      </c>
      <c r="C23" t="s">
        <v>153</v>
      </c>
      <c r="D23" s="23">
        <f>'Variables AME'!B568</f>
        <v>77.477678819662401</v>
      </c>
      <c r="E23" s="23">
        <f>'Variables AME'!C568</f>
        <v>78.721608013977402</v>
      </c>
      <c r="F23" s="23">
        <f>'Variables AME'!D568</f>
        <v>80.003730149999996</v>
      </c>
      <c r="G23" s="23">
        <f>'Variables AME'!E568</f>
        <v>80.189474820000001</v>
      </c>
      <c r="H23" s="23">
        <f>'Variables AME'!F568</f>
        <v>76.950267409999995</v>
      </c>
      <c r="I23" s="23">
        <f>'Variables AME'!G568</f>
        <v>74.603074410000005</v>
      </c>
      <c r="J23" s="23">
        <f>'Variables AME'!H568</f>
        <v>73.063966309999998</v>
      </c>
      <c r="K23" s="23">
        <f>'Variables AME'!I568</f>
        <v>71.285518100000004</v>
      </c>
      <c r="L23" s="23">
        <f>'Variables AME'!J568</f>
        <v>69.186513820000002</v>
      </c>
      <c r="M23" s="23">
        <f>'Variables AME'!K568</f>
        <v>67.614613399999996</v>
      </c>
      <c r="N23" s="23">
        <f>'Variables AME'!L568</f>
        <v>67.318828609999997</v>
      </c>
      <c r="O23" s="23">
        <f>'Variables AME'!M568</f>
        <v>67.648773610000006</v>
      </c>
      <c r="P23" s="23">
        <f>'Variables AME'!N568</f>
        <v>66.103925020000005</v>
      </c>
      <c r="Q23" s="23">
        <f>'Variables AME'!O568</f>
        <v>64.464309270000001</v>
      </c>
      <c r="R23" s="23">
        <f>'Variables AME'!P568</f>
        <v>62.191244959999999</v>
      </c>
      <c r="S23" s="23">
        <f>'Variables AME'!Q568</f>
        <v>60.914616250000002</v>
      </c>
      <c r="T23" s="23">
        <f>'Variables AME'!R568</f>
        <v>59.282101670000003</v>
      </c>
      <c r="U23" s="23">
        <f>'Variables AME'!S568</f>
        <v>58.819585060000001</v>
      </c>
      <c r="V23" s="23">
        <f>'Variables AME'!T568</f>
        <v>57.857999280000001</v>
      </c>
      <c r="W23" s="23">
        <f>'Variables AME'!U568</f>
        <v>57.140668660000003</v>
      </c>
      <c r="X23" s="23">
        <f>'Variables AME'!V568</f>
        <v>56.299370240000002</v>
      </c>
      <c r="Y23" s="23">
        <f>'Variables AME'!W568</f>
        <v>55.173092179999998</v>
      </c>
      <c r="Z23" s="23">
        <f>'Variables AME'!X568</f>
        <v>54.512925639999999</v>
      </c>
      <c r="AA23" s="23">
        <f>'Variables AME'!Y568</f>
        <v>54.128833729999997</v>
      </c>
      <c r="AB23" s="23">
        <f>'Variables AME'!Z568</f>
        <v>53.856553499999997</v>
      </c>
      <c r="AC23" s="23">
        <f>'Variables AME'!AA568</f>
        <v>53.650890779999997</v>
      </c>
      <c r="AD23" s="23">
        <f>'Variables AME'!AB568</f>
        <v>53.520663620000001</v>
      </c>
      <c r="AE23" s="23">
        <f>'Variables AME'!AC568</f>
        <v>52.960715319999998</v>
      </c>
      <c r="AF23" s="23">
        <f>'Variables AME'!AD568</f>
        <v>52.42177263</v>
      </c>
      <c r="AG23" s="23">
        <f>'Variables AME'!AE568</f>
        <v>51.90304175</v>
      </c>
      <c r="AH23" s="23">
        <f>'Variables AME'!AF568</f>
        <v>51.398656219999999</v>
      </c>
      <c r="AI23" s="23">
        <f>'Variables AME'!AG568</f>
        <v>50.908672860000003</v>
      </c>
      <c r="AJ23" s="23">
        <f>'Variables AME'!AH568</f>
        <v>50.535955800000004</v>
      </c>
      <c r="AK23" s="23">
        <f>'Variables AME'!AI568</f>
        <v>50.18979753</v>
      </c>
      <c r="AL23" s="23">
        <f>'Variables AME'!AJ568</f>
        <v>49.874339339999999</v>
      </c>
      <c r="AM23" s="23">
        <f>'Variables AME'!AK568</f>
        <v>49.58132501</v>
      </c>
      <c r="AN23" s="23">
        <f>'Variables AME'!AL568</f>
        <v>49.301861979999998</v>
      </c>
      <c r="AO23" s="23">
        <f>'Variables AME'!AM568</f>
        <v>49.002876919999999</v>
      </c>
      <c r="AP23" s="23">
        <f>'Variables AME'!AN568</f>
        <v>48.708630939999999</v>
      </c>
      <c r="AQ23" s="23">
        <f>'Variables AME'!AO568</f>
        <v>48.407909600000004</v>
      </c>
      <c r="AR23" s="23">
        <f>'Variables AME'!AP568</f>
        <v>48.115103660000003</v>
      </c>
      <c r="AS23" s="23">
        <f>'Variables AME'!AQ568</f>
        <v>47.816659600000001</v>
      </c>
      <c r="AT23" s="23">
        <f>'Variables AME'!AR568</f>
        <v>47.695796309999999</v>
      </c>
      <c r="AU23" s="23">
        <f>'Variables AME'!AS568</f>
        <v>47.592621489999999</v>
      </c>
      <c r="AV23" s="23">
        <f>'Variables AME'!AT568</f>
        <v>47.501981669999999</v>
      </c>
      <c r="AW23" s="23">
        <f>'Variables AME'!AU568</f>
        <v>47.421731299999998</v>
      </c>
      <c r="AX23" s="23">
        <f>'Variables AME'!AV568</f>
        <v>47.369434249999998</v>
      </c>
    </row>
    <row r="24" spans="1:51" x14ac:dyDescent="0.25">
      <c r="A24" s="164"/>
      <c r="B24" s="167"/>
      <c r="C24" t="s">
        <v>154</v>
      </c>
      <c r="D24" s="23">
        <f>'Variables AME'!B569</f>
        <v>0.67805251130835598</v>
      </c>
      <c r="E24" s="23">
        <f>'Variables AME'!C569</f>
        <v>0.68893886369971102</v>
      </c>
      <c r="F24" s="23">
        <f>'Variables AME'!D569</f>
        <v>0.66746531440000001</v>
      </c>
      <c r="G24" s="23">
        <f>'Variables AME'!E569</f>
        <v>1.0023106740000001</v>
      </c>
      <c r="H24" s="23">
        <f>'Variables AME'!F569</f>
        <v>1.2829736709999999</v>
      </c>
      <c r="I24" s="23">
        <f>'Variables AME'!G569</f>
        <v>1.5564776499999999</v>
      </c>
      <c r="J24" s="23">
        <f>'Variables AME'!H569</f>
        <v>1.831816892</v>
      </c>
      <c r="K24" s="23">
        <f>'Variables AME'!I569</f>
        <v>2.088431843</v>
      </c>
      <c r="L24" s="23">
        <f>'Variables AME'!J569</f>
        <v>2.3204771179999999</v>
      </c>
      <c r="M24" s="23">
        <f>'Variables AME'!K569</f>
        <v>2.5558089989999999</v>
      </c>
      <c r="N24" s="23">
        <f>'Variables AME'!L569</f>
        <v>2.8326030229999999</v>
      </c>
      <c r="O24" s="23">
        <f>'Variables AME'!M569</f>
        <v>3.1370651139999999</v>
      </c>
      <c r="P24" s="23">
        <f>'Variables AME'!N569</f>
        <v>3.117078394</v>
      </c>
      <c r="Q24" s="23">
        <f>'Variables AME'!O569</f>
        <v>3.0934184560000002</v>
      </c>
      <c r="R24" s="23">
        <f>'Variables AME'!P569</f>
        <v>3.039593081</v>
      </c>
      <c r="S24" s="23">
        <f>'Variables AME'!Q569</f>
        <v>3.0350888089999999</v>
      </c>
      <c r="T24" s="23">
        <f>'Variables AME'!R569</f>
        <v>3.0141585609999999</v>
      </c>
      <c r="U24" s="23">
        <f>'Variables AME'!S569</f>
        <v>3.1567748039999999</v>
      </c>
      <c r="V24" s="23">
        <f>'Variables AME'!T569</f>
        <v>3.264118818</v>
      </c>
      <c r="W24" s="23">
        <f>'Variables AME'!U569</f>
        <v>3.376398504</v>
      </c>
      <c r="X24" s="23">
        <f>'Variables AME'!V569</f>
        <v>3.4835502979999999</v>
      </c>
      <c r="Y24" s="23">
        <f>'Variables AME'!W569</f>
        <v>3.5749335389999999</v>
      </c>
      <c r="Z24" s="23">
        <f>'Variables AME'!X569</f>
        <v>3.5319699820000001</v>
      </c>
      <c r="AA24" s="23">
        <f>'Variables AME'!Y569</f>
        <v>3.5068862310000002</v>
      </c>
      <c r="AB24" s="23">
        <f>'Variables AME'!Z569</f>
        <v>3.4890368899999999</v>
      </c>
      <c r="AC24" s="23">
        <f>'Variables AME'!AA569</f>
        <v>3.4766189110000001</v>
      </c>
      <c r="AD24" s="23">
        <f>'Variables AME'!AB569</f>
        <v>3.4691424500000001</v>
      </c>
      <c r="AE24" s="23">
        <f>'Variables AME'!AC569</f>
        <v>3.4297874880000001</v>
      </c>
      <c r="AF24" s="23">
        <f>'Variables AME'!AD569</f>
        <v>3.3916917679999998</v>
      </c>
      <c r="AG24" s="23">
        <f>'Variables AME'!AE569</f>
        <v>3.3547915619999999</v>
      </c>
      <c r="AH24" s="23">
        <f>'Variables AME'!AF569</f>
        <v>3.3191881689999998</v>
      </c>
      <c r="AI24" s="23">
        <f>'Variables AME'!AG569</f>
        <v>3.2843966349999998</v>
      </c>
      <c r="AJ24" s="23">
        <f>'Variables AME'!AH569</f>
        <v>3.2618467400000002</v>
      </c>
      <c r="AK24" s="23">
        <f>'Variables AME'!AI569</f>
        <v>3.2410664709999999</v>
      </c>
      <c r="AL24" s="23">
        <f>'Variables AME'!AJ569</f>
        <v>3.2223303410000002</v>
      </c>
      <c r="AM24" s="23">
        <f>'Variables AME'!AK569</f>
        <v>3.2045297079999999</v>
      </c>
      <c r="AN24" s="23">
        <f>'Variables AME'!AL569</f>
        <v>3.1876546970000001</v>
      </c>
      <c r="AO24" s="23">
        <f>'Variables AME'!AM569</f>
        <v>3.180479176</v>
      </c>
      <c r="AP24" s="23">
        <f>'Variables AME'!AN569</f>
        <v>3.1739363119999999</v>
      </c>
      <c r="AQ24" s="23">
        <f>'Variables AME'!AO569</f>
        <v>3.167315522</v>
      </c>
      <c r="AR24" s="23">
        <f>'Variables AME'!AP569</f>
        <v>3.161578081</v>
      </c>
      <c r="AS24" s="23">
        <f>'Variables AME'!AQ569</f>
        <v>3.1558589850000001</v>
      </c>
      <c r="AT24" s="23">
        <f>'Variables AME'!AR569</f>
        <v>3.1642321</v>
      </c>
      <c r="AU24" s="23">
        <f>'Variables AME'!AS569</f>
        <v>3.1740728749999998</v>
      </c>
      <c r="AV24" s="23">
        <f>'Variables AME'!AT569</f>
        <v>3.1850647300000001</v>
      </c>
      <c r="AW24" s="23">
        <f>'Variables AME'!AU569</f>
        <v>3.1970876580000001</v>
      </c>
      <c r="AX24" s="23">
        <f>'Variables AME'!AV569</f>
        <v>3.211355765</v>
      </c>
      <c r="AY24" s="18"/>
    </row>
    <row r="25" spans="1:51" x14ac:dyDescent="0.25">
      <c r="A25" s="164"/>
      <c r="B25" s="167" t="s">
        <v>312</v>
      </c>
      <c r="C25" t="s">
        <v>155</v>
      </c>
      <c r="D25" s="23">
        <f>'Variables AME'!B570</f>
        <v>28.634797354551999</v>
      </c>
      <c r="E25" s="23">
        <f>'Variables AME'!C570</f>
        <v>29.094538288267</v>
      </c>
      <c r="F25" s="23">
        <f>'Variables AME'!D570</f>
        <v>29.720948459999999</v>
      </c>
      <c r="G25" s="23">
        <f>'Variables AME'!E570</f>
        <v>30.525510329999999</v>
      </c>
      <c r="H25" s="23">
        <f>'Variables AME'!F570</f>
        <v>31.19593411</v>
      </c>
      <c r="I25" s="23">
        <f>'Variables AME'!G570</f>
        <v>29.01032086</v>
      </c>
      <c r="J25" s="23">
        <f>'Variables AME'!H570</f>
        <v>30.08187405</v>
      </c>
      <c r="K25" s="23">
        <f>'Variables AME'!I570</f>
        <v>31.08492858</v>
      </c>
      <c r="L25" s="23">
        <f>'Variables AME'!J570</f>
        <v>31.401741980000001</v>
      </c>
      <c r="M25" s="23">
        <f>'Variables AME'!K570</f>
        <v>31.225922350000001</v>
      </c>
      <c r="N25" s="23">
        <f>'Variables AME'!L570</f>
        <v>31.043343230000001</v>
      </c>
      <c r="O25" s="23">
        <f>'Variables AME'!M570</f>
        <v>30.417636359999999</v>
      </c>
      <c r="P25" s="23">
        <f>'Variables AME'!N570</f>
        <v>28.68972729</v>
      </c>
      <c r="Q25" s="23">
        <f>'Variables AME'!O570</f>
        <v>28.167669750000002</v>
      </c>
      <c r="R25" s="23">
        <f>'Variables AME'!P570</f>
        <v>28.076536600000001</v>
      </c>
      <c r="S25" s="23">
        <f>'Variables AME'!Q570</f>
        <v>27.095231049999999</v>
      </c>
      <c r="T25" s="23">
        <f>'Variables AME'!R570</f>
        <v>26.12888869</v>
      </c>
      <c r="U25" s="23">
        <f>'Variables AME'!S570</f>
        <v>26.107046189999998</v>
      </c>
      <c r="V25" s="23">
        <f>'Variables AME'!T570</f>
        <v>25.987032500000002</v>
      </c>
      <c r="W25" s="23">
        <f>'Variables AME'!U570</f>
        <v>25.997111199999999</v>
      </c>
      <c r="X25" s="23">
        <f>'Variables AME'!V570</f>
        <v>26.91321503</v>
      </c>
      <c r="Y25" s="23">
        <f>'Variables AME'!W570</f>
        <v>27.87780935</v>
      </c>
      <c r="Z25" s="23">
        <f>'Variables AME'!X570</f>
        <v>27.9522765</v>
      </c>
      <c r="AA25" s="23">
        <f>'Variables AME'!Y570</f>
        <v>28.06973692</v>
      </c>
      <c r="AB25" s="23">
        <f>'Variables AME'!Z570</f>
        <v>28.203491110000002</v>
      </c>
      <c r="AC25" s="23">
        <f>'Variables AME'!AA570</f>
        <v>28.418866210000001</v>
      </c>
      <c r="AD25" s="23">
        <f>'Variables AME'!AB570</f>
        <v>28.658586490000001</v>
      </c>
      <c r="AE25" s="23">
        <f>'Variables AME'!AC570</f>
        <v>28.348215400000001</v>
      </c>
      <c r="AF25" s="23">
        <f>'Variables AME'!AD570</f>
        <v>28.05752742</v>
      </c>
      <c r="AG25" s="23">
        <f>'Variables AME'!AE570</f>
        <v>27.770023859999998</v>
      </c>
      <c r="AH25" s="23">
        <f>'Variables AME'!AF570</f>
        <v>27.45618164</v>
      </c>
      <c r="AI25" s="23">
        <f>'Variables AME'!AG570</f>
        <v>27.149443510000001</v>
      </c>
      <c r="AJ25" s="23">
        <f>'Variables AME'!AH570</f>
        <v>26.76474563</v>
      </c>
      <c r="AK25" s="23">
        <f>'Variables AME'!AI570</f>
        <v>26.379998180000001</v>
      </c>
      <c r="AL25" s="23">
        <f>'Variables AME'!AJ570</f>
        <v>25.989665129999999</v>
      </c>
      <c r="AM25" s="23">
        <f>'Variables AME'!AK570</f>
        <v>25.56552319</v>
      </c>
      <c r="AN25" s="23">
        <f>'Variables AME'!AL570</f>
        <v>25.13299842</v>
      </c>
      <c r="AO25" s="23">
        <f>'Variables AME'!AM570</f>
        <v>24.67022858</v>
      </c>
      <c r="AP25" s="23">
        <f>'Variables AME'!AN570</f>
        <v>24.20339551</v>
      </c>
      <c r="AQ25" s="23">
        <f>'Variables AME'!AO570</f>
        <v>23.72897291</v>
      </c>
      <c r="AR25" s="23">
        <f>'Variables AME'!AP570</f>
        <v>23.253396739999999</v>
      </c>
      <c r="AS25" s="23">
        <f>'Variables AME'!AQ570</f>
        <v>22.772367490000001</v>
      </c>
      <c r="AT25" s="23">
        <f>'Variables AME'!AR570</f>
        <v>22.17195268</v>
      </c>
      <c r="AU25" s="23">
        <f>'Variables AME'!AS570</f>
        <v>21.56173853</v>
      </c>
      <c r="AV25" s="23">
        <f>'Variables AME'!AT570</f>
        <v>20.94990881</v>
      </c>
      <c r="AW25" s="23">
        <f>'Variables AME'!AU570</f>
        <v>20.33611973</v>
      </c>
      <c r="AX25" s="23">
        <f>'Variables AME'!AV570</f>
        <v>19.727952349999999</v>
      </c>
      <c r="AY25" s="18"/>
    </row>
    <row r="26" spans="1:51" x14ac:dyDescent="0.25">
      <c r="A26" s="164"/>
      <c r="B26" s="167"/>
      <c r="C26" t="s">
        <v>156</v>
      </c>
      <c r="D26" s="23">
        <f>'Variables AME'!B571</f>
        <v>0.36749349586970598</v>
      </c>
      <c r="E26" s="23">
        <f>'Variables AME'!C571</f>
        <v>0.37339372281503302</v>
      </c>
      <c r="F26" s="23">
        <f>'Variables AME'!D571</f>
        <v>0.3814329508</v>
      </c>
      <c r="G26" s="23">
        <f>'Variables AME'!E571</f>
        <v>0.37117253100000003</v>
      </c>
      <c r="H26" s="23">
        <f>'Variables AME'!F571</f>
        <v>0.35939186429999997</v>
      </c>
      <c r="I26" s="23">
        <f>'Variables AME'!G571</f>
        <v>0.31665046600000002</v>
      </c>
      <c r="J26" s="23">
        <f>'Variables AME'!H571</f>
        <v>0.3110927141</v>
      </c>
      <c r="K26" s="23">
        <f>'Variables AME'!I571</f>
        <v>0.3045735443</v>
      </c>
      <c r="L26" s="23">
        <f>'Variables AME'!J571</f>
        <v>0.29150995899999999</v>
      </c>
      <c r="M26" s="23">
        <f>'Variables AME'!K571</f>
        <v>0.27464537049999999</v>
      </c>
      <c r="N26" s="23">
        <f>'Variables AME'!L571</f>
        <v>0.25869190939999998</v>
      </c>
      <c r="O26" s="23">
        <f>'Variables AME'!M571</f>
        <v>0.24015806479999999</v>
      </c>
      <c r="P26" s="23">
        <f>'Variables AME'!N571</f>
        <v>0.20849842139999999</v>
      </c>
      <c r="Q26" s="23">
        <f>'Variables AME'!O571</f>
        <v>0.18561328469999999</v>
      </c>
      <c r="R26" s="23">
        <f>'Variables AME'!P571</f>
        <v>0.16441312299999999</v>
      </c>
      <c r="S26" s="23">
        <f>'Variables AME'!Q571</f>
        <v>0.13707605980000001</v>
      </c>
      <c r="T26" s="23">
        <f>'Variables AME'!R571</f>
        <v>0.1094941024</v>
      </c>
      <c r="U26" s="23">
        <f>'Variables AME'!S571</f>
        <v>0.14544881039999999</v>
      </c>
      <c r="V26" s="23">
        <f>'Variables AME'!T571</f>
        <v>0.1818267757</v>
      </c>
      <c r="W26" s="23">
        <f>'Variables AME'!U571</f>
        <v>0.22018256529999999</v>
      </c>
      <c r="X26" s="23">
        <f>'Variables AME'!V571</f>
        <v>0.23134827329999999</v>
      </c>
      <c r="Y26" s="23">
        <f>'Variables AME'!W571</f>
        <v>0.24279470249999999</v>
      </c>
      <c r="Z26" s="23">
        <f>'Variables AME'!X571</f>
        <v>0.2419486757</v>
      </c>
      <c r="AA26" s="23">
        <f>'Variables AME'!Y571</f>
        <v>0.24145253759999999</v>
      </c>
      <c r="AB26" s="23">
        <f>'Variables AME'!Z571</f>
        <v>0.24107082569999999</v>
      </c>
      <c r="AC26" s="23">
        <f>'Variables AME'!AA571</f>
        <v>0.24136570260000001</v>
      </c>
      <c r="AD26" s="23">
        <f>'Variables AME'!AB571</f>
        <v>0.24183776970000001</v>
      </c>
      <c r="AE26" s="23">
        <f>'Variables AME'!AC571</f>
        <v>0.24700557449999999</v>
      </c>
      <c r="AF26" s="23">
        <f>'Variables AME'!AD571</f>
        <v>0.25232995949999998</v>
      </c>
      <c r="AG26" s="23">
        <f>'Variables AME'!AE571</f>
        <v>0.25767409400000002</v>
      </c>
      <c r="AH26" s="23">
        <f>'Variables AME'!AF571</f>
        <v>0.26319354230000003</v>
      </c>
      <c r="AI26" s="23">
        <f>'Variables AME'!AG571</f>
        <v>0.26877911240000002</v>
      </c>
      <c r="AJ26" s="23">
        <f>'Variables AME'!AH571</f>
        <v>0.26840177529999998</v>
      </c>
      <c r="AK26" s="23">
        <f>'Variables AME'!AI571</f>
        <v>0.2680328106</v>
      </c>
      <c r="AL26" s="23">
        <f>'Variables AME'!AJ571</f>
        <v>0.26761562329999999</v>
      </c>
      <c r="AM26" s="23">
        <f>'Variables AME'!AK571</f>
        <v>0.26702013130000002</v>
      </c>
      <c r="AN26" s="23">
        <f>'Variables AME'!AL571</f>
        <v>0.2663445774</v>
      </c>
      <c r="AO26" s="23">
        <f>'Variables AME'!AM571</f>
        <v>0.27117356910000001</v>
      </c>
      <c r="AP26" s="23">
        <f>'Variables AME'!AN571</f>
        <v>0.27597203520000002</v>
      </c>
      <c r="AQ26" s="23">
        <f>'Variables AME'!AO571</f>
        <v>0.28069402300000001</v>
      </c>
      <c r="AR26" s="23">
        <f>'Variables AME'!AP571</f>
        <v>0.28540923010000002</v>
      </c>
      <c r="AS26" s="23">
        <f>'Variables AME'!AQ571</f>
        <v>0.29006175699999998</v>
      </c>
      <c r="AT26" s="23">
        <f>'Variables AME'!AR571</f>
        <v>0.2917936894</v>
      </c>
      <c r="AU26" s="23">
        <f>'Variables AME'!AS571</f>
        <v>0.29339640189999999</v>
      </c>
      <c r="AV26" s="23">
        <f>'Variables AME'!AT571</f>
        <v>0.29497158449999999</v>
      </c>
      <c r="AW26" s="23">
        <f>'Variables AME'!AU571</f>
        <v>0.29651137160000002</v>
      </c>
      <c r="AX26" s="23">
        <f>'Variables AME'!AV571</f>
        <v>0.29812657640000001</v>
      </c>
      <c r="AY26" s="18"/>
    </row>
    <row r="27" spans="1:51" x14ac:dyDescent="0.25">
      <c r="A27" s="164"/>
      <c r="B27" s="167"/>
      <c r="C27" t="s">
        <v>157</v>
      </c>
      <c r="D27" s="23">
        <f>'Variables AME'!B572</f>
        <v>1.4676116307532601</v>
      </c>
      <c r="E27" s="23">
        <f>'Variables AME'!C572</f>
        <v>1.4911746101974399</v>
      </c>
      <c r="F27" s="23">
        <f>'Variables AME'!D572</f>
        <v>1.5232798439999999</v>
      </c>
      <c r="G27" s="23">
        <f>'Variables AME'!E572</f>
        <v>1.566791365</v>
      </c>
      <c r="H27" s="23">
        <f>'Variables AME'!F572</f>
        <v>1.6035312799999999</v>
      </c>
      <c r="I27" s="23">
        <f>'Variables AME'!G572</f>
        <v>1.4933554090000001</v>
      </c>
      <c r="J27" s="23">
        <f>'Variables AME'!H572</f>
        <v>1.550767679</v>
      </c>
      <c r="K27" s="23">
        <f>'Variables AME'!I572</f>
        <v>1.60480745</v>
      </c>
      <c r="L27" s="23">
        <f>'Variables AME'!J572</f>
        <v>1.6235213500000001</v>
      </c>
      <c r="M27" s="23">
        <f>'Variables AME'!K572</f>
        <v>1.6167793150000001</v>
      </c>
      <c r="N27" s="23">
        <f>'Variables AME'!L572</f>
        <v>1.60966374</v>
      </c>
      <c r="O27" s="23">
        <f>'Variables AME'!M572</f>
        <v>1.5795135039999999</v>
      </c>
      <c r="P27" s="23">
        <f>'Variables AME'!N572</f>
        <v>1.6684921850000001</v>
      </c>
      <c r="Q27" s="23">
        <f>'Variables AME'!O572</f>
        <v>1.827488234</v>
      </c>
      <c r="R27" s="23">
        <f>'Variables AME'!P572</f>
        <v>2.025894563</v>
      </c>
      <c r="S27" s="23">
        <f>'Variables AME'!Q572</f>
        <v>2.1692357279999999</v>
      </c>
      <c r="T27" s="23">
        <f>'Variables AME'!R572</f>
        <v>2.3169546730000001</v>
      </c>
      <c r="U27" s="23">
        <f>'Variables AME'!S572</f>
        <v>2.2378990590000001</v>
      </c>
      <c r="V27" s="23">
        <f>'Variables AME'!T572</f>
        <v>2.1483525280000002</v>
      </c>
      <c r="W27" s="23">
        <f>'Variables AME'!U572</f>
        <v>2.067276713</v>
      </c>
      <c r="X27" s="23">
        <f>'Variables AME'!V572</f>
        <v>1.371715915</v>
      </c>
      <c r="Y27" s="23">
        <f>'Variables AME'!W572</f>
        <v>0.70932612019999997</v>
      </c>
      <c r="Z27" s="23">
        <f>'Variables AME'!X572</f>
        <v>0.71216301449999997</v>
      </c>
      <c r="AA27" s="23">
        <f>'Variables AME'!Y572</f>
        <v>0.71610931040000003</v>
      </c>
      <c r="AB27" s="23">
        <f>'Variables AME'!Z572</f>
        <v>0.72048750979999998</v>
      </c>
      <c r="AC27" s="23">
        <f>'Variables AME'!AA572</f>
        <v>0.72693920089999997</v>
      </c>
      <c r="AD27" s="23">
        <f>'Variables AME'!AB572</f>
        <v>0.73403179740000002</v>
      </c>
      <c r="AE27" s="23">
        <f>'Variables AME'!AC572</f>
        <v>0.74108576250000002</v>
      </c>
      <c r="AF27" s="23">
        <f>'Variables AME'!AD572</f>
        <v>0.74862553310000002</v>
      </c>
      <c r="AG27" s="23">
        <f>'Variables AME'!AE572</f>
        <v>0.75623314289999999</v>
      </c>
      <c r="AH27" s="23">
        <f>'Variables AME'!AF572</f>
        <v>0.76393767160000003</v>
      </c>
      <c r="AI27" s="23">
        <f>'Variables AME'!AG572</f>
        <v>0.77183605200000005</v>
      </c>
      <c r="AJ27" s="23">
        <f>'Variables AME'!AH572</f>
        <v>0.77970675359999997</v>
      </c>
      <c r="AK27" s="23">
        <f>'Variables AME'!AI572</f>
        <v>0.78762462690000001</v>
      </c>
      <c r="AL27" s="23">
        <f>'Variables AME'!AJ572</f>
        <v>0.79542248569999996</v>
      </c>
      <c r="AM27" s="23">
        <f>'Variables AME'!AK572</f>
        <v>0.80311017360000003</v>
      </c>
      <c r="AN27" s="23">
        <f>'Variables AME'!AL572</f>
        <v>0.81057558350000003</v>
      </c>
      <c r="AO27" s="23">
        <f>'Variables AME'!AM572</f>
        <v>0.8163741162</v>
      </c>
      <c r="AP27" s="23">
        <f>'Variables AME'!AN572</f>
        <v>0.82206829120000002</v>
      </c>
      <c r="AQ27" s="23">
        <f>'Variables AME'!AO572</f>
        <v>0.82752610530000004</v>
      </c>
      <c r="AR27" s="23">
        <f>'Variables AME'!AP572</f>
        <v>0.83295830640000001</v>
      </c>
      <c r="AS27" s="23">
        <f>'Variables AME'!AQ572</f>
        <v>0.83820422279999995</v>
      </c>
      <c r="AT27" s="23">
        <f>'Variables AME'!AR572</f>
        <v>1.1515195090000001</v>
      </c>
      <c r="AU27" s="23">
        <f>'Variables AME'!AS572</f>
        <v>1.4643167050000001</v>
      </c>
      <c r="AV27" s="23">
        <f>'Variables AME'!AT572</f>
        <v>1.776805851</v>
      </c>
      <c r="AW27" s="23">
        <f>'Variables AME'!AU572</f>
        <v>2.0888496060000001</v>
      </c>
      <c r="AX27" s="23">
        <f>'Variables AME'!AV572</f>
        <v>2.401236586</v>
      </c>
      <c r="AY27" s="18"/>
    </row>
    <row r="28" spans="1:51" x14ac:dyDescent="0.25">
      <c r="A28" s="164"/>
      <c r="B28" s="167"/>
      <c r="C28" t="s">
        <v>158</v>
      </c>
      <c r="D28" s="23">
        <f>'Variables AME'!B573</f>
        <v>1.4643633957556199</v>
      </c>
      <c r="E28" s="23">
        <f>'Variables AME'!C573</f>
        <v>1.4878742237362399</v>
      </c>
      <c r="F28" s="23">
        <f>'Variables AME'!D573</f>
        <v>1.5199084</v>
      </c>
      <c r="G28" s="23">
        <f>'Variables AME'!E573</f>
        <v>1.4374555609999999</v>
      </c>
      <c r="H28" s="23">
        <f>'Variables AME'!F573</f>
        <v>1.352714771</v>
      </c>
      <c r="I28" s="23">
        <f>'Variables AME'!G573</f>
        <v>1.158343895</v>
      </c>
      <c r="J28" s="23">
        <f>'Variables AME'!H573</f>
        <v>1.1060292540000001</v>
      </c>
      <c r="K28" s="23">
        <f>'Variables AME'!I573</f>
        <v>1.0524181829999999</v>
      </c>
      <c r="L28" s="23">
        <f>'Variables AME'!J573</f>
        <v>0.97896903209999997</v>
      </c>
      <c r="M28" s="23">
        <f>'Variables AME'!K573</f>
        <v>0.89641111360000003</v>
      </c>
      <c r="N28" s="23">
        <f>'Variables AME'!L573</f>
        <v>0.8206107225</v>
      </c>
      <c r="O28" s="23">
        <f>'Variables AME'!M573</f>
        <v>0.74040766830000004</v>
      </c>
      <c r="P28" s="23">
        <f>'Variables AME'!N573</f>
        <v>0.62013914459999997</v>
      </c>
      <c r="Q28" s="23">
        <f>'Variables AME'!O573</f>
        <v>0.5259839771</v>
      </c>
      <c r="R28" s="23">
        <f>'Variables AME'!P573</f>
        <v>0.43486355789999998</v>
      </c>
      <c r="S28" s="23">
        <f>'Variables AME'!Q573</f>
        <v>0.32594416189999997</v>
      </c>
      <c r="T28" s="23">
        <f>'Variables AME'!R573</f>
        <v>0.21581313699999999</v>
      </c>
      <c r="U28" s="23">
        <f>'Variables AME'!S573</f>
        <v>0.20832529929999999</v>
      </c>
      <c r="V28" s="23">
        <f>'Variables AME'!T573</f>
        <v>0.1998574078</v>
      </c>
      <c r="W28" s="23">
        <f>'Variables AME'!U573</f>
        <v>0.19217358670000001</v>
      </c>
      <c r="X28" s="23">
        <f>'Variables AME'!V573</f>
        <v>0.12628915539999999</v>
      </c>
      <c r="Y28" s="23">
        <f>'Variables AME'!W573</f>
        <v>6.3535037099999997E-2</v>
      </c>
      <c r="Z28" s="23">
        <f>'Variables AME'!X573</f>
        <v>6.3766550000000005E-2</v>
      </c>
      <c r="AA28" s="23">
        <f>'Variables AME'!Y573</f>
        <v>6.4097061999999996E-2</v>
      </c>
      <c r="AB28" s="23">
        <f>'Variables AME'!Z573</f>
        <v>6.4465844699999997E-2</v>
      </c>
      <c r="AC28" s="23">
        <f>'Variables AME'!AA573</f>
        <v>6.5019860799999996E-2</v>
      </c>
      <c r="AD28" s="23">
        <f>'Variables AME'!AB573</f>
        <v>6.5630757400000003E-2</v>
      </c>
      <c r="AE28" s="23">
        <f>'Variables AME'!AC573</f>
        <v>6.6244765799999994E-2</v>
      </c>
      <c r="AF28" s="23">
        <f>'Variables AME'!AD573</f>
        <v>6.6902231100000001E-2</v>
      </c>
      <c r="AG28" s="23">
        <f>'Variables AME'!AE573</f>
        <v>6.7565777199999996E-2</v>
      </c>
      <c r="AH28" s="23">
        <f>'Variables AME'!AF573</f>
        <v>6.8236798400000007E-2</v>
      </c>
      <c r="AI28" s="23">
        <f>'Variables AME'!AG573</f>
        <v>6.8925138900000002E-2</v>
      </c>
      <c r="AJ28" s="23">
        <f>'Variables AME'!AH573</f>
        <v>6.9624869800000003E-2</v>
      </c>
      <c r="AK28" s="23">
        <f>'Variables AME'!AI573</f>
        <v>7.0328805100000003E-2</v>
      </c>
      <c r="AL28" s="23">
        <f>'Variables AME'!AJ573</f>
        <v>7.1022016699999996E-2</v>
      </c>
      <c r="AM28" s="23">
        <f>'Variables AME'!AK573</f>
        <v>7.1705228699999998E-2</v>
      </c>
      <c r="AN28" s="23">
        <f>'Variables AME'!AL573</f>
        <v>7.2368588600000006E-2</v>
      </c>
      <c r="AO28" s="23">
        <f>'Variables AME'!AM573</f>
        <v>7.2883282899999999E-2</v>
      </c>
      <c r="AP28" s="23">
        <f>'Variables AME'!AN573</f>
        <v>7.3388656199999999E-2</v>
      </c>
      <c r="AQ28" s="23">
        <f>'Variables AME'!AO573</f>
        <v>7.3872925800000003E-2</v>
      </c>
      <c r="AR28" s="23">
        <f>'Variables AME'!AP573</f>
        <v>7.4354906999999998E-2</v>
      </c>
      <c r="AS28" s="23">
        <f>'Variables AME'!AQ573</f>
        <v>7.4820258200000003E-2</v>
      </c>
      <c r="AT28" s="23">
        <f>'Variables AME'!AR573</f>
        <v>7.5005585900000005E-2</v>
      </c>
      <c r="AU28" s="23">
        <f>'Variables AME'!AS573</f>
        <v>7.5157704500000005E-2</v>
      </c>
      <c r="AV28" s="23">
        <f>'Variables AME'!AT573</f>
        <v>7.53029157E-2</v>
      </c>
      <c r="AW28" s="23">
        <f>'Variables AME'!AU573</f>
        <v>7.5439287699999996E-2</v>
      </c>
      <c r="AX28" s="23">
        <f>'Variables AME'!AV573</f>
        <v>7.55950071E-2</v>
      </c>
      <c r="AY28" s="18"/>
    </row>
    <row r="29" spans="1:51" x14ac:dyDescent="0.25">
      <c r="A29" s="164"/>
      <c r="B29" s="167"/>
      <c r="C29" t="s">
        <v>159</v>
      </c>
      <c r="D29" s="23">
        <f>'Variables AME'!B574</f>
        <v>0.29584764130791702</v>
      </c>
      <c r="E29" s="23">
        <f>'Variables AME'!C574</f>
        <v>0.300597570883747</v>
      </c>
      <c r="F29" s="23">
        <f>'Variables AME'!D574</f>
        <v>0.30706948579999999</v>
      </c>
      <c r="G29" s="23">
        <f>'Variables AME'!E574</f>
        <v>0.65474226410000003</v>
      </c>
      <c r="H29" s="23">
        <f>'Variables AME'!F574</f>
        <v>0.98938788629999996</v>
      </c>
      <c r="I29" s="23">
        <f>'Variables AME'!G574</f>
        <v>1.191330459</v>
      </c>
      <c r="J29" s="23">
        <f>'Variables AME'!H574</f>
        <v>1.4861651769999999</v>
      </c>
      <c r="K29" s="23">
        <f>'Variables AME'!I574</f>
        <v>1.7591862170000001</v>
      </c>
      <c r="L29" s="23">
        <f>'Variables AME'!J574</f>
        <v>1.9607946549999999</v>
      </c>
      <c r="M29" s="23">
        <f>'Variables AME'!K574</f>
        <v>2.0825343529999998</v>
      </c>
      <c r="N29" s="23">
        <f>'Variables AME'!L574</f>
        <v>2.1417784630000001</v>
      </c>
      <c r="O29" s="23">
        <f>'Variables AME'!M574</f>
        <v>2.094980708</v>
      </c>
      <c r="P29" s="23">
        <f>'Variables AME'!N574</f>
        <v>2.2292512160000002</v>
      </c>
      <c r="Q29" s="23">
        <f>'Variables AME'!O574</f>
        <v>2.4570620550000002</v>
      </c>
      <c r="R29" s="23">
        <f>'Variables AME'!P574</f>
        <v>2.7386938120000002</v>
      </c>
      <c r="S29" s="23">
        <f>'Variables AME'!Q574</f>
        <v>2.9464860320000001</v>
      </c>
      <c r="T29" s="23">
        <f>'Variables AME'!R574</f>
        <v>3.1604122100000001</v>
      </c>
      <c r="U29" s="23">
        <f>'Variables AME'!S574</f>
        <v>3.3567811729999999</v>
      </c>
      <c r="V29" s="23">
        <f>'Variables AME'!T574</f>
        <v>3.5458839480000002</v>
      </c>
      <c r="W29" s="23">
        <f>'Variables AME'!U574</f>
        <v>3.7586317509999998</v>
      </c>
      <c r="X29" s="23">
        <f>'Variables AME'!V574</f>
        <v>4.164355874</v>
      </c>
      <c r="Y29" s="23">
        <f>'Variables AME'!W574</f>
        <v>4.5666651659999999</v>
      </c>
      <c r="Z29" s="23">
        <f>'Variables AME'!X574</f>
        <v>4.9020657070000002</v>
      </c>
      <c r="AA29" s="23">
        <f>'Variables AME'!Y574</f>
        <v>5.2498179819999997</v>
      </c>
      <c r="AB29" s="23">
        <f>'Variables AME'!Z574</f>
        <v>5.6061819469999996</v>
      </c>
      <c r="AC29" s="23">
        <f>'Variables AME'!AA574</f>
        <v>5.8748007879999999</v>
      </c>
      <c r="AD29" s="23">
        <f>'Variables AME'!AB574</f>
        <v>6.1527721959999999</v>
      </c>
      <c r="AE29" s="23">
        <f>'Variables AME'!AC574</f>
        <v>6.5163185510000003</v>
      </c>
      <c r="AF29" s="23">
        <f>'Variables AME'!AD574</f>
        <v>6.8835649370000001</v>
      </c>
      <c r="AG29" s="23">
        <f>'Variables AME'!AE574</f>
        <v>7.2511015170000004</v>
      </c>
      <c r="AH29" s="23">
        <f>'Variables AME'!AF574</f>
        <v>7.6348685459999999</v>
      </c>
      <c r="AI29" s="23">
        <f>'Variables AME'!AG574</f>
        <v>8.0205018070000005</v>
      </c>
      <c r="AJ29" s="23">
        <f>'Variables AME'!AH574</f>
        <v>8.4223877260000002</v>
      </c>
      <c r="AK29" s="23">
        <f>'Variables AME'!AI574</f>
        <v>8.8255906639999999</v>
      </c>
      <c r="AL29" s="23">
        <f>'Variables AME'!AJ574</f>
        <v>9.2282064990000006</v>
      </c>
      <c r="AM29" s="23">
        <f>'Variables AME'!AK574</f>
        <v>9.6440123199999999</v>
      </c>
      <c r="AN29" s="23">
        <f>'Variables AME'!AL574</f>
        <v>10.05778108</v>
      </c>
      <c r="AO29" s="23">
        <f>'Variables AME'!AM574</f>
        <v>10.46712864</v>
      </c>
      <c r="AP29" s="23">
        <f>'Variables AME'!AN574</f>
        <v>10.8756158</v>
      </c>
      <c r="AQ29" s="23">
        <f>'Variables AME'!AO574</f>
        <v>11.281307099999999</v>
      </c>
      <c r="AR29" s="23">
        <f>'Variables AME'!AP574</f>
        <v>11.68686932</v>
      </c>
      <c r="AS29" s="23">
        <f>'Variables AME'!AQ574</f>
        <v>12.08995051</v>
      </c>
      <c r="AT29" s="23">
        <f>'Variables AME'!AR574</f>
        <v>12.46313715</v>
      </c>
      <c r="AU29" s="23">
        <f>'Variables AME'!AS574</f>
        <v>12.830796579999999</v>
      </c>
      <c r="AV29" s="23">
        <f>'Variables AME'!AT574</f>
        <v>13.197085469999999</v>
      </c>
      <c r="AW29" s="23">
        <f>'Variables AME'!AU574</f>
        <v>13.56156408</v>
      </c>
      <c r="AX29" s="23">
        <f>'Variables AME'!AV574</f>
        <v>13.92930847</v>
      </c>
      <c r="AY29" s="18"/>
    </row>
    <row r="30" spans="1:51" x14ac:dyDescent="0.25">
      <c r="A30" s="164"/>
      <c r="B30" s="167"/>
      <c r="C30" t="s">
        <v>160</v>
      </c>
      <c r="D30" s="23">
        <f>'Variables AME'!B575</f>
        <v>6.65657192942814E-2</v>
      </c>
      <c r="E30" s="23">
        <f>'Variables AME'!C575</f>
        <v>6.7634453448843099E-2</v>
      </c>
      <c r="F30" s="23">
        <f>'Variables AME'!D575</f>
        <v>6.9090634299999995E-2</v>
      </c>
      <c r="G30" s="23">
        <f>'Variables AME'!E575</f>
        <v>9.4406599399999999E-2</v>
      </c>
      <c r="H30" s="23">
        <f>'Variables AME'!F575</f>
        <v>0.12835722560000001</v>
      </c>
      <c r="I30" s="23">
        <f>'Variables AME'!G575</f>
        <v>0.15880265730000001</v>
      </c>
      <c r="J30" s="23">
        <f>'Variables AME'!H575</f>
        <v>0.21907510450000001</v>
      </c>
      <c r="K30" s="23">
        <f>'Variables AME'!I575</f>
        <v>0.30117638670000002</v>
      </c>
      <c r="L30" s="23">
        <f>'Variables AME'!J575</f>
        <v>0.40476941729999999</v>
      </c>
      <c r="M30" s="23">
        <f>'Variables AME'!K575</f>
        <v>0.5354909457</v>
      </c>
      <c r="N30" s="23">
        <f>'Variables AME'!L575</f>
        <v>0.70825271720000005</v>
      </c>
      <c r="O30" s="23">
        <f>'Variables AME'!M575</f>
        <v>0.92326874140000004</v>
      </c>
      <c r="P30" s="23">
        <f>'Variables AME'!N575</f>
        <v>0.98244244290000005</v>
      </c>
      <c r="Q30" s="23">
        <f>'Variables AME'!O575</f>
        <v>1.0828398480000001</v>
      </c>
      <c r="R30" s="23">
        <f>'Variables AME'!P575</f>
        <v>1.2069564079999999</v>
      </c>
      <c r="S30" s="23">
        <f>'Variables AME'!Q575</f>
        <v>1.2985315049999999</v>
      </c>
      <c r="T30" s="23">
        <f>'Variables AME'!R575</f>
        <v>1.3928098680000001</v>
      </c>
      <c r="U30" s="23">
        <f>'Variables AME'!S575</f>
        <v>1.459018623</v>
      </c>
      <c r="V30" s="23">
        <f>'Variables AME'!T575</f>
        <v>1.521554345</v>
      </c>
      <c r="W30" s="23">
        <f>'Variables AME'!U575</f>
        <v>1.593702449</v>
      </c>
      <c r="X30" s="23">
        <f>'Variables AME'!V575</f>
        <v>1.7290230019999999</v>
      </c>
      <c r="Y30" s="23">
        <f>'Variables AME'!W575</f>
        <v>1.864296167</v>
      </c>
      <c r="Z30" s="23">
        <f>'Variables AME'!X575</f>
        <v>2.0139215610000001</v>
      </c>
      <c r="AA30" s="23">
        <f>'Variables AME'!Y575</f>
        <v>2.1687980659999999</v>
      </c>
      <c r="AB30" s="23">
        <f>'Variables AME'!Z575</f>
        <v>2.3274237449999999</v>
      </c>
      <c r="AC30" s="23">
        <f>'Variables AME'!AA575</f>
        <v>2.494268844</v>
      </c>
      <c r="AD30" s="23">
        <f>'Variables AME'!AB575</f>
        <v>2.6661025399999998</v>
      </c>
      <c r="AE30" s="23">
        <f>'Variables AME'!AC575</f>
        <v>3.0100168319999998</v>
      </c>
      <c r="AF30" s="23">
        <f>'Variables AME'!AD575</f>
        <v>3.3553066079999998</v>
      </c>
      <c r="AG30" s="23">
        <f>'Variables AME'!AE575</f>
        <v>3.7005516510000001</v>
      </c>
      <c r="AH30" s="23">
        <f>'Variables AME'!AF575</f>
        <v>4.0619751180000003</v>
      </c>
      <c r="AI30" s="23">
        <f>'Variables AME'!AG575</f>
        <v>4.424355008</v>
      </c>
      <c r="AJ30" s="23">
        <f>'Variables AME'!AH575</f>
        <v>4.8027681449999999</v>
      </c>
      <c r="AK30" s="23">
        <f>'Variables AME'!AI575</f>
        <v>5.1823126100000003</v>
      </c>
      <c r="AL30" s="23">
        <f>'Variables AME'!AJ575</f>
        <v>5.5618563590000001</v>
      </c>
      <c r="AM30" s="23">
        <f>'Variables AME'!AK575</f>
        <v>5.9555087259999997</v>
      </c>
      <c r="AN30" s="23">
        <f>'Variables AME'!AL575</f>
        <v>6.3481706139999998</v>
      </c>
      <c r="AO30" s="23">
        <f>'Variables AME'!AM575</f>
        <v>6.7445157890000003</v>
      </c>
      <c r="AP30" s="23">
        <f>'Variables AME'!AN575</f>
        <v>7.1404955939999999</v>
      </c>
      <c r="AQ30" s="23">
        <f>'Variables AME'!AO575</f>
        <v>7.5347667490000001</v>
      </c>
      <c r="AR30" s="23">
        <f>'Variables AME'!AP575</f>
        <v>7.9290336019999996</v>
      </c>
      <c r="AS30" s="23">
        <f>'Variables AME'!AQ575</f>
        <v>8.3216651600000002</v>
      </c>
      <c r="AT30" s="23">
        <f>'Variables AME'!AR575</f>
        <v>8.5285861270000005</v>
      </c>
      <c r="AU30" s="23">
        <f>'Variables AME'!AS575</f>
        <v>8.7317260819999998</v>
      </c>
      <c r="AV30" s="23">
        <f>'Variables AME'!AT575</f>
        <v>8.9339596940000003</v>
      </c>
      <c r="AW30" s="23">
        <f>'Variables AME'!AU575</f>
        <v>9.1350028569999999</v>
      </c>
      <c r="AX30" s="23">
        <f>'Variables AME'!AV575</f>
        <v>9.3382735960000005</v>
      </c>
    </row>
    <row r="31" spans="1:51" x14ac:dyDescent="0.25">
      <c r="A31" s="164"/>
      <c r="B31" s="167"/>
      <c r="C31" t="s">
        <v>237</v>
      </c>
      <c r="D31" s="23">
        <f>'Variables AME'!B576</f>
        <v>3.32767453113023</v>
      </c>
      <c r="E31" s="23">
        <f>'Variables AME'!C576</f>
        <v>3.3811014220943498</v>
      </c>
      <c r="F31" s="23">
        <f>'Variables AME'!D576</f>
        <v>3.4538970899999999</v>
      </c>
      <c r="G31" s="23">
        <f>'Variables AME'!E576</f>
        <v>3.4224640480000001</v>
      </c>
      <c r="H31" s="23">
        <f>'Variables AME'!F576</f>
        <v>3.3744514840000002</v>
      </c>
      <c r="I31" s="23">
        <f>'Variables AME'!G576</f>
        <v>3.0275195689999999</v>
      </c>
      <c r="J31" s="23">
        <f>'Variables AME'!H576</f>
        <v>3.0287857119999999</v>
      </c>
      <c r="K31" s="23">
        <f>'Variables AME'!I576</f>
        <v>3.0195537579999998</v>
      </c>
      <c r="L31" s="23">
        <f>'Variables AME'!J576</f>
        <v>2.9429024429999999</v>
      </c>
      <c r="M31" s="23">
        <f>'Variables AME'!K576</f>
        <v>2.8233624389999998</v>
      </c>
      <c r="N31" s="23">
        <f>'Variables AME'!L576</f>
        <v>2.7080025989999998</v>
      </c>
      <c r="O31" s="23">
        <f>'Variables AME'!M576</f>
        <v>2.5599724190000002</v>
      </c>
      <c r="P31" s="23">
        <f>'Variables AME'!N576</f>
        <v>2.7240449550000001</v>
      </c>
      <c r="Q31" s="23">
        <f>'Variables AME'!O576</f>
        <v>3.0024195790000001</v>
      </c>
      <c r="R31" s="23">
        <f>'Variables AME'!P576</f>
        <v>3.3465609490000001</v>
      </c>
      <c r="S31" s="23">
        <f>'Variables AME'!Q576</f>
        <v>3.6004737169999999</v>
      </c>
      <c r="T31" s="23">
        <f>'Variables AME'!R576</f>
        <v>3.861881908</v>
      </c>
      <c r="U31" s="23">
        <f>'Variables AME'!S576</f>
        <v>4.0825223570000002</v>
      </c>
      <c r="V31" s="23">
        <f>'Variables AME'!T576</f>
        <v>4.2938366449999998</v>
      </c>
      <c r="W31" s="23">
        <f>'Variables AME'!U576</f>
        <v>4.5332764729999999</v>
      </c>
      <c r="X31" s="23">
        <f>'Variables AME'!V576</f>
        <v>4.4446352119999997</v>
      </c>
      <c r="Y31" s="23">
        <f>'Variables AME'!W576</f>
        <v>4.373925624</v>
      </c>
      <c r="Z31" s="23">
        <f>'Variables AME'!X576</f>
        <v>4.3894200310000002</v>
      </c>
      <c r="AA31" s="23">
        <f>'Variables AME'!Y576</f>
        <v>4.4117225219999998</v>
      </c>
      <c r="AB31" s="23">
        <f>'Variables AME'!Z576</f>
        <v>4.4366515150000003</v>
      </c>
      <c r="AC31" s="23">
        <f>'Variables AME'!AA576</f>
        <v>4.4751461089999998</v>
      </c>
      <c r="AD31" s="23">
        <f>'Variables AME'!AB576</f>
        <v>4.5175626380000002</v>
      </c>
      <c r="AE31" s="23">
        <f>'Variables AME'!AC576</f>
        <v>4.5578142450000003</v>
      </c>
      <c r="AF31" s="23">
        <f>'Variables AME'!AD576</f>
        <v>4.6010595810000003</v>
      </c>
      <c r="AG31" s="23">
        <f>'Variables AME'!AE576</f>
        <v>4.6447253230000003</v>
      </c>
      <c r="AH31" s="23">
        <f>'Variables AME'!AF576</f>
        <v>4.6891854159999999</v>
      </c>
      <c r="AI31" s="23">
        <f>'Variables AME'!AG576</f>
        <v>4.7348360610000002</v>
      </c>
      <c r="AJ31" s="23">
        <f>'Variables AME'!AH576</f>
        <v>4.7814856319999999</v>
      </c>
      <c r="AK31" s="23">
        <f>'Variables AME'!AI576</f>
        <v>4.8284203579999998</v>
      </c>
      <c r="AL31" s="23">
        <f>'Variables AME'!AJ576</f>
        <v>4.8746154869999998</v>
      </c>
      <c r="AM31" s="23">
        <f>'Variables AME'!AK576</f>
        <v>4.9202875190000004</v>
      </c>
      <c r="AN31" s="23">
        <f>'Variables AME'!AL576</f>
        <v>4.9645949680000001</v>
      </c>
      <c r="AO31" s="23">
        <f>'Variables AME'!AM576</f>
        <v>4.9988467390000002</v>
      </c>
      <c r="AP31" s="23">
        <f>'Variables AME'!AN576</f>
        <v>5.0324577149999996</v>
      </c>
      <c r="AQ31" s="23">
        <f>'Variables AME'!AO576</f>
        <v>5.0646205210000002</v>
      </c>
      <c r="AR31" s="23">
        <f>'Variables AME'!AP576</f>
        <v>5.096625747</v>
      </c>
      <c r="AS31" s="23">
        <f>'Variables AME'!AQ576</f>
        <v>5.1274906539999998</v>
      </c>
      <c r="AT31" s="23">
        <f>'Variables AME'!AR576</f>
        <v>5.1397732879999998</v>
      </c>
      <c r="AU31" s="23">
        <f>'Variables AME'!AS576</f>
        <v>5.1497802730000002</v>
      </c>
      <c r="AV31" s="23">
        <f>'Variables AME'!AT576</f>
        <v>5.1593141930000002</v>
      </c>
      <c r="AW31" s="23">
        <f>'Variables AME'!AU576</f>
        <v>5.1682428209999998</v>
      </c>
      <c r="AX31" s="23">
        <f>'Variables AME'!AV576</f>
        <v>5.1784971759999996</v>
      </c>
      <c r="AY31" s="18"/>
    </row>
    <row r="32" spans="1:51" x14ac:dyDescent="0.25">
      <c r="A32" s="164"/>
      <c r="B32" s="167"/>
      <c r="C32" t="s">
        <v>161</v>
      </c>
      <c r="D32" s="23">
        <f>'Variables AME'!B577</f>
        <v>0.21556468620722</v>
      </c>
      <c r="E32" s="23">
        <f>'Variables AME'!C577</f>
        <v>0.21902564697065</v>
      </c>
      <c r="F32" s="23">
        <f>'Variables AME'!D577</f>
        <v>0.223741305</v>
      </c>
      <c r="G32" s="23">
        <f>'Variables AME'!E577</f>
        <v>0.25758870309999998</v>
      </c>
      <c r="H32" s="23">
        <f>'Variables AME'!F577</f>
        <v>0.29508168239999999</v>
      </c>
      <c r="I32" s="23">
        <f>'Variables AME'!G577</f>
        <v>0.3075935085</v>
      </c>
      <c r="J32" s="23">
        <f>'Variables AME'!H577</f>
        <v>0.35752786800000003</v>
      </c>
      <c r="K32" s="23">
        <f>'Variables AME'!I577</f>
        <v>0.41412863560000002</v>
      </c>
      <c r="L32" s="23">
        <f>'Variables AME'!J577</f>
        <v>0.4689424042</v>
      </c>
      <c r="M32" s="23">
        <f>'Variables AME'!K577</f>
        <v>0.5227107325</v>
      </c>
      <c r="N32" s="23">
        <f>'Variables AME'!L577</f>
        <v>0.58249876069999995</v>
      </c>
      <c r="O32" s="23">
        <f>'Variables AME'!M577</f>
        <v>0.63978250449999996</v>
      </c>
      <c r="P32" s="23">
        <f>'Variables AME'!N577</f>
        <v>0.58659031449999999</v>
      </c>
      <c r="Q32" s="23">
        <f>'Variables AME'!O577</f>
        <v>0.55806340350000005</v>
      </c>
      <c r="R32" s="23">
        <f>'Variables AME'!P577</f>
        <v>0.53699430199999998</v>
      </c>
      <c r="S32" s="23">
        <f>'Variables AME'!Q577</f>
        <v>0.49803547520000002</v>
      </c>
      <c r="T32" s="23">
        <f>'Variables AME'!R577</f>
        <v>0.45905188559999999</v>
      </c>
      <c r="U32" s="23">
        <f>'Variables AME'!S577</f>
        <v>0.48798906320000002</v>
      </c>
      <c r="V32" s="23">
        <f>'Variables AME'!T577</f>
        <v>0.51588041910000004</v>
      </c>
      <c r="W32" s="23">
        <f>'Variables AME'!U577</f>
        <v>0.5472227033</v>
      </c>
      <c r="X32" s="23">
        <f>'Variables AME'!V577</f>
        <v>0.73852813989999999</v>
      </c>
      <c r="Y32" s="23">
        <f>'Variables AME'!W577</f>
        <v>0.92429157110000004</v>
      </c>
      <c r="Z32" s="23">
        <f>'Variables AME'!X577</f>
        <v>0.96716358270000002</v>
      </c>
      <c r="AA32" s="23">
        <f>'Variables AME'!Y577</f>
        <v>1.0121247120000001</v>
      </c>
      <c r="AB32" s="23">
        <f>'Variables AME'!Z577</f>
        <v>1.05836894</v>
      </c>
      <c r="AC32" s="23">
        <f>'Variables AME'!AA577</f>
        <v>1.1071863209999999</v>
      </c>
      <c r="AD32" s="23">
        <f>'Variables AME'!AB577</f>
        <v>1.1577314780000001</v>
      </c>
      <c r="AE32" s="23">
        <f>'Variables AME'!AC577</f>
        <v>1.177793745</v>
      </c>
      <c r="AF32" s="23">
        <f>'Variables AME'!AD577</f>
        <v>1.1986113119999999</v>
      </c>
      <c r="AG32" s="23">
        <f>'Variables AME'!AE577</f>
        <v>1.219527703</v>
      </c>
      <c r="AH32" s="23">
        <f>'Variables AME'!AF577</f>
        <v>1.2412213059999999</v>
      </c>
      <c r="AI32" s="23">
        <f>'Variables AME'!AG577</f>
        <v>1.263227745</v>
      </c>
      <c r="AJ32" s="23">
        <f>'Variables AME'!AH577</f>
        <v>1.3473754680000001</v>
      </c>
      <c r="AK32" s="23">
        <f>'Variables AME'!AI577</f>
        <v>1.4317844799999999</v>
      </c>
      <c r="AL32" s="23">
        <f>'Variables AME'!AJ577</f>
        <v>1.516144017</v>
      </c>
      <c r="AM32" s="23">
        <f>'Variables AME'!AK577</f>
        <v>1.6037723189999999</v>
      </c>
      <c r="AN32" s="23">
        <f>'Variables AME'!AL577</f>
        <v>1.6910979779999999</v>
      </c>
      <c r="AO32" s="23">
        <f>'Variables AME'!AM577</f>
        <v>1.716716602</v>
      </c>
      <c r="AP32" s="23">
        <f>'Variables AME'!AN577</f>
        <v>1.7421349180000001</v>
      </c>
      <c r="AQ32" s="23">
        <f>'Variables AME'!AO577</f>
        <v>1.7670656039999999</v>
      </c>
      <c r="AR32" s="23">
        <f>'Variables AME'!AP577</f>
        <v>1.7919504159999999</v>
      </c>
      <c r="AS32" s="23">
        <f>'Variables AME'!AQ577</f>
        <v>1.8164397889999999</v>
      </c>
      <c r="AT32" s="23">
        <f>'Variables AME'!AR577</f>
        <v>1.841996473</v>
      </c>
      <c r="AU32" s="23">
        <f>'Variables AME'!AS577</f>
        <v>1.8667370459999999</v>
      </c>
      <c r="AV32" s="23">
        <f>'Variables AME'!AT577</f>
        <v>1.8912943170000001</v>
      </c>
      <c r="AW32" s="23">
        <f>'Variables AME'!AU577</f>
        <v>1.9156135620000001</v>
      </c>
      <c r="AX32" s="23">
        <f>'Variables AME'!AV577</f>
        <v>1.940411069</v>
      </c>
      <c r="AY32" s="18"/>
    </row>
    <row r="33" spans="1:54" x14ac:dyDescent="0.25">
      <c r="A33" s="164"/>
      <c r="B33" s="168" t="s">
        <v>313</v>
      </c>
      <c r="C33" t="s">
        <v>162</v>
      </c>
      <c r="D33" s="23">
        <f>'Variables AME'!B578</f>
        <v>33.108335480742298</v>
      </c>
      <c r="E33" s="23">
        <f>'Variables AME'!C578</f>
        <v>33.639900516080203</v>
      </c>
      <c r="F33" s="23">
        <f>'Variables AME'!D578</f>
        <v>34.363958760000003</v>
      </c>
      <c r="G33" s="23">
        <f>'Variables AME'!E578</f>
        <v>34.230412209999997</v>
      </c>
      <c r="H33" s="23">
        <f>'Variables AME'!F578</f>
        <v>32.924722760000002</v>
      </c>
      <c r="I33" s="23">
        <f>'Variables AME'!G578</f>
        <v>31.190339659999999</v>
      </c>
      <c r="J33" s="23">
        <f>'Variables AME'!H578</f>
        <v>31.519918239999999</v>
      </c>
      <c r="K33" s="23">
        <f>'Variables AME'!I578</f>
        <v>31.079563100000001</v>
      </c>
      <c r="L33" s="23">
        <f>'Variables AME'!J578</f>
        <v>29.520204209999999</v>
      </c>
      <c r="M33" s="23">
        <f>'Variables AME'!K578</f>
        <v>28.62058948</v>
      </c>
      <c r="N33" s="23">
        <f>'Variables AME'!L578</f>
        <v>28.4653432</v>
      </c>
      <c r="O33" s="23">
        <f>'Variables AME'!M578</f>
        <v>28.85890672</v>
      </c>
      <c r="P33" s="23">
        <f>'Variables AME'!N578</f>
        <v>29.49054404</v>
      </c>
      <c r="Q33" s="23">
        <f>'Variables AME'!O578</f>
        <v>29.426917889999999</v>
      </c>
      <c r="R33" s="23">
        <f>'Variables AME'!P578</f>
        <v>27.964111639999999</v>
      </c>
      <c r="S33" s="23">
        <f>'Variables AME'!Q578</f>
        <v>26.99008731</v>
      </c>
      <c r="T33" s="23">
        <f>'Variables AME'!R578</f>
        <v>26.344492469999999</v>
      </c>
      <c r="U33" s="23">
        <f>'Variables AME'!S578</f>
        <v>25.172536610000002</v>
      </c>
      <c r="V33" s="23">
        <f>'Variables AME'!T578</f>
        <v>23.912035660000001</v>
      </c>
      <c r="W33" s="23">
        <f>'Variables AME'!U578</f>
        <v>22.74283196</v>
      </c>
      <c r="X33" s="23">
        <f>'Variables AME'!V578</f>
        <v>23.80833518</v>
      </c>
      <c r="Y33" s="23">
        <f>'Variables AME'!W578</f>
        <v>24.81877278</v>
      </c>
      <c r="Z33" s="23">
        <f>'Variables AME'!X578</f>
        <v>24.60899071</v>
      </c>
      <c r="AA33" s="23">
        <f>'Variables AME'!Y578</f>
        <v>24.528569789999999</v>
      </c>
      <c r="AB33" s="23">
        <f>'Variables AME'!Z578</f>
        <v>24.51000436</v>
      </c>
      <c r="AC33" s="23">
        <f>'Variables AME'!AA578</f>
        <v>24.53784082</v>
      </c>
      <c r="AD33" s="23">
        <f>'Variables AME'!AB578</f>
        <v>24.617048489999998</v>
      </c>
      <c r="AE33" s="23">
        <f>'Variables AME'!AC578</f>
        <v>24.50616638</v>
      </c>
      <c r="AF33" s="23">
        <f>'Variables AME'!AD578</f>
        <v>24.40764296</v>
      </c>
      <c r="AG33" s="23">
        <f>'Variables AME'!AE578</f>
        <v>24.30359352</v>
      </c>
      <c r="AH33" s="23">
        <f>'Variables AME'!AF578</f>
        <v>24.20793724</v>
      </c>
      <c r="AI33" s="23">
        <f>'Variables AME'!AG578</f>
        <v>24.13013587</v>
      </c>
      <c r="AJ33" s="23">
        <f>'Variables AME'!AH578</f>
        <v>24.140661260000002</v>
      </c>
      <c r="AK33" s="23">
        <f>'Variables AME'!AI578</f>
        <v>24.155751729999999</v>
      </c>
      <c r="AL33" s="23">
        <f>'Variables AME'!AJ578</f>
        <v>24.181725369999999</v>
      </c>
      <c r="AM33" s="23">
        <f>'Variables AME'!AK578</f>
        <v>24.20977504</v>
      </c>
      <c r="AN33" s="23">
        <f>'Variables AME'!AL578</f>
        <v>24.239949169999999</v>
      </c>
      <c r="AO33" s="23">
        <f>'Variables AME'!AM578</f>
        <v>24.113011969999999</v>
      </c>
      <c r="AP33" s="23">
        <f>'Variables AME'!AN578</f>
        <v>23.99120546</v>
      </c>
      <c r="AQ33" s="23">
        <f>'Variables AME'!AO578</f>
        <v>23.860326239999999</v>
      </c>
      <c r="AR33" s="23">
        <f>'Variables AME'!AP578</f>
        <v>23.726566999999999</v>
      </c>
      <c r="AS33" s="23">
        <f>'Variables AME'!AQ578</f>
        <v>23.583278369999999</v>
      </c>
      <c r="AT33" s="23">
        <f>'Variables AME'!AR578</f>
        <v>23.427226940000001</v>
      </c>
      <c r="AU33" s="23">
        <f>'Variables AME'!AS578</f>
        <v>23.270141160000001</v>
      </c>
      <c r="AV33" s="23">
        <f>'Variables AME'!AT578</f>
        <v>23.10923112</v>
      </c>
      <c r="AW33" s="23">
        <f>'Variables AME'!AU578</f>
        <v>22.944671830000001</v>
      </c>
      <c r="AX33" s="23">
        <f>'Variables AME'!AV578</f>
        <v>22.785654489999999</v>
      </c>
      <c r="AY33" s="18"/>
    </row>
    <row r="34" spans="1:54" x14ac:dyDescent="0.25">
      <c r="A34" s="164"/>
      <c r="B34" s="168"/>
      <c r="C34" t="s">
        <v>163</v>
      </c>
      <c r="D34" s="23">
        <f>'Variables AME'!B579</f>
        <v>1.54983431156195</v>
      </c>
      <c r="E34" s="23">
        <f>'Variables AME'!C579</f>
        <v>1.57471740274219</v>
      </c>
      <c r="F34" s="23">
        <f>'Variables AME'!D579</f>
        <v>1.6086112930000001</v>
      </c>
      <c r="G34" s="23">
        <f>'Variables AME'!E579</f>
        <v>2.6319993460000002</v>
      </c>
      <c r="H34" s="23">
        <f>'Variables AME'!F579</f>
        <v>3.5168632409999998</v>
      </c>
      <c r="I34" s="23">
        <f>'Variables AME'!G579</f>
        <v>4.2494234339999997</v>
      </c>
      <c r="J34" s="23">
        <f>'Variables AME'!H579</f>
        <v>5.1915956059999999</v>
      </c>
      <c r="K34" s="23">
        <f>'Variables AME'!I579</f>
        <v>5.954783505</v>
      </c>
      <c r="L34" s="23">
        <f>'Variables AME'!J579</f>
        <v>6.3789346910000004</v>
      </c>
      <c r="M34" s="23">
        <f>'Variables AME'!K579</f>
        <v>6.78537839</v>
      </c>
      <c r="N34" s="23">
        <f>'Variables AME'!L579</f>
        <v>7.2052673049999996</v>
      </c>
      <c r="O34" s="23">
        <f>'Variables AME'!M579</f>
        <v>7.5694795140000002</v>
      </c>
      <c r="P34" s="23">
        <f>'Variables AME'!N579</f>
        <v>7.8581121420000004</v>
      </c>
      <c r="Q34" s="23">
        <f>'Variables AME'!O579</f>
        <v>7.9646787430000003</v>
      </c>
      <c r="R34" s="23">
        <f>'Variables AME'!P579</f>
        <v>7.6869304310000004</v>
      </c>
      <c r="S34" s="23">
        <f>'Variables AME'!Q579</f>
        <v>7.5340173960000003</v>
      </c>
      <c r="T34" s="23">
        <f>'Variables AME'!R579</f>
        <v>7.466654642</v>
      </c>
      <c r="U34" s="23">
        <f>'Variables AME'!S579</f>
        <v>7.6329070290000001</v>
      </c>
      <c r="V34" s="23">
        <f>'Variables AME'!T579</f>
        <v>7.7786863789999998</v>
      </c>
      <c r="W34" s="23">
        <f>'Variables AME'!U579</f>
        <v>7.9618977400000004</v>
      </c>
      <c r="X34" s="23">
        <f>'Variables AME'!V579</f>
        <v>7.9930620960000001</v>
      </c>
      <c r="Y34" s="23">
        <f>'Variables AME'!W579</f>
        <v>8.0258394319999997</v>
      </c>
      <c r="Z34" s="23">
        <f>'Variables AME'!X579</f>
        <v>8.139815338</v>
      </c>
      <c r="AA34" s="23">
        <f>'Variables AME'!Y579</f>
        <v>8.2985287190000001</v>
      </c>
      <c r="AB34" s="23">
        <f>'Variables AME'!Z579</f>
        <v>8.4816515979999902</v>
      </c>
      <c r="AC34" s="23">
        <f>'Variables AME'!AA579</f>
        <v>8.6882989590000008</v>
      </c>
      <c r="AD34" s="23">
        <f>'Variables AME'!AB579</f>
        <v>8.9186390240000009</v>
      </c>
      <c r="AE34" s="23">
        <f>'Variables AME'!AC579</f>
        <v>9.0781601750000007</v>
      </c>
      <c r="AF34" s="23">
        <f>'Variables AME'!AD579</f>
        <v>9.2431261039999999</v>
      </c>
      <c r="AG34" s="23">
        <f>'Variables AME'!AE579</f>
        <v>9.4069393100000003</v>
      </c>
      <c r="AH34" s="23">
        <f>'Variables AME'!AF579</f>
        <v>9.5773598920000005</v>
      </c>
      <c r="AI34" s="23">
        <f>'Variables AME'!AG579</f>
        <v>9.7561367709999995</v>
      </c>
      <c r="AJ34" s="23">
        <f>'Variables AME'!AH579</f>
        <v>9.8263657149999997</v>
      </c>
      <c r="AK34" s="23">
        <f>'Variables AME'!AI579</f>
        <v>9.8988365750000007</v>
      </c>
      <c r="AL34" s="23">
        <f>'Variables AME'!AJ579</f>
        <v>9.9761963189999996</v>
      </c>
      <c r="AM34" s="23">
        <f>'Variables AME'!AK579</f>
        <v>10.05527459</v>
      </c>
      <c r="AN34" s="23">
        <f>'Variables AME'!AL579</f>
        <v>10.13574358</v>
      </c>
      <c r="AO34" s="23">
        <f>'Variables AME'!AM579</f>
        <v>10.1878061</v>
      </c>
      <c r="AP34" s="23">
        <f>'Variables AME'!AN579</f>
        <v>10.24210295</v>
      </c>
      <c r="AQ34" s="23">
        <f>'Variables AME'!AO579</f>
        <v>10.29257658</v>
      </c>
      <c r="AR34" s="23">
        <f>'Variables AME'!AP579</f>
        <v>10.34180506</v>
      </c>
      <c r="AS34" s="23">
        <f>'Variables AME'!AQ579</f>
        <v>10.386820609999999</v>
      </c>
      <c r="AT34" s="23">
        <f>'Variables AME'!AR579</f>
        <v>10.385591229999999</v>
      </c>
      <c r="AU34" s="23">
        <f>'Variables AME'!AS579</f>
        <v>10.3841147</v>
      </c>
      <c r="AV34" s="23">
        <f>'Variables AME'!AT579</f>
        <v>10.38113388</v>
      </c>
      <c r="AW34" s="23">
        <f>'Variables AME'!AU579</f>
        <v>10.376698599999999</v>
      </c>
      <c r="AX34" s="23">
        <f>'Variables AME'!AV579</f>
        <v>10.37496515</v>
      </c>
      <c r="AY34" s="18"/>
    </row>
    <row r="35" spans="1:54" x14ac:dyDescent="0.25">
      <c r="A35" s="164"/>
      <c r="B35" s="168"/>
      <c r="C35" t="s">
        <v>164</v>
      </c>
      <c r="D35" s="23">
        <f>'Variables AME'!B580</f>
        <v>0.19372928894524399</v>
      </c>
      <c r="E35" s="23">
        <f>'Variables AME'!C580</f>
        <v>0.196839675342774</v>
      </c>
      <c r="F35" s="23">
        <f>'Variables AME'!D580</f>
        <v>0.20107641170000001</v>
      </c>
      <c r="G35" s="23">
        <f>'Variables AME'!E580</f>
        <v>0.19421123270000001</v>
      </c>
      <c r="H35" s="23">
        <f>'Variables AME'!F580</f>
        <v>0.1811292635</v>
      </c>
      <c r="I35" s="23">
        <f>'Variables AME'!G580</f>
        <v>0.16637607609999999</v>
      </c>
      <c r="J35" s="23">
        <f>'Variables AME'!H580</f>
        <v>0.16302722419999999</v>
      </c>
      <c r="K35" s="23">
        <f>'Variables AME'!I580</f>
        <v>0.15586702120000001</v>
      </c>
      <c r="L35" s="23">
        <f>'Variables AME'!J580</f>
        <v>0.14354992389999999</v>
      </c>
      <c r="M35" s="23">
        <f>'Variables AME'!K580</f>
        <v>0.13494800300000001</v>
      </c>
      <c r="N35" s="23">
        <f>'Variables AME'!L580</f>
        <v>0.13013933729999999</v>
      </c>
      <c r="O35" s="23">
        <f>'Variables AME'!M580</f>
        <v>0.12793115460000001</v>
      </c>
      <c r="P35" s="23">
        <f>'Variables AME'!N580</f>
        <v>0.1971696439</v>
      </c>
      <c r="Q35" s="23">
        <f>'Variables AME'!O580</f>
        <v>0.26348623630000001</v>
      </c>
      <c r="R35" s="23">
        <f>'Variables AME'!P580</f>
        <v>0.31424161909999998</v>
      </c>
      <c r="S35" s="23">
        <f>'Variables AME'!Q580</f>
        <v>0.36534359</v>
      </c>
      <c r="T35" s="23">
        <f>'Variables AME'!R580</f>
        <v>0.41758033030000002</v>
      </c>
      <c r="U35" s="23">
        <f>'Variables AME'!S580</f>
        <v>0.64761603670000001</v>
      </c>
      <c r="V35" s="23">
        <f>'Variables AME'!T580</f>
        <v>0.8785540986</v>
      </c>
      <c r="W35" s="23">
        <f>'Variables AME'!U580</f>
        <v>1.116703617</v>
      </c>
      <c r="X35" s="23">
        <f>'Variables AME'!V580</f>
        <v>0.80826823910000001</v>
      </c>
      <c r="Y35" s="23">
        <f>'Variables AME'!W580</f>
        <v>0.5191747243</v>
      </c>
      <c r="Z35" s="23">
        <f>'Variables AME'!X580</f>
        <v>0.51973709990000005</v>
      </c>
      <c r="AA35" s="23">
        <f>'Variables AME'!Y580</f>
        <v>0.52308463400000005</v>
      </c>
      <c r="AB35" s="23">
        <f>'Variables AME'!Z580</f>
        <v>0.52784609549999995</v>
      </c>
      <c r="AC35" s="23">
        <f>'Variables AME'!AA580</f>
        <v>0.53373708880000004</v>
      </c>
      <c r="AD35" s="23">
        <f>'Variables AME'!AB580</f>
        <v>0.54089329819999998</v>
      </c>
      <c r="AE35" s="23">
        <f>'Variables AME'!AC580</f>
        <v>0.56396107819999997</v>
      </c>
      <c r="AF35" s="23">
        <f>'Variables AME'!AD580</f>
        <v>0.58742394519999996</v>
      </c>
      <c r="AG35" s="23">
        <f>'Variables AME'!AE580</f>
        <v>0.61087386600000004</v>
      </c>
      <c r="AH35" s="23">
        <f>'Variables AME'!AF580</f>
        <v>0.63495167669999997</v>
      </c>
      <c r="AI35" s="23">
        <f>'Variables AME'!AG580</f>
        <v>0.65966278810000001</v>
      </c>
      <c r="AJ35" s="23">
        <f>'Variables AME'!AH580</f>
        <v>0.68860865339999999</v>
      </c>
      <c r="AK35" s="23">
        <f>'Variables AME'!AI580</f>
        <v>0.71785141870000002</v>
      </c>
      <c r="AL35" s="23">
        <f>'Variables AME'!AJ580</f>
        <v>0.74760397940000001</v>
      </c>
      <c r="AM35" s="23">
        <f>'Variables AME'!AK580</f>
        <v>0.77816620759999999</v>
      </c>
      <c r="AN35" s="23">
        <f>'Variables AME'!AL580</f>
        <v>0.80902033520000005</v>
      </c>
      <c r="AO35" s="23">
        <f>'Variables AME'!AM580</f>
        <v>0.83337679679999999</v>
      </c>
      <c r="AP35" s="23">
        <f>'Variables AME'!AN580</f>
        <v>0.85792869439999997</v>
      </c>
      <c r="AQ35" s="23">
        <f>'Variables AME'!AO580</f>
        <v>0.88216975269999998</v>
      </c>
      <c r="AR35" s="23">
        <f>'Variables AME'!AP580</f>
        <v>0.90630357029999997</v>
      </c>
      <c r="AS35" s="23">
        <f>'Variables AME'!AQ580</f>
        <v>0.93005725429999997</v>
      </c>
      <c r="AT35" s="23">
        <f>'Variables AME'!AR580</f>
        <v>0.94911388399999996</v>
      </c>
      <c r="AU35" s="23">
        <f>'Variables AME'!AS580</f>
        <v>0.96820756230000005</v>
      </c>
      <c r="AV35" s="23">
        <f>'Variables AME'!AT580</f>
        <v>0.98721766609999995</v>
      </c>
      <c r="AW35" s="23">
        <f>'Variables AME'!AU580</f>
        <v>1.006140915</v>
      </c>
      <c r="AX35" s="23">
        <f>'Variables AME'!AV580</f>
        <v>1.025380197</v>
      </c>
      <c r="AY35" s="18"/>
    </row>
    <row r="36" spans="1:54" x14ac:dyDescent="0.25">
      <c r="A36" s="164"/>
      <c r="B36" s="168"/>
      <c r="C36" t="s">
        <v>165</v>
      </c>
      <c r="D36" s="23">
        <f>'Variables AME'!B581</f>
        <v>0.57343869527792402</v>
      </c>
      <c r="E36" s="23">
        <f>'Variables AME'!C581</f>
        <v>0.58264543901461296</v>
      </c>
      <c r="F36" s="23">
        <f>'Variables AME'!D581</f>
        <v>0.5951861786</v>
      </c>
      <c r="G36" s="23">
        <f>'Variables AME'!E581</f>
        <v>0.58658068559999998</v>
      </c>
      <c r="H36" s="23">
        <f>'Variables AME'!F581</f>
        <v>0.55821787349999996</v>
      </c>
      <c r="I36" s="23">
        <f>'Variables AME'!G581</f>
        <v>0.52319995399999997</v>
      </c>
      <c r="J36" s="23">
        <f>'Variables AME'!H581</f>
        <v>0.52311678669999995</v>
      </c>
      <c r="K36" s="23">
        <f>'Variables AME'!I581</f>
        <v>0.51033395029999995</v>
      </c>
      <c r="L36" s="23">
        <f>'Variables AME'!J581</f>
        <v>0.47958423119999999</v>
      </c>
      <c r="M36" s="23">
        <f>'Variables AME'!K581</f>
        <v>0.46003417260000001</v>
      </c>
      <c r="N36" s="23">
        <f>'Variables AME'!L581</f>
        <v>0.45268272840000001</v>
      </c>
      <c r="O36" s="23">
        <f>'Variables AME'!M581</f>
        <v>0.45407057200000001</v>
      </c>
      <c r="P36" s="23">
        <f>'Variables AME'!N581</f>
        <v>0.68304087889999998</v>
      </c>
      <c r="Q36" s="23">
        <f>'Variables AME'!O581</f>
        <v>0.90159993319999998</v>
      </c>
      <c r="R36" s="23">
        <f>'Variables AME'!P581</f>
        <v>1.0672907469999999</v>
      </c>
      <c r="S36" s="23">
        <f>'Variables AME'!Q581</f>
        <v>1.2346714379999999</v>
      </c>
      <c r="T36" s="23">
        <f>'Variables AME'!R581</f>
        <v>1.40616092</v>
      </c>
      <c r="U36" s="23">
        <f>'Variables AME'!S581</f>
        <v>1.458887979</v>
      </c>
      <c r="V36" s="23">
        <f>'Variables AME'!T581</f>
        <v>1.507958092</v>
      </c>
      <c r="W36" s="23">
        <f>'Variables AME'!U581</f>
        <v>1.5645741900000001</v>
      </c>
      <c r="X36" s="23">
        <f>'Variables AME'!V581</f>
        <v>1.2180362840000001</v>
      </c>
      <c r="Y36" s="23">
        <f>'Variables AME'!W581</f>
        <v>0.89336655229999995</v>
      </c>
      <c r="Z36" s="23">
        <f>'Variables AME'!X581</f>
        <v>0.8957568185</v>
      </c>
      <c r="AA36" s="23">
        <f>'Variables AME'!Y581</f>
        <v>0.90296235749999998</v>
      </c>
      <c r="AB36" s="23">
        <f>'Variables AME'!Z581</f>
        <v>0.9126353827</v>
      </c>
      <c r="AC36" s="23">
        <f>'Variables AME'!AA581</f>
        <v>0.92394141070000002</v>
      </c>
      <c r="AD36" s="23">
        <f>'Variables AME'!AB581</f>
        <v>0.93746862099999995</v>
      </c>
      <c r="AE36" s="23">
        <f>'Variables AME'!AC581</f>
        <v>0.93614970180000001</v>
      </c>
      <c r="AF36" s="23">
        <f>'Variables AME'!AD581</f>
        <v>0.93531549250000001</v>
      </c>
      <c r="AG36" s="23">
        <f>'Variables AME'!AE581</f>
        <v>0.9342831909</v>
      </c>
      <c r="AH36" s="23">
        <f>'Variables AME'!AF581</f>
        <v>0.93365679889999997</v>
      </c>
      <c r="AI36" s="23">
        <f>'Variables AME'!AG581</f>
        <v>0.93373804549999995</v>
      </c>
      <c r="AJ36" s="23">
        <f>'Variables AME'!AH581</f>
        <v>0.9351080302</v>
      </c>
      <c r="AK36" s="23">
        <f>'Variables AME'!AI581</f>
        <v>0.93666044650000002</v>
      </c>
      <c r="AL36" s="23">
        <f>'Variables AME'!AJ581</f>
        <v>0.93864112789999998</v>
      </c>
      <c r="AM36" s="23">
        <f>'Variables AME'!AK581</f>
        <v>0.94076593139999998</v>
      </c>
      <c r="AN36" s="23">
        <f>'Variables AME'!AL581</f>
        <v>0.94298109080000003</v>
      </c>
      <c r="AO36" s="23">
        <f>'Variables AME'!AM581</f>
        <v>0.94231060069999995</v>
      </c>
      <c r="AP36" s="23">
        <f>'Variables AME'!AN581</f>
        <v>0.9418433155</v>
      </c>
      <c r="AQ36" s="23">
        <f>'Variables AME'!AO581</f>
        <v>0.94102188580000001</v>
      </c>
      <c r="AR36" s="23">
        <f>'Variables AME'!AP581</f>
        <v>0.94008675789999996</v>
      </c>
      <c r="AS36" s="23">
        <f>'Variables AME'!AQ581</f>
        <v>0.9387716518</v>
      </c>
      <c r="AT36" s="23">
        <f>'Variables AME'!AR581</f>
        <v>0.93992146850000002</v>
      </c>
      <c r="AU36" s="23">
        <f>'Variables AME'!AS581</f>
        <v>0.94105284050000004</v>
      </c>
      <c r="AV36" s="23">
        <f>'Variables AME'!AT581</f>
        <v>0.94205161690000006</v>
      </c>
      <c r="AW36" s="23">
        <f>'Variables AME'!AU581</f>
        <v>0.94292179129999998</v>
      </c>
      <c r="AX36" s="23">
        <f>'Variables AME'!AV581</f>
        <v>0.94404103520000004</v>
      </c>
      <c r="AY36" s="18"/>
    </row>
    <row r="37" spans="1:54" x14ac:dyDescent="0.25">
      <c r="A37" s="164"/>
      <c r="B37" s="168"/>
      <c r="C37" t="s">
        <v>166</v>
      </c>
      <c r="D37" s="23">
        <f>'Variables AME'!B582</f>
        <v>0.19372928894524399</v>
      </c>
      <c r="E37" s="23">
        <f>'Variables AME'!C582</f>
        <v>0.196839675342774</v>
      </c>
      <c r="F37" s="23">
        <f>'Variables AME'!D582</f>
        <v>0.20107641170000001</v>
      </c>
      <c r="G37" s="23">
        <f>'Variables AME'!E582</f>
        <v>0.2060068156</v>
      </c>
      <c r="H37" s="23">
        <f>'Variables AME'!F582</f>
        <v>0.20379949780000001</v>
      </c>
      <c r="I37" s="23">
        <f>'Variables AME'!G582</f>
        <v>0.19856953090000001</v>
      </c>
      <c r="J37" s="23">
        <f>'Variables AME'!H582</f>
        <v>0.20639021839999999</v>
      </c>
      <c r="K37" s="23">
        <f>'Variables AME'!I582</f>
        <v>0.20931023060000001</v>
      </c>
      <c r="L37" s="23">
        <f>'Variables AME'!J582</f>
        <v>0.2044779259</v>
      </c>
      <c r="M37" s="23">
        <f>'Variables AME'!K582</f>
        <v>0.20389997430000001</v>
      </c>
      <c r="N37" s="23">
        <f>'Variables AME'!L582</f>
        <v>0.20857706100000001</v>
      </c>
      <c r="O37" s="23">
        <f>'Variables AME'!M582</f>
        <v>0.21749111339999999</v>
      </c>
      <c r="P37" s="23">
        <f>'Variables AME'!N582</f>
        <v>0.25906053299999998</v>
      </c>
      <c r="Q37" s="23">
        <f>'Variables AME'!O582</f>
        <v>0.29547895140000002</v>
      </c>
      <c r="R37" s="23">
        <f>'Variables AME'!P582</f>
        <v>0.3161676256</v>
      </c>
      <c r="S37" s="23">
        <f>'Variables AME'!Q582</f>
        <v>0.33953149659999998</v>
      </c>
      <c r="T37" s="23">
        <f>'Variables AME'!R582</f>
        <v>0.36519260009999999</v>
      </c>
      <c r="U37" s="23">
        <f>'Variables AME'!S582</f>
        <v>0.43273959519999999</v>
      </c>
      <c r="V37" s="23">
        <f>'Variables AME'!T582</f>
        <v>0.49983633459999999</v>
      </c>
      <c r="W37" s="23">
        <f>'Variables AME'!U582</f>
        <v>0.57014147810000004</v>
      </c>
      <c r="X37" s="23">
        <f>'Variables AME'!V582</f>
        <v>0.44830791050000002</v>
      </c>
      <c r="Y37" s="23">
        <f>'Variables AME'!W582</f>
        <v>0.33417148549999998</v>
      </c>
      <c r="Z37" s="23">
        <f>'Variables AME'!X582</f>
        <v>0.33857243149999999</v>
      </c>
      <c r="AA37" s="23">
        <f>'Variables AME'!Y582</f>
        <v>0.34483060259999998</v>
      </c>
      <c r="AB37" s="23">
        <f>'Variables AME'!Z582</f>
        <v>0.35209675689999997</v>
      </c>
      <c r="AC37" s="23">
        <f>'Variables AME'!AA582</f>
        <v>0.3601943829</v>
      </c>
      <c r="AD37" s="23">
        <f>'Variables AME'!AB582</f>
        <v>0.36926111900000003</v>
      </c>
      <c r="AE37" s="23">
        <f>'Variables AME'!AC582</f>
        <v>0.36904146869999999</v>
      </c>
      <c r="AF37" s="23">
        <f>'Variables AME'!AD582</f>
        <v>0.36901419400000002</v>
      </c>
      <c r="AG37" s="23">
        <f>'Variables AME'!AE582</f>
        <v>0.36891016780000002</v>
      </c>
      <c r="AH37" s="23">
        <f>'Variables AME'!AF582</f>
        <v>0.36898865359999999</v>
      </c>
      <c r="AI37" s="23">
        <f>'Variables AME'!AG582</f>
        <v>0.36934882699999999</v>
      </c>
      <c r="AJ37" s="23">
        <f>'Variables AME'!AH582</f>
        <v>0.37014065730000001</v>
      </c>
      <c r="AK37" s="23">
        <f>'Variables AME'!AI582</f>
        <v>0.3710061509</v>
      </c>
      <c r="AL37" s="23">
        <f>'Variables AME'!AJ582</f>
        <v>0.37204290000000001</v>
      </c>
      <c r="AM37" s="23">
        <f>'Variables AME'!AK582</f>
        <v>0.37317154270000003</v>
      </c>
      <c r="AN37" s="23">
        <f>'Variables AME'!AL582</f>
        <v>0.37433818130000002</v>
      </c>
      <c r="AO37" s="23">
        <f>'Variables AME'!AM582</f>
        <v>0.37446617580000002</v>
      </c>
      <c r="AP37" s="23">
        <f>'Variables AME'!AN582</f>
        <v>0.37467517080000001</v>
      </c>
      <c r="AQ37" s="23">
        <f>'Variables AME'!AO582</f>
        <v>0.3747434691</v>
      </c>
      <c r="AR37" s="23">
        <f>'Variables AME'!AP582</f>
        <v>0.37476647899999999</v>
      </c>
      <c r="AS37" s="23">
        <f>'Variables AME'!AQ582</f>
        <v>0.37463779200000003</v>
      </c>
      <c r="AT37" s="23">
        <f>'Variables AME'!AR582</f>
        <v>0.37526581510000001</v>
      </c>
      <c r="AU37" s="23">
        <f>'Variables AME'!AS582</f>
        <v>0.37588699990000002</v>
      </c>
      <c r="AV37" s="23">
        <f>'Variables AME'!AT582</f>
        <v>0.37645572059999999</v>
      </c>
      <c r="AW37" s="23">
        <f>'Variables AME'!AU582</f>
        <v>0.37697350270000002</v>
      </c>
      <c r="AX37" s="23">
        <f>'Variables AME'!AV582</f>
        <v>0.37759133550000001</v>
      </c>
      <c r="AY37" s="18"/>
    </row>
    <row r="38" spans="1:54" x14ac:dyDescent="0.25">
      <c r="A38" s="164"/>
      <c r="B38" s="168"/>
      <c r="C38" t="s">
        <v>167</v>
      </c>
      <c r="D38" s="23">
        <f>'Variables AME'!B583</f>
        <v>0.38745857789048899</v>
      </c>
      <c r="E38" s="23">
        <f>'Variables AME'!C583</f>
        <v>0.39367935068554899</v>
      </c>
      <c r="F38" s="23">
        <f>'Variables AME'!D583</f>
        <v>0.40215282340000003</v>
      </c>
      <c r="G38" s="23">
        <f>'Variables AME'!E583</f>
        <v>0.52785940669999998</v>
      </c>
      <c r="H38" s="23">
        <f>'Variables AME'!F583</f>
        <v>0.66903134630000005</v>
      </c>
      <c r="I38" s="23">
        <f>'Variables AME'!G583</f>
        <v>0.83514646530000003</v>
      </c>
      <c r="J38" s="23">
        <f>'Variables AME'!H583</f>
        <v>1.1121050910000001</v>
      </c>
      <c r="K38" s="23">
        <f>'Variables AME'!I583</f>
        <v>1.444953446</v>
      </c>
      <c r="L38" s="23">
        <f>'Variables AME'!J583</f>
        <v>1.808491662</v>
      </c>
      <c r="M38" s="23">
        <f>'Variables AME'!K583</f>
        <v>2.3104359379999999</v>
      </c>
      <c r="N38" s="23">
        <f>'Variables AME'!L583</f>
        <v>3.0279589589999998</v>
      </c>
      <c r="O38" s="23">
        <f>'Variables AME'!M583</f>
        <v>4.0451221259999999</v>
      </c>
      <c r="P38" s="23">
        <f>'Variables AME'!N583</f>
        <v>3.8683426839999999</v>
      </c>
      <c r="Q38" s="23">
        <f>'Variables AME'!O583</f>
        <v>3.593469174</v>
      </c>
      <c r="R38" s="23">
        <f>'Variables AME'!P583</f>
        <v>3.159846978</v>
      </c>
      <c r="S38" s="23">
        <f>'Variables AME'!Q583</f>
        <v>2.8020055099999999</v>
      </c>
      <c r="T38" s="23">
        <f>'Variables AME'!R583</f>
        <v>2.4914821520000001</v>
      </c>
      <c r="U38" s="23">
        <f>'Variables AME'!S583</f>
        <v>2.984409791</v>
      </c>
      <c r="V38" s="23">
        <f>'Variables AME'!T583</f>
        <v>3.4745633090000001</v>
      </c>
      <c r="W38" s="23">
        <f>'Variables AME'!U583</f>
        <v>3.9873499639999999</v>
      </c>
      <c r="X38" s="23">
        <f>'Variables AME'!V583</f>
        <v>3.4476889970000002</v>
      </c>
      <c r="Y38" s="23">
        <f>'Variables AME'!W583</f>
        <v>2.942768322</v>
      </c>
      <c r="Z38" s="23">
        <f>'Variables AME'!X583</f>
        <v>3.1004590510000001</v>
      </c>
      <c r="AA38" s="23">
        <f>'Variables AME'!Y583</f>
        <v>3.2764050980000001</v>
      </c>
      <c r="AB38" s="23">
        <f>'Variables AME'!Z583</f>
        <v>3.4641103530000001</v>
      </c>
      <c r="AC38" s="23">
        <f>'Variables AME'!AA583</f>
        <v>3.6707587629999998</v>
      </c>
      <c r="AD38" s="23">
        <f>'Variables AME'!AB583</f>
        <v>3.8907546100000001</v>
      </c>
      <c r="AE38" s="23">
        <f>'Variables AME'!AC583</f>
        <v>4.0265616700000004</v>
      </c>
      <c r="AF38" s="23">
        <f>'Variables AME'!AD583</f>
        <v>4.1650647520000001</v>
      </c>
      <c r="AG38" s="23">
        <f>'Variables AME'!AE583</f>
        <v>4.3033465870000001</v>
      </c>
      <c r="AH38" s="23">
        <f>'Variables AME'!AF583</f>
        <v>4.4504750489999996</v>
      </c>
      <c r="AI38" s="23">
        <f>'Variables AME'!AG583</f>
        <v>4.6019081489999998</v>
      </c>
      <c r="AJ38" s="23">
        <f>'Variables AME'!AH583</f>
        <v>4.6947929779999997</v>
      </c>
      <c r="AK38" s="23">
        <f>'Variables AME'!AI583</f>
        <v>4.7890941700000003</v>
      </c>
      <c r="AL38" s="23">
        <f>'Variables AME'!AJ583</f>
        <v>4.8861440570000001</v>
      </c>
      <c r="AM38" s="23">
        <f>'Variables AME'!AK583</f>
        <v>4.987523038</v>
      </c>
      <c r="AN38" s="23">
        <f>'Variables AME'!AL583</f>
        <v>5.0900604219999996</v>
      </c>
      <c r="AO38" s="23">
        <f>'Variables AME'!AM583</f>
        <v>5.1731211090000002</v>
      </c>
      <c r="AP38" s="23">
        <f>'Variables AME'!AN583</f>
        <v>5.2573520169999997</v>
      </c>
      <c r="AQ38" s="23">
        <f>'Variables AME'!AO583</f>
        <v>5.3396469560000002</v>
      </c>
      <c r="AR38" s="23">
        <f>'Variables AME'!AP583</f>
        <v>5.4212944649999999</v>
      </c>
      <c r="AS38" s="23">
        <f>'Variables AME'!AQ583</f>
        <v>5.5007027009999998</v>
      </c>
      <c r="AT38" s="23">
        <f>'Variables AME'!AR583</f>
        <v>5.6247146749999999</v>
      </c>
      <c r="AU38" s="23">
        <f>'Variables AME'!AS583</f>
        <v>5.748980671</v>
      </c>
      <c r="AV38" s="23">
        <f>'Variables AME'!AT583</f>
        <v>5.8727825259999999</v>
      </c>
      <c r="AW38" s="23">
        <f>'Variables AME'!AU583</f>
        <v>5.996096273</v>
      </c>
      <c r="AX38" s="23">
        <f>'Variables AME'!AV583</f>
        <v>6.1213228669999999</v>
      </c>
      <c r="AY38" s="18"/>
    </row>
    <row r="39" spans="1:54" x14ac:dyDescent="0.25">
      <c r="A39" s="18"/>
      <c r="B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25">
      <c r="A40" s="18"/>
      <c r="B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53" t="s">
        <v>1795</v>
      </c>
      <c r="AZ40" s="14" t="s">
        <v>1796</v>
      </c>
      <c r="BA40" s="14" t="s">
        <v>1797</v>
      </c>
      <c r="BB40" s="14" t="s">
        <v>1798</v>
      </c>
    </row>
    <row r="41" spans="1:54" x14ac:dyDescent="0.25">
      <c r="A41" s="171" t="s">
        <v>168</v>
      </c>
      <c r="B41" s="26" t="s">
        <v>314</v>
      </c>
      <c r="C41" t="s">
        <v>152</v>
      </c>
      <c r="D41" s="23">
        <f>'Variables AME'!B85*'Variables AME'!B122/'Variables AME'!B$64*'Variables AME'!$S$64</f>
        <v>1.8795005553773496</v>
      </c>
      <c r="E41" s="23">
        <f>'Variables AME'!C85*'Variables AME'!C122/'Variables AME'!C$64*'Variables AME'!$S$64</f>
        <v>1.909676544735617</v>
      </c>
      <c r="F41" s="23">
        <f>'Variables AME'!D85*'Variables AME'!D122/'Variables AME'!D$64*'Variables AME'!$S$64</f>
        <v>1.9579435934837417</v>
      </c>
      <c r="G41" s="23">
        <f>'Variables AME'!E85*'Variables AME'!E122/'Variables AME'!E$64*'Variables AME'!$S$64</f>
        <v>1.9695530230418807</v>
      </c>
      <c r="H41" s="23">
        <f>'Variables AME'!F85*'Variables AME'!F122/'Variables AME'!F$64*'Variables AME'!$S$64</f>
        <v>1.8153743694636444</v>
      </c>
      <c r="I41" s="23">
        <f>'Variables AME'!G85*'Variables AME'!G122/'Variables AME'!G$64*'Variables AME'!$S$64</f>
        <v>1.6351163560488979</v>
      </c>
      <c r="J41" s="23">
        <f>'Variables AME'!H85*'Variables AME'!H122/'Variables AME'!H$64*'Variables AME'!$S$64</f>
        <v>1.5847285835115719</v>
      </c>
      <c r="K41" s="23">
        <f>'Variables AME'!I85*'Variables AME'!I122/'Variables AME'!I$64*'Variables AME'!$S$64</f>
        <v>1.5436656534192377</v>
      </c>
      <c r="L41" s="23">
        <f>'Variables AME'!J85*'Variables AME'!J122/'Variables AME'!J$64*'Variables AME'!$S$64</f>
        <v>1.5098716818949058</v>
      </c>
      <c r="M41" s="23">
        <f>'Variables AME'!K85*'Variables AME'!K122/'Variables AME'!K$64*'Variables AME'!$S$64</f>
        <v>1.5357963501837559</v>
      </c>
      <c r="N41" s="23">
        <f>'Variables AME'!L85*'Variables AME'!L122/'Variables AME'!L$64*'Variables AME'!$S$64</f>
        <v>1.5001580775791192</v>
      </c>
      <c r="O41" s="23">
        <f>'Variables AME'!M85*'Variables AME'!M122/'Variables AME'!M$64*'Variables AME'!$S$64</f>
        <v>1.4157109704759188</v>
      </c>
      <c r="P41" s="23">
        <f>'Variables AME'!N85*'Variables AME'!N122/'Variables AME'!N$64*'Variables AME'!$S$64</f>
        <v>1.1442162791814083</v>
      </c>
      <c r="Q41" s="23">
        <f>'Variables AME'!O85*'Variables AME'!O122/'Variables AME'!O$64*'Variables AME'!$S$64</f>
        <v>0.90252904311711002</v>
      </c>
      <c r="R41" s="23">
        <f>'Variables AME'!P85*'Variables AME'!P122/'Variables AME'!P$64*'Variables AME'!$S$64</f>
        <v>0.72236748823194064</v>
      </c>
      <c r="S41" s="23">
        <f>'Variables AME'!Q85*'Variables AME'!Q122/'Variables AME'!Q$64*'Variables AME'!$S$64</f>
        <v>0.7008573944158849</v>
      </c>
      <c r="T41" s="23">
        <f>'Variables AME'!R85*'Variables AME'!R122/'Variables AME'!R$64*'Variables AME'!$S$64</f>
        <v>0.63625755768455861</v>
      </c>
      <c r="U41" s="23">
        <f>'Variables AME'!S85*'Variables AME'!S122/'Variables AME'!S$64*'Variables AME'!$S$64</f>
        <v>0.61308395942265281</v>
      </c>
      <c r="V41" s="23">
        <f>'Variables AME'!T85*'Variables AME'!T122/'Variables AME'!T$64*'Variables AME'!$S$64</f>
        <v>0.61525979579387258</v>
      </c>
      <c r="W41" s="23">
        <f>'Variables AME'!U85*'Variables AME'!U122/'Variables AME'!U$64*'Variables AME'!$S$64</f>
        <v>0.63264529205580566</v>
      </c>
      <c r="X41" s="23">
        <f>'Variables AME'!V85*'Variables AME'!V122/'Variables AME'!V$64*'Variables AME'!$S$64</f>
        <v>0.64328183499356539</v>
      </c>
      <c r="Y41" s="23">
        <f>'Variables AME'!W85*'Variables AME'!W122/'Variables AME'!W$64*'Variables AME'!$S$64</f>
        <v>0.64459554137134001</v>
      </c>
      <c r="Z41" s="23">
        <f>'Variables AME'!X85*'Variables AME'!X122/'Variables AME'!X$64*'Variables AME'!$S$64</f>
        <v>0.47033201596099128</v>
      </c>
      <c r="AA41" s="23">
        <f>'Variables AME'!Y85*'Variables AME'!Y122/'Variables AME'!Y$64*'Variables AME'!$S$64</f>
        <v>0.43258600631210531</v>
      </c>
      <c r="AB41" s="23">
        <f>'Variables AME'!Z85*'Variables AME'!Z122/'Variables AME'!Z$64*'Variables AME'!$S$64</f>
        <v>0.42230272166522714</v>
      </c>
      <c r="AC41" s="23">
        <f>'Variables AME'!AA85*'Variables AME'!AA122/'Variables AME'!AA$64*'Variables AME'!$S$64</f>
        <v>0.41993839114569703</v>
      </c>
      <c r="AD41" s="23">
        <f>'Variables AME'!AB85*'Variables AME'!AB122/'Variables AME'!AB$64*'Variables AME'!$S$64</f>
        <v>0.42062020699740027</v>
      </c>
      <c r="AE41" s="23">
        <f>'Variables AME'!AC85*'Variables AME'!AC122/'Variables AME'!AC$64*'Variables AME'!$S$64</f>
        <v>0.42058385813170479</v>
      </c>
      <c r="AF41" s="23">
        <f>'Variables AME'!AD85*'Variables AME'!AD122/'Variables AME'!AD$64*'Variables AME'!$S$64</f>
        <v>0.4209842871238002</v>
      </c>
      <c r="AG41" s="23">
        <f>'Variables AME'!AE85*'Variables AME'!AE122/'Variables AME'!AE$64*'Variables AME'!$S$64</f>
        <v>0.4222639255912245</v>
      </c>
      <c r="AH41" s="23">
        <f>'Variables AME'!AF85*'Variables AME'!AF122/'Variables AME'!AF$64*'Variables AME'!$S$64</f>
        <v>0.42457124056790396</v>
      </c>
      <c r="AI41" s="23">
        <f>'Variables AME'!AG85*'Variables AME'!AG122/'Variables AME'!AG$64*'Variables AME'!$S$64</f>
        <v>0.42816752560064963</v>
      </c>
      <c r="AJ41" s="23">
        <f>'Variables AME'!AH85*'Variables AME'!AH122/'Variables AME'!AH$64*'Variables AME'!$S$64</f>
        <v>0.43318972532141353</v>
      </c>
      <c r="AK41" s="23">
        <f>'Variables AME'!AI85*'Variables AME'!AI122/'Variables AME'!AI$64*'Variables AME'!$S$64</f>
        <v>0.4394594563321646</v>
      </c>
      <c r="AL41" s="23">
        <f>'Variables AME'!AJ85*'Variables AME'!AJ122/'Variables AME'!AJ$64*'Variables AME'!$S$64</f>
        <v>0.44702089489917507</v>
      </c>
      <c r="AM41" s="23">
        <f>'Variables AME'!AK85*'Variables AME'!AK122/'Variables AME'!AK$64*'Variables AME'!$S$64</f>
        <v>0.45578064920029637</v>
      </c>
      <c r="AN41" s="23">
        <f>'Variables AME'!AL85*'Variables AME'!AL122/'Variables AME'!AL$64*'Variables AME'!$S$64</f>
        <v>0.46564951922349851</v>
      </c>
      <c r="AO41" s="23">
        <f>'Variables AME'!AM85*'Variables AME'!AM122/'Variables AME'!AM$64*'Variables AME'!$S$64</f>
        <v>0.47799417424161272</v>
      </c>
      <c r="AP41" s="23">
        <f>'Variables AME'!AN85*'Variables AME'!AN122/'Variables AME'!AN$64*'Variables AME'!$S$64</f>
        <v>0.49208396282878508</v>
      </c>
      <c r="AQ41" s="23">
        <f>'Variables AME'!AO85*'Variables AME'!AO122/'Variables AME'!AO$64*'Variables AME'!$S$64</f>
        <v>0.50750116088425168</v>
      </c>
      <c r="AR41" s="23">
        <f>'Variables AME'!AP85*'Variables AME'!AP122/'Variables AME'!AP$64*'Variables AME'!$S$64</f>
        <v>0.52417033557477011</v>
      </c>
      <c r="AS41" s="23">
        <f>'Variables AME'!AQ85*'Variables AME'!AQ122/'Variables AME'!AQ$64*'Variables AME'!$S$64</f>
        <v>0.54195632716853015</v>
      </c>
      <c r="AT41" s="23">
        <f>'Variables AME'!AR85*'Variables AME'!AR122/'Variables AME'!AR$64*'Variables AME'!$S$64</f>
        <v>0.55957293314100343</v>
      </c>
      <c r="AU41" s="23">
        <f>'Variables AME'!AS85*'Variables AME'!AS122/'Variables AME'!AS$64*'Variables AME'!$S$64</f>
        <v>0.57769436405665808</v>
      </c>
      <c r="AV41" s="23">
        <f>'Variables AME'!AT85*'Variables AME'!AT122/'Variables AME'!AT$64*'Variables AME'!$S$64</f>
        <v>0.59668763191391305</v>
      </c>
      <c r="AW41" s="23">
        <f>'Variables AME'!AU85*'Variables AME'!AU122/'Variables AME'!AU$64*'Variables AME'!$S$64</f>
        <v>0.61667771906635482</v>
      </c>
      <c r="AX41" s="23">
        <f>'Variables AME'!AV85*'Variables AME'!AV122/'Variables AME'!AV$64*'Variables AME'!$S$64</f>
        <v>0.63773627433080227</v>
      </c>
      <c r="AY41" s="153"/>
      <c r="AZ41" s="14"/>
      <c r="BA41" s="14"/>
      <c r="BB41" s="14"/>
    </row>
    <row r="42" spans="1:54" x14ac:dyDescent="0.25">
      <c r="A42" s="171"/>
      <c r="B42" s="167" t="s">
        <v>311</v>
      </c>
      <c r="C42" t="s">
        <v>153</v>
      </c>
      <c r="D42" s="23">
        <f>'Variables AME'!B86*'Variables AME'!B123/'Variables AME'!B$64*'Variables AME'!$S$64</f>
        <v>706.37964158398279</v>
      </c>
      <c r="E42" s="23">
        <f>'Variables AME'!C86*'Variables AME'!C123/'Variables AME'!C$64*'Variables AME'!$S$64</f>
        <v>717.72079521458261</v>
      </c>
      <c r="F42" s="23">
        <f>'Variables AME'!D86*'Variables AME'!D123/'Variables AME'!D$64*'Variables AME'!$S$64</f>
        <v>735.8711106000294</v>
      </c>
      <c r="G42" s="23">
        <f>'Variables AME'!E86*'Variables AME'!E123/'Variables AME'!E$64*'Variables AME'!$S$64</f>
        <v>747.12450613750548</v>
      </c>
      <c r="H42" s="23">
        <f>'Variables AME'!F86*'Variables AME'!F123/'Variables AME'!F$64*'Variables AME'!$S$64</f>
        <v>740.72190710370455</v>
      </c>
      <c r="I42" s="23">
        <f>'Variables AME'!G86*'Variables AME'!G123/'Variables AME'!G$64*'Variables AME'!$S$64</f>
        <v>724.53080035461369</v>
      </c>
      <c r="J42" s="23">
        <f>'Variables AME'!H86*'Variables AME'!H123/'Variables AME'!H$64*'Variables AME'!$S$64</f>
        <v>726.07285081889995</v>
      </c>
      <c r="K42" s="23">
        <f>'Variables AME'!I86*'Variables AME'!I123/'Variables AME'!I$64*'Variables AME'!$S$64</f>
        <v>722.20863042183407</v>
      </c>
      <c r="L42" s="23">
        <f>'Variables AME'!J86*'Variables AME'!J123/'Variables AME'!J$64*'Variables AME'!$S$64</f>
        <v>711.51771074447061</v>
      </c>
      <c r="M42" s="23">
        <f>'Variables AME'!K86*'Variables AME'!K123/'Variables AME'!K$64*'Variables AME'!$S$64</f>
        <v>701.55971863545597</v>
      </c>
      <c r="N42" s="23">
        <f>'Variables AME'!L86*'Variables AME'!L123/'Variables AME'!L$64*'Variables AME'!$S$64</f>
        <v>697.5309929672826</v>
      </c>
      <c r="O42" s="23">
        <f>'Variables AME'!M86*'Variables AME'!M123/'Variables AME'!M$64*'Variables AME'!$S$64</f>
        <v>702.95720334571854</v>
      </c>
      <c r="P42" s="23">
        <f>'Variables AME'!N86*'Variables AME'!N123/'Variables AME'!N$64*'Variables AME'!$S$64</f>
        <v>700.56750896026517</v>
      </c>
      <c r="Q42" s="23">
        <f>'Variables AME'!O86*'Variables AME'!O123/'Variables AME'!O$64*'Variables AME'!$S$64</f>
        <v>695.1839453764785</v>
      </c>
      <c r="R42" s="23">
        <f>'Variables AME'!P86*'Variables AME'!P123/'Variables AME'!P$64*'Variables AME'!$S$64</f>
        <v>681.02563143654049</v>
      </c>
      <c r="S42" s="23">
        <f>'Variables AME'!Q86*'Variables AME'!Q123/'Variables AME'!Q$64*'Variables AME'!$S$64</f>
        <v>666.46812645098441</v>
      </c>
      <c r="T42" s="23">
        <f>'Variables AME'!R86*'Variables AME'!R123/'Variables AME'!R$64*'Variables AME'!$S$64</f>
        <v>644.70422635428042</v>
      </c>
      <c r="U42" s="23">
        <f>'Variables AME'!S86*'Variables AME'!S123/'Variables AME'!S$64*'Variables AME'!$S$64</f>
        <v>631.00070061370286</v>
      </c>
      <c r="V42" s="23">
        <f>'Variables AME'!T86*'Variables AME'!T123/'Variables AME'!T$64*'Variables AME'!$S$64</f>
        <v>619.04829974601341</v>
      </c>
      <c r="W42" s="23">
        <f>'Variables AME'!U86*'Variables AME'!U123/'Variables AME'!U$64*'Variables AME'!$S$64</f>
        <v>607.98434707815761</v>
      </c>
      <c r="X42" s="23">
        <f>'Variables AME'!V86*'Variables AME'!V123/'Variables AME'!V$64*'Variables AME'!$S$64</f>
        <v>594.96927039070499</v>
      </c>
      <c r="Y42" s="23">
        <f>'Variables AME'!W86*'Variables AME'!W123/'Variables AME'!W$64*'Variables AME'!$S$64</f>
        <v>580.05592453892552</v>
      </c>
      <c r="Z42" s="23">
        <f>'Variables AME'!X86*'Variables AME'!X123/'Variables AME'!X$64*'Variables AME'!$S$64</f>
        <v>564.71735676007268</v>
      </c>
      <c r="AA42" s="23">
        <f>'Variables AME'!Y86*'Variables AME'!Y123/'Variables AME'!Y$64*'Variables AME'!$S$64</f>
        <v>551.26941552205244</v>
      </c>
      <c r="AB42" s="23">
        <f>'Variables AME'!Z86*'Variables AME'!Z123/'Variables AME'!Z$64*'Variables AME'!$S$64</f>
        <v>539.44391438686682</v>
      </c>
      <c r="AC42" s="23">
        <f>'Variables AME'!AA86*'Variables AME'!AA123/'Variables AME'!AA$64*'Variables AME'!$S$64</f>
        <v>528.61120031930636</v>
      </c>
      <c r="AD42" s="23">
        <f>'Variables AME'!AB86*'Variables AME'!AB123/'Variables AME'!AB$64*'Variables AME'!$S$64</f>
        <v>518.45816752046017</v>
      </c>
      <c r="AE42" s="23">
        <f>'Variables AME'!AC86*'Variables AME'!AC123/'Variables AME'!AC$64*'Variables AME'!$S$64</f>
        <v>506.60336590636052</v>
      </c>
      <c r="AF42" s="23">
        <f>'Variables AME'!AD86*'Variables AME'!AD123/'Variables AME'!AD$64*'Variables AME'!$S$64</f>
        <v>494.05059206081228</v>
      </c>
      <c r="AG42" s="23">
        <f>'Variables AME'!AE86*'Variables AME'!AE123/'Variables AME'!AE$64*'Variables AME'!$S$64</f>
        <v>481.3576393922886</v>
      </c>
      <c r="AH42" s="23">
        <f>'Variables AME'!AF86*'Variables AME'!AF123/'Variables AME'!AF$64*'Variables AME'!$S$64</f>
        <v>468.75631777282933</v>
      </c>
      <c r="AI42" s="23">
        <f>'Variables AME'!AG86*'Variables AME'!AG123/'Variables AME'!AG$64*'Variables AME'!$S$64</f>
        <v>456.37626331367255</v>
      </c>
      <c r="AJ42" s="23">
        <f>'Variables AME'!AH86*'Variables AME'!AH123/'Variables AME'!AH$64*'Variables AME'!$S$64</f>
        <v>444.41475293467693</v>
      </c>
      <c r="AK42" s="23">
        <f>'Variables AME'!AI86*'Variables AME'!AI123/'Variables AME'!AI$64*'Variables AME'!$S$64</f>
        <v>432.72525004459862</v>
      </c>
      <c r="AL42" s="23">
        <f>'Variables AME'!AJ86*'Variables AME'!AJ123/'Variables AME'!AJ$64*'Variables AME'!$S$64</f>
        <v>421.3550516819185</v>
      </c>
      <c r="AM42" s="23">
        <f>'Variables AME'!AK86*'Variables AME'!AK123/'Variables AME'!AK$64*'Variables AME'!$S$64</f>
        <v>410.2711056272048</v>
      </c>
      <c r="AN42" s="23">
        <f>'Variables AME'!AL86*'Variables AME'!AL123/'Variables AME'!AL$64*'Variables AME'!$S$64</f>
        <v>399.42410389297419</v>
      </c>
      <c r="AO42" s="23">
        <f>'Variables AME'!AM86*'Variables AME'!AM123/'Variables AME'!AM$64*'Variables AME'!$S$64</f>
        <v>389.094345796293</v>
      </c>
      <c r="AP42" s="23">
        <f>'Variables AME'!AN86*'Variables AME'!AN123/'Variables AME'!AN$64*'Variables AME'!$S$64</f>
        <v>379.16841618559187</v>
      </c>
      <c r="AQ42" s="23">
        <f>'Variables AME'!AO86*'Variables AME'!AO123/'Variables AME'!AO$64*'Variables AME'!$S$64</f>
        <v>369.96586638280007</v>
      </c>
      <c r="AR42" s="23">
        <f>'Variables AME'!AP86*'Variables AME'!AP123/'Variables AME'!AP$64*'Variables AME'!$S$64</f>
        <v>365.68627058709603</v>
      </c>
      <c r="AS42" s="23">
        <f>'Variables AME'!AQ86*'Variables AME'!AQ123/'Variables AME'!AQ$64*'Variables AME'!$S$64</f>
        <v>363.99316246499831</v>
      </c>
      <c r="AT42" s="23">
        <f>'Variables AME'!AR86*'Variables AME'!AR123/'Variables AME'!AR$64*'Variables AME'!$S$64</f>
        <v>363.64273663190994</v>
      </c>
      <c r="AU42" s="23">
        <f>'Variables AME'!AS86*'Variables AME'!AS123/'Variables AME'!AS$64*'Variables AME'!$S$64</f>
        <v>363.78349243362135</v>
      </c>
      <c r="AV42" s="23">
        <f>'Variables AME'!AT86*'Variables AME'!AT123/'Variables AME'!AT$64*'Variables AME'!$S$64</f>
        <v>364.11086622787195</v>
      </c>
      <c r="AW42" s="23">
        <f>'Variables AME'!AU86*'Variables AME'!AU123/'Variables AME'!AU$64*'Variables AME'!$S$64</f>
        <v>364.57229552205541</v>
      </c>
      <c r="AX42" s="23">
        <f>'Variables AME'!AV86*'Variables AME'!AV123/'Variables AME'!AV$64*'Variables AME'!$S$64</f>
        <v>365.35986174513954</v>
      </c>
      <c r="AY42" s="14"/>
      <c r="AZ42" s="14"/>
      <c r="BA42" s="14"/>
      <c r="BB42" s="14"/>
    </row>
    <row r="43" spans="1:54" x14ac:dyDescent="0.25">
      <c r="A43" s="171"/>
      <c r="B43" s="167"/>
      <c r="C43" t="s">
        <v>154</v>
      </c>
      <c r="D43" s="23">
        <f>'Variables AME'!B87*'Variables AME'!B124/'Variables AME'!B$64*'Variables AME'!$S$64</f>
        <v>15.889536515378966</v>
      </c>
      <c r="E43" s="23">
        <f>'Variables AME'!C87*'Variables AME'!C124/'Variables AME'!C$64*'Variables AME'!$S$64</f>
        <v>16.144648163749675</v>
      </c>
      <c r="F43" s="23">
        <f>'Variables AME'!D87*'Variables AME'!D124/'Variables AME'!D$64*'Variables AME'!$S$64</f>
        <v>16.541139943921504</v>
      </c>
      <c r="G43" s="23">
        <f>'Variables AME'!E87*'Variables AME'!E124/'Variables AME'!E$64*'Variables AME'!$S$64</f>
        <v>22.272043539046742</v>
      </c>
      <c r="H43" s="23">
        <f>'Variables AME'!F87*'Variables AME'!F124/'Variables AME'!F$64*'Variables AME'!$S$64</f>
        <v>30.475497035440902</v>
      </c>
      <c r="I43" s="23">
        <f>'Variables AME'!G87*'Variables AME'!G124/'Variables AME'!G$64*'Variables AME'!$S$64</f>
        <v>39.500724480015755</v>
      </c>
      <c r="J43" s="23">
        <f>'Variables AME'!H87*'Variables AME'!H124/'Variables AME'!H$64*'Variables AME'!$S$64</f>
        <v>49.316628786784108</v>
      </c>
      <c r="K43" s="23">
        <f>'Variables AME'!I87*'Variables AME'!I124/'Variables AME'!I$64*'Variables AME'!$S$64</f>
        <v>58.173327707349635</v>
      </c>
      <c r="L43" s="23">
        <f>'Variables AME'!J87*'Variables AME'!J124/'Variables AME'!J$64*'Variables AME'!$S$64</f>
        <v>65.755181403958801</v>
      </c>
      <c r="M43" s="23">
        <f>'Variables AME'!K87*'Variables AME'!K124/'Variables AME'!K$64*'Variables AME'!$S$64</f>
        <v>72.748450752303967</v>
      </c>
      <c r="N43" s="23">
        <f>'Variables AME'!L87*'Variables AME'!L124/'Variables AME'!L$64*'Variables AME'!$S$64</f>
        <v>80.012105936235315</v>
      </c>
      <c r="O43" s="23">
        <f>'Variables AME'!M87*'Variables AME'!M124/'Variables AME'!M$64*'Variables AME'!$S$64</f>
        <v>88.307839282545089</v>
      </c>
      <c r="P43" s="23">
        <f>'Variables AME'!N87*'Variables AME'!N124/'Variables AME'!N$64*'Variables AME'!$S$64</f>
        <v>91.009275423038531</v>
      </c>
      <c r="Q43" s="23">
        <f>'Variables AME'!O87*'Variables AME'!O124/'Variables AME'!O$64*'Variables AME'!$S$64</f>
        <v>91.263180227029878</v>
      </c>
      <c r="R43" s="23">
        <f>'Variables AME'!P87*'Variables AME'!P124/'Variables AME'!P$64*'Variables AME'!$S$64</f>
        <v>89.962642694948514</v>
      </c>
      <c r="S43" s="23">
        <f>'Variables AME'!Q87*'Variables AME'!Q124/'Variables AME'!Q$64*'Variables AME'!$S$64</f>
        <v>88.86840108646301</v>
      </c>
      <c r="T43" s="23">
        <f>'Variables AME'!R87*'Variables AME'!R124/'Variables AME'!R$64*'Variables AME'!$S$64</f>
        <v>87.123391429113127</v>
      </c>
      <c r="U43" s="23">
        <f>'Variables AME'!S87*'Variables AME'!S124/'Variables AME'!S$64*'Variables AME'!$S$64</f>
        <v>88.594340848544746</v>
      </c>
      <c r="V43" s="23">
        <f>'Variables AME'!T87*'Variables AME'!T124/'Variables AME'!T$64*'Variables AME'!$S$64</f>
        <v>91.128915933211587</v>
      </c>
      <c r="W43" s="23">
        <f>'Variables AME'!U87*'Variables AME'!U124/'Variables AME'!U$64*'Variables AME'!$S$64</f>
        <v>93.783360085764187</v>
      </c>
      <c r="X43" s="23">
        <f>'Variables AME'!V87*'Variables AME'!V124/'Variables AME'!V$64*'Variables AME'!$S$64</f>
        <v>96.074913169841395</v>
      </c>
      <c r="Y43" s="23">
        <f>'Variables AME'!W87*'Variables AME'!W124/'Variables AME'!W$64*'Variables AME'!$S$64</f>
        <v>97.939876100122575</v>
      </c>
      <c r="Z43" s="23">
        <f>'Variables AME'!X87*'Variables AME'!X124/'Variables AME'!X$64*'Variables AME'!$S$64</f>
        <v>96.44153435376731</v>
      </c>
      <c r="AA43" s="23">
        <f>'Variables AME'!Y87*'Variables AME'!Y124/'Variables AME'!Y$64*'Variables AME'!$S$64</f>
        <v>93.669979596274416</v>
      </c>
      <c r="AB43" s="23">
        <f>'Variables AME'!Z87*'Variables AME'!Z124/'Variables AME'!Z$64*'Variables AME'!$S$64</f>
        <v>90.616873776244333</v>
      </c>
      <c r="AC43" s="23">
        <f>'Variables AME'!AA87*'Variables AME'!AA124/'Variables AME'!AA$64*'Variables AME'!$S$64</f>
        <v>87.640921357198479</v>
      </c>
      <c r="AD43" s="23">
        <f>'Variables AME'!AB87*'Variables AME'!AB124/'Variables AME'!AB$64*'Variables AME'!$S$64</f>
        <v>84.808880614745206</v>
      </c>
      <c r="AE43" s="23">
        <f>'Variables AME'!AC87*'Variables AME'!AC124/'Variables AME'!AC$64*'Variables AME'!$S$64</f>
        <v>81.705159011925133</v>
      </c>
      <c r="AF43" s="23">
        <f>'Variables AME'!AD87*'Variables AME'!AD124/'Variables AME'!AD$64*'Variables AME'!$S$64</f>
        <v>78.500435238823442</v>
      </c>
      <c r="AG43" s="23">
        <f>'Variables AME'!AE87*'Variables AME'!AE124/'Variables AME'!AE$64*'Variables AME'!$S$64</f>
        <v>75.283496172615116</v>
      </c>
      <c r="AH43" s="23">
        <f>'Variables AME'!AF87*'Variables AME'!AF124/'Variables AME'!AF$64*'Variables AME'!$S$64</f>
        <v>72.097304014463958</v>
      </c>
      <c r="AI43" s="23">
        <f>'Variables AME'!AG87*'Variables AME'!AG124/'Variables AME'!AG$64*'Variables AME'!$S$64</f>
        <v>68.960093771538851</v>
      </c>
      <c r="AJ43" s="23">
        <f>'Variables AME'!AH87*'Variables AME'!AH124/'Variables AME'!AH$64*'Variables AME'!$S$64</f>
        <v>65.979730491172859</v>
      </c>
      <c r="AK43" s="23">
        <f>'Variables AME'!AI87*'Variables AME'!AI124/'Variables AME'!AI$64*'Variables AME'!$S$64</f>
        <v>63.100115442457074</v>
      </c>
      <c r="AL43" s="23">
        <f>'Variables AME'!AJ87*'Variables AME'!AJ124/'Variables AME'!AJ$64*'Variables AME'!$S$64</f>
        <v>60.317978941435562</v>
      </c>
      <c r="AM43" s="23">
        <f>'Variables AME'!AK87*'Variables AME'!AK124/'Variables AME'!AK$64*'Variables AME'!$S$64</f>
        <v>57.615509053652325</v>
      </c>
      <c r="AN43" s="23">
        <f>'Variables AME'!AL87*'Variables AME'!AL124/'Variables AME'!AL$64*'Variables AME'!$S$64</f>
        <v>54.993030015161885</v>
      </c>
      <c r="AO43" s="23">
        <f>'Variables AME'!AM87*'Variables AME'!AM124/'Variables AME'!AM$64*'Variables AME'!$S$64</f>
        <v>52.619619325830818</v>
      </c>
      <c r="AP43" s="23">
        <f>'Variables AME'!AN87*'Variables AME'!AN124/'Variables AME'!AN$64*'Variables AME'!$S$64</f>
        <v>50.40750668487064</v>
      </c>
      <c r="AQ43" s="23">
        <f>'Variables AME'!AO87*'Variables AME'!AO124/'Variables AME'!AO$64*'Variables AME'!$S$64</f>
        <v>48.363185171333654</v>
      </c>
      <c r="AR43" s="23">
        <f>'Variables AME'!AP87*'Variables AME'!AP124/'Variables AME'!AP$64*'Variables AME'!$S$64</f>
        <v>47.022559841229757</v>
      </c>
      <c r="AS43" s="23">
        <f>'Variables AME'!AQ87*'Variables AME'!AQ124/'Variables AME'!AQ$64*'Variables AME'!$S$64</f>
        <v>46.047071545062423</v>
      </c>
      <c r="AT43" s="23">
        <f>'Variables AME'!AR87*'Variables AME'!AR124/'Variables AME'!AR$64*'Variables AME'!$S$64</f>
        <v>45.286099032846643</v>
      </c>
      <c r="AU43" s="23">
        <f>'Variables AME'!AS87*'Variables AME'!AS124/'Variables AME'!AS$64*'Variables AME'!$S$64</f>
        <v>44.612789708323426</v>
      </c>
      <c r="AV43" s="23">
        <f>'Variables AME'!AT87*'Variables AME'!AT124/'Variables AME'!AT$64*'Variables AME'!$S$64</f>
        <v>43.98023388233883</v>
      </c>
      <c r="AW43" s="23">
        <f>'Variables AME'!AU87*'Variables AME'!AU124/'Variables AME'!AU$64*'Variables AME'!$S$64</f>
        <v>43.379855604907718</v>
      </c>
      <c r="AX43" s="23">
        <f>'Variables AME'!AV87*'Variables AME'!AV124/'Variables AME'!AV$64*'Variables AME'!$S$64</f>
        <v>42.834849068788522</v>
      </c>
      <c r="AY43" s="153"/>
      <c r="AZ43" s="153"/>
      <c r="BA43" s="154"/>
      <c r="BB43" s="154"/>
    </row>
    <row r="44" spans="1:54" x14ac:dyDescent="0.25">
      <c r="A44" s="171"/>
      <c r="B44" s="167" t="s">
        <v>312</v>
      </c>
      <c r="C44" t="s">
        <v>155</v>
      </c>
      <c r="D44" s="23">
        <f>'Variables AME'!B88*'Variables AME'!B125/'Variables AME'!B$64*'Variables AME'!$S$64</f>
        <v>2899.9606863116664</v>
      </c>
      <c r="E44" s="23">
        <f>'Variables AME'!C88*'Variables AME'!C125/'Variables AME'!C$64*'Variables AME'!$S$64</f>
        <v>2946.520493149259</v>
      </c>
      <c r="F44" s="23">
        <f>'Variables AME'!D88*'Variables AME'!D125/'Variables AME'!D$64*'Variables AME'!$S$64</f>
        <v>3027.0843725076929</v>
      </c>
      <c r="G44" s="23">
        <f>'Variables AME'!E88*'Variables AME'!E125/'Variables AME'!E$64*'Variables AME'!$S$64</f>
        <v>3106.5390002260001</v>
      </c>
      <c r="H44" s="23">
        <f>'Variables AME'!F88*'Variables AME'!F125/'Variables AME'!F$64*'Variables AME'!$S$64</f>
        <v>3189.2412954082815</v>
      </c>
      <c r="I44" s="23">
        <f>'Variables AME'!G88*'Variables AME'!G125/'Variables AME'!G$64*'Variables AME'!$S$64</f>
        <v>3101.3092738951063</v>
      </c>
      <c r="J44" s="23">
        <f>'Variables AME'!H88*'Variables AME'!H125/'Variables AME'!H$64*'Variables AME'!$S$64</f>
        <v>3144.154356353195</v>
      </c>
      <c r="K44" s="23">
        <f>'Variables AME'!I88*'Variables AME'!I125/'Variables AME'!I$64*'Variables AME'!$S$64</f>
        <v>3237.6986296140062</v>
      </c>
      <c r="L44" s="23">
        <f>'Variables AME'!J88*'Variables AME'!J125/'Variables AME'!J$64*'Variables AME'!$S$64</f>
        <v>3317.9726297141815</v>
      </c>
      <c r="M44" s="23">
        <f>'Variables AME'!K88*'Variables AME'!K125/'Variables AME'!K$64*'Variables AME'!$S$64</f>
        <v>3336.0170564454083</v>
      </c>
      <c r="N44" s="23">
        <f>'Variables AME'!L88*'Variables AME'!L125/'Variables AME'!L$64*'Variables AME'!$S$64</f>
        <v>3322.8753607314106</v>
      </c>
      <c r="O44" s="23">
        <f>'Variables AME'!M88*'Variables AME'!M125/'Variables AME'!M$64*'Variables AME'!$S$64</f>
        <v>3272.8885067826204</v>
      </c>
      <c r="P44" s="23">
        <f>'Variables AME'!N88*'Variables AME'!N125/'Variables AME'!N$64*'Variables AME'!$S$64</f>
        <v>3133.0410879225587</v>
      </c>
      <c r="Q44" s="23">
        <f>'Variables AME'!O88*'Variables AME'!O125/'Variables AME'!O$64*'Variables AME'!$S$64</f>
        <v>3036.5688303811176</v>
      </c>
      <c r="R44" s="23">
        <f>'Variables AME'!P88*'Variables AME'!P125/'Variables AME'!P$64*'Variables AME'!$S$64</f>
        <v>2985.3625885027295</v>
      </c>
      <c r="S44" s="23">
        <f>'Variables AME'!Q88*'Variables AME'!Q125/'Variables AME'!Q$64*'Variables AME'!$S$64</f>
        <v>2877.5075156275202</v>
      </c>
      <c r="T44" s="23">
        <f>'Variables AME'!R88*'Variables AME'!R125/'Variables AME'!R$64*'Variables AME'!$S$64</f>
        <v>2767.9499536817698</v>
      </c>
      <c r="U44" s="23">
        <f>'Variables AME'!S88*'Variables AME'!S125/'Variables AME'!S$64*'Variables AME'!$S$64</f>
        <v>7400.670048552146</v>
      </c>
      <c r="V44" s="23">
        <f>'Variables AME'!T88*'Variables AME'!T125/'Variables AME'!T$64*'Variables AME'!$S$64</f>
        <v>7876.2741816910157</v>
      </c>
      <c r="W44" s="23">
        <f>'Variables AME'!U88*'Variables AME'!U125/'Variables AME'!U$64*'Variables AME'!$S$64</f>
        <v>8350.6888850067298</v>
      </c>
      <c r="X44" s="23">
        <f>'Variables AME'!V88*'Variables AME'!V125/'Variables AME'!V$64*'Variables AME'!$S$64</f>
        <v>8827.243296640343</v>
      </c>
      <c r="Y44" s="23">
        <f>'Variables AME'!W88*'Variables AME'!W125/'Variables AME'!W$64*'Variables AME'!$S$64</f>
        <v>8735.1098040716606</v>
      </c>
      <c r="Z44" s="23">
        <f>'Variables AME'!X88*'Variables AME'!X125/'Variables AME'!X$64*'Variables AME'!$S$64</f>
        <v>4371.6470197492381</v>
      </c>
      <c r="AA44" s="23">
        <f>'Variables AME'!Y88*'Variables AME'!Y125/'Variables AME'!Y$64*'Variables AME'!$S$64</f>
        <v>4360.5919000670565</v>
      </c>
      <c r="AB44" s="23">
        <f>'Variables AME'!Z88*'Variables AME'!Z125/'Variables AME'!Z$64*'Variables AME'!$S$64</f>
        <v>4349.6816962098146</v>
      </c>
      <c r="AC44" s="23">
        <f>'Variables AME'!AA88*'Variables AME'!AA125/'Variables AME'!AA$64*'Variables AME'!$S$64</f>
        <v>4338.9813908844626</v>
      </c>
      <c r="AD44" s="23">
        <f>'Variables AME'!AB88*'Variables AME'!AB125/'Variables AME'!AB$64*'Variables AME'!$S$64</f>
        <v>4328.4162457786451</v>
      </c>
      <c r="AE44" s="23">
        <f>'Variables AME'!AC88*'Variables AME'!AC125/'Variables AME'!AC$64*'Variables AME'!$S$64</f>
        <v>3226.5453124759861</v>
      </c>
      <c r="AF44" s="23">
        <f>'Variables AME'!AD88*'Variables AME'!AD125/'Variables AME'!AD$64*'Variables AME'!$S$64</f>
        <v>3120.5997550759562</v>
      </c>
      <c r="AG44" s="23">
        <f>'Variables AME'!AE88*'Variables AME'!AE125/'Variables AME'!AE$64*'Variables AME'!$S$64</f>
        <v>3014.5555047194703</v>
      </c>
      <c r="AH44" s="23">
        <f>'Variables AME'!AF88*'Variables AME'!AF125/'Variables AME'!AF$64*'Variables AME'!$S$64</f>
        <v>2908.4974860392558</v>
      </c>
      <c r="AI44" s="23">
        <f>'Variables AME'!AG88*'Variables AME'!AG125/'Variables AME'!AG$64*'Variables AME'!$S$64</f>
        <v>2750.6232909861469</v>
      </c>
      <c r="AJ44" s="23">
        <f>'Variables AME'!AH88*'Variables AME'!AH125/'Variables AME'!AH$64*'Variables AME'!$S$64</f>
        <v>2807.3442282344595</v>
      </c>
      <c r="AK44" s="23">
        <f>'Variables AME'!AI88*'Variables AME'!AI125/'Variables AME'!AI$64*'Variables AME'!$S$64</f>
        <v>2716.6407114943636</v>
      </c>
      <c r="AL44" s="23">
        <f>'Variables AME'!AJ88*'Variables AME'!AJ125/'Variables AME'!AJ$64*'Variables AME'!$S$64</f>
        <v>2625.9354453590017</v>
      </c>
      <c r="AM44" s="23">
        <f>'Variables AME'!AK88*'Variables AME'!AK125/'Variables AME'!AK$64*'Variables AME'!$S$64</f>
        <v>2535.3013171479915</v>
      </c>
      <c r="AN44" s="23">
        <f>'Variables AME'!AL88*'Variables AME'!AL125/'Variables AME'!AL$64*'Variables AME'!$S$64</f>
        <v>2389.7039145695057</v>
      </c>
      <c r="AO44" s="23">
        <f>'Variables AME'!AM88*'Variables AME'!AM125/'Variables AME'!AM$64*'Variables AME'!$S$64</f>
        <v>2292.7218474588612</v>
      </c>
      <c r="AP44" s="23">
        <f>'Variables AME'!AN88*'Variables AME'!AN125/'Variables AME'!AN$64*'Variables AME'!$S$64</f>
        <v>2203.3006976796173</v>
      </c>
      <c r="AQ44" s="23">
        <f>'Variables AME'!AO88*'Variables AME'!AO125/'Variables AME'!AO$64*'Variables AME'!$S$64</f>
        <v>2113.8811886192188</v>
      </c>
      <c r="AR44" s="23">
        <f>'Variables AME'!AP88*'Variables AME'!AP125/'Variables AME'!AP$64*'Variables AME'!$S$64</f>
        <v>2024.3918871233921</v>
      </c>
      <c r="AS44" s="23">
        <f>'Variables AME'!AQ88*'Variables AME'!AQ125/'Variables AME'!AQ$64*'Variables AME'!$S$64</f>
        <v>1876.171044699141</v>
      </c>
      <c r="AT44" s="23">
        <f>'Variables AME'!AR88*'Variables AME'!AR125/'Variables AME'!AR$64*'Variables AME'!$S$64</f>
        <v>1752.1853282136547</v>
      </c>
      <c r="AU44" s="23">
        <f>'Variables AME'!AS88*'Variables AME'!AS125/'Variables AME'!AS$64*'Variables AME'!$S$64</f>
        <v>1661.5037630487845</v>
      </c>
      <c r="AV44" s="23">
        <f>'Variables AME'!AT88*'Variables AME'!AT125/'Variables AME'!AT$64*'Variables AME'!$S$64</f>
        <v>1570.7974324307925</v>
      </c>
      <c r="AW44" s="23">
        <f>'Variables AME'!AU88*'Variables AME'!AU125/'Variables AME'!AU$64*'Variables AME'!$S$64</f>
        <v>1480.0549739759399</v>
      </c>
      <c r="AX44" s="23">
        <f>'Variables AME'!AV88*'Variables AME'!AV125/'Variables AME'!AV$64*'Variables AME'!$S$64</f>
        <v>1389.2208153626887</v>
      </c>
      <c r="AY44" s="153">
        <f>U44</f>
        <v>7400.670048552146</v>
      </c>
      <c r="AZ44" s="153">
        <f>AD44</f>
        <v>4328.4162457786451</v>
      </c>
      <c r="BA44" s="154">
        <f>AVERAGE(X44:AD44)</f>
        <v>5615.9530504858894</v>
      </c>
      <c r="BB44" s="154">
        <f>AVERAGE(X44:AX44)</f>
        <v>3176.7276777079792</v>
      </c>
    </row>
    <row r="45" spans="1:54" x14ac:dyDescent="0.25">
      <c r="A45" s="171"/>
      <c r="B45" s="167"/>
      <c r="C45" t="s">
        <v>156</v>
      </c>
      <c r="D45" s="23">
        <f>'Variables AME'!B89*'Variables AME'!B126/'Variables AME'!B$64*'Variables AME'!$S$64</f>
        <v>216.48688498760509</v>
      </c>
      <c r="E45" s="23">
        <f>'Variables AME'!C89*'Variables AME'!C126/'Variables AME'!C$64*'Variables AME'!$S$64</f>
        <v>219.96265195074841</v>
      </c>
      <c r="F45" s="23">
        <f>'Variables AME'!D89*'Variables AME'!D126/'Variables AME'!D$64*'Variables AME'!$S$64</f>
        <v>225.97684340450886</v>
      </c>
      <c r="G45" s="23">
        <f>'Variables AME'!E89*'Variables AME'!E126/'Variables AME'!E$64*'Variables AME'!$S$64</f>
        <v>223.31901592240175</v>
      </c>
      <c r="H45" s="23">
        <f>'Variables AME'!F89*'Variables AME'!F126/'Variables AME'!F$64*'Variables AME'!$S$64</f>
        <v>216.53682347622328</v>
      </c>
      <c r="I45" s="23">
        <f>'Variables AME'!G89*'Variables AME'!G126/'Variables AME'!G$64*'Variables AME'!$S$64</f>
        <v>196.64328371524036</v>
      </c>
      <c r="J45" s="23">
        <f>'Variables AME'!H89*'Variables AME'!H126/'Variables AME'!H$64*'Variables AME'!$S$64</f>
        <v>186.01532343963794</v>
      </c>
      <c r="K45" s="23">
        <f>'Variables AME'!I89*'Variables AME'!I126/'Variables AME'!I$64*'Variables AME'!$S$64</f>
        <v>178.80047211084056</v>
      </c>
      <c r="L45" s="23">
        <f>'Variables AME'!J89*'Variables AME'!J126/'Variables AME'!J$64*'Variables AME'!$S$64</f>
        <v>170.86787410460903</v>
      </c>
      <c r="M45" s="23">
        <f>'Variables AME'!K89*'Variables AME'!K126/'Variables AME'!K$64*'Variables AME'!$S$64</f>
        <v>159.84228609539588</v>
      </c>
      <c r="N45" s="23">
        <f>'Variables AME'!L89*'Variables AME'!L126/'Variables AME'!L$64*'Variables AME'!$S$64</f>
        <v>147.77831333537597</v>
      </c>
      <c r="O45" s="23">
        <f>'Variables AME'!M89*'Variables AME'!M126/'Variables AME'!M$64*'Variables AME'!$S$64</f>
        <v>134.67765611234623</v>
      </c>
      <c r="P45" s="23">
        <f>'Variables AME'!N89*'Variables AME'!N126/'Variables AME'!N$64*'Variables AME'!$S$64</f>
        <v>115.69909790925291</v>
      </c>
      <c r="Q45" s="23">
        <f>'Variables AME'!O89*'Variables AME'!O126/'Variables AME'!O$64*'Variables AME'!$S$64</f>
        <v>97.830504510882122</v>
      </c>
      <c r="R45" s="23">
        <f>'Variables AME'!P89*'Variables AME'!P126/'Variables AME'!P$64*'Variables AME'!$S$64</f>
        <v>81.44040601907939</v>
      </c>
      <c r="S45" s="23">
        <f>'Variables AME'!Q89*'Variables AME'!Q126/'Variables AME'!Q$64*'Variables AME'!$S$64</f>
        <v>63.577327554898382</v>
      </c>
      <c r="T45" s="23">
        <f>'Variables AME'!R89*'Variables AME'!R126/'Variables AME'!R$64*'Variables AME'!$S$64</f>
        <v>46.477172195981638</v>
      </c>
      <c r="U45" s="23">
        <f>'Variables AME'!S89*'Variables AME'!S126/'Variables AME'!S$64*'Variables AME'!$S$64</f>
        <v>3.709260824329188</v>
      </c>
      <c r="V45" s="23">
        <f>'Variables AME'!T89*'Variables AME'!T126/'Variables AME'!T$64*'Variables AME'!$S$64</f>
        <v>3.7151815133463244</v>
      </c>
      <c r="W45" s="23">
        <f>'Variables AME'!U89*'Variables AME'!U126/'Variables AME'!U$64*'Variables AME'!$S$64</f>
        <v>3.7199138568962637</v>
      </c>
      <c r="X45" s="23">
        <f>'Variables AME'!V89*'Variables AME'!V126/'Variables AME'!V$64*'Variables AME'!$S$64</f>
        <v>3.7250505421913078</v>
      </c>
      <c r="Y45" s="23">
        <f>'Variables AME'!W89*'Variables AME'!W126/'Variables AME'!W$64*'Variables AME'!$S$64</f>
        <v>3.7305753614489472</v>
      </c>
      <c r="Z45" s="23">
        <f>'Variables AME'!X89*'Variables AME'!X126/'Variables AME'!X$64*'Variables AME'!$S$64</f>
        <v>3.7302794245702975</v>
      </c>
      <c r="AA45" s="23">
        <f>'Variables AME'!Y89*'Variables AME'!Y126/'Variables AME'!Y$64*'Variables AME'!$S$64</f>
        <v>3.7294141609421922</v>
      </c>
      <c r="AB45" s="23">
        <f>'Variables AME'!Z89*'Variables AME'!Z126/'Variables AME'!Z$64*'Variables AME'!$S$64</f>
        <v>3.728669128513225</v>
      </c>
      <c r="AC45" s="23">
        <f>'Variables AME'!AA89*'Variables AME'!AA126/'Variables AME'!AA$64*'Variables AME'!$S$64</f>
        <v>3.7281009955320967</v>
      </c>
      <c r="AD45" s="23">
        <f>'Variables AME'!AB89*'Variables AME'!AB126/'Variables AME'!AB$64*'Variables AME'!$S$64</f>
        <v>3.7276466294845214</v>
      </c>
      <c r="AE45" s="23">
        <f>'Variables AME'!AC89*'Variables AME'!AC126/'Variables AME'!AC$64*'Variables AME'!$S$64</f>
        <v>3.7275263864130053</v>
      </c>
      <c r="AF45" s="23">
        <f>'Variables AME'!AD89*'Variables AME'!AD126/'Variables AME'!AD$64*'Variables AME'!$S$64</f>
        <v>3.7273505092057961</v>
      </c>
      <c r="AG45" s="23">
        <f>'Variables AME'!AE89*'Variables AME'!AE126/'Variables AME'!AE$64*'Variables AME'!$S$64</f>
        <v>3.7270402665380788</v>
      </c>
      <c r="AH45" s="23">
        <f>'Variables AME'!AF89*'Variables AME'!AF126/'Variables AME'!AF$64*'Variables AME'!$S$64</f>
        <v>3.7266898193506783</v>
      </c>
      <c r="AI45" s="23">
        <f>'Variables AME'!AG89*'Variables AME'!AG126/'Variables AME'!AG$64*'Variables AME'!$S$64</f>
        <v>3.7263659287364272</v>
      </c>
      <c r="AJ45" s="23">
        <f>'Variables AME'!AH89*'Variables AME'!AH126/'Variables AME'!AH$64*'Variables AME'!$S$64</f>
        <v>3.7258349390012189</v>
      </c>
      <c r="AK45" s="23">
        <f>'Variables AME'!AI89*'Variables AME'!AI126/'Variables AME'!AI$64*'Variables AME'!$S$64</f>
        <v>3.7254177118076037</v>
      </c>
      <c r="AL45" s="23">
        <f>'Variables AME'!AJ89*'Variables AME'!AJ126/'Variables AME'!AJ$64*'Variables AME'!$S$64</f>
        <v>3.7249692820874611</v>
      </c>
      <c r="AM45" s="23">
        <f>'Variables AME'!AK89*'Variables AME'!AK126/'Variables AME'!AK$64*'Variables AME'!$S$64</f>
        <v>3.7245933966469225</v>
      </c>
      <c r="AN45" s="23">
        <f>'Variables AME'!AL89*'Variables AME'!AL126/'Variables AME'!AL$64*'Variables AME'!$S$64</f>
        <v>3.7242953103972556</v>
      </c>
      <c r="AO45" s="23">
        <f>'Variables AME'!AM89*'Variables AME'!AM126/'Variables AME'!AM$64*'Variables AME'!$S$64</f>
        <v>3.7246730821440273</v>
      </c>
      <c r="AP45" s="23">
        <f>'Variables AME'!AN89*'Variables AME'!AN126/'Variables AME'!AN$64*'Variables AME'!$S$64</f>
        <v>3.7250615303462844</v>
      </c>
      <c r="AQ45" s="23">
        <f>'Variables AME'!AO89*'Variables AME'!AO126/'Variables AME'!AO$64*'Variables AME'!$S$64</f>
        <v>3.7254858267942836</v>
      </c>
      <c r="AR45" s="23">
        <f>'Variables AME'!AP89*'Variables AME'!AP126/'Variables AME'!AP$64*'Variables AME'!$S$64</f>
        <v>3.7258192622200577</v>
      </c>
      <c r="AS45" s="23">
        <f>'Variables AME'!AQ89*'Variables AME'!AQ126/'Variables AME'!AQ$64*'Variables AME'!$S$64</f>
        <v>3.726199999841981</v>
      </c>
      <c r="AT45" s="23">
        <f>'Variables AME'!AR89*'Variables AME'!AR126/'Variables AME'!AR$64*'Variables AME'!$S$64</f>
        <v>3.7268751114921179</v>
      </c>
      <c r="AU45" s="23">
        <f>'Variables AME'!AS89*'Variables AME'!AS126/'Variables AME'!AS$64*'Variables AME'!$S$64</f>
        <v>3.7275442261054041</v>
      </c>
      <c r="AV45" s="23">
        <f>'Variables AME'!AT89*'Variables AME'!AT126/'Variables AME'!AT$64*'Variables AME'!$S$64</f>
        <v>3.728232101448183</v>
      </c>
      <c r="AW45" s="23">
        <f>'Variables AME'!AU89*'Variables AME'!AU126/'Variables AME'!AU$64*'Variables AME'!$S$64</f>
        <v>3.728913566846987</v>
      </c>
      <c r="AX45" s="23">
        <f>'Variables AME'!AV89*'Variables AME'!AV126/'Variables AME'!AV$64*'Variables AME'!$S$64</f>
        <v>3.729438175204391</v>
      </c>
      <c r="AY45" s="153">
        <f>SUM(U48:U51)</f>
        <v>9077.0276803279576</v>
      </c>
      <c r="AZ45" s="153">
        <f>SUM(AD48:AD51)</f>
        <v>8580.8367072559577</v>
      </c>
      <c r="BA45" s="154">
        <f>SUM(AVERAGE(X48:AD48),AVERAGE(X49:AD49),AVERAGE(X50:AD50),AVERAGE(X51:AD51))</f>
        <v>8780.6647171219647</v>
      </c>
      <c r="BB45" s="154">
        <f>SUM(AVERAGE(X48:AX48),AVERAGE(X49:AX49),AVERAGE(X50:AX50),AVERAGE(X51:AX51))</f>
        <v>9710.3427762152787</v>
      </c>
    </row>
    <row r="46" spans="1:54" x14ac:dyDescent="0.25">
      <c r="A46" s="171"/>
      <c r="B46" s="167"/>
      <c r="C46" t="s">
        <v>157</v>
      </c>
      <c r="D46" s="23">
        <f>'Variables AME'!B90*'Variables AME'!B127/'Variables AME'!B$64*'Variables AME'!$S$64</f>
        <v>71.676969049388035</v>
      </c>
      <c r="E46" s="23">
        <f>'Variables AME'!C90*'Variables AME'!C127/'Variables AME'!C$64*'Variables AME'!$S$64</f>
        <v>72.827765972048596</v>
      </c>
      <c r="F46" s="23">
        <f>'Variables AME'!D90*'Variables AME'!D127/'Variables AME'!D$64*'Variables AME'!$S$64</f>
        <v>74.818995230344456</v>
      </c>
      <c r="G46" s="23">
        <f>'Variables AME'!E90*'Variables AME'!E127/'Variables AME'!E$64*'Variables AME'!$S$64</f>
        <v>76.858300218210942</v>
      </c>
      <c r="H46" s="23">
        <f>'Variables AME'!F90*'Variables AME'!F127/'Variables AME'!F$64*'Variables AME'!$S$64</f>
        <v>79.00993087594297</v>
      </c>
      <c r="I46" s="23">
        <f>'Variables AME'!G90*'Variables AME'!G127/'Variables AME'!G$64*'Variables AME'!$S$64</f>
        <v>76.916150183147835</v>
      </c>
      <c r="J46" s="23">
        <f>'Variables AME'!H90*'Variables AME'!H127/'Variables AME'!H$64*'Variables AME'!$S$64</f>
        <v>78.094988274275224</v>
      </c>
      <c r="K46" s="23">
        <f>'Variables AME'!I90*'Variables AME'!I127/'Variables AME'!I$64*'Variables AME'!$S$64</f>
        <v>80.548771572910496</v>
      </c>
      <c r="L46" s="23">
        <f>'Variables AME'!J90*'Variables AME'!J127/'Variables AME'!J$64*'Variables AME'!$S$64</f>
        <v>82.670089502202671</v>
      </c>
      <c r="M46" s="23">
        <f>'Variables AME'!K90*'Variables AME'!K127/'Variables AME'!K$64*'Variables AME'!$S$64</f>
        <v>83.24549901628005</v>
      </c>
      <c r="N46" s="23">
        <f>'Variables AME'!L90*'Variables AME'!L127/'Variables AME'!L$64*'Variables AME'!$S$64</f>
        <v>83.04142596743273</v>
      </c>
      <c r="O46" s="23">
        <f>'Variables AME'!M90*'Variables AME'!M127/'Variables AME'!M$64*'Variables AME'!$S$64</f>
        <v>81.910945460007781</v>
      </c>
      <c r="P46" s="23">
        <f>'Variables AME'!N90*'Variables AME'!N127/'Variables AME'!N$64*'Variables AME'!$S$64</f>
        <v>84.823846735858424</v>
      </c>
      <c r="Q46" s="23">
        <f>'Variables AME'!O90*'Variables AME'!O127/'Variables AME'!O$64*'Variables AME'!$S$64</f>
        <v>91.769244403745887</v>
      </c>
      <c r="R46" s="23">
        <f>'Variables AME'!P90*'Variables AME'!P127/'Variables AME'!P$64*'Variables AME'!$S$64</f>
        <v>101.40499874922384</v>
      </c>
      <c r="S46" s="23">
        <f>'Variables AME'!Q90*'Variables AME'!Q127/'Variables AME'!Q$64*'Variables AME'!$S$64</f>
        <v>109.99321200907859</v>
      </c>
      <c r="T46" s="23">
        <f>'Variables AME'!R90*'Variables AME'!R127/'Variables AME'!R$64*'Variables AME'!$S$64</f>
        <v>119.08290854771114</v>
      </c>
      <c r="U46" s="23">
        <f>'Variables AME'!S90*'Variables AME'!S127/'Variables AME'!S$64*'Variables AME'!$S$64</f>
        <v>0.60521812183213308</v>
      </c>
      <c r="V46" s="23">
        <f>'Variables AME'!T90*'Variables AME'!T127/'Variables AME'!T$64*'Variables AME'!$S$64</f>
        <v>0.60618416537934494</v>
      </c>
      <c r="W46" s="23">
        <f>'Variables AME'!U90*'Variables AME'!U127/'Variables AME'!U$64*'Variables AME'!$S$64</f>
        <v>0.60695631393679217</v>
      </c>
      <c r="X46" s="23">
        <f>'Variables AME'!V90*'Variables AME'!V127/'Variables AME'!V$64*'Variables AME'!$S$64</f>
        <v>0.60779443648396614</v>
      </c>
      <c r="Y46" s="23">
        <f>'Variables AME'!W90*'Variables AME'!W127/'Variables AME'!W$64*'Variables AME'!$S$64</f>
        <v>0.60869588848997325</v>
      </c>
      <c r="Z46" s="23">
        <f>'Variables AME'!X90*'Variables AME'!X127/'Variables AME'!X$64*'Variables AME'!$S$64</f>
        <v>118.07619905423584</v>
      </c>
      <c r="AA46" s="23">
        <f>'Variables AME'!Y90*'Variables AME'!Y127/'Variables AME'!Y$64*'Variables AME'!$S$64</f>
        <v>116.82341661346494</v>
      </c>
      <c r="AB46" s="23">
        <f>'Variables AME'!Z90*'Variables AME'!Z127/'Variables AME'!Z$64*'Variables AME'!$S$64</f>
        <v>115.57492951846666</v>
      </c>
      <c r="AC46" s="23">
        <f>'Variables AME'!AA90*'Variables AME'!AA127/'Variables AME'!AA$64*'Variables AME'!$S$64</f>
        <v>114.33235712743476</v>
      </c>
      <c r="AD46" s="23">
        <f>'Variables AME'!AB90*'Variables AME'!AB127/'Variables AME'!AB$64*'Variables AME'!$S$64</f>
        <v>113.09360965495206</v>
      </c>
      <c r="AE46" s="23">
        <f>'Variables AME'!AC90*'Variables AME'!AC127/'Variables AME'!AC$64*'Variables AME'!$S$64</f>
        <v>184.79904280186645</v>
      </c>
      <c r="AF46" s="23">
        <f>'Variables AME'!AD90*'Variables AME'!AD127/'Variables AME'!AD$64*'Variables AME'!$S$64</f>
        <v>185.99662131410909</v>
      </c>
      <c r="AG46" s="23">
        <f>'Variables AME'!AE90*'Variables AME'!AE127/'Variables AME'!AE$64*'Variables AME'!$S$64</f>
        <v>187.1873377312003</v>
      </c>
      <c r="AH46" s="23">
        <f>'Variables AME'!AF90*'Variables AME'!AF127/'Variables AME'!AF$64*'Variables AME'!$S$64</f>
        <v>188.37582093754909</v>
      </c>
      <c r="AI46" s="23">
        <f>'Variables AME'!AG90*'Variables AME'!AG127/'Variables AME'!AG$64*'Variables AME'!$S$64</f>
        <v>189.5654284189709</v>
      </c>
      <c r="AJ46" s="23">
        <f>'Variables AME'!AH90*'Variables AME'!AH127/'Variables AME'!AH$64*'Variables AME'!$S$64</f>
        <v>182.92328204985918</v>
      </c>
      <c r="AK46" s="23">
        <f>'Variables AME'!AI90*'Variables AME'!AI127/'Variables AME'!AI$64*'Variables AME'!$S$64</f>
        <v>183.8478015050097</v>
      </c>
      <c r="AL46" s="23">
        <f>'Variables AME'!AJ90*'Variables AME'!AJ127/'Variables AME'!AJ$64*'Variables AME'!$S$64</f>
        <v>184.77056156339845</v>
      </c>
      <c r="AM46" s="23">
        <f>'Variables AME'!AK90*'Variables AME'!AK127/'Variables AME'!AK$64*'Variables AME'!$S$64</f>
        <v>185.69671093346571</v>
      </c>
      <c r="AN46" s="23">
        <f>'Variables AME'!AL90*'Variables AME'!AL127/'Variables AME'!AL$64*'Variables AME'!$S$64</f>
        <v>186.62656813531669</v>
      </c>
      <c r="AO46" s="23">
        <f>'Variables AME'!AM90*'Variables AME'!AM127/'Variables AME'!AM$64*'Variables AME'!$S$64</f>
        <v>189.66474057107749</v>
      </c>
      <c r="AP46" s="23">
        <f>'Variables AME'!AN90*'Variables AME'!AN127/'Variables AME'!AN$64*'Variables AME'!$S$64</f>
        <v>190.6985888874452</v>
      </c>
      <c r="AQ46" s="23">
        <f>'Variables AME'!AO90*'Variables AME'!AO127/'Variables AME'!AO$64*'Variables AME'!$S$64</f>
        <v>191.73449358708945</v>
      </c>
      <c r="AR46" s="23">
        <f>'Variables AME'!AP90*'Variables AME'!AP127/'Variables AME'!AP$64*'Variables AME'!$S$64</f>
        <v>192.76592847485094</v>
      </c>
      <c r="AS46" s="23">
        <f>'Variables AME'!AQ90*'Variables AME'!AQ127/'Variables AME'!AQ$64*'Variables AME'!$S$64</f>
        <v>193.80000494949584</v>
      </c>
      <c r="AT46" s="23">
        <f>'Variables AME'!AR90*'Variables AME'!AR127/'Variables AME'!AR$64*'Variables AME'!$S$64</f>
        <v>2006.6963222529873</v>
      </c>
      <c r="AU46" s="23">
        <f>'Variables AME'!AS90*'Variables AME'!AS127/'Variables AME'!AS$64*'Variables AME'!$S$64</f>
        <v>2068.4770746532472</v>
      </c>
      <c r="AV46" s="23">
        <f>'Variables AME'!AT90*'Variables AME'!AT127/'Variables AME'!AT$64*'Variables AME'!$S$64</f>
        <v>2130.2905975691033</v>
      </c>
      <c r="AW46" s="23">
        <f>'Variables AME'!AU90*'Variables AME'!AU127/'Variables AME'!AU$64*'Variables AME'!$S$64</f>
        <v>2192.1230214371922</v>
      </c>
      <c r="AX46" s="23">
        <f>'Variables AME'!AV90*'Variables AME'!AV127/'Variables AME'!AV$64*'Variables AME'!$S$64</f>
        <v>2253.8831061990209</v>
      </c>
      <c r="AY46" s="153"/>
      <c r="AZ46" s="153"/>
      <c r="BA46" s="14"/>
      <c r="BB46" s="14"/>
    </row>
    <row r="47" spans="1:54" x14ac:dyDescent="0.25">
      <c r="A47" s="171"/>
      <c r="B47" s="167"/>
      <c r="C47" t="s">
        <v>158</v>
      </c>
      <c r="D47" s="23">
        <f>'Variables AME'!B91*'Variables AME'!B128/'Variables AME'!B$64*'Variables AME'!$S$64</f>
        <v>100.77582563557148</v>
      </c>
      <c r="E47" s="23">
        <f>'Variables AME'!C91*'Variables AME'!C128/'Variables AME'!C$64*'Variables AME'!$S$64</f>
        <v>102.39381411301493</v>
      </c>
      <c r="F47" s="23">
        <f>'Variables AME'!D91*'Variables AME'!D128/'Variables AME'!D$64*'Variables AME'!$S$64</f>
        <v>105.19342122247602</v>
      </c>
      <c r="G47" s="23">
        <f>'Variables AME'!E91*'Variables AME'!E128/'Variables AME'!E$64*'Variables AME'!$S$64</f>
        <v>101.84474950313225</v>
      </c>
      <c r="H47" s="23">
        <f>'Variables AME'!F91*'Variables AME'!F128/'Variables AME'!F$64*'Variables AME'!$S$64</f>
        <v>95.673604533048945</v>
      </c>
      <c r="I47" s="23">
        <f>'Variables AME'!G91*'Variables AME'!G128/'Variables AME'!G$64*'Variables AME'!$S$64</f>
        <v>83.598576474919241</v>
      </c>
      <c r="J47" s="23">
        <f>'Variables AME'!H91*'Variables AME'!H128/'Variables AME'!H$64*'Variables AME'!$S$64</f>
        <v>76.059771923248789</v>
      </c>
      <c r="K47" s="23">
        <f>'Variables AME'!I91*'Variables AME'!I128/'Variables AME'!I$64*'Variables AME'!$S$64</f>
        <v>70.334807530930362</v>
      </c>
      <c r="L47" s="23">
        <f>'Variables AME'!J91*'Variables AME'!J128/'Variables AME'!J$64*'Variables AME'!$S$64</f>
        <v>64.616444958524085</v>
      </c>
      <c r="M47" s="23">
        <f>'Variables AME'!K91*'Variables AME'!K128/'Variables AME'!K$64*'Variables AME'!$S$64</f>
        <v>58.025743774086081</v>
      </c>
      <c r="N47" s="23">
        <f>'Variables AME'!L91*'Variables AME'!L128/'Variables AME'!L$64*'Variables AME'!$S$64</f>
        <v>51.415611881658364</v>
      </c>
      <c r="O47" s="23">
        <f>'Variables AME'!M91*'Variables AME'!M128/'Variables AME'!M$64*'Variables AME'!$S$64</f>
        <v>44.815853292304119</v>
      </c>
      <c r="P47" s="23">
        <f>'Variables AME'!N91*'Variables AME'!N128/'Variables AME'!N$64*'Variables AME'!$S$64</f>
        <v>36.447056430612221</v>
      </c>
      <c r="Q47" s="23">
        <f>'Variables AME'!O91*'Variables AME'!O128/'Variables AME'!O$64*'Variables AME'!$S$64</f>
        <v>28.673914675262868</v>
      </c>
      <c r="R47" s="23">
        <f>'Variables AME'!P91*'Variables AME'!P128/'Variables AME'!P$64*'Variables AME'!$S$64</f>
        <v>21.574882162074886</v>
      </c>
      <c r="S47" s="23">
        <f>'Variables AME'!Q91*'Variables AME'!Q128/'Variables AME'!Q$64*'Variables AME'!$S$64</f>
        <v>14.33095366109951</v>
      </c>
      <c r="T47" s="23">
        <f>'Variables AME'!R91*'Variables AME'!R128/'Variables AME'!R$64*'Variables AME'!$S$64</f>
        <v>7.6989799223831765</v>
      </c>
      <c r="U47" s="23">
        <f>'Variables AME'!S91*'Variables AME'!S128/'Variables AME'!S$64*'Variables AME'!$S$64</f>
        <v>4.3332419507665456</v>
      </c>
      <c r="V47" s="23">
        <f>'Variables AME'!T91*'Variables AME'!T128/'Variables AME'!T$64*'Variables AME'!$S$64</f>
        <v>4.3401586315542895</v>
      </c>
      <c r="W47" s="23">
        <f>'Variables AME'!U91*'Variables AME'!U128/'Variables AME'!U$64*'Variables AME'!$S$64</f>
        <v>4.3456870616830514</v>
      </c>
      <c r="X47" s="23">
        <f>'Variables AME'!V91*'Variables AME'!V128/'Variables AME'!V$64*'Variables AME'!$S$64</f>
        <v>4.3516878530235639</v>
      </c>
      <c r="Y47" s="23">
        <f>'Variables AME'!W91*'Variables AME'!W128/'Variables AME'!W$64*'Variables AME'!$S$64</f>
        <v>4.3581420706574328</v>
      </c>
      <c r="Z47" s="23">
        <f>'Variables AME'!X91*'Variables AME'!X128/'Variables AME'!X$64*'Variables AME'!$S$64</f>
        <v>4.3577963514881448</v>
      </c>
      <c r="AA47" s="23">
        <f>'Variables AME'!Y91*'Variables AME'!Y128/'Variables AME'!Y$64*'Variables AME'!$S$64</f>
        <v>4.3567855307362269</v>
      </c>
      <c r="AB47" s="23">
        <f>'Variables AME'!Z91*'Variables AME'!Z128/'Variables AME'!Z$64*'Variables AME'!$S$64</f>
        <v>4.3559151666335474</v>
      </c>
      <c r="AC47" s="23">
        <f>'Variables AME'!AA91*'Variables AME'!AA128/'Variables AME'!AA$64*'Variables AME'!$S$64</f>
        <v>4.3552514614987849</v>
      </c>
      <c r="AD47" s="23">
        <f>'Variables AME'!AB91*'Variables AME'!AB128/'Variables AME'!AB$64*'Variables AME'!$S$64</f>
        <v>4.3547206603389386</v>
      </c>
      <c r="AE47" s="23">
        <f>'Variables AME'!AC91*'Variables AME'!AC128/'Variables AME'!AC$64*'Variables AME'!$S$64</f>
        <v>4.3545801908872264</v>
      </c>
      <c r="AF47" s="23">
        <f>'Variables AME'!AD91*'Variables AME'!AD128/'Variables AME'!AD$64*'Variables AME'!$S$64</f>
        <v>4.3543747266474258</v>
      </c>
      <c r="AG47" s="23">
        <f>'Variables AME'!AE91*'Variables AME'!AE128/'Variables AME'!AE$64*'Variables AME'!$S$64</f>
        <v>4.3540122942833053</v>
      </c>
      <c r="AH47" s="23">
        <f>'Variables AME'!AF91*'Variables AME'!AF128/'Variables AME'!AF$64*'Variables AME'!$S$64</f>
        <v>4.3536028926337424</v>
      </c>
      <c r="AI47" s="23">
        <f>'Variables AME'!AG91*'Variables AME'!AG128/'Variables AME'!AG$64*'Variables AME'!$S$64</f>
        <v>4.353224517765506</v>
      </c>
      <c r="AJ47" s="23">
        <f>'Variables AME'!AH91*'Variables AME'!AH128/'Variables AME'!AH$64*'Variables AME'!$S$64</f>
        <v>4.3526042039013131</v>
      </c>
      <c r="AK47" s="23">
        <f>'Variables AME'!AI91*'Variables AME'!AI128/'Variables AME'!AI$64*'Variables AME'!$S$64</f>
        <v>4.3521167891847403</v>
      </c>
      <c r="AL47" s="23">
        <f>'Variables AME'!AJ91*'Variables AME'!AJ128/'Variables AME'!AJ$64*'Variables AME'!$S$64</f>
        <v>4.351592924400209</v>
      </c>
      <c r="AM47" s="23">
        <f>'Variables AME'!AK91*'Variables AME'!AK128/'Variables AME'!AK$64*'Variables AME'!$S$64</f>
        <v>4.3511538051699903</v>
      </c>
      <c r="AN47" s="23">
        <f>'Variables AME'!AL91*'Variables AME'!AL128/'Variables AME'!AL$64*'Variables AME'!$S$64</f>
        <v>4.350805574406059</v>
      </c>
      <c r="AO47" s="23">
        <f>'Variables AME'!AM91*'Variables AME'!AM128/'Variables AME'!AM$64*'Variables AME'!$S$64</f>
        <v>4.3512468961648221</v>
      </c>
      <c r="AP47" s="23">
        <f>'Variables AME'!AN91*'Variables AME'!AN128/'Variables AME'!AN$64*'Variables AME'!$S$64</f>
        <v>4.3517006897009232</v>
      </c>
      <c r="AQ47" s="23">
        <f>'Variables AME'!AO91*'Variables AME'!AO128/'Variables AME'!AO$64*'Variables AME'!$S$64</f>
        <v>4.3521963623551594</v>
      </c>
      <c r="AR47" s="23">
        <f>'Variables AME'!AP91*'Variables AME'!AP128/'Variables AME'!AP$64*'Variables AME'!$S$64</f>
        <v>4.3525858901225645</v>
      </c>
      <c r="AS47" s="23">
        <f>'Variables AME'!AQ91*'Variables AME'!AQ128/'Variables AME'!AQ$64*'Variables AME'!$S$64</f>
        <v>4.3530306756588848</v>
      </c>
      <c r="AT47" s="23">
        <f>'Variables AME'!AR91*'Variables AME'!AR128/'Variables AME'!AR$64*'Variables AME'!$S$64</f>
        <v>4.3538193571159667</v>
      </c>
      <c r="AU47" s="23">
        <f>'Variables AME'!AS91*'Variables AME'!AS128/'Variables AME'!AS$64*'Variables AME'!$S$64</f>
        <v>4.3546010310558136</v>
      </c>
      <c r="AV47" s="23">
        <f>'Variables AME'!AT91*'Variables AME'!AT128/'Variables AME'!AT$64*'Variables AME'!$S$64</f>
        <v>4.3554046218053957</v>
      </c>
      <c r="AW47" s="23">
        <f>'Variables AME'!AU91*'Variables AME'!AU128/'Variables AME'!AU$64*'Variables AME'!$S$64</f>
        <v>4.3562007246670476</v>
      </c>
      <c r="AX47" s="23">
        <f>'Variables AME'!AV91*'Variables AME'!AV128/'Variables AME'!AV$64*'Variables AME'!$S$64</f>
        <v>4.3568135845880356</v>
      </c>
      <c r="AY47" s="153"/>
      <c r="AZ47" s="153"/>
      <c r="BA47" s="14"/>
      <c r="BB47" s="14"/>
    </row>
    <row r="48" spans="1:54" x14ac:dyDescent="0.25">
      <c r="A48" s="171"/>
      <c r="B48" s="167"/>
      <c r="C48" t="s">
        <v>159</v>
      </c>
      <c r="D48" s="23">
        <f>'Variables AME'!B92*'Variables AME'!B129/'Variables AME'!B$64*'Variables AME'!$S$64</f>
        <v>119.91177515743733</v>
      </c>
      <c r="E48" s="23">
        <f>'Variables AME'!C92*'Variables AME'!C129/'Variables AME'!C$64*'Variables AME'!$S$64</f>
        <v>121.83699749415297</v>
      </c>
      <c r="F48" s="23">
        <f>'Variables AME'!D92*'Variables AME'!D129/'Variables AME'!D$64*'Variables AME'!$S$64</f>
        <v>125.16819150029043</v>
      </c>
      <c r="G48" s="23">
        <f>'Variables AME'!E92*'Variables AME'!E129/'Variables AME'!E$64*'Variables AME'!$S$64</f>
        <v>192.83515859347639</v>
      </c>
      <c r="H48" s="23">
        <f>'Variables AME'!F92*'Variables AME'!F129/'Variables AME'!F$64*'Variables AME'!$S$64</f>
        <v>298.39019690913693</v>
      </c>
      <c r="I48" s="23">
        <f>'Variables AME'!G92*'Variables AME'!G129/'Variables AME'!G$64*'Variables AME'!$S$64</f>
        <v>409.86347970001884</v>
      </c>
      <c r="J48" s="23">
        <f>'Variables AME'!H92*'Variables AME'!H129/'Variables AME'!H$64*'Variables AME'!$S$64</f>
        <v>534.92326096346096</v>
      </c>
      <c r="K48" s="23">
        <f>'Variables AME'!I92*'Variables AME'!I129/'Variables AME'!I$64*'Variables AME'!$S$64</f>
        <v>659.96763902940108</v>
      </c>
      <c r="L48" s="23">
        <f>'Variables AME'!J92*'Variables AME'!J129/'Variables AME'!J$64*'Variables AME'!$S$64</f>
        <v>771.51467843640251</v>
      </c>
      <c r="M48" s="23">
        <f>'Variables AME'!K92*'Variables AME'!K129/'Variables AME'!K$64*'Variables AME'!$S$64</f>
        <v>854.38971429427295</v>
      </c>
      <c r="N48" s="23">
        <f>'Variables AME'!L92*'Variables AME'!L129/'Variables AME'!L$64*'Variables AME'!$S$64</f>
        <v>908.68627531801781</v>
      </c>
      <c r="O48" s="23">
        <f>'Variables AME'!M92*'Variables AME'!M129/'Variables AME'!M$64*'Variables AME'!$S$64</f>
        <v>923.78985884734766</v>
      </c>
      <c r="P48" s="23">
        <f>'Variables AME'!N92*'Variables AME'!N129/'Variables AME'!N$64*'Variables AME'!$S$64</f>
        <v>979.3858255984685</v>
      </c>
      <c r="Q48" s="23">
        <f>'Variables AME'!O92*'Variables AME'!O129/'Variables AME'!O$64*'Variables AME'!$S$64</f>
        <v>1083.6829720938135</v>
      </c>
      <c r="R48" s="23">
        <f>'Variables AME'!P92*'Variables AME'!P129/'Variables AME'!P$64*'Variables AME'!$S$64</f>
        <v>1225.1267771524083</v>
      </c>
      <c r="S48" s="23">
        <f>'Variables AME'!Q92*'Variables AME'!Q129/'Variables AME'!Q$64*'Variables AME'!$S$64</f>
        <v>1354.6163210842299</v>
      </c>
      <c r="T48" s="23">
        <f>'Variables AME'!R92*'Variables AME'!R129/'Variables AME'!R$64*'Variables AME'!$S$64</f>
        <v>1491.6433745901275</v>
      </c>
      <c r="U48" s="23">
        <f>'Variables AME'!S92*'Variables AME'!S129/'Variables AME'!S$64*'Variables AME'!$S$64</f>
        <v>3849.5878749747221</v>
      </c>
      <c r="V48" s="23">
        <f>'Variables AME'!T92*'Variables AME'!T129/'Variables AME'!T$64*'Variables AME'!$S$64</f>
        <v>3961.1116079019462</v>
      </c>
      <c r="W48" s="23">
        <f>'Variables AME'!U92*'Variables AME'!U129/'Variables AME'!U$64*'Variables AME'!$S$64</f>
        <v>4071.6705015062639</v>
      </c>
      <c r="X48" s="23">
        <f>'Variables AME'!V92*'Variables AME'!V129/'Variables AME'!V$64*'Variables AME'!$S$64</f>
        <v>4182.9519001711669</v>
      </c>
      <c r="Y48" s="23">
        <f>'Variables AME'!W92*'Variables AME'!W129/'Variables AME'!W$64*'Variables AME'!$S$64</f>
        <v>4294.9715511848135</v>
      </c>
      <c r="Z48" s="23">
        <f>'Variables AME'!X92*'Variables AME'!X129/'Variables AME'!X$64*'Variables AME'!$S$64</f>
        <v>3812.4254863505275</v>
      </c>
      <c r="AA48" s="23">
        <f>'Variables AME'!Y92*'Variables AME'!Y129/'Variables AME'!Y$64*'Variables AME'!$S$64</f>
        <v>3893.8088753672141</v>
      </c>
      <c r="AB48" s="23">
        <f>'Variables AME'!Z92*'Variables AME'!Z129/'Variables AME'!Z$64*'Variables AME'!$S$64</f>
        <v>3975.2822742800981</v>
      </c>
      <c r="AC48" s="23">
        <f>'Variables AME'!AA92*'Variables AME'!AA129/'Variables AME'!AA$64*'Variables AME'!$S$64</f>
        <v>4056.9153053700311</v>
      </c>
      <c r="AD48" s="23">
        <f>'Variables AME'!AB92*'Variables AME'!AB129/'Variables AME'!AB$64*'Variables AME'!$S$64</f>
        <v>4138.6495817551595</v>
      </c>
      <c r="AE48" s="23">
        <f>'Variables AME'!AC92*'Variables AME'!AC129/'Variables AME'!AC$64*'Variables AME'!$S$64</f>
        <v>4146.486589228477</v>
      </c>
      <c r="AF48" s="23">
        <f>'Variables AME'!AD92*'Variables AME'!AD129/'Variables AME'!AD$64*'Variables AME'!$S$64</f>
        <v>4225.5430474847381</v>
      </c>
      <c r="AG48" s="23">
        <f>'Variables AME'!AE92*'Variables AME'!AE129/'Variables AME'!AE$64*'Variables AME'!$S$64</f>
        <v>4304.4368438067504</v>
      </c>
      <c r="AH48" s="23">
        <f>'Variables AME'!AF92*'Variables AME'!AF129/'Variables AME'!AF$64*'Variables AME'!$S$64</f>
        <v>4383.270159454034</v>
      </c>
      <c r="AI48" s="23">
        <f>'Variables AME'!AG92*'Variables AME'!AG129/'Variables AME'!AG$64*'Variables AME'!$S$64</f>
        <v>4462.1203750389213</v>
      </c>
      <c r="AJ48" s="23">
        <f>'Variables AME'!AH92*'Variables AME'!AH129/'Variables AME'!AH$64*'Variables AME'!$S$64</f>
        <v>4237.8263370702662</v>
      </c>
      <c r="AK48" s="23">
        <f>'Variables AME'!AI92*'Variables AME'!AI129/'Variables AME'!AI$64*'Variables AME'!$S$64</f>
        <v>4304.4490165274183</v>
      </c>
      <c r="AL48" s="23">
        <f>'Variables AME'!AJ92*'Variables AME'!AJ129/'Variables AME'!AJ$64*'Variables AME'!$S$64</f>
        <v>4371.0200534692258</v>
      </c>
      <c r="AM48" s="23">
        <f>'Variables AME'!AK92*'Variables AME'!AK129/'Variables AME'!AK$64*'Variables AME'!$S$64</f>
        <v>4437.6613671655878</v>
      </c>
      <c r="AN48" s="23">
        <f>'Variables AME'!AL92*'Variables AME'!AL129/'Variables AME'!AL$64*'Variables AME'!$S$64</f>
        <v>4504.3832379655714</v>
      </c>
      <c r="AO48" s="23">
        <f>'Variables AME'!AM92*'Variables AME'!AM129/'Variables AME'!AM$64*'Variables AME'!$S$64</f>
        <v>4517.3755845297283</v>
      </c>
      <c r="AP48" s="23">
        <f>'Variables AME'!AN92*'Variables AME'!AN129/'Variables AME'!AN$64*'Variables AME'!$S$64</f>
        <v>4582.7553674111814</v>
      </c>
      <c r="AQ48" s="23">
        <f>'Variables AME'!AO92*'Variables AME'!AO129/'Variables AME'!AO$64*'Variables AME'!$S$64</f>
        <v>4648.1934129061528</v>
      </c>
      <c r="AR48" s="23">
        <f>'Variables AME'!AP92*'Variables AME'!AP129/'Variables AME'!AP$64*'Variables AME'!$S$64</f>
        <v>4713.5312982986179</v>
      </c>
      <c r="AS48" s="23">
        <f>'Variables AME'!AQ92*'Variables AME'!AQ129/'Variables AME'!AQ$64*'Variables AME'!$S$64</f>
        <v>4778.9414694061779</v>
      </c>
      <c r="AT48" s="23">
        <f>'Variables AME'!AR92*'Variables AME'!AR129/'Variables AME'!AR$64*'Variables AME'!$S$64</f>
        <v>4714.7737926608561</v>
      </c>
      <c r="AU48" s="23">
        <f>'Variables AME'!AS92*'Variables AME'!AS129/'Variables AME'!AS$64*'Variables AME'!$S$64</f>
        <v>4775.3723099276385</v>
      </c>
      <c r="AV48" s="23">
        <f>'Variables AME'!AT92*'Variables AME'!AT129/'Variables AME'!AT$64*'Variables AME'!$S$64</f>
        <v>4836.0166140218053</v>
      </c>
      <c r="AW48" s="23">
        <f>'Variables AME'!AU92*'Variables AME'!AU129/'Variables AME'!AU$64*'Variables AME'!$S$64</f>
        <v>4896.674554435619</v>
      </c>
      <c r="AX48" s="23">
        <f>'Variables AME'!AV92*'Variables AME'!AV129/'Variables AME'!AV$64*'Variables AME'!$S$64</f>
        <v>4957.1458492230031</v>
      </c>
      <c r="AY48" s="153"/>
      <c r="AZ48" s="153"/>
      <c r="BA48" s="14"/>
      <c r="BB48" s="14"/>
    </row>
    <row r="49" spans="1:54" x14ac:dyDescent="0.25">
      <c r="A49" s="171"/>
      <c r="B49" s="167"/>
      <c r="C49" t="s">
        <v>160</v>
      </c>
      <c r="D49" s="23">
        <f>'Variables AME'!B93*'Variables AME'!B130/'Variables AME'!B$64*'Variables AME'!$S$64</f>
        <v>45.858386736598412</v>
      </c>
      <c r="E49" s="23">
        <f>'Variables AME'!C93*'Variables AME'!C130/'Variables AME'!C$64*'Variables AME'!$S$64</f>
        <v>46.59465796896999</v>
      </c>
      <c r="F49" s="23">
        <f>'Variables AME'!D93*'Variables AME'!D130/'Variables AME'!D$64*'Variables AME'!$S$64</f>
        <v>47.868587475811758</v>
      </c>
      <c r="G49" s="23">
        <f>'Variables AME'!E93*'Variables AME'!E130/'Variables AME'!E$64*'Variables AME'!$S$64</f>
        <v>58.796871629323263</v>
      </c>
      <c r="H49" s="23">
        <f>'Variables AME'!F93*'Variables AME'!F130/'Variables AME'!F$64*'Variables AME'!$S$64</f>
        <v>77.855032869973812</v>
      </c>
      <c r="I49" s="23">
        <f>'Variables AME'!G93*'Variables AME'!G130/'Variables AME'!G$64*'Variables AME'!$S$64</f>
        <v>101.4487988339021</v>
      </c>
      <c r="J49" s="23">
        <f>'Variables AME'!H93*'Variables AME'!H130/'Variables AME'!H$64*'Variables AME'!$S$64</f>
        <v>138.09379748003511</v>
      </c>
      <c r="K49" s="23">
        <f>'Variables AME'!I93*'Variables AME'!I130/'Variables AME'!I$64*'Variables AME'!$S$64</f>
        <v>190.19868293550263</v>
      </c>
      <c r="L49" s="23">
        <f>'Variables AME'!J93*'Variables AME'!J130/'Variables AME'!J$64*'Variables AME'!$S$64</f>
        <v>260.54847073307445</v>
      </c>
      <c r="M49" s="23">
        <f>'Variables AME'!K93*'Variables AME'!K130/'Variables AME'!K$64*'Variables AME'!$S$64</f>
        <v>351.46041976289246</v>
      </c>
      <c r="N49" s="23">
        <f>'Variables AME'!L93*'Variables AME'!L130/'Variables AME'!L$64*'Variables AME'!$S$64</f>
        <v>471.27915582091038</v>
      </c>
      <c r="O49" s="23">
        <f>'Variables AME'!M93*'Variables AME'!M130/'Variables AME'!M$64*'Variables AME'!$S$64</f>
        <v>627.855130755353</v>
      </c>
      <c r="P49" s="23">
        <f>'Variables AME'!N93*'Variables AME'!N130/'Variables AME'!N$64*'Variables AME'!$S$64</f>
        <v>746.22520719788724</v>
      </c>
      <c r="Q49" s="23">
        <f>'Variables AME'!O93*'Variables AME'!O130/'Variables AME'!O$64*'Variables AME'!$S$64</f>
        <v>851.49979171556299</v>
      </c>
      <c r="R49" s="23">
        <f>'Variables AME'!P93*'Variables AME'!P130/'Variables AME'!P$64*'Variables AME'!$S$64</f>
        <v>963.67501158586947</v>
      </c>
      <c r="S49" s="23">
        <f>'Variables AME'!Q93*'Variables AME'!Q130/'Variables AME'!Q$64*'Variables AME'!$S$64</f>
        <v>1058.3749294265583</v>
      </c>
      <c r="T49" s="23">
        <f>'Variables AME'!R93*'Variables AME'!R130/'Variables AME'!R$64*'Variables AME'!$S$64</f>
        <v>1160.0498457233211</v>
      </c>
      <c r="U49" s="23">
        <f>'Variables AME'!S93*'Variables AME'!S130/'Variables AME'!S$64*'Variables AME'!$S$64</f>
        <v>2067.1976787358244</v>
      </c>
      <c r="V49" s="23">
        <f>'Variables AME'!T93*'Variables AME'!T130/'Variables AME'!T$64*'Variables AME'!$S$64</f>
        <v>2136.1682438085199</v>
      </c>
      <c r="W49" s="23">
        <f>'Variables AME'!U93*'Variables AME'!U130/'Variables AME'!U$64*'Variables AME'!$S$64</f>
        <v>2204.643837834954</v>
      </c>
      <c r="X49" s="23">
        <f>'Variables AME'!V93*'Variables AME'!V130/'Variables AME'!V$64*'Variables AME'!$S$64</f>
        <v>2273.5335158133503</v>
      </c>
      <c r="Y49" s="23">
        <f>'Variables AME'!W93*'Variables AME'!W130/'Variables AME'!W$64*'Variables AME'!$S$64</f>
        <v>2342.848544510568</v>
      </c>
      <c r="Z49" s="23">
        <f>'Variables AME'!X93*'Variables AME'!X130/'Variables AME'!X$64*'Variables AME'!$S$64</f>
        <v>1443.7998169695875</v>
      </c>
      <c r="AA49" s="23">
        <f>'Variables AME'!Y93*'Variables AME'!Y130/'Variables AME'!Y$64*'Variables AME'!$S$64</f>
        <v>1470.8043469642514</v>
      </c>
      <c r="AB49" s="23">
        <f>'Variables AME'!Z93*'Variables AME'!Z130/'Variables AME'!Z$64*'Variables AME'!$S$64</f>
        <v>1497.8444886783818</v>
      </c>
      <c r="AC49" s="23">
        <f>'Variables AME'!AA93*'Variables AME'!AA130/'Variables AME'!AA$64*'Variables AME'!$S$64</f>
        <v>1524.9460663140683</v>
      </c>
      <c r="AD49" s="23">
        <f>'Variables AME'!AB93*'Variables AME'!AB130/'Variables AME'!AB$64*'Variables AME'!$S$64</f>
        <v>1552.086684029854</v>
      </c>
      <c r="AE49" s="23">
        <f>'Variables AME'!AC93*'Variables AME'!AC130/'Variables AME'!AC$64*'Variables AME'!$S$64</f>
        <v>2546.807308324534</v>
      </c>
      <c r="AF49" s="23">
        <f>'Variables AME'!AD93*'Variables AME'!AD130/'Variables AME'!AD$64*'Variables AME'!$S$64</f>
        <v>2612.7074204301052</v>
      </c>
      <c r="AG49" s="23">
        <f>'Variables AME'!AE93*'Variables AME'!AE130/'Variables AME'!AE$64*'Variables AME'!$S$64</f>
        <v>2678.5047381821087</v>
      </c>
      <c r="AH49" s="23">
        <f>'Variables AME'!AF93*'Variables AME'!AF130/'Variables AME'!AF$64*'Variables AME'!$S$64</f>
        <v>2744.2614587547318</v>
      </c>
      <c r="AI49" s="23">
        <f>'Variables AME'!AG93*'Variables AME'!AG130/'Variables AME'!AG$64*'Variables AME'!$S$64</f>
        <v>2810.0257926694817</v>
      </c>
      <c r="AJ49" s="23">
        <f>'Variables AME'!AH93*'Variables AME'!AH130/'Variables AME'!AH$64*'Variables AME'!$S$64</f>
        <v>2736.240103853972</v>
      </c>
      <c r="AK49" s="23">
        <f>'Variables AME'!AI93*'Variables AME'!AI130/'Variables AME'!AI$64*'Variables AME'!$S$64</f>
        <v>2796.3452139837104</v>
      </c>
      <c r="AL49" s="23">
        <f>'Variables AME'!AJ93*'Variables AME'!AJ130/'Variables AME'!AJ$64*'Variables AME'!$S$64</f>
        <v>2856.412866831326</v>
      </c>
      <c r="AM49" s="23">
        <f>'Variables AME'!AK93*'Variables AME'!AK130/'Variables AME'!AK$64*'Variables AME'!$S$64</f>
        <v>2916.5227796473491</v>
      </c>
      <c r="AN49" s="23">
        <f>'Variables AME'!AL93*'Variables AME'!AL130/'Variables AME'!AL$64*'Variables AME'!$S$64</f>
        <v>2976.6826848541709</v>
      </c>
      <c r="AO49" s="23">
        <f>'Variables AME'!AM93*'Variables AME'!AM130/'Variables AME'!AM$64*'Variables AME'!$S$64</f>
        <v>2757.2817309072402</v>
      </c>
      <c r="AP49" s="23">
        <f>'Variables AME'!AN93*'Variables AME'!AN130/'Variables AME'!AN$64*'Variables AME'!$S$64</f>
        <v>2806.7697718425743</v>
      </c>
      <c r="AQ49" s="23">
        <f>'Variables AME'!AO93*'Variables AME'!AO130/'Variables AME'!AO$64*'Variables AME'!$S$64</f>
        <v>2856.295558645927</v>
      </c>
      <c r="AR49" s="23">
        <f>'Variables AME'!AP93*'Variables AME'!AP130/'Variables AME'!AP$64*'Variables AME'!$S$64</f>
        <v>2905.7616915112194</v>
      </c>
      <c r="AS49" s="23">
        <f>'Variables AME'!AQ93*'Variables AME'!AQ130/'Variables AME'!AQ$64*'Variables AME'!$S$64</f>
        <v>2955.2741474634404</v>
      </c>
      <c r="AT49" s="23">
        <f>'Variables AME'!AR93*'Variables AME'!AR130/'Variables AME'!AR$64*'Variables AME'!$S$64</f>
        <v>2036.9376936171575</v>
      </c>
      <c r="AU49" s="23">
        <f>'Variables AME'!AS93*'Variables AME'!AS130/'Variables AME'!AS$64*'Variables AME'!$S$64</f>
        <v>2047.8058686898653</v>
      </c>
      <c r="AV49" s="23">
        <f>'Variables AME'!AT93*'Variables AME'!AT130/'Variables AME'!AT$64*'Variables AME'!$S$64</f>
        <v>2058.6881744020557</v>
      </c>
      <c r="AW49" s="23">
        <f>'Variables AME'!AU93*'Variables AME'!AU130/'Variables AME'!AU$64*'Variables AME'!$S$64</f>
        <v>2069.5707991695126</v>
      </c>
      <c r="AX49" s="23">
        <f>'Variables AME'!AV93*'Variables AME'!AV130/'Variables AME'!AV$64*'Variables AME'!$S$64</f>
        <v>2080.3697645400948</v>
      </c>
      <c r="AY49" s="14"/>
      <c r="AZ49" s="14"/>
      <c r="BA49" s="14"/>
      <c r="BB49" s="14"/>
    </row>
    <row r="50" spans="1:54" x14ac:dyDescent="0.25">
      <c r="A50" s="171"/>
      <c r="B50" s="167"/>
      <c r="C50" t="s">
        <v>237</v>
      </c>
      <c r="D50" s="23">
        <f>'Variables AME'!B94*'Variables AME'!B131/'Variables AME'!B$64*'Variables AME'!$S$64</f>
        <v>239.88803732613187</v>
      </c>
      <c r="E50" s="23">
        <f>'Variables AME'!C94*'Variables AME'!C131/'Variables AME'!C$64*'Variables AME'!$S$64</f>
        <v>243.739517359388</v>
      </c>
      <c r="F50" s="23">
        <f>'Variables AME'!D94*'Variables AME'!D131/'Variables AME'!D$64*'Variables AME'!$S$64</f>
        <v>250.40357558587465</v>
      </c>
      <c r="G50" s="23">
        <f>'Variables AME'!E94*'Variables AME'!E131/'Variables AME'!E$64*'Variables AME'!$S$64</f>
        <v>250.49319917282767</v>
      </c>
      <c r="H50" s="23">
        <f>'Variables AME'!F94*'Variables AME'!F131/'Variables AME'!F$64*'Variables AME'!$S$64</f>
        <v>247.75916055707611</v>
      </c>
      <c r="I50" s="23">
        <f>'Variables AME'!G94*'Variables AME'!G131/'Variables AME'!G$64*'Variables AME'!$S$64</f>
        <v>230.15462949240074</v>
      </c>
      <c r="J50" s="23">
        <f>'Variables AME'!H94*'Variables AME'!H131/'Variables AME'!H$64*'Variables AME'!$S$64</f>
        <v>222.9998582100215</v>
      </c>
      <c r="K50" s="23">
        <f>'Variables AME'!I94*'Variables AME'!I131/'Variables AME'!I$64*'Variables AME'!$S$64</f>
        <v>219.61663277790612</v>
      </c>
      <c r="L50" s="23">
        <f>'Variables AME'!J94*'Variables AME'!J131/'Variables AME'!J$64*'Variables AME'!$S$64</f>
        <v>215.04700299922635</v>
      </c>
      <c r="M50" s="23">
        <f>'Variables AME'!K94*'Variables AME'!K131/'Variables AME'!K$64*'Variables AME'!$S$64</f>
        <v>206.26437516423005</v>
      </c>
      <c r="N50" s="23">
        <f>'Variables AME'!L94*'Variables AME'!L131/'Variables AME'!L$64*'Variables AME'!$S$64</f>
        <v>195.66404455891077</v>
      </c>
      <c r="O50" s="23">
        <f>'Variables AME'!M94*'Variables AME'!M131/'Variables AME'!M$64*'Variables AME'!$S$64</f>
        <v>183.14260157536938</v>
      </c>
      <c r="P50" s="23">
        <f>'Variables AME'!N94*'Variables AME'!N131/'Variables AME'!N$64*'Variables AME'!$S$64</f>
        <v>186.09860505287352</v>
      </c>
      <c r="Q50" s="23">
        <f>'Variables AME'!O94*'Variables AME'!O131/'Variables AME'!O$64*'Variables AME'!$S$64</f>
        <v>200.24027910957096</v>
      </c>
      <c r="R50" s="23">
        <f>'Variables AME'!P94*'Variables AME'!P131/'Variables AME'!P$64*'Variables AME'!$S$64</f>
        <v>220.8603883324227</v>
      </c>
      <c r="S50" s="23">
        <f>'Variables AME'!Q94*'Variables AME'!Q131/'Variables AME'!Q$64*'Variables AME'!$S$64</f>
        <v>239.17533430730165</v>
      </c>
      <c r="T50" s="23">
        <f>'Variables AME'!R94*'Variables AME'!R131/'Variables AME'!R$64*'Variables AME'!$S$64</f>
        <v>258.26148218830963</v>
      </c>
      <c r="U50" s="23">
        <f>'Variables AME'!S94*'Variables AME'!S131/'Variables AME'!S$64*'Variables AME'!$S$64</f>
        <v>1294.9519982495947</v>
      </c>
      <c r="V50" s="23">
        <f>'Variables AME'!T94*'Variables AME'!T131/'Variables AME'!T$64*'Variables AME'!$S$64</f>
        <v>1299.1698625385256</v>
      </c>
      <c r="W50" s="23">
        <f>'Variables AME'!U94*'Variables AME'!U131/'Variables AME'!U$64*'Variables AME'!$S$64</f>
        <v>1302.978339596332</v>
      </c>
      <c r="X50" s="23">
        <f>'Variables AME'!V94*'Variables AME'!V131/'Variables AME'!V$64*'Variables AME'!$S$64</f>
        <v>1306.9341604989684</v>
      </c>
      <c r="Y50" s="23">
        <f>'Variables AME'!W94*'Variables AME'!W131/'Variables AME'!W$64*'Variables AME'!$S$64</f>
        <v>1311.0323296669642</v>
      </c>
      <c r="Z50" s="23">
        <f>'Variables AME'!X94*'Variables AME'!X131/'Variables AME'!X$64*'Variables AME'!$S$64</f>
        <v>1407.4757076973071</v>
      </c>
      <c r="AA50" s="23">
        <f>'Variables AME'!Y94*'Variables AME'!Y131/'Variables AME'!Y$64*'Variables AME'!$S$64</f>
        <v>1411.6674949553944</v>
      </c>
      <c r="AB50" s="23">
        <f>'Variables AME'!Z94*'Variables AME'!Z131/'Variables AME'!Z$64*'Variables AME'!$S$64</f>
        <v>1415.9028413357744</v>
      </c>
      <c r="AC50" s="23">
        <f>'Variables AME'!AA94*'Variables AME'!AA131/'Variables AME'!AA$64*'Variables AME'!$S$64</f>
        <v>1420.2037719210434</v>
      </c>
      <c r="AD50" s="23">
        <f>'Variables AME'!AB94*'Variables AME'!AB131/'Variables AME'!AB$64*'Variables AME'!$S$64</f>
        <v>1424.5468015248741</v>
      </c>
      <c r="AE50" s="23">
        <f>'Variables AME'!AC94*'Variables AME'!AC131/'Variables AME'!AC$64*'Variables AME'!$S$64</f>
        <v>1110.8103512831731</v>
      </c>
      <c r="AF50" s="23">
        <f>'Variables AME'!AD94*'Variables AME'!AD131/'Variables AME'!AD$64*'Variables AME'!$S$64</f>
        <v>1107.3189136357962</v>
      </c>
      <c r="AG50" s="23">
        <f>'Variables AME'!AE94*'Variables AME'!AE131/'Variables AME'!AE$64*'Variables AME'!$S$64</f>
        <v>1103.788007242807</v>
      </c>
      <c r="AH50" s="23">
        <f>'Variables AME'!AF94*'Variables AME'!AF131/'Variables AME'!AF$64*'Variables AME'!$S$64</f>
        <v>1100.2458034650958</v>
      </c>
      <c r="AI50" s="23">
        <f>'Variables AME'!AG94*'Variables AME'!AG131/'Variables AME'!AG$64*'Variables AME'!$S$64</f>
        <v>1096.7120626621754</v>
      </c>
      <c r="AJ50" s="23">
        <f>'Variables AME'!AH94*'Variables AME'!AH131/'Variables AME'!AH$64*'Variables AME'!$S$64</f>
        <v>1093.1181586835305</v>
      </c>
      <c r="AK50" s="23">
        <f>'Variables AME'!AI94*'Variables AME'!AI131/'Variables AME'!AI$64*'Variables AME'!$S$64</f>
        <v>1089.5585062199043</v>
      </c>
      <c r="AL50" s="23">
        <f>'Variables AME'!AJ94*'Variables AME'!AJ131/'Variables AME'!AJ$64*'Variables AME'!$S$64</f>
        <v>1085.9905269249734</v>
      </c>
      <c r="AM50" s="23">
        <f>'Variables AME'!AK94*'Variables AME'!AK131/'Variables AME'!AK$64*'Variables AME'!$S$64</f>
        <v>1082.4444577023621</v>
      </c>
      <c r="AN50" s="23">
        <f>'Variables AME'!AL94*'Variables AME'!AL131/'Variables AME'!AL$64*'Variables AME'!$S$64</f>
        <v>1078.9216205609521</v>
      </c>
      <c r="AO50" s="23">
        <f>'Variables AME'!AM94*'Variables AME'!AM131/'Variables AME'!AM$64*'Variables AME'!$S$64</f>
        <v>1075.594504926652</v>
      </c>
      <c r="AP50" s="23">
        <f>'Variables AME'!AN94*'Variables AME'!AN131/'Variables AME'!AN$64*'Variables AME'!$S$64</f>
        <v>1072.2697653088007</v>
      </c>
      <c r="AQ50" s="23">
        <f>'Variables AME'!AO94*'Variables AME'!AO131/'Variables AME'!AO$64*'Variables AME'!$S$64</f>
        <v>1068.9545946078758</v>
      </c>
      <c r="AR50" s="23">
        <f>'Variables AME'!AP94*'Variables AME'!AP131/'Variables AME'!AP$64*'Variables AME'!$S$64</f>
        <v>1065.6126543957589</v>
      </c>
      <c r="AS50" s="23">
        <f>'Variables AME'!AQ94*'Variables AME'!AQ131/'Variables AME'!AQ$64*'Variables AME'!$S$64</f>
        <v>1062.2835838020453</v>
      </c>
      <c r="AT50" s="23">
        <f>'Variables AME'!AR94*'Variables AME'!AR131/'Variables AME'!AR$64*'Variables AME'!$S$64</f>
        <v>1059.0374607268025</v>
      </c>
      <c r="AU50" s="23">
        <f>'Variables AME'!AS94*'Variables AME'!AS131/'Variables AME'!AS$64*'Variables AME'!$S$64</f>
        <v>1055.7883930352045</v>
      </c>
      <c r="AV50" s="23">
        <f>'Variables AME'!AT94*'Variables AME'!AT131/'Variables AME'!AT$64*'Variables AME'!$S$64</f>
        <v>1052.5433871299324</v>
      </c>
      <c r="AW50" s="23">
        <f>'Variables AME'!AU94*'Variables AME'!AU131/'Variables AME'!AU$64*'Variables AME'!$S$64</f>
        <v>1049.2953084115504</v>
      </c>
      <c r="AX50" s="23">
        <f>'Variables AME'!AV94*'Variables AME'!AV131/'Variables AME'!AV$64*'Variables AME'!$S$64</f>
        <v>1046.0019782085951</v>
      </c>
      <c r="AY50" s="153"/>
      <c r="AZ50" s="153"/>
      <c r="BA50" s="14"/>
      <c r="BB50" s="14"/>
    </row>
    <row r="51" spans="1:54" ht="15" customHeight="1" x14ac:dyDescent="0.25">
      <c r="A51" s="171"/>
      <c r="B51" s="167"/>
      <c r="C51" t="s">
        <v>161</v>
      </c>
      <c r="D51" s="23">
        <f>'Variables AME'!B95*'Variables AME'!B132/'Variables AME'!B$64*'Variables AME'!$S$64</f>
        <v>83.335308379011991</v>
      </c>
      <c r="E51" s="23">
        <f>'Variables AME'!C95*'Variables AME'!C132/'Variables AME'!C$64*'Variables AME'!$S$64</f>
        <v>84.673283710606313</v>
      </c>
      <c r="F51" s="23">
        <f>'Variables AME'!D95*'Variables AME'!D132/'Variables AME'!D$64*'Variables AME'!$S$64</f>
        <v>86.988341041237533</v>
      </c>
      <c r="G51" s="23">
        <f>'Variables AME'!E95*'Variables AME'!E132/'Variables AME'!E$64*'Variables AME'!$S$64</f>
        <v>96.147981819535374</v>
      </c>
      <c r="H51" s="23">
        <f>'Variables AME'!F95*'Variables AME'!F132/'Variables AME'!F$64*'Variables AME'!$S$64</f>
        <v>110.34448835330433</v>
      </c>
      <c r="I51" s="23">
        <f>'Variables AME'!G95*'Variables AME'!G132/'Variables AME'!G$64*'Variables AME'!$S$64</f>
        <v>122.12635191894955</v>
      </c>
      <c r="J51" s="23">
        <f>'Variables AME'!H95*'Variables AME'!H132/'Variables AME'!H$64*'Variables AME'!$S$64</f>
        <v>141.15170537812685</v>
      </c>
      <c r="K51" s="23">
        <f>'Variables AME'!I95*'Variables AME'!I132/'Variables AME'!I$64*'Variables AME'!$S$64</f>
        <v>165.48988706447733</v>
      </c>
      <c r="L51" s="23">
        <f>'Variables AME'!J95*'Variables AME'!J132/'Variables AME'!J$64*'Variables AME'!$S$64</f>
        <v>193.10692734953594</v>
      </c>
      <c r="M51" s="23">
        <f>'Variables AME'!K95*'Variables AME'!K132/'Variables AME'!K$64*'Variables AME'!$S$64</f>
        <v>221.58669466583714</v>
      </c>
      <c r="N51" s="23">
        <f>'Variables AME'!L95*'Variables AME'!L132/'Variables AME'!L$64*'Variables AME'!$S$64</f>
        <v>252.53224552467566</v>
      </c>
      <c r="O51" s="23">
        <f>'Variables AME'!M95*'Variables AME'!M132/'Variables AME'!M$64*'Variables AME'!$S$64</f>
        <v>285.31669709452467</v>
      </c>
      <c r="P51" s="23">
        <f>'Variables AME'!N95*'Variables AME'!N132/'Variables AME'!N$64*'Variables AME'!$S$64</f>
        <v>285.6622257585625</v>
      </c>
      <c r="Q51" s="23">
        <f>'Variables AME'!O95*'Variables AME'!O132/'Variables AME'!O$64*'Variables AME'!$S$64</f>
        <v>274.43585930815215</v>
      </c>
      <c r="R51" s="23">
        <f>'Variables AME'!P95*'Variables AME'!P132/'Variables AME'!P$64*'Variables AME'!$S$64</f>
        <v>261.17343344980605</v>
      </c>
      <c r="S51" s="23">
        <f>'Variables AME'!Q95*'Variables AME'!Q132/'Variables AME'!Q$64*'Variables AME'!$S$64</f>
        <v>240.93455120076723</v>
      </c>
      <c r="T51" s="23">
        <f>'Variables AME'!R95*'Variables AME'!R132/'Variables AME'!R$64*'Variables AME'!$S$64</f>
        <v>220.4356652954778</v>
      </c>
      <c r="U51" s="23">
        <f>'Variables AME'!S95*'Variables AME'!S132/'Variables AME'!S$64*'Variables AME'!$S$64</f>
        <v>1865.2901283678173</v>
      </c>
      <c r="V51" s="23">
        <f>'Variables AME'!T95*'Variables AME'!T132/'Variables AME'!T$64*'Variables AME'!$S$64</f>
        <v>1943.1660027135135</v>
      </c>
      <c r="W51" s="23">
        <f>'Variables AME'!U95*'Variables AME'!U132/'Variables AME'!U$64*'Variables AME'!$S$64</f>
        <v>2020.6350983630377</v>
      </c>
      <c r="X51" s="23">
        <f>'Variables AME'!V95*'Variables AME'!V132/'Variables AME'!V$64*'Variables AME'!$S$64</f>
        <v>2098.5227903849709</v>
      </c>
      <c r="Y51" s="23">
        <f>'Variables AME'!W95*'Variables AME'!W132/'Variables AME'!W$64*'Variables AME'!$S$64</f>
        <v>2176.8440766654571</v>
      </c>
      <c r="Z51" s="23">
        <f>'Variables AME'!X95*'Variables AME'!X132/'Variables AME'!X$64*'Variables AME'!$S$64</f>
        <v>1346.7933663633457</v>
      </c>
      <c r="AA51" s="23">
        <f>'Variables AME'!Y95*'Variables AME'!Y132/'Variables AME'!Y$64*'Variables AME'!$S$64</f>
        <v>1376.4228664214736</v>
      </c>
      <c r="AB51" s="23">
        <f>'Variables AME'!Z95*'Variables AME'!Z132/'Variables AME'!Z$64*'Variables AME'!$S$64</f>
        <v>1406.0838117151127</v>
      </c>
      <c r="AC51" s="23">
        <f>'Variables AME'!AA95*'Variables AME'!AA132/'Variables AME'!AA$64*'Variables AME'!$S$64</f>
        <v>1435.8009229979291</v>
      </c>
      <c r="AD51" s="23">
        <f>'Variables AME'!AB95*'Variables AME'!AB132/'Variables AME'!AB$64*'Variables AME'!$S$64</f>
        <v>1465.5536399460698</v>
      </c>
      <c r="AE51" s="23">
        <f>'Variables AME'!AC95*'Variables AME'!AC132/'Variables AME'!AC$64*'Variables AME'!$S$64</f>
        <v>1234.1538237644831</v>
      </c>
      <c r="AF51" s="23">
        <f>'Variables AME'!AD95*'Variables AME'!AD132/'Variables AME'!AD$64*'Variables AME'!$S$64</f>
        <v>1250.9575733766385</v>
      </c>
      <c r="AG51" s="23">
        <f>'Variables AME'!AE95*'Variables AME'!AE132/'Variables AME'!AE$64*'Variables AME'!$S$64</f>
        <v>1267.7140290350114</v>
      </c>
      <c r="AH51" s="23">
        <f>'Variables AME'!AF95*'Variables AME'!AF132/'Variables AME'!AF$64*'Variables AME'!$S$64</f>
        <v>1284.4538213588123</v>
      </c>
      <c r="AI51" s="23">
        <f>'Variables AME'!AG95*'Variables AME'!AG132/'Variables AME'!AG$64*'Variables AME'!$S$64</f>
        <v>1301.1997163693895</v>
      </c>
      <c r="AJ51" s="23">
        <f>'Variables AME'!AH95*'Variables AME'!AH132/'Variables AME'!AH$64*'Variables AME'!$S$64</f>
        <v>2280.1603610026559</v>
      </c>
      <c r="AK51" s="23">
        <f>'Variables AME'!AI95*'Variables AME'!AI132/'Variables AME'!AI$64*'Variables AME'!$S$64</f>
        <v>2344.8674206113014</v>
      </c>
      <c r="AL51" s="23">
        <f>'Variables AME'!AJ95*'Variables AME'!AJ132/'Variables AME'!AJ$64*'Variables AME'!$S$64</f>
        <v>2409.5397453327537</v>
      </c>
      <c r="AM51" s="23">
        <f>'Variables AME'!AK95*'Variables AME'!AK132/'Variables AME'!AK$64*'Variables AME'!$S$64</f>
        <v>2474.2446212106083</v>
      </c>
      <c r="AN51" s="23">
        <f>'Variables AME'!AL95*'Variables AME'!AL132/'Variables AME'!AL$64*'Variables AME'!$S$64</f>
        <v>2538.9894275361594</v>
      </c>
      <c r="AO51" s="23">
        <f>'Variables AME'!AM95*'Variables AME'!AM132/'Variables AME'!AM$64*'Variables AME'!$S$64</f>
        <v>1679.9736103947428</v>
      </c>
      <c r="AP51" s="23">
        <f>'Variables AME'!AN95*'Variables AME'!AN132/'Variables AME'!AN$64*'Variables AME'!$S$64</f>
        <v>1698.8890437530047</v>
      </c>
      <c r="AQ51" s="23">
        <f>'Variables AME'!AO95*'Variables AME'!AO132/'Variables AME'!AO$64*'Variables AME'!$S$64</f>
        <v>1717.8249145928776</v>
      </c>
      <c r="AR51" s="23">
        <f>'Variables AME'!AP95*'Variables AME'!AP132/'Variables AME'!AP$64*'Variables AME'!$S$64</f>
        <v>1736.7227026788767</v>
      </c>
      <c r="AS51" s="23">
        <f>'Variables AME'!AQ95*'Variables AME'!AQ132/'Variables AME'!AQ$64*'Variables AME'!$S$64</f>
        <v>1755.6461322713255</v>
      </c>
      <c r="AT51" s="23">
        <f>'Variables AME'!AR95*'Variables AME'!AR132/'Variables AME'!AR$64*'Variables AME'!$S$64</f>
        <v>1787.6933572684036</v>
      </c>
      <c r="AU51" s="23">
        <f>'Variables AME'!AS95*'Variables AME'!AS132/'Variables AME'!AS$64*'Variables AME'!$S$64</f>
        <v>1807.4161383733956</v>
      </c>
      <c r="AV51" s="23">
        <f>'Variables AME'!AT95*'Variables AME'!AT132/'Variables AME'!AT$64*'Variables AME'!$S$64</f>
        <v>1827.1550798409335</v>
      </c>
      <c r="AW51" s="23">
        <f>'Variables AME'!AU95*'Variables AME'!AU132/'Variables AME'!AU$64*'Variables AME'!$S$64</f>
        <v>1846.8980084414034</v>
      </c>
      <c r="AX51" s="23">
        <f>'Variables AME'!AV95*'Variables AME'!AV132/'Variables AME'!AV$64*'Variables AME'!$S$64</f>
        <v>1866.5695234596592</v>
      </c>
      <c r="AY51" s="153"/>
      <c r="AZ51" s="153"/>
      <c r="BA51" s="14"/>
      <c r="BB51" s="14"/>
    </row>
    <row r="52" spans="1:54" x14ac:dyDescent="0.25">
      <c r="A52" s="171"/>
      <c r="B52" s="168" t="s">
        <v>313</v>
      </c>
      <c r="C52" t="s">
        <v>162</v>
      </c>
      <c r="D52" s="23">
        <f>'Variables AME'!B96*'Variables AME'!B133/'Variables AME'!B$64*'Variables AME'!$S$64</f>
        <v>1755.7017845439873</v>
      </c>
      <c r="E52" s="23">
        <f>'Variables AME'!C96*'Variables AME'!C133/'Variables AME'!C$64*'Variables AME'!$S$64</f>
        <v>1783.890144592677</v>
      </c>
      <c r="F52" s="23">
        <f>'Variables AME'!D96*'Variables AME'!D133/'Variables AME'!D$64*'Variables AME'!$S$64</f>
        <v>1921.3381155743418</v>
      </c>
      <c r="G52" s="23">
        <f>'Variables AME'!E96*'Variables AME'!E133/'Variables AME'!E$64*'Variables AME'!$S$64</f>
        <v>906.63073247791783</v>
      </c>
      <c r="H52" s="23">
        <f>'Variables AME'!F96*'Variables AME'!F133/'Variables AME'!F$64*'Variables AME'!$S$64</f>
        <v>0.11253551117098945</v>
      </c>
      <c r="I52" s="23">
        <f>'Variables AME'!G96*'Variables AME'!G133/'Variables AME'!G$64*'Variables AME'!$S$64</f>
        <v>0.11264059527890768</v>
      </c>
      <c r="J52" s="23">
        <f>'Variables AME'!H96*'Variables AME'!H133/'Variables AME'!H$64*'Variables AME'!$S$64</f>
        <v>1492.000702170667</v>
      </c>
      <c r="K52" s="23">
        <f>'Variables AME'!I96*'Variables AME'!I133/'Variables AME'!I$64*'Variables AME'!$S$64</f>
        <v>498.04178639000082</v>
      </c>
      <c r="L52" s="23">
        <f>'Variables AME'!J96*'Variables AME'!J133/'Variables AME'!J$64*'Variables AME'!$S$64</f>
        <v>0.11739274569688184</v>
      </c>
      <c r="M52" s="23">
        <f>'Variables AME'!K96*'Variables AME'!K133/'Variables AME'!K$64*'Variables AME'!$S$64</f>
        <v>0.11801784857536407</v>
      </c>
      <c r="N52" s="23">
        <f>'Variables AME'!L96*'Variables AME'!L133/'Variables AME'!L$64*'Variables AME'!$S$64</f>
        <v>739.81970180233554</v>
      </c>
      <c r="O52" s="23">
        <f>'Variables AME'!M96*'Variables AME'!M133/'Variables AME'!M$64*'Variables AME'!$S$64</f>
        <v>1560.1275049406381</v>
      </c>
      <c r="P52" s="23">
        <f>'Variables AME'!N96*'Variables AME'!N133/'Variables AME'!N$64*'Variables AME'!$S$64</f>
        <v>1778.9034152854063</v>
      </c>
      <c r="Q52" s="23">
        <f>'Variables AME'!O96*'Variables AME'!O133/'Variables AME'!O$64*'Variables AME'!$S$64</f>
        <v>845.28186765473731</v>
      </c>
      <c r="R52" s="23">
        <f>'Variables AME'!P96*'Variables AME'!P133/'Variables AME'!P$64*'Variables AME'!$S$64</f>
        <v>0.12154133572101421</v>
      </c>
      <c r="S52" s="23">
        <f>'Variables AME'!Q96*'Variables AME'!Q133/'Variables AME'!Q$64*'Variables AME'!$S$64</f>
        <v>0.12080539503266363</v>
      </c>
      <c r="T52" s="23">
        <f>'Variables AME'!R96*'Variables AME'!R133/'Variables AME'!R$64*'Variables AME'!$S$64</f>
        <v>0.12096936110141675</v>
      </c>
      <c r="U52" s="23">
        <f>'Variables AME'!S96*'Variables AME'!S133/'Variables AME'!S$64*'Variables AME'!$S$64</f>
        <v>0.12104374462573307</v>
      </c>
      <c r="V52" s="23">
        <f>'Variables AME'!T96*'Variables AME'!T133/'Variables AME'!T$64*'Variables AME'!$S$64</f>
        <v>0.12123695324197414</v>
      </c>
      <c r="W52" s="23">
        <f>'Variables AME'!U96*'Variables AME'!U133/'Variables AME'!U$64*'Variables AME'!$S$64</f>
        <v>0.12139138253827245</v>
      </c>
      <c r="X52" s="23">
        <f>'Variables AME'!V96*'Variables AME'!V133/'Variables AME'!V$64*'Variables AME'!$S$64</f>
        <v>2565.0481262550379</v>
      </c>
      <c r="Y52" s="23">
        <f>'Variables AME'!W96*'Variables AME'!W133/'Variables AME'!W$64*'Variables AME'!$S$64</f>
        <v>2702.6467157409311</v>
      </c>
      <c r="Z52" s="23">
        <f>'Variables AME'!X96*'Variables AME'!X133/'Variables AME'!X$64*'Variables AME'!$S$64</f>
        <v>841.44300648503508</v>
      </c>
      <c r="AA52" s="23">
        <f>'Variables AME'!Y96*'Variables AME'!Y133/'Variables AME'!Y$64*'Variables AME'!$S$64</f>
        <v>1101.0284893122946</v>
      </c>
      <c r="AB52" s="23">
        <f>'Variables AME'!Z96*'Variables AME'!Z133/'Variables AME'!Z$64*'Variables AME'!$S$64</f>
        <v>1215.1102832577417</v>
      </c>
      <c r="AC52" s="23">
        <f>'Variables AME'!AA96*'Variables AME'!AA133/'Variables AME'!AA$64*'Variables AME'!$S$64</f>
        <v>1285.9163740381562</v>
      </c>
      <c r="AD52" s="23">
        <f>'Variables AME'!AB96*'Variables AME'!AB133/'Variables AME'!AB$64*'Variables AME'!$S$64</f>
        <v>1362.4817062617844</v>
      </c>
      <c r="AE52" s="23">
        <f>'Variables AME'!AC96*'Variables AME'!AC133/'Variables AME'!AC$64*'Variables AME'!$S$64</f>
        <v>1196.5713081484282</v>
      </c>
      <c r="AF52" s="23">
        <f>'Variables AME'!AD96*'Variables AME'!AD133/'Variables AME'!AD$64*'Variables AME'!$S$64</f>
        <v>1216.3502623218312</v>
      </c>
      <c r="AG52" s="23">
        <f>'Variables AME'!AE96*'Variables AME'!AE133/'Variables AME'!AE$64*'Variables AME'!$S$64</f>
        <v>1215.5792731088732</v>
      </c>
      <c r="AH52" s="23">
        <f>'Variables AME'!AF96*'Variables AME'!AF133/'Variables AME'!AF$64*'Variables AME'!$S$64</f>
        <v>1228.2833074161415</v>
      </c>
      <c r="AI52" s="23">
        <f>'Variables AME'!AG96*'Variables AME'!AG133/'Variables AME'!AG$64*'Variables AME'!$S$64</f>
        <v>1256.8485814322544</v>
      </c>
      <c r="AJ52" s="23">
        <f>'Variables AME'!AH96*'Variables AME'!AH133/'Variables AME'!AH$64*'Variables AME'!$S$64</f>
        <v>1355.7612132447739</v>
      </c>
      <c r="AK52" s="23">
        <f>'Variables AME'!AI96*'Variables AME'!AI133/'Variables AME'!AI$64*'Variables AME'!$S$64</f>
        <v>1354.5460135804897</v>
      </c>
      <c r="AL52" s="23">
        <f>'Variables AME'!AJ96*'Variables AME'!AJ133/'Variables AME'!AJ$64*'Variables AME'!$S$64</f>
        <v>1384.2820006426268</v>
      </c>
      <c r="AM52" s="23">
        <f>'Variables AME'!AK96*'Variables AME'!AK133/'Variables AME'!AK$64*'Variables AME'!$S$64</f>
        <v>1402.967248637535</v>
      </c>
      <c r="AN52" s="23">
        <f>'Variables AME'!AL96*'Variables AME'!AL133/'Variables AME'!AL$64*'Variables AME'!$S$64</f>
        <v>1420.6977731000507</v>
      </c>
      <c r="AO52" s="23">
        <f>'Variables AME'!AM96*'Variables AME'!AM133/'Variables AME'!AM$64*'Variables AME'!$S$64</f>
        <v>1011.4995983090091</v>
      </c>
      <c r="AP52" s="23">
        <f>'Variables AME'!AN96*'Variables AME'!AN133/'Variables AME'!AN$64*'Variables AME'!$S$64</f>
        <v>1012.8218464586694</v>
      </c>
      <c r="AQ52" s="23">
        <f>'Variables AME'!AO96*'Variables AME'!AO133/'Variables AME'!AO$64*'Variables AME'!$S$64</f>
        <v>1012.596327073328</v>
      </c>
      <c r="AR52" s="23">
        <f>'Variables AME'!AP96*'Variables AME'!AP133/'Variables AME'!AP$64*'Variables AME'!$S$64</f>
        <v>1018.8574541251827</v>
      </c>
      <c r="AS52" s="23">
        <f>'Variables AME'!AQ96*'Variables AME'!AQ133/'Variables AME'!AQ$64*'Variables AME'!$S$64</f>
        <v>1013.4512730835816</v>
      </c>
      <c r="AT52" s="23">
        <f>'Variables AME'!AR96*'Variables AME'!AR133/'Variables AME'!AR$64*'Variables AME'!$S$64</f>
        <v>963.34492500026067</v>
      </c>
      <c r="AU52" s="23">
        <f>'Variables AME'!AS96*'Variables AME'!AS133/'Variables AME'!AS$64*'Variables AME'!$S$64</f>
        <v>959.02655045406334</v>
      </c>
      <c r="AV52" s="23">
        <f>'Variables AME'!AT96*'Variables AME'!AT133/'Variables AME'!AT$64*'Variables AME'!$S$64</f>
        <v>956.8174811416759</v>
      </c>
      <c r="AW52" s="23">
        <f>'Variables AME'!AU96*'Variables AME'!AU133/'Variables AME'!AU$64*'Variables AME'!$S$64</f>
        <v>953.89516535022426</v>
      </c>
      <c r="AX52" s="23">
        <f>'Variables AME'!AV96*'Variables AME'!AV133/'Variables AME'!AV$64*'Variables AME'!$S$64</f>
        <v>961.88374136461107</v>
      </c>
      <c r="AY52" s="153">
        <f>SUM(U53:U57)+U43</f>
        <v>4823.9555419976095</v>
      </c>
      <c r="AZ52" s="153">
        <f>SUM(AD53:AD57)+AD43</f>
        <v>2360.2772867536487</v>
      </c>
      <c r="BA52" s="154">
        <f>SUM(AVERAGE(X53:AD53),AVERAGE(X54:AD54),AVERAGE(X55:AD55),AVERAGE(X56:AD56),AVERAGE(X57:AD57))+AVERAGE(X43:AD43)</f>
        <v>1559.5050196348375</v>
      </c>
      <c r="BB52" s="154">
        <f>SUM(AVERAGE(X53:AX53),AVERAGE(X54:AX54),AVERAGE(X55:AX55),AVERAGE(X56:AX56),AVERAGE(X57:AX57))+AVERAGE(X43:AX43)</f>
        <v>1951.0761251927506</v>
      </c>
    </row>
    <row r="53" spans="1:54" x14ac:dyDescent="0.25">
      <c r="A53" s="171"/>
      <c r="B53" s="168"/>
      <c r="C53" t="s">
        <v>163</v>
      </c>
      <c r="D53" s="23">
        <f>'Variables AME'!B97*'Variables AME'!B134/'Variables AME'!B$64*'Variables AME'!$S$64</f>
        <v>47.980988917195745</v>
      </c>
      <c r="E53" s="23">
        <f>'Variables AME'!C97*'Variables AME'!C134/'Variables AME'!C$64*'Variables AME'!$S$64</f>
        <v>48.751339214151962</v>
      </c>
      <c r="F53" s="23">
        <f>'Variables AME'!D97*'Variables AME'!D134/'Variables AME'!D$64*'Variables AME'!$S$64</f>
        <v>52.321149358968661</v>
      </c>
      <c r="G53" s="23">
        <f>'Variables AME'!E97*'Variables AME'!E134/'Variables AME'!E$64*'Variables AME'!$S$64</f>
        <v>564.47964390150526</v>
      </c>
      <c r="H53" s="23">
        <f>'Variables AME'!F97*'Variables AME'!F134/'Variables AME'!F$64*'Variables AME'!$S$64</f>
        <v>532.69335369875034</v>
      </c>
      <c r="I53" s="23">
        <f>'Variables AME'!G97*'Variables AME'!G134/'Variables AME'!G$64*'Variables AME'!$S$64</f>
        <v>494.65496511573349</v>
      </c>
      <c r="J53" s="23">
        <f>'Variables AME'!H97*'Variables AME'!H134/'Variables AME'!H$64*'Variables AME'!$S$64</f>
        <v>605.26831160747406</v>
      </c>
      <c r="K53" s="23">
        <f>'Variables AME'!I97*'Variables AME'!I134/'Variables AME'!I$64*'Variables AME'!$S$64</f>
        <v>539.83092229528711</v>
      </c>
      <c r="L53" s="23">
        <f>'Variables AME'!J97*'Variables AME'!J134/'Variables AME'!J$64*'Variables AME'!$S$64</f>
        <v>407.13854453696121</v>
      </c>
      <c r="M53" s="23">
        <f>'Variables AME'!K97*'Variables AME'!K134/'Variables AME'!K$64*'Variables AME'!$S$64</f>
        <v>407.60779556384284</v>
      </c>
      <c r="N53" s="23">
        <f>'Variables AME'!L97*'Variables AME'!L134/'Variables AME'!L$64*'Variables AME'!$S$64</f>
        <v>407.10373552728583</v>
      </c>
      <c r="O53" s="23">
        <f>'Variables AME'!M97*'Variables AME'!M134/'Variables AME'!M$64*'Variables AME'!$S$64</f>
        <v>396.98808713701811</v>
      </c>
      <c r="P53" s="23">
        <f>'Variables AME'!N97*'Variables AME'!N134/'Variables AME'!N$64*'Variables AME'!$S$64</f>
        <v>355.24441939208293</v>
      </c>
      <c r="Q53" s="23">
        <f>'Variables AME'!O97*'Variables AME'!O134/'Variables AME'!O$64*'Variables AME'!$S$64</f>
        <v>247.30427995538039</v>
      </c>
      <c r="R53" s="23">
        <f>'Variables AME'!P97*'Variables AME'!P134/'Variables AME'!P$64*'Variables AME'!$S$64</f>
        <v>41.877862186797103</v>
      </c>
      <c r="S53" s="23">
        <f>'Variables AME'!Q97*'Variables AME'!Q134/'Variables AME'!Q$64*'Variables AME'!$S$64</f>
        <v>150.42271326267175</v>
      </c>
      <c r="T53" s="23">
        <f>'Variables AME'!R97*'Variables AME'!R134/'Variables AME'!R$64*'Variables AME'!$S$64</f>
        <v>145.39709812869364</v>
      </c>
      <c r="U53" s="23">
        <f>'Variables AME'!S97*'Variables AME'!S134/'Variables AME'!S$64*'Variables AME'!$S$64</f>
        <v>305.12064551407053</v>
      </c>
      <c r="V53" s="23">
        <f>'Variables AME'!T97*'Variables AME'!T134/'Variables AME'!T$64*'Variables AME'!$S$64</f>
        <v>218.84789143782103</v>
      </c>
      <c r="W53" s="23">
        <f>'Variables AME'!U97*'Variables AME'!U134/'Variables AME'!U$64*'Variables AME'!$S$64</f>
        <v>212.22636192805666</v>
      </c>
      <c r="X53" s="23">
        <f>'Variables AME'!V97*'Variables AME'!V134/'Variables AME'!V$64*'Variables AME'!$S$64</f>
        <v>251.86639866734185</v>
      </c>
      <c r="Y53" s="23">
        <f>'Variables AME'!W97*'Variables AME'!W134/'Variables AME'!W$64*'Variables AME'!$S$64</f>
        <v>292.64209667452224</v>
      </c>
      <c r="Z53" s="23">
        <f>'Variables AME'!X97*'Variables AME'!X134/'Variables AME'!X$64*'Variables AME'!$S$64</f>
        <v>265.44527247434996</v>
      </c>
      <c r="AA53" s="23">
        <f>'Variables AME'!Y97*'Variables AME'!Y134/'Variables AME'!Y$64*'Variables AME'!$S$64</f>
        <v>307.64958296934145</v>
      </c>
      <c r="AB53" s="23">
        <f>'Variables AME'!Z97*'Variables AME'!Z134/'Variables AME'!Z$64*'Variables AME'!$S$64</f>
        <v>331.28134254250131</v>
      </c>
      <c r="AC53" s="23">
        <f>'Variables AME'!AA97*'Variables AME'!AA134/'Variables AME'!AA$64*'Variables AME'!$S$64</f>
        <v>355.10280718749135</v>
      </c>
      <c r="AD53" s="23">
        <f>'Variables AME'!AB97*'Variables AME'!AB134/'Variables AME'!AB$64*'Variables AME'!$S$64</f>
        <v>375.74382362379907</v>
      </c>
      <c r="AE53" s="23">
        <f>'Variables AME'!AC97*'Variables AME'!AC134/'Variables AME'!AC$64*'Variables AME'!$S$64</f>
        <v>355.60087514370491</v>
      </c>
      <c r="AF53" s="23">
        <f>'Variables AME'!AD97*'Variables AME'!AD134/'Variables AME'!AD$64*'Variables AME'!$S$64</f>
        <v>365.45948728241189</v>
      </c>
      <c r="AG53" s="23">
        <f>'Variables AME'!AE97*'Variables AME'!AE134/'Variables AME'!AE$64*'Variables AME'!$S$64</f>
        <v>371.47176905940842</v>
      </c>
      <c r="AH53" s="23">
        <f>'Variables AME'!AF97*'Variables AME'!AF134/'Variables AME'!AF$64*'Variables AME'!$S$64</f>
        <v>380.89989440510431</v>
      </c>
      <c r="AI53" s="23">
        <f>'Variables AME'!AG97*'Variables AME'!AG134/'Variables AME'!AG$64*'Variables AME'!$S$64</f>
        <v>391.86789729597183</v>
      </c>
      <c r="AJ53" s="23">
        <f>'Variables AME'!AH97*'Variables AME'!AH134/'Variables AME'!AH$64*'Variables AME'!$S$64</f>
        <v>316.86073523918424</v>
      </c>
      <c r="AK53" s="23">
        <f>'Variables AME'!AI97*'Variables AME'!AI134/'Variables AME'!AI$64*'Variables AME'!$S$64</f>
        <v>318.07560864047616</v>
      </c>
      <c r="AL53" s="23">
        <f>'Variables AME'!AJ97*'Variables AME'!AJ134/'Variables AME'!AJ$64*'Variables AME'!$S$64</f>
        <v>329.4089267459243</v>
      </c>
      <c r="AM53" s="23">
        <f>'Variables AME'!AK97*'Variables AME'!AK134/'Variables AME'!AK$64*'Variables AME'!$S$64</f>
        <v>335.88536210949241</v>
      </c>
      <c r="AN53" s="23">
        <f>'Variables AME'!AL97*'Variables AME'!AL134/'Variables AME'!AL$64*'Variables AME'!$S$64</f>
        <v>342.7283079385968</v>
      </c>
      <c r="AO53" s="23">
        <f>'Variables AME'!AM97*'Variables AME'!AM134/'Variables AME'!AM$64*'Variables AME'!$S$64</f>
        <v>287.38171395698407</v>
      </c>
      <c r="AP53" s="23">
        <f>'Variables AME'!AN97*'Variables AME'!AN134/'Variables AME'!AN$64*'Variables AME'!$S$64</f>
        <v>289.15379826595591</v>
      </c>
      <c r="AQ53" s="23">
        <f>'Variables AME'!AO97*'Variables AME'!AO134/'Variables AME'!AO$64*'Variables AME'!$S$64</f>
        <v>293.17782095471193</v>
      </c>
      <c r="AR53" s="23">
        <f>'Variables AME'!AP97*'Variables AME'!AP134/'Variables AME'!AP$64*'Variables AME'!$S$64</f>
        <v>296.69382782546006</v>
      </c>
      <c r="AS53" s="23">
        <f>'Variables AME'!AQ97*'Variables AME'!AQ134/'Variables AME'!AQ$64*'Variables AME'!$S$64</f>
        <v>297.48485541194759</v>
      </c>
      <c r="AT53" s="23">
        <f>'Variables AME'!AR97*'Variables AME'!AR134/'Variables AME'!AR$64*'Variables AME'!$S$64</f>
        <v>258.01004824866897</v>
      </c>
      <c r="AU53" s="23">
        <f>'Variables AME'!AS97*'Variables AME'!AS134/'Variables AME'!AS$64*'Variables AME'!$S$64</f>
        <v>258.0712824595696</v>
      </c>
      <c r="AV53" s="23">
        <f>'Variables AME'!AT97*'Variables AME'!AT134/'Variables AME'!AT$64*'Variables AME'!$S$64</f>
        <v>257.84800110904581</v>
      </c>
      <c r="AW53" s="23">
        <f>'Variables AME'!AU97*'Variables AME'!AU134/'Variables AME'!AU$64*'Variables AME'!$S$64</f>
        <v>258.21048199936001</v>
      </c>
      <c r="AX53" s="23">
        <f>'Variables AME'!AV97*'Variables AME'!AV134/'Variables AME'!AV$64*'Variables AME'!$S$64</f>
        <v>260.91727509547775</v>
      </c>
      <c r="AY53" s="153"/>
      <c r="AZ53" s="14"/>
      <c r="BA53" s="14"/>
      <c r="BB53" s="14"/>
    </row>
    <row r="54" spans="1:54" x14ac:dyDescent="0.25">
      <c r="A54" s="171"/>
      <c r="B54" s="168"/>
      <c r="C54" t="s">
        <v>164</v>
      </c>
      <c r="D54" s="23">
        <f>'Variables AME'!B98*'Variables AME'!B135/'Variables AME'!B$64*'Variables AME'!$S$64</f>
        <v>25.648052814385533</v>
      </c>
      <c r="E54" s="23">
        <f>'Variables AME'!C98*'Variables AME'!C135/'Variables AME'!C$64*'Variables AME'!$S$64</f>
        <v>26.059840598418258</v>
      </c>
      <c r="F54" s="23">
        <f>'Variables AME'!D98*'Variables AME'!D135/'Variables AME'!D$64*'Variables AME'!$S$64</f>
        <v>27.68730570130062</v>
      </c>
      <c r="G54" s="23">
        <f>'Variables AME'!E98*'Variables AME'!E135/'Variables AME'!E$64*'Variables AME'!$S$64</f>
        <v>18.961847374045163</v>
      </c>
      <c r="H54" s="23">
        <f>'Variables AME'!F98*'Variables AME'!F135/'Variables AME'!F$64*'Variables AME'!$S$64</f>
        <v>1.7827361748852422</v>
      </c>
      <c r="I54" s="23">
        <f>'Variables AME'!G98*'Variables AME'!G135/'Variables AME'!G$64*'Variables AME'!$S$64</f>
        <v>0.11264059527890768</v>
      </c>
      <c r="J54" s="23">
        <f>'Variables AME'!H98*'Variables AME'!H135/'Variables AME'!H$64*'Variables AME'!$S$64</f>
        <v>21.024165761033284</v>
      </c>
      <c r="K54" s="23">
        <f>'Variables AME'!I98*'Variables AME'!I135/'Variables AME'!I$64*'Variables AME'!$S$64</f>
        <v>6.876342873867034</v>
      </c>
      <c r="L54" s="23">
        <f>'Variables AME'!J98*'Variables AME'!J135/'Variables AME'!J$64*'Variables AME'!$S$64</f>
        <v>0.11739274569688184</v>
      </c>
      <c r="M54" s="23">
        <f>'Variables AME'!K98*'Variables AME'!K135/'Variables AME'!K$64*'Variables AME'!$S$64</f>
        <v>1.5575657986347842</v>
      </c>
      <c r="N54" s="23">
        <f>'Variables AME'!L98*'Variables AME'!L135/'Variables AME'!L$64*'Variables AME'!$S$64</f>
        <v>11.082194667325503</v>
      </c>
      <c r="O54" s="23">
        <f>'Variables AME'!M98*'Variables AME'!M135/'Variables AME'!M$64*'Variables AME'!$S$64</f>
        <v>21.791987478974779</v>
      </c>
      <c r="P54" s="23">
        <f>'Variables AME'!N98*'Variables AME'!N135/'Variables AME'!N$64*'Variables AME'!$S$64</f>
        <v>247.33968333539408</v>
      </c>
      <c r="Q54" s="23">
        <f>'Variables AME'!O98*'Variables AME'!O135/'Variables AME'!O$64*'Variables AME'!$S$64</f>
        <v>254.71828389945702</v>
      </c>
      <c r="R54" s="23">
        <f>'Variables AME'!P98*'Variables AME'!P135/'Variables AME'!P$64*'Variables AME'!$S$64</f>
        <v>234.66245619043113</v>
      </c>
      <c r="S54" s="23">
        <f>'Variables AME'!Q98*'Variables AME'!Q135/'Variables AME'!Q$64*'Variables AME'!$S$64</f>
        <v>259.73048725848912</v>
      </c>
      <c r="T54" s="23">
        <f>'Variables AME'!R98*'Variables AME'!R135/'Variables AME'!R$64*'Variables AME'!$S$64</f>
        <v>272.7316361658539</v>
      </c>
      <c r="U54" s="23">
        <f>'Variables AME'!S98*'Variables AME'!S135/'Variables AME'!S$64*'Variables AME'!$S$64</f>
        <v>811.81050823058035</v>
      </c>
      <c r="V54" s="23">
        <f>'Variables AME'!T98*'Variables AME'!T135/'Variables AME'!T$64*'Variables AME'!$S$64</f>
        <v>771.26685870403219</v>
      </c>
      <c r="W54" s="23">
        <f>'Variables AME'!U98*'Variables AME'!U135/'Variables AME'!U$64*'Variables AME'!$S$64</f>
        <v>781.43848238372982</v>
      </c>
      <c r="X54" s="23">
        <f>'Variables AME'!V98*'Variables AME'!V135/'Variables AME'!V$64*'Variables AME'!$S$64</f>
        <v>0.1215590108305895</v>
      </c>
      <c r="Y54" s="23">
        <f>'Variables AME'!W98*'Variables AME'!W135/'Variables AME'!W$64*'Variables AME'!$S$64</f>
        <v>0.1217393012410828</v>
      </c>
      <c r="Z54" s="23">
        <f>'Variables AME'!X98*'Variables AME'!X135/'Variables AME'!X$64*'Variables AME'!$S$64</f>
        <v>7.1887187011510809</v>
      </c>
      <c r="AA54" s="23">
        <f>'Variables AME'!Y98*'Variables AME'!Y135/'Variables AME'!Y$64*'Variables AME'!$S$64</f>
        <v>42.474120641688927</v>
      </c>
      <c r="AB54" s="23">
        <f>'Variables AME'!Z98*'Variables AME'!Z135/'Variables AME'!Z$64*'Variables AME'!$S$64</f>
        <v>52.515821374138511</v>
      </c>
      <c r="AC54" s="23">
        <f>'Variables AME'!AA98*'Variables AME'!AA135/'Variables AME'!AA$64*'Variables AME'!$S$64</f>
        <v>57.351942013378981</v>
      </c>
      <c r="AD54" s="23">
        <f>'Variables AME'!AB98*'Variables AME'!AB135/'Variables AME'!AB$64*'Variables AME'!$S$64</f>
        <v>61.392562688049047</v>
      </c>
      <c r="AE54" s="23">
        <f>'Variables AME'!AC98*'Variables AME'!AC135/'Variables AME'!AC$64*'Variables AME'!$S$64</f>
        <v>99.933646202506097</v>
      </c>
      <c r="AF54" s="23">
        <f>'Variables AME'!AD98*'Variables AME'!AD135/'Variables AME'!AD$64*'Variables AME'!$S$64</f>
        <v>104.98952571348109</v>
      </c>
      <c r="AG54" s="23">
        <f>'Variables AME'!AE98*'Variables AME'!AE135/'Variables AME'!AE$64*'Variables AME'!$S$64</f>
        <v>108.91584218618752</v>
      </c>
      <c r="AH54" s="23">
        <f>'Variables AME'!AF98*'Variables AME'!AF135/'Variables AME'!AF$64*'Variables AME'!$S$64</f>
        <v>113.66599007852707</v>
      </c>
      <c r="AI54" s="23">
        <f>'Variables AME'!AG98*'Variables AME'!AG135/'Variables AME'!AG$64*'Variables AME'!$S$64</f>
        <v>118.38358264256732</v>
      </c>
      <c r="AJ54" s="23">
        <f>'Variables AME'!AH98*'Variables AME'!AH135/'Variables AME'!AH$64*'Variables AME'!$S$64</f>
        <v>130.05604819904437</v>
      </c>
      <c r="AK54" s="23">
        <f>'Variables AME'!AI98*'Variables AME'!AI135/'Variables AME'!AI$64*'Variables AME'!$S$64</f>
        <v>133.77396518094233</v>
      </c>
      <c r="AL54" s="23">
        <f>'Variables AME'!AJ98*'Variables AME'!AJ135/'Variables AME'!AJ$64*'Variables AME'!$S$64</f>
        <v>139.35987841806988</v>
      </c>
      <c r="AM54" s="23">
        <f>'Variables AME'!AK98*'Variables AME'!AK135/'Variables AME'!AK$64*'Variables AME'!$S$64</f>
        <v>145.43096305180916</v>
      </c>
      <c r="AN54" s="23">
        <f>'Variables AME'!AL98*'Variables AME'!AL135/'Variables AME'!AL$64*'Variables AME'!$S$64</f>
        <v>150.54342005393357</v>
      </c>
      <c r="AO54" s="23">
        <f>'Variables AME'!AM98*'Variables AME'!AM135/'Variables AME'!AM$64*'Variables AME'!$S$64</f>
        <v>129.44145878958926</v>
      </c>
      <c r="AP54" s="23">
        <f>'Variables AME'!AN98*'Variables AME'!AN135/'Variables AME'!AN$64*'Variables AME'!$S$64</f>
        <v>131.52766136470981</v>
      </c>
      <c r="AQ54" s="23">
        <f>'Variables AME'!AO98*'Variables AME'!AO135/'Variables AME'!AO$64*'Variables AME'!$S$64</f>
        <v>134.36856250652116</v>
      </c>
      <c r="AR54" s="23">
        <f>'Variables AME'!AP98*'Variables AME'!AP135/'Variables AME'!AP$64*'Variables AME'!$S$64</f>
        <v>137.2628371810178</v>
      </c>
      <c r="AS54" s="23">
        <f>'Variables AME'!AQ98*'Variables AME'!AQ135/'Variables AME'!AQ$64*'Variables AME'!$S$64</f>
        <v>139.41655995143731</v>
      </c>
      <c r="AT54" s="23">
        <f>'Variables AME'!AR98*'Variables AME'!AR135/'Variables AME'!AR$64*'Variables AME'!$S$64</f>
        <v>128.51817445477178</v>
      </c>
      <c r="AU54" s="23">
        <f>'Variables AME'!AS98*'Variables AME'!AS135/'Variables AME'!AS$64*'Variables AME'!$S$64</f>
        <v>130.31134501206142</v>
      </c>
      <c r="AV54" s="23">
        <f>'Variables AME'!AT98*'Variables AME'!AT135/'Variables AME'!AT$64*'Variables AME'!$S$64</f>
        <v>132.12651779270951</v>
      </c>
      <c r="AW54" s="23">
        <f>'Variables AME'!AU98*'Variables AME'!AU135/'Variables AME'!AU$64*'Variables AME'!$S$64</f>
        <v>134.12350196019599</v>
      </c>
      <c r="AX54" s="23">
        <f>'Variables AME'!AV98*'Variables AME'!AV135/'Variables AME'!AV$64*'Variables AME'!$S$64</f>
        <v>136.91459904905548</v>
      </c>
      <c r="AY54" s="153"/>
      <c r="AZ54" s="14"/>
      <c r="BA54" s="14"/>
      <c r="BB54" s="14"/>
    </row>
    <row r="55" spans="1:54" x14ac:dyDescent="0.25">
      <c r="A55" s="171"/>
      <c r="B55" s="168"/>
      <c r="C55" t="s">
        <v>165</v>
      </c>
      <c r="D55" s="23">
        <f>'Variables AME'!B99*'Variables AME'!B136/'Variables AME'!B$64*'Variables AME'!$S$64</f>
        <v>35.390700142734389</v>
      </c>
      <c r="E55" s="23">
        <f>'Variables AME'!C99*'Variables AME'!C136/'Variables AME'!C$64*'Variables AME'!$S$64</f>
        <v>35.9589092809723</v>
      </c>
      <c r="F55" s="23">
        <f>'Variables AME'!D99*'Variables AME'!D136/'Variables AME'!D$64*'Variables AME'!$S$64</f>
        <v>38.591035335324918</v>
      </c>
      <c r="G55" s="23">
        <f>'Variables AME'!E99*'Variables AME'!E136/'Variables AME'!E$64*'Variables AME'!$S$64</f>
        <v>43.563044252349634</v>
      </c>
      <c r="H55" s="23">
        <f>'Variables AME'!F99*'Variables AME'!F136/'Variables AME'!F$64*'Variables AME'!$S$64</f>
        <v>17.106552812007365</v>
      </c>
      <c r="I55" s="23">
        <f>'Variables AME'!G99*'Variables AME'!G136/'Variables AME'!G$64*'Variables AME'!$S$64</f>
        <v>4.6529230766964584</v>
      </c>
      <c r="J55" s="23">
        <f>'Variables AME'!H99*'Variables AME'!H136/'Variables AME'!H$64*'Variables AME'!$S$64</f>
        <v>48.770928856088574</v>
      </c>
      <c r="K55" s="23">
        <f>'Variables AME'!I99*'Variables AME'!I136/'Variables AME'!I$64*'Variables AME'!$S$64</f>
        <v>28.497602411529623</v>
      </c>
      <c r="L55" s="23">
        <f>'Variables AME'!J99*'Variables AME'!J136/'Variables AME'!J$64*'Variables AME'!$S$64</f>
        <v>3.4593316814811361</v>
      </c>
      <c r="M55" s="23">
        <f>'Variables AME'!K99*'Variables AME'!K136/'Variables AME'!K$64*'Variables AME'!$S$64</f>
        <v>17.470978216158521</v>
      </c>
      <c r="N55" s="23">
        <f>'Variables AME'!L99*'Variables AME'!L136/'Variables AME'!L$64*'Variables AME'!$S$64</f>
        <v>36.254649793701695</v>
      </c>
      <c r="O55" s="23">
        <f>'Variables AME'!M99*'Variables AME'!M136/'Variables AME'!M$64*'Variables AME'!$S$64</f>
        <v>55.333659884484703</v>
      </c>
      <c r="P55" s="23">
        <f>'Variables AME'!N99*'Variables AME'!N136/'Variables AME'!N$64*'Variables AME'!$S$64</f>
        <v>400.01699714513018</v>
      </c>
      <c r="Q55" s="23">
        <f>'Variables AME'!O99*'Variables AME'!O136/'Variables AME'!O$64*'Variables AME'!$S$64</f>
        <v>410.54324455795347</v>
      </c>
      <c r="R55" s="23">
        <f>'Variables AME'!P99*'Variables AME'!P136/'Variables AME'!P$64*'Variables AME'!$S$64</f>
        <v>371.27732736369825</v>
      </c>
      <c r="S55" s="23">
        <f>'Variables AME'!Q99*'Variables AME'!Q136/'Variables AME'!Q$64*'Variables AME'!$S$64</f>
        <v>410.08602180821447</v>
      </c>
      <c r="T55" s="23">
        <f>'Variables AME'!R99*'Variables AME'!R136/'Variables AME'!R$64*'Variables AME'!$S$64</f>
        <v>428.7566769650374</v>
      </c>
      <c r="U55" s="23">
        <f>'Variables AME'!S99*'Variables AME'!S136/'Variables AME'!S$64*'Variables AME'!$S$64</f>
        <v>265.67613826073654</v>
      </c>
      <c r="V55" s="23">
        <f>'Variables AME'!T99*'Variables AME'!T136/'Variables AME'!T$64*'Variables AME'!$S$64</f>
        <v>159.66575315944689</v>
      </c>
      <c r="W55" s="23">
        <f>'Variables AME'!U99*'Variables AME'!U136/'Variables AME'!U$64*'Variables AME'!$S$64</f>
        <v>162.44064309488547</v>
      </c>
      <c r="X55" s="23">
        <f>'Variables AME'!V99*'Variables AME'!V136/'Variables AME'!V$64*'Variables AME'!$S$64</f>
        <v>0.1215590108305895</v>
      </c>
      <c r="Y55" s="23">
        <f>'Variables AME'!W99*'Variables AME'!W136/'Variables AME'!W$64*'Variables AME'!$S$64</f>
        <v>0.1217393012410828</v>
      </c>
      <c r="Z55" s="23">
        <f>'Variables AME'!X99*'Variables AME'!X136/'Variables AME'!X$64*'Variables AME'!$S$64</f>
        <v>44.409514641995301</v>
      </c>
      <c r="AA55" s="23">
        <f>'Variables AME'!Y99*'Variables AME'!Y136/'Variables AME'!Y$64*'Variables AME'!$S$64</f>
        <v>68.694078795523581</v>
      </c>
      <c r="AB55" s="23">
        <f>'Variables AME'!Z99*'Variables AME'!Z136/'Variables AME'!Z$64*'Variables AME'!$S$64</f>
        <v>77.147950790882916</v>
      </c>
      <c r="AC55" s="23">
        <f>'Variables AME'!AA99*'Variables AME'!AA136/'Variables AME'!AA$64*'Variables AME'!$S$64</f>
        <v>81.871171583811702</v>
      </c>
      <c r="AD55" s="23">
        <f>'Variables AME'!AB99*'Variables AME'!AB136/'Variables AME'!AB$64*'Variables AME'!$S$64</f>
        <v>86.734527603267978</v>
      </c>
      <c r="AE55" s="23">
        <f>'Variables AME'!AC99*'Variables AME'!AC136/'Variables AME'!AC$64*'Variables AME'!$S$64</f>
        <v>68.231309055763873</v>
      </c>
      <c r="AF55" s="23">
        <f>'Variables AME'!AD99*'Variables AME'!AD136/'Variables AME'!AD$64*'Variables AME'!$S$64</f>
        <v>69.153282248422826</v>
      </c>
      <c r="AG55" s="23">
        <f>'Variables AME'!AE99*'Variables AME'!AE136/'Variables AME'!AE$64*'Variables AME'!$S$64</f>
        <v>69.24273668269791</v>
      </c>
      <c r="AH55" s="23">
        <f>'Variables AME'!AF99*'Variables AME'!AF136/'Variables AME'!AF$64*'Variables AME'!$S$64</f>
        <v>69.938641370003026</v>
      </c>
      <c r="AI55" s="23">
        <f>'Variables AME'!AG99*'Variables AME'!AG136/'Variables AME'!AG$64*'Variables AME'!$S$64</f>
        <v>71.224507763887615</v>
      </c>
      <c r="AJ55" s="23">
        <f>'Variables AME'!AH99*'Variables AME'!AH136/'Variables AME'!AH$64*'Variables AME'!$S$64</f>
        <v>72.562978610759131</v>
      </c>
      <c r="AK55" s="23">
        <f>'Variables AME'!AI99*'Variables AME'!AI136/'Variables AME'!AI$64*'Variables AME'!$S$64</f>
        <v>72.328998294774848</v>
      </c>
      <c r="AL55" s="23">
        <f>'Variables AME'!AJ99*'Variables AME'!AJ136/'Variables AME'!AJ$64*'Variables AME'!$S$64</f>
        <v>74.260943646207039</v>
      </c>
      <c r="AM55" s="23">
        <f>'Variables AME'!AK99*'Variables AME'!AK136/'Variables AME'!AK$64*'Variables AME'!$S$64</f>
        <v>75.355920936042708</v>
      </c>
      <c r="AN55" s="23">
        <f>'Variables AME'!AL99*'Variables AME'!AL136/'Variables AME'!AL$64*'Variables AME'!$S$64</f>
        <v>76.440562717780978</v>
      </c>
      <c r="AO55" s="23">
        <f>'Variables AME'!AM99*'Variables AME'!AM136/'Variables AME'!AM$64*'Variables AME'!$S$64</f>
        <v>62.34130713998119</v>
      </c>
      <c r="AP55" s="23">
        <f>'Variables AME'!AN99*'Variables AME'!AN136/'Variables AME'!AN$64*'Variables AME'!$S$64</f>
        <v>62.335265505707099</v>
      </c>
      <c r="AQ55" s="23">
        <f>'Variables AME'!AO99*'Variables AME'!AO136/'Variables AME'!AO$64*'Variables AME'!$S$64</f>
        <v>62.76335594866768</v>
      </c>
      <c r="AR55" s="23">
        <f>'Variables AME'!AP99*'Variables AME'!AP136/'Variables AME'!AP$64*'Variables AME'!$S$64</f>
        <v>63.214136979437029</v>
      </c>
      <c r="AS55" s="23">
        <f>'Variables AME'!AQ99*'Variables AME'!AQ136/'Variables AME'!AQ$64*'Variables AME'!$S$64</f>
        <v>63.020857576266806</v>
      </c>
      <c r="AT55" s="23">
        <f>'Variables AME'!AR99*'Variables AME'!AR136/'Variables AME'!AR$64*'Variables AME'!$S$64</f>
        <v>66.158775713092467</v>
      </c>
      <c r="AU55" s="23">
        <f>'Variables AME'!AS99*'Variables AME'!AS136/'Variables AME'!AS$64*'Variables AME'!$S$64</f>
        <v>66.216518492438766</v>
      </c>
      <c r="AV55" s="23">
        <f>'Variables AME'!AT99*'Variables AME'!AT136/'Variables AME'!AT$64*'Variables AME'!$S$64</f>
        <v>66.288417739201194</v>
      </c>
      <c r="AW55" s="23">
        <f>'Variables AME'!AU99*'Variables AME'!AU136/'Variables AME'!AU$64*'Variables AME'!$S$64</f>
        <v>66.472551568894701</v>
      </c>
      <c r="AX55" s="23">
        <f>'Variables AME'!AV99*'Variables AME'!AV136/'Variables AME'!AV$64*'Variables AME'!$S$64</f>
        <v>67.238681941249652</v>
      </c>
      <c r="AY55" s="153"/>
      <c r="AZ55" s="14"/>
      <c r="BA55" s="14"/>
      <c r="BB55" s="14"/>
    </row>
    <row r="56" spans="1:54" x14ac:dyDescent="0.25">
      <c r="A56" s="171"/>
      <c r="B56" s="168"/>
      <c r="C56" t="s">
        <v>166</v>
      </c>
      <c r="D56" s="23">
        <f>'Variables AME'!B100*'Variables AME'!B137/'Variables AME'!B$64*'Variables AME'!$S$64</f>
        <v>27.222488389731783</v>
      </c>
      <c r="E56" s="23">
        <f>'Variables AME'!C100*'Variables AME'!C137/'Variables AME'!C$64*'Variables AME'!$S$64</f>
        <v>27.659554246192297</v>
      </c>
      <c r="F56" s="23">
        <f>'Variables AME'!D100*'Variables AME'!D137/'Variables AME'!D$64*'Variables AME'!$S$64</f>
        <v>29.684196941891933</v>
      </c>
      <c r="G56" s="23">
        <f>'Variables AME'!E100*'Variables AME'!E137/'Variables AME'!E$64*'Variables AME'!$S$64</f>
        <v>60.897751062247465</v>
      </c>
      <c r="H56" s="23">
        <f>'Variables AME'!F100*'Variables AME'!F137/'Variables AME'!F$64*'Variables AME'!$S$64</f>
        <v>43.979274552826645</v>
      </c>
      <c r="I56" s="23">
        <f>'Variables AME'!G100*'Variables AME'!G137/'Variables AME'!G$64*'Variables AME'!$S$64</f>
        <v>36.073087286814342</v>
      </c>
      <c r="J56" s="23">
        <f>'Variables AME'!H100*'Variables AME'!H137/'Variables AME'!H$64*'Variables AME'!$S$64</f>
        <v>74.16197694112202</v>
      </c>
      <c r="K56" s="23">
        <f>'Variables AME'!I100*'Variables AME'!I137/'Variables AME'!I$64*'Variables AME'!$S$64</f>
        <v>59.752918831678258</v>
      </c>
      <c r="L56" s="23">
        <f>'Variables AME'!J100*'Variables AME'!J137/'Variables AME'!J$64*'Variables AME'!$S$64</f>
        <v>40.889850553668857</v>
      </c>
      <c r="M56" s="23">
        <f>'Variables AME'!K100*'Variables AME'!K137/'Variables AME'!K$64*'Variables AME'!$S$64</f>
        <v>56.492330818621141</v>
      </c>
      <c r="N56" s="23">
        <f>'Variables AME'!L100*'Variables AME'!L137/'Variables AME'!L$64*'Variables AME'!$S$64</f>
        <v>76.729492217369014</v>
      </c>
      <c r="O56" s="23">
        <f>'Variables AME'!M100*'Variables AME'!M137/'Variables AME'!M$64*'Variables AME'!$S$64</f>
        <v>101.83566722662935</v>
      </c>
      <c r="P56" s="23">
        <f>'Variables AME'!N100*'Variables AME'!N137/'Variables AME'!N$64*'Variables AME'!$S$64</f>
        <v>239.40890019581951</v>
      </c>
      <c r="Q56" s="23">
        <f>'Variables AME'!O100*'Variables AME'!O137/'Variables AME'!O$64*'Variables AME'!$S$64</f>
        <v>237.40683231059185</v>
      </c>
      <c r="R56" s="23">
        <f>'Variables AME'!P100*'Variables AME'!P137/'Variables AME'!P$64*'Variables AME'!$S$64</f>
        <v>198.74071097179944</v>
      </c>
      <c r="S56" s="23">
        <f>'Variables AME'!Q100*'Variables AME'!Q137/'Variables AME'!Q$64*'Variables AME'!$S$64</f>
        <v>234.10796760251034</v>
      </c>
      <c r="T56" s="23">
        <f>'Variables AME'!R100*'Variables AME'!R137/'Variables AME'!R$64*'Variables AME'!$S$64</f>
        <v>248.81241230468385</v>
      </c>
      <c r="U56" s="23">
        <f>'Variables AME'!S100*'Variables AME'!S137/'Variables AME'!S$64*'Variables AME'!$S$64</f>
        <v>466.24067170393619</v>
      </c>
      <c r="V56" s="23">
        <f>'Variables AME'!T100*'Variables AME'!T137/'Variables AME'!T$64*'Variables AME'!$S$64</f>
        <v>384.54906623136151</v>
      </c>
      <c r="W56" s="23">
        <f>'Variables AME'!U100*'Variables AME'!U137/'Variables AME'!U$64*'Variables AME'!$S$64</f>
        <v>393.03515673510833</v>
      </c>
      <c r="X56" s="23">
        <f>'Variables AME'!V100*'Variables AME'!V137/'Variables AME'!V$64*'Variables AME'!$S$64</f>
        <v>0.1215590108305895</v>
      </c>
      <c r="Y56" s="23">
        <f>'Variables AME'!W100*'Variables AME'!W137/'Variables AME'!W$64*'Variables AME'!$S$64</f>
        <v>0.1217393012410828</v>
      </c>
      <c r="Z56" s="23">
        <f>'Variables AME'!X100*'Variables AME'!X137/'Variables AME'!X$64*'Variables AME'!$S$64</f>
        <v>62.340036075904081</v>
      </c>
      <c r="AA56" s="23">
        <f>'Variables AME'!Y100*'Variables AME'!Y137/'Variables AME'!Y$64*'Variables AME'!$S$64</f>
        <v>87.448159099891029</v>
      </c>
      <c r="AB56" s="23">
        <f>'Variables AME'!Z100*'Variables AME'!Z137/'Variables AME'!Z$64*'Variables AME'!$S$64</f>
        <v>97.118987166534041</v>
      </c>
      <c r="AC56" s="23">
        <f>'Variables AME'!AA100*'Variables AME'!AA137/'Variables AME'!AA$64*'Variables AME'!$S$64</f>
        <v>103.70203430100727</v>
      </c>
      <c r="AD56" s="23">
        <f>'Variables AME'!AB100*'Variables AME'!AB137/'Variables AME'!AB$64*'Variables AME'!$S$64</f>
        <v>110.11564875604844</v>
      </c>
      <c r="AE56" s="23">
        <f>'Variables AME'!AC100*'Variables AME'!AC137/'Variables AME'!AC$64*'Variables AME'!$S$64</f>
        <v>74.822475884819809</v>
      </c>
      <c r="AF56" s="23">
        <f>'Variables AME'!AD100*'Variables AME'!AD137/'Variables AME'!AD$64*'Variables AME'!$S$64</f>
        <v>75.822701741921307</v>
      </c>
      <c r="AG56" s="23">
        <f>'Variables AME'!AE100*'Variables AME'!AE137/'Variables AME'!AE$64*'Variables AME'!$S$64</f>
        <v>75.975450808299655</v>
      </c>
      <c r="AH56" s="23">
        <f>'Variables AME'!AF100*'Variables AME'!AF137/'Variables AME'!AF$64*'Variables AME'!$S$64</f>
        <v>76.901819048891525</v>
      </c>
      <c r="AI56" s="23">
        <f>'Variables AME'!AG100*'Variables AME'!AG137/'Variables AME'!AG$64*'Variables AME'!$S$64</f>
        <v>78.373150870174086</v>
      </c>
      <c r="AJ56" s="23">
        <f>'Variables AME'!AH100*'Variables AME'!AH137/'Variables AME'!AH$64*'Variables AME'!$S$64</f>
        <v>79.491205129013522</v>
      </c>
      <c r="AK56" s="23">
        <f>'Variables AME'!AI100*'Variables AME'!AI137/'Variables AME'!AI$64*'Variables AME'!$S$64</f>
        <v>79.288685470538624</v>
      </c>
      <c r="AL56" s="23">
        <f>'Variables AME'!AJ100*'Variables AME'!AJ137/'Variables AME'!AJ$64*'Variables AME'!$S$64</f>
        <v>81.415518577474273</v>
      </c>
      <c r="AM56" s="23">
        <f>'Variables AME'!AK100*'Variables AME'!AK137/'Variables AME'!AK$64*'Variables AME'!$S$64</f>
        <v>82.82047362583171</v>
      </c>
      <c r="AN56" s="23">
        <f>'Variables AME'!AL100*'Variables AME'!AL137/'Variables AME'!AL$64*'Variables AME'!$S$64</f>
        <v>84.056834601738913</v>
      </c>
      <c r="AO56" s="23">
        <f>'Variables AME'!AM100*'Variables AME'!AM137/'Variables AME'!AM$64*'Variables AME'!$S$64</f>
        <v>69.25570354991207</v>
      </c>
      <c r="AP56" s="23">
        <f>'Variables AME'!AN100*'Variables AME'!AN137/'Variables AME'!AN$64*'Variables AME'!$S$64</f>
        <v>69.30590418757312</v>
      </c>
      <c r="AQ56" s="23">
        <f>'Variables AME'!AO100*'Variables AME'!AO137/'Variables AME'!AO$64*'Variables AME'!$S$64</f>
        <v>69.826285508702568</v>
      </c>
      <c r="AR56" s="23">
        <f>'Variables AME'!AP100*'Variables AME'!AP137/'Variables AME'!AP$64*'Variables AME'!$S$64</f>
        <v>70.382403736535977</v>
      </c>
      <c r="AS56" s="23">
        <f>'Variables AME'!AQ100*'Variables AME'!AQ137/'Variables AME'!AQ$64*'Variables AME'!$S$64</f>
        <v>70.24233024457196</v>
      </c>
      <c r="AT56" s="23">
        <f>'Variables AME'!AR100*'Variables AME'!AR137/'Variables AME'!AR$64*'Variables AME'!$S$64</f>
        <v>72.557396934784705</v>
      </c>
      <c r="AU56" s="23">
        <f>'Variables AME'!AS100*'Variables AME'!AS137/'Variables AME'!AS$64*'Variables AME'!$S$64</f>
        <v>72.655825756720517</v>
      </c>
      <c r="AV56" s="23">
        <f>'Variables AME'!AT100*'Variables AME'!AT137/'Variables AME'!AT$64*'Variables AME'!$S$64</f>
        <v>72.765411493756915</v>
      </c>
      <c r="AW56" s="23">
        <f>'Variables AME'!AU100*'Variables AME'!AU137/'Variables AME'!AU$64*'Variables AME'!$S$64</f>
        <v>72.99135092133433</v>
      </c>
      <c r="AX56" s="23">
        <f>'Variables AME'!AV100*'Variables AME'!AV137/'Variables AME'!AV$64*'Variables AME'!$S$64</f>
        <v>73.853806577483127</v>
      </c>
      <c r="AY56" s="153"/>
      <c r="AZ56" s="14"/>
      <c r="BA56" s="14"/>
      <c r="BB56" s="14"/>
    </row>
    <row r="57" spans="1:54" x14ac:dyDescent="0.25">
      <c r="A57" s="171"/>
      <c r="B57" s="168"/>
      <c r="C57" t="s">
        <v>167</v>
      </c>
      <c r="D57" s="23">
        <f>'Variables AME'!B101*'Variables AME'!B138/'Variables AME'!B$64*'Variables AME'!$S$64</f>
        <v>67.132272171586322</v>
      </c>
      <c r="E57" s="23">
        <f>'Variables AME'!C101*'Variables AME'!C138/'Variables AME'!C$64*'Variables AME'!$S$64</f>
        <v>68.210102515849798</v>
      </c>
      <c r="F57" s="23">
        <f>'Variables AME'!D101*'Variables AME'!D138/'Variables AME'!D$64*'Variables AME'!$S$64</f>
        <v>73.203734974803311</v>
      </c>
      <c r="G57" s="23">
        <f>'Variables AME'!E101*'Variables AME'!E138/'Variables AME'!E$64*'Variables AME'!$S$64</f>
        <v>506.25784197796202</v>
      </c>
      <c r="H57" s="23">
        <f>'Variables AME'!F101*'Variables AME'!F138/'Variables AME'!F$64*'Variables AME'!$S$64</f>
        <v>603.03945329343685</v>
      </c>
      <c r="I57" s="23">
        <f>'Variables AME'!G101*'Variables AME'!G138/'Variables AME'!G$64*'Variables AME'!$S$64</f>
        <v>741.56267620488632</v>
      </c>
      <c r="J57" s="23">
        <f>'Variables AME'!H101*'Variables AME'!H138/'Variables AME'!H$64*'Variables AME'!$S$64</f>
        <v>1125.1308783124975</v>
      </c>
      <c r="K57" s="23">
        <f>'Variables AME'!I101*'Variables AME'!I138/'Variables AME'!I$64*'Variables AME'!$S$64</f>
        <v>1389.7607902699081</v>
      </c>
      <c r="L57" s="23">
        <f>'Variables AME'!J101*'Variables AME'!J138/'Variables AME'!J$64*'Variables AME'!$S$64</f>
        <v>1653.3760218242505</v>
      </c>
      <c r="M57" s="23">
        <f>'Variables AME'!K101*'Variables AME'!K138/'Variables AME'!K$64*'Variables AME'!$S$64</f>
        <v>2232.4720061144785</v>
      </c>
      <c r="N57" s="23">
        <f>'Variables AME'!L101*'Variables AME'!L138/'Variables AME'!L$64*'Variables AME'!$S$64</f>
        <v>3065.322074505716</v>
      </c>
      <c r="O57" s="23">
        <f>'Variables AME'!M101*'Variables AME'!M138/'Variables AME'!M$64*'Variables AME'!$S$64</f>
        <v>4284.8599370821894</v>
      </c>
      <c r="P57" s="23">
        <f>'Variables AME'!N101*'Variables AME'!N138/'Variables AME'!N$64*'Variables AME'!$S$64</f>
        <v>325.47295658423349</v>
      </c>
      <c r="Q57" s="23">
        <f>'Variables AME'!O101*'Variables AME'!O138/'Variables AME'!O$64*'Variables AME'!$S$64</f>
        <v>0.12117568040608089</v>
      </c>
      <c r="R57" s="23">
        <f>'Variables AME'!P101*'Variables AME'!P138/'Variables AME'!P$64*'Variables AME'!$S$64</f>
        <v>0.12154133572101421</v>
      </c>
      <c r="S57" s="23">
        <f>'Variables AME'!Q101*'Variables AME'!Q138/'Variables AME'!Q$64*'Variables AME'!$S$64</f>
        <v>0.12080539503266363</v>
      </c>
      <c r="T57" s="23">
        <f>'Variables AME'!R101*'Variables AME'!R138/'Variables AME'!R$64*'Variables AME'!$S$64</f>
        <v>0.12096936110141675</v>
      </c>
      <c r="U57" s="23">
        <f>'Variables AME'!S101*'Variables AME'!S138/'Variables AME'!S$64*'Variables AME'!$S$64</f>
        <v>2886.5132374397417</v>
      </c>
      <c r="V57" s="23">
        <f>'Variables AME'!T101*'Variables AME'!T138/'Variables AME'!T$64*'Variables AME'!$S$64</f>
        <v>2488.4193478747475</v>
      </c>
      <c r="W57" s="23">
        <f>'Variables AME'!U101*'Variables AME'!U138/'Variables AME'!U$64*'Variables AME'!$S$64</f>
        <v>2555.4409561647235</v>
      </c>
      <c r="X57" s="23">
        <f>'Variables AME'!V101*'Variables AME'!V138/'Variables AME'!V$64*'Variables AME'!$S$64</f>
        <v>0.1215590108305895</v>
      </c>
      <c r="Y57" s="23">
        <f>'Variables AME'!W101*'Variables AME'!W138/'Variables AME'!W$64*'Variables AME'!$S$64</f>
        <v>0.1217393012410828</v>
      </c>
      <c r="Z57" s="23">
        <f>'Variables AME'!X101*'Variables AME'!X138/'Variables AME'!X$64*'Variables AME'!$S$64</f>
        <v>1134.890289656169</v>
      </c>
      <c r="AA57" s="23">
        <f>'Variables AME'!Y101*'Variables AME'!Y138/'Variables AME'!Y$64*'Variables AME'!$S$64</f>
        <v>1312.4044957780779</v>
      </c>
      <c r="AB57" s="23">
        <f>'Variables AME'!Z101*'Variables AME'!Z138/'Variables AME'!Z$64*'Variables AME'!$S$64</f>
        <v>1416.1584450255964</v>
      </c>
      <c r="AC57" s="23">
        <f>'Variables AME'!AA101*'Variables AME'!AA138/'Variables AME'!AA$64*'Variables AME'!$S$64</f>
        <v>1543.1972929271806</v>
      </c>
      <c r="AD57" s="23">
        <f>'Variables AME'!AB101*'Variables AME'!AB138/'Variables AME'!AB$64*'Variables AME'!$S$64</f>
        <v>1641.4818434677391</v>
      </c>
      <c r="AE57" s="23">
        <f>'Variables AME'!AC101*'Variables AME'!AC138/'Variables AME'!AC$64*'Variables AME'!$S$64</f>
        <v>1376.5369373067408</v>
      </c>
      <c r="AF57" s="23">
        <f>'Variables AME'!AD101*'Variables AME'!AD138/'Variables AME'!AD$64*'Variables AME'!$S$64</f>
        <v>1420.5405036717193</v>
      </c>
      <c r="AG57" s="23">
        <f>'Variables AME'!AE101*'Variables AME'!AE138/'Variables AME'!AE$64*'Variables AME'!$S$64</f>
        <v>1455.6283815289046</v>
      </c>
      <c r="AH57" s="23">
        <f>'Variables AME'!AF101*'Variables AME'!AF138/'Variables AME'!AF$64*'Variables AME'!$S$64</f>
        <v>1527.119673929689</v>
      </c>
      <c r="AI57" s="23">
        <f>'Variables AME'!AG101*'Variables AME'!AG138/'Variables AME'!AG$64*'Variables AME'!$S$64</f>
        <v>1579.4713858165544</v>
      </c>
      <c r="AJ57" s="23">
        <f>'Variables AME'!AH101*'Variables AME'!AH138/'Variables AME'!AH$64*'Variables AME'!$S$64</f>
        <v>1322.8049178444091</v>
      </c>
      <c r="AK57" s="23">
        <f>'Variables AME'!AI101*'Variables AME'!AI138/'Variables AME'!AI$64*'Variables AME'!$S$64</f>
        <v>1339.9550313077264</v>
      </c>
      <c r="AL57" s="23">
        <f>'Variables AME'!AJ101*'Variables AME'!AJ138/'Variables AME'!AJ$64*'Variables AME'!$S$64</f>
        <v>1386.9290034601631</v>
      </c>
      <c r="AM57" s="23">
        <f>'Variables AME'!AK101*'Variables AME'!AK138/'Variables AME'!AK$64*'Variables AME'!$S$64</f>
        <v>1437.2251424784083</v>
      </c>
      <c r="AN57" s="23">
        <f>'Variables AME'!AL101*'Variables AME'!AL138/'Variables AME'!AL$64*'Variables AME'!$S$64</f>
        <v>1474.8532713047221</v>
      </c>
      <c r="AO57" s="23">
        <f>'Variables AME'!AM101*'Variables AME'!AM138/'Variables AME'!AM$64*'Variables AME'!$S$64</f>
        <v>1275.0686223626235</v>
      </c>
      <c r="AP57" s="23">
        <f>'Variables AME'!AN101*'Variables AME'!AN138/'Variables AME'!AN$64*'Variables AME'!$S$64</f>
        <v>1289.5816652026672</v>
      </c>
      <c r="AQ57" s="23">
        <f>'Variables AME'!AO101*'Variables AME'!AO138/'Variables AME'!AO$64*'Variables AME'!$S$64</f>
        <v>1311.2344797029687</v>
      </c>
      <c r="AR57" s="23">
        <f>'Variables AME'!AP101*'Variables AME'!AP138/'Variables AME'!AP$64*'Variables AME'!$S$64</f>
        <v>1333.0139294342637</v>
      </c>
      <c r="AS57" s="23">
        <f>'Variables AME'!AQ101*'Variables AME'!AQ138/'Variables AME'!AQ$64*'Variables AME'!$S$64</f>
        <v>1345.6626045346902</v>
      </c>
      <c r="AT57" s="23">
        <f>'Variables AME'!AR101*'Variables AME'!AR138/'Variables AME'!AR$64*'Variables AME'!$S$64</f>
        <v>1557.6263262600221</v>
      </c>
      <c r="AU57" s="23">
        <f>'Variables AME'!AS101*'Variables AME'!AS138/'Variables AME'!AS$64*'Variables AME'!$S$64</f>
        <v>1580.2331828899396</v>
      </c>
      <c r="AV57" s="23">
        <f>'Variables AME'!AT101*'Variables AME'!AT138/'Variables AME'!AT$64*'Variables AME'!$S$64</f>
        <v>1603.2321270873274</v>
      </c>
      <c r="AW57" s="23">
        <f>'Variables AME'!AU101*'Variables AME'!AU138/'Variables AME'!AU$64*'Variables AME'!$S$64</f>
        <v>1628.1681575292878</v>
      </c>
      <c r="AX57" s="23">
        <f>'Variables AME'!AV101*'Variables AME'!AV138/'Variables AME'!AV$64*'Variables AME'!$S$64</f>
        <v>1662.6617435108485</v>
      </c>
      <c r="AY57" s="153"/>
      <c r="AZ57" s="14"/>
      <c r="BA57" s="14"/>
      <c r="BB57" s="14"/>
    </row>
    <row r="58" spans="1:54" x14ac:dyDescent="0.25">
      <c r="A58" s="18"/>
      <c r="B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53">
        <f>SUM(AY41:AY57)</f>
        <v>21301.653270877712</v>
      </c>
      <c r="AZ58" s="153">
        <f>SUM(AZ41:AZ57)</f>
        <v>15269.530239788251</v>
      </c>
      <c r="BA58" s="153">
        <f t="shared" ref="BA58:BB58" si="0">SUM(BA41:BA57)</f>
        <v>15956.122787242693</v>
      </c>
      <c r="BB58" s="153">
        <f t="shared" si="0"/>
        <v>14838.146579116008</v>
      </c>
    </row>
    <row r="59" spans="1:54" x14ac:dyDescent="0.25">
      <c r="A59" s="18"/>
      <c r="B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row>
    <row r="60" spans="1:54" x14ac:dyDescent="0.25">
      <c r="A60" s="171" t="s">
        <v>308</v>
      </c>
      <c r="B60" s="26" t="s">
        <v>314</v>
      </c>
      <c r="C60" t="s">
        <v>152</v>
      </c>
      <c r="D60" s="25">
        <f>'Variables AME'!B159*'Variables AME'!B196*'Variables AME'!B233/'Variables AME'!B$64*'Variables AME'!$S$64</f>
        <v>60.324509157678655</v>
      </c>
      <c r="E60" s="25">
        <f>'Variables AME'!C159*'Variables AME'!C196*'Variables AME'!C233/'Variables AME'!C$64*'Variables AME'!$S$64</f>
        <v>61.016414719838302</v>
      </c>
      <c r="F60" s="25">
        <f>'Variables AME'!D159*'Variables AME'!D196*'Variables AME'!D233/'Variables AME'!D$64*'Variables AME'!$S$64</f>
        <v>62.075746805423847</v>
      </c>
      <c r="G60" s="25">
        <f>'Variables AME'!E159*'Variables AME'!E196*'Variables AME'!E233/'Variables AME'!E$64*'Variables AME'!$S$64</f>
        <v>61.904666596258487</v>
      </c>
      <c r="H60" s="25">
        <f>'Variables AME'!F159*'Variables AME'!F196*'Variables AME'!F233/'Variables AME'!F$64*'Variables AME'!$S$64</f>
        <v>57.603731532068409</v>
      </c>
      <c r="I60" s="25">
        <f>'Variables AME'!G159*'Variables AME'!G196*'Variables AME'!G233/'Variables AME'!G$64*'Variables AME'!$S$64</f>
        <v>50.383833892028925</v>
      </c>
      <c r="J60" s="25">
        <f>'Variables AME'!H159*'Variables AME'!H196*'Variables AME'!H233/'Variables AME'!H$64*'Variables AME'!$S$64</f>
        <v>49.066605394665515</v>
      </c>
      <c r="K60" s="25">
        <f>'Variables AME'!I159*'Variables AME'!I196*'Variables AME'!I233/'Variables AME'!I$64*'Variables AME'!$S$64</f>
        <v>47.677962939659864</v>
      </c>
      <c r="L60" s="25">
        <f>'Variables AME'!J159*'Variables AME'!J196*'Variables AME'!J233/'Variables AME'!J$64*'Variables AME'!$S$64</f>
        <v>45.922524930365384</v>
      </c>
      <c r="M60" s="25">
        <f>'Variables AME'!K159*'Variables AME'!K196*'Variables AME'!K233/'Variables AME'!K$64*'Variables AME'!$S$64</f>
        <v>45.65734523941331</v>
      </c>
      <c r="N60" s="25">
        <f>'Variables AME'!L159*'Variables AME'!L196*'Variables AME'!L233/'Variables AME'!L$64*'Variables AME'!$S$64</f>
        <v>43.557871183048903</v>
      </c>
      <c r="O60" s="25">
        <f>'Variables AME'!M159*'Variables AME'!M196*'Variables AME'!M233/'Variables AME'!M$64*'Variables AME'!$S$64</f>
        <v>40.235423614645441</v>
      </c>
      <c r="P60" s="25">
        <f>'Variables AME'!N159*'Variables AME'!N196*'Variables AME'!N233/'Variables AME'!N$64*'Variables AME'!$S$64</f>
        <v>30.964099734709084</v>
      </c>
      <c r="Q60" s="25">
        <f>'Variables AME'!O159*'Variables AME'!O196*'Variables AME'!O233/'Variables AME'!O$64*'Variables AME'!$S$64</f>
        <v>23.943289116221717</v>
      </c>
      <c r="R60" s="25">
        <f>'Variables AME'!P159*'Variables AME'!P196*'Variables AME'!P233/'Variables AME'!P$64*'Variables AME'!$S$64</f>
        <v>18.586127141887488</v>
      </c>
      <c r="S60" s="25">
        <f>'Variables AME'!Q159*'Variables AME'!Q196*'Variables AME'!Q233/'Variables AME'!Q$64*'Variables AME'!$S$64</f>
        <v>16.887214231885942</v>
      </c>
      <c r="T60" s="25">
        <f>'Variables AME'!R159*'Variables AME'!R196*'Variables AME'!R233/'Variables AME'!R$64*'Variables AME'!$S$64</f>
        <v>15.152005618065806</v>
      </c>
      <c r="U60" s="25">
        <f>'Variables AME'!S159*'Variables AME'!S196*'Variables AME'!S233/'Variables AME'!S$64*'Variables AME'!$S$64</f>
        <v>14.331369201759086</v>
      </c>
      <c r="V60" s="25">
        <f>'Variables AME'!T159*'Variables AME'!T196*'Variables AME'!T233/'Variables AME'!T$64*'Variables AME'!$S$64</f>
        <v>14.473271340145503</v>
      </c>
      <c r="W60" s="25">
        <f>'Variables AME'!U159*'Variables AME'!U196*'Variables AME'!U233/'Variables AME'!U$64*'Variables AME'!$S$64</f>
        <v>14.900516417980132</v>
      </c>
      <c r="X60" s="25">
        <f>'Variables AME'!V159*'Variables AME'!V196*'Variables AME'!V233/'Variables AME'!V$64*'Variables AME'!$S$64</f>
        <v>14.912598234649764</v>
      </c>
      <c r="Y60" s="25">
        <f>'Variables AME'!W159*'Variables AME'!W196*'Variables AME'!W233/'Variables AME'!W$64*'Variables AME'!$S$64</f>
        <v>14.701525350092814</v>
      </c>
      <c r="Z60" s="25">
        <f>'Variables AME'!X159*'Variables AME'!X196*'Variables AME'!X233/'Variables AME'!X$64*'Variables AME'!$S$64</f>
        <v>14.27367505415361</v>
      </c>
      <c r="AA60" s="25">
        <f>'Variables AME'!Y159*'Variables AME'!Y196*'Variables AME'!Y233/'Variables AME'!Y$64*'Variables AME'!$S$64</f>
        <v>14.25071279576111</v>
      </c>
      <c r="AB60" s="25">
        <f>'Variables AME'!Z159*'Variables AME'!Z196*'Variables AME'!Z233/'Variables AME'!Z$64*'Variables AME'!$S$64</f>
        <v>14.4246117378812</v>
      </c>
      <c r="AC60" s="25">
        <f>'Variables AME'!AA159*'Variables AME'!AA196*'Variables AME'!AA233/'Variables AME'!AA$64*'Variables AME'!$S$64</f>
        <v>14.661986503820589</v>
      </c>
      <c r="AD60" s="25">
        <f>'Variables AME'!AB159*'Variables AME'!AB196*'Variables AME'!AB233/'Variables AME'!AB$64*'Variables AME'!$S$64</f>
        <v>14.917235240291703</v>
      </c>
      <c r="AE60" s="25">
        <f>'Variables AME'!AC159*'Variables AME'!AC196*'Variables AME'!AC233/'Variables AME'!AC$64*'Variables AME'!$S$64</f>
        <v>15.072560497248494</v>
      </c>
      <c r="AF60" s="25">
        <f>'Variables AME'!AD159*'Variables AME'!AD196*'Variables AME'!AD233/'Variables AME'!AD$64*'Variables AME'!$S$64</f>
        <v>15.214673543657785</v>
      </c>
      <c r="AG60" s="25">
        <f>'Variables AME'!AE159*'Variables AME'!AE196*'Variables AME'!AE233/'Variables AME'!AE$64*'Variables AME'!$S$64</f>
        <v>15.357959548769024</v>
      </c>
      <c r="AH60" s="25">
        <f>'Variables AME'!AF159*'Variables AME'!AF196*'Variables AME'!AF233/'Variables AME'!AF$64*'Variables AME'!$S$64</f>
        <v>15.500918108866045</v>
      </c>
      <c r="AI60" s="25">
        <f>'Variables AME'!AG159*'Variables AME'!AG196*'Variables AME'!AG233/'Variables AME'!AG$64*'Variables AME'!$S$64</f>
        <v>15.652988937276259</v>
      </c>
      <c r="AJ60" s="25">
        <f>'Variables AME'!AH159*'Variables AME'!AH196*'Variables AME'!AH233/'Variables AME'!AH$64*'Variables AME'!$S$64</f>
        <v>15.818364926239733</v>
      </c>
      <c r="AK60" s="25">
        <f>'Variables AME'!AI159*'Variables AME'!AI196*'Variables AME'!AI233/'Variables AME'!AI$64*'Variables AME'!$S$64</f>
        <v>15.982341819663139</v>
      </c>
      <c r="AL60" s="25">
        <f>'Variables AME'!AJ159*'Variables AME'!AJ196*'Variables AME'!AJ233/'Variables AME'!AJ$64*'Variables AME'!$S$64</f>
        <v>16.150207110554739</v>
      </c>
      <c r="AM60" s="25">
        <f>'Variables AME'!AK159*'Variables AME'!AK196*'Variables AME'!AK233/'Variables AME'!AK$64*'Variables AME'!$S$64</f>
        <v>16.319810704027915</v>
      </c>
      <c r="AN60" s="25">
        <f>'Variables AME'!AL159*'Variables AME'!AL196*'Variables AME'!AL233/'Variables AME'!AL$64*'Variables AME'!$S$64</f>
        <v>16.489155010664511</v>
      </c>
      <c r="AO60" s="25">
        <f>'Variables AME'!AM159*'Variables AME'!AM196*'Variables AME'!AM233/'Variables AME'!AM$64*'Variables AME'!$S$64</f>
        <v>16.721560033414963</v>
      </c>
      <c r="AP60" s="25">
        <f>'Variables AME'!AN159*'Variables AME'!AN196*'Variables AME'!AN233/'Variables AME'!AN$64*'Variables AME'!$S$64</f>
        <v>16.965384906277862</v>
      </c>
      <c r="AQ60" s="25">
        <f>'Variables AME'!AO159*'Variables AME'!AO196*'Variables AME'!AO233/'Variables AME'!AO$64*'Variables AME'!$S$64</f>
        <v>17.207667958953795</v>
      </c>
      <c r="AR60" s="25">
        <f>'Variables AME'!AP159*'Variables AME'!AP196*'Variables AME'!AP233/'Variables AME'!AP$64*'Variables AME'!$S$64</f>
        <v>17.452684799085937</v>
      </c>
      <c r="AS60" s="25">
        <f>'Variables AME'!AQ159*'Variables AME'!AQ196*'Variables AME'!AQ233/'Variables AME'!AQ$64*'Variables AME'!$S$64</f>
        <v>17.696226918311556</v>
      </c>
      <c r="AT60" s="25">
        <f>'Variables AME'!AR159*'Variables AME'!AR196*'Variables AME'!AR233/'Variables AME'!AR$64*'Variables AME'!$S$64</f>
        <v>17.889351457666915</v>
      </c>
      <c r="AU60" s="25">
        <f>'Variables AME'!AS159*'Variables AME'!AS196*'Variables AME'!AS233/'Variables AME'!AS$64*'Variables AME'!$S$64</f>
        <v>18.07625331048105</v>
      </c>
      <c r="AV60" s="25">
        <f>'Variables AME'!AT159*'Variables AME'!AT196*'Variables AME'!AT233/'Variables AME'!AT$64*'Variables AME'!$S$64</f>
        <v>18.265363337529724</v>
      </c>
      <c r="AW60" s="25">
        <f>'Variables AME'!AU159*'Variables AME'!AU196*'Variables AME'!AU233/'Variables AME'!AU$64*'Variables AME'!$S$64</f>
        <v>18.457007560189222</v>
      </c>
      <c r="AX60" s="25">
        <f>'Variables AME'!AV159*'Variables AME'!AV196*'Variables AME'!AV233/'Variables AME'!AV$64*'Variables AME'!$S$64</f>
        <v>18.653876649705445</v>
      </c>
      <c r="AY60" s="18"/>
    </row>
    <row r="61" spans="1:54" x14ac:dyDescent="0.25">
      <c r="A61" s="171"/>
      <c r="B61" s="167" t="s">
        <v>311</v>
      </c>
      <c r="C61" t="s">
        <v>153</v>
      </c>
      <c r="D61" s="25">
        <f>'Variables AME'!B160*'Variables AME'!B197*'Variables AME'!B234/'Variables AME'!B$64*'Variables AME'!$S$64</f>
        <v>51764.576510275474</v>
      </c>
      <c r="E61" s="25">
        <f>'Variables AME'!C160*'Variables AME'!C197*'Variables AME'!C234/'Variables AME'!C$64*'Variables AME'!$S$64</f>
        <v>52587.513101704484</v>
      </c>
      <c r="F61" s="25">
        <f>'Variables AME'!D160*'Variables AME'!D197*'Variables AME'!D234/'Variables AME'!D$64*'Variables AME'!$S$64</f>
        <v>53512.235059165607</v>
      </c>
      <c r="G61" s="25">
        <f>'Variables AME'!E160*'Variables AME'!E197*'Variables AME'!E234/'Variables AME'!E$64*'Variables AME'!$S$64</f>
        <v>53564.567395891652</v>
      </c>
      <c r="H61" s="25">
        <f>'Variables AME'!F160*'Variables AME'!F197*'Variables AME'!F234/'Variables AME'!F$64*'Variables AME'!$S$64</f>
        <v>59249.647860559366</v>
      </c>
      <c r="I61" s="25">
        <f>'Variables AME'!G160*'Variables AME'!G197*'Variables AME'!G234/'Variables AME'!G$64*'Variables AME'!$S$64</f>
        <v>45325.02170054867</v>
      </c>
      <c r="J61" s="25">
        <f>'Variables AME'!H160*'Variables AME'!H197*'Variables AME'!H234/'Variables AME'!H$64*'Variables AME'!$S$64</f>
        <v>51355.214373858689</v>
      </c>
      <c r="K61" s="25">
        <f>'Variables AME'!I160*'Variables AME'!I197*'Variables AME'!I234/'Variables AME'!I$64*'Variables AME'!$S$64</f>
        <v>57102.606094111899</v>
      </c>
      <c r="L61" s="25">
        <f>'Variables AME'!J160*'Variables AME'!J197*'Variables AME'!J234/'Variables AME'!J$64*'Variables AME'!$S$64</f>
        <v>60671.590447984745</v>
      </c>
      <c r="M61" s="25">
        <f>'Variables AME'!K160*'Variables AME'!K197*'Variables AME'!K234/'Variables AME'!K$64*'Variables AME'!$S$64</f>
        <v>56362.825168594296</v>
      </c>
      <c r="N61" s="25">
        <f>'Variables AME'!L160*'Variables AME'!L197*'Variables AME'!L234/'Variables AME'!L$64*'Variables AME'!$S$64</f>
        <v>51496.631075315781</v>
      </c>
      <c r="O61" s="25">
        <f>'Variables AME'!M160*'Variables AME'!M197*'Variables AME'!M234/'Variables AME'!M$64*'Variables AME'!$S$64</f>
        <v>43993.021689214918</v>
      </c>
      <c r="P61" s="25">
        <f>'Variables AME'!N160*'Variables AME'!N197*'Variables AME'!N234/'Variables AME'!N$64*'Variables AME'!$S$64</f>
        <v>38802.560829640985</v>
      </c>
      <c r="Q61" s="25">
        <f>'Variables AME'!O160*'Variables AME'!O197*'Variables AME'!O234/'Variables AME'!O$64*'Variables AME'!$S$64</f>
        <v>42018.599995189637</v>
      </c>
      <c r="R61" s="25">
        <f>'Variables AME'!P160*'Variables AME'!P197*'Variables AME'!P234/'Variables AME'!P$64*'Variables AME'!$S$64</f>
        <v>46895.970826158271</v>
      </c>
      <c r="S61" s="25">
        <f>'Variables AME'!Q160*'Variables AME'!Q197*'Variables AME'!Q234/'Variables AME'!Q$64*'Variables AME'!$S$64</f>
        <v>42975.266637386616</v>
      </c>
      <c r="T61" s="25">
        <f>'Variables AME'!R160*'Variables AME'!R197*'Variables AME'!R234/'Variables AME'!R$64*'Variables AME'!$S$64</f>
        <v>42782.825848434448</v>
      </c>
      <c r="U61" s="25">
        <f>'Variables AME'!S160*'Variables AME'!S197*'Variables AME'!S234/'Variables AME'!S$64*'Variables AME'!$S$64</f>
        <v>43847.982894375244</v>
      </c>
      <c r="V61" s="25">
        <f>'Variables AME'!T160*'Variables AME'!T197*'Variables AME'!T234/'Variables AME'!T$64*'Variables AME'!$S$64</f>
        <v>44908.823827846034</v>
      </c>
      <c r="W61" s="25">
        <f>'Variables AME'!U160*'Variables AME'!U197*'Variables AME'!U234/'Variables AME'!U$64*'Variables AME'!$S$64</f>
        <v>46157.567201883954</v>
      </c>
      <c r="X61" s="25">
        <f>'Variables AME'!V160*'Variables AME'!V197*'Variables AME'!V234/'Variables AME'!V$64*'Variables AME'!$S$64</f>
        <v>47383.597747769629</v>
      </c>
      <c r="Y61" s="25">
        <f>'Variables AME'!W160*'Variables AME'!W197*'Variables AME'!W234/'Variables AME'!W$64*'Variables AME'!$S$64</f>
        <v>48681.897355128101</v>
      </c>
      <c r="Z61" s="25">
        <f>'Variables AME'!X160*'Variables AME'!X197*'Variables AME'!X234/'Variables AME'!X$64*'Variables AME'!$S$64</f>
        <v>47058.102692842876</v>
      </c>
      <c r="AA61" s="25">
        <f>'Variables AME'!Y160*'Variables AME'!Y197*'Variables AME'!Y234/'Variables AME'!Y$64*'Variables AME'!$S$64</f>
        <v>45675.445011599382</v>
      </c>
      <c r="AB61" s="25">
        <f>'Variables AME'!Z160*'Variables AME'!Z197*'Variables AME'!Z234/'Variables AME'!Z$64*'Variables AME'!$S$64</f>
        <v>44433.69756738859</v>
      </c>
      <c r="AC61" s="25">
        <f>'Variables AME'!AA160*'Variables AME'!AA197*'Variables AME'!AA234/'Variables AME'!AA$64*'Variables AME'!$S$64</f>
        <v>43280.446533874674</v>
      </c>
      <c r="AD61" s="25">
        <f>'Variables AME'!AB160*'Variables AME'!AB197*'Variables AME'!AB234/'Variables AME'!AB$64*'Variables AME'!$S$64</f>
        <v>42204.373966571227</v>
      </c>
      <c r="AE61" s="25">
        <f>'Variables AME'!AC160*'Variables AME'!AC197*'Variables AME'!AC234/'Variables AME'!AC$64*'Variables AME'!$S$64</f>
        <v>40960.981255732695</v>
      </c>
      <c r="AF61" s="25">
        <f>'Variables AME'!AD160*'Variables AME'!AD197*'Variables AME'!AD234/'Variables AME'!AD$64*'Variables AME'!$S$64</f>
        <v>39749.178964087565</v>
      </c>
      <c r="AG61" s="25">
        <f>'Variables AME'!AE160*'Variables AME'!AE197*'Variables AME'!AE234/'Variables AME'!AE$64*'Variables AME'!$S$64</f>
        <v>38582.088849763612</v>
      </c>
      <c r="AH61" s="25">
        <f>'Variables AME'!AF160*'Variables AME'!AF197*'Variables AME'!AF234/'Variables AME'!AF$64*'Variables AME'!$S$64</f>
        <v>37456.516715880367</v>
      </c>
      <c r="AI61" s="25">
        <f>'Variables AME'!AG160*'Variables AME'!AG197*'Variables AME'!AG234/'Variables AME'!AG$64*'Variables AME'!$S$64</f>
        <v>36371.647645186225</v>
      </c>
      <c r="AJ61" s="25">
        <f>'Variables AME'!AH160*'Variables AME'!AH197*'Variables AME'!AH234/'Variables AME'!AH$64*'Variables AME'!$S$64</f>
        <v>35346.225914950432</v>
      </c>
      <c r="AK61" s="25">
        <f>'Variables AME'!AI160*'Variables AME'!AI197*'Variables AME'!AI234/'Variables AME'!AI$64*'Variables AME'!$S$64</f>
        <v>34352.38205908113</v>
      </c>
      <c r="AL61" s="25">
        <f>'Variables AME'!AJ160*'Variables AME'!AJ197*'Variables AME'!AJ234/'Variables AME'!AJ$64*'Variables AME'!$S$64</f>
        <v>33401.451160591329</v>
      </c>
      <c r="AM61" s="25">
        <f>'Variables AME'!AK160*'Variables AME'!AK197*'Variables AME'!AK234/'Variables AME'!AK$64*'Variables AME'!$S$64</f>
        <v>32488.127738554827</v>
      </c>
      <c r="AN61" s="25">
        <f>'Variables AME'!AL160*'Variables AME'!AL197*'Variables AME'!AL234/'Variables AME'!AL$64*'Variables AME'!$S$64</f>
        <v>31605.131394434669</v>
      </c>
      <c r="AO61" s="25">
        <f>'Variables AME'!AM160*'Variables AME'!AM197*'Variables AME'!AM234/'Variables AME'!AM$64*'Variables AME'!$S$64</f>
        <v>31079.763068564585</v>
      </c>
      <c r="AP61" s="25">
        <f>'Variables AME'!AN160*'Variables AME'!AN197*'Variables AME'!AN234/'Variables AME'!AN$64*'Variables AME'!$S$64</f>
        <v>30588.104734161039</v>
      </c>
      <c r="AQ61" s="25">
        <f>'Variables AME'!AO160*'Variables AME'!AO197*'Variables AME'!AO234/'Variables AME'!AO$64*'Variables AME'!$S$64</f>
        <v>30163.439465357078</v>
      </c>
      <c r="AR61" s="25">
        <f>'Variables AME'!AP160*'Variables AME'!AP197*'Variables AME'!AP234/'Variables AME'!AP$64*'Variables AME'!$S$64</f>
        <v>30224.817841388001</v>
      </c>
      <c r="AS61" s="25">
        <f>'Variables AME'!AQ160*'Variables AME'!AQ197*'Variables AME'!AQ234/'Variables AME'!AQ$64*'Variables AME'!$S$64</f>
        <v>30374.715710754801</v>
      </c>
      <c r="AT61" s="25">
        <f>'Variables AME'!AR160*'Variables AME'!AR197*'Variables AME'!AR234/'Variables AME'!AR$64*'Variables AME'!$S$64</f>
        <v>30611.992530760454</v>
      </c>
      <c r="AU61" s="25">
        <f>'Variables AME'!AS160*'Variables AME'!AS197*'Variables AME'!AS234/'Variables AME'!AS$64*'Variables AME'!$S$64</f>
        <v>30856.998739488925</v>
      </c>
      <c r="AV61" s="25">
        <f>'Variables AME'!AT160*'Variables AME'!AT197*'Variables AME'!AT234/'Variables AME'!AT$64*'Variables AME'!$S$64</f>
        <v>31105.900854239761</v>
      </c>
      <c r="AW61" s="25">
        <f>'Variables AME'!AU160*'Variables AME'!AU197*'Variables AME'!AU234/'Variables AME'!AU$64*'Variables AME'!$S$64</f>
        <v>31358.744269674124</v>
      </c>
      <c r="AX61" s="25">
        <f>'Variables AME'!AV160*'Variables AME'!AV197*'Variables AME'!AV234/'Variables AME'!AV$64*'Variables AME'!$S$64</f>
        <v>31633.868587206889</v>
      </c>
      <c r="AY61" s="18"/>
    </row>
    <row r="62" spans="1:54" x14ac:dyDescent="0.25">
      <c r="A62" s="171"/>
      <c r="B62" s="167"/>
      <c r="C62" t="s">
        <v>154</v>
      </c>
      <c r="D62" s="25">
        <f>'Variables AME'!B161*'Variables AME'!B198*'Variables AME'!B235/'Variables AME'!B$64*'Variables AME'!$S$64</f>
        <v>533.87310630447564</v>
      </c>
      <c r="E62" s="25">
        <f>'Variables AME'!C161*'Variables AME'!C198*'Variables AME'!C235/'Variables AME'!C$64*'Variables AME'!$S$64</f>
        <v>541.28871435588701</v>
      </c>
      <c r="F62" s="25">
        <f>'Variables AME'!D161*'Variables AME'!D198*'Variables AME'!D235/'Variables AME'!D$64*'Variables AME'!$S$64</f>
        <v>551.86461809164359</v>
      </c>
      <c r="G62" s="25">
        <f>'Variables AME'!E161*'Variables AME'!E198*'Variables AME'!E235/'Variables AME'!E$64*'Variables AME'!$S$64</f>
        <v>795.9092020785256</v>
      </c>
      <c r="H62" s="25">
        <f>'Variables AME'!F161*'Variables AME'!F198*'Variables AME'!F235/'Variables AME'!F$64*'Variables AME'!$S$64</f>
        <v>1080.0998757792233</v>
      </c>
      <c r="I62" s="25">
        <f>'Variables AME'!G161*'Variables AME'!G198*'Variables AME'!G235/'Variables AME'!G$64*'Variables AME'!$S$64</f>
        <v>1341.3763411502682</v>
      </c>
      <c r="J62" s="25">
        <f>'Variables AME'!H161*'Variables AME'!H198*'Variables AME'!H235/'Variables AME'!H$64*'Variables AME'!$S$64</f>
        <v>1614.2611616948891</v>
      </c>
      <c r="K62" s="25">
        <f>'Variables AME'!I161*'Variables AME'!I198*'Variables AME'!I235/'Variables AME'!I$64*'Variables AME'!$S$64</f>
        <v>1857.2589137621753</v>
      </c>
      <c r="L62" s="25">
        <f>'Variables AME'!J161*'Variables AME'!J198*'Variables AME'!J235/'Variables AME'!J$64*'Variables AME'!$S$64</f>
        <v>2077.3967729464048</v>
      </c>
      <c r="M62" s="25">
        <f>'Variables AME'!K161*'Variables AME'!K198*'Variables AME'!K235/'Variables AME'!K$64*'Variables AME'!$S$64</f>
        <v>2294.6867101415983</v>
      </c>
      <c r="N62" s="25">
        <f>'Variables AME'!L161*'Variables AME'!L198*'Variables AME'!L235/'Variables AME'!L$64*'Variables AME'!$S$64</f>
        <v>2531.4117039773</v>
      </c>
      <c r="O62" s="25">
        <f>'Variables AME'!M161*'Variables AME'!M198*'Variables AME'!M235/'Variables AME'!M$64*'Variables AME'!$S$64</f>
        <v>2794.0934626223707</v>
      </c>
      <c r="P62" s="25">
        <f>'Variables AME'!N161*'Variables AME'!N198*'Variables AME'!N235/'Variables AME'!N$64*'Variables AME'!$S$64</f>
        <v>2816.4134869365589</v>
      </c>
      <c r="Q62" s="25">
        <f>'Variables AME'!O161*'Variables AME'!O198*'Variables AME'!O235/'Variables AME'!O$64*'Variables AME'!$S$64</f>
        <v>2795.180956889461</v>
      </c>
      <c r="R62" s="25">
        <f>'Variables AME'!P161*'Variables AME'!P198*'Variables AME'!P235/'Variables AME'!P$64*'Variables AME'!$S$64</f>
        <v>2760.5438371572732</v>
      </c>
      <c r="S62" s="25">
        <f>'Variables AME'!Q161*'Variables AME'!Q198*'Variables AME'!Q235/'Variables AME'!Q$64*'Variables AME'!$S$64</f>
        <v>2759.1773655961197</v>
      </c>
      <c r="T62" s="25">
        <f>'Variables AME'!R161*'Variables AME'!R198*'Variables AME'!R235/'Variables AME'!R$64*'Variables AME'!$S$64</f>
        <v>2705.129211820758</v>
      </c>
      <c r="U62" s="25">
        <f>'Variables AME'!S161*'Variables AME'!S198*'Variables AME'!S235/'Variables AME'!S$64*'Variables AME'!$S$64</f>
        <v>2795.0148011435613</v>
      </c>
      <c r="V62" s="25">
        <f>'Variables AME'!T161*'Variables AME'!T198*'Variables AME'!T235/'Variables AME'!T$64*'Variables AME'!$S$64</f>
        <v>2893.365073666836</v>
      </c>
      <c r="W62" s="25">
        <f>'Variables AME'!U161*'Variables AME'!U198*'Variables AME'!U235/'Variables AME'!U$64*'Variables AME'!$S$64</f>
        <v>2981.4643214323933</v>
      </c>
      <c r="X62" s="25">
        <f>'Variables AME'!V161*'Variables AME'!V198*'Variables AME'!V235/'Variables AME'!V$64*'Variables AME'!$S$64</f>
        <v>3054.0655997161207</v>
      </c>
      <c r="Y62" s="25">
        <f>'Variables AME'!W161*'Variables AME'!W198*'Variables AME'!W235/'Variables AME'!W$64*'Variables AME'!$S$64</f>
        <v>3120.8632515083909</v>
      </c>
      <c r="Z62" s="25">
        <f>'Variables AME'!X161*'Variables AME'!X198*'Variables AME'!X235/'Variables AME'!X$64*'Variables AME'!$S$64</f>
        <v>3066.0740676810506</v>
      </c>
      <c r="AA62" s="25">
        <f>'Variables AME'!Y161*'Variables AME'!Y198*'Variables AME'!Y235/'Variables AME'!Y$64*'Variables AME'!$S$64</f>
        <v>3002.3617738506873</v>
      </c>
      <c r="AB62" s="25">
        <f>'Variables AME'!Z161*'Variables AME'!Z198*'Variables AME'!Z235/'Variables AME'!Z$64*'Variables AME'!$S$64</f>
        <v>2948.8653115053849</v>
      </c>
      <c r="AC62" s="25">
        <f>'Variables AME'!AA161*'Variables AME'!AA198*'Variables AME'!AA235/'Variables AME'!AA$64*'Variables AME'!$S$64</f>
        <v>2902.6953288827726</v>
      </c>
      <c r="AD62" s="25">
        <f>'Variables AME'!AB161*'Variables AME'!AB198*'Variables AME'!AB235/'Variables AME'!AB$64*'Variables AME'!$S$64</f>
        <v>2861.1685189778759</v>
      </c>
      <c r="AE62" s="25">
        <f>'Variables AME'!AC161*'Variables AME'!AC198*'Variables AME'!AC235/'Variables AME'!AC$64*'Variables AME'!$S$64</f>
        <v>2805.6531323819008</v>
      </c>
      <c r="AF62" s="25">
        <f>'Variables AME'!AD161*'Variables AME'!AD198*'Variables AME'!AD235/'Variables AME'!AD$64*'Variables AME'!$S$64</f>
        <v>2748.8379181162263</v>
      </c>
      <c r="AG62" s="25">
        <f>'Variables AME'!AE161*'Variables AME'!AE198*'Variables AME'!AE235/'Variables AME'!AE$64*'Variables AME'!$S$64</f>
        <v>2693.3327759733174</v>
      </c>
      <c r="AH62" s="25">
        <f>'Variables AME'!AF161*'Variables AME'!AF198*'Variables AME'!AF235/'Variables AME'!AF$64*'Variables AME'!$S$64</f>
        <v>2638.9247104394594</v>
      </c>
      <c r="AI62" s="25">
        <f>'Variables AME'!AG161*'Variables AME'!AG198*'Variables AME'!AG235/'Variables AME'!AG$64*'Variables AME'!$S$64</f>
        <v>2585.3133913525689</v>
      </c>
      <c r="AJ62" s="25">
        <f>'Variables AME'!AH161*'Variables AME'!AH198*'Variables AME'!AH235/'Variables AME'!AH$64*'Variables AME'!$S$64</f>
        <v>2537.4144116917282</v>
      </c>
      <c r="AK62" s="25">
        <f>'Variables AME'!AI161*'Variables AME'!AI198*'Variables AME'!AI235/'Variables AME'!AI$64*'Variables AME'!$S$64</f>
        <v>2490.4835732633155</v>
      </c>
      <c r="AL62" s="25">
        <f>'Variables AME'!AJ161*'Variables AME'!AJ198*'Variables AME'!AJ235/'Variables AME'!AJ$64*'Variables AME'!$S$64</f>
        <v>2444.8337362407601</v>
      </c>
      <c r="AM62" s="25">
        <f>'Variables AME'!AK161*'Variables AME'!AK198*'Variables AME'!AK235/'Variables AME'!AK$64*'Variables AME'!$S$64</f>
        <v>2399.8346566552036</v>
      </c>
      <c r="AN62" s="25">
        <f>'Variables AME'!AL161*'Variables AME'!AL198*'Variables AME'!AL235/'Variables AME'!AL$64*'Variables AME'!$S$64</f>
        <v>2355.5794452149739</v>
      </c>
      <c r="AO62" s="25">
        <f>'Variables AME'!AM161*'Variables AME'!AM198*'Variables AME'!AM235/'Variables AME'!AM$64*'Variables AME'!$S$64</f>
        <v>2321.3998636563297</v>
      </c>
      <c r="AP62" s="25">
        <f>'Variables AME'!AN161*'Variables AME'!AN198*'Variables AME'!AN235/'Variables AME'!AN$64*'Variables AME'!$S$64</f>
        <v>2290.0548568041686</v>
      </c>
      <c r="AQ62" s="25">
        <f>'Variables AME'!AO161*'Variables AME'!AO198*'Variables AME'!AO235/'Variables AME'!AO$64*'Variables AME'!$S$64</f>
        <v>2262.8895078745186</v>
      </c>
      <c r="AR62" s="25">
        <f>'Variables AME'!AP161*'Variables AME'!AP198*'Variables AME'!AP235/'Variables AME'!AP$64*'Variables AME'!$S$64</f>
        <v>2273.6986967635708</v>
      </c>
      <c r="AS62" s="25">
        <f>'Variables AME'!AQ161*'Variables AME'!AQ198*'Variables AME'!AQ235/'Variables AME'!AQ$64*'Variables AME'!$S$64</f>
        <v>2293.2527583146029</v>
      </c>
      <c r="AT62" s="25">
        <f>'Variables AME'!AR161*'Variables AME'!AR198*'Variables AME'!AR235/'Variables AME'!AR$64*'Variables AME'!$S$64</f>
        <v>2317.0065056745675</v>
      </c>
      <c r="AU62" s="25">
        <f>'Variables AME'!AS161*'Variables AME'!AS198*'Variables AME'!AS235/'Variables AME'!AS$64*'Variables AME'!$S$64</f>
        <v>2341.1616756495746</v>
      </c>
      <c r="AV62" s="25">
        <f>'Variables AME'!AT161*'Variables AME'!AT198*'Variables AME'!AT235/'Variables AME'!AT$64*'Variables AME'!$S$64</f>
        <v>2365.2211112161403</v>
      </c>
      <c r="AW62" s="25">
        <f>'Variables AME'!AU161*'Variables AME'!AU198*'Variables AME'!AU235/'Variables AME'!AU$64*'Variables AME'!$S$64</f>
        <v>2389.3927596369326</v>
      </c>
      <c r="AX62" s="25">
        <f>'Variables AME'!AV161*'Variables AME'!AV198*'Variables AME'!AV235/'Variables AME'!AV$64*'Variables AME'!$S$64</f>
        <v>2415.3368812342383</v>
      </c>
      <c r="AY62" s="18"/>
    </row>
    <row r="63" spans="1:54" x14ac:dyDescent="0.25">
      <c r="A63" s="171"/>
      <c r="B63" s="167" t="s">
        <v>312</v>
      </c>
      <c r="C63" t="s">
        <v>155</v>
      </c>
      <c r="D63" s="25">
        <f>'Variables AME'!B162*'Variables AME'!B199*'Variables AME'!B236/'Variables AME'!B$64*'Variables AME'!$S$64</f>
        <v>28408.394227804536</v>
      </c>
      <c r="E63" s="25">
        <f>'Variables AME'!C162*'Variables AME'!C199*'Variables AME'!C236/'Variables AME'!C$64*'Variables AME'!$S$64</f>
        <v>28792.47078166181</v>
      </c>
      <c r="F63" s="25">
        <f>'Variables AME'!D162*'Variables AME'!D199*'Variables AME'!D236/'Variables AME'!D$64*'Variables AME'!$S$64</f>
        <v>29327.708046434291</v>
      </c>
      <c r="G63" s="25">
        <f>'Variables AME'!E162*'Variables AME'!E199*'Variables AME'!E236/'Variables AME'!E$64*'Variables AME'!$S$64</f>
        <v>30042.755760103286</v>
      </c>
      <c r="H63" s="25">
        <f>'Variables AME'!F162*'Variables AME'!F199*'Variables AME'!F236/'Variables AME'!F$64*'Variables AME'!$S$64</f>
        <v>30698.021173363843</v>
      </c>
      <c r="I63" s="25">
        <f>'Variables AME'!G162*'Variables AME'!G199*'Variables AME'!G236/'Variables AME'!G$64*'Variables AME'!$S$64</f>
        <v>29051.081502037439</v>
      </c>
      <c r="J63" s="25">
        <f>'Variables AME'!H162*'Variables AME'!H199*'Variables AME'!H236/'Variables AME'!H$64*'Variables AME'!$S$64</f>
        <v>29581.292269417114</v>
      </c>
      <c r="K63" s="25">
        <f>'Variables AME'!I162*'Variables AME'!I199*'Variables AME'!I236/'Variables AME'!I$64*'Variables AME'!$S$64</f>
        <v>30668.299016928933</v>
      </c>
      <c r="L63" s="25">
        <f>'Variables AME'!J162*'Variables AME'!J199*'Variables AME'!J236/'Variables AME'!J$64*'Variables AME'!$S$64</f>
        <v>31360.304852449044</v>
      </c>
      <c r="M63" s="25">
        <f>'Variables AME'!K162*'Variables AME'!K199*'Variables AME'!K236/'Variables AME'!K$64*'Variables AME'!$S$64</f>
        <v>31314.420499863791</v>
      </c>
      <c r="N63" s="25">
        <f>'Variables AME'!L162*'Variables AME'!L199*'Variables AME'!L236/'Variables AME'!L$64*'Variables AME'!$S$64</f>
        <v>31034.665214552875</v>
      </c>
      <c r="O63" s="25">
        <f>'Variables AME'!M162*'Variables AME'!M199*'Variables AME'!M236/'Variables AME'!M$64*'Variables AME'!$S$64</f>
        <v>30360.692340168604</v>
      </c>
      <c r="P63" s="25">
        <f>'Variables AME'!N162*'Variables AME'!N199*'Variables AME'!N236/'Variables AME'!N$64*'Variables AME'!$S$64</f>
        <v>28925.138002435033</v>
      </c>
      <c r="Q63" s="25">
        <f>'Variables AME'!O162*'Variables AME'!O199*'Variables AME'!O236/'Variables AME'!O$64*'Variables AME'!$S$64</f>
        <v>28356.054404746934</v>
      </c>
      <c r="R63" s="25">
        <f>'Variables AME'!P162*'Variables AME'!P199*'Variables AME'!P236/'Variables AME'!P$64*'Variables AME'!$S$64</f>
        <v>28210.777373805031</v>
      </c>
      <c r="S63" s="25">
        <f>'Variables AME'!Q162*'Variables AME'!Q199*'Variables AME'!Q236/'Variables AME'!Q$64*'Variables AME'!$S$64</f>
        <v>27344.563697323705</v>
      </c>
      <c r="T63" s="25">
        <f>'Variables AME'!R162*'Variables AME'!R199*'Variables AME'!R236/'Variables AME'!R$64*'Variables AME'!$S$64</f>
        <v>26337.117079615942</v>
      </c>
      <c r="U63" s="25">
        <f>'Variables AME'!S162*'Variables AME'!S199*'Variables AME'!S236/'Variables AME'!S$64*'Variables AME'!$S$64</f>
        <v>26795.501406894367</v>
      </c>
      <c r="V63" s="25">
        <f>'Variables AME'!T162*'Variables AME'!T199*'Variables AME'!T236/'Variables AME'!T$64*'Variables AME'!$S$64</f>
        <v>27528.94413738541</v>
      </c>
      <c r="W63" s="25">
        <f>'Variables AME'!U162*'Variables AME'!U199*'Variables AME'!U236/'Variables AME'!U$64*'Variables AME'!$S$64</f>
        <v>28322.651999139176</v>
      </c>
      <c r="X63" s="25">
        <f>'Variables AME'!V162*'Variables AME'!V199*'Variables AME'!V236/'Variables AME'!V$64*'Variables AME'!$S$64</f>
        <v>30170.421787148203</v>
      </c>
      <c r="Y63" s="25">
        <f>'Variables AME'!W162*'Variables AME'!W199*'Variables AME'!W236/'Variables AME'!W$64*'Variables AME'!$S$64</f>
        <v>32222.988406427703</v>
      </c>
      <c r="Z63" s="25">
        <f>'Variables AME'!X162*'Variables AME'!X199*'Variables AME'!X236/'Variables AME'!X$64*'Variables AME'!$S$64</f>
        <v>32521.242907716285</v>
      </c>
      <c r="AA63" s="25">
        <f>'Variables AME'!Y162*'Variables AME'!Y199*'Variables AME'!Y236/'Variables AME'!Y$64*'Variables AME'!$S$64</f>
        <v>32527.867259845025</v>
      </c>
      <c r="AB63" s="25">
        <f>'Variables AME'!Z162*'Variables AME'!Z199*'Variables AME'!Z236/'Variables AME'!Z$64*'Variables AME'!$S$64</f>
        <v>32566.615987348905</v>
      </c>
      <c r="AC63" s="25">
        <f>'Variables AME'!AA162*'Variables AME'!AA199*'Variables AME'!AA236/'Variables AME'!AA$64*'Variables AME'!$S$64</f>
        <v>32703.493191960977</v>
      </c>
      <c r="AD63" s="25">
        <f>'Variables AME'!AB162*'Variables AME'!AB199*'Variables AME'!AB236/'Variables AME'!AB$64*'Variables AME'!$S$64</f>
        <v>32887.2630601165</v>
      </c>
      <c r="AE63" s="25">
        <f>'Variables AME'!AC162*'Variables AME'!AC199*'Variables AME'!AC236/'Variables AME'!AC$64*'Variables AME'!$S$64</f>
        <v>32479.690195108735</v>
      </c>
      <c r="AF63" s="25">
        <f>'Variables AME'!AD162*'Variables AME'!AD199*'Variables AME'!AD236/'Variables AME'!AD$64*'Variables AME'!$S$64</f>
        <v>31997.135261333191</v>
      </c>
      <c r="AG63" s="25">
        <f>'Variables AME'!AE162*'Variables AME'!AE199*'Variables AME'!AE236/'Variables AME'!AE$64*'Variables AME'!$S$64</f>
        <v>31533.897967944034</v>
      </c>
      <c r="AH63" s="25">
        <f>'Variables AME'!AF162*'Variables AME'!AF199*'Variables AME'!AF236/'Variables AME'!AF$64*'Variables AME'!$S$64</f>
        <v>31051.841626341658</v>
      </c>
      <c r="AI63" s="25">
        <f>'Variables AME'!AG162*'Variables AME'!AG199*'Variables AME'!AG236/'Variables AME'!AG$64*'Variables AME'!$S$64</f>
        <v>30579.619472807375</v>
      </c>
      <c r="AJ63" s="25">
        <f>'Variables AME'!AH162*'Variables AME'!AH199*'Variables AME'!AH236/'Variables AME'!AH$64*'Variables AME'!$S$64</f>
        <v>30028.181838777728</v>
      </c>
      <c r="AK63" s="25">
        <f>'Variables AME'!AI162*'Variables AME'!AI199*'Variables AME'!AI236/'Variables AME'!AI$64*'Variables AME'!$S$64</f>
        <v>29467.92865427291</v>
      </c>
      <c r="AL63" s="25">
        <f>'Variables AME'!AJ162*'Variables AME'!AJ199*'Variables AME'!AJ236/'Variables AME'!AJ$64*'Variables AME'!$S$64</f>
        <v>28913.379454464528</v>
      </c>
      <c r="AM63" s="25">
        <f>'Variables AME'!AK162*'Variables AME'!AK199*'Variables AME'!AK236/'Variables AME'!AK$64*'Variables AME'!$S$64</f>
        <v>28335.058635721925</v>
      </c>
      <c r="AN63" s="25">
        <f>'Variables AME'!AL162*'Variables AME'!AL199*'Variables AME'!AL236/'Variables AME'!AL$64*'Variables AME'!$S$64</f>
        <v>27752.969462242931</v>
      </c>
      <c r="AO63" s="25">
        <f>'Variables AME'!AM162*'Variables AME'!AM199*'Variables AME'!AM236/'Variables AME'!AM$64*'Variables AME'!$S$64</f>
        <v>27129.963360871756</v>
      </c>
      <c r="AP63" s="25">
        <f>'Variables AME'!AN162*'Variables AME'!AN199*'Variables AME'!AN236/'Variables AME'!AN$64*'Variables AME'!$S$64</f>
        <v>26501.189436819663</v>
      </c>
      <c r="AQ63" s="25">
        <f>'Variables AME'!AO162*'Variables AME'!AO199*'Variables AME'!AO236/'Variables AME'!AO$64*'Variables AME'!$S$64</f>
        <v>25873.205897329452</v>
      </c>
      <c r="AR63" s="25">
        <f>'Variables AME'!AP162*'Variables AME'!AP199*'Variables AME'!AP236/'Variables AME'!AP$64*'Variables AME'!$S$64</f>
        <v>25249.757537990943</v>
      </c>
      <c r="AS63" s="25">
        <f>'Variables AME'!AQ162*'Variables AME'!AQ199*'Variables AME'!AQ236/'Variables AME'!AQ$64*'Variables AME'!$S$64</f>
        <v>24628.373337598223</v>
      </c>
      <c r="AT63" s="25">
        <f>'Variables AME'!AR162*'Variables AME'!AR199*'Variables AME'!AR236/'Variables AME'!AR$64*'Variables AME'!$S$64</f>
        <v>23878.249069716698</v>
      </c>
      <c r="AU63" s="25">
        <f>'Variables AME'!AS162*'Variables AME'!AS199*'Variables AME'!AS236/'Variables AME'!AS$64*'Variables AME'!$S$64</f>
        <v>23107.129322323977</v>
      </c>
      <c r="AV63" s="25">
        <f>'Variables AME'!AT162*'Variables AME'!AT199*'Variables AME'!AT236/'Variables AME'!AT$64*'Variables AME'!$S$64</f>
        <v>22341.826699910947</v>
      </c>
      <c r="AW63" s="25">
        <f>'Variables AME'!AU162*'Variables AME'!AU199*'Variables AME'!AU236/'Variables AME'!AU$64*'Variables AME'!$S$64</f>
        <v>21584.788724607795</v>
      </c>
      <c r="AX63" s="25">
        <f>'Variables AME'!AV162*'Variables AME'!AV199*'Variables AME'!AV236/'Variables AME'!AV$64*'Variables AME'!$S$64</f>
        <v>20841.312530387819</v>
      </c>
      <c r="AY63" s="18"/>
    </row>
    <row r="64" spans="1:54" x14ac:dyDescent="0.25">
      <c r="A64" s="171"/>
      <c r="B64" s="167"/>
      <c r="C64" t="s">
        <v>156</v>
      </c>
      <c r="D64" s="25">
        <f>'Variables AME'!B163*'Variables AME'!B200*'Variables AME'!B237/'Variables AME'!B$64*'Variables AME'!$S$64</f>
        <v>1094.7621997038259</v>
      </c>
      <c r="E64" s="25">
        <f>'Variables AME'!C163*'Variables AME'!C200*'Variables AME'!C237/'Variables AME'!C$64*'Variables AME'!$S$64</f>
        <v>1111.6822731562504</v>
      </c>
      <c r="F64" s="25">
        <f>'Variables AME'!D163*'Variables AME'!D200*'Variables AME'!D237/'Variables AME'!D$64*'Variables AME'!$S$64</f>
        <v>1136.3878363426829</v>
      </c>
      <c r="G64" s="25">
        <f>'Variables AME'!E163*'Variables AME'!E200*'Variables AME'!E237/'Variables AME'!E$64*'Variables AME'!$S$64</f>
        <v>1105.6516813481246</v>
      </c>
      <c r="H64" s="25">
        <f>'Variables AME'!F163*'Variables AME'!F200*'Variables AME'!F237/'Variables AME'!F$64*'Variables AME'!$S$64</f>
        <v>1113.657837081174</v>
      </c>
      <c r="I64" s="25">
        <f>'Variables AME'!G163*'Variables AME'!G200*'Variables AME'!G237/'Variables AME'!G$64*'Variables AME'!$S$64</f>
        <v>933.23745519558008</v>
      </c>
      <c r="J64" s="25">
        <f>'Variables AME'!H163*'Variables AME'!H200*'Variables AME'!H237/'Variables AME'!H$64*'Variables AME'!$S$64</f>
        <v>957.31994769390508</v>
      </c>
      <c r="K64" s="25">
        <f>'Variables AME'!I163*'Variables AME'!I200*'Variables AME'!I237/'Variables AME'!I$64*'Variables AME'!$S$64</f>
        <v>986.11276433921876</v>
      </c>
      <c r="L64" s="25">
        <f>'Variables AME'!J163*'Variables AME'!J200*'Variables AME'!J237/'Variables AME'!J$64*'Variables AME'!$S$64</f>
        <v>992.64065050338127</v>
      </c>
      <c r="M64" s="25">
        <f>'Variables AME'!K163*'Variables AME'!K200*'Variables AME'!K237/'Variables AME'!K$64*'Variables AME'!$S$64</f>
        <v>929.35667232170749</v>
      </c>
      <c r="N64" s="25">
        <f>'Variables AME'!L163*'Variables AME'!L200*'Variables AME'!L237/'Variables AME'!L$64*'Variables AME'!$S$64</f>
        <v>847.46040124226374</v>
      </c>
      <c r="O64" s="25">
        <f>'Variables AME'!M163*'Variables AME'!M200*'Variables AME'!M237/'Variables AME'!M$64*'Variables AME'!$S$64</f>
        <v>735.82930704210969</v>
      </c>
      <c r="P64" s="25">
        <f>'Variables AME'!N163*'Variables AME'!N200*'Variables AME'!N237/'Variables AME'!N$64*'Variables AME'!$S$64</f>
        <v>621.96875224663165</v>
      </c>
      <c r="Q64" s="25">
        <f>'Variables AME'!O163*'Variables AME'!O200*'Variables AME'!O237/'Variables AME'!O$64*'Variables AME'!$S$64</f>
        <v>568.10380917549219</v>
      </c>
      <c r="R64" s="25">
        <f>'Variables AME'!P163*'Variables AME'!P200*'Variables AME'!P237/'Variables AME'!P$64*'Variables AME'!$S$64</f>
        <v>533.48227867869139</v>
      </c>
      <c r="S64" s="25">
        <f>'Variables AME'!Q163*'Variables AME'!Q200*'Variables AME'!Q237/'Variables AME'!Q$64*'Variables AME'!$S$64</f>
        <v>448.69922280908764</v>
      </c>
      <c r="T64" s="25">
        <f>'Variables AME'!R163*'Variables AME'!R200*'Variables AME'!R237/'Variables AME'!R$64*'Variables AME'!$S$64</f>
        <v>365.78701314206057</v>
      </c>
      <c r="U64" s="25">
        <f>'Variables AME'!S163*'Variables AME'!S200*'Variables AME'!S237/'Variables AME'!S$64*'Variables AME'!$S$64</f>
        <v>465.92241651388639</v>
      </c>
      <c r="V64" s="25">
        <f>'Variables AME'!T163*'Variables AME'!T200*'Variables AME'!T237/'Variables AME'!T$64*'Variables AME'!$S$64</f>
        <v>602.37571615386469</v>
      </c>
      <c r="W64" s="25">
        <f>'Variables AME'!U163*'Variables AME'!U200*'Variables AME'!U237/'Variables AME'!U$64*'Variables AME'!$S$64</f>
        <v>754.61548238710327</v>
      </c>
      <c r="X64" s="25">
        <f>'Variables AME'!V163*'Variables AME'!V200*'Variables AME'!V237/'Variables AME'!V$64*'Variables AME'!$S$64</f>
        <v>847.54749157671176</v>
      </c>
      <c r="Y64" s="25">
        <f>'Variables AME'!W163*'Variables AME'!W200*'Variables AME'!W237/'Variables AME'!W$64*'Variables AME'!$S$64</f>
        <v>943.74170197587557</v>
      </c>
      <c r="Z64" s="25">
        <f>'Variables AME'!X163*'Variables AME'!X200*'Variables AME'!X237/'Variables AME'!X$64*'Variables AME'!$S$64</f>
        <v>943.94535811619198</v>
      </c>
      <c r="AA64" s="25">
        <f>'Variables AME'!Y163*'Variables AME'!Y200*'Variables AME'!Y237/'Variables AME'!Y$64*'Variables AME'!$S$64</f>
        <v>938.09209009878464</v>
      </c>
      <c r="AB64" s="25">
        <f>'Variables AME'!Z163*'Variables AME'!Z200*'Variables AME'!Z237/'Variables AME'!Z$64*'Variables AME'!$S$64</f>
        <v>932.74350073523533</v>
      </c>
      <c r="AC64" s="25">
        <f>'Variables AME'!AA163*'Variables AME'!AA200*'Variables AME'!AA237/'Variables AME'!AA$64*'Variables AME'!$S$64</f>
        <v>929.15981946334978</v>
      </c>
      <c r="AD64" s="25">
        <f>'Variables AME'!AB163*'Variables AME'!AB200*'Variables AME'!AB237/'Variables AME'!AB$64*'Variables AME'!$S$64</f>
        <v>926.28573099605694</v>
      </c>
      <c r="AE64" s="25">
        <f>'Variables AME'!AC163*'Variables AME'!AC200*'Variables AME'!AC237/'Variables AME'!AC$64*'Variables AME'!$S$64</f>
        <v>939.26168963452346</v>
      </c>
      <c r="AF64" s="25">
        <f>'Variables AME'!AD163*'Variables AME'!AD200*'Variables AME'!AD237/'Variables AME'!AD$64*'Variables AME'!$S$64</f>
        <v>954.6113868485179</v>
      </c>
      <c r="AG64" s="25">
        <f>'Variables AME'!AE163*'Variables AME'!AE200*'Variables AME'!AE237/'Variables AME'!AE$64*'Variables AME'!$S$64</f>
        <v>969.98320408923234</v>
      </c>
      <c r="AH64" s="25">
        <f>'Variables AME'!AF163*'Variables AME'!AF200*'Variables AME'!AF237/'Variables AME'!AF$64*'Variables AME'!$S$64</f>
        <v>985.72509795389647</v>
      </c>
      <c r="AI64" s="25">
        <f>'Variables AME'!AG163*'Variables AME'!AG200*'Variables AME'!AG237/'Variables AME'!AG$64*'Variables AME'!$S$64</f>
        <v>1001.6105009538985</v>
      </c>
      <c r="AJ64" s="25">
        <f>'Variables AME'!AH163*'Variables AME'!AH200*'Variables AME'!AH237/'Variables AME'!AH$64*'Variables AME'!$S$64</f>
        <v>998.51799562825624</v>
      </c>
      <c r="AK64" s="25">
        <f>'Variables AME'!AI163*'Variables AME'!AI200*'Variables AME'!AI237/'Variables AME'!AI$64*'Variables AME'!$S$64</f>
        <v>992.88805004690528</v>
      </c>
      <c r="AL64" s="25">
        <f>'Variables AME'!AJ163*'Variables AME'!AJ200*'Variables AME'!AJ237/'Variables AME'!AJ$64*'Variables AME'!$S$64</f>
        <v>987.34971898744254</v>
      </c>
      <c r="AM64" s="25">
        <f>'Variables AME'!AK163*'Variables AME'!AK200*'Variables AME'!AK237/'Variables AME'!AK$64*'Variables AME'!$S$64</f>
        <v>981.54207831271333</v>
      </c>
      <c r="AN64" s="25">
        <f>'Variables AME'!AL163*'Variables AME'!AL200*'Variables AME'!AL237/'Variables AME'!AL$64*'Variables AME'!$S$64</f>
        <v>975.57025265884806</v>
      </c>
      <c r="AO64" s="25">
        <f>'Variables AME'!AM163*'Variables AME'!AM200*'Variables AME'!AM237/'Variables AME'!AM$64*'Variables AME'!$S$64</f>
        <v>1008.3093561794446</v>
      </c>
      <c r="AP64" s="25">
        <f>'Variables AME'!AN163*'Variables AME'!AN200*'Variables AME'!AN237/'Variables AME'!AN$64*'Variables AME'!$S$64</f>
        <v>1045.7096805468889</v>
      </c>
      <c r="AQ64" s="25">
        <f>'Variables AME'!AO163*'Variables AME'!AO200*'Variables AME'!AO237/'Variables AME'!AO$64*'Variables AME'!$S$64</f>
        <v>1085.3440363724362</v>
      </c>
      <c r="AR64" s="25">
        <f>'Variables AME'!AP163*'Variables AME'!AP200*'Variables AME'!AP237/'Variables AME'!AP$64*'Variables AME'!$S$64</f>
        <v>1127.6057938927343</v>
      </c>
      <c r="AS64" s="25">
        <f>'Variables AME'!AQ163*'Variables AME'!AQ200*'Variables AME'!AQ237/'Variables AME'!AQ$64*'Variables AME'!$S$64</f>
        <v>1172.6615516323454</v>
      </c>
      <c r="AT64" s="25">
        <f>'Variables AME'!AR163*'Variables AME'!AR200*'Variables AME'!AR237/'Variables AME'!AR$64*'Variables AME'!$S$64</f>
        <v>1196.1721114729382</v>
      </c>
      <c r="AU64" s="25">
        <f>'Variables AME'!AS163*'Variables AME'!AS200*'Variables AME'!AS237/'Variables AME'!AS$64*'Variables AME'!$S$64</f>
        <v>1219.2827367978639</v>
      </c>
      <c r="AV64" s="25">
        <f>'Variables AME'!AT163*'Variables AME'!AT200*'Variables AME'!AT237/'Variables AME'!AT$64*'Variables AME'!$S$64</f>
        <v>1243.155089790976</v>
      </c>
      <c r="AW64" s="25">
        <f>'Variables AME'!AU163*'Variables AME'!AU200*'Variables AME'!AU237/'Variables AME'!AU$64*'Variables AME'!$S$64</f>
        <v>1267.8001274882818</v>
      </c>
      <c r="AX64" s="25">
        <f>'Variables AME'!AV163*'Variables AME'!AV200*'Variables AME'!AV237/'Variables AME'!AV$64*'Variables AME'!$S$64</f>
        <v>1293.6780547691146</v>
      </c>
      <c r="AY64" s="18"/>
    </row>
    <row r="65" spans="1:51" x14ac:dyDescent="0.25">
      <c r="A65" s="171"/>
      <c r="B65" s="167"/>
      <c r="C65" t="s">
        <v>157</v>
      </c>
      <c r="D65" s="25">
        <f>'Variables AME'!B164*'Variables AME'!B201*'Variables AME'!B238/'Variables AME'!B$64*'Variables AME'!$S$64</f>
        <v>1623.3440247348406</v>
      </c>
      <c r="E65" s="25">
        <f>'Variables AME'!C164*'Variables AME'!C201*'Variables AME'!C238/'Variables AME'!C$64*'Variables AME'!$S$64</f>
        <v>1647.114691119481</v>
      </c>
      <c r="F65" s="25">
        <f>'Variables AME'!D164*'Variables AME'!D201*'Variables AME'!D238/'Variables AME'!D$64*'Variables AME'!$S$64</f>
        <v>1662.6531655172309</v>
      </c>
      <c r="G65" s="25">
        <f>'Variables AME'!E164*'Variables AME'!E201*'Variables AME'!E238/'Variables AME'!E$64*'Variables AME'!$S$64</f>
        <v>1691.4225327801555</v>
      </c>
      <c r="H65" s="25">
        <f>'Variables AME'!F164*'Variables AME'!F201*'Variables AME'!F238/'Variables AME'!F$64*'Variables AME'!$S$64</f>
        <v>1749.2394264975812</v>
      </c>
      <c r="I65" s="25">
        <f>'Variables AME'!G164*'Variables AME'!G201*'Variables AME'!G238/'Variables AME'!G$64*'Variables AME'!$S$64</f>
        <v>1632.1438888291007</v>
      </c>
      <c r="J65" s="25">
        <f>'Variables AME'!H164*'Variables AME'!H201*'Variables AME'!H238/'Variables AME'!H$64*'Variables AME'!$S$64</f>
        <v>1724.6242102110637</v>
      </c>
      <c r="K65" s="25">
        <f>'Variables AME'!I164*'Variables AME'!I201*'Variables AME'!I238/'Variables AME'!I$64*'Variables AME'!$S$64</f>
        <v>1808.2139050188921</v>
      </c>
      <c r="L65" s="25">
        <f>'Variables AME'!J164*'Variables AME'!J201*'Variables AME'!J238/'Variables AME'!J$64*'Variables AME'!$S$64</f>
        <v>1874.5101742435347</v>
      </c>
      <c r="M65" s="25">
        <f>'Variables AME'!K164*'Variables AME'!K201*'Variables AME'!K238/'Variables AME'!K$64*'Variables AME'!$S$64</f>
        <v>1869.5453351069402</v>
      </c>
      <c r="N65" s="25">
        <f>'Variables AME'!L164*'Variables AME'!L201*'Variables AME'!L238/'Variables AME'!L$64*'Variables AME'!$S$64</f>
        <v>1832.4117422327929</v>
      </c>
      <c r="O65" s="25">
        <f>'Variables AME'!M164*'Variables AME'!M201*'Variables AME'!M238/'Variables AME'!M$64*'Variables AME'!$S$64</f>
        <v>1761.1805622264496</v>
      </c>
      <c r="P65" s="25">
        <f>'Variables AME'!N164*'Variables AME'!N201*'Variables AME'!N238/'Variables AME'!N$64*'Variables AME'!$S$64</f>
        <v>1839.9286535820813</v>
      </c>
      <c r="Q65" s="25">
        <f>'Variables AME'!O164*'Variables AME'!O201*'Variables AME'!O238/'Variables AME'!O$64*'Variables AME'!$S$64</f>
        <v>2043.9854570859261</v>
      </c>
      <c r="R65" s="25">
        <f>'Variables AME'!P164*'Variables AME'!P201*'Variables AME'!P238/'Variables AME'!P$64*'Variables AME'!$S$64</f>
        <v>2331.8949993981973</v>
      </c>
      <c r="S65" s="25">
        <f>'Variables AME'!Q164*'Variables AME'!Q201*'Variables AME'!Q238/'Variables AME'!Q$64*'Variables AME'!$S$64</f>
        <v>2575.905882772814</v>
      </c>
      <c r="T65" s="25">
        <f>'Variables AME'!R164*'Variables AME'!R201*'Variables AME'!R238/'Variables AME'!R$64*'Variables AME'!$S$64</f>
        <v>2795.2401823030427</v>
      </c>
      <c r="U65" s="25">
        <f>'Variables AME'!S164*'Variables AME'!S201*'Variables AME'!S238/'Variables AME'!S$64*'Variables AME'!$S$64</f>
        <v>2756.9410292397065</v>
      </c>
      <c r="V65" s="25">
        <f>'Variables AME'!T164*'Variables AME'!T201*'Variables AME'!T238/'Variables AME'!T$64*'Variables AME'!$S$64</f>
        <v>2682.2768790331916</v>
      </c>
      <c r="W65" s="25">
        <f>'Variables AME'!U164*'Variables AME'!U201*'Variables AME'!U238/'Variables AME'!U$64*'Variables AME'!$S$64</f>
        <v>2611.8210243543772</v>
      </c>
      <c r="X65" s="25">
        <f>'Variables AME'!V164*'Variables AME'!V201*'Variables AME'!V238/'Variables AME'!V$64*'Variables AME'!$S$64</f>
        <v>1939.429266744067</v>
      </c>
      <c r="Y65" s="25">
        <f>'Variables AME'!W164*'Variables AME'!W201*'Variables AME'!W238/'Variables AME'!W$64*'Variables AME'!$S$64</f>
        <v>1138.7045034109033</v>
      </c>
      <c r="Z65" s="25">
        <f>'Variables AME'!X164*'Variables AME'!X201*'Variables AME'!X238/'Variables AME'!X$64*'Variables AME'!$S$64</f>
        <v>1052.8932095746106</v>
      </c>
      <c r="AA65" s="25">
        <f>'Variables AME'!Y164*'Variables AME'!Y201*'Variables AME'!Y238/'Variables AME'!Y$64*'Variables AME'!$S$64</f>
        <v>1047.6632484792276</v>
      </c>
      <c r="AB65" s="25">
        <f>'Variables AME'!Z164*'Variables AME'!Z201*'Variables AME'!Z238/'Variables AME'!Z$64*'Variables AME'!$S$64</f>
        <v>1054.3238212752203</v>
      </c>
      <c r="AC65" s="25">
        <f>'Variables AME'!AA164*'Variables AME'!AA201*'Variables AME'!AA238/'Variables AME'!AA$64*'Variables AME'!$S$64</f>
        <v>1062.7542064785823</v>
      </c>
      <c r="AD65" s="25">
        <f>'Variables AME'!AB164*'Variables AME'!AB201*'Variables AME'!AB238/'Variables AME'!AB$64*'Variables AME'!$S$64</f>
        <v>1069.4947819768797</v>
      </c>
      <c r="AE65" s="25">
        <f>'Variables AME'!AC164*'Variables AME'!AC201*'Variables AME'!AC238/'Variables AME'!AC$64*'Variables AME'!$S$64</f>
        <v>1073.5650301167291</v>
      </c>
      <c r="AF65" s="25">
        <f>'Variables AME'!AD164*'Variables AME'!AD201*'Variables AME'!AD238/'Variables AME'!AD$64*'Variables AME'!$S$64</f>
        <v>1076.5943270603316</v>
      </c>
      <c r="AG65" s="25">
        <f>'Variables AME'!AE164*'Variables AME'!AE201*'Variables AME'!AE238/'Variables AME'!AE$64*'Variables AME'!$S$64</f>
        <v>1079.7330685696052</v>
      </c>
      <c r="AH65" s="25">
        <f>'Variables AME'!AF164*'Variables AME'!AF201*'Variables AME'!AF238/'Variables AME'!AF$64*'Variables AME'!$S$64</f>
        <v>1082.4947384090424</v>
      </c>
      <c r="AI65" s="25">
        <f>'Variables AME'!AG164*'Variables AME'!AG201*'Variables AME'!AG238/'Variables AME'!AG$64*'Variables AME'!$S$64</f>
        <v>1085.5794682191406</v>
      </c>
      <c r="AJ65" s="25">
        <f>'Variables AME'!AH164*'Variables AME'!AH201*'Variables AME'!AH238/'Variables AME'!AH$64*'Variables AME'!$S$64</f>
        <v>1090.7800898364624</v>
      </c>
      <c r="AK65" s="25">
        <f>'Variables AME'!AI164*'Variables AME'!AI201*'Variables AME'!AI238/'Variables AME'!AI$64*'Variables AME'!$S$64</f>
        <v>1095.9055804481986</v>
      </c>
      <c r="AL65" s="25">
        <f>'Variables AME'!AJ164*'Variables AME'!AJ201*'Variables AME'!AJ238/'Variables AME'!AJ$64*'Variables AME'!$S$64</f>
        <v>1101.1441080038214</v>
      </c>
      <c r="AM65" s="25">
        <f>'Variables AME'!AK164*'Variables AME'!AK201*'Variables AME'!AK238/'Variables AME'!AK$64*'Variables AME'!$S$64</f>
        <v>1106.2548446640449</v>
      </c>
      <c r="AN65" s="25">
        <f>'Variables AME'!AL164*'Variables AME'!AL201*'Variables AME'!AL238/'Variables AME'!AL$64*'Variables AME'!$S$64</f>
        <v>1111.2198475200423</v>
      </c>
      <c r="AO65" s="25">
        <f>'Variables AME'!AM164*'Variables AME'!AM201*'Variables AME'!AM238/'Variables AME'!AM$64*'Variables AME'!$S$64</f>
        <v>1133.067048102866</v>
      </c>
      <c r="AP65" s="25">
        <f>'Variables AME'!AN164*'Variables AME'!AN201*'Variables AME'!AN238/'Variables AME'!AN$64*'Variables AME'!$S$64</f>
        <v>1156.2061583325096</v>
      </c>
      <c r="AQ65" s="25">
        <f>'Variables AME'!AO164*'Variables AME'!AO201*'Variables AME'!AO238/'Variables AME'!AO$64*'Variables AME'!$S$64</f>
        <v>1180.86841649758</v>
      </c>
      <c r="AR65" s="25">
        <f>'Variables AME'!AP164*'Variables AME'!AP201*'Variables AME'!AP238/'Variables AME'!AP$64*'Variables AME'!$S$64</f>
        <v>1207.3374258599374</v>
      </c>
      <c r="AS65" s="25">
        <f>'Variables AME'!AQ164*'Variables AME'!AQ201*'Variables AME'!AQ238/'Variables AME'!AQ$64*'Variables AME'!$S$64</f>
        <v>1235.6096246664617</v>
      </c>
      <c r="AT65" s="25">
        <f>'Variables AME'!AR164*'Variables AME'!AR201*'Variables AME'!AR238/'Variables AME'!AR$64*'Variables AME'!$S$64</f>
        <v>1628.7591252272118</v>
      </c>
      <c r="AU65" s="25">
        <f>'Variables AME'!AS164*'Variables AME'!AS201*'Variables AME'!AS238/'Variables AME'!AS$64*'Variables AME'!$S$64</f>
        <v>2088.0912585106639</v>
      </c>
      <c r="AV65" s="25">
        <f>'Variables AME'!AT164*'Variables AME'!AT201*'Variables AME'!AT238/'Variables AME'!AT$64*'Variables AME'!$S$64</f>
        <v>2561.7136597060539</v>
      </c>
      <c r="AW65" s="25">
        <f>'Variables AME'!AU164*'Variables AME'!AU201*'Variables AME'!AU238/'Variables AME'!AU$64*'Variables AME'!$S$64</f>
        <v>3040.3978874907498</v>
      </c>
      <c r="AX65" s="25">
        <f>'Variables AME'!AV164*'Variables AME'!AV201*'Variables AME'!AV238/'Variables AME'!AV$64*'Variables AME'!$S$64</f>
        <v>3525.0148386222936</v>
      </c>
      <c r="AY65" s="18"/>
    </row>
    <row r="66" spans="1:51" x14ac:dyDescent="0.25">
      <c r="A66" s="171"/>
      <c r="B66" s="167"/>
      <c r="C66" t="s">
        <v>158</v>
      </c>
      <c r="D66" s="25">
        <f>'Variables AME'!B165*'Variables AME'!B202*'Variables AME'!B239/'Variables AME'!B$64*'Variables AME'!$S$64</f>
        <v>2282.273745443099</v>
      </c>
      <c r="E66" s="25">
        <f>'Variables AME'!C165*'Variables AME'!C202*'Variables AME'!C239/'Variables AME'!C$64*'Variables AME'!$S$64</f>
        <v>2315.2520467348409</v>
      </c>
      <c r="F66" s="25">
        <f>'Variables AME'!D165*'Variables AME'!D202*'Variables AME'!D239/'Variables AME'!D$64*'Variables AME'!$S$64</f>
        <v>2353.8380809858163</v>
      </c>
      <c r="G66" s="25">
        <f>'Variables AME'!E165*'Variables AME'!E202*'Variables AME'!E239/'Variables AME'!E$64*'Variables AME'!$S$64</f>
        <v>2228.9962752645183</v>
      </c>
      <c r="H66" s="25">
        <f>'Variables AME'!F165*'Variables AME'!F202*'Variables AME'!F239/'Variables AME'!F$64*'Variables AME'!$S$64</f>
        <v>2408.4868691505367</v>
      </c>
      <c r="I66" s="25">
        <f>'Variables AME'!G165*'Variables AME'!G202*'Variables AME'!G239/'Variables AME'!G$64*'Variables AME'!$S$64</f>
        <v>1936.4810962636182</v>
      </c>
      <c r="J66" s="25">
        <f>'Variables AME'!H165*'Variables AME'!H202*'Variables AME'!H239/'Variables AME'!H$64*'Variables AME'!$S$64</f>
        <v>1978.6437936542193</v>
      </c>
      <c r="K66" s="25">
        <f>'Variables AME'!I165*'Variables AME'!I202*'Variables AME'!I239/'Variables AME'!I$64*'Variables AME'!$S$64</f>
        <v>2028.5619869101999</v>
      </c>
      <c r="L66" s="25">
        <f>'Variables AME'!J165*'Variables AME'!J202*'Variables AME'!J239/'Variables AME'!J$64*'Variables AME'!$S$64</f>
        <v>1857.6952867519924</v>
      </c>
      <c r="M66" s="25">
        <f>'Variables AME'!K165*'Variables AME'!K202*'Variables AME'!K239/'Variables AME'!K$64*'Variables AME'!$S$64</f>
        <v>1562.7479563187712</v>
      </c>
      <c r="N66" s="25">
        <f>'Variables AME'!L165*'Variables AME'!L202*'Variables AME'!L239/'Variables AME'!L$64*'Variables AME'!$S$64</f>
        <v>1403.7632090707052</v>
      </c>
      <c r="O66" s="25">
        <f>'Variables AME'!M165*'Variables AME'!M202*'Variables AME'!M239/'Variables AME'!M$64*'Variables AME'!$S$64</f>
        <v>1244.7716893028853</v>
      </c>
      <c r="P66" s="25">
        <f>'Variables AME'!N165*'Variables AME'!N202*'Variables AME'!N239/'Variables AME'!N$64*'Variables AME'!$S$64</f>
        <v>1084.3177337644606</v>
      </c>
      <c r="Q66" s="25">
        <f>'Variables AME'!O165*'Variables AME'!O202*'Variables AME'!O239/'Variables AME'!O$64*'Variables AME'!$S$64</f>
        <v>1026.938620882275</v>
      </c>
      <c r="R66" s="25">
        <f>'Variables AME'!P165*'Variables AME'!P202*'Variables AME'!P239/'Variables AME'!P$64*'Variables AME'!$S$64</f>
        <v>887.21680745567858</v>
      </c>
      <c r="S66" s="25">
        <f>'Variables AME'!Q165*'Variables AME'!Q202*'Variables AME'!Q239/'Variables AME'!Q$64*'Variables AME'!$S$64</f>
        <v>619.49739152974246</v>
      </c>
      <c r="T66" s="25">
        <f>'Variables AME'!R165*'Variables AME'!R202*'Variables AME'!R239/'Variables AME'!R$64*'Variables AME'!$S$64</f>
        <v>430.40659969384348</v>
      </c>
      <c r="U66" s="25">
        <f>'Variables AME'!S165*'Variables AME'!S202*'Variables AME'!S239/'Variables AME'!S$64*'Variables AME'!$S$64</f>
        <v>414.18303330868804</v>
      </c>
      <c r="V66" s="25">
        <f>'Variables AME'!T165*'Variables AME'!T202*'Variables AME'!T239/'Variables AME'!T$64*'Variables AME'!$S$64</f>
        <v>420.17676846098385</v>
      </c>
      <c r="W66" s="25">
        <f>'Variables AME'!U165*'Variables AME'!U202*'Variables AME'!U239/'Variables AME'!U$64*'Variables AME'!$S$64</f>
        <v>432.36507599049992</v>
      </c>
      <c r="X66" s="25">
        <f>'Variables AME'!V165*'Variables AME'!V202*'Variables AME'!V239/'Variables AME'!V$64*'Variables AME'!$S$64</f>
        <v>330.20147464318103</v>
      </c>
      <c r="Y66" s="25">
        <f>'Variables AME'!W165*'Variables AME'!W202*'Variables AME'!W239/'Variables AME'!W$64*'Variables AME'!$S$64</f>
        <v>195.48467161528058</v>
      </c>
      <c r="Z66" s="25">
        <f>'Variables AME'!X165*'Variables AME'!X202*'Variables AME'!X239/'Variables AME'!X$64*'Variables AME'!$S$64</f>
        <v>180.12279457841527</v>
      </c>
      <c r="AA66" s="25">
        <f>'Variables AME'!Y165*'Variables AME'!Y202*'Variables AME'!Y239/'Variables AME'!Y$64*'Variables AME'!$S$64</f>
        <v>179.38488706115899</v>
      </c>
      <c r="AB66" s="25">
        <f>'Variables AME'!Z165*'Variables AME'!Z202*'Variables AME'!Z239/'Variables AME'!Z$64*'Variables AME'!$S$64</f>
        <v>180.45781409304752</v>
      </c>
      <c r="AC66" s="25">
        <f>'Variables AME'!AA165*'Variables AME'!AA202*'Variables AME'!AA239/'Variables AME'!AA$64*'Variables AME'!$S$64</f>
        <v>181.81238266489024</v>
      </c>
      <c r="AD66" s="25">
        <f>'Variables AME'!AB165*'Variables AME'!AB202*'Variables AME'!AB239/'Variables AME'!AB$64*'Variables AME'!$S$64</f>
        <v>182.99434621841678</v>
      </c>
      <c r="AE66" s="25">
        <f>'Variables AME'!AC165*'Variables AME'!AC202*'Variables AME'!AC239/'Variables AME'!AC$64*'Variables AME'!$S$64</f>
        <v>183.98164614736501</v>
      </c>
      <c r="AF66" s="25">
        <f>'Variables AME'!AD165*'Variables AME'!AD202*'Variables AME'!AD239/'Variables AME'!AD$64*'Variables AME'!$S$64</f>
        <v>184.79582548044158</v>
      </c>
      <c r="AG66" s="25">
        <f>'Variables AME'!AE165*'Variables AME'!AE202*'Variables AME'!AE239/'Variables AME'!AE$64*'Variables AME'!$S$64</f>
        <v>185.59795610692069</v>
      </c>
      <c r="AH66" s="25">
        <f>'Variables AME'!AF165*'Variables AME'!AF202*'Variables AME'!AF239/'Variables AME'!AF$64*'Variables AME'!$S$64</f>
        <v>186.41619354291905</v>
      </c>
      <c r="AI66" s="25">
        <f>'Variables AME'!AG165*'Variables AME'!AG202*'Variables AME'!AG239/'Variables AME'!AG$64*'Variables AME'!$S$64</f>
        <v>187.28892863961283</v>
      </c>
      <c r="AJ66" s="25">
        <f>'Variables AME'!AH165*'Variables AME'!AH202*'Variables AME'!AH239/'Variables AME'!AH$64*'Variables AME'!$S$64</f>
        <v>188.42726708749004</v>
      </c>
      <c r="AK66" s="25">
        <f>'Variables AME'!AI165*'Variables AME'!AI202*'Variables AME'!AI239/'Variables AME'!AI$64*'Variables AME'!$S$64</f>
        <v>189.57969839897959</v>
      </c>
      <c r="AL66" s="25">
        <f>'Variables AME'!AJ165*'Variables AME'!AJ202*'Variables AME'!AJ239/'Variables AME'!AJ$64*'Variables AME'!$S$64</f>
        <v>190.72940110119731</v>
      </c>
      <c r="AM66" s="25">
        <f>'Variables AME'!AK165*'Variables AME'!AK202*'Variables AME'!AK239/'Variables AME'!AK$64*'Variables AME'!$S$64</f>
        <v>191.8625752290645</v>
      </c>
      <c r="AN66" s="25">
        <f>'Variables AME'!AL165*'Variables AME'!AL202*'Variables AME'!AL239/'Variables AME'!AL$64*'Variables AME'!$S$64</f>
        <v>192.9624182688286</v>
      </c>
      <c r="AO66" s="25">
        <f>'Variables AME'!AM165*'Variables AME'!AM202*'Variables AME'!AM239/'Variables AME'!AM$64*'Variables AME'!$S$64</f>
        <v>200.25028901410701</v>
      </c>
      <c r="AP66" s="25">
        <f>'Variables AME'!AN165*'Variables AME'!AN202*'Variables AME'!AN239/'Variables AME'!AN$64*'Variables AME'!$S$64</f>
        <v>208.13374707934426</v>
      </c>
      <c r="AQ66" s="25">
        <f>'Variables AME'!AO165*'Variables AME'!AO202*'Variables AME'!AO239/'Variables AME'!AO$64*'Variables AME'!$S$64</f>
        <v>216.66636260081273</v>
      </c>
      <c r="AR66" s="25">
        <f>'Variables AME'!AP165*'Variables AME'!AP202*'Variables AME'!AP239/'Variables AME'!AP$64*'Variables AME'!$S$64</f>
        <v>225.94455358890824</v>
      </c>
      <c r="AS66" s="25">
        <f>'Variables AME'!AQ165*'Variables AME'!AQ202*'Variables AME'!AQ239/'Variables AME'!AQ$64*'Variables AME'!$S$64</f>
        <v>236.00704394994418</v>
      </c>
      <c r="AT66" s="25">
        <f>'Variables AME'!AR165*'Variables AME'!AR202*'Variables AME'!AR239/'Variables AME'!AR$64*'Variables AME'!$S$64</f>
        <v>241.37592554807594</v>
      </c>
      <c r="AU66" s="25">
        <f>'Variables AME'!AS165*'Variables AME'!AS202*'Variables AME'!AS239/'Variables AME'!AS$64*'Variables AME'!$S$64</f>
        <v>246.92609256449828</v>
      </c>
      <c r="AV66" s="25">
        <f>'Variables AME'!AT165*'Variables AME'!AT202*'Variables AME'!AT239/'Variables AME'!AT$64*'Variables AME'!$S$64</f>
        <v>252.68169205793927</v>
      </c>
      <c r="AW66" s="25">
        <f>'Variables AME'!AU165*'Variables AME'!AU202*'Variables AME'!AU239/'Variables AME'!AU$64*'Variables AME'!$S$64</f>
        <v>258.65269735523827</v>
      </c>
      <c r="AX66" s="25">
        <f>'Variables AME'!AV165*'Variables AME'!AV202*'Variables AME'!AV239/'Variables AME'!AV$64*'Variables AME'!$S$64</f>
        <v>264.94812326192454</v>
      </c>
      <c r="AY66" s="18"/>
    </row>
    <row r="67" spans="1:51" x14ac:dyDescent="0.25">
      <c r="A67" s="171"/>
      <c r="B67" s="167"/>
      <c r="C67" t="s">
        <v>159</v>
      </c>
      <c r="D67" s="25">
        <f>'Variables AME'!B166*'Variables AME'!B203*'Variables AME'!B240/'Variables AME'!B$64*'Variables AME'!$S$64</f>
        <v>348.17796781139572</v>
      </c>
      <c r="E67" s="25">
        <f>'Variables AME'!C166*'Variables AME'!C203*'Variables AME'!C240/'Variables AME'!C$64*'Variables AME'!$S$64</f>
        <v>352.87289749118827</v>
      </c>
      <c r="F67" s="25">
        <f>'Variables AME'!D166*'Variables AME'!D203*'Variables AME'!D240/'Variables AME'!D$64*'Variables AME'!$S$64</f>
        <v>359.62673919158397</v>
      </c>
      <c r="G67" s="25">
        <f>'Variables AME'!E166*'Variables AME'!E203*'Variables AME'!E240/'Variables AME'!E$64*'Variables AME'!$S$64</f>
        <v>694.48821830873635</v>
      </c>
      <c r="H67" s="25">
        <f>'Variables AME'!F166*'Variables AME'!F203*'Variables AME'!F240/'Variables AME'!F$64*'Variables AME'!$S$64</f>
        <v>1127.7369146817127</v>
      </c>
      <c r="I67" s="25">
        <f>'Variables AME'!G166*'Variables AME'!G203*'Variables AME'!G240/'Variables AME'!G$64*'Variables AME'!$S$64</f>
        <v>1434.7763719298537</v>
      </c>
      <c r="J67" s="25">
        <f>'Variables AME'!H166*'Variables AME'!H203*'Variables AME'!H240/'Variables AME'!H$64*'Variables AME'!$S$64</f>
        <v>1778.8910632234765</v>
      </c>
      <c r="K67" s="25">
        <f>'Variables AME'!I166*'Variables AME'!I203*'Variables AME'!I240/'Variables AME'!I$64*'Variables AME'!$S$64</f>
        <v>2109.7247885098936</v>
      </c>
      <c r="L67" s="25">
        <f>'Variables AME'!J166*'Variables AME'!J203*'Variables AME'!J240/'Variables AME'!J$64*'Variables AME'!$S$64</f>
        <v>2365.2157032667574</v>
      </c>
      <c r="M67" s="25">
        <f>'Variables AME'!K166*'Variables AME'!K203*'Variables AME'!K240/'Variables AME'!K$64*'Variables AME'!$S$64</f>
        <v>2510.6689867915375</v>
      </c>
      <c r="N67" s="25">
        <f>'Variables AME'!L166*'Variables AME'!L203*'Variables AME'!L240/'Variables AME'!L$64*'Variables AME'!$S$64</f>
        <v>2570.057590257607</v>
      </c>
      <c r="O67" s="25">
        <f>'Variables AME'!M166*'Variables AME'!M203*'Variables AME'!M240/'Variables AME'!M$64*'Variables AME'!$S$64</f>
        <v>2512.8272207318787</v>
      </c>
      <c r="P67" s="25">
        <f>'Variables AME'!N166*'Variables AME'!N203*'Variables AME'!N240/'Variables AME'!N$64*'Variables AME'!$S$64</f>
        <v>2649.3656801781722</v>
      </c>
      <c r="Q67" s="25">
        <f>'Variables AME'!O166*'Variables AME'!O203*'Variables AME'!O240/'Variables AME'!O$64*'Variables AME'!$S$64</f>
        <v>2924.4526886993426</v>
      </c>
      <c r="R67" s="25">
        <f>'Variables AME'!P166*'Variables AME'!P203*'Variables AME'!P240/'Variables AME'!P$64*'Variables AME'!$S$64</f>
        <v>3266.6385246226196</v>
      </c>
      <c r="S67" s="25">
        <f>'Variables AME'!Q166*'Variables AME'!Q203*'Variables AME'!Q240/'Variables AME'!Q$64*'Variables AME'!$S$64</f>
        <v>3537.7525575260397</v>
      </c>
      <c r="T67" s="25">
        <f>'Variables AME'!R166*'Variables AME'!R203*'Variables AME'!R240/'Variables AME'!R$64*'Variables AME'!$S$64</f>
        <v>3794.3110572687342</v>
      </c>
      <c r="U67" s="25">
        <f>'Variables AME'!S166*'Variables AME'!S203*'Variables AME'!S240/'Variables AME'!S$64*'Variables AME'!$S$64</f>
        <v>3903.009162933397</v>
      </c>
      <c r="V67" s="25">
        <f>'Variables AME'!T166*'Variables AME'!T203*'Variables AME'!T240/'Variables AME'!T$64*'Variables AME'!$S$64</f>
        <v>3967.2128011721461</v>
      </c>
      <c r="W67" s="25">
        <f>'Variables AME'!U166*'Variables AME'!U203*'Variables AME'!U240/'Variables AME'!U$64*'Variables AME'!$S$64</f>
        <v>4030.8372683306857</v>
      </c>
      <c r="X67" s="25">
        <f>'Variables AME'!V166*'Variables AME'!V203*'Variables AME'!V240/'Variables AME'!V$64*'Variables AME'!$S$64</f>
        <v>4287.252933491638</v>
      </c>
      <c r="Y67" s="25">
        <f>'Variables AME'!W166*'Variables AME'!W203*'Variables AME'!W240/'Variables AME'!W$64*'Variables AME'!$S$64</f>
        <v>4546.8905853518745</v>
      </c>
      <c r="Z67" s="25">
        <f>'Variables AME'!X166*'Variables AME'!X203*'Variables AME'!X240/'Variables AME'!X$64*'Variables AME'!$S$64</f>
        <v>4795.2674981507544</v>
      </c>
      <c r="AA67" s="25">
        <f>'Variables AME'!Y166*'Variables AME'!Y203*'Variables AME'!Y240/'Variables AME'!Y$64*'Variables AME'!$S$64</f>
        <v>5043.9904723104728</v>
      </c>
      <c r="AB67" s="25">
        <f>'Variables AME'!Z166*'Variables AME'!Z203*'Variables AME'!Z240/'Variables AME'!Z$64*'Variables AME'!$S$64</f>
        <v>5288.0767186634466</v>
      </c>
      <c r="AC67" s="25">
        <f>'Variables AME'!AA166*'Variables AME'!AA203*'Variables AME'!AA240/'Variables AME'!AA$64*'Variables AME'!$S$64</f>
        <v>5451.3418682793254</v>
      </c>
      <c r="AD67" s="25">
        <f>'Variables AME'!AB166*'Variables AME'!AB203*'Variables AME'!AB240/'Variables AME'!AB$64*'Variables AME'!$S$64</f>
        <v>5600.6814891252616</v>
      </c>
      <c r="AE67" s="25">
        <f>'Variables AME'!AC166*'Variables AME'!AC203*'Variables AME'!AC240/'Variables AME'!AC$64*'Variables AME'!$S$64</f>
        <v>5814.5105931015069</v>
      </c>
      <c r="AF67" s="25">
        <f>'Variables AME'!AD166*'Variables AME'!AD203*'Variables AME'!AD240/'Variables AME'!AD$64*'Variables AME'!$S$64</f>
        <v>6033.8649267372175</v>
      </c>
      <c r="AG67" s="25">
        <f>'Variables AME'!AE166*'Variables AME'!AE203*'Variables AME'!AE240/'Variables AME'!AE$64*'Variables AME'!$S$64</f>
        <v>6245.1537503693171</v>
      </c>
      <c r="AH67" s="25">
        <f>'Variables AME'!AF166*'Variables AME'!AF203*'Variables AME'!AF240/'Variables AME'!AF$64*'Variables AME'!$S$64</f>
        <v>6456.0753537137589</v>
      </c>
      <c r="AI67" s="25">
        <f>'Variables AME'!AG166*'Variables AME'!AG203*'Variables AME'!AG240/'Variables AME'!AG$64*'Variables AME'!$S$64</f>
        <v>6659.798677534709</v>
      </c>
      <c r="AJ67" s="25">
        <f>'Variables AME'!AH166*'Variables AME'!AH203*'Variables AME'!AH240/'Variables AME'!AH$64*'Variables AME'!$S$64</f>
        <v>6870.9751580628163</v>
      </c>
      <c r="AK67" s="25">
        <f>'Variables AME'!AI166*'Variables AME'!AI203*'Variables AME'!AI240/'Variables AME'!AI$64*'Variables AME'!$S$64</f>
        <v>7075.8183530384949</v>
      </c>
      <c r="AL67" s="25">
        <f>'Variables AME'!AJ166*'Variables AME'!AJ203*'Variables AME'!AJ240/'Variables AME'!AJ$64*'Variables AME'!$S$64</f>
        <v>7272.5107895725778</v>
      </c>
      <c r="AM67" s="25">
        <f>'Variables AME'!AK166*'Variables AME'!AK203*'Variables AME'!AK240/'Variables AME'!AK$64*'Variables AME'!$S$64</f>
        <v>7468.8808719952622</v>
      </c>
      <c r="AN67" s="25">
        <f>'Variables AME'!AL166*'Variables AME'!AL203*'Variables AME'!AL240/'Variables AME'!AL$64*'Variables AME'!$S$64</f>
        <v>7657.0359802553103</v>
      </c>
      <c r="AO67" s="25">
        <f>'Variables AME'!AM166*'Variables AME'!AM203*'Variables AME'!AM240/'Variables AME'!AM$64*'Variables AME'!$S$64</f>
        <v>7843.204324365608</v>
      </c>
      <c r="AP67" s="25">
        <f>'Variables AME'!AN166*'Variables AME'!AN203*'Variables AME'!AN240/'Variables AME'!AN$64*'Variables AME'!$S$64</f>
        <v>8021.8659181450666</v>
      </c>
      <c r="AQ67" s="25">
        <f>'Variables AME'!AO166*'Variables AME'!AO203*'Variables AME'!AO240/'Variables AME'!AO$64*'Variables AME'!$S$64</f>
        <v>8191.3168228046625</v>
      </c>
      <c r="AR67" s="25">
        <f>'Variables AME'!AP166*'Variables AME'!AP203*'Variables AME'!AP240/'Variables AME'!AP$64*'Variables AME'!$S$64</f>
        <v>8352.4954008401364</v>
      </c>
      <c r="AS67" s="25">
        <f>'Variables AME'!AQ166*'Variables AME'!AQ203*'Variables AME'!AQ240/'Variables AME'!AQ$64*'Variables AME'!$S$64</f>
        <v>8504.5894895861056</v>
      </c>
      <c r="AT67" s="25">
        <f>'Variables AME'!AR166*'Variables AME'!AR203*'Variables AME'!AR240/'Variables AME'!AR$64*'Variables AME'!$S$64</f>
        <v>8672.3887267857808</v>
      </c>
      <c r="AU67" s="25">
        <f>'Variables AME'!AS166*'Variables AME'!AS203*'Variables AME'!AS240/'Variables AME'!AS$64*'Variables AME'!$S$64</f>
        <v>8838.0816520692551</v>
      </c>
      <c r="AV67" s="25">
        <f>'Variables AME'!AT166*'Variables AME'!AT203*'Variables AME'!AT240/'Variables AME'!AT$64*'Variables AME'!$S$64</f>
        <v>8996.9136446763259</v>
      </c>
      <c r="AW67" s="25">
        <f>'Variables AME'!AU166*'Variables AME'!AU203*'Variables AME'!AU240/'Variables AME'!AU$64*'Variables AME'!$S$64</f>
        <v>9149.441053378132</v>
      </c>
      <c r="AX67" s="25">
        <f>'Variables AME'!AV166*'Variables AME'!AV203*'Variables AME'!AV240/'Variables AME'!AV$64*'Variables AME'!$S$64</f>
        <v>9298.5970685786742</v>
      </c>
      <c r="AY67" s="18"/>
    </row>
    <row r="68" spans="1:51" x14ac:dyDescent="0.25">
      <c r="A68" s="171"/>
      <c r="B68" s="167"/>
      <c r="C68" t="s">
        <v>160</v>
      </c>
      <c r="D68" s="25">
        <f>'Variables AME'!B167*'Variables AME'!B204*'Variables AME'!B241/'Variables AME'!B$64*'Variables AME'!$S$64</f>
        <v>158.00818262019985</v>
      </c>
      <c r="E68" s="25">
        <f>'Variables AME'!C167*'Variables AME'!C204*'Variables AME'!C241/'Variables AME'!C$64*'Variables AME'!$S$64</f>
        <v>159.70870728346205</v>
      </c>
      <c r="F68" s="25">
        <f>'Variables AME'!D167*'Variables AME'!D204*'Variables AME'!D241/'Variables AME'!D$64*'Variables AME'!$S$64</f>
        <v>163.06078781640295</v>
      </c>
      <c r="G68" s="25">
        <f>'Variables AME'!E167*'Variables AME'!E204*'Variables AME'!E241/'Variables AME'!E$64*'Variables AME'!$S$64</f>
        <v>211.18751938642365</v>
      </c>
      <c r="H68" s="25">
        <f>'Variables AME'!F167*'Variables AME'!F204*'Variables AME'!F241/'Variables AME'!F$64*'Variables AME'!$S$64</f>
        <v>289.8617545460063</v>
      </c>
      <c r="I68" s="25">
        <f>'Variables AME'!G167*'Variables AME'!G204*'Variables AME'!G241/'Variables AME'!G$64*'Variables AME'!$S$64</f>
        <v>371.28342732465933</v>
      </c>
      <c r="J68" s="25">
        <f>'Variables AME'!H167*'Variables AME'!H204*'Variables AME'!H241/'Variables AME'!H$64*'Variables AME'!$S$64</f>
        <v>508.86401332715667</v>
      </c>
      <c r="K68" s="25">
        <f>'Variables AME'!I167*'Variables AME'!I204*'Variables AME'!I241/'Variables AME'!I$64*'Variables AME'!$S$64</f>
        <v>706.16589127329701</v>
      </c>
      <c r="L68" s="25">
        <f>'Variables AME'!J167*'Variables AME'!J204*'Variables AME'!J241/'Variables AME'!J$64*'Variables AME'!$S$64</f>
        <v>960.60579398656398</v>
      </c>
      <c r="M68" s="25">
        <f>'Variables AME'!K167*'Variables AME'!K204*'Variables AME'!K241/'Variables AME'!K$64*'Variables AME'!$S$64</f>
        <v>1278.2435546030961</v>
      </c>
      <c r="N68" s="25">
        <f>'Variables AME'!L167*'Variables AME'!L204*'Variables AME'!L241/'Variables AME'!L$64*'Variables AME'!$S$64</f>
        <v>1685.2318239004376</v>
      </c>
      <c r="O68" s="25">
        <f>'Variables AME'!M167*'Variables AME'!M204*'Variables AME'!M241/'Variables AME'!M$64*'Variables AME'!$S$64</f>
        <v>2191.0855228546252</v>
      </c>
      <c r="P68" s="25">
        <f>'Variables AME'!N167*'Variables AME'!N204*'Variables AME'!N241/'Variables AME'!N$64*'Variables AME'!$S$64</f>
        <v>2431.6820314319002</v>
      </c>
      <c r="Q68" s="25">
        <f>'Variables AME'!O167*'Variables AME'!O204*'Variables AME'!O241/'Variables AME'!O$64*'Variables AME'!$S$64</f>
        <v>2648.1326184220379</v>
      </c>
      <c r="R68" s="25">
        <f>'Variables AME'!P167*'Variables AME'!P204*'Variables AME'!P241/'Variables AME'!P$64*'Variables AME'!$S$64</f>
        <v>2891.0024689933862</v>
      </c>
      <c r="S68" s="25">
        <f>'Variables AME'!Q167*'Variables AME'!Q204*'Variables AME'!Q241/'Variables AME'!Q$64*'Variables AME'!$S$64</f>
        <v>3086.8263725824872</v>
      </c>
      <c r="T68" s="25">
        <f>'Variables AME'!R167*'Variables AME'!R204*'Variables AME'!R241/'Variables AME'!R$64*'Variables AME'!$S$64</f>
        <v>3289.0880744088577</v>
      </c>
      <c r="U68" s="25">
        <f>'Variables AME'!S167*'Variables AME'!S204*'Variables AME'!S241/'Variables AME'!S$64*'Variables AME'!$S$64</f>
        <v>3359.1004868564887</v>
      </c>
      <c r="V68" s="25">
        <f>'Variables AME'!T167*'Variables AME'!T204*'Variables AME'!T241/'Variables AME'!T$64*'Variables AME'!$S$64</f>
        <v>3385.6741488683419</v>
      </c>
      <c r="W68" s="25">
        <f>'Variables AME'!U167*'Variables AME'!U204*'Variables AME'!U241/'Variables AME'!U$64*'Variables AME'!$S$64</f>
        <v>3410.4375662093917</v>
      </c>
      <c r="X68" s="25">
        <f>'Variables AME'!V167*'Variables AME'!V204*'Variables AME'!V241/'Variables AME'!V$64*'Variables AME'!$S$64</f>
        <v>3542.3664768307522</v>
      </c>
      <c r="Y68" s="25">
        <f>'Variables AME'!W167*'Variables AME'!W204*'Variables AME'!W241/'Variables AME'!W$64*'Variables AME'!$S$64</f>
        <v>3685.91039203336</v>
      </c>
      <c r="Z68" s="25">
        <f>'Variables AME'!X167*'Variables AME'!X204*'Variables AME'!X241/'Variables AME'!X$64*'Variables AME'!$S$64</f>
        <v>3814.3275004778284</v>
      </c>
      <c r="AA68" s="25">
        <f>'Variables AME'!Y167*'Variables AME'!Y204*'Variables AME'!Y241/'Variables AME'!Y$64*'Variables AME'!$S$64</f>
        <v>3928.4127756929875</v>
      </c>
      <c r="AB68" s="25">
        <f>'Variables AME'!Z167*'Variables AME'!Z204*'Variables AME'!Z241/'Variables AME'!Z$64*'Variables AME'!$S$64</f>
        <v>4026.2984315836234</v>
      </c>
      <c r="AC68" s="25">
        <f>'Variables AME'!AA167*'Variables AME'!AA204*'Variables AME'!AA241/'Variables AME'!AA$64*'Variables AME'!$S$64</f>
        <v>4112.4025078711857</v>
      </c>
      <c r="AD68" s="25">
        <f>'Variables AME'!AB167*'Variables AME'!AB204*'Variables AME'!AB241/'Variables AME'!AB$64*'Variables AME'!$S$64</f>
        <v>4184.468339565552</v>
      </c>
      <c r="AE68" s="25">
        <f>'Variables AME'!AC167*'Variables AME'!AC204*'Variables AME'!AC241/'Variables AME'!AC$64*'Variables AME'!$S$64</f>
        <v>4497.4838712042438</v>
      </c>
      <c r="AF68" s="25">
        <f>'Variables AME'!AD167*'Variables AME'!AD204*'Variables AME'!AD241/'Variables AME'!AD$64*'Variables AME'!$S$64</f>
        <v>4848.6635201563677</v>
      </c>
      <c r="AG68" s="25">
        <f>'Variables AME'!AE167*'Variables AME'!AE204*'Variables AME'!AE241/'Variables AME'!AE$64*'Variables AME'!$S$64</f>
        <v>5181.6182842670942</v>
      </c>
      <c r="AH68" s="25">
        <f>'Variables AME'!AF167*'Variables AME'!AF204*'Variables AME'!AF241/'Variables AME'!AF$64*'Variables AME'!$S$64</f>
        <v>5501.9260584834365</v>
      </c>
      <c r="AI68" s="25">
        <f>'Variables AME'!AG167*'Variables AME'!AG204*'Variables AME'!AG241/'Variables AME'!AG$64*'Variables AME'!$S$64</f>
        <v>5798.1240288899698</v>
      </c>
      <c r="AJ68" s="25">
        <f>'Variables AME'!AH167*'Variables AME'!AH204*'Variables AME'!AH241/'Variables AME'!AH$64*'Variables AME'!$S$64</f>
        <v>6125.1625028716944</v>
      </c>
      <c r="AK68" s="25">
        <f>'Variables AME'!AI167*'Variables AME'!AI204*'Variables AME'!AI241/'Variables AME'!AI$64*'Variables AME'!$S$64</f>
        <v>6447.9499459455801</v>
      </c>
      <c r="AL68" s="25">
        <f>'Variables AME'!AJ167*'Variables AME'!AJ204*'Variables AME'!AJ241/'Variables AME'!AJ$64*'Variables AME'!$S$64</f>
        <v>6757.6880867362797</v>
      </c>
      <c r="AM68" s="25">
        <f>'Variables AME'!AK167*'Variables AME'!AK204*'Variables AME'!AK241/'Variables AME'!AK$64*'Variables AME'!$S$64</f>
        <v>7065.5738779322255</v>
      </c>
      <c r="AN68" s="25">
        <f>'Variables AME'!AL167*'Variables AME'!AL204*'Variables AME'!AL241/'Variables AME'!AL$64*'Variables AME'!$S$64</f>
        <v>7360.8774431378051</v>
      </c>
      <c r="AO68" s="25">
        <f>'Variables AME'!AM167*'Variables AME'!AM204*'Variables AME'!AM241/'Variables AME'!AM$64*'Variables AME'!$S$64</f>
        <v>7658.4157938772914</v>
      </c>
      <c r="AP68" s="25">
        <f>'Variables AME'!AN167*'Variables AME'!AN204*'Variables AME'!AN241/'Variables AME'!AN$64*'Variables AME'!$S$64</f>
        <v>7945.9904292027495</v>
      </c>
      <c r="AQ68" s="25">
        <f>'Variables AME'!AO167*'Variables AME'!AO204*'Variables AME'!AO241/'Variables AME'!AO$64*'Variables AME'!$S$64</f>
        <v>8220.2421343767019</v>
      </c>
      <c r="AR68" s="25">
        <f>'Variables AME'!AP167*'Variables AME'!AP204*'Variables AME'!AP241/'Variables AME'!AP$64*'Variables AME'!$S$64</f>
        <v>8482.026345142971</v>
      </c>
      <c r="AS68" s="25">
        <f>'Variables AME'!AQ167*'Variables AME'!AQ204*'Variables AME'!AQ241/'Variables AME'!AQ$64*'Variables AME'!$S$64</f>
        <v>8730.8919858997451</v>
      </c>
      <c r="AT68" s="25">
        <f>'Variables AME'!AR167*'Variables AME'!AR204*'Variables AME'!AR241/'Variables AME'!AR$64*'Variables AME'!$S$64</f>
        <v>8841.9274893755337</v>
      </c>
      <c r="AU68" s="25">
        <f>'Variables AME'!AS167*'Variables AME'!AS204*'Variables AME'!AS241/'Variables AME'!AS$64*'Variables AME'!$S$64</f>
        <v>8923.4366057833558</v>
      </c>
      <c r="AV68" s="25">
        <f>'Variables AME'!AT167*'Variables AME'!AT204*'Variables AME'!AT241/'Variables AME'!AT$64*'Variables AME'!$S$64</f>
        <v>8998.7116626735733</v>
      </c>
      <c r="AW68" s="25">
        <f>'Variables AME'!AU167*'Variables AME'!AU204*'Variables AME'!AU241/'Variables AME'!AU$64*'Variables AME'!$S$64</f>
        <v>9070.6143269192671</v>
      </c>
      <c r="AX68" s="25">
        <f>'Variables AME'!AV167*'Variables AME'!AV204*'Variables AME'!AV241/'Variables AME'!AV$64*'Variables AME'!$S$64</f>
        <v>9141.2726991341988</v>
      </c>
      <c r="AY68" s="18"/>
    </row>
    <row r="69" spans="1:51" x14ac:dyDescent="0.25">
      <c r="A69" s="171"/>
      <c r="B69" s="167"/>
      <c r="C69" t="s">
        <v>237</v>
      </c>
      <c r="D69" s="25">
        <f>'Variables AME'!B168*'Variables AME'!B205*'Variables AME'!B242/'Variables AME'!B$64*'Variables AME'!$S$64</f>
        <v>2420.9498687123769</v>
      </c>
      <c r="E69" s="25">
        <f>'Variables AME'!C168*'Variables AME'!C205*'Variables AME'!C242/'Variables AME'!C$64*'Variables AME'!$S$64</f>
        <v>2450.2775590228803</v>
      </c>
      <c r="F69" s="25">
        <f>'Variables AME'!D168*'Variables AME'!D205*'Variables AME'!D242/'Variables AME'!D$64*'Variables AME'!$S$64</f>
        <v>2486.61755505055</v>
      </c>
      <c r="G69" s="25">
        <f>'Variables AME'!E168*'Variables AME'!E205*'Variables AME'!E242/'Variables AME'!E$64*'Variables AME'!$S$64</f>
        <v>2472.9687987454718</v>
      </c>
      <c r="H69" s="25">
        <f>'Variables AME'!F168*'Variables AME'!F205*'Variables AME'!F242/'Variables AME'!F$64*'Variables AME'!$S$64</f>
        <v>2431.9124336688524</v>
      </c>
      <c r="I69" s="25">
        <f>'Variables AME'!G168*'Variables AME'!G205*'Variables AME'!G242/'Variables AME'!G$64*'Variables AME'!$S$64</f>
        <v>2205.9255849544702</v>
      </c>
      <c r="J69" s="25">
        <f>'Variables AME'!H168*'Variables AME'!H205*'Variables AME'!H242/'Variables AME'!H$64*'Variables AME'!$S$64</f>
        <v>2158.5944671486095</v>
      </c>
      <c r="K69" s="25">
        <f>'Variables AME'!I168*'Variables AME'!I205*'Variables AME'!I242/'Variables AME'!I$64*'Variables AME'!$S$64</f>
        <v>2159.348915941137</v>
      </c>
      <c r="L69" s="25">
        <f>'Variables AME'!J168*'Variables AME'!J205*'Variables AME'!J242/'Variables AME'!J$64*'Variables AME'!$S$64</f>
        <v>2130.8347894955054</v>
      </c>
      <c r="M69" s="25">
        <f>'Variables AME'!K168*'Variables AME'!K205*'Variables AME'!K242/'Variables AME'!K$64*'Variables AME'!$S$64</f>
        <v>2049.0137407603361</v>
      </c>
      <c r="N69" s="25">
        <f>'Variables AME'!L168*'Variables AME'!L205*'Variables AME'!L242/'Variables AME'!L$64*'Variables AME'!$S$64</f>
        <v>1951.4961765896207</v>
      </c>
      <c r="O69" s="25">
        <f>'Variables AME'!M168*'Variables AME'!M205*'Variables AME'!M242/'Variables AME'!M$64*'Variables AME'!$S$64</f>
        <v>1832.2714888059402</v>
      </c>
      <c r="P69" s="25">
        <f>'Variables AME'!N168*'Variables AME'!N205*'Variables AME'!N242/'Variables AME'!N$64*'Variables AME'!$S$64</f>
        <v>1918.836929746069</v>
      </c>
      <c r="Q69" s="25">
        <f>'Variables AME'!O168*'Variables AME'!O205*'Variables AME'!O242/'Variables AME'!O$64*'Variables AME'!$S$64</f>
        <v>2123.9106890532876</v>
      </c>
      <c r="R69" s="25">
        <f>'Variables AME'!P168*'Variables AME'!P205*'Variables AME'!P242/'Variables AME'!P$64*'Variables AME'!$S$64</f>
        <v>2384.3954271601583</v>
      </c>
      <c r="S69" s="25">
        <f>'Variables AME'!Q168*'Variables AME'!Q205*'Variables AME'!Q242/'Variables AME'!Q$64*'Variables AME'!$S$64</f>
        <v>2603.3570818315275</v>
      </c>
      <c r="T69" s="25">
        <f>'Variables AME'!R168*'Variables AME'!R205*'Variables AME'!R242/'Variables AME'!R$64*'Variables AME'!$S$64</f>
        <v>2795.6986393890211</v>
      </c>
      <c r="U69" s="25">
        <f>'Variables AME'!S168*'Variables AME'!S205*'Variables AME'!S242/'Variables AME'!S$64*'Variables AME'!$S$64</f>
        <v>2922.2555290283631</v>
      </c>
      <c r="V69" s="25">
        <f>'Variables AME'!T168*'Variables AME'!T205*'Variables AME'!T242/'Variables AME'!T$64*'Variables AME'!$S$64</f>
        <v>3030.9757800283569</v>
      </c>
      <c r="W69" s="25">
        <f>'Variables AME'!U168*'Variables AME'!U205*'Variables AME'!U242/'Variables AME'!U$64*'Variables AME'!$S$64</f>
        <v>3141.233993078361</v>
      </c>
      <c r="X69" s="25">
        <f>'Variables AME'!V168*'Variables AME'!V205*'Variables AME'!V242/'Variables AME'!V$64*'Variables AME'!$S$64</f>
        <v>3132.9989468469303</v>
      </c>
      <c r="Y69" s="25">
        <f>'Variables AME'!W168*'Variables AME'!W205*'Variables AME'!W242/'Variables AME'!W$64*'Variables AME'!$S$64</f>
        <v>3103.463262600148</v>
      </c>
      <c r="Z69" s="25">
        <f>'Variables AME'!X168*'Variables AME'!X205*'Variables AME'!X242/'Variables AME'!X$64*'Variables AME'!$S$64</f>
        <v>3098.6388384772895</v>
      </c>
      <c r="AA69" s="25">
        <f>'Variables AME'!Y168*'Variables AME'!Y205*'Variables AME'!Y242/'Variables AME'!Y$64*'Variables AME'!$S$64</f>
        <v>3103.7395684172916</v>
      </c>
      <c r="AB69" s="25">
        <f>'Variables AME'!Z168*'Variables AME'!Z205*'Variables AME'!Z242/'Variables AME'!Z$64*'Variables AME'!$S$64</f>
        <v>3112.8022774763576</v>
      </c>
      <c r="AC69" s="25">
        <f>'Variables AME'!AA168*'Variables AME'!AA205*'Variables AME'!AA242/'Variables AME'!AA$64*'Variables AME'!$S$64</f>
        <v>3127.8362730461254</v>
      </c>
      <c r="AD69" s="25">
        <f>'Variables AME'!AB168*'Variables AME'!AB205*'Variables AME'!AB242/'Variables AME'!AB$64*'Variables AME'!$S$64</f>
        <v>3144.6159804827307</v>
      </c>
      <c r="AE69" s="25">
        <f>'Variables AME'!AC168*'Variables AME'!AC205*'Variables AME'!AC242/'Variables AME'!AC$64*'Variables AME'!$S$64</f>
        <v>3156.3919902602538</v>
      </c>
      <c r="AF69" s="25">
        <f>'Variables AME'!AD168*'Variables AME'!AD205*'Variables AME'!AD242/'Variables AME'!AD$64*'Variables AME'!$S$64</f>
        <v>3167.9609501395871</v>
      </c>
      <c r="AG69" s="25">
        <f>'Variables AME'!AE168*'Variables AME'!AE205*'Variables AME'!AE242/'Variables AME'!AE$64*'Variables AME'!$S$64</f>
        <v>3180.3338145098264</v>
      </c>
      <c r="AH69" s="25">
        <f>'Variables AME'!AF168*'Variables AME'!AF205*'Variables AME'!AF242/'Variables AME'!AF$64*'Variables AME'!$S$64</f>
        <v>3191.7511194304639</v>
      </c>
      <c r="AI69" s="25">
        <f>'Variables AME'!AG168*'Variables AME'!AG205*'Variables AME'!AG242/'Variables AME'!AG$64*'Variables AME'!$S$64</f>
        <v>3203.6555013630623</v>
      </c>
      <c r="AJ69" s="25">
        <f>'Variables AME'!AH168*'Variables AME'!AH205*'Variables AME'!AH242/'Variables AME'!AH$64*'Variables AME'!$S$64</f>
        <v>3216.5021003736797</v>
      </c>
      <c r="AK69" s="25">
        <f>'Variables AME'!AI168*'Variables AME'!AI205*'Variables AME'!AI242/'Variables AME'!AI$64*'Variables AME'!$S$64</f>
        <v>3229.2559554524623</v>
      </c>
      <c r="AL69" s="25">
        <f>'Variables AME'!AJ168*'Variables AME'!AJ205*'Variables AME'!AJ242/'Variables AME'!AJ$64*'Variables AME'!$S$64</f>
        <v>3242.6158313093129</v>
      </c>
      <c r="AM69" s="25">
        <f>'Variables AME'!AK168*'Variables AME'!AK205*'Variables AME'!AK242/'Variables AME'!AK$64*'Variables AME'!$S$64</f>
        <v>3255.8053920748448</v>
      </c>
      <c r="AN69" s="25">
        <f>'Variables AME'!AL168*'Variables AME'!AL205*'Variables AME'!AL242/'Variables AME'!AL$64*'Variables AME'!$S$64</f>
        <v>3268.7935960095774</v>
      </c>
      <c r="AO69" s="25">
        <f>'Variables AME'!AM168*'Variables AME'!AM205*'Variables AME'!AM242/'Variables AME'!AM$64*'Variables AME'!$S$64</f>
        <v>3279.417919746274</v>
      </c>
      <c r="AP69" s="25">
        <f>'Variables AME'!AN168*'Variables AME'!AN205*'Variables AME'!AN242/'Variables AME'!AN$64*'Variables AME'!$S$64</f>
        <v>3289.3076731005744</v>
      </c>
      <c r="AQ69" s="25">
        <f>'Variables AME'!AO168*'Variables AME'!AO205*'Variables AME'!AO242/'Variables AME'!AO$64*'Variables AME'!$S$64</f>
        <v>3298.6825711752413</v>
      </c>
      <c r="AR69" s="25">
        <f>'Variables AME'!AP168*'Variables AME'!AP205*'Variables AME'!AP242/'Variables AME'!AP$64*'Variables AME'!$S$64</f>
        <v>3307.9397539277256</v>
      </c>
      <c r="AS69" s="25">
        <f>'Variables AME'!AQ168*'Variables AME'!AQ205*'Variables AME'!AQ242/'Variables AME'!AQ$64*'Variables AME'!$S$64</f>
        <v>3316.8148528268662</v>
      </c>
      <c r="AT69" s="25">
        <f>'Variables AME'!AR168*'Variables AME'!AR205*'Variables AME'!AR242/'Variables AME'!AR$64*'Variables AME'!$S$64</f>
        <v>3322.4452488417292</v>
      </c>
      <c r="AU69" s="25">
        <f>'Variables AME'!AS168*'Variables AME'!AS205*'Variables AME'!AS242/'Variables AME'!AS$64*'Variables AME'!$S$64</f>
        <v>3327.0323893537025</v>
      </c>
      <c r="AV69" s="25">
        <f>'Variables AME'!AT168*'Variables AME'!AT205*'Variables AME'!AT242/'Variables AME'!AT$64*'Variables AME'!$S$64</f>
        <v>3330.7034328158234</v>
      </c>
      <c r="AW69" s="25">
        <f>'Variables AME'!AU168*'Variables AME'!AU205*'Variables AME'!AU242/'Variables AME'!AU$64*'Variables AME'!$S$64</f>
        <v>3333.9766397635799</v>
      </c>
      <c r="AX69" s="25">
        <f>'Variables AME'!AV168*'Variables AME'!AV205*'Variables AME'!AV242/'Variables AME'!AV$64*'Variables AME'!$S$64</f>
        <v>3337.8618975475379</v>
      </c>
      <c r="AY69" s="18"/>
    </row>
    <row r="70" spans="1:51" x14ac:dyDescent="0.25">
      <c r="A70" s="171"/>
      <c r="B70" s="167"/>
      <c r="C70" t="s">
        <v>161</v>
      </c>
      <c r="D70" s="25">
        <f>'Variables AME'!B169*'Variables AME'!B206*'Variables AME'!B243/'Variables AME'!B$64*'Variables AME'!$S$64</f>
        <v>249.95199274621126</v>
      </c>
      <c r="E70" s="25">
        <f>'Variables AME'!C169*'Variables AME'!C206*'Variables AME'!C243/'Variables AME'!C$64*'Variables AME'!$S$64</f>
        <v>252.97720759795308</v>
      </c>
      <c r="F70" s="25">
        <f>'Variables AME'!D169*'Variables AME'!D206*'Variables AME'!D243/'Variables AME'!D$64*'Variables AME'!$S$64</f>
        <v>256.35875313391188</v>
      </c>
      <c r="G70" s="25">
        <f>'Variables AME'!E169*'Variables AME'!E206*'Variables AME'!E243/'Variables AME'!E$64*'Variables AME'!$S$64</f>
        <v>287.26274249593433</v>
      </c>
      <c r="H70" s="25">
        <f>'Variables AME'!F169*'Variables AME'!F206*'Variables AME'!F243/'Variables AME'!F$64*'Variables AME'!$S$64</f>
        <v>336.14969567345804</v>
      </c>
      <c r="I70" s="25">
        <f>'Variables AME'!G169*'Variables AME'!G206*'Variables AME'!G243/'Variables AME'!G$64*'Variables AME'!$S$64</f>
        <v>347.23967515515193</v>
      </c>
      <c r="J70" s="25">
        <f>'Variables AME'!H169*'Variables AME'!H206*'Variables AME'!H243/'Variables AME'!H$64*'Variables AME'!$S$64</f>
        <v>395.66859927614502</v>
      </c>
      <c r="K70" s="25">
        <f>'Variables AME'!I169*'Variables AME'!I206*'Variables AME'!I243/'Variables AME'!I$64*'Variables AME'!$S$64</f>
        <v>468.08454380803897</v>
      </c>
      <c r="L70" s="25">
        <f>'Variables AME'!J169*'Variables AME'!J206*'Variables AME'!J243/'Variables AME'!J$64*'Variables AME'!$S$64</f>
        <v>549.13500348165064</v>
      </c>
      <c r="M70" s="25">
        <f>'Variables AME'!K169*'Variables AME'!K206*'Variables AME'!K243/'Variables AME'!K$64*'Variables AME'!$S$64</f>
        <v>612.92945262302851</v>
      </c>
      <c r="N70" s="25">
        <f>'Variables AME'!L169*'Variables AME'!L206*'Variables AME'!L243/'Variables AME'!L$64*'Variables AME'!$S$64</f>
        <v>664.20662919824053</v>
      </c>
      <c r="O70" s="25">
        <f>'Variables AME'!M169*'Variables AME'!M206*'Variables AME'!M243/'Variables AME'!M$64*'Variables AME'!$S$64</f>
        <v>699.71184592237853</v>
      </c>
      <c r="P70" s="25">
        <f>'Variables AME'!N169*'Variables AME'!N206*'Variables AME'!N243/'Variables AME'!N$64*'Variables AME'!$S$64</f>
        <v>643.17873797195773</v>
      </c>
      <c r="Q70" s="25">
        <f>'Variables AME'!O169*'Variables AME'!O206*'Variables AME'!O243/'Variables AME'!O$64*'Variables AME'!$S$64</f>
        <v>608.184304051239</v>
      </c>
      <c r="R70" s="25">
        <f>'Variables AME'!P169*'Variables AME'!P206*'Variables AME'!P243/'Variables AME'!P$64*'Variables AME'!$S$64</f>
        <v>593.16109427846743</v>
      </c>
      <c r="S70" s="25">
        <f>'Variables AME'!Q169*'Variables AME'!Q206*'Variables AME'!Q243/'Variables AME'!Q$64*'Variables AME'!$S$64</f>
        <v>554.9615256297734</v>
      </c>
      <c r="T70" s="25">
        <f>'Variables AME'!R169*'Variables AME'!R206*'Variables AME'!R243/'Variables AME'!R$64*'Variables AME'!$S$64</f>
        <v>511.60035087009567</v>
      </c>
      <c r="U70" s="25">
        <f>'Variables AME'!S169*'Variables AME'!S206*'Variables AME'!S243/'Variables AME'!S$64*'Variables AME'!$S$64</f>
        <v>524.86686544407507</v>
      </c>
      <c r="V70" s="25">
        <f>'Variables AME'!T169*'Variables AME'!T206*'Variables AME'!T243/'Variables AME'!T$64*'Variables AME'!$S$64</f>
        <v>549.65903260009952</v>
      </c>
      <c r="W70" s="25">
        <f>'Variables AME'!U169*'Variables AME'!U206*'Variables AME'!U243/'Variables AME'!U$64*'Variables AME'!$S$64</f>
        <v>578.46364947719621</v>
      </c>
      <c r="X70" s="25">
        <f>'Variables AME'!V169*'Variables AME'!V206*'Variables AME'!V243/'Variables AME'!V$64*'Variables AME'!$S$64</f>
        <v>739.56213044734261</v>
      </c>
      <c r="Y70" s="25">
        <f>'Variables AME'!W169*'Variables AME'!W206*'Variables AME'!W243/'Variables AME'!W$64*'Variables AME'!$S$64</f>
        <v>922.19782385137478</v>
      </c>
      <c r="Z70" s="25">
        <f>'Variables AME'!X169*'Variables AME'!X206*'Variables AME'!X243/'Variables AME'!X$64*'Variables AME'!$S$64</f>
        <v>985.11099999294277</v>
      </c>
      <c r="AA70" s="25">
        <f>'Variables AME'!Y169*'Variables AME'!Y206*'Variables AME'!Y243/'Variables AME'!Y$64*'Variables AME'!$S$64</f>
        <v>1024.3078322065167</v>
      </c>
      <c r="AB70" s="25">
        <f>'Variables AME'!Z169*'Variables AME'!Z206*'Variables AME'!Z243/'Variables AME'!Z$64*'Variables AME'!$S$64</f>
        <v>1059.4508177671275</v>
      </c>
      <c r="AC70" s="25">
        <f>'Variables AME'!AA169*'Variables AME'!AA206*'Variables AME'!AA243/'Variables AME'!AA$64*'Variables AME'!$S$64</f>
        <v>1095.5440090814222</v>
      </c>
      <c r="AD70" s="25">
        <f>'Variables AME'!AB169*'Variables AME'!AB206*'Variables AME'!AB243/'Variables AME'!AB$64*'Variables AME'!$S$64</f>
        <v>1133.9741888272404</v>
      </c>
      <c r="AE70" s="25">
        <f>'Variables AME'!AC169*'Variables AME'!AC206*'Variables AME'!AC243/'Variables AME'!AC$64*'Variables AME'!$S$64</f>
        <v>1148.869591326147</v>
      </c>
      <c r="AF70" s="25">
        <f>'Variables AME'!AD169*'Variables AME'!AD206*'Variables AME'!AD243/'Variables AME'!AD$64*'Variables AME'!$S$64</f>
        <v>1161.4043799141241</v>
      </c>
      <c r="AG70" s="25">
        <f>'Variables AME'!AE169*'Variables AME'!AE206*'Variables AME'!AE243/'Variables AME'!AE$64*'Variables AME'!$S$64</f>
        <v>1174.4242517200307</v>
      </c>
      <c r="AH70" s="25">
        <f>'Variables AME'!AF169*'Variables AME'!AF206*'Variables AME'!AF243/'Variables AME'!AF$64*'Variables AME'!$S$64</f>
        <v>1187.3440109166015</v>
      </c>
      <c r="AI70" s="25">
        <f>'Variables AME'!AG169*'Variables AME'!AG206*'Variables AME'!AG243/'Variables AME'!AG$64*'Variables AME'!$S$64</f>
        <v>1200.5304842196388</v>
      </c>
      <c r="AJ70" s="25">
        <f>'Variables AME'!AH169*'Variables AME'!AH206*'Variables AME'!AH243/'Variables AME'!AH$64*'Variables AME'!$S$64</f>
        <v>1260.4448982542592</v>
      </c>
      <c r="AK70" s="25">
        <f>'Variables AME'!AI169*'Variables AME'!AI206*'Variables AME'!AI243/'Variables AME'!AI$64*'Variables AME'!$S$64</f>
        <v>1327.3121061910392</v>
      </c>
      <c r="AL70" s="25">
        <f>'Variables AME'!AJ169*'Variables AME'!AJ206*'Variables AME'!AJ243/'Variables AME'!AJ$64*'Variables AME'!$S$64</f>
        <v>1394.2290338728587</v>
      </c>
      <c r="AM70" s="25">
        <f>'Variables AME'!AK169*'Variables AME'!AK206*'Variables AME'!AK243/'Variables AME'!AK$64*'Variables AME'!$S$64</f>
        <v>1462.4045498960947</v>
      </c>
      <c r="AN70" s="25">
        <f>'Variables AME'!AL169*'Variables AME'!AL206*'Variables AME'!AL243/'Variables AME'!AL$64*'Variables AME'!$S$64</f>
        <v>1529.5332980366866</v>
      </c>
      <c r="AO70" s="25">
        <f>'Variables AME'!AM169*'Variables AME'!AM206*'Variables AME'!AM243/'Variables AME'!AM$64*'Variables AME'!$S$64</f>
        <v>1552.9654511509714</v>
      </c>
      <c r="AP70" s="25">
        <f>'Variables AME'!AN169*'Variables AME'!AN206*'Variables AME'!AN243/'Variables AME'!AN$64*'Variables AME'!$S$64</f>
        <v>1568.5081957552693</v>
      </c>
      <c r="AQ70" s="25">
        <f>'Variables AME'!AO169*'Variables AME'!AO206*'Variables AME'!AO243/'Variables AME'!AO$64*'Variables AME'!$S$64</f>
        <v>1583.1246415272321</v>
      </c>
      <c r="AR70" s="25">
        <f>'Variables AME'!AP169*'Variables AME'!AP206*'Variables AME'!AP243/'Variables AME'!AP$64*'Variables AME'!$S$64</f>
        <v>1598.0485561915848</v>
      </c>
      <c r="AS70" s="25">
        <f>'Variables AME'!AQ169*'Variables AME'!AQ206*'Variables AME'!AQ243/'Variables AME'!AQ$64*'Variables AME'!$S$64</f>
        <v>1613.1174221035492</v>
      </c>
      <c r="AT70" s="25">
        <f>'Variables AME'!AR169*'Variables AME'!AR206*'Variables AME'!AR243/'Variables AME'!AR$64*'Variables AME'!$S$64</f>
        <v>1632.6497709232967</v>
      </c>
      <c r="AU70" s="25">
        <f>'Variables AME'!AS169*'Variables AME'!AS206*'Variables AME'!AS243/'Variables AME'!AS$64*'Variables AME'!$S$64</f>
        <v>1652.3702452120772</v>
      </c>
      <c r="AV70" s="25">
        <f>'Variables AME'!AT169*'Variables AME'!AT206*'Variables AME'!AT243/'Variables AME'!AT$64*'Variables AME'!$S$64</f>
        <v>1671.8682483446114</v>
      </c>
      <c r="AW70" s="25">
        <f>'Variables AME'!AU169*'Variables AME'!AU206*'Variables AME'!AU243/'Variables AME'!AU$64*'Variables AME'!$S$64</f>
        <v>1691.0382374686531</v>
      </c>
      <c r="AX70" s="25">
        <f>'Variables AME'!AV169*'Variables AME'!AV206*'Variables AME'!AV243/'Variables AME'!AV$64*'Variables AME'!$S$64</f>
        <v>1710.4235006091926</v>
      </c>
      <c r="AY70" s="18"/>
    </row>
    <row r="71" spans="1:51" x14ac:dyDescent="0.25">
      <c r="A71" s="171"/>
      <c r="B71" s="168" t="s">
        <v>313</v>
      </c>
      <c r="C71" t="s">
        <v>162</v>
      </c>
      <c r="D71" s="25">
        <f>'Variables AME'!B170*'Variables AME'!B207*'Variables AME'!B244/'Variables AME'!B$64*'Variables AME'!$S$64</f>
        <v>20932.047580096398</v>
      </c>
      <c r="E71" s="25">
        <f>'Variables AME'!C170*'Variables AME'!C207*'Variables AME'!C244/'Variables AME'!C$64*'Variables AME'!$S$64</f>
        <v>21246.978460132268</v>
      </c>
      <c r="F71" s="25">
        <f>'Variables AME'!D170*'Variables AME'!D207*'Variables AME'!D244/'Variables AME'!D$64*'Variables AME'!$S$64</f>
        <v>21571.725478089033</v>
      </c>
      <c r="G71" s="25">
        <f>'Variables AME'!E170*'Variables AME'!E207*'Variables AME'!E244/'Variables AME'!E$64*'Variables AME'!$S$64</f>
        <v>21320.009227227074</v>
      </c>
      <c r="H71" s="25">
        <f>'Variables AME'!F170*'Variables AME'!F207*'Variables AME'!F244/'Variables AME'!F$64*'Variables AME'!$S$64</f>
        <v>22840.352942351765</v>
      </c>
      <c r="I71" s="25">
        <f>'Variables AME'!G170*'Variables AME'!G207*'Variables AME'!G244/'Variables AME'!G$64*'Variables AME'!$S$64</f>
        <v>17965.561351120981</v>
      </c>
      <c r="J71" s="25">
        <f>'Variables AME'!H170*'Variables AME'!H207*'Variables AME'!H244/'Variables AME'!H$64*'Variables AME'!$S$64</f>
        <v>19402.269821233356</v>
      </c>
      <c r="K71" s="25">
        <f>'Variables AME'!I170*'Variables AME'!I207*'Variables AME'!I244/'Variables AME'!I$64*'Variables AME'!$S$64</f>
        <v>20988.377347788464</v>
      </c>
      <c r="L71" s="25">
        <f>'Variables AME'!J170*'Variables AME'!J207*'Variables AME'!J244/'Variables AME'!J$64*'Variables AME'!$S$64</f>
        <v>21767.966595526977</v>
      </c>
      <c r="M71" s="25">
        <f>'Variables AME'!K170*'Variables AME'!K207*'Variables AME'!K244/'Variables AME'!K$64*'Variables AME'!$S$64</f>
        <v>20157.577813752381</v>
      </c>
      <c r="N71" s="25">
        <f>'Variables AME'!L170*'Variables AME'!L207*'Variables AME'!L244/'Variables AME'!L$64*'Variables AME'!$S$64</f>
        <v>18379.165537255099</v>
      </c>
      <c r="O71" s="25">
        <f>'Variables AME'!M170*'Variables AME'!M207*'Variables AME'!M244/'Variables AME'!M$64*'Variables AME'!$S$64</f>
        <v>16308.013056523303</v>
      </c>
      <c r="P71" s="25">
        <f>'Variables AME'!N170*'Variables AME'!N207*'Variables AME'!N244/'Variables AME'!N$64*'Variables AME'!$S$64</f>
        <v>14979.610575720788</v>
      </c>
      <c r="Q71" s="25">
        <f>'Variables AME'!O170*'Variables AME'!O207*'Variables AME'!O244/'Variables AME'!O$64*'Variables AME'!$S$64</f>
        <v>16013.666594266469</v>
      </c>
      <c r="R71" s="25">
        <f>'Variables AME'!P170*'Variables AME'!P207*'Variables AME'!P244/'Variables AME'!P$64*'Variables AME'!$S$64</f>
        <v>17123.687608109711</v>
      </c>
      <c r="S71" s="25">
        <f>'Variables AME'!Q170*'Variables AME'!Q207*'Variables AME'!Q244/'Variables AME'!Q$64*'Variables AME'!$S$64</f>
        <v>15833.746840665241</v>
      </c>
      <c r="T71" s="25">
        <f>'Variables AME'!R170*'Variables AME'!R207*'Variables AME'!R244/'Variables AME'!R$64*'Variables AME'!$S$64</f>
        <v>15722.207247697035</v>
      </c>
      <c r="U71" s="25">
        <f>'Variables AME'!S170*'Variables AME'!S207*'Variables AME'!S244/'Variables AME'!S$64*'Variables AME'!$S$64</f>
        <v>15488.420163504512</v>
      </c>
      <c r="V71" s="25">
        <f>'Variables AME'!T170*'Variables AME'!T207*'Variables AME'!T244/'Variables AME'!T$64*'Variables AME'!$S$64</f>
        <v>15234.980796857897</v>
      </c>
      <c r="W71" s="25">
        <f>'Variables AME'!U170*'Variables AME'!U207*'Variables AME'!U244/'Variables AME'!U$64*'Variables AME'!$S$64</f>
        <v>15034.365913459331</v>
      </c>
      <c r="X71" s="25">
        <f>'Variables AME'!V170*'Variables AME'!V207*'Variables AME'!V244/'Variables AME'!V$64*'Variables AME'!$S$64</f>
        <v>16284.36498385081</v>
      </c>
      <c r="Y71" s="25">
        <f>'Variables AME'!W170*'Variables AME'!W207*'Variables AME'!W244/'Variables AME'!W$64*'Variables AME'!$S$64</f>
        <v>17860.787308896688</v>
      </c>
      <c r="Z71" s="25">
        <f>'Variables AME'!X170*'Variables AME'!X207*'Variables AME'!X244/'Variables AME'!X$64*'Variables AME'!$S$64</f>
        <v>17762.607682178423</v>
      </c>
      <c r="AA71" s="25">
        <f>'Variables AME'!Y170*'Variables AME'!Y207*'Variables AME'!Y244/'Variables AME'!Y$64*'Variables AME'!$S$64</f>
        <v>17649.895117378102</v>
      </c>
      <c r="AB71" s="25">
        <f>'Variables AME'!Z170*'Variables AME'!Z207*'Variables AME'!Z244/'Variables AME'!Z$64*'Variables AME'!$S$64</f>
        <v>17571.561285989064</v>
      </c>
      <c r="AC71" s="25">
        <f>'Variables AME'!AA170*'Variables AME'!AA207*'Variables AME'!AA244/'Variables AME'!AA$64*'Variables AME'!$S$64</f>
        <v>17518.098727986056</v>
      </c>
      <c r="AD71" s="25">
        <f>'Variables AME'!AB170*'Variables AME'!AB207*'Variables AME'!AB244/'Variables AME'!AB$64*'Variables AME'!$S$64</f>
        <v>17495.369382732799</v>
      </c>
      <c r="AE71" s="25">
        <f>'Variables AME'!AC170*'Variables AME'!AC207*'Variables AME'!AC244/'Variables AME'!AC$64*'Variables AME'!$S$64</f>
        <v>17402.682597470641</v>
      </c>
      <c r="AF71" s="25">
        <f>'Variables AME'!AD170*'Variables AME'!AD207*'Variables AME'!AD244/'Variables AME'!AD$64*'Variables AME'!$S$64</f>
        <v>17310.981219753226</v>
      </c>
      <c r="AG71" s="25">
        <f>'Variables AME'!AE170*'Variables AME'!AE207*'Variables AME'!AE244/'Variables AME'!AE$64*'Variables AME'!$S$64</f>
        <v>17219.341994398408</v>
      </c>
      <c r="AH71" s="25">
        <f>'Variables AME'!AF170*'Variables AME'!AF207*'Variables AME'!AF244/'Variables AME'!AF$64*'Variables AME'!$S$64</f>
        <v>17123.71390599231</v>
      </c>
      <c r="AI71" s="25">
        <f>'Variables AME'!AG170*'Variables AME'!AG207*'Variables AME'!AG244/'Variables AME'!AG$64*'Variables AME'!$S$64</f>
        <v>17035.136450331811</v>
      </c>
      <c r="AJ71" s="25">
        <f>'Variables AME'!AH170*'Variables AME'!AH207*'Variables AME'!AH244/'Variables AME'!AH$64*'Variables AME'!$S$64</f>
        <v>16988.638429019695</v>
      </c>
      <c r="AK71" s="25">
        <f>'Variables AME'!AI170*'Variables AME'!AI207*'Variables AME'!AI244/'Variables AME'!AI$64*'Variables AME'!$S$64</f>
        <v>16936.194964578779</v>
      </c>
      <c r="AL71" s="25">
        <f>'Variables AME'!AJ170*'Variables AME'!AJ207*'Variables AME'!AJ244/'Variables AME'!AJ$64*'Variables AME'!$S$64</f>
        <v>16886.225274482891</v>
      </c>
      <c r="AM71" s="25">
        <f>'Variables AME'!AK170*'Variables AME'!AK207*'Variables AME'!AK244/'Variables AME'!AK$64*'Variables AME'!$S$64</f>
        <v>16837.157394802736</v>
      </c>
      <c r="AN71" s="25">
        <f>'Variables AME'!AL170*'Variables AME'!AL207*'Variables AME'!AL244/'Variables AME'!AL$64*'Variables AME'!$S$64</f>
        <v>16788.0237431366</v>
      </c>
      <c r="AO71" s="25">
        <f>'Variables AME'!AM170*'Variables AME'!AM207*'Variables AME'!AM244/'Variables AME'!AM$64*'Variables AME'!$S$64</f>
        <v>16684.811500722895</v>
      </c>
      <c r="AP71" s="25">
        <f>'Variables AME'!AN170*'Variables AME'!AN207*'Variables AME'!AN244/'Variables AME'!AN$64*'Variables AME'!$S$64</f>
        <v>16557.085518220894</v>
      </c>
      <c r="AQ71" s="25">
        <f>'Variables AME'!AO170*'Variables AME'!AO207*'Variables AME'!AO244/'Variables AME'!AO$64*'Variables AME'!$S$64</f>
        <v>16427.372815819712</v>
      </c>
      <c r="AR71" s="25">
        <f>'Variables AME'!AP170*'Variables AME'!AP207*'Variables AME'!AP244/'Variables AME'!AP$64*'Variables AME'!$S$64</f>
        <v>16300.537473814225</v>
      </c>
      <c r="AS71" s="25">
        <f>'Variables AME'!AQ170*'Variables AME'!AQ207*'Variables AME'!AQ244/'Variables AME'!AQ$64*'Variables AME'!$S$64</f>
        <v>16173.306978520424</v>
      </c>
      <c r="AT71" s="25">
        <f>'Variables AME'!AR170*'Variables AME'!AR207*'Variables AME'!AR244/'Variables AME'!AR$64*'Variables AME'!$S$64</f>
        <v>16087.342116859418</v>
      </c>
      <c r="AU71" s="25">
        <f>'Variables AME'!AS170*'Variables AME'!AS207*'Variables AME'!AS244/'Variables AME'!AS$64*'Variables AME'!$S$64</f>
        <v>15995.840589333591</v>
      </c>
      <c r="AV71" s="25">
        <f>'Variables AME'!AT170*'Variables AME'!AT207*'Variables AME'!AT244/'Variables AME'!AT$64*'Variables AME'!$S$64</f>
        <v>15904.204042627845</v>
      </c>
      <c r="AW71" s="25">
        <f>'Variables AME'!AU170*'Variables AME'!AU207*'Variables AME'!AU244/'Variables AME'!AU$64*'Variables AME'!$S$64</f>
        <v>15812.110741905488</v>
      </c>
      <c r="AX71" s="25">
        <f>'Variables AME'!AV170*'Variables AME'!AV207*'Variables AME'!AV244/'Variables AME'!AV$64*'Variables AME'!$S$64</f>
        <v>15722.628402757195</v>
      </c>
      <c r="AY71" s="18"/>
    </row>
    <row r="72" spans="1:51" x14ac:dyDescent="0.25">
      <c r="A72" s="171"/>
      <c r="B72" s="168"/>
      <c r="C72" t="s">
        <v>163</v>
      </c>
      <c r="D72" s="25">
        <f>'Variables AME'!B171*'Variables AME'!B208*'Variables AME'!B245/'Variables AME'!B$64*'Variables AME'!$S$64</f>
        <v>497.67443909299192</v>
      </c>
      <c r="E72" s="25">
        <f>'Variables AME'!C171*'Variables AME'!C208*'Variables AME'!C245/'Variables AME'!C$64*'Variables AME'!$S$64</f>
        <v>503.38388750591309</v>
      </c>
      <c r="F72" s="25">
        <f>'Variables AME'!D171*'Variables AME'!D208*'Variables AME'!D245/'Variables AME'!D$64*'Variables AME'!$S$64</f>
        <v>514.3735994679497</v>
      </c>
      <c r="G72" s="25">
        <f>'Variables AME'!E171*'Variables AME'!E208*'Variables AME'!E245/'Variables AME'!E$64*'Variables AME'!$S$64</f>
        <v>750.35918251727583</v>
      </c>
      <c r="H72" s="25">
        <f>'Variables AME'!F171*'Variables AME'!F208*'Variables AME'!F245/'Variables AME'!F$64*'Variables AME'!$S$64</f>
        <v>1032.7630381518759</v>
      </c>
      <c r="I72" s="25">
        <f>'Variables AME'!G171*'Variables AME'!G208*'Variables AME'!G245/'Variables AME'!G$64*'Variables AME'!$S$64</f>
        <v>1268.4915157539406</v>
      </c>
      <c r="J72" s="25">
        <f>'Variables AME'!H171*'Variables AME'!H208*'Variables AME'!H245/'Variables AME'!H$64*'Variables AME'!$S$64</f>
        <v>1515.9815011408596</v>
      </c>
      <c r="K72" s="25">
        <f>'Variables AME'!I171*'Variables AME'!I208*'Variables AME'!I245/'Variables AME'!I$64*'Variables AME'!$S$64</f>
        <v>1698.9376402958098</v>
      </c>
      <c r="L72" s="25">
        <f>'Variables AME'!J171*'Variables AME'!J208*'Variables AME'!J245/'Variables AME'!J$64*'Variables AME'!$S$64</f>
        <v>1782.0992671058721</v>
      </c>
      <c r="M72" s="25">
        <f>'Variables AME'!K171*'Variables AME'!K208*'Variables AME'!K245/'Variables AME'!K$64*'Variables AME'!$S$64</f>
        <v>1822.2406797043786</v>
      </c>
      <c r="N72" s="25">
        <f>'Variables AME'!L171*'Variables AME'!L208*'Variables AME'!L245/'Variables AME'!L$64*'Variables AME'!$S$64</f>
        <v>1855.574160069966</v>
      </c>
      <c r="O72" s="25">
        <f>'Variables AME'!M171*'Variables AME'!M208*'Variables AME'!M245/'Variables AME'!M$64*'Variables AME'!$S$64</f>
        <v>1886.661776243029</v>
      </c>
      <c r="P72" s="25">
        <f>'Variables AME'!N171*'Variables AME'!N208*'Variables AME'!N245/'Variables AME'!N$64*'Variables AME'!$S$64</f>
        <v>1905.6966014348559</v>
      </c>
      <c r="Q72" s="25">
        <f>'Variables AME'!O171*'Variables AME'!O208*'Variables AME'!O245/'Variables AME'!O$64*'Variables AME'!$S$64</f>
        <v>1890.5087479921269</v>
      </c>
      <c r="R72" s="25">
        <f>'Variables AME'!P171*'Variables AME'!P208*'Variables AME'!P245/'Variables AME'!P$64*'Variables AME'!$S$64</f>
        <v>1796.5167942050682</v>
      </c>
      <c r="S72" s="25">
        <f>'Variables AME'!Q171*'Variables AME'!Q208*'Variables AME'!Q245/'Variables AME'!Q$64*'Variables AME'!$S$64</f>
        <v>1706.3791769366289</v>
      </c>
      <c r="T72" s="25">
        <f>'Variables AME'!R171*'Variables AME'!R208*'Variables AME'!R245/'Variables AME'!R$64*'Variables AME'!$S$64</f>
        <v>1631.4214049413306</v>
      </c>
      <c r="U72" s="25">
        <f>'Variables AME'!S171*'Variables AME'!S208*'Variables AME'!S245/'Variables AME'!S$64*'Variables AME'!$S$64</f>
        <v>1599.3331431848032</v>
      </c>
      <c r="V72" s="25">
        <f>'Variables AME'!T171*'Variables AME'!T208*'Variables AME'!T245/'Variables AME'!T$64*'Variables AME'!$S$64</f>
        <v>1604.9145596065596</v>
      </c>
      <c r="W72" s="25">
        <f>'Variables AME'!U171*'Variables AME'!U208*'Variables AME'!U245/'Variables AME'!U$64*'Variables AME'!$S$64</f>
        <v>1616.7828546196467</v>
      </c>
      <c r="X72" s="25">
        <f>'Variables AME'!V171*'Variables AME'!V208*'Variables AME'!V245/'Variables AME'!V$64*'Variables AME'!$S$64</f>
        <v>1627.83423658006</v>
      </c>
      <c r="Y72" s="25">
        <f>'Variables AME'!W171*'Variables AME'!W208*'Variables AME'!W245/'Variables AME'!W$64*'Variables AME'!$S$64</f>
        <v>1646.6182492874864</v>
      </c>
      <c r="Z72" s="25">
        <f>'Variables AME'!X171*'Variables AME'!X208*'Variables AME'!X245/'Variables AME'!X$64*'Variables AME'!$S$64</f>
        <v>1666.2902145989697</v>
      </c>
      <c r="AA72" s="25">
        <f>'Variables AME'!Y171*'Variables AME'!Y208*'Variables AME'!Y245/'Variables AME'!Y$64*'Variables AME'!$S$64</f>
        <v>1696.3686832501978</v>
      </c>
      <c r="AB72" s="25">
        <f>'Variables AME'!Z171*'Variables AME'!Z208*'Variables AME'!Z245/'Variables AME'!Z$64*'Variables AME'!$S$64</f>
        <v>1735.0602313560537</v>
      </c>
      <c r="AC72" s="25">
        <f>'Variables AME'!AA171*'Variables AME'!AA208*'Variables AME'!AA245/'Variables AME'!AA$64*'Variables AME'!$S$64</f>
        <v>1779.7003160928568</v>
      </c>
      <c r="AD72" s="25">
        <f>'Variables AME'!AB171*'Variables AME'!AB208*'Variables AME'!AB245/'Variables AME'!AB$64*'Variables AME'!$S$64</f>
        <v>1828.8665012578019</v>
      </c>
      <c r="AE72" s="25">
        <f>'Variables AME'!AC171*'Variables AME'!AC208*'Variables AME'!AC245/'Variables AME'!AC$64*'Variables AME'!$S$64</f>
        <v>1873.1790697784336</v>
      </c>
      <c r="AF72" s="25">
        <f>'Variables AME'!AD171*'Variables AME'!AD208*'Variables AME'!AD245/'Variables AME'!AD$64*'Variables AME'!$S$64</f>
        <v>1915.0158793125881</v>
      </c>
      <c r="AG72" s="25">
        <f>'Variables AME'!AE171*'Variables AME'!AE208*'Variables AME'!AE245/'Variables AME'!AE$64*'Variables AME'!$S$64</f>
        <v>1955.9015663405646</v>
      </c>
      <c r="AH72" s="25">
        <f>'Variables AME'!AF171*'Variables AME'!AF208*'Variables AME'!AF245/'Variables AME'!AF$64*'Variables AME'!$S$64</f>
        <v>1996.9716095580559</v>
      </c>
      <c r="AI72" s="25">
        <f>'Variables AME'!AG171*'Variables AME'!AG208*'Variables AME'!AG245/'Variables AME'!AG$64*'Variables AME'!$S$64</f>
        <v>2038.7866733110843</v>
      </c>
      <c r="AJ72" s="25">
        <f>'Variables AME'!AH171*'Variables AME'!AH208*'Variables AME'!AH245/'Variables AME'!AH$64*'Variables AME'!$S$64</f>
        <v>2061.8856381930932</v>
      </c>
      <c r="AK72" s="25">
        <f>'Variables AME'!AI171*'Variables AME'!AI208*'Variables AME'!AI245/'Variables AME'!AI$64*'Variables AME'!$S$64</f>
        <v>2076.0282396714156</v>
      </c>
      <c r="AL72" s="25">
        <f>'Variables AME'!AJ171*'Variables AME'!AJ208*'Variables AME'!AJ245/'Variables AME'!AJ$64*'Variables AME'!$S$64</f>
        <v>2088.3396175328794</v>
      </c>
      <c r="AM72" s="25">
        <f>'Variables AME'!AK171*'Variables AME'!AK208*'Variables AME'!AK245/'Variables AME'!AK$64*'Variables AME'!$S$64</f>
        <v>2101.2500860944933</v>
      </c>
      <c r="AN72" s="25">
        <f>'Variables AME'!AL171*'Variables AME'!AL208*'Variables AME'!AL245/'Variables AME'!AL$64*'Variables AME'!$S$64</f>
        <v>2115.3290231626274</v>
      </c>
      <c r="AO72" s="25">
        <f>'Variables AME'!AM171*'Variables AME'!AM208*'Variables AME'!AM245/'Variables AME'!AM$64*'Variables AME'!$S$64</f>
        <v>2117.2152978831596</v>
      </c>
      <c r="AP72" s="25">
        <f>'Variables AME'!AN171*'Variables AME'!AN208*'Variables AME'!AN245/'Variables AME'!AN$64*'Variables AME'!$S$64</f>
        <v>2114.1622405168941</v>
      </c>
      <c r="AQ72" s="25">
        <f>'Variables AME'!AO171*'Variables AME'!AO208*'Variables AME'!AO245/'Variables AME'!AO$64*'Variables AME'!$S$64</f>
        <v>2110.0533523254348</v>
      </c>
      <c r="AR72" s="25">
        <f>'Variables AME'!AP171*'Variables AME'!AP208*'Variables AME'!AP245/'Variables AME'!AP$64*'Variables AME'!$S$64</f>
        <v>2106.6015402990702</v>
      </c>
      <c r="AS72" s="25">
        <f>'Variables AME'!AQ171*'Variables AME'!AQ208*'Variables AME'!AQ245/'Variables AME'!AQ$64*'Variables AME'!$S$64</f>
        <v>2103.8559371854121</v>
      </c>
      <c r="AT72" s="25">
        <f>'Variables AME'!AR171*'Variables AME'!AR208*'Variables AME'!AR245/'Variables AME'!AR$64*'Variables AME'!$S$64</f>
        <v>2093.1947970051301</v>
      </c>
      <c r="AU72" s="25">
        <f>'Variables AME'!AS171*'Variables AME'!AS208*'Variables AME'!AS245/'Variables AME'!AS$64*'Variables AME'!$S$64</f>
        <v>2079.9552166649505</v>
      </c>
      <c r="AV72" s="25">
        <f>'Variables AME'!AT171*'Variables AME'!AT208*'Variables AME'!AT245/'Variables AME'!AT$64*'Variables AME'!$S$64</f>
        <v>2066.411608643722</v>
      </c>
      <c r="AW72" s="25">
        <f>'Variables AME'!AU171*'Variables AME'!AU208*'Variables AME'!AU245/'Variables AME'!AU$64*'Variables AME'!$S$64</f>
        <v>2053.2325221614478</v>
      </c>
      <c r="AX72" s="25">
        <f>'Variables AME'!AV171*'Variables AME'!AV208*'Variables AME'!AV245/'Variables AME'!AV$64*'Variables AME'!$S$64</f>
        <v>2041.0845226675112</v>
      </c>
      <c r="AY72" s="18"/>
    </row>
    <row r="73" spans="1:51" x14ac:dyDescent="0.25">
      <c r="A73" s="171"/>
      <c r="B73" s="168"/>
      <c r="C73" t="s">
        <v>164</v>
      </c>
      <c r="D73" s="25">
        <f>'Variables AME'!B172*'Variables AME'!B209*'Variables AME'!B246/'Variables AME'!B$64*'Variables AME'!$S$64</f>
        <v>120.29337624545353</v>
      </c>
      <c r="E73" s="25">
        <f>'Variables AME'!C172*'Variables AME'!C209*'Variables AME'!C246/'Variables AME'!C$64*'Variables AME'!$S$64</f>
        <v>121.18482148904641</v>
      </c>
      <c r="F73" s="25">
        <f>'Variables AME'!D172*'Variables AME'!D209*'Variables AME'!D246/'Variables AME'!D$64*'Variables AME'!$S$64</f>
        <v>123.84838773764473</v>
      </c>
      <c r="G73" s="25">
        <f>'Variables AME'!E172*'Variables AME'!E209*'Variables AME'!E246/'Variables AME'!E$64*'Variables AME'!$S$64</f>
        <v>126.39031186254722</v>
      </c>
      <c r="H73" s="25">
        <f>'Variables AME'!F172*'Variables AME'!F209*'Variables AME'!F246/'Variables AME'!F$64*'Variables AME'!$S$64</f>
        <v>124.19717811047096</v>
      </c>
      <c r="I73" s="25">
        <f>'Variables AME'!G172*'Variables AME'!G209*'Variables AME'!G246/'Variables AME'!G$64*'Variables AME'!$S$64</f>
        <v>117.71227200234975</v>
      </c>
      <c r="J73" s="25">
        <f>'Variables AME'!H172*'Variables AME'!H209*'Variables AME'!H246/'Variables AME'!H$64*'Variables AME'!$S$64</f>
        <v>115.01477937479295</v>
      </c>
      <c r="K73" s="25">
        <f>'Variables AME'!I172*'Variables AME'!I209*'Variables AME'!I246/'Variables AME'!I$64*'Variables AME'!$S$64</f>
        <v>112.32198463967647</v>
      </c>
      <c r="L73" s="25">
        <f>'Variables AME'!J172*'Variables AME'!J209*'Variables AME'!J246/'Variables AME'!J$64*'Variables AME'!$S$64</f>
        <v>107.44080508888223</v>
      </c>
      <c r="M73" s="25">
        <f>'Variables AME'!K172*'Variables AME'!K209*'Variables AME'!K246/'Variables AME'!K$64*'Variables AME'!$S$64</f>
        <v>102.48907430817538</v>
      </c>
      <c r="N73" s="25">
        <f>'Variables AME'!L172*'Variables AME'!L209*'Variables AME'!L246/'Variables AME'!L$64*'Variables AME'!$S$64</f>
        <v>99.346364887691919</v>
      </c>
      <c r="O73" s="25">
        <f>'Variables AME'!M172*'Variables AME'!M209*'Variables AME'!M246/'Variables AME'!M$64*'Variables AME'!$S$64</f>
        <v>98.711646762019029</v>
      </c>
      <c r="P73" s="25">
        <f>'Variables AME'!N172*'Variables AME'!N209*'Variables AME'!N246/'Variables AME'!N$64*'Variables AME'!$S$64</f>
        <v>134.04589149022462</v>
      </c>
      <c r="Q73" s="25">
        <f>'Variables AME'!O172*'Variables AME'!O209*'Variables AME'!O246/'Variables AME'!O$64*'Variables AME'!$S$64</f>
        <v>194.42845400764983</v>
      </c>
      <c r="R73" s="25">
        <f>'Variables AME'!P172*'Variables AME'!P209*'Variables AME'!P246/'Variables AME'!P$64*'Variables AME'!$S$64</f>
        <v>260.19910332523182</v>
      </c>
      <c r="S73" s="25">
        <f>'Variables AME'!Q172*'Variables AME'!Q209*'Variables AME'!Q246/'Variables AME'!Q$64*'Variables AME'!$S$64</f>
        <v>320.59411591814938</v>
      </c>
      <c r="T73" s="25">
        <f>'Variables AME'!R172*'Variables AME'!R209*'Variables AME'!R246/'Variables AME'!R$64*'Variables AME'!$S$64</f>
        <v>377.76968913523211</v>
      </c>
      <c r="U73" s="25">
        <f>'Variables AME'!S172*'Variables AME'!S209*'Variables AME'!S246/'Variables AME'!S$64*'Variables AME'!$S$64</f>
        <v>529.71784473393473</v>
      </c>
      <c r="V73" s="25">
        <f>'Variables AME'!T172*'Variables AME'!T209*'Variables AME'!T246/'Variables AME'!T$64*'Variables AME'!$S$64</f>
        <v>730.31876138710481</v>
      </c>
      <c r="W73" s="25">
        <f>'Variables AME'!U172*'Variables AME'!U209*'Variables AME'!U246/'Variables AME'!U$64*'Variables AME'!$S$64</f>
        <v>944.92979579830455</v>
      </c>
      <c r="X73" s="25">
        <f>'Variables AME'!V172*'Variables AME'!V209*'Variables AME'!V246/'Variables AME'!V$64*'Variables AME'!$S$64</f>
        <v>825.78615697504927</v>
      </c>
      <c r="Y73" s="25">
        <f>'Variables AME'!W172*'Variables AME'!W209*'Variables AME'!W246/'Variables AME'!W$64*'Variables AME'!$S$64</f>
        <v>552.37781721356862</v>
      </c>
      <c r="Z73" s="25">
        <f>'Variables AME'!X172*'Variables AME'!X209*'Variables AME'!X246/'Variables AME'!X$64*'Variables AME'!$S$64</f>
        <v>442.08541331808033</v>
      </c>
      <c r="AA73" s="25">
        <f>'Variables AME'!Y172*'Variables AME'!Y209*'Variables AME'!Y246/'Variables AME'!Y$64*'Variables AME'!$S$64</f>
        <v>416.15446357300698</v>
      </c>
      <c r="AB73" s="25">
        <f>'Variables AME'!Z172*'Variables AME'!Z209*'Variables AME'!Z246/'Variables AME'!Z$64*'Variables AME'!$S$64</f>
        <v>425.83627283295192</v>
      </c>
      <c r="AC73" s="25">
        <f>'Variables AME'!AA172*'Variables AME'!AA209*'Variables AME'!AA246/'Variables AME'!AA$64*'Variables AME'!$S$64</f>
        <v>444.71479976185799</v>
      </c>
      <c r="AD73" s="25">
        <f>'Variables AME'!AB172*'Variables AME'!AB209*'Variables AME'!AB246/'Variables AME'!AB$64*'Variables AME'!$S$64</f>
        <v>459.83707446728084</v>
      </c>
      <c r="AE73" s="25">
        <f>'Variables AME'!AC172*'Variables AME'!AC209*'Variables AME'!AC246/'Variables AME'!AC$64*'Variables AME'!$S$64</f>
        <v>477.64136147362211</v>
      </c>
      <c r="AF73" s="25">
        <f>'Variables AME'!AD172*'Variables AME'!AD209*'Variables AME'!AD246/'Variables AME'!AD$64*'Variables AME'!$S$64</f>
        <v>495.94283459317961</v>
      </c>
      <c r="AG73" s="25">
        <f>'Variables AME'!AE172*'Variables AME'!AE209*'Variables AME'!AE246/'Variables AME'!AE$64*'Variables AME'!$S$64</f>
        <v>514.03550871684138</v>
      </c>
      <c r="AH73" s="25">
        <f>'Variables AME'!AF172*'Variables AME'!AF209*'Variables AME'!AF246/'Variables AME'!AF$64*'Variables AME'!$S$64</f>
        <v>531.89543976239668</v>
      </c>
      <c r="AI73" s="25">
        <f>'Variables AME'!AG172*'Variables AME'!AG209*'Variables AME'!AG246/'Variables AME'!AG$64*'Variables AME'!$S$64</f>
        <v>549.62468025250405</v>
      </c>
      <c r="AJ73" s="25">
        <f>'Variables AME'!AH172*'Variables AME'!AH209*'Variables AME'!AH246/'Variables AME'!AH$64*'Variables AME'!$S$64</f>
        <v>569.17127803822871</v>
      </c>
      <c r="AK73" s="25">
        <f>'Variables AME'!AI172*'Variables AME'!AI209*'Variables AME'!AI246/'Variables AME'!AI$64*'Variables AME'!$S$64</f>
        <v>589.01436704021864</v>
      </c>
      <c r="AL73" s="25">
        <f>'Variables AME'!AJ172*'Variables AME'!AJ209*'Variables AME'!AJ246/'Variables AME'!AJ$64*'Variables AME'!$S$64</f>
        <v>608.78538735020845</v>
      </c>
      <c r="AM73" s="25">
        <f>'Variables AME'!AK172*'Variables AME'!AK209*'Variables AME'!AK246/'Variables AME'!AK$64*'Variables AME'!$S$64</f>
        <v>628.5398696709982</v>
      </c>
      <c r="AN73" s="25">
        <f>'Variables AME'!AL172*'Variables AME'!AL209*'Variables AME'!AL246/'Variables AME'!AL$64*'Variables AME'!$S$64</f>
        <v>648.16983193006229</v>
      </c>
      <c r="AO73" s="25">
        <f>'Variables AME'!AM172*'Variables AME'!AM209*'Variables AME'!AM246/'Variables AME'!AM$64*'Variables AME'!$S$64</f>
        <v>661.768939098749</v>
      </c>
      <c r="AP73" s="25">
        <f>'Variables AME'!AN172*'Variables AME'!AN209*'Variables AME'!AN246/'Variables AME'!AN$64*'Variables AME'!$S$64</f>
        <v>671.69644710416469</v>
      </c>
      <c r="AQ73" s="25">
        <f>'Variables AME'!AO172*'Variables AME'!AO209*'Variables AME'!AO246/'Variables AME'!AO$64*'Variables AME'!$S$64</f>
        <v>680.35536433080222</v>
      </c>
      <c r="AR73" s="25">
        <f>'Variables AME'!AP172*'Variables AME'!AP209*'Variables AME'!AP246/'Variables AME'!AP$64*'Variables AME'!$S$64</f>
        <v>689.12959232599394</v>
      </c>
      <c r="AS73" s="25">
        <f>'Variables AME'!AQ172*'Variables AME'!AQ209*'Variables AME'!AQ246/'Variables AME'!AQ$64*'Variables AME'!$S$64</f>
        <v>698.30756658308155</v>
      </c>
      <c r="AT73" s="25">
        <f>'Variables AME'!AR172*'Variables AME'!AR209*'Variables AME'!AR246/'Variables AME'!AR$64*'Variables AME'!$S$64</f>
        <v>705.02156830264164</v>
      </c>
      <c r="AU73" s="25">
        <f>'Variables AME'!AS172*'Variables AME'!AS209*'Variables AME'!AS246/'Variables AME'!AS$64*'Variables AME'!$S$64</f>
        <v>710.32463342468475</v>
      </c>
      <c r="AV73" s="25">
        <f>'Variables AME'!AT172*'Variables AME'!AT209*'Variables AME'!AT246/'Variables AME'!AT$64*'Variables AME'!$S$64</f>
        <v>715.10879956031329</v>
      </c>
      <c r="AW73" s="25">
        <f>'Variables AME'!AU172*'Variables AME'!AU209*'Variables AME'!AU246/'Variables AME'!AU$64*'Variables AME'!$S$64</f>
        <v>719.84349214108579</v>
      </c>
      <c r="AX73" s="25">
        <f>'Variables AME'!AV172*'Variables AME'!AV209*'Variables AME'!AV246/'Variables AME'!AV$64*'Variables AME'!$S$64</f>
        <v>724.85161147836982</v>
      </c>
      <c r="AY73" s="18"/>
    </row>
    <row r="74" spans="1:51" x14ac:dyDescent="0.25">
      <c r="A74" s="171"/>
      <c r="B74" s="168"/>
      <c r="C74" t="s">
        <v>165</v>
      </c>
      <c r="D74" s="25">
        <f>'Variables AME'!B173*'Variables AME'!B210*'Variables AME'!B247/'Variables AME'!B$64*'Variables AME'!$S$64</f>
        <v>84.834250122498958</v>
      </c>
      <c r="E74" s="25">
        <f>'Variables AME'!C173*'Variables AME'!C210*'Variables AME'!C247/'Variables AME'!C$64*'Variables AME'!$S$64</f>
        <v>85.460616315101873</v>
      </c>
      <c r="F74" s="25">
        <f>'Variables AME'!D173*'Variables AME'!D210*'Variables AME'!D247/'Variables AME'!D$64*'Variables AME'!$S$64</f>
        <v>87.366483829971386</v>
      </c>
      <c r="G74" s="25">
        <f>'Variables AME'!E173*'Variables AME'!E210*'Variables AME'!E247/'Variables AME'!E$64*'Variables AME'!$S$64</f>
        <v>91.204646176993933</v>
      </c>
      <c r="H74" s="25">
        <f>'Variables AME'!F173*'Variables AME'!F210*'Variables AME'!F247/'Variables AME'!F$64*'Variables AME'!$S$64</f>
        <v>92.270772159368235</v>
      </c>
      <c r="I74" s="25">
        <f>'Variables AME'!G173*'Variables AME'!G210*'Variables AME'!G247/'Variables AME'!G$64*'Variables AME'!$S$64</f>
        <v>90.12226148809809</v>
      </c>
      <c r="J74" s="25">
        <f>'Variables AME'!H173*'Variables AME'!H210*'Variables AME'!H247/'Variables AME'!H$64*'Variables AME'!$S$64</f>
        <v>90.687978620894555</v>
      </c>
      <c r="K74" s="25">
        <f>'Variables AME'!I173*'Variables AME'!I210*'Variables AME'!I247/'Variables AME'!I$64*'Variables AME'!$S$64</f>
        <v>91.05685754890186</v>
      </c>
      <c r="L74" s="25">
        <f>'Variables AME'!J173*'Variables AME'!J210*'Variables AME'!J247/'Variables AME'!J$64*'Variables AME'!$S$64</f>
        <v>89.385181992579774</v>
      </c>
      <c r="M74" s="25">
        <f>'Variables AME'!K173*'Variables AME'!K210*'Variables AME'!K247/'Variables AME'!K$64*'Variables AME'!$S$64</f>
        <v>87.491847480134027</v>
      </c>
      <c r="N74" s="25">
        <f>'Variables AME'!L173*'Variables AME'!L210*'Variables AME'!L247/'Variables AME'!L$64*'Variables AME'!$S$64</f>
        <v>86.995071354809582</v>
      </c>
      <c r="O74" s="25">
        <f>'Variables AME'!M173*'Variables AME'!M210*'Variables AME'!M247/'Variables AME'!M$64*'Variables AME'!$S$64</f>
        <v>88.618726772110946</v>
      </c>
      <c r="P74" s="25">
        <f>'Variables AME'!N173*'Variables AME'!N210*'Variables AME'!N247/'Variables AME'!N$64*'Variables AME'!$S$64</f>
        <v>120.41478499848779</v>
      </c>
      <c r="Q74" s="25">
        <f>'Variables AME'!O173*'Variables AME'!O210*'Variables AME'!O247/'Variables AME'!O$64*'Variables AME'!$S$64</f>
        <v>172.83215668658349</v>
      </c>
      <c r="R74" s="25">
        <f>'Variables AME'!P173*'Variables AME'!P210*'Variables AME'!P247/'Variables AME'!P$64*'Variables AME'!$S$64</f>
        <v>228.81758306000489</v>
      </c>
      <c r="S74" s="25">
        <f>'Variables AME'!Q173*'Variables AME'!Q210*'Variables AME'!Q247/'Variables AME'!Q$64*'Variables AME'!$S$64</f>
        <v>280.53539500919675</v>
      </c>
      <c r="T74" s="25">
        <f>'Variables AME'!R173*'Variables AME'!R210*'Variables AME'!R247/'Variables AME'!R$64*'Variables AME'!$S$64</f>
        <v>333.84715798686432</v>
      </c>
      <c r="U74" s="25">
        <f>'Variables AME'!S173*'Variables AME'!S210*'Variables AME'!S247/'Variables AME'!S$64*'Variables AME'!$S$64</f>
        <v>364.38597298917665</v>
      </c>
      <c r="V74" s="25">
        <f>'Variables AME'!T173*'Variables AME'!T210*'Variables AME'!T247/'Variables AME'!T$64*'Variables AME'!$S$64</f>
        <v>364.74105037508718</v>
      </c>
      <c r="W74" s="25">
        <f>'Variables AME'!U173*'Variables AME'!U210*'Variables AME'!U247/'Variables AME'!U$64*'Variables AME'!$S$64</f>
        <v>360.16845040862603</v>
      </c>
      <c r="X74" s="25">
        <f>'Variables AME'!V173*'Variables AME'!V210*'Variables AME'!V247/'Variables AME'!V$64*'Variables AME'!$S$64</f>
        <v>302.8481707682584</v>
      </c>
      <c r="Y74" s="25">
        <f>'Variables AME'!W173*'Variables AME'!W210*'Variables AME'!W247/'Variables AME'!W$64*'Variables AME'!$S$64</f>
        <v>229.82600666223331</v>
      </c>
      <c r="Z74" s="25">
        <f>'Variables AME'!X173*'Variables AME'!X210*'Variables AME'!X247/'Variables AME'!X$64*'Variables AME'!$S$64</f>
        <v>203.57976414640535</v>
      </c>
      <c r="AA74" s="25">
        <f>'Variables AME'!Y173*'Variables AME'!Y210*'Variables AME'!Y247/'Variables AME'!Y$64*'Variables AME'!$S$64</f>
        <v>200.60272197652728</v>
      </c>
      <c r="AB74" s="25">
        <f>'Variables AME'!Z173*'Variables AME'!Z210*'Variables AME'!Z247/'Variables AME'!Z$64*'Variables AME'!$S$64</f>
        <v>206.70340846213756</v>
      </c>
      <c r="AC74" s="25">
        <f>'Variables AME'!AA173*'Variables AME'!AA210*'Variables AME'!AA247/'Variables AME'!AA$64*'Variables AME'!$S$64</f>
        <v>214.04943065642343</v>
      </c>
      <c r="AD74" s="25">
        <f>'Variables AME'!AB173*'Variables AME'!AB210*'Variables AME'!AB247/'Variables AME'!AB$64*'Variables AME'!$S$64</f>
        <v>219.44714671072748</v>
      </c>
      <c r="AE74" s="25">
        <f>'Variables AME'!AC173*'Variables AME'!AC210*'Variables AME'!AC247/'Variables AME'!AC$64*'Variables AME'!$S$64</f>
        <v>220.78289982498296</v>
      </c>
      <c r="AF74" s="25">
        <f>'Variables AME'!AD173*'Variables AME'!AD210*'Variables AME'!AD247/'Variables AME'!AD$64*'Variables AME'!$S$64</f>
        <v>219.87256360825126</v>
      </c>
      <c r="AG74" s="25">
        <f>'Variables AME'!AE173*'Variables AME'!AE210*'Variables AME'!AE247/'Variables AME'!AE$64*'Variables AME'!$S$64</f>
        <v>218.41144933104744</v>
      </c>
      <c r="AH74" s="25">
        <f>'Variables AME'!AF173*'Variables AME'!AF210*'Variables AME'!AF247/'Variables AME'!AF$64*'Variables AME'!$S$64</f>
        <v>217.18430851230858</v>
      </c>
      <c r="AI74" s="25">
        <f>'Variables AME'!AG173*'Variables AME'!AG210*'Variables AME'!AG247/'Variables AME'!AG$64*'Variables AME'!$S$64</f>
        <v>216.35599359664221</v>
      </c>
      <c r="AJ74" s="25">
        <f>'Variables AME'!AH173*'Variables AME'!AH210*'Variables AME'!AH247/'Variables AME'!AH$64*'Variables AME'!$S$64</f>
        <v>215.83674455398037</v>
      </c>
      <c r="AK74" s="25">
        <f>'Variables AME'!AI173*'Variables AME'!AI210*'Variables AME'!AI247/'Variables AME'!AI$64*'Variables AME'!$S$64</f>
        <v>215.17060823848962</v>
      </c>
      <c r="AL74" s="25">
        <f>'Variables AME'!AJ173*'Variables AME'!AJ210*'Variables AME'!AJ247/'Variables AME'!AJ$64*'Variables AME'!$S$64</f>
        <v>214.36969136633704</v>
      </c>
      <c r="AM74" s="25">
        <f>'Variables AME'!AK173*'Variables AME'!AK210*'Variables AME'!AK247/'Variables AME'!AK$64*'Variables AME'!$S$64</f>
        <v>213.47435625227064</v>
      </c>
      <c r="AN74" s="25">
        <f>'Variables AME'!AL173*'Variables AME'!AL210*'Variables AME'!AL247/'Variables AME'!AL$64*'Variables AME'!$S$64</f>
        <v>212.53753028978329</v>
      </c>
      <c r="AO74" s="25">
        <f>'Variables AME'!AM173*'Variables AME'!AM210*'Variables AME'!AM247/'Variables AME'!AM$64*'Variables AME'!$S$64</f>
        <v>210.42773822639964</v>
      </c>
      <c r="AP74" s="25">
        <f>'Variables AME'!AN173*'Variables AME'!AN210*'Variables AME'!AN247/'Variables AME'!AN$64*'Variables AME'!$S$64</f>
        <v>207.70190035378238</v>
      </c>
      <c r="AQ74" s="25">
        <f>'Variables AME'!AO173*'Variables AME'!AO210*'Variables AME'!AO247/'Variables AME'!AO$64*'Variables AME'!$S$64</f>
        <v>204.83977078810008</v>
      </c>
      <c r="AR74" s="25">
        <f>'Variables AME'!AP173*'Variables AME'!AP210*'Variables AME'!AP247/'Variables AME'!AP$64*'Variables AME'!$S$64</f>
        <v>202.10900563305802</v>
      </c>
      <c r="AS74" s="25">
        <f>'Variables AME'!AQ173*'Variables AME'!AQ210*'Variables AME'!AQ247/'Variables AME'!AQ$64*'Variables AME'!$S$64</f>
        <v>199.54900626901403</v>
      </c>
      <c r="AT74" s="25">
        <f>'Variables AME'!AR173*'Variables AME'!AR210*'Variables AME'!AR247/'Variables AME'!AR$64*'Variables AME'!$S$64</f>
        <v>197.3751662695185</v>
      </c>
      <c r="AU74" s="25">
        <f>'Variables AME'!AS173*'Variables AME'!AS210*'Variables AME'!AS247/'Variables AME'!AS$64*'Variables AME'!$S$64</f>
        <v>195.40528808577051</v>
      </c>
      <c r="AV74" s="25">
        <f>'Variables AME'!AT173*'Variables AME'!AT210*'Variables AME'!AT247/'Variables AME'!AT$64*'Variables AME'!$S$64</f>
        <v>193.50603616983247</v>
      </c>
      <c r="AW74" s="25">
        <f>'Variables AME'!AU173*'Variables AME'!AU210*'Variables AME'!AU247/'Variables AME'!AU$64*'Variables AME'!$S$64</f>
        <v>191.61488547906595</v>
      </c>
      <c r="AX74" s="25">
        <f>'Variables AME'!AV173*'Variables AME'!AV210*'Variables AME'!AV247/'Variables AME'!AV$64*'Variables AME'!$S$64</f>
        <v>189.77327219363838</v>
      </c>
      <c r="AY74" s="18"/>
    </row>
    <row r="75" spans="1:51" x14ac:dyDescent="0.25">
      <c r="A75" s="171"/>
      <c r="B75" s="168"/>
      <c r="C75" t="s">
        <v>166</v>
      </c>
      <c r="D75" s="25">
        <f>'Variables AME'!B174*'Variables AME'!B211*'Variables AME'!B248/'Variables AME'!B$64*'Variables AME'!$S$64</f>
        <v>55.222812746618636</v>
      </c>
      <c r="E75" s="25">
        <f>'Variables AME'!C174*'Variables AME'!C211*'Variables AME'!C248/'Variables AME'!C$64*'Variables AME'!$S$64</f>
        <v>55.617479624387187</v>
      </c>
      <c r="F75" s="25">
        <f>'Variables AME'!D174*'Variables AME'!D211*'Variables AME'!D248/'Variables AME'!D$64*'Variables AME'!$S$64</f>
        <v>56.859303535453314</v>
      </c>
      <c r="G75" s="25">
        <f>'Variables AME'!E174*'Variables AME'!E211*'Variables AME'!E248/'Variables AME'!E$64*'Variables AME'!$S$64</f>
        <v>61.457485066044697</v>
      </c>
      <c r="H75" s="25">
        <f>'Variables AME'!F174*'Variables AME'!F211*'Variables AME'!F248/'Variables AME'!F$64*'Variables AME'!$S$64</f>
        <v>65.27773755198551</v>
      </c>
      <c r="I75" s="25">
        <f>'Variables AME'!G174*'Variables AME'!G211*'Variables AME'!G248/'Variables AME'!G$64*'Variables AME'!$S$64</f>
        <v>67.171142070853236</v>
      </c>
      <c r="J75" s="25">
        <f>'Variables AME'!H174*'Variables AME'!H211*'Variables AME'!H248/'Variables AME'!H$64*'Variables AME'!$S$64</f>
        <v>71.02154591978244</v>
      </c>
      <c r="K75" s="25">
        <f>'Variables AME'!I174*'Variables AME'!I211*'Variables AME'!I248/'Variables AME'!I$64*'Variables AME'!$S$64</f>
        <v>74.806072224733157</v>
      </c>
      <c r="L75" s="25">
        <f>'Variables AME'!J174*'Variables AME'!J211*'Variables AME'!J248/'Variables AME'!J$64*'Variables AME'!$S$64</f>
        <v>76.914890745005295</v>
      </c>
      <c r="M75" s="25">
        <f>'Variables AME'!K174*'Variables AME'!K211*'Variables AME'!K248/'Variables AME'!K$64*'Variables AME'!$S$64</f>
        <v>78.758509724873434</v>
      </c>
      <c r="N75" s="25">
        <f>'Variables AME'!L174*'Variables AME'!L211*'Variables AME'!L248/'Variables AME'!L$64*'Variables AME'!$S$64</f>
        <v>81.973911431339701</v>
      </c>
      <c r="O75" s="25">
        <f>'Variables AME'!M174*'Variables AME'!M211*'Variables AME'!M248/'Variables AME'!M$64*'Variables AME'!$S$64</f>
        <v>87.550533742758759</v>
      </c>
      <c r="P75" s="25">
        <f>'Variables AME'!N174*'Variables AME'!N211*'Variables AME'!N248/'Variables AME'!N$64*'Variables AME'!$S$64</f>
        <v>103.74989024572008</v>
      </c>
      <c r="Q75" s="25">
        <f>'Variables AME'!O174*'Variables AME'!O211*'Variables AME'!O248/'Variables AME'!O$64*'Variables AME'!$S$64</f>
        <v>125.92939675983472</v>
      </c>
      <c r="R75" s="25">
        <f>'Variables AME'!P174*'Variables AME'!P211*'Variables AME'!P248/'Variables AME'!P$64*'Variables AME'!$S$64</f>
        <v>145.93915595788675</v>
      </c>
      <c r="S75" s="25">
        <f>'Variables AME'!Q174*'Variables AME'!Q211*'Variables AME'!Q248/'Variables AME'!Q$64*'Variables AME'!$S$64</f>
        <v>164.20447406305456</v>
      </c>
      <c r="T75" s="25">
        <f>'Variables AME'!R174*'Variables AME'!R211*'Variables AME'!R248/'Variables AME'!R$64*'Variables AME'!$S$64</f>
        <v>186.11470479397025</v>
      </c>
      <c r="U75" s="25">
        <f>'Variables AME'!S174*'Variables AME'!S211*'Variables AME'!S248/'Variables AME'!S$64*'Variables AME'!$S$64</f>
        <v>221.9510867674197</v>
      </c>
      <c r="V75" s="25">
        <f>'Variables AME'!T174*'Variables AME'!T211*'Variables AME'!T248/'Variables AME'!T$64*'Variables AME'!$S$64</f>
        <v>254.11243346066726</v>
      </c>
      <c r="W75" s="25">
        <f>'Variables AME'!U174*'Variables AME'!U211*'Variables AME'!U248/'Variables AME'!U$64*'Variables AME'!$S$64</f>
        <v>285.04094844291365</v>
      </c>
      <c r="X75" s="25">
        <f>'Variables AME'!V174*'Variables AME'!V211*'Variables AME'!V248/'Variables AME'!V$64*'Variables AME'!$S$64</f>
        <v>254.03854430357785</v>
      </c>
      <c r="Y75" s="25">
        <f>'Variables AME'!W174*'Variables AME'!W211*'Variables AME'!W248/'Variables AME'!W$64*'Variables AME'!$S$64</f>
        <v>195.93545797863422</v>
      </c>
      <c r="Z75" s="25">
        <f>'Variables AME'!X174*'Variables AME'!X211*'Variables AME'!X248/'Variables AME'!X$64*'Variables AME'!$S$64</f>
        <v>171.95278717034842</v>
      </c>
      <c r="AA75" s="25">
        <f>'Variables AME'!Y174*'Variables AME'!Y211*'Variables AME'!Y248/'Variables AME'!Y$64*'Variables AME'!$S$64</f>
        <v>168.19795007758816</v>
      </c>
      <c r="AB75" s="25">
        <f>'Variables AME'!Z174*'Variables AME'!Z211*'Variables AME'!Z248/'Variables AME'!Z$64*'Variables AME'!$S$64</f>
        <v>173.55780274486915</v>
      </c>
      <c r="AC75" s="25">
        <f>'Variables AME'!AA174*'Variables AME'!AA211*'Variables AME'!AA248/'Variables AME'!AA$64*'Variables AME'!$S$64</f>
        <v>181.10086918511053</v>
      </c>
      <c r="AD75" s="25">
        <f>'Variables AME'!AB174*'Variables AME'!AB211*'Variables AME'!AB248/'Variables AME'!AB$64*'Variables AME'!$S$64</f>
        <v>187.53500715656602</v>
      </c>
      <c r="AE75" s="25">
        <f>'Variables AME'!AC174*'Variables AME'!AC211*'Variables AME'!AC248/'Variables AME'!AC$64*'Variables AME'!$S$64</f>
        <v>189.48177833954844</v>
      </c>
      <c r="AF75" s="25">
        <f>'Variables AME'!AD174*'Variables AME'!AD211*'Variables AME'!AD248/'Variables AME'!AD$64*'Variables AME'!$S$64</f>
        <v>188.71404798189241</v>
      </c>
      <c r="AG75" s="25">
        <f>'Variables AME'!AE174*'Variables AME'!AE211*'Variables AME'!AE248/'Variables AME'!AE$64*'Variables AME'!$S$64</f>
        <v>187.17265261052034</v>
      </c>
      <c r="AH75" s="25">
        <f>'Variables AME'!AF174*'Variables AME'!AF211*'Variables AME'!AF248/'Variables AME'!AF$64*'Variables AME'!$S$64</f>
        <v>185.85441105941146</v>
      </c>
      <c r="AI75" s="25">
        <f>'Variables AME'!AG174*'Variables AME'!AG211*'Variables AME'!AG248/'Variables AME'!AG$64*'Variables AME'!$S$64</f>
        <v>185.00109708521686</v>
      </c>
      <c r="AJ75" s="25">
        <f>'Variables AME'!AH174*'Variables AME'!AH211*'Variables AME'!AH248/'Variables AME'!AH$64*'Variables AME'!$S$64</f>
        <v>184.49116457457987</v>
      </c>
      <c r="AK75" s="25">
        <f>'Variables AME'!AI174*'Variables AME'!AI211*'Variables AME'!AI248/'Variables AME'!AI$64*'Variables AME'!$S$64</f>
        <v>183.8857487152859</v>
      </c>
      <c r="AL75" s="25">
        <f>'Variables AME'!AJ174*'Variables AME'!AJ211*'Variables AME'!AJ248/'Variables AME'!AJ$64*'Variables AME'!$S$64</f>
        <v>183.15264601783844</v>
      </c>
      <c r="AM75" s="25">
        <f>'Variables AME'!AK174*'Variables AME'!AK211*'Variables AME'!AK248/'Variables AME'!AK$64*'Variables AME'!$S$64</f>
        <v>182.32972780863793</v>
      </c>
      <c r="AN75" s="25">
        <f>'Variables AME'!AL174*'Variables AME'!AL211*'Variables AME'!AL248/'Variables AME'!AL$64*'Variables AME'!$S$64</f>
        <v>181.46269997358755</v>
      </c>
      <c r="AO75" s="25">
        <f>'Variables AME'!AM174*'Variables AME'!AM211*'Variables AME'!AM248/'Variables AME'!AM$64*'Variables AME'!$S$64</f>
        <v>179.64367556093359</v>
      </c>
      <c r="AP75" s="25">
        <f>'Variables AME'!AN174*'Variables AME'!AN211*'Variables AME'!AN248/'Variables AME'!AN$64*'Variables AME'!$S$64</f>
        <v>177.29196227288071</v>
      </c>
      <c r="AQ75" s="25">
        <f>'Variables AME'!AO174*'Variables AME'!AO211*'Variables AME'!AO248/'Variables AME'!AO$64*'Variables AME'!$S$64</f>
        <v>174.81106016011486</v>
      </c>
      <c r="AR75" s="25">
        <f>'Variables AME'!AP174*'Variables AME'!AP211*'Variables AME'!AP248/'Variables AME'!AP$64*'Variables AME'!$S$64</f>
        <v>172.43982185007445</v>
      </c>
      <c r="AS75" s="25">
        <f>'Variables AME'!AQ174*'Variables AME'!AQ211*'Variables AME'!AQ248/'Variables AME'!AQ$64*'Variables AME'!$S$64</f>
        <v>170.21961434969097</v>
      </c>
      <c r="AT75" s="25">
        <f>'Variables AME'!AR174*'Variables AME'!AR211*'Variables AME'!AR248/'Variables AME'!AR$64*'Variables AME'!$S$64</f>
        <v>168.26346879079173</v>
      </c>
      <c r="AU75" s="25">
        <f>'Variables AME'!AS174*'Variables AME'!AS211*'Variables AME'!AS248/'Variables AME'!AS$64*'Variables AME'!$S$64</f>
        <v>166.45711502753517</v>
      </c>
      <c r="AV75" s="25">
        <f>'Variables AME'!AT174*'Variables AME'!AT211*'Variables AME'!AT248/'Variables AME'!AT$64*'Variables AME'!$S$64</f>
        <v>164.70957882385605</v>
      </c>
      <c r="AW75" s="25">
        <f>'Variables AME'!AU174*'Variables AME'!AU211*'Variables AME'!AU248/'Variables AME'!AU$64*'Variables AME'!$S$64</f>
        <v>162.97501718795692</v>
      </c>
      <c r="AX75" s="25">
        <f>'Variables AME'!AV174*'Variables AME'!AV211*'Variables AME'!AV248/'Variables AME'!AV$64*'Variables AME'!$S$64</f>
        <v>161.28946658149619</v>
      </c>
      <c r="AY75" s="18"/>
    </row>
    <row r="76" spans="1:51" x14ac:dyDescent="0.25">
      <c r="A76" s="171"/>
      <c r="B76" s="168"/>
      <c r="C76" t="s">
        <v>167</v>
      </c>
      <c r="D76" s="25">
        <f>'Variables AME'!B175*'Variables AME'!B212*'Variables AME'!B249/'Variables AME'!B$64*'Variables AME'!$S$64</f>
        <v>117.96142671349413</v>
      </c>
      <c r="E76" s="25">
        <f>'Variables AME'!C175*'Variables AME'!C212*'Variables AME'!C249/'Variables AME'!C$64*'Variables AME'!$S$64</f>
        <v>118.93838838165804</v>
      </c>
      <c r="F76" s="25">
        <f>'Variables AME'!D175*'Variables AME'!D212*'Variables AME'!D249/'Variables AME'!D$64*'Variables AME'!$S$64</f>
        <v>121.57665345914791</v>
      </c>
      <c r="G76" s="25">
        <f>'Variables AME'!E175*'Variables AME'!E212*'Variables AME'!E249/'Variables AME'!E$64*'Variables AME'!$S$64</f>
        <v>154.58254568698862</v>
      </c>
      <c r="H76" s="25">
        <f>'Variables AME'!F175*'Variables AME'!F212*'Variables AME'!F249/'Variables AME'!F$64*'Variables AME'!$S$64</f>
        <v>207.42984017240383</v>
      </c>
      <c r="I76" s="25">
        <f>'Variables AME'!G175*'Variables AME'!G212*'Variables AME'!G249/'Variables AME'!G$64*'Variables AME'!$S$64</f>
        <v>275.83921626340367</v>
      </c>
      <c r="J76" s="25">
        <f>'Variables AME'!H175*'Variables AME'!H212*'Variables AME'!H249/'Variables AME'!H$64*'Variables AME'!$S$64</f>
        <v>377.13503558530635</v>
      </c>
      <c r="K76" s="25">
        <f>'Variables AME'!I175*'Variables AME'!I212*'Variables AME'!I249/'Variables AME'!I$64*'Variables AME'!$S$64</f>
        <v>507.25918015242098</v>
      </c>
      <c r="L76" s="25">
        <f>'Variables AME'!J175*'Variables AME'!J212*'Variables AME'!J249/'Variables AME'!J$64*'Variables AME'!$S$64</f>
        <v>659.85749962655018</v>
      </c>
      <c r="M76" s="25">
        <f>'Variables AME'!K175*'Variables AME'!K212*'Variables AME'!K249/'Variables AME'!K$64*'Variables AME'!$S$64</f>
        <v>853.11984470414166</v>
      </c>
      <c r="N76" s="25">
        <f>'Variables AME'!L175*'Variables AME'!L212*'Variables AME'!L249/'Variables AME'!L$64*'Variables AME'!$S$64</f>
        <v>1122.2036473209491</v>
      </c>
      <c r="O76" s="25">
        <f>'Variables AME'!M175*'Variables AME'!M212*'Variables AME'!M249/'Variables AME'!M$64*'Variables AME'!$S$64</f>
        <v>1517.1665497109645</v>
      </c>
      <c r="P76" s="25">
        <f>'Variables AME'!N175*'Variables AME'!N212*'Variables AME'!N249/'Variables AME'!N$64*'Variables AME'!$S$64</f>
        <v>1650.1945489318662</v>
      </c>
      <c r="Q76" s="25">
        <f>'Variables AME'!O175*'Variables AME'!O212*'Variables AME'!O249/'Variables AME'!O$64*'Variables AME'!$S$64</f>
        <v>1575.615742449836</v>
      </c>
      <c r="R76" s="25">
        <f>'Variables AME'!P175*'Variables AME'!P212*'Variables AME'!P249/'Variables AME'!P$64*'Variables AME'!$S$64</f>
        <v>1390.9978176807217</v>
      </c>
      <c r="S76" s="25">
        <f>'Variables AME'!Q175*'Variables AME'!Q212*'Variables AME'!Q249/'Variables AME'!Q$64*'Variables AME'!$S$64</f>
        <v>1222.527261036985</v>
      </c>
      <c r="T76" s="25">
        <f>'Variables AME'!R175*'Variables AME'!R212*'Variables AME'!R249/'Variables AME'!R$64*'Variables AME'!$S$64</f>
        <v>1114.405229111858</v>
      </c>
      <c r="U76" s="25">
        <f>'Variables AME'!S175*'Variables AME'!S212*'Variables AME'!S249/'Variables AME'!S$64*'Variables AME'!$S$64</f>
        <v>1248.3300732343178</v>
      </c>
      <c r="V76" s="25">
        <f>'Variables AME'!T175*'Variables AME'!T212*'Variables AME'!T249/'Variables AME'!T$64*'Variables AME'!$S$64</f>
        <v>1463.3549865688803</v>
      </c>
      <c r="W76" s="25">
        <f>'Variables AME'!U175*'Variables AME'!U212*'Variables AME'!U249/'Variables AME'!U$64*'Variables AME'!$S$64</f>
        <v>1710.0296403499829</v>
      </c>
      <c r="X76" s="25">
        <f>'Variables AME'!V175*'Variables AME'!V212*'Variables AME'!V249/'Variables AME'!V$64*'Variables AME'!$S$64</f>
        <v>1646.2692475359911</v>
      </c>
      <c r="Y76" s="25">
        <f>'Variables AME'!W175*'Variables AME'!W212*'Variables AME'!W249/'Variables AME'!W$64*'Variables AME'!$S$64</f>
        <v>1418.5439653135445</v>
      </c>
      <c r="Z76" s="25">
        <f>'Variables AME'!X175*'Variables AME'!X212*'Variables AME'!X249/'Variables AME'!X$64*'Variables AME'!$S$64</f>
        <v>1341.703753815463</v>
      </c>
      <c r="AA76" s="25">
        <f>'Variables AME'!Y175*'Variables AME'!Y212*'Variables AME'!Y249/'Variables AME'!Y$64*'Variables AME'!$S$64</f>
        <v>1372.074594376413</v>
      </c>
      <c r="AB76" s="25">
        <f>'Variables AME'!Z175*'Variables AME'!Z212*'Variables AME'!Z249/'Variables AME'!Z$64*'Variables AME'!$S$64</f>
        <v>1458.7739502182669</v>
      </c>
      <c r="AC76" s="25">
        <f>'Variables AME'!AA175*'Variables AME'!AA212*'Variables AME'!AA249/'Variables AME'!AA$64*'Variables AME'!$S$64</f>
        <v>1566.3094258303893</v>
      </c>
      <c r="AD76" s="25">
        <f>'Variables AME'!AB175*'Variables AME'!AB212*'Variables AME'!AB249/'Variables AME'!AB$64*'Variables AME'!$S$64</f>
        <v>1673.3127085249275</v>
      </c>
      <c r="AE76" s="25">
        <f>'Variables AME'!AC175*'Variables AME'!AC212*'Variables AME'!AC249/'Variables AME'!AC$64*'Variables AME'!$S$64</f>
        <v>1750.2569150225681</v>
      </c>
      <c r="AF76" s="25">
        <f>'Variables AME'!AD175*'Variables AME'!AD212*'Variables AME'!AD249/'Variables AME'!AD$64*'Variables AME'!$S$64</f>
        <v>1807.4787724766809</v>
      </c>
      <c r="AG76" s="25">
        <f>'Variables AME'!AE175*'Variables AME'!AE212*'Variables AME'!AE249/'Variables AME'!AE$64*'Variables AME'!$S$64</f>
        <v>1858.1719757207688</v>
      </c>
      <c r="AH76" s="25">
        <f>'Variables AME'!AF175*'Variables AME'!AF212*'Variables AME'!AF249/'Variables AME'!AF$64*'Variables AME'!$S$64</f>
        <v>1911.7516755925205</v>
      </c>
      <c r="AI76" s="25">
        <f>'Variables AME'!AG175*'Variables AME'!AG212*'Variables AME'!AG249/'Variables AME'!AG$64*'Variables AME'!$S$64</f>
        <v>1969.8681986068714</v>
      </c>
      <c r="AJ76" s="25">
        <f>'Variables AME'!AH175*'Variables AME'!AH212*'Variables AME'!AH249/'Variables AME'!AH$64*'Variables AME'!$S$64</f>
        <v>2012.193045305467</v>
      </c>
      <c r="AK76" s="25">
        <f>'Variables AME'!AI175*'Variables AME'!AI212*'Variables AME'!AI249/'Variables AME'!AI$64*'Variables AME'!$S$64</f>
        <v>2042.9457969265791</v>
      </c>
      <c r="AL76" s="25">
        <f>'Variables AME'!AJ175*'Variables AME'!AJ212*'Variables AME'!AJ249/'Variables AME'!AJ$64*'Variables AME'!$S$64</f>
        <v>2069.3009880043069</v>
      </c>
      <c r="AM76" s="25">
        <f>'Variables AME'!AK175*'Variables AME'!AK212*'Variables AME'!AK249/'Variables AME'!AK$64*'Variables AME'!$S$64</f>
        <v>2096.2199019411755</v>
      </c>
      <c r="AN76" s="25">
        <f>'Variables AME'!AL175*'Variables AME'!AL212*'Variables AME'!AL249/'Variables AME'!AL$64*'Variables AME'!$S$64</f>
        <v>2124.7151503394721</v>
      </c>
      <c r="AO76" s="25">
        <f>'Variables AME'!AM175*'Variables AME'!AM212*'Variables AME'!AM249/'Variables AME'!AM$64*'Variables AME'!$S$64</f>
        <v>2140.8817102181947</v>
      </c>
      <c r="AP76" s="25">
        <f>'Variables AME'!AN175*'Variables AME'!AN212*'Variables AME'!AN249/'Variables AME'!AN$64*'Variables AME'!$S$64</f>
        <v>2149.4877276762686</v>
      </c>
      <c r="AQ76" s="25">
        <f>'Variables AME'!AO175*'Variables AME'!AO212*'Variables AME'!AO249/'Variables AME'!AO$64*'Variables AME'!$S$64</f>
        <v>2155.2959895072077</v>
      </c>
      <c r="AR76" s="25">
        <f>'Variables AME'!AP175*'Variables AME'!AP212*'Variables AME'!AP249/'Variables AME'!AP$64*'Variables AME'!$S$64</f>
        <v>2161.3222677538824</v>
      </c>
      <c r="AS76" s="25">
        <f>'Variables AME'!AQ175*'Variables AME'!AQ212*'Variables AME'!AQ249/'Variables AME'!AQ$64*'Variables AME'!$S$64</f>
        <v>2168.2612799917461</v>
      </c>
      <c r="AT76" s="25">
        <f>'Variables AME'!AR175*'Variables AME'!AR212*'Variables AME'!AR249/'Variables AME'!AR$64*'Variables AME'!$S$64</f>
        <v>2186.8706757984287</v>
      </c>
      <c r="AU76" s="25">
        <f>'Variables AME'!AS175*'Variables AME'!AS212*'Variables AME'!AS249/'Variables AME'!AS$64*'Variables AME'!$S$64</f>
        <v>2211.2547340886044</v>
      </c>
      <c r="AV76" s="25">
        <f>'Variables AME'!AT175*'Variables AME'!AT212*'Variables AME'!AT249/'Variables AME'!AT$64*'Variables AME'!$S$64</f>
        <v>2236.7543266952057</v>
      </c>
      <c r="AW76" s="25">
        <f>'Variables AME'!AU175*'Variables AME'!AU212*'Variables AME'!AU249/'Variables AME'!AU$64*'Variables AME'!$S$64</f>
        <v>2261.0318025070628</v>
      </c>
      <c r="AX76" s="25">
        <f>'Variables AME'!AV175*'Variables AME'!AV212*'Variables AME'!AV249/'Variables AME'!AV$64*'Variables AME'!$S$64</f>
        <v>2284.2021000451377</v>
      </c>
      <c r="AY76" s="18"/>
    </row>
    <row r="79" spans="1:51" x14ac:dyDescent="0.25">
      <c r="A79" s="165" t="s">
        <v>309</v>
      </c>
      <c r="B79" s="26" t="s">
        <v>314</v>
      </c>
      <c r="C79" t="s">
        <v>152</v>
      </c>
      <c r="D79" s="21">
        <f>'Variables AME'!B344*'Variables AME'!B381/'Variables AME'!B$64*'Variables AME'!$S$64</f>
        <v>8.5404616824526034</v>
      </c>
      <c r="E79" s="21">
        <f>'Variables AME'!C344*'Variables AME'!C381/'Variables AME'!C$64*'Variables AME'!$S$64</f>
        <v>8.677581557254987</v>
      </c>
      <c r="F79" s="21">
        <f>'Variables AME'!D344*'Variables AME'!D381/'Variables AME'!D$64*'Variables AME'!$S$64</f>
        <v>8.7754279199724046</v>
      </c>
      <c r="G79" s="21">
        <f>'Variables AME'!E344*'Variables AME'!E381/'Variables AME'!E$64*'Variables AME'!$S$64</f>
        <v>8.6432018876833165</v>
      </c>
      <c r="H79" s="21">
        <f>'Variables AME'!F344*'Variables AME'!F381/'Variables AME'!F$64*'Variables AME'!$S$64</f>
        <v>9.7973686209040522</v>
      </c>
      <c r="I79" s="21">
        <f>'Variables AME'!G344*'Variables AME'!G381/'Variables AME'!G$64*'Variables AME'!$S$64</f>
        <v>7.7499464765098915</v>
      </c>
      <c r="J79" s="21">
        <f>'Variables AME'!H344*'Variables AME'!H381/'Variables AME'!H$64*'Variables AME'!$S$64</f>
        <v>7.99326911638446</v>
      </c>
      <c r="K79" s="21">
        <f>'Variables AME'!I344*'Variables AME'!I381/'Variables AME'!I$64*'Variables AME'!$S$64</f>
        <v>8.6799338246475539</v>
      </c>
      <c r="L79" s="21">
        <f>'Variables AME'!J344*'Variables AME'!J381/'Variables AME'!J$64*'Variables AME'!$S$64</f>
        <v>8.1062938636540682</v>
      </c>
      <c r="M79" s="21">
        <f>'Variables AME'!K344*'Variables AME'!K381/'Variables AME'!K$64*'Variables AME'!$S$64</f>
        <v>7.1004702302867821</v>
      </c>
      <c r="N79" s="21">
        <f>'Variables AME'!L344*'Variables AME'!L381/'Variables AME'!L$64*'Variables AME'!$S$64</f>
        <v>6.5625637748683436</v>
      </c>
      <c r="O79" s="21">
        <f>'Variables AME'!M344*'Variables AME'!M381/'Variables AME'!M$64*'Variables AME'!$S$64</f>
        <v>5.9419359325221839</v>
      </c>
      <c r="P79" s="21">
        <f>'Variables AME'!N344*'Variables AME'!N381/'Variables AME'!N$64*'Variables AME'!$S$64</f>
        <v>4.6292489971587285</v>
      </c>
      <c r="Q79" s="21">
        <f>'Variables AME'!O344*'Variables AME'!O381/'Variables AME'!O$64*'Variables AME'!$S$64</f>
        <v>4.2252091749392928</v>
      </c>
      <c r="R79" s="21">
        <f>'Variables AME'!P344*'Variables AME'!P381/'Variables AME'!P$64*'Variables AME'!$S$64</f>
        <v>3.4490305409143036</v>
      </c>
      <c r="S79" s="21">
        <f>'Variables AME'!Q344*'Variables AME'!Q381/'Variables AME'!Q$64*'Variables AME'!$S$64</f>
        <v>2.6845573596788346</v>
      </c>
      <c r="T79" s="21">
        <f>'Variables AME'!R344*'Variables AME'!R381/'Variables AME'!R$64*'Variables AME'!$S$64</f>
        <v>2.4033057244984395</v>
      </c>
      <c r="U79" s="21">
        <f>'Variables AME'!S344*'Variables AME'!S381/'Variables AME'!S$64*'Variables AME'!$S$64</f>
        <v>2.3061688568724543</v>
      </c>
      <c r="V79" s="21">
        <f>'Variables AME'!T344*'Variables AME'!T381/'Variables AME'!T$64*'Variables AME'!$S$64</f>
        <v>2.3666137342461075</v>
      </c>
      <c r="W79" s="21">
        <f>'Variables AME'!U344*'Variables AME'!U381/'Variables AME'!U$64*'Variables AME'!$S$64</f>
        <v>2.4683806319815633</v>
      </c>
      <c r="X79" s="21">
        <f>'Variables AME'!V344*'Variables AME'!V381/'Variables AME'!V$64*'Variables AME'!$S$64</f>
        <v>2.5053097745969417</v>
      </c>
      <c r="Y79" s="21">
        <f>'Variables AME'!W344*'Variables AME'!W381/'Variables AME'!W$64*'Variables AME'!$S$64</f>
        <v>2.5151708985082166</v>
      </c>
      <c r="Z79" s="21">
        <f>'Variables AME'!X344*'Variables AME'!X381/'Variables AME'!X$64*'Variables AME'!$S$64</f>
        <v>2.4477303399814474</v>
      </c>
      <c r="AA79" s="21">
        <f>'Variables AME'!Y344*'Variables AME'!Y381/'Variables AME'!Y$64*'Variables AME'!$S$64</f>
        <v>2.4505263989985684</v>
      </c>
      <c r="AB79" s="21">
        <f>'Variables AME'!Z344*'Variables AME'!Z381/'Variables AME'!Z$64*'Variables AME'!$S$64</f>
        <v>2.4721581985183088</v>
      </c>
      <c r="AC79" s="21">
        <f>'Variables AME'!AA344*'Variables AME'!AA381/'Variables AME'!AA$64*'Variables AME'!$S$64</f>
        <v>2.4987825594455249</v>
      </c>
      <c r="AD79" s="21">
        <f>'Variables AME'!AB344*'Variables AME'!AB381/'Variables AME'!AB$64*'Variables AME'!$S$64</f>
        <v>2.5278080018678053</v>
      </c>
      <c r="AE79" s="21">
        <f>'Variables AME'!AC344*'Variables AME'!AC381/'Variables AME'!AC$64*'Variables AME'!$S$64</f>
        <v>2.5397837660869809</v>
      </c>
      <c r="AF79" s="21">
        <f>'Variables AME'!AD344*'Variables AME'!AD381/'Variables AME'!AD$64*'Variables AME'!$S$64</f>
        <v>2.5538291618537805</v>
      </c>
      <c r="AG79" s="21">
        <f>'Variables AME'!AE344*'Variables AME'!AE381/'Variables AME'!AE$64*'Variables AME'!$S$64</f>
        <v>2.5691741076787786</v>
      </c>
      <c r="AH79" s="21">
        <f>'Variables AME'!AF344*'Variables AME'!AF381/'Variables AME'!AF$64*'Variables AME'!$S$64</f>
        <v>2.5839947397161294</v>
      </c>
      <c r="AI79" s="21">
        <f>'Variables AME'!AG344*'Variables AME'!AG381/'Variables AME'!AG$64*'Variables AME'!$S$64</f>
        <v>2.600489990919483</v>
      </c>
      <c r="AJ79" s="21">
        <f>'Variables AME'!AH344*'Variables AME'!AH381/'Variables AME'!AH$64*'Variables AME'!$S$64</f>
        <v>2.6189300386921284</v>
      </c>
      <c r="AK79" s="21">
        <f>'Variables AME'!AI344*'Variables AME'!AI381/'Variables AME'!AI$64*'Variables AME'!$S$64</f>
        <v>2.6375368556029137</v>
      </c>
      <c r="AL79" s="21">
        <f>'Variables AME'!AJ344*'Variables AME'!AJ381/'Variables AME'!AJ$64*'Variables AME'!$S$64</f>
        <v>2.6577180158416258</v>
      </c>
      <c r="AM79" s="21">
        <f>'Variables AME'!AK344*'Variables AME'!AK381/'Variables AME'!AK$64*'Variables AME'!$S$64</f>
        <v>2.6784242290032152</v>
      </c>
      <c r="AN79" s="21">
        <f>'Variables AME'!AL344*'Variables AME'!AL381/'Variables AME'!AL$64*'Variables AME'!$S$64</f>
        <v>2.6993740941443951</v>
      </c>
      <c r="AO79" s="21">
        <f>'Variables AME'!AM344*'Variables AME'!AM381/'Variables AME'!AM$64*'Variables AME'!$S$64</f>
        <v>2.736445521680301</v>
      </c>
      <c r="AP79" s="21">
        <f>'Variables AME'!AN344*'Variables AME'!AN381/'Variables AME'!AN$64*'Variables AME'!$S$64</f>
        <v>2.7746874303042501</v>
      </c>
      <c r="AQ79" s="21">
        <f>'Variables AME'!AO344*'Variables AME'!AO381/'Variables AME'!AO$64*'Variables AME'!$S$64</f>
        <v>2.8128051543372456</v>
      </c>
      <c r="AR79" s="21">
        <f>'Variables AME'!AP344*'Variables AME'!AP381/'Variables AME'!AP$64*'Variables AME'!$S$64</f>
        <v>2.8516014962843257</v>
      </c>
      <c r="AS79" s="21">
        <f>'Variables AME'!AQ344*'Variables AME'!AQ381/'Variables AME'!AQ$64*'Variables AME'!$S$64</f>
        <v>2.890111161748758</v>
      </c>
      <c r="AT79" s="21">
        <f>'Variables AME'!AR344*'Variables AME'!AR381/'Variables AME'!AR$64*'Variables AME'!$S$64</f>
        <v>2.9192818670491052</v>
      </c>
      <c r="AU79" s="21">
        <f>'Variables AME'!AS344*'Variables AME'!AS381/'Variables AME'!AS$64*'Variables AME'!$S$64</f>
        <v>2.9486368276438917</v>
      </c>
      <c r="AV79" s="21">
        <f>'Variables AME'!AT344*'Variables AME'!AT381/'Variables AME'!AT$64*'Variables AME'!$S$64</f>
        <v>2.97795872606532</v>
      </c>
      <c r="AW79" s="21">
        <f>'Variables AME'!AU344*'Variables AME'!AU381/'Variables AME'!AU$64*'Variables AME'!$S$64</f>
        <v>3.0073030715596354</v>
      </c>
      <c r="AX79" s="21">
        <f>'Variables AME'!AV344*'Variables AME'!AV381/'Variables AME'!AV$64*'Variables AME'!$S$64</f>
        <v>3.0370613185786373</v>
      </c>
    </row>
    <row r="80" spans="1:51" x14ac:dyDescent="0.25">
      <c r="A80" s="165"/>
      <c r="B80" s="167" t="s">
        <v>311</v>
      </c>
      <c r="C80" t="s">
        <v>153</v>
      </c>
      <c r="D80" s="21">
        <f>'Variables AME'!B345*'Variables AME'!B382/'Variables AME'!B$64*'Variables AME'!$S$64</f>
        <v>42792.584891632083</v>
      </c>
      <c r="E80" s="21">
        <f>'Variables AME'!C345*'Variables AME'!C382/'Variables AME'!C$64*'Variables AME'!$S$64</f>
        <v>43479.633683720989</v>
      </c>
      <c r="F80" s="21">
        <f>'Variables AME'!D345*'Variables AME'!D382/'Variables AME'!D$64*'Variables AME'!$S$64</f>
        <v>44221.535208154426</v>
      </c>
      <c r="G80" s="21">
        <f>'Variables AME'!E345*'Variables AME'!E382/'Variables AME'!E$64*'Variables AME'!$S$64</f>
        <v>44188.045800044827</v>
      </c>
      <c r="H80" s="21">
        <f>'Variables AME'!F345*'Variables AME'!F382/'Variables AME'!F$64*'Variables AME'!$S$64</f>
        <v>50040.222446698557</v>
      </c>
      <c r="I80" s="21">
        <f>'Variables AME'!G345*'Variables AME'!G382/'Variables AME'!G$64*'Variables AME'!$S$64</f>
        <v>36353.254740985161</v>
      </c>
      <c r="J80" s="21">
        <f>'Variables AME'!H345*'Variables AME'!H382/'Variables AME'!H$64*'Variables AME'!$S$64</f>
        <v>42356.765430619613</v>
      </c>
      <c r="K80" s="21">
        <f>'Variables AME'!I345*'Variables AME'!I382/'Variables AME'!I$64*'Variables AME'!$S$64</f>
        <v>48186.16627828878</v>
      </c>
      <c r="L80" s="21">
        <f>'Variables AME'!J345*'Variables AME'!J382/'Variables AME'!J$64*'Variables AME'!$S$64</f>
        <v>51910.405595240358</v>
      </c>
      <c r="M80" s="21">
        <f>'Variables AME'!K345*'Variables AME'!K382/'Variables AME'!K$64*'Variables AME'!$S$64</f>
        <v>47723.64830663825</v>
      </c>
      <c r="N80" s="21">
        <f>'Variables AME'!L345*'Variables AME'!L382/'Variables AME'!L$64*'Variables AME'!$S$64</f>
        <v>42892.339943292849</v>
      </c>
      <c r="O80" s="21">
        <f>'Variables AME'!M345*'Variables AME'!M382/'Variables AME'!M$64*'Variables AME'!$S$64</f>
        <v>35337.109643506243</v>
      </c>
      <c r="P80" s="21">
        <f>'Variables AME'!N345*'Variables AME'!N382/'Variables AME'!N$64*'Variables AME'!$S$64</f>
        <v>30277.08256468445</v>
      </c>
      <c r="Q80" s="21">
        <f>'Variables AME'!O345*'Variables AME'!O382/'Variables AME'!O$64*'Variables AME'!$S$64</f>
        <v>33641.991157813558</v>
      </c>
      <c r="R80" s="21">
        <f>'Variables AME'!P345*'Variables AME'!P382/'Variables AME'!P$64*'Variables AME'!$S$64</f>
        <v>38729.677589324223</v>
      </c>
      <c r="S80" s="21">
        <f>'Variables AME'!Q345*'Variables AME'!Q382/'Variables AME'!Q$64*'Variables AME'!$S$64</f>
        <v>34949.469239825165</v>
      </c>
      <c r="T80" s="21">
        <f>'Variables AME'!R345*'Variables AME'!R382/'Variables AME'!R$64*'Variables AME'!$S$64</f>
        <v>35055.668708951627</v>
      </c>
      <c r="U80" s="21">
        <f>'Variables AME'!S345*'Variables AME'!S382/'Variables AME'!S$64*'Variables AME'!$S$64</f>
        <v>36234.249812430564</v>
      </c>
      <c r="V80" s="21">
        <f>'Variables AME'!T345*'Variables AME'!T382/'Variables AME'!T$64*'Variables AME'!$S$64</f>
        <v>37413.128847753265</v>
      </c>
      <c r="W80" s="21">
        <f>'Variables AME'!U345*'Variables AME'!U382/'Variables AME'!U$64*'Variables AME'!$S$64</f>
        <v>38775.513251553501</v>
      </c>
      <c r="X80" s="21">
        <f>'Variables AME'!V345*'Variables AME'!V382/'Variables AME'!V$64*'Variables AME'!$S$64</f>
        <v>40147.193606127359</v>
      </c>
      <c r="Y80" s="21">
        <f>'Variables AME'!W345*'Variables AME'!W382/'Variables AME'!W$64*'Variables AME'!$S$64</f>
        <v>41604.243317978973</v>
      </c>
      <c r="Z80" s="21">
        <f>'Variables AME'!X345*'Variables AME'!X382/'Variables AME'!X$64*'Variables AME'!$S$64</f>
        <v>40125.123726085498</v>
      </c>
      <c r="AA80" s="21">
        <f>'Variables AME'!Y345*'Variables AME'!Y382/'Variables AME'!Y$64*'Variables AME'!$S$64</f>
        <v>38854.97626152997</v>
      </c>
      <c r="AB80" s="21">
        <f>'Variables AME'!Z345*'Variables AME'!Z382/'Variables AME'!Z$64*'Variables AME'!$S$64</f>
        <v>37708.895160247739</v>
      </c>
      <c r="AC80" s="21">
        <f>'Variables AME'!AA345*'Variables AME'!AA382/'Variables AME'!AA$64*'Variables AME'!$S$64</f>
        <v>36643.531251985405</v>
      </c>
      <c r="AD80" s="21">
        <f>'Variables AME'!AB345*'Variables AME'!AB382/'Variables AME'!AB$64*'Variables AME'!$S$64</f>
        <v>35648.314118983333</v>
      </c>
      <c r="AE80" s="21">
        <f>'Variables AME'!AC345*'Variables AME'!AC382/'Variables AME'!AC$64*'Variables AME'!$S$64</f>
        <v>34516.459604019299</v>
      </c>
      <c r="AF80" s="21">
        <f>'Variables AME'!AD345*'Variables AME'!AD382/'Variables AME'!AD$64*'Variables AME'!$S$64</f>
        <v>33417.4976294601</v>
      </c>
      <c r="AG80" s="21">
        <f>'Variables AME'!AE345*'Variables AME'!AE382/'Variables AME'!AE$64*'Variables AME'!$S$64</f>
        <v>32359.585743699343</v>
      </c>
      <c r="AH80" s="21">
        <f>'Variables AME'!AF345*'Variables AME'!AF382/'Variables AME'!AF$64*'Variables AME'!$S$64</f>
        <v>31340.916780204167</v>
      </c>
      <c r="AI80" s="21">
        <f>'Variables AME'!AG345*'Variables AME'!AG382/'Variables AME'!AG$64*'Variables AME'!$S$64</f>
        <v>30360.585505010895</v>
      </c>
      <c r="AJ80" s="21">
        <f>'Variables AME'!AH345*'Variables AME'!AH382/'Variables AME'!AH$64*'Variables AME'!$S$64</f>
        <v>29434.363803945282</v>
      </c>
      <c r="AK80" s="21">
        <f>'Variables AME'!AI345*'Variables AME'!AI382/'Variables AME'!AI$64*'Variables AME'!$S$64</f>
        <v>28538.639505763487</v>
      </c>
      <c r="AL80" s="21">
        <f>'Variables AME'!AJ345*'Variables AME'!AJ382/'Variables AME'!AJ$64*'Variables AME'!$S$64</f>
        <v>27682.773395887416</v>
      </c>
      <c r="AM80" s="21">
        <f>'Variables AME'!AK345*'Variables AME'!AK382/'Variables AME'!AK$64*'Variables AME'!$S$64</f>
        <v>26862.206828247705</v>
      </c>
      <c r="AN80" s="21">
        <f>'Variables AME'!AL345*'Variables AME'!AL382/'Variables AME'!AL$64*'Variables AME'!$S$64</f>
        <v>26070.412805490007</v>
      </c>
      <c r="AO80" s="21">
        <f>'Variables AME'!AM345*'Variables AME'!AM382/'Variables AME'!AM$64*'Variables AME'!$S$64</f>
        <v>25629.636118753468</v>
      </c>
      <c r="AP80" s="21">
        <f>'Variables AME'!AN345*'Variables AME'!AN382/'Variables AME'!AN$64*'Variables AME'!$S$64</f>
        <v>25218.981425294685</v>
      </c>
      <c r="AQ80" s="21">
        <f>'Variables AME'!AO345*'Variables AME'!AO382/'Variables AME'!AO$64*'Variables AME'!$S$64</f>
        <v>24865.782673257709</v>
      </c>
      <c r="AR80" s="21">
        <f>'Variables AME'!AP345*'Variables AME'!AP382/'Variables AME'!AP$64*'Variables AME'!$S$64</f>
        <v>24910.910100411362</v>
      </c>
      <c r="AS80" s="21">
        <f>'Variables AME'!AQ345*'Variables AME'!AQ382/'Variables AME'!AQ$64*'Variables AME'!$S$64</f>
        <v>25027.250542531234</v>
      </c>
      <c r="AT80" s="21">
        <f>'Variables AME'!AR345*'Variables AME'!AR382/'Variables AME'!AR$64*'Variables AME'!$S$64</f>
        <v>25226.904072512418</v>
      </c>
      <c r="AU80" s="21">
        <f>'Variables AME'!AS345*'Variables AME'!AS382/'Variables AME'!AS$64*'Variables AME'!$S$64</f>
        <v>25434.947118852233</v>
      </c>
      <c r="AV80" s="21">
        <f>'Variables AME'!AT345*'Variables AME'!AT382/'Variables AME'!AT$64*'Variables AME'!$S$64</f>
        <v>25647.438975256828</v>
      </c>
      <c r="AW80" s="21">
        <f>'Variables AME'!AU345*'Variables AME'!AU382/'Variables AME'!AU$64*'Variables AME'!$S$64</f>
        <v>25864.04793518778</v>
      </c>
      <c r="AX80" s="21">
        <f>'Variables AME'!AV345*'Variables AME'!AV382/'Variables AME'!AV$64*'Variables AME'!$S$64</f>
        <v>26099.706120256556</v>
      </c>
    </row>
    <row r="81" spans="1:50" x14ac:dyDescent="0.25">
      <c r="A81" s="165"/>
      <c r="B81" s="167"/>
      <c r="C81" t="s">
        <v>154</v>
      </c>
      <c r="D81" s="21">
        <f>'Variables AME'!B346*'Variables AME'!B383/'Variables AME'!B$64*'Variables AME'!$S$64</f>
        <v>0</v>
      </c>
      <c r="E81" s="21">
        <f>'Variables AME'!C346*'Variables AME'!C383/'Variables AME'!C$64*'Variables AME'!$S$64</f>
        <v>0</v>
      </c>
      <c r="F81" s="21">
        <f>'Variables AME'!D346*'Variables AME'!D383/'Variables AME'!D$64*'Variables AME'!$S$64</f>
        <v>0</v>
      </c>
      <c r="G81" s="21">
        <f>'Variables AME'!E346*'Variables AME'!E383/'Variables AME'!E$64*'Variables AME'!$S$64</f>
        <v>0</v>
      </c>
      <c r="H81" s="21">
        <f>'Variables AME'!F346*'Variables AME'!F383/'Variables AME'!F$64*'Variables AME'!$S$64</f>
        <v>0</v>
      </c>
      <c r="I81" s="21">
        <f>'Variables AME'!G346*'Variables AME'!G383/'Variables AME'!G$64*'Variables AME'!$S$64</f>
        <v>0</v>
      </c>
      <c r="J81" s="21">
        <f>'Variables AME'!H346*'Variables AME'!H383/'Variables AME'!H$64*'Variables AME'!$S$64</f>
        <v>0</v>
      </c>
      <c r="K81" s="21">
        <f>'Variables AME'!I346*'Variables AME'!I383/'Variables AME'!I$64*'Variables AME'!$S$64</f>
        <v>0</v>
      </c>
      <c r="L81" s="21">
        <f>'Variables AME'!J346*'Variables AME'!J383/'Variables AME'!J$64*'Variables AME'!$S$64</f>
        <v>0</v>
      </c>
      <c r="M81" s="21">
        <f>'Variables AME'!K346*'Variables AME'!K383/'Variables AME'!K$64*'Variables AME'!$S$64</f>
        <v>0</v>
      </c>
      <c r="N81" s="21">
        <f>'Variables AME'!L346*'Variables AME'!L383/'Variables AME'!L$64*'Variables AME'!$S$64</f>
        <v>0</v>
      </c>
      <c r="O81" s="21">
        <f>'Variables AME'!M346*'Variables AME'!M383/'Variables AME'!M$64*'Variables AME'!$S$64</f>
        <v>0</v>
      </c>
      <c r="P81" s="21">
        <f>'Variables AME'!N346*'Variables AME'!N383/'Variables AME'!N$64*'Variables AME'!$S$64</f>
        <v>0</v>
      </c>
      <c r="Q81" s="21">
        <f>'Variables AME'!O346*'Variables AME'!O383/'Variables AME'!O$64*'Variables AME'!$S$64</f>
        <v>0</v>
      </c>
      <c r="R81" s="21">
        <f>'Variables AME'!P346*'Variables AME'!P383/'Variables AME'!P$64*'Variables AME'!$S$64</f>
        <v>0</v>
      </c>
      <c r="S81" s="21">
        <f>'Variables AME'!Q346*'Variables AME'!Q383/'Variables AME'!Q$64*'Variables AME'!$S$64</f>
        <v>0</v>
      </c>
      <c r="T81" s="21">
        <f>'Variables AME'!R346*'Variables AME'!R383/'Variables AME'!R$64*'Variables AME'!$S$64</f>
        <v>0</v>
      </c>
      <c r="U81" s="21">
        <f>'Variables AME'!S346*'Variables AME'!S383/'Variables AME'!S$64*'Variables AME'!$S$64</f>
        <v>0</v>
      </c>
      <c r="V81" s="21">
        <f>'Variables AME'!T346*'Variables AME'!T383/'Variables AME'!T$64*'Variables AME'!$S$64</f>
        <v>0</v>
      </c>
      <c r="W81" s="21">
        <f>'Variables AME'!U346*'Variables AME'!U383/'Variables AME'!U$64*'Variables AME'!$S$64</f>
        <v>0</v>
      </c>
      <c r="X81" s="21">
        <f>'Variables AME'!V346*'Variables AME'!V383/'Variables AME'!V$64*'Variables AME'!$S$64</f>
        <v>0</v>
      </c>
      <c r="Y81" s="21">
        <f>'Variables AME'!W346*'Variables AME'!W383/'Variables AME'!W$64*'Variables AME'!$S$64</f>
        <v>0</v>
      </c>
      <c r="Z81" s="21">
        <f>'Variables AME'!X346*'Variables AME'!X383/'Variables AME'!X$64*'Variables AME'!$S$64</f>
        <v>0</v>
      </c>
      <c r="AA81" s="21">
        <f>'Variables AME'!Y346*'Variables AME'!Y383/'Variables AME'!Y$64*'Variables AME'!$S$64</f>
        <v>0</v>
      </c>
      <c r="AB81" s="21">
        <f>'Variables AME'!Z346*'Variables AME'!Z383/'Variables AME'!Z$64*'Variables AME'!$S$64</f>
        <v>0</v>
      </c>
      <c r="AC81" s="21">
        <f>'Variables AME'!AA346*'Variables AME'!AA383/'Variables AME'!AA$64*'Variables AME'!$S$64</f>
        <v>0</v>
      </c>
      <c r="AD81" s="21">
        <f>'Variables AME'!AB346*'Variables AME'!AB383/'Variables AME'!AB$64*'Variables AME'!$S$64</f>
        <v>0</v>
      </c>
      <c r="AE81" s="21">
        <f>'Variables AME'!AC346*'Variables AME'!AC383/'Variables AME'!AC$64*'Variables AME'!$S$64</f>
        <v>0</v>
      </c>
      <c r="AF81" s="21">
        <f>'Variables AME'!AD346*'Variables AME'!AD383/'Variables AME'!AD$64*'Variables AME'!$S$64</f>
        <v>0</v>
      </c>
      <c r="AG81" s="21">
        <f>'Variables AME'!AE346*'Variables AME'!AE383/'Variables AME'!AE$64*'Variables AME'!$S$64</f>
        <v>0</v>
      </c>
      <c r="AH81" s="21">
        <f>'Variables AME'!AF346*'Variables AME'!AF383/'Variables AME'!AF$64*'Variables AME'!$S$64</f>
        <v>0</v>
      </c>
      <c r="AI81" s="21">
        <f>'Variables AME'!AG346*'Variables AME'!AG383/'Variables AME'!AG$64*'Variables AME'!$S$64</f>
        <v>0</v>
      </c>
      <c r="AJ81" s="21">
        <f>'Variables AME'!AH346*'Variables AME'!AH383/'Variables AME'!AH$64*'Variables AME'!$S$64</f>
        <v>0</v>
      </c>
      <c r="AK81" s="21">
        <f>'Variables AME'!AI346*'Variables AME'!AI383/'Variables AME'!AI$64*'Variables AME'!$S$64</f>
        <v>0</v>
      </c>
      <c r="AL81" s="21">
        <f>'Variables AME'!AJ346*'Variables AME'!AJ383/'Variables AME'!AJ$64*'Variables AME'!$S$64</f>
        <v>0</v>
      </c>
      <c r="AM81" s="21">
        <f>'Variables AME'!AK346*'Variables AME'!AK383/'Variables AME'!AK$64*'Variables AME'!$S$64</f>
        <v>0</v>
      </c>
      <c r="AN81" s="21">
        <f>'Variables AME'!AL346*'Variables AME'!AL383/'Variables AME'!AL$64*'Variables AME'!$S$64</f>
        <v>0</v>
      </c>
      <c r="AO81" s="21">
        <f>'Variables AME'!AM346*'Variables AME'!AM383/'Variables AME'!AM$64*'Variables AME'!$S$64</f>
        <v>0</v>
      </c>
      <c r="AP81" s="21">
        <f>'Variables AME'!AN346*'Variables AME'!AN383/'Variables AME'!AN$64*'Variables AME'!$S$64</f>
        <v>0</v>
      </c>
      <c r="AQ81" s="21">
        <f>'Variables AME'!AO346*'Variables AME'!AO383/'Variables AME'!AO$64*'Variables AME'!$S$64</f>
        <v>0</v>
      </c>
      <c r="AR81" s="21">
        <f>'Variables AME'!AP346*'Variables AME'!AP383/'Variables AME'!AP$64*'Variables AME'!$S$64</f>
        <v>0</v>
      </c>
      <c r="AS81" s="21">
        <f>'Variables AME'!AQ346*'Variables AME'!AQ383/'Variables AME'!AQ$64*'Variables AME'!$S$64</f>
        <v>0</v>
      </c>
      <c r="AT81" s="21">
        <f>'Variables AME'!AR346*'Variables AME'!AR383/'Variables AME'!AR$64*'Variables AME'!$S$64</f>
        <v>0</v>
      </c>
      <c r="AU81" s="21">
        <f>'Variables AME'!AS346*'Variables AME'!AS383/'Variables AME'!AS$64*'Variables AME'!$S$64</f>
        <v>0</v>
      </c>
      <c r="AV81" s="21">
        <f>'Variables AME'!AT346*'Variables AME'!AT383/'Variables AME'!AT$64*'Variables AME'!$S$64</f>
        <v>0</v>
      </c>
      <c r="AW81" s="21">
        <f>'Variables AME'!AU346*'Variables AME'!AU383/'Variables AME'!AU$64*'Variables AME'!$S$64</f>
        <v>0</v>
      </c>
      <c r="AX81" s="21">
        <f>'Variables AME'!AV346*'Variables AME'!AV383/'Variables AME'!AV$64*'Variables AME'!$S$64</f>
        <v>0</v>
      </c>
    </row>
    <row r="82" spans="1:50" x14ac:dyDescent="0.25">
      <c r="A82" s="165"/>
      <c r="B82" s="167" t="s">
        <v>312</v>
      </c>
      <c r="C82" t="s">
        <v>155</v>
      </c>
      <c r="D82" s="21">
        <f>'Variables AME'!B347*'Variables AME'!B384/'Variables AME'!B$64*'Variables AME'!$S$64</f>
        <v>8508.378695851703</v>
      </c>
      <c r="E82" s="21">
        <f>'Variables AME'!C347*'Variables AME'!C384/'Variables AME'!C$64*'Variables AME'!$S$64</f>
        <v>8644.9834679266751</v>
      </c>
      <c r="F82" s="21">
        <f>'Variables AME'!D347*'Variables AME'!D384/'Variables AME'!D$64*'Variables AME'!$S$64</f>
        <v>8698.9177028101712</v>
      </c>
      <c r="G82" s="21">
        <f>'Variables AME'!E347*'Variables AME'!E384/'Variables AME'!E$64*'Variables AME'!$S$64</f>
        <v>8824.6673173445815</v>
      </c>
      <c r="H82" s="21">
        <f>'Variables AME'!F347*'Variables AME'!F384/'Variables AME'!F$64*'Variables AME'!$S$64</f>
        <v>9030.3946143475623</v>
      </c>
      <c r="I82" s="21">
        <f>'Variables AME'!G347*'Variables AME'!G384/'Variables AME'!G$64*'Variables AME'!$S$64</f>
        <v>8553.9758144547286</v>
      </c>
      <c r="J82" s="21">
        <f>'Variables AME'!H347*'Variables AME'!H384/'Variables AME'!H$64*'Variables AME'!$S$64</f>
        <v>8754.9081796340488</v>
      </c>
      <c r="K82" s="21">
        <f>'Variables AME'!I347*'Variables AME'!I384/'Variables AME'!I$64*'Variables AME'!$S$64</f>
        <v>9122.0157601815881</v>
      </c>
      <c r="L82" s="21">
        <f>'Variables AME'!J347*'Variables AME'!J384/'Variables AME'!J$64*'Variables AME'!$S$64</f>
        <v>9355.0349712816969</v>
      </c>
      <c r="M82" s="21">
        <f>'Variables AME'!K347*'Variables AME'!K384/'Variables AME'!K$64*'Variables AME'!$S$64</f>
        <v>9337.753467257955</v>
      </c>
      <c r="N82" s="21">
        <f>'Variables AME'!L347*'Variables AME'!L384/'Variables AME'!L$64*'Variables AME'!$S$64</f>
        <v>9259.6734547242395</v>
      </c>
      <c r="O82" s="21">
        <f>'Variables AME'!M347*'Variables AME'!M384/'Variables AME'!M$64*'Variables AME'!$S$64</f>
        <v>9073.5721307749063</v>
      </c>
      <c r="P82" s="21">
        <f>'Variables AME'!N347*'Variables AME'!N384/'Variables AME'!N$64*'Variables AME'!$S$64</f>
        <v>8669.4136375762027</v>
      </c>
      <c r="Q82" s="21">
        <f>'Variables AME'!O347*'Variables AME'!O384/'Variables AME'!O$64*'Variables AME'!$S$64</f>
        <v>8596.9575376107896</v>
      </c>
      <c r="R82" s="21">
        <f>'Variables AME'!P347*'Variables AME'!P384/'Variables AME'!P$64*'Variables AME'!$S$64</f>
        <v>8649.7034444316832</v>
      </c>
      <c r="S82" s="21">
        <f>'Variables AME'!Q347*'Variables AME'!Q384/'Variables AME'!Q$64*'Variables AME'!$S$64</f>
        <v>8492.8667719388832</v>
      </c>
      <c r="T82" s="21">
        <f>'Variables AME'!R347*'Variables AME'!R384/'Variables AME'!R$64*'Variables AME'!$S$64</f>
        <v>8191.8883231085665</v>
      </c>
      <c r="U82" s="21">
        <f>'Variables AME'!S347*'Variables AME'!S384/'Variables AME'!S$64*'Variables AME'!$S$64</f>
        <v>8040.4827793476934</v>
      </c>
      <c r="V82" s="21">
        <f>'Variables AME'!T347*'Variables AME'!T384/'Variables AME'!T$64*'Variables AME'!$S$64</f>
        <v>7906.9218809677777</v>
      </c>
      <c r="W82" s="21">
        <f>'Variables AME'!U347*'Variables AME'!U384/'Variables AME'!U$64*'Variables AME'!$S$64</f>
        <v>7775.5998867125236</v>
      </c>
      <c r="X82" s="21">
        <f>'Variables AME'!V347*'Variables AME'!V384/'Variables AME'!V$64*'Variables AME'!$S$64</f>
        <v>8125.311413179219</v>
      </c>
      <c r="Y82" s="21">
        <f>'Variables AME'!W347*'Variables AME'!W384/'Variables AME'!W$64*'Variables AME'!$S$64</f>
        <v>8507.1519535026455</v>
      </c>
      <c r="Z82" s="21">
        <f>'Variables AME'!X347*'Variables AME'!X384/'Variables AME'!X$64*'Variables AME'!$S$64</f>
        <v>8553.0804288553591</v>
      </c>
      <c r="AA82" s="21">
        <f>'Variables AME'!Y347*'Variables AME'!Y384/'Variables AME'!Y$64*'Variables AME'!$S$64</f>
        <v>8567.5946981529069</v>
      </c>
      <c r="AB82" s="21">
        <f>'Variables AME'!Z347*'Variables AME'!Z384/'Variables AME'!Z$64*'Variables AME'!$S$64</f>
        <v>8581.4069087937278</v>
      </c>
      <c r="AC82" s="21">
        <f>'Variables AME'!AA347*'Variables AME'!AA384/'Variables AME'!AA$64*'Variables AME'!$S$64</f>
        <v>8607.1932936626981</v>
      </c>
      <c r="AD82" s="21">
        <f>'Variables AME'!AB347*'Variables AME'!AB384/'Variables AME'!AB$64*'Variables AME'!$S$64</f>
        <v>8635.5959733120544</v>
      </c>
      <c r="AE82" s="21">
        <f>'Variables AME'!AC347*'Variables AME'!AC384/'Variables AME'!AC$64*'Variables AME'!$S$64</f>
        <v>8495.8115059831543</v>
      </c>
      <c r="AF82" s="21">
        <f>'Variables AME'!AD347*'Variables AME'!AD384/'Variables AME'!AD$64*'Variables AME'!$S$64</f>
        <v>8342.5690022716281</v>
      </c>
      <c r="AG82" s="21">
        <f>'Variables AME'!AE347*'Variables AME'!AE384/'Variables AME'!AE$64*'Variables AME'!$S$64</f>
        <v>8192.7621552555247</v>
      </c>
      <c r="AH82" s="21">
        <f>'Variables AME'!AF347*'Variables AME'!AF384/'Variables AME'!AF$64*'Variables AME'!$S$64</f>
        <v>8030.8734656005445</v>
      </c>
      <c r="AI82" s="21">
        <f>'Variables AME'!AG347*'Variables AME'!AG384/'Variables AME'!AG$64*'Variables AME'!$S$64</f>
        <v>7872.1008686532978</v>
      </c>
      <c r="AJ82" s="21">
        <f>'Variables AME'!AH347*'Variables AME'!AH384/'Variables AME'!AH$64*'Variables AME'!$S$64</f>
        <v>7695.5239512965891</v>
      </c>
      <c r="AK82" s="21">
        <f>'Variables AME'!AI347*'Variables AME'!AI384/'Variables AME'!AI$64*'Variables AME'!$S$64</f>
        <v>7518.9510652704221</v>
      </c>
      <c r="AL82" s="21">
        <f>'Variables AME'!AJ347*'Variables AME'!AJ384/'Variables AME'!AJ$64*'Variables AME'!$S$64</f>
        <v>7348.6658522720754</v>
      </c>
      <c r="AM82" s="21">
        <f>'Variables AME'!AK347*'Variables AME'!AK384/'Variables AME'!AK$64*'Variables AME'!$S$64</f>
        <v>7173.5142781579952</v>
      </c>
      <c r="AN82" s="21">
        <f>'Variables AME'!AL347*'Variables AME'!AL384/'Variables AME'!AL$64*'Variables AME'!$S$64</f>
        <v>7000.565314496158</v>
      </c>
      <c r="AO82" s="21">
        <f>'Variables AME'!AM347*'Variables AME'!AM384/'Variables AME'!AM$64*'Variables AME'!$S$64</f>
        <v>6832.9042732565867</v>
      </c>
      <c r="AP82" s="21">
        <f>'Variables AME'!AN347*'Variables AME'!AN384/'Variables AME'!AN$64*'Variables AME'!$S$64</f>
        <v>6667.8294624539831</v>
      </c>
      <c r="AQ82" s="21">
        <f>'Variables AME'!AO347*'Variables AME'!AO384/'Variables AME'!AO$64*'Variables AME'!$S$64</f>
        <v>6504.2728296139157</v>
      </c>
      <c r="AR82" s="21">
        <f>'Variables AME'!AP347*'Variables AME'!AP384/'Variables AME'!AP$64*'Variables AME'!$S$64</f>
        <v>6342.4467239429341</v>
      </c>
      <c r="AS82" s="21">
        <f>'Variables AME'!AQ347*'Variables AME'!AQ384/'Variables AME'!AQ$64*'Variables AME'!$S$64</f>
        <v>6181.3922491717867</v>
      </c>
      <c r="AT82" s="21">
        <f>'Variables AME'!AR347*'Variables AME'!AR384/'Variables AME'!AR$64*'Variables AME'!$S$64</f>
        <v>6012.6606277372766</v>
      </c>
      <c r="AU82" s="21">
        <f>'Variables AME'!AS347*'Variables AME'!AS384/'Variables AME'!AS$64*'Variables AME'!$S$64</f>
        <v>5844.5951819305483</v>
      </c>
      <c r="AV82" s="21">
        <f>'Variables AME'!AT347*'Variables AME'!AT384/'Variables AME'!AT$64*'Variables AME'!$S$64</f>
        <v>5674.6153322453238</v>
      </c>
      <c r="AW82" s="21">
        <f>'Variables AME'!AU347*'Variables AME'!AU384/'Variables AME'!AU$64*'Variables AME'!$S$64</f>
        <v>5503.8071068604777</v>
      </c>
      <c r="AX82" s="21">
        <f>'Variables AME'!AV347*'Variables AME'!AV384/'Variables AME'!AV$64*'Variables AME'!$S$64</f>
        <v>5334.0649339242809</v>
      </c>
    </row>
    <row r="83" spans="1:50" x14ac:dyDescent="0.25">
      <c r="A83" s="165"/>
      <c r="B83" s="167"/>
      <c r="C83" t="s">
        <v>156</v>
      </c>
      <c r="D83" s="21">
        <f>'Variables AME'!B348*'Variables AME'!B385/'Variables AME'!B$64*'Variables AME'!$S$64</f>
        <v>632.75600564594151</v>
      </c>
      <c r="E83" s="21">
        <f>'Variables AME'!C348*'Variables AME'!C385/'Variables AME'!C$64*'Variables AME'!$S$64</f>
        <v>642.9151079873169</v>
      </c>
      <c r="F83" s="21">
        <f>'Variables AME'!D348*'Variables AME'!D385/'Variables AME'!D$64*'Variables AME'!$S$64</f>
        <v>656.30296662609101</v>
      </c>
      <c r="G83" s="21">
        <f>'Variables AME'!E348*'Variables AME'!E385/'Variables AME'!E$64*'Variables AME'!$S$64</f>
        <v>636.44301970110723</v>
      </c>
      <c r="H83" s="21">
        <f>'Variables AME'!F348*'Variables AME'!F385/'Variables AME'!F$64*'Variables AME'!$S$64</f>
        <v>660.08812830039392</v>
      </c>
      <c r="I83" s="21">
        <f>'Variables AME'!G348*'Variables AME'!G385/'Variables AME'!G$64*'Variables AME'!$S$64</f>
        <v>525.53458868103303</v>
      </c>
      <c r="J83" s="21">
        <f>'Variables AME'!H348*'Variables AME'!H385/'Variables AME'!H$64*'Variables AME'!$S$64</f>
        <v>562.70065556400414</v>
      </c>
      <c r="K83" s="21">
        <f>'Variables AME'!I348*'Variables AME'!I385/'Variables AME'!I$64*'Variables AME'!$S$64</f>
        <v>598.10615853609727</v>
      </c>
      <c r="L83" s="21">
        <f>'Variables AME'!J348*'Variables AME'!J385/'Variables AME'!J$64*'Variables AME'!$S$64</f>
        <v>616.77981429809211</v>
      </c>
      <c r="M83" s="21">
        <f>'Variables AME'!K348*'Variables AME'!K385/'Variables AME'!K$64*'Variables AME'!$S$64</f>
        <v>573.6213595430728</v>
      </c>
      <c r="N83" s="21">
        <f>'Variables AME'!L348*'Variables AME'!L385/'Variables AME'!L$64*'Variables AME'!$S$64</f>
        <v>512.80298340658828</v>
      </c>
      <c r="O83" s="21">
        <f>'Variables AME'!M348*'Variables AME'!M385/'Variables AME'!M$64*'Variables AME'!$S$64</f>
        <v>424.7432918648758</v>
      </c>
      <c r="P83" s="21">
        <f>'Variables AME'!N348*'Variables AME'!N385/'Variables AME'!N$64*'Variables AME'!$S$64</f>
        <v>348.6636794282644</v>
      </c>
      <c r="Q83" s="21">
        <f>'Variables AME'!O348*'Variables AME'!O385/'Variables AME'!O$64*'Variables AME'!$S$64</f>
        <v>325.86506149493488</v>
      </c>
      <c r="R83" s="21">
        <f>'Variables AME'!P348*'Variables AME'!P385/'Variables AME'!P$64*'Variables AME'!$S$64</f>
        <v>319.56266966640635</v>
      </c>
      <c r="S83" s="21">
        <f>'Variables AME'!Q348*'Variables AME'!Q385/'Variables AME'!Q$64*'Variables AME'!$S$64</f>
        <v>270.39865632505735</v>
      </c>
      <c r="T83" s="21">
        <f>'Variables AME'!R348*'Variables AME'!R385/'Variables AME'!R$64*'Variables AME'!$S$64</f>
        <v>223.26081790604826</v>
      </c>
      <c r="U83" s="21">
        <f>'Variables AME'!S348*'Variables AME'!S385/'Variables AME'!S$64*'Variables AME'!$S$64</f>
        <v>287.84853303802743</v>
      </c>
      <c r="V83" s="21">
        <f>'Variables AME'!T348*'Variables AME'!T385/'Variables AME'!T$64*'Variables AME'!$S$64</f>
        <v>374.53428009321465</v>
      </c>
      <c r="W83" s="21">
        <f>'Variables AME'!U348*'Variables AME'!U385/'Variables AME'!U$64*'Variables AME'!$S$64</f>
        <v>477.12268041325785</v>
      </c>
      <c r="X83" s="21">
        <f>'Variables AME'!V348*'Variables AME'!V385/'Variables AME'!V$64*'Variables AME'!$S$64</f>
        <v>552.72919212923091</v>
      </c>
      <c r="Y83" s="21">
        <f>'Variables AME'!W348*'Variables AME'!W385/'Variables AME'!W$64*'Variables AME'!$S$64</f>
        <v>636.67002027712306</v>
      </c>
      <c r="Z83" s="21">
        <f>'Variables AME'!X348*'Variables AME'!X385/'Variables AME'!X$64*'Variables AME'!$S$64</f>
        <v>637.69060850778453</v>
      </c>
      <c r="AA83" s="21">
        <f>'Variables AME'!Y348*'Variables AME'!Y385/'Variables AME'!Y$64*'Variables AME'!$S$64</f>
        <v>633.72973760539719</v>
      </c>
      <c r="AB83" s="21">
        <f>'Variables AME'!Z348*'Variables AME'!Z385/'Variables AME'!Z$64*'Variables AME'!$S$64</f>
        <v>629.41989555959412</v>
      </c>
      <c r="AC83" s="21">
        <f>'Variables AME'!AA348*'Variables AME'!AA385/'Variables AME'!AA$64*'Variables AME'!$S$64</f>
        <v>625.73567143691582</v>
      </c>
      <c r="AD83" s="21">
        <f>'Variables AME'!AB348*'Variables AME'!AB385/'Variables AME'!AB$64*'Variables AME'!$S$64</f>
        <v>622.33595608954499</v>
      </c>
      <c r="AE83" s="21">
        <f>'Variables AME'!AC348*'Variables AME'!AC385/'Variables AME'!AC$64*'Variables AME'!$S$64</f>
        <v>629.49424273434397</v>
      </c>
      <c r="AF83" s="21">
        <f>'Variables AME'!AD348*'Variables AME'!AD385/'Variables AME'!AD$64*'Variables AME'!$S$64</f>
        <v>638.09666223735587</v>
      </c>
      <c r="AG83" s="21">
        <f>'Variables AME'!AE348*'Variables AME'!AE385/'Variables AME'!AE$64*'Variables AME'!$S$64</f>
        <v>646.88312488490612</v>
      </c>
      <c r="AH83" s="21">
        <f>'Variables AME'!AF348*'Variables AME'!AF385/'Variables AME'!AF$64*'Variables AME'!$S$64</f>
        <v>655.96368399255823</v>
      </c>
      <c r="AI83" s="21">
        <f>'Variables AME'!AG348*'Variables AME'!AG385/'Variables AME'!AG$64*'Variables AME'!$S$64</f>
        <v>665.11469400018575</v>
      </c>
      <c r="AJ83" s="21">
        <f>'Variables AME'!AH348*'Variables AME'!AH385/'Variables AME'!AH$64*'Variables AME'!$S$64</f>
        <v>661.9401372013516</v>
      </c>
      <c r="AK83" s="21">
        <f>'Variables AME'!AI348*'Variables AME'!AI385/'Variables AME'!AI$64*'Variables AME'!$S$64</f>
        <v>657.19165432005036</v>
      </c>
      <c r="AL83" s="21">
        <f>'Variables AME'!AJ348*'Variables AME'!AJ385/'Variables AME'!AJ$64*'Variables AME'!$S$64</f>
        <v>652.35109498023633</v>
      </c>
      <c r="AM83" s="21">
        <f>'Variables AME'!AK348*'Variables AME'!AK385/'Variables AME'!AK$64*'Variables AME'!$S$64</f>
        <v>647.31213412459397</v>
      </c>
      <c r="AN83" s="21">
        <f>'Variables AME'!AL348*'Variables AME'!AL385/'Variables AME'!AL$64*'Variables AME'!$S$64</f>
        <v>642.19200034530559</v>
      </c>
      <c r="AO83" s="21">
        <f>'Variables AME'!AM348*'Variables AME'!AM385/'Variables AME'!AM$64*'Variables AME'!$S$64</f>
        <v>669.60336503098642</v>
      </c>
      <c r="AP83" s="21">
        <f>'Variables AME'!AN348*'Variables AME'!AN385/'Variables AME'!AN$64*'Variables AME'!$S$64</f>
        <v>700.79536723842477</v>
      </c>
      <c r="AQ83" s="21">
        <f>'Variables AME'!AO348*'Variables AME'!AO385/'Variables AME'!AO$64*'Variables AME'!$S$64</f>
        <v>734.53281322625651</v>
      </c>
      <c r="AR83" s="21">
        <f>'Variables AME'!AP348*'Variables AME'!AP385/'Variables AME'!AP$64*'Variables AME'!$S$64</f>
        <v>771.05313677909714</v>
      </c>
      <c r="AS83" s="21">
        <f>'Variables AME'!AQ348*'Variables AME'!AQ385/'Variables AME'!AQ$64*'Variables AME'!$S$64</f>
        <v>810.45932837217151</v>
      </c>
      <c r="AT83" s="21">
        <f>'Variables AME'!AR348*'Variables AME'!AR385/'Variables AME'!AR$64*'Variables AME'!$S$64</f>
        <v>831.55738454902587</v>
      </c>
      <c r="AU83" s="21">
        <f>'Variables AME'!AS348*'Variables AME'!AS385/'Variables AME'!AS$64*'Variables AME'!$S$64</f>
        <v>852.87766285157352</v>
      </c>
      <c r="AV83" s="21">
        <f>'Variables AME'!AT348*'Variables AME'!AT385/'Variables AME'!AT$64*'Variables AME'!$S$64</f>
        <v>874.88822070526362</v>
      </c>
      <c r="AW83" s="21">
        <f>'Variables AME'!AU348*'Variables AME'!AU385/'Variables AME'!AU$64*'Variables AME'!$S$64</f>
        <v>897.64325698006246</v>
      </c>
      <c r="AX83" s="21">
        <f>'Variables AME'!AV348*'Variables AME'!AV385/'Variables AME'!AV$64*'Variables AME'!$S$64</f>
        <v>921.54630017917191</v>
      </c>
    </row>
    <row r="84" spans="1:50" x14ac:dyDescent="0.25">
      <c r="A84" s="165"/>
      <c r="B84" s="167"/>
      <c r="C84" t="s">
        <v>157</v>
      </c>
      <c r="D84" s="21">
        <f>'Variables AME'!B349*'Variables AME'!B386/'Variables AME'!B$64*'Variables AME'!$S$64</f>
        <v>1273.3806912940017</v>
      </c>
      <c r="E84" s="21">
        <f>'Variables AME'!C349*'Variables AME'!C386/'Variables AME'!C$64*'Variables AME'!$S$64</f>
        <v>1293.8252301793764</v>
      </c>
      <c r="F84" s="21">
        <f>'Variables AME'!D349*'Variables AME'!D386/'Variables AME'!D$64*'Variables AME'!$S$64</f>
        <v>1301.0304508912739</v>
      </c>
      <c r="G84" s="21">
        <f>'Variables AME'!E349*'Variables AME'!E386/'Variables AME'!E$64*'Variables AME'!$S$64</f>
        <v>1317.6901557066001</v>
      </c>
      <c r="H84" s="21">
        <f>'Variables AME'!F349*'Variables AME'!F386/'Variables AME'!F$64*'Variables AME'!$S$64</f>
        <v>1368.058984113145</v>
      </c>
      <c r="I84" s="21">
        <f>'Variables AME'!G349*'Variables AME'!G386/'Variables AME'!G$64*'Variables AME'!$S$64</f>
        <v>1273.2703514482455</v>
      </c>
      <c r="J84" s="21">
        <f>'Variables AME'!H349*'Variables AME'!H386/'Variables AME'!H$64*'Variables AME'!$S$64</f>
        <v>1361.1796591550049</v>
      </c>
      <c r="K84" s="21">
        <f>'Variables AME'!I349*'Variables AME'!I386/'Variables AME'!I$64*'Variables AME'!$S$64</f>
        <v>1431.7662588005849</v>
      </c>
      <c r="L84" s="21">
        <f>'Variables AME'!J349*'Variables AME'!J386/'Variables AME'!J$64*'Variables AME'!$S$64</f>
        <v>1489.6691698498328</v>
      </c>
      <c r="M84" s="21">
        <f>'Variables AME'!K349*'Variables AME'!K386/'Variables AME'!K$64*'Variables AME'!$S$64</f>
        <v>1484.6746809492925</v>
      </c>
      <c r="N84" s="21">
        <f>'Variables AME'!L349*'Variables AME'!L386/'Variables AME'!L$64*'Variables AME'!$S$64</f>
        <v>1451.6914450818927</v>
      </c>
      <c r="O84" s="21">
        <f>'Variables AME'!M349*'Variables AME'!M386/'Variables AME'!M$64*'Variables AME'!$S$64</f>
        <v>1390.3996664921935</v>
      </c>
      <c r="P84" s="21">
        <f>'Variables AME'!N349*'Variables AME'!N386/'Variables AME'!N$64*'Variables AME'!$S$64</f>
        <v>1454.2553042090594</v>
      </c>
      <c r="Q84" s="21">
        <f>'Variables AME'!O349*'Variables AME'!O386/'Variables AME'!O$64*'Variables AME'!$S$64</f>
        <v>1622.8900832951804</v>
      </c>
      <c r="R84" s="21">
        <f>'Variables AME'!P349*'Variables AME'!P386/'Variables AME'!P$64*'Variables AME'!$S$64</f>
        <v>1865.7639922080255</v>
      </c>
      <c r="S84" s="21">
        <f>'Variables AME'!Q349*'Variables AME'!Q386/'Variables AME'!Q$64*'Variables AME'!$S$64</f>
        <v>2074.1333475115116</v>
      </c>
      <c r="T84" s="21">
        <f>'Variables AME'!R349*'Variables AME'!R386/'Variables AME'!R$64*'Variables AME'!$S$64</f>
        <v>2259.6233058659054</v>
      </c>
      <c r="U84" s="21">
        <f>'Variables AME'!S349*'Variables AME'!S386/'Variables AME'!S$64*'Variables AME'!$S$64</f>
        <v>2226.8967852813121</v>
      </c>
      <c r="V84" s="21">
        <f>'Variables AME'!T349*'Variables AME'!T386/'Variables AME'!T$64*'Variables AME'!$S$64</f>
        <v>2170.5083024138921</v>
      </c>
      <c r="W84" s="21">
        <f>'Variables AME'!U349*'Variables AME'!U386/'Variables AME'!U$64*'Variables AME'!$S$64</f>
        <v>2118.5315782886628</v>
      </c>
      <c r="X84" s="21">
        <f>'Variables AME'!V349*'Variables AME'!V386/'Variables AME'!V$64*'Variables AME'!$S$64</f>
        <v>1558.1729891718442</v>
      </c>
      <c r="Y84" s="21">
        <f>'Variables AME'!W349*'Variables AME'!W386/'Variables AME'!W$64*'Variables AME'!$S$64</f>
        <v>893.82417003095554</v>
      </c>
      <c r="Z84" s="21">
        <f>'Variables AME'!X349*'Variables AME'!X386/'Variables AME'!X$64*'Variables AME'!$S$64</f>
        <v>836.25979378488046</v>
      </c>
      <c r="AA84" s="21">
        <f>'Variables AME'!Y349*'Variables AME'!Y386/'Variables AME'!Y$64*'Variables AME'!$S$64</f>
        <v>831.66415688808127</v>
      </c>
      <c r="AB84" s="21">
        <f>'Variables AME'!Z349*'Variables AME'!Z386/'Variables AME'!Z$64*'Variables AME'!$S$64</f>
        <v>832.48728263930775</v>
      </c>
      <c r="AC84" s="21">
        <f>'Variables AME'!AA349*'Variables AME'!AA386/'Variables AME'!AA$64*'Variables AME'!$S$64</f>
        <v>834.59896914995511</v>
      </c>
      <c r="AD84" s="21">
        <f>'Variables AME'!AB349*'Variables AME'!AB386/'Variables AME'!AB$64*'Variables AME'!$S$64</f>
        <v>836.9136741412641</v>
      </c>
      <c r="AE84" s="21">
        <f>'Variables AME'!AC349*'Variables AME'!AC386/'Variables AME'!AC$64*'Variables AME'!$S$64</f>
        <v>838.67760561983914</v>
      </c>
      <c r="AF84" s="21">
        <f>'Variables AME'!AD349*'Variables AME'!AD386/'Variables AME'!AD$64*'Variables AME'!$S$64</f>
        <v>840.54252092091122</v>
      </c>
      <c r="AG84" s="21">
        <f>'Variables AME'!AE349*'Variables AME'!AE386/'Variables AME'!AE$64*'Variables AME'!$S$64</f>
        <v>842.69859167134814</v>
      </c>
      <c r="AH84" s="21">
        <f>'Variables AME'!AF349*'Variables AME'!AF386/'Variables AME'!AF$64*'Variables AME'!$S$64</f>
        <v>844.23572090249343</v>
      </c>
      <c r="AI84" s="21">
        <f>'Variables AME'!AG349*'Variables AME'!AG386/'Variables AME'!AG$64*'Variables AME'!$S$64</f>
        <v>845.80478169254718</v>
      </c>
      <c r="AJ84" s="21">
        <f>'Variables AME'!AH349*'Variables AME'!AH386/'Variables AME'!AH$64*'Variables AME'!$S$64</f>
        <v>849.25267851209423</v>
      </c>
      <c r="AK84" s="21">
        <f>'Variables AME'!AI349*'Variables AME'!AI386/'Variables AME'!AI$64*'Variables AME'!$S$64</f>
        <v>852.58728322631566</v>
      </c>
      <c r="AL84" s="21">
        <f>'Variables AME'!AJ349*'Variables AME'!AJ386/'Variables AME'!AJ$64*'Variables AME'!$S$64</f>
        <v>856.08928948723883</v>
      </c>
      <c r="AM84" s="21">
        <f>'Variables AME'!AK349*'Variables AME'!AK386/'Variables AME'!AK$64*'Variables AME'!$S$64</f>
        <v>859.5278876604483</v>
      </c>
      <c r="AN84" s="21">
        <f>'Variables AME'!AL349*'Variables AME'!AL386/'Variables AME'!AL$64*'Variables AME'!$S$64</f>
        <v>862.89010898234619</v>
      </c>
      <c r="AO84" s="21">
        <f>'Variables AME'!AM349*'Variables AME'!AM386/'Variables AME'!AM$64*'Variables AME'!$S$64</f>
        <v>883.42260031231433</v>
      </c>
      <c r="AP84" s="21">
        <f>'Variables AME'!AN349*'Variables AME'!AN386/'Variables AME'!AN$64*'Variables AME'!$S$64</f>
        <v>905.37643445674075</v>
      </c>
      <c r="AQ84" s="21">
        <f>'Variables AME'!AO349*'Variables AME'!AO386/'Variables AME'!AO$64*'Variables AME'!$S$64</f>
        <v>928.92505913809623</v>
      </c>
      <c r="AR84" s="21">
        <f>'Variables AME'!AP349*'Variables AME'!AP386/'Variables AME'!AP$64*'Variables AME'!$S$64</f>
        <v>954.30113484671119</v>
      </c>
      <c r="AS84" s="21">
        <f>'Variables AME'!AQ349*'Variables AME'!AQ386/'Variables AME'!AQ$64*'Variables AME'!$S$64</f>
        <v>981.50214495587875</v>
      </c>
      <c r="AT84" s="21">
        <f>'Variables AME'!AR349*'Variables AME'!AR386/'Variables AME'!AR$64*'Variables AME'!$S$64</f>
        <v>1323.5391480413107</v>
      </c>
      <c r="AU84" s="21">
        <f>'Variables AME'!AS349*'Variables AME'!AS386/'Variables AME'!AS$64*'Variables AME'!$S$64</f>
        <v>1716.3994673017512</v>
      </c>
      <c r="AV84" s="21">
        <f>'Variables AME'!AT349*'Variables AME'!AT386/'Variables AME'!AT$64*'Variables AME'!$S$64</f>
        <v>2124.271155873007</v>
      </c>
      <c r="AW84" s="21">
        <f>'Variables AME'!AU349*'Variables AME'!AU386/'Variables AME'!AU$64*'Variables AME'!$S$64</f>
        <v>2542.2810032128505</v>
      </c>
      <c r="AX84" s="21">
        <f>'Variables AME'!AV349*'Variables AME'!AV386/'Variables AME'!AV$64*'Variables AME'!$S$64</f>
        <v>2971.1066391792206</v>
      </c>
    </row>
    <row r="85" spans="1:50" x14ac:dyDescent="0.25">
      <c r="A85" s="165"/>
      <c r="B85" s="167"/>
      <c r="C85" t="s">
        <v>158</v>
      </c>
      <c r="D85" s="21">
        <f>'Variables AME'!B350*'Variables AME'!B387/'Variables AME'!B$64*'Variables AME'!$S$64</f>
        <v>1487.3054396522064</v>
      </c>
      <c r="E85" s="21">
        <f>'Variables AME'!C350*'Variables AME'!C387/'Variables AME'!C$64*'Variables AME'!$S$64</f>
        <v>1511.184609568395</v>
      </c>
      <c r="F85" s="21">
        <f>'Variables AME'!D350*'Variables AME'!D387/'Variables AME'!D$64*'Variables AME'!$S$64</f>
        <v>1530.6249321193088</v>
      </c>
      <c r="G85" s="21">
        <f>'Variables AME'!E350*'Variables AME'!E387/'Variables AME'!E$64*'Variables AME'!$S$64</f>
        <v>1436.7806979092061</v>
      </c>
      <c r="H85" s="21">
        <f>'Variables AME'!F350*'Variables AME'!F387/'Variables AME'!F$64*'Variables AME'!$S$64</f>
        <v>1667.4217177566163</v>
      </c>
      <c r="I85" s="21">
        <f>'Variables AME'!G350*'Variables AME'!G387/'Variables AME'!G$64*'Variables AME'!$S$64</f>
        <v>1296.2472278415682</v>
      </c>
      <c r="J85" s="21">
        <f>'Variables AME'!H350*'Variables AME'!H387/'Variables AME'!H$64*'Variables AME'!$S$64</f>
        <v>1382.314797657157</v>
      </c>
      <c r="K85" s="21">
        <f>'Variables AME'!I350*'Variables AME'!I387/'Variables AME'!I$64*'Variables AME'!$S$64</f>
        <v>1460.7152029478268</v>
      </c>
      <c r="L85" s="21">
        <f>'Variables AME'!J350*'Variables AME'!J387/'Variables AME'!J$64*'Variables AME'!$S$64</f>
        <v>1323.6466902664713</v>
      </c>
      <c r="M85" s="21">
        <f>'Variables AME'!K350*'Variables AME'!K387/'Variables AME'!K$64*'Variables AME'!$S$64</f>
        <v>1071.3881256321706</v>
      </c>
      <c r="N85" s="21">
        <f>'Variables AME'!L350*'Variables AME'!L387/'Variables AME'!L$64*'Variables AME'!$S$64</f>
        <v>955.7579695004938</v>
      </c>
      <c r="O85" s="21">
        <f>'Variables AME'!M350*'Variables AME'!M387/'Variables AME'!M$64*'Variables AME'!$S$64</f>
        <v>842.13592714683432</v>
      </c>
      <c r="P85" s="21">
        <f>'Variables AME'!N350*'Variables AME'!N387/'Variables AME'!N$64*'Variables AME'!$S$64</f>
        <v>742.03635406499109</v>
      </c>
      <c r="Q85" s="21">
        <f>'Variables AME'!O350*'Variables AME'!O387/'Variables AME'!O$64*'Variables AME'!$S$64</f>
        <v>738.01586397769995</v>
      </c>
      <c r="R85" s="21">
        <f>'Variables AME'!P350*'Variables AME'!P387/'Variables AME'!P$64*'Variables AME'!$S$64</f>
        <v>649.72095242719672</v>
      </c>
      <c r="S85" s="21">
        <f>'Variables AME'!Q350*'Variables AME'!Q387/'Variables AME'!Q$64*'Variables AME'!$S$64</f>
        <v>440.77903305235725</v>
      </c>
      <c r="T85" s="21">
        <f>'Variables AME'!R350*'Variables AME'!R387/'Variables AME'!R$64*'Variables AME'!$S$64</f>
        <v>310.8296133932908</v>
      </c>
      <c r="U85" s="21">
        <f>'Variables AME'!S350*'Variables AME'!S387/'Variables AME'!S$64*'Variables AME'!$S$64</f>
        <v>306.96295011563257</v>
      </c>
      <c r="V85" s="21">
        <f>'Variables AME'!T350*'Variables AME'!T387/'Variables AME'!T$64*'Variables AME'!$S$64</f>
        <v>315.587517530566</v>
      </c>
      <c r="W85" s="21">
        <f>'Variables AME'!U350*'Variables AME'!U387/'Variables AME'!U$64*'Variables AME'!$S$64</f>
        <v>329.06224394769089</v>
      </c>
      <c r="X85" s="21">
        <f>'Variables AME'!V350*'Variables AME'!V387/'Variables AME'!V$64*'Variables AME'!$S$64</f>
        <v>252.32682672923264</v>
      </c>
      <c r="Y85" s="21">
        <f>'Variables AME'!W350*'Variables AME'!W387/'Variables AME'!W$64*'Variables AME'!$S$64</f>
        <v>148.52578097299735</v>
      </c>
      <c r="Z85" s="21">
        <f>'Variables AME'!X350*'Variables AME'!X387/'Variables AME'!X$64*'Variables AME'!$S$64</f>
        <v>138.11027692939581</v>
      </c>
      <c r="AA85" s="21">
        <f>'Variables AME'!Y350*'Variables AME'!Y387/'Variables AME'!Y$64*'Variables AME'!$S$64</f>
        <v>137.21138455869846</v>
      </c>
      <c r="AB85" s="21">
        <f>'Variables AME'!Z350*'Variables AME'!Z387/'Variables AME'!Z$64*'Variables AME'!$S$64</f>
        <v>137.35863257469697</v>
      </c>
      <c r="AC85" s="21">
        <f>'Variables AME'!AA350*'Variables AME'!AA387/'Variables AME'!AA$64*'Variables AME'!$S$64</f>
        <v>137.75951221391676</v>
      </c>
      <c r="AD85" s="21">
        <f>'Variables AME'!AB350*'Variables AME'!AB387/'Variables AME'!AB$64*'Variables AME'!$S$64</f>
        <v>138.21727516725784</v>
      </c>
      <c r="AE85" s="21">
        <f>'Variables AME'!AC350*'Variables AME'!AC387/'Variables AME'!AC$64*'Variables AME'!$S$64</f>
        <v>138.76016397391138</v>
      </c>
      <c r="AF85" s="21">
        <f>'Variables AME'!AD350*'Variables AME'!AD387/'Variables AME'!AD$64*'Variables AME'!$S$64</f>
        <v>139.28796499675695</v>
      </c>
      <c r="AG85" s="21">
        <f>'Variables AME'!AE350*'Variables AME'!AE387/'Variables AME'!AE$64*'Variables AME'!$S$64</f>
        <v>139.83589107991384</v>
      </c>
      <c r="AH85" s="21">
        <f>'Variables AME'!AF350*'Variables AME'!AF387/'Variables AME'!AF$64*'Variables AME'!$S$64</f>
        <v>140.3701888528733</v>
      </c>
      <c r="AI85" s="21">
        <f>'Variables AME'!AG350*'Variables AME'!AG387/'Variables AME'!AG$64*'Variables AME'!$S$64</f>
        <v>140.9165866296849</v>
      </c>
      <c r="AJ85" s="21">
        <f>'Variables AME'!AH350*'Variables AME'!AH387/'Variables AME'!AH$64*'Variables AME'!$S$64</f>
        <v>141.68897357605587</v>
      </c>
      <c r="AK85" s="21">
        <f>'Variables AME'!AI350*'Variables AME'!AI387/'Variables AME'!AI$64*'Variables AME'!$S$64</f>
        <v>142.46675117737797</v>
      </c>
      <c r="AL85" s="21">
        <f>'Variables AME'!AJ350*'Variables AME'!AJ387/'Variables AME'!AJ$64*'Variables AME'!$S$64</f>
        <v>143.2505778835733</v>
      </c>
      <c r="AM85" s="21">
        <f>'Variables AME'!AK350*'Variables AME'!AK387/'Variables AME'!AK$64*'Variables AME'!$S$64</f>
        <v>144.0286642428016</v>
      </c>
      <c r="AN85" s="21">
        <f>'Variables AME'!AL350*'Variables AME'!AL387/'Variables AME'!AL$64*'Variables AME'!$S$64</f>
        <v>144.78662744966499</v>
      </c>
      <c r="AO85" s="21">
        <f>'Variables AME'!AM350*'Variables AME'!AM387/'Variables AME'!AM$64*'Variables AME'!$S$64</f>
        <v>151.7958256670515</v>
      </c>
      <c r="AP85" s="21">
        <f>'Variables AME'!AN350*'Variables AME'!AN387/'Variables AME'!AN$64*'Variables AME'!$S$64</f>
        <v>159.4241120053789</v>
      </c>
      <c r="AQ85" s="21">
        <f>'Variables AME'!AO350*'Variables AME'!AO387/'Variables AME'!AO$64*'Variables AME'!$S$64</f>
        <v>167.71446223861696</v>
      </c>
      <c r="AR85" s="21">
        <f>'Variables AME'!AP350*'Variables AME'!AP387/'Variables AME'!AP$64*'Variables AME'!$S$64</f>
        <v>176.75405036003892</v>
      </c>
      <c r="AS85" s="21">
        <f>'Variables AME'!AQ350*'Variables AME'!AQ387/'Variables AME'!AQ$64*'Variables AME'!$S$64</f>
        <v>186.58338732388665</v>
      </c>
      <c r="AT85" s="21">
        <f>'Variables AME'!AR350*'Variables AME'!AR387/'Variables AME'!AR$64*'Variables AME'!$S$64</f>
        <v>191.83648972523812</v>
      </c>
      <c r="AU85" s="21">
        <f>'Variables AME'!AS350*'Variables AME'!AS387/'Variables AME'!AS$64*'Variables AME'!$S$64</f>
        <v>197.31440841097211</v>
      </c>
      <c r="AV85" s="21">
        <f>'Variables AME'!AT350*'Variables AME'!AT387/'Variables AME'!AT$64*'Variables AME'!$S$64</f>
        <v>203.00486806722279</v>
      </c>
      <c r="AW85" s="21">
        <f>'Variables AME'!AU350*'Variables AME'!AU387/'Variables AME'!AU$64*'Variables AME'!$S$64</f>
        <v>208.91159227610279</v>
      </c>
      <c r="AX85" s="21">
        <f>'Variables AME'!AV350*'Variables AME'!AV387/'Variables AME'!AV$64*'Variables AME'!$S$64</f>
        <v>215.13039319678026</v>
      </c>
    </row>
    <row r="86" spans="1:50" x14ac:dyDescent="0.25">
      <c r="A86" s="165"/>
      <c r="B86" s="167"/>
      <c r="C86" t="s">
        <v>159</v>
      </c>
      <c r="D86" s="21">
        <f>'Variables AME'!B351*'Variables AME'!B388/'Variables AME'!B$64*'Variables AME'!$S$64</f>
        <v>94.272401026488367</v>
      </c>
      <c r="E86" s="21">
        <f>'Variables AME'!C351*'Variables AME'!C388/'Variables AME'!C$64*'Variables AME'!$S$64</f>
        <v>95.785974918240839</v>
      </c>
      <c r="F86" s="21">
        <f>'Variables AME'!D351*'Variables AME'!D388/'Variables AME'!D$64*'Variables AME'!$S$64</f>
        <v>96.383563485495856</v>
      </c>
      <c r="G86" s="21">
        <f>'Variables AME'!E351*'Variables AME'!E388/'Variables AME'!E$64*'Variables AME'!$S$64</f>
        <v>189.3563898722324</v>
      </c>
      <c r="H86" s="21">
        <f>'Variables AME'!F351*'Variables AME'!F388/'Variables AME'!F$64*'Variables AME'!$S$64</f>
        <v>295.80274599120298</v>
      </c>
      <c r="I86" s="21">
        <f>'Variables AME'!G351*'Variables AME'!G388/'Variables AME'!G$64*'Variables AME'!$S$64</f>
        <v>369.77457581920629</v>
      </c>
      <c r="J86" s="21">
        <f>'Variables AME'!H351*'Variables AME'!H388/'Variables AME'!H$64*'Variables AME'!$S$64</f>
        <v>460.09260970085495</v>
      </c>
      <c r="K86" s="21">
        <f>'Variables AME'!I351*'Variables AME'!I388/'Variables AME'!I$64*'Variables AME'!$S$64</f>
        <v>552.65349518359187</v>
      </c>
      <c r="L86" s="21">
        <f>'Variables AME'!J351*'Variables AME'!J388/'Variables AME'!J$64*'Variables AME'!$S$64</f>
        <v>628.05875002145524</v>
      </c>
      <c r="M86" s="21">
        <f>'Variables AME'!K351*'Variables AME'!K388/'Variables AME'!K$64*'Variables AME'!$S$64</f>
        <v>671.75835415288225</v>
      </c>
      <c r="N86" s="21">
        <f>'Variables AME'!L351*'Variables AME'!L388/'Variables AME'!L$64*'Variables AME'!$S$64</f>
        <v>691.06358044772969</v>
      </c>
      <c r="O86" s="21">
        <f>'Variables AME'!M351*'Variables AME'!M388/'Variables AME'!M$64*'Variables AME'!$S$64</f>
        <v>677.94681655865077</v>
      </c>
      <c r="P86" s="21">
        <f>'Variables AME'!N351*'Variables AME'!N388/'Variables AME'!N$64*'Variables AME'!$S$64</f>
        <v>721.77926401198931</v>
      </c>
      <c r="Q86" s="21">
        <f>'Variables AME'!O351*'Variables AME'!O388/'Variables AME'!O$64*'Variables AME'!$S$64</f>
        <v>803.00064798753397</v>
      </c>
      <c r="R86" s="21">
        <f>'Variables AME'!P351*'Variables AME'!P388/'Variables AME'!P$64*'Variables AME'!$S$64</f>
        <v>903.85263867944866</v>
      </c>
      <c r="S86" s="21">
        <f>'Variables AME'!Q351*'Variables AME'!Q388/'Variables AME'!Q$64*'Variables AME'!$S$64</f>
        <v>989.78983038239926</v>
      </c>
      <c r="T86" s="21">
        <f>'Variables AME'!R351*'Variables AME'!R388/'Variables AME'!R$64*'Variables AME'!$S$64</f>
        <v>1062.2365552887672</v>
      </c>
      <c r="U86" s="21">
        <f>'Variables AME'!S351*'Variables AME'!S388/'Variables AME'!S$64*'Variables AME'!$S$64</f>
        <v>1113.2371521272905</v>
      </c>
      <c r="V86" s="21">
        <f>'Variables AME'!T351*'Variables AME'!T388/'Variables AME'!T$64*'Variables AME'!$S$64</f>
        <v>1162.0205334570824</v>
      </c>
      <c r="W86" s="21">
        <f>'Variables AME'!U351*'Variables AME'!U388/'Variables AME'!U$64*'Variables AME'!$S$64</f>
        <v>1210.5612495828398</v>
      </c>
      <c r="X86" s="21">
        <f>'Variables AME'!V351*'Variables AME'!V388/'Variables AME'!V$64*'Variables AME'!$S$64</f>
        <v>1352.0106054024018</v>
      </c>
      <c r="Y86" s="21">
        <f>'Variables AME'!W351*'Variables AME'!W388/'Variables AME'!W$64*'Variables AME'!$S$64</f>
        <v>1499.6059293177843</v>
      </c>
      <c r="Z86" s="21">
        <f>'Variables AME'!X351*'Variables AME'!X388/'Variables AME'!X$64*'Variables AME'!$S$64</f>
        <v>1611.9921201480342</v>
      </c>
      <c r="AA86" s="21">
        <f>'Variables AME'!Y351*'Variables AME'!Y388/'Variables AME'!Y$64*'Variables AME'!$S$64</f>
        <v>1722.1447623780728</v>
      </c>
      <c r="AB86" s="21">
        <f>'Variables AME'!Z351*'Variables AME'!Z388/'Variables AME'!Z$64*'Variables AME'!$S$64</f>
        <v>1833.5426640877138</v>
      </c>
      <c r="AC86" s="21">
        <f>'Variables AME'!AA351*'Variables AME'!AA388/'Variables AME'!AA$64*'Variables AME'!$S$64</f>
        <v>1916.2368772744176</v>
      </c>
      <c r="AD86" s="21">
        <f>'Variables AME'!AB351*'Variables AME'!AB388/'Variables AME'!AB$64*'Variables AME'!$S$64</f>
        <v>1996.5753741072247</v>
      </c>
      <c r="AE86" s="21">
        <f>'Variables AME'!AC351*'Variables AME'!AC388/'Variables AME'!AC$64*'Variables AME'!$S$64</f>
        <v>2096.1104640099575</v>
      </c>
      <c r="AF86" s="21">
        <f>'Variables AME'!AD351*'Variables AME'!AD388/'Variables AME'!AD$64*'Variables AME'!$S$64</f>
        <v>2196.6474448957069</v>
      </c>
      <c r="AG86" s="21">
        <f>'Variables AME'!AE351*'Variables AME'!AE388/'Variables AME'!AE$64*'Variables AME'!$S$64</f>
        <v>2296.3732337775832</v>
      </c>
      <c r="AH86" s="21">
        <f>'Variables AME'!AF351*'Variables AME'!AF388/'Variables AME'!AF$64*'Variables AME'!$S$64</f>
        <v>2396.9347318038203</v>
      </c>
      <c r="AI86" s="21">
        <f>'Variables AME'!AG351*'Variables AME'!AG388/'Variables AME'!AG$64*'Variables AME'!$S$64</f>
        <v>2496.4974018446269</v>
      </c>
      <c r="AJ86" s="21">
        <f>'Variables AME'!AH351*'Variables AME'!AH388/'Variables AME'!AH$64*'Variables AME'!$S$64</f>
        <v>2598.7796546456298</v>
      </c>
      <c r="AK86" s="21">
        <f>'Variables AME'!AI351*'Variables AME'!AI388/'Variables AME'!AI$64*'Variables AME'!$S$64</f>
        <v>2699.794734924295</v>
      </c>
      <c r="AL86" s="21">
        <f>'Variables AME'!AJ351*'Variables AME'!AJ388/'Variables AME'!AJ$64*'Variables AME'!$S$64</f>
        <v>2800.7903161813447</v>
      </c>
      <c r="AM86" s="21">
        <f>'Variables AME'!AK351*'Variables AME'!AK388/'Variables AME'!AK$64*'Variables AME'!$S$64</f>
        <v>2904.1707818834079</v>
      </c>
      <c r="AN86" s="21">
        <f>'Variables AME'!AL351*'Variables AME'!AL388/'Variables AME'!AL$64*'Variables AME'!$S$64</f>
        <v>3006.8295559025869</v>
      </c>
      <c r="AO86" s="21">
        <f>'Variables AME'!AM351*'Variables AME'!AM388/'Variables AME'!AM$64*'Variables AME'!$S$64</f>
        <v>3111.5648886663134</v>
      </c>
      <c r="AP86" s="21">
        <f>'Variables AME'!AN351*'Variables AME'!AN388/'Variables AME'!AN$64*'Variables AME'!$S$64</f>
        <v>3215.8870656026556</v>
      </c>
      <c r="AQ86" s="21">
        <f>'Variables AME'!AO351*'Variables AME'!AO388/'Variables AME'!AO$64*'Variables AME'!$S$64</f>
        <v>3319.1936383232201</v>
      </c>
      <c r="AR86" s="21">
        <f>'Variables AME'!AP351*'Variables AME'!AP388/'Variables AME'!AP$64*'Variables AME'!$S$64</f>
        <v>3421.608131494284</v>
      </c>
      <c r="AS86" s="21">
        <f>'Variables AME'!AQ351*'Variables AME'!AQ388/'Variables AME'!AQ$64*'Variables AME'!$S$64</f>
        <v>3522.6302791020985</v>
      </c>
      <c r="AT86" s="21">
        <f>'Variables AME'!AR351*'Variables AME'!AR388/'Variables AME'!AR$64*'Variables AME'!$S$64</f>
        <v>3626.8288315256868</v>
      </c>
      <c r="AU86" s="21">
        <f>'Variables AME'!AS351*'Variables AME'!AS388/'Variables AME'!AS$64*'Variables AME'!$S$64</f>
        <v>3731.9522396413172</v>
      </c>
      <c r="AV86" s="21">
        <f>'Variables AME'!AT351*'Variables AME'!AT388/'Variables AME'!AT$64*'Variables AME'!$S$64</f>
        <v>3835.5484354107675</v>
      </c>
      <c r="AW86" s="21">
        <f>'Variables AME'!AU351*'Variables AME'!AU388/'Variables AME'!AU$64*'Variables AME'!$S$64</f>
        <v>3938.0564967229552</v>
      </c>
      <c r="AX86" s="21">
        <f>'Variables AME'!AV351*'Variables AME'!AV388/'Variables AME'!AV$64*'Variables AME'!$S$64</f>
        <v>4040.7547039057363</v>
      </c>
    </row>
    <row r="87" spans="1:50" x14ac:dyDescent="0.25">
      <c r="A87" s="165"/>
      <c r="B87" s="167"/>
      <c r="C87" t="s">
        <v>160</v>
      </c>
      <c r="D87" s="21">
        <f>'Variables AME'!B352*'Variables AME'!B389/'Variables AME'!B$64*'Variables AME'!$S$64</f>
        <v>24.17241051961232</v>
      </c>
      <c r="E87" s="21">
        <f>'Variables AME'!C352*'Variables AME'!C389/'Variables AME'!C$64*'Variables AME'!$S$64</f>
        <v>24.560506389292438</v>
      </c>
      <c r="F87" s="21">
        <f>'Variables AME'!D352*'Variables AME'!D389/'Variables AME'!D$64*'Variables AME'!$S$64</f>
        <v>24.71373423123795</v>
      </c>
      <c r="G87" s="21">
        <f>'Variables AME'!E352*'Variables AME'!E389/'Variables AME'!E$64*'Variables AME'!$S$64</f>
        <v>32.462128177843482</v>
      </c>
      <c r="H87" s="21">
        <f>'Variables AME'!F352*'Variables AME'!F389/'Variables AME'!F$64*'Variables AME'!$S$64</f>
        <v>44.188694996067511</v>
      </c>
      <c r="I87" s="21">
        <f>'Variables AME'!G352*'Variables AME'!G389/'Variables AME'!G$64*'Variables AME'!$S$64</f>
        <v>55.823319480218757</v>
      </c>
      <c r="J87" s="21">
        <f>'Variables AME'!H352*'Variables AME'!H389/'Variables AME'!H$64*'Variables AME'!$S$64</f>
        <v>76.199072172140419</v>
      </c>
      <c r="K87" s="21">
        <f>'Variables AME'!I352*'Variables AME'!I389/'Variables AME'!I$64*'Variables AME'!$S$64</f>
        <v>105.86405501705103</v>
      </c>
      <c r="L87" s="21">
        <f>'Variables AME'!J352*'Variables AME'!J389/'Variables AME'!J$64*'Variables AME'!$S$64</f>
        <v>144.73199683205382</v>
      </c>
      <c r="M87" s="21">
        <f>'Variables AME'!K352*'Variables AME'!K389/'Variables AME'!K$64*'Variables AME'!$S$64</f>
        <v>192.54812166676189</v>
      </c>
      <c r="N87" s="21">
        <f>'Variables AME'!L352*'Variables AME'!L389/'Variables AME'!L$64*'Variables AME'!$S$64</f>
        <v>254.44238233582695</v>
      </c>
      <c r="O87" s="21">
        <f>'Variables AME'!M352*'Variables AME'!M389/'Variables AME'!M$64*'Variables AME'!$S$64</f>
        <v>332.19906251505262</v>
      </c>
      <c r="P87" s="21">
        <f>'Variables AME'!N352*'Variables AME'!N389/'Variables AME'!N$64*'Variables AME'!$S$64</f>
        <v>364.22293497157034</v>
      </c>
      <c r="Q87" s="21">
        <f>'Variables AME'!O352*'Variables AME'!O389/'Variables AME'!O$64*'Variables AME'!$S$64</f>
        <v>406.17177151822466</v>
      </c>
      <c r="R87" s="21">
        <f>'Variables AME'!P352*'Variables AME'!P389/'Variables AME'!P$64*'Variables AME'!$S$64</f>
        <v>456.99902357928494</v>
      </c>
      <c r="S87" s="21">
        <f>'Variables AME'!Q352*'Variables AME'!Q389/'Variables AME'!Q$64*'Variables AME'!$S$64</f>
        <v>500.13262334069378</v>
      </c>
      <c r="T87" s="21">
        <f>'Variables AME'!R352*'Variables AME'!R389/'Variables AME'!R$64*'Variables AME'!$S$64</f>
        <v>536.41911378138559</v>
      </c>
      <c r="U87" s="21">
        <f>'Variables AME'!S352*'Variables AME'!S389/'Variables AME'!S$64*'Variables AME'!$S$64</f>
        <v>554.89105463049566</v>
      </c>
      <c r="V87" s="21">
        <f>'Variables AME'!T352*'Variables AME'!T389/'Variables AME'!T$64*'Variables AME'!$S$64</f>
        <v>571.4928391407027</v>
      </c>
      <c r="W87" s="21">
        <f>'Variables AME'!U352*'Variables AME'!U389/'Variables AME'!U$64*'Variables AME'!$S$64</f>
        <v>587.92276716487072</v>
      </c>
      <c r="X87" s="21">
        <f>'Variables AME'!V352*'Variables AME'!V389/'Variables AME'!V$64*'Variables AME'!$S$64</f>
        <v>643.20706116783526</v>
      </c>
      <c r="Y87" s="21">
        <f>'Variables AME'!W352*'Variables AME'!W389/'Variables AME'!W$64*'Variables AME'!$S$64</f>
        <v>700.88550706547687</v>
      </c>
      <c r="Z87" s="21">
        <f>'Variables AME'!X352*'Variables AME'!X389/'Variables AME'!X$64*'Variables AME'!$S$64</f>
        <v>756.12606018541942</v>
      </c>
      <c r="AA87" s="21">
        <f>'Variables AME'!Y352*'Variables AME'!Y389/'Variables AME'!Y$64*'Variables AME'!$S$64</f>
        <v>812.01128547245514</v>
      </c>
      <c r="AB87" s="21">
        <f>'Variables AME'!Z352*'Variables AME'!Z389/'Variables AME'!Z$64*'Variables AME'!$S$64</f>
        <v>868.70760483178128</v>
      </c>
      <c r="AC87" s="21">
        <f>'Variables AME'!AA352*'Variables AME'!AA389/'Variables AME'!AA$64*'Variables AME'!$S$64</f>
        <v>926.78523809532089</v>
      </c>
      <c r="AD87" s="21">
        <f>'Variables AME'!AB352*'Variables AME'!AB389/'Variables AME'!AB$64*'Variables AME'!$S$64</f>
        <v>985.59637936911906</v>
      </c>
      <c r="AE87" s="21">
        <f>'Variables AME'!AC352*'Variables AME'!AC389/'Variables AME'!AC$64*'Variables AME'!$S$64</f>
        <v>1098.4227318387238</v>
      </c>
      <c r="AF87" s="21">
        <f>'Variables AME'!AD352*'Variables AME'!AD389/'Variables AME'!AD$64*'Variables AME'!$S$64</f>
        <v>1215.8893056142877</v>
      </c>
      <c r="AG87" s="21">
        <f>'Variables AME'!AE352*'Variables AME'!AE389/'Variables AME'!AE$64*'Variables AME'!$S$64</f>
        <v>1332.3767253179462</v>
      </c>
      <c r="AH87" s="21">
        <f>'Variables AME'!AF352*'Variables AME'!AF389/'Variables AME'!AF$64*'Variables AME'!$S$64</f>
        <v>1450.8908137441924</v>
      </c>
      <c r="AI87" s="21">
        <f>'Variables AME'!AG352*'Variables AME'!AG389/'Variables AME'!AG$64*'Variables AME'!$S$64</f>
        <v>1567.9967064550021</v>
      </c>
      <c r="AJ87" s="21">
        <f>'Variables AME'!AH352*'Variables AME'!AH389/'Variables AME'!AH$64*'Variables AME'!$S$64</f>
        <v>1688.0416137501227</v>
      </c>
      <c r="AK87" s="21">
        <f>'Variables AME'!AI352*'Variables AME'!AI389/'Variables AME'!AI$64*'Variables AME'!$S$64</f>
        <v>1806.6213279057381</v>
      </c>
      <c r="AL87" s="21">
        <f>'Variables AME'!AJ352*'Variables AME'!AJ389/'Variables AME'!AJ$64*'Variables AME'!$S$64</f>
        <v>1924.397574824297</v>
      </c>
      <c r="AM87" s="21">
        <f>'Variables AME'!AK352*'Variables AME'!AK389/'Variables AME'!AK$64*'Variables AME'!$S$64</f>
        <v>2044.8927180219855</v>
      </c>
      <c r="AN87" s="21">
        <f>'Variables AME'!AL352*'Variables AME'!AL389/'Variables AME'!AL$64*'Variables AME'!$S$64</f>
        <v>2164.3827284463637</v>
      </c>
      <c r="AO87" s="21">
        <f>'Variables AME'!AM352*'Variables AME'!AM389/'Variables AME'!AM$64*'Variables AME'!$S$64</f>
        <v>2286.7097134233195</v>
      </c>
      <c r="AP87" s="21">
        <f>'Variables AME'!AN352*'Variables AME'!AN389/'Variables AME'!AN$64*'Variables AME'!$S$64</f>
        <v>2408.446049635596</v>
      </c>
      <c r="AQ87" s="21">
        <f>'Variables AME'!AO352*'Variables AME'!AO389/'Variables AME'!AO$64*'Variables AME'!$S$64</f>
        <v>2528.9734929638357</v>
      </c>
      <c r="AR87" s="21">
        <f>'Variables AME'!AP352*'Variables AME'!AP389/'Variables AME'!AP$64*'Variables AME'!$S$64</f>
        <v>2648.3771607678373</v>
      </c>
      <c r="AS87" s="21">
        <f>'Variables AME'!AQ352*'Variables AME'!AQ389/'Variables AME'!AQ$64*'Variables AME'!$S$64</f>
        <v>2766.2764464866636</v>
      </c>
      <c r="AT87" s="21">
        <f>'Variables AME'!AR352*'Variables AME'!AR389/'Variables AME'!AR$64*'Variables AME'!$S$64</f>
        <v>2836.8815952133459</v>
      </c>
      <c r="AU87" s="21">
        <f>'Variables AME'!AS352*'Variables AME'!AS389/'Variables AME'!AS$64*'Variables AME'!$S$64</f>
        <v>2902.6868046567724</v>
      </c>
      <c r="AV87" s="21">
        <f>'Variables AME'!AT352*'Variables AME'!AT389/'Variables AME'!AT$64*'Variables AME'!$S$64</f>
        <v>2966.7837671848756</v>
      </c>
      <c r="AW87" s="21">
        <f>'Variables AME'!AU352*'Variables AME'!AU389/'Variables AME'!AU$64*'Variables AME'!$S$64</f>
        <v>3030.0711059344421</v>
      </c>
      <c r="AX87" s="21">
        <f>'Variables AME'!AV352*'Variables AME'!AV389/'Variables AME'!AV$64*'Variables AME'!$S$64</f>
        <v>3093.5923448854419</v>
      </c>
    </row>
    <row r="88" spans="1:50" x14ac:dyDescent="0.25">
      <c r="A88" s="165"/>
      <c r="B88" s="167"/>
      <c r="C88" t="s">
        <v>237</v>
      </c>
      <c r="D88" s="21">
        <f>'Variables AME'!B353*'Variables AME'!B390/'Variables AME'!B$64*'Variables AME'!$S$64</f>
        <v>1208.620525980605</v>
      </c>
      <c r="E88" s="21">
        <f>'Variables AME'!C353*'Variables AME'!C390/'Variables AME'!C$64*'Variables AME'!$S$64</f>
        <v>1228.0253194646166</v>
      </c>
      <c r="F88" s="21">
        <f>'Variables AME'!D353*'Variables AME'!D390/'Variables AME'!D$64*'Variables AME'!$S$64</f>
        <v>1235.6867110174915</v>
      </c>
      <c r="G88" s="21">
        <f>'Variables AME'!E353*'Variables AME'!E390/'Variables AME'!E$64*'Variables AME'!$S$64</f>
        <v>1213.5280864495139</v>
      </c>
      <c r="H88" s="21">
        <f>'Variables AME'!F353*'Variables AME'!F390/'Variables AME'!F$64*'Variables AME'!$S$64</f>
        <v>1198.1044430538072</v>
      </c>
      <c r="I88" s="21">
        <f>'Variables AME'!G353*'Variables AME'!G390/'Variables AME'!G$64*'Variables AME'!$S$64</f>
        <v>1094.5908193011926</v>
      </c>
      <c r="J88" s="21">
        <f>'Variables AME'!H353*'Variables AME'!H390/'Variables AME'!H$64*'Variables AME'!$S$64</f>
        <v>1080.5124769966515</v>
      </c>
      <c r="K88" s="21">
        <f>'Variables AME'!I353*'Variables AME'!I390/'Variables AME'!I$64*'Variables AME'!$S$64</f>
        <v>1085.8639973784564</v>
      </c>
      <c r="L88" s="21">
        <f>'Variables AME'!J353*'Variables AME'!J390/'Variables AME'!J$64*'Variables AME'!$S$64</f>
        <v>1074.109525406104</v>
      </c>
      <c r="M88" s="21">
        <f>'Variables AME'!K353*'Variables AME'!K390/'Variables AME'!K$64*'Variables AME'!$S$64</f>
        <v>1034.1298491803132</v>
      </c>
      <c r="N88" s="21">
        <f>'Variables AME'!L353*'Variables AME'!L390/'Variables AME'!L$64*'Variables AME'!$S$64</f>
        <v>989.16279759279917</v>
      </c>
      <c r="O88" s="21">
        <f>'Variables AME'!M353*'Variables AME'!M390/'Variables AME'!M$64*'Variables AME'!$S$64</f>
        <v>934.97254708278649</v>
      </c>
      <c r="P88" s="21">
        <f>'Variables AME'!N353*'Variables AME'!N390/'Variables AME'!N$64*'Variables AME'!$S$64</f>
        <v>992.79985853597339</v>
      </c>
      <c r="Q88" s="21">
        <f>'Variables AME'!O353*'Variables AME'!O390/'Variables AME'!O$64*'Variables AME'!$S$64</f>
        <v>1105.494464039383</v>
      </c>
      <c r="R88" s="21">
        <f>'Variables AME'!P353*'Variables AME'!P390/'Variables AME'!P$64*'Variables AME'!$S$64</f>
        <v>1245.7553352988389</v>
      </c>
      <c r="S88" s="21">
        <f>'Variables AME'!Q353*'Variables AME'!Q390/'Variables AME'!Q$64*'Variables AME'!$S$64</f>
        <v>1365.6512164120177</v>
      </c>
      <c r="T88" s="21">
        <f>'Variables AME'!R353*'Variables AME'!R390/'Variables AME'!R$64*'Variables AME'!$S$64</f>
        <v>1467.0083993823332</v>
      </c>
      <c r="U88" s="21">
        <f>'Variables AME'!S353*'Variables AME'!S390/'Variables AME'!S$64*'Variables AME'!$S$64</f>
        <v>1532.2155951090385</v>
      </c>
      <c r="V88" s="21">
        <f>'Variables AME'!T353*'Variables AME'!T390/'Variables AME'!T$64*'Variables AME'!$S$64</f>
        <v>1593.6111849796946</v>
      </c>
      <c r="W88" s="21">
        <f>'Variables AME'!U353*'Variables AME'!U390/'Variables AME'!U$64*'Variables AME'!$S$64</f>
        <v>1654.5742742777436</v>
      </c>
      <c r="X88" s="21">
        <f>'Variables AME'!V353*'Variables AME'!V390/'Variables AME'!V$64*'Variables AME'!$S$64</f>
        <v>1655.0804436522849</v>
      </c>
      <c r="Y88" s="21">
        <f>'Variables AME'!W353*'Variables AME'!W390/'Variables AME'!W$64*'Variables AME'!$S$64</f>
        <v>1646.2006279021784</v>
      </c>
      <c r="Z88" s="21">
        <f>'Variables AME'!X353*'Variables AME'!X390/'Variables AME'!X$64*'Variables AME'!$S$64</f>
        <v>1646.8975425017891</v>
      </c>
      <c r="AA88" s="21">
        <f>'Variables AME'!Y353*'Variables AME'!Y390/'Variables AME'!Y$64*'Variables AME'!$S$64</f>
        <v>1649.7908568534697</v>
      </c>
      <c r="AB88" s="21">
        <f>'Variables AME'!Z353*'Variables AME'!Z390/'Variables AME'!Z$64*'Variables AME'!$S$64</f>
        <v>1653.4744333136655</v>
      </c>
      <c r="AC88" s="21">
        <f>'Variables AME'!AA353*'Variables AME'!AA390/'Variables AME'!AA$64*'Variables AME'!$S$64</f>
        <v>1659.8220466991456</v>
      </c>
      <c r="AD88" s="21">
        <f>'Variables AME'!AB353*'Variables AME'!AB390/'Variables AME'!AB$64*'Variables AME'!$S$64</f>
        <v>1666.753145434657</v>
      </c>
      <c r="AE88" s="21">
        <f>'Variables AME'!AC353*'Variables AME'!AC390/'Variables AME'!AC$64*'Variables AME'!$S$64</f>
        <v>1669.2262502525928</v>
      </c>
      <c r="AF88" s="21">
        <f>'Variables AME'!AD353*'Variables AME'!AD390/'Variables AME'!AD$64*'Variables AME'!$S$64</f>
        <v>1671.5801476257116</v>
      </c>
      <c r="AG88" s="21">
        <f>'Variables AME'!AE353*'Variables AME'!AE390/'Variables AME'!AE$64*'Variables AME'!$S$64</f>
        <v>1674.37782716691</v>
      </c>
      <c r="AH88" s="21">
        <f>'Variables AME'!AF353*'Variables AME'!AF390/'Variables AME'!AF$64*'Variables AME'!$S$64</f>
        <v>1675.8607128120223</v>
      </c>
      <c r="AI88" s="21">
        <f>'Variables AME'!AG353*'Variables AME'!AG390/'Variables AME'!AG$64*'Variables AME'!$S$64</f>
        <v>1677.5529093591426</v>
      </c>
      <c r="AJ88" s="21">
        <f>'Variables AME'!AH353*'Variables AME'!AH390/'Variables AME'!AH$64*'Variables AME'!$S$64</f>
        <v>1679.476831093295</v>
      </c>
      <c r="AK88" s="21">
        <f>'Variables AME'!AI353*'Variables AME'!AI390/'Variables AME'!AI$64*'Variables AME'!$S$64</f>
        <v>1681.284264940655</v>
      </c>
      <c r="AL88" s="21">
        <f>'Variables AME'!AJ353*'Variables AME'!AJ390/'Variables AME'!AJ$64*'Variables AME'!$S$64</f>
        <v>1683.9490473695603</v>
      </c>
      <c r="AM88" s="21">
        <f>'Variables AME'!AK353*'Variables AME'!AK390/'Variables AME'!AK$64*'Variables AME'!$S$64</f>
        <v>1686.6500458800867</v>
      </c>
      <c r="AN88" s="21">
        <f>'Variables AME'!AL353*'Variables AME'!AL390/'Variables AME'!AL$64*'Variables AME'!$S$64</f>
        <v>1689.4686367653701</v>
      </c>
      <c r="AO88" s="21">
        <f>'Variables AME'!AM353*'Variables AME'!AM390/'Variables AME'!AM$64*'Variables AME'!$S$64</f>
        <v>1691.7525821454583</v>
      </c>
      <c r="AP88" s="21">
        <f>'Variables AME'!AN353*'Variables AME'!AN390/'Variables AME'!AN$64*'Variables AME'!$S$64</f>
        <v>1694.1051913607655</v>
      </c>
      <c r="AQ88" s="21">
        <f>'Variables AME'!AO353*'Variables AME'!AO390/'Variables AME'!AO$64*'Variables AME'!$S$64</f>
        <v>1696.4061795530743</v>
      </c>
      <c r="AR88" s="21">
        <f>'Variables AME'!AP353*'Variables AME'!AP390/'Variables AME'!AP$64*'Variables AME'!$S$64</f>
        <v>1698.7329036613448</v>
      </c>
      <c r="AS88" s="21">
        <f>'Variables AME'!AQ353*'Variables AME'!AQ390/'Variables AME'!AQ$64*'Variables AME'!$S$64</f>
        <v>1700.8342198661635</v>
      </c>
      <c r="AT88" s="21">
        <f>'Variables AME'!AR353*'Variables AME'!AR390/'Variables AME'!AR$64*'Variables AME'!$S$64</f>
        <v>1703.0093838480627</v>
      </c>
      <c r="AU88" s="21">
        <f>'Variables AME'!AS353*'Variables AME'!AS390/'Variables AME'!AS$64*'Variables AME'!$S$64</f>
        <v>1705.5324789746473</v>
      </c>
      <c r="AV88" s="21">
        <f>'Variables AME'!AT353*'Variables AME'!AT390/'Variables AME'!AT$64*'Variables AME'!$S$64</f>
        <v>1707.4271057160092</v>
      </c>
      <c r="AW88" s="21">
        <f>'Variables AME'!AU353*'Variables AME'!AU390/'Variables AME'!AU$64*'Variables AME'!$S$64</f>
        <v>1708.9453291862712</v>
      </c>
      <c r="AX88" s="21">
        <f>'Variables AME'!AV353*'Variables AME'!AV390/'Variables AME'!AV$64*'Variables AME'!$S$64</f>
        <v>1710.6561893209671</v>
      </c>
    </row>
    <row r="89" spans="1:50" x14ac:dyDescent="0.25">
      <c r="A89" s="165"/>
      <c r="B89" s="167"/>
      <c r="C89" t="s">
        <v>161</v>
      </c>
      <c r="D89" s="21">
        <f>'Variables AME'!B354*'Variables AME'!B391/'Variables AME'!B$64*'Variables AME'!$S$64</f>
        <v>130.5310168059043</v>
      </c>
      <c r="E89" s="21">
        <f>'Variables AME'!C354*'Variables AME'!C391/'Variables AME'!C$64*'Variables AME'!$S$64</f>
        <v>132.62673450217736</v>
      </c>
      <c r="F89" s="21">
        <f>'Variables AME'!D354*'Variables AME'!D391/'Variables AME'!D$64*'Variables AME'!$S$64</f>
        <v>133.19077267576336</v>
      </c>
      <c r="G89" s="21">
        <f>'Variables AME'!E354*'Variables AME'!E391/'Variables AME'!E$64*'Variables AME'!$S$64</f>
        <v>148.51515405756365</v>
      </c>
      <c r="H89" s="21">
        <f>'Variables AME'!F354*'Variables AME'!F391/'Variables AME'!F$64*'Variables AME'!$S$64</f>
        <v>177.01121575384906</v>
      </c>
      <c r="I89" s="21">
        <f>'Variables AME'!G354*'Variables AME'!G391/'Variables AME'!G$64*'Variables AME'!$S$64</f>
        <v>177.78735159063052</v>
      </c>
      <c r="J89" s="21">
        <f>'Variables AME'!H354*'Variables AME'!H391/'Variables AME'!H$64*'Variables AME'!$S$64</f>
        <v>202.29780134083771</v>
      </c>
      <c r="K89" s="21">
        <f>'Variables AME'!I354*'Variables AME'!I391/'Variables AME'!I$64*'Variables AME'!$S$64</f>
        <v>243.18315121211262</v>
      </c>
      <c r="L89" s="21">
        <f>'Variables AME'!J354*'Variables AME'!J391/'Variables AME'!J$64*'Variables AME'!$S$64</f>
        <v>291.80286302513554</v>
      </c>
      <c r="M89" s="21">
        <f>'Variables AME'!K354*'Variables AME'!K391/'Variables AME'!K$64*'Variables AME'!$S$64</f>
        <v>324.45799333723994</v>
      </c>
      <c r="N89" s="21">
        <f>'Variables AME'!L354*'Variables AME'!L391/'Variables AME'!L$64*'Variables AME'!$S$64</f>
        <v>344.59051685392797</v>
      </c>
      <c r="O89" s="21">
        <f>'Variables AME'!M354*'Variables AME'!M391/'Variables AME'!M$64*'Variables AME'!$S$64</f>
        <v>351.18407264118667</v>
      </c>
      <c r="P89" s="21">
        <f>'Variables AME'!N354*'Variables AME'!N391/'Variables AME'!N$64*'Variables AME'!$S$64</f>
        <v>308.64266925110832</v>
      </c>
      <c r="Q89" s="21">
        <f>'Variables AME'!O354*'Variables AME'!O391/'Variables AME'!O$64*'Variables AME'!$S$64</f>
        <v>295.45708616547756</v>
      </c>
      <c r="R89" s="21">
        <f>'Variables AME'!P354*'Variables AME'!P391/'Variables AME'!P$64*'Variables AME'!$S$64</f>
        <v>301.44360641513487</v>
      </c>
      <c r="S89" s="21">
        <f>'Variables AME'!Q354*'Variables AME'!Q391/'Variables AME'!Q$64*'Variables AME'!$S$64</f>
        <v>288.03103748765255</v>
      </c>
      <c r="T89" s="21">
        <f>'Variables AME'!R354*'Variables AME'!R391/'Variables AME'!R$64*'Variables AME'!$S$64</f>
        <v>267.72798199746705</v>
      </c>
      <c r="U89" s="21">
        <f>'Variables AME'!S354*'Variables AME'!S391/'Variables AME'!S$64*'Variables AME'!$S$64</f>
        <v>278.91666092295577</v>
      </c>
      <c r="V89" s="21">
        <f>'Variables AME'!T354*'Variables AME'!T391/'Variables AME'!T$64*'Variables AME'!$S$64</f>
        <v>292.06377458878154</v>
      </c>
      <c r="W89" s="21">
        <f>'Variables AME'!U354*'Variables AME'!U391/'Variables AME'!U$64*'Variables AME'!$S$64</f>
        <v>306.26410961649748</v>
      </c>
      <c r="X89" s="21">
        <f>'Variables AME'!V354*'Variables AME'!V391/'Variables AME'!V$64*'Variables AME'!$S$64</f>
        <v>410.71604303294782</v>
      </c>
      <c r="Y89" s="21">
        <f>'Variables AME'!W354*'Variables AME'!W391/'Variables AME'!W$64*'Variables AME'!$S$64</f>
        <v>526.18022925124876</v>
      </c>
      <c r="Z89" s="21">
        <f>'Variables AME'!X354*'Variables AME'!X391/'Variables AME'!X$64*'Variables AME'!$S$64</f>
        <v>561.30186690684377</v>
      </c>
      <c r="AA89" s="21">
        <f>'Variables AME'!Y354*'Variables AME'!Y391/'Variables AME'!Y$64*'Variables AME'!$S$64</f>
        <v>587.78933643860489</v>
      </c>
      <c r="AB89" s="21">
        <f>'Variables AME'!Z354*'Variables AME'!Z391/'Variables AME'!Z$64*'Variables AME'!$S$64</f>
        <v>613.32523690356015</v>
      </c>
      <c r="AC89" s="21">
        <f>'Variables AME'!AA354*'Variables AME'!AA391/'Variables AME'!AA$64*'Variables AME'!$S$64</f>
        <v>638.57917408457263</v>
      </c>
      <c r="AD89" s="21">
        <f>'Variables AME'!AB354*'Variables AME'!AB391/'Variables AME'!AB$64*'Variables AME'!$S$64</f>
        <v>663.97875606915647</v>
      </c>
      <c r="AE89" s="21">
        <f>'Variables AME'!AC354*'Variables AME'!AC391/'Variables AME'!AC$64*'Variables AME'!$S$64</f>
        <v>671.8211189660791</v>
      </c>
      <c r="AF89" s="21">
        <f>'Variables AME'!AD354*'Variables AME'!AD391/'Variables AME'!AD$64*'Variables AME'!$S$64</f>
        <v>678.61712616444765</v>
      </c>
      <c r="AG89" s="21">
        <f>'Variables AME'!AE354*'Variables AME'!AE391/'Variables AME'!AE$64*'Variables AME'!$S$64</f>
        <v>685.84877066544198</v>
      </c>
      <c r="AH89" s="21">
        <f>'Variables AME'!AF354*'Variables AME'!AF391/'Variables AME'!AF$64*'Variables AME'!$S$64</f>
        <v>692.67410122618287</v>
      </c>
      <c r="AI89" s="21">
        <f>'Variables AME'!AG354*'Variables AME'!AG391/'Variables AME'!AG$64*'Variables AME'!$S$64</f>
        <v>699.57548325969572</v>
      </c>
      <c r="AJ89" s="21">
        <f>'Variables AME'!AH354*'Variables AME'!AH391/'Variables AME'!AH$64*'Variables AME'!$S$64</f>
        <v>738.06326937932522</v>
      </c>
      <c r="AK89" s="21">
        <f>'Variables AME'!AI354*'Variables AME'!AI391/'Variables AME'!AI$64*'Variables AME'!$S$64</f>
        <v>779.38509188214277</v>
      </c>
      <c r="AL89" s="21">
        <f>'Variables AME'!AJ354*'Variables AME'!AJ391/'Variables AME'!AJ$64*'Variables AME'!$S$64</f>
        <v>820.67278139969255</v>
      </c>
      <c r="AM89" s="21">
        <f>'Variables AME'!AK354*'Variables AME'!AK391/'Variables AME'!AK$64*'Variables AME'!$S$64</f>
        <v>863.22860249772975</v>
      </c>
      <c r="AN89" s="21">
        <f>'Variables AME'!AL354*'Variables AME'!AL391/'Variables AME'!AL$64*'Variables AME'!$S$64</f>
        <v>905.4247044957998</v>
      </c>
      <c r="AO89" s="21">
        <f>'Variables AME'!AM354*'Variables AME'!AM391/'Variables AME'!AM$64*'Variables AME'!$S$64</f>
        <v>918.81840747616332</v>
      </c>
      <c r="AP89" s="21">
        <f>'Variables AME'!AN354*'Variables AME'!AN391/'Variables AME'!AN$64*'Variables AME'!$S$64</f>
        <v>928.45130194848321</v>
      </c>
      <c r="AQ89" s="21">
        <f>'Variables AME'!AO354*'Variables AME'!AO391/'Variables AME'!AO$64*'Variables AME'!$S$64</f>
        <v>937.54727556038256</v>
      </c>
      <c r="AR89" s="21">
        <f>'Variables AME'!AP354*'Variables AME'!AP391/'Variables AME'!AP$64*'Variables AME'!$S$64</f>
        <v>946.51367364718624</v>
      </c>
      <c r="AS89" s="21">
        <f>'Variables AME'!AQ354*'Variables AME'!AQ391/'Variables AME'!AQ$64*'Variables AME'!$S$64</f>
        <v>955.20100325950045</v>
      </c>
      <c r="AT89" s="21">
        <f>'Variables AME'!AR354*'Variables AME'!AR391/'Variables AME'!AR$64*'Variables AME'!$S$64</f>
        <v>967.75434624007789</v>
      </c>
      <c r="AU89" s="21">
        <f>'Variables AME'!AS354*'Variables AME'!AS391/'Variables AME'!AS$64*'Variables AME'!$S$64</f>
        <v>980.51129136984957</v>
      </c>
      <c r="AV89" s="21">
        <f>'Variables AME'!AT354*'Variables AME'!AT391/'Variables AME'!AT$64*'Variables AME'!$S$64</f>
        <v>993.15070090107031</v>
      </c>
      <c r="AW89" s="21">
        <f>'Variables AME'!AU354*'Variables AME'!AU391/'Variables AME'!AU$64*'Variables AME'!$S$64</f>
        <v>1005.5974553407459</v>
      </c>
      <c r="AX89" s="21">
        <f>'Variables AME'!AV354*'Variables AME'!AV391/'Variables AME'!AV$64*'Variables AME'!$S$64</f>
        <v>1018.2026641253869</v>
      </c>
    </row>
    <row r="90" spans="1:50" x14ac:dyDescent="0.25">
      <c r="A90" s="165"/>
      <c r="B90" s="168" t="s">
        <v>313</v>
      </c>
      <c r="C90" t="s">
        <v>162</v>
      </c>
      <c r="D90" s="21">
        <f>'Variables AME'!B355*'Variables AME'!B392/'Variables AME'!B$64*'Variables AME'!$S$64</f>
        <v>17781.707148873244</v>
      </c>
      <c r="E90" s="21">
        <f>'Variables AME'!C355*'Variables AME'!C392/'Variables AME'!C$64*'Variables AME'!$S$64</f>
        <v>18067.198208804548</v>
      </c>
      <c r="F90" s="21">
        <f>'Variables AME'!D355*'Variables AME'!D392/'Variables AME'!D$64*'Variables AME'!$S$64</f>
        <v>18322.287429550386</v>
      </c>
      <c r="G90" s="21">
        <f>'Variables AME'!E355*'Variables AME'!E392/'Variables AME'!E$64*'Variables AME'!$S$64</f>
        <v>18059.195123656958</v>
      </c>
      <c r="H90" s="21">
        <f>'Variables AME'!F355*'Variables AME'!F392/'Variables AME'!F$64*'Variables AME'!$S$64</f>
        <v>19669.705665119818</v>
      </c>
      <c r="I90" s="21">
        <f>'Variables AME'!G355*'Variables AME'!G392/'Variables AME'!G$64*'Variables AME'!$S$64</f>
        <v>14980.201197750133</v>
      </c>
      <c r="J90" s="21">
        <f>'Variables AME'!H355*'Variables AME'!H392/'Variables AME'!H$64*'Variables AME'!$S$64</f>
        <v>16458.787170546984</v>
      </c>
      <c r="K90" s="21">
        <f>'Variables AME'!I355*'Variables AME'!I392/'Variables AME'!I$64*'Variables AME'!$S$64</f>
        <v>18092.612664720411</v>
      </c>
      <c r="L90" s="21">
        <f>'Variables AME'!J355*'Variables AME'!J392/'Variables AME'!J$64*'Variables AME'!$S$64</f>
        <v>18988.38698245884</v>
      </c>
      <c r="M90" s="21">
        <f>'Variables AME'!K355*'Variables AME'!K392/'Variables AME'!K$64*'Variables AME'!$S$64</f>
        <v>17484.817995148878</v>
      </c>
      <c r="N90" s="21">
        <f>'Variables AME'!L355*'Variables AME'!L392/'Variables AME'!L$64*'Variables AME'!$S$64</f>
        <v>15764.641308188651</v>
      </c>
      <c r="O90" s="21">
        <f>'Variables AME'!M355*'Variables AME'!M392/'Variables AME'!M$64*'Variables AME'!$S$64</f>
        <v>13692.676663352297</v>
      </c>
      <c r="P90" s="21">
        <f>'Variables AME'!N355*'Variables AME'!N392/'Variables AME'!N$64*'Variables AME'!$S$64</f>
        <v>12337.916219478999</v>
      </c>
      <c r="Q90" s="21">
        <f>'Variables AME'!O355*'Variables AME'!O392/'Variables AME'!O$64*'Variables AME'!$S$64</f>
        <v>13380.862519118686</v>
      </c>
      <c r="R90" s="21">
        <f>'Variables AME'!P355*'Variables AME'!P392/'Variables AME'!P$64*'Variables AME'!$S$64</f>
        <v>14608.656189640831</v>
      </c>
      <c r="S90" s="21">
        <f>'Variables AME'!Q355*'Variables AME'!Q392/'Variables AME'!Q$64*'Variables AME'!$S$64</f>
        <v>13434.269563571628</v>
      </c>
      <c r="T90" s="21">
        <f>'Variables AME'!R355*'Variables AME'!R392/'Variables AME'!R$64*'Variables AME'!$S$64</f>
        <v>13420.551811510919</v>
      </c>
      <c r="U90" s="21">
        <f>'Variables AME'!S355*'Variables AME'!S392/'Variables AME'!S$64*'Variables AME'!$S$64</f>
        <v>13296.856917415618</v>
      </c>
      <c r="V90" s="21">
        <f>'Variables AME'!T355*'Variables AME'!T392/'Variables AME'!T$64*'Variables AME'!$S$64</f>
        <v>13154.559293514052</v>
      </c>
      <c r="W90" s="21">
        <f>'Variables AME'!U355*'Variables AME'!U392/'Variables AME'!U$64*'Variables AME'!$S$64</f>
        <v>13060.938287031262</v>
      </c>
      <c r="X90" s="21">
        <f>'Variables AME'!V355*'Variables AME'!V392/'Variables AME'!V$64*'Variables AME'!$S$64</f>
        <v>14256.019434678577</v>
      </c>
      <c r="Y90" s="21">
        <f>'Variables AME'!W355*'Variables AME'!W392/'Variables AME'!W$64*'Variables AME'!$S$64</f>
        <v>15718.1424902666</v>
      </c>
      <c r="Z90" s="21">
        <f>'Variables AME'!X355*'Variables AME'!X392/'Variables AME'!X$64*'Variables AME'!$S$64</f>
        <v>15588.226584711485</v>
      </c>
      <c r="AA90" s="21">
        <f>'Variables AME'!Y355*'Variables AME'!Y392/'Variables AME'!Y$64*'Variables AME'!$S$64</f>
        <v>15467.438740557893</v>
      </c>
      <c r="AB90" s="21">
        <f>'Variables AME'!Z355*'Variables AME'!Z392/'Variables AME'!Z$64*'Variables AME'!$S$64</f>
        <v>15384.644173132376</v>
      </c>
      <c r="AC90" s="21">
        <f>'Variables AME'!AA355*'Variables AME'!AA392/'Variables AME'!AA$64*'Variables AME'!$S$64</f>
        <v>15324.476875184631</v>
      </c>
      <c r="AD90" s="21">
        <f>'Variables AME'!AB355*'Variables AME'!AB392/'Variables AME'!AB$64*'Variables AME'!$S$64</f>
        <v>15289.500025729827</v>
      </c>
      <c r="AE90" s="21">
        <f>'Variables AME'!AC355*'Variables AME'!AC392/'Variables AME'!AC$64*'Variables AME'!$S$64</f>
        <v>15189.713387750429</v>
      </c>
      <c r="AF90" s="21">
        <f>'Variables AME'!AD355*'Variables AME'!AD392/'Variables AME'!AD$64*'Variables AME'!$S$64</f>
        <v>15092.177877241653</v>
      </c>
      <c r="AG90" s="21">
        <f>'Variables AME'!AE355*'Variables AME'!AE392/'Variables AME'!AE$64*'Variables AME'!$S$64</f>
        <v>14995.376165406586</v>
      </c>
      <c r="AH90" s="21">
        <f>'Variables AME'!AF355*'Variables AME'!AF392/'Variables AME'!AF$64*'Variables AME'!$S$64</f>
        <v>14895.128592611136</v>
      </c>
      <c r="AI90" s="21">
        <f>'Variables AME'!AG355*'Variables AME'!AG392/'Variables AME'!AG$64*'Variables AME'!$S$64</f>
        <v>14801.789918425025</v>
      </c>
      <c r="AJ90" s="21">
        <f>'Variables AME'!AH355*'Variables AME'!AH392/'Variables AME'!AH$64*'Variables AME'!$S$64</f>
        <v>14746.635188681452</v>
      </c>
      <c r="AK90" s="21">
        <f>'Variables AME'!AI355*'Variables AME'!AI392/'Variables AME'!AI$64*'Variables AME'!$S$64</f>
        <v>14686.071219402973</v>
      </c>
      <c r="AL90" s="21">
        <f>'Variables AME'!AJ355*'Variables AME'!AJ392/'Variables AME'!AJ$64*'Variables AME'!$S$64</f>
        <v>14628.125119724125</v>
      </c>
      <c r="AM90" s="21">
        <f>'Variables AME'!AK355*'Variables AME'!AK392/'Variables AME'!AK$64*'Variables AME'!$S$64</f>
        <v>14571.219738691199</v>
      </c>
      <c r="AN90" s="21">
        <f>'Variables AME'!AL355*'Variables AME'!AL392/'Variables AME'!AL$64*'Variables AME'!$S$64</f>
        <v>14514.304239380572</v>
      </c>
      <c r="AO90" s="21">
        <f>'Variables AME'!AM355*'Variables AME'!AM392/'Variables AME'!AM$64*'Variables AME'!$S$64</f>
        <v>14422.303232609598</v>
      </c>
      <c r="AP90" s="21">
        <f>'Variables AME'!AN355*'Variables AME'!AN392/'Variables AME'!AN$64*'Variables AME'!$S$64</f>
        <v>14311.761903115181</v>
      </c>
      <c r="AQ90" s="21">
        <f>'Variables AME'!AO355*'Variables AME'!AO392/'Variables AME'!AO$64*'Variables AME'!$S$64</f>
        <v>14199.867935822032</v>
      </c>
      <c r="AR90" s="21">
        <f>'Variables AME'!AP355*'Variables AME'!AP392/'Variables AME'!AP$64*'Variables AME'!$S$64</f>
        <v>14089.683676132958</v>
      </c>
      <c r="AS90" s="21">
        <f>'Variables AME'!AQ355*'Variables AME'!AQ392/'Variables AME'!AQ$64*'Variables AME'!$S$64</f>
        <v>13978.036356996328</v>
      </c>
      <c r="AT90" s="21">
        <f>'Variables AME'!AR355*'Variables AME'!AR392/'Variables AME'!AR$64*'Variables AME'!$S$64</f>
        <v>13908.805844283932</v>
      </c>
      <c r="AU90" s="21">
        <f>'Variables AME'!AS355*'Variables AME'!AS392/'Variables AME'!AS$64*'Variables AME'!$S$64</f>
        <v>13834.241081377606</v>
      </c>
      <c r="AV90" s="21">
        <f>'Variables AME'!AT355*'Variables AME'!AT392/'Variables AME'!AT$64*'Variables AME'!$S$64</f>
        <v>13759.397920685791</v>
      </c>
      <c r="AW90" s="21">
        <f>'Variables AME'!AU355*'Variables AME'!AU392/'Variables AME'!AU$64*'Variables AME'!$S$64</f>
        <v>13683.94513204147</v>
      </c>
      <c r="AX90" s="21">
        <f>'Variables AME'!AV355*'Variables AME'!AV392/'Variables AME'!AV$64*'Variables AME'!$S$64</f>
        <v>13610.441251009146</v>
      </c>
    </row>
    <row r="91" spans="1:50" x14ac:dyDescent="0.25">
      <c r="A91" s="165"/>
      <c r="B91" s="168"/>
      <c r="C91" t="s">
        <v>163</v>
      </c>
      <c r="D91" s="21">
        <f>'Variables AME'!B356*'Variables AME'!B393/'Variables AME'!B$64*'Variables AME'!$S$64</f>
        <v>0</v>
      </c>
      <c r="E91" s="21">
        <f>'Variables AME'!C356*'Variables AME'!C393/'Variables AME'!C$64*'Variables AME'!$S$64</f>
        <v>0</v>
      </c>
      <c r="F91" s="21">
        <f>'Variables AME'!D356*'Variables AME'!D393/'Variables AME'!D$64*'Variables AME'!$S$64</f>
        <v>0</v>
      </c>
      <c r="G91" s="21">
        <f>'Variables AME'!E356*'Variables AME'!E393/'Variables AME'!E$64*'Variables AME'!$S$64</f>
        <v>0</v>
      </c>
      <c r="H91" s="21">
        <f>'Variables AME'!F356*'Variables AME'!F393/'Variables AME'!F$64*'Variables AME'!$S$64</f>
        <v>0</v>
      </c>
      <c r="I91" s="21">
        <f>'Variables AME'!G356*'Variables AME'!G393/'Variables AME'!G$64*'Variables AME'!$S$64</f>
        <v>0</v>
      </c>
      <c r="J91" s="21">
        <f>'Variables AME'!H356*'Variables AME'!H393/'Variables AME'!H$64*'Variables AME'!$S$64</f>
        <v>0</v>
      </c>
      <c r="K91" s="21">
        <f>'Variables AME'!I356*'Variables AME'!I393/'Variables AME'!I$64*'Variables AME'!$S$64</f>
        <v>0</v>
      </c>
      <c r="L91" s="21">
        <f>'Variables AME'!J356*'Variables AME'!J393/'Variables AME'!J$64*'Variables AME'!$S$64</f>
        <v>0</v>
      </c>
      <c r="M91" s="21">
        <f>'Variables AME'!K356*'Variables AME'!K393/'Variables AME'!K$64*'Variables AME'!$S$64</f>
        <v>0</v>
      </c>
      <c r="N91" s="21">
        <f>'Variables AME'!L356*'Variables AME'!L393/'Variables AME'!L$64*'Variables AME'!$S$64</f>
        <v>0</v>
      </c>
      <c r="O91" s="21">
        <f>'Variables AME'!M356*'Variables AME'!M393/'Variables AME'!M$64*'Variables AME'!$S$64</f>
        <v>0</v>
      </c>
      <c r="P91" s="21">
        <f>'Variables AME'!N356*'Variables AME'!N393/'Variables AME'!N$64*'Variables AME'!$S$64</f>
        <v>0</v>
      </c>
      <c r="Q91" s="21">
        <f>'Variables AME'!O356*'Variables AME'!O393/'Variables AME'!O$64*'Variables AME'!$S$64</f>
        <v>0</v>
      </c>
      <c r="R91" s="21">
        <f>'Variables AME'!P356*'Variables AME'!P393/'Variables AME'!P$64*'Variables AME'!$S$64</f>
        <v>0</v>
      </c>
      <c r="S91" s="21">
        <f>'Variables AME'!Q356*'Variables AME'!Q393/'Variables AME'!Q$64*'Variables AME'!$S$64</f>
        <v>0</v>
      </c>
      <c r="T91" s="21">
        <f>'Variables AME'!R356*'Variables AME'!R393/'Variables AME'!R$64*'Variables AME'!$S$64</f>
        <v>0</v>
      </c>
      <c r="U91" s="21">
        <f>'Variables AME'!S356*'Variables AME'!S393/'Variables AME'!S$64*'Variables AME'!$S$64</f>
        <v>0</v>
      </c>
      <c r="V91" s="21">
        <f>'Variables AME'!T356*'Variables AME'!T393/'Variables AME'!T$64*'Variables AME'!$S$64</f>
        <v>0</v>
      </c>
      <c r="W91" s="21">
        <f>'Variables AME'!U356*'Variables AME'!U393/'Variables AME'!U$64*'Variables AME'!$S$64</f>
        <v>0</v>
      </c>
      <c r="X91" s="21">
        <f>'Variables AME'!V356*'Variables AME'!V393/'Variables AME'!V$64*'Variables AME'!$S$64</f>
        <v>0</v>
      </c>
      <c r="Y91" s="21">
        <f>'Variables AME'!W356*'Variables AME'!W393/'Variables AME'!W$64*'Variables AME'!$S$64</f>
        <v>0</v>
      </c>
      <c r="Z91" s="21">
        <f>'Variables AME'!X356*'Variables AME'!X393/'Variables AME'!X$64*'Variables AME'!$S$64</f>
        <v>0</v>
      </c>
      <c r="AA91" s="21">
        <f>'Variables AME'!Y356*'Variables AME'!Y393/'Variables AME'!Y$64*'Variables AME'!$S$64</f>
        <v>0</v>
      </c>
      <c r="AB91" s="21">
        <f>'Variables AME'!Z356*'Variables AME'!Z393/'Variables AME'!Z$64*'Variables AME'!$S$64</f>
        <v>0</v>
      </c>
      <c r="AC91" s="21">
        <f>'Variables AME'!AA356*'Variables AME'!AA393/'Variables AME'!AA$64*'Variables AME'!$S$64</f>
        <v>0</v>
      </c>
      <c r="AD91" s="21">
        <f>'Variables AME'!AB356*'Variables AME'!AB393/'Variables AME'!AB$64*'Variables AME'!$S$64</f>
        <v>0</v>
      </c>
      <c r="AE91" s="21">
        <f>'Variables AME'!AC356*'Variables AME'!AC393/'Variables AME'!AC$64*'Variables AME'!$S$64</f>
        <v>0</v>
      </c>
      <c r="AF91" s="21">
        <f>'Variables AME'!AD356*'Variables AME'!AD393/'Variables AME'!AD$64*'Variables AME'!$S$64</f>
        <v>0</v>
      </c>
      <c r="AG91" s="21">
        <f>'Variables AME'!AE356*'Variables AME'!AE393/'Variables AME'!AE$64*'Variables AME'!$S$64</f>
        <v>0</v>
      </c>
      <c r="AH91" s="21">
        <f>'Variables AME'!AF356*'Variables AME'!AF393/'Variables AME'!AF$64*'Variables AME'!$S$64</f>
        <v>0</v>
      </c>
      <c r="AI91" s="21">
        <f>'Variables AME'!AG356*'Variables AME'!AG393/'Variables AME'!AG$64*'Variables AME'!$S$64</f>
        <v>0</v>
      </c>
      <c r="AJ91" s="21">
        <f>'Variables AME'!AH356*'Variables AME'!AH393/'Variables AME'!AH$64*'Variables AME'!$S$64</f>
        <v>0</v>
      </c>
      <c r="AK91" s="21">
        <f>'Variables AME'!AI356*'Variables AME'!AI393/'Variables AME'!AI$64*'Variables AME'!$S$64</f>
        <v>0</v>
      </c>
      <c r="AL91" s="21">
        <f>'Variables AME'!AJ356*'Variables AME'!AJ393/'Variables AME'!AJ$64*'Variables AME'!$S$64</f>
        <v>0</v>
      </c>
      <c r="AM91" s="21">
        <f>'Variables AME'!AK356*'Variables AME'!AK393/'Variables AME'!AK$64*'Variables AME'!$S$64</f>
        <v>0</v>
      </c>
      <c r="AN91" s="21">
        <f>'Variables AME'!AL356*'Variables AME'!AL393/'Variables AME'!AL$64*'Variables AME'!$S$64</f>
        <v>0</v>
      </c>
      <c r="AO91" s="21">
        <f>'Variables AME'!AM356*'Variables AME'!AM393/'Variables AME'!AM$64*'Variables AME'!$S$64</f>
        <v>0</v>
      </c>
      <c r="AP91" s="21">
        <f>'Variables AME'!AN356*'Variables AME'!AN393/'Variables AME'!AN$64*'Variables AME'!$S$64</f>
        <v>0</v>
      </c>
      <c r="AQ91" s="21">
        <f>'Variables AME'!AO356*'Variables AME'!AO393/'Variables AME'!AO$64*'Variables AME'!$S$64</f>
        <v>0</v>
      </c>
      <c r="AR91" s="21">
        <f>'Variables AME'!AP356*'Variables AME'!AP393/'Variables AME'!AP$64*'Variables AME'!$S$64</f>
        <v>0</v>
      </c>
      <c r="AS91" s="21">
        <f>'Variables AME'!AQ356*'Variables AME'!AQ393/'Variables AME'!AQ$64*'Variables AME'!$S$64</f>
        <v>0</v>
      </c>
      <c r="AT91" s="21">
        <f>'Variables AME'!AR356*'Variables AME'!AR393/'Variables AME'!AR$64*'Variables AME'!$S$64</f>
        <v>0</v>
      </c>
      <c r="AU91" s="21">
        <f>'Variables AME'!AS356*'Variables AME'!AS393/'Variables AME'!AS$64*'Variables AME'!$S$64</f>
        <v>0</v>
      </c>
      <c r="AV91" s="21">
        <f>'Variables AME'!AT356*'Variables AME'!AT393/'Variables AME'!AT$64*'Variables AME'!$S$64</f>
        <v>0</v>
      </c>
      <c r="AW91" s="21">
        <f>'Variables AME'!AU356*'Variables AME'!AU393/'Variables AME'!AU$64*'Variables AME'!$S$64</f>
        <v>0</v>
      </c>
      <c r="AX91" s="21">
        <f>'Variables AME'!AV356*'Variables AME'!AV393/'Variables AME'!AV$64*'Variables AME'!$S$64</f>
        <v>0</v>
      </c>
    </row>
    <row r="92" spans="1:50" x14ac:dyDescent="0.25">
      <c r="A92" s="165"/>
      <c r="B92" s="168"/>
      <c r="C92" t="s">
        <v>164</v>
      </c>
      <c r="D92" s="21">
        <f>'Variables AME'!B357*'Variables AME'!B394/'Variables AME'!B$64*'Variables AME'!$S$64</f>
        <v>0</v>
      </c>
      <c r="E92" s="21">
        <f>'Variables AME'!C357*'Variables AME'!C394/'Variables AME'!C$64*'Variables AME'!$S$64</f>
        <v>0</v>
      </c>
      <c r="F92" s="21">
        <f>'Variables AME'!D357*'Variables AME'!D394/'Variables AME'!D$64*'Variables AME'!$S$64</f>
        <v>0</v>
      </c>
      <c r="G92" s="21">
        <f>'Variables AME'!E357*'Variables AME'!E394/'Variables AME'!E$64*'Variables AME'!$S$64</f>
        <v>0</v>
      </c>
      <c r="H92" s="21">
        <f>'Variables AME'!F357*'Variables AME'!F394/'Variables AME'!F$64*'Variables AME'!$S$64</f>
        <v>0</v>
      </c>
      <c r="I92" s="21">
        <f>'Variables AME'!G357*'Variables AME'!G394/'Variables AME'!G$64*'Variables AME'!$S$64</f>
        <v>0</v>
      </c>
      <c r="J92" s="21">
        <f>'Variables AME'!H357*'Variables AME'!H394/'Variables AME'!H$64*'Variables AME'!$S$64</f>
        <v>0</v>
      </c>
      <c r="K92" s="21">
        <f>'Variables AME'!I357*'Variables AME'!I394/'Variables AME'!I$64*'Variables AME'!$S$64</f>
        <v>0</v>
      </c>
      <c r="L92" s="21">
        <f>'Variables AME'!J357*'Variables AME'!J394/'Variables AME'!J$64*'Variables AME'!$S$64</f>
        <v>0</v>
      </c>
      <c r="M92" s="21">
        <f>'Variables AME'!K357*'Variables AME'!K394/'Variables AME'!K$64*'Variables AME'!$S$64</f>
        <v>0</v>
      </c>
      <c r="N92" s="21">
        <f>'Variables AME'!L357*'Variables AME'!L394/'Variables AME'!L$64*'Variables AME'!$S$64</f>
        <v>0</v>
      </c>
      <c r="O92" s="21">
        <f>'Variables AME'!M357*'Variables AME'!M394/'Variables AME'!M$64*'Variables AME'!$S$64</f>
        <v>0</v>
      </c>
      <c r="P92" s="21">
        <f>'Variables AME'!N357*'Variables AME'!N394/'Variables AME'!N$64*'Variables AME'!$S$64</f>
        <v>0</v>
      </c>
      <c r="Q92" s="21">
        <f>'Variables AME'!O357*'Variables AME'!O394/'Variables AME'!O$64*'Variables AME'!$S$64</f>
        <v>0</v>
      </c>
      <c r="R92" s="21">
        <f>'Variables AME'!P357*'Variables AME'!P394/'Variables AME'!P$64*'Variables AME'!$S$64</f>
        <v>0</v>
      </c>
      <c r="S92" s="21">
        <f>'Variables AME'!Q357*'Variables AME'!Q394/'Variables AME'!Q$64*'Variables AME'!$S$64</f>
        <v>0</v>
      </c>
      <c r="T92" s="21">
        <f>'Variables AME'!R357*'Variables AME'!R394/'Variables AME'!R$64*'Variables AME'!$S$64</f>
        <v>0</v>
      </c>
      <c r="U92" s="21">
        <f>'Variables AME'!S357*'Variables AME'!S394/'Variables AME'!S$64*'Variables AME'!$S$64</f>
        <v>0</v>
      </c>
      <c r="V92" s="21">
        <f>'Variables AME'!T357*'Variables AME'!T394/'Variables AME'!T$64*'Variables AME'!$S$64</f>
        <v>0</v>
      </c>
      <c r="W92" s="21">
        <f>'Variables AME'!U357*'Variables AME'!U394/'Variables AME'!U$64*'Variables AME'!$S$64</f>
        <v>0</v>
      </c>
      <c r="X92" s="21">
        <f>'Variables AME'!V357*'Variables AME'!V394/'Variables AME'!V$64*'Variables AME'!$S$64</f>
        <v>0</v>
      </c>
      <c r="Y92" s="21">
        <f>'Variables AME'!W357*'Variables AME'!W394/'Variables AME'!W$64*'Variables AME'!$S$64</f>
        <v>0</v>
      </c>
      <c r="Z92" s="21">
        <f>'Variables AME'!X357*'Variables AME'!X394/'Variables AME'!X$64*'Variables AME'!$S$64</f>
        <v>0</v>
      </c>
      <c r="AA92" s="21">
        <f>'Variables AME'!Y357*'Variables AME'!Y394/'Variables AME'!Y$64*'Variables AME'!$S$64</f>
        <v>0</v>
      </c>
      <c r="AB92" s="21">
        <f>'Variables AME'!Z357*'Variables AME'!Z394/'Variables AME'!Z$64*'Variables AME'!$S$64</f>
        <v>0</v>
      </c>
      <c r="AC92" s="21">
        <f>'Variables AME'!AA357*'Variables AME'!AA394/'Variables AME'!AA$64*'Variables AME'!$S$64</f>
        <v>0</v>
      </c>
      <c r="AD92" s="21">
        <f>'Variables AME'!AB357*'Variables AME'!AB394/'Variables AME'!AB$64*'Variables AME'!$S$64</f>
        <v>0</v>
      </c>
      <c r="AE92" s="21">
        <f>'Variables AME'!AC357*'Variables AME'!AC394/'Variables AME'!AC$64*'Variables AME'!$S$64</f>
        <v>0</v>
      </c>
      <c r="AF92" s="21">
        <f>'Variables AME'!AD357*'Variables AME'!AD394/'Variables AME'!AD$64*'Variables AME'!$S$64</f>
        <v>0</v>
      </c>
      <c r="AG92" s="21">
        <f>'Variables AME'!AE357*'Variables AME'!AE394/'Variables AME'!AE$64*'Variables AME'!$S$64</f>
        <v>0</v>
      </c>
      <c r="AH92" s="21">
        <f>'Variables AME'!AF357*'Variables AME'!AF394/'Variables AME'!AF$64*'Variables AME'!$S$64</f>
        <v>0</v>
      </c>
      <c r="AI92" s="21">
        <f>'Variables AME'!AG357*'Variables AME'!AG394/'Variables AME'!AG$64*'Variables AME'!$S$64</f>
        <v>0</v>
      </c>
      <c r="AJ92" s="21">
        <f>'Variables AME'!AH357*'Variables AME'!AH394/'Variables AME'!AH$64*'Variables AME'!$S$64</f>
        <v>0</v>
      </c>
      <c r="AK92" s="21">
        <f>'Variables AME'!AI357*'Variables AME'!AI394/'Variables AME'!AI$64*'Variables AME'!$S$64</f>
        <v>0</v>
      </c>
      <c r="AL92" s="21">
        <f>'Variables AME'!AJ357*'Variables AME'!AJ394/'Variables AME'!AJ$64*'Variables AME'!$S$64</f>
        <v>0</v>
      </c>
      <c r="AM92" s="21">
        <f>'Variables AME'!AK357*'Variables AME'!AK394/'Variables AME'!AK$64*'Variables AME'!$S$64</f>
        <v>0</v>
      </c>
      <c r="AN92" s="21">
        <f>'Variables AME'!AL357*'Variables AME'!AL394/'Variables AME'!AL$64*'Variables AME'!$S$64</f>
        <v>0</v>
      </c>
      <c r="AO92" s="21">
        <f>'Variables AME'!AM357*'Variables AME'!AM394/'Variables AME'!AM$64*'Variables AME'!$S$64</f>
        <v>0</v>
      </c>
      <c r="AP92" s="21">
        <f>'Variables AME'!AN357*'Variables AME'!AN394/'Variables AME'!AN$64*'Variables AME'!$S$64</f>
        <v>0</v>
      </c>
      <c r="AQ92" s="21">
        <f>'Variables AME'!AO357*'Variables AME'!AO394/'Variables AME'!AO$64*'Variables AME'!$S$64</f>
        <v>0</v>
      </c>
      <c r="AR92" s="21">
        <f>'Variables AME'!AP357*'Variables AME'!AP394/'Variables AME'!AP$64*'Variables AME'!$S$64</f>
        <v>0</v>
      </c>
      <c r="AS92" s="21">
        <f>'Variables AME'!AQ357*'Variables AME'!AQ394/'Variables AME'!AQ$64*'Variables AME'!$S$64</f>
        <v>0</v>
      </c>
      <c r="AT92" s="21">
        <f>'Variables AME'!AR357*'Variables AME'!AR394/'Variables AME'!AR$64*'Variables AME'!$S$64</f>
        <v>0</v>
      </c>
      <c r="AU92" s="21">
        <f>'Variables AME'!AS357*'Variables AME'!AS394/'Variables AME'!AS$64*'Variables AME'!$S$64</f>
        <v>0</v>
      </c>
      <c r="AV92" s="21">
        <f>'Variables AME'!AT357*'Variables AME'!AT394/'Variables AME'!AT$64*'Variables AME'!$S$64</f>
        <v>0</v>
      </c>
      <c r="AW92" s="21">
        <f>'Variables AME'!AU357*'Variables AME'!AU394/'Variables AME'!AU$64*'Variables AME'!$S$64</f>
        <v>0</v>
      </c>
      <c r="AX92" s="21">
        <f>'Variables AME'!AV357*'Variables AME'!AV394/'Variables AME'!AV$64*'Variables AME'!$S$64</f>
        <v>0</v>
      </c>
    </row>
    <row r="93" spans="1:50" x14ac:dyDescent="0.25">
      <c r="A93" s="165"/>
      <c r="B93" s="168"/>
      <c r="C93" t="s">
        <v>165</v>
      </c>
      <c r="D93" s="21">
        <f>'Variables AME'!B358*'Variables AME'!B395/'Variables AME'!B$64*'Variables AME'!$S$64</f>
        <v>0</v>
      </c>
      <c r="E93" s="21">
        <f>'Variables AME'!C358*'Variables AME'!C395/'Variables AME'!C$64*'Variables AME'!$S$64</f>
        <v>0</v>
      </c>
      <c r="F93" s="21">
        <f>'Variables AME'!D358*'Variables AME'!D395/'Variables AME'!D$64*'Variables AME'!$S$64</f>
        <v>0</v>
      </c>
      <c r="G93" s="21">
        <f>'Variables AME'!E358*'Variables AME'!E395/'Variables AME'!E$64*'Variables AME'!$S$64</f>
        <v>0</v>
      </c>
      <c r="H93" s="21">
        <f>'Variables AME'!F358*'Variables AME'!F395/'Variables AME'!F$64*'Variables AME'!$S$64</f>
        <v>0</v>
      </c>
      <c r="I93" s="21">
        <f>'Variables AME'!G358*'Variables AME'!G395/'Variables AME'!G$64*'Variables AME'!$S$64</f>
        <v>0</v>
      </c>
      <c r="J93" s="21">
        <f>'Variables AME'!H358*'Variables AME'!H395/'Variables AME'!H$64*'Variables AME'!$S$64</f>
        <v>0</v>
      </c>
      <c r="K93" s="21">
        <f>'Variables AME'!I358*'Variables AME'!I395/'Variables AME'!I$64*'Variables AME'!$S$64</f>
        <v>0</v>
      </c>
      <c r="L93" s="21">
        <f>'Variables AME'!J358*'Variables AME'!J395/'Variables AME'!J$64*'Variables AME'!$S$64</f>
        <v>0</v>
      </c>
      <c r="M93" s="21">
        <f>'Variables AME'!K358*'Variables AME'!K395/'Variables AME'!K$64*'Variables AME'!$S$64</f>
        <v>0</v>
      </c>
      <c r="N93" s="21">
        <f>'Variables AME'!L358*'Variables AME'!L395/'Variables AME'!L$64*'Variables AME'!$S$64</f>
        <v>0</v>
      </c>
      <c r="O93" s="21">
        <f>'Variables AME'!M358*'Variables AME'!M395/'Variables AME'!M$64*'Variables AME'!$S$64</f>
        <v>0</v>
      </c>
      <c r="P93" s="21">
        <f>'Variables AME'!N358*'Variables AME'!N395/'Variables AME'!N$64*'Variables AME'!$S$64</f>
        <v>0</v>
      </c>
      <c r="Q93" s="21">
        <f>'Variables AME'!O358*'Variables AME'!O395/'Variables AME'!O$64*'Variables AME'!$S$64</f>
        <v>0</v>
      </c>
      <c r="R93" s="21">
        <f>'Variables AME'!P358*'Variables AME'!P395/'Variables AME'!P$64*'Variables AME'!$S$64</f>
        <v>0</v>
      </c>
      <c r="S93" s="21">
        <f>'Variables AME'!Q358*'Variables AME'!Q395/'Variables AME'!Q$64*'Variables AME'!$S$64</f>
        <v>0</v>
      </c>
      <c r="T93" s="21">
        <f>'Variables AME'!R358*'Variables AME'!R395/'Variables AME'!R$64*'Variables AME'!$S$64</f>
        <v>0</v>
      </c>
      <c r="U93" s="21">
        <f>'Variables AME'!S358*'Variables AME'!S395/'Variables AME'!S$64*'Variables AME'!$S$64</f>
        <v>0</v>
      </c>
      <c r="V93" s="21">
        <f>'Variables AME'!T358*'Variables AME'!T395/'Variables AME'!T$64*'Variables AME'!$S$64</f>
        <v>0</v>
      </c>
      <c r="W93" s="21">
        <f>'Variables AME'!U358*'Variables AME'!U395/'Variables AME'!U$64*'Variables AME'!$S$64</f>
        <v>0</v>
      </c>
      <c r="X93" s="21">
        <f>'Variables AME'!V358*'Variables AME'!V395/'Variables AME'!V$64*'Variables AME'!$S$64</f>
        <v>0</v>
      </c>
      <c r="Y93" s="21">
        <f>'Variables AME'!W358*'Variables AME'!W395/'Variables AME'!W$64*'Variables AME'!$S$64</f>
        <v>0</v>
      </c>
      <c r="Z93" s="21">
        <f>'Variables AME'!X358*'Variables AME'!X395/'Variables AME'!X$64*'Variables AME'!$S$64</f>
        <v>0</v>
      </c>
      <c r="AA93" s="21">
        <f>'Variables AME'!Y358*'Variables AME'!Y395/'Variables AME'!Y$64*'Variables AME'!$S$64</f>
        <v>0</v>
      </c>
      <c r="AB93" s="21">
        <f>'Variables AME'!Z358*'Variables AME'!Z395/'Variables AME'!Z$64*'Variables AME'!$S$64</f>
        <v>0</v>
      </c>
      <c r="AC93" s="21">
        <f>'Variables AME'!AA358*'Variables AME'!AA395/'Variables AME'!AA$64*'Variables AME'!$S$64</f>
        <v>0</v>
      </c>
      <c r="AD93" s="21">
        <f>'Variables AME'!AB358*'Variables AME'!AB395/'Variables AME'!AB$64*'Variables AME'!$S$64</f>
        <v>0</v>
      </c>
      <c r="AE93" s="21">
        <f>'Variables AME'!AC358*'Variables AME'!AC395/'Variables AME'!AC$64*'Variables AME'!$S$64</f>
        <v>0</v>
      </c>
      <c r="AF93" s="21">
        <f>'Variables AME'!AD358*'Variables AME'!AD395/'Variables AME'!AD$64*'Variables AME'!$S$64</f>
        <v>0</v>
      </c>
      <c r="AG93" s="21">
        <f>'Variables AME'!AE358*'Variables AME'!AE395/'Variables AME'!AE$64*'Variables AME'!$S$64</f>
        <v>0</v>
      </c>
      <c r="AH93" s="21">
        <f>'Variables AME'!AF358*'Variables AME'!AF395/'Variables AME'!AF$64*'Variables AME'!$S$64</f>
        <v>0</v>
      </c>
      <c r="AI93" s="21">
        <f>'Variables AME'!AG358*'Variables AME'!AG395/'Variables AME'!AG$64*'Variables AME'!$S$64</f>
        <v>0</v>
      </c>
      <c r="AJ93" s="21">
        <f>'Variables AME'!AH358*'Variables AME'!AH395/'Variables AME'!AH$64*'Variables AME'!$S$64</f>
        <v>0</v>
      </c>
      <c r="AK93" s="21">
        <f>'Variables AME'!AI358*'Variables AME'!AI395/'Variables AME'!AI$64*'Variables AME'!$S$64</f>
        <v>0</v>
      </c>
      <c r="AL93" s="21">
        <f>'Variables AME'!AJ358*'Variables AME'!AJ395/'Variables AME'!AJ$64*'Variables AME'!$S$64</f>
        <v>0</v>
      </c>
      <c r="AM93" s="21">
        <f>'Variables AME'!AK358*'Variables AME'!AK395/'Variables AME'!AK$64*'Variables AME'!$S$64</f>
        <v>0</v>
      </c>
      <c r="AN93" s="21">
        <f>'Variables AME'!AL358*'Variables AME'!AL395/'Variables AME'!AL$64*'Variables AME'!$S$64</f>
        <v>0</v>
      </c>
      <c r="AO93" s="21">
        <f>'Variables AME'!AM358*'Variables AME'!AM395/'Variables AME'!AM$64*'Variables AME'!$S$64</f>
        <v>0</v>
      </c>
      <c r="AP93" s="21">
        <f>'Variables AME'!AN358*'Variables AME'!AN395/'Variables AME'!AN$64*'Variables AME'!$S$64</f>
        <v>0</v>
      </c>
      <c r="AQ93" s="21">
        <f>'Variables AME'!AO358*'Variables AME'!AO395/'Variables AME'!AO$64*'Variables AME'!$S$64</f>
        <v>0</v>
      </c>
      <c r="AR93" s="21">
        <f>'Variables AME'!AP358*'Variables AME'!AP395/'Variables AME'!AP$64*'Variables AME'!$S$64</f>
        <v>0</v>
      </c>
      <c r="AS93" s="21">
        <f>'Variables AME'!AQ358*'Variables AME'!AQ395/'Variables AME'!AQ$64*'Variables AME'!$S$64</f>
        <v>0</v>
      </c>
      <c r="AT93" s="21">
        <f>'Variables AME'!AR358*'Variables AME'!AR395/'Variables AME'!AR$64*'Variables AME'!$S$64</f>
        <v>0</v>
      </c>
      <c r="AU93" s="21">
        <f>'Variables AME'!AS358*'Variables AME'!AS395/'Variables AME'!AS$64*'Variables AME'!$S$64</f>
        <v>0</v>
      </c>
      <c r="AV93" s="21">
        <f>'Variables AME'!AT358*'Variables AME'!AT395/'Variables AME'!AT$64*'Variables AME'!$S$64</f>
        <v>0</v>
      </c>
      <c r="AW93" s="21">
        <f>'Variables AME'!AU358*'Variables AME'!AU395/'Variables AME'!AU$64*'Variables AME'!$S$64</f>
        <v>0</v>
      </c>
      <c r="AX93" s="21">
        <f>'Variables AME'!AV358*'Variables AME'!AV395/'Variables AME'!AV$64*'Variables AME'!$S$64</f>
        <v>0</v>
      </c>
    </row>
    <row r="94" spans="1:50" x14ac:dyDescent="0.25">
      <c r="A94" s="165"/>
      <c r="B94" s="168"/>
      <c r="C94" t="s">
        <v>166</v>
      </c>
      <c r="D94" s="21">
        <f>'Variables AME'!B359*'Variables AME'!B396/'Variables AME'!B$64*'Variables AME'!$S$64</f>
        <v>0</v>
      </c>
      <c r="E94" s="21">
        <f>'Variables AME'!C359*'Variables AME'!C396/'Variables AME'!C$64*'Variables AME'!$S$64</f>
        <v>0</v>
      </c>
      <c r="F94" s="21">
        <f>'Variables AME'!D359*'Variables AME'!D396/'Variables AME'!D$64*'Variables AME'!$S$64</f>
        <v>0</v>
      </c>
      <c r="G94" s="21">
        <f>'Variables AME'!E359*'Variables AME'!E396/'Variables AME'!E$64*'Variables AME'!$S$64</f>
        <v>0</v>
      </c>
      <c r="H94" s="21">
        <f>'Variables AME'!F359*'Variables AME'!F396/'Variables AME'!F$64*'Variables AME'!$S$64</f>
        <v>0</v>
      </c>
      <c r="I94" s="21">
        <f>'Variables AME'!G359*'Variables AME'!G396/'Variables AME'!G$64*'Variables AME'!$S$64</f>
        <v>0</v>
      </c>
      <c r="J94" s="21">
        <f>'Variables AME'!H359*'Variables AME'!H396/'Variables AME'!H$64*'Variables AME'!$S$64</f>
        <v>0</v>
      </c>
      <c r="K94" s="21">
        <f>'Variables AME'!I359*'Variables AME'!I396/'Variables AME'!I$64*'Variables AME'!$S$64</f>
        <v>0</v>
      </c>
      <c r="L94" s="21">
        <f>'Variables AME'!J359*'Variables AME'!J396/'Variables AME'!J$64*'Variables AME'!$S$64</f>
        <v>0</v>
      </c>
      <c r="M94" s="21">
        <f>'Variables AME'!K359*'Variables AME'!K396/'Variables AME'!K$64*'Variables AME'!$S$64</f>
        <v>0</v>
      </c>
      <c r="N94" s="21">
        <f>'Variables AME'!L359*'Variables AME'!L396/'Variables AME'!L$64*'Variables AME'!$S$64</f>
        <v>0</v>
      </c>
      <c r="O94" s="21">
        <f>'Variables AME'!M359*'Variables AME'!M396/'Variables AME'!M$64*'Variables AME'!$S$64</f>
        <v>0</v>
      </c>
      <c r="P94" s="21">
        <f>'Variables AME'!N359*'Variables AME'!N396/'Variables AME'!N$64*'Variables AME'!$S$64</f>
        <v>0</v>
      </c>
      <c r="Q94" s="21">
        <f>'Variables AME'!O359*'Variables AME'!O396/'Variables AME'!O$64*'Variables AME'!$S$64</f>
        <v>0</v>
      </c>
      <c r="R94" s="21">
        <f>'Variables AME'!P359*'Variables AME'!P396/'Variables AME'!P$64*'Variables AME'!$S$64</f>
        <v>0</v>
      </c>
      <c r="S94" s="21">
        <f>'Variables AME'!Q359*'Variables AME'!Q396/'Variables AME'!Q$64*'Variables AME'!$S$64</f>
        <v>0</v>
      </c>
      <c r="T94" s="21">
        <f>'Variables AME'!R359*'Variables AME'!R396/'Variables AME'!R$64*'Variables AME'!$S$64</f>
        <v>0</v>
      </c>
      <c r="U94" s="21">
        <f>'Variables AME'!S359*'Variables AME'!S396/'Variables AME'!S$64*'Variables AME'!$S$64</f>
        <v>0</v>
      </c>
      <c r="V94" s="21">
        <f>'Variables AME'!T359*'Variables AME'!T396/'Variables AME'!T$64*'Variables AME'!$S$64</f>
        <v>0</v>
      </c>
      <c r="W94" s="21">
        <f>'Variables AME'!U359*'Variables AME'!U396/'Variables AME'!U$64*'Variables AME'!$S$64</f>
        <v>0</v>
      </c>
      <c r="X94" s="21">
        <f>'Variables AME'!V359*'Variables AME'!V396/'Variables AME'!V$64*'Variables AME'!$S$64</f>
        <v>0</v>
      </c>
      <c r="Y94" s="21">
        <f>'Variables AME'!W359*'Variables AME'!W396/'Variables AME'!W$64*'Variables AME'!$S$64</f>
        <v>0</v>
      </c>
      <c r="Z94" s="21">
        <f>'Variables AME'!X359*'Variables AME'!X396/'Variables AME'!X$64*'Variables AME'!$S$64</f>
        <v>0</v>
      </c>
      <c r="AA94" s="21">
        <f>'Variables AME'!Y359*'Variables AME'!Y396/'Variables AME'!Y$64*'Variables AME'!$S$64</f>
        <v>0</v>
      </c>
      <c r="AB94" s="21">
        <f>'Variables AME'!Z359*'Variables AME'!Z396/'Variables AME'!Z$64*'Variables AME'!$S$64</f>
        <v>0</v>
      </c>
      <c r="AC94" s="21">
        <f>'Variables AME'!AA359*'Variables AME'!AA396/'Variables AME'!AA$64*'Variables AME'!$S$64</f>
        <v>0</v>
      </c>
      <c r="AD94" s="21">
        <f>'Variables AME'!AB359*'Variables AME'!AB396/'Variables AME'!AB$64*'Variables AME'!$S$64</f>
        <v>0</v>
      </c>
      <c r="AE94" s="21">
        <f>'Variables AME'!AC359*'Variables AME'!AC396/'Variables AME'!AC$64*'Variables AME'!$S$64</f>
        <v>0</v>
      </c>
      <c r="AF94" s="21">
        <f>'Variables AME'!AD359*'Variables AME'!AD396/'Variables AME'!AD$64*'Variables AME'!$S$64</f>
        <v>0</v>
      </c>
      <c r="AG94" s="21">
        <f>'Variables AME'!AE359*'Variables AME'!AE396/'Variables AME'!AE$64*'Variables AME'!$S$64</f>
        <v>0</v>
      </c>
      <c r="AH94" s="21">
        <f>'Variables AME'!AF359*'Variables AME'!AF396/'Variables AME'!AF$64*'Variables AME'!$S$64</f>
        <v>0</v>
      </c>
      <c r="AI94" s="21">
        <f>'Variables AME'!AG359*'Variables AME'!AG396/'Variables AME'!AG$64*'Variables AME'!$S$64</f>
        <v>0</v>
      </c>
      <c r="AJ94" s="21">
        <f>'Variables AME'!AH359*'Variables AME'!AH396/'Variables AME'!AH$64*'Variables AME'!$S$64</f>
        <v>0</v>
      </c>
      <c r="AK94" s="21">
        <f>'Variables AME'!AI359*'Variables AME'!AI396/'Variables AME'!AI$64*'Variables AME'!$S$64</f>
        <v>0</v>
      </c>
      <c r="AL94" s="21">
        <f>'Variables AME'!AJ359*'Variables AME'!AJ396/'Variables AME'!AJ$64*'Variables AME'!$S$64</f>
        <v>0</v>
      </c>
      <c r="AM94" s="21">
        <f>'Variables AME'!AK359*'Variables AME'!AK396/'Variables AME'!AK$64*'Variables AME'!$S$64</f>
        <v>0</v>
      </c>
      <c r="AN94" s="21">
        <f>'Variables AME'!AL359*'Variables AME'!AL396/'Variables AME'!AL$64*'Variables AME'!$S$64</f>
        <v>0</v>
      </c>
      <c r="AO94" s="21">
        <f>'Variables AME'!AM359*'Variables AME'!AM396/'Variables AME'!AM$64*'Variables AME'!$S$64</f>
        <v>0</v>
      </c>
      <c r="AP94" s="21">
        <f>'Variables AME'!AN359*'Variables AME'!AN396/'Variables AME'!AN$64*'Variables AME'!$S$64</f>
        <v>0</v>
      </c>
      <c r="AQ94" s="21">
        <f>'Variables AME'!AO359*'Variables AME'!AO396/'Variables AME'!AO$64*'Variables AME'!$S$64</f>
        <v>0</v>
      </c>
      <c r="AR94" s="21">
        <f>'Variables AME'!AP359*'Variables AME'!AP396/'Variables AME'!AP$64*'Variables AME'!$S$64</f>
        <v>0</v>
      </c>
      <c r="AS94" s="21">
        <f>'Variables AME'!AQ359*'Variables AME'!AQ396/'Variables AME'!AQ$64*'Variables AME'!$S$64</f>
        <v>0</v>
      </c>
      <c r="AT94" s="21">
        <f>'Variables AME'!AR359*'Variables AME'!AR396/'Variables AME'!AR$64*'Variables AME'!$S$64</f>
        <v>0</v>
      </c>
      <c r="AU94" s="21">
        <f>'Variables AME'!AS359*'Variables AME'!AS396/'Variables AME'!AS$64*'Variables AME'!$S$64</f>
        <v>0</v>
      </c>
      <c r="AV94" s="21">
        <f>'Variables AME'!AT359*'Variables AME'!AT396/'Variables AME'!AT$64*'Variables AME'!$S$64</f>
        <v>0</v>
      </c>
      <c r="AW94" s="21">
        <f>'Variables AME'!AU359*'Variables AME'!AU396/'Variables AME'!AU$64*'Variables AME'!$S$64</f>
        <v>0</v>
      </c>
      <c r="AX94" s="21">
        <f>'Variables AME'!AV359*'Variables AME'!AV396/'Variables AME'!AV$64*'Variables AME'!$S$64</f>
        <v>0</v>
      </c>
    </row>
    <row r="95" spans="1:50" x14ac:dyDescent="0.25">
      <c r="A95" s="165"/>
      <c r="B95" s="168"/>
      <c r="C95" t="s">
        <v>167</v>
      </c>
      <c r="D95" s="21">
        <f>'Variables AME'!B360*'Variables AME'!B397/'Variables AME'!B$64*'Variables AME'!$S$64</f>
        <v>0</v>
      </c>
      <c r="E95" s="21">
        <f>'Variables AME'!C360*'Variables AME'!C397/'Variables AME'!C$64*'Variables AME'!$S$64</f>
        <v>0</v>
      </c>
      <c r="F95" s="21">
        <f>'Variables AME'!D360*'Variables AME'!D397/'Variables AME'!D$64*'Variables AME'!$S$64</f>
        <v>0</v>
      </c>
      <c r="G95" s="21">
        <f>'Variables AME'!E360*'Variables AME'!E397/'Variables AME'!E$64*'Variables AME'!$S$64</f>
        <v>0</v>
      </c>
      <c r="H95" s="21">
        <f>'Variables AME'!F360*'Variables AME'!F397/'Variables AME'!F$64*'Variables AME'!$S$64</f>
        <v>0</v>
      </c>
      <c r="I95" s="21">
        <f>'Variables AME'!G360*'Variables AME'!G397/'Variables AME'!G$64*'Variables AME'!$S$64</f>
        <v>0</v>
      </c>
      <c r="J95" s="21">
        <f>'Variables AME'!H360*'Variables AME'!H397/'Variables AME'!H$64*'Variables AME'!$S$64</f>
        <v>0</v>
      </c>
      <c r="K95" s="21">
        <f>'Variables AME'!I360*'Variables AME'!I397/'Variables AME'!I$64*'Variables AME'!$S$64</f>
        <v>0</v>
      </c>
      <c r="L95" s="21">
        <f>'Variables AME'!J360*'Variables AME'!J397/'Variables AME'!J$64*'Variables AME'!$S$64</f>
        <v>0</v>
      </c>
      <c r="M95" s="21">
        <f>'Variables AME'!K360*'Variables AME'!K397/'Variables AME'!K$64*'Variables AME'!$S$64</f>
        <v>0</v>
      </c>
      <c r="N95" s="21">
        <f>'Variables AME'!L360*'Variables AME'!L397/'Variables AME'!L$64*'Variables AME'!$S$64</f>
        <v>0</v>
      </c>
      <c r="O95" s="21">
        <f>'Variables AME'!M360*'Variables AME'!M397/'Variables AME'!M$64*'Variables AME'!$S$64</f>
        <v>0</v>
      </c>
      <c r="P95" s="21">
        <f>'Variables AME'!N360*'Variables AME'!N397/'Variables AME'!N$64*'Variables AME'!$S$64</f>
        <v>0</v>
      </c>
      <c r="Q95" s="21">
        <f>'Variables AME'!O360*'Variables AME'!O397/'Variables AME'!O$64*'Variables AME'!$S$64</f>
        <v>0</v>
      </c>
      <c r="R95" s="21">
        <f>'Variables AME'!P360*'Variables AME'!P397/'Variables AME'!P$64*'Variables AME'!$S$64</f>
        <v>0</v>
      </c>
      <c r="S95" s="21">
        <f>'Variables AME'!Q360*'Variables AME'!Q397/'Variables AME'!Q$64*'Variables AME'!$S$64</f>
        <v>0</v>
      </c>
      <c r="T95" s="21">
        <f>'Variables AME'!R360*'Variables AME'!R397/'Variables AME'!R$64*'Variables AME'!$S$64</f>
        <v>0</v>
      </c>
      <c r="U95" s="21">
        <f>'Variables AME'!S360*'Variables AME'!S397/'Variables AME'!S$64*'Variables AME'!$S$64</f>
        <v>0</v>
      </c>
      <c r="V95" s="21">
        <f>'Variables AME'!T360*'Variables AME'!T397/'Variables AME'!T$64*'Variables AME'!$S$64</f>
        <v>0</v>
      </c>
      <c r="W95" s="21">
        <f>'Variables AME'!U360*'Variables AME'!U397/'Variables AME'!U$64*'Variables AME'!$S$64</f>
        <v>0</v>
      </c>
      <c r="X95" s="21">
        <f>'Variables AME'!V360*'Variables AME'!V397/'Variables AME'!V$64*'Variables AME'!$S$64</f>
        <v>0</v>
      </c>
      <c r="Y95" s="21">
        <f>'Variables AME'!W360*'Variables AME'!W397/'Variables AME'!W$64*'Variables AME'!$S$64</f>
        <v>0</v>
      </c>
      <c r="Z95" s="21">
        <f>'Variables AME'!X360*'Variables AME'!X397/'Variables AME'!X$64*'Variables AME'!$S$64</f>
        <v>0</v>
      </c>
      <c r="AA95" s="21">
        <f>'Variables AME'!Y360*'Variables AME'!Y397/'Variables AME'!Y$64*'Variables AME'!$S$64</f>
        <v>0</v>
      </c>
      <c r="AB95" s="21">
        <f>'Variables AME'!Z360*'Variables AME'!Z397/'Variables AME'!Z$64*'Variables AME'!$S$64</f>
        <v>0</v>
      </c>
      <c r="AC95" s="21">
        <f>'Variables AME'!AA360*'Variables AME'!AA397/'Variables AME'!AA$64*'Variables AME'!$S$64</f>
        <v>0</v>
      </c>
      <c r="AD95" s="21">
        <f>'Variables AME'!AB360*'Variables AME'!AB397/'Variables AME'!AB$64*'Variables AME'!$S$64</f>
        <v>0</v>
      </c>
      <c r="AE95" s="21">
        <f>'Variables AME'!AC360*'Variables AME'!AC397/'Variables AME'!AC$64*'Variables AME'!$S$64</f>
        <v>0</v>
      </c>
      <c r="AF95" s="21">
        <f>'Variables AME'!AD360*'Variables AME'!AD397/'Variables AME'!AD$64*'Variables AME'!$S$64</f>
        <v>0</v>
      </c>
      <c r="AG95" s="21">
        <f>'Variables AME'!AE360*'Variables AME'!AE397/'Variables AME'!AE$64*'Variables AME'!$S$64</f>
        <v>0</v>
      </c>
      <c r="AH95" s="21">
        <f>'Variables AME'!AF360*'Variables AME'!AF397/'Variables AME'!AF$64*'Variables AME'!$S$64</f>
        <v>0</v>
      </c>
      <c r="AI95" s="21">
        <f>'Variables AME'!AG360*'Variables AME'!AG397/'Variables AME'!AG$64*'Variables AME'!$S$64</f>
        <v>0</v>
      </c>
      <c r="AJ95" s="21">
        <f>'Variables AME'!AH360*'Variables AME'!AH397/'Variables AME'!AH$64*'Variables AME'!$S$64</f>
        <v>0</v>
      </c>
      <c r="AK95" s="21">
        <f>'Variables AME'!AI360*'Variables AME'!AI397/'Variables AME'!AI$64*'Variables AME'!$S$64</f>
        <v>0</v>
      </c>
      <c r="AL95" s="21">
        <f>'Variables AME'!AJ360*'Variables AME'!AJ397/'Variables AME'!AJ$64*'Variables AME'!$S$64</f>
        <v>0</v>
      </c>
      <c r="AM95" s="21">
        <f>'Variables AME'!AK360*'Variables AME'!AK397/'Variables AME'!AK$64*'Variables AME'!$S$64</f>
        <v>0</v>
      </c>
      <c r="AN95" s="21">
        <f>'Variables AME'!AL360*'Variables AME'!AL397/'Variables AME'!AL$64*'Variables AME'!$S$64</f>
        <v>0</v>
      </c>
      <c r="AO95" s="21">
        <f>'Variables AME'!AM360*'Variables AME'!AM397/'Variables AME'!AM$64*'Variables AME'!$S$64</f>
        <v>0</v>
      </c>
      <c r="AP95" s="21">
        <f>'Variables AME'!AN360*'Variables AME'!AN397/'Variables AME'!AN$64*'Variables AME'!$S$64</f>
        <v>0</v>
      </c>
      <c r="AQ95" s="21">
        <f>'Variables AME'!AO360*'Variables AME'!AO397/'Variables AME'!AO$64*'Variables AME'!$S$64</f>
        <v>0</v>
      </c>
      <c r="AR95" s="21">
        <f>'Variables AME'!AP360*'Variables AME'!AP397/'Variables AME'!AP$64*'Variables AME'!$S$64</f>
        <v>0</v>
      </c>
      <c r="AS95" s="21">
        <f>'Variables AME'!AQ360*'Variables AME'!AQ397/'Variables AME'!AQ$64*'Variables AME'!$S$64</f>
        <v>0</v>
      </c>
      <c r="AT95" s="21">
        <f>'Variables AME'!AR360*'Variables AME'!AR397/'Variables AME'!AR$64*'Variables AME'!$S$64</f>
        <v>0</v>
      </c>
      <c r="AU95" s="21">
        <f>'Variables AME'!AS360*'Variables AME'!AS397/'Variables AME'!AS$64*'Variables AME'!$S$64</f>
        <v>0</v>
      </c>
      <c r="AV95" s="21">
        <f>'Variables AME'!AT360*'Variables AME'!AT397/'Variables AME'!AT$64*'Variables AME'!$S$64</f>
        <v>0</v>
      </c>
      <c r="AW95" s="21">
        <f>'Variables AME'!AU360*'Variables AME'!AU397/'Variables AME'!AU$64*'Variables AME'!$S$64</f>
        <v>0</v>
      </c>
      <c r="AX95" s="21">
        <f>'Variables AME'!AV360*'Variables AME'!AV397/'Variables AME'!AV$64*'Variables AME'!$S$64</f>
        <v>0</v>
      </c>
    </row>
    <row r="98" spans="1:50" x14ac:dyDescent="0.25">
      <c r="A98" s="165" t="s">
        <v>315</v>
      </c>
      <c r="B98" s="26" t="s">
        <v>314</v>
      </c>
      <c r="C98" t="s">
        <v>152</v>
      </c>
      <c r="D98" s="21">
        <f>'Variables AME'!B307*'Variables AME'!B270/'Variables AME'!B$64*'Variables AME'!$S$64</f>
        <v>22.959989296948535</v>
      </c>
      <c r="E98" s="21">
        <f>'Variables AME'!C307*'Variables AME'!C270/'Variables AME'!C$64*'Variables AME'!$S$64</f>
        <v>23.051995406847833</v>
      </c>
      <c r="F98" s="21">
        <f>'Variables AME'!D307*'Variables AME'!D270/'Variables AME'!D$64*'Variables AME'!$S$64</f>
        <v>23.516719031352142</v>
      </c>
      <c r="G98" s="21">
        <f>'Variables AME'!E307*'Variables AME'!E270/'Variables AME'!E$64*'Variables AME'!$S$64</f>
        <v>23.614476885868108</v>
      </c>
      <c r="H98" s="21">
        <f>'Variables AME'!F307*'Variables AME'!F270/'Variables AME'!F$64*'Variables AME'!$S$64</f>
        <v>21.560477409188262</v>
      </c>
      <c r="I98" s="21">
        <f>'Variables AME'!G307*'Variables AME'!G270/'Variables AME'!G$64*'Variables AME'!$S$64</f>
        <v>19.005195747070903</v>
      </c>
      <c r="J98" s="21">
        <f>'Variables AME'!H307*'Variables AME'!H270/'Variables AME'!H$64*'Variables AME'!$S$64</f>
        <v>17.629131620134693</v>
      </c>
      <c r="K98" s="21">
        <f>'Variables AME'!I307*'Variables AME'!I270/'Variables AME'!I$64*'Variables AME'!$S$64</f>
        <v>16.531171689034284</v>
      </c>
      <c r="L98" s="21">
        <f>'Variables AME'!J307*'Variables AME'!J270/'Variables AME'!J$64*'Variables AME'!$S$64</f>
        <v>15.864340283651357</v>
      </c>
      <c r="M98" s="21">
        <f>'Variables AME'!K307*'Variables AME'!K270/'Variables AME'!K$64*'Variables AME'!$S$64</f>
        <v>15.900109391139239</v>
      </c>
      <c r="N98" s="21">
        <f>'Variables AME'!L307*'Variables AME'!L270/'Variables AME'!L$64*'Variables AME'!$S$64</f>
        <v>15.340382524518555</v>
      </c>
      <c r="O98" s="21">
        <f>'Variables AME'!M307*'Variables AME'!M270/'Variables AME'!M$64*'Variables AME'!$S$64</f>
        <v>14.183319913883807</v>
      </c>
      <c r="P98" s="21">
        <f>'Variables AME'!N307*'Variables AME'!N270/'Variables AME'!N$64*'Variables AME'!$S$64</f>
        <v>11.157879702406012</v>
      </c>
      <c r="Q98" s="21">
        <f>'Variables AME'!O307*'Variables AME'!O270/'Variables AME'!O$64*'Variables AME'!$S$64</f>
        <v>8.2000701202856749</v>
      </c>
      <c r="R98" s="21">
        <f>'Variables AME'!P307*'Variables AME'!P270/'Variables AME'!P$64*'Variables AME'!$S$64</f>
        <v>6.0838978477449288</v>
      </c>
      <c r="S98" s="21">
        <f>'Variables AME'!Q307*'Variables AME'!Q270/'Variables AME'!Q$64*'Variables AME'!$S$64</f>
        <v>5.3774569367738723</v>
      </c>
      <c r="T98" s="21">
        <f>'Variables AME'!R307*'Variables AME'!R270/'Variables AME'!R$64*'Variables AME'!$S$64</f>
        <v>4.8817124708414443</v>
      </c>
      <c r="U98" s="21">
        <f>'Variables AME'!S307*'Variables AME'!S270/'Variables AME'!S$64*'Variables AME'!$S$64</f>
        <v>4.615496056221617</v>
      </c>
      <c r="V98" s="21">
        <f>'Variables AME'!T307*'Variables AME'!T270/'Variables AME'!T$64*'Variables AME'!$S$64</f>
        <v>4.6068668487846436</v>
      </c>
      <c r="W98" s="21">
        <f>'Variables AME'!U307*'Variables AME'!U270/'Variables AME'!U$64*'Variables AME'!$S$64</f>
        <v>4.7142378267902334</v>
      </c>
      <c r="X98" s="21">
        <f>'Variables AME'!V307*'Variables AME'!V270/'Variables AME'!V$64*'Variables AME'!$S$64</f>
        <v>4.7388441670636148</v>
      </c>
      <c r="Y98" s="21">
        <f>'Variables AME'!W307*'Variables AME'!W270/'Variables AME'!W$64*'Variables AME'!$S$64</f>
        <v>4.6641584862322292</v>
      </c>
      <c r="Z98" s="21">
        <f>'Variables AME'!X307*'Variables AME'!X270/'Variables AME'!X$64*'Variables AME'!$S$64</f>
        <v>4.508869700079865</v>
      </c>
      <c r="AA98" s="21">
        <f>'Variables AME'!Y307*'Variables AME'!Y270/'Variables AME'!Y$64*'Variables AME'!$S$64</f>
        <v>4.4343034387693026</v>
      </c>
      <c r="AB98" s="21">
        <f>'Variables AME'!Z307*'Variables AME'!Z270/'Variables AME'!Z$64*'Variables AME'!$S$64</f>
        <v>4.4477078280965827</v>
      </c>
      <c r="AC98" s="21">
        <f>'Variables AME'!AA307*'Variables AME'!AA270/'Variables AME'!AA$64*'Variables AME'!$S$64</f>
        <v>4.5090982554610903</v>
      </c>
      <c r="AD98" s="21">
        <f>'Variables AME'!AB307*'Variables AME'!AB270/'Variables AME'!AB$64*'Variables AME'!$S$64</f>
        <v>4.5828454845993143</v>
      </c>
      <c r="AE98" s="21">
        <f>'Variables AME'!AC307*'Variables AME'!AC270/'Variables AME'!AC$64*'Variables AME'!$S$64</f>
        <v>4.6267125954182644</v>
      </c>
      <c r="AF98" s="21">
        <f>'Variables AME'!AD307*'Variables AME'!AD270/'Variables AME'!AD$64*'Variables AME'!$S$64</f>
        <v>4.6490902238943912</v>
      </c>
      <c r="AG98" s="21">
        <f>'Variables AME'!AE307*'Variables AME'!AE270/'Variables AME'!AE$64*'Variables AME'!$S$64</f>
        <v>4.6633718625190053</v>
      </c>
      <c r="AH98" s="21">
        <f>'Variables AME'!AF307*'Variables AME'!AF270/'Variables AME'!AF$64*'Variables AME'!$S$64</f>
        <v>4.6749238300822116</v>
      </c>
      <c r="AI98" s="21">
        <f>'Variables AME'!AG307*'Variables AME'!AG270/'Variables AME'!AG$64*'Variables AME'!$S$64</f>
        <v>4.6868557909808839</v>
      </c>
      <c r="AJ98" s="21">
        <f>'Variables AME'!AH307*'Variables AME'!AH270/'Variables AME'!AH$64*'Variables AME'!$S$64</f>
        <v>4.7016910413097524</v>
      </c>
      <c r="AK98" s="21">
        <f>'Variables AME'!AI307*'Variables AME'!AI270/'Variables AME'!AI$64*'Variables AME'!$S$64</f>
        <v>4.7124787716875467</v>
      </c>
      <c r="AL98" s="21">
        <f>'Variables AME'!AJ307*'Variables AME'!AJ270/'Variables AME'!AJ$64*'Variables AME'!$S$64</f>
        <v>4.7211526193066753</v>
      </c>
      <c r="AM98" s="21">
        <f>'Variables AME'!AK307*'Variables AME'!AK270/'Variables AME'!AK$64*'Variables AME'!$S$64</f>
        <v>4.7279997707523522</v>
      </c>
      <c r="AN98" s="21">
        <f>'Variables AME'!AL307*'Variables AME'!AL270/'Variables AME'!AL$64*'Variables AME'!$S$64</f>
        <v>4.7331539248077084</v>
      </c>
      <c r="AO98" s="21">
        <f>'Variables AME'!AM307*'Variables AME'!AM270/'Variables AME'!AM$64*'Variables AME'!$S$64</f>
        <v>4.7487010663661477</v>
      </c>
      <c r="AP98" s="21">
        <f>'Variables AME'!AN307*'Variables AME'!AN270/'Variables AME'!AN$64*'Variables AME'!$S$64</f>
        <v>4.7690228017342022</v>
      </c>
      <c r="AQ98" s="21">
        <f>'Variables AME'!AO307*'Variables AME'!AO270/'Variables AME'!AO$64*'Variables AME'!$S$64</f>
        <v>4.7897179568919688</v>
      </c>
      <c r="AR98" s="21">
        <f>'Variables AME'!AP307*'Variables AME'!AP270/'Variables AME'!AP$64*'Variables AME'!$S$64</f>
        <v>4.8098396318045715</v>
      </c>
      <c r="AS98" s="21">
        <f>'Variables AME'!AQ307*'Variables AME'!AQ270/'Variables AME'!AQ$64*'Variables AME'!$S$64</f>
        <v>4.828637031279559</v>
      </c>
      <c r="AT98" s="21">
        <f>'Variables AME'!AR307*'Variables AME'!AR270/'Variables AME'!AR$64*'Variables AME'!$S$64</f>
        <v>4.8361486915431247</v>
      </c>
      <c r="AU98" s="21">
        <f>'Variables AME'!AS307*'Variables AME'!AS270/'Variables AME'!AS$64*'Variables AME'!$S$64</f>
        <v>4.8376737046259946</v>
      </c>
      <c r="AV98" s="21">
        <f>'Variables AME'!AT307*'Variables AME'!AT270/'Variables AME'!AT$64*'Variables AME'!$S$64</f>
        <v>4.8375794455544883</v>
      </c>
      <c r="AW98" s="21">
        <f>'Variables AME'!AU307*'Variables AME'!AU270/'Variables AME'!AU$64*'Variables AME'!$S$64</f>
        <v>4.8380238791897652</v>
      </c>
      <c r="AX98" s="21">
        <f>'Variables AME'!AV307*'Variables AME'!AV270/'Variables AME'!AV$64*'Variables AME'!$S$64</f>
        <v>4.8403316537453236</v>
      </c>
    </row>
    <row r="99" spans="1:50" x14ac:dyDescent="0.25">
      <c r="A99" s="165"/>
      <c r="B99" s="167" t="s">
        <v>311</v>
      </c>
      <c r="C99" t="s">
        <v>153</v>
      </c>
      <c r="D99" s="21">
        <f>'Variables AME'!B308*'Variables AME'!B271/'Variables AME'!B$64*'Variables AME'!$S$64</f>
        <v>677.32149336602583</v>
      </c>
      <c r="E99" s="21">
        <f>'Variables AME'!C308*'Variables AME'!C271/'Variables AME'!C$64*'Variables AME'!$S$64</f>
        <v>680.03568085757161</v>
      </c>
      <c r="F99" s="21">
        <f>'Variables AME'!D308*'Variables AME'!D271/'Variables AME'!D$64*'Variables AME'!$S$64</f>
        <v>693.73850942453225</v>
      </c>
      <c r="G99" s="21">
        <f>'Variables AME'!E308*'Variables AME'!E271/'Variables AME'!E$64*'Variables AME'!$S$64</f>
        <v>702.45024564381526</v>
      </c>
      <c r="H99" s="21">
        <f>'Variables AME'!F308*'Variables AME'!F271/'Variables AME'!F$64*'Variables AME'!$S$64</f>
        <v>690.94739011019567</v>
      </c>
      <c r="I99" s="21">
        <f>'Variables AME'!G308*'Variables AME'!G271/'Variables AME'!G$64*'Variables AME'!$S$64</f>
        <v>664.18117030080157</v>
      </c>
      <c r="J99" s="21">
        <f>'Variables AME'!H308*'Variables AME'!H271/'Variables AME'!H$64*'Variables AME'!$S$64</f>
        <v>641.58736280258438</v>
      </c>
      <c r="K99" s="21">
        <f>'Variables AME'!I308*'Variables AME'!I271/'Variables AME'!I$64*'Variables AME'!$S$64</f>
        <v>618.14597002094706</v>
      </c>
      <c r="L99" s="21">
        <f>'Variables AME'!J308*'Variables AME'!J271/'Variables AME'!J$64*'Variables AME'!$S$64</f>
        <v>594.32114880130143</v>
      </c>
      <c r="M99" s="21">
        <f>'Variables AME'!K308*'Variables AME'!K271/'Variables AME'!K$64*'Variables AME'!$S$64</f>
        <v>571.99855836983193</v>
      </c>
      <c r="N99" s="21">
        <f>'Variables AME'!L308*'Variables AME'!L271/'Variables AME'!L$64*'Variables AME'!$S$64</f>
        <v>554.5320627107468</v>
      </c>
      <c r="O99" s="21">
        <f>'Variables AME'!M308*'Variables AME'!M271/'Variables AME'!M$64*'Variables AME'!$S$64</f>
        <v>544.1905966223826</v>
      </c>
      <c r="P99" s="21">
        <f>'Variables AME'!N308*'Variables AME'!N271/'Variables AME'!N$64*'Variables AME'!$S$64</f>
        <v>530.90111365229825</v>
      </c>
      <c r="Q99" s="21">
        <f>'Variables AME'!O308*'Variables AME'!O271/'Variables AME'!O$64*'Variables AME'!$S$64</f>
        <v>514.55851180695163</v>
      </c>
      <c r="R99" s="21">
        <f>'Variables AME'!P308*'Variables AME'!P271/'Variables AME'!P$64*'Variables AME'!$S$64</f>
        <v>495.12429004763726</v>
      </c>
      <c r="S99" s="21">
        <f>'Variables AME'!Q308*'Variables AME'!Q271/'Variables AME'!Q$64*'Variables AME'!$S$64</f>
        <v>479.18888672478022</v>
      </c>
      <c r="T99" s="21">
        <f>'Variables AME'!R308*'Variables AME'!R271/'Variables AME'!R$64*'Variables AME'!$S$64</f>
        <v>458.48739942033046</v>
      </c>
      <c r="U99" s="21">
        <f>'Variables AME'!S308*'Variables AME'!S271/'Variables AME'!S$64*'Variables AME'!$S$64</f>
        <v>443.7239202965302</v>
      </c>
      <c r="V99" s="21">
        <f>'Variables AME'!T308*'Variables AME'!T271/'Variables AME'!T$64*'Variables AME'!$S$64</f>
        <v>432.00199272366086</v>
      </c>
      <c r="W99" s="21">
        <f>'Variables AME'!U308*'Variables AME'!U271/'Variables AME'!U$64*'Variables AME'!$S$64</f>
        <v>420.49294260082422</v>
      </c>
      <c r="X99" s="21">
        <f>'Variables AME'!V308*'Variables AME'!V271/'Variables AME'!V$64*'Variables AME'!$S$64</f>
        <v>408.50475236316936</v>
      </c>
      <c r="Y99" s="21">
        <f>'Variables AME'!W308*'Variables AME'!W271/'Variables AME'!W$64*'Variables AME'!$S$64</f>
        <v>396.82137366843261</v>
      </c>
      <c r="Z99" s="21">
        <f>'Variables AME'!X308*'Variables AME'!X271/'Variables AME'!X$64*'Variables AME'!$S$64</f>
        <v>385.87106416631235</v>
      </c>
      <c r="AA99" s="21">
        <f>'Variables AME'!Y308*'Variables AME'!Y271/'Variables AME'!Y$64*'Variables AME'!$S$64</f>
        <v>376.42434936318932</v>
      </c>
      <c r="AB99" s="21">
        <f>'Variables AME'!Z308*'Variables AME'!Z271/'Variables AME'!Z$64*'Variables AME'!$S$64</f>
        <v>368.2853195806573</v>
      </c>
      <c r="AC99" s="21">
        <f>'Variables AME'!AA308*'Variables AME'!AA271/'Variables AME'!AA$64*'Variables AME'!$S$64</f>
        <v>360.87280572153884</v>
      </c>
      <c r="AD99" s="21">
        <f>'Variables AME'!AB308*'Variables AME'!AB271/'Variables AME'!AB$64*'Variables AME'!$S$64</f>
        <v>353.81383722443672</v>
      </c>
      <c r="AE99" s="21">
        <f>'Variables AME'!AC308*'Variables AME'!AC271/'Variables AME'!AC$64*'Variables AME'!$S$64</f>
        <v>345.55072180550223</v>
      </c>
      <c r="AF99" s="21">
        <f>'Variables AME'!AD308*'Variables AME'!AD271/'Variables AME'!AD$64*'Variables AME'!$S$64</f>
        <v>336.54801992857205</v>
      </c>
      <c r="AG99" s="21">
        <f>'Variables AME'!AE308*'Variables AME'!AE271/'Variables AME'!AE$64*'Variables AME'!$S$64</f>
        <v>327.46862290632367</v>
      </c>
      <c r="AH99" s="21">
        <f>'Variables AME'!AF308*'Variables AME'!AF271/'Variables AME'!AF$64*'Variables AME'!$S$64</f>
        <v>318.45675250315492</v>
      </c>
      <c r="AI99" s="21">
        <f>'Variables AME'!AG308*'Variables AME'!AG271/'Variables AME'!AG$64*'Variables AME'!$S$64</f>
        <v>309.52375682672505</v>
      </c>
      <c r="AJ99" s="21">
        <f>'Variables AME'!AH308*'Variables AME'!AH271/'Variables AME'!AH$64*'Variables AME'!$S$64</f>
        <v>300.87332030705932</v>
      </c>
      <c r="AK99" s="21">
        <f>'Variables AME'!AI308*'Variables AME'!AI271/'Variables AME'!AI$64*'Variables AME'!$S$64</f>
        <v>292.12673784392774</v>
      </c>
      <c r="AL99" s="21">
        <f>'Variables AME'!AJ308*'Variables AME'!AJ271/'Variables AME'!AJ$64*'Variables AME'!$S$64</f>
        <v>283.49299456722082</v>
      </c>
      <c r="AM99" s="21">
        <f>'Variables AME'!AK308*'Variables AME'!AK271/'Variables AME'!AK$64*'Variables AME'!$S$64</f>
        <v>275.03005704020848</v>
      </c>
      <c r="AN99" s="21">
        <f>'Variables AME'!AL308*'Variables AME'!AL271/'Variables AME'!AL$64*'Variables AME'!$S$64</f>
        <v>266.7668797817729</v>
      </c>
      <c r="AO99" s="21">
        <f>'Variables AME'!AM308*'Variables AME'!AM271/'Variables AME'!AM$64*'Variables AME'!$S$64</f>
        <v>258.8356997508123</v>
      </c>
      <c r="AP99" s="21">
        <f>'Variables AME'!AN308*'Variables AME'!AN271/'Variables AME'!AN$64*'Variables AME'!$S$64</f>
        <v>251.19718417546707</v>
      </c>
      <c r="AQ99" s="21">
        <f>'Variables AME'!AO308*'Variables AME'!AO271/'Variables AME'!AO$64*'Variables AME'!$S$64</f>
        <v>244.09926130023982</v>
      </c>
      <c r="AR99" s="21">
        <f>'Variables AME'!AP308*'Variables AME'!AP271/'Variables AME'!AP$64*'Variables AME'!$S$64</f>
        <v>240.14522539928873</v>
      </c>
      <c r="AS99" s="21">
        <f>'Variables AME'!AQ308*'Variables AME'!AQ271/'Variables AME'!AQ$64*'Variables AME'!$S$64</f>
        <v>238.13872928329855</v>
      </c>
      <c r="AT99" s="21">
        <f>'Variables AME'!AR308*'Variables AME'!AR271/'Variables AME'!AR$64*'Variables AME'!$S$64</f>
        <v>236.94084384014448</v>
      </c>
      <c r="AU99" s="21">
        <f>'Variables AME'!AS308*'Variables AME'!AS271/'Variables AME'!AS$64*'Variables AME'!$S$64</f>
        <v>235.73237850878326</v>
      </c>
      <c r="AV99" s="21">
        <f>'Variables AME'!AT308*'Variables AME'!AT271/'Variables AME'!AT$64*'Variables AME'!$S$64</f>
        <v>234.22991441766698</v>
      </c>
      <c r="AW99" s="21">
        <f>'Variables AME'!AU308*'Variables AME'!AU271/'Variables AME'!AU$64*'Variables AME'!$S$64</f>
        <v>232.48651541901285</v>
      </c>
      <c r="AX99" s="21">
        <f>'Variables AME'!AV308*'Variables AME'!AV271/'Variables AME'!AV$64*'Variables AME'!$S$64</f>
        <v>230.761185407612</v>
      </c>
    </row>
    <row r="100" spans="1:50" x14ac:dyDescent="0.25">
      <c r="A100" s="165"/>
      <c r="B100" s="167"/>
      <c r="C100" t="s">
        <v>154</v>
      </c>
      <c r="D100" s="21">
        <f>'Variables AME'!B309*'Variables AME'!B272/'Variables AME'!B$64*'Variables AME'!$S$64</f>
        <v>95.940324124320341</v>
      </c>
      <c r="E100" s="21">
        <f>'Variables AME'!C309*'Variables AME'!C272/'Variables AME'!C$64*'Variables AME'!$S$64</f>
        <v>96.324779704459871</v>
      </c>
      <c r="F100" s="21">
        <f>'Variables AME'!D309*'Variables AME'!D272/'Variables AME'!D$64*'Variables AME'!$S$64</f>
        <v>98.143139588775185</v>
      </c>
      <c r="G100" s="21">
        <f>'Variables AME'!E309*'Variables AME'!E272/'Variables AME'!E$64*'Variables AME'!$S$64</f>
        <v>129.03306661186517</v>
      </c>
      <c r="H100" s="21">
        <f>'Variables AME'!F309*'Variables AME'!F272/'Variables AME'!F$64*'Variables AME'!$S$64</f>
        <v>179.21678983331384</v>
      </c>
      <c r="I100" s="21">
        <f>'Variables AME'!G309*'Variables AME'!G272/'Variables AME'!G$64*'Variables AME'!$S$64</f>
        <v>234.42580518606982</v>
      </c>
      <c r="J100" s="21">
        <f>'Variables AME'!H309*'Variables AME'!H272/'Variables AME'!H$64*'Variables AME'!$S$64</f>
        <v>284.27277436564606</v>
      </c>
      <c r="K100" s="21">
        <f>'Variables AME'!I309*'Variables AME'!I272/'Variables AME'!I$64*'Variables AME'!$S$64</f>
        <v>321.57087506549942</v>
      </c>
      <c r="L100" s="21">
        <f>'Variables AME'!J309*'Variables AME'!J272/'Variables AME'!J$64*'Variables AME'!$S$64</f>
        <v>349.46862711524921</v>
      </c>
      <c r="M100" s="21">
        <f>'Variables AME'!K309*'Variables AME'!K272/'Variables AME'!K$64*'Variables AME'!$S$64</f>
        <v>373.61209100398679</v>
      </c>
      <c r="N100" s="21">
        <f>'Variables AME'!L309*'Variables AME'!L272/'Variables AME'!L$64*'Variables AME'!$S$64</f>
        <v>399.61096542727154</v>
      </c>
      <c r="O100" s="21">
        <f>'Variables AME'!M309*'Variables AME'!M272/'Variables AME'!M$64*'Variables AME'!$S$64</f>
        <v>430.65538481871306</v>
      </c>
      <c r="P100" s="21">
        <f>'Variables AME'!N309*'Variables AME'!N272/'Variables AME'!N$64*'Variables AME'!$S$64</f>
        <v>437.96637326997546</v>
      </c>
      <c r="Q100" s="21">
        <f>'Variables AME'!O309*'Variables AME'!O272/'Variables AME'!O$64*'Variables AME'!$S$64</f>
        <v>429.29449807777479</v>
      </c>
      <c r="R100" s="21">
        <f>'Variables AME'!P309*'Variables AME'!P272/'Variables AME'!P$64*'Variables AME'!$S$64</f>
        <v>414.66965506727291</v>
      </c>
      <c r="S100" s="21">
        <f>'Variables AME'!Q309*'Variables AME'!Q272/'Variables AME'!Q$64*'Variables AME'!$S$64</f>
        <v>404.7257192885441</v>
      </c>
      <c r="T100" s="21">
        <f>'Variables AME'!R309*'Variables AME'!R272/'Variables AME'!R$64*'Variables AME'!$S$64</f>
        <v>393.17467392912545</v>
      </c>
      <c r="U100" s="21">
        <f>'Variables AME'!S309*'Variables AME'!S272/'Variables AME'!S$64*'Variables AME'!$S$64</f>
        <v>396.54121597799673</v>
      </c>
      <c r="V100" s="21">
        <f>'Variables AME'!T309*'Variables AME'!T272/'Variables AME'!T$64*'Variables AME'!$S$64</f>
        <v>407.17595922188599</v>
      </c>
      <c r="W100" s="21">
        <f>'Variables AME'!U309*'Variables AME'!U272/'Variables AME'!U$64*'Variables AME'!$S$64</f>
        <v>417.75103147816242</v>
      </c>
      <c r="X100" s="21">
        <f>'Variables AME'!V309*'Variables AME'!V272/'Variables AME'!V$64*'Variables AME'!$S$64</f>
        <v>426.01556330117819</v>
      </c>
      <c r="Y100" s="21">
        <f>'Variables AME'!W309*'Variables AME'!W272/'Variables AME'!W$64*'Variables AME'!$S$64</f>
        <v>432.93463300225682</v>
      </c>
      <c r="Z100" s="21">
        <f>'Variables AME'!X309*'Variables AME'!X272/'Variables AME'!X$64*'Variables AME'!$S$64</f>
        <v>426.88004189947122</v>
      </c>
      <c r="AA100" s="21">
        <f>'Variables AME'!Y309*'Variables AME'!Y272/'Variables AME'!Y$64*'Variables AME'!$S$64</f>
        <v>414.66151741861563</v>
      </c>
      <c r="AB100" s="21">
        <f>'Variables AME'!Z309*'Variables AME'!Z272/'Variables AME'!Z$64*'Variables AME'!$S$64</f>
        <v>401.94992244972713</v>
      </c>
      <c r="AC100" s="21">
        <f>'Variables AME'!AA309*'Variables AME'!AA272/'Variables AME'!AA$64*'Variables AME'!$S$64</f>
        <v>391.06205459495544</v>
      </c>
      <c r="AD100" s="21">
        <f>'Variables AME'!AB309*'Variables AME'!AB272/'Variables AME'!AB$64*'Variables AME'!$S$64</f>
        <v>382.04019488204267</v>
      </c>
      <c r="AE100" s="21">
        <f>'Variables AME'!AC309*'Variables AME'!AC272/'Variables AME'!AC$64*'Variables AME'!$S$64</f>
        <v>372.48734437937895</v>
      </c>
      <c r="AF100" s="21">
        <f>'Variables AME'!AD309*'Variables AME'!AD272/'Variables AME'!AD$64*'Variables AME'!$S$64</f>
        <v>362.32681485653018</v>
      </c>
      <c r="AG100" s="21">
        <f>'Variables AME'!AE309*'Variables AME'!AE272/'Variables AME'!AE$64*'Variables AME'!$S$64</f>
        <v>351.99149818561784</v>
      </c>
      <c r="AH100" s="21">
        <f>'Variables AME'!AF309*'Variables AME'!AF272/'Variables AME'!AF$64*'Variables AME'!$S$64</f>
        <v>341.62014084491426</v>
      </c>
      <c r="AI100" s="21">
        <f>'Variables AME'!AG309*'Variables AME'!AG272/'Variables AME'!AG$64*'Variables AME'!$S$64</f>
        <v>331.26042872164419</v>
      </c>
      <c r="AJ100" s="21">
        <f>'Variables AME'!AH309*'Variables AME'!AH272/'Variables AME'!AH$64*'Variables AME'!$S$64</f>
        <v>321.50036125168725</v>
      </c>
      <c r="AK100" s="21">
        <f>'Variables AME'!AI309*'Variables AME'!AI272/'Variables AME'!AI$64*'Variables AME'!$S$64</f>
        <v>311.83659306889149</v>
      </c>
      <c r="AL100" s="21">
        <f>'Variables AME'!AJ309*'Variables AME'!AJ272/'Variables AME'!AJ$64*'Variables AME'!$S$64</f>
        <v>302.37118236605596</v>
      </c>
      <c r="AM100" s="21">
        <f>'Variables AME'!AK309*'Variables AME'!AK272/'Variables AME'!AK$64*'Variables AME'!$S$64</f>
        <v>293.06213274593938</v>
      </c>
      <c r="AN100" s="21">
        <f>'Variables AME'!AL309*'Variables AME'!AL272/'Variables AME'!AL$64*'Variables AME'!$S$64</f>
        <v>283.93762783124947</v>
      </c>
      <c r="AO100" s="21">
        <f>'Variables AME'!AM309*'Variables AME'!AM272/'Variables AME'!AM$64*'Variables AME'!$S$64</f>
        <v>275.78045290273633</v>
      </c>
      <c r="AP100" s="21">
        <f>'Variables AME'!AN309*'Variables AME'!AN272/'Variables AME'!AN$64*'Variables AME'!$S$64</f>
        <v>268.28771077167841</v>
      </c>
      <c r="AQ100" s="21">
        <f>'Variables AME'!AO309*'Variables AME'!AO272/'Variables AME'!AO$64*'Variables AME'!$S$64</f>
        <v>261.47920516401285</v>
      </c>
      <c r="AR100" s="21">
        <f>'Variables AME'!AP309*'Variables AME'!AP272/'Variables AME'!AP$64*'Variables AME'!$S$64</f>
        <v>258.10191643578622</v>
      </c>
      <c r="AS100" s="21">
        <f>'Variables AME'!AQ309*'Variables AME'!AQ272/'Variables AME'!AQ$64*'Variables AME'!$S$64</f>
        <v>256.83414852077198</v>
      </c>
      <c r="AT100" s="21">
        <f>'Variables AME'!AR309*'Variables AME'!AR272/'Variables AME'!AR$64*'Variables AME'!$S$64</f>
        <v>256.57454199535732</v>
      </c>
      <c r="AU100" s="21">
        <f>'Variables AME'!AS309*'Variables AME'!AS272/'Variables AME'!AS$64*'Variables AME'!$S$64</f>
        <v>256.3884534725114</v>
      </c>
      <c r="AV100" s="21">
        <f>'Variables AME'!AT309*'Variables AME'!AT272/'Variables AME'!AT$64*'Variables AME'!$S$64</f>
        <v>255.91385755238002</v>
      </c>
      <c r="AW100" s="21">
        <f>'Variables AME'!AU309*'Variables AME'!AU272/'Variables AME'!AU$64*'Variables AME'!$S$64</f>
        <v>255.17902418396281</v>
      </c>
      <c r="AX100" s="21">
        <f>'Variables AME'!AV309*'Variables AME'!AV272/'Variables AME'!AV$64*'Variables AME'!$S$64</f>
        <v>254.46448515581517</v>
      </c>
    </row>
    <row r="101" spans="1:50" x14ac:dyDescent="0.25">
      <c r="A101" s="165"/>
      <c r="B101" s="167" t="s">
        <v>312</v>
      </c>
      <c r="C101" t="s">
        <v>155</v>
      </c>
      <c r="D101" s="21">
        <f>'Variables AME'!B310*'Variables AME'!B273/'Variables AME'!B$64*'Variables AME'!$S$64</f>
        <v>5978.493132189652</v>
      </c>
      <c r="E101" s="21">
        <f>'Variables AME'!C310*'Variables AME'!C273/'Variables AME'!C$64*'Variables AME'!$S$64</f>
        <v>6002.4503687997521</v>
      </c>
      <c r="F101" s="21">
        <f>'Variables AME'!D310*'Variables AME'!D273/'Variables AME'!D$64*'Variables AME'!$S$64</f>
        <v>6140.2701608552698</v>
      </c>
      <c r="G101" s="21">
        <f>'Variables AME'!E310*'Variables AME'!E273/'Variables AME'!E$64*'Variables AME'!$S$64</f>
        <v>6381.7404574696502</v>
      </c>
      <c r="H101" s="21">
        <f>'Variables AME'!F310*'Variables AME'!F273/'Variables AME'!F$64*'Variables AME'!$S$64</f>
        <v>6465.836816317692</v>
      </c>
      <c r="I101" s="21">
        <f>'Variables AME'!G310*'Variables AME'!G273/'Variables AME'!G$64*'Variables AME'!$S$64</f>
        <v>6004.4623509855646</v>
      </c>
      <c r="J101" s="21">
        <f>'Variables AME'!H310*'Variables AME'!H273/'Variables AME'!H$64*'Variables AME'!$S$64</f>
        <v>5966.7834575802181</v>
      </c>
      <c r="K101" s="21">
        <f>'Variables AME'!I310*'Variables AME'!I273/'Variables AME'!I$64*'Variables AME'!$S$64</f>
        <v>6107.1644084209101</v>
      </c>
      <c r="L101" s="21">
        <f>'Variables AME'!J310*'Variables AME'!J273/'Variables AME'!J$64*'Variables AME'!$S$64</f>
        <v>6213.297794666345</v>
      </c>
      <c r="M101" s="21">
        <f>'Variables AME'!K310*'Variables AME'!K273/'Variables AME'!K$64*'Variables AME'!$S$64</f>
        <v>6201.7479405710937</v>
      </c>
      <c r="N101" s="21">
        <f>'Variables AME'!L310*'Variables AME'!L273/'Variables AME'!L$64*'Variables AME'!$S$64</f>
        <v>6091.9596149688832</v>
      </c>
      <c r="O101" s="21">
        <f>'Variables AME'!M310*'Variables AME'!M273/'Variables AME'!M$64*'Variables AME'!$S$64</f>
        <v>5865.5419728233046</v>
      </c>
      <c r="P101" s="21">
        <f>'Variables AME'!N310*'Variables AME'!N273/'Variables AME'!N$64*'Variables AME'!$S$64</f>
        <v>5576.4476310604741</v>
      </c>
      <c r="Q101" s="21">
        <f>'Variables AME'!O310*'Variables AME'!O273/'Variables AME'!O$64*'Variables AME'!$S$64</f>
        <v>5388.6283984283355</v>
      </c>
      <c r="R101" s="21">
        <f>'Variables AME'!P310*'Variables AME'!P273/'Variables AME'!P$64*'Variables AME'!$S$64</f>
        <v>5250.6501261304893</v>
      </c>
      <c r="S101" s="21">
        <f>'Variables AME'!Q310*'Variables AME'!Q273/'Variables AME'!Q$64*'Variables AME'!$S$64</f>
        <v>5053.9020419621156</v>
      </c>
      <c r="T101" s="21">
        <f>'Variables AME'!R310*'Variables AME'!R273/'Variables AME'!R$64*'Variables AME'!$S$64</f>
        <v>4843.1912679400193</v>
      </c>
      <c r="U101" s="21">
        <f>'Variables AME'!S310*'Variables AME'!S273/'Variables AME'!S$64*'Variables AME'!$S$64</f>
        <v>4843.9082450496226</v>
      </c>
      <c r="V101" s="21">
        <f>'Variables AME'!T310*'Variables AME'!T273/'Variables AME'!T$64*'Variables AME'!$S$64</f>
        <v>4976.7972437460758</v>
      </c>
      <c r="W101" s="21">
        <f>'Variables AME'!U310*'Variables AME'!U273/'Variables AME'!U$64*'Variables AME'!$S$64</f>
        <v>5157.7881222016485</v>
      </c>
      <c r="X101" s="21">
        <f>'Variables AME'!V310*'Variables AME'!V273/'Variables AME'!V$64*'Variables AME'!$S$64</f>
        <v>5396.9555392728307</v>
      </c>
      <c r="Y101" s="21">
        <f>'Variables AME'!W310*'Variables AME'!W273/'Variables AME'!W$64*'Variables AME'!$S$64</f>
        <v>5655.8541938261651</v>
      </c>
      <c r="Z101" s="21">
        <f>'Variables AME'!X310*'Variables AME'!X273/'Variables AME'!X$64*'Variables AME'!$S$64</f>
        <v>5760.6325400552123</v>
      </c>
      <c r="AA101" s="21">
        <f>'Variables AME'!Y310*'Variables AME'!Y273/'Variables AME'!Y$64*'Variables AME'!$S$64</f>
        <v>5762.6198486814774</v>
      </c>
      <c r="AB101" s="21">
        <f>'Variables AME'!Z310*'Variables AME'!Z273/'Variables AME'!Z$64*'Variables AME'!$S$64</f>
        <v>5731.6917399813228</v>
      </c>
      <c r="AC101" s="21">
        <f>'Variables AME'!AA310*'Variables AME'!AA273/'Variables AME'!AA$64*'Variables AME'!$S$64</f>
        <v>5713.1593105149514</v>
      </c>
      <c r="AD101" s="21">
        <f>'Variables AME'!AB310*'Variables AME'!AB273/'Variables AME'!AB$64*'Variables AME'!$S$64</f>
        <v>5716.7100006650326</v>
      </c>
      <c r="AE101" s="21">
        <f>'Variables AME'!AC310*'Variables AME'!AC273/'Variables AME'!AC$64*'Variables AME'!$S$64</f>
        <v>5691.2706329195908</v>
      </c>
      <c r="AF101" s="21">
        <f>'Variables AME'!AD310*'Variables AME'!AD273/'Variables AME'!AD$64*'Variables AME'!$S$64</f>
        <v>5645.2154321469088</v>
      </c>
      <c r="AG101" s="21">
        <f>'Variables AME'!AE310*'Variables AME'!AE273/'Variables AME'!AE$64*'Variables AME'!$S$64</f>
        <v>5594.5161473183334</v>
      </c>
      <c r="AH101" s="21">
        <f>'Variables AME'!AF310*'Variables AME'!AF273/'Variables AME'!AF$64*'Variables AME'!$S$64</f>
        <v>5544.1038268356588</v>
      </c>
      <c r="AI101" s="21">
        <f>'Variables AME'!AG310*'Variables AME'!AG273/'Variables AME'!AG$64*'Variables AME'!$S$64</f>
        <v>5496.0268832946704</v>
      </c>
      <c r="AJ101" s="21">
        <f>'Variables AME'!AH310*'Variables AME'!AH273/'Variables AME'!AH$64*'Variables AME'!$S$64</f>
        <v>5446.0021443656515</v>
      </c>
      <c r="AK101" s="21">
        <f>'Variables AME'!AI310*'Variables AME'!AI273/'Variables AME'!AI$64*'Variables AME'!$S$64</f>
        <v>5392.1379128530416</v>
      </c>
      <c r="AL101" s="21">
        <f>'Variables AME'!AJ310*'Variables AME'!AJ273/'Variables AME'!AJ$64*'Variables AME'!$S$64</f>
        <v>5336.1548363522261</v>
      </c>
      <c r="AM101" s="21">
        <f>'Variables AME'!AK310*'Variables AME'!AK273/'Variables AME'!AK$64*'Variables AME'!$S$64</f>
        <v>5277.41054411813</v>
      </c>
      <c r="AN101" s="21">
        <f>'Variables AME'!AL310*'Variables AME'!AL273/'Variables AME'!AL$64*'Variables AME'!$S$64</f>
        <v>5216.9323909056302</v>
      </c>
      <c r="AO101" s="21">
        <f>'Variables AME'!AM310*'Variables AME'!AM273/'Variables AME'!AM$64*'Variables AME'!$S$64</f>
        <v>5150.4102790683573</v>
      </c>
      <c r="AP101" s="21">
        <f>'Variables AME'!AN310*'Variables AME'!AN273/'Variables AME'!AN$64*'Variables AME'!$S$64</f>
        <v>5079.6635511889381</v>
      </c>
      <c r="AQ101" s="21">
        <f>'Variables AME'!AO310*'Variables AME'!AO273/'Variables AME'!AO$64*'Variables AME'!$S$64</f>
        <v>5006.8169347046596</v>
      </c>
      <c r="AR101" s="21">
        <f>'Variables AME'!AP310*'Variables AME'!AP273/'Variables AME'!AP$64*'Variables AME'!$S$64</f>
        <v>4933.4614779742833</v>
      </c>
      <c r="AS101" s="21">
        <f>'Variables AME'!AQ310*'Variables AME'!AQ273/'Variables AME'!AQ$64*'Variables AME'!$S$64</f>
        <v>4860.0487232623373</v>
      </c>
      <c r="AT101" s="21">
        <f>'Variables AME'!AR310*'Variables AME'!AR273/'Variables AME'!AR$64*'Variables AME'!$S$64</f>
        <v>4772.3385142691423</v>
      </c>
      <c r="AU101" s="21">
        <f>'Variables AME'!AS310*'Variables AME'!AS273/'Variables AME'!AS$64*'Variables AME'!$S$64</f>
        <v>4675.145368669454</v>
      </c>
      <c r="AV101" s="21">
        <f>'Variables AME'!AT310*'Variables AME'!AT273/'Variables AME'!AT$64*'Variables AME'!$S$64</f>
        <v>4574.7686258253079</v>
      </c>
      <c r="AW101" s="21">
        <f>'Variables AME'!AU310*'Variables AME'!AU273/'Variables AME'!AU$64*'Variables AME'!$S$64</f>
        <v>4474.6651312687263</v>
      </c>
      <c r="AX101" s="21">
        <f>'Variables AME'!AV310*'Variables AME'!AV273/'Variables AME'!AV$64*'Variables AME'!$S$64</f>
        <v>4376.5683504447161</v>
      </c>
    </row>
    <row r="102" spans="1:50" x14ac:dyDescent="0.25">
      <c r="A102" s="165"/>
      <c r="B102" s="167"/>
      <c r="C102" t="s">
        <v>156</v>
      </c>
      <c r="D102" s="21">
        <f>'Variables AME'!B311*'Variables AME'!B274/'Variables AME'!B$64*'Variables AME'!$S$64</f>
        <v>54.505564530028572</v>
      </c>
      <c r="E102" s="21">
        <f>'Variables AME'!C311*'Variables AME'!C274/'Variables AME'!C$64*'Variables AME'!$S$64</f>
        <v>54.723981224192201</v>
      </c>
      <c r="F102" s="21">
        <f>'Variables AME'!D311*'Variables AME'!D274/'Variables AME'!D$64*'Variables AME'!$S$64</f>
        <v>55.963729444079512</v>
      </c>
      <c r="G102" s="21">
        <f>'Variables AME'!E311*'Variables AME'!E274/'Variables AME'!E$64*'Variables AME'!$S$64</f>
        <v>56.105501208012633</v>
      </c>
      <c r="H102" s="21">
        <f>'Variables AME'!F311*'Variables AME'!F274/'Variables AME'!F$64*'Variables AME'!$S$64</f>
        <v>53.702230855110002</v>
      </c>
      <c r="I102" s="21">
        <f>'Variables AME'!G311*'Variables AME'!G274/'Variables AME'!G$64*'Variables AME'!$S$64</f>
        <v>46.907184254214222</v>
      </c>
      <c r="J102" s="21">
        <f>'Variables AME'!H311*'Variables AME'!H274/'Variables AME'!H$64*'Variables AME'!$S$64</f>
        <v>44.135177693979443</v>
      </c>
      <c r="K102" s="21">
        <f>'Variables AME'!I311*'Variables AME'!I274/'Variables AME'!I$64*'Variables AME'!$S$64</f>
        <v>42.940949085953243</v>
      </c>
      <c r="L102" s="21">
        <f>'Variables AME'!J311*'Variables AME'!J274/'Variables AME'!J$64*'Variables AME'!$S$64</f>
        <v>41.438176450093742</v>
      </c>
      <c r="M102" s="21">
        <f>'Variables AME'!K311*'Variables AME'!K274/'Variables AME'!K$64*'Variables AME'!$S$64</f>
        <v>39.225128356011851</v>
      </c>
      <c r="N102" s="21">
        <f>'Variables AME'!L311*'Variables AME'!L274/'Variables AME'!L$64*'Variables AME'!$S$64</f>
        <v>36.530460841646949</v>
      </c>
      <c r="O102" s="21">
        <f>'Variables AME'!M311*'Variables AME'!M274/'Variables AME'!M$64*'Variables AME'!$S$64</f>
        <v>33.349009774466403</v>
      </c>
      <c r="P102" s="21">
        <f>'Variables AME'!N311*'Variables AME'!N274/'Variables AME'!N$64*'Variables AME'!$S$64</f>
        <v>29.470937900255883</v>
      </c>
      <c r="Q102" s="21">
        <f>'Variables AME'!O311*'Variables AME'!O274/'Variables AME'!O$64*'Variables AME'!$S$64</f>
        <v>25.899220429411645</v>
      </c>
      <c r="R102" s="21">
        <f>'Variables AME'!P311*'Variables AME'!P274/'Variables AME'!P$64*'Variables AME'!$S$64</f>
        <v>22.446162219199316</v>
      </c>
      <c r="S102" s="21">
        <f>'Variables AME'!Q311*'Variables AME'!Q274/'Variables AME'!Q$64*'Variables AME'!$S$64</f>
        <v>18.705421146001598</v>
      </c>
      <c r="T102" s="21">
        <f>'Variables AME'!R311*'Variables AME'!R274/'Variables AME'!R$64*'Variables AME'!$S$64</f>
        <v>14.938965548503717</v>
      </c>
      <c r="U102" s="21">
        <f>'Variables AME'!S311*'Variables AME'!S274/'Variables AME'!S$64*'Variables AME'!$S$64</f>
        <v>14.983081077525853</v>
      </c>
      <c r="V102" s="21">
        <f>'Variables AME'!T311*'Variables AME'!T274/'Variables AME'!T$64*'Variables AME'!$S$64</f>
        <v>17.105244015824326</v>
      </c>
      <c r="W102" s="21">
        <f>'Variables AME'!U311*'Variables AME'!U274/'Variables AME'!U$64*'Variables AME'!$S$64</f>
        <v>20.061361260790562</v>
      </c>
      <c r="X102" s="21">
        <f>'Variables AME'!V311*'Variables AME'!V274/'Variables AME'!V$64*'Variables AME'!$S$64</f>
        <v>22.025707678515168</v>
      </c>
      <c r="Y102" s="21">
        <f>'Variables AME'!W311*'Variables AME'!W274/'Variables AME'!W$64*'Variables AME'!$S$64</f>
        <v>22.885374841597056</v>
      </c>
      <c r="Z102" s="21">
        <f>'Variables AME'!X311*'Variables AME'!X274/'Variables AME'!X$64*'Variables AME'!$S$64</f>
        <v>22.764818454621427</v>
      </c>
      <c r="AA102" s="21">
        <f>'Variables AME'!Y311*'Variables AME'!Y274/'Variables AME'!Y$64*'Variables AME'!$S$64</f>
        <v>22.339751268186284</v>
      </c>
      <c r="AB102" s="21">
        <f>'Variables AME'!Z311*'Variables AME'!Z274/'Variables AME'!Z$64*'Variables AME'!$S$64</f>
        <v>21.997600655856424</v>
      </c>
      <c r="AC102" s="21">
        <f>'Variables AME'!AA311*'Variables AME'!AA274/'Variables AME'!AA$64*'Variables AME'!$S$64</f>
        <v>21.847276101606653</v>
      </c>
      <c r="AD102" s="21">
        <f>'Variables AME'!AB311*'Variables AME'!AB274/'Variables AME'!AB$64*'Variables AME'!$S$64</f>
        <v>21.8345490387679</v>
      </c>
      <c r="AE102" s="21">
        <f>'Variables AME'!AC311*'Variables AME'!AC274/'Variables AME'!AC$64*'Variables AME'!$S$64</f>
        <v>22.019988477870356</v>
      </c>
      <c r="AF102" s="21">
        <f>'Variables AME'!AD311*'Variables AME'!AD274/'Variables AME'!AD$64*'Variables AME'!$S$64</f>
        <v>22.293287924858419</v>
      </c>
      <c r="AG102" s="21">
        <f>'Variables AME'!AE311*'Variables AME'!AE274/'Variables AME'!AE$64*'Variables AME'!$S$64</f>
        <v>22.585209436779234</v>
      </c>
      <c r="AH102" s="21">
        <f>'Variables AME'!AF311*'Variables AME'!AF274/'Variables AME'!AF$64*'Variables AME'!$S$64</f>
        <v>22.862247885750932</v>
      </c>
      <c r="AI102" s="21">
        <f>'Variables AME'!AG311*'Variables AME'!AG274/'Variables AME'!AG$64*'Variables AME'!$S$64</f>
        <v>23.11675522165789</v>
      </c>
      <c r="AJ102" s="21">
        <f>'Variables AME'!AH311*'Variables AME'!AH274/'Variables AME'!AH$64*'Variables AME'!$S$64</f>
        <v>23.196590855070824</v>
      </c>
      <c r="AK102" s="21">
        <f>'Variables AME'!AI311*'Variables AME'!AI274/'Variables AME'!AI$64*'Variables AME'!$S$64</f>
        <v>23.16493513646018</v>
      </c>
      <c r="AL102" s="21">
        <f>'Variables AME'!AJ311*'Variables AME'!AJ274/'Variables AME'!AJ$64*'Variables AME'!$S$64</f>
        <v>23.100308564238667</v>
      </c>
      <c r="AM102" s="21">
        <f>'Variables AME'!AK311*'Variables AME'!AK274/'Variables AME'!AK$64*'Variables AME'!$S$64</f>
        <v>23.041349179903122</v>
      </c>
      <c r="AN102" s="21">
        <f>'Variables AME'!AL311*'Variables AME'!AL274/'Variables AME'!AL$64*'Variables AME'!$S$64</f>
        <v>22.99773737208076</v>
      </c>
      <c r="AO102" s="21">
        <f>'Variables AME'!AM311*'Variables AME'!AM274/'Variables AME'!AM$64*'Variables AME'!$S$64</f>
        <v>23.126307247221305</v>
      </c>
      <c r="AP102" s="21">
        <f>'Variables AME'!AN311*'Variables AME'!AN274/'Variables AME'!AN$64*'Variables AME'!$S$64</f>
        <v>23.352273753602791</v>
      </c>
      <c r="AQ102" s="21">
        <f>'Variables AME'!AO311*'Variables AME'!AO274/'Variables AME'!AO$64*'Variables AME'!$S$64</f>
        <v>23.60078429907653</v>
      </c>
      <c r="AR102" s="21">
        <f>'Variables AME'!AP311*'Variables AME'!AP274/'Variables AME'!AP$64*'Variables AME'!$S$64</f>
        <v>23.833463408828869</v>
      </c>
      <c r="AS102" s="21">
        <f>'Variables AME'!AQ311*'Variables AME'!AQ274/'Variables AME'!AQ$64*'Variables AME'!$S$64</f>
        <v>24.04210097874692</v>
      </c>
      <c r="AT102" s="21">
        <f>'Variables AME'!AR311*'Variables AME'!AR274/'Variables AME'!AR$64*'Variables AME'!$S$64</f>
        <v>24.154943601368036</v>
      </c>
      <c r="AU102" s="21">
        <f>'Variables AME'!AS311*'Variables AME'!AS274/'Variables AME'!AS$64*'Variables AME'!$S$64</f>
        <v>24.209224785035822</v>
      </c>
      <c r="AV102" s="21">
        <f>'Variables AME'!AT311*'Variables AME'!AT274/'Variables AME'!AT$64*'Variables AME'!$S$64</f>
        <v>24.246996128891375</v>
      </c>
      <c r="AW102" s="21">
        <f>'Variables AME'!AU311*'Variables AME'!AU274/'Variables AME'!AU$64*'Variables AME'!$S$64</f>
        <v>24.290335143577455</v>
      </c>
      <c r="AX102" s="21">
        <f>'Variables AME'!AV311*'Variables AME'!AV274/'Variables AME'!AV$64*'Variables AME'!$S$64</f>
        <v>24.348789005932112</v>
      </c>
    </row>
    <row r="103" spans="1:50" x14ac:dyDescent="0.25">
      <c r="A103" s="165"/>
      <c r="B103" s="167"/>
      <c r="C103" t="s">
        <v>157</v>
      </c>
      <c r="D103" s="21">
        <f>'Variables AME'!B312*'Variables AME'!B275/'Variables AME'!B$64*'Variables AME'!$S$64</f>
        <v>190.29137559623231</v>
      </c>
      <c r="E103" s="21">
        <f>'Variables AME'!C312*'Variables AME'!C275/'Variables AME'!C$64*'Variables AME'!$S$64</f>
        <v>191.05391816494023</v>
      </c>
      <c r="F103" s="21">
        <f>'Variables AME'!D312*'Variables AME'!D275/'Variables AME'!D$64*'Variables AME'!$S$64</f>
        <v>195.42391745872843</v>
      </c>
      <c r="G103" s="21">
        <f>'Variables AME'!E312*'Variables AME'!E275/'Variables AME'!E$64*'Variables AME'!$S$64</f>
        <v>203.24546283610181</v>
      </c>
      <c r="H103" s="21">
        <f>'Variables AME'!F312*'Variables AME'!F275/'Variables AME'!F$64*'Variables AME'!$S$64</f>
        <v>206.20467523418355</v>
      </c>
      <c r="I103" s="21">
        <f>'Variables AME'!G312*'Variables AME'!G275/'Variables AME'!G$64*'Variables AME'!$S$64</f>
        <v>191.88834911330414</v>
      </c>
      <c r="J103" s="21">
        <f>'Variables AME'!H312*'Variables AME'!H275/'Variables AME'!H$64*'Variables AME'!$S$64</f>
        <v>191.9990333840237</v>
      </c>
      <c r="K103" s="21">
        <f>'Variables AME'!I312*'Variables AME'!I275/'Variables AME'!I$64*'Variables AME'!$S$64</f>
        <v>198.02201729647823</v>
      </c>
      <c r="L103" s="21">
        <f>'Variables AME'!J312*'Variables AME'!J275/'Variables AME'!J$64*'Variables AME'!$S$64</f>
        <v>202.05282614648834</v>
      </c>
      <c r="M103" s="21">
        <f>'Variables AME'!K312*'Variables AME'!K275/'Variables AME'!K$64*'Variables AME'!$S$64</f>
        <v>202.00883863669804</v>
      </c>
      <c r="N103" s="21">
        <f>'Variables AME'!L312*'Variables AME'!L275/'Variables AME'!L$64*'Variables AME'!$S$64</f>
        <v>198.66649207538836</v>
      </c>
      <c r="O103" s="21">
        <f>'Variables AME'!M312*'Variables AME'!M275/'Variables AME'!M$64*'Variables AME'!$S$64</f>
        <v>191.52935191579084</v>
      </c>
      <c r="P103" s="21">
        <f>'Variables AME'!N312*'Variables AME'!N275/'Variables AME'!N$64*'Variables AME'!$S$64</f>
        <v>196.07150530676833</v>
      </c>
      <c r="Q103" s="21">
        <f>'Variables AME'!O312*'Variables AME'!O275/'Variables AME'!O$64*'Variables AME'!$S$64</f>
        <v>212.65942932233983</v>
      </c>
      <c r="R103" s="21">
        <f>'Variables AME'!P312*'Variables AME'!P275/'Variables AME'!P$64*'Variables AME'!$S$64</f>
        <v>234.83458530294993</v>
      </c>
      <c r="S103" s="21">
        <f>'Variables AME'!Q312*'Variables AME'!Q275/'Variables AME'!Q$64*'Variables AME'!$S$64</f>
        <v>254.34778189979218</v>
      </c>
      <c r="T103" s="21">
        <f>'Variables AME'!R312*'Variables AME'!R275/'Variables AME'!R$64*'Variables AME'!$S$64</f>
        <v>271.46474129638813</v>
      </c>
      <c r="U103" s="21">
        <f>'Variables AME'!S312*'Variables AME'!S275/'Variables AME'!S$64*'Variables AME'!$S$64</f>
        <v>273.16594573974373</v>
      </c>
      <c r="V103" s="21">
        <f>'Variables AME'!T312*'Variables AME'!T275/'Variables AME'!T$64*'Variables AME'!$S$64</f>
        <v>266.05004844370234</v>
      </c>
      <c r="W103" s="21">
        <f>'Variables AME'!U312*'Variables AME'!U275/'Variables AME'!U$64*'Variables AME'!$S$64</f>
        <v>257.05056072746589</v>
      </c>
      <c r="X103" s="21">
        <f>'Variables AME'!V312*'Variables AME'!V275/'Variables AME'!V$64*'Variables AME'!$S$64</f>
        <v>220.13777514548414</v>
      </c>
      <c r="Y103" s="21">
        <f>'Variables AME'!W312*'Variables AME'!W275/'Variables AME'!W$64*'Variables AME'!$S$64</f>
        <v>161.67548920926001</v>
      </c>
      <c r="Z103" s="21">
        <f>'Variables AME'!X312*'Variables AME'!X275/'Variables AME'!X$64*'Variables AME'!$S$64</f>
        <v>138.46510732731764</v>
      </c>
      <c r="AA103" s="21">
        <f>'Variables AME'!Y312*'Variables AME'!Y275/'Variables AME'!Y$64*'Variables AME'!$S$64</f>
        <v>134.84194880764559</v>
      </c>
      <c r="AB103" s="21">
        <f>'Variables AME'!Z312*'Variables AME'!Z275/'Variables AME'!Z$64*'Variables AME'!$S$64</f>
        <v>139.24822806729978</v>
      </c>
      <c r="AC103" s="21">
        <f>'Variables AME'!AA312*'Variables AME'!AA275/'Variables AME'!AA$64*'Variables AME'!$S$64</f>
        <v>144.83947487333262</v>
      </c>
      <c r="AD103" s="21">
        <f>'Variables AME'!AB312*'Variables AME'!AB275/'Variables AME'!AB$64*'Variables AME'!$S$64</f>
        <v>148.52532248555022</v>
      </c>
      <c r="AE103" s="21">
        <f>'Variables AME'!AC312*'Variables AME'!AC275/'Variables AME'!AC$64*'Variables AME'!$S$64</f>
        <v>150.0415362536063</v>
      </c>
      <c r="AF103" s="21">
        <f>'Variables AME'!AD312*'Variables AME'!AD275/'Variables AME'!AD$64*'Variables AME'!$S$64</f>
        <v>150.35540905626601</v>
      </c>
      <c r="AG103" s="21">
        <f>'Variables AME'!AE312*'Variables AME'!AE275/'Variables AME'!AE$64*'Variables AME'!$S$64</f>
        <v>150.47623997003413</v>
      </c>
      <c r="AH103" s="21">
        <f>'Variables AME'!AF312*'Variables AME'!AF275/'Variables AME'!AF$64*'Variables AME'!$S$64</f>
        <v>150.82978167011825</v>
      </c>
      <c r="AI103" s="21">
        <f>'Variables AME'!AG312*'Variables AME'!AG275/'Variables AME'!AG$64*'Variables AME'!$S$64</f>
        <v>151.45147206621056</v>
      </c>
      <c r="AJ103" s="21">
        <f>'Variables AME'!AH312*'Variables AME'!AH275/'Variables AME'!AH$64*'Variables AME'!$S$64</f>
        <v>152.31489418913003</v>
      </c>
      <c r="AK103" s="21">
        <f>'Variables AME'!AI312*'Variables AME'!AI275/'Variables AME'!AI$64*'Variables AME'!$S$64</f>
        <v>153.20945227202364</v>
      </c>
      <c r="AL103" s="21">
        <f>'Variables AME'!AJ312*'Variables AME'!AJ275/'Variables AME'!AJ$64*'Variables AME'!$S$64</f>
        <v>154.06272237968025</v>
      </c>
      <c r="AM103" s="21">
        <f>'Variables AME'!AK312*'Variables AME'!AK275/'Variables AME'!AK$64*'Variables AME'!$S$64</f>
        <v>154.86388720397289</v>
      </c>
      <c r="AN103" s="21">
        <f>'Variables AME'!AL312*'Variables AME'!AL275/'Variables AME'!AL$64*'Variables AME'!$S$64</f>
        <v>155.61897549391705</v>
      </c>
      <c r="AO103" s="21">
        <f>'Variables AME'!AM312*'Variables AME'!AM275/'Variables AME'!AM$64*'Variables AME'!$S$64</f>
        <v>156.24932270305894</v>
      </c>
      <c r="AP103" s="21">
        <f>'Variables AME'!AN312*'Variables AME'!AN275/'Variables AME'!AN$64*'Variables AME'!$S$64</f>
        <v>156.78526621818668</v>
      </c>
      <c r="AQ103" s="21">
        <f>'Variables AME'!AO312*'Variables AME'!AO275/'Variables AME'!AO$64*'Variables AME'!$S$64</f>
        <v>157.26826922631946</v>
      </c>
      <c r="AR103" s="21">
        <f>'Variables AME'!AP312*'Variables AME'!AP275/'Variables AME'!AP$64*'Variables AME'!$S$64</f>
        <v>157.73558166345509</v>
      </c>
      <c r="AS103" s="21">
        <f>'Variables AME'!AQ312*'Variables AME'!AQ275/'Variables AME'!AQ$64*'Variables AME'!$S$64</f>
        <v>158.19893932026534</v>
      </c>
      <c r="AT103" s="21">
        <f>'Variables AME'!AR312*'Variables AME'!AR275/'Variables AME'!AR$64*'Variables AME'!$S$64</f>
        <v>176.2846830202418</v>
      </c>
      <c r="AU103" s="21">
        <f>'Variables AME'!AS312*'Variables AME'!AS275/'Variables AME'!AS$64*'Variables AME'!$S$64</f>
        <v>203.97596673481718</v>
      </c>
      <c r="AV103" s="21">
        <f>'Variables AME'!AT312*'Variables AME'!AT275/'Variables AME'!AT$64*'Variables AME'!$S$64</f>
        <v>233.04077431325425</v>
      </c>
      <c r="AW103" s="21">
        <f>'Variables AME'!AU312*'Variables AME'!AU275/'Variables AME'!AU$64*'Variables AME'!$S$64</f>
        <v>258.1982161110829</v>
      </c>
      <c r="AX103" s="21">
        <f>'Variables AME'!AV312*'Variables AME'!AV275/'Variables AME'!AV$64*'Variables AME'!$S$64</f>
        <v>278.44246359679914</v>
      </c>
    </row>
    <row r="104" spans="1:50" x14ac:dyDescent="0.25">
      <c r="A104" s="165"/>
      <c r="B104" s="167"/>
      <c r="C104" t="s">
        <v>158</v>
      </c>
      <c r="D104" s="21">
        <f>'Variables AME'!B313*'Variables AME'!B276/'Variables AME'!B$64*'Variables AME'!$S$64</f>
        <v>304.14305296265928</v>
      </c>
      <c r="E104" s="21">
        <f>'Variables AME'!C313*'Variables AME'!C276/'Variables AME'!C$64*'Variables AME'!$S$64</f>
        <v>305.36182614212714</v>
      </c>
      <c r="F104" s="21">
        <f>'Variables AME'!D313*'Variables AME'!D276/'Variables AME'!D$64*'Variables AME'!$S$64</f>
        <v>312.31465561341253</v>
      </c>
      <c r="G104" s="21">
        <f>'Variables AME'!E313*'Variables AME'!E276/'Variables AME'!E$64*'Variables AME'!$S$64</f>
        <v>307.46574935850083</v>
      </c>
      <c r="H104" s="21">
        <f>'Variables AME'!F313*'Variables AME'!F276/'Variables AME'!F$64*'Variables AME'!$S$64</f>
        <v>285.70630330373382</v>
      </c>
      <c r="I104" s="21">
        <f>'Variables AME'!G313*'Variables AME'!G276/'Variables AME'!G$64*'Variables AME'!$S$64</f>
        <v>241.21880602559804</v>
      </c>
      <c r="J104" s="21">
        <f>'Variables AME'!H313*'Variables AME'!H276/'Variables AME'!H$64*'Variables AME'!$S$64</f>
        <v>219.63128603252042</v>
      </c>
      <c r="K104" s="21">
        <f>'Variables AME'!I313*'Variables AME'!I276/'Variables AME'!I$64*'Variables AME'!$S$64</f>
        <v>207.33952311255007</v>
      </c>
      <c r="L104" s="21">
        <f>'Variables AME'!J313*'Variables AME'!J276/'Variables AME'!J$64*'Variables AME'!$S$64</f>
        <v>194.45603210895558</v>
      </c>
      <c r="M104" s="21">
        <f>'Variables AME'!K313*'Variables AME'!K276/'Variables AME'!K$64*'Variables AME'!$S$64</f>
        <v>178.98439605258162</v>
      </c>
      <c r="N104" s="21">
        <f>'Variables AME'!L313*'Variables AME'!L276/'Variables AME'!L$64*'Variables AME'!$S$64</f>
        <v>162.0504799034658</v>
      </c>
      <c r="O104" s="21">
        <f>'Variables AME'!M313*'Variables AME'!M276/'Variables AME'!M$64*'Variables AME'!$S$64</f>
        <v>143.75321514151278</v>
      </c>
      <c r="P104" s="21">
        <f>'Variables AME'!N313*'Variables AME'!N276/'Variables AME'!N$64*'Variables AME'!$S$64</f>
        <v>122.8984326544722</v>
      </c>
      <c r="Q104" s="21">
        <f>'Variables AME'!O313*'Variables AME'!O276/'Variables AME'!O$64*'Variables AME'!$S$64</f>
        <v>103.3679778130162</v>
      </c>
      <c r="R104" s="21">
        <f>'Variables AME'!P313*'Variables AME'!P276/'Variables AME'!P$64*'Variables AME'!$S$64</f>
        <v>84.1079037705762</v>
      </c>
      <c r="S104" s="21">
        <f>'Variables AME'!Q313*'Variables AME'!Q276/'Variables AME'!Q$64*'Variables AME'!$S$64</f>
        <v>63.62831603350994</v>
      </c>
      <c r="T104" s="21">
        <f>'Variables AME'!R313*'Variables AME'!R276/'Variables AME'!R$64*'Variables AME'!$S$64</f>
        <v>43.059001396820129</v>
      </c>
      <c r="U104" s="21">
        <f>'Variables AME'!S313*'Variables AME'!S276/'Variables AME'!S$64*'Variables AME'!$S$64</f>
        <v>35.847508490482525</v>
      </c>
      <c r="V104" s="21">
        <f>'Variables AME'!T313*'Variables AME'!T276/'Variables AME'!T$64*'Variables AME'!$S$64</f>
        <v>34.685599993009873</v>
      </c>
      <c r="W104" s="21">
        <f>'Variables AME'!U313*'Variables AME'!U276/'Variables AME'!U$64*'Variables AME'!$S$64</f>
        <v>35.599434450487955</v>
      </c>
      <c r="X104" s="21">
        <f>'Variables AME'!V313*'Variables AME'!V276/'Variables AME'!V$64*'Variables AME'!$S$64</f>
        <v>32.11338107629922</v>
      </c>
      <c r="Y104" s="21">
        <f>'Variables AME'!W313*'Variables AME'!W276/'Variables AME'!W$64*'Variables AME'!$S$64</f>
        <v>23.963241569601728</v>
      </c>
      <c r="Z104" s="21">
        <f>'Variables AME'!X313*'Variables AME'!X276/'Variables AME'!X$64*'Variables AME'!$S$64</f>
        <v>20.484417518482733</v>
      </c>
      <c r="AA104" s="21">
        <f>'Variables AME'!Y313*'Variables AME'!Y276/'Variables AME'!Y$64*'Variables AME'!$S$64</f>
        <v>19.803214153584921</v>
      </c>
      <c r="AB104" s="21">
        <f>'Variables AME'!Z313*'Variables AME'!Z276/'Variables AME'!Z$64*'Variables AME'!$S$64</f>
        <v>20.331627175887668</v>
      </c>
      <c r="AC104" s="21">
        <f>'Variables AME'!AA313*'Variables AME'!AA276/'Variables AME'!AA$64*'Variables AME'!$S$64</f>
        <v>21.092560884419271</v>
      </c>
      <c r="AD104" s="21">
        <f>'Variables AME'!AB313*'Variables AME'!AB276/'Variables AME'!AB$64*'Variables AME'!$S$64</f>
        <v>21.621796238261709</v>
      </c>
      <c r="AE104" s="21">
        <f>'Variables AME'!AC313*'Variables AME'!AC276/'Variables AME'!AC$64*'Variables AME'!$S$64</f>
        <v>21.854794840265381</v>
      </c>
      <c r="AF104" s="21">
        <f>'Variables AME'!AD313*'Variables AME'!AD276/'Variables AME'!AD$64*'Variables AME'!$S$64</f>
        <v>21.912624291711751</v>
      </c>
      <c r="AG104" s="21">
        <f>'Variables AME'!AE313*'Variables AME'!AE276/'Variables AME'!AE$64*'Variables AME'!$S$64</f>
        <v>21.935233637964615</v>
      </c>
      <c r="AH104" s="21">
        <f>'Variables AME'!AF313*'Variables AME'!AF276/'Variables AME'!AF$64*'Variables AME'!$S$64</f>
        <v>21.985496027822112</v>
      </c>
      <c r="AI104" s="21">
        <f>'Variables AME'!AG313*'Variables AME'!AG276/'Variables AME'!AG$64*'Variables AME'!$S$64</f>
        <v>22.071888299909123</v>
      </c>
      <c r="AJ104" s="21">
        <f>'Variables AME'!AH313*'Variables AME'!AH276/'Variables AME'!AH$64*'Variables AME'!$S$64</f>
        <v>22.194616552556106</v>
      </c>
      <c r="AK104" s="21">
        <f>'Variables AME'!AI313*'Variables AME'!AI276/'Variables AME'!AI$64*'Variables AME'!$S$64</f>
        <v>22.32349133395185</v>
      </c>
      <c r="AL104" s="21">
        <f>'Variables AME'!AJ313*'Variables AME'!AJ276/'Variables AME'!AJ$64*'Variables AME'!$S$64</f>
        <v>22.447378726477236</v>
      </c>
      <c r="AM104" s="21">
        <f>'Variables AME'!AK313*'Variables AME'!AK276/'Variables AME'!AK$64*'Variables AME'!$S$64</f>
        <v>22.563994450991821</v>
      </c>
      <c r="AN104" s="21">
        <f>'Variables AME'!AL313*'Variables AME'!AL276/'Variables AME'!AL$64*'Variables AME'!$S$64</f>
        <v>22.673820420276993</v>
      </c>
      <c r="AO104" s="21">
        <f>'Variables AME'!AM313*'Variables AME'!AM276/'Variables AME'!AM$64*'Variables AME'!$S$64</f>
        <v>22.765309228331098</v>
      </c>
      <c r="AP104" s="21">
        <f>'Variables AME'!AN313*'Variables AME'!AN276/'Variables AME'!AN$64*'Variables AME'!$S$64</f>
        <v>22.842924550352521</v>
      </c>
      <c r="AQ104" s="21">
        <f>'Variables AME'!AO313*'Variables AME'!AO276/'Variables AME'!AO$64*'Variables AME'!$S$64</f>
        <v>22.912780910975499</v>
      </c>
      <c r="AR104" s="21">
        <f>'Variables AME'!AP313*'Variables AME'!AP276/'Variables AME'!AP$64*'Variables AME'!$S$64</f>
        <v>22.980354458038953</v>
      </c>
      <c r="AS104" s="21">
        <f>'Variables AME'!AQ313*'Variables AME'!AQ276/'Variables AME'!AQ$64*'Variables AME'!$S$64</f>
        <v>23.047372144538429</v>
      </c>
      <c r="AT104" s="21">
        <f>'Variables AME'!AR313*'Variables AME'!AR276/'Variables AME'!AR$64*'Variables AME'!$S$64</f>
        <v>23.08739365120492</v>
      </c>
      <c r="AU104" s="21">
        <f>'Variables AME'!AS313*'Variables AME'!AS276/'Variables AME'!AS$64*'Variables AME'!$S$64</f>
        <v>23.106954210175342</v>
      </c>
      <c r="AV104" s="21">
        <f>'Variables AME'!AT313*'Variables AME'!AT276/'Variables AME'!AT$64*'Variables AME'!$S$64</f>
        <v>23.119071695666214</v>
      </c>
      <c r="AW104" s="21">
        <f>'Variables AME'!AU313*'Variables AME'!AU276/'Variables AME'!AU$64*'Variables AME'!$S$64</f>
        <v>23.13139754372585</v>
      </c>
      <c r="AX104" s="21">
        <f>'Variables AME'!AV313*'Variables AME'!AV276/'Variables AME'!AV$64*'Variables AME'!$S$64</f>
        <v>23.150822936691753</v>
      </c>
    </row>
    <row r="105" spans="1:50" x14ac:dyDescent="0.25">
      <c r="A105" s="165"/>
      <c r="B105" s="167"/>
      <c r="C105" t="s">
        <v>159</v>
      </c>
      <c r="D105" s="21">
        <f>'Variables AME'!B314*'Variables AME'!B277/'Variables AME'!B$64*'Variables AME'!$S$64</f>
        <v>74.300611101468206</v>
      </c>
      <c r="E105" s="21">
        <f>'Variables AME'!C314*'Variables AME'!C277/'Variables AME'!C$64*'Variables AME'!$S$64</f>
        <v>74.598351231142132</v>
      </c>
      <c r="F105" s="21">
        <f>'Variables AME'!D314*'Variables AME'!D277/'Variables AME'!D$64*'Variables AME'!$S$64</f>
        <v>76.282381942654951</v>
      </c>
      <c r="G105" s="21">
        <f>'Variables AME'!E314*'Variables AME'!E277/'Variables AME'!E$64*'Variables AME'!$S$64</f>
        <v>127.29549359499393</v>
      </c>
      <c r="H105" s="21">
        <f>'Variables AME'!F314*'Variables AME'!F277/'Variables AME'!F$64*'Variables AME'!$S$64</f>
        <v>221.62695442917121</v>
      </c>
      <c r="I105" s="21">
        <f>'Variables AME'!G314*'Variables AME'!G277/'Variables AME'!G$64*'Variables AME'!$S$64</f>
        <v>310.00342137206945</v>
      </c>
      <c r="J105" s="21">
        <f>'Variables AME'!H314*'Variables AME'!H277/'Variables AME'!H$64*'Variables AME'!$S$64</f>
        <v>395.05668665924355</v>
      </c>
      <c r="K105" s="21">
        <f>'Variables AME'!I314*'Variables AME'!I277/'Variables AME'!I$64*'Variables AME'!$S$64</f>
        <v>461.22688458240771</v>
      </c>
      <c r="L105" s="21">
        <f>'Variables AME'!J314*'Variables AME'!J277/'Variables AME'!J$64*'Variables AME'!$S$64</f>
        <v>501.43952146839399</v>
      </c>
      <c r="M105" s="21">
        <f>'Variables AME'!K314*'Variables AME'!K277/'Variables AME'!K$64*'Variables AME'!$S$64</f>
        <v>520.83052396779578</v>
      </c>
      <c r="N105" s="21">
        <f>'Variables AME'!L314*'Variables AME'!L277/'Variables AME'!L$64*'Variables AME'!$S$64</f>
        <v>523.50366568378411</v>
      </c>
      <c r="O105" s="21">
        <f>'Variables AME'!M314*'Variables AME'!M277/'Variables AME'!M$64*'Variables AME'!$S$64</f>
        <v>504.25483955947368</v>
      </c>
      <c r="P105" s="21">
        <f>'Variables AME'!N314*'Variables AME'!N277/'Variables AME'!N$64*'Variables AME'!$S$64</f>
        <v>514.26338163867274</v>
      </c>
      <c r="Q105" s="21">
        <f>'Variables AME'!O314*'Variables AME'!O277/'Variables AME'!O$64*'Variables AME'!$S$64</f>
        <v>557.61589378703775</v>
      </c>
      <c r="R105" s="21">
        <f>'Variables AME'!P314*'Variables AME'!P277/'Variables AME'!P$64*'Variables AME'!$S$64</f>
        <v>617.4689426223423</v>
      </c>
      <c r="S105" s="21">
        <f>'Variables AME'!Q314*'Variables AME'!Q277/'Variables AME'!Q$64*'Variables AME'!$S$64</f>
        <v>671.90732759471734</v>
      </c>
      <c r="T105" s="21">
        <f>'Variables AME'!R314*'Variables AME'!R277/'Variables AME'!R$64*'Variables AME'!$S$64</f>
        <v>720.75646214039318</v>
      </c>
      <c r="U105" s="21">
        <f>'Variables AME'!S314*'Variables AME'!S277/'Variables AME'!S$64*'Variables AME'!$S$64</f>
        <v>739.27760845556736</v>
      </c>
      <c r="V105" s="21">
        <f>'Variables AME'!T314*'Variables AME'!T277/'Variables AME'!T$64*'Variables AME'!$S$64</f>
        <v>739.69346636761657</v>
      </c>
      <c r="W105" s="21">
        <f>'Variables AME'!U314*'Variables AME'!U277/'Variables AME'!U$64*'Variables AME'!$S$64</f>
        <v>735.4189458660411</v>
      </c>
      <c r="X105" s="21">
        <f>'Variables AME'!V314*'Variables AME'!V277/'Variables AME'!V$64*'Variables AME'!$S$64</f>
        <v>744.41239184125106</v>
      </c>
      <c r="Y105" s="21">
        <f>'Variables AME'!W314*'Variables AME'!W277/'Variables AME'!W$64*'Variables AME'!$S$64</f>
        <v>760.51844471841798</v>
      </c>
      <c r="Z105" s="21">
        <f>'Variables AME'!X314*'Variables AME'!X277/'Variables AME'!X$64*'Variables AME'!$S$64</f>
        <v>781.62815594302435</v>
      </c>
      <c r="AA105" s="21">
        <f>'Variables AME'!Y314*'Variables AME'!Y277/'Variables AME'!Y$64*'Variables AME'!$S$64</f>
        <v>803.34996578594098</v>
      </c>
      <c r="AB105" s="21">
        <f>'Variables AME'!Z314*'Variables AME'!Z277/'Variables AME'!Z$64*'Variables AME'!$S$64</f>
        <v>823.2634140242327</v>
      </c>
      <c r="AC105" s="21">
        <f>'Variables AME'!AA314*'Variables AME'!AA277/'Variables AME'!AA$64*'Variables AME'!$S$64</f>
        <v>836.21458217321515</v>
      </c>
      <c r="AD105" s="21">
        <f>'Variables AME'!AB314*'Variables AME'!AB277/'Variables AME'!AB$64*'Variables AME'!$S$64</f>
        <v>844.81691922802622</v>
      </c>
      <c r="AE105" s="21">
        <f>'Variables AME'!AC314*'Variables AME'!AC277/'Variables AME'!AC$64*'Variables AME'!$S$64</f>
        <v>856.56680018678492</v>
      </c>
      <c r="AF105" s="21">
        <f>'Variables AME'!AD314*'Variables AME'!AD277/'Variables AME'!AD$64*'Variables AME'!$S$64</f>
        <v>870.6782843129082</v>
      </c>
      <c r="AG105" s="21">
        <f>'Variables AME'!AE314*'Variables AME'!AE277/'Variables AME'!AE$64*'Variables AME'!$S$64</f>
        <v>885.66960824761145</v>
      </c>
      <c r="AH105" s="21">
        <f>'Variables AME'!AF314*'Variables AME'!AF277/'Variables AME'!AF$64*'Variables AME'!$S$64</f>
        <v>900.55190995233602</v>
      </c>
      <c r="AI105" s="21">
        <f>'Variables AME'!AG314*'Variables AME'!AG277/'Variables AME'!AG$64*'Variables AME'!$S$64</f>
        <v>914.27586540845539</v>
      </c>
      <c r="AJ105" s="21">
        <f>'Variables AME'!AH314*'Variables AME'!AH277/'Variables AME'!AH$64*'Variables AME'!$S$64</f>
        <v>928.19442159192431</v>
      </c>
      <c r="AK105" s="21">
        <f>'Variables AME'!AI314*'Variables AME'!AI277/'Variables AME'!AI$64*'Variables AME'!$S$64</f>
        <v>941.38548319462961</v>
      </c>
      <c r="AL105" s="21">
        <f>'Variables AME'!AJ314*'Variables AME'!AJ277/'Variables AME'!AJ$64*'Variables AME'!$S$64</f>
        <v>953.4999343086422</v>
      </c>
      <c r="AM105" s="21">
        <f>'Variables AME'!AK314*'Variables AME'!AK277/'Variables AME'!AK$64*'Variables AME'!$S$64</f>
        <v>964.91084524672169</v>
      </c>
      <c r="AN105" s="21">
        <f>'Variables AME'!AL314*'Variables AME'!AL277/'Variables AME'!AL$64*'Variables AME'!$S$64</f>
        <v>975.40325204976989</v>
      </c>
      <c r="AO105" s="21">
        <f>'Variables AME'!AM314*'Variables AME'!AM277/'Variables AME'!AM$64*'Variables AME'!$S$64</f>
        <v>985.17687508009385</v>
      </c>
      <c r="AP105" s="21">
        <f>'Variables AME'!AN314*'Variables AME'!AN277/'Variables AME'!AN$64*'Variables AME'!$S$64</f>
        <v>993.97956767244136</v>
      </c>
      <c r="AQ105" s="21">
        <f>'Variables AME'!AO314*'Variables AME'!AO277/'Variables AME'!AO$64*'Variables AME'!$S$64</f>
        <v>1001.6872783630764</v>
      </c>
      <c r="AR105" s="21">
        <f>'Variables AME'!AP314*'Variables AME'!AP277/'Variables AME'!AP$64*'Variables AME'!$S$64</f>
        <v>1008.3621072319731</v>
      </c>
      <c r="AS105" s="21">
        <f>'Variables AME'!AQ314*'Variables AME'!AQ277/'Variables AME'!AQ$64*'Variables AME'!$S$64</f>
        <v>1014.0695400201389</v>
      </c>
      <c r="AT105" s="21">
        <f>'Variables AME'!AR314*'Variables AME'!AR277/'Variables AME'!AR$64*'Variables AME'!$S$64</f>
        <v>1020.5984275622344</v>
      </c>
      <c r="AU105" s="21">
        <f>'Variables AME'!AS314*'Variables AME'!AS277/'Variables AME'!AS$64*'Variables AME'!$S$64</f>
        <v>1027.3249207555264</v>
      </c>
      <c r="AV105" s="21">
        <f>'Variables AME'!AT314*'Variables AME'!AT277/'Variables AME'!AT$64*'Variables AME'!$S$64</f>
        <v>1033.7209684932579</v>
      </c>
      <c r="AW105" s="21">
        <f>'Variables AME'!AU314*'Variables AME'!AU277/'Variables AME'!AU$64*'Variables AME'!$S$64</f>
        <v>1039.4830588964255</v>
      </c>
      <c r="AX105" s="21">
        <f>'Variables AME'!AV314*'Variables AME'!AV277/'Variables AME'!AV$64*'Variables AME'!$S$64</f>
        <v>1044.7501427156676</v>
      </c>
    </row>
    <row r="106" spans="1:50" x14ac:dyDescent="0.25">
      <c r="A106" s="165"/>
      <c r="B106" s="167"/>
      <c r="C106" t="s">
        <v>160</v>
      </c>
      <c r="D106" s="21">
        <f>'Variables AME'!B315*'Variables AME'!B278/'Variables AME'!B$64*'Variables AME'!$S$64</f>
        <v>69.417479226821939</v>
      </c>
      <c r="E106" s="21">
        <f>'Variables AME'!C315*'Variables AME'!C278/'Variables AME'!C$64*'Variables AME'!$S$64</f>
        <v>69.695651491628794</v>
      </c>
      <c r="F106" s="21">
        <f>'Variables AME'!D315*'Variables AME'!D278/'Variables AME'!D$64*'Variables AME'!$S$64</f>
        <v>71.273932999239321</v>
      </c>
      <c r="G106" s="21">
        <f>'Variables AME'!E315*'Variables AME'!E278/'Variables AME'!E$64*'Variables AME'!$S$64</f>
        <v>89.041820165422038</v>
      </c>
      <c r="H106" s="21">
        <f>'Variables AME'!F315*'Variables AME'!F278/'Variables AME'!F$64*'Variables AME'!$S$64</f>
        <v>121.43684894761947</v>
      </c>
      <c r="I106" s="21">
        <f>'Variables AME'!G315*'Variables AME'!G278/'Variables AME'!G$64*'Variables AME'!$S$64</f>
        <v>157.36272962721932</v>
      </c>
      <c r="J106" s="21">
        <f>'Variables AME'!H315*'Variables AME'!H278/'Variables AME'!H$64*'Variables AME'!$S$64</f>
        <v>217.09122527110497</v>
      </c>
      <c r="K106" s="21">
        <f>'Variables AME'!I315*'Variables AME'!I278/'Variables AME'!I$64*'Variables AME'!$S$64</f>
        <v>302.21238905655991</v>
      </c>
      <c r="L106" s="21">
        <f>'Variables AME'!J315*'Variables AME'!J278/'Variables AME'!J$64*'Variables AME'!$S$64</f>
        <v>410.10777786993799</v>
      </c>
      <c r="M106" s="21">
        <f>'Variables AME'!K315*'Variables AME'!K278/'Variables AME'!K$64*'Variables AME'!$S$64</f>
        <v>546.26780678996317</v>
      </c>
      <c r="N106" s="21">
        <f>'Variables AME'!L315*'Variables AME'!L278/'Variables AME'!L$64*'Variables AME'!$S$64</f>
        <v>717.21144723187388</v>
      </c>
      <c r="O106" s="21">
        <f>'Variables AME'!M315*'Variables AME'!M278/'Variables AME'!M$64*'Variables AME'!$S$64</f>
        <v>925.62813884738682</v>
      </c>
      <c r="P106" s="21">
        <f>'Variables AME'!N315*'Variables AME'!N278/'Variables AME'!N$64*'Variables AME'!$S$64</f>
        <v>1053.5187666268564</v>
      </c>
      <c r="Q106" s="21">
        <f>'Variables AME'!O315*'Variables AME'!O278/'Variables AME'!O$64*'Variables AME'!$S$64</f>
        <v>1136.6295935303108</v>
      </c>
      <c r="R106" s="21">
        <f>'Variables AME'!P315*'Variables AME'!P278/'Variables AME'!P$64*'Variables AME'!$S$64</f>
        <v>1206.1814519410129</v>
      </c>
      <c r="S106" s="21">
        <f>'Variables AME'!Q315*'Variables AME'!Q278/'Variables AME'!Q$64*'Variables AME'!$S$64</f>
        <v>1266.750923571524</v>
      </c>
      <c r="T106" s="21">
        <f>'Variables AME'!R315*'Variables AME'!R278/'Variables AME'!R$64*'Variables AME'!$S$64</f>
        <v>1337.0393106324657</v>
      </c>
      <c r="U106" s="21">
        <f>'Variables AME'!S315*'Variables AME'!S278/'Variables AME'!S$64*'Variables AME'!$S$64</f>
        <v>1366.9401595454947</v>
      </c>
      <c r="V106" s="21">
        <f>'Variables AME'!T315*'Variables AME'!T278/'Variables AME'!T$64*'Variables AME'!$S$64</f>
        <v>1370.8690839964363</v>
      </c>
      <c r="W106" s="21">
        <f>'Variables AME'!U315*'Variables AME'!U278/'Variables AME'!U$64*'Variables AME'!$S$64</f>
        <v>1367.1719290662404</v>
      </c>
      <c r="X106" s="21">
        <f>'Variables AME'!V315*'Variables AME'!V278/'Variables AME'!V$64*'Variables AME'!$S$64</f>
        <v>1382.4433228594519</v>
      </c>
      <c r="Y106" s="21">
        <f>'Variables AME'!W315*'Variables AME'!W278/'Variables AME'!W$64*'Variables AME'!$S$64</f>
        <v>1408.9306246538247</v>
      </c>
      <c r="Z106" s="21">
        <f>'Variables AME'!X315*'Variables AME'!X278/'Variables AME'!X$64*'Variables AME'!$S$64</f>
        <v>1435.5965217663022</v>
      </c>
      <c r="AA106" s="21">
        <f>'Variables AME'!Y315*'Variables AME'!Y278/'Variables AME'!Y$64*'Variables AME'!$S$64</f>
        <v>1456.5561886389232</v>
      </c>
      <c r="AB106" s="21">
        <f>'Variables AME'!Z315*'Variables AME'!Z278/'Variables AME'!Z$64*'Variables AME'!$S$64</f>
        <v>1470.1012181700985</v>
      </c>
      <c r="AC106" s="21">
        <f>'Variables AME'!AA315*'Variables AME'!AA278/'Variables AME'!AA$64*'Variables AME'!$S$64</f>
        <v>1477.7282380895974</v>
      </c>
      <c r="AD106" s="21">
        <f>'Variables AME'!AB315*'Variables AME'!AB278/'Variables AME'!AB$64*'Variables AME'!$S$64</f>
        <v>1480.3446540029963</v>
      </c>
      <c r="AE106" s="21">
        <f>'Variables AME'!AC315*'Variables AME'!AC278/'Variables AME'!AC$64*'Variables AME'!$S$64</f>
        <v>1525.6556329419652</v>
      </c>
      <c r="AF106" s="21">
        <f>'Variables AME'!AD315*'Variables AME'!AD278/'Variables AME'!AD$64*'Variables AME'!$S$64</f>
        <v>1593.5868854290093</v>
      </c>
      <c r="AG106" s="21">
        <f>'Variables AME'!AE315*'Variables AME'!AE278/'Variables AME'!AE$64*'Variables AME'!$S$64</f>
        <v>1664.0826121753457</v>
      </c>
      <c r="AH106" s="21">
        <f>'Variables AME'!AF315*'Variables AME'!AF278/'Variables AME'!AF$64*'Variables AME'!$S$64</f>
        <v>1727.3470695814358</v>
      </c>
      <c r="AI106" s="21">
        <f>'Variables AME'!AG315*'Variables AME'!AG278/'Variables AME'!AG$64*'Variables AME'!$S$64</f>
        <v>1779.3594720803264</v>
      </c>
      <c r="AJ106" s="21">
        <f>'Variables AME'!AH315*'Variables AME'!AH278/'Variables AME'!AH$64*'Variables AME'!$S$64</f>
        <v>1832.5938824734296</v>
      </c>
      <c r="AK106" s="21">
        <f>'Variables AME'!AI315*'Variables AME'!AI278/'Variables AME'!AI$64*'Variables AME'!$S$64</f>
        <v>1885.4501775863232</v>
      </c>
      <c r="AL106" s="21">
        <f>'Variables AME'!AJ315*'Variables AME'!AJ278/'Variables AME'!AJ$64*'Variables AME'!$S$64</f>
        <v>1935.8678220952647</v>
      </c>
      <c r="AM106" s="21">
        <f>'Variables AME'!AK315*'Variables AME'!AK278/'Variables AME'!AK$64*'Variables AME'!$S$64</f>
        <v>1984.0451440969425</v>
      </c>
      <c r="AN106" s="21">
        <f>'Variables AME'!AL315*'Variables AME'!AL278/'Variables AME'!AL$64*'Variables AME'!$S$64</f>
        <v>2028.7326164122178</v>
      </c>
      <c r="AO106" s="21">
        <f>'Variables AME'!AM315*'Variables AME'!AM278/'Variables AME'!AM$64*'Variables AME'!$S$64</f>
        <v>2071.6709043380265</v>
      </c>
      <c r="AP106" s="21">
        <f>'Variables AME'!AN315*'Variables AME'!AN278/'Variables AME'!AN$64*'Variables AME'!$S$64</f>
        <v>2111.9085267776072</v>
      </c>
      <c r="AQ106" s="21">
        <f>'Variables AME'!AO315*'Variables AME'!AO278/'Variables AME'!AO$64*'Variables AME'!$S$64</f>
        <v>2148.7832775911829</v>
      </c>
      <c r="AR106" s="21">
        <f>'Variables AME'!AP315*'Variables AME'!AP278/'Variables AME'!AP$64*'Variables AME'!$S$64</f>
        <v>2182.2700771289865</v>
      </c>
      <c r="AS106" s="21">
        <f>'Variables AME'!AQ315*'Variables AME'!AQ278/'Variables AME'!AQ$64*'Variables AME'!$S$64</f>
        <v>2212.5538295883657</v>
      </c>
      <c r="AT106" s="21">
        <f>'Variables AME'!AR315*'Variables AME'!AR278/'Variables AME'!AR$64*'Variables AME'!$S$64</f>
        <v>2226.0125083628991</v>
      </c>
      <c r="AU106" s="21">
        <f>'Variables AME'!AS315*'Variables AME'!AS278/'Variables AME'!AS$64*'Variables AME'!$S$64</f>
        <v>2228.9541000985064</v>
      </c>
      <c r="AV106" s="21">
        <f>'Variables AME'!AT315*'Variables AME'!AT278/'Variables AME'!AT$64*'Variables AME'!$S$64</f>
        <v>2228.2557253671366</v>
      </c>
      <c r="AW106" s="21">
        <f>'Variables AME'!AU315*'Variables AME'!AU278/'Variables AME'!AU$64*'Variables AME'!$S$64</f>
        <v>2227.5272862231127</v>
      </c>
      <c r="AX106" s="21">
        <f>'Variables AME'!AV315*'Variables AME'!AV278/'Variables AME'!AV$64*'Variables AME'!$S$64</f>
        <v>2227.9641468878112</v>
      </c>
    </row>
    <row r="107" spans="1:50" x14ac:dyDescent="0.25">
      <c r="A107" s="165"/>
      <c r="B107" s="167"/>
      <c r="C107" t="s">
        <v>237</v>
      </c>
      <c r="D107" s="21">
        <f>'Variables AME'!B316*'Variables AME'!B279/'Variables AME'!B$64*'Variables AME'!$S$64</f>
        <v>791.94672459240712</v>
      </c>
      <c r="E107" s="21">
        <f>'Variables AME'!C316*'Variables AME'!C279/'Variables AME'!C$64*'Variables AME'!$S$64</f>
        <v>795.12024250806769</v>
      </c>
      <c r="F107" s="21">
        <f>'Variables AME'!D316*'Variables AME'!D279/'Variables AME'!D$64*'Variables AME'!$S$64</f>
        <v>813.2567769316189</v>
      </c>
      <c r="G107" s="21">
        <f>'Variables AME'!E316*'Variables AME'!E279/'Variables AME'!E$64*'Variables AME'!$S$64</f>
        <v>825.48868703376502</v>
      </c>
      <c r="H107" s="21">
        <f>'Variables AME'!F316*'Variables AME'!F279/'Variables AME'!F$64*'Variables AME'!$S$64</f>
        <v>805.52871714941466</v>
      </c>
      <c r="I107" s="21">
        <f>'Variables AME'!G316*'Variables AME'!G279/'Variables AME'!G$64*'Variables AME'!$S$64</f>
        <v>718.12673319348301</v>
      </c>
      <c r="J107" s="21">
        <f>'Variables AME'!H316*'Variables AME'!H279/'Variables AME'!H$64*'Variables AME'!$S$64</f>
        <v>689.2166074518301</v>
      </c>
      <c r="K107" s="21">
        <f>'Variables AME'!I316*'Variables AME'!I279/'Variables AME'!I$64*'Variables AME'!$S$64</f>
        <v>683.4575768414702</v>
      </c>
      <c r="L107" s="21">
        <f>'Variables AME'!J316*'Variables AME'!J279/'Variables AME'!J$64*'Variables AME'!$S$64</f>
        <v>671.71946657471221</v>
      </c>
      <c r="M107" s="21">
        <f>'Variables AME'!K316*'Variables AME'!K279/'Variables AME'!K$64*'Variables AME'!$S$64</f>
        <v>643.85090258418359</v>
      </c>
      <c r="N107" s="21">
        <f>'Variables AME'!L316*'Variables AME'!L279/'Variables AME'!L$64*'Variables AME'!$S$64</f>
        <v>606.54351164487957</v>
      </c>
      <c r="O107" s="21">
        <f>'Variables AME'!M316*'Variables AME'!M279/'Variables AME'!M$64*'Variables AME'!$S$64</f>
        <v>559.94996363062353</v>
      </c>
      <c r="P107" s="21">
        <f>'Variables AME'!N316*'Variables AME'!N279/'Variables AME'!N$64*'Variables AME'!$S$64</f>
        <v>567.71829548296193</v>
      </c>
      <c r="Q107" s="21">
        <f>'Variables AME'!O316*'Variables AME'!O279/'Variables AME'!O$64*'Variables AME'!$S$64</f>
        <v>620.91833632586065</v>
      </c>
      <c r="R107" s="21">
        <f>'Variables AME'!P316*'Variables AME'!P279/'Variables AME'!P$64*'Variables AME'!$S$64</f>
        <v>694.75128928767856</v>
      </c>
      <c r="S107" s="21">
        <f>'Variables AME'!Q316*'Variables AME'!Q279/'Variables AME'!Q$64*'Variables AME'!$S$64</f>
        <v>760.5736095565386</v>
      </c>
      <c r="T107" s="21">
        <f>'Variables AME'!R316*'Variables AME'!R279/'Variables AME'!R$64*'Variables AME'!$S$64</f>
        <v>817.17632323247449</v>
      </c>
      <c r="U107" s="21">
        <f>'Variables AME'!S316*'Variables AME'!S279/'Variables AME'!S$64*'Variables AME'!$S$64</f>
        <v>848.91507364984659</v>
      </c>
      <c r="V107" s="21">
        <f>'Variables AME'!T316*'Variables AME'!T279/'Variables AME'!T$64*'Variables AME'!$S$64</f>
        <v>867.62153674025126</v>
      </c>
      <c r="W107" s="21">
        <f>'Variables AME'!U316*'Variables AME'!U279/'Variables AME'!U$64*'Variables AME'!$S$64</f>
        <v>884.83126870409342</v>
      </c>
      <c r="X107" s="21">
        <f>'Variables AME'!V316*'Variables AME'!V279/'Variables AME'!V$64*'Variables AME'!$S$64</f>
        <v>883.88956449497027</v>
      </c>
      <c r="Y107" s="21">
        <f>'Variables AME'!W316*'Variables AME'!W279/'Variables AME'!W$64*'Variables AME'!$S$64</f>
        <v>874.30114706710992</v>
      </c>
      <c r="Z107" s="21">
        <f>'Variables AME'!X316*'Variables AME'!X279/'Variables AME'!X$64*'Variables AME'!$S$64</f>
        <v>868.17586918737129</v>
      </c>
      <c r="AA107" s="21">
        <f>'Variables AME'!Y316*'Variables AME'!Y279/'Variables AME'!Y$64*'Variables AME'!$S$64</f>
        <v>866.96716469255841</v>
      </c>
      <c r="AB107" s="21">
        <f>'Variables AME'!Z316*'Variables AME'!Z279/'Variables AME'!Z$64*'Variables AME'!$S$64</f>
        <v>868.91362331266953</v>
      </c>
      <c r="AC107" s="21">
        <f>'Variables AME'!AA316*'Variables AME'!AA279/'Variables AME'!AA$64*'Variables AME'!$S$64</f>
        <v>872.70235276095536</v>
      </c>
      <c r="AD107" s="21">
        <f>'Variables AME'!AB316*'Variables AME'!AB279/'Variables AME'!AB$64*'Variables AME'!$S$64</f>
        <v>876.98081458420984</v>
      </c>
      <c r="AE107" s="21">
        <f>'Variables AME'!AC316*'Variables AME'!AC279/'Variables AME'!AC$64*'Variables AME'!$S$64</f>
        <v>880.9311998651832</v>
      </c>
      <c r="AF107" s="21">
        <f>'Variables AME'!AD316*'Variables AME'!AD279/'Variables AME'!AD$64*'Variables AME'!$S$64</f>
        <v>884.50831368491163</v>
      </c>
      <c r="AG107" s="21">
        <f>'Variables AME'!AE316*'Variables AME'!AE279/'Variables AME'!AE$64*'Variables AME'!$S$64</f>
        <v>888.35489002036638</v>
      </c>
      <c r="AH107" s="21">
        <f>'Variables AME'!AF316*'Variables AME'!AF279/'Variables AME'!AF$64*'Variables AME'!$S$64</f>
        <v>892.45812825899804</v>
      </c>
      <c r="AI107" s="21">
        <f>'Variables AME'!AG316*'Variables AME'!AG279/'Variables AME'!AG$64*'Variables AME'!$S$64</f>
        <v>896.66974565765736</v>
      </c>
      <c r="AJ107" s="21">
        <f>'Variables AME'!AH316*'Variables AME'!AH279/'Variables AME'!AH$64*'Variables AME'!$S$64</f>
        <v>901.48208962215858</v>
      </c>
      <c r="AK107" s="21">
        <f>'Variables AME'!AI316*'Variables AME'!AI279/'Variables AME'!AI$64*'Variables AME'!$S$64</f>
        <v>906.24968603200546</v>
      </c>
      <c r="AL107" s="21">
        <f>'Variables AME'!AJ316*'Variables AME'!AJ279/'Variables AME'!AJ$64*'Variables AME'!$S$64</f>
        <v>910.86569181905281</v>
      </c>
      <c r="AM107" s="21">
        <f>'Variables AME'!AK316*'Variables AME'!AK279/'Variables AME'!AK$64*'Variables AME'!$S$64</f>
        <v>915.3464525574999</v>
      </c>
      <c r="AN107" s="21">
        <f>'Variables AME'!AL316*'Variables AME'!AL279/'Variables AME'!AL$64*'Variables AME'!$S$64</f>
        <v>919.67183762339175</v>
      </c>
      <c r="AO107" s="21">
        <f>'Variables AME'!AM316*'Variables AME'!AM279/'Variables AME'!AM$64*'Variables AME'!$S$64</f>
        <v>923.31181269243905</v>
      </c>
      <c r="AP107" s="21">
        <f>'Variables AME'!AN316*'Variables AME'!AN279/'Variables AME'!AN$64*'Variables AME'!$S$64</f>
        <v>926.3957053645413</v>
      </c>
      <c r="AQ107" s="21">
        <f>'Variables AME'!AO316*'Variables AME'!AO279/'Variables AME'!AO$64*'Variables AME'!$S$64</f>
        <v>929.150393325962</v>
      </c>
      <c r="AR107" s="21">
        <f>'Variables AME'!AP316*'Variables AME'!AP279/'Variables AME'!AP$64*'Variables AME'!$S$64</f>
        <v>931.79771017328881</v>
      </c>
      <c r="AS107" s="21">
        <f>'Variables AME'!AQ316*'Variables AME'!AQ279/'Variables AME'!AQ$64*'Variables AME'!$S$64</f>
        <v>934.41491843478002</v>
      </c>
      <c r="AT107" s="21">
        <f>'Variables AME'!AR316*'Variables AME'!AR279/'Variables AME'!AR$64*'Variables AME'!$S$64</f>
        <v>935.97377826486729</v>
      </c>
      <c r="AU107" s="21">
        <f>'Variables AME'!AS316*'Variables AME'!AS279/'Variables AME'!AS$64*'Variables AME'!$S$64</f>
        <v>936.72740818922216</v>
      </c>
      <c r="AV107" s="21">
        <f>'Variables AME'!AT316*'Variables AME'!AT279/'Variables AME'!AT$64*'Variables AME'!$S$64</f>
        <v>937.18788337896819</v>
      </c>
      <c r="AW107" s="21">
        <f>'Variables AME'!AU316*'Variables AME'!AU279/'Variables AME'!AU$64*'Variables AME'!$S$64</f>
        <v>937.65585487731153</v>
      </c>
      <c r="AX107" s="21">
        <f>'Variables AME'!AV316*'Variables AME'!AV279/'Variables AME'!AV$64*'Variables AME'!$S$64</f>
        <v>938.40782254741214</v>
      </c>
    </row>
    <row r="108" spans="1:50" x14ac:dyDescent="0.25">
      <c r="A108" s="165"/>
      <c r="B108" s="167"/>
      <c r="C108" t="s">
        <v>161</v>
      </c>
      <c r="D108" s="21">
        <f>'Variables AME'!B317*'Variables AME'!B280/'Variables AME'!B$64*'Variables AME'!$S$64</f>
        <v>81.99187590749213</v>
      </c>
      <c r="E108" s="21">
        <f>'Variables AME'!C317*'Variables AME'!C280/'Variables AME'!C$64*'Variables AME'!$S$64</f>
        <v>82.320436755148791</v>
      </c>
      <c r="F108" s="21">
        <f>'Variables AME'!D317*'Variables AME'!D280/'Variables AME'!D$64*'Variables AME'!$S$64</f>
        <v>84.201437738258704</v>
      </c>
      <c r="G108" s="21">
        <f>'Variables AME'!E317*'Variables AME'!E280/'Variables AME'!E$64*'Variables AME'!$S$64</f>
        <v>94.33484628266838</v>
      </c>
      <c r="H108" s="21">
        <f>'Variables AME'!F317*'Variables AME'!F280/'Variables AME'!F$64*'Variables AME'!$S$64</f>
        <v>107.79280184562485</v>
      </c>
      <c r="I108" s="21">
        <f>'Variables AME'!G317*'Variables AME'!G280/'Variables AME'!G$64*'Variables AME'!$S$64</f>
        <v>114.53452911824793</v>
      </c>
      <c r="J108" s="21">
        <f>'Variables AME'!H317*'Variables AME'!H280/'Variables AME'!H$64*'Variables AME'!$S$64</f>
        <v>130.26868128125736</v>
      </c>
      <c r="K108" s="21">
        <f>'Variables AME'!I317*'Variables AME'!I280/'Variables AME'!I$64*'Variables AME'!$S$64</f>
        <v>151.38306107892356</v>
      </c>
      <c r="L108" s="21">
        <f>'Variables AME'!J317*'Variables AME'!J280/'Variables AME'!J$64*'Variables AME'!$S$64</f>
        <v>173.01921937589586</v>
      </c>
      <c r="M108" s="21">
        <f>'Variables AME'!K317*'Variables AME'!K280/'Variables AME'!K$64*'Variables AME'!$S$64</f>
        <v>194.0500108759785</v>
      </c>
      <c r="N108" s="21">
        <f>'Variables AME'!L317*'Variables AME'!L280/'Variables AME'!L$64*'Variables AME'!$S$64</f>
        <v>214.39146836133366</v>
      </c>
      <c r="O108" s="21">
        <f>'Variables AME'!M317*'Variables AME'!M280/'Variables AME'!M$64*'Variables AME'!$S$64</f>
        <v>232.5760150947651</v>
      </c>
      <c r="P108" s="21">
        <f>'Variables AME'!N317*'Variables AME'!N280/'Variables AME'!N$64*'Variables AME'!$S$64</f>
        <v>226.16557454044289</v>
      </c>
      <c r="Q108" s="21">
        <f>'Variables AME'!O317*'Variables AME'!O280/'Variables AME'!O$64*'Variables AME'!$S$64</f>
        <v>210.65873269430901</v>
      </c>
      <c r="R108" s="21">
        <f>'Variables AME'!P317*'Variables AME'!P280/'Variables AME'!P$64*'Variables AME'!$S$64</f>
        <v>193.79999793686929</v>
      </c>
      <c r="S108" s="21">
        <f>'Variables AME'!Q317*'Variables AME'!Q280/'Variables AME'!Q$64*'Variables AME'!$S$64</f>
        <v>176.1804358128355</v>
      </c>
      <c r="T108" s="21">
        <f>'Variables AME'!R317*'Variables AME'!R280/'Variables AME'!R$64*'Variables AME'!$S$64</f>
        <v>160.22580271155095</v>
      </c>
      <c r="U108" s="21">
        <f>'Variables AME'!S317*'Variables AME'!S280/'Variables AME'!S$64*'Variables AME'!$S$64</f>
        <v>157.95193466090973</v>
      </c>
      <c r="V108" s="21">
        <f>'Variables AME'!T317*'Variables AME'!T280/'Variables AME'!T$64*'Variables AME'!$S$64</f>
        <v>163.66295759751108</v>
      </c>
      <c r="W108" s="21">
        <f>'Variables AME'!U317*'Variables AME'!U280/'Variables AME'!U$64*'Variables AME'!$S$64</f>
        <v>172.24622731873981</v>
      </c>
      <c r="X108" s="21">
        <f>'Variables AME'!V317*'Variables AME'!V280/'Variables AME'!V$64*'Variables AME'!$S$64</f>
        <v>196.01218615810086</v>
      </c>
      <c r="Y108" s="21">
        <f>'Variables AME'!W317*'Variables AME'!W280/'Variables AME'!W$64*'Variables AME'!$S$64</f>
        <v>226.43510564444301</v>
      </c>
      <c r="Z108" s="21">
        <f>'Variables AME'!X317*'Variables AME'!X280/'Variables AME'!X$64*'Variables AME'!$S$64</f>
        <v>244.16886018122952</v>
      </c>
      <c r="AA108" s="21">
        <f>'Variables AME'!Y317*'Variables AME'!Y280/'Variables AME'!Y$64*'Variables AME'!$S$64</f>
        <v>250.66572367924502</v>
      </c>
      <c r="AB108" s="21">
        <f>'Variables AME'!Z317*'Variables AME'!Z280/'Variables AME'!Z$64*'Variables AME'!$S$64</f>
        <v>252.45447552433683</v>
      </c>
      <c r="AC108" s="21">
        <f>'Variables AME'!AA317*'Variables AME'!AA280/'Variables AME'!AA$64*'Variables AME'!$S$64</f>
        <v>254.40593132593054</v>
      </c>
      <c r="AD108" s="21">
        <f>'Variables AME'!AB317*'Variables AME'!AB280/'Variables AME'!AB$64*'Variables AME'!$S$64</f>
        <v>258.17334370338176</v>
      </c>
      <c r="AE108" s="21">
        <f>'Variables AME'!AC317*'Variables AME'!AC280/'Variables AME'!AC$64*'Variables AME'!$S$64</f>
        <v>261.16218900718508</v>
      </c>
      <c r="AF108" s="21">
        <f>'Variables AME'!AD317*'Variables AME'!AD280/'Variables AME'!AD$64*'Variables AME'!$S$64</f>
        <v>263.45262431522542</v>
      </c>
      <c r="AG108" s="21">
        <f>'Variables AME'!AE317*'Variables AME'!AE280/'Variables AME'!AE$64*'Variables AME'!$S$64</f>
        <v>265.54165684438658</v>
      </c>
      <c r="AH108" s="21">
        <f>'Variables AME'!AF317*'Variables AME'!AF280/'Variables AME'!AF$64*'Variables AME'!$S$64</f>
        <v>267.70376300241566</v>
      </c>
      <c r="AI108" s="21">
        <f>'Variables AME'!AG317*'Variables AME'!AG280/'Variables AME'!AG$64*'Variables AME'!$S$64</f>
        <v>269.97644952131003</v>
      </c>
      <c r="AJ108" s="21">
        <f>'Variables AME'!AH317*'Variables AME'!AH280/'Variables AME'!AH$64*'Variables AME'!$S$64</f>
        <v>276.85809114606008</v>
      </c>
      <c r="AK108" s="21">
        <f>'Variables AME'!AI317*'Variables AME'!AI280/'Variables AME'!AI$64*'Variables AME'!$S$64</f>
        <v>286.30833228739027</v>
      </c>
      <c r="AL108" s="21">
        <f>'Variables AME'!AJ317*'Variables AME'!AJ280/'Variables AME'!AJ$64*'Variables AME'!$S$64</f>
        <v>296.32540720771163</v>
      </c>
      <c r="AM108" s="21">
        <f>'Variables AME'!AK317*'Variables AME'!AK280/'Variables AME'!AK$64*'Variables AME'!$S$64</f>
        <v>306.00614092414236</v>
      </c>
      <c r="AN108" s="21">
        <f>'Variables AME'!AL317*'Variables AME'!AL280/'Variables AME'!AL$64*'Variables AME'!$S$64</f>
        <v>314.98416571097869</v>
      </c>
      <c r="AO108" s="21">
        <f>'Variables AME'!AM317*'Variables AME'!AM280/'Variables AME'!AM$64*'Variables AME'!$S$64</f>
        <v>319.53448109385039</v>
      </c>
      <c r="AP108" s="21">
        <f>'Variables AME'!AN317*'Variables AME'!AN280/'Variables AME'!AN$64*'Variables AME'!$S$64</f>
        <v>321.4308875855732</v>
      </c>
      <c r="AQ108" s="21">
        <f>'Variables AME'!AO317*'Variables AME'!AO280/'Variables AME'!AO$64*'Variables AME'!$S$64</f>
        <v>322.56217664534404</v>
      </c>
      <c r="AR108" s="21">
        <f>'Variables AME'!AP317*'Variables AME'!AP280/'Variables AME'!AP$64*'Variables AME'!$S$64</f>
        <v>323.95266759060422</v>
      </c>
      <c r="AS108" s="21">
        <f>'Variables AME'!AQ317*'Variables AME'!AQ280/'Variables AME'!AQ$64*'Variables AME'!$S$64</f>
        <v>325.81638315123553</v>
      </c>
      <c r="AT108" s="21">
        <f>'Variables AME'!AR317*'Variables AME'!AR280/'Variables AME'!AR$64*'Variables AME'!$S$64</f>
        <v>328.08880550078266</v>
      </c>
      <c r="AU108" s="21">
        <f>'Variables AME'!AS317*'Variables AME'!AS280/'Variables AME'!AS$64*'Variables AME'!$S$64</f>
        <v>330.45964921015798</v>
      </c>
      <c r="AV108" s="21">
        <f>'Variables AME'!AT317*'Variables AME'!AT280/'Variables AME'!AT$64*'Variables AME'!$S$64</f>
        <v>332.77877895201306</v>
      </c>
      <c r="AW108" s="21">
        <f>'Variables AME'!AU317*'Variables AME'!AU280/'Variables AME'!AU$64*'Variables AME'!$S$64</f>
        <v>335.00350415106493</v>
      </c>
      <c r="AX108" s="21">
        <f>'Variables AME'!AV317*'Variables AME'!AV280/'Variables AME'!AV$64*'Variables AME'!$S$64</f>
        <v>337.21892624769583</v>
      </c>
    </row>
    <row r="109" spans="1:50" x14ac:dyDescent="0.25">
      <c r="A109" s="165"/>
      <c r="B109" s="168" t="s">
        <v>313</v>
      </c>
      <c r="C109" t="s">
        <v>162</v>
      </c>
      <c r="D109" s="21">
        <f>'Variables AME'!B318*'Variables AME'!B281/'Variables AME'!B$64*'Variables AME'!$S$64</f>
        <v>1754.6283328630191</v>
      </c>
      <c r="E109" s="21">
        <f>'Variables AME'!C318*'Variables AME'!C281/'Variables AME'!C$64*'Variables AME'!$S$64</f>
        <v>1761.6595437724807</v>
      </c>
      <c r="F109" s="21">
        <f>'Variables AME'!D318*'Variables AME'!D281/'Variables AME'!D$64*'Variables AME'!$S$64</f>
        <v>1801.411411795727</v>
      </c>
      <c r="G109" s="21">
        <f>'Variables AME'!E318*'Variables AME'!E281/'Variables AME'!E$64*'Variables AME'!$S$64</f>
        <v>1815.7868291827581</v>
      </c>
      <c r="H109" s="21">
        <f>'Variables AME'!F318*'Variables AME'!F281/'Variables AME'!F$64*'Variables AME'!$S$64</f>
        <v>1770.341615671103</v>
      </c>
      <c r="I109" s="21">
        <f>'Variables AME'!G318*'Variables AME'!G281/'Variables AME'!G$64*'Variables AME'!$S$64</f>
        <v>1662.4800992128896</v>
      </c>
      <c r="J109" s="21">
        <f>'Variables AME'!H318*'Variables AME'!H281/'Variables AME'!H$64*'Variables AME'!$S$64</f>
        <v>1601.7127928366497</v>
      </c>
      <c r="K109" s="21">
        <f>'Variables AME'!I318*'Variables AME'!I281/'Variables AME'!I$64*'Variables AME'!$S$64</f>
        <v>1554.9771783143017</v>
      </c>
      <c r="L109" s="21">
        <f>'Variables AME'!J318*'Variables AME'!J281/'Variables AME'!J$64*'Variables AME'!$S$64</f>
        <v>1486.7329347579966</v>
      </c>
      <c r="M109" s="21">
        <f>'Variables AME'!K318*'Variables AME'!K281/'Variables AME'!K$64*'Variables AME'!$S$64</f>
        <v>1417.5592915112468</v>
      </c>
      <c r="N109" s="21">
        <f>'Variables AME'!L318*'Variables AME'!L281/'Variables AME'!L$64*'Variables AME'!$S$64</f>
        <v>1367.9072528834927</v>
      </c>
      <c r="O109" s="21">
        <f>'Variables AME'!M318*'Variables AME'!M281/'Variables AME'!M$64*'Variables AME'!$S$64</f>
        <v>1349.298256981268</v>
      </c>
      <c r="P109" s="21">
        <f>'Variables AME'!N318*'Variables AME'!N281/'Variables AME'!N$64*'Variables AME'!$S$64</f>
        <v>1350.7895614065569</v>
      </c>
      <c r="Q109" s="21">
        <f>'Variables AME'!O318*'Variables AME'!O281/'Variables AME'!O$64*'Variables AME'!$S$64</f>
        <v>1342.3323734654891</v>
      </c>
      <c r="R109" s="21">
        <f>'Variables AME'!P318*'Variables AME'!P281/'Variables AME'!P$64*'Variables AME'!$S$64</f>
        <v>1285.5506480077229</v>
      </c>
      <c r="S109" s="21">
        <f>'Variables AME'!Q318*'Variables AME'!Q281/'Variables AME'!Q$64*'Variables AME'!$S$64</f>
        <v>1218.3724574839243</v>
      </c>
      <c r="T109" s="21">
        <f>'Variables AME'!R318*'Variables AME'!R281/'Variables AME'!R$64*'Variables AME'!$S$64</f>
        <v>1156.686313724485</v>
      </c>
      <c r="U109" s="21">
        <f>'Variables AME'!S318*'Variables AME'!S281/'Variables AME'!S$64*'Variables AME'!$S$64</f>
        <v>1094.2039815689307</v>
      </c>
      <c r="V109" s="21">
        <f>'Variables AME'!T318*'Variables AME'!T281/'Variables AME'!T$64*'Variables AME'!$S$64</f>
        <v>1033.1619573386808</v>
      </c>
      <c r="W109" s="21">
        <f>'Variables AME'!U318*'Variables AME'!U281/'Variables AME'!U$64*'Variables AME'!$S$64</f>
        <v>972.82505125785656</v>
      </c>
      <c r="X109" s="21">
        <f>'Variables AME'!V318*'Variables AME'!V281/'Variables AME'!V$64*'Variables AME'!$S$64</f>
        <v>979.01116476169545</v>
      </c>
      <c r="Y109" s="21">
        <f>'Variables AME'!W318*'Variables AME'!W281/'Variables AME'!W$64*'Variables AME'!$S$64</f>
        <v>1028.7661456373496</v>
      </c>
      <c r="Z109" s="21">
        <f>'Variables AME'!X318*'Variables AME'!X281/'Variables AME'!X$64*'Variables AME'!$S$64</f>
        <v>1056.6567215373991</v>
      </c>
      <c r="AA109" s="21">
        <f>'Variables AME'!Y318*'Variables AME'!Y281/'Variables AME'!Y$64*'Variables AME'!$S$64</f>
        <v>1063.0369895897011</v>
      </c>
      <c r="AB109" s="21">
        <f>'Variables AME'!Z318*'Variables AME'!Z281/'Variables AME'!Z$64*'Variables AME'!$S$64</f>
        <v>1059.3909908762075</v>
      </c>
      <c r="AC109" s="21">
        <f>'Variables AME'!AA318*'Variables AME'!AA281/'Variables AME'!AA$64*'Variables AME'!$S$64</f>
        <v>1054.960353395003</v>
      </c>
      <c r="AD109" s="21">
        <f>'Variables AME'!AB318*'Variables AME'!AB281/'Variables AME'!AB$64*'Variables AME'!$S$64</f>
        <v>1054.0324276678209</v>
      </c>
      <c r="AE109" s="21">
        <f>'Variables AME'!AC318*'Variables AME'!AC281/'Variables AME'!AC$64*'Variables AME'!$S$64</f>
        <v>1052.7795717191877</v>
      </c>
      <c r="AF109" s="21">
        <f>'Variables AME'!AD318*'Variables AME'!AD281/'Variables AME'!AD$64*'Variables AME'!$S$64</f>
        <v>1050.6844727705718</v>
      </c>
      <c r="AG109" s="21">
        <f>'Variables AME'!AE318*'Variables AME'!AE281/'Variables AME'!AE$64*'Variables AME'!$S$64</f>
        <v>1047.8893131670641</v>
      </c>
      <c r="AH109" s="21">
        <f>'Variables AME'!AF318*'Variables AME'!AF281/'Variables AME'!AF$64*'Variables AME'!$S$64</f>
        <v>1044.2488126458688</v>
      </c>
      <c r="AI109" s="21">
        <f>'Variables AME'!AG318*'Variables AME'!AG281/'Variables AME'!AG$64*'Variables AME'!$S$64</f>
        <v>1039.9963562391858</v>
      </c>
      <c r="AJ109" s="21">
        <f>'Variables AME'!AH318*'Variables AME'!AH281/'Variables AME'!AH$64*'Variables AME'!$S$64</f>
        <v>1036.9410240544062</v>
      </c>
      <c r="AK109" s="21">
        <f>'Variables AME'!AI318*'Variables AME'!AI281/'Variables AME'!AI$64*'Variables AME'!$S$64</f>
        <v>1033.2517655521401</v>
      </c>
      <c r="AL109" s="21">
        <f>'Variables AME'!AJ318*'Variables AME'!AJ281/'Variables AME'!AJ$64*'Variables AME'!$S$64</f>
        <v>1029.1241157647653</v>
      </c>
      <c r="AM109" s="21">
        <f>'Variables AME'!AK318*'Variables AME'!AK281/'Variables AME'!AK$64*'Variables AME'!$S$64</f>
        <v>1024.5815016725685</v>
      </c>
      <c r="AN109" s="21">
        <f>'Variables AME'!AL318*'Variables AME'!AL281/'Variables AME'!AL$64*'Variables AME'!$S$64</f>
        <v>1019.7654689875679</v>
      </c>
      <c r="AO109" s="21">
        <f>'Variables AME'!AM318*'Variables AME'!AM281/'Variables AME'!AM$64*'Variables AME'!$S$64</f>
        <v>1007.8232932927691</v>
      </c>
      <c r="AP109" s="21">
        <f>'Variables AME'!AN318*'Variables AME'!AN281/'Variables AME'!AN$64*'Variables AME'!$S$64</f>
        <v>991.57055334646009</v>
      </c>
      <c r="AQ109" s="21">
        <f>'Variables AME'!AO318*'Variables AME'!AO281/'Variables AME'!AO$64*'Variables AME'!$S$64</f>
        <v>974.27679181923531</v>
      </c>
      <c r="AR109" s="21">
        <f>'Variables AME'!AP318*'Variables AME'!AP281/'Variables AME'!AP$64*'Variables AME'!$S$64</f>
        <v>957.81544020607191</v>
      </c>
      <c r="AS109" s="21">
        <f>'Variables AME'!AQ318*'Variables AME'!AQ281/'Variables AME'!AQ$64*'Variables AME'!$S$64</f>
        <v>942.53380250588611</v>
      </c>
      <c r="AT109" s="21">
        <f>'Variables AME'!AR318*'Variables AME'!AR281/'Variables AME'!AR$64*'Variables AME'!$S$64</f>
        <v>927.47275330656907</v>
      </c>
      <c r="AU109" s="21">
        <f>'Variables AME'!AS318*'Variables AME'!AS281/'Variables AME'!AS$64*'Variables AME'!$S$64</f>
        <v>912.47360678178461</v>
      </c>
      <c r="AV109" s="21">
        <f>'Variables AME'!AT318*'Variables AME'!AT281/'Variables AME'!AT$64*'Variables AME'!$S$64</f>
        <v>897.56250071502393</v>
      </c>
      <c r="AW109" s="21">
        <f>'Variables AME'!AU318*'Variables AME'!AU281/'Variables AME'!AU$64*'Variables AME'!$S$64</f>
        <v>882.82507869268727</v>
      </c>
      <c r="AX109" s="21">
        <f>'Variables AME'!AV318*'Variables AME'!AV281/'Variables AME'!AV$64*'Variables AME'!$S$64</f>
        <v>868.53487152827108</v>
      </c>
    </row>
    <row r="110" spans="1:50" x14ac:dyDescent="0.25">
      <c r="A110" s="165"/>
      <c r="B110" s="168"/>
      <c r="C110" t="s">
        <v>163</v>
      </c>
      <c r="D110" s="21">
        <f>'Variables AME'!B319*'Variables AME'!B282/'Variables AME'!B$64*'Variables AME'!$S$64</f>
        <v>189.31434629180711</v>
      </c>
      <c r="E110" s="21">
        <f>'Variables AME'!C319*'Variables AME'!C282/'Variables AME'!C$64*'Variables AME'!$S$64</f>
        <v>190.07297367290718</v>
      </c>
      <c r="F110" s="21">
        <f>'Variables AME'!D319*'Variables AME'!D282/'Variables AME'!D$64*'Variables AME'!$S$64</f>
        <v>194.25951035442912</v>
      </c>
      <c r="G110" s="21">
        <f>'Variables AME'!E319*'Variables AME'!E282/'Variables AME'!E$64*'Variables AME'!$S$64</f>
        <v>276.23435567858536</v>
      </c>
      <c r="H110" s="21">
        <f>'Variables AME'!F319*'Variables AME'!F282/'Variables AME'!F$64*'Variables AME'!$S$64</f>
        <v>414.33171859753128</v>
      </c>
      <c r="I110" s="21">
        <f>'Variables AME'!G319*'Variables AME'!G282/'Variables AME'!G$64*'Variables AME'!$S$64</f>
        <v>563.63983775768634</v>
      </c>
      <c r="J110" s="21">
        <f>'Variables AME'!H319*'Variables AME'!H282/'Variables AME'!H$64*'Variables AME'!$S$64</f>
        <v>707.29369876337739</v>
      </c>
      <c r="K110" s="21">
        <f>'Variables AME'!I319*'Variables AME'!I282/'Variables AME'!I$64*'Variables AME'!$S$64</f>
        <v>818.95334365591691</v>
      </c>
      <c r="L110" s="21">
        <f>'Variables AME'!J319*'Variables AME'!J282/'Variables AME'!J$64*'Variables AME'!$S$64</f>
        <v>884.64603199707199</v>
      </c>
      <c r="M110" s="21">
        <f>'Variables AME'!K319*'Variables AME'!K282/'Variables AME'!K$64*'Variables AME'!$S$64</f>
        <v>924.04950880825197</v>
      </c>
      <c r="N110" s="21">
        <f>'Variables AME'!L319*'Variables AME'!L282/'Variables AME'!L$64*'Variables AME'!$S$64</f>
        <v>959.3794253364415</v>
      </c>
      <c r="O110" s="21">
        <f>'Variables AME'!M319*'Variables AME'!M282/'Variables AME'!M$64*'Variables AME'!$S$64</f>
        <v>998.40215106317191</v>
      </c>
      <c r="P110" s="21">
        <f>'Variables AME'!N319*'Variables AME'!N282/'Variables AME'!N$64*'Variables AME'!$S$64</f>
        <v>1039.1913468965631</v>
      </c>
      <c r="Q110" s="21">
        <f>'Variables AME'!O319*'Variables AME'!O282/'Variables AME'!O$64*'Variables AME'!$S$64</f>
        <v>1065.1686802676643</v>
      </c>
      <c r="R110" s="21">
        <f>'Variables AME'!P319*'Variables AME'!P282/'Variables AME'!P$64*'Variables AME'!$S$64</f>
        <v>1048.7550324050064</v>
      </c>
      <c r="S110" s="21">
        <f>'Variables AME'!Q319*'Variables AME'!Q282/'Variables AME'!Q$64*'Variables AME'!$S$64</f>
        <v>1022.7527478497177</v>
      </c>
      <c r="T110" s="21">
        <f>'Variables AME'!R319*'Variables AME'!R282/'Variables AME'!R$64*'Variables AME'!$S$64</f>
        <v>999.64734971210328</v>
      </c>
      <c r="U110" s="21">
        <f>'Variables AME'!S319*'Variables AME'!S282/'Variables AME'!S$64*'Variables AME'!$S$64</f>
        <v>995.67464252635114</v>
      </c>
      <c r="V110" s="21">
        <f>'Variables AME'!T319*'Variables AME'!T282/'Variables AME'!T$64*'Variables AME'!$S$64</f>
        <v>993.48943237598564</v>
      </c>
      <c r="W110" s="21">
        <f>'Variables AME'!U319*'Variables AME'!U282/'Variables AME'!U$64*'Variables AME'!$S$64</f>
        <v>992.25409287721106</v>
      </c>
      <c r="X110" s="21">
        <f>'Variables AME'!V319*'Variables AME'!V282/'Variables AME'!V$64*'Variables AME'!$S$64</f>
        <v>991.64288487269732</v>
      </c>
      <c r="Y110" s="21">
        <f>'Variables AME'!W319*'Variables AME'!W282/'Variables AME'!W$64*'Variables AME'!$S$64</f>
        <v>996.76615130976836</v>
      </c>
      <c r="Z110" s="21">
        <f>'Variables AME'!X319*'Variables AME'!X282/'Variables AME'!X$64*'Variables AME'!$S$64</f>
        <v>1004.1844172606478</v>
      </c>
      <c r="AA110" s="21">
        <f>'Variables AME'!Y319*'Variables AME'!Y282/'Variables AME'!Y$64*'Variables AME'!$S$64</f>
        <v>1017.4391680183006</v>
      </c>
      <c r="AB110" s="21">
        <f>'Variables AME'!Z319*'Variables AME'!Z282/'Variables AME'!Z$64*'Variables AME'!$S$64</f>
        <v>1036.2963778283458</v>
      </c>
      <c r="AC110" s="21">
        <f>'Variables AME'!AA319*'Variables AME'!AA282/'Variables AME'!AA$64*'Variables AME'!$S$64</f>
        <v>1059.0997003584384</v>
      </c>
      <c r="AD110" s="21">
        <f>'Variables AME'!AB319*'Variables AME'!AB282/'Variables AME'!AB$64*'Variables AME'!$S$64</f>
        <v>1084.5221461208391</v>
      </c>
      <c r="AE110" s="21">
        <f>'Variables AME'!AC319*'Variables AME'!AC282/'Variables AME'!AC$64*'Variables AME'!$S$64</f>
        <v>1107.5108342677172</v>
      </c>
      <c r="AF110" s="21">
        <f>'Variables AME'!AD319*'Variables AME'!AD282/'Variables AME'!AD$64*'Variables AME'!$S$64</f>
        <v>1128.0200541909244</v>
      </c>
      <c r="AG110" s="21">
        <f>'Variables AME'!AE319*'Variables AME'!AE282/'Variables AME'!AE$64*'Variables AME'!$S$64</f>
        <v>1147.2450876563362</v>
      </c>
      <c r="AH110" s="21">
        <f>'Variables AME'!AF319*'Variables AME'!AF282/'Variables AME'!AF$64*'Variables AME'!$S$64</f>
        <v>1165.9144759110327</v>
      </c>
      <c r="AI110" s="21">
        <f>'Variables AME'!AG319*'Variables AME'!AG282/'Variables AME'!AG$64*'Variables AME'!$S$64</f>
        <v>1184.4160101256784</v>
      </c>
      <c r="AJ110" s="21">
        <f>'Variables AME'!AH319*'Variables AME'!AH282/'Variables AME'!AH$64*'Variables AME'!$S$64</f>
        <v>1193.4502429397542</v>
      </c>
      <c r="AK110" s="21">
        <f>'Variables AME'!AI319*'Variables AME'!AI282/'Variables AME'!AI$64*'Variables AME'!$S$64</f>
        <v>1194.993278443332</v>
      </c>
      <c r="AL110" s="21">
        <f>'Variables AME'!AJ319*'Variables AME'!AJ282/'Variables AME'!AJ$64*'Variables AME'!$S$64</f>
        <v>1193.9338778712836</v>
      </c>
      <c r="AM110" s="21">
        <f>'Variables AME'!AK319*'Variables AME'!AK282/'Variables AME'!AK$64*'Variables AME'!$S$64</f>
        <v>1192.9434623138552</v>
      </c>
      <c r="AN110" s="21">
        <f>'Variables AME'!AL319*'Variables AME'!AL282/'Variables AME'!AL$64*'Variables AME'!$S$64</f>
        <v>1192.8318573032957</v>
      </c>
      <c r="AO110" s="21">
        <f>'Variables AME'!AM319*'Variables AME'!AM282/'Variables AME'!AM$64*'Variables AME'!$S$64</f>
        <v>1187.0885496075177</v>
      </c>
      <c r="AP110" s="21">
        <f>'Variables AME'!AN319*'Variables AME'!AN282/'Variables AME'!AN$64*'Variables AME'!$S$64</f>
        <v>1177.4489927500913</v>
      </c>
      <c r="AQ110" s="21">
        <f>'Variables AME'!AO319*'Variables AME'!AO282/'Variables AME'!AO$64*'Variables AME'!$S$64</f>
        <v>1166.5418968318188</v>
      </c>
      <c r="AR110" s="21">
        <f>'Variables AME'!AP319*'Variables AME'!AP282/'Variables AME'!AP$64*'Variables AME'!$S$64</f>
        <v>1156.0714504623368</v>
      </c>
      <c r="AS110" s="21">
        <f>'Variables AME'!AQ319*'Variables AME'!AQ282/'Variables AME'!AQ$64*'Variables AME'!$S$64</f>
        <v>1146.4119214508712</v>
      </c>
      <c r="AT110" s="21">
        <f>'Variables AME'!AR319*'Variables AME'!AR282/'Variables AME'!AR$64*'Variables AME'!$S$64</f>
        <v>1133.5336571130294</v>
      </c>
      <c r="AU110" s="21">
        <f>'Variables AME'!AS319*'Variables AME'!AS282/'Variables AME'!AS$64*'Variables AME'!$S$64</f>
        <v>1118.7308188847542</v>
      </c>
      <c r="AV110" s="21">
        <f>'Variables AME'!AT319*'Variables AME'!AT282/'Variables AME'!AT$64*'Variables AME'!$S$64</f>
        <v>1103.4349889754478</v>
      </c>
      <c r="AW110" s="21">
        <f>'Variables AME'!AU319*'Variables AME'!AU282/'Variables AME'!AU$64*'Variables AME'!$S$64</f>
        <v>1088.4594698482103</v>
      </c>
      <c r="AX110" s="21">
        <f>'Variables AME'!AV319*'Variables AME'!AV282/'Variables AME'!AV$64*'Variables AME'!$S$64</f>
        <v>1074.304488157386</v>
      </c>
    </row>
    <row r="111" spans="1:50" x14ac:dyDescent="0.25">
      <c r="A111" s="165"/>
      <c r="B111" s="168"/>
      <c r="C111" t="s">
        <v>164</v>
      </c>
      <c r="D111" s="21">
        <f>'Variables AME'!B320*'Variables AME'!B283/'Variables AME'!B$64*'Variables AME'!$S$64</f>
        <v>86.312776117978018</v>
      </c>
      <c r="E111" s="21">
        <f>'Variables AME'!C320*'Variables AME'!C283/'Variables AME'!C$64*'Variables AME'!$S$64</f>
        <v>86.65865183518784</v>
      </c>
      <c r="F111" s="21">
        <f>'Variables AME'!D320*'Variables AME'!D283/'Variables AME'!D$64*'Variables AME'!$S$64</f>
        <v>88.572407224040305</v>
      </c>
      <c r="G111" s="21">
        <f>'Variables AME'!E320*'Variables AME'!E283/'Variables AME'!E$64*'Variables AME'!$S$64</f>
        <v>93.734962769181209</v>
      </c>
      <c r="H111" s="21">
        <f>'Variables AME'!F320*'Variables AME'!F283/'Variables AME'!F$64*'Variables AME'!$S$64</f>
        <v>95.207012549642911</v>
      </c>
      <c r="I111" s="21">
        <f>'Variables AME'!G320*'Variables AME'!G283/'Variables AME'!G$64*'Variables AME'!$S$64</f>
        <v>92.522858314389325</v>
      </c>
      <c r="J111" s="21">
        <f>'Variables AME'!H320*'Variables AME'!H283/'Variables AME'!H$64*'Variables AME'!$S$64</f>
        <v>91.58431728551848</v>
      </c>
      <c r="K111" s="21">
        <f>'Variables AME'!I320*'Variables AME'!I283/'Variables AME'!I$64*'Variables AME'!$S$64</f>
        <v>90.876586314946053</v>
      </c>
      <c r="L111" s="21">
        <f>'Variables AME'!J320*'Variables AME'!J283/'Variables AME'!J$64*'Variables AME'!$S$64</f>
        <v>88.497077095295893</v>
      </c>
      <c r="M111" s="21">
        <f>'Variables AME'!K320*'Variables AME'!K283/'Variables AME'!K$64*'Variables AME'!$S$64</f>
        <v>85.630388371536597</v>
      </c>
      <c r="N111" s="21">
        <f>'Variables AME'!L320*'Variables AME'!L283/'Variables AME'!L$64*'Variables AME'!$S$64</f>
        <v>83.982733125876706</v>
      </c>
      <c r="O111" s="21">
        <f>'Variables AME'!M320*'Variables AME'!M283/'Variables AME'!M$64*'Variables AME'!$S$64</f>
        <v>84.396267702896338</v>
      </c>
      <c r="P111" s="21">
        <f>'Variables AME'!N320*'Variables AME'!N283/'Variables AME'!N$64*'Variables AME'!$S$64</f>
        <v>114.20646951524743</v>
      </c>
      <c r="Q111" s="21">
        <f>'Variables AME'!O320*'Variables AME'!O283/'Variables AME'!O$64*'Variables AME'!$S$64</f>
        <v>168.82442531057271</v>
      </c>
      <c r="R111" s="21">
        <f>'Variables AME'!P320*'Variables AME'!P283/'Variables AME'!P$64*'Variables AME'!$S$64</f>
        <v>231.39948602707258</v>
      </c>
      <c r="S111" s="21">
        <f>'Variables AME'!Q320*'Variables AME'!Q283/'Variables AME'!Q$64*'Variables AME'!$S$64</f>
        <v>289.4268026314553</v>
      </c>
      <c r="T111" s="21">
        <f>'Variables AME'!R320*'Variables AME'!R283/'Variables AME'!R$64*'Variables AME'!$S$64</f>
        <v>344.52709837395702</v>
      </c>
      <c r="U111" s="21">
        <f>'Variables AME'!S320*'Variables AME'!S283/'Variables AME'!S$64*'Variables AME'!$S$64</f>
        <v>482.60237460181969</v>
      </c>
      <c r="V111" s="21">
        <f>'Variables AME'!T320*'Variables AME'!T283/'Variables AME'!T$64*'Variables AME'!$S$64</f>
        <v>665.5258404742417</v>
      </c>
      <c r="W111" s="21">
        <f>'Variables AME'!U320*'Variables AME'!U283/'Variables AME'!U$64*'Variables AME'!$S$64</f>
        <v>862.80583859093099</v>
      </c>
      <c r="X111" s="21">
        <f>'Variables AME'!V320*'Variables AME'!V283/'Variables AME'!V$64*'Variables AME'!$S$64</f>
        <v>763.38030781405951</v>
      </c>
      <c r="Y111" s="21">
        <f>'Variables AME'!W320*'Variables AME'!W283/'Variables AME'!W$64*'Variables AME'!$S$64</f>
        <v>512.30165948102649</v>
      </c>
      <c r="Z111" s="21">
        <f>'Variables AME'!X320*'Variables AME'!X283/'Variables AME'!X$64*'Variables AME'!$S$64</f>
        <v>403.57557831936896</v>
      </c>
      <c r="AA111" s="21">
        <f>'Variables AME'!Y320*'Variables AME'!Y283/'Variables AME'!Y$64*'Variables AME'!$S$64</f>
        <v>376.31817983009631</v>
      </c>
      <c r="AB111" s="21">
        <f>'Variables AME'!Z320*'Variables AME'!Z283/'Variables AME'!Z$64*'Variables AME'!$S$64</f>
        <v>385.04065291611164</v>
      </c>
      <c r="AC111" s="21">
        <f>'Variables AME'!AA320*'Variables AME'!AA283/'Variables AME'!AA$64*'Variables AME'!$S$64</f>
        <v>403.18159273831617</v>
      </c>
      <c r="AD111" s="21">
        <f>'Variables AME'!AB320*'Variables AME'!AB283/'Variables AME'!AB$64*'Variables AME'!$S$64</f>
        <v>417.50791107731726</v>
      </c>
      <c r="AE111" s="21">
        <f>'Variables AME'!AC320*'Variables AME'!AC283/'Variables AME'!AC$64*'Variables AME'!$S$64</f>
        <v>433.18699780626997</v>
      </c>
      <c r="AF111" s="21">
        <f>'Variables AME'!AD320*'Variables AME'!AD283/'Variables AME'!AD$64*'Variables AME'!$S$64</f>
        <v>449.12648991797823</v>
      </c>
      <c r="AG111" s="21">
        <f>'Variables AME'!AE320*'Variables AME'!AE283/'Variables AME'!AE$64*'Variables AME'!$S$64</f>
        <v>464.87427882346606</v>
      </c>
      <c r="AH111" s="21">
        <f>'Variables AME'!AF320*'Variables AME'!AF283/'Variables AME'!AF$64*'Variables AME'!$S$64</f>
        <v>480.33968017233866</v>
      </c>
      <c r="AI111" s="21">
        <f>'Variables AME'!AG320*'Variables AME'!AG283/'Variables AME'!AG$64*'Variables AME'!$S$64</f>
        <v>495.59253244696373</v>
      </c>
      <c r="AJ111" s="21">
        <f>'Variables AME'!AH320*'Variables AME'!AH283/'Variables AME'!AH$64*'Variables AME'!$S$64</f>
        <v>512.34569825539518</v>
      </c>
      <c r="AK111" s="21">
        <f>'Variables AME'!AI320*'Variables AME'!AI283/'Variables AME'!AI$64*'Variables AME'!$S$64</f>
        <v>529.32551957283988</v>
      </c>
      <c r="AL111" s="21">
        <f>'Variables AME'!AJ320*'Variables AME'!AJ283/'Variables AME'!AJ$64*'Variables AME'!$S$64</f>
        <v>546.17697738806578</v>
      </c>
      <c r="AM111" s="21">
        <f>'Variables AME'!AK320*'Variables AME'!AK283/'Variables AME'!AK$64*'Variables AME'!$S$64</f>
        <v>562.90930277896484</v>
      </c>
      <c r="AN111" s="21">
        <f>'Variables AME'!AL320*'Variables AME'!AL283/'Variables AME'!AL$64*'Variables AME'!$S$64</f>
        <v>579.44556640031612</v>
      </c>
      <c r="AO111" s="21">
        <f>'Variables AME'!AM320*'Variables AME'!AM283/'Variables AME'!AM$64*'Variables AME'!$S$64</f>
        <v>590.74775851877484</v>
      </c>
      <c r="AP111" s="21">
        <f>'Variables AME'!AN320*'Variables AME'!AN283/'Variables AME'!AN$64*'Variables AME'!$S$64</f>
        <v>598.49549005777146</v>
      </c>
      <c r="AQ111" s="21">
        <f>'Variables AME'!AO320*'Variables AME'!AO283/'Variables AME'!AO$64*'Variables AME'!$S$64</f>
        <v>604.93592295571239</v>
      </c>
      <c r="AR111" s="21">
        <f>'Variables AME'!AP320*'Variables AME'!AP283/'Variables AME'!AP$64*'Variables AME'!$S$64</f>
        <v>611.45921327595806</v>
      </c>
      <c r="AS111" s="21">
        <f>'Variables AME'!AQ320*'Variables AME'!AQ283/'Variables AME'!AQ$64*'Variables AME'!$S$64</f>
        <v>618.38630700564238</v>
      </c>
      <c r="AT111" s="21">
        <f>'Variables AME'!AR320*'Variables AME'!AR283/'Variables AME'!AR$64*'Variables AME'!$S$64</f>
        <v>623.27668605891756</v>
      </c>
      <c r="AU111" s="21">
        <f>'Variables AME'!AS320*'Variables AME'!AS283/'Variables AME'!AS$64*'Variables AME'!$S$64</f>
        <v>626.80657052573872</v>
      </c>
      <c r="AV111" s="21">
        <f>'Variables AME'!AT320*'Variables AME'!AT283/'Variables AME'!AT$64*'Variables AME'!$S$64</f>
        <v>629.78746268457007</v>
      </c>
      <c r="AW111" s="21">
        <f>'Variables AME'!AU320*'Variables AME'!AU283/'Variables AME'!AU$64*'Variables AME'!$S$64</f>
        <v>632.7024636483934</v>
      </c>
      <c r="AX111" s="21">
        <f>'Variables AME'!AV320*'Variables AME'!AV283/'Variables AME'!AV$64*'Variables AME'!$S$64</f>
        <v>635.85967350134842</v>
      </c>
    </row>
    <row r="112" spans="1:50" x14ac:dyDescent="0.25">
      <c r="A112" s="165"/>
      <c r="B112" s="168"/>
      <c r="C112" t="s">
        <v>165</v>
      </c>
      <c r="D112" s="21">
        <f>'Variables AME'!B321*'Variables AME'!B284/'Variables AME'!B$64*'Variables AME'!$S$64</f>
        <v>61.061572956282625</v>
      </c>
      <c r="E112" s="21">
        <f>'Variables AME'!C321*'Variables AME'!C284/'Variables AME'!C$64*'Variables AME'!$S$64</f>
        <v>61.306261127491211</v>
      </c>
      <c r="F112" s="21">
        <f>'Variables AME'!D321*'Variables AME'!D284/'Variables AME'!D$64*'Variables AME'!$S$64</f>
        <v>62.681468792054169</v>
      </c>
      <c r="G112" s="21">
        <f>'Variables AME'!E321*'Variables AME'!E284/'Variables AME'!E$64*'Variables AME'!$S$64</f>
        <v>67.310721592445333</v>
      </c>
      <c r="H112" s="21">
        <f>'Variables AME'!F321*'Variables AME'!F284/'Variables AME'!F$64*'Variables AME'!$S$64</f>
        <v>69.961077713407164</v>
      </c>
      <c r="I112" s="21">
        <f>'Variables AME'!G321*'Variables AME'!G284/'Variables AME'!G$64*'Variables AME'!$S$64</f>
        <v>69.760628696005753</v>
      </c>
      <c r="J112" s="21">
        <f>'Variables AME'!H321*'Variables AME'!H284/'Variables AME'!H$64*'Variables AME'!$S$64</f>
        <v>70.807843526633505</v>
      </c>
      <c r="K112" s="21">
        <f>'Variables AME'!I321*'Variables AME'!I284/'Variables AME'!I$64*'Variables AME'!$S$64</f>
        <v>71.960083650125924</v>
      </c>
      <c r="L112" s="21">
        <f>'Variables AME'!J321*'Variables AME'!J284/'Variables AME'!J$64*'Variables AME'!$S$64</f>
        <v>71.684171177287865</v>
      </c>
      <c r="M112" s="21">
        <f>'Variables AME'!K321*'Variables AME'!K284/'Variables AME'!K$64*'Variables AME'!$S$64</f>
        <v>70.96224917906757</v>
      </c>
      <c r="N112" s="21">
        <f>'Variables AME'!L321*'Variables AME'!L284/'Variables AME'!L$64*'Variables AME'!$S$64</f>
        <v>71.188808812861112</v>
      </c>
      <c r="O112" s="21">
        <f>'Variables AME'!M321*'Variables AME'!M284/'Variables AME'!M$64*'Variables AME'!$S$64</f>
        <v>73.161334100689857</v>
      </c>
      <c r="P112" s="21">
        <f>'Variables AME'!N321*'Variables AME'!N284/'Variables AME'!N$64*'Variables AME'!$S$64</f>
        <v>98.748128130467521</v>
      </c>
      <c r="Q112" s="21">
        <f>'Variables AME'!O321*'Variables AME'!O284/'Variables AME'!O$64*'Variables AME'!$S$64</f>
        <v>144.43952387640965</v>
      </c>
      <c r="R112" s="21">
        <f>'Variables AME'!P321*'Variables AME'!P284/'Variables AME'!P$64*'Variables AME'!$S$64</f>
        <v>196.18215790603776</v>
      </c>
      <c r="S112" s="21">
        <f>'Variables AME'!Q321*'Variables AME'!Q284/'Variables AME'!Q$64*'Variables AME'!$S$64</f>
        <v>244.34944815383005</v>
      </c>
      <c r="T112" s="21">
        <f>'Variables AME'!R321*'Variables AME'!R284/'Variables AME'!R$64*'Variables AME'!$S$64</f>
        <v>294.22224360553923</v>
      </c>
      <c r="U112" s="21">
        <f>'Variables AME'!S321*'Variables AME'!S284/'Variables AME'!S$64*'Variables AME'!$S$64</f>
        <v>324.32624718126425</v>
      </c>
      <c r="V112" s="21">
        <f>'Variables AME'!T321*'Variables AME'!T284/'Variables AME'!T$64*'Variables AME'!$S$64</f>
        <v>323.76701136975066</v>
      </c>
      <c r="W112" s="21">
        <f>'Variables AME'!U321*'Variables AME'!U284/'Variables AME'!U$64*'Variables AME'!$S$64</f>
        <v>317.91458006401632</v>
      </c>
      <c r="X112" s="21">
        <f>'Variables AME'!V321*'Variables AME'!V284/'Variables AME'!V$64*'Variables AME'!$S$64</f>
        <v>268.70736989793915</v>
      </c>
      <c r="Y112" s="21">
        <f>'Variables AME'!W321*'Variables AME'!W284/'Variables AME'!W$64*'Variables AME'!$S$64</f>
        <v>204.42216739148719</v>
      </c>
      <c r="Z112" s="21">
        <f>'Variables AME'!X321*'Variables AME'!X284/'Variables AME'!X$64*'Variables AME'!$S$64</f>
        <v>178.70157690798379</v>
      </c>
      <c r="AA112" s="21">
        <f>'Variables AME'!Y321*'Variables AME'!Y284/'Variables AME'!Y$64*'Variables AME'!$S$64</f>
        <v>174.98969311209342</v>
      </c>
      <c r="AB112" s="21">
        <f>'Variables AME'!Z321*'Variables AME'!Z284/'Variables AME'!Z$64*'Variables AME'!$S$64</f>
        <v>180.49840650766919</v>
      </c>
      <c r="AC112" s="21">
        <f>'Variables AME'!AA321*'Variables AME'!AA284/'Variables AME'!AA$64*'Variables AME'!$S$64</f>
        <v>187.34017533588425</v>
      </c>
      <c r="AD112" s="21">
        <f>'Variables AME'!AB321*'Variables AME'!AB284/'Variables AME'!AB$64*'Variables AME'!$S$64</f>
        <v>192.19000073430618</v>
      </c>
      <c r="AE112" s="21">
        <f>'Variables AME'!AC321*'Variables AME'!AC284/'Variables AME'!AC$64*'Variables AME'!$S$64</f>
        <v>193.26225339686002</v>
      </c>
      <c r="AF112" s="21">
        <f>'Variables AME'!AD321*'Variables AME'!AD284/'Variables AME'!AD$64*'Variables AME'!$S$64</f>
        <v>192.1226317404309</v>
      </c>
      <c r="AG112" s="21">
        <f>'Variables AME'!AE321*'Variables AME'!AE284/'Variables AME'!AE$64*'Variables AME'!$S$64</f>
        <v>190.42422950321816</v>
      </c>
      <c r="AH112" s="21">
        <f>'Variables AME'!AF321*'Variables AME'!AF284/'Variables AME'!AF$64*'Variables AME'!$S$64</f>
        <v>188.94759349191622</v>
      </c>
      <c r="AI112" s="21">
        <f>'Variables AME'!AG321*'Variables AME'!AG284/'Variables AME'!AG$64*'Variables AME'!$S$64</f>
        <v>187.85172447913973</v>
      </c>
      <c r="AJ112" s="21">
        <f>'Variables AME'!AH321*'Variables AME'!AH284/'Variables AME'!AH$64*'Variables AME'!$S$64</f>
        <v>187.05043410372872</v>
      </c>
      <c r="AK112" s="21">
        <f>'Variables AME'!AI321*'Variables AME'!AI284/'Variables AME'!AI$64*'Variables AME'!$S$64</f>
        <v>186.10908569290777</v>
      </c>
      <c r="AL112" s="21">
        <f>'Variables AME'!AJ321*'Variables AME'!AJ284/'Variables AME'!AJ$64*'Variables AME'!$S$64</f>
        <v>185.02452881629816</v>
      </c>
      <c r="AM112" s="21">
        <f>'Variables AME'!AK321*'Variables AME'!AK284/'Variables AME'!AK$64*'Variables AME'!$S$64</f>
        <v>183.83726518931374</v>
      </c>
      <c r="AN112" s="21">
        <f>'Variables AME'!AL321*'Variables AME'!AL284/'Variables AME'!AL$64*'Variables AME'!$S$64</f>
        <v>182.60309487872863</v>
      </c>
      <c r="AO112" s="21">
        <f>'Variables AME'!AM321*'Variables AME'!AM284/'Variables AME'!AM$64*'Variables AME'!$S$64</f>
        <v>180.41327940619445</v>
      </c>
      <c r="AP112" s="21">
        <f>'Variables AME'!AN321*'Variables AME'!AN284/'Variables AME'!AN$64*'Variables AME'!$S$64</f>
        <v>177.64117398222427</v>
      </c>
      <c r="AQ112" s="21">
        <f>'Variables AME'!AO321*'Variables AME'!AO284/'Variables AME'!AO$64*'Variables AME'!$S$64</f>
        <v>174.72656519674274</v>
      </c>
      <c r="AR112" s="21">
        <f>'Variables AME'!AP321*'Variables AME'!AP284/'Variables AME'!AP$64*'Variables AME'!$S$64</f>
        <v>171.93710154414666</v>
      </c>
      <c r="AS112" s="21">
        <f>'Variables AME'!AQ321*'Variables AME'!AQ284/'Variables AME'!AQ$64*'Variables AME'!$S$64</f>
        <v>169.32269906597136</v>
      </c>
      <c r="AT112" s="21">
        <f>'Variables AME'!AR321*'Variables AME'!AR284/'Variables AME'!AR$64*'Variables AME'!$S$64</f>
        <v>167.04632597767295</v>
      </c>
      <c r="AU112" s="21">
        <f>'Variables AME'!AS321*'Variables AME'!AS284/'Variables AME'!AS$64*'Variables AME'!$S$64</f>
        <v>164.96807451386297</v>
      </c>
      <c r="AV112" s="21">
        <f>'Variables AME'!AT321*'Variables AME'!AT284/'Variables AME'!AT$64*'Variables AME'!$S$64</f>
        <v>162.96225694850446</v>
      </c>
      <c r="AW112" s="21">
        <f>'Variables AME'!AU321*'Variables AME'!AU284/'Variables AME'!AU$64*'Variables AME'!$S$64</f>
        <v>160.96635798637465</v>
      </c>
      <c r="AX112" s="21">
        <f>'Variables AME'!AV321*'Variables AME'!AV284/'Variables AME'!AV$64*'Variables AME'!$S$64</f>
        <v>159.01309206295531</v>
      </c>
    </row>
    <row r="113" spans="1:50" x14ac:dyDescent="0.25">
      <c r="A113" s="165"/>
      <c r="B113" s="168"/>
      <c r="C113" t="s">
        <v>166</v>
      </c>
      <c r="D113" s="21">
        <f>'Variables AME'!B322*'Variables AME'!B285/'Variables AME'!B$64*'Variables AME'!$S$64</f>
        <v>40.832478198384244</v>
      </c>
      <c r="E113" s="21">
        <f>'Variables AME'!C322*'Variables AME'!C285/'Variables AME'!C$64*'Variables AME'!$S$64</f>
        <v>40.996103600295022</v>
      </c>
      <c r="F113" s="21">
        <f>'Variables AME'!D322*'Variables AME'!D285/'Variables AME'!D$64*'Variables AME'!$S$64</f>
        <v>41.916803007168305</v>
      </c>
      <c r="G113" s="21">
        <f>'Variables AME'!E322*'Variables AME'!E285/'Variables AME'!E$64*'Variables AME'!$S$64</f>
        <v>46.757924522659103</v>
      </c>
      <c r="H113" s="21">
        <f>'Variables AME'!F322*'Variables AME'!F285/'Variables AME'!F$64*'Variables AME'!$S$64</f>
        <v>51.301000216980604</v>
      </c>
      <c r="I113" s="21">
        <f>'Variables AME'!G322*'Variables AME'!G285/'Variables AME'!G$64*'Variables AME'!$S$64</f>
        <v>54.188553354684807</v>
      </c>
      <c r="J113" s="21">
        <f>'Variables AME'!H322*'Variables AME'!H285/'Variables AME'!H$64*'Variables AME'!$S$64</f>
        <v>58.128527300985326</v>
      </c>
      <c r="K113" s="21">
        <f>'Variables AME'!I322*'Variables AME'!I285/'Variables AME'!I$64*'Variables AME'!$S$64</f>
        <v>62.212009509785844</v>
      </c>
      <c r="L113" s="21">
        <f>'Variables AME'!J322*'Variables AME'!J285/'Variables AME'!J$64*'Variables AME'!$S$64</f>
        <v>65.045638134426795</v>
      </c>
      <c r="M113" s="21">
        <f>'Variables AME'!K322*'Variables AME'!K285/'Variables AME'!K$64*'Variables AME'!$S$64</f>
        <v>67.487908403204244</v>
      </c>
      <c r="N113" s="21">
        <f>'Variables AME'!L322*'Variables AME'!L285/'Variables AME'!L$64*'Variables AME'!$S$64</f>
        <v>71.014855641010101</v>
      </c>
      <c r="O113" s="21">
        <f>'Variables AME'!M322*'Variables AME'!M285/'Variables AME'!M$64*'Variables AME'!$S$64</f>
        <v>76.650616708582334</v>
      </c>
      <c r="P113" s="21">
        <f>'Variables AME'!N322*'Variables AME'!N285/'Variables AME'!N$64*'Variables AME'!$S$64</f>
        <v>91.556783871417608</v>
      </c>
      <c r="Q113" s="21">
        <f>'Variables AME'!O322*'Variables AME'!O285/'Variables AME'!O$64*'Variables AME'!$S$64</f>
        <v>112.61501697814691</v>
      </c>
      <c r="R113" s="21">
        <f>'Variables AME'!P322*'Variables AME'!P285/'Variables AME'!P$64*'Variables AME'!$S$64</f>
        <v>132.39436742291974</v>
      </c>
      <c r="S113" s="21">
        <f>'Variables AME'!Q322*'Variables AME'!Q285/'Variables AME'!Q$64*'Variables AME'!$S$64</f>
        <v>150.49898845124375</v>
      </c>
      <c r="T113" s="21">
        <f>'Variables AME'!R322*'Variables AME'!R285/'Variables AME'!R$64*'Variables AME'!$S$64</f>
        <v>172.20169505543072</v>
      </c>
      <c r="U113" s="21">
        <f>'Variables AME'!S322*'Variables AME'!S285/'Variables AME'!S$64*'Variables AME'!$S$64</f>
        <v>206.44448569226066</v>
      </c>
      <c r="V113" s="21">
        <f>'Variables AME'!T322*'Variables AME'!T285/'Variables AME'!T$64*'Variables AME'!$S$64</f>
        <v>236.24808121711439</v>
      </c>
      <c r="W113" s="21">
        <f>'Variables AME'!U322*'Variables AME'!U285/'Variables AME'!U$64*'Variables AME'!$S$64</f>
        <v>264.7434453389526</v>
      </c>
      <c r="X113" s="21">
        <f>'Variables AME'!V322*'Variables AME'!V285/'Variables AME'!V$64*'Variables AME'!$S$64</f>
        <v>237.40630212128445</v>
      </c>
      <c r="Y113" s="21">
        <f>'Variables AME'!W322*'Variables AME'!W285/'Variables AME'!W$64*'Variables AME'!$S$64</f>
        <v>183.44228252837661</v>
      </c>
      <c r="Z113" s="21">
        <f>'Variables AME'!X322*'Variables AME'!X285/'Variables AME'!X$64*'Variables AME'!$S$64</f>
        <v>159.60453118899997</v>
      </c>
      <c r="AA113" s="21">
        <f>'Variables AME'!Y322*'Variables AME'!Y285/'Variables AME'!Y$64*'Variables AME'!$S$64</f>
        <v>155.35920944174796</v>
      </c>
      <c r="AB113" s="21">
        <f>'Variables AME'!Z322*'Variables AME'!Z285/'Variables AME'!Z$64*'Variables AME'!$S$64</f>
        <v>160.29121147114938</v>
      </c>
      <c r="AC113" s="21">
        <f>'Variables AME'!AA322*'Variables AME'!AA285/'Variables AME'!AA$64*'Variables AME'!$S$64</f>
        <v>167.44107867226086</v>
      </c>
      <c r="AD113" s="21">
        <f>'Variables AME'!AB322*'Variables AME'!AB285/'Variables AME'!AB$64*'Variables AME'!$S$64</f>
        <v>173.45351506519032</v>
      </c>
      <c r="AE113" s="21">
        <f>'Variables AME'!AC322*'Variables AME'!AC285/'Variables AME'!AC$64*'Variables AME'!$S$64</f>
        <v>175.24378772843298</v>
      </c>
      <c r="AF113" s="21">
        <f>'Variables AME'!AD322*'Variables AME'!AD285/'Variables AME'!AD$64*'Variables AME'!$S$64</f>
        <v>174.35356697407178</v>
      </c>
      <c r="AG113" s="21">
        <f>'Variables AME'!AE322*'Variables AME'!AE285/'Variables AME'!AE$64*'Variables AME'!$S$64</f>
        <v>172.68023208118382</v>
      </c>
      <c r="AH113" s="21">
        <f>'Variables AME'!AF322*'Variables AME'!AF285/'Variables AME'!AF$64*'Variables AME'!$S$64</f>
        <v>171.22040662477326</v>
      </c>
      <c r="AI113" s="21">
        <f>'Variables AME'!AG322*'Variables AME'!AG285/'Variables AME'!AG$64*'Variables AME'!$S$64</f>
        <v>170.21559581984826</v>
      </c>
      <c r="AJ113" s="21">
        <f>'Variables AME'!AH322*'Variables AME'!AH285/'Variables AME'!AH$64*'Variables AME'!$S$64</f>
        <v>169.54948260676511</v>
      </c>
      <c r="AK113" s="21">
        <f>'Variables AME'!AI322*'Variables AME'!AI285/'Variables AME'!AI$64*'Variables AME'!$S$64</f>
        <v>168.79167338946047</v>
      </c>
      <c r="AL113" s="21">
        <f>'Variables AME'!AJ322*'Variables AME'!AJ285/'Variables AME'!AJ$64*'Variables AME'!$S$64</f>
        <v>167.90147129749525</v>
      </c>
      <c r="AM113" s="21">
        <f>'Variables AME'!AK322*'Variables AME'!AK285/'Variables AME'!AK$64*'Variables AME'!$S$64</f>
        <v>166.91563096904869</v>
      </c>
      <c r="AN113" s="21">
        <f>'Variables AME'!AL322*'Variables AME'!AL285/'Variables AME'!AL$64*'Variables AME'!$S$64</f>
        <v>165.88242441040896</v>
      </c>
      <c r="AO113" s="21">
        <f>'Variables AME'!AM322*'Variables AME'!AM285/'Variables AME'!AM$64*'Variables AME'!$S$64</f>
        <v>164.00662217119017</v>
      </c>
      <c r="AP113" s="21">
        <f>'Variables AME'!AN322*'Variables AME'!AN285/'Variables AME'!AN$64*'Variables AME'!$S$64</f>
        <v>161.61527378185676</v>
      </c>
      <c r="AQ113" s="21">
        <f>'Variables AME'!AO322*'Variables AME'!AO285/'Variables AME'!AO$64*'Variables AME'!$S$64</f>
        <v>159.09157962290016</v>
      </c>
      <c r="AR113" s="21">
        <f>'Variables AME'!AP322*'Variables AME'!AP285/'Variables AME'!AP$64*'Variables AME'!$S$64</f>
        <v>156.67428245564147</v>
      </c>
      <c r="AS113" s="21">
        <f>'Variables AME'!AQ322*'Variables AME'!AQ285/'Variables AME'!AQ$64*'Variables AME'!$S$64</f>
        <v>154.41016612346121</v>
      </c>
      <c r="AT113" s="21">
        <f>'Variables AME'!AR322*'Variables AME'!AR285/'Variables AME'!AR$64*'Variables AME'!$S$64</f>
        <v>152.39348232341831</v>
      </c>
      <c r="AU113" s="21">
        <f>'Variables AME'!AS322*'Variables AME'!AS285/'Variables AME'!AS$64*'Variables AME'!$S$64</f>
        <v>150.52461500872121</v>
      </c>
      <c r="AV113" s="21">
        <f>'Variables AME'!AT322*'Variables AME'!AT285/'Variables AME'!AT$64*'Variables AME'!$S$64</f>
        <v>148.71511252196674</v>
      </c>
      <c r="AW113" s="21">
        <f>'Variables AME'!AU322*'Variables AME'!AU285/'Variables AME'!AU$64*'Variables AME'!$S$64</f>
        <v>146.91934135251549</v>
      </c>
      <c r="AX113" s="21">
        <f>'Variables AME'!AV322*'Variables AME'!AV285/'Variables AME'!AV$64*'Variables AME'!$S$64</f>
        <v>145.16892404593079</v>
      </c>
    </row>
    <row r="114" spans="1:50" x14ac:dyDescent="0.25">
      <c r="A114" s="165"/>
      <c r="B114" s="168"/>
      <c r="C114" t="s">
        <v>167</v>
      </c>
      <c r="D114" s="21">
        <f>'Variables AME'!B323*'Variables AME'!B286/'Variables AME'!B$64*'Variables AME'!$S$64</f>
        <v>76.107286214499908</v>
      </c>
      <c r="E114" s="21">
        <f>'Variables AME'!C323*'Variables AME'!C286/'Variables AME'!C$64*'Variables AME'!$S$64</f>
        <v>76.412266118846773</v>
      </c>
      <c r="F114" s="21">
        <f>'Variables AME'!D323*'Variables AME'!D286/'Variables AME'!D$64*'Variables AME'!$S$64</f>
        <v>78.122751229277668</v>
      </c>
      <c r="G114" s="21">
        <f>'Variables AME'!E323*'Variables AME'!E286/'Variables AME'!E$64*'Variables AME'!$S$64</f>
        <v>101.36265752345271</v>
      </c>
      <c r="H114" s="21">
        <f>'Variables AME'!F323*'Variables AME'!F286/'Variables AME'!F$64*'Variables AME'!$S$64</f>
        <v>142.43417859060449</v>
      </c>
      <c r="I114" s="21">
        <f>'Variables AME'!G323*'Variables AME'!G286/'Variables AME'!G$64*'Variables AME'!$S$64</f>
        <v>198.75677934463562</v>
      </c>
      <c r="J114" s="21">
        <f>'Variables AME'!H323*'Variables AME'!H286/'Variables AME'!H$64*'Variables AME'!$S$64</f>
        <v>279.70566544657743</v>
      </c>
      <c r="K114" s="21">
        <f>'Variables AME'!I323*'Variables AME'!I286/'Variables AME'!I$64*'Variables AME'!$S$64</f>
        <v>386.11003779431758</v>
      </c>
      <c r="L114" s="21">
        <f>'Variables AME'!J323*'Variables AME'!J286/'Variables AME'!J$64*'Variables AME'!$S$64</f>
        <v>514.40952093312649</v>
      </c>
      <c r="M114" s="21">
        <f>'Variables AME'!K323*'Variables AME'!K286/'Variables AME'!K$64*'Variables AME'!$S$64</f>
        <v>677.00609851813817</v>
      </c>
      <c r="N114" s="21">
        <f>'Variables AME'!L323*'Variables AME'!L286/'Variables AME'!L$64*'Variables AME'!$S$64</f>
        <v>903.74347317940374</v>
      </c>
      <c r="O114" s="21">
        <f>'Variables AME'!M323*'Variables AME'!M286/'Variables AME'!M$64*'Variables AME'!$S$64</f>
        <v>1239.7803847075647</v>
      </c>
      <c r="P114" s="21">
        <f>'Variables AME'!N323*'Variables AME'!N286/'Variables AME'!N$64*'Variables AME'!$S$64</f>
        <v>1392.47325055133</v>
      </c>
      <c r="Q114" s="21">
        <f>'Variables AME'!O323*'Variables AME'!O286/'Variables AME'!O$64*'Variables AME'!$S$64</f>
        <v>1352.454203214525</v>
      </c>
      <c r="R114" s="21">
        <f>'Variables AME'!P323*'Variables AME'!P286/'Variables AME'!P$64*'Variables AME'!$S$64</f>
        <v>1206.1528079407065</v>
      </c>
      <c r="S114" s="21">
        <f>'Variables AME'!Q323*'Variables AME'!Q286/'Variables AME'!Q$64*'Variables AME'!$S$64</f>
        <v>1068.26387228669</v>
      </c>
      <c r="T114" s="21">
        <f>'Variables AME'!R323*'Variables AME'!R286/'Variables AME'!R$64*'Variables AME'!$S$64</f>
        <v>985.06307196746354</v>
      </c>
      <c r="U114" s="21">
        <f>'Variables AME'!S323*'Variables AME'!S286/'Variables AME'!S$64*'Variables AME'!$S$64</f>
        <v>1104.9235275829956</v>
      </c>
      <c r="V114" s="21">
        <f>'Variables AME'!T323*'Variables AME'!T286/'Variables AME'!T$64*'Variables AME'!$S$64</f>
        <v>1294.6856974678317</v>
      </c>
      <c r="W114" s="21">
        <f>'Variables AME'!U323*'Variables AME'!U286/'Variables AME'!U$64*'Variables AME'!$S$64</f>
        <v>1516.2678542939414</v>
      </c>
      <c r="X114" s="21">
        <f>'Variables AME'!V323*'Variables AME'!V286/'Variables AME'!V$64*'Variables AME'!$S$64</f>
        <v>1473.3141392623231</v>
      </c>
      <c r="Y114" s="21">
        <f>'Variables AME'!W323*'Variables AME'!W286/'Variables AME'!W$64*'Variables AME'!$S$64</f>
        <v>1270.3593341716971</v>
      </c>
      <c r="Z114" s="21">
        <f>'Variables AME'!X323*'Variables AME'!X286/'Variables AME'!X$64*'Variables AME'!$S$64</f>
        <v>1187.8687737421601</v>
      </c>
      <c r="AA114" s="21">
        <f>'Variables AME'!Y323*'Variables AME'!Y286/'Variables AME'!Y$64*'Variables AME'!$S$64</f>
        <v>1206.7928969405261</v>
      </c>
      <c r="AB114" s="21">
        <f>'Variables AME'!Z323*'Variables AME'!Z286/'Variables AME'!Z$64*'Variables AME'!$S$64</f>
        <v>1282.1789443614587</v>
      </c>
      <c r="AC114" s="21">
        <f>'Variables AME'!AA323*'Variables AME'!AA286/'Variables AME'!AA$64*'Variables AME'!$S$64</f>
        <v>1377.9681278490184</v>
      </c>
      <c r="AD114" s="21">
        <f>'Variables AME'!AB323*'Variables AME'!AB286/'Variables AME'!AB$64*'Variables AME'!$S$64</f>
        <v>1472.4835279702154</v>
      </c>
      <c r="AE114" s="21">
        <f>'Variables AME'!AC323*'Variables AME'!AC286/'Variables AME'!AC$64*'Variables AME'!$S$64</f>
        <v>1540.0294477054063</v>
      </c>
      <c r="AF114" s="21">
        <f>'Variables AME'!AD323*'Variables AME'!AD286/'Variables AME'!AD$64*'Variables AME'!$S$64</f>
        <v>1588.1335626610844</v>
      </c>
      <c r="AG114" s="21">
        <f>'Variables AME'!AE323*'Variables AME'!AE286/'Variables AME'!AE$64*'Variables AME'!$S$64</f>
        <v>1629.4203093991543</v>
      </c>
      <c r="AH114" s="21">
        <f>'Variables AME'!AF323*'Variables AME'!AF286/'Variables AME'!AF$64*'Variables AME'!$S$64</f>
        <v>1672.9748881347211</v>
      </c>
      <c r="AI114" s="21">
        <f>'Variables AME'!AG323*'Variables AME'!AG286/'Variables AME'!AG$64*'Variables AME'!$S$64</f>
        <v>1720.6714925129338</v>
      </c>
      <c r="AJ114" s="21">
        <f>'Variables AME'!AH323*'Variables AME'!AH286/'Variables AME'!AH$64*'Variables AME'!$S$64</f>
        <v>1755.6058591745309</v>
      </c>
      <c r="AK114" s="21">
        <f>'Variables AME'!AI323*'Variables AME'!AI286/'Variables AME'!AI$64*'Variables AME'!$S$64</f>
        <v>1779.3916679224255</v>
      </c>
      <c r="AL114" s="21">
        <f>'Variables AME'!AJ323*'Variables AME'!AJ286/'Variables AME'!AJ$64*'Variables AME'!$S$64</f>
        <v>1798.4616773303567</v>
      </c>
      <c r="AM114" s="21">
        <f>'Variables AME'!AK323*'Variables AME'!AK286/'Variables AME'!AK$64*'Variables AME'!$S$64</f>
        <v>1817.6953984455397</v>
      </c>
      <c r="AN114" s="21">
        <f>'Variables AME'!AL323*'Variables AME'!AL286/'Variables AME'!AL$64*'Variables AME'!$S$64</f>
        <v>1838.3158253564773</v>
      </c>
      <c r="AO114" s="21">
        <f>'Variables AME'!AM323*'Variables AME'!AM286/'Variables AME'!AM$64*'Variables AME'!$S$64</f>
        <v>1848.8927554401012</v>
      </c>
      <c r="AP114" s="21">
        <f>'Variables AME'!AN323*'Variables AME'!AN286/'Variables AME'!AN$64*'Variables AME'!$S$64</f>
        <v>1852.2640432563476</v>
      </c>
      <c r="AQ114" s="21">
        <f>'Variables AME'!AO323*'Variables AME'!AO286/'Variables AME'!AO$64*'Variables AME'!$S$64</f>
        <v>1852.7443864196671</v>
      </c>
      <c r="AR114" s="21">
        <f>'Variables AME'!AP323*'Variables AME'!AP286/'Variables AME'!AP$64*'Variables AME'!$S$64</f>
        <v>1853.3508835220427</v>
      </c>
      <c r="AS114" s="21">
        <f>'Variables AME'!AQ323*'Variables AME'!AQ286/'Variables AME'!AQ$64*'Variables AME'!$S$64</f>
        <v>1854.8878437032131</v>
      </c>
      <c r="AT114" s="21">
        <f>'Variables AME'!AR323*'Variables AME'!AR286/'Variables AME'!AR$64*'Variables AME'!$S$64</f>
        <v>1865.9692838613576</v>
      </c>
      <c r="AU114" s="21">
        <f>'Variables AME'!AS323*'Variables AME'!AS286/'Variables AME'!AS$64*'Variables AME'!$S$64</f>
        <v>1882.4940384742804</v>
      </c>
      <c r="AV114" s="21">
        <f>'Variables AME'!AT323*'Variables AME'!AT286/'Variables AME'!AT$64*'Variables AME'!$S$64</f>
        <v>1900.1747971898105</v>
      </c>
      <c r="AW114" s="21">
        <f>'Variables AME'!AU323*'Variables AME'!AU286/'Variables AME'!AU$64*'Variables AME'!$S$64</f>
        <v>1916.6389738498258</v>
      </c>
      <c r="AX114" s="21">
        <f>'Variables AME'!AV323*'Variables AME'!AV286/'Variables AME'!AV$64*'Variables AME'!$S$64</f>
        <v>1931.8736520729233</v>
      </c>
    </row>
    <row r="117" spans="1:50" x14ac:dyDescent="0.25">
      <c r="A117" s="165" t="s">
        <v>316</v>
      </c>
      <c r="B117" s="26" t="s">
        <v>314</v>
      </c>
      <c r="C117" t="s">
        <v>152</v>
      </c>
      <c r="D117" s="21">
        <f>'Variables AME'!B418*'Variables AME'!B455/'Variables AME'!B$64*'Variables AME'!$S$64</f>
        <v>28.824058178277493</v>
      </c>
      <c r="E117" s="21">
        <f>'Variables AME'!C418*'Variables AME'!C455/'Variables AME'!C$64*'Variables AME'!$S$64</f>
        <v>29.286837755735483</v>
      </c>
      <c r="F117" s="21">
        <f>'Variables AME'!D418*'Variables AME'!D455/'Variables AME'!D$64*'Variables AME'!$S$64</f>
        <v>29.783599838952014</v>
      </c>
      <c r="G117" s="21">
        <f>'Variables AME'!E418*'Variables AME'!E455/'Variables AME'!E$64*'Variables AME'!$S$64</f>
        <v>29.646987798729615</v>
      </c>
      <c r="H117" s="21">
        <f>'Variables AME'!F418*'Variables AME'!F455/'Variables AME'!F$64*'Variables AME'!$S$64</f>
        <v>26.245885522646304</v>
      </c>
      <c r="I117" s="21">
        <f>'Variables AME'!G418*'Variables AME'!G455/'Variables AME'!G$64*'Variables AME'!$S$64</f>
        <v>23.628691694433428</v>
      </c>
      <c r="J117" s="21">
        <f>'Variables AME'!H418*'Variables AME'!H455/'Variables AME'!H$64*'Variables AME'!$S$64</f>
        <v>23.444204652062499</v>
      </c>
      <c r="K117" s="21">
        <f>'Variables AME'!I418*'Variables AME'!I455/'Variables AME'!I$64*'Variables AME'!$S$64</f>
        <v>22.46685742515205</v>
      </c>
      <c r="L117" s="21">
        <f>'Variables AME'!J418*'Variables AME'!J455/'Variables AME'!J$64*'Variables AME'!$S$64</f>
        <v>21.951890798019299</v>
      </c>
      <c r="M117" s="21">
        <f>'Variables AME'!K418*'Variables AME'!K455/'Variables AME'!K$64*'Variables AME'!$S$64</f>
        <v>22.656765643846445</v>
      </c>
      <c r="N117" s="21">
        <f>'Variables AME'!L418*'Variables AME'!L455/'Variables AME'!L$64*'Variables AME'!$S$64</f>
        <v>21.654924890308127</v>
      </c>
      <c r="O117" s="21">
        <f>'Variables AME'!M418*'Variables AME'!M455/'Variables AME'!M$64*'Variables AME'!$S$64</f>
        <v>20.110167768191378</v>
      </c>
      <c r="P117" s="21">
        <f>'Variables AME'!N418*'Variables AME'!N455/'Variables AME'!N$64*'Variables AME'!$S$64</f>
        <v>15.176971020182034</v>
      </c>
      <c r="Q117" s="21">
        <f>'Variables AME'!O418*'Variables AME'!O455/'Variables AME'!O$64*'Variables AME'!$S$64</f>
        <v>11.518009822945508</v>
      </c>
      <c r="R117" s="21">
        <f>'Variables AME'!P418*'Variables AME'!P455/'Variables AME'!P$64*'Variables AME'!$S$64</f>
        <v>9.0531987528760922</v>
      </c>
      <c r="S117" s="21">
        <f>'Variables AME'!Q418*'Variables AME'!Q455/'Variables AME'!Q$64*'Variables AME'!$S$64</f>
        <v>8.8251999318037324</v>
      </c>
      <c r="T117" s="21">
        <f>'Variables AME'!R418*'Variables AME'!R455/'Variables AME'!R$64*'Variables AME'!$S$64</f>
        <v>7.8669874219613289</v>
      </c>
      <c r="U117" s="21">
        <f>'Variables AME'!S418*'Variables AME'!S455/'Variables AME'!S$64*'Variables AME'!$S$64</f>
        <v>7.4097042845262582</v>
      </c>
      <c r="V117" s="21">
        <f>'Variables AME'!T418*'Variables AME'!T455/'Variables AME'!T$64*'Variables AME'!$S$64</f>
        <v>7.4997907589387554</v>
      </c>
      <c r="W117" s="21">
        <f>'Variables AME'!U418*'Variables AME'!U455/'Variables AME'!U$64*'Variables AME'!$S$64</f>
        <v>7.7178979631671183</v>
      </c>
      <c r="X117" s="21">
        <f>'Variables AME'!V418*'Variables AME'!V455/'Variables AME'!V$64*'Variables AME'!$S$64</f>
        <v>7.6684442960877712</v>
      </c>
      <c r="Y117" s="21">
        <f>'Variables AME'!W418*'Variables AME'!W455/'Variables AME'!W$64*'Variables AME'!$S$64</f>
        <v>7.5221959653096802</v>
      </c>
      <c r="Z117" s="21">
        <f>'Variables AME'!X418*'Variables AME'!X455/'Variables AME'!X$64*'Variables AME'!$S$64</f>
        <v>7.3170750098324824</v>
      </c>
      <c r="AA117" s="21">
        <f>'Variables AME'!Y418*'Variables AME'!Y455/'Variables AME'!Y$64*'Variables AME'!$S$64</f>
        <v>7.3658829633701277</v>
      </c>
      <c r="AB117" s="21">
        <f>'Variables AME'!Z418*'Variables AME'!Z455/'Variables AME'!Z$64*'Variables AME'!$S$64</f>
        <v>7.504745714706913</v>
      </c>
      <c r="AC117" s="21">
        <f>'Variables AME'!AA418*'Variables AME'!AA455/'Variables AME'!AA$64*'Variables AME'!$S$64</f>
        <v>7.6541056838674146</v>
      </c>
      <c r="AD117" s="21">
        <f>'Variables AME'!AB418*'Variables AME'!AB455/'Variables AME'!AB$64*'Variables AME'!$S$64</f>
        <v>7.80658174500571</v>
      </c>
      <c r="AE117" s="21">
        <f>'Variables AME'!AC418*'Variables AME'!AC455/'Variables AME'!AC$64*'Variables AME'!$S$64</f>
        <v>7.9060641275387713</v>
      </c>
      <c r="AF117" s="21">
        <f>'Variables AME'!AD418*'Variables AME'!AD455/'Variables AME'!AD$64*'Variables AME'!$S$64</f>
        <v>8.0117541632597487</v>
      </c>
      <c r="AG117" s="21">
        <f>'Variables AME'!AE418*'Variables AME'!AE455/'Variables AME'!AE$64*'Variables AME'!$S$64</f>
        <v>8.1254135804486332</v>
      </c>
      <c r="AH117" s="21">
        <f>'Variables AME'!AF418*'Variables AME'!AF455/'Variables AME'!AF$64*'Variables AME'!$S$64</f>
        <v>8.2419995381130526</v>
      </c>
      <c r="AI117" s="21">
        <f>'Variables AME'!AG418*'Variables AME'!AG455/'Variables AME'!AG$64*'Variables AME'!$S$64</f>
        <v>8.3656431517303886</v>
      </c>
      <c r="AJ117" s="21">
        <f>'Variables AME'!AH418*'Variables AME'!AH455/'Variables AME'!AH$64*'Variables AME'!$S$64</f>
        <v>8.4977438388898765</v>
      </c>
      <c r="AK117" s="21">
        <f>'Variables AME'!AI418*'Variables AME'!AI455/'Variables AME'!AI$64*'Variables AME'!$S$64</f>
        <v>8.6323261767251207</v>
      </c>
      <c r="AL117" s="21">
        <f>'Variables AME'!AJ418*'Variables AME'!AJ455/'Variables AME'!AJ$64*'Variables AME'!$S$64</f>
        <v>8.7713364660021753</v>
      </c>
      <c r="AM117" s="21">
        <f>'Variables AME'!AK418*'Variables AME'!AK455/'Variables AME'!AK$64*'Variables AME'!$S$64</f>
        <v>8.9133866990934916</v>
      </c>
      <c r="AN117" s="21">
        <f>'Variables AME'!AL418*'Variables AME'!AL455/'Variables AME'!AL$64*'Variables AME'!$S$64</f>
        <v>9.0566269948125626</v>
      </c>
      <c r="AO117" s="21">
        <f>'Variables AME'!AM418*'Variables AME'!AM455/'Variables AME'!AM$64*'Variables AME'!$S$64</f>
        <v>9.2364134489600822</v>
      </c>
      <c r="AP117" s="21">
        <f>'Variables AME'!AN418*'Variables AME'!AN455/'Variables AME'!AN$64*'Variables AME'!$S$64</f>
        <v>9.4216746781281557</v>
      </c>
      <c r="AQ117" s="21">
        <f>'Variables AME'!AO418*'Variables AME'!AO455/'Variables AME'!AO$64*'Variables AME'!$S$64</f>
        <v>9.6051448515870881</v>
      </c>
      <c r="AR117" s="21">
        <f>'Variables AME'!AP418*'Variables AME'!AP455/'Variables AME'!AP$64*'Variables AME'!$S$64</f>
        <v>9.7912436696639311</v>
      </c>
      <c r="AS117" s="21">
        <f>'Variables AME'!AQ418*'Variables AME'!AQ455/'Variables AME'!AQ$64*'Variables AME'!$S$64</f>
        <v>9.9774787149964208</v>
      </c>
      <c r="AT117" s="21">
        <f>'Variables AME'!AR418*'Variables AME'!AR455/'Variables AME'!AR$64*'Variables AME'!$S$64</f>
        <v>10.133920895023406</v>
      </c>
      <c r="AU117" s="21">
        <f>'Variables AME'!AS418*'Variables AME'!AS455/'Variables AME'!AS$64*'Variables AME'!$S$64</f>
        <v>10.289942780647189</v>
      </c>
      <c r="AV117" s="21">
        <f>'Variables AME'!AT418*'Variables AME'!AT455/'Variables AME'!AT$64*'Variables AME'!$S$64</f>
        <v>10.449825176276983</v>
      </c>
      <c r="AW117" s="21">
        <f>'Variables AME'!AU418*'Variables AME'!AU455/'Variables AME'!AU$64*'Variables AME'!$S$64</f>
        <v>10.611680602758028</v>
      </c>
      <c r="AX117" s="21">
        <f>'Variables AME'!AV418*'Variables AME'!AV455/'Variables AME'!AV$64*'Variables AME'!$S$64</f>
        <v>10.776483667094263</v>
      </c>
    </row>
    <row r="118" spans="1:50" x14ac:dyDescent="0.25">
      <c r="A118" s="165"/>
      <c r="B118" s="167" t="s">
        <v>311</v>
      </c>
      <c r="C118" t="s">
        <v>153</v>
      </c>
      <c r="D118" s="21">
        <f>'Variables AME'!B419*'Variables AME'!B456/'Variables AME'!B$64*'Variables AME'!$S$64</f>
        <v>8294.6701252774383</v>
      </c>
      <c r="E118" s="21">
        <f>'Variables AME'!C419*'Variables AME'!C456/'Variables AME'!C$64*'Variables AME'!$S$64</f>
        <v>8427.8437371258333</v>
      </c>
      <c r="F118" s="21">
        <f>'Variables AME'!D419*'Variables AME'!D456/'Variables AME'!D$64*'Variables AME'!$S$64</f>
        <v>8596.9613482333098</v>
      </c>
      <c r="G118" s="21">
        <f>'Variables AME'!E419*'Variables AME'!E456/'Variables AME'!E$64*'Variables AME'!$S$64</f>
        <v>8674.0713502303879</v>
      </c>
      <c r="H118" s="21">
        <f>'Variables AME'!F419*'Variables AME'!F456/'Variables AME'!F$64*'Variables AME'!$S$64</f>
        <v>8518.4780198725784</v>
      </c>
      <c r="I118" s="21">
        <f>'Variables AME'!G419*'Variables AME'!G456/'Variables AME'!G$64*'Variables AME'!$S$64</f>
        <v>8307.5857904932127</v>
      </c>
      <c r="J118" s="21">
        <f>'Variables AME'!H419*'Variables AME'!H456/'Variables AME'!H$64*'Variables AME'!$S$64</f>
        <v>8356.8615599257173</v>
      </c>
      <c r="K118" s="21">
        <f>'Variables AME'!I419*'Variables AME'!I456/'Variables AME'!I$64*'Variables AME'!$S$64</f>
        <v>8298.2939068180985</v>
      </c>
      <c r="L118" s="21">
        <f>'Variables AME'!J419*'Variables AME'!J456/'Variables AME'!J$64*'Variables AME'!$S$64</f>
        <v>8166.863717872634</v>
      </c>
      <c r="M118" s="21">
        <f>'Variables AME'!K419*'Variables AME'!K456/'Variables AME'!K$64*'Variables AME'!$S$64</f>
        <v>8067.1782768276535</v>
      </c>
      <c r="N118" s="21">
        <f>'Variables AME'!L419*'Variables AME'!L456/'Variables AME'!L$64*'Variables AME'!$S$64</f>
        <v>8049.7590562548194</v>
      </c>
      <c r="O118" s="21">
        <f>'Variables AME'!M419*'Variables AME'!M456/'Variables AME'!M$64*'Variables AME'!$S$64</f>
        <v>8111.7214483613589</v>
      </c>
      <c r="P118" s="21">
        <f>'Variables AME'!N419*'Variables AME'!N456/'Variables AME'!N$64*'Variables AME'!$S$64</f>
        <v>7994.5771548173616</v>
      </c>
      <c r="Q118" s="21">
        <f>'Variables AME'!O419*'Variables AME'!O456/'Variables AME'!O$64*'Variables AME'!$S$64</f>
        <v>7862.0503130167926</v>
      </c>
      <c r="R118" s="21">
        <f>'Variables AME'!P419*'Variables AME'!P456/'Variables AME'!P$64*'Variables AME'!$S$64</f>
        <v>7671.168933579007</v>
      </c>
      <c r="S118" s="21">
        <f>'Variables AME'!Q419*'Variables AME'!Q456/'Variables AME'!Q$64*'Variables AME'!$S$64</f>
        <v>7546.6085080410649</v>
      </c>
      <c r="T118" s="21">
        <f>'Variables AME'!R419*'Variables AME'!R456/'Variables AME'!R$64*'Variables AME'!$S$64</f>
        <v>7268.6697470588797</v>
      </c>
      <c r="U118" s="21">
        <f>'Variables AME'!S419*'Variables AME'!S456/'Variables AME'!S$64*'Variables AME'!$S$64</f>
        <v>7170.0091502128353</v>
      </c>
      <c r="V118" s="21">
        <f>'Variables AME'!T419*'Variables AME'!T456/'Variables AME'!T$64*'Variables AME'!$S$64</f>
        <v>7063.6929975967059</v>
      </c>
      <c r="W118" s="21">
        <f>'Variables AME'!U419*'Variables AME'!U456/'Variables AME'!U$64*'Variables AME'!$S$64</f>
        <v>6961.5609932569814</v>
      </c>
      <c r="X118" s="21">
        <f>'Variables AME'!V419*'Variables AME'!V456/'Variables AME'!V$64*'Variables AME'!$S$64</f>
        <v>6827.8994002637337</v>
      </c>
      <c r="Y118" s="21">
        <f>'Variables AME'!W419*'Variables AME'!W456/'Variables AME'!W$64*'Variables AME'!$S$64</f>
        <v>6680.8326422174932</v>
      </c>
      <c r="Z118" s="21">
        <f>'Variables AME'!X419*'Variables AME'!X456/'Variables AME'!X$64*'Variables AME'!$S$64</f>
        <v>6547.1078634586147</v>
      </c>
      <c r="AA118" s="21">
        <f>'Variables AME'!Y419*'Variables AME'!Y456/'Variables AME'!Y$64*'Variables AME'!$S$64</f>
        <v>6444.044444082152</v>
      </c>
      <c r="AB118" s="21">
        <f>'Variables AME'!Z419*'Variables AME'!Z456/'Variables AME'!Z$64*'Variables AME'!$S$64</f>
        <v>6356.5170596088492</v>
      </c>
      <c r="AC118" s="21">
        <f>'Variables AME'!AA419*'Variables AME'!AA456/'Variables AME'!AA$64*'Variables AME'!$S$64</f>
        <v>6276.0424556170947</v>
      </c>
      <c r="AD118" s="21">
        <f>'Variables AME'!AB419*'Variables AME'!AB456/'Variables AME'!AB$64*'Variables AME'!$S$64</f>
        <v>6202.2460234151722</v>
      </c>
      <c r="AE118" s="21">
        <f>'Variables AME'!AC419*'Variables AME'!AC456/'Variables AME'!AC$64*'Variables AME'!$S$64</f>
        <v>6098.9709404404484</v>
      </c>
      <c r="AF118" s="21">
        <f>'Variables AME'!AD419*'Variables AME'!AD456/'Variables AME'!AD$64*'Variables AME'!$S$64</f>
        <v>5995.1332978210958</v>
      </c>
      <c r="AG118" s="21">
        <f>'Variables AME'!AE419*'Variables AME'!AE456/'Variables AME'!AE$64*'Variables AME'!$S$64</f>
        <v>5895.0344959205468</v>
      </c>
      <c r="AH118" s="21">
        <f>'Variables AME'!AF419*'Variables AME'!AF456/'Variables AME'!AF$64*'Variables AME'!$S$64</f>
        <v>5797.1431886116152</v>
      </c>
      <c r="AI118" s="21">
        <f>'Variables AME'!AG419*'Variables AME'!AG456/'Variables AME'!AG$64*'Variables AME'!$S$64</f>
        <v>5701.5383685815086</v>
      </c>
      <c r="AJ118" s="21">
        <f>'Variables AME'!AH419*'Variables AME'!AH456/'Variables AME'!AH$64*'Variables AME'!$S$64</f>
        <v>5610.9887845498661</v>
      </c>
      <c r="AK118" s="21">
        <f>'Variables AME'!AI419*'Variables AME'!AI456/'Variables AME'!AI$64*'Variables AME'!$S$64</f>
        <v>5521.6158120470009</v>
      </c>
      <c r="AL118" s="21">
        <f>'Variables AME'!AJ419*'Variables AME'!AJ456/'Variables AME'!AJ$64*'Variables AME'!$S$64</f>
        <v>5435.1847566913739</v>
      </c>
      <c r="AM118" s="21">
        <f>'Variables AME'!AK419*'Variables AME'!AK456/'Variables AME'!AK$64*'Variables AME'!$S$64</f>
        <v>5350.8908510539586</v>
      </c>
      <c r="AN118" s="21">
        <f>'Variables AME'!AL419*'Variables AME'!AL456/'Variables AME'!AL$64*'Variables AME'!$S$64</f>
        <v>5267.9517136061986</v>
      </c>
      <c r="AO118" s="21">
        <f>'Variables AME'!AM419*'Variables AME'!AM456/'Variables AME'!AM$64*'Variables AME'!$S$64</f>
        <v>5191.2912564111884</v>
      </c>
      <c r="AP118" s="21">
        <f>'Variables AME'!AN419*'Variables AME'!AN456/'Variables AME'!AN$64*'Variables AME'!$S$64</f>
        <v>5117.9261317616983</v>
      </c>
      <c r="AQ118" s="21">
        <f>'Variables AME'!AO419*'Variables AME'!AO456/'Variables AME'!AO$64*'Variables AME'!$S$64</f>
        <v>5053.5575292626772</v>
      </c>
      <c r="AR118" s="21">
        <f>'Variables AME'!AP419*'Variables AME'!AP456/'Variables AME'!AP$64*'Variables AME'!$S$64</f>
        <v>5073.7625164543688</v>
      </c>
      <c r="AS118" s="21">
        <f>'Variables AME'!AQ419*'Variables AME'!AQ456/'Variables AME'!AQ$64*'Variables AME'!$S$64</f>
        <v>5109.3264468749239</v>
      </c>
      <c r="AT118" s="21">
        <f>'Variables AME'!AR419*'Variables AME'!AR456/'Variables AME'!AR$64*'Variables AME'!$S$64</f>
        <v>5148.1476079432196</v>
      </c>
      <c r="AU118" s="21">
        <f>'Variables AME'!AS419*'Variables AME'!AS456/'Variables AME'!AS$64*'Variables AME'!$S$64</f>
        <v>5186.3192506259484</v>
      </c>
      <c r="AV118" s="21">
        <f>'Variables AME'!AT419*'Variables AME'!AT456/'Variables AME'!AT$64*'Variables AME'!$S$64</f>
        <v>5224.2319751939094</v>
      </c>
      <c r="AW118" s="21">
        <f>'Variables AME'!AU419*'Variables AME'!AU456/'Variables AME'!AU$64*'Variables AME'!$S$64</f>
        <v>5262.2098327146005</v>
      </c>
      <c r="AX118" s="21">
        <f>'Variables AME'!AV419*'Variables AME'!AV456/'Variables AME'!AV$64*'Variables AME'!$S$64</f>
        <v>5303.4012829083213</v>
      </c>
    </row>
    <row r="119" spans="1:50" x14ac:dyDescent="0.25">
      <c r="A119" s="165"/>
      <c r="B119" s="167"/>
      <c r="C119" t="s">
        <v>154</v>
      </c>
      <c r="D119" s="21">
        <f>'Variables AME'!B420*'Variables AME'!B457/'Variables AME'!B$64*'Variables AME'!$S$64</f>
        <v>437.93278218015655</v>
      </c>
      <c r="E119" s="21">
        <f>'Variables AME'!C420*'Variables AME'!C457/'Variables AME'!C$64*'Variables AME'!$S$64</f>
        <v>444.96393465143115</v>
      </c>
      <c r="F119" s="21">
        <f>'Variables AME'!D420*'Variables AME'!D457/'Variables AME'!D$64*'Variables AME'!$S$64</f>
        <v>453.72147846031271</v>
      </c>
      <c r="G119" s="21">
        <f>'Variables AME'!E420*'Variables AME'!E457/'Variables AME'!E$64*'Variables AME'!$S$64</f>
        <v>666.87613518921023</v>
      </c>
      <c r="H119" s="21">
        <f>'Variables AME'!F420*'Variables AME'!F457/'Variables AME'!F$64*'Variables AME'!$S$64</f>
        <v>900.88308562387238</v>
      </c>
      <c r="I119" s="21">
        <f>'Variables AME'!G420*'Variables AME'!G457/'Variables AME'!G$64*'Variables AME'!$S$64</f>
        <v>1106.9505358460206</v>
      </c>
      <c r="J119" s="21">
        <f>'Variables AME'!H420*'Variables AME'!H457/'Variables AME'!H$64*'Variables AME'!$S$64</f>
        <v>1329.9883861820058</v>
      </c>
      <c r="K119" s="21">
        <f>'Variables AME'!I420*'Variables AME'!I457/'Variables AME'!I$64*'Variables AME'!$S$64</f>
        <v>1535.6880398993792</v>
      </c>
      <c r="L119" s="21">
        <f>'Variables AME'!J420*'Variables AME'!J457/'Variables AME'!J$64*'Variables AME'!$S$64</f>
        <v>1727.9281463828961</v>
      </c>
      <c r="M119" s="21">
        <f>'Variables AME'!K420*'Variables AME'!K457/'Variables AME'!K$64*'Variables AME'!$S$64</f>
        <v>1921.0746212745107</v>
      </c>
      <c r="N119" s="21">
        <f>'Variables AME'!L420*'Variables AME'!L457/'Variables AME'!L$64*'Variables AME'!$S$64</f>
        <v>2131.8007384806888</v>
      </c>
      <c r="O119" s="21">
        <f>'Variables AME'!M420*'Variables AME'!M457/'Variables AME'!M$64*'Variables AME'!$S$64</f>
        <v>2363.4380801566972</v>
      </c>
      <c r="P119" s="21">
        <f>'Variables AME'!N420*'Variables AME'!N457/'Variables AME'!N$64*'Variables AME'!$S$64</f>
        <v>2378.4471143780179</v>
      </c>
      <c r="Q119" s="21">
        <f>'Variables AME'!O420*'Variables AME'!O457/'Variables AME'!O$64*'Variables AME'!$S$64</f>
        <v>2365.8864579101855</v>
      </c>
      <c r="R119" s="21">
        <f>'Variables AME'!P420*'Variables AME'!P457/'Variables AME'!P$64*'Variables AME'!$S$64</f>
        <v>2345.8741801795509</v>
      </c>
      <c r="S119" s="21">
        <f>'Variables AME'!Q420*'Variables AME'!Q457/'Variables AME'!Q$64*'Variables AME'!$S$64</f>
        <v>2354.4516461213625</v>
      </c>
      <c r="T119" s="21">
        <f>'Variables AME'!R420*'Variables AME'!R457/'Variables AME'!R$64*'Variables AME'!$S$64</f>
        <v>2311.954538741174</v>
      </c>
      <c r="U119" s="21">
        <f>'Variables AME'!S420*'Variables AME'!S457/'Variables AME'!S$64*'Variables AME'!$S$64</f>
        <v>2398.4735859001157</v>
      </c>
      <c r="V119" s="21">
        <f>'Variables AME'!T420*'Variables AME'!T457/'Variables AME'!T$64*'Variables AME'!$S$64</f>
        <v>2486.1891161880294</v>
      </c>
      <c r="W119" s="21">
        <f>'Variables AME'!U420*'Variables AME'!U457/'Variables AME'!U$64*'Variables AME'!$S$64</f>
        <v>2563.7132897637302</v>
      </c>
      <c r="X119" s="21">
        <f>'Variables AME'!V420*'Variables AME'!V457/'Variables AME'!V$64*'Variables AME'!$S$64</f>
        <v>2628.0500379536261</v>
      </c>
      <c r="Y119" s="21">
        <f>'Variables AME'!W420*'Variables AME'!W457/'Variables AME'!W$64*'Variables AME'!$S$64</f>
        <v>2687.9286192579048</v>
      </c>
      <c r="Z119" s="21">
        <f>'Variables AME'!X420*'Variables AME'!X457/'Variables AME'!X$64*'Variables AME'!$S$64</f>
        <v>2639.194024903838</v>
      </c>
      <c r="AA119" s="21">
        <f>'Variables AME'!Y420*'Variables AME'!Y457/'Variables AME'!Y$64*'Variables AME'!$S$64</f>
        <v>2587.7002588478108</v>
      </c>
      <c r="AB119" s="21">
        <f>'Variables AME'!Z420*'Variables AME'!Z457/'Variables AME'!Z$64*'Variables AME'!$S$64</f>
        <v>2546.9153875314414</v>
      </c>
      <c r="AC119" s="21">
        <f>'Variables AME'!AA420*'Variables AME'!AA457/'Variables AME'!AA$64*'Variables AME'!$S$64</f>
        <v>2511.6332738361466</v>
      </c>
      <c r="AD119" s="21">
        <f>'Variables AME'!AB420*'Variables AME'!AB457/'Variables AME'!AB$64*'Variables AME'!$S$64</f>
        <v>2479.1283250465603</v>
      </c>
      <c r="AE119" s="21">
        <f>'Variables AME'!AC420*'Variables AME'!AC457/'Variables AME'!AC$64*'Variables AME'!$S$64</f>
        <v>2433.1657885581217</v>
      </c>
      <c r="AF119" s="21">
        <f>'Variables AME'!AD420*'Variables AME'!AD457/'Variables AME'!AD$64*'Variables AME'!$S$64</f>
        <v>2386.51110360455</v>
      </c>
      <c r="AG119" s="21">
        <f>'Variables AME'!AE420*'Variables AME'!AE457/'Variables AME'!AE$64*'Variables AME'!$S$64</f>
        <v>2341.3412789927875</v>
      </c>
      <c r="AH119" s="21">
        <f>'Variables AME'!AF420*'Variables AME'!AF457/'Variables AME'!AF$64*'Variables AME'!$S$64</f>
        <v>2297.3045696318745</v>
      </c>
      <c r="AI119" s="21">
        <f>'Variables AME'!AG420*'Variables AME'!AG457/'Variables AME'!AG$64*'Variables AME'!$S$64</f>
        <v>2254.0529622138633</v>
      </c>
      <c r="AJ119" s="21">
        <f>'Variables AME'!AH420*'Variables AME'!AH457/'Variables AME'!AH$64*'Variables AME'!$S$64</f>
        <v>2215.9140504481365</v>
      </c>
      <c r="AK119" s="21">
        <f>'Variables AME'!AI420*'Variables AME'!AI457/'Variables AME'!AI$64*'Variables AME'!$S$64</f>
        <v>2178.6469818362289</v>
      </c>
      <c r="AL119" s="21">
        <f>'Variables AME'!AJ420*'Variables AME'!AJ457/'Variables AME'!AJ$64*'Variables AME'!$S$64</f>
        <v>2142.4625530185122</v>
      </c>
      <c r="AM119" s="21">
        <f>'Variables AME'!AK420*'Variables AME'!AK457/'Variables AME'!AK$64*'Variables AME'!$S$64</f>
        <v>2106.7725246381083</v>
      </c>
      <c r="AN119" s="21">
        <f>'Variables AME'!AL420*'Variables AME'!AL457/'Variables AME'!AL$64*'Variables AME'!$S$64</f>
        <v>2071.6418184478744</v>
      </c>
      <c r="AO119" s="21">
        <f>'Variables AME'!AM420*'Variables AME'!AM457/'Variables AME'!AM$64*'Variables AME'!$S$64</f>
        <v>2045.619410854413</v>
      </c>
      <c r="AP119" s="21">
        <f>'Variables AME'!AN420*'Variables AME'!AN457/'Variables AME'!AN$64*'Variables AME'!$S$64</f>
        <v>2021.7671454676317</v>
      </c>
      <c r="AQ119" s="21">
        <f>'Variables AME'!AO420*'Variables AME'!AO457/'Variables AME'!AO$64*'Variables AME'!$S$64</f>
        <v>2001.4103040120665</v>
      </c>
      <c r="AR119" s="21">
        <f>'Variables AME'!AP420*'Variables AME'!AP457/'Variables AME'!AP$64*'Variables AME'!$S$64</f>
        <v>2015.5967809877097</v>
      </c>
      <c r="AS119" s="21">
        <f>'Variables AME'!AQ420*'Variables AME'!AQ457/'Variables AME'!AQ$64*'Variables AME'!$S$64</f>
        <v>2036.418610662585</v>
      </c>
      <c r="AT119" s="21">
        <f>'Variables AME'!AR420*'Variables AME'!AR457/'Variables AME'!AR$64*'Variables AME'!$S$64</f>
        <v>2060.4319635872039</v>
      </c>
      <c r="AU119" s="21">
        <f>'Variables AME'!AS420*'Variables AME'!AS457/'Variables AME'!AS$64*'Variables AME'!$S$64</f>
        <v>2084.7732243175547</v>
      </c>
      <c r="AV119" s="21">
        <f>'Variables AME'!AT420*'Variables AME'!AT457/'Variables AME'!AT$64*'Variables AME'!$S$64</f>
        <v>2109.3072535407059</v>
      </c>
      <c r="AW119" s="21">
        <f>'Variables AME'!AU420*'Variables AME'!AU457/'Variables AME'!AU$64*'Variables AME'!$S$64</f>
        <v>2134.213735950329</v>
      </c>
      <c r="AX119" s="21">
        <f>'Variables AME'!AV420*'Variables AME'!AV457/'Variables AME'!AV$64*'Variables AME'!$S$64</f>
        <v>2160.8723961362343</v>
      </c>
    </row>
    <row r="120" spans="1:50" x14ac:dyDescent="0.25">
      <c r="A120" s="165"/>
      <c r="B120" s="167" t="s">
        <v>312</v>
      </c>
      <c r="C120" t="s">
        <v>155</v>
      </c>
      <c r="D120" s="21">
        <f>'Variables AME'!B421*'Variables AME'!B458/'Variables AME'!B$64*'Variables AME'!$S$64</f>
        <v>13921.522399763116</v>
      </c>
      <c r="E120" s="21">
        <f>'Variables AME'!C421*'Variables AME'!C458/'Variables AME'!C$64*'Variables AME'!$S$64</f>
        <v>14145.036944935351</v>
      </c>
      <c r="F120" s="21">
        <f>'Variables AME'!D421*'Variables AME'!D458/'Variables AME'!D$64*'Variables AME'!$S$64</f>
        <v>14488.520183456136</v>
      </c>
      <c r="G120" s="21">
        <f>'Variables AME'!E421*'Variables AME'!E458/'Variables AME'!E$64*'Variables AME'!$S$64</f>
        <v>14836.347994014937</v>
      </c>
      <c r="H120" s="21">
        <f>'Variables AME'!F421*'Variables AME'!F458/'Variables AME'!F$64*'Variables AME'!$S$64</f>
        <v>15201.78973815451</v>
      </c>
      <c r="I120" s="21">
        <f>'Variables AME'!G421*'Variables AME'!G458/'Variables AME'!G$64*'Variables AME'!$S$64</f>
        <v>14492.643347297233</v>
      </c>
      <c r="J120" s="21">
        <f>'Variables AME'!H421*'Variables AME'!H458/'Variables AME'!H$64*'Variables AME'!$S$64</f>
        <v>14859.600627187781</v>
      </c>
      <c r="K120" s="21">
        <f>'Variables AME'!I421*'Variables AME'!I458/'Variables AME'!I$64*'Variables AME'!$S$64</f>
        <v>15439.118850826519</v>
      </c>
      <c r="L120" s="21">
        <f>'Variables AME'!J421*'Variables AME'!J458/'Variables AME'!J$64*'Variables AME'!$S$64</f>
        <v>15791.972071570499</v>
      </c>
      <c r="M120" s="21">
        <f>'Variables AME'!K421*'Variables AME'!K458/'Variables AME'!K$64*'Variables AME'!$S$64</f>
        <v>15774.919088423932</v>
      </c>
      <c r="N120" s="21">
        <f>'Variables AME'!L421*'Variables AME'!L458/'Variables AME'!L$64*'Variables AME'!$S$64</f>
        <v>15683.032130358286</v>
      </c>
      <c r="O120" s="21">
        <f>'Variables AME'!M421*'Variables AME'!M458/'Variables AME'!M$64*'Variables AME'!$S$64</f>
        <v>15421.578232643618</v>
      </c>
      <c r="P120" s="21">
        <f>'Variables AME'!N421*'Variables AME'!N458/'Variables AME'!N$64*'Variables AME'!$S$64</f>
        <v>14679.276720065232</v>
      </c>
      <c r="Q120" s="21">
        <f>'Variables AME'!O421*'Variables AME'!O458/'Variables AME'!O$64*'Variables AME'!$S$64</f>
        <v>14370.468472618018</v>
      </c>
      <c r="R120" s="21">
        <f>'Variables AME'!P421*'Variables AME'!P458/'Variables AME'!P$64*'Variables AME'!$S$64</f>
        <v>14310.423798329988</v>
      </c>
      <c r="S120" s="21">
        <f>'Variables AME'!Q421*'Variables AME'!Q458/'Variables AME'!Q$64*'Variables AME'!$S$64</f>
        <v>13797.794873356675</v>
      </c>
      <c r="T120" s="21">
        <f>'Variables AME'!R421*'Variables AME'!R458/'Variables AME'!R$64*'Variables AME'!$S$64</f>
        <v>13302.037492777019</v>
      </c>
      <c r="U120" s="21">
        <f>'Variables AME'!S421*'Variables AME'!S458/'Variables AME'!S$64*'Variables AME'!$S$64</f>
        <v>13911.110381998471</v>
      </c>
      <c r="V120" s="21">
        <f>'Variables AME'!T421*'Variables AME'!T458/'Variables AME'!T$64*'Variables AME'!$S$64</f>
        <v>14645.225016703787</v>
      </c>
      <c r="W120" s="21">
        <f>'Variables AME'!U421*'Variables AME'!U458/'Variables AME'!U$64*'Variables AME'!$S$64</f>
        <v>15389.263980823514</v>
      </c>
      <c r="X120" s="21">
        <f>'Variables AME'!V421*'Variables AME'!V458/'Variables AME'!V$64*'Variables AME'!$S$64</f>
        <v>16648.1548324496</v>
      </c>
      <c r="Y120" s="21">
        <f>'Variables AME'!W421*'Variables AME'!W458/'Variables AME'!W$64*'Variables AME'!$S$64</f>
        <v>18059.98224524083</v>
      </c>
      <c r="Z120" s="21">
        <f>'Variables AME'!X421*'Variables AME'!X458/'Variables AME'!X$64*'Variables AME'!$S$64</f>
        <v>18207.529934717521</v>
      </c>
      <c r="AA120" s="21">
        <f>'Variables AME'!Y421*'Variables AME'!Y458/'Variables AME'!Y$64*'Variables AME'!$S$64</f>
        <v>18197.652717338777</v>
      </c>
      <c r="AB120" s="21">
        <f>'Variables AME'!Z421*'Variables AME'!Z458/'Variables AME'!Z$64*'Variables AME'!$S$64</f>
        <v>18253.517326882164</v>
      </c>
      <c r="AC120" s="21">
        <f>'Variables AME'!AA421*'Variables AME'!AA458/'Variables AME'!AA$64*'Variables AME'!$S$64</f>
        <v>18383.140593049622</v>
      </c>
      <c r="AD120" s="21">
        <f>'Variables AME'!AB421*'Variables AME'!AB458/'Variables AME'!AB$64*'Variables AME'!$S$64</f>
        <v>18534.95709273906</v>
      </c>
      <c r="AE120" s="21">
        <f>'Variables AME'!AC421*'Variables AME'!AC458/'Variables AME'!AC$64*'Variables AME'!$S$64</f>
        <v>18292.608051384534</v>
      </c>
      <c r="AF120" s="21">
        <f>'Variables AME'!AD421*'Variables AME'!AD458/'Variables AME'!AD$64*'Variables AME'!$S$64</f>
        <v>18009.350833897326</v>
      </c>
      <c r="AG120" s="21">
        <f>'Variables AME'!AE421*'Variables AME'!AE458/'Variables AME'!AE$64*'Variables AME'!$S$64</f>
        <v>17746.619683326073</v>
      </c>
      <c r="AH120" s="21">
        <f>'Variables AME'!AF421*'Variables AME'!AF458/'Variables AME'!AF$64*'Variables AME'!$S$64</f>
        <v>17476.864343027813</v>
      </c>
      <c r="AI120" s="21">
        <f>'Variables AME'!AG421*'Variables AME'!AG458/'Variables AME'!AG$64*'Variables AME'!$S$64</f>
        <v>17211.491716031618</v>
      </c>
      <c r="AJ120" s="21">
        <f>'Variables AME'!AH421*'Variables AME'!AH458/'Variables AME'!AH$64*'Variables AME'!$S$64</f>
        <v>16886.655730258717</v>
      </c>
      <c r="AK120" s="21">
        <f>'Variables AME'!AI421*'Variables AME'!AI458/'Variables AME'!AI$64*'Variables AME'!$S$64</f>
        <v>16556.839683478498</v>
      </c>
      <c r="AL120" s="21">
        <f>'Variables AME'!AJ421*'Variables AME'!AJ458/'Variables AME'!AJ$64*'Variables AME'!$S$64</f>
        <v>16228.558767038672</v>
      </c>
      <c r="AM120" s="21">
        <f>'Variables AME'!AK421*'Variables AME'!AK458/'Variables AME'!AK$64*'Variables AME'!$S$64</f>
        <v>15884.133823186678</v>
      </c>
      <c r="AN120" s="21">
        <f>'Variables AME'!AL421*'Variables AME'!AL458/'Variables AME'!AL$64*'Variables AME'!$S$64</f>
        <v>15535.471757286627</v>
      </c>
      <c r="AO120" s="21">
        <f>'Variables AME'!AM421*'Variables AME'!AM458/'Variables AME'!AM$64*'Variables AME'!$S$64</f>
        <v>15146.64880603131</v>
      </c>
      <c r="AP120" s="21">
        <f>'Variables AME'!AN421*'Variables AME'!AN458/'Variables AME'!AN$64*'Variables AME'!$S$64</f>
        <v>14753.696415517885</v>
      </c>
      <c r="AQ120" s="21">
        <f>'Variables AME'!AO421*'Variables AME'!AO458/'Variables AME'!AO$64*'Variables AME'!$S$64</f>
        <v>14362.116136457813</v>
      </c>
      <c r="AR120" s="21">
        <f>'Variables AME'!AP421*'Variables AME'!AP458/'Variables AME'!AP$64*'Variables AME'!$S$64</f>
        <v>13973.849335026602</v>
      </c>
      <c r="AS120" s="21">
        <f>'Variables AME'!AQ421*'Variables AME'!AQ458/'Variables AME'!AQ$64*'Variables AME'!$S$64</f>
        <v>13586.932359972789</v>
      </c>
      <c r="AT120" s="21">
        <f>'Variables AME'!AR421*'Variables AME'!AR458/'Variables AME'!AR$64*'Variables AME'!$S$64</f>
        <v>13093.249926403998</v>
      </c>
      <c r="AU120" s="21">
        <f>'Variables AME'!AS421*'Variables AME'!AS458/'Variables AME'!AS$64*'Variables AME'!$S$64</f>
        <v>12587.388769376159</v>
      </c>
      <c r="AV120" s="21">
        <f>'Variables AME'!AT421*'Variables AME'!AT458/'Variables AME'!AT$64*'Variables AME'!$S$64</f>
        <v>12092.442746201479</v>
      </c>
      <c r="AW120" s="21">
        <f>'Variables AME'!AU421*'Variables AME'!AU458/'Variables AME'!AU$64*'Variables AME'!$S$64</f>
        <v>11606.31649067674</v>
      </c>
      <c r="AX120" s="21">
        <f>'Variables AME'!AV421*'Variables AME'!AV458/'Variables AME'!AV$64*'Variables AME'!$S$64</f>
        <v>11130.679244811945</v>
      </c>
    </row>
    <row r="121" spans="1:50" x14ac:dyDescent="0.25">
      <c r="A121" s="165"/>
      <c r="B121" s="167"/>
      <c r="C121" t="s">
        <v>156</v>
      </c>
      <c r="D121" s="21">
        <f>'Variables AME'!B422*'Variables AME'!B459/'Variables AME'!B$64*'Variables AME'!$S$64</f>
        <v>407.50062952785913</v>
      </c>
      <c r="E121" s="21">
        <f>'Variables AME'!C422*'Variables AME'!C459/'Variables AME'!C$64*'Variables AME'!$S$64</f>
        <v>414.04318394474285</v>
      </c>
      <c r="F121" s="21">
        <f>'Variables AME'!D422*'Variables AME'!D459/'Variables AME'!D$64*'Variables AME'!$S$64</f>
        <v>424.12114010177618</v>
      </c>
      <c r="G121" s="21">
        <f>'Variables AME'!E422*'Variables AME'!E459/'Variables AME'!E$64*'Variables AME'!$S$64</f>
        <v>413.10316046830224</v>
      </c>
      <c r="H121" s="21">
        <f>'Variables AME'!F422*'Variables AME'!F459/'Variables AME'!F$64*'Variables AME'!$S$64</f>
        <v>399.86747780034642</v>
      </c>
      <c r="I121" s="21">
        <f>'Variables AME'!G422*'Variables AME'!G459/'Variables AME'!G$64*'Variables AME'!$S$64</f>
        <v>360.79568255671569</v>
      </c>
      <c r="J121" s="21">
        <f>'Variables AME'!H422*'Variables AME'!H459/'Variables AME'!H$64*'Variables AME'!$S$64</f>
        <v>350.48411418769183</v>
      </c>
      <c r="K121" s="21">
        <f>'Variables AME'!I422*'Variables AME'!I459/'Variables AME'!I$64*'Variables AME'!$S$64</f>
        <v>345.0656566191692</v>
      </c>
      <c r="L121" s="21">
        <f>'Variables AME'!J422*'Variables AME'!J459/'Variables AME'!J$64*'Variables AME'!$S$64</f>
        <v>334.42266036254904</v>
      </c>
      <c r="M121" s="21">
        <f>'Variables AME'!K422*'Variables AME'!K459/'Variables AME'!K$64*'Variables AME'!$S$64</f>
        <v>316.51018493792611</v>
      </c>
      <c r="N121" s="21">
        <f>'Variables AME'!L422*'Variables AME'!L459/'Variables AME'!L$64*'Variables AME'!$S$64</f>
        <v>298.12695725168646</v>
      </c>
      <c r="O121" s="21">
        <f>'Variables AME'!M422*'Variables AME'!M459/'Variables AME'!M$64*'Variables AME'!$S$64</f>
        <v>277.73700569527188</v>
      </c>
      <c r="P121" s="21">
        <f>'Variables AME'!N422*'Variables AME'!N459/'Variables AME'!N$64*'Variables AME'!$S$64</f>
        <v>243.83413468798366</v>
      </c>
      <c r="Q121" s="21">
        <f>'Variables AME'!O422*'Variables AME'!O459/'Variables AME'!O$64*'Variables AME'!$S$64</f>
        <v>216.33952739376463</v>
      </c>
      <c r="R121" s="21">
        <f>'Variables AME'!P422*'Variables AME'!P459/'Variables AME'!P$64*'Variables AME'!$S$64</f>
        <v>191.47344706506303</v>
      </c>
      <c r="S121" s="21">
        <f>'Variables AME'!Q422*'Variables AME'!Q459/'Variables AME'!Q$64*'Variables AME'!$S$64</f>
        <v>159.59514573061892</v>
      </c>
      <c r="T121" s="21">
        <f>'Variables AME'!R422*'Variables AME'!R459/'Variables AME'!R$64*'Variables AME'!$S$64</f>
        <v>127.58722946636786</v>
      </c>
      <c r="U121" s="21">
        <f>'Variables AME'!S422*'Variables AME'!S459/'Variables AME'!S$64*'Variables AME'!$S$64</f>
        <v>163.09080244193339</v>
      </c>
      <c r="V121" s="21">
        <f>'Variables AME'!T422*'Variables AME'!T459/'Variables AME'!T$64*'Variables AME'!$S$64</f>
        <v>210.73619180829553</v>
      </c>
      <c r="W121" s="21">
        <f>'Variables AME'!U422*'Variables AME'!U459/'Variables AME'!U$64*'Variables AME'!$S$64</f>
        <v>257.43144086020845</v>
      </c>
      <c r="X121" s="21">
        <f>'Variables AME'!V422*'Variables AME'!V459/'Variables AME'!V$64*'Variables AME'!$S$64</f>
        <v>272.79259185528207</v>
      </c>
      <c r="Y121" s="21">
        <f>'Variables AME'!W422*'Variables AME'!W459/'Variables AME'!W$64*'Variables AME'!$S$64</f>
        <v>284.18630732697329</v>
      </c>
      <c r="Z121" s="21">
        <f>'Variables AME'!X422*'Variables AME'!X459/'Variables AME'!X$64*'Variables AME'!$S$64</f>
        <v>283.48993128136641</v>
      </c>
      <c r="AA121" s="21">
        <f>'Variables AME'!Y422*'Variables AME'!Y459/'Variables AME'!Y$64*'Variables AME'!$S$64</f>
        <v>282.02260142205017</v>
      </c>
      <c r="AB121" s="21">
        <f>'Variables AME'!Z422*'Variables AME'!Z459/'Variables AME'!Z$64*'Variables AME'!$S$64</f>
        <v>281.32600444774221</v>
      </c>
      <c r="AC121" s="21">
        <f>'Variables AME'!AA422*'Variables AME'!AA459/'Variables AME'!AA$64*'Variables AME'!$S$64</f>
        <v>281.57687174377565</v>
      </c>
      <c r="AD121" s="21">
        <f>'Variables AME'!AB422*'Variables AME'!AB459/'Variables AME'!AB$64*'Variables AME'!$S$64</f>
        <v>282.11522625276149</v>
      </c>
      <c r="AE121" s="21">
        <f>'Variables AME'!AC422*'Variables AME'!AC459/'Variables AME'!AC$64*'Variables AME'!$S$64</f>
        <v>287.74745814019121</v>
      </c>
      <c r="AF121" s="21">
        <f>'Variables AME'!AD422*'Variables AME'!AD459/'Variables AME'!AD$64*'Variables AME'!$S$64</f>
        <v>294.22143668170355</v>
      </c>
      <c r="AG121" s="21">
        <f>'Variables AME'!AE422*'Variables AME'!AE459/'Variables AME'!AE$64*'Variables AME'!$S$64</f>
        <v>300.51487010957413</v>
      </c>
      <c r="AH121" s="21">
        <f>'Variables AME'!AF422*'Variables AME'!AF459/'Variables AME'!AF$64*'Variables AME'!$S$64</f>
        <v>306.899165898376</v>
      </c>
      <c r="AI121" s="21">
        <f>'Variables AME'!AG422*'Variables AME'!AG459/'Variables AME'!AG$64*'Variables AME'!$S$64</f>
        <v>313.37905170675288</v>
      </c>
      <c r="AJ121" s="21">
        <f>'Variables AME'!AH422*'Variables AME'!AH459/'Variables AME'!AH$64*'Variables AME'!$S$64</f>
        <v>313.38126695656632</v>
      </c>
      <c r="AK121" s="21">
        <f>'Variables AME'!AI422*'Variables AME'!AI459/'Variables AME'!AI$64*'Variables AME'!$S$64</f>
        <v>312.53146035081761</v>
      </c>
      <c r="AL121" s="21">
        <f>'Variables AME'!AJ422*'Variables AME'!AJ459/'Variables AME'!AJ$64*'Variables AME'!$S$64</f>
        <v>311.89831514591464</v>
      </c>
      <c r="AM121" s="21">
        <f>'Variables AME'!AK422*'Variables AME'!AK459/'Variables AME'!AK$64*'Variables AME'!$S$64</f>
        <v>311.18859503576004</v>
      </c>
      <c r="AN121" s="21">
        <f>'Variables AME'!AL422*'Variables AME'!AL459/'Variables AME'!AL$64*'Variables AME'!$S$64</f>
        <v>310.38051482535758</v>
      </c>
      <c r="AO121" s="21">
        <f>'Variables AME'!AM422*'Variables AME'!AM459/'Variables AME'!AM$64*'Variables AME'!$S$64</f>
        <v>315.5796841842004</v>
      </c>
      <c r="AP121" s="21">
        <f>'Variables AME'!AN422*'Variables AME'!AN459/'Variables AME'!AN$64*'Variables AME'!$S$64</f>
        <v>321.56203918036982</v>
      </c>
      <c r="AQ121" s="21">
        <f>'Variables AME'!AO422*'Variables AME'!AO459/'Variables AME'!AO$64*'Variables AME'!$S$64</f>
        <v>327.21043846019268</v>
      </c>
      <c r="AR121" s="21">
        <f>'Variables AME'!AP422*'Variables AME'!AP459/'Variables AME'!AP$64*'Variables AME'!$S$64</f>
        <v>332.7191936873412</v>
      </c>
      <c r="AS121" s="21">
        <f>'Variables AME'!AQ422*'Variables AME'!AQ459/'Variables AME'!AQ$64*'Variables AME'!$S$64</f>
        <v>338.16012200481532</v>
      </c>
      <c r="AT121" s="21">
        <f>'Variables AME'!AR422*'Variables AME'!AR459/'Variables AME'!AR$64*'Variables AME'!$S$64</f>
        <v>340.45978342702495</v>
      </c>
      <c r="AU121" s="21">
        <f>'Variables AME'!AS422*'Variables AME'!AS459/'Variables AME'!AS$64*'Variables AME'!$S$64</f>
        <v>342.19584945282287</v>
      </c>
      <c r="AV121" s="21">
        <f>'Variables AME'!AT422*'Variables AME'!AT459/'Variables AME'!AT$64*'Variables AME'!$S$64</f>
        <v>344.01987283372119</v>
      </c>
      <c r="AW121" s="21">
        <f>'Variables AME'!AU422*'Variables AME'!AU459/'Variables AME'!AU$64*'Variables AME'!$S$64</f>
        <v>345.86653575405109</v>
      </c>
      <c r="AX121" s="21">
        <f>'Variables AME'!AV422*'Variables AME'!AV459/'Variables AME'!AV$64*'Variables AME'!$S$64</f>
        <v>347.78296563881105</v>
      </c>
    </row>
    <row r="122" spans="1:50" x14ac:dyDescent="0.25">
      <c r="A122" s="165"/>
      <c r="B122" s="167"/>
      <c r="C122" t="s">
        <v>157</v>
      </c>
      <c r="D122" s="21">
        <f>'Variables AME'!B423*'Variables AME'!B460/'Variables AME'!B$64*'Variables AME'!$S$64</f>
        <v>159.6719578446039</v>
      </c>
      <c r="E122" s="21">
        <f>'Variables AME'!C423*'Variables AME'!C460/'Variables AME'!C$64*'Variables AME'!$S$64</f>
        <v>162.2355427751578</v>
      </c>
      <c r="F122" s="21">
        <f>'Variables AME'!D423*'Variables AME'!D460/'Variables AME'!D$64*'Variables AME'!$S$64</f>
        <v>166.19879713456328</v>
      </c>
      <c r="G122" s="21">
        <f>'Variables AME'!E423*'Variables AME'!E460/'Variables AME'!E$64*'Variables AME'!$S$64</f>
        <v>170.48691406023642</v>
      </c>
      <c r="H122" s="21">
        <f>'Variables AME'!F423*'Variables AME'!F460/'Variables AME'!F$64*'Variables AME'!$S$64</f>
        <v>174.97576688308806</v>
      </c>
      <c r="I122" s="21">
        <f>'Variables AME'!G423*'Variables AME'!G460/'Variables AME'!G$64*'Variables AME'!$S$64</f>
        <v>166.98518852909518</v>
      </c>
      <c r="J122" s="21">
        <f>'Variables AME'!H423*'Variables AME'!H460/'Variables AME'!H$64*'Variables AME'!$S$64</f>
        <v>171.44551816184992</v>
      </c>
      <c r="K122" s="21">
        <f>'Variables AME'!I423*'Variables AME'!I460/'Variables AME'!I$64*'Variables AME'!$S$64</f>
        <v>178.42562905704304</v>
      </c>
      <c r="L122" s="21">
        <f>'Variables AME'!J423*'Variables AME'!J460/'Variables AME'!J$64*'Variables AME'!$S$64</f>
        <v>182.7881780769558</v>
      </c>
      <c r="M122" s="21">
        <f>'Variables AME'!K423*'Variables AME'!K460/'Variables AME'!K$64*'Variables AME'!$S$64</f>
        <v>182.86181539242557</v>
      </c>
      <c r="N122" s="21">
        <f>'Variables AME'!L423*'Variables AME'!L460/'Variables AME'!L$64*'Variables AME'!$S$64</f>
        <v>182.05380448580496</v>
      </c>
      <c r="O122" s="21">
        <f>'Variables AME'!M423*'Variables AME'!M460/'Variables AME'!M$64*'Variables AME'!$S$64</f>
        <v>179.25154348579494</v>
      </c>
      <c r="P122" s="21">
        <f>'Variables AME'!N423*'Variables AME'!N460/'Variables AME'!N$64*'Variables AME'!$S$64</f>
        <v>189.60184391315983</v>
      </c>
      <c r="Q122" s="21">
        <f>'Variables AME'!O423*'Variables AME'!O460/'Variables AME'!O$64*'Variables AME'!$S$64</f>
        <v>208.43594404810943</v>
      </c>
      <c r="R122" s="21">
        <f>'Variables AME'!P423*'Variables AME'!P460/'Variables AME'!P$64*'Variables AME'!$S$64</f>
        <v>231.2964237559479</v>
      </c>
      <c r="S122" s="21">
        <f>'Variables AME'!Q423*'Variables AME'!Q460/'Variables AME'!Q$64*'Variables AME'!$S$64</f>
        <v>247.4247525731333</v>
      </c>
      <c r="T122" s="21">
        <f>'Variables AME'!R423*'Variables AME'!R460/'Variables AME'!R$64*'Variables AME'!$S$64</f>
        <v>264.15213484226894</v>
      </c>
      <c r="U122" s="21">
        <f>'Variables AME'!S423*'Variables AME'!S460/'Variables AME'!S$64*'Variables AME'!$S$64</f>
        <v>256.87829751175144</v>
      </c>
      <c r="V122" s="21">
        <f>'Variables AME'!T423*'Variables AME'!T460/'Variables AME'!T$64*'Variables AME'!$S$64</f>
        <v>245.71852659407227</v>
      </c>
      <c r="W122" s="21">
        <f>'Variables AME'!U423*'Variables AME'!U460/'Variables AME'!U$64*'Variables AME'!$S$64</f>
        <v>236.23888570282685</v>
      </c>
      <c r="X122" s="21">
        <f>'Variables AME'!V423*'Variables AME'!V460/'Variables AME'!V$64*'Variables AME'!$S$64</f>
        <v>161.11850262932563</v>
      </c>
      <c r="Y122" s="21">
        <f>'Variables AME'!W423*'Variables AME'!W460/'Variables AME'!W$64*'Variables AME'!$S$64</f>
        <v>83.204844673977817</v>
      </c>
      <c r="Z122" s="21">
        <f>'Variables AME'!X423*'Variables AME'!X460/'Variables AME'!X$64*'Variables AME'!$S$64</f>
        <v>78.168308281487342</v>
      </c>
      <c r="AA122" s="21">
        <f>'Variables AME'!Y423*'Variables AME'!Y460/'Variables AME'!Y$64*'Variables AME'!$S$64</f>
        <v>81.157142926047612</v>
      </c>
      <c r="AB122" s="21">
        <f>'Variables AME'!Z423*'Variables AME'!Z460/'Variables AME'!Z$64*'Variables AME'!$S$64</f>
        <v>82.588310569755535</v>
      </c>
      <c r="AC122" s="21">
        <f>'Variables AME'!AA423*'Variables AME'!AA460/'Variables AME'!AA$64*'Variables AME'!$S$64</f>
        <v>83.315762005883272</v>
      </c>
      <c r="AD122" s="21">
        <f>'Variables AME'!AB423*'Variables AME'!AB460/'Variables AME'!AB$64*'Variables AME'!$S$64</f>
        <v>84.055785032513285</v>
      </c>
      <c r="AE122" s="21">
        <f>'Variables AME'!AC423*'Variables AME'!AC460/'Variables AME'!AC$64*'Variables AME'!$S$64</f>
        <v>84.845888355042945</v>
      </c>
      <c r="AF122" s="21">
        <f>'Variables AME'!AD423*'Variables AME'!AD460/'Variables AME'!AD$64*'Variables AME'!$S$64</f>
        <v>85.696397113129507</v>
      </c>
      <c r="AG122" s="21">
        <f>'Variables AME'!AE423*'Variables AME'!AE460/'Variables AME'!AE$64*'Variables AME'!$S$64</f>
        <v>86.558236496537475</v>
      </c>
      <c r="AH122" s="21">
        <f>'Variables AME'!AF423*'Variables AME'!AF460/'Variables AME'!AF$64*'Variables AME'!$S$64</f>
        <v>87.429236123698828</v>
      </c>
      <c r="AI122" s="21">
        <f>'Variables AME'!AG423*'Variables AME'!AG460/'Variables AME'!AG$64*'Variables AME'!$S$64</f>
        <v>88.323214739937455</v>
      </c>
      <c r="AJ122" s="21">
        <f>'Variables AME'!AH423*'Variables AME'!AH460/'Variables AME'!AH$64*'Variables AME'!$S$64</f>
        <v>89.212516898562356</v>
      </c>
      <c r="AK122" s="21">
        <f>'Variables AME'!AI423*'Variables AME'!AI460/'Variables AME'!AI$64*'Variables AME'!$S$64</f>
        <v>90.108844883610629</v>
      </c>
      <c r="AL122" s="21">
        <f>'Variables AME'!AJ423*'Variables AME'!AJ460/'Variables AME'!AJ$64*'Variables AME'!$S$64</f>
        <v>90.992096161195434</v>
      </c>
      <c r="AM122" s="21">
        <f>'Variables AME'!AK423*'Variables AME'!AK460/'Variables AME'!AK$64*'Variables AME'!$S$64</f>
        <v>91.863070116581355</v>
      </c>
      <c r="AN122" s="21">
        <f>'Variables AME'!AL423*'Variables AME'!AL460/'Variables AME'!AL$64*'Variables AME'!$S$64</f>
        <v>92.710763547858392</v>
      </c>
      <c r="AO122" s="21">
        <f>'Variables AME'!AM423*'Variables AME'!AM460/'Variables AME'!AM$64*'Variables AME'!$S$64</f>
        <v>93.395125063825105</v>
      </c>
      <c r="AP122" s="21">
        <f>'Variables AME'!AN423*'Variables AME'!AN460/'Variables AME'!AN$64*'Variables AME'!$S$64</f>
        <v>94.044458058931241</v>
      </c>
      <c r="AQ122" s="21">
        <f>'Variables AME'!AO423*'Variables AME'!AO460/'Variables AME'!AO$64*'Variables AME'!$S$64</f>
        <v>94.675088341970607</v>
      </c>
      <c r="AR122" s="21">
        <f>'Variables AME'!AP423*'Variables AME'!AP460/'Variables AME'!AP$64*'Variables AME'!$S$64</f>
        <v>95.300710254946893</v>
      </c>
      <c r="AS122" s="21">
        <f>'Variables AME'!AQ423*'Variables AME'!AQ460/'Variables AME'!AQ$64*'Variables AME'!$S$64</f>
        <v>95.908540624718398</v>
      </c>
      <c r="AT122" s="21">
        <f>'Variables AME'!AR423*'Variables AME'!AR460/'Variables AME'!AR$64*'Variables AME'!$S$64</f>
        <v>128.93529471912123</v>
      </c>
      <c r="AU122" s="21">
        <f>'Variables AME'!AS423*'Variables AME'!AS460/'Variables AME'!AS$64*'Variables AME'!$S$64</f>
        <v>167.71582370935218</v>
      </c>
      <c r="AV122" s="21">
        <f>'Variables AME'!AT423*'Variables AME'!AT460/'Variables AME'!AT$64*'Variables AME'!$S$64</f>
        <v>204.40172820827414</v>
      </c>
      <c r="AW122" s="21">
        <f>'Variables AME'!AU423*'Variables AME'!AU460/'Variables AME'!AU$64*'Variables AME'!$S$64</f>
        <v>239.91866971009387</v>
      </c>
      <c r="AX122" s="21">
        <f>'Variables AME'!AV423*'Variables AME'!AV460/'Variables AME'!AV$64*'Variables AME'!$S$64</f>
        <v>275.46573672518275</v>
      </c>
    </row>
    <row r="123" spans="1:50" x14ac:dyDescent="0.25">
      <c r="A123" s="165"/>
      <c r="B123" s="167"/>
      <c r="C123" t="s">
        <v>158</v>
      </c>
      <c r="D123" s="21">
        <f>'Variables AME'!B424*'Variables AME'!B461/'Variables AME'!B$64*'Variables AME'!$S$64</f>
        <v>490.82525282823894</v>
      </c>
      <c r="E123" s="21">
        <f>'Variables AME'!C424*'Variables AME'!C461/'Variables AME'!C$64*'Variables AME'!$S$64</f>
        <v>498.7056110243231</v>
      </c>
      <c r="F123" s="21">
        <f>'Variables AME'!D424*'Variables AME'!D461/'Variables AME'!D$64*'Variables AME'!$S$64</f>
        <v>510.89849392309975</v>
      </c>
      <c r="G123" s="21">
        <f>'Variables AME'!E424*'Variables AME'!E461/'Variables AME'!E$64*'Variables AME'!$S$64</f>
        <v>484.74982799652201</v>
      </c>
      <c r="H123" s="21">
        <f>'Variables AME'!F424*'Variables AME'!F461/'Variables AME'!F$64*'Variables AME'!$S$64</f>
        <v>455.3588487247647</v>
      </c>
      <c r="I123" s="21">
        <f>'Variables AME'!G424*'Variables AME'!G461/'Variables AME'!G$64*'Variables AME'!$S$64</f>
        <v>399.01506058419307</v>
      </c>
      <c r="J123" s="21">
        <f>'Variables AME'!H424*'Variables AME'!H461/'Variables AME'!H$64*'Variables AME'!$S$64</f>
        <v>376.69770929287654</v>
      </c>
      <c r="K123" s="21">
        <f>'Variables AME'!I424*'Variables AME'!I461/'Variables AME'!I$64*'Variables AME'!$S$64</f>
        <v>360.50726096659014</v>
      </c>
      <c r="L123" s="21">
        <f>'Variables AME'!J424*'Variables AME'!J461/'Variables AME'!J$64*'Variables AME'!$S$64</f>
        <v>339.59256550055125</v>
      </c>
      <c r="M123" s="21">
        <f>'Variables AME'!K424*'Variables AME'!K461/'Variables AME'!K$64*'Variables AME'!$S$64</f>
        <v>312.37543569018709</v>
      </c>
      <c r="N123" s="21">
        <f>'Variables AME'!L424*'Variables AME'!L461/'Variables AME'!L$64*'Variables AME'!$S$64</f>
        <v>285.95476002952825</v>
      </c>
      <c r="O123" s="21">
        <f>'Variables AME'!M424*'Variables AME'!M461/'Variables AME'!M$64*'Variables AME'!$S$64</f>
        <v>258.88254646627388</v>
      </c>
      <c r="P123" s="21">
        <f>'Variables AME'!N424*'Variables AME'!N461/'Variables AME'!N$64*'Variables AME'!$S$64</f>
        <v>219.38294700565046</v>
      </c>
      <c r="Q123" s="21">
        <f>'Variables AME'!O424*'Variables AME'!O461/'Variables AME'!O$64*'Variables AME'!$S$64</f>
        <v>185.55477922460406</v>
      </c>
      <c r="R123" s="21">
        <f>'Variables AME'!P424*'Variables AME'!P461/'Variables AME'!P$64*'Variables AME'!$S$64</f>
        <v>153.38795193963708</v>
      </c>
      <c r="S123" s="21">
        <f>'Variables AME'!Q424*'Variables AME'!Q461/'Variables AME'!Q$64*'Variables AME'!$S$64</f>
        <v>115.09004256361567</v>
      </c>
      <c r="T123" s="21">
        <f>'Variables AME'!R424*'Variables AME'!R461/'Variables AME'!R$64*'Variables AME'!$S$64</f>
        <v>76.517984935543296</v>
      </c>
      <c r="U123" s="21">
        <f>'Variables AME'!S424*'Variables AME'!S461/'Variables AME'!S$64*'Variables AME'!$S$64</f>
        <v>71.372574794982981</v>
      </c>
      <c r="V123" s="21">
        <f>'Variables AME'!T424*'Variables AME'!T461/'Variables AME'!T$64*'Variables AME'!$S$64</f>
        <v>69.903650681660878</v>
      </c>
      <c r="W123" s="21">
        <f>'Variables AME'!U424*'Variables AME'!U461/'Variables AME'!U$64*'Variables AME'!$S$64</f>
        <v>67.703397535954522</v>
      </c>
      <c r="X123" s="21">
        <f>'Variables AME'!V424*'Variables AME'!V461/'Variables AME'!V$64*'Variables AME'!$S$64</f>
        <v>45.761266841962808</v>
      </c>
      <c r="Y123" s="21">
        <f>'Variables AME'!W424*'Variables AME'!W461/'Variables AME'!W$64*'Variables AME'!$S$64</f>
        <v>22.995649145597184</v>
      </c>
      <c r="Z123" s="21">
        <f>'Variables AME'!X424*'Variables AME'!X461/'Variables AME'!X$64*'Variables AME'!$S$64</f>
        <v>21.528100081042965</v>
      </c>
      <c r="AA123" s="21">
        <f>'Variables AME'!Y424*'Variables AME'!Y461/'Variables AME'!Y$64*'Variables AME'!$S$64</f>
        <v>22.37028834579236</v>
      </c>
      <c r="AB123" s="21">
        <f>'Variables AME'!Z424*'Variables AME'!Z461/'Variables AME'!Z$64*'Variables AME'!$S$64</f>
        <v>22.767554343857483</v>
      </c>
      <c r="AC123" s="21">
        <f>'Variables AME'!AA424*'Variables AME'!AA461/'Variables AME'!AA$64*'Variables AME'!$S$64</f>
        <v>22.960309534661771</v>
      </c>
      <c r="AD123" s="21">
        <f>'Variables AME'!AB424*'Variables AME'!AB461/'Variables AME'!AB$64*'Variables AME'!$S$64</f>
        <v>23.155274840062319</v>
      </c>
      <c r="AE123" s="21">
        <f>'Variables AME'!AC424*'Variables AME'!AC461/'Variables AME'!AC$64*'Variables AME'!$S$64</f>
        <v>23.366687349033942</v>
      </c>
      <c r="AF123" s="21">
        <f>'Variables AME'!AD424*'Variables AME'!AD461/'Variables AME'!AD$64*'Variables AME'!$S$64</f>
        <v>23.595236262318018</v>
      </c>
      <c r="AG123" s="21">
        <f>'Variables AME'!AE424*'Variables AME'!AE461/'Variables AME'!AE$64*'Variables AME'!$S$64</f>
        <v>23.82683128565969</v>
      </c>
      <c r="AH123" s="21">
        <f>'Variables AME'!AF424*'Variables AME'!AF461/'Variables AME'!AF$64*'Variables AME'!$S$64</f>
        <v>24.060508580135377</v>
      </c>
      <c r="AI123" s="21">
        <f>'Variables AME'!AG424*'Variables AME'!AG461/'Variables AME'!AG$64*'Variables AME'!$S$64</f>
        <v>24.300453676277012</v>
      </c>
      <c r="AJ123" s="21">
        <f>'Variables AME'!AH424*'Variables AME'!AH461/'Variables AME'!AH$64*'Variables AME'!$S$64</f>
        <v>24.543676982002108</v>
      </c>
      <c r="AK123" s="21">
        <f>'Variables AME'!AI424*'Variables AME'!AI461/'Variables AME'!AI$64*'Variables AME'!$S$64</f>
        <v>24.789455919750345</v>
      </c>
      <c r="AL123" s="21">
        <f>'Variables AME'!AJ424*'Variables AME'!AJ461/'Variables AME'!AJ$64*'Variables AME'!$S$64</f>
        <v>25.031444561788309</v>
      </c>
      <c r="AM123" s="21">
        <f>'Variables AME'!AK424*'Variables AME'!AK461/'Variables AME'!AK$64*'Variables AME'!$S$64</f>
        <v>25.269916532314262</v>
      </c>
      <c r="AN123" s="21">
        <f>'Variables AME'!AL424*'Variables AME'!AL461/'Variables AME'!AL$64*'Variables AME'!$S$64</f>
        <v>25.501970453135822</v>
      </c>
      <c r="AO123" s="21">
        <f>'Variables AME'!AM424*'Variables AME'!AM461/'Variables AME'!AM$64*'Variables AME'!$S$64</f>
        <v>25.689154082720098</v>
      </c>
      <c r="AP123" s="21">
        <f>'Variables AME'!AN424*'Variables AME'!AN461/'Variables AME'!AN$64*'Variables AME'!$S$64</f>
        <v>25.866710541849827</v>
      </c>
      <c r="AQ123" s="21">
        <f>'Variables AME'!AO424*'Variables AME'!AO461/'Variables AME'!AO$64*'Variables AME'!$S$64</f>
        <v>26.039119406931409</v>
      </c>
      <c r="AR123" s="21">
        <f>'Variables AME'!AP424*'Variables AME'!AP461/'Variables AME'!AP$64*'Variables AME'!$S$64</f>
        <v>26.210148847176026</v>
      </c>
      <c r="AS123" s="21">
        <f>'Variables AME'!AQ424*'Variables AME'!AQ461/'Variables AME'!AQ$64*'Variables AME'!$S$64</f>
        <v>26.376284509603824</v>
      </c>
      <c r="AT123" s="21">
        <f>'Variables AME'!AR424*'Variables AME'!AR461/'Variables AME'!AR$64*'Variables AME'!$S$64</f>
        <v>26.452042154674263</v>
      </c>
      <c r="AU123" s="21">
        <f>'Variables AME'!AS424*'Variables AME'!AS461/'Variables AME'!AS$64*'Variables AME'!$S$64</f>
        <v>26.504730001142537</v>
      </c>
      <c r="AV123" s="21">
        <f>'Variables AME'!AT424*'Variables AME'!AT461/'Variables AME'!AT$64*'Variables AME'!$S$64</f>
        <v>26.557752355333697</v>
      </c>
      <c r="AW123" s="21">
        <f>'Variables AME'!AU424*'Variables AME'!AU461/'Variables AME'!AU$64*'Variables AME'!$S$64</f>
        <v>26.60970749616984</v>
      </c>
      <c r="AX123" s="21">
        <f>'Variables AME'!AV424*'Variables AME'!AV461/'Variables AME'!AV$64*'Variables AME'!$S$64</f>
        <v>26.666907151577451</v>
      </c>
    </row>
    <row r="124" spans="1:50" x14ac:dyDescent="0.25">
      <c r="A124" s="165"/>
      <c r="B124" s="167"/>
      <c r="C124" t="s">
        <v>159</v>
      </c>
      <c r="D124" s="21">
        <f>'Variables AME'!B425*'Variables AME'!B462/'Variables AME'!B$64*'Variables AME'!$S$64</f>
        <v>179.60495568343828</v>
      </c>
      <c r="E124" s="21">
        <f>'Variables AME'!C425*'Variables AME'!C462/'Variables AME'!C$64*'Variables AME'!$S$64</f>
        <v>182.48857134180534</v>
      </c>
      <c r="F124" s="21">
        <f>'Variables AME'!D425*'Variables AME'!D462/'Variables AME'!D$64*'Variables AME'!$S$64</f>
        <v>186.960793768711</v>
      </c>
      <c r="G124" s="21">
        <f>'Variables AME'!E425*'Variables AME'!E462/'Variables AME'!E$64*'Variables AME'!$S$64</f>
        <v>377.83633472477806</v>
      </c>
      <c r="H124" s="21">
        <f>'Variables AME'!F425*'Variables AME'!F462/'Variables AME'!F$64*'Variables AME'!$S$64</f>
        <v>610.30721399039976</v>
      </c>
      <c r="I124" s="21">
        <f>'Variables AME'!G425*'Variables AME'!G462/'Variables AME'!G$64*'Variables AME'!$S$64</f>
        <v>754.99837544547279</v>
      </c>
      <c r="J124" s="21">
        <f>'Variables AME'!H425*'Variables AME'!H462/'Variables AME'!H$64*'Variables AME'!$S$64</f>
        <v>923.74176659696684</v>
      </c>
      <c r="K124" s="21">
        <f>'Variables AME'!I425*'Variables AME'!I462/'Variables AME'!I$64*'Variables AME'!$S$64</f>
        <v>1095.8444079956307</v>
      </c>
      <c r="L124" s="21">
        <f>'Variables AME'!J425*'Variables AME'!J462/'Variables AME'!J$64*'Variables AME'!$S$64</f>
        <v>1235.7174314962513</v>
      </c>
      <c r="M124" s="21">
        <f>'Variables AME'!K425*'Variables AME'!K462/'Variables AME'!K$64*'Variables AME'!$S$64</f>
        <v>1318.0801085000512</v>
      </c>
      <c r="N124" s="21">
        <f>'Variables AME'!L425*'Variables AME'!L462/'Variables AME'!L$64*'Variables AME'!$S$64</f>
        <v>1355.490344851997</v>
      </c>
      <c r="O124" s="21">
        <f>'Variables AME'!M425*'Variables AME'!M462/'Variables AME'!M$64*'Variables AME'!$S$64</f>
        <v>1330.6255640303261</v>
      </c>
      <c r="P124" s="21">
        <f>'Variables AME'!N425*'Variables AME'!N462/'Variables AME'!N$64*'Variables AME'!$S$64</f>
        <v>1413.3230343137614</v>
      </c>
      <c r="Q124" s="21">
        <f>'Variables AME'!O425*'Variables AME'!O462/'Variables AME'!O$64*'Variables AME'!$S$64</f>
        <v>1563.8361467261914</v>
      </c>
      <c r="R124" s="21">
        <f>'Variables AME'!P425*'Variables AME'!P462/'Variables AME'!P$64*'Variables AME'!$S$64</f>
        <v>1745.3169431229026</v>
      </c>
      <c r="S124" s="21">
        <f>'Variables AME'!Q425*'Variables AME'!Q462/'Variables AME'!Q$64*'Variables AME'!$S$64</f>
        <v>1876.055399753862</v>
      </c>
      <c r="T124" s="21">
        <f>'Variables AME'!R425*'Variables AME'!R462/'Variables AME'!R$64*'Variables AME'!$S$64</f>
        <v>2011.3180379330038</v>
      </c>
      <c r="U124" s="21">
        <f>'Variables AME'!S425*'Variables AME'!S462/'Variables AME'!S$64*'Variables AME'!$S$64</f>
        <v>2050.4944034364685</v>
      </c>
      <c r="V124" s="21">
        <f>'Variables AME'!T425*'Variables AME'!T462/'Variables AME'!T$64*'Variables AME'!$S$64</f>
        <v>2065.498801069341</v>
      </c>
      <c r="W124" s="21">
        <f>'Variables AME'!U425*'Variables AME'!U462/'Variables AME'!U$64*'Variables AME'!$S$64</f>
        <v>2084.8570743361875</v>
      </c>
      <c r="X124" s="21">
        <f>'Variables AME'!V425*'Variables AME'!V462/'Variables AME'!V$64*'Variables AME'!$S$64</f>
        <v>2190.8299365588146</v>
      </c>
      <c r="Y124" s="21">
        <f>'Variables AME'!W425*'Variables AME'!W462/'Variables AME'!W$64*'Variables AME'!$S$64</f>
        <v>2286.7662126453524</v>
      </c>
      <c r="Z124" s="21">
        <f>'Variables AME'!X425*'Variables AME'!X462/'Variables AME'!X$64*'Variables AME'!$S$64</f>
        <v>2401.6472190963677</v>
      </c>
      <c r="AA124" s="21">
        <f>'Variables AME'!Y425*'Variables AME'!Y462/'Variables AME'!Y$64*'Variables AME'!$S$64</f>
        <v>2518.49574565171</v>
      </c>
      <c r="AB124" s="21">
        <f>'Variables AME'!Z425*'Variables AME'!Z462/'Variables AME'!Z$64*'Variables AME'!$S$64</f>
        <v>2631.2706396191629</v>
      </c>
      <c r="AC124" s="21">
        <f>'Variables AME'!AA425*'Variables AME'!AA462/'Variables AME'!AA$64*'Variables AME'!$S$64</f>
        <v>2698.8904092496937</v>
      </c>
      <c r="AD124" s="21">
        <f>'Variables AME'!AB425*'Variables AME'!AB462/'Variables AME'!AB$64*'Variables AME'!$S$64</f>
        <v>2759.2891971210715</v>
      </c>
      <c r="AE124" s="21">
        <f>'Variables AME'!AC425*'Variables AME'!AC462/'Variables AME'!AC$64*'Variables AME'!$S$64</f>
        <v>2861.8333317442521</v>
      </c>
      <c r="AF124" s="21">
        <f>'Variables AME'!AD425*'Variables AME'!AD462/'Variables AME'!AD$64*'Variables AME'!$S$64</f>
        <v>2966.5392004439227</v>
      </c>
      <c r="AG124" s="21">
        <f>'Variables AME'!AE425*'Variables AME'!AE462/'Variables AME'!AE$64*'Variables AME'!$S$64</f>
        <v>3063.1109097103831</v>
      </c>
      <c r="AH124" s="21">
        <f>'Variables AME'!AF425*'Variables AME'!AF462/'Variables AME'!AF$64*'Variables AME'!$S$64</f>
        <v>3158.5887110551248</v>
      </c>
      <c r="AI124" s="21">
        <f>'Variables AME'!AG425*'Variables AME'!AG462/'Variables AME'!AG$64*'Variables AME'!$S$64</f>
        <v>3249.0254099251388</v>
      </c>
      <c r="AJ124" s="21">
        <f>'Variables AME'!AH425*'Variables AME'!AH462/'Variables AME'!AH$64*'Variables AME'!$S$64</f>
        <v>3344.001084298844</v>
      </c>
      <c r="AK124" s="21">
        <f>'Variables AME'!AI425*'Variables AME'!AI462/'Variables AME'!AI$64*'Variables AME'!$S$64</f>
        <v>3434.6381340739358</v>
      </c>
      <c r="AL124" s="21">
        <f>'Variables AME'!AJ425*'Variables AME'!AJ462/'Variables AME'!AJ$64*'Variables AME'!$S$64</f>
        <v>3518.2205376600605</v>
      </c>
      <c r="AM124" s="21">
        <f>'Variables AME'!AK425*'Variables AME'!AK462/'Variables AME'!AK$64*'Variables AME'!$S$64</f>
        <v>3599.7992440803118</v>
      </c>
      <c r="AN124" s="21">
        <f>'Variables AME'!AL425*'Variables AME'!AL462/'Variables AME'!AL$64*'Variables AME'!$S$64</f>
        <v>3674.8031753577993</v>
      </c>
      <c r="AO124" s="21">
        <f>'Variables AME'!AM425*'Variables AME'!AM462/'Variables AME'!AM$64*'Variables AME'!$S$64</f>
        <v>3746.4625571574893</v>
      </c>
      <c r="AP124" s="21">
        <f>'Variables AME'!AN425*'Variables AME'!AN462/'Variables AME'!AN$64*'Variables AME'!$S$64</f>
        <v>3811.9992881849244</v>
      </c>
      <c r="AQ124" s="21">
        <f>'Variables AME'!AO425*'Variables AME'!AO462/'Variables AME'!AO$64*'Variables AME'!$S$64</f>
        <v>3870.4359038121602</v>
      </c>
      <c r="AR124" s="21">
        <f>'Variables AME'!AP425*'Variables AME'!AP462/'Variables AME'!AP$64*'Variables AME'!$S$64</f>
        <v>3922.5251611858771</v>
      </c>
      <c r="AS124" s="21">
        <f>'Variables AME'!AQ425*'Variables AME'!AQ462/'Variables AME'!AQ$64*'Variables AME'!$S$64</f>
        <v>3967.8896712154078</v>
      </c>
      <c r="AT124" s="21">
        <f>'Variables AME'!AR425*'Variables AME'!AR462/'Variables AME'!AR$64*'Variables AME'!$S$64</f>
        <v>4024.961465987044</v>
      </c>
      <c r="AU124" s="21">
        <f>'Variables AME'!AS425*'Variables AME'!AS462/'Variables AME'!AS$64*'Variables AME'!$S$64</f>
        <v>4078.8044894703403</v>
      </c>
      <c r="AV124" s="21">
        <f>'Variables AME'!AT425*'Variables AME'!AT462/'Variables AME'!AT$64*'Variables AME'!$S$64</f>
        <v>4127.6442396270695</v>
      </c>
      <c r="AW124" s="21">
        <f>'Variables AME'!AU425*'Variables AME'!AU462/'Variables AME'!AU$64*'Variables AME'!$S$64</f>
        <v>4171.9014947295382</v>
      </c>
      <c r="AX124" s="21">
        <f>'Variables AME'!AV425*'Variables AME'!AV462/'Variables AME'!AV$64*'Variables AME'!$S$64</f>
        <v>4213.0922201719914</v>
      </c>
    </row>
    <row r="125" spans="1:50" x14ac:dyDescent="0.25">
      <c r="A125" s="165"/>
      <c r="B125" s="167"/>
      <c r="C125" t="s">
        <v>160</v>
      </c>
      <c r="D125" s="21">
        <f>'Variables AME'!B426*'Variables AME'!B463/'Variables AME'!B$64*'Variables AME'!$S$64</f>
        <v>64.418292873766006</v>
      </c>
      <c r="E125" s="21">
        <f>'Variables AME'!C426*'Variables AME'!C463/'Variables AME'!C$64*'Variables AME'!$S$64</f>
        <v>65.452549402541493</v>
      </c>
      <c r="F125" s="21">
        <f>'Variables AME'!D426*'Variables AME'!D463/'Variables AME'!D$64*'Variables AME'!$S$64</f>
        <v>67.073120597143941</v>
      </c>
      <c r="G125" s="21">
        <f>'Variables AME'!E426*'Variables AME'!E463/'Variables AME'!E$64*'Variables AME'!$S$64</f>
        <v>89.683571011565306</v>
      </c>
      <c r="H125" s="21">
        <f>'Variables AME'!F426*'Variables AME'!F463/'Variables AME'!F$64*'Variables AME'!$S$64</f>
        <v>124.23621054660676</v>
      </c>
      <c r="I125" s="21">
        <f>'Variables AME'!G426*'Variables AME'!G463/'Variables AME'!G$64*'Variables AME'!$S$64</f>
        <v>158.09737796906137</v>
      </c>
      <c r="J125" s="21">
        <f>'Variables AME'!H426*'Variables AME'!H463/'Variables AME'!H$64*'Variables AME'!$S$64</f>
        <v>215.57371581436593</v>
      </c>
      <c r="K125" s="21">
        <f>'Variables AME'!I426*'Variables AME'!I463/'Variables AME'!I$64*'Variables AME'!$S$64</f>
        <v>298.0894468672135</v>
      </c>
      <c r="L125" s="21">
        <f>'Variables AME'!J426*'Variables AME'!J463/'Variables AME'!J$64*'Variables AME'!$S$64</f>
        <v>405.76601960921857</v>
      </c>
      <c r="M125" s="21">
        <f>'Variables AME'!K426*'Variables AME'!K463/'Variables AME'!K$64*'Variables AME'!$S$64</f>
        <v>539.4276257931117</v>
      </c>
      <c r="N125" s="21">
        <f>'Variables AME'!L426*'Variables AME'!L463/'Variables AME'!L$64*'Variables AME'!$S$64</f>
        <v>713.57799379298797</v>
      </c>
      <c r="O125" s="21">
        <f>'Variables AME'!M426*'Variables AME'!M463/'Variables AME'!M$64*'Variables AME'!$S$64</f>
        <v>933.2583205696244</v>
      </c>
      <c r="P125" s="21">
        <f>'Variables AME'!N426*'Variables AME'!N463/'Variables AME'!N$64*'Variables AME'!$S$64</f>
        <v>1013.9403298934873</v>
      </c>
      <c r="Q125" s="21">
        <f>'Variables AME'!O426*'Variables AME'!O463/'Variables AME'!O$64*'Variables AME'!$S$64</f>
        <v>1105.3312545545718</v>
      </c>
      <c r="R125" s="21">
        <f>'Variables AME'!P426*'Variables AME'!P463/'Variables AME'!P$64*'Variables AME'!$S$64</f>
        <v>1227.8219931380927</v>
      </c>
      <c r="S125" s="21">
        <f>'Variables AME'!Q426*'Variables AME'!Q463/'Variables AME'!Q$64*'Variables AME'!$S$64</f>
        <v>1319.9428268786719</v>
      </c>
      <c r="T125" s="21">
        <f>'Variables AME'!R426*'Variables AME'!R463/'Variables AME'!R$64*'Variables AME'!$S$64</f>
        <v>1415.6296503419208</v>
      </c>
      <c r="U125" s="21">
        <f>'Variables AME'!S426*'Variables AME'!S463/'Variables AME'!S$64*'Variables AME'!$S$64</f>
        <v>1437.2692744933938</v>
      </c>
      <c r="V125" s="21">
        <f>'Variables AME'!T426*'Variables AME'!T463/'Variables AME'!T$64*'Variables AME'!$S$64</f>
        <v>1443.3122255753262</v>
      </c>
      <c r="W125" s="21">
        <f>'Variables AME'!U426*'Variables AME'!U463/'Variables AME'!U$64*'Variables AME'!$S$64</f>
        <v>1455.3428714177248</v>
      </c>
      <c r="X125" s="21">
        <f>'Variables AME'!V426*'Variables AME'!V463/'Variables AME'!V$64*'Variables AME'!$S$64</f>
        <v>1516.7160949154429</v>
      </c>
      <c r="Y125" s="21">
        <f>'Variables AME'!W426*'Variables AME'!W463/'Variables AME'!W$64*'Variables AME'!$S$64</f>
        <v>1576.0942592981032</v>
      </c>
      <c r="Z125" s="21">
        <f>'Variables AME'!X426*'Variables AME'!X463/'Variables AME'!X$64*'Variables AME'!$S$64</f>
        <v>1622.6049182630738</v>
      </c>
      <c r="AA125" s="21">
        <f>'Variables AME'!Y426*'Variables AME'!Y463/'Variables AME'!Y$64*'Variables AME'!$S$64</f>
        <v>1659.8453003665859</v>
      </c>
      <c r="AB125" s="21">
        <f>'Variables AME'!Z426*'Variables AME'!Z463/'Variables AME'!Z$64*'Variables AME'!$S$64</f>
        <v>1687.4896082667774</v>
      </c>
      <c r="AC125" s="21">
        <f>'Variables AME'!AA426*'Variables AME'!AA463/'Variables AME'!AA$64*'Variables AME'!$S$64</f>
        <v>1707.8890319283414</v>
      </c>
      <c r="AD125" s="21">
        <f>'Variables AME'!AB426*'Variables AME'!AB463/'Variables AME'!AB$64*'Variables AME'!$S$64</f>
        <v>1718.5273082550889</v>
      </c>
      <c r="AE125" s="21">
        <f>'Variables AME'!AC426*'Variables AME'!AC463/'Variables AME'!AC$64*'Variables AME'!$S$64</f>
        <v>1873.4055069229166</v>
      </c>
      <c r="AF125" s="21">
        <f>'Variables AME'!AD426*'Variables AME'!AD463/'Variables AME'!AD$64*'Variables AME'!$S$64</f>
        <v>2039.1873279490558</v>
      </c>
      <c r="AG125" s="21">
        <f>'Variables AME'!AE426*'Variables AME'!AE463/'Variables AME'!AE$64*'Variables AME'!$S$64</f>
        <v>2185.1589477271955</v>
      </c>
      <c r="AH125" s="21">
        <f>'Variables AME'!AF426*'Variables AME'!AF463/'Variables AME'!AF$64*'Variables AME'!$S$64</f>
        <v>2323.688176061481</v>
      </c>
      <c r="AI125" s="21">
        <f>'Variables AME'!AG426*'Variables AME'!AG463/'Variables AME'!AG$64*'Variables AME'!$S$64</f>
        <v>2450.7678496728354</v>
      </c>
      <c r="AJ125" s="21">
        <f>'Variables AME'!AH426*'Variables AME'!AH463/'Variables AME'!AH$64*'Variables AME'!$S$64</f>
        <v>2604.5270042110587</v>
      </c>
      <c r="AK125" s="21">
        <f>'Variables AME'!AI426*'Variables AME'!AI463/'Variables AME'!AI$64*'Variables AME'!$S$64</f>
        <v>2755.8784368253737</v>
      </c>
      <c r="AL125" s="21">
        <f>'Variables AME'!AJ426*'Variables AME'!AJ463/'Variables AME'!AJ$64*'Variables AME'!$S$64</f>
        <v>2897.4226908862711</v>
      </c>
      <c r="AM125" s="21">
        <f>'Variables AME'!AK426*'Variables AME'!AK463/'Variables AME'!AK$64*'Variables AME'!$S$64</f>
        <v>3036.6360162744108</v>
      </c>
      <c r="AN125" s="21">
        <f>'Variables AME'!AL426*'Variables AME'!AL463/'Variables AME'!AL$64*'Variables AME'!$S$64</f>
        <v>3167.7620956406736</v>
      </c>
      <c r="AO125" s="21">
        <f>'Variables AME'!AM426*'Variables AME'!AM463/'Variables AME'!AM$64*'Variables AME'!$S$64</f>
        <v>3300.0351779927405</v>
      </c>
      <c r="AP125" s="21">
        <f>'Variables AME'!AN426*'Variables AME'!AN463/'Variables AME'!AN$64*'Variables AME'!$S$64</f>
        <v>3425.6358560165036</v>
      </c>
      <c r="AQ125" s="21">
        <f>'Variables AME'!AO426*'Variables AME'!AO463/'Variables AME'!AO$64*'Variables AME'!$S$64</f>
        <v>3542.4853630315192</v>
      </c>
      <c r="AR125" s="21">
        <f>'Variables AME'!AP426*'Variables AME'!AP463/'Variables AME'!AP$64*'Variables AME'!$S$64</f>
        <v>3651.379106544709</v>
      </c>
      <c r="AS125" s="21">
        <f>'Variables AME'!AQ426*'Variables AME'!AQ463/'Variables AME'!AQ$64*'Variables AME'!$S$64</f>
        <v>3752.0617115663636</v>
      </c>
      <c r="AT125" s="21">
        <f>'Variables AME'!AR426*'Variables AME'!AR463/'Variables AME'!AR$64*'Variables AME'!$S$64</f>
        <v>3779.0333841085444</v>
      </c>
      <c r="AU125" s="21">
        <f>'Variables AME'!AS426*'Variables AME'!AS463/'Variables AME'!AS$64*'Variables AME'!$S$64</f>
        <v>3791.7957001706459</v>
      </c>
      <c r="AV125" s="21">
        <f>'Variables AME'!AT426*'Variables AME'!AT463/'Variables AME'!AT$64*'Variables AME'!$S$64</f>
        <v>3803.6721720333353</v>
      </c>
      <c r="AW125" s="21">
        <f>'Variables AME'!AU426*'Variables AME'!AU463/'Variables AME'!AU$64*'Variables AME'!$S$64</f>
        <v>3813.0159313672971</v>
      </c>
      <c r="AX125" s="21">
        <f>'Variables AME'!AV426*'Variables AME'!AV463/'Variables AME'!AV$64*'Variables AME'!$S$64</f>
        <v>3819.7162077385256</v>
      </c>
    </row>
    <row r="126" spans="1:50" x14ac:dyDescent="0.25">
      <c r="A126" s="165"/>
      <c r="B126" s="167"/>
      <c r="C126" t="s">
        <v>237</v>
      </c>
      <c r="D126" s="21">
        <f>'Variables AME'!B427*'Variables AME'!B464/'Variables AME'!B$64*'Variables AME'!$S$64</f>
        <v>420.38261813935833</v>
      </c>
      <c r="E126" s="21">
        <f>'Variables AME'!C427*'Variables AME'!C464/'Variables AME'!C$64*'Variables AME'!$S$64</f>
        <v>427.13199705019639</v>
      </c>
      <c r="F126" s="21">
        <f>'Variables AME'!D427*'Variables AME'!D464/'Variables AME'!D$64*'Variables AME'!$S$64</f>
        <v>437.67406672091965</v>
      </c>
      <c r="G126" s="21">
        <f>'Variables AME'!E427*'Variables AME'!E464/'Variables AME'!E$64*'Variables AME'!$S$64</f>
        <v>433.95202504500912</v>
      </c>
      <c r="H126" s="21">
        <f>'Variables AME'!F427*'Variables AME'!F464/'Variables AME'!F$64*'Variables AME'!$S$64</f>
        <v>428.27927304541043</v>
      </c>
      <c r="I126" s="21">
        <f>'Variables AME'!G427*'Variables AME'!G464/'Variables AME'!G$64*'Variables AME'!$S$64</f>
        <v>393.20803244324873</v>
      </c>
      <c r="J126" s="21">
        <f>'Variables AME'!H427*'Variables AME'!H464/'Variables AME'!H$64*'Variables AME'!$S$64</f>
        <v>388.86538222539644</v>
      </c>
      <c r="K126" s="21">
        <f>'Variables AME'!I427*'Variables AME'!I464/'Variables AME'!I$64*'Variables AME'!$S$64</f>
        <v>390.02734145483095</v>
      </c>
      <c r="L126" s="21">
        <f>'Variables AME'!J427*'Variables AME'!J464/'Variables AME'!J$64*'Variables AME'!$S$64</f>
        <v>385.00579746955765</v>
      </c>
      <c r="M126" s="21">
        <f>'Variables AME'!K427*'Variables AME'!K464/'Variables AME'!K$64*'Variables AME'!$S$64</f>
        <v>371.03298890293314</v>
      </c>
      <c r="N126" s="21">
        <f>'Variables AME'!L427*'Variables AME'!L464/'Variables AME'!L$64*'Variables AME'!$S$64</f>
        <v>355.78986767191685</v>
      </c>
      <c r="O126" s="21">
        <f>'Variables AME'!M427*'Variables AME'!M464/'Variables AME'!M$64*'Variables AME'!$S$64</f>
        <v>337.34897857035946</v>
      </c>
      <c r="P126" s="21">
        <f>'Variables AME'!N427*'Variables AME'!N464/'Variables AME'!N$64*'Variables AME'!$S$64</f>
        <v>358.31877614461268</v>
      </c>
      <c r="Q126" s="21">
        <f>'Variables AME'!O427*'Variables AME'!O464/'Variables AME'!O$64*'Variables AME'!$S$64</f>
        <v>397.49788957751394</v>
      </c>
      <c r="R126" s="21">
        <f>'Variables AME'!P427*'Variables AME'!P464/'Variables AME'!P$64*'Variables AME'!$S$64</f>
        <v>443.88880330335303</v>
      </c>
      <c r="S126" s="21">
        <f>'Variables AME'!Q427*'Variables AME'!Q464/'Variables AME'!Q$64*'Variables AME'!$S$64</f>
        <v>477.13225721517165</v>
      </c>
      <c r="T126" s="21">
        <f>'Variables AME'!R427*'Variables AME'!R464/'Variables AME'!R$64*'Variables AME'!$S$64</f>
        <v>511.51391659357114</v>
      </c>
      <c r="U126" s="21">
        <f>'Variables AME'!S427*'Variables AME'!S464/'Variables AME'!S$64*'Variables AME'!$S$64</f>
        <v>541.12486122356177</v>
      </c>
      <c r="V126" s="21">
        <f>'Variables AME'!T427*'Variables AME'!T464/'Variables AME'!T$64*'Variables AME'!$S$64</f>
        <v>569.74305801130743</v>
      </c>
      <c r="W126" s="21">
        <f>'Variables AME'!U427*'Variables AME'!U464/'Variables AME'!U$64*'Variables AME'!$S$64</f>
        <v>601.82844964169931</v>
      </c>
      <c r="X126" s="21">
        <f>'Variables AME'!V427*'Variables AME'!V464/'Variables AME'!V$64*'Variables AME'!$S$64</f>
        <v>594.02893868785986</v>
      </c>
      <c r="Y126" s="21">
        <f>'Variables AME'!W427*'Variables AME'!W464/'Variables AME'!W$64*'Variables AME'!$S$64</f>
        <v>582.96148716441576</v>
      </c>
      <c r="Z126" s="21">
        <f>'Variables AME'!X427*'Variables AME'!X464/'Variables AME'!X$64*'Variables AME'!$S$64</f>
        <v>583.56542593054178</v>
      </c>
      <c r="AA126" s="21">
        <f>'Variables AME'!Y427*'Variables AME'!Y464/'Variables AME'!Y$64*'Variables AME'!$S$64</f>
        <v>586.98154522660934</v>
      </c>
      <c r="AB126" s="21">
        <f>'Variables AME'!Z427*'Variables AME'!Z464/'Variables AME'!Z$64*'Variables AME'!$S$64</f>
        <v>590.41422177084587</v>
      </c>
      <c r="AC126" s="21">
        <f>'Variables AME'!AA427*'Variables AME'!AA464/'Variables AME'!AA$64*'Variables AME'!$S$64</f>
        <v>595.31187276538287</v>
      </c>
      <c r="AD126" s="21">
        <f>'Variables AME'!AB427*'Variables AME'!AB464/'Variables AME'!AB$64*'Variables AME'!$S$64</f>
        <v>600.88202034571225</v>
      </c>
      <c r="AE126" s="21">
        <f>'Variables AME'!AC427*'Variables AME'!AC464/'Variables AME'!AC$64*'Variables AME'!$S$64</f>
        <v>606.23454119411963</v>
      </c>
      <c r="AF126" s="21">
        <f>'Variables AME'!AD427*'Variables AME'!AD464/'Variables AME'!AD$64*'Variables AME'!$S$64</f>
        <v>611.87248891551769</v>
      </c>
      <c r="AG126" s="21">
        <f>'Variables AME'!AE427*'Variables AME'!AE464/'Variables AME'!AE$64*'Variables AME'!$S$64</f>
        <v>617.60109691512935</v>
      </c>
      <c r="AH126" s="21">
        <f>'Variables AME'!AF427*'Variables AME'!AF464/'Variables AME'!AF$64*'Variables AME'!$S$64</f>
        <v>623.43227834813626</v>
      </c>
      <c r="AI126" s="21">
        <f>'Variables AME'!AG427*'Variables AME'!AG464/'Variables AME'!AG$64*'Variables AME'!$S$64</f>
        <v>629.43284696026205</v>
      </c>
      <c r="AJ126" s="21">
        <f>'Variables AME'!AH427*'Variables AME'!AH464/'Variables AME'!AH$64*'Variables AME'!$S$64</f>
        <v>635.54317982384089</v>
      </c>
      <c r="AK126" s="21">
        <f>'Variables AME'!AI427*'Variables AME'!AI464/'Variables AME'!AI$64*'Variables AME'!$S$64</f>
        <v>641.72200403129614</v>
      </c>
      <c r="AL126" s="21">
        <f>'Variables AME'!AJ427*'Variables AME'!AJ464/'Variables AME'!AJ$64*'Variables AME'!$S$64</f>
        <v>647.80109292983445</v>
      </c>
      <c r="AM126" s="21">
        <f>'Variables AME'!AK427*'Variables AME'!AK464/'Variables AME'!AK$64*'Variables AME'!$S$64</f>
        <v>653.80889294668657</v>
      </c>
      <c r="AN126" s="21">
        <f>'Variables AME'!AL427*'Variables AME'!AL464/'Variables AME'!AL$64*'Variables AME'!$S$64</f>
        <v>659.65312109776403</v>
      </c>
      <c r="AO126" s="21">
        <f>'Variables AME'!AM427*'Variables AME'!AM464/'Variables AME'!AM$64*'Variables AME'!$S$64</f>
        <v>664.35352418510308</v>
      </c>
      <c r="AP126" s="21">
        <f>'Variables AME'!AN427*'Variables AME'!AN464/'Variables AME'!AN$64*'Variables AME'!$S$64</f>
        <v>668.80677721552456</v>
      </c>
      <c r="AQ126" s="21">
        <f>'Variables AME'!AO427*'Variables AME'!AO464/'Variables AME'!AO$64*'Variables AME'!$S$64</f>
        <v>673.12599966170558</v>
      </c>
      <c r="AR126" s="21">
        <f>'Variables AME'!AP427*'Variables AME'!AP464/'Variables AME'!AP$64*'Variables AME'!$S$64</f>
        <v>677.40913930107763</v>
      </c>
      <c r="AS126" s="21">
        <f>'Variables AME'!AQ427*'Variables AME'!AQ464/'Variables AME'!AQ$64*'Variables AME'!$S$64</f>
        <v>681.56571480229013</v>
      </c>
      <c r="AT126" s="21">
        <f>'Variables AME'!AR427*'Variables AME'!AR464/'Variables AME'!AR$64*'Variables AME'!$S$64</f>
        <v>683.46208590320498</v>
      </c>
      <c r="AU126" s="21">
        <f>'Variables AME'!AS427*'Variables AME'!AS464/'Variables AME'!AS$64*'Variables AME'!$S$64</f>
        <v>684.77250156878756</v>
      </c>
      <c r="AV126" s="21">
        <f>'Variables AME'!AT427*'Variables AME'!AT464/'Variables AME'!AT$64*'Variables AME'!$S$64</f>
        <v>686.08844335136416</v>
      </c>
      <c r="AW126" s="21">
        <f>'Variables AME'!AU427*'Variables AME'!AU464/'Variables AME'!AU$64*'Variables AME'!$S$64</f>
        <v>687.37545523408676</v>
      </c>
      <c r="AX126" s="21">
        <f>'Variables AME'!AV427*'Variables AME'!AV464/'Variables AME'!AV$64*'Variables AME'!$S$64</f>
        <v>688.79788518567659</v>
      </c>
    </row>
    <row r="127" spans="1:50" x14ac:dyDescent="0.25">
      <c r="A127" s="165"/>
      <c r="B127" s="167"/>
      <c r="C127" t="s">
        <v>161</v>
      </c>
      <c r="D127" s="21">
        <f>'Variables AME'!B428*'Variables AME'!B465/'Variables AME'!B$64*'Variables AME'!$S$64</f>
        <v>37.429100032814262</v>
      </c>
      <c r="E127" s="21">
        <f>'Variables AME'!C428*'Variables AME'!C465/'Variables AME'!C$64*'Variables AME'!$S$64</f>
        <v>38.030036340626452</v>
      </c>
      <c r="F127" s="21">
        <f>'Variables AME'!D428*'Variables AME'!D465/'Variables AME'!D$64*'Variables AME'!$S$64</f>
        <v>38.966542725959258</v>
      </c>
      <c r="G127" s="21">
        <f>'Variables AME'!E428*'Variables AME'!E465/'Variables AME'!E$64*'Variables AME'!$S$64</f>
        <v>44.412742193387658</v>
      </c>
      <c r="H127" s="21">
        <f>'Variables AME'!F428*'Variables AME'!F465/'Variables AME'!F$64*'Variables AME'!$S$64</f>
        <v>51.345677967494829</v>
      </c>
      <c r="I127" s="21">
        <f>'Variables AME'!G428*'Variables AME'!G465/'Variables AME'!G$64*'Variables AME'!$S$64</f>
        <v>54.91779452477418</v>
      </c>
      <c r="J127" s="21">
        <f>'Variables AME'!H428*'Variables AME'!H465/'Variables AME'!H$64*'Variables AME'!$S$64</f>
        <v>63.10211672161347</v>
      </c>
      <c r="K127" s="21">
        <f>'Variables AME'!I428*'Variables AME'!I465/'Variables AME'!I$64*'Variables AME'!$S$64</f>
        <v>73.518331730727297</v>
      </c>
      <c r="L127" s="21">
        <f>'Variables AME'!J428*'Variables AME'!J465/'Variables AME'!J$64*'Variables AME'!$S$64</f>
        <v>84.312921298796368</v>
      </c>
      <c r="M127" s="21">
        <f>'Variables AME'!K428*'Variables AME'!K465/'Variables AME'!K$64*'Variables AME'!$S$64</f>
        <v>94.421448404429754</v>
      </c>
      <c r="N127" s="21">
        <f>'Variables AME'!L428*'Variables AME'!L465/'Variables AME'!L$64*'Variables AME'!$S$64</f>
        <v>105.22464433794205</v>
      </c>
      <c r="O127" s="21">
        <f>'Variables AME'!M428*'Variables AME'!M465/'Variables AME'!M$64*'Variables AME'!$S$64</f>
        <v>115.9517584646121</v>
      </c>
      <c r="P127" s="21">
        <f>'Variables AME'!N428*'Variables AME'!N465/'Variables AME'!N$64*'Variables AME'!$S$64</f>
        <v>108.3704942436834</v>
      </c>
      <c r="Q127" s="21">
        <f>'Variables AME'!O428*'Variables AME'!O465/'Variables AME'!O$64*'Variables AME'!$S$64</f>
        <v>102.06848515499922</v>
      </c>
      <c r="R127" s="21">
        <f>'Variables AME'!P428*'Variables AME'!P465/'Variables AME'!P$64*'Variables AME'!$S$64</f>
        <v>97.917489919210851</v>
      </c>
      <c r="S127" s="21">
        <f>'Variables AME'!Q428*'Variables AME'!Q465/'Variables AME'!Q$64*'Variables AME'!$S$64</f>
        <v>90.750052336395299</v>
      </c>
      <c r="T127" s="21">
        <f>'Variables AME'!R428*'Variables AME'!R465/'Variables AME'!R$64*'Variables AME'!$S$64</f>
        <v>83.646565830262631</v>
      </c>
      <c r="U127" s="21">
        <f>'Variables AME'!S428*'Variables AME'!S465/'Variables AME'!S$64*'Variables AME'!$S$64</f>
        <v>87.998270120566417</v>
      </c>
      <c r="V127" s="21">
        <f>'Variables AME'!T428*'Variables AME'!T465/'Variables AME'!T$64*'Variables AME'!$S$64</f>
        <v>93.932300696290923</v>
      </c>
      <c r="W127" s="21">
        <f>'Variables AME'!U428*'Variables AME'!U465/'Variables AME'!U$64*'Variables AME'!$S$64</f>
        <v>99.953312742394672</v>
      </c>
      <c r="X127" s="21">
        <f>'Variables AME'!V428*'Variables AME'!V465/'Variables AME'!V$64*'Variables AME'!$S$64</f>
        <v>132.83390117261689</v>
      </c>
      <c r="Y127" s="21">
        <f>'Variables AME'!W428*'Variables AME'!W465/'Variables AME'!W$64*'Variables AME'!$S$64</f>
        <v>169.58248861067997</v>
      </c>
      <c r="Z127" s="21">
        <f>'Variables AME'!X428*'Variables AME'!X465/'Variables AME'!X$64*'Variables AME'!$S$64</f>
        <v>179.64027238478405</v>
      </c>
      <c r="AA127" s="21">
        <f>'Variables AME'!Y428*'Variables AME'!Y465/'Variables AME'!Y$64*'Variables AME'!$S$64</f>
        <v>185.85277203623698</v>
      </c>
      <c r="AB127" s="21">
        <f>'Variables AME'!Z428*'Variables AME'!Z465/'Variables AME'!Z$64*'Variables AME'!$S$64</f>
        <v>193.67110486748425</v>
      </c>
      <c r="AC127" s="21">
        <f>'Variables AME'!AA428*'Variables AME'!AA465/'Variables AME'!AA$64*'Variables AME'!$S$64</f>
        <v>202.55890404920245</v>
      </c>
      <c r="AD127" s="21">
        <f>'Variables AME'!AB428*'Variables AME'!AB465/'Variables AME'!AB$64*'Variables AME'!$S$64</f>
        <v>211.82208928308543</v>
      </c>
      <c r="AE127" s="21">
        <f>'Variables AME'!AC428*'Variables AME'!AC465/'Variables AME'!AC$64*'Variables AME'!$S$64</f>
        <v>215.88628406332398</v>
      </c>
      <c r="AF127" s="21">
        <f>'Variables AME'!AD428*'Variables AME'!AD465/'Variables AME'!AD$64*'Variables AME'!$S$64</f>
        <v>219.33462899543636</v>
      </c>
      <c r="AG127" s="21">
        <f>'Variables AME'!AE428*'Variables AME'!AE465/'Variables AME'!AE$64*'Variables AME'!$S$64</f>
        <v>223.03382410828607</v>
      </c>
      <c r="AH127" s="21">
        <f>'Variables AME'!AF428*'Variables AME'!AF465/'Variables AME'!AF$64*'Variables AME'!$S$64</f>
        <v>226.96614610526188</v>
      </c>
      <c r="AI127" s="21">
        <f>'Variables AME'!AG428*'Variables AME'!AG465/'Variables AME'!AG$64*'Variables AME'!$S$64</f>
        <v>230.97855147293663</v>
      </c>
      <c r="AJ127" s="21">
        <f>'Variables AME'!AH428*'Variables AME'!AH465/'Variables AME'!AH$64*'Variables AME'!$S$64</f>
        <v>245.52353723133945</v>
      </c>
      <c r="AK127" s="21">
        <f>'Variables AME'!AI428*'Variables AME'!AI465/'Variables AME'!AI$64*'Variables AME'!$S$64</f>
        <v>261.61868247748532</v>
      </c>
      <c r="AL127" s="21">
        <f>'Variables AME'!AJ428*'Variables AME'!AJ465/'Variables AME'!AJ$64*'Variables AME'!$S$64</f>
        <v>277.23084500373511</v>
      </c>
      <c r="AM127" s="21">
        <f>'Variables AME'!AK428*'Variables AME'!AK465/'Variables AME'!AK$64*'Variables AME'!$S$64</f>
        <v>293.16980731491105</v>
      </c>
      <c r="AN127" s="21">
        <f>'Variables AME'!AL428*'Variables AME'!AL465/'Variables AME'!AL$64*'Variables AME'!$S$64</f>
        <v>309.12442808198603</v>
      </c>
      <c r="AO127" s="21">
        <f>'Variables AME'!AM428*'Variables AME'!AM465/'Variables AME'!AM$64*'Variables AME'!$S$64</f>
        <v>314.61256357432609</v>
      </c>
      <c r="AP127" s="21">
        <f>'Variables AME'!AN428*'Variables AME'!AN465/'Variables AME'!AN$64*'Variables AME'!$S$64</f>
        <v>318.62600637756924</v>
      </c>
      <c r="AQ127" s="21">
        <f>'Variables AME'!AO428*'Variables AME'!AO465/'Variables AME'!AO$64*'Variables AME'!$S$64</f>
        <v>323.01518951971497</v>
      </c>
      <c r="AR127" s="21">
        <f>'Variables AME'!AP428*'Variables AME'!AP465/'Variables AME'!AP$64*'Variables AME'!$S$64</f>
        <v>327.5822146614658</v>
      </c>
      <c r="AS127" s="21">
        <f>'Variables AME'!AQ428*'Variables AME'!AQ465/'Variables AME'!AQ$64*'Variables AME'!$S$64</f>
        <v>332.10003625212909</v>
      </c>
      <c r="AT127" s="21">
        <f>'Variables AME'!AR428*'Variables AME'!AR465/'Variables AME'!AR$64*'Variables AME'!$S$64</f>
        <v>336.80661904780038</v>
      </c>
      <c r="AU127" s="21">
        <f>'Variables AME'!AS428*'Variables AME'!AS465/'Variables AME'!AS$64*'Variables AME'!$S$64</f>
        <v>341.3993048070169</v>
      </c>
      <c r="AV127" s="21">
        <f>'Variables AME'!AT428*'Variables AME'!AT465/'Variables AME'!AT$64*'Variables AME'!$S$64</f>
        <v>345.93876937657359</v>
      </c>
      <c r="AW127" s="21">
        <f>'Variables AME'!AU428*'Variables AME'!AU465/'Variables AME'!AU$64*'Variables AME'!$S$64</f>
        <v>350.43727820890558</v>
      </c>
      <c r="AX127" s="21">
        <f>'Variables AME'!AV428*'Variables AME'!AV465/'Variables AME'!AV$64*'Variables AME'!$S$64</f>
        <v>355.00191049488132</v>
      </c>
    </row>
    <row r="128" spans="1:50" x14ac:dyDescent="0.25">
      <c r="A128" s="165"/>
      <c r="B128" s="168" t="s">
        <v>313</v>
      </c>
      <c r="C128" t="s">
        <v>162</v>
      </c>
      <c r="D128" s="21">
        <f>'Variables AME'!B429*'Variables AME'!B466/'Variables AME'!B$64*'Variables AME'!$S$64</f>
        <v>1395.7120983601799</v>
      </c>
      <c r="E128" s="21">
        <f>'Variables AME'!C429*'Variables AME'!C466/'Variables AME'!C$64*'Variables AME'!$S$64</f>
        <v>1418.120707555219</v>
      </c>
      <c r="F128" s="21">
        <f>'Variables AME'!D429*'Variables AME'!D466/'Variables AME'!D$64*'Variables AME'!$S$64</f>
        <v>1448.0266322301713</v>
      </c>
      <c r="G128" s="21">
        <f>'Variables AME'!E429*'Variables AME'!E466/'Variables AME'!E$64*'Variables AME'!$S$64</f>
        <v>1445.0272731070525</v>
      </c>
      <c r="H128" s="21">
        <f>'Variables AME'!F429*'Variables AME'!F466/'Variables AME'!F$64*'Variables AME'!$S$64</f>
        <v>1400.3056583924722</v>
      </c>
      <c r="I128" s="21">
        <f>'Variables AME'!G429*'Variables AME'!G466/'Variables AME'!G$64*'Variables AME'!$S$64</f>
        <v>1322.8800582853421</v>
      </c>
      <c r="J128" s="21">
        <f>'Variables AME'!H429*'Variables AME'!H466/'Variables AME'!H$64*'Variables AME'!$S$64</f>
        <v>1341.7698579338048</v>
      </c>
      <c r="K128" s="21">
        <f>'Variables AME'!I429*'Variables AME'!I466/'Variables AME'!I$64*'Variables AME'!$S$64</f>
        <v>1340.7875021264304</v>
      </c>
      <c r="L128" s="21">
        <f>'Variables AME'!J429*'Variables AME'!J466/'Variables AME'!J$64*'Variables AME'!$S$64</f>
        <v>1292.846679164639</v>
      </c>
      <c r="M128" s="21">
        <f>'Variables AME'!K429*'Variables AME'!K466/'Variables AME'!K$64*'Variables AME'!$S$64</f>
        <v>1255.2005203641756</v>
      </c>
      <c r="N128" s="21">
        <f>'Variables AME'!L429*'Variables AME'!L466/'Variables AME'!L$64*'Variables AME'!$S$64</f>
        <v>1246.6169887553849</v>
      </c>
      <c r="O128" s="21">
        <f>'Variables AME'!M429*'Variables AME'!M466/'Variables AME'!M$64*'Variables AME'!$S$64</f>
        <v>1266.038140255486</v>
      </c>
      <c r="P128" s="21">
        <f>'Variables AME'!N429*'Variables AME'!N466/'Variables AME'!N$64*'Variables AME'!$S$64</f>
        <v>1290.9047961020342</v>
      </c>
      <c r="Q128" s="21">
        <f>'Variables AME'!O429*'Variables AME'!O466/'Variables AME'!O$64*'Variables AME'!$S$64</f>
        <v>1290.4717032969836</v>
      </c>
      <c r="R128" s="21">
        <f>'Variables AME'!P429*'Variables AME'!P466/'Variables AME'!P$64*'Variables AME'!$S$64</f>
        <v>1229.4807743427918</v>
      </c>
      <c r="S128" s="21">
        <f>'Variables AME'!Q429*'Variables AME'!Q466/'Variables AME'!Q$64*'Variables AME'!$S$64</f>
        <v>1181.1048211557081</v>
      </c>
      <c r="T128" s="21">
        <f>'Variables AME'!R429*'Variables AME'!R466/'Variables AME'!R$64*'Variables AME'!$S$64</f>
        <v>1144.9691331204006</v>
      </c>
      <c r="U128" s="21">
        <f>'Variables AME'!S429*'Variables AME'!S466/'Variables AME'!S$64*'Variables AME'!$S$64</f>
        <v>1097.3592566469563</v>
      </c>
      <c r="V128" s="21">
        <f>'Variables AME'!T429*'Variables AME'!T466/'Variables AME'!T$64*'Variables AME'!$S$64</f>
        <v>1047.2595492525659</v>
      </c>
      <c r="W128" s="21">
        <f>'Variables AME'!U429*'Variables AME'!U466/'Variables AME'!U$64*'Variables AME'!$S$64</f>
        <v>1000.6025747468261</v>
      </c>
      <c r="X128" s="21">
        <f>'Variables AME'!V429*'Variables AME'!V466/'Variables AME'!V$64*'Variables AME'!$S$64</f>
        <v>1049.3343685400816</v>
      </c>
      <c r="Y128" s="21">
        <f>'Variables AME'!W429*'Variables AME'!W466/'Variables AME'!W$64*'Variables AME'!$S$64</f>
        <v>1113.8786763080602</v>
      </c>
      <c r="Z128" s="21">
        <f>'Variables AME'!X429*'Variables AME'!X466/'Variables AME'!X$64*'Variables AME'!$S$64</f>
        <v>1117.7243806445483</v>
      </c>
      <c r="AA128" s="21">
        <f>'Variables AME'!Y429*'Variables AME'!Y466/'Variables AME'!Y$64*'Variables AME'!$S$64</f>
        <v>1119.4193900213249</v>
      </c>
      <c r="AB128" s="21">
        <f>'Variables AME'!Z429*'Variables AME'!Z466/'Variables AME'!Z$64*'Variables AME'!$S$64</f>
        <v>1127.5261202272952</v>
      </c>
      <c r="AC128" s="21">
        <f>'Variables AME'!AA429*'Variables AME'!AA466/'Variables AME'!AA$64*'Variables AME'!$S$64</f>
        <v>1138.6614857297391</v>
      </c>
      <c r="AD128" s="21">
        <f>'Variables AME'!AB429*'Variables AME'!AB466/'Variables AME'!AB$64*'Variables AME'!$S$64</f>
        <v>1151.836930340047</v>
      </c>
      <c r="AE128" s="21">
        <f>'Variables AME'!AC429*'Variables AME'!AC466/'Variables AME'!AC$64*'Variables AME'!$S$64</f>
        <v>1160.189630149586</v>
      </c>
      <c r="AF128" s="21">
        <f>'Variables AME'!AD429*'Variables AME'!AD466/'Variables AME'!AD$64*'Variables AME'!$S$64</f>
        <v>1168.1188689746753</v>
      </c>
      <c r="AG128" s="21">
        <f>'Variables AME'!AE429*'Variables AME'!AE466/'Variables AME'!AE$64*'Variables AME'!$S$64</f>
        <v>1176.0765135184486</v>
      </c>
      <c r="AH128" s="21">
        <f>'Variables AME'!AF429*'Variables AME'!AF466/'Variables AME'!AF$64*'Variables AME'!$S$64</f>
        <v>1184.3364982446151</v>
      </c>
      <c r="AI128" s="21">
        <f>'Variables AME'!AG429*'Variables AME'!AG466/'Variables AME'!AG$64*'Variables AME'!$S$64</f>
        <v>1193.3501668919869</v>
      </c>
      <c r="AJ128" s="21">
        <f>'Variables AME'!AH429*'Variables AME'!AH466/'Variables AME'!AH$64*'Variables AME'!$S$64</f>
        <v>1205.0622235950077</v>
      </c>
      <c r="AK128" s="21">
        <f>'Variables AME'!AI429*'Variables AME'!AI466/'Variables AME'!AI$64*'Variables AME'!$S$64</f>
        <v>1216.8719955129907</v>
      </c>
      <c r="AL128" s="21">
        <f>'Variables AME'!AJ429*'Variables AME'!AJ466/'Variables AME'!AJ$64*'Variables AME'!$S$64</f>
        <v>1228.9760312884075</v>
      </c>
      <c r="AM128" s="21">
        <f>'Variables AME'!AK429*'Variables AME'!AK466/'Variables AME'!AK$64*'Variables AME'!$S$64</f>
        <v>1241.3561550345485</v>
      </c>
      <c r="AN128" s="21">
        <f>'Variables AME'!AL429*'Variables AME'!AL466/'Variables AME'!AL$64*'Variables AME'!$S$64</f>
        <v>1253.9540343004062</v>
      </c>
      <c r="AO128" s="21">
        <f>'Variables AME'!AM429*'Variables AME'!AM466/'Variables AME'!AM$64*'Variables AME'!$S$64</f>
        <v>1254.6849698109681</v>
      </c>
      <c r="AP128" s="21">
        <f>'Variables AME'!AN429*'Variables AME'!AN466/'Variables AME'!AN$64*'Variables AME'!$S$64</f>
        <v>1253.7530666278892</v>
      </c>
      <c r="AQ128" s="21">
        <f>'Variables AME'!AO429*'Variables AME'!AO466/'Variables AME'!AO$64*'Variables AME'!$S$64</f>
        <v>1253.2280842459772</v>
      </c>
      <c r="AR128" s="21">
        <f>'Variables AME'!AP429*'Variables AME'!AP466/'Variables AME'!AP$64*'Variables AME'!$S$64</f>
        <v>1253.0383676073975</v>
      </c>
      <c r="AS128" s="21">
        <f>'Variables AME'!AQ429*'Variables AME'!AQ466/'Variables AME'!AQ$64*'Variables AME'!$S$64</f>
        <v>1252.7368123621995</v>
      </c>
      <c r="AT128" s="21">
        <f>'Variables AME'!AR429*'Variables AME'!AR466/'Variables AME'!AR$64*'Variables AME'!$S$64</f>
        <v>1251.063515672842</v>
      </c>
      <c r="AU128" s="21">
        <f>'Variables AME'!AS429*'Variables AME'!AS466/'Variables AME'!AS$64*'Variables AME'!$S$64</f>
        <v>1249.125890001701</v>
      </c>
      <c r="AV128" s="21">
        <f>'Variables AME'!AT429*'Variables AME'!AT466/'Variables AME'!AT$64*'Variables AME'!$S$64</f>
        <v>1247.243620108321</v>
      </c>
      <c r="AW128" s="21">
        <f>'Variables AME'!AU429*'Variables AME'!AU466/'Variables AME'!AU$64*'Variables AME'!$S$64</f>
        <v>1245.3405365513581</v>
      </c>
      <c r="AX128" s="21">
        <f>'Variables AME'!AV429*'Variables AME'!AV466/'Variables AME'!AV$64*'Variables AME'!$S$64</f>
        <v>1243.6522783107689</v>
      </c>
    </row>
    <row r="129" spans="1:50" x14ac:dyDescent="0.25">
      <c r="A129" s="165"/>
      <c r="B129" s="168"/>
      <c r="C129" t="s">
        <v>163</v>
      </c>
      <c r="D129" s="21">
        <f>'Variables AME'!B430*'Variables AME'!B467/'Variables AME'!B$64*'Variables AME'!$S$64</f>
        <v>308.36009280118469</v>
      </c>
      <c r="E129" s="21">
        <f>'Variables AME'!C430*'Variables AME'!C467/'Variables AME'!C$64*'Variables AME'!$S$64</f>
        <v>313.31091383300594</v>
      </c>
      <c r="F129" s="21">
        <f>'Variables AME'!D430*'Variables AME'!D467/'Variables AME'!D$64*'Variables AME'!$S$64</f>
        <v>320.11408911586545</v>
      </c>
      <c r="G129" s="21">
        <f>'Variables AME'!E430*'Variables AME'!E467/'Variables AME'!E$64*'Variables AME'!$S$64</f>
        <v>474.12482694332454</v>
      </c>
      <c r="H129" s="21">
        <f>'Variables AME'!F430*'Variables AME'!F467/'Variables AME'!F$64*'Variables AME'!$S$64</f>
        <v>618.43131898146635</v>
      </c>
      <c r="I129" s="21">
        <f>'Variables AME'!G430*'Variables AME'!G467/'Variables AME'!G$64*'Variables AME'!$S$64</f>
        <v>704.851677654485</v>
      </c>
      <c r="J129" s="21">
        <f>'Variables AME'!H430*'Variables AME'!H467/'Variables AME'!H$64*'Variables AME'!$S$64</f>
        <v>808.68780200741242</v>
      </c>
      <c r="K129" s="21">
        <f>'Variables AME'!I430*'Variables AME'!I467/'Variables AME'!I$64*'Variables AME'!$S$64</f>
        <v>879.98429672468455</v>
      </c>
      <c r="L129" s="21">
        <f>'Variables AME'!J430*'Variables AME'!J467/'Variables AME'!J$64*'Variables AME'!$S$64</f>
        <v>897.45323511279264</v>
      </c>
      <c r="M129" s="21">
        <f>'Variables AME'!K430*'Variables AME'!K467/'Variables AME'!K$64*'Variables AME'!$S$64</f>
        <v>898.1911707011144</v>
      </c>
      <c r="N129" s="21">
        <f>'Variables AME'!L430*'Variables AME'!L467/'Variables AME'!L$64*'Variables AME'!$S$64</f>
        <v>896.19473428558922</v>
      </c>
      <c r="O129" s="21">
        <f>'Variables AME'!M430*'Variables AME'!M467/'Variables AME'!M$64*'Variables AME'!$S$64</f>
        <v>888.25962514579408</v>
      </c>
      <c r="P129" s="21">
        <f>'Variables AME'!N430*'Variables AME'!N467/'Variables AME'!N$64*'Variables AME'!$S$64</f>
        <v>866.50525395629882</v>
      </c>
      <c r="Q129" s="21">
        <f>'Variables AME'!O430*'Variables AME'!O467/'Variables AME'!O$64*'Variables AME'!$S$64</f>
        <v>825.34006793457536</v>
      </c>
      <c r="R129" s="21">
        <f>'Variables AME'!P430*'Variables AME'!P467/'Variables AME'!P$64*'Variables AME'!$S$64</f>
        <v>747.76176162676302</v>
      </c>
      <c r="S129" s="21">
        <f>'Variables AME'!Q430*'Variables AME'!Q467/'Variables AME'!Q$64*'Variables AME'!$S$64</f>
        <v>683.626428693756</v>
      </c>
      <c r="T129" s="21">
        <f>'Variables AME'!R430*'Variables AME'!R467/'Variables AME'!R$64*'Variables AME'!$S$64</f>
        <v>631.7740551004772</v>
      </c>
      <c r="U129" s="21">
        <f>'Variables AME'!S430*'Variables AME'!S467/'Variables AME'!S$64*'Variables AME'!$S$64</f>
        <v>603.65850096197153</v>
      </c>
      <c r="V129" s="21">
        <f>'Variables AME'!T430*'Variables AME'!T467/'Variables AME'!T$64*'Variables AME'!$S$64</f>
        <v>611.42512750725791</v>
      </c>
      <c r="W129" s="21">
        <f>'Variables AME'!U430*'Variables AME'!U467/'Variables AME'!U$64*'Variables AME'!$S$64</f>
        <v>624.52876229225865</v>
      </c>
      <c r="X129" s="21">
        <f>'Variables AME'!V430*'Variables AME'!V467/'Variables AME'!V$64*'Variables AME'!$S$64</f>
        <v>636.19135164856516</v>
      </c>
      <c r="Y129" s="21">
        <f>'Variables AME'!W430*'Variables AME'!W467/'Variables AME'!W$64*'Variables AME'!$S$64</f>
        <v>649.85209816130123</v>
      </c>
      <c r="Z129" s="21">
        <f>'Variables AME'!X430*'Variables AME'!X467/'Variables AME'!X$64*'Variables AME'!$S$64</f>
        <v>662.10579767860293</v>
      </c>
      <c r="AA129" s="21">
        <f>'Variables AME'!Y430*'Variables AME'!Y467/'Variables AME'!Y$64*'Variables AME'!$S$64</f>
        <v>678.92951532092252</v>
      </c>
      <c r="AB129" s="21">
        <f>'Variables AME'!Z430*'Variables AME'!Z467/'Variables AME'!Z$64*'Variables AME'!$S$64</f>
        <v>698.76385350054261</v>
      </c>
      <c r="AC129" s="21">
        <f>'Variables AME'!AA430*'Variables AME'!AA467/'Variables AME'!AA$64*'Variables AME'!$S$64</f>
        <v>720.6006158056216</v>
      </c>
      <c r="AD129" s="21">
        <f>'Variables AME'!AB430*'Variables AME'!AB467/'Variables AME'!AB$64*'Variables AME'!$S$64</f>
        <v>744.34435490856481</v>
      </c>
      <c r="AE129" s="21">
        <f>'Variables AME'!AC430*'Variables AME'!AC467/'Variables AME'!AC$64*'Variables AME'!$S$64</f>
        <v>765.66823551358311</v>
      </c>
      <c r="AF129" s="21">
        <f>'Variables AME'!AD430*'Variables AME'!AD467/'Variables AME'!AD$64*'Variables AME'!$S$64</f>
        <v>786.99582559649286</v>
      </c>
      <c r="AG129" s="21">
        <f>'Variables AME'!AE430*'Variables AME'!AE467/'Variables AME'!AE$64*'Variables AME'!$S$64</f>
        <v>808.65647825855024</v>
      </c>
      <c r="AH129" s="21">
        <f>'Variables AME'!AF430*'Variables AME'!AF467/'Variables AME'!AF$64*'Variables AME'!$S$64</f>
        <v>831.0571333815916</v>
      </c>
      <c r="AI129" s="21">
        <f>'Variables AME'!AG430*'Variables AME'!AG467/'Variables AME'!AG$64*'Variables AME'!$S$64</f>
        <v>854.37066405692462</v>
      </c>
      <c r="AJ129" s="21">
        <f>'Variables AME'!AH430*'Variables AME'!AH467/'Variables AME'!AH$64*'Variables AME'!$S$64</f>
        <v>868.4353939631294</v>
      </c>
      <c r="AK129" s="21">
        <f>'Variables AME'!AI430*'Variables AME'!AI467/'Variables AME'!AI$64*'Variables AME'!$S$64</f>
        <v>881.03496092040427</v>
      </c>
      <c r="AL129" s="21">
        <f>'Variables AME'!AJ430*'Variables AME'!AJ467/'Variables AME'!AJ$64*'Variables AME'!$S$64</f>
        <v>894.40573854014201</v>
      </c>
      <c r="AM129" s="21">
        <f>'Variables AME'!AK430*'Variables AME'!AK467/'Variables AME'!AK$64*'Variables AME'!$S$64</f>
        <v>908.30662425092885</v>
      </c>
      <c r="AN129" s="21">
        <f>'Variables AME'!AL430*'Variables AME'!AL467/'Variables AME'!AL$64*'Variables AME'!$S$64</f>
        <v>922.4971654905014</v>
      </c>
      <c r="AO129" s="21">
        <f>'Variables AME'!AM430*'Variables AME'!AM467/'Variables AME'!AM$64*'Variables AME'!$S$64</f>
        <v>930.12674837899999</v>
      </c>
      <c r="AP129" s="21">
        <f>'Variables AME'!AN430*'Variables AME'!AN467/'Variables AME'!AN$64*'Variables AME'!$S$64</f>
        <v>936.71324811960835</v>
      </c>
      <c r="AQ129" s="21">
        <f>'Variables AME'!AO430*'Variables AME'!AO467/'Variables AME'!AO$64*'Variables AME'!$S$64</f>
        <v>943.51145480967318</v>
      </c>
      <c r="AR129" s="21">
        <f>'Variables AME'!AP430*'Variables AME'!AP467/'Variables AME'!AP$64*'Variables AME'!$S$64</f>
        <v>950.53008987064152</v>
      </c>
      <c r="AS129" s="21">
        <f>'Variables AME'!AQ430*'Variables AME'!AQ467/'Variables AME'!AQ$64*'Variables AME'!$S$64</f>
        <v>957.44401720231485</v>
      </c>
      <c r="AT129" s="21">
        <f>'Variables AME'!AR430*'Variables AME'!AR467/'Variables AME'!AR$64*'Variables AME'!$S$64</f>
        <v>959.66113940862715</v>
      </c>
      <c r="AU129" s="21">
        <f>'Variables AME'!AS430*'Variables AME'!AS467/'Variables AME'!AS$64*'Variables AME'!$S$64</f>
        <v>961.22439771979089</v>
      </c>
      <c r="AV129" s="21">
        <f>'Variables AME'!AT430*'Variables AME'!AT467/'Variables AME'!AT$64*'Variables AME'!$S$64</f>
        <v>962.97661990988911</v>
      </c>
      <c r="AW129" s="21">
        <f>'Variables AME'!AU430*'Variables AME'!AU467/'Variables AME'!AU$64*'Variables AME'!$S$64</f>
        <v>964.77305280591349</v>
      </c>
      <c r="AX129" s="21">
        <f>'Variables AME'!AV430*'Variables AME'!AV467/'Variables AME'!AV$64*'Variables AME'!$S$64</f>
        <v>966.78003480890834</v>
      </c>
    </row>
    <row r="130" spans="1:50" x14ac:dyDescent="0.25">
      <c r="A130" s="165"/>
      <c r="B130" s="168"/>
      <c r="C130" t="s">
        <v>164</v>
      </c>
      <c r="D130" s="21">
        <f>'Variables AME'!B431*'Variables AME'!B468/'Variables AME'!B$64*'Variables AME'!$S$64</f>
        <v>33.980600127475583</v>
      </c>
      <c r="E130" s="21">
        <f>'Variables AME'!C431*'Variables AME'!C468/'Variables AME'!C$64*'Variables AME'!$S$64</f>
        <v>34.52616965385873</v>
      </c>
      <c r="F130" s="21">
        <f>'Variables AME'!D431*'Variables AME'!D468/'Variables AME'!D$64*'Variables AME'!$S$64</f>
        <v>35.275980541568281</v>
      </c>
      <c r="G130" s="21">
        <f>'Variables AME'!E431*'Variables AME'!E468/'Variables AME'!E$64*'Variables AME'!$S$64</f>
        <v>32.655349085037074</v>
      </c>
      <c r="H130" s="21">
        <f>'Variables AME'!F431*'Variables AME'!F468/'Variables AME'!F$64*'Variables AME'!$S$64</f>
        <v>28.990165518333807</v>
      </c>
      <c r="I130" s="21">
        <f>'Variables AME'!G431*'Variables AME'!G468/'Variables AME'!G$64*'Variables AME'!$S$64</f>
        <v>25.18941372934782</v>
      </c>
      <c r="J130" s="21">
        <f>'Variables AME'!H431*'Variables AME'!H468/'Variables AME'!H$64*'Variables AME'!$S$64</f>
        <v>23.430462114261939</v>
      </c>
      <c r="K130" s="21">
        <f>'Variables AME'!I431*'Variables AME'!I468/'Variables AME'!I$64*'Variables AME'!$S$64</f>
        <v>21.445398323816335</v>
      </c>
      <c r="L130" s="21">
        <f>'Variables AME'!J431*'Variables AME'!J468/'Variables AME'!J$64*'Variables AME'!$S$64</f>
        <v>18.943728023726127</v>
      </c>
      <c r="M130" s="21">
        <f>'Variables AME'!K431*'Variables AME'!K468/'Variables AME'!K$64*'Variables AME'!$S$64</f>
        <v>16.858685875608408</v>
      </c>
      <c r="N130" s="21">
        <f>'Variables AME'!L431*'Variables AME'!L468/'Variables AME'!L$64*'Variables AME'!$S$64</f>
        <v>15.363631766822829</v>
      </c>
      <c r="O130" s="21">
        <f>'Variables AME'!M431*'Variables AME'!M468/'Variables AME'!M$64*'Variables AME'!$S$64</f>
        <v>14.315379087541153</v>
      </c>
      <c r="P130" s="21">
        <f>'Variables AME'!N431*'Variables AME'!N468/'Variables AME'!N$64*'Variables AME'!$S$64</f>
        <v>19.839421840702869</v>
      </c>
      <c r="Q130" s="21">
        <f>'Variables AME'!O431*'Variables AME'!O468/'Variables AME'!O$64*'Variables AME'!$S$64</f>
        <v>25.604028710221677</v>
      </c>
      <c r="R130" s="21">
        <f>'Variables AME'!P431*'Variables AME'!P468/'Variables AME'!P$64*'Variables AME'!$S$64</f>
        <v>28.79961722944071</v>
      </c>
      <c r="S130" s="21">
        <f>'Variables AME'!Q431*'Variables AME'!Q468/'Variables AME'!Q$64*'Variables AME'!$S$64</f>
        <v>31.167313384003972</v>
      </c>
      <c r="T130" s="21">
        <f>'Variables AME'!R431*'Variables AME'!R468/'Variables AME'!R$64*'Variables AME'!$S$64</f>
        <v>33.24259055254344</v>
      </c>
      <c r="U130" s="21">
        <f>'Variables AME'!S431*'Variables AME'!S468/'Variables AME'!S$64*'Variables AME'!$S$64</f>
        <v>47.115470407294808</v>
      </c>
      <c r="V130" s="21">
        <f>'Variables AME'!T431*'Variables AME'!T468/'Variables AME'!T$64*'Variables AME'!$S$64</f>
        <v>64.792921132270024</v>
      </c>
      <c r="W130" s="21">
        <f>'Variables AME'!U431*'Variables AME'!U468/'Variables AME'!U$64*'Variables AME'!$S$64</f>
        <v>82.123956834584675</v>
      </c>
      <c r="X130" s="21">
        <f>'Variables AME'!V431*'Variables AME'!V468/'Variables AME'!V$64*'Variables AME'!$S$64</f>
        <v>62.405849401633802</v>
      </c>
      <c r="Y130" s="21">
        <f>'Variables AME'!W431*'Variables AME'!W468/'Variables AME'!W$64*'Variables AME'!$S$64</f>
        <v>40.076157375466181</v>
      </c>
      <c r="Z130" s="21">
        <f>'Variables AME'!X431*'Variables AME'!X468/'Variables AME'!X$64*'Variables AME'!$S$64</f>
        <v>38.509834990223077</v>
      </c>
      <c r="AA130" s="21">
        <f>'Variables AME'!Y431*'Variables AME'!Y468/'Variables AME'!Y$64*'Variables AME'!$S$64</f>
        <v>39.836283633583704</v>
      </c>
      <c r="AB130" s="21">
        <f>'Variables AME'!Z431*'Variables AME'!Z468/'Variables AME'!Z$64*'Variables AME'!$S$64</f>
        <v>40.7956199528846</v>
      </c>
      <c r="AC130" s="21">
        <f>'Variables AME'!AA431*'Variables AME'!AA468/'Variables AME'!AA$64*'Variables AME'!$S$64</f>
        <v>41.533207148134366</v>
      </c>
      <c r="AD130" s="21">
        <f>'Variables AME'!AB431*'Variables AME'!AB468/'Variables AME'!AB$64*'Variables AME'!$S$64</f>
        <v>42.329163350469464</v>
      </c>
      <c r="AE130" s="21">
        <f>'Variables AME'!AC431*'Variables AME'!AC468/'Variables AME'!AC$64*'Variables AME'!$S$64</f>
        <v>44.454363758178054</v>
      </c>
      <c r="AF130" s="21">
        <f>'Variables AME'!AD431*'Variables AME'!AD468/'Variables AME'!AD$64*'Variables AME'!$S$64</f>
        <v>46.81634455958023</v>
      </c>
      <c r="AG130" s="21">
        <f>'Variables AME'!AE431*'Variables AME'!AE468/'Variables AME'!AE$64*'Variables AME'!$S$64</f>
        <v>49.161229887598275</v>
      </c>
      <c r="AH130" s="21">
        <f>'Variables AME'!AF431*'Variables AME'!AF468/'Variables AME'!AF$64*'Variables AME'!$S$64</f>
        <v>51.555759642697822</v>
      </c>
      <c r="AI130" s="21">
        <f>'Variables AME'!AG431*'Variables AME'!AG468/'Variables AME'!AG$64*'Variables AME'!$S$64</f>
        <v>54.032147662208104</v>
      </c>
      <c r="AJ130" s="21">
        <f>'Variables AME'!AH431*'Variables AME'!AH468/'Variables AME'!AH$64*'Variables AME'!$S$64</f>
        <v>56.825579888612431</v>
      </c>
      <c r="AK130" s="21">
        <f>'Variables AME'!AI431*'Variables AME'!AI468/'Variables AME'!AI$64*'Variables AME'!$S$64</f>
        <v>59.688847470063777</v>
      </c>
      <c r="AL130" s="21">
        <f>'Variables AME'!AJ431*'Variables AME'!AJ468/'Variables AME'!AJ$64*'Variables AME'!$S$64</f>
        <v>62.608409876285585</v>
      </c>
      <c r="AM130" s="21">
        <f>'Variables AME'!AK431*'Variables AME'!AK468/'Variables AME'!AK$64*'Variables AME'!$S$64</f>
        <v>65.630566862490525</v>
      </c>
      <c r="AN130" s="21">
        <f>'Variables AME'!AL431*'Variables AME'!AL468/'Variables AME'!AL$64*'Variables AME'!$S$64</f>
        <v>68.724265136042959</v>
      </c>
      <c r="AO130" s="21">
        <f>'Variables AME'!AM431*'Variables AME'!AM468/'Variables AME'!AM$64*'Variables AME'!$S$64</f>
        <v>71.021180261705211</v>
      </c>
      <c r="AP130" s="21">
        <f>'Variables AME'!AN431*'Variables AME'!AN468/'Variables AME'!AN$64*'Variables AME'!$S$64</f>
        <v>73.200957270458389</v>
      </c>
      <c r="AQ130" s="21">
        <f>'Variables AME'!AO431*'Variables AME'!AO468/'Variables AME'!AO$64*'Variables AME'!$S$64</f>
        <v>75.41944138032288</v>
      </c>
      <c r="AR130" s="21">
        <f>'Variables AME'!AP431*'Variables AME'!AP468/'Variables AME'!AP$64*'Variables AME'!$S$64</f>
        <v>77.670379357025567</v>
      </c>
      <c r="AS130" s="21">
        <f>'Variables AME'!AQ431*'Variables AME'!AQ468/'Variables AME'!AQ$64*'Variables AME'!$S$64</f>
        <v>79.921259714760907</v>
      </c>
      <c r="AT130" s="21">
        <f>'Variables AME'!AR431*'Variables AME'!AR468/'Variables AME'!AR$64*'Variables AME'!$S$64</f>
        <v>81.744882439326886</v>
      </c>
      <c r="AU130" s="21">
        <f>'Variables AME'!AS431*'Variables AME'!AS468/'Variables AME'!AS$64*'Variables AME'!$S$64</f>
        <v>83.518062516025836</v>
      </c>
      <c r="AV130" s="21">
        <f>'Variables AME'!AT431*'Variables AME'!AT468/'Variables AME'!AT$64*'Variables AME'!$S$64</f>
        <v>85.321336956422442</v>
      </c>
      <c r="AW130" s="21">
        <f>'Variables AME'!AU431*'Variables AME'!AU468/'Variables AME'!AU$64*'Variables AME'!$S$64</f>
        <v>87.141028347974824</v>
      </c>
      <c r="AX130" s="21">
        <f>'Variables AME'!AV431*'Variables AME'!AV468/'Variables AME'!AV$64*'Variables AME'!$S$64</f>
        <v>88.991937773369429</v>
      </c>
    </row>
    <row r="131" spans="1:50" x14ac:dyDescent="0.25">
      <c r="A131" s="165"/>
      <c r="B131" s="168"/>
      <c r="C131" t="s">
        <v>165</v>
      </c>
      <c r="D131" s="21">
        <f>'Variables AME'!B432*'Variables AME'!B469/'Variables AME'!B$64*'Variables AME'!$S$64</f>
        <v>23.772677166216795</v>
      </c>
      <c r="E131" s="21">
        <f>'Variables AME'!C432*'Variables AME'!C469/'Variables AME'!C$64*'Variables AME'!$S$64</f>
        <v>24.154355187610641</v>
      </c>
      <c r="F131" s="21">
        <f>'Variables AME'!D432*'Variables AME'!D469/'Variables AME'!D$64*'Variables AME'!$S$64</f>
        <v>24.685015050989456</v>
      </c>
      <c r="G131" s="21">
        <f>'Variables AME'!E432*'Variables AME'!E469/'Variables AME'!E$64*'Variables AME'!$S$64</f>
        <v>23.893924583750547</v>
      </c>
      <c r="H131" s="21">
        <f>'Variables AME'!F432*'Variables AME'!F469/'Variables AME'!F$64*'Variables AME'!$S$64</f>
        <v>22.309694445094209</v>
      </c>
      <c r="I131" s="21">
        <f>'Variables AME'!G432*'Variables AME'!G469/'Variables AME'!G$64*'Variables AME'!$S$64</f>
        <v>20.361632774046058</v>
      </c>
      <c r="J131" s="21">
        <f>'Variables AME'!H432*'Variables AME'!H469/'Variables AME'!H$64*'Variables AME'!$S$64</f>
        <v>19.880135094849106</v>
      </c>
      <c r="K131" s="21">
        <f>'Variables AME'!I432*'Variables AME'!I469/'Variables AME'!I$64*'Variables AME'!$S$64</f>
        <v>19.096773908241442</v>
      </c>
      <c r="L131" s="21">
        <f>'Variables AME'!J432*'Variables AME'!J469/'Variables AME'!J$64*'Variables AME'!$S$64</f>
        <v>17.701010820257515</v>
      </c>
      <c r="M131" s="21">
        <f>'Variables AME'!K432*'Variables AME'!K469/'Variables AME'!K$64*'Variables AME'!$S$64</f>
        <v>16.529598303102173</v>
      </c>
      <c r="N131" s="21">
        <f>'Variables AME'!L432*'Variables AME'!L469/'Variables AME'!L$64*'Variables AME'!$S$64</f>
        <v>15.806262536771014</v>
      </c>
      <c r="O131" s="21">
        <f>'Variables AME'!M432*'Variables AME'!M469/'Variables AME'!M$64*'Variables AME'!$S$64</f>
        <v>15.457392645675547</v>
      </c>
      <c r="P131" s="21">
        <f>'Variables AME'!N432*'Variables AME'!N469/'Variables AME'!N$64*'Variables AME'!$S$64</f>
        <v>21.666656830296365</v>
      </c>
      <c r="Q131" s="21">
        <f>'Variables AME'!O432*'Variables AME'!O469/'Variables AME'!O$64*'Variables AME'!$S$64</f>
        <v>28.392632869377959</v>
      </c>
      <c r="R131" s="21">
        <f>'Variables AME'!P432*'Variables AME'!P469/'Variables AME'!P$64*'Variables AME'!$S$64</f>
        <v>32.635425134958744</v>
      </c>
      <c r="S131" s="21">
        <f>'Variables AME'!Q432*'Variables AME'!Q469/'Variables AME'!Q$64*'Variables AME'!$S$64</f>
        <v>36.185946750608814</v>
      </c>
      <c r="T131" s="21">
        <f>'Variables AME'!R432*'Variables AME'!R469/'Variables AME'!R$64*'Variables AME'!$S$64</f>
        <v>39.62491447344317</v>
      </c>
      <c r="U131" s="21">
        <f>'Variables AME'!S432*'Variables AME'!S469/'Variables AME'!S$64*'Variables AME'!$S$64</f>
        <v>40.059725886873558</v>
      </c>
      <c r="V131" s="21">
        <f>'Variables AME'!T432*'Variables AME'!T469/'Variables AME'!T$64*'Variables AME'!$S$64</f>
        <v>40.974038971213389</v>
      </c>
      <c r="W131" s="21">
        <f>'Variables AME'!U432*'Variables AME'!U469/'Variables AME'!U$64*'Variables AME'!$S$64</f>
        <v>42.253870258587071</v>
      </c>
      <c r="X131" s="21">
        <f>'Variables AME'!V432*'Variables AME'!V469/'Variables AME'!V$64*'Variables AME'!$S$64</f>
        <v>34.14080084053456</v>
      </c>
      <c r="Y131" s="21">
        <f>'Variables AME'!W432*'Variables AME'!W469/'Variables AME'!W$64*'Variables AME'!$S$64</f>
        <v>25.40383928077032</v>
      </c>
      <c r="Z131" s="21">
        <f>'Variables AME'!X432*'Variables AME'!X469/'Variables AME'!X$64*'Variables AME'!$S$64</f>
        <v>24.878187250435715</v>
      </c>
      <c r="AA131" s="21">
        <f>'Variables AME'!Y432*'Variables AME'!Y469/'Variables AME'!Y$64*'Variables AME'!$S$64</f>
        <v>25.613028845946452</v>
      </c>
      <c r="AB131" s="21">
        <f>'Variables AME'!Z432*'Variables AME'!Z469/'Variables AME'!Z$64*'Variables AME'!$S$64</f>
        <v>26.205001996474277</v>
      </c>
      <c r="AC131" s="21">
        <f>'Variables AME'!AA432*'Variables AME'!AA469/'Variables AME'!AA$64*'Variables AME'!$S$64</f>
        <v>26.709255273209148</v>
      </c>
      <c r="AD131" s="21">
        <f>'Variables AME'!AB432*'Variables AME'!AB469/'Variables AME'!AB$64*'Variables AME'!$S$64</f>
        <v>27.257145990541634</v>
      </c>
      <c r="AE131" s="21">
        <f>'Variables AME'!AC432*'Variables AME'!AC469/'Variables AME'!AC$64*'Variables AME'!$S$64</f>
        <v>27.520646412865837</v>
      </c>
      <c r="AF131" s="21">
        <f>'Variables AME'!AD432*'Variables AME'!AD469/'Variables AME'!AD$64*'Variables AME'!$S$64</f>
        <v>27.749931725598998</v>
      </c>
      <c r="AG131" s="21">
        <f>'Variables AME'!AE432*'Variables AME'!AE469/'Variables AME'!AE$64*'Variables AME'!$S$64</f>
        <v>27.987219881444773</v>
      </c>
      <c r="AH131" s="21">
        <f>'Variables AME'!AF432*'Variables AME'!AF469/'Variables AME'!AF$64*'Variables AME'!$S$64</f>
        <v>28.236715005293558</v>
      </c>
      <c r="AI131" s="21">
        <f>'Variables AME'!AG432*'Variables AME'!AG469/'Variables AME'!AG$64*'Variables AME'!$S$64</f>
        <v>28.50426918032144</v>
      </c>
      <c r="AJ131" s="21">
        <f>'Variables AME'!AH432*'Variables AME'!AH469/'Variables AME'!AH$64*'Variables AME'!$S$64</f>
        <v>28.786310372490338</v>
      </c>
      <c r="AK131" s="21">
        <f>'Variables AME'!AI432*'Variables AME'!AI469/'Variables AME'!AI$64*'Variables AME'!$S$64</f>
        <v>29.061522476282818</v>
      </c>
      <c r="AL131" s="21">
        <f>'Variables AME'!AJ432*'Variables AME'!AJ469/'Variables AME'!AJ$64*'Variables AME'!$S$64</f>
        <v>29.345162525363683</v>
      </c>
      <c r="AM131" s="21">
        <f>'Variables AME'!AK432*'Variables AME'!AK469/'Variables AME'!AK$64*'Variables AME'!$S$64</f>
        <v>29.637091082878644</v>
      </c>
      <c r="AN131" s="21">
        <f>'Variables AME'!AL432*'Variables AME'!AL469/'Variables AME'!AL$64*'Variables AME'!$S$64</f>
        <v>29.934435333545881</v>
      </c>
      <c r="AO131" s="21">
        <f>'Variables AME'!AM432*'Variables AME'!AM469/'Variables AME'!AM$64*'Variables AME'!$S$64</f>
        <v>30.014458936402132</v>
      </c>
      <c r="AP131" s="21">
        <f>'Variables AME'!AN432*'Variables AME'!AN469/'Variables AME'!AN$64*'Variables AME'!$S$64</f>
        <v>30.060726317595051</v>
      </c>
      <c r="AQ131" s="21">
        <f>'Variables AME'!AO432*'Variables AME'!AO469/'Variables AME'!AO$64*'Variables AME'!$S$64</f>
        <v>30.113205542545884</v>
      </c>
      <c r="AR131" s="21">
        <f>'Variables AME'!AP432*'Variables AME'!AP469/'Variables AME'!AP$64*'Variables AME'!$S$64</f>
        <v>30.171904055262367</v>
      </c>
      <c r="AS131" s="21">
        <f>'Variables AME'!AQ432*'Variables AME'!AQ469/'Variables AME'!AQ$64*'Variables AME'!$S$64</f>
        <v>30.226307209432534</v>
      </c>
      <c r="AT131" s="21">
        <f>'Variables AME'!AR432*'Variables AME'!AR469/'Variables AME'!AR$64*'Variables AME'!$S$64</f>
        <v>30.328840239831692</v>
      </c>
      <c r="AU131" s="21">
        <f>'Variables AME'!AS432*'Variables AME'!AS469/'Variables AME'!AS$64*'Variables AME'!$S$64</f>
        <v>30.43721352717073</v>
      </c>
      <c r="AV131" s="21">
        <f>'Variables AME'!AT432*'Variables AME'!AT469/'Variables AME'!AT$64*'Variables AME'!$S$64</f>
        <v>30.543779159549661</v>
      </c>
      <c r="AW131" s="21">
        <f>'Variables AME'!AU432*'Variables AME'!AU469/'Variables AME'!AU$64*'Variables AME'!$S$64</f>
        <v>30.648527462703441</v>
      </c>
      <c r="AX131" s="21">
        <f>'Variables AME'!AV432*'Variables AME'!AV469/'Variables AME'!AV$64*'Variables AME'!$S$64</f>
        <v>30.7601800866431</v>
      </c>
    </row>
    <row r="132" spans="1:50" x14ac:dyDescent="0.25">
      <c r="A132" s="165"/>
      <c r="B132" s="168"/>
      <c r="C132" t="s">
        <v>166</v>
      </c>
      <c r="D132" s="21">
        <f>'Variables AME'!B433*'Variables AME'!B470/'Variables AME'!B$64*'Variables AME'!$S$64</f>
        <v>14.390334548234812</v>
      </c>
      <c r="E132" s="21">
        <f>'Variables AME'!C433*'Variables AME'!C470/'Variables AME'!C$64*'Variables AME'!$S$64</f>
        <v>14.621376024092307</v>
      </c>
      <c r="F132" s="21">
        <f>'Variables AME'!D433*'Variables AME'!D470/'Variables AME'!D$64*'Variables AME'!$S$64</f>
        <v>14.942500522456584</v>
      </c>
      <c r="G132" s="21">
        <f>'Variables AME'!E433*'Variables AME'!E470/'Variables AME'!E$64*'Variables AME'!$S$64</f>
        <v>14.699560531292679</v>
      </c>
      <c r="H132" s="21">
        <f>'Variables AME'!F433*'Variables AME'!F470/'Variables AME'!F$64*'Variables AME'!$S$64</f>
        <v>13.976737347570626</v>
      </c>
      <c r="I132" s="21">
        <f>'Variables AME'!G433*'Variables AME'!G470/'Variables AME'!G$64*'Variables AME'!$S$64</f>
        <v>12.982588702700815</v>
      </c>
      <c r="J132" s="21">
        <f>'Variables AME'!H433*'Variables AME'!H470/'Variables AME'!H$64*'Variables AME'!$S$64</f>
        <v>12.893018642445293</v>
      </c>
      <c r="K132" s="21">
        <f>'Variables AME'!I433*'Variables AME'!I470/'Variables AME'!I$64*'Variables AME'!$S$64</f>
        <v>12.594062716514397</v>
      </c>
      <c r="L132" s="21">
        <f>'Variables AME'!J433*'Variables AME'!J470/'Variables AME'!J$64*'Variables AME'!$S$64</f>
        <v>11.86925262713094</v>
      </c>
      <c r="M132" s="21">
        <f>'Variables AME'!K433*'Variables AME'!K470/'Variables AME'!K$64*'Variables AME'!$S$64</f>
        <v>11.270601319205298</v>
      </c>
      <c r="N132" s="21">
        <f>'Variables AME'!L433*'Variables AME'!L470/'Variables AME'!L$64*'Variables AME'!$S$64</f>
        <v>10.959055780069097</v>
      </c>
      <c r="O132" s="21">
        <f>'Variables AME'!M433*'Variables AME'!M470/'Variables AME'!M$64*'Variables AME'!$S$64</f>
        <v>10.899917069774723</v>
      </c>
      <c r="P132" s="21">
        <f>'Variables AME'!N433*'Variables AME'!N470/'Variables AME'!N$64*'Variables AME'!$S$64</f>
        <v>12.193106320540162</v>
      </c>
      <c r="Q132" s="21">
        <f>'Variables AME'!O433*'Variables AME'!O470/'Variables AME'!O$64*'Variables AME'!$S$64</f>
        <v>13.31437982007014</v>
      </c>
      <c r="R132" s="21">
        <f>'Variables AME'!P433*'Variables AME'!P470/'Variables AME'!P$64*'Variables AME'!$S$64</f>
        <v>13.544788502865329</v>
      </c>
      <c r="S132" s="21">
        <f>'Variables AME'!Q433*'Variables AME'!Q470/'Variables AME'!Q$64*'Variables AME'!$S$64</f>
        <v>13.705485611407724</v>
      </c>
      <c r="T132" s="21">
        <f>'Variables AME'!R433*'Variables AME'!R470/'Variables AME'!R$64*'Variables AME'!$S$64</f>
        <v>13.913009756793175</v>
      </c>
      <c r="U132" s="21">
        <f>'Variables AME'!S433*'Variables AME'!S470/'Variables AME'!S$64*'Variables AME'!$S$64</f>
        <v>15.506601058320257</v>
      </c>
      <c r="V132" s="21">
        <f>'Variables AME'!T433*'Variables AME'!T470/'Variables AME'!T$64*'Variables AME'!$S$64</f>
        <v>17.864352299759684</v>
      </c>
      <c r="W132" s="21">
        <f>'Variables AME'!U433*'Variables AME'!U470/'Variables AME'!U$64*'Variables AME'!$S$64</f>
        <v>20.297503022217104</v>
      </c>
      <c r="X132" s="21">
        <f>'Variables AME'!V433*'Variables AME'!V470/'Variables AME'!V$64*'Variables AME'!$S$64</f>
        <v>16.632242252871201</v>
      </c>
      <c r="Y132" s="21">
        <f>'Variables AME'!W433*'Variables AME'!W470/'Variables AME'!W$64*'Variables AME'!$S$64</f>
        <v>12.493175353564943</v>
      </c>
      <c r="Z132" s="21">
        <f>'Variables AME'!X433*'Variables AME'!X470/'Variables AME'!X$64*'Variables AME'!$S$64</f>
        <v>12.348255981956193</v>
      </c>
      <c r="AA132" s="21">
        <f>'Variables AME'!Y433*'Variables AME'!Y470/'Variables AME'!Y$64*'Variables AME'!$S$64</f>
        <v>12.838740588508731</v>
      </c>
      <c r="AB132" s="21">
        <f>'Variables AME'!Z433*'Variables AME'!Z470/'Variables AME'!Z$64*'Variables AME'!$S$64</f>
        <v>13.266591266461466</v>
      </c>
      <c r="AC132" s="21">
        <f>'Variables AME'!AA433*'Variables AME'!AA470/'Variables AME'!AA$64*'Variables AME'!$S$64</f>
        <v>13.659790535222243</v>
      </c>
      <c r="AD132" s="21">
        <f>'Variables AME'!AB433*'Variables AME'!AB470/'Variables AME'!AB$64*'Variables AME'!$S$64</f>
        <v>14.08149206343653</v>
      </c>
      <c r="AE132" s="21">
        <f>'Variables AME'!AC433*'Variables AME'!AC470/'Variables AME'!AC$64*'Variables AME'!$S$64</f>
        <v>14.237990587147369</v>
      </c>
      <c r="AF132" s="21">
        <f>'Variables AME'!AD433*'Variables AME'!AD470/'Variables AME'!AD$64*'Variables AME'!$S$64</f>
        <v>14.360481001888415</v>
      </c>
      <c r="AG132" s="21">
        <f>'Variables AME'!AE433*'Variables AME'!AE470/'Variables AME'!AE$64*'Variables AME'!$S$64</f>
        <v>14.492420568853461</v>
      </c>
      <c r="AH132" s="21">
        <f>'Variables AME'!AF433*'Variables AME'!AF470/'Variables AME'!AF$64*'Variables AME'!$S$64</f>
        <v>14.634004457025767</v>
      </c>
      <c r="AI132" s="21">
        <f>'Variables AME'!AG433*'Variables AME'!AG470/'Variables AME'!AG$64*'Variables AME'!$S$64</f>
        <v>14.785501244199159</v>
      </c>
      <c r="AJ132" s="21">
        <f>'Variables AME'!AH433*'Variables AME'!AH470/'Variables AME'!AH$64*'Variables AME'!$S$64</f>
        <v>14.941681963992213</v>
      </c>
      <c r="AK132" s="21">
        <f>'Variables AME'!AI433*'Variables AME'!AI470/'Variables AME'!AI$64*'Variables AME'!$S$64</f>
        <v>15.09407538131026</v>
      </c>
      <c r="AL132" s="21">
        <f>'Variables AME'!AJ433*'Variables AME'!AJ470/'Variables AME'!AJ$64*'Variables AME'!$S$64</f>
        <v>15.251174824581298</v>
      </c>
      <c r="AM132" s="21">
        <f>'Variables AME'!AK433*'Variables AME'!AK470/'Variables AME'!AK$64*'Variables AME'!$S$64</f>
        <v>15.414096814526276</v>
      </c>
      <c r="AN132" s="21">
        <f>'Variables AME'!AL433*'Variables AME'!AL470/'Variables AME'!AL$64*'Variables AME'!$S$64</f>
        <v>15.58027560950125</v>
      </c>
      <c r="AO132" s="21">
        <f>'Variables AME'!AM433*'Variables AME'!AM470/'Variables AME'!AM$64*'Variables AME'!$S$64</f>
        <v>15.637053374466538</v>
      </c>
      <c r="AP132" s="21">
        <f>'Variables AME'!AN433*'Variables AME'!AN470/'Variables AME'!AN$64*'Variables AME'!$S$64</f>
        <v>15.676688464363107</v>
      </c>
      <c r="AQ132" s="21">
        <f>'Variables AME'!AO433*'Variables AME'!AO470/'Variables AME'!AO$64*'Variables AME'!$S$64</f>
        <v>15.719480546116548</v>
      </c>
      <c r="AR132" s="21">
        <f>'Variables AME'!AP433*'Variables AME'!AP470/'Variables AME'!AP$64*'Variables AME'!$S$64</f>
        <v>15.765539391339463</v>
      </c>
      <c r="AS132" s="21">
        <f>'Variables AME'!AQ433*'Variables AME'!AQ470/'Variables AME'!AQ$64*'Variables AME'!$S$64</f>
        <v>15.809448308053346</v>
      </c>
      <c r="AT132" s="21">
        <f>'Variables AME'!AR433*'Variables AME'!AR470/'Variables AME'!AR$64*'Variables AME'!$S$64</f>
        <v>15.869986452718155</v>
      </c>
      <c r="AU132" s="21">
        <f>'Variables AME'!AS433*'Variables AME'!AS470/'Variables AME'!AS$64*'Variables AME'!$S$64</f>
        <v>15.932499996233167</v>
      </c>
      <c r="AV132" s="21">
        <f>'Variables AME'!AT433*'Variables AME'!AT470/'Variables AME'!AT$64*'Variables AME'!$S$64</f>
        <v>15.994466300503698</v>
      </c>
      <c r="AW132" s="21">
        <f>'Variables AME'!AU433*'Variables AME'!AU470/'Variables AME'!AU$64*'Variables AME'!$S$64</f>
        <v>16.055675875623969</v>
      </c>
      <c r="AX132" s="21">
        <f>'Variables AME'!AV433*'Variables AME'!AV470/'Variables AME'!AV$64*'Variables AME'!$S$64</f>
        <v>16.120542565374553</v>
      </c>
    </row>
    <row r="133" spans="1:50" x14ac:dyDescent="0.25">
      <c r="A133" s="165"/>
      <c r="B133" s="168"/>
      <c r="C133" t="s">
        <v>167</v>
      </c>
      <c r="D133" s="21">
        <f>'Variables AME'!B434*'Variables AME'!B471/'Variables AME'!B$64*'Variables AME'!$S$64</f>
        <v>41.854140498994553</v>
      </c>
      <c r="E133" s="21">
        <f>'Variables AME'!C434*'Variables AME'!C471/'Variables AME'!C$64*'Variables AME'!$S$64</f>
        <v>42.526122262811285</v>
      </c>
      <c r="F133" s="21">
        <f>'Variables AME'!D434*'Variables AME'!D471/'Variables AME'!D$64*'Variables AME'!$S$64</f>
        <v>43.45390223066628</v>
      </c>
      <c r="G133" s="21">
        <f>'Variables AME'!E434*'Variables AME'!E471/'Variables AME'!E$64*'Variables AME'!$S$64</f>
        <v>53.219888185604439</v>
      </c>
      <c r="H133" s="21">
        <f>'Variables AME'!F434*'Variables AME'!F471/'Variables AME'!F$64*'Variables AME'!$S$64</f>
        <v>64.995661642934223</v>
      </c>
      <c r="I133" s="21">
        <f>'Variables AME'!G434*'Variables AME'!G471/'Variables AME'!G$64*'Variables AME'!$S$64</f>
        <v>77.082437029302994</v>
      </c>
      <c r="J133" s="21">
        <f>'Variables AME'!H434*'Variables AME'!H471/'Variables AME'!H$64*'Variables AME'!$S$64</f>
        <v>97.429370172298917</v>
      </c>
      <c r="K133" s="21">
        <f>'Variables AME'!I434*'Variables AME'!I471/'Variables AME'!I$64*'Variables AME'!$S$64</f>
        <v>121.14914256008696</v>
      </c>
      <c r="L133" s="21">
        <f>'Variables AME'!J434*'Variables AME'!J471/'Variables AME'!J$64*'Variables AME'!$S$64</f>
        <v>145.44797888928275</v>
      </c>
      <c r="M133" s="21">
        <f>'Variables AME'!K434*'Variables AME'!K471/'Variables AME'!K$64*'Variables AME'!$S$64</f>
        <v>176.11374616572246</v>
      </c>
      <c r="N133" s="21">
        <f>'Variables AME'!L434*'Variables AME'!L471/'Variables AME'!L$64*'Variables AME'!$S$64</f>
        <v>218.46017342726407</v>
      </c>
      <c r="O133" s="21">
        <f>'Variables AME'!M434*'Variables AME'!M471/'Variables AME'!M$64*'Variables AME'!$S$64</f>
        <v>277.38616560636308</v>
      </c>
      <c r="P133" s="21">
        <f>'Variables AME'!N434*'Variables AME'!N471/'Variables AME'!N$64*'Variables AME'!$S$64</f>
        <v>257.72129830205671</v>
      </c>
      <c r="Q133" s="21">
        <f>'Variables AME'!O434*'Variables AME'!O471/'Variables AME'!O$64*'Variables AME'!$S$64</f>
        <v>223.16153896336959</v>
      </c>
      <c r="R133" s="21">
        <f>'Variables AME'!P434*'Variables AME'!P471/'Variables AME'!P$64*'Variables AME'!$S$64</f>
        <v>184.84501006049584</v>
      </c>
      <c r="S133" s="21">
        <f>'Variables AME'!Q434*'Variables AME'!Q471/'Variables AME'!Q$64*'Variables AME'!$S$64</f>
        <v>154.26338888047889</v>
      </c>
      <c r="T133" s="21">
        <f>'Variables AME'!R434*'Variables AME'!R471/'Variables AME'!R$64*'Variables AME'!$S$64</f>
        <v>129.34215744070116</v>
      </c>
      <c r="U133" s="21">
        <f>'Variables AME'!S434*'Variables AME'!S471/'Variables AME'!S$64*'Variables AME'!$S$64</f>
        <v>143.40654568441687</v>
      </c>
      <c r="V133" s="21">
        <f>'Variables AME'!T434*'Variables AME'!T471/'Variables AME'!T$64*'Variables AME'!$S$64</f>
        <v>168.66928826414588</v>
      </c>
      <c r="W133" s="21">
        <f>'Variables AME'!U434*'Variables AME'!U471/'Variables AME'!U$64*'Variables AME'!$S$64</f>
        <v>193.76178561841684</v>
      </c>
      <c r="X133" s="21">
        <f>'Variables AME'!V434*'Variables AME'!V471/'Variables AME'!V$64*'Variables AME'!$S$64</f>
        <v>172.95510973601986</v>
      </c>
      <c r="Y133" s="21">
        <f>'Variables AME'!W434*'Variables AME'!W471/'Variables AME'!W$64*'Variables AME'!$S$64</f>
        <v>148.18463132609261</v>
      </c>
      <c r="Z133" s="21">
        <f>'Variables AME'!X434*'Variables AME'!X471/'Variables AME'!X$64*'Variables AME'!$S$64</f>
        <v>153.83497947072712</v>
      </c>
      <c r="AA133" s="21">
        <f>'Variables AME'!Y434*'Variables AME'!Y471/'Variables AME'!Y$64*'Variables AME'!$S$64</f>
        <v>165.2816972990021</v>
      </c>
      <c r="AB133" s="21">
        <f>'Variables AME'!Z434*'Variables AME'!Z471/'Variables AME'!Z$64*'Variables AME'!$S$64</f>
        <v>176.59500635876483</v>
      </c>
      <c r="AC133" s="21">
        <f>'Variables AME'!AA434*'Variables AME'!AA471/'Variables AME'!AA$64*'Variables AME'!$S$64</f>
        <v>188.34129841561014</v>
      </c>
      <c r="AD133" s="21">
        <f>'Variables AME'!AB434*'Variables AME'!AB471/'Variables AME'!AB$64*'Variables AME'!$S$64</f>
        <v>200.82918113203658</v>
      </c>
      <c r="AE133" s="21">
        <f>'Variables AME'!AC434*'Variables AME'!AC471/'Variables AME'!AC$64*'Variables AME'!$S$64</f>
        <v>210.22746788448441</v>
      </c>
      <c r="AF133" s="21">
        <f>'Variables AME'!AD434*'Variables AME'!AD471/'Variables AME'!AD$64*'Variables AME'!$S$64</f>
        <v>219.34521029754274</v>
      </c>
      <c r="AG133" s="21">
        <f>'Variables AME'!AE434*'Variables AME'!AE471/'Variables AME'!AE$64*'Variables AME'!$S$64</f>
        <v>228.75166540068847</v>
      </c>
      <c r="AH133" s="21">
        <f>'Variables AME'!AF434*'Variables AME'!AF471/'Variables AME'!AF$64*'Variables AME'!$S$64</f>
        <v>238.77678721525439</v>
      </c>
      <c r="AI133" s="21">
        <f>'Variables AME'!AG434*'Variables AME'!AG471/'Variables AME'!AG$64*'Variables AME'!$S$64</f>
        <v>249.19670644798569</v>
      </c>
      <c r="AJ133" s="21">
        <f>'Variables AME'!AH434*'Variables AME'!AH471/'Variables AME'!AH$64*'Variables AME'!$S$64</f>
        <v>256.58718646586328</v>
      </c>
      <c r="AK133" s="21">
        <f>'Variables AME'!AI434*'Variables AME'!AI471/'Variables AME'!AI$64*'Variables AME'!$S$64</f>
        <v>263.55412818232395</v>
      </c>
      <c r="AL133" s="21">
        <f>'Variables AME'!AJ434*'Variables AME'!AJ471/'Variables AME'!AJ$64*'Variables AME'!$S$64</f>
        <v>270.83931097934254</v>
      </c>
      <c r="AM133" s="21">
        <f>'Variables AME'!AK434*'Variables AME'!AK471/'Variables AME'!AK$64*'Variables AME'!$S$64</f>
        <v>278.52450477218184</v>
      </c>
      <c r="AN133" s="21">
        <f>'Variables AME'!AL434*'Variables AME'!AL471/'Variables AME'!AL$64*'Variables AME'!$S$64</f>
        <v>286.39932398420797</v>
      </c>
      <c r="AO133" s="21">
        <f>'Variables AME'!AM434*'Variables AME'!AM471/'Variables AME'!AM$64*'Variables AME'!$S$64</f>
        <v>291.98895395583958</v>
      </c>
      <c r="AP133" s="21">
        <f>'Variables AME'!AN434*'Variables AME'!AN471/'Variables AME'!AN$64*'Variables AME'!$S$64</f>
        <v>297.22368434802706</v>
      </c>
      <c r="AQ133" s="21">
        <f>'Variables AME'!AO434*'Variables AME'!AO471/'Variables AME'!AO$64*'Variables AME'!$S$64</f>
        <v>302.55160469821845</v>
      </c>
      <c r="AR133" s="21">
        <f>'Variables AME'!AP434*'Variables AME'!AP471/'Variables AME'!AP$64*'Variables AME'!$S$64</f>
        <v>307.97138330879119</v>
      </c>
      <c r="AS133" s="21">
        <f>'Variables AME'!AQ434*'Variables AME'!AQ471/'Variables AME'!AQ$64*'Variables AME'!$S$64</f>
        <v>313.37343768914792</v>
      </c>
      <c r="AT133" s="21">
        <f>'Variables AME'!AR434*'Variables AME'!AR471/'Variables AME'!AR$64*'Variables AME'!$S$64</f>
        <v>320.90139203298918</v>
      </c>
      <c r="AU133" s="21">
        <f>'Variables AME'!AS434*'Variables AME'!AS471/'Variables AME'!AS$64*'Variables AME'!$S$64</f>
        <v>328.76069541008002</v>
      </c>
      <c r="AV133" s="21">
        <f>'Variables AME'!AT434*'Variables AME'!AT471/'Variables AME'!AT$64*'Variables AME'!$S$64</f>
        <v>336.57952952339701</v>
      </c>
      <c r="AW133" s="21">
        <f>'Variables AME'!AU434*'Variables AME'!AU471/'Variables AME'!AU$64*'Variables AME'!$S$64</f>
        <v>344.39282899690454</v>
      </c>
      <c r="AX133" s="21">
        <f>'Variables AME'!AV434*'Variables AME'!AV471/'Variables AME'!AV$64*'Variables AME'!$S$64</f>
        <v>352.32844783112898</v>
      </c>
    </row>
    <row r="136" spans="1:50" x14ac:dyDescent="0.25">
      <c r="A136" s="165" t="s">
        <v>269</v>
      </c>
      <c r="B136" s="26" t="s">
        <v>314</v>
      </c>
      <c r="C136" t="s">
        <v>152</v>
      </c>
      <c r="D136" s="21">
        <f>'Variables AME'!B270</f>
        <v>0.59422803324812801</v>
      </c>
      <c r="E136" s="21">
        <f>'Variables AME'!C270</f>
        <v>0.59660924558342898</v>
      </c>
      <c r="F136" s="21">
        <f>'Variables AME'!D270</f>
        <v>0.59839959549999999</v>
      </c>
      <c r="G136" s="21">
        <f>'Variables AME'!E270</f>
        <v>0.59080805950000004</v>
      </c>
      <c r="H136" s="21">
        <f>'Variables AME'!F270</f>
        <v>0.53315266419999996</v>
      </c>
      <c r="I136" s="21">
        <f>'Variables AME'!G270</f>
        <v>0.47061413320000001</v>
      </c>
      <c r="J136" s="21">
        <f>'Variables AME'!H270</f>
        <v>0.43942600949999999</v>
      </c>
      <c r="K136" s="21">
        <f>'Variables AME'!I270</f>
        <v>0.4156090952</v>
      </c>
      <c r="L136" s="21">
        <f>'Variables AME'!J270</f>
        <v>0.4007312213</v>
      </c>
      <c r="M136" s="21">
        <f>'Variables AME'!K270</f>
        <v>0.40451938640000001</v>
      </c>
      <c r="N136" s="21">
        <f>'Variables AME'!L270</f>
        <v>0.39431781380000003</v>
      </c>
      <c r="O136" s="21">
        <f>'Variables AME'!M270</f>
        <v>0.36881649319999998</v>
      </c>
      <c r="P136" s="21">
        <f>'Variables AME'!N270</f>
        <v>0.29224368750000002</v>
      </c>
      <c r="Q136" s="21">
        <f>'Variables AME'!O270</f>
        <v>0.2154573759</v>
      </c>
      <c r="R136" s="21">
        <f>'Variables AME'!P270</f>
        <v>0.15978082290000001</v>
      </c>
      <c r="S136" s="21">
        <f>'Variables AME'!Q270</f>
        <v>0.14125201139999999</v>
      </c>
      <c r="T136" s="21">
        <f>'Variables AME'!R270</f>
        <v>0.1280427213</v>
      </c>
      <c r="U136" s="21">
        <f>'Variables AME'!S270</f>
        <v>0.1210021206</v>
      </c>
      <c r="V136" s="21">
        <f>'Variables AME'!T270</f>
        <v>0.1205957119</v>
      </c>
      <c r="W136" s="21">
        <f>'Variables AME'!U270</f>
        <v>0.12326358900000001</v>
      </c>
      <c r="X136" s="21">
        <f>'Variables AME'!V270</f>
        <v>0.1237436641</v>
      </c>
      <c r="Y136" s="21">
        <f>'Variables AME'!W270</f>
        <v>0.12164153279999999</v>
      </c>
      <c r="Z136" s="21">
        <f>'Variables AME'!X270</f>
        <v>0.1175832226</v>
      </c>
      <c r="AA136" s="21">
        <f>'Variables AME'!Y270</f>
        <v>0.1157140391</v>
      </c>
      <c r="AB136" s="21">
        <f>'Variables AME'!Z270</f>
        <v>0.1161381811</v>
      </c>
      <c r="AC136" s="21">
        <f>'Variables AME'!AA270</f>
        <v>0.1178154303</v>
      </c>
      <c r="AD136" s="21">
        <f>'Variables AME'!AB270</f>
        <v>0.1198188599</v>
      </c>
      <c r="AE136" s="21">
        <f>'Variables AME'!AC270</f>
        <v>0.1210264138</v>
      </c>
      <c r="AF136" s="21">
        <f>'Variables AME'!AD270</f>
        <v>0.1216858567</v>
      </c>
      <c r="AG136" s="21">
        <f>'Variables AME'!AE270</f>
        <v>0.1221005959</v>
      </c>
      <c r="AH136" s="21">
        <f>'Variables AME'!AF270</f>
        <v>0.1224397436</v>
      </c>
      <c r="AI136" s="21">
        <f>'Variables AME'!AG270</f>
        <v>0.1228006886</v>
      </c>
      <c r="AJ136" s="21">
        <f>'Variables AME'!AH270</f>
        <v>0.1231865588</v>
      </c>
      <c r="AK136" s="21">
        <f>'Variables AME'!AI270</f>
        <v>0.1234879363</v>
      </c>
      <c r="AL136" s="21">
        <f>'Variables AME'!AJ270</f>
        <v>0.12373024689999999</v>
      </c>
      <c r="AM136" s="21">
        <f>'Variables AME'!AK270</f>
        <v>0.1239214382</v>
      </c>
      <c r="AN136" s="21">
        <f>'Variables AME'!AL270</f>
        <v>0.1240655123</v>
      </c>
      <c r="AO136" s="21">
        <f>'Variables AME'!AM270</f>
        <v>0.12447610670000001</v>
      </c>
      <c r="AP136" s="21">
        <f>'Variables AME'!AN270</f>
        <v>0.12501644049999999</v>
      </c>
      <c r="AQ136" s="21">
        <f>'Variables AME'!AO270</f>
        <v>0.1255671441</v>
      </c>
      <c r="AR136" s="21">
        <f>'Variables AME'!AP270</f>
        <v>0.1261121586</v>
      </c>
      <c r="AS136" s="21">
        <f>'Variables AME'!AQ270</f>
        <v>0.1266276392</v>
      </c>
      <c r="AT136" s="21">
        <f>'Variables AME'!AR270</f>
        <v>0.12684080310000001</v>
      </c>
      <c r="AU136" s="21">
        <f>'Variables AME'!AS270</f>
        <v>0.12689549219999999</v>
      </c>
      <c r="AV136" s="21">
        <f>'Variables AME'!AT270</f>
        <v>0.1269070346</v>
      </c>
      <c r="AW136" s="21">
        <f>'Variables AME'!AU270</f>
        <v>0.12693112349999999</v>
      </c>
      <c r="AX136" s="21">
        <f>'Variables AME'!AV270</f>
        <v>0.1269922554</v>
      </c>
    </row>
    <row r="137" spans="1:50" x14ac:dyDescent="0.25">
      <c r="A137" s="165"/>
      <c r="B137" s="167" t="s">
        <v>311</v>
      </c>
      <c r="C137" t="s">
        <v>153</v>
      </c>
      <c r="D137" s="21">
        <f>'Variables AME'!B271</f>
        <v>13.1053707883709</v>
      </c>
      <c r="E137" s="21">
        <f>'Variables AME'!C271</f>
        <v>13.157887110109201</v>
      </c>
      <c r="F137" s="21">
        <f>'Variables AME'!D271</f>
        <v>13.19724759</v>
      </c>
      <c r="G137" s="21">
        <f>'Variables AME'!E271</f>
        <v>13.138828719999999</v>
      </c>
      <c r="H137" s="21">
        <f>'Variables AME'!F271</f>
        <v>12.773537640000001</v>
      </c>
      <c r="I137" s="21">
        <f>'Variables AME'!G271</f>
        <v>12.295669419999999</v>
      </c>
      <c r="J137" s="21">
        <f>'Variables AME'!H271</f>
        <v>11.955937629999999</v>
      </c>
      <c r="K137" s="21">
        <f>'Variables AME'!I271</f>
        <v>11.618376599999999</v>
      </c>
      <c r="L137" s="21">
        <f>'Variables AME'!J271</f>
        <v>11.22342345</v>
      </c>
      <c r="M137" s="21">
        <f>'Variables AME'!K271</f>
        <v>10.87945556</v>
      </c>
      <c r="N137" s="21">
        <f>'Variables AME'!L271</f>
        <v>10.65638422</v>
      </c>
      <c r="O137" s="21">
        <f>'Variables AME'!M271</f>
        <v>10.57928871</v>
      </c>
      <c r="P137" s="21">
        <f>'Variables AME'!N271</f>
        <v>10.39561295</v>
      </c>
      <c r="Q137" s="21">
        <f>'Variables AME'!O271</f>
        <v>10.107681940000001</v>
      </c>
      <c r="R137" s="21">
        <f>'Variables AME'!P271</f>
        <v>9.7214259770000009</v>
      </c>
      <c r="S137" s="21">
        <f>'Variables AME'!Q271</f>
        <v>9.4101693179999994</v>
      </c>
      <c r="T137" s="21">
        <f>'Variables AME'!R271</f>
        <v>8.9904846650000003</v>
      </c>
      <c r="U137" s="21">
        <f>'Variables AME'!S271</f>
        <v>8.6968191580000003</v>
      </c>
      <c r="V137" s="21">
        <f>'Variables AME'!T271</f>
        <v>8.4544421399999994</v>
      </c>
      <c r="W137" s="21">
        <f>'Variables AME'!U271</f>
        <v>8.2196823079999994</v>
      </c>
      <c r="X137" s="21">
        <f>'Variables AME'!V271</f>
        <v>7.9748157519999996</v>
      </c>
      <c r="Y137" s="21">
        <f>'Variables AME'!W271</f>
        <v>7.7370720610000001</v>
      </c>
      <c r="Z137" s="21">
        <f>'Variables AME'!X271</f>
        <v>7.5230316200000003</v>
      </c>
      <c r="AA137" s="21">
        <f>'Variables AME'!Y271</f>
        <v>7.3436395799999996</v>
      </c>
      <c r="AB137" s="21">
        <f>'Variables AME'!Z271</f>
        <v>7.1894584449999996</v>
      </c>
      <c r="AC137" s="21">
        <f>'Variables AME'!AA271</f>
        <v>7.0491967400000002</v>
      </c>
      <c r="AD137" s="21">
        <f>'Variables AME'!AB271</f>
        <v>6.9157260650000003</v>
      </c>
      <c r="AE137" s="21">
        <f>'Variables AME'!AC271</f>
        <v>6.7575994719999999</v>
      </c>
      <c r="AF137" s="21">
        <f>'Variables AME'!AD271</f>
        <v>6.5855517949999998</v>
      </c>
      <c r="AG137" s="21">
        <f>'Variables AME'!AE271</f>
        <v>6.4100354250000002</v>
      </c>
      <c r="AH137" s="21">
        <f>'Variables AME'!AF271</f>
        <v>6.2355007379999998</v>
      </c>
      <c r="AI137" s="21">
        <f>'Variables AME'!AG271</f>
        <v>6.0629808949999999</v>
      </c>
      <c r="AJ137" s="21">
        <f>'Variables AME'!AH271</f>
        <v>5.8933999569999997</v>
      </c>
      <c r="AK137" s="21">
        <f>'Variables AME'!AI271</f>
        <v>5.7229432019999997</v>
      </c>
      <c r="AL137" s="21">
        <f>'Variables AME'!AJ271</f>
        <v>5.5544769880000002</v>
      </c>
      <c r="AM137" s="21">
        <f>'Variables AME'!AK271</f>
        <v>5.3891734050000002</v>
      </c>
      <c r="AN137" s="21">
        <f>'Variables AME'!AL271</f>
        <v>5.227636178</v>
      </c>
      <c r="AO137" s="21">
        <f>'Variables AME'!AM271</f>
        <v>5.0723398230000001</v>
      </c>
      <c r="AP137" s="21">
        <f>'Variables AME'!AN271</f>
        <v>4.9229508299999996</v>
      </c>
      <c r="AQ137" s="21">
        <f>'Variables AME'!AO271</f>
        <v>4.7841583070000002</v>
      </c>
      <c r="AR137" s="21">
        <f>'Variables AME'!AP271</f>
        <v>4.7073156389999999</v>
      </c>
      <c r="AS137" s="21">
        <f>'Variables AME'!AQ271</f>
        <v>4.6688184010000002</v>
      </c>
      <c r="AT137" s="21">
        <f>'Variables AME'!AR271</f>
        <v>4.6459258029999999</v>
      </c>
      <c r="AU137" s="21">
        <f>'Variables AME'!AS271</f>
        <v>4.6227654769999997</v>
      </c>
      <c r="AV137" s="21">
        <f>'Variables AME'!AT271</f>
        <v>4.5938091280000002</v>
      </c>
      <c r="AW137" s="21">
        <f>'Variables AME'!AU271</f>
        <v>4.5600634490000003</v>
      </c>
      <c r="AX137" s="21">
        <f>'Variables AME'!AV271</f>
        <v>4.5262431239999996</v>
      </c>
    </row>
    <row r="138" spans="1:50" x14ac:dyDescent="0.25">
      <c r="A138" s="165"/>
      <c r="B138" s="167"/>
      <c r="C138" t="s">
        <v>154</v>
      </c>
      <c r="D138" s="21">
        <f>'Variables AME'!B272</f>
        <v>1.8563319391464199</v>
      </c>
      <c r="E138" s="21">
        <f>'Variables AME'!C272</f>
        <v>1.86377070047134</v>
      </c>
      <c r="F138" s="21">
        <f>'Variables AME'!D272</f>
        <v>1.867013716</v>
      </c>
      <c r="G138" s="21">
        <f>'Variables AME'!E272</f>
        <v>2.413471092</v>
      </c>
      <c r="H138" s="21">
        <f>'Variables AME'!F272</f>
        <v>3.3131790400000001</v>
      </c>
      <c r="I138" s="21">
        <f>'Variables AME'!G272</f>
        <v>4.3398131910000002</v>
      </c>
      <c r="J138" s="21">
        <f>'Variables AME'!H272</f>
        <v>5.2974041529999996</v>
      </c>
      <c r="K138" s="21">
        <f>'Variables AME'!I272</f>
        <v>6.044092676</v>
      </c>
      <c r="L138" s="21">
        <f>'Variables AME'!J272</f>
        <v>6.5995201290000001</v>
      </c>
      <c r="M138" s="21">
        <f>'Variables AME'!K272</f>
        <v>7.1061300440000004</v>
      </c>
      <c r="N138" s="21">
        <f>'Variables AME'!L272</f>
        <v>7.6792818169999997</v>
      </c>
      <c r="O138" s="21">
        <f>'Variables AME'!M272</f>
        <v>8.3721175609999996</v>
      </c>
      <c r="P138" s="21">
        <f>'Variables AME'!N272</f>
        <v>8.5758511039999998</v>
      </c>
      <c r="Q138" s="21">
        <f>'Variables AME'!O272</f>
        <v>8.4328062710000005</v>
      </c>
      <c r="R138" s="21">
        <f>'Variables AME'!P272</f>
        <v>8.141754379</v>
      </c>
      <c r="S138" s="21">
        <f>'Variables AME'!Q272</f>
        <v>7.947883708</v>
      </c>
      <c r="T138" s="21">
        <f>'Variables AME'!R272</f>
        <v>7.7097666829999998</v>
      </c>
      <c r="U138" s="21">
        <f>'Variables AME'!S272</f>
        <v>7.7720561960000003</v>
      </c>
      <c r="V138" s="21">
        <f>'Variables AME'!T272</f>
        <v>7.9685872890000002</v>
      </c>
      <c r="W138" s="21">
        <f>'Variables AME'!U272</f>
        <v>8.1660841709999996</v>
      </c>
      <c r="X138" s="21">
        <f>'Variables AME'!V272</f>
        <v>8.3166612020000006</v>
      </c>
      <c r="Y138" s="21">
        <f>'Variables AME'!W272</f>
        <v>8.4411946419999904</v>
      </c>
      <c r="Z138" s="21">
        <f>'Variables AME'!X272</f>
        <v>8.3225521459999996</v>
      </c>
      <c r="AA138" s="21">
        <f>'Variables AME'!Y272</f>
        <v>8.0896061499999998</v>
      </c>
      <c r="AB138" s="21">
        <f>'Variables AME'!Z272</f>
        <v>7.8466398489999998</v>
      </c>
      <c r="AC138" s="21">
        <f>'Variables AME'!AA272</f>
        <v>7.6389057769999997</v>
      </c>
      <c r="AD138" s="21">
        <f>'Variables AME'!AB272</f>
        <v>7.4674448980000001</v>
      </c>
      <c r="AE138" s="21">
        <f>'Variables AME'!AC272</f>
        <v>7.2843728079999996</v>
      </c>
      <c r="AF138" s="21">
        <f>'Variables AME'!AD272</f>
        <v>7.0899897330000003</v>
      </c>
      <c r="AG138" s="21">
        <f>'Variables AME'!AE272</f>
        <v>6.8900585120000004</v>
      </c>
      <c r="AH138" s="21">
        <f>'Variables AME'!AF272</f>
        <v>6.6890484299999997</v>
      </c>
      <c r="AI138" s="21">
        <f>'Variables AME'!AG272</f>
        <v>6.4887608989999999</v>
      </c>
      <c r="AJ138" s="21">
        <f>'Variables AME'!AH272</f>
        <v>6.2974351239999997</v>
      </c>
      <c r="AK138" s="21">
        <f>'Variables AME'!AI272</f>
        <v>6.109071438</v>
      </c>
      <c r="AL138" s="21">
        <f>'Variables AME'!AJ272</f>
        <v>5.9243572379999998</v>
      </c>
      <c r="AM138" s="21">
        <f>'Variables AME'!AK272</f>
        <v>5.7425092690000001</v>
      </c>
      <c r="AN138" s="21">
        <f>'Variables AME'!AL272</f>
        <v>5.5641188169999998</v>
      </c>
      <c r="AO138" s="21">
        <f>'Variables AME'!AM272</f>
        <v>5.4044020010000002</v>
      </c>
      <c r="AP138" s="21">
        <f>'Variables AME'!AN272</f>
        <v>5.2578901819999997</v>
      </c>
      <c r="AQ138" s="21">
        <f>'Variables AME'!AO272</f>
        <v>5.1247918769999998</v>
      </c>
      <c r="AR138" s="21">
        <f>'Variables AME'!AP272</f>
        <v>5.0593018689999996</v>
      </c>
      <c r="AS138" s="21">
        <f>'Variables AME'!AQ272</f>
        <v>5.0353506220000002</v>
      </c>
      <c r="AT138" s="21">
        <f>'Variables AME'!AR272</f>
        <v>5.0309025060000003</v>
      </c>
      <c r="AU138" s="21">
        <f>'Variables AME'!AS272</f>
        <v>5.0278357979999999</v>
      </c>
      <c r="AV138" s="21">
        <f>'Variables AME'!AT272</f>
        <v>5.0190831420000004</v>
      </c>
      <c r="AW138" s="21">
        <f>'Variables AME'!AU272</f>
        <v>5.0051614349999998</v>
      </c>
      <c r="AX138" s="21">
        <f>'Variables AME'!AV272</f>
        <v>4.9911692219999999</v>
      </c>
    </row>
    <row r="139" spans="1:50" x14ac:dyDescent="0.25">
      <c r="A139" s="165"/>
      <c r="B139" s="167" t="s">
        <v>312</v>
      </c>
      <c r="C139" t="s">
        <v>155</v>
      </c>
      <c r="D139" s="21">
        <f>'Variables AME'!B273</f>
        <v>74.904087735457793</v>
      </c>
      <c r="E139" s="21">
        <f>'Variables AME'!C273</f>
        <v>75.204246138798695</v>
      </c>
      <c r="F139" s="21">
        <f>'Variables AME'!D273</f>
        <v>75.637685730000001</v>
      </c>
      <c r="G139" s="21">
        <f>'Variables AME'!E273</f>
        <v>76.260292440000001</v>
      </c>
      <c r="H139" s="21">
        <f>'Variables AME'!F273</f>
        <v>76.93997143</v>
      </c>
      <c r="I139" s="21">
        <f>'Variables AME'!G273</f>
        <v>74.132617199999999</v>
      </c>
      <c r="J139" s="21">
        <f>'Variables AME'!H273</f>
        <v>72.629908900000004</v>
      </c>
      <c r="K139" s="21">
        <f>'Variables AME'!I273</f>
        <v>72.676851740000004</v>
      </c>
      <c r="L139" s="21">
        <f>'Variables AME'!J273</f>
        <v>73.074229959999997</v>
      </c>
      <c r="M139" s="21">
        <f>'Variables AME'!K273</f>
        <v>72.601843200000005</v>
      </c>
      <c r="N139" s="21">
        <f>'Variables AME'!L273</f>
        <v>71.366572340000005</v>
      </c>
      <c r="O139" s="21">
        <f>'Variables AME'!M273</f>
        <v>69.188811439999995</v>
      </c>
      <c r="P139" s="21">
        <f>'Variables AME'!N273</f>
        <v>65.269437600000003</v>
      </c>
      <c r="Q139" s="21">
        <f>'Variables AME'!O273</f>
        <v>62.052920520000001</v>
      </c>
      <c r="R139" s="21">
        <f>'Variables AME'!P273</f>
        <v>60.2325023</v>
      </c>
      <c r="S139" s="21">
        <f>'Variables AME'!Q273</f>
        <v>58.140936719999999</v>
      </c>
      <c r="T139" s="21">
        <f>'Variables AME'!R273</f>
        <v>55.634123119999998</v>
      </c>
      <c r="U139" s="21">
        <f>'Variables AME'!S273</f>
        <v>55.610008290000003</v>
      </c>
      <c r="V139" s="21">
        <f>'Variables AME'!T273</f>
        <v>57.046214890000002</v>
      </c>
      <c r="W139" s="21">
        <f>'Variables AME'!U273</f>
        <v>59.042597550000004</v>
      </c>
      <c r="X139" s="21">
        <f>'Variables AME'!V273</f>
        <v>61.681610939999999</v>
      </c>
      <c r="Y139" s="21">
        <f>'Variables AME'!W273</f>
        <v>64.5462773</v>
      </c>
      <c r="Z139" s="21">
        <f>'Variables AME'!X273</f>
        <v>65.72869996</v>
      </c>
      <c r="AA139" s="21">
        <f>'Variables AME'!Y273</f>
        <v>65.802912129999996</v>
      </c>
      <c r="AB139" s="21">
        <f>'Variables AME'!Z273</f>
        <v>65.528265000000005</v>
      </c>
      <c r="AC139" s="21">
        <f>'Variables AME'!AA273</f>
        <v>65.400127260000005</v>
      </c>
      <c r="AD139" s="21">
        <f>'Variables AME'!AB273</f>
        <v>65.521662230000004</v>
      </c>
      <c r="AE139" s="21">
        <f>'Variables AME'!AC273</f>
        <v>65.297593689999999</v>
      </c>
      <c r="AF139" s="21">
        <f>'Variables AME'!AD273</f>
        <v>64.835666970000005</v>
      </c>
      <c r="AG139" s="21">
        <f>'Variables AME'!AE273</f>
        <v>64.285663029999995</v>
      </c>
      <c r="AH139" s="21">
        <f>'Variables AME'!AF273</f>
        <v>63.719842839999998</v>
      </c>
      <c r="AI139" s="21">
        <f>'Variables AME'!AG273</f>
        <v>63.181318089999998</v>
      </c>
      <c r="AJ139" s="21">
        <f>'Variables AME'!AH273</f>
        <v>62.587884520000003</v>
      </c>
      <c r="AK139" s="21">
        <f>'Variables AME'!AI273</f>
        <v>61.958693080000003</v>
      </c>
      <c r="AL139" s="21">
        <f>'Variables AME'!AJ273</f>
        <v>61.312352439999998</v>
      </c>
      <c r="AM139" s="21">
        <f>'Variables AME'!AK273</f>
        <v>60.636864920000001</v>
      </c>
      <c r="AN139" s="21">
        <f>'Variables AME'!AL273</f>
        <v>59.941544329999999</v>
      </c>
      <c r="AO139" s="21">
        <f>'Variables AME'!AM273</f>
        <v>59.174979780000001</v>
      </c>
      <c r="AP139" s="21">
        <f>'Variables AME'!AN273</f>
        <v>58.366851310000001</v>
      </c>
      <c r="AQ139" s="21">
        <f>'Variables AME'!AO273</f>
        <v>57.540942860000001</v>
      </c>
      <c r="AR139" s="21">
        <f>'Variables AME'!AP273</f>
        <v>56.713565610000003</v>
      </c>
      <c r="AS139" s="21">
        <f>'Variables AME'!AQ273</f>
        <v>55.885669720000003</v>
      </c>
      <c r="AT139" s="21">
        <f>'Variables AME'!AR273</f>
        <v>54.888354470000003</v>
      </c>
      <c r="AU139" s="21">
        <f>'Variables AME'!AS273</f>
        <v>53.78076368</v>
      </c>
      <c r="AV139" s="21">
        <f>'Variables AME'!AT273</f>
        <v>52.635163910000003</v>
      </c>
      <c r="AW139" s="21">
        <f>'Variables AME'!AU273</f>
        <v>51.491119419999997</v>
      </c>
      <c r="AX139" s="21">
        <f>'Variables AME'!AV273</f>
        <v>50.36462057</v>
      </c>
    </row>
    <row r="140" spans="1:50" x14ac:dyDescent="0.25">
      <c r="A140" s="165"/>
      <c r="B140" s="167"/>
      <c r="C140" t="s">
        <v>156</v>
      </c>
      <c r="D140" s="21">
        <f>'Variables AME'!B274</f>
        <v>0.68289609059609502</v>
      </c>
      <c r="E140" s="21">
        <f>'Variables AME'!C274</f>
        <v>0.68563261681780097</v>
      </c>
      <c r="F140" s="21">
        <f>'Variables AME'!D274</f>
        <v>0.68937797020000002</v>
      </c>
      <c r="G140" s="21">
        <f>'Variables AME'!E274</f>
        <v>0.67044749910000001</v>
      </c>
      <c r="H140" s="21">
        <f>'Variables AME'!F274</f>
        <v>0.63902758839999996</v>
      </c>
      <c r="I140" s="21">
        <f>'Variables AME'!G274</f>
        <v>0.57912801030000005</v>
      </c>
      <c r="J140" s="21">
        <f>'Variables AME'!H274</f>
        <v>0.53564193729999998</v>
      </c>
      <c r="K140" s="21">
        <f>'Variables AME'!I274</f>
        <v>0.50799223510000002</v>
      </c>
      <c r="L140" s="21">
        <f>'Variables AME'!J274</f>
        <v>0.4844753155</v>
      </c>
      <c r="M140" s="21">
        <f>'Variables AME'!K274</f>
        <v>0.45648535540000001</v>
      </c>
      <c r="N140" s="21">
        <f>'Variables AME'!L274</f>
        <v>0.4254239292</v>
      </c>
      <c r="O140" s="21">
        <f>'Variables AME'!M274</f>
        <v>0.39105658809999999</v>
      </c>
      <c r="P140" s="21">
        <f>'Variables AME'!N274</f>
        <v>0.34290604429999999</v>
      </c>
      <c r="Q140" s="21">
        <f>'Variables AME'!O274</f>
        <v>0.29648288179999999</v>
      </c>
      <c r="R140" s="21">
        <f>'Variables AME'!P274</f>
        <v>0.25596987910000002</v>
      </c>
      <c r="S140" s="21">
        <f>'Variables AME'!Q274</f>
        <v>0.2139201211</v>
      </c>
      <c r="T140" s="21">
        <f>'Variables AME'!R274</f>
        <v>0.17059216969999999</v>
      </c>
      <c r="U140" s="21">
        <f>'Variables AME'!S274</f>
        <v>0.17099646090000001</v>
      </c>
      <c r="V140" s="21">
        <f>'Variables AME'!T274</f>
        <v>0.19491043929999999</v>
      </c>
      <c r="W140" s="21">
        <f>'Variables AME'!U274</f>
        <v>0.2282923177</v>
      </c>
      <c r="X140" s="21">
        <f>'Variables AME'!V274</f>
        <v>0.25024515549999998</v>
      </c>
      <c r="Y140" s="21">
        <f>'Variables AME'!W274</f>
        <v>0.25963304399999998</v>
      </c>
      <c r="Z140" s="21">
        <f>'Variables AME'!X274</f>
        <v>0.25821293899999997</v>
      </c>
      <c r="AA140" s="21">
        <f>'Variables AME'!Y274</f>
        <v>0.2535901713</v>
      </c>
      <c r="AB140" s="21">
        <f>'Variables AME'!Z274</f>
        <v>0.250005808</v>
      </c>
      <c r="AC140" s="21">
        <f>'Variables AME'!AA274</f>
        <v>0.24861566909999999</v>
      </c>
      <c r="AD140" s="21">
        <f>'Variables AME'!AB274</f>
        <v>0.24877796569999999</v>
      </c>
      <c r="AE140" s="21">
        <f>'Variables AME'!AC274</f>
        <v>0.2511504537</v>
      </c>
      <c r="AF140" s="21">
        <f>'Variables AME'!AD274</f>
        <v>0.25452856480000002</v>
      </c>
      <c r="AG140" s="21">
        <f>'Variables AME'!AE274</f>
        <v>0.25799106109999997</v>
      </c>
      <c r="AH140" s="21">
        <f>'Variables AME'!AF274</f>
        <v>0.26121084909999998</v>
      </c>
      <c r="AI140" s="21">
        <f>'Variables AME'!AG274</f>
        <v>0.2641773919</v>
      </c>
      <c r="AJ140" s="21">
        <f>'Variables AME'!AH274</f>
        <v>0.26501201689999998</v>
      </c>
      <c r="AK140" s="21">
        <f>'Variables AME'!AI274</f>
        <v>0.26460697389999999</v>
      </c>
      <c r="AL140" s="21">
        <f>'Variables AME'!AJ274</f>
        <v>0.26385557700000001</v>
      </c>
      <c r="AM140" s="21">
        <f>'Variables AME'!AK274</f>
        <v>0.26317989219999999</v>
      </c>
      <c r="AN140" s="21">
        <f>'Variables AME'!AL274</f>
        <v>0.26267985640000002</v>
      </c>
      <c r="AO140" s="21">
        <f>'Variables AME'!AM274</f>
        <v>0.26413838839999998</v>
      </c>
      <c r="AP140" s="21">
        <f>'Variables AME'!AN274</f>
        <v>0.26674078880000002</v>
      </c>
      <c r="AQ140" s="21">
        <f>'Variables AME'!AO274</f>
        <v>0.26963150619999998</v>
      </c>
      <c r="AR140" s="21">
        <f>'Variables AME'!AP274</f>
        <v>0.27236500670000002</v>
      </c>
      <c r="AS140" s="21">
        <f>'Variables AME'!AQ274</f>
        <v>0.27482813719999999</v>
      </c>
      <c r="AT140" s="21">
        <f>'Variables AME'!AR274</f>
        <v>0.2761747296</v>
      </c>
      <c r="AU140" s="21">
        <f>'Variables AME'!AS274</f>
        <v>0.27684817750000001</v>
      </c>
      <c r="AV140" s="21">
        <f>'Variables AME'!AT274</f>
        <v>0.27732800619999998</v>
      </c>
      <c r="AW140" s="21">
        <f>'Variables AME'!AU274</f>
        <v>0.27786525270000001</v>
      </c>
      <c r="AX140" s="21">
        <f>'Variables AME'!AV274</f>
        <v>0.27854678989999998</v>
      </c>
    </row>
    <row r="141" spans="1:50" x14ac:dyDescent="0.25">
      <c r="A141" s="165"/>
      <c r="B141" s="167"/>
      <c r="C141" t="s">
        <v>157</v>
      </c>
      <c r="D141" s="21">
        <f>'Variables AME'!B275</f>
        <v>2.3841462351468299</v>
      </c>
      <c r="E141" s="21">
        <f>'Variables AME'!C275</f>
        <v>2.3937000732470999</v>
      </c>
      <c r="F141" s="21">
        <f>'Variables AME'!D275</f>
        <v>2.407290309</v>
      </c>
      <c r="G141" s="21">
        <f>'Variables AME'!E275</f>
        <v>2.4287353170000001</v>
      </c>
      <c r="H141" s="21">
        <f>'Variables AME'!F275</f>
        <v>2.4537244399999998</v>
      </c>
      <c r="I141" s="21">
        <f>'Variables AME'!G275</f>
        <v>2.3691022940000002</v>
      </c>
      <c r="J141" s="21">
        <f>'Variables AME'!H275</f>
        <v>2.3301760539999998</v>
      </c>
      <c r="K141" s="21">
        <f>'Variables AME'!I275</f>
        <v>2.3426041880000001</v>
      </c>
      <c r="L141" s="21">
        <f>'Variables AME'!J275</f>
        <v>2.362304886</v>
      </c>
      <c r="M141" s="21">
        <f>'Variables AME'!K275</f>
        <v>2.3508929190000001</v>
      </c>
      <c r="N141" s="21">
        <f>'Variables AME'!L275</f>
        <v>2.3136165740000001</v>
      </c>
      <c r="O141" s="21">
        <f>'Variables AME'!M275</f>
        <v>2.2459082110000002</v>
      </c>
      <c r="P141" s="21">
        <f>'Variables AME'!N275</f>
        <v>2.281369684</v>
      </c>
      <c r="Q141" s="21">
        <f>'Variables AME'!O275</f>
        <v>2.4344315929999998</v>
      </c>
      <c r="R141" s="21">
        <f>'Variables AME'!P275</f>
        <v>2.677989218</v>
      </c>
      <c r="S141" s="21">
        <f>'Variables AME'!Q275</f>
        <v>2.9087882</v>
      </c>
      <c r="T141" s="21">
        <f>'Variables AME'!R275</f>
        <v>3.0999307859999998</v>
      </c>
      <c r="U141" s="21">
        <f>'Variables AME'!S275</f>
        <v>3.1175436959999998</v>
      </c>
      <c r="V141" s="21">
        <f>'Variables AME'!T275</f>
        <v>3.031580945</v>
      </c>
      <c r="W141" s="21">
        <f>'Variables AME'!U275</f>
        <v>2.9251588420000001</v>
      </c>
      <c r="X141" s="21">
        <f>'Variables AME'!V275</f>
        <v>2.5010961090000001</v>
      </c>
      <c r="Y141" s="21">
        <f>'Variables AME'!W275</f>
        <v>1.8341975909999999</v>
      </c>
      <c r="Z141" s="21">
        <f>'Variables AME'!X275</f>
        <v>1.57055864</v>
      </c>
      <c r="AA141" s="21">
        <f>'Variables AME'!Y275</f>
        <v>1.530661308</v>
      </c>
      <c r="AB141" s="21">
        <f>'Variables AME'!Z275</f>
        <v>1.582575587</v>
      </c>
      <c r="AC141" s="21">
        <f>'Variables AME'!AA275</f>
        <v>1.648231239</v>
      </c>
      <c r="AD141" s="21">
        <f>'Variables AME'!AB275</f>
        <v>1.6922642880000001</v>
      </c>
      <c r="AE141" s="21">
        <f>'Variables AME'!AC275</f>
        <v>1.7113087929999999</v>
      </c>
      <c r="AF141" s="21">
        <f>'Variables AME'!AD275</f>
        <v>1.7166488230000001</v>
      </c>
      <c r="AG141" s="21">
        <f>'Variables AME'!AE275</f>
        <v>1.718891513</v>
      </c>
      <c r="AH141" s="21">
        <f>'Variables AME'!AF275</f>
        <v>1.7232940320000001</v>
      </c>
      <c r="AI141" s="21">
        <f>'Variables AME'!AG275</f>
        <v>1.730781613</v>
      </c>
      <c r="AJ141" s="21">
        <f>'Variables AME'!AH275</f>
        <v>1.740138349</v>
      </c>
      <c r="AK141" s="21">
        <f>'Variables AME'!AI275</f>
        <v>1.75007136</v>
      </c>
      <c r="AL141" s="21">
        <f>'Variables AME'!AJ275</f>
        <v>1.7597301089999999</v>
      </c>
      <c r="AM141" s="21">
        <f>'Variables AME'!AK275</f>
        <v>1.7688660860000001</v>
      </c>
      <c r="AN141" s="21">
        <f>'Variables AME'!AL275</f>
        <v>1.7774779089999999</v>
      </c>
      <c r="AO141" s="21">
        <f>'Variables AME'!AM275</f>
        <v>1.7846102210000001</v>
      </c>
      <c r="AP141" s="21">
        <f>'Variables AME'!AN275</f>
        <v>1.790875956</v>
      </c>
      <c r="AQ141" s="21">
        <f>'Variables AME'!AO275</f>
        <v>1.7967403019999999</v>
      </c>
      <c r="AR141" s="21">
        <f>'Variables AME'!AP275</f>
        <v>1.802576991</v>
      </c>
      <c r="AS141" s="21">
        <f>'Variables AME'!AQ275</f>
        <v>1.8083910320000001</v>
      </c>
      <c r="AT141" s="21">
        <f>'Variables AME'!AR275</f>
        <v>2.015544953</v>
      </c>
      <c r="AU141" s="21">
        <f>'Variables AME'!AS275</f>
        <v>2.332597394</v>
      </c>
      <c r="AV141" s="21">
        <f>'Variables AME'!AT275</f>
        <v>2.665432574</v>
      </c>
      <c r="AW141" s="21">
        <f>'Variables AME'!AU275</f>
        <v>2.9536155900000001</v>
      </c>
      <c r="AX141" s="21">
        <f>'Variables AME'!AV275</f>
        <v>3.185343402</v>
      </c>
    </row>
    <row r="142" spans="1:50" x14ac:dyDescent="0.25">
      <c r="A142" s="165"/>
      <c r="B142" s="167"/>
      <c r="C142" t="s">
        <v>158</v>
      </c>
      <c r="D142" s="21">
        <f>'Variables AME'!B276</f>
        <v>3.8105852795219599</v>
      </c>
      <c r="E142" s="21">
        <f>'Variables AME'!C276</f>
        <v>3.8258551963966601</v>
      </c>
      <c r="F142" s="21">
        <f>'Variables AME'!D276</f>
        <v>3.8471854090000002</v>
      </c>
      <c r="G142" s="21">
        <f>'Variables AME'!E276</f>
        <v>3.674143146</v>
      </c>
      <c r="H142" s="21">
        <f>'Variables AME'!F276</f>
        <v>3.3997509429999999</v>
      </c>
      <c r="I142" s="21">
        <f>'Variables AME'!G276</f>
        <v>2.978148644</v>
      </c>
      <c r="J142" s="21">
        <f>'Variables AME'!H276</f>
        <v>2.6655319789999998</v>
      </c>
      <c r="K142" s="21">
        <f>'Variables AME'!I276</f>
        <v>2.4528304570000001</v>
      </c>
      <c r="L142" s="21">
        <f>'Variables AME'!J276</f>
        <v>2.2734868079999999</v>
      </c>
      <c r="M142" s="21">
        <f>'Variables AME'!K276</f>
        <v>2.0829442519999999</v>
      </c>
      <c r="N142" s="21">
        <f>'Variables AME'!L276</f>
        <v>1.887196337</v>
      </c>
      <c r="O142" s="21">
        <f>'Variables AME'!M276</f>
        <v>1.6856764930000001</v>
      </c>
      <c r="P142" s="21">
        <f>'Variables AME'!N276</f>
        <v>1.4299719790000001</v>
      </c>
      <c r="Q142" s="21">
        <f>'Variables AME'!O276</f>
        <v>1.1833111359999999</v>
      </c>
      <c r="R142" s="21">
        <f>'Variables AME'!P276</f>
        <v>0.95914347180000004</v>
      </c>
      <c r="S142" s="21">
        <f>'Variables AME'!Q276</f>
        <v>0.72767017460000005</v>
      </c>
      <c r="T142" s="21">
        <f>'Variables AME'!R276</f>
        <v>0.4917026182</v>
      </c>
      <c r="U142" s="21">
        <f>'Variables AME'!S276</f>
        <v>0.40911459080000001</v>
      </c>
      <c r="V142" s="21">
        <f>'Variables AME'!T276</f>
        <v>0.39523467340000001</v>
      </c>
      <c r="W142" s="21">
        <f>'Variables AME'!U276</f>
        <v>0.40511096400000002</v>
      </c>
      <c r="X142" s="21">
        <f>'Variables AME'!V276</f>
        <v>0.3648562924</v>
      </c>
      <c r="Y142" s="21">
        <f>'Variables AME'!W276</f>
        <v>0.27186136979999997</v>
      </c>
      <c r="Z142" s="21">
        <f>'Variables AME'!X276</f>
        <v>0.23234719230000001</v>
      </c>
      <c r="AA142" s="21">
        <f>'Variables AME'!Y276</f>
        <v>0.22479661519999999</v>
      </c>
      <c r="AB142" s="21">
        <f>'Variables AME'!Z276</f>
        <v>0.23107178640000001</v>
      </c>
      <c r="AC142" s="21">
        <f>'Variables AME'!AA276</f>
        <v>0.24002722870000001</v>
      </c>
      <c r="AD142" s="21">
        <f>'Variables AME'!AB276</f>
        <v>0.2463539079</v>
      </c>
      <c r="AE142" s="21">
        <f>'Variables AME'!AC276</f>
        <v>0.2492663266</v>
      </c>
      <c r="AF142" s="21">
        <f>'Variables AME'!AD276</f>
        <v>0.25018242400000001</v>
      </c>
      <c r="AG142" s="21">
        <f>'Variables AME'!AE276</f>
        <v>0.25056638139999998</v>
      </c>
      <c r="AH142" s="21">
        <f>'Variables AME'!AF276</f>
        <v>0.2511935884</v>
      </c>
      <c r="AI142" s="21">
        <f>'Variables AME'!AG276</f>
        <v>0.2522366928</v>
      </c>
      <c r="AJ142" s="21">
        <f>'Variables AME'!AH276</f>
        <v>0.25356485070000001</v>
      </c>
      <c r="AK142" s="21">
        <f>'Variables AME'!AI276</f>
        <v>0.25499538220000001</v>
      </c>
      <c r="AL142" s="21">
        <f>'Variables AME'!AJ276</f>
        <v>0.25639770350000002</v>
      </c>
      <c r="AM142" s="21">
        <f>'Variables AME'!AK276</f>
        <v>0.25772751329999999</v>
      </c>
      <c r="AN142" s="21">
        <f>'Variables AME'!AL276</f>
        <v>0.25898008119999999</v>
      </c>
      <c r="AO142" s="21">
        <f>'Variables AME'!AM276</f>
        <v>0.26001522970000002</v>
      </c>
      <c r="AP142" s="21">
        <f>'Variables AME'!AN276</f>
        <v>0.26092275970000001</v>
      </c>
      <c r="AQ142" s="21">
        <f>'Variables AME'!AO276</f>
        <v>0.2617712848</v>
      </c>
      <c r="AR142" s="21">
        <f>'Variables AME'!AP276</f>
        <v>0.26261581410000001</v>
      </c>
      <c r="AS142" s="21">
        <f>'Variables AME'!AQ276</f>
        <v>0.26345727270000002</v>
      </c>
      <c r="AT142" s="21">
        <f>'Variables AME'!AR276</f>
        <v>0.26396893339999999</v>
      </c>
      <c r="AU142" s="21">
        <f>'Variables AME'!AS276</f>
        <v>0.26424299899999998</v>
      </c>
      <c r="AV142" s="21">
        <f>'Variables AME'!AT276</f>
        <v>0.26442723150000003</v>
      </c>
      <c r="AW142" s="21">
        <f>'Variables AME'!AU276</f>
        <v>0.26460777860000001</v>
      </c>
      <c r="AX142" s="21">
        <f>'Variables AME'!AV276</f>
        <v>0.2648422232</v>
      </c>
    </row>
    <row r="143" spans="1:50" x14ac:dyDescent="0.25">
      <c r="A143" s="165"/>
      <c r="B143" s="167"/>
      <c r="C143" t="s">
        <v>159</v>
      </c>
      <c r="D143" s="21">
        <f>'Variables AME'!B277</f>
        <v>0.930906730121833</v>
      </c>
      <c r="E143" s="21">
        <f>'Variables AME'!C277</f>
        <v>0.93463709366032899</v>
      </c>
      <c r="F143" s="21">
        <f>'Variables AME'!D277</f>
        <v>0.93966921339999998</v>
      </c>
      <c r="G143" s="21">
        <f>'Variables AME'!E277</f>
        <v>1.521151108</v>
      </c>
      <c r="H143" s="21">
        <f>'Variables AME'!F277</f>
        <v>2.6372412459999999</v>
      </c>
      <c r="I143" s="21">
        <f>'Variables AME'!G277</f>
        <v>3.8273809750000001</v>
      </c>
      <c r="J143" s="21">
        <f>'Variables AME'!H277</f>
        <v>4.7945638840000004</v>
      </c>
      <c r="K143" s="21">
        <f>'Variables AME'!I277</f>
        <v>5.4563227169999999</v>
      </c>
      <c r="L143" s="21">
        <f>'Variables AME'!J277</f>
        <v>5.8625907599999998</v>
      </c>
      <c r="M143" s="21">
        <f>'Variables AME'!K277</f>
        <v>6.0574521109999999</v>
      </c>
      <c r="N143" s="21">
        <f>'Variables AME'!L277</f>
        <v>6.0883012699999997</v>
      </c>
      <c r="O143" s="21">
        <f>'Variables AME'!M277</f>
        <v>5.9004695910000002</v>
      </c>
      <c r="P143" s="21">
        <f>'Variables AME'!N277</f>
        <v>5.9709938239999998</v>
      </c>
      <c r="Q143" s="21">
        <f>'Variables AME'!O277</f>
        <v>6.3698310429999996</v>
      </c>
      <c r="R143" s="21">
        <f>'Variables AME'!P277</f>
        <v>7.026543223</v>
      </c>
      <c r="S143" s="21">
        <f>'Variables AME'!Q277</f>
        <v>7.6678456150000001</v>
      </c>
      <c r="T143" s="21">
        <f>'Variables AME'!R277</f>
        <v>8.2130969559999905</v>
      </c>
      <c r="U143" s="21">
        <f>'Variables AME'!S277</f>
        <v>8.41924955</v>
      </c>
      <c r="V143" s="21">
        <f>'Variables AME'!T277</f>
        <v>8.4108027229999998</v>
      </c>
      <c r="W143" s="21">
        <f>'Variables AME'!U277</f>
        <v>8.3511358859999998</v>
      </c>
      <c r="X143" s="21">
        <f>'Variables AME'!V277</f>
        <v>8.4397433369999995</v>
      </c>
      <c r="Y143" s="21">
        <f>'Variables AME'!W277</f>
        <v>8.6097694859999905</v>
      </c>
      <c r="Z143" s="21">
        <f>'Variables AME'!X277</f>
        <v>8.8469554969999997</v>
      </c>
      <c r="AA143" s="21">
        <f>'Variables AME'!Y277</f>
        <v>9.0999436060000001</v>
      </c>
      <c r="AB143" s="21">
        <f>'Variables AME'!Z277</f>
        <v>9.3367007209999997</v>
      </c>
      <c r="AC143" s="21">
        <f>'Variables AME'!AA277</f>
        <v>9.4957390979999996</v>
      </c>
      <c r="AD143" s="21">
        <f>'Variables AME'!AB277</f>
        <v>9.6052821379999997</v>
      </c>
      <c r="AE143" s="21">
        <f>'Variables AME'!AC277</f>
        <v>9.7489525060000002</v>
      </c>
      <c r="AF143" s="21">
        <f>'Variables AME'!AD277</f>
        <v>9.9197323359999903</v>
      </c>
      <c r="AG143" s="21">
        <f>'Variables AME'!AE277</f>
        <v>10.095599569999999</v>
      </c>
      <c r="AH143" s="21">
        <f>'Variables AME'!AF277</f>
        <v>10.267409199999999</v>
      </c>
      <c r="AI143" s="21">
        <f>'Variables AME'!AG277</f>
        <v>10.42619558</v>
      </c>
      <c r="AJ143" s="21">
        <f>'Variables AME'!AH277</f>
        <v>10.581815779999999</v>
      </c>
      <c r="AK143" s="21">
        <f>'Variables AME'!AI277</f>
        <v>10.73044004</v>
      </c>
      <c r="AL143" s="21">
        <f>'Variables AME'!AJ277</f>
        <v>10.8679843</v>
      </c>
      <c r="AM143" s="21">
        <f>'Variables AME'!AK277</f>
        <v>10.997952120000001</v>
      </c>
      <c r="AN143" s="21">
        <f>'Variables AME'!AL277</f>
        <v>11.1174631</v>
      </c>
      <c r="AO143" s="21">
        <f>'Variables AME'!AM277</f>
        <v>11.2284363</v>
      </c>
      <c r="AP143" s="21">
        <f>'Variables AME'!AN277</f>
        <v>11.329677630000001</v>
      </c>
      <c r="AQ143" s="21">
        <f>'Variables AME'!AO277</f>
        <v>11.41973952</v>
      </c>
      <c r="AR143" s="21">
        <f>'Variables AME'!AP277</f>
        <v>11.499011449999999</v>
      </c>
      <c r="AS143" s="21">
        <f>'Variables AME'!AQ277</f>
        <v>11.567415949999999</v>
      </c>
      <c r="AT143" s="21">
        <f>'Variables AME'!AR277</f>
        <v>11.64428006</v>
      </c>
      <c r="AU143" s="21">
        <f>'Variables AME'!AS277</f>
        <v>11.72326135</v>
      </c>
      <c r="AV143" s="21">
        <f>'Variables AME'!AT277</f>
        <v>11.79828682</v>
      </c>
      <c r="AW143" s="21">
        <f>'Variables AME'!AU277</f>
        <v>11.865826330000001</v>
      </c>
      <c r="AX143" s="21">
        <f>'Variables AME'!AV277</f>
        <v>11.926501529999999</v>
      </c>
    </row>
    <row r="144" spans="1:50" x14ac:dyDescent="0.25">
      <c r="A144" s="165"/>
      <c r="B144" s="167"/>
      <c r="C144" t="s">
        <v>160</v>
      </c>
      <c r="D144" s="21">
        <f>'Variables AME'!B278</f>
        <v>0.86972634063657295</v>
      </c>
      <c r="E144" s="21">
        <f>'Variables AME'!C278</f>
        <v>0.873211539877914</v>
      </c>
      <c r="F144" s="21">
        <f>'Variables AME'!D278</f>
        <v>0.87797364020000002</v>
      </c>
      <c r="G144" s="21">
        <f>'Variables AME'!E278</f>
        <v>1.064028738</v>
      </c>
      <c r="H144" s="21">
        <f>'Variables AME'!F278</f>
        <v>1.4450330179999999</v>
      </c>
      <c r="I144" s="21">
        <f>'Variables AME'!G278</f>
        <v>1.942840227</v>
      </c>
      <c r="J144" s="21">
        <f>'Variables AME'!H278</f>
        <v>2.6347047990000001</v>
      </c>
      <c r="K144" s="21">
        <f>'Variables AME'!I278</f>
        <v>3.575178245</v>
      </c>
      <c r="L144" s="21">
        <f>'Variables AME'!J278</f>
        <v>4.7947837499999997</v>
      </c>
      <c r="M144" s="21">
        <f>'Variables AME'!K278</f>
        <v>6.3285644339999996</v>
      </c>
      <c r="N144" s="21">
        <f>'Variables AME'!L278</f>
        <v>8.277123478</v>
      </c>
      <c r="O144" s="21">
        <f>'Variables AME'!M278</f>
        <v>10.708335679999999</v>
      </c>
      <c r="P144" s="21">
        <f>'Variables AME'!N278</f>
        <v>12.09350598</v>
      </c>
      <c r="Q144" s="21">
        <f>'Variables AME'!O278</f>
        <v>12.83691469</v>
      </c>
      <c r="R144" s="21">
        <f>'Variables AME'!P278</f>
        <v>13.57026024</v>
      </c>
      <c r="S144" s="21">
        <f>'Variables AME'!Q278</f>
        <v>14.29236633</v>
      </c>
      <c r="T144" s="21">
        <f>'Variables AME'!R278</f>
        <v>15.063001099999999</v>
      </c>
      <c r="U144" s="21">
        <f>'Variables AME'!S278</f>
        <v>15.390908619999999</v>
      </c>
      <c r="V144" s="21">
        <f>'Variables AME'!T278</f>
        <v>15.41099122</v>
      </c>
      <c r="W144" s="21">
        <f>'Variables AME'!U278</f>
        <v>15.34909577</v>
      </c>
      <c r="X144" s="21">
        <f>'Variables AME'!V278</f>
        <v>15.49572525</v>
      </c>
      <c r="Y144" s="21">
        <f>'Variables AME'!W278</f>
        <v>15.7695866</v>
      </c>
      <c r="Z144" s="21">
        <f>'Variables AME'!X278</f>
        <v>16.064786990000002</v>
      </c>
      <c r="AA144" s="21">
        <f>'Variables AME'!Y278</f>
        <v>16.3121081</v>
      </c>
      <c r="AB144" s="21">
        <f>'Variables AME'!Z278</f>
        <v>16.483551380000002</v>
      </c>
      <c r="AC144" s="21">
        <f>'Variables AME'!AA278</f>
        <v>16.59031134</v>
      </c>
      <c r="AD144" s="21">
        <f>'Variables AME'!AB278</f>
        <v>16.640228650000001</v>
      </c>
      <c r="AE144" s="21">
        <f>'Variables AME'!AC278</f>
        <v>17.167306499999999</v>
      </c>
      <c r="AF144" s="21">
        <f>'Variables AME'!AD278</f>
        <v>17.950101750000002</v>
      </c>
      <c r="AG144" s="21">
        <f>'Variables AME'!AE278</f>
        <v>18.75357992</v>
      </c>
      <c r="AH144" s="21">
        <f>'Variables AME'!AF278</f>
        <v>19.470659120000001</v>
      </c>
      <c r="AI144" s="21">
        <f>'Variables AME'!AG278</f>
        <v>20.0613998</v>
      </c>
      <c r="AJ144" s="21">
        <f>'Variables AME'!AH278</f>
        <v>20.6555328</v>
      </c>
      <c r="AK144" s="21">
        <f>'Variables AME'!AI278</f>
        <v>21.247802589999999</v>
      </c>
      <c r="AL144" s="21">
        <f>'Variables AME'!AJ278</f>
        <v>21.814886749999999</v>
      </c>
      <c r="AM144" s="21">
        <f>'Variables AME'!AK278</f>
        <v>22.35759646</v>
      </c>
      <c r="AN144" s="21">
        <f>'Variables AME'!AL278</f>
        <v>22.861000650000001</v>
      </c>
      <c r="AO144" s="21">
        <f>'Variables AME'!AM278</f>
        <v>23.34397255</v>
      </c>
      <c r="AP144" s="21">
        <f>'Variables AME'!AN278</f>
        <v>23.799296850000001</v>
      </c>
      <c r="AQ144" s="21">
        <f>'Variables AME'!AO278</f>
        <v>24.2195228</v>
      </c>
      <c r="AR144" s="21">
        <f>'Variables AME'!AP278</f>
        <v>24.603756140000002</v>
      </c>
      <c r="AS144" s="21">
        <f>'Variables AME'!AQ278</f>
        <v>24.95234619</v>
      </c>
      <c r="AT144" s="21">
        <f>'Variables AME'!AR278</f>
        <v>25.109280869999999</v>
      </c>
      <c r="AU144" s="21">
        <f>'Variables AME'!AS278</f>
        <v>25.14726022</v>
      </c>
      <c r="AV144" s="21">
        <f>'Variables AME'!AT278</f>
        <v>25.1437229</v>
      </c>
      <c r="AW144" s="21">
        <f>'Variables AME'!AU278</f>
        <v>25.139262420000001</v>
      </c>
      <c r="AX144" s="21">
        <f>'Variables AME'!AV278</f>
        <v>25.14535399</v>
      </c>
    </row>
    <row r="145" spans="1:50" x14ac:dyDescent="0.25">
      <c r="A145" s="165"/>
      <c r="B145" s="167"/>
      <c r="C145" t="s">
        <v>237</v>
      </c>
      <c r="D145" s="21">
        <f>'Variables AME'!B279</f>
        <v>9.9222405427355298</v>
      </c>
      <c r="E145" s="21">
        <f>'Variables AME'!C279</f>
        <v>9.96200130838813</v>
      </c>
      <c r="F145" s="21">
        <f>'Variables AME'!D279</f>
        <v>10.017940400000001</v>
      </c>
      <c r="G145" s="21">
        <f>'Variables AME'!E279</f>
        <v>9.8643950030000003</v>
      </c>
      <c r="H145" s="21">
        <f>'Variables AME'!F279</f>
        <v>9.5853573549999904</v>
      </c>
      <c r="I145" s="21">
        <f>'Variables AME'!G279</f>
        <v>8.8661750379999997</v>
      </c>
      <c r="J145" s="21">
        <f>'Variables AME'!H279</f>
        <v>8.3646047919999997</v>
      </c>
      <c r="K145" s="21">
        <f>'Variables AME'!I279</f>
        <v>8.0853159849999905</v>
      </c>
      <c r="L145" s="21">
        <f>'Variables AME'!J279</f>
        <v>7.8534223360000004</v>
      </c>
      <c r="M145" s="21">
        <f>'Variables AME'!K279</f>
        <v>7.5178716669999996</v>
      </c>
      <c r="N145" s="21">
        <f>'Variables AME'!L279</f>
        <v>7.1094027210000004</v>
      </c>
      <c r="O145" s="21">
        <f>'Variables AME'!M279</f>
        <v>6.628932023</v>
      </c>
      <c r="P145" s="21">
        <f>'Variables AME'!N279</f>
        <v>6.6688623619999996</v>
      </c>
      <c r="Q145" s="21">
        <f>'Variables AME'!O279</f>
        <v>7.1760440750000001</v>
      </c>
      <c r="R145" s="21">
        <f>'Variables AME'!P279</f>
        <v>7.9985968620000003</v>
      </c>
      <c r="S145" s="21">
        <f>'Variables AME'!Q279</f>
        <v>8.7813862129999904</v>
      </c>
      <c r="T145" s="21">
        <f>'Variables AME'!R279</f>
        <v>9.4208919550000001</v>
      </c>
      <c r="U145" s="21">
        <f>'Variables AME'!S279</f>
        <v>9.7811049400000005</v>
      </c>
      <c r="V145" s="21">
        <f>'Variables AME'!T279</f>
        <v>9.9809948419999994</v>
      </c>
      <c r="W145" s="21">
        <f>'Variables AME'!U279</f>
        <v>10.16550694</v>
      </c>
      <c r="X145" s="21">
        <f>'Variables AME'!V279</f>
        <v>10.1384484</v>
      </c>
      <c r="Y145" s="21">
        <f>'Variables AME'!W279</f>
        <v>10.01384037</v>
      </c>
      <c r="Z145" s="21">
        <f>'Variables AME'!X279</f>
        <v>9.9416667479999994</v>
      </c>
      <c r="AA145" s="21">
        <f>'Variables AME'!Y279</f>
        <v>9.9356072110000007</v>
      </c>
      <c r="AB145" s="21">
        <f>'Variables AME'!Z279</f>
        <v>9.9698602750000003</v>
      </c>
      <c r="AC145" s="21">
        <f>'Variables AME'!AA279</f>
        <v>10.026169149999999</v>
      </c>
      <c r="AD145" s="21">
        <f>'Variables AME'!AB279</f>
        <v>10.08777667</v>
      </c>
      <c r="AE145" s="21">
        <f>'Variables AME'!AC279</f>
        <v>10.14370364</v>
      </c>
      <c r="AF145" s="21">
        <f>'Variables AME'!AD279</f>
        <v>10.19534681</v>
      </c>
      <c r="AG145" s="21">
        <f>'Variables AME'!AE279</f>
        <v>10.244829019999999</v>
      </c>
      <c r="AH145" s="21">
        <f>'Variables AME'!AF279</f>
        <v>10.294323500000001</v>
      </c>
      <c r="AI145" s="21">
        <f>'Variables AME'!AG279</f>
        <v>10.34520191</v>
      </c>
      <c r="AJ145" s="21">
        <f>'Variables AME'!AH279</f>
        <v>10.3976738</v>
      </c>
      <c r="AK145" s="21">
        <f>'Variables AME'!AI279</f>
        <v>10.45094946</v>
      </c>
      <c r="AL145" s="21">
        <f>'Variables AME'!AJ279</f>
        <v>10.503656790000001</v>
      </c>
      <c r="AM145" s="21">
        <f>'Variables AME'!AK279</f>
        <v>10.55523685</v>
      </c>
      <c r="AN145" s="21">
        <f>'Variables AME'!AL279</f>
        <v>10.60503799</v>
      </c>
      <c r="AO145" s="21">
        <f>'Variables AME'!AM279</f>
        <v>10.64660902</v>
      </c>
      <c r="AP145" s="21">
        <f>'Variables AME'!AN279</f>
        <v>10.68303059</v>
      </c>
      <c r="AQ145" s="21">
        <f>'Variables AME'!AO279</f>
        <v>10.716868399999999</v>
      </c>
      <c r="AR145" s="21">
        <f>'Variables AME'!AP279</f>
        <v>10.75037148</v>
      </c>
      <c r="AS145" s="21">
        <f>'Variables AME'!AQ279</f>
        <v>10.78366087</v>
      </c>
      <c r="AT145" s="21">
        <f>'Variables AME'!AR279</f>
        <v>10.803868080000001</v>
      </c>
      <c r="AU145" s="21">
        <f>'Variables AME'!AS279</f>
        <v>10.81463072</v>
      </c>
      <c r="AV145" s="21">
        <f>'Variables AME'!AT279</f>
        <v>10.821815669999999</v>
      </c>
      <c r="AW145" s="21">
        <f>'Variables AME'!AU279</f>
        <v>10.8288387</v>
      </c>
      <c r="AX145" s="21">
        <f>'Variables AME'!AV279</f>
        <v>10.838023590000001</v>
      </c>
    </row>
    <row r="146" spans="1:50" x14ac:dyDescent="0.25">
      <c r="A146" s="165"/>
      <c r="B146" s="167"/>
      <c r="C146" t="s">
        <v>161</v>
      </c>
      <c r="D146" s="21">
        <f>'Variables AME'!B280</f>
        <v>1.0272700044601699</v>
      </c>
      <c r="E146" s="21">
        <f>'Variables AME'!C280</f>
        <v>1.0313865184403901</v>
      </c>
      <c r="F146" s="21">
        <f>'Variables AME'!D280</f>
        <v>1.037218513</v>
      </c>
      <c r="G146" s="21">
        <f>'Variables AME'!E280</f>
        <v>1.127279151</v>
      </c>
      <c r="H146" s="21">
        <f>'Variables AME'!F280</f>
        <v>1.282676215</v>
      </c>
      <c r="I146" s="21">
        <f>'Variables AME'!G280</f>
        <v>1.414072386</v>
      </c>
      <c r="J146" s="21">
        <f>'Variables AME'!H280</f>
        <v>1.580992135</v>
      </c>
      <c r="K146" s="21">
        <f>'Variables AME'!I280</f>
        <v>1.790864459</v>
      </c>
      <c r="L146" s="21">
        <f>'Variables AME'!J280</f>
        <v>2.0228578590000001</v>
      </c>
      <c r="M146" s="21">
        <f>'Variables AME'!K280</f>
        <v>2.253251578</v>
      </c>
      <c r="N146" s="21">
        <f>'Variables AME'!L280</f>
        <v>2.484725718</v>
      </c>
      <c r="O146" s="21">
        <f>'Variables AME'!M280</f>
        <v>2.7064695670000001</v>
      </c>
      <c r="P146" s="21">
        <f>'Variables AME'!N280</f>
        <v>2.611495262</v>
      </c>
      <c r="Q146" s="21">
        <f>'Variables AME'!O280</f>
        <v>2.3931722459999998</v>
      </c>
      <c r="R146" s="21">
        <f>'Variables AME'!P280</f>
        <v>2.1932194730000001</v>
      </c>
      <c r="S146" s="21">
        <f>'Variables AME'!Q280</f>
        <v>1.9995090959999999</v>
      </c>
      <c r="T146" s="21">
        <f>'Variables AME'!R280</f>
        <v>1.81573549</v>
      </c>
      <c r="U146" s="21">
        <f>'Variables AME'!S280</f>
        <v>1.788926515</v>
      </c>
      <c r="V146" s="21">
        <f>'Variables AME'!T280</f>
        <v>1.8507074809999999</v>
      </c>
      <c r="W146" s="21">
        <f>'Variables AME'!U280</f>
        <v>1.9451906619999999</v>
      </c>
      <c r="X146" s="21">
        <f>'Variables AME'!V280</f>
        <v>2.2100415529999999</v>
      </c>
      <c r="Y146" s="21">
        <f>'Variables AME'!W280</f>
        <v>2.5493370230000001</v>
      </c>
      <c r="Z146" s="21">
        <f>'Variables AME'!X280</f>
        <v>2.7484361019999999</v>
      </c>
      <c r="AA146" s="21">
        <f>'Variables AME'!Y280</f>
        <v>2.8237782899999999</v>
      </c>
      <c r="AB146" s="21">
        <f>'Variables AME'!Z280</f>
        <v>2.8473405810000001</v>
      </c>
      <c r="AC146" s="21">
        <f>'Variables AME'!AA280</f>
        <v>2.8730288750000001</v>
      </c>
      <c r="AD146" s="21">
        <f>'Variables AME'!AB280</f>
        <v>2.9191784470000002</v>
      </c>
      <c r="AE146" s="21">
        <f>'Variables AME'!AC280</f>
        <v>2.9560293299999998</v>
      </c>
      <c r="AF146" s="21">
        <f>'Variables AME'!AD280</f>
        <v>2.98501482</v>
      </c>
      <c r="AG146" s="21">
        <f>'Variables AME'!AE280</f>
        <v>3.010195875</v>
      </c>
      <c r="AH146" s="21">
        <f>'Variables AME'!AF280</f>
        <v>3.0353467900000002</v>
      </c>
      <c r="AI146" s="21">
        <f>'Variables AME'!AG280</f>
        <v>3.0617957420000002</v>
      </c>
      <c r="AJ146" s="21">
        <f>'Variables AME'!AH280</f>
        <v>3.1389195459999999</v>
      </c>
      <c r="AK146" s="21">
        <f>'Variables AME'!AI280</f>
        <v>3.2455308679999999</v>
      </c>
      <c r="AL146" s="21">
        <f>'Variables AME'!AJ280</f>
        <v>3.3589144769999999</v>
      </c>
      <c r="AM146" s="21">
        <f>'Variables AME'!AK280</f>
        <v>3.4686182140000001</v>
      </c>
      <c r="AN146" s="21">
        <f>'Variables AME'!AL280</f>
        <v>3.570359448</v>
      </c>
      <c r="AO146" s="21">
        <f>'Variables AME'!AM280</f>
        <v>3.6218004779999999</v>
      </c>
      <c r="AP146" s="21">
        <f>'Variables AME'!AN280</f>
        <v>3.6435893539999999</v>
      </c>
      <c r="AQ146" s="21">
        <f>'Variables AME'!AO280</f>
        <v>3.657119926</v>
      </c>
      <c r="AR146" s="21">
        <f>'Variables AME'!AP280</f>
        <v>3.6738994960000002</v>
      </c>
      <c r="AS146" s="21">
        <f>'Variables AME'!AQ280</f>
        <v>3.6960961010000002</v>
      </c>
      <c r="AT146" s="21">
        <f>'Variables AME'!AR280</f>
        <v>3.7226386420000002</v>
      </c>
      <c r="AU146" s="21">
        <f>'Variables AME'!AS280</f>
        <v>3.7502548600000001</v>
      </c>
      <c r="AV146" s="21">
        <f>'Variables AME'!AT280</f>
        <v>3.7772259890000002</v>
      </c>
      <c r="AW146" s="21">
        <f>'Variables AME'!AU280</f>
        <v>3.8030465649999998</v>
      </c>
      <c r="AX146" s="21">
        <f>'Variables AME'!AV280</f>
        <v>3.8283734159999998</v>
      </c>
    </row>
    <row r="147" spans="1:50" x14ac:dyDescent="0.25">
      <c r="A147" s="165"/>
      <c r="B147" s="168" t="s">
        <v>313</v>
      </c>
      <c r="C147" t="s">
        <v>162</v>
      </c>
      <c r="D147" s="21">
        <f>'Variables AME'!B281</f>
        <v>22.439119859509798</v>
      </c>
      <c r="E147" s="21">
        <f>'Variables AME'!C281</f>
        <v>22.5290387223253</v>
      </c>
      <c r="F147" s="21">
        <f>'Variables AME'!D281</f>
        <v>22.649921240000001</v>
      </c>
      <c r="G147" s="21">
        <f>'Variables AME'!E281</f>
        <v>22.447716499999999</v>
      </c>
      <c r="H147" s="21">
        <f>'Variables AME'!F281</f>
        <v>21.631643390000001</v>
      </c>
      <c r="I147" s="21">
        <f>'Variables AME'!G281</f>
        <v>20.34174938</v>
      </c>
      <c r="J147" s="21">
        <f>'Variables AME'!H281</f>
        <v>19.72780238</v>
      </c>
      <c r="K147" s="21">
        <f>'Variables AME'!I281</f>
        <v>19.317221150000002</v>
      </c>
      <c r="L147" s="21">
        <f>'Variables AME'!J281</f>
        <v>18.556811280000002</v>
      </c>
      <c r="M147" s="21">
        <f>'Variables AME'!K281</f>
        <v>17.796713459999999</v>
      </c>
      <c r="N147" s="21">
        <f>'Variables AME'!L281</f>
        <v>17.335586559999999</v>
      </c>
      <c r="O147" s="21">
        <f>'Variables AME'!M281</f>
        <v>17.29100575</v>
      </c>
      <c r="P147" s="21">
        <f>'Variables AME'!N281</f>
        <v>17.46487355</v>
      </c>
      <c r="Q147" s="21">
        <f>'Variables AME'!O281</f>
        <v>17.43015699</v>
      </c>
      <c r="R147" s="21">
        <f>'Variables AME'!P281</f>
        <v>16.696038389999998</v>
      </c>
      <c r="S147" s="21">
        <f>'Variables AME'!Q281</f>
        <v>15.831260260000001</v>
      </c>
      <c r="T147" s="21">
        <f>'Variables AME'!R281</f>
        <v>15.007764720000001</v>
      </c>
      <c r="U147" s="21">
        <f>'Variables AME'!S281</f>
        <v>14.19026822</v>
      </c>
      <c r="V147" s="21">
        <f>'Variables AME'!T281</f>
        <v>13.378651100000001</v>
      </c>
      <c r="W147" s="21">
        <f>'Variables AME'!U281</f>
        <v>12.582756209999999</v>
      </c>
      <c r="X147" s="21">
        <f>'Variables AME'!V281</f>
        <v>12.64607942</v>
      </c>
      <c r="Y147" s="21">
        <f>'Variables AME'!W281</f>
        <v>13.27220146</v>
      </c>
      <c r="Z147" s="21">
        <f>'Variables AME'!X281</f>
        <v>13.631049969999999</v>
      </c>
      <c r="AA147" s="21">
        <f>'Variables AME'!Y281</f>
        <v>13.72229456</v>
      </c>
      <c r="AB147" s="21">
        <f>'Variables AME'!Z281</f>
        <v>13.68399041</v>
      </c>
      <c r="AC147" s="21">
        <f>'Variables AME'!AA281</f>
        <v>13.63535124</v>
      </c>
      <c r="AD147" s="21">
        <f>'Variables AME'!AB281</f>
        <v>13.632065259999999</v>
      </c>
      <c r="AE147" s="21">
        <f>'Variables AME'!AC281</f>
        <v>13.622687920000001</v>
      </c>
      <c r="AF147" s="21">
        <f>'Variables AME'!AD281</f>
        <v>13.60386018</v>
      </c>
      <c r="AG147" s="21">
        <f>'Variables AME'!AE281</f>
        <v>13.57221914</v>
      </c>
      <c r="AH147" s="21">
        <f>'Variables AME'!AF281</f>
        <v>13.529120929999999</v>
      </c>
      <c r="AI147" s="21">
        <f>'Variables AME'!AG281</f>
        <v>13.479343630000001</v>
      </c>
      <c r="AJ147" s="21">
        <f>'Variables AME'!AH281</f>
        <v>13.439434929999999</v>
      </c>
      <c r="AK147" s="21">
        <f>'Variables AME'!AI281</f>
        <v>13.393651609999999</v>
      </c>
      <c r="AL147" s="21">
        <f>'Variables AME'!AJ281</f>
        <v>13.34176575</v>
      </c>
      <c r="AM147" s="21">
        <f>'Variables AME'!AK281</f>
        <v>13.284133300000001</v>
      </c>
      <c r="AN147" s="21">
        <f>'Variables AME'!AL281</f>
        <v>13.2226488</v>
      </c>
      <c r="AO147" s="21">
        <f>'Variables AME'!AM281</f>
        <v>13.068124790000001</v>
      </c>
      <c r="AP147" s="21">
        <f>'Variables AME'!AN281</f>
        <v>12.858167180000001</v>
      </c>
      <c r="AQ147" s="21">
        <f>'Variables AME'!AO281</f>
        <v>12.63473535</v>
      </c>
      <c r="AR147" s="21">
        <f>'Variables AME'!AP281</f>
        <v>12.422983629999999</v>
      </c>
      <c r="AS147" s="21">
        <f>'Variables AME'!AQ281</f>
        <v>12.226963059999999</v>
      </c>
      <c r="AT147" s="21">
        <f>'Variables AME'!AR281</f>
        <v>12.03311907</v>
      </c>
      <c r="AU147" s="21">
        <f>'Variables AME'!AS281</f>
        <v>11.839889510000001</v>
      </c>
      <c r="AV147" s="21">
        <f>'Variables AME'!AT281</f>
        <v>11.64769532</v>
      </c>
      <c r="AW147" s="21">
        <f>'Variables AME'!AU281</f>
        <v>11.45756935</v>
      </c>
      <c r="AX147" s="21">
        <f>'Variables AME'!AV281</f>
        <v>11.272158640000001</v>
      </c>
    </row>
    <row r="148" spans="1:50" x14ac:dyDescent="0.25">
      <c r="A148" s="165"/>
      <c r="B148" s="168"/>
      <c r="C148" t="s">
        <v>163</v>
      </c>
      <c r="D148" s="21">
        <f>'Variables AME'!B282</f>
        <v>2.4210524975594598</v>
      </c>
      <c r="E148" s="21">
        <f>'Variables AME'!C282</f>
        <v>2.4307542277859602</v>
      </c>
      <c r="F148" s="21">
        <f>'Variables AME'!D282</f>
        <v>2.4425084579999998</v>
      </c>
      <c r="G148" s="21">
        <f>'Variables AME'!E282</f>
        <v>3.3627461169999999</v>
      </c>
      <c r="H148" s="21">
        <f>'Variables AME'!F282</f>
        <v>4.9470265290000004</v>
      </c>
      <c r="I148" s="21">
        <f>'Variables AME'!G282</f>
        <v>6.7234705840000002</v>
      </c>
      <c r="J148" s="21">
        <f>'Variables AME'!H282</f>
        <v>8.5026765090000005</v>
      </c>
      <c r="K148" s="21">
        <f>'Variables AME'!I282</f>
        <v>9.9608524430000003</v>
      </c>
      <c r="L148" s="21">
        <f>'Variables AME'!J282</f>
        <v>10.853952380000001</v>
      </c>
      <c r="M148" s="21">
        <f>'Variables AME'!K282</f>
        <v>11.465833979999999</v>
      </c>
      <c r="N148" s="21">
        <f>'Variables AME'!L282</f>
        <v>12.072826900000001</v>
      </c>
      <c r="O148" s="21">
        <f>'Variables AME'!M282</f>
        <v>12.75063181</v>
      </c>
      <c r="P148" s="21">
        <f>'Variables AME'!N282</f>
        <v>13.40134946</v>
      </c>
      <c r="Q148" s="21">
        <f>'Variables AME'!O282</f>
        <v>13.805882499999999</v>
      </c>
      <c r="R148" s="21">
        <f>'Variables AME'!P282</f>
        <v>13.60441808</v>
      </c>
      <c r="S148" s="21">
        <f>'Variables AME'!Q282</f>
        <v>13.280237570000001</v>
      </c>
      <c r="T148" s="21">
        <f>'Variables AME'!R282</f>
        <v>13.00565939</v>
      </c>
      <c r="U148" s="21">
        <f>'Variables AME'!S282</f>
        <v>13.149393890000001</v>
      </c>
      <c r="V148" s="21">
        <f>'Variables AME'!T282</f>
        <v>13.349629240000001</v>
      </c>
      <c r="W148" s="21">
        <f>'Variables AME'!U282</f>
        <v>13.501660619999999</v>
      </c>
      <c r="X148" s="21">
        <f>'Variables AME'!V282</f>
        <v>13.61126544</v>
      </c>
      <c r="Y148" s="21">
        <f>'Variables AME'!W282</f>
        <v>13.764842939999999</v>
      </c>
      <c r="Z148" s="21">
        <f>'Variables AME'!X282</f>
        <v>13.940538869999999</v>
      </c>
      <c r="AA148" s="21">
        <f>'Variables AME'!Y282</f>
        <v>14.188954280000001</v>
      </c>
      <c r="AB148" s="21">
        <f>'Variables AME'!Z282</f>
        <v>14.50239887</v>
      </c>
      <c r="AC148" s="21">
        <f>'Variables AME'!AA282</f>
        <v>14.861702129999999</v>
      </c>
      <c r="AD148" s="21">
        <f>'Variables AME'!AB282</f>
        <v>15.251276170000001</v>
      </c>
      <c r="AE148" s="21">
        <f>'Variables AME'!AC282</f>
        <v>15.5996253</v>
      </c>
      <c r="AF148" s="21">
        <f>'Variables AME'!AD282</f>
        <v>15.91103524</v>
      </c>
      <c r="AG148" s="21">
        <f>'Variables AME'!AE282</f>
        <v>16.197187929999998</v>
      </c>
      <c r="AH148" s="21">
        <f>'Variables AME'!AF282</f>
        <v>16.47279391</v>
      </c>
      <c r="AI148" s="21">
        <f>'Variables AME'!AG282</f>
        <v>16.746062299999998</v>
      </c>
      <c r="AJ148" s="21">
        <f>'Variables AME'!AH282</f>
        <v>16.87727932</v>
      </c>
      <c r="AK148" s="21">
        <f>'Variables AME'!AI282</f>
        <v>16.904496000000002</v>
      </c>
      <c r="AL148" s="21">
        <f>'Variables AME'!AJ282</f>
        <v>16.89362556</v>
      </c>
      <c r="AM148" s="21">
        <f>'Variables AME'!AK282</f>
        <v>16.882718489999998</v>
      </c>
      <c r="AN148" s="21">
        <f>'Variables AME'!AL282</f>
        <v>16.88346168</v>
      </c>
      <c r="AO148" s="21">
        <f>'Variables AME'!AM282</f>
        <v>16.803384439999999</v>
      </c>
      <c r="AP148" s="21">
        <f>'Variables AME'!AN282</f>
        <v>16.66853373</v>
      </c>
      <c r="AQ148" s="21">
        <f>'Variables AME'!AO282</f>
        <v>16.515624200000001</v>
      </c>
      <c r="AR148" s="21">
        <f>'Variables AME'!AP282</f>
        <v>16.36996126</v>
      </c>
      <c r="AS148" s="21">
        <f>'Variables AME'!AQ282</f>
        <v>16.236302070000001</v>
      </c>
      <c r="AT148" s="21">
        <f>'Variables AME'!AR282</f>
        <v>16.056116880000001</v>
      </c>
      <c r="AU148" s="21">
        <f>'Variables AME'!AS282</f>
        <v>15.84838869</v>
      </c>
      <c r="AV148" s="21">
        <f>'Variables AME'!AT282</f>
        <v>15.633510469999999</v>
      </c>
      <c r="AW148" s="21">
        <f>'Variables AME'!AU282</f>
        <v>15.422906190000001</v>
      </c>
      <c r="AX148" s="21">
        <f>'Variables AME'!AV282</f>
        <v>15.222450159999999</v>
      </c>
    </row>
    <row r="149" spans="1:50" x14ac:dyDescent="0.25">
      <c r="A149" s="165"/>
      <c r="B149" s="168"/>
      <c r="C149" t="s">
        <v>164</v>
      </c>
      <c r="D149" s="21">
        <f>'Variables AME'!B283</f>
        <v>1.1038136638077101</v>
      </c>
      <c r="E149" s="21">
        <f>'Variables AME'!C283</f>
        <v>1.10823690634267</v>
      </c>
      <c r="F149" s="21">
        <f>'Variables AME'!D283</f>
        <v>1.113659009</v>
      </c>
      <c r="G149" s="21">
        <f>'Variables AME'!E283</f>
        <v>1.1209201369999999</v>
      </c>
      <c r="H149" s="21">
        <f>'Variables AME'!F283</f>
        <v>1.106751204</v>
      </c>
      <c r="I149" s="21">
        <f>'Variables AME'!G283</f>
        <v>1.0716781520000001</v>
      </c>
      <c r="J149" s="21">
        <f>'Variables AME'!H283</f>
        <v>1.0704866049999999</v>
      </c>
      <c r="K149" s="21">
        <f>'Variables AME'!I283</f>
        <v>1.078603022</v>
      </c>
      <c r="L149" s="21">
        <f>'Variables AME'!J283</f>
        <v>1.0644448689999999</v>
      </c>
      <c r="M149" s="21">
        <f>'Variables AME'!K283</f>
        <v>1.04659524</v>
      </c>
      <c r="N149" s="21">
        <f>'Variables AME'!L283</f>
        <v>1.045547351</v>
      </c>
      <c r="O149" s="21">
        <f>'Variables AME'!M283</f>
        <v>1.070256493</v>
      </c>
      <c r="P149" s="21">
        <f>'Variables AME'!N283</f>
        <v>1.4667303860000001</v>
      </c>
      <c r="Q149" s="21">
        <f>'Variables AME'!O283</f>
        <v>2.1838754370000002</v>
      </c>
      <c r="R149" s="21">
        <f>'Variables AME'!P283</f>
        <v>3.0002991360000002</v>
      </c>
      <c r="S149" s="21">
        <f>'Variables AME'!Q283</f>
        <v>3.7599341509999999</v>
      </c>
      <c r="T149" s="21">
        <f>'Variables AME'!R283</f>
        <v>4.4008756959999999</v>
      </c>
      <c r="U149" s="21">
        <f>'Variables AME'!S283</f>
        <v>6.1663293379999997</v>
      </c>
      <c r="V149" s="21">
        <f>'Variables AME'!T283</f>
        <v>8.7131666990000003</v>
      </c>
      <c r="W149" s="21">
        <f>'Variables AME'!U283</f>
        <v>11.49776741</v>
      </c>
      <c r="X149" s="21">
        <f>'Variables AME'!V283</f>
        <v>10.30027801</v>
      </c>
      <c r="Y149" s="21">
        <f>'Variables AME'!W283</f>
        <v>6.9736064710000001</v>
      </c>
      <c r="Z149" s="21">
        <f>'Variables AME'!X283</f>
        <v>5.5336610730000002</v>
      </c>
      <c r="AA149" s="21">
        <f>'Variables AME'!Y283</f>
        <v>5.1910151620000002</v>
      </c>
      <c r="AB149" s="21">
        <f>'Variables AME'!Z283</f>
        <v>5.3355613200000001</v>
      </c>
      <c r="AC149" s="21">
        <f>'Variables AME'!AA283</f>
        <v>5.6064466810000004</v>
      </c>
      <c r="AD149" s="21">
        <f>'Variables AME'!AB283</f>
        <v>5.821491</v>
      </c>
      <c r="AE149" s="21">
        <f>'Variables AME'!AC283</f>
        <v>6.052339463</v>
      </c>
      <c r="AF149" s="21">
        <f>'Variables AME'!AD283</f>
        <v>6.2858398720000004</v>
      </c>
      <c r="AG149" s="21">
        <f>'Variables AME'!AE283</f>
        <v>6.5137012820000004</v>
      </c>
      <c r="AH149" s="21">
        <f>'Variables AME'!AF283</f>
        <v>6.7364010309999998</v>
      </c>
      <c r="AI149" s="21">
        <f>'Variables AME'!AG283</f>
        <v>6.9560577739999996</v>
      </c>
      <c r="AJ149" s="21">
        <f>'Variables AME'!AH283</f>
        <v>7.1933055360000004</v>
      </c>
      <c r="AK149" s="21">
        <f>'Variables AME'!AI283</f>
        <v>7.4345402619999996</v>
      </c>
      <c r="AL149" s="21">
        <f>'Variables AME'!AJ283</f>
        <v>7.6734448400000002</v>
      </c>
      <c r="AM149" s="21">
        <f>'Variables AME'!AK283</f>
        <v>7.9102434720000003</v>
      </c>
      <c r="AN149" s="21">
        <f>'Variables AME'!AL283</f>
        <v>8.1439371030000007</v>
      </c>
      <c r="AO149" s="21">
        <f>'Variables AME'!AM283</f>
        <v>8.3035338860000003</v>
      </c>
      <c r="AP149" s="21">
        <f>'Variables AME'!AN283</f>
        <v>8.4133518990000002</v>
      </c>
      <c r="AQ149" s="21">
        <f>'Variables AME'!AO283</f>
        <v>8.5047396450000008</v>
      </c>
      <c r="AR149" s="21">
        <f>'Variables AME'!AP283</f>
        <v>8.5978620669999994</v>
      </c>
      <c r="AS149" s="21">
        <f>'Variables AME'!AQ283</f>
        <v>8.6969804639999904</v>
      </c>
      <c r="AT149" s="21">
        <f>'Variables AME'!AR283</f>
        <v>8.7669955700000006</v>
      </c>
      <c r="AU149" s="21">
        <f>'Variables AME'!AS283</f>
        <v>8.8177549709999994</v>
      </c>
      <c r="AV149" s="21">
        <f>'Variables AME'!AT283</f>
        <v>8.8607319110000002</v>
      </c>
      <c r="AW149" s="21">
        <f>'Variables AME'!AU283</f>
        <v>8.9026629669999995</v>
      </c>
      <c r="AX149" s="21">
        <f>'Variables AME'!AV283</f>
        <v>8.9471632349999997</v>
      </c>
    </row>
    <row r="150" spans="1:50" x14ac:dyDescent="0.25">
      <c r="A150" s="165"/>
      <c r="B150" s="168"/>
      <c r="C150" t="s">
        <v>165</v>
      </c>
      <c r="D150" s="21">
        <f>'Variables AME'!B284</f>
        <v>0.78088785454668397</v>
      </c>
      <c r="E150" s="21">
        <f>'Variables AME'!C284</f>
        <v>0.78401705695332402</v>
      </c>
      <c r="F150" s="21">
        <f>'Variables AME'!D284</f>
        <v>0.78812109330000002</v>
      </c>
      <c r="G150" s="21">
        <f>'Variables AME'!E284</f>
        <v>0.80441686639999999</v>
      </c>
      <c r="H150" s="21">
        <f>'Variables AME'!F284</f>
        <v>0.81249996069999997</v>
      </c>
      <c r="I150" s="21">
        <f>'Variables AME'!G284</f>
        <v>0.80717944429999999</v>
      </c>
      <c r="J150" s="21">
        <f>'Variables AME'!H284</f>
        <v>0.82681162669999997</v>
      </c>
      <c r="K150" s="21">
        <f>'Variables AME'!I284</f>
        <v>0.85334036160000004</v>
      </c>
      <c r="L150" s="21">
        <f>'Variables AME'!J284</f>
        <v>0.86160848079999997</v>
      </c>
      <c r="M150" s="21">
        <f>'Variables AME'!K284</f>
        <v>0.86685067149999995</v>
      </c>
      <c r="N150" s="21">
        <f>'Variables AME'!L284</f>
        <v>0.88592931360000005</v>
      </c>
      <c r="O150" s="21">
        <f>'Variables AME'!M284</f>
        <v>0.9275494379</v>
      </c>
      <c r="P150" s="21">
        <f>'Variables AME'!N284</f>
        <v>1.2680153139999999</v>
      </c>
      <c r="Q150" s="21">
        <f>'Variables AME'!O284</f>
        <v>1.8683068469999999</v>
      </c>
      <c r="R150" s="21">
        <f>'Variables AME'!P284</f>
        <v>2.5436327520000002</v>
      </c>
      <c r="S150" s="21">
        <f>'Variables AME'!Q284</f>
        <v>3.1743894840000002</v>
      </c>
      <c r="T150" s="21">
        <f>'Variables AME'!R284</f>
        <v>3.7128454149999999</v>
      </c>
      <c r="U150" s="21">
        <f>'Variables AME'!S284</f>
        <v>4.0272593629999998</v>
      </c>
      <c r="V150" s="21">
        <f>'Variables AME'!T284</f>
        <v>4.089891648</v>
      </c>
      <c r="W150" s="21">
        <f>'Variables AME'!U284</f>
        <v>4.0663039300000001</v>
      </c>
      <c r="X150" s="21">
        <f>'Variables AME'!V284</f>
        <v>3.4666718410000001</v>
      </c>
      <c r="Y150" s="21">
        <f>'Variables AME'!W284</f>
        <v>2.6532016500000002</v>
      </c>
      <c r="Z150" s="21">
        <f>'Variables AME'!X284</f>
        <v>2.331524741</v>
      </c>
      <c r="AA150" s="21">
        <f>'Variables AME'!Y284</f>
        <v>2.2934342380000001</v>
      </c>
      <c r="AB150" s="21">
        <f>'Variables AME'!Z284</f>
        <v>2.3738383449999998</v>
      </c>
      <c r="AC150" s="21">
        <f>'Variables AME'!AA284</f>
        <v>2.470456698</v>
      </c>
      <c r="AD150" s="21">
        <f>'Variables AME'!AB284</f>
        <v>2.539848696</v>
      </c>
      <c r="AE150" s="21">
        <f>'Variables AME'!AC284</f>
        <v>2.5581065860000001</v>
      </c>
      <c r="AF150" s="21">
        <f>'Variables AME'!AD284</f>
        <v>2.5466116570000001</v>
      </c>
      <c r="AG150" s="21">
        <f>'Variables AME'!AE284</f>
        <v>2.5264233740000002</v>
      </c>
      <c r="AH150" s="21">
        <f>'Variables AME'!AF284</f>
        <v>2.5086549690000002</v>
      </c>
      <c r="AI150" s="21">
        <f>'Variables AME'!AG284</f>
        <v>2.49586744</v>
      </c>
      <c r="AJ150" s="21">
        <f>'Variables AME'!AH284</f>
        <v>2.4857298779999999</v>
      </c>
      <c r="AK150" s="21">
        <f>'Variables AME'!AI284</f>
        <v>2.4740065410000001</v>
      </c>
      <c r="AL150" s="21">
        <f>'Variables AME'!AJ284</f>
        <v>2.4601861519999999</v>
      </c>
      <c r="AM150" s="21">
        <f>'Variables AME'!AK284</f>
        <v>2.4448478069999999</v>
      </c>
      <c r="AN150" s="21">
        <f>'Variables AME'!AL284</f>
        <v>2.4287674460000002</v>
      </c>
      <c r="AO150" s="21">
        <f>'Variables AME'!AM284</f>
        <v>2.3998136200000002</v>
      </c>
      <c r="AP150" s="21">
        <f>'Variables AME'!AN284</f>
        <v>2.3631656969999999</v>
      </c>
      <c r="AQ150" s="21">
        <f>'Variables AME'!AO284</f>
        <v>2.32460274</v>
      </c>
      <c r="AR150" s="21">
        <f>'Variables AME'!AP284</f>
        <v>2.2878506299999999</v>
      </c>
      <c r="AS150" s="21">
        <f>'Variables AME'!AQ284</f>
        <v>2.2534952869999998</v>
      </c>
      <c r="AT150" s="21">
        <f>'Variables AME'!AR284</f>
        <v>2.2235046249999999</v>
      </c>
      <c r="AU150" s="21">
        <f>'Variables AME'!AS284</f>
        <v>2.1961115690000002</v>
      </c>
      <c r="AV150" s="21">
        <f>'Variables AME'!AT284</f>
        <v>2.1696603520000002</v>
      </c>
      <c r="AW150" s="21">
        <f>'Variables AME'!AU284</f>
        <v>2.143305228</v>
      </c>
      <c r="AX150" s="21">
        <f>'Variables AME'!AV284</f>
        <v>2.1173126610000002</v>
      </c>
    </row>
    <row r="151" spans="1:50" x14ac:dyDescent="0.25">
      <c r="A151" s="165"/>
      <c r="B151" s="168"/>
      <c r="C151" t="s">
        <v>166</v>
      </c>
      <c r="D151" s="21">
        <f>'Variables AME'!B285</f>
        <v>0.52218743724451999</v>
      </c>
      <c r="E151" s="21">
        <f>'Variables AME'!C285</f>
        <v>0.52427996586540804</v>
      </c>
      <c r="F151" s="21">
        <f>'Variables AME'!D285</f>
        <v>0.5270380106</v>
      </c>
      <c r="G151" s="21">
        <f>'Variables AME'!E285</f>
        <v>0.55540359439999998</v>
      </c>
      <c r="H151" s="21">
        <f>'Variables AME'!F285</f>
        <v>0.59037437469999998</v>
      </c>
      <c r="I151" s="21">
        <f>'Variables AME'!G285</f>
        <v>0.62073402830000002</v>
      </c>
      <c r="J151" s="21">
        <f>'Variables AME'!H285</f>
        <v>0.67228136920000003</v>
      </c>
      <c r="K151" s="21">
        <f>'Variables AME'!I285</f>
        <v>0.73160507139999997</v>
      </c>
      <c r="L151" s="21">
        <f>'Variables AME'!J285</f>
        <v>0.77653443789999999</v>
      </c>
      <c r="M151" s="21">
        <f>'Variables AME'!K285</f>
        <v>0.82016936659999995</v>
      </c>
      <c r="N151" s="21">
        <f>'Variables AME'!L285</f>
        <v>0.88052975079999996</v>
      </c>
      <c r="O151" s="21">
        <f>'Variables AME'!M285</f>
        <v>0.9694511469</v>
      </c>
      <c r="P151" s="21">
        <f>'Variables AME'!N285</f>
        <v>1.1740157010000001</v>
      </c>
      <c r="Q151" s="21">
        <f>'Variables AME'!O285</f>
        <v>1.4556842839999999</v>
      </c>
      <c r="R151" s="21">
        <f>'Variables AME'!P285</f>
        <v>1.7163065280000001</v>
      </c>
      <c r="S151" s="21">
        <f>'Variables AME'!Q285</f>
        <v>1.955477661</v>
      </c>
      <c r="T151" s="21">
        <f>'Variables AME'!R285</f>
        <v>2.1782992559999999</v>
      </c>
      <c r="U151" s="21">
        <f>'Variables AME'!S285</f>
        <v>2.5876248359999998</v>
      </c>
      <c r="V151" s="21">
        <f>'Variables AME'!T285</f>
        <v>3.0366676209999999</v>
      </c>
      <c r="W151" s="21">
        <f>'Variables AME'!U285</f>
        <v>3.4658057370000002</v>
      </c>
      <c r="X151" s="21">
        <f>'Variables AME'!V285</f>
        <v>3.1482491549999998</v>
      </c>
      <c r="Y151" s="21">
        <f>'Variables AME'!W285</f>
        <v>2.4549287789999998</v>
      </c>
      <c r="Z151" s="21">
        <f>'Variables AME'!X285</f>
        <v>2.1519990999999998</v>
      </c>
      <c r="AA151" s="21">
        <f>'Variables AME'!Y285</f>
        <v>2.1077413790000001</v>
      </c>
      <c r="AB151" s="21">
        <f>'Variables AME'!Z285</f>
        <v>2.1848443610000001</v>
      </c>
      <c r="AC151" s="21">
        <f>'Variables AME'!AA285</f>
        <v>2.2904759060000002</v>
      </c>
      <c r="AD151" s="21">
        <f>'Variables AME'!AB285</f>
        <v>2.3793489550000002</v>
      </c>
      <c r="AE151" s="21">
        <f>'Variables AME'!AC285</f>
        <v>2.408890365</v>
      </c>
      <c r="AF151" s="21">
        <f>'Variables AME'!AD285</f>
        <v>2.4008629159999999</v>
      </c>
      <c r="AG151" s="21">
        <f>'Variables AME'!AE285</f>
        <v>2.3806087840000001</v>
      </c>
      <c r="AH151" s="21">
        <f>'Variables AME'!AF285</f>
        <v>2.3626329660000001</v>
      </c>
      <c r="AI151" s="21">
        <f>'Variables AME'!AG285</f>
        <v>2.3507422469999999</v>
      </c>
      <c r="AJ151" s="21">
        <f>'Variables AME'!AH285</f>
        <v>2.3422512360000001</v>
      </c>
      <c r="AK151" s="21">
        <f>'Variables AME'!AI285</f>
        <v>2.3326902829999998</v>
      </c>
      <c r="AL151" s="21">
        <f>'Variables AME'!AJ285</f>
        <v>2.32107186</v>
      </c>
      <c r="AM151" s="21">
        <f>'Variables AME'!AK285</f>
        <v>2.3079544200000002</v>
      </c>
      <c r="AN151" s="21">
        <f>'Variables AME'!AL285</f>
        <v>2.2940462660000001</v>
      </c>
      <c r="AO151" s="21">
        <f>'Variables AME'!AM285</f>
        <v>2.2683141349999998</v>
      </c>
      <c r="AP151" s="21">
        <f>'Variables AME'!AN285</f>
        <v>2.235487107</v>
      </c>
      <c r="AQ151" s="21">
        <f>'Variables AME'!AO285</f>
        <v>2.2008017290000002</v>
      </c>
      <c r="AR151" s="21">
        <f>'Variables AME'!AP285</f>
        <v>2.1677196919999999</v>
      </c>
      <c r="AS151" s="21">
        <f>'Variables AME'!AQ285</f>
        <v>2.1368163830000002</v>
      </c>
      <c r="AT151" s="21">
        <f>'Variables AME'!AR285</f>
        <v>2.1092068350000002</v>
      </c>
      <c r="AU151" s="21">
        <f>'Variables AME'!AS285</f>
        <v>2.083603219</v>
      </c>
      <c r="AV151" s="21">
        <f>'Variables AME'!AT285</f>
        <v>2.0587982889999998</v>
      </c>
      <c r="AW151" s="21">
        <f>'Variables AME'!AU285</f>
        <v>2.0341480600000001</v>
      </c>
      <c r="AX151" s="21">
        <f>'Variables AME'!AV285</f>
        <v>2.009930175</v>
      </c>
    </row>
    <row r="152" spans="1:50" x14ac:dyDescent="0.25">
      <c r="A152" s="165"/>
      <c r="B152" s="168"/>
      <c r="C152" t="s">
        <v>167</v>
      </c>
      <c r="D152" s="21">
        <f>'Variables AME'!B286</f>
        <v>0.97330043380902398</v>
      </c>
      <c r="E152" s="21">
        <f>'Variables AME'!C286</f>
        <v>0.97720067894938101</v>
      </c>
      <c r="F152" s="21">
        <f>'Variables AME'!D286</f>
        <v>0.98227098530000001</v>
      </c>
      <c r="G152" s="21">
        <f>'Variables AME'!E286</f>
        <v>1.208120284</v>
      </c>
      <c r="H152" s="21">
        <f>'Variables AME'!F286</f>
        <v>1.6475324309999999</v>
      </c>
      <c r="I152" s="21">
        <f>'Variables AME'!G286</f>
        <v>2.2896012190000001</v>
      </c>
      <c r="J152" s="21">
        <f>'Variables AME'!H286</f>
        <v>3.2523105980000002</v>
      </c>
      <c r="K152" s="21">
        <f>'Variables AME'!I286</f>
        <v>4.5618722900000002</v>
      </c>
      <c r="L152" s="21">
        <f>'Variables AME'!J286</f>
        <v>6.1645087390000004</v>
      </c>
      <c r="M152" s="21">
        <f>'Variables AME'!K286</f>
        <v>8.2513084729999999</v>
      </c>
      <c r="N152" s="21">
        <f>'Variables AME'!L286</f>
        <v>11.228735199999999</v>
      </c>
      <c r="O152" s="21">
        <f>'Variables AME'!M286</f>
        <v>15.70144771</v>
      </c>
      <c r="P152" s="21">
        <f>'Variables AME'!N286</f>
        <v>17.869513319999999</v>
      </c>
      <c r="Q152" s="21">
        <f>'Variables AME'!O286</f>
        <v>17.48865412</v>
      </c>
      <c r="R152" s="21">
        <f>'Variables AME'!P286</f>
        <v>15.63747349</v>
      </c>
      <c r="S152" s="21">
        <f>'Variables AME'!Q286</f>
        <v>13.879007870000001</v>
      </c>
      <c r="T152" s="21">
        <f>'Variables AME'!R286</f>
        <v>12.51825833</v>
      </c>
      <c r="U152" s="21">
        <f>'Variables AME'!S286</f>
        <v>13.97358013</v>
      </c>
      <c r="V152" s="21">
        <f>'Variables AME'!T286</f>
        <v>16.780151140000001</v>
      </c>
      <c r="W152" s="21">
        <f>'Variables AME'!U286</f>
        <v>20.005840540000001</v>
      </c>
      <c r="X152" s="21">
        <f>'Variables AME'!V286</f>
        <v>19.684645239999998</v>
      </c>
      <c r="Y152" s="21">
        <f>'Variables AME'!W286</f>
        <v>17.12436512</v>
      </c>
      <c r="Z152" s="21">
        <f>'Variables AME'!X286</f>
        <v>16.13004999</v>
      </c>
      <c r="AA152" s="21">
        <f>'Variables AME'!Y286</f>
        <v>16.486423640000002</v>
      </c>
      <c r="AB152" s="21">
        <f>'Variables AME'!Z286</f>
        <v>17.596699780000002</v>
      </c>
      <c r="AC152" s="21">
        <f>'Variables AME'!AA286</f>
        <v>18.977731949999999</v>
      </c>
      <c r="AD152" s="21">
        <f>'Variables AME'!AB286</f>
        <v>20.33502601</v>
      </c>
      <c r="AE152" s="21">
        <f>'Variables AME'!AC286</f>
        <v>21.311130909999999</v>
      </c>
      <c r="AF152" s="21">
        <f>'Variables AME'!AD286</f>
        <v>22.01480308</v>
      </c>
      <c r="AG152" s="21">
        <f>'Variables AME'!AE286</f>
        <v>22.613155200000001</v>
      </c>
      <c r="AH152" s="21">
        <f>'Variables AME'!AF286</f>
        <v>23.2384144</v>
      </c>
      <c r="AI152" s="21">
        <f>'Variables AME'!AG286</f>
        <v>23.920781560000002</v>
      </c>
      <c r="AJ152" s="21">
        <f>'Variables AME'!AH286</f>
        <v>24.413633090000001</v>
      </c>
      <c r="AK152" s="21">
        <f>'Variables AME'!AI286</f>
        <v>24.753895249999999</v>
      </c>
      <c r="AL152" s="21">
        <f>'Variables AME'!AJ286</f>
        <v>25.026459809999999</v>
      </c>
      <c r="AM152" s="21">
        <f>'Variables AME'!AK286</f>
        <v>25.299629920000001</v>
      </c>
      <c r="AN152" s="21">
        <f>'Variables AME'!AL286</f>
        <v>25.590797089999999</v>
      </c>
      <c r="AO152" s="21">
        <f>'Variables AME'!AM286</f>
        <v>25.740366680000001</v>
      </c>
      <c r="AP152" s="21">
        <f>'Variables AME'!AN286</f>
        <v>25.790119180000001</v>
      </c>
      <c r="AQ152" s="21">
        <f>'Variables AME'!AO286</f>
        <v>25.79939641</v>
      </c>
      <c r="AR152" s="21">
        <f>'Variables AME'!AP286</f>
        <v>25.81208595</v>
      </c>
      <c r="AS152" s="21">
        <f>'Variables AME'!AQ286</f>
        <v>25.83859035</v>
      </c>
      <c r="AT152" s="21">
        <f>'Variables AME'!AR286</f>
        <v>25.99662502</v>
      </c>
      <c r="AU152" s="21">
        <f>'Variables AME'!AS286</f>
        <v>26.230145610000001</v>
      </c>
      <c r="AV152" s="21">
        <f>'Variables AME'!AT286</f>
        <v>26.47962124</v>
      </c>
      <c r="AW152" s="21">
        <f>'Variables AME'!AU286</f>
        <v>26.711813110000001</v>
      </c>
      <c r="AX152" s="21">
        <f>'Variables AME'!AV286</f>
        <v>26.924364140000002</v>
      </c>
    </row>
    <row r="155" spans="1:50" x14ac:dyDescent="0.25">
      <c r="A155" s="165" t="s">
        <v>760</v>
      </c>
      <c r="B155" s="26" t="s">
        <v>314</v>
      </c>
      <c r="C155" t="s">
        <v>152</v>
      </c>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row>
    <row r="156" spans="1:50" x14ac:dyDescent="0.25">
      <c r="A156" s="165"/>
      <c r="B156" s="167" t="s">
        <v>311</v>
      </c>
      <c r="C156" t="s">
        <v>153</v>
      </c>
      <c r="D156" s="21">
        <f>'Variables AME'!B588*'Variables AME'!$S$64</f>
        <v>0</v>
      </c>
      <c r="E156" s="21">
        <f>'Variables AME'!C588*'Variables AME'!$S$64</f>
        <v>56.682313082695288</v>
      </c>
      <c r="F156" s="21">
        <f>'Variables AME'!D588*'Variables AME'!$S$64</f>
        <v>56.77083759459039</v>
      </c>
      <c r="G156" s="21">
        <f>'Variables AME'!E588*'Variables AME'!$S$64</f>
        <v>56.711691351984015</v>
      </c>
      <c r="H156" s="21">
        <f>'Variables AME'!F588*'Variables AME'!$S$64</f>
        <v>65.2636478095462</v>
      </c>
      <c r="I156" s="21">
        <f>'Variables AME'!G588*'Variables AME'!$S$64</f>
        <v>51.687466754729442</v>
      </c>
      <c r="J156" s="21">
        <f>'Variables AME'!H588*'Variables AME'!$S$64</f>
        <v>59.655903680596886</v>
      </c>
      <c r="K156" s="21">
        <f>'Variables AME'!I588*'Variables AME'!$S$64</f>
        <v>67.928580218998519</v>
      </c>
      <c r="L156" s="21">
        <f>'Variables AME'!J588*'Variables AME'!$S$64</f>
        <v>74.30418668330573</v>
      </c>
      <c r="M156" s="21">
        <f>'Variables AME'!K588*'Variables AME'!$S$64</f>
        <v>70.655566707687768</v>
      </c>
      <c r="N156" s="21">
        <f>'Variables AME'!L588*'Variables AME'!$S$64</f>
        <v>64.906513535347898</v>
      </c>
      <c r="O156" s="21">
        <f>'Variables AME'!M588*'Variables AME'!$S$64</f>
        <v>55.252946829358706</v>
      </c>
      <c r="P156" s="21">
        <f>'Variables AME'!N588*'Variables AME'!$S$64</f>
        <v>49.981461050251461</v>
      </c>
      <c r="Q156" s="21">
        <f>'Variables AME'!O588*'Variables AME'!$S$64</f>
        <v>55.488798112227542</v>
      </c>
      <c r="R156" s="21">
        <f>'Variables AME'!P588*'Variables AME'!$S$64</f>
        <v>64.124811979740187</v>
      </c>
      <c r="S156" s="21">
        <f>'Variables AME'!Q588*'Variables AME'!$S$64</f>
        <v>60.349113915978897</v>
      </c>
      <c r="T156" s="21">
        <f>'Variables AME'!R588*'Variables AME'!$S$64</f>
        <v>61.625954643779075</v>
      </c>
      <c r="U156" s="21">
        <f>'Variables AME'!S588*'Variables AME'!$S$64</f>
        <v>63.683454692112029</v>
      </c>
      <c r="V156" s="21">
        <f>'Variables AME'!T588*'Variables AME'!$S$64</f>
        <v>66.203806270811157</v>
      </c>
      <c r="W156" s="21">
        <f>'Variables AME'!U588*'Variables AME'!$S$64</f>
        <v>68.796008676148745</v>
      </c>
      <c r="X156" s="21">
        <f>'Variables AME'!V588*'Variables AME'!$S$64</f>
        <v>71.532609038651515</v>
      </c>
      <c r="Y156" s="21">
        <f>'Variables AME'!W588*'Variables AME'!$S$64</f>
        <v>74.825128213348819</v>
      </c>
      <c r="Z156" s="21">
        <f>'Variables AME'!X588*'Variables AME'!$S$64</f>
        <v>72.630106763936439</v>
      </c>
      <c r="AA156" s="21">
        <f>'Variables AME'!Y588*'Variables AME'!$S$64</f>
        <v>70.967271040881428</v>
      </c>
      <c r="AB156" s="21">
        <f>'Variables AME'!Z588*'Variables AME'!$S$64</f>
        <v>69.350340181307715</v>
      </c>
      <c r="AC156" s="21">
        <f>'Variables AME'!AA588*'Variables AME'!$S$64</f>
        <v>67.766816963719137</v>
      </c>
      <c r="AD156" s="21">
        <f>'Variables AME'!AB588*'Variables AME'!$S$64</f>
        <v>66.196613055656471</v>
      </c>
      <c r="AE156" s="21">
        <f>'Variables AME'!AC588*'Variables AME'!$S$64</f>
        <v>64.904566961559951</v>
      </c>
      <c r="AF156" s="21">
        <f>'Variables AME'!AD588*'Variables AME'!$S$64</f>
        <v>63.606513669028288</v>
      </c>
      <c r="AG156" s="21">
        <f>'Variables AME'!AE588*'Variables AME'!$S$64</f>
        <v>62.330316751480488</v>
      </c>
      <c r="AH156" s="21">
        <f>'Variables AME'!AF588*'Variables AME'!$S$64</f>
        <v>61.079470160190901</v>
      </c>
      <c r="AI156" s="21">
        <f>'Variables AME'!AG588*'Variables AME'!$S$64</f>
        <v>59.853030773094694</v>
      </c>
      <c r="AJ156" s="21">
        <f>'Variables AME'!AH588*'Variables AME'!$S$64</f>
        <v>58.569444717787832</v>
      </c>
      <c r="AK156" s="21">
        <f>'Variables AME'!AI588*'Variables AME'!$S$64</f>
        <v>57.289728643644423</v>
      </c>
      <c r="AL156" s="21">
        <f>'Variables AME'!AJ588*'Variables AME'!$S$64</f>
        <v>56.026856865799601</v>
      </c>
      <c r="AM156" s="21">
        <f>'Variables AME'!AK588*'Variables AME'!$S$64</f>
        <v>54.787374446830988</v>
      </c>
      <c r="AN156" s="21">
        <f>'Variables AME'!AL588*'Variables AME'!$S$64</f>
        <v>53.56998804626803</v>
      </c>
      <c r="AO156" s="21">
        <f>'Variables AME'!AM588*'Variables AME'!$S$64</f>
        <v>52.958298719094216</v>
      </c>
      <c r="AP156" s="21">
        <f>'Variables AME'!AN588*'Variables AME'!$S$64</f>
        <v>52.389748723584546</v>
      </c>
      <c r="AQ156" s="21">
        <f>'Variables AME'!AO588*'Variables AME'!$S$64</f>
        <v>51.933207880473681</v>
      </c>
      <c r="AR156" s="21">
        <f>'Variables AME'!AP588*'Variables AME'!$S$64</f>
        <v>52.289309221429647</v>
      </c>
      <c r="AS156" s="21">
        <f>'Variables AME'!AQ588*'Variables AME'!$S$64</f>
        <v>52.806679365748352</v>
      </c>
      <c r="AT156" s="21">
        <f>'Variables AME'!AR588*'Variables AME'!$S$64</f>
        <v>53.289710263096566</v>
      </c>
      <c r="AU156" s="21">
        <f>'Variables AME'!AS588*'Variables AME'!$S$64</f>
        <v>53.76903608842963</v>
      </c>
      <c r="AV156" s="21">
        <f>'Variables AME'!AT588*'Variables AME'!$S$64</f>
        <v>54.242546141311436</v>
      </c>
      <c r="AW156" s="21">
        <f>'Variables AME'!AU588*'Variables AME'!$S$64</f>
        <v>54.71187623276483</v>
      </c>
      <c r="AX156" s="21">
        <f>'Variables AME'!AV588*'Variables AME'!$S$64</f>
        <v>55.189328708688826</v>
      </c>
    </row>
    <row r="157" spans="1:50" x14ac:dyDescent="0.25">
      <c r="A157" s="165"/>
      <c r="B157" s="167"/>
      <c r="C157" t="s">
        <v>154</v>
      </c>
      <c r="D157" s="21">
        <f>'Variables AME'!B589*'Variables AME'!$S$64</f>
        <v>0</v>
      </c>
      <c r="E157" s="21">
        <f>'Variables AME'!C589*'Variables AME'!$S$64</f>
        <v>68.694544769508795</v>
      </c>
      <c r="F157" s="21">
        <f>'Variables AME'!D589*'Variables AME'!$S$64</f>
        <v>72.457253839587864</v>
      </c>
      <c r="G157" s="21">
        <f>'Variables AME'!E589*'Variables AME'!$S$64</f>
        <v>69.383286930712998</v>
      </c>
      <c r="H157" s="21">
        <f>'Variables AME'!F589*'Variables AME'!$S$64</f>
        <v>73.504511562471393</v>
      </c>
      <c r="I157" s="21">
        <f>'Variables AME'!G589*'Variables AME'!$S$64</f>
        <v>75.32578276610954</v>
      </c>
      <c r="J157" s="21">
        <f>'Variables AME'!H589*'Variables AME'!$S$64</f>
        <v>77.153813690848395</v>
      </c>
      <c r="K157" s="21">
        <f>'Variables AME'!I589*'Variables AME'!$S$64</f>
        <v>78.071874326242593</v>
      </c>
      <c r="L157" s="21">
        <f>'Variables AME'!J589*'Variables AME'!$S$64</f>
        <v>78.74988042969467</v>
      </c>
      <c r="M157" s="21">
        <f>'Variables AME'!K589*'Variables AME'!$S$64</f>
        <v>79.126121296252521</v>
      </c>
      <c r="N157" s="21">
        <f>'Variables AME'!L589*'Variables AME'!$S$64</f>
        <v>78.903048240597542</v>
      </c>
      <c r="O157" s="21">
        <f>'Variables AME'!M589*'Variables AME'!$S$64</f>
        <v>78.764608922774585</v>
      </c>
      <c r="P157" s="21">
        <f>'Variables AME'!N589*'Variables AME'!$S$64</f>
        <v>80.176387875432013</v>
      </c>
      <c r="Q157" s="21">
        <f>'Variables AME'!O589*'Variables AME'!$S$64</f>
        <v>80.509325647374823</v>
      </c>
      <c r="R157" s="21">
        <f>'Variables AME'!P589*'Variables AME'!$S$64</f>
        <v>81.226507807473411</v>
      </c>
      <c r="S157" s="21">
        <f>'Variables AME'!Q589*'Variables AME'!$S$64</f>
        <v>81.807082096826875</v>
      </c>
      <c r="T157" s="21">
        <f>'Variables AME'!R589*'Variables AME'!$S$64</f>
        <v>80.921266738040373</v>
      </c>
      <c r="U157" s="21">
        <f>'Variables AME'!S589*'Variables AME'!$S$64</f>
        <v>80.043072500750299</v>
      </c>
      <c r="V157" s="21">
        <f>'Variables AME'!T589*'Variables AME'!$S$64</f>
        <v>80.270201012143104</v>
      </c>
      <c r="W157" s="21">
        <f>'Variables AME'!U589*'Variables AME'!$S$64</f>
        <v>80.193402172640347</v>
      </c>
      <c r="X157" s="21">
        <f>'Variables AME'!V589*'Variables AME'!$S$64</f>
        <v>79.75492927970204</v>
      </c>
      <c r="Y157" s="21">
        <f>'Variables AME'!W589*'Variables AME'!$S$64</f>
        <v>79.485091194536466</v>
      </c>
      <c r="Z157" s="21">
        <f>'Variables AME'!X589*'Variables AME'!$S$64</f>
        <v>78.638800082914528</v>
      </c>
      <c r="AA157" s="21">
        <f>'Variables AME'!Y589*'Variables AME'!$S$64</f>
        <v>77.7024788480186</v>
      </c>
      <c r="AB157" s="21">
        <f>'Variables AME'!Z589*'Variables AME'!$S$64</f>
        <v>76.838188569088132</v>
      </c>
      <c r="AC157" s="21">
        <f>'Variables AME'!AA589*'Variables AME'!$S$64</f>
        <v>76.027379617522001</v>
      </c>
      <c r="AD157" s="21">
        <f>'Variables AME'!AB589*'Variables AME'!$S$64</f>
        <v>75.228801694131278</v>
      </c>
      <c r="AE157" s="21">
        <f>'Variables AME'!AC589*'Variables AME'!$S$64</f>
        <v>74.762779230750937</v>
      </c>
      <c r="AF157" s="21">
        <f>'Variables AME'!AD589*'Variables AME'!$S$64</f>
        <v>74.213856057937434</v>
      </c>
      <c r="AG157" s="21">
        <f>'Variables AME'!AE589*'Variables AME'!$S$64</f>
        <v>73.6564629052762</v>
      </c>
      <c r="AH157" s="21">
        <f>'Variables AME'!AF589*'Variables AME'!$S$64</f>
        <v>73.087103418886841</v>
      </c>
      <c r="AI157" s="21">
        <f>'Variables AME'!AG589*'Variables AME'!$S$64</f>
        <v>72.509312559663499</v>
      </c>
      <c r="AJ157" s="21">
        <f>'Variables AME'!AH589*'Variables AME'!$S$64</f>
        <v>71.808078578912486</v>
      </c>
      <c r="AK157" s="21">
        <f>'Variables AME'!AI589*'Variables AME'!$S$64</f>
        <v>71.089564669709944</v>
      </c>
      <c r="AL157" s="21">
        <f>'Variables AME'!AJ589*'Variables AME'!$S$64</f>
        <v>70.340989111144211</v>
      </c>
      <c r="AM157" s="21">
        <f>'Variables AME'!AK589*'Variables AME'!$S$64</f>
        <v>69.576608846283946</v>
      </c>
      <c r="AN157" s="21">
        <f>'Variables AME'!AL589*'Variables AME'!$S$64</f>
        <v>68.796255108585811</v>
      </c>
      <c r="AO157" s="21">
        <f>'Variables AME'!AM589*'Variables AME'!$S$64</f>
        <v>68.080392629455304</v>
      </c>
      <c r="AP157" s="21">
        <f>'Variables AME'!AN589*'Variables AME'!$S$64</f>
        <v>67.427028458195039</v>
      </c>
      <c r="AQ157" s="21">
        <f>'Variables AME'!AO589*'Variables AME'!$S$64</f>
        <v>66.882594808272032</v>
      </c>
      <c r="AR157" s="21">
        <f>'Variables AME'!AP589*'Variables AME'!$S$64</f>
        <v>67.392087446578046</v>
      </c>
      <c r="AS157" s="21">
        <f>'Variables AME'!AQ589*'Variables AME'!$S$64</f>
        <v>68.169666560027864</v>
      </c>
      <c r="AT157" s="21">
        <f>'Variables AME'!AR589*'Variables AME'!$S$64</f>
        <v>68.773672959215645</v>
      </c>
      <c r="AU157" s="21">
        <f>'Variables AME'!AS589*'Variables AME'!$S$64</f>
        <v>69.356351512666095</v>
      </c>
      <c r="AV157" s="21">
        <f>'Variables AME'!AT589*'Variables AME'!$S$64</f>
        <v>69.905642945472977</v>
      </c>
      <c r="AW157" s="21">
        <f>'Variables AME'!AU589*'Variables AME'!$S$64</f>
        <v>70.427856534187157</v>
      </c>
      <c r="AX157" s="21">
        <f>'Variables AME'!AV589*'Variables AME'!$S$64</f>
        <v>70.94579352821674</v>
      </c>
    </row>
    <row r="158" spans="1:50" x14ac:dyDescent="0.25">
      <c r="A158" s="165"/>
      <c r="B158" s="167" t="s">
        <v>312</v>
      </c>
      <c r="C158" t="s">
        <v>155</v>
      </c>
      <c r="D158" s="21">
        <f>'Variables AME'!B590*'Variables AME'!$S$64</f>
        <v>0</v>
      </c>
      <c r="E158" s="21">
        <f>'Variables AME'!C590*'Variables AME'!$S$64</f>
        <v>78.462578149812202</v>
      </c>
      <c r="F158" s="21">
        <f>'Variables AME'!D590*'Variables AME'!$S$64</f>
        <v>78.538977279035478</v>
      </c>
      <c r="G158" s="21">
        <f>'Variables AME'!E590*'Variables AME'!$S$64</f>
        <v>78.912307223046767</v>
      </c>
      <c r="H158" s="21">
        <f>'Variables AME'!F590*'Variables AME'!$S$64</f>
        <v>79.378454941554438</v>
      </c>
      <c r="I158" s="21">
        <f>'Variables AME'!G590*'Variables AME'!$S$64</f>
        <v>80.632356633795865</v>
      </c>
      <c r="J158" s="21">
        <f>'Variables AME'!H590*'Variables AME'!$S$64</f>
        <v>79.890149909960329</v>
      </c>
      <c r="K158" s="21">
        <f>'Variables AME'!I590*'Variables AME'!$S$64</f>
        <v>80.942010056176443</v>
      </c>
      <c r="L158" s="21">
        <f>'Variables AME'!J590*'Variables AME'!$S$64</f>
        <v>82.323991150185421</v>
      </c>
      <c r="M158" s="21">
        <f>'Variables AME'!K590*'Variables AME'!$S$64</f>
        <v>82.990988281272422</v>
      </c>
      <c r="N158" s="21">
        <f>'Variables AME'!L590*'Variables AME'!$S$64</f>
        <v>83.084372618930345</v>
      </c>
      <c r="O158" s="21">
        <f>'Variables AME'!M590*'Variables AME'!$S$64</f>
        <v>83.137026689355608</v>
      </c>
      <c r="P158" s="21">
        <f>'Variables AME'!N590*'Variables AME'!$S$64</f>
        <v>84.828627514154803</v>
      </c>
      <c r="Q158" s="21">
        <f>'Variables AME'!O590*'Variables AME'!$S$64</f>
        <v>86.171935610935407</v>
      </c>
      <c r="R158" s="21">
        <f>'Variables AME'!P590*'Variables AME'!$S$64</f>
        <v>87.514822546305012</v>
      </c>
      <c r="S158" s="21">
        <f>'Variables AME'!Q590*'Variables AME'!$S$64</f>
        <v>90.203894644094518</v>
      </c>
      <c r="T158" s="21">
        <f>'Variables AME'!R590*'Variables AME'!$S$64</f>
        <v>90.923496526055985</v>
      </c>
      <c r="U158" s="21">
        <f>'Variables AME'!S590*'Variables AME'!$S$64</f>
        <v>94.758571835280591</v>
      </c>
      <c r="V158" s="21">
        <f>'Variables AME'!T590*'Variables AME'!$S$64</f>
        <v>99.520858094019914</v>
      </c>
      <c r="W158" s="21">
        <f>'Variables AME'!U590*'Variables AME'!$S$64</f>
        <v>104.47793431573243</v>
      </c>
      <c r="X158" s="21">
        <f>'Variables AME'!V590*'Variables AME'!$S$64</f>
        <v>102.94668880804616</v>
      </c>
      <c r="Y158" s="21">
        <f>'Variables AME'!W590*'Variables AME'!$S$64</f>
        <v>101.72229942803048</v>
      </c>
      <c r="Z158" s="21">
        <f>'Variables AME'!X590*'Variables AME'!$S$64</f>
        <v>99.284439531616187</v>
      </c>
      <c r="AA158" s="21">
        <f>'Variables AME'!Y590*'Variables AME'!$S$64</f>
        <v>98.535908707811728</v>
      </c>
      <c r="AB158" s="21">
        <f>'Variables AME'!Z590*'Variables AME'!$S$64</f>
        <v>97.853838651331628</v>
      </c>
      <c r="AC158" s="21">
        <f>'Variables AME'!AA590*'Variables AME'!$S$64</f>
        <v>97.41621381220223</v>
      </c>
      <c r="AD158" s="21">
        <f>'Variables AME'!AB590*'Variables AME'!$S$64</f>
        <v>97.092023146387533</v>
      </c>
      <c r="AE158" s="21">
        <f>'Variables AME'!AC590*'Variables AME'!$S$64</f>
        <v>97.843452516011055</v>
      </c>
      <c r="AF158" s="21">
        <f>'Variables AME'!AD590*'Variables AME'!$S$64</f>
        <v>98.316092241382933</v>
      </c>
      <c r="AG158" s="21">
        <f>'Variables AME'!AE590*'Variables AME'!$S$64</f>
        <v>98.840491297870116</v>
      </c>
      <c r="AH158" s="21">
        <f>'Variables AME'!AF590*'Variables AME'!$S$64</f>
        <v>99.421610438761533</v>
      </c>
      <c r="AI158" s="21">
        <f>'Variables AME'!AG590*'Variables AME'!$S$64</f>
        <v>100.02364812271398</v>
      </c>
      <c r="AJ158" s="21">
        <f>'Variables AME'!AH590*'Variables AME'!$S$64</f>
        <v>100.63041934836671</v>
      </c>
      <c r="AK158" s="21">
        <f>'Variables AME'!AI590*'Variables AME'!$S$64</f>
        <v>101.23442710315332</v>
      </c>
      <c r="AL158" s="21">
        <f>'Variables AME'!AJ590*'Variables AME'!$S$64</f>
        <v>101.85238466419482</v>
      </c>
      <c r="AM158" s="21">
        <f>'Variables AME'!AK590*'Variables AME'!$S$64</f>
        <v>102.5242478550332</v>
      </c>
      <c r="AN158" s="21">
        <f>'Variables AME'!AL590*'Variables AME'!$S$64</f>
        <v>103.20699885194831</v>
      </c>
      <c r="AO158" s="21">
        <f>'Variables AME'!AM590*'Variables AME'!$S$64</f>
        <v>103.6950315342476</v>
      </c>
      <c r="AP158" s="21">
        <f>'Variables AME'!AN590*'Variables AME'!$S$64</f>
        <v>104.17787613043677</v>
      </c>
      <c r="AQ158" s="21">
        <f>'Variables AME'!AO590*'Variables AME'!$S$64</f>
        <v>104.67370615105881</v>
      </c>
      <c r="AR158" s="21">
        <f>'Variables AME'!AP590*'Variables AME'!$S$64</f>
        <v>105.18147372924201</v>
      </c>
      <c r="AS158" s="21">
        <f>'Variables AME'!AQ590*'Variables AME'!$S$64</f>
        <v>105.70657344296328</v>
      </c>
      <c r="AT158" s="21">
        <f>'Variables AME'!AR590*'Variables AME'!$S$64</f>
        <v>105.91925330977534</v>
      </c>
      <c r="AU158" s="21">
        <f>'Variables AME'!AS590*'Variables AME'!$S$64</f>
        <v>106.07475226572987</v>
      </c>
      <c r="AV158" s="21">
        <f>'Variables AME'!AT590*'Variables AME'!$S$64</f>
        <v>106.25069655054362</v>
      </c>
      <c r="AW158" s="21">
        <f>'Variables AME'!AU590*'Variables AME'!$S$64</f>
        <v>106.4626375719109</v>
      </c>
      <c r="AX158" s="21">
        <f>'Variables AME'!AV590*'Variables AME'!$S$64</f>
        <v>106.70334107199363</v>
      </c>
    </row>
    <row r="159" spans="1:50" x14ac:dyDescent="0.25">
      <c r="A159" s="165"/>
      <c r="B159" s="167"/>
      <c r="C159" t="s">
        <v>156</v>
      </c>
      <c r="D159" s="21">
        <f>'Variables AME'!B591*'Variables AME'!$S$64</f>
        <v>0</v>
      </c>
      <c r="E159" s="21">
        <f>'Variables AME'!C591*'Variables AME'!$S$64</f>
        <v>246.43494827846504</v>
      </c>
      <c r="F159" s="21">
        <f>'Variables AME'!D591*'Variables AME'!$S$64</f>
        <v>247.16164232486048</v>
      </c>
      <c r="G159" s="21">
        <f>'Variables AME'!E591*'Variables AME'!$S$64</f>
        <v>249.99330785735464</v>
      </c>
      <c r="H159" s="21">
        <f>'Variables AME'!F591*'Variables AME'!$S$64</f>
        <v>261.50323240077205</v>
      </c>
      <c r="I159" s="21">
        <f>'Variables AME'!G591*'Variables AME'!$S$64</f>
        <v>252.05481647754405</v>
      </c>
      <c r="J159" s="21">
        <f>'Variables AME'!H591*'Variables AME'!$S$64</f>
        <v>264.62764170405524</v>
      </c>
      <c r="K159" s="21">
        <f>'Variables AME'!I591*'Variables AME'!$S$64</f>
        <v>279.82950427337727</v>
      </c>
      <c r="L159" s="21">
        <f>'Variables AME'!J591*'Variables AME'!$S$64</f>
        <v>295.41482155596469</v>
      </c>
      <c r="M159" s="21">
        <f>'Variables AME'!K591*'Variables AME'!$S$64</f>
        <v>296.53047398974712</v>
      </c>
      <c r="N159" s="21">
        <f>'Variables AME'!L591*'Variables AME'!$S$64</f>
        <v>291.0697931566994</v>
      </c>
      <c r="O159" s="21">
        <f>'Variables AME'!M591*'Variables AME'!$S$64</f>
        <v>277.78371718302429</v>
      </c>
      <c r="P159" s="21">
        <f>'Variables AME'!N591*'Variables AME'!$S$64</f>
        <v>278.43534692620239</v>
      </c>
      <c r="Q159" s="21">
        <f>'Variables AME'!O591*'Variables AME'!$S$64</f>
        <v>293.28435792171598</v>
      </c>
      <c r="R159" s="21">
        <f>'Variables AME'!P591*'Variables AME'!$S$64</f>
        <v>317.60761968859561</v>
      </c>
      <c r="S159" s="21">
        <f>'Variables AME'!Q591*'Variables AME'!$S$64</f>
        <v>334.12963019121383</v>
      </c>
      <c r="T159" s="21">
        <f>'Variables AME'!R591*'Variables AME'!$S$64</f>
        <v>358.34871562103052</v>
      </c>
      <c r="U159" s="21">
        <f>'Variables AME'!S591*'Variables AME'!$S$64</f>
        <v>325.50049146908242</v>
      </c>
      <c r="V159" s="21">
        <f>'Variables AME'!T591*'Variables AME'!$S$64</f>
        <v>322.58136765981624</v>
      </c>
      <c r="W159" s="21">
        <f>'Variables AME'!U591*'Variables AME'!$S$64</f>
        <v>328.13745564847795</v>
      </c>
      <c r="X159" s="21">
        <f>'Variables AME'!V591*'Variables AME'!$S$64</f>
        <v>329.5095767999336</v>
      </c>
      <c r="Y159" s="21">
        <f>'Variables AME'!W591*'Variables AME'!$S$64</f>
        <v>330.48615680715653</v>
      </c>
      <c r="Z159" s="21">
        <f>'Variables AME'!X591*'Variables AME'!$S$64</f>
        <v>327.16510643212882</v>
      </c>
      <c r="AA159" s="21">
        <f>'Variables AME'!Y591*'Variables AME'!$S$64</f>
        <v>324.19773157048888</v>
      </c>
      <c r="AB159" s="21">
        <f>'Variables AME'!Z591*'Variables AME'!$S$64</f>
        <v>321.37750497765256</v>
      </c>
      <c r="AC159" s="21">
        <f>'Variables AME'!AA591*'Variables AME'!$S$64</f>
        <v>318.94396129688045</v>
      </c>
      <c r="AD159" s="21">
        <f>'Variables AME'!AB591*'Variables AME'!$S$64</f>
        <v>316.67560846444633</v>
      </c>
      <c r="AE159" s="21">
        <f>'Variables AME'!AC591*'Variables AME'!$S$64</f>
        <v>316.09944116075076</v>
      </c>
      <c r="AF159" s="21">
        <f>'Variables AME'!AD591*'Variables AME'!$S$64</f>
        <v>316.13250245274628</v>
      </c>
      <c r="AG159" s="21">
        <f>'Variables AME'!AE591*'Variables AME'!$S$64</f>
        <v>316.28884454708646</v>
      </c>
      <c r="AH159" s="21">
        <f>'Variables AME'!AF591*'Variables AME'!$S$64</f>
        <v>316.46111944629973</v>
      </c>
      <c r="AI159" s="21">
        <f>'Variables AME'!AG591*'Variables AME'!$S$64</f>
        <v>316.71196992321086</v>
      </c>
      <c r="AJ159" s="21">
        <f>'Variables AME'!AH591*'Variables AME'!$S$64</f>
        <v>318.18750882744297</v>
      </c>
      <c r="AK159" s="21">
        <f>'Variables AME'!AI591*'Variables AME'!$S$64</f>
        <v>318.89805543047652</v>
      </c>
      <c r="AL159" s="21">
        <f>'Variables AME'!AJ591*'Variables AME'!$S$64</f>
        <v>319.51754910541086</v>
      </c>
      <c r="AM159" s="21">
        <f>'Variables AME'!AK591*'Variables AME'!$S$64</f>
        <v>320.22410209225944</v>
      </c>
      <c r="AN159" s="21">
        <f>'Variables AME'!AL591*'Variables AME'!$S$64</f>
        <v>320.92201054662439</v>
      </c>
      <c r="AO159" s="21">
        <f>'Variables AME'!AM591*'Variables AME'!$S$64</f>
        <v>326.26635157395259</v>
      </c>
      <c r="AP159" s="21">
        <f>'Variables AME'!AN591*'Variables AME'!$S$64</f>
        <v>332.96386060755134</v>
      </c>
      <c r="AQ159" s="21">
        <f>'Variables AME'!AO591*'Variables AME'!$S$64</f>
        <v>340.24497025528842</v>
      </c>
      <c r="AR159" s="21">
        <f>'Variables AME'!AP591*'Variables AME'!$S$64</f>
        <v>348.18258021359674</v>
      </c>
      <c r="AS159" s="21">
        <f>'Variables AME'!AQ591*'Variables AME'!$S$64</f>
        <v>356.86827231454015</v>
      </c>
      <c r="AT159" s="21">
        <f>'Variables AME'!AR591*'Variables AME'!$S$64</f>
        <v>361.63886440443679</v>
      </c>
      <c r="AU159" s="21">
        <f>'Variables AME'!AS591*'Variables AME'!$S$64</f>
        <v>366.4341703834744</v>
      </c>
      <c r="AV159" s="21">
        <f>'Variables AME'!AT591*'Variables AME'!$S$64</f>
        <v>371.47054371413657</v>
      </c>
      <c r="AW159" s="21">
        <f>'Variables AME'!AU591*'Variables AME'!$S$64</f>
        <v>376.74550640585323</v>
      </c>
      <c r="AX159" s="21">
        <f>'Variables AME'!AV591*'Variables AME'!$S$64</f>
        <v>382.25783323975014</v>
      </c>
    </row>
    <row r="160" spans="1:50" x14ac:dyDescent="0.25">
      <c r="A160" s="165"/>
      <c r="B160" s="167"/>
      <c r="C160" t="s">
        <v>157</v>
      </c>
      <c r="D160" s="21">
        <f>'Variables AME'!B592*'Variables AME'!$S$64</f>
        <v>0</v>
      </c>
      <c r="E160" s="21">
        <f>'Variables AME'!C592*'Variables AME'!$S$64</f>
        <v>84.623325092473038</v>
      </c>
      <c r="F160" s="21">
        <f>'Variables AME'!D592*'Variables AME'!$S$64</f>
        <v>83.837236399471408</v>
      </c>
      <c r="G160" s="21">
        <f>'Variables AME'!E592*'Variables AME'!$S$64</f>
        <v>83.410766716957767</v>
      </c>
      <c r="H160" s="21">
        <f>'Variables AME'!F592*'Variables AME'!$S$64</f>
        <v>84.656584653784591</v>
      </c>
      <c r="I160" s="21">
        <f>'Variables AME'!G592*'Variables AME'!$S$64</f>
        <v>84.389513037232106</v>
      </c>
      <c r="J160" s="21">
        <f>'Variables AME'!H592*'Variables AME'!$S$64</f>
        <v>86.35906573518713</v>
      </c>
      <c r="K160" s="21">
        <f>'Variables AME'!I592*'Variables AME'!$S$64</f>
        <v>88.171840298867281</v>
      </c>
      <c r="L160" s="21">
        <f>'Variables AME'!J592*'Variables AME'!$S$64</f>
        <v>90.605827745385312</v>
      </c>
      <c r="M160" s="21">
        <f>'Variables AME'!K592*'Variables AME'!$S$64</f>
        <v>90.911003514630977</v>
      </c>
      <c r="N160" s="21">
        <f>'Variables AME'!L592*'Variables AME'!$S$64</f>
        <v>89.719059510835123</v>
      </c>
      <c r="O160" s="21">
        <f>'Variables AME'!M592*'Variables AME'!$S$64</f>
        <v>87.922327853103454</v>
      </c>
      <c r="P160" s="21">
        <f>'Variables AME'!N592*'Variables AME'!$S$64</f>
        <v>87.303761462871989</v>
      </c>
      <c r="Q160" s="21">
        <f>'Variables AME'!O592*'Variables AME'!$S$64</f>
        <v>89.537233381903746</v>
      </c>
      <c r="R160" s="21">
        <f>'Variables AME'!P592*'Variables AME'!$S$64</f>
        <v>93.266783797740274</v>
      </c>
      <c r="S160" s="21">
        <f>'Variables AME'!Q592*'Variables AME'!$S$64</f>
        <v>98.0883261687177</v>
      </c>
      <c r="T160" s="21">
        <f>'Variables AME'!R592*'Variables AME'!$S$64</f>
        <v>100.02987120301751</v>
      </c>
      <c r="U160" s="21">
        <f>'Variables AME'!S592*'Variables AME'!$S$64</f>
        <v>104.24450747176955</v>
      </c>
      <c r="V160" s="21">
        <f>'Variables AME'!T592*'Variables AME'!$S$64</f>
        <v>107.34924623153908</v>
      </c>
      <c r="W160" s="21">
        <f>'Variables AME'!U592*'Variables AME'!$S$64</f>
        <v>110.51952650833285</v>
      </c>
      <c r="X160" s="21">
        <f>'Variables AME'!V592*'Variables AME'!$S$64</f>
        <v>119.82588460166733</v>
      </c>
      <c r="Y160" s="21">
        <f>'Variables AME'!W592*'Variables AME'!$S$64</f>
        <v>133.80346872965487</v>
      </c>
      <c r="Z160" s="21">
        <f>'Variables AME'!X592*'Variables AME'!$S$64</f>
        <v>120.80547304638334</v>
      </c>
      <c r="AA160" s="21">
        <f>'Variables AME'!Y592*'Variables AME'!$S$64</f>
        <v>119.4381185330775</v>
      </c>
      <c r="AB160" s="21">
        <f>'Variables AME'!Z592*'Variables AME'!$S$64</f>
        <v>119.51613302511481</v>
      </c>
      <c r="AC160" s="21">
        <f>'Variables AME'!AA592*'Variables AME'!$S$64</f>
        <v>119.75361784865399</v>
      </c>
      <c r="AD160" s="21">
        <f>'Variables AME'!AB592*'Variables AME'!$S$64</f>
        <v>119.694585818004</v>
      </c>
      <c r="AE160" s="21">
        <f>'Variables AME'!AC592*'Variables AME'!$S$64</f>
        <v>120.52877526745888</v>
      </c>
      <c r="AF160" s="21">
        <f>'Variables AME'!AD592*'Variables AME'!$S$64</f>
        <v>121.14242807483203</v>
      </c>
      <c r="AG160" s="21">
        <f>'Variables AME'!AE592*'Variables AME'!$S$64</f>
        <v>121.76946416938301</v>
      </c>
      <c r="AH160" s="21">
        <f>'Variables AME'!AF592*'Variables AME'!$S$64</f>
        <v>122.37142025289867</v>
      </c>
      <c r="AI160" s="21">
        <f>'Variables AME'!AG592*'Variables AME'!$S$64</f>
        <v>123.01377108742692</v>
      </c>
      <c r="AJ160" s="21">
        <f>'Variables AME'!AH592*'Variables AME'!$S$64</f>
        <v>123.78664272414566</v>
      </c>
      <c r="AK160" s="21">
        <f>'Variables AME'!AI592*'Variables AME'!$S$64</f>
        <v>124.57910860510421</v>
      </c>
      <c r="AL160" s="21">
        <f>'Variables AME'!AJ592*'Variables AME'!$S$64</f>
        <v>125.35879063807329</v>
      </c>
      <c r="AM160" s="21">
        <f>'Variables AME'!AK592*'Variables AME'!$S$64</f>
        <v>126.13801496356871</v>
      </c>
      <c r="AN160" s="21">
        <f>'Variables AME'!AL592*'Variables AME'!$S$64</f>
        <v>126.92513262141757</v>
      </c>
      <c r="AO160" s="21">
        <f>'Variables AME'!AM592*'Variables AME'!$S$64</f>
        <v>129.45429142650173</v>
      </c>
      <c r="AP160" s="21">
        <f>'Variables AME'!AN592*'Variables AME'!$S$64</f>
        <v>132.11882859623771</v>
      </c>
      <c r="AQ160" s="21">
        <f>'Variables AME'!AO592*'Variables AME'!$S$64</f>
        <v>134.93045881892266</v>
      </c>
      <c r="AR160" s="21">
        <f>'Variables AME'!AP592*'Variables AME'!$S$64</f>
        <v>137.91121729837428</v>
      </c>
      <c r="AS160" s="21">
        <f>'Variables AME'!AQ592*'Variables AME'!$S$64</f>
        <v>141.08719170742219</v>
      </c>
      <c r="AT160" s="21">
        <f>'Variables AME'!AR592*'Variables AME'!$S$64</f>
        <v>135.71936685912397</v>
      </c>
      <c r="AU160" s="21">
        <f>'Variables AME'!AS592*'Variables AME'!$S$64</f>
        <v>136.95613444346731</v>
      </c>
      <c r="AV160" s="21">
        <f>'Variables AME'!AT592*'Variables AME'!$S$64</f>
        <v>138.63765846296434</v>
      </c>
      <c r="AW160" s="21">
        <f>'Variables AME'!AU592*'Variables AME'!$S$64</f>
        <v>140.05603760588497</v>
      </c>
      <c r="AX160" s="21">
        <f>'Variables AME'!AV592*'Variables AME'!$S$64</f>
        <v>141.26943775237703</v>
      </c>
    </row>
    <row r="161" spans="1:50" x14ac:dyDescent="0.25">
      <c r="A161" s="165"/>
      <c r="B161" s="167"/>
      <c r="C161" t="s">
        <v>158</v>
      </c>
      <c r="D161" s="21">
        <f>'Variables AME'!B593*'Variables AME'!$S$64</f>
        <v>0</v>
      </c>
      <c r="E161" s="21">
        <f>'Variables AME'!C593*'Variables AME'!$S$64</f>
        <v>119.19252900656973</v>
      </c>
      <c r="F161" s="21">
        <f>'Variables AME'!D593*'Variables AME'!$S$64</f>
        <v>118.93349047769173</v>
      </c>
      <c r="G161" s="21">
        <f>'Variables AME'!E593*'Variables AME'!$S$64</f>
        <v>120.01854991145549</v>
      </c>
      <c r="H161" s="21">
        <f>'Variables AME'!F593*'Variables AME'!$S$64</f>
        <v>138.20878336401282</v>
      </c>
      <c r="I161" s="21">
        <f>'Variables AME'!G593*'Variables AME'!$S$64</f>
        <v>129.64758229555321</v>
      </c>
      <c r="J161" s="21">
        <f>'Variables AME'!H593*'Variables AME'!$S$64</f>
        <v>139.55309346874873</v>
      </c>
      <c r="K161" s="21">
        <f>'Variables AME'!I593*'Variables AME'!$S$64</f>
        <v>151.3282984528449</v>
      </c>
      <c r="L161" s="21">
        <f>'Variables AME'!J593*'Variables AME'!$S$64</f>
        <v>149.9201048166185</v>
      </c>
      <c r="M161" s="21">
        <f>'Variables AME'!K593*'Variables AME'!$S$64</f>
        <v>138.87706911852732</v>
      </c>
      <c r="N161" s="21">
        <f>'Variables AME'!L593*'Variables AME'!$S$64</f>
        <v>137.0422990601561</v>
      </c>
      <c r="O161" s="21">
        <f>'Variables AME'!M593*'Variables AME'!$S$64</f>
        <v>135.24685977303565</v>
      </c>
      <c r="P161" s="21">
        <f>'Variables AME'!N593*'Variables AME'!$S$64</f>
        <v>142.09018825795428</v>
      </c>
      <c r="Q161" s="21">
        <f>'Variables AME'!O593*'Variables AME'!$S$64</f>
        <v>160.6148781388795</v>
      </c>
      <c r="R161" s="21">
        <f>'Variables AME'!P593*'Variables AME'!$S$64</f>
        <v>171.1868909662804</v>
      </c>
      <c r="S161" s="21">
        <f>'Variables AME'!Q593*'Variables AME'!$S$64</f>
        <v>166.12085933752206</v>
      </c>
      <c r="T161" s="21">
        <f>'Variables AME'!R593*'Variables AME'!$S$64</f>
        <v>180.97550212978607</v>
      </c>
      <c r="U161" s="21">
        <f>'Variables AME'!S593*'Variables AME'!$S$64</f>
        <v>183.21084260403595</v>
      </c>
      <c r="V161" s="21">
        <f>'Variables AME'!T593*'Variables AME'!$S$64</f>
        <v>195.36620632265752</v>
      </c>
      <c r="W161" s="21">
        <f>'Variables AME'!U593*'Variables AME'!$S$64</f>
        <v>212.10421055811975</v>
      </c>
      <c r="X161" s="21">
        <f>'Variables AME'!V593*'Variables AME'!$S$64</f>
        <v>243.22628889586809</v>
      </c>
      <c r="Y161" s="21">
        <f>'Variables AME'!W593*'Variables AME'!$S$64</f>
        <v>296.76782237171335</v>
      </c>
      <c r="Z161" s="21">
        <f>'Variables AME'!X593*'Variables AME'!$S$64</f>
        <v>271.92298359651159</v>
      </c>
      <c r="AA161" s="21">
        <f>'Variables AME'!Y593*'Variables AME'!$S$64</f>
        <v>267.67615984595056</v>
      </c>
      <c r="AB161" s="21">
        <f>'Variables AME'!Z593*'Variables AME'!$S$64</f>
        <v>265.97654299057245</v>
      </c>
      <c r="AC161" s="21">
        <f>'Variables AME'!AA593*'Variables AME'!$S$64</f>
        <v>264.43025802866083</v>
      </c>
      <c r="AD161" s="21">
        <f>'Variables AME'!AB593*'Variables AME'!$S$64</f>
        <v>262.64620169386461</v>
      </c>
      <c r="AE161" s="21">
        <f>'Variables AME'!AC593*'Variables AME'!$S$64</f>
        <v>262.99512148002003</v>
      </c>
      <c r="AF161" s="21">
        <f>'Variables AME'!AD593*'Variables AME'!$S$64</f>
        <v>262.87827128583177</v>
      </c>
      <c r="AG161" s="21">
        <f>'Variables AME'!AE593*'Variables AME'!$S$64</f>
        <v>262.84354117453302</v>
      </c>
      <c r="AH161" s="21">
        <f>'Variables AME'!AF593*'Variables AME'!$S$64</f>
        <v>262.94028640537886</v>
      </c>
      <c r="AI161" s="21">
        <f>'Variables AME'!AG593*'Variables AME'!$S$64</f>
        <v>263.15999359731694</v>
      </c>
      <c r="AJ161" s="21">
        <f>'Variables AME'!AH593*'Variables AME'!$S$64</f>
        <v>263.50462869927929</v>
      </c>
      <c r="AK161" s="21">
        <f>'Variables AME'!AI593*'Variables AME'!$S$64</f>
        <v>263.94890692766</v>
      </c>
      <c r="AL161" s="21">
        <f>'Variables AME'!AJ593*'Variables AME'!$S$64</f>
        <v>264.18712344393157</v>
      </c>
      <c r="AM161" s="21">
        <f>'Variables AME'!AK593*'Variables AME'!$S$64</f>
        <v>264.47021689403454</v>
      </c>
      <c r="AN161" s="21">
        <f>'Variables AME'!AL593*'Variables AME'!$S$64</f>
        <v>264.75920102720028</v>
      </c>
      <c r="AO161" s="21">
        <f>'Variables AME'!AM593*'Variables AME'!$S$64</f>
        <v>272.16745206844377</v>
      </c>
      <c r="AP161" s="21">
        <f>'Variables AME'!AN593*'Variables AME'!$S$64</f>
        <v>280.25898211785574</v>
      </c>
      <c r="AQ161" s="21">
        <f>'Variables AME'!AO593*'Variables AME'!$S$64</f>
        <v>289.03037021709696</v>
      </c>
      <c r="AR161" s="21">
        <f>'Variables AME'!AP593*'Variables AME'!$S$64</f>
        <v>298.64111369943447</v>
      </c>
      <c r="AS161" s="21">
        <f>'Variables AME'!AQ593*'Variables AME'!$S$64</f>
        <v>309.18903147406934</v>
      </c>
      <c r="AT161" s="21">
        <f>'Variables AME'!AR593*'Variables AME'!$S$64</f>
        <v>314.61853838340619</v>
      </c>
      <c r="AU161" s="21">
        <f>'Variables AME'!AS593*'Variables AME'!$S$64</f>
        <v>320.41843181289937</v>
      </c>
      <c r="AV161" s="21">
        <f>'Variables AME'!AT593*'Variables AME'!$S$64</f>
        <v>326.51792635943997</v>
      </c>
      <c r="AW161" s="21">
        <f>'Variables AME'!AU593*'Variables AME'!$S$64</f>
        <v>332.90408498135002</v>
      </c>
      <c r="AX161" s="21">
        <f>'Variables AME'!AV593*'Variables AME'!$S$64</f>
        <v>339.59727593673585</v>
      </c>
    </row>
    <row r="162" spans="1:50" x14ac:dyDescent="0.25">
      <c r="A162" s="165"/>
      <c r="B162" s="167"/>
      <c r="C162" t="s">
        <v>159</v>
      </c>
      <c r="D162" s="21">
        <f>'Variables AME'!B594*'Variables AME'!$S$64</f>
        <v>0</v>
      </c>
      <c r="E162" s="21">
        <f>'Variables AME'!C594*'Variables AME'!$S$64</f>
        <v>106.89316376616647</v>
      </c>
      <c r="F162" s="21">
        <f>'Variables AME'!D594*'Variables AME'!$S$64</f>
        <v>107.20671488987337</v>
      </c>
      <c r="G162" s="21">
        <f>'Variables AME'!E594*'Variables AME'!$S$64</f>
        <v>89.897691033367849</v>
      </c>
      <c r="H162" s="21">
        <f>'Variables AME'!F594*'Variables AME'!$S$64</f>
        <v>93.82608841087351</v>
      </c>
      <c r="I162" s="21">
        <f>'Variables AME'!G594*'Variables AME'!$S$64</f>
        <v>97.82039450736832</v>
      </c>
      <c r="J162" s="21">
        <f>'Variables AME'!H594*'Variables AME'!$S$64</f>
        <v>97.72371404769568</v>
      </c>
      <c r="K162" s="21">
        <f>'Variables AME'!I594*'Variables AME'!$S$64</f>
        <v>98.882175829528677</v>
      </c>
      <c r="L162" s="21">
        <f>'Variables AME'!J594*'Variables AME'!$S$64</f>
        <v>100.29215519719122</v>
      </c>
      <c r="M162" s="21">
        <f>'Variables AME'!K594*'Variables AME'!$S$64</f>
        <v>101.17693533034063</v>
      </c>
      <c r="N162" s="21">
        <f>'Variables AME'!L594*'Variables AME'!$S$64</f>
        <v>101.89128150054646</v>
      </c>
      <c r="O162" s="21">
        <f>'Variables AME'!M594*'Variables AME'!$S$64</f>
        <v>103.16754942722616</v>
      </c>
      <c r="P162" s="21">
        <f>'Variables AME'!N594*'Variables AME'!$S$64</f>
        <v>103.31744553893557</v>
      </c>
      <c r="Q162" s="21">
        <f>'Variables AME'!O594*'Variables AME'!$S$64</f>
        <v>105.04182894240738</v>
      </c>
      <c r="R162" s="21">
        <f>'Variables AME'!P594*'Variables AME'!$S$64</f>
        <v>106.91809973307433</v>
      </c>
      <c r="S162" s="21">
        <f>'Variables AME'!Q594*'Variables AME'!$S$64</f>
        <v>110.16783135951351</v>
      </c>
      <c r="T162" s="21">
        <f>'Variables AME'!R594*'Variables AME'!$S$64</f>
        <v>111.31519700287478</v>
      </c>
      <c r="U162" s="21">
        <f>'Variables AME'!S594*'Variables AME'!$S$64</f>
        <v>111.59174985395724</v>
      </c>
      <c r="V162" s="21">
        <f>'Variables AME'!T594*'Variables AME'!$S$64</f>
        <v>111.62563111792583</v>
      </c>
      <c r="W162" s="21">
        <f>'Variables AME'!U594*'Variables AME'!$S$64</f>
        <v>111.77482590011222</v>
      </c>
      <c r="X162" s="21">
        <f>'Variables AME'!V594*'Variables AME'!$S$64</f>
        <v>104.38826757009183</v>
      </c>
      <c r="Y162" s="21">
        <f>'Variables AME'!W594*'Variables AME'!$S$64</f>
        <v>98.191452093028175</v>
      </c>
      <c r="Z162" s="21">
        <f>'Variables AME'!X594*'Variables AME'!$S$64</f>
        <v>94.325073890845047</v>
      </c>
      <c r="AA162" s="21">
        <f>'Variables AME'!Y594*'Variables AME'!$S$64</f>
        <v>93.046058782527311</v>
      </c>
      <c r="AB162" s="21">
        <f>'Variables AME'!Z594*'Variables AME'!$S$64</f>
        <v>91.73035219876806</v>
      </c>
      <c r="AC162" s="21">
        <f>'Variables AME'!AA594*'Variables AME'!$S$64</f>
        <v>91.038191880187782</v>
      </c>
      <c r="AD162" s="21">
        <f>'Variables AME'!AB594*'Variables AME'!$S$64</f>
        <v>90.124424999375506</v>
      </c>
      <c r="AE162" s="21">
        <f>'Variables AME'!AC594*'Variables AME'!$S$64</f>
        <v>89.643304228942739</v>
      </c>
      <c r="AF162" s="21">
        <f>'Variables AME'!AD594*'Variables AME'!$S$64</f>
        <v>89.289388774562667</v>
      </c>
      <c r="AG162" s="21">
        <f>'Variables AME'!AE594*'Variables AME'!$S$64</f>
        <v>88.971530606816927</v>
      </c>
      <c r="AH162" s="21">
        <f>'Variables AME'!AF594*'Variables AME'!$S$64</f>
        <v>88.578174103772611</v>
      </c>
      <c r="AI162" s="21">
        <f>'Variables AME'!AG594*'Variables AME'!$S$64</f>
        <v>88.212649014493834</v>
      </c>
      <c r="AJ162" s="21">
        <f>'Variables AME'!AH594*'Variables AME'!$S$64</f>
        <v>87.673371952295184</v>
      </c>
      <c r="AK162" s="21">
        <f>'Variables AME'!AI594*'Variables AME'!$S$64</f>
        <v>87.182529620600675</v>
      </c>
      <c r="AL162" s="21">
        <f>'Variables AME'!AJ594*'Variables AME'!$S$64</f>
        <v>86.637672263385952</v>
      </c>
      <c r="AM162" s="21">
        <f>'Variables AME'!AK594*'Variables AME'!$S$64</f>
        <v>86.050299557748986</v>
      </c>
      <c r="AN162" s="21">
        <f>'Variables AME'!AL594*'Variables AME'!$S$64</f>
        <v>85.475516232286139</v>
      </c>
      <c r="AO162" s="21">
        <f>'Variables AME'!AM594*'Variables AME'!$S$64</f>
        <v>84.847501318234592</v>
      </c>
      <c r="AP162" s="21">
        <f>'Variables AME'!AN594*'Variables AME'!$S$64</f>
        <v>84.230341080746726</v>
      </c>
      <c r="AQ162" s="21">
        <f>'Variables AME'!AO594*'Variables AME'!$S$64</f>
        <v>83.585177455801599</v>
      </c>
      <c r="AR162" s="21">
        <f>'Variables AME'!AP594*'Variables AME'!$S$64</f>
        <v>82.935111831204352</v>
      </c>
      <c r="AS162" s="21">
        <f>'Variables AME'!AQ594*'Variables AME'!$S$64</f>
        <v>82.28933740428721</v>
      </c>
      <c r="AT162" s="21">
        <f>'Variables AME'!AR594*'Variables AME'!$S$64</f>
        <v>81.70414148177386</v>
      </c>
      <c r="AU162" s="21">
        <f>'Variables AME'!AS594*'Variables AME'!$S$64</f>
        <v>81.18654271516202</v>
      </c>
      <c r="AV162" s="21">
        <f>'Variables AME'!AT594*'Variables AME'!$S$64</f>
        <v>80.674086385145372</v>
      </c>
      <c r="AW162" s="21">
        <f>'Variables AME'!AU594*'Variables AME'!$S$64</f>
        <v>80.157465104477538</v>
      </c>
      <c r="AX162" s="21">
        <f>'Variables AME'!AV594*'Variables AME'!$S$64</f>
        <v>79.631077384512011</v>
      </c>
    </row>
    <row r="163" spans="1:50" x14ac:dyDescent="0.25">
      <c r="A163" s="165"/>
      <c r="B163" s="167"/>
      <c r="C163" t="s">
        <v>160</v>
      </c>
      <c r="D163" s="21">
        <f>'Variables AME'!B595*'Variables AME'!$S$64</f>
        <v>0</v>
      </c>
      <c r="E163" s="21">
        <f>'Variables AME'!C595*'Variables AME'!$S$64</f>
        <v>208.58528927977815</v>
      </c>
      <c r="F163" s="21">
        <f>'Variables AME'!D595*'Variables AME'!$S$64</f>
        <v>209.93449980298686</v>
      </c>
      <c r="G163" s="21">
        <f>'Variables AME'!E595*'Variables AME'!$S$64</f>
        <v>194.87230325821437</v>
      </c>
      <c r="H163" s="21">
        <f>'Variables AME'!F595*'Variables AME'!$S$64</f>
        <v>192.49956292389209</v>
      </c>
      <c r="I163" s="21">
        <f>'Variables AME'!G595*'Variables AME'!$S$64</f>
        <v>195.38418564091333</v>
      </c>
      <c r="J163" s="21">
        <f>'Variables AME'!H595*'Variables AME'!$S$64</f>
        <v>193.07472256579339</v>
      </c>
      <c r="K163" s="21">
        <f>'Variables AME'!I595*'Variables AME'!$S$64</f>
        <v>194.69307038983794</v>
      </c>
      <c r="L163" s="21">
        <f>'Variables AME'!J595*'Variables AME'!$S$64</f>
        <v>196.95128323283922</v>
      </c>
      <c r="M163" s="21">
        <f>'Variables AME'!K595*'Variables AME'!$S$64</f>
        <v>197.82572592201456</v>
      </c>
      <c r="N163" s="21">
        <f>'Variables AME'!L595*'Variables AME'!$S$64</f>
        <v>197.23428289313719</v>
      </c>
      <c r="O163" s="21">
        <f>'Variables AME'!M595*'Variables AME'!$S$64</f>
        <v>196.621311632361</v>
      </c>
      <c r="P163" s="21">
        <f>'Variables AME'!N595*'Variables AME'!$S$64</f>
        <v>208.23818002846164</v>
      </c>
      <c r="Q163" s="21">
        <f>'Variables AME'!O595*'Variables AME'!$S$64</f>
        <v>210.25462204119526</v>
      </c>
      <c r="R163" s="21">
        <f>'Variables AME'!P595*'Variables AME'!$S$64</f>
        <v>210.45040302405843</v>
      </c>
      <c r="S163" s="21">
        <f>'Variables AME'!Q595*'Variables AME'!$S$64</f>
        <v>213.82126868025199</v>
      </c>
      <c r="T163" s="21">
        <f>'Variables AME'!R595*'Variables AME'!$S$64</f>
        <v>215.95783206837442</v>
      </c>
      <c r="U163" s="21">
        <f>'Variables AME'!S595*'Variables AME'!$S$64</f>
        <v>216.28850373094573</v>
      </c>
      <c r="V163" s="21">
        <f>'Variables AME'!T595*'Variables AME'!$S$64</f>
        <v>216.12222212150326</v>
      </c>
      <c r="W163" s="21">
        <f>'Variables AME'!U595*'Variables AME'!$S$64</f>
        <v>215.97364419188855</v>
      </c>
      <c r="X163" s="21">
        <f>'Variables AME'!V595*'Variables AME'!$S$64</f>
        <v>201.26129243660077</v>
      </c>
      <c r="Y163" s="21">
        <f>'Variables AME'!W595*'Variables AME'!$S$64</f>
        <v>188.97669253854644</v>
      </c>
      <c r="Z163" s="21">
        <f>'Variables AME'!X595*'Variables AME'!$S$64</f>
        <v>178.68949741682891</v>
      </c>
      <c r="AA163" s="21">
        <f>'Variables AME'!Y595*'Variables AME'!$S$64</f>
        <v>171.18644361866768</v>
      </c>
      <c r="AB163" s="21">
        <f>'Variables AME'!Z595*'Variables AME'!$S$64</f>
        <v>163.89371252138193</v>
      </c>
      <c r="AC163" s="21">
        <f>'Variables AME'!AA595*'Variables AME'!$S$64</f>
        <v>156.9541391648591</v>
      </c>
      <c r="AD163" s="21">
        <f>'Variables AME'!AB595*'Variables AME'!$S$64</f>
        <v>150.2392596201523</v>
      </c>
      <c r="AE163" s="21">
        <f>'Variables AME'!AC595*'Variables AME'!$S$64</f>
        <v>144.60681438657133</v>
      </c>
      <c r="AF163" s="21">
        <f>'Variables AME'!AD595*'Variables AME'!$S$64</f>
        <v>141.30718137088803</v>
      </c>
      <c r="AG163" s="21">
        <f>'Variables AME'!AE595*'Variables AME'!$S$64</f>
        <v>138.51405705598671</v>
      </c>
      <c r="AH163" s="21">
        <f>'Variables AME'!AF595*'Variables AME'!$S$64</f>
        <v>135.60684069455812</v>
      </c>
      <c r="AI163" s="21">
        <f>'Variables AME'!AG595*'Variables AME'!$S$64</f>
        <v>132.87454353174456</v>
      </c>
      <c r="AJ163" s="21">
        <f>'Variables AME'!AH595*'Variables AME'!$S$64</f>
        <v>130.63802004954326</v>
      </c>
      <c r="AK163" s="21">
        <f>'Variables AME'!AI595*'Variables AME'!$S$64</f>
        <v>128.8302870240253</v>
      </c>
      <c r="AL163" s="21">
        <f>'Variables AME'!AJ595*'Variables AME'!$S$64</f>
        <v>127.14270072249205</v>
      </c>
      <c r="AM163" s="21">
        <f>'Variables AME'!AK595*'Variables AME'!$S$64</f>
        <v>125.45590287250384</v>
      </c>
      <c r="AN163" s="21">
        <f>'Variables AME'!AL595*'Variables AME'!$S$64</f>
        <v>123.91322071755447</v>
      </c>
      <c r="AO163" s="21">
        <f>'Variables AME'!AM595*'Variables AME'!$S$64</f>
        <v>122.27455941041306</v>
      </c>
      <c r="AP163" s="21">
        <f>'Variables AME'!AN595*'Variables AME'!$S$64</f>
        <v>120.77216653427489</v>
      </c>
      <c r="AQ163" s="21">
        <f>'Variables AME'!AO595*'Variables AME'!$S$64</f>
        <v>119.31811089573658</v>
      </c>
      <c r="AR163" s="21">
        <f>'Variables AME'!AP595*'Variables AME'!$S$64</f>
        <v>117.90964558868846</v>
      </c>
      <c r="AS163" s="21">
        <f>'Variables AME'!AQ595*'Variables AME'!$S$64</f>
        <v>116.55494366172964</v>
      </c>
      <c r="AT163" s="21">
        <f>'Variables AME'!AR595*'Variables AME'!$S$64</f>
        <v>115.67992798407477</v>
      </c>
      <c r="AU163" s="21">
        <f>'Variables AME'!AS595*'Variables AME'!$S$64</f>
        <v>114.57004610305269</v>
      </c>
      <c r="AV163" s="21">
        <f>'Variables AME'!AT595*'Variables AME'!$S$64</f>
        <v>113.45898011196634</v>
      </c>
      <c r="AW163" s="21">
        <f>'Variables AME'!AU595*'Variables AME'!$S$64</f>
        <v>112.38277141600359</v>
      </c>
      <c r="AX163" s="21">
        <f>'Variables AME'!AV595*'Variables AME'!$S$64</f>
        <v>111.32968416630021</v>
      </c>
    </row>
    <row r="164" spans="1:50" x14ac:dyDescent="0.25">
      <c r="A164" s="165"/>
      <c r="B164" s="167"/>
      <c r="C164" t="s">
        <v>237</v>
      </c>
      <c r="D164" s="21">
        <f>'Variables AME'!B596*'Variables AME'!$S$64</f>
        <v>0</v>
      </c>
      <c r="E164" s="21">
        <f>'Variables AME'!C596*'Variables AME'!$S$64</f>
        <v>56.976375169064653</v>
      </c>
      <c r="F164" s="21">
        <f>'Variables AME'!D596*'Variables AME'!$S$64</f>
        <v>56.901943111741353</v>
      </c>
      <c r="G164" s="21">
        <f>'Variables AME'!E596*'Variables AME'!$S$64</f>
        <v>57.698241722448451</v>
      </c>
      <c r="H164" s="21">
        <f>'Variables AME'!F596*'Variables AME'!$S$64</f>
        <v>58.082936698428753</v>
      </c>
      <c r="I164" s="21">
        <f>'Variables AME'!G596*'Variables AME'!$S$64</f>
        <v>58.809247416939854</v>
      </c>
      <c r="J164" s="21">
        <f>'Variables AME'!H596*'Variables AME'!$S$64</f>
        <v>58.200802831278914</v>
      </c>
      <c r="K164" s="21">
        <f>'Variables AME'!I596*'Variables AME'!$S$64</f>
        <v>59.175556130509342</v>
      </c>
      <c r="L164" s="21">
        <f>'Variables AME'!J596*'Variables AME'!$S$64</f>
        <v>60.38413724440592</v>
      </c>
      <c r="M164" s="21">
        <f>'Variables AME'!K596*'Variables AME'!$S$64</f>
        <v>61.018379911719542</v>
      </c>
      <c r="N164" s="21">
        <f>'Variables AME'!L596*'Variables AME'!$S$64</f>
        <v>61.114927192073345</v>
      </c>
      <c r="O164" s="21">
        <f>'Variables AME'!M596*'Variables AME'!$S$64</f>
        <v>61.096430828587117</v>
      </c>
      <c r="P164" s="21">
        <f>'Variables AME'!N596*'Variables AME'!$S$64</f>
        <v>60.287850723956446</v>
      </c>
      <c r="Q164" s="21">
        <f>'Variables AME'!O596*'Variables AME'!$S$64</f>
        <v>61.21128769735958</v>
      </c>
      <c r="R164" s="21">
        <f>'Variables AME'!P596*'Variables AME'!$S$64</f>
        <v>62.444184551102722</v>
      </c>
      <c r="S164" s="21">
        <f>'Variables AME'!Q596*'Variables AME'!$S$64</f>
        <v>65.038362328437486</v>
      </c>
      <c r="T164" s="21">
        <f>'Variables AME'!R596*'Variables AME'!$S$64</f>
        <v>65.33133361940672</v>
      </c>
      <c r="U164" s="21">
        <f>'Variables AME'!S596*'Variables AME'!$S$64</f>
        <v>66.614472966326332</v>
      </c>
      <c r="V164" s="21">
        <f>'Variables AME'!T596*'Variables AME'!$S$64</f>
        <v>67.261493188564955</v>
      </c>
      <c r="W164" s="21">
        <f>'Variables AME'!U596*'Variables AME'!$S$64</f>
        <v>67.850980705519007</v>
      </c>
      <c r="X164" s="21">
        <f>'Variables AME'!V596*'Variables AME'!$S$64</f>
        <v>66.874631789321995</v>
      </c>
      <c r="Y164" s="21">
        <f>'Variables AME'!W596*'Variables AME'!$S$64</f>
        <v>65.305692533731957</v>
      </c>
      <c r="Z164" s="21">
        <f>'Variables AME'!X596*'Variables AME'!$S$64</f>
        <v>62.736483090335689</v>
      </c>
      <c r="AA164" s="21">
        <f>'Variables AME'!Y596*'Variables AME'!$S$64</f>
        <v>62.917536660189562</v>
      </c>
      <c r="AB164" s="21">
        <f>'Variables AME'!Z596*'Variables AME'!$S$64</f>
        <v>63.16009763925608</v>
      </c>
      <c r="AC164" s="21">
        <f>'Variables AME'!AA596*'Variables AME'!$S$64</f>
        <v>63.443848819296925</v>
      </c>
      <c r="AD164" s="21">
        <f>'Variables AME'!AB596*'Variables AME'!$S$64</f>
        <v>63.725265393651604</v>
      </c>
      <c r="AE164" s="21">
        <f>'Variables AME'!AC596*'Variables AME'!$S$64</f>
        <v>64.402995384767109</v>
      </c>
      <c r="AF164" s="21">
        <f>'Variables AME'!AD596*'Variables AME'!$S$64</f>
        <v>65.026090643318426</v>
      </c>
      <c r="AG164" s="21">
        <f>'Variables AME'!AE596*'Variables AME'!$S$64</f>
        <v>65.677914843290765</v>
      </c>
      <c r="AH164" s="21">
        <f>'Variables AME'!AF596*'Variables AME'!$S$64</f>
        <v>66.329171598411278</v>
      </c>
      <c r="AI164" s="21">
        <f>'Variables AME'!AG596*'Variables AME'!$S$64</f>
        <v>66.999771955263384</v>
      </c>
      <c r="AJ164" s="21">
        <f>'Variables AME'!AH596*'Variables AME'!$S$64</f>
        <v>67.642561397649303</v>
      </c>
      <c r="AK164" s="21">
        <f>'Variables AME'!AI596*'Variables AME'!$S$64</f>
        <v>68.312034204869448</v>
      </c>
      <c r="AL164" s="21">
        <f>'Variables AME'!AJ596*'Variables AME'!$S$64</f>
        <v>68.948856003651031</v>
      </c>
      <c r="AM164" s="21">
        <f>'Variables AME'!AK596*'Variables AME'!$S$64</f>
        <v>69.590974105005159</v>
      </c>
      <c r="AN164" s="21">
        <f>'Variables AME'!AL596*'Variables AME'!$S$64</f>
        <v>70.234775595594584</v>
      </c>
      <c r="AO164" s="21">
        <f>'Variables AME'!AM596*'Variables AME'!$S$64</f>
        <v>70.868655282035448</v>
      </c>
      <c r="AP164" s="21">
        <f>'Variables AME'!AN596*'Variables AME'!$S$64</f>
        <v>71.493460567890082</v>
      </c>
      <c r="AQ164" s="21">
        <f>'Variables AME'!AO596*'Variables AME'!$S$64</f>
        <v>72.088016161884156</v>
      </c>
      <c r="AR164" s="21">
        <f>'Variables AME'!AP596*'Variables AME'!$S$64</f>
        <v>72.672592410416897</v>
      </c>
      <c r="AS164" s="21">
        <f>'Variables AME'!AQ596*'Variables AME'!$S$64</f>
        <v>73.25745998044377</v>
      </c>
      <c r="AT164" s="21">
        <f>'Variables AME'!AR596*'Variables AME'!$S$64</f>
        <v>73.800518920903258</v>
      </c>
      <c r="AU164" s="21">
        <f>'Variables AME'!AS596*'Variables AME'!$S$64</f>
        <v>74.355165531152025</v>
      </c>
      <c r="AV164" s="21">
        <f>'Variables AME'!AT596*'Variables AME'!$S$64</f>
        <v>74.905556652177594</v>
      </c>
      <c r="AW164" s="21">
        <f>'Variables AME'!AU596*'Variables AME'!$S$64</f>
        <v>75.45152057479531</v>
      </c>
      <c r="AX164" s="21">
        <f>'Variables AME'!AV596*'Variables AME'!$S$64</f>
        <v>75.991200756817307</v>
      </c>
    </row>
    <row r="165" spans="1:50" x14ac:dyDescent="0.25">
      <c r="A165" s="165"/>
      <c r="B165" s="167"/>
      <c r="C165" t="s">
        <v>161</v>
      </c>
      <c r="D165" s="21">
        <f>'Variables AME'!B597*'Variables AME'!$S$64</f>
        <v>0</v>
      </c>
      <c r="E165" s="21">
        <f>'Variables AME'!C597*'Variables AME'!$S$64</f>
        <v>105.84590211602045</v>
      </c>
      <c r="F165" s="21">
        <f>'Variables AME'!D597*'Variables AME'!$S$64</f>
        <v>105.79205211562476</v>
      </c>
      <c r="G165" s="21">
        <f>'Variables AME'!E597*'Variables AME'!$S$64</f>
        <v>102.44304215110509</v>
      </c>
      <c r="H165" s="21">
        <f>'Variables AME'!F597*'Variables AME'!$S$64</f>
        <v>103.36637442378586</v>
      </c>
      <c r="I165" s="21">
        <f>'Variables AME'!G597*'Variables AME'!$S$64</f>
        <v>102.1300717877976</v>
      </c>
      <c r="J165" s="21">
        <f>'Variables AME'!H597*'Variables AME'!$S$64</f>
        <v>100.03977988100181</v>
      </c>
      <c r="K165" s="21">
        <f>'Variables AME'!I597*'Variables AME'!$S$64</f>
        <v>101.88405032862462</v>
      </c>
      <c r="L165" s="21">
        <f>'Variables AME'!J597*'Variables AME'!$S$64</f>
        <v>105.04432466597358</v>
      </c>
      <c r="M165" s="21">
        <f>'Variables AME'!K597*'Variables AME'!$S$64</f>
        <v>105.20985525162398</v>
      </c>
      <c r="N165" s="21">
        <f>'Variables AME'!L597*'Variables AME'!$S$64</f>
        <v>102.83440319063466</v>
      </c>
      <c r="O165" s="21">
        <f>'Variables AME'!M597*'Variables AME'!$S$64</f>
        <v>99.354847361877887</v>
      </c>
      <c r="P165" s="21">
        <f>'Variables AME'!N597*'Variables AME'!$S$64</f>
        <v>103.01087091293347</v>
      </c>
      <c r="Q165" s="21">
        <f>'Variables AME'!O597*'Variables AME'!$S$64</f>
        <v>106.19228058996529</v>
      </c>
      <c r="R165" s="21">
        <f>'Variables AME'!P597*'Variables AME'!$S$64</f>
        <v>110.84535879330519</v>
      </c>
      <c r="S165" s="21">
        <f>'Variables AME'!Q597*'Variables AME'!$S$64</f>
        <v>116.33628138300081</v>
      </c>
      <c r="T165" s="21">
        <f>'Variables AME'!R597*'Variables AME'!$S$64</f>
        <v>119.85004203402167</v>
      </c>
      <c r="U165" s="21">
        <f>'Variables AME'!S597*'Variables AME'!$S$64</f>
        <v>129.61368505094805</v>
      </c>
      <c r="V165" s="21">
        <f>'Variables AME'!T597*'Variables AME'!$S$64</f>
        <v>141.48615854907933</v>
      </c>
      <c r="W165" s="21">
        <f>'Variables AME'!U597*'Variables AME'!$S$64</f>
        <v>153.77071116649168</v>
      </c>
      <c r="X165" s="21">
        <f>'Variables AME'!V597*'Variables AME'!$S$64</f>
        <v>136.36484130193986</v>
      </c>
      <c r="Y165" s="21">
        <f>'Variables AME'!W597*'Variables AME'!$S$64</f>
        <v>127.29284056646188</v>
      </c>
      <c r="Z165" s="21">
        <f>'Variables AME'!X597*'Variables AME'!$S$64</f>
        <v>127.14149082298665</v>
      </c>
      <c r="AA165" s="21">
        <f>'Variables AME'!Y597*'Variables AME'!$S$64</f>
        <v>127.15901022954306</v>
      </c>
      <c r="AB165" s="21">
        <f>'Variables AME'!Z597*'Variables AME'!$S$64</f>
        <v>126.66255753719342</v>
      </c>
      <c r="AC165" s="21">
        <f>'Variables AME'!AA597*'Variables AME'!$S$64</f>
        <v>126.18938962423006</v>
      </c>
      <c r="AD165" s="21">
        <f>'Variables AME'!AB597*'Variables AME'!$S$64</f>
        <v>125.81294996957438</v>
      </c>
      <c r="AE165" s="21">
        <f>'Variables AME'!AC597*'Variables AME'!$S$64</f>
        <v>127.5465360375279</v>
      </c>
      <c r="AF165" s="21">
        <f>'Variables AME'!AD597*'Variables AME'!$S$64</f>
        <v>128.99063320462255</v>
      </c>
      <c r="AG165" s="21">
        <f>'Variables AME'!AE597*'Variables AME'!$S$64</f>
        <v>130.4786592680604</v>
      </c>
      <c r="AH165" s="21">
        <f>'Variables AME'!AF597*'Variables AME'!$S$64</f>
        <v>131.91527617470413</v>
      </c>
      <c r="AI165" s="21">
        <f>'Variables AME'!AG597*'Variables AME'!$S$64</f>
        <v>133.37536929773916</v>
      </c>
      <c r="AJ165" s="21">
        <f>'Variables AME'!AH597*'Variables AME'!$S$64</f>
        <v>134.11240308951653</v>
      </c>
      <c r="AK165" s="21">
        <f>'Variables AME'!AI597*'Variables AME'!$S$64</f>
        <v>135.3725971849608</v>
      </c>
      <c r="AL165" s="21">
        <f>'Variables AME'!AJ597*'Variables AME'!$S$64</f>
        <v>136.51029485178793</v>
      </c>
      <c r="AM165" s="21">
        <f>'Variables AME'!AK597*'Variables AME'!$S$64</f>
        <v>137.42732814165203</v>
      </c>
      <c r="AN165" s="21">
        <f>'Variables AME'!AL597*'Variables AME'!$S$64</f>
        <v>138.28693099128449</v>
      </c>
      <c r="AO165" s="21">
        <f>'Variables AME'!AM597*'Variables AME'!$S$64</f>
        <v>139.62290129774451</v>
      </c>
      <c r="AP165" s="21">
        <f>'Variables AME'!AN597*'Variables AME'!$S$64</f>
        <v>140.51623166660062</v>
      </c>
      <c r="AQ165" s="21">
        <f>'Variables AME'!AO597*'Variables AME'!$S$64</f>
        <v>141.28546864529525</v>
      </c>
      <c r="AR165" s="21">
        <f>'Variables AME'!AP597*'Variables AME'!$S$64</f>
        <v>142.06059156796744</v>
      </c>
      <c r="AS165" s="21">
        <f>'Variables AME'!AQ597*'Variables AME'!$S$64</f>
        <v>142.86811506597138</v>
      </c>
      <c r="AT165" s="21">
        <f>'Variables AME'!AR597*'Variables AME'!$S$64</f>
        <v>143.36777843352516</v>
      </c>
      <c r="AU165" s="21">
        <f>'Variables AME'!AS597*'Variables AME'!$S$64</f>
        <v>143.95046330208231</v>
      </c>
      <c r="AV165" s="21">
        <f>'Variables AME'!AT597*'Variables AME'!$S$64</f>
        <v>144.54646004090355</v>
      </c>
      <c r="AW165" s="21">
        <f>'Variables AME'!AU597*'Variables AME'!$S$64</f>
        <v>145.12230464595169</v>
      </c>
      <c r="AX165" s="21">
        <f>'Variables AME'!AV597*'Variables AME'!$S$64</f>
        <v>145.66192092746965</v>
      </c>
    </row>
    <row r="166" spans="1:50" x14ac:dyDescent="0.25">
      <c r="A166" s="165"/>
      <c r="B166" s="168" t="s">
        <v>313</v>
      </c>
      <c r="C166" t="s">
        <v>162</v>
      </c>
      <c r="D166" s="21">
        <f>'Variables AME'!B598*'Variables AME'!$S$64</f>
        <v>0</v>
      </c>
      <c r="E166" s="21">
        <f>'Variables AME'!C598*'Variables AME'!$S$64</f>
        <v>54.115563522503926</v>
      </c>
      <c r="F166" s="21">
        <f>'Variables AME'!D598*'Variables AME'!$S$64</f>
        <v>53.885992349960183</v>
      </c>
      <c r="G166" s="21">
        <f>'Variables AME'!E598*'Variables AME'!$S$64</f>
        <v>53.523322526528183</v>
      </c>
      <c r="H166" s="21">
        <f>'Variables AME'!F598*'Variables AME'!$S$64</f>
        <v>59.283483530757316</v>
      </c>
      <c r="I166" s="21">
        <f>'Variables AME'!G598*'Variables AME'!$S$64</f>
        <v>49.812550185247815</v>
      </c>
      <c r="J166" s="21">
        <f>'Variables AME'!H598*'Variables AME'!$S$64</f>
        <v>53.001131134367157</v>
      </c>
      <c r="K166" s="21">
        <f>'Variables AME'!I598*'Variables AME'!$S$64</f>
        <v>58.09973035264111</v>
      </c>
      <c r="L166" s="21">
        <f>'Variables AME'!J598*'Variables AME'!$S$64</f>
        <v>63.177555151153875</v>
      </c>
      <c r="M166" s="21">
        <f>'Variables AME'!K598*'Variables AME'!$S$64</f>
        <v>60.419868052145667</v>
      </c>
      <c r="N166" s="21">
        <f>'Variables AME'!L598*'Variables AME'!$S$64</f>
        <v>55.6456369067946</v>
      </c>
      <c r="O166" s="21">
        <f>'Variables AME'!M598*'Variables AME'!$S$64</f>
        <v>49.016072249756135</v>
      </c>
      <c r="P166" s="21">
        <f>'Variables AME'!N598*'Variables AME'!$S$64</f>
        <v>44.475548292817919</v>
      </c>
      <c r="Q166" s="21">
        <f>'Variables AME'!O598*'Variables AME'!$S$64</f>
        <v>47.763746171132745</v>
      </c>
      <c r="R166" s="21">
        <f>'Variables AME'!P598*'Variables AME'!$S$64</f>
        <v>53.484224830106534</v>
      </c>
      <c r="S166" s="21">
        <f>'Variables AME'!Q598*'Variables AME'!$S$64</f>
        <v>52.657690524372299</v>
      </c>
      <c r="T166" s="21">
        <f>'Variables AME'!R598*'Variables AME'!$S$64</f>
        <v>52.998344827722441</v>
      </c>
      <c r="U166" s="21">
        <f>'Variables AME'!S598*'Variables AME'!$S$64</f>
        <v>54.733401885719552</v>
      </c>
      <c r="V166" s="21">
        <f>'Variables AME'!T598*'Variables AME'!$S$64</f>
        <v>56.284648118913253</v>
      </c>
      <c r="W166" s="21">
        <f>'Variables AME'!U598*'Variables AME'!$S$64</f>
        <v>58.041863916559272</v>
      </c>
      <c r="X166" s="21">
        <f>'Variables AME'!V598*'Variables AME'!$S$64</f>
        <v>60.014322202834592</v>
      </c>
      <c r="Y166" s="21">
        <f>'Variables AME'!W598*'Variables AME'!$S$64</f>
        <v>62.99797100634332</v>
      </c>
      <c r="Z166" s="21">
        <f>'Variables AME'!X598*'Variables AME'!$S$64</f>
        <v>60.450910185199852</v>
      </c>
      <c r="AA166" s="21">
        <f>'Variables AME'!Y598*'Variables AME'!$S$64</f>
        <v>60.271408434347222</v>
      </c>
      <c r="AB166" s="21">
        <f>'Variables AME'!Z598*'Variables AME'!$S$64</f>
        <v>60.043905976058646</v>
      </c>
      <c r="AC166" s="21">
        <f>'Variables AME'!AA598*'Variables AME'!$S$64</f>
        <v>59.771274376430206</v>
      </c>
      <c r="AD166" s="21">
        <f>'Variables AME'!AB598*'Variables AME'!$S$64</f>
        <v>59.483841621420531</v>
      </c>
      <c r="AE166" s="21">
        <f>'Variables AME'!AC598*'Variables AME'!$S$64</f>
        <v>59.475736121319052</v>
      </c>
      <c r="AF166" s="21">
        <f>'Variables AME'!AD598*'Variables AME'!$S$64</f>
        <v>59.432646880684722</v>
      </c>
      <c r="AG166" s="21">
        <f>'Variables AME'!AE598*'Variables AME'!$S$64</f>
        <v>59.405771428598911</v>
      </c>
      <c r="AH166" s="21">
        <f>'Variables AME'!AF598*'Variables AME'!$S$64</f>
        <v>59.350838916159184</v>
      </c>
      <c r="AI166" s="21">
        <f>'Variables AME'!AG598*'Variables AME'!$S$64</f>
        <v>59.280858694668751</v>
      </c>
      <c r="AJ166" s="21">
        <f>'Variables AME'!AH598*'Variables AME'!$S$64</f>
        <v>59.163650545242447</v>
      </c>
      <c r="AK166" s="21">
        <f>'Variables AME'!AI598*'Variables AME'!$S$64</f>
        <v>59.018675224209638</v>
      </c>
      <c r="AL166" s="21">
        <f>'Variables AME'!AJ598*'Variables AME'!$S$64</f>
        <v>58.83825178738747</v>
      </c>
      <c r="AM166" s="21">
        <f>'Variables AME'!AK598*'Variables AME'!$S$64</f>
        <v>58.657369629147802</v>
      </c>
      <c r="AN166" s="21">
        <f>'Variables AME'!AL598*'Variables AME'!$S$64</f>
        <v>58.467869863041869</v>
      </c>
      <c r="AO166" s="21">
        <f>'Variables AME'!AM598*'Variables AME'!$S$64</f>
        <v>58.393047817261873</v>
      </c>
      <c r="AP166" s="21">
        <f>'Variables AME'!AN598*'Variables AME'!$S$64</f>
        <v>58.214188245534586</v>
      </c>
      <c r="AQ166" s="21">
        <f>'Variables AME'!AO598*'Variables AME'!$S$64</f>
        <v>58.03357935618029</v>
      </c>
      <c r="AR166" s="21">
        <f>'Variables AME'!AP598*'Variables AME'!$S$64</f>
        <v>57.865228860463873</v>
      </c>
      <c r="AS166" s="21">
        <f>'Variables AME'!AQ598*'Variables AME'!$S$64</f>
        <v>57.712509708688017</v>
      </c>
      <c r="AT166" s="21">
        <f>'Variables AME'!AR598*'Variables AME'!$S$64</f>
        <v>57.711558056269617</v>
      </c>
      <c r="AU166" s="21">
        <f>'Variables AME'!AS598*'Variables AME'!$S$64</f>
        <v>57.694755364731755</v>
      </c>
      <c r="AV166" s="21">
        <f>'Variables AME'!AT598*'Variables AME'!$S$64</f>
        <v>57.68595802429914</v>
      </c>
      <c r="AW166" s="21">
        <f>'Variables AME'!AU598*'Variables AME'!$S$64</f>
        <v>57.680279806554815</v>
      </c>
      <c r="AX166" s="21">
        <f>'Variables AME'!AV598*'Variables AME'!$S$64</f>
        <v>57.67113811095691</v>
      </c>
    </row>
    <row r="167" spans="1:50" x14ac:dyDescent="0.25">
      <c r="A167" s="165"/>
      <c r="B167" s="168"/>
      <c r="C167" t="s">
        <v>163</v>
      </c>
      <c r="D167" s="21">
        <f>'Variables AME'!B599*'Variables AME'!$S$64</f>
        <v>0</v>
      </c>
      <c r="E167" s="21">
        <f>'Variables AME'!C599*'Variables AME'!$S$64</f>
        <v>28.880391673334756</v>
      </c>
      <c r="F167" s="21">
        <f>'Variables AME'!D599*'Variables AME'!$S$64</f>
        <v>29.032658764307811</v>
      </c>
      <c r="G167" s="21">
        <f>'Variables AME'!E599*'Variables AME'!$S$64</f>
        <v>26.013578123216778</v>
      </c>
      <c r="H167" s="21">
        <f>'Variables AME'!F599*'Variables AME'!$S$64</f>
        <v>26.624680872859383</v>
      </c>
      <c r="I167" s="21">
        <f>'Variables AME'!G599*'Variables AME'!$S$64</f>
        <v>26.866149911560662</v>
      </c>
      <c r="J167" s="21">
        <f>'Variables AME'!H599*'Variables AME'!$S$64</f>
        <v>26.188807665794023</v>
      </c>
      <c r="K167" s="21">
        <f>'Variables AME'!I599*'Variables AME'!$S$64</f>
        <v>25.780927420198225</v>
      </c>
      <c r="L167" s="21">
        <f>'Variables AME'!J599*'Variables AME'!$S$64</f>
        <v>25.110498618234992</v>
      </c>
      <c r="M167" s="21">
        <f>'Variables AME'!K599*'Variables AME'!$S$64</f>
        <v>24.055801457161145</v>
      </c>
      <c r="N167" s="21">
        <f>'Variables AME'!L599*'Variables AME'!$S$64</f>
        <v>23.039412361703128</v>
      </c>
      <c r="O167" s="21">
        <f>'Variables AME'!M599*'Variables AME'!$S$64</f>
        <v>22.151041963635926</v>
      </c>
      <c r="P167" s="21">
        <f>'Variables AME'!N599*'Variables AME'!$S$64</f>
        <v>21.572788283135207</v>
      </c>
      <c r="Q167" s="21">
        <f>'Variables AME'!O599*'Variables AME'!$S$64</f>
        <v>21.426795700905025</v>
      </c>
      <c r="R167" s="21">
        <f>'Variables AME'!P599*'Variables AME'!$S$64</f>
        <v>21.308291698190832</v>
      </c>
      <c r="S167" s="21">
        <f>'Variables AME'!Q599*'Variables AME'!$S$64</f>
        <v>22.075061409873523</v>
      </c>
      <c r="T167" s="21">
        <f>'Variables AME'!R599*'Variables AME'!$S$64</f>
        <v>20.851123278950105</v>
      </c>
      <c r="U167" s="21">
        <f>'Variables AME'!S599*'Variables AME'!$S$64</f>
        <v>20.457446204336172</v>
      </c>
      <c r="V167" s="21">
        <f>'Variables AME'!T599*'Variables AME'!$S$64</f>
        <v>20.323182274173217</v>
      </c>
      <c r="W167" s="21">
        <f>'Variables AME'!U599*'Variables AME'!$S$64</f>
        <v>20.255601209119572</v>
      </c>
      <c r="X167" s="21">
        <f>'Variables AME'!V599*'Variables AME'!$S$64</f>
        <v>20.384921578954209</v>
      </c>
      <c r="Y167" s="21">
        <f>'Variables AME'!W599*'Variables AME'!$S$64</f>
        <v>20.543413818349983</v>
      </c>
      <c r="Z167" s="21">
        <f>'Variables AME'!X599*'Variables AME'!$S$64</f>
        <v>17.643169896826567</v>
      </c>
      <c r="AA167" s="21">
        <f>'Variables AME'!Y599*'Variables AME'!$S$64</f>
        <v>17.7211025900469</v>
      </c>
      <c r="AB167" s="21">
        <f>'Variables AME'!Z599*'Variables AME'!$S$64</f>
        <v>17.838809632904709</v>
      </c>
      <c r="AC167" s="21">
        <f>'Variables AME'!AA599*'Variables AME'!$S$64</f>
        <v>17.960300460678635</v>
      </c>
      <c r="AD167" s="21">
        <f>'Variables AME'!AB599*'Variables AME'!$S$64</f>
        <v>18.083225291588331</v>
      </c>
      <c r="AE167" s="21">
        <f>'Variables AME'!AC599*'Variables AME'!$S$64</f>
        <v>18.306485320691191</v>
      </c>
      <c r="AF167" s="21">
        <f>'Variables AME'!AD599*'Variables AME'!$S$64</f>
        <v>18.496728175376568</v>
      </c>
      <c r="AG167" s="21">
        <f>'Variables AME'!AE599*'Variables AME'!$S$64</f>
        <v>18.687045058983223</v>
      </c>
      <c r="AH167" s="21">
        <f>'Variables AME'!AF599*'Variables AME'!$S$64</f>
        <v>18.875993967035967</v>
      </c>
      <c r="AI167" s="21">
        <f>'Variables AME'!AG599*'Variables AME'!$S$64</f>
        <v>19.065374076747933</v>
      </c>
      <c r="AJ167" s="21">
        <f>'Variables AME'!AH599*'Variables AME'!$S$64</f>
        <v>19.291779635163369</v>
      </c>
      <c r="AK167" s="21">
        <f>'Variables AME'!AI599*'Variables AME'!$S$64</f>
        <v>19.452647798456695</v>
      </c>
      <c r="AL167" s="21">
        <f>'Variables AME'!AJ599*'Variables AME'!$S$64</f>
        <v>19.585080777492571</v>
      </c>
      <c r="AM167" s="21">
        <f>'Variables AME'!AK599*'Variables AME'!$S$64</f>
        <v>19.724447809842466</v>
      </c>
      <c r="AN167" s="21">
        <f>'Variables AME'!AL599*'Variables AME'!$S$64</f>
        <v>19.871591967765116</v>
      </c>
      <c r="AO167" s="21">
        <f>'Variables AME'!AM599*'Variables AME'!$S$64</f>
        <v>19.958110528001139</v>
      </c>
      <c r="AP167" s="21">
        <f>'Variables AME'!AN599*'Variables AME'!$S$64</f>
        <v>19.999935512923475</v>
      </c>
      <c r="AQ167" s="21">
        <f>'Variables AME'!AO599*'Variables AME'!$S$64</f>
        <v>20.033274118558623</v>
      </c>
      <c r="AR167" s="21">
        <f>'Variables AME'!AP599*'Variables AME'!$S$64</f>
        <v>20.071659772920295</v>
      </c>
      <c r="AS167" s="21">
        <f>'Variables AME'!AQ599*'Variables AME'!$S$64</f>
        <v>20.121050421019593</v>
      </c>
      <c r="AT167" s="21">
        <f>'Variables AME'!AR599*'Variables AME'!$S$64</f>
        <v>20.177597010816424</v>
      </c>
      <c r="AU167" s="21">
        <f>'Variables AME'!AS599*'Variables AME'!$S$64</f>
        <v>20.210808653049295</v>
      </c>
      <c r="AV167" s="21">
        <f>'Variables AME'!AT599*'Variables AME'!$S$64</f>
        <v>20.243502379382573</v>
      </c>
      <c r="AW167" s="21">
        <f>'Variables AME'!AU599*'Variables AME'!$S$64</f>
        <v>20.279449807406326</v>
      </c>
      <c r="AX167" s="21">
        <f>'Variables AME'!AV599*'Variables AME'!$S$64</f>
        <v>20.318515586639354</v>
      </c>
    </row>
    <row r="168" spans="1:50" x14ac:dyDescent="0.25">
      <c r="A168" s="165"/>
      <c r="B168" s="168"/>
      <c r="C168" t="s">
        <v>164</v>
      </c>
      <c r="D168" s="21">
        <f>'Variables AME'!B600*'Variables AME'!$S$64</f>
        <v>0</v>
      </c>
      <c r="E168" s="21">
        <f>'Variables AME'!C600*'Variables AME'!$S$64</f>
        <v>58.9638357871439</v>
      </c>
      <c r="F168" s="21">
        <f>'Variables AME'!D600*'Variables AME'!$S$64</f>
        <v>59.522630318457672</v>
      </c>
      <c r="G168" s="21">
        <f>'Variables AME'!E600*'Variables AME'!$S$64</f>
        <v>61.268530238368534</v>
      </c>
      <c r="H168" s="21">
        <f>'Variables AME'!F600*'Variables AME'!$S$64</f>
        <v>62.553144653149339</v>
      </c>
      <c r="I168" s="21">
        <f>'Variables AME'!G600*'Variables AME'!$S$64</f>
        <v>62.613592402882617</v>
      </c>
      <c r="J168" s="21">
        <f>'Variables AME'!H600*'Variables AME'!$S$64</f>
        <v>61.018398361088934</v>
      </c>
      <c r="K168" s="21">
        <f>'Variables AME'!I600*'Variables AME'!$S$64</f>
        <v>60.933557701566144</v>
      </c>
      <c r="L168" s="21">
        <f>'Variables AME'!J600*'Variables AME'!$S$64</f>
        <v>61.218258395926426</v>
      </c>
      <c r="M168" s="21">
        <f>'Variables AME'!K600*'Variables AME'!$S$64</f>
        <v>60.269675086335646</v>
      </c>
      <c r="N168" s="21">
        <f>'Variables AME'!L600*'Variables AME'!$S$64</f>
        <v>59.062855677814703</v>
      </c>
      <c r="O168" s="21">
        <f>'Variables AME'!M600*'Variables AME'!$S$64</f>
        <v>58.039978851690435</v>
      </c>
      <c r="P168" s="21">
        <f>'Variables AME'!N600*'Variables AME'!$S$64</f>
        <v>51.422510489529365</v>
      </c>
      <c r="Q168" s="21">
        <f>'Variables AME'!O600*'Variables AME'!$S$64</f>
        <v>53.744615471522643</v>
      </c>
      <c r="R168" s="21">
        <f>'Variables AME'!P600*'Variables AME'!$S$64</f>
        <v>56.915599667804564</v>
      </c>
      <c r="S168" s="21">
        <f>'Variables AME'!Q600*'Variables AME'!$S$64</f>
        <v>59.019875546354221</v>
      </c>
      <c r="T168" s="21">
        <f>'Variables AME'!R600*'Variables AME'!$S$64</f>
        <v>57.93019381816287</v>
      </c>
      <c r="U168" s="21">
        <f>'Variables AME'!S600*'Variables AME'!$S$64</f>
        <v>52.249997119970843</v>
      </c>
      <c r="V168" s="21">
        <f>'Variables AME'!T600*'Variables AME'!$S$64</f>
        <v>53.01195185483342</v>
      </c>
      <c r="W168" s="21">
        <f>'Variables AME'!U600*'Variables AME'!$S$64</f>
        <v>54.275185103656355</v>
      </c>
      <c r="X168" s="21">
        <f>'Variables AME'!V600*'Variables AME'!$S$64</f>
        <v>66.040785295349082</v>
      </c>
      <c r="Y168" s="21">
        <f>'Variables AME'!W600*'Variables AME'!$S$64</f>
        <v>74.610730681591264</v>
      </c>
      <c r="Z168" s="21">
        <f>'Variables AME'!X600*'Variables AME'!$S$64</f>
        <v>60.969785881821643</v>
      </c>
      <c r="AA168" s="21">
        <f>'Variables AME'!Y600*'Variables AME'!$S$64</f>
        <v>58.021293762396851</v>
      </c>
      <c r="AB168" s="21">
        <f>'Variables AME'!Z600*'Variables AME'!$S$64</f>
        <v>58.236936406165903</v>
      </c>
      <c r="AC168" s="21">
        <f>'Variables AME'!AA600*'Variables AME'!$S$64</f>
        <v>59.193262411323481</v>
      </c>
      <c r="AD168" s="21">
        <f>'Variables AME'!AB600*'Variables AME'!$S$64</f>
        <v>59.749162123902025</v>
      </c>
      <c r="AE168" s="21">
        <f>'Variables AME'!AC600*'Variables AME'!$S$64</f>
        <v>59.209013543911553</v>
      </c>
      <c r="AF168" s="21">
        <f>'Variables AME'!AD600*'Variables AME'!$S$64</f>
        <v>58.799861261686921</v>
      </c>
      <c r="AG168" s="21">
        <f>'Variables AME'!AE600*'Variables AME'!$S$64</f>
        <v>58.491104341996873</v>
      </c>
      <c r="AH168" s="21">
        <f>'Variables AME'!AF600*'Variables AME'!$S$64</f>
        <v>58.231695110046566</v>
      </c>
      <c r="AI168" s="21">
        <f>'Variables AME'!AG600*'Variables AME'!$S$64</f>
        <v>58.029436998842897</v>
      </c>
      <c r="AJ168" s="21">
        <f>'Variables AME'!AH600*'Variables AME'!$S$64</f>
        <v>57.77520889867052</v>
      </c>
      <c r="AK168" s="21">
        <f>'Variables AME'!AI600*'Variables AME'!$S$64</f>
        <v>57.653780483548253</v>
      </c>
      <c r="AL168" s="21">
        <f>'Variables AME'!AJ600*'Variables AME'!$S$64</f>
        <v>57.551930552451807</v>
      </c>
      <c r="AM168" s="21">
        <f>'Variables AME'!AK600*'Variables AME'!$S$64</f>
        <v>57.484808495365002</v>
      </c>
      <c r="AN168" s="21">
        <f>'Variables AME'!AL600*'Variables AME'!$S$64</f>
        <v>57.458628674878582</v>
      </c>
      <c r="AO168" s="21">
        <f>'Variables AME'!AM600*'Variables AME'!$S$64</f>
        <v>57.426387729574458</v>
      </c>
      <c r="AP168" s="21">
        <f>'Variables AME'!AN600*'Variables AME'!$S$64</f>
        <v>57.18600678486451</v>
      </c>
      <c r="AQ168" s="21">
        <f>'Variables AME'!AO600*'Variables AME'!$S$64</f>
        <v>56.910819914511677</v>
      </c>
      <c r="AR168" s="21">
        <f>'Variables AME'!AP600*'Variables AME'!$S$64</f>
        <v>56.68595659773667</v>
      </c>
      <c r="AS168" s="21">
        <f>'Variables AME'!AQ600*'Variables AME'!$S$64</f>
        <v>56.539831475413109</v>
      </c>
      <c r="AT168" s="21">
        <f>'Variables AME'!AR600*'Variables AME'!$S$64</f>
        <v>56.489955258426868</v>
      </c>
      <c r="AU168" s="21">
        <f>'Variables AME'!AS600*'Variables AME'!$S$64</f>
        <v>56.374022694432824</v>
      </c>
      <c r="AV168" s="21">
        <f>'Variables AME'!AT600*'Variables AME'!$S$64</f>
        <v>56.260964275478983</v>
      </c>
      <c r="AW168" s="21">
        <f>'Variables AME'!AU600*'Variables AME'!$S$64</f>
        <v>56.170386313941073</v>
      </c>
      <c r="AX168" s="21">
        <f>'Variables AME'!AV600*'Variables AME'!$S$64</f>
        <v>56.104494512384314</v>
      </c>
    </row>
    <row r="169" spans="1:50" x14ac:dyDescent="0.25">
      <c r="A169" s="165"/>
      <c r="B169" s="168"/>
      <c r="C169" t="s">
        <v>165</v>
      </c>
      <c r="D169" s="21">
        <f>'Variables AME'!B601*'Variables AME'!$S$64</f>
        <v>0</v>
      </c>
      <c r="E169" s="21">
        <f>'Variables AME'!C601*'Variables AME'!$S$64</f>
        <v>15.521474570284196</v>
      </c>
      <c r="F169" s="21">
        <f>'Variables AME'!D601*'Variables AME'!$S$64</f>
        <v>15.680020210121729</v>
      </c>
      <c r="G169" s="21">
        <f>'Variables AME'!E601*'Variables AME'!$S$64</f>
        <v>16.231338726061502</v>
      </c>
      <c r="H169" s="21">
        <f>'Variables AME'!F601*'Variables AME'!$S$64</f>
        <v>16.790790283903302</v>
      </c>
      <c r="I169" s="21">
        <f>'Variables AME'!G601*'Variables AME'!$S$64</f>
        <v>17.044620245802477</v>
      </c>
      <c r="J169" s="21">
        <f>'Variables AME'!H601*'Variables AME'!$S$64</f>
        <v>16.880786869882748</v>
      </c>
      <c r="K169" s="21">
        <f>'Variables AME'!I601*'Variables AME'!$S$64</f>
        <v>17.310154458990009</v>
      </c>
      <c r="L169" s="21">
        <f>'Variables AME'!J601*'Variables AME'!$S$64</f>
        <v>17.572891355425288</v>
      </c>
      <c r="M169" s="21">
        <f>'Variables AME'!K601*'Variables AME'!$S$64</f>
        <v>17.588292765558407</v>
      </c>
      <c r="N169" s="21">
        <f>'Variables AME'!L601*'Variables AME'!$S$64</f>
        <v>17.479829639266914</v>
      </c>
      <c r="O169" s="21">
        <f>'Variables AME'!M601*'Variables AME'!$S$64</f>
        <v>17.336339316132229</v>
      </c>
      <c r="P169" s="21">
        <f>'Variables AME'!N601*'Variables AME'!$S$64</f>
        <v>16.079544467403633</v>
      </c>
      <c r="Q169" s="21">
        <f>'Variables AME'!O601*'Variables AME'!$S$64</f>
        <v>17.221405409670361</v>
      </c>
      <c r="R169" s="21">
        <f>'Variables AME'!P601*'Variables AME'!$S$64</f>
        <v>18.439677622429048</v>
      </c>
      <c r="S169" s="21">
        <f>'Variables AME'!Q601*'Variables AME'!$S$64</f>
        <v>20.274463892880533</v>
      </c>
      <c r="T169" s="21">
        <f>'Variables AME'!R601*'Variables AME'!$S$64</f>
        <v>20.020096221134676</v>
      </c>
      <c r="U169" s="21">
        <f>'Variables AME'!S601*'Variables AME'!$S$64</f>
        <v>20.761946279204206</v>
      </c>
      <c r="V169" s="21">
        <f>'Variables AME'!T601*'Variables AME'!$S$64</f>
        <v>20.448922794056653</v>
      </c>
      <c r="W169" s="21">
        <f>'Variables AME'!U601*'Variables AME'!$S$64</f>
        <v>20.133866781338654</v>
      </c>
      <c r="X169" s="21">
        <f>'Variables AME'!V601*'Variables AME'!$S$64</f>
        <v>22.154083718000944</v>
      </c>
      <c r="Y169" s="21">
        <f>'Variables AME'!W601*'Variables AME'!$S$64</f>
        <v>24.376125293855189</v>
      </c>
      <c r="Z169" s="21">
        <f>'Variables AME'!X601*'Variables AME'!$S$64</f>
        <v>19.852062715121065</v>
      </c>
      <c r="AA169" s="21">
        <f>'Variables AME'!Y601*'Variables AME'!$S$64</f>
        <v>19.531654489644794</v>
      </c>
      <c r="AB169" s="21">
        <f>'Variables AME'!Z601*'Variables AME'!$S$64</f>
        <v>19.667244559157222</v>
      </c>
      <c r="AC169" s="21">
        <f>'Variables AME'!AA601*'Variables AME'!$S$64</f>
        <v>19.835499457603554</v>
      </c>
      <c r="AD169" s="21">
        <f>'Variables AME'!AB601*'Variables AME'!$S$64</f>
        <v>19.891035310711185</v>
      </c>
      <c r="AE169" s="21">
        <f>'Variables AME'!AC601*'Variables AME'!$S$64</f>
        <v>20.011902430771418</v>
      </c>
      <c r="AF169" s="21">
        <f>'Variables AME'!AD601*'Variables AME'!$S$64</f>
        <v>20.010609189491024</v>
      </c>
      <c r="AG169" s="21">
        <f>'Variables AME'!AE601*'Variables AME'!$S$64</f>
        <v>20.001344938942307</v>
      </c>
      <c r="AH169" s="21">
        <f>'Variables AME'!AF601*'Variables AME'!$S$64</f>
        <v>20.017897539028397</v>
      </c>
      <c r="AI169" s="21">
        <f>'Variables AME'!AG601*'Variables AME'!$S$64</f>
        <v>20.063335029506181</v>
      </c>
      <c r="AJ169" s="21">
        <f>'Variables AME'!AH601*'Variables AME'!$S$64</f>
        <v>20.119865958279174</v>
      </c>
      <c r="AK169" s="21">
        <f>'Variables AME'!AI601*'Variables AME'!$S$64</f>
        <v>20.183704369268906</v>
      </c>
      <c r="AL169" s="21">
        <f>'Variables AME'!AJ601*'Variables AME'!$S$64</f>
        <v>20.219160199848332</v>
      </c>
      <c r="AM169" s="21">
        <f>'Variables AME'!AK601*'Variables AME'!$S$64</f>
        <v>20.25826623926439</v>
      </c>
      <c r="AN169" s="21">
        <f>'Variables AME'!AL601*'Variables AME'!$S$64</f>
        <v>20.295456519968258</v>
      </c>
      <c r="AO169" s="21">
        <f>'Variables AME'!AM601*'Variables AME'!$S$64</f>
        <v>20.279830510253973</v>
      </c>
      <c r="AP169" s="21">
        <f>'Variables AME'!AN601*'Variables AME'!$S$64</f>
        <v>20.224834549176496</v>
      </c>
      <c r="AQ169" s="21">
        <f>'Variables AME'!AO601*'Variables AME'!$S$64</f>
        <v>20.156560100833705</v>
      </c>
      <c r="AR169" s="21">
        <f>'Variables AME'!AP601*'Variables AME'!$S$64</f>
        <v>20.097763294132932</v>
      </c>
      <c r="AS169" s="21">
        <f>'Variables AME'!AQ601*'Variables AME'!$S$64</f>
        <v>20.054770951261869</v>
      </c>
      <c r="AT169" s="21">
        <f>'Variables AME'!AR601*'Variables AME'!$S$64</f>
        <v>19.998493541511678</v>
      </c>
      <c r="AU169" s="21">
        <f>'Variables AME'!AS601*'Variables AME'!$S$64</f>
        <v>19.959082382148388</v>
      </c>
      <c r="AV169" s="21">
        <f>'Variables AME'!AT601*'Variables AME'!$S$64</f>
        <v>19.931407148797252</v>
      </c>
      <c r="AW169" s="21">
        <f>'Variables AME'!AU601*'Variables AME'!$S$64</f>
        <v>19.906000405381388</v>
      </c>
      <c r="AX169" s="21">
        <f>'Variables AME'!AV601*'Variables AME'!$S$64</f>
        <v>19.881991780306347</v>
      </c>
    </row>
    <row r="170" spans="1:50" x14ac:dyDescent="0.25">
      <c r="A170" s="165"/>
      <c r="B170" s="168"/>
      <c r="C170" t="s">
        <v>166</v>
      </c>
      <c r="D170" s="21">
        <f>'Variables AME'!B602*'Variables AME'!$S$64</f>
        <v>0</v>
      </c>
      <c r="E170" s="21">
        <f>'Variables AME'!C602*'Variables AME'!$S$64</f>
        <v>30.950743208653371</v>
      </c>
      <c r="F170" s="21">
        <f>'Variables AME'!D602*'Variables AME'!$S$64</f>
        <v>31.27708247808911</v>
      </c>
      <c r="G170" s="21">
        <f>'Variables AME'!E602*'Variables AME'!$S$64</f>
        <v>32.298587746792663</v>
      </c>
      <c r="H170" s="21">
        <f>'Variables AME'!F602*'Variables AME'!$S$64</f>
        <v>33.544301919693055</v>
      </c>
      <c r="I170" s="21">
        <f>'Variables AME'!G602*'Variables AME'!$S$64</f>
        <v>34.229139084011727</v>
      </c>
      <c r="J170" s="21">
        <f>'Variables AME'!H602*'Variables AME'!$S$64</f>
        <v>34.185719903848415</v>
      </c>
      <c r="K170" s="21">
        <f>'Variables AME'!I602*'Variables AME'!$S$64</f>
        <v>34.996148273799299</v>
      </c>
      <c r="L170" s="21">
        <f>'Variables AME'!J602*'Variables AME'!$S$64</f>
        <v>35.528570260091961</v>
      </c>
      <c r="M170" s="21">
        <f>'Variables AME'!K602*'Variables AME'!$S$64</f>
        <v>35.596763229230497</v>
      </c>
      <c r="N170" s="21">
        <f>'Variables AME'!L602*'Variables AME'!$S$64</f>
        <v>35.56822412675082</v>
      </c>
      <c r="O170" s="21">
        <f>'Variables AME'!M602*'Variables AME'!$S$64</f>
        <v>35.561011767895629</v>
      </c>
      <c r="P170" s="21">
        <f>'Variables AME'!N602*'Variables AME'!$S$64</f>
        <v>35.068380354341841</v>
      </c>
      <c r="Q170" s="21">
        <f>'Variables AME'!O602*'Variables AME'!$S$64</f>
        <v>36.362533633134426</v>
      </c>
      <c r="R170" s="21">
        <f>'Variables AME'!P602*'Variables AME'!$S$64</f>
        <v>37.302616280055261</v>
      </c>
      <c r="S170" s="21">
        <f>'Variables AME'!Q602*'Variables AME'!$S$64</f>
        <v>38.893844611161875</v>
      </c>
      <c r="T170" s="21">
        <f>'Variables AME'!R602*'Variables AME'!$S$64</f>
        <v>38.595062507249281</v>
      </c>
      <c r="U170" s="21">
        <f>'Variables AME'!S602*'Variables AME'!$S$64</f>
        <v>38.54252683680933</v>
      </c>
      <c r="V170" s="21">
        <f>'Variables AME'!T602*'Variables AME'!$S$64</f>
        <v>38.486965789401552</v>
      </c>
      <c r="W170" s="21">
        <f>'Variables AME'!U602*'Variables AME'!$S$64</f>
        <v>38.731641921440158</v>
      </c>
      <c r="X170" s="21">
        <f>'Variables AME'!V602*'Variables AME'!$S$64</f>
        <v>44.494920913181318</v>
      </c>
      <c r="Y170" s="21">
        <f>'Variables AME'!W602*'Variables AME'!$S$64</f>
        <v>50.066141671964836</v>
      </c>
      <c r="Z170" s="21">
        <f>'Variables AME'!X602*'Variables AME'!$S$64</f>
        <v>43.456837607626703</v>
      </c>
      <c r="AA170" s="21">
        <f>'Variables AME'!Y602*'Variables AME'!$S$64</f>
        <v>42.318279025333517</v>
      </c>
      <c r="AB170" s="21">
        <f>'Variables AME'!Z602*'Variables AME'!$S$64</f>
        <v>42.247833701192079</v>
      </c>
      <c r="AC170" s="21">
        <f>'Variables AME'!AA602*'Variables AME'!$S$64</f>
        <v>42.356734520587572</v>
      </c>
      <c r="AD170" s="21">
        <f>'Variables AME'!AB602*'Variables AME'!$S$64</f>
        <v>42.327118841196025</v>
      </c>
      <c r="AE170" s="21">
        <f>'Variables AME'!AC602*'Variables AME'!$S$64</f>
        <v>42.608399657287748</v>
      </c>
      <c r="AF170" s="21">
        <f>'Variables AME'!AD602*'Variables AME'!$S$64</f>
        <v>42.569147091966023</v>
      </c>
      <c r="AG170" s="21">
        <f>'Variables AME'!AE602*'Variables AME'!$S$64</f>
        <v>42.491867180196813</v>
      </c>
      <c r="AH170" s="21">
        <f>'Variables AME'!AF602*'Variables AME'!$S$64</f>
        <v>42.473996838861297</v>
      </c>
      <c r="AI170" s="21">
        <f>'Variables AME'!AG602*'Variables AME'!$S$64</f>
        <v>42.53162640884576</v>
      </c>
      <c r="AJ170" s="21">
        <f>'Variables AME'!AH602*'Variables AME'!$S$64</f>
        <v>42.626268521792021</v>
      </c>
      <c r="AK170" s="21">
        <f>'Variables AME'!AI602*'Variables AME'!$S$64</f>
        <v>42.743472868928933</v>
      </c>
      <c r="AL170" s="21">
        <f>'Variables AME'!AJ602*'Variables AME'!$S$64</f>
        <v>42.788503999371535</v>
      </c>
      <c r="AM170" s="21">
        <f>'Variables AME'!AK602*'Variables AME'!$S$64</f>
        <v>42.84215872215325</v>
      </c>
      <c r="AN170" s="21">
        <f>'Variables AME'!AL602*'Variables AME'!$S$64</f>
        <v>42.889558249062524</v>
      </c>
      <c r="AO170" s="21">
        <f>'Variables AME'!AM602*'Variables AME'!$S$64</f>
        <v>42.821030579267401</v>
      </c>
      <c r="AP170" s="21">
        <f>'Variables AME'!AN602*'Variables AME'!$S$64</f>
        <v>42.677988485435726</v>
      </c>
      <c r="AQ170" s="21">
        <f>'Variables AME'!AO602*'Variables AME'!$S$64</f>
        <v>42.5013266259554</v>
      </c>
      <c r="AR170" s="21">
        <f>'Variables AME'!AP602*'Variables AME'!$S$64</f>
        <v>42.345010739859219</v>
      </c>
      <c r="AS170" s="21">
        <f>'Variables AME'!AQ602*'Variables AME'!$S$64</f>
        <v>42.221544749489567</v>
      </c>
      <c r="AT170" s="21">
        <f>'Variables AME'!AR602*'Variables AME'!$S$64</f>
        <v>42.07855816908301</v>
      </c>
      <c r="AU170" s="21">
        <f>'Variables AME'!AS602*'Variables AME'!$S$64</f>
        <v>41.967734261924754</v>
      </c>
      <c r="AV170" s="21">
        <f>'Variables AME'!AT602*'Variables AME'!$S$64</f>
        <v>41.883283430744157</v>
      </c>
      <c r="AW170" s="21">
        <f>'Variables AME'!AU602*'Variables AME'!$S$64</f>
        <v>41.804339901644461</v>
      </c>
      <c r="AX170" s="21">
        <f>'Variables AME'!AV602*'Variables AME'!$S$64</f>
        <v>41.730913439345692</v>
      </c>
    </row>
    <row r="171" spans="1:50" x14ac:dyDescent="0.25">
      <c r="A171" s="165"/>
      <c r="B171" s="168"/>
      <c r="C171" t="s">
        <v>167</v>
      </c>
      <c r="D171" s="21">
        <f>'Variables AME'!B603*'Variables AME'!$S$64</f>
        <v>0</v>
      </c>
      <c r="E171" s="21">
        <f>'Variables AME'!C603*'Variables AME'!$S$64</f>
        <v>34.247458398682795</v>
      </c>
      <c r="F171" s="21">
        <f>'Variables AME'!D603*'Variables AME'!$S$64</f>
        <v>34.579051576289828</v>
      </c>
      <c r="G171" s="21">
        <f>'Variables AME'!E603*'Variables AME'!$S$64</f>
        <v>33.94478164270388</v>
      </c>
      <c r="H171" s="21">
        <f>'Variables AME'!F603*'Variables AME'!$S$64</f>
        <v>35.128877225245603</v>
      </c>
      <c r="I171" s="21">
        <f>'Variables AME'!G603*'Variables AME'!$S$64</f>
        <v>36.218191740450798</v>
      </c>
      <c r="J171" s="21">
        <f>'Variables AME'!H603*'Variables AME'!$S$64</f>
        <v>36.371445945981328</v>
      </c>
      <c r="K171" s="21">
        <f>'Variables AME'!I603*'Variables AME'!$S$64</f>
        <v>37.011031909960117</v>
      </c>
      <c r="L171" s="21">
        <f>'Variables AME'!J603*'Variables AME'!$S$64</f>
        <v>37.174977359737298</v>
      </c>
      <c r="M171" s="21">
        <f>'Variables AME'!K603*'Variables AME'!$S$64</f>
        <v>36.687577852301217</v>
      </c>
      <c r="N171" s="21">
        <f>'Variables AME'!L603*'Variables AME'!$S$64</f>
        <v>36.030888661626854</v>
      </c>
      <c r="O171" s="21">
        <f>'Variables AME'!M603*'Variables AME'!$S$64</f>
        <v>35.33079877322195</v>
      </c>
      <c r="P171" s="21">
        <f>'Variables AME'!N603*'Variables AME'!$S$64</f>
        <v>37.623030445919895</v>
      </c>
      <c r="Q171" s="21">
        <f>'Variables AME'!O603*'Variables AME'!$S$64</f>
        <v>38.075177319325824</v>
      </c>
      <c r="R171" s="21">
        <f>'Variables AME'!P603*'Variables AME'!$S$64</f>
        <v>38.073958569854121</v>
      </c>
      <c r="S171" s="21">
        <f>'Variables AME'!Q603*'Variables AME'!$S$64</f>
        <v>39.032151212553401</v>
      </c>
      <c r="T171" s="21">
        <f>'Variables AME'!R603*'Variables AME'!$S$64</f>
        <v>38.840706867483803</v>
      </c>
      <c r="U171" s="21">
        <f>'Variables AME'!S603*'Variables AME'!$S$64</f>
        <v>36.86460951473294</v>
      </c>
      <c r="V171" s="21">
        <f>'Variables AME'!T603*'Variables AME'!$S$64</f>
        <v>36.767871579874267</v>
      </c>
      <c r="W171" s="21">
        <f>'Variables AME'!U603*'Variables AME'!$S$64</f>
        <v>37.343042110650686</v>
      </c>
      <c r="X171" s="21">
        <f>'Variables AME'!V603*'Variables AME'!$S$64</f>
        <v>40.951952309424044</v>
      </c>
      <c r="Y171" s="21">
        <f>'Variables AME'!W603*'Variables AME'!$S$64</f>
        <v>42.850262095176902</v>
      </c>
      <c r="Z171" s="21">
        <f>'Variables AME'!X603*'Variables AME'!$S$64</f>
        <v>37.458637042367926</v>
      </c>
      <c r="AA171" s="21">
        <f>'Variables AME'!Y603*'Variables AME'!$S$64</f>
        <v>36.702033418150748</v>
      </c>
      <c r="AB171" s="21">
        <f>'Variables AME'!Z603*'Variables AME'!$S$64</f>
        <v>36.713642535056422</v>
      </c>
      <c r="AC171" s="21">
        <f>'Variables AME'!AA603*'Variables AME'!$S$64</f>
        <v>36.857447864090759</v>
      </c>
      <c r="AD171" s="21">
        <f>'Variables AME'!AB603*'Variables AME'!$S$64</f>
        <v>36.961819495553669</v>
      </c>
      <c r="AE171" s="21">
        <f>'Variables AME'!AC603*'Variables AME'!$S$64</f>
        <v>37.319448188605236</v>
      </c>
      <c r="AF171" s="21">
        <f>'Variables AME'!AD603*'Variables AME'!$S$64</f>
        <v>37.436972644424372</v>
      </c>
      <c r="AG171" s="21">
        <f>'Variables AME'!AE603*'Variables AME'!$S$64</f>
        <v>37.534044563566255</v>
      </c>
      <c r="AH171" s="21">
        <f>'Variables AME'!AF603*'Variables AME'!$S$64</f>
        <v>37.671363517533152</v>
      </c>
      <c r="AI171" s="21">
        <f>'Variables AME'!AG603*'Variables AME'!$S$64</f>
        <v>37.880344340887454</v>
      </c>
      <c r="AJ171" s="21">
        <f>'Variables AME'!AH603*'Variables AME'!$S$64</f>
        <v>38.210776922114555</v>
      </c>
      <c r="AK171" s="21">
        <f>'Variables AME'!AI603*'Variables AME'!$S$64</f>
        <v>38.447619103640982</v>
      </c>
      <c r="AL171" s="21">
        <f>'Variables AME'!AJ603*'Variables AME'!$S$64</f>
        <v>38.586152563945049</v>
      </c>
      <c r="AM171" s="21">
        <f>'Variables AME'!AK603*'Variables AME'!$S$64</f>
        <v>38.737322652001822</v>
      </c>
      <c r="AN171" s="21">
        <f>'Variables AME'!AL603*'Variables AME'!$S$64</f>
        <v>38.901925170449175</v>
      </c>
      <c r="AO171" s="21">
        <f>'Variables AME'!AM603*'Variables AME'!$S$64</f>
        <v>38.961707453412231</v>
      </c>
      <c r="AP171" s="21">
        <f>'Variables AME'!AN603*'Variables AME'!$S$64</f>
        <v>38.942426209226639</v>
      </c>
      <c r="AQ171" s="21">
        <f>'Variables AME'!AO603*'Variables AME'!$S$64</f>
        <v>38.88477855357003</v>
      </c>
      <c r="AR171" s="21">
        <f>'Variables AME'!AP603*'Variables AME'!$S$64</f>
        <v>38.840844532402016</v>
      </c>
      <c r="AS171" s="21">
        <f>'Variables AME'!AQ603*'Variables AME'!$S$64</f>
        <v>38.823099765806568</v>
      </c>
      <c r="AT171" s="21">
        <f>'Variables AME'!AR603*'Variables AME'!$S$64</f>
        <v>38.756866033732834</v>
      </c>
      <c r="AU171" s="21">
        <f>'Variables AME'!AS603*'Variables AME'!$S$64</f>
        <v>38.765125598191986</v>
      </c>
      <c r="AV171" s="21">
        <f>'Variables AME'!AT603*'Variables AME'!$S$64</f>
        <v>38.80521169147503</v>
      </c>
      <c r="AW171" s="21">
        <f>'Variables AME'!AU603*'Variables AME'!$S$64</f>
        <v>38.841011932325387</v>
      </c>
      <c r="AX171" s="21">
        <f>'Variables AME'!AV603*'Variables AME'!$S$64</f>
        <v>38.869288280076447</v>
      </c>
    </row>
  </sheetData>
  <mergeCells count="36">
    <mergeCell ref="A60:A76"/>
    <mergeCell ref="B44:B51"/>
    <mergeCell ref="B52:B57"/>
    <mergeCell ref="B61:B62"/>
    <mergeCell ref="B63:B70"/>
    <mergeCell ref="B71:B76"/>
    <mergeCell ref="B4:B5"/>
    <mergeCell ref="B6:B13"/>
    <mergeCell ref="B14:B19"/>
    <mergeCell ref="A4:A19"/>
    <mergeCell ref="B42:B43"/>
    <mergeCell ref="A41:A57"/>
    <mergeCell ref="A22:A38"/>
    <mergeCell ref="B23:B24"/>
    <mergeCell ref="B25:B32"/>
    <mergeCell ref="B33:B38"/>
    <mergeCell ref="B90:B95"/>
    <mergeCell ref="A98:A114"/>
    <mergeCell ref="B99:B100"/>
    <mergeCell ref="B101:B108"/>
    <mergeCell ref="B109:B114"/>
    <mergeCell ref="A79:A95"/>
    <mergeCell ref="B80:B81"/>
    <mergeCell ref="B82:B89"/>
    <mergeCell ref="A155:A171"/>
    <mergeCell ref="B156:B157"/>
    <mergeCell ref="B158:B165"/>
    <mergeCell ref="B166:B171"/>
    <mergeCell ref="A117:A133"/>
    <mergeCell ref="B118:B119"/>
    <mergeCell ref="B120:B127"/>
    <mergeCell ref="B128:B133"/>
    <mergeCell ref="A136:A152"/>
    <mergeCell ref="B137:B138"/>
    <mergeCell ref="B139:B146"/>
    <mergeCell ref="B147:B152"/>
  </mergeCells>
  <pageMargins left="0.7" right="0.7" top="0.75" bottom="0.75" header="0.3" footer="0.3"/>
  <pageSetup paperSize="9" orientation="portrait" r:id="rId1"/>
  <headerFooter scaleWithDoc="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B171"/>
  <sheetViews>
    <sheetView workbookViewId="0">
      <pane xSplit="3" ySplit="1" topLeftCell="V67" activePane="bottomRight" state="frozen"/>
      <selection pane="topRight" activeCell="C1" sqref="C1"/>
      <selection pane="bottomLeft" activeCell="A2" sqref="A2"/>
      <selection pane="bottomRight" activeCell="V56" sqref="V56"/>
    </sheetView>
  </sheetViews>
  <sheetFormatPr baseColWidth="10" defaultRowHeight="15" x14ac:dyDescent="0.25"/>
  <cols>
    <col min="1" max="1" width="25.140625" customWidth="1"/>
    <col min="2" max="2" width="13.140625" customWidth="1"/>
    <col min="3" max="3" width="27.28515625" customWidth="1"/>
    <col min="4" max="4" width="15" bestFit="1" customWidth="1"/>
    <col min="5" max="12" width="0" hidden="1" customWidth="1"/>
    <col min="13" max="16" width="11.42578125" hidden="1" customWidth="1"/>
    <col min="17" max="17" width="0" hidden="1" customWidth="1"/>
    <col min="18" max="18" width="11.42578125" hidden="1" customWidth="1"/>
    <col min="19" max="22" width="11.42578125" customWidth="1"/>
    <col min="23" max="23" width="13.5703125" bestFit="1" customWidth="1"/>
    <col min="24" max="24" width="11.42578125" customWidth="1"/>
    <col min="25" max="25" width="13.5703125" bestFit="1" customWidth="1"/>
    <col min="26" max="29" width="0" hidden="1" customWidth="1"/>
    <col min="30" max="30" width="13.5703125" bestFit="1" customWidth="1"/>
    <col min="31" max="34" width="11.42578125" hidden="1" customWidth="1"/>
    <col min="35" max="35" width="11.42578125" customWidth="1"/>
    <col min="36" max="39" width="11.42578125" hidden="1" customWidth="1"/>
    <col min="40" max="40" width="13.5703125" bestFit="1" customWidth="1"/>
    <col min="41" max="44" width="11.42578125" hidden="1" customWidth="1"/>
    <col min="45" max="45" width="11.42578125" customWidth="1"/>
    <col min="46" max="49" width="11.42578125" hidden="1" customWidth="1"/>
    <col min="50" max="50" width="13.5703125" bestFit="1" customWidth="1"/>
  </cols>
  <sheetData>
    <row r="1" spans="1:51" x14ac:dyDescent="0.2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2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2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25">
      <c r="A4" s="169" t="s">
        <v>310</v>
      </c>
      <c r="B4" s="169" t="s">
        <v>311</v>
      </c>
      <c r="C4" t="s">
        <v>153</v>
      </c>
      <c r="D4" s="16">
        <v>0.99172610111270254</v>
      </c>
      <c r="E4" s="16">
        <v>0.99172610111270254</v>
      </c>
      <c r="F4" s="16">
        <v>0.99172610111270254</v>
      </c>
      <c r="G4" s="16">
        <v>0.98692243618793529</v>
      </c>
      <c r="H4" s="16">
        <v>0.98214203897456898</v>
      </c>
      <c r="I4" s="16">
        <v>0.97738479676982304</v>
      </c>
      <c r="J4" s="16">
        <v>0.97265059741682003</v>
      </c>
      <c r="K4" s="16">
        <v>0.96793932930194149</v>
      </c>
      <c r="L4" s="16">
        <v>0.9632508813521965</v>
      </c>
      <c r="M4" s="16">
        <v>0.958585143032603</v>
      </c>
      <c r="N4" s="16">
        <v>0.95394200434358167</v>
      </c>
      <c r="O4" s="16">
        <v>0.94932135581836274</v>
      </c>
      <c r="P4" s="16">
        <v>0.94649834604667793</v>
      </c>
      <c r="Q4" s="16">
        <v>0.9435274375464362</v>
      </c>
      <c r="R4" s="16">
        <v>0.9404019444263001</v>
      </c>
      <c r="S4" s="16">
        <v>0.93711499884278604</v>
      </c>
      <c r="T4" s="16">
        <v>0.95161573824348877</v>
      </c>
      <c r="U4" s="16">
        <v>0.9486372110432596</v>
      </c>
      <c r="V4" s="16">
        <v>0.94569023603977131</v>
      </c>
      <c r="W4" s="16">
        <v>0.94277431451544924</v>
      </c>
      <c r="X4" s="16">
        <v>0.92508293474975023</v>
      </c>
      <c r="Y4" s="16">
        <v>0.91990019565701453</v>
      </c>
      <c r="Z4" s="16">
        <v>0.91458085170054693</v>
      </c>
      <c r="AA4" s="16">
        <v>0.90876938443146449</v>
      </c>
      <c r="AB4" s="16">
        <v>0.90239418773547364</v>
      </c>
      <c r="AC4" s="16">
        <v>0.89572874387231538</v>
      </c>
      <c r="AD4" s="16">
        <v>0.88835184919987353</v>
      </c>
      <c r="AE4" s="16">
        <v>0.87271637945790059</v>
      </c>
      <c r="AF4" s="16">
        <v>0.85535379343633466</v>
      </c>
      <c r="AG4" s="16">
        <v>0.83596119222233634</v>
      </c>
      <c r="AH4" s="16">
        <v>0.81460574414595233</v>
      </c>
      <c r="AI4" s="16">
        <v>0.79043580193927487</v>
      </c>
      <c r="AJ4" s="16">
        <v>0.75683640211703063</v>
      </c>
      <c r="AK4" s="16">
        <v>0.71826303295562943</v>
      </c>
      <c r="AL4" s="16">
        <v>0.67352290513613766</v>
      </c>
      <c r="AM4" s="16">
        <v>0.62296323122348185</v>
      </c>
      <c r="AN4" s="16">
        <v>0.56281758762215817</v>
      </c>
      <c r="AO4" s="16">
        <v>0.53680529438763158</v>
      </c>
      <c r="AP4" s="16">
        <v>0.50636456484118475</v>
      </c>
      <c r="AQ4" s="16">
        <v>0.4702593085781952</v>
      </c>
      <c r="AR4" s="16">
        <v>0.42674620910814909</v>
      </c>
      <c r="AS4" s="16">
        <v>0.37328480899817745</v>
      </c>
      <c r="AT4" s="16">
        <v>0.37769387130493082</v>
      </c>
      <c r="AU4" s="16">
        <v>0.38281544463973377</v>
      </c>
      <c r="AV4" s="16">
        <v>0.38883742543747291</v>
      </c>
      <c r="AW4" s="16">
        <v>0.39602014428686871</v>
      </c>
      <c r="AX4" s="16">
        <v>0.40473499284935444</v>
      </c>
      <c r="AY4" s="18"/>
    </row>
    <row r="5" spans="1:51" x14ac:dyDescent="0.25">
      <c r="A5" s="169"/>
      <c r="B5" s="169"/>
      <c r="C5" t="s">
        <v>154</v>
      </c>
      <c r="D5" s="16">
        <v>8.273898887297397E-3</v>
      </c>
      <c r="E5" s="16">
        <v>8.273898887297397E-3</v>
      </c>
      <c r="F5" s="16">
        <v>8.273898887297397E-3</v>
      </c>
      <c r="G5" s="16">
        <v>1.3077563812064708E-2</v>
      </c>
      <c r="H5" s="16">
        <v>1.7857961025431024E-2</v>
      </c>
      <c r="I5" s="16">
        <v>2.2615203230176961E-2</v>
      </c>
      <c r="J5" s="16">
        <v>2.7349402583179971E-2</v>
      </c>
      <c r="K5" s="16">
        <v>3.2060670698058513E-2</v>
      </c>
      <c r="L5" s="16">
        <v>3.6749118647803503E-2</v>
      </c>
      <c r="M5" s="16">
        <v>4.1414856967396996E-2</v>
      </c>
      <c r="N5" s="16">
        <v>4.6057995656418327E-2</v>
      </c>
      <c r="O5" s="16">
        <v>5.0678644181637207E-2</v>
      </c>
      <c r="P5" s="16">
        <v>5.3501653953322091E-2</v>
      </c>
      <c r="Q5" s="16">
        <v>5.6472562453563802E-2</v>
      </c>
      <c r="R5" s="16">
        <v>5.9598055573699953E-2</v>
      </c>
      <c r="S5" s="16">
        <v>6.2885001157213988E-2</v>
      </c>
      <c r="T5" s="16">
        <v>4.8384261756511185E-2</v>
      </c>
      <c r="U5" s="16">
        <v>5.1362788956740381E-2</v>
      </c>
      <c r="V5" s="16">
        <v>5.4309763960228713E-2</v>
      </c>
      <c r="W5" s="16">
        <v>5.7225685484550787E-2</v>
      </c>
      <c r="X5" s="16">
        <v>7.4917065250249826E-2</v>
      </c>
      <c r="Y5" s="16">
        <v>8.0099804342985512E-2</v>
      </c>
      <c r="Z5" s="16">
        <v>8.5419148299453032E-2</v>
      </c>
      <c r="AA5" s="16">
        <v>9.1230615568535484E-2</v>
      </c>
      <c r="AB5" s="16">
        <v>9.7605812264526443E-2</v>
      </c>
      <c r="AC5" s="16">
        <v>0.10427125612768459</v>
      </c>
      <c r="AD5" s="16">
        <v>0.11164815080012652</v>
      </c>
      <c r="AE5" s="16">
        <v>0.12728362054209932</v>
      </c>
      <c r="AF5" s="16">
        <v>0.14464620656366536</v>
      </c>
      <c r="AG5" s="16">
        <v>0.16403880777766369</v>
      </c>
      <c r="AH5" s="16">
        <v>0.18539425585404765</v>
      </c>
      <c r="AI5" s="16">
        <v>0.20956419806072513</v>
      </c>
      <c r="AJ5" s="16">
        <v>0.24316359788296935</v>
      </c>
      <c r="AK5" s="16">
        <v>0.28173696704437068</v>
      </c>
      <c r="AL5" s="16">
        <v>0.32647709486386223</v>
      </c>
      <c r="AM5" s="16">
        <v>0.37703676877651809</v>
      </c>
      <c r="AN5" s="16">
        <v>0.43718241237784183</v>
      </c>
      <c r="AO5" s="16">
        <v>0.46319470561236842</v>
      </c>
      <c r="AP5" s="16">
        <v>0.49363543515881531</v>
      </c>
      <c r="AQ5" s="16">
        <v>0.52974069142180491</v>
      </c>
      <c r="AR5" s="16">
        <v>0.57325379089185102</v>
      </c>
      <c r="AS5" s="16">
        <v>0.62671519100182249</v>
      </c>
      <c r="AT5" s="16">
        <v>0.62230612869506918</v>
      </c>
      <c r="AU5" s="16">
        <v>0.61718455536026628</v>
      </c>
      <c r="AV5" s="16">
        <v>0.61116257456252709</v>
      </c>
      <c r="AW5" s="16">
        <v>0.60397985571313129</v>
      </c>
      <c r="AX5" s="16">
        <v>0.59526500715064556</v>
      </c>
      <c r="AY5" s="18"/>
    </row>
    <row r="6" spans="1:51" x14ac:dyDescent="0.25">
      <c r="A6" s="169"/>
      <c r="B6" s="169" t="s">
        <v>312</v>
      </c>
      <c r="C6" t="s">
        <v>155</v>
      </c>
      <c r="D6" s="16">
        <v>0.79896379760487024</v>
      </c>
      <c r="E6" s="16">
        <v>0.79896379760487024</v>
      </c>
      <c r="F6" s="16">
        <v>0.79896379760487024</v>
      </c>
      <c r="G6" s="16">
        <v>0.79854263205237952</v>
      </c>
      <c r="H6" s="16">
        <v>0.79812168851298015</v>
      </c>
      <c r="I6" s="16">
        <v>0.79770096686964032</v>
      </c>
      <c r="J6" s="16">
        <v>0.79728046700538968</v>
      </c>
      <c r="K6" s="16">
        <v>0.79686018880331966</v>
      </c>
      <c r="L6" s="16">
        <v>0.79644013214658338</v>
      </c>
      <c r="M6" s="16">
        <v>0.79602029691839549</v>
      </c>
      <c r="N6" s="16">
        <v>0.79560068300203224</v>
      </c>
      <c r="O6" s="16">
        <v>0.79518129028083173</v>
      </c>
      <c r="P6" s="16">
        <v>0.78222990707712647</v>
      </c>
      <c r="Q6" s="16">
        <v>0.76778352619017398</v>
      </c>
      <c r="R6" s="16">
        <v>0.75177697221786188</v>
      </c>
      <c r="S6" s="16">
        <v>0.73415414148591196</v>
      </c>
      <c r="T6" s="16">
        <v>0.69408091301954511</v>
      </c>
      <c r="U6" s="16">
        <v>0.69306060076748899</v>
      </c>
      <c r="V6" s="16">
        <v>0.69208266204783087</v>
      </c>
      <c r="W6" s="16">
        <v>0.69114451090098294</v>
      </c>
      <c r="X6" s="16">
        <v>0.64517757610457127</v>
      </c>
      <c r="Y6" s="16">
        <v>0.64070667842964546</v>
      </c>
      <c r="Z6" s="16">
        <v>0.62987609737635253</v>
      </c>
      <c r="AA6" s="16">
        <v>0.61910397883418322</v>
      </c>
      <c r="AB6" s="16">
        <v>0.60838985071414897</v>
      </c>
      <c r="AC6" s="16">
        <v>0.59785288945468518</v>
      </c>
      <c r="AD6" s="16">
        <v>0.58736422158724488</v>
      </c>
      <c r="AE6" s="16">
        <v>0.57356573592429949</v>
      </c>
      <c r="AF6" s="16">
        <v>0.56000431567851472</v>
      </c>
      <c r="AG6" s="16">
        <v>0.54667390351664791</v>
      </c>
      <c r="AH6" s="16">
        <v>0.53408555280885361</v>
      </c>
      <c r="AI6" s="16">
        <v>0.52170143477517594</v>
      </c>
      <c r="AJ6" s="16">
        <v>0.50927276687892031</v>
      </c>
      <c r="AK6" s="16">
        <v>0.49704798374408937</v>
      </c>
      <c r="AL6" s="16">
        <v>0.48502210927673917</v>
      </c>
      <c r="AM6" s="16">
        <v>0.47391979890353281</v>
      </c>
      <c r="AN6" s="16">
        <v>0.46298881371446621</v>
      </c>
      <c r="AO6" s="16">
        <v>0.44452110884962653</v>
      </c>
      <c r="AP6" s="16">
        <v>0.42616318004159232</v>
      </c>
      <c r="AQ6" s="16">
        <v>0.40791405139168252</v>
      </c>
      <c r="AR6" s="16">
        <v>0.38977275853456789</v>
      </c>
      <c r="AS6" s="16">
        <v>0.37173834846839326</v>
      </c>
      <c r="AT6" s="16">
        <v>0.35220683442983197</v>
      </c>
      <c r="AU6" s="16">
        <v>0.33251009944535215</v>
      </c>
      <c r="AV6" s="16">
        <v>0.31264603815506464</v>
      </c>
      <c r="AW6" s="16">
        <v>0.29261250927588617</v>
      </c>
      <c r="AX6" s="16">
        <v>0.27240733483207241</v>
      </c>
      <c r="AY6" s="18"/>
    </row>
    <row r="7" spans="1:51" x14ac:dyDescent="0.25">
      <c r="A7" s="169"/>
      <c r="B7" s="169"/>
      <c r="C7" t="s">
        <v>156</v>
      </c>
      <c r="D7" s="16">
        <v>1.0253748103039218E-2</v>
      </c>
      <c r="E7" s="16">
        <v>1.0253748103039218E-2</v>
      </c>
      <c r="F7" s="16">
        <v>1.0253748103039218E-2</v>
      </c>
      <c r="G7" s="16">
        <v>9.2891322880078852E-3</v>
      </c>
      <c r="H7" s="16">
        <v>8.4152621848136485E-3</v>
      </c>
      <c r="I7" s="16">
        <v>7.6236009396246484E-3</v>
      </c>
      <c r="J7" s="16">
        <v>6.9064147985227441E-3</v>
      </c>
      <c r="K7" s="16">
        <v>6.2566975563128598E-3</v>
      </c>
      <c r="L7" s="16">
        <v>5.6681021127697904E-3</v>
      </c>
      <c r="M7" s="16">
        <v>5.1348784676941263E-3</v>
      </c>
      <c r="N7" s="16">
        <v>4.6518175490498029E-3</v>
      </c>
      <c r="O7" s="16">
        <v>4.2142003254392758E-3</v>
      </c>
      <c r="P7" s="16">
        <v>3.8372227711926223E-3</v>
      </c>
      <c r="Q7" s="16">
        <v>3.4862213611472738E-3</v>
      </c>
      <c r="R7" s="16">
        <v>3.1596484317908367E-3</v>
      </c>
      <c r="S7" s="16">
        <v>2.8560813281349991E-3</v>
      </c>
      <c r="T7" s="16">
        <v>2.908572480801455E-3</v>
      </c>
      <c r="U7" s="16">
        <v>4.7403159423064787E-3</v>
      </c>
      <c r="V7" s="16">
        <v>6.4959871614620442E-3</v>
      </c>
      <c r="W7" s="16">
        <v>8.1802286529070577E-3</v>
      </c>
      <c r="X7" s="16">
        <v>5.6701401845366999E-3</v>
      </c>
      <c r="Y7" s="16">
        <v>3.9772643624029769E-3</v>
      </c>
      <c r="Z7" s="16">
        <v>3.2909602367020402E-3</v>
      </c>
      <c r="AA7" s="16">
        <v>2.6083607194967657E-3</v>
      </c>
      <c r="AB7" s="16">
        <v>1.929435895806686E-3</v>
      </c>
      <c r="AC7" s="16">
        <v>1.268944141342117E-3</v>
      </c>
      <c r="AD7" s="16">
        <v>6.1147957720702139E-4</v>
      </c>
      <c r="AE7" s="16">
        <v>6.0440864349174434E-4</v>
      </c>
      <c r="AF7" s="16">
        <v>5.974591922269241E-4</v>
      </c>
      <c r="AG7" s="16">
        <v>5.9062811937615441E-4</v>
      </c>
      <c r="AH7" s="16">
        <v>5.8415934735033025E-4</v>
      </c>
      <c r="AI7" s="16">
        <v>5.7779552430787585E-4</v>
      </c>
      <c r="AJ7" s="16">
        <v>4.6424973833718042E-4</v>
      </c>
      <c r="AK7" s="16">
        <v>3.5256660214332686E-4</v>
      </c>
      <c r="AL7" s="16">
        <v>2.427006551425557E-4</v>
      </c>
      <c r="AM7" s="16">
        <v>2.4913063182081634E-4</v>
      </c>
      <c r="AN7" s="16">
        <v>2.5546138438252956E-4</v>
      </c>
      <c r="AO7" s="16">
        <v>2.4619436724828737E-4</v>
      </c>
      <c r="AP7" s="16">
        <v>2.369824352806531E-4</v>
      </c>
      <c r="AQ7" s="16">
        <v>2.2782509877774637E-4</v>
      </c>
      <c r="AR7" s="16">
        <v>2.1872187382507459E-4</v>
      </c>
      <c r="AS7" s="16">
        <v>2.0967228221028896E-4</v>
      </c>
      <c r="AT7" s="16">
        <v>2.105553767572653E-4</v>
      </c>
      <c r="AU7" s="16">
        <v>2.114459415759318E-4</v>
      </c>
      <c r="AV7" s="16">
        <v>2.1234407185767153E-4</v>
      </c>
      <c r="AW7" s="16">
        <v>2.1324986441809295E-4</v>
      </c>
      <c r="AX7" s="16">
        <v>2.1416341773182018E-4</v>
      </c>
      <c r="AY7" s="18"/>
    </row>
    <row r="8" spans="1:51" x14ac:dyDescent="0.25">
      <c r="A8" s="169"/>
      <c r="B8" s="169"/>
      <c r="C8" t="s">
        <v>157</v>
      </c>
      <c r="D8" s="16">
        <v>4.094907840265561E-2</v>
      </c>
      <c r="E8" s="16">
        <v>4.094907840265561E-2</v>
      </c>
      <c r="F8" s="16">
        <v>4.094907840265561E-2</v>
      </c>
      <c r="G8" s="16">
        <v>3.9303124361997122E-2</v>
      </c>
      <c r="H8" s="16">
        <v>3.7723329678511969E-2</v>
      </c>
      <c r="I8" s="16">
        <v>3.6207035067412435E-2</v>
      </c>
      <c r="J8" s="16">
        <v>3.4751688134241746E-2</v>
      </c>
      <c r="K8" s="16">
        <v>3.3354839078401963E-2</v>
      </c>
      <c r="L8" s="16">
        <v>3.2014136569379223E-2</v>
      </c>
      <c r="M8" s="16">
        <v>3.0727323788724677E-2</v>
      </c>
      <c r="N8" s="16">
        <v>2.9492234631128565E-2</v>
      </c>
      <c r="O8" s="16">
        <v>2.8306790058192678E-2</v>
      </c>
      <c r="P8" s="16">
        <v>3.1063401939867414E-2</v>
      </c>
      <c r="Q8" s="16">
        <v>3.4012888731209438E-2</v>
      </c>
      <c r="R8" s="16">
        <v>3.7152143579755173E-2</v>
      </c>
      <c r="S8" s="16">
        <v>4.0473637707032072E-2</v>
      </c>
      <c r="T8" s="16">
        <v>6.1546973327816876E-2</v>
      </c>
      <c r="U8" s="16">
        <v>4.6782661454933157E-2</v>
      </c>
      <c r="V8" s="16">
        <v>3.2631510941443169E-2</v>
      </c>
      <c r="W8" s="16">
        <v>1.9056101954579019E-2</v>
      </c>
      <c r="X8" s="16">
        <v>4.6399030057558667E-2</v>
      </c>
      <c r="Y8" s="16">
        <v>4.1259733025621387E-2</v>
      </c>
      <c r="Z8" s="16">
        <v>4.0980023063481516E-2</v>
      </c>
      <c r="AA8" s="16">
        <v>4.0701822950784866E-2</v>
      </c>
      <c r="AB8" s="16">
        <v>4.0425120495388406E-2</v>
      </c>
      <c r="AC8" s="16">
        <v>4.0146598526249203E-2</v>
      </c>
      <c r="AD8" s="16">
        <v>3.9869353089338921E-2</v>
      </c>
      <c r="AE8" s="16">
        <v>3.4138287446549377E-2</v>
      </c>
      <c r="AF8" s="16">
        <v>2.8505684598922301E-2</v>
      </c>
      <c r="AG8" s="16">
        <v>2.2969028692524013E-2</v>
      </c>
      <c r="AH8" s="16">
        <v>1.7758554409032946E-2</v>
      </c>
      <c r="AI8" s="16">
        <v>1.2632614559085655E-2</v>
      </c>
      <c r="AJ8" s="16">
        <v>1.1753575738234191E-2</v>
      </c>
      <c r="AK8" s="16">
        <v>1.0888957016283771E-2</v>
      </c>
      <c r="AL8" s="16">
        <v>1.003840645046874E-2</v>
      </c>
      <c r="AM8" s="16">
        <v>9.2689726805784307E-3</v>
      </c>
      <c r="AN8" s="16">
        <v>8.5114124197036775E-3</v>
      </c>
      <c r="AO8" s="16">
        <v>8.6968810537604944E-3</v>
      </c>
      <c r="AP8" s="16">
        <v>8.8812472218933198E-3</v>
      </c>
      <c r="AQ8" s="16">
        <v>9.0645207249191243E-3</v>
      </c>
      <c r="AR8" s="16">
        <v>9.2467112478270171E-3</v>
      </c>
      <c r="AS8" s="16">
        <v>9.4278283614842757E-3</v>
      </c>
      <c r="AT8" s="16">
        <v>1.1405538574581282E-2</v>
      </c>
      <c r="AU8" s="16">
        <v>1.3399978630101948E-2</v>
      </c>
      <c r="AV8" s="16">
        <v>1.5411361711302153E-2</v>
      </c>
      <c r="AW8" s="16">
        <v>1.7439904638926796E-2</v>
      </c>
      <c r="AX8" s="16">
        <v>1.948582794912402E-2</v>
      </c>
      <c r="AY8" s="18"/>
    </row>
    <row r="9" spans="1:51" x14ac:dyDescent="0.25">
      <c r="A9" s="169"/>
      <c r="B9" s="169"/>
      <c r="C9" t="s">
        <v>158</v>
      </c>
      <c r="D9" s="16">
        <v>4.085844663959138E-2</v>
      </c>
      <c r="E9" s="16">
        <v>4.085844663959138E-2</v>
      </c>
      <c r="F9" s="16">
        <v>4.085844663959138E-2</v>
      </c>
      <c r="G9" s="16">
        <v>3.8169239797723714E-2</v>
      </c>
      <c r="H9" s="16">
        <v>3.5657030224062039E-2</v>
      </c>
      <c r="I9" s="16">
        <v>3.3310168374783754E-2</v>
      </c>
      <c r="J9" s="16">
        <v>3.1117771451636109E-2</v>
      </c>
      <c r="K9" s="16">
        <v>2.9069672936546526E-2</v>
      </c>
      <c r="L9" s="16">
        <v>2.7156375447746104E-2</v>
      </c>
      <c r="M9" s="16">
        <v>2.5369006698792211E-2</v>
      </c>
      <c r="N9" s="16">
        <v>2.3699278356264581E-2</v>
      </c>
      <c r="O9" s="16">
        <v>2.2139447605351092E-2</v>
      </c>
      <c r="P9" s="16">
        <v>2.0123113322531874E-2</v>
      </c>
      <c r="Q9" s="16">
        <v>1.8249865788349019E-2</v>
      </c>
      <c r="R9" s="16">
        <v>1.6510872851491335E-2</v>
      </c>
      <c r="S9" s="16">
        <v>1.4898014624100502E-2</v>
      </c>
      <c r="T9" s="16">
        <v>5.7328032960696296E-3</v>
      </c>
      <c r="U9" s="16">
        <v>4.6851091833343562E-3</v>
      </c>
      <c r="V9" s="16">
        <v>3.6809257707200566E-3</v>
      </c>
      <c r="W9" s="16">
        <v>2.7175976998986217E-3</v>
      </c>
      <c r="X9" s="16">
        <v>3.5234689474622082E-3</v>
      </c>
      <c r="Y9" s="16">
        <v>2.9612773761329785E-3</v>
      </c>
      <c r="Z9" s="16">
        <v>2.3574040552046234E-3</v>
      </c>
      <c r="AA9" s="16">
        <v>1.7567903886353772E-3</v>
      </c>
      <c r="AB9" s="16">
        <v>1.1594100544814777E-3</v>
      </c>
      <c r="AC9" s="16">
        <v>8.1001251813964093E-4</v>
      </c>
      <c r="AD9" s="16">
        <v>4.6221635355756695E-4</v>
      </c>
      <c r="AE9" s="16">
        <v>3.8184282236318354E-4</v>
      </c>
      <c r="AF9" s="16">
        <v>3.0285015173326307E-4</v>
      </c>
      <c r="AG9" s="16">
        <v>2.2520305886400917E-4</v>
      </c>
      <c r="AH9" s="16">
        <v>2.2336127768461463E-4</v>
      </c>
      <c r="AI9" s="16">
        <v>2.2154937745659623E-4</v>
      </c>
      <c r="AJ9" s="16">
        <v>2.1971715762215819E-4</v>
      </c>
      <c r="AK9" s="16">
        <v>2.1791499424324211E-4</v>
      </c>
      <c r="AL9" s="16">
        <v>2.1614215374983898E-4</v>
      </c>
      <c r="AM9" s="16">
        <v>2.1446148849543433E-4</v>
      </c>
      <c r="AN9" s="16">
        <v>2.1280675840898208E-4</v>
      </c>
      <c r="AO9" s="16">
        <v>2.1217238814920061E-4</v>
      </c>
      <c r="AP9" s="16">
        <v>2.1154178872430002E-4</v>
      </c>
      <c r="AQ9" s="16">
        <v>2.109149266119176E-4</v>
      </c>
      <c r="AR9" s="16">
        <v>2.1029176868586427E-4</v>
      </c>
      <c r="AS9" s="16">
        <v>2.0967228221028896E-4</v>
      </c>
      <c r="AT9" s="16">
        <v>2.105553767572653E-4</v>
      </c>
      <c r="AU9" s="16">
        <v>2.114459415759318E-4</v>
      </c>
      <c r="AV9" s="16">
        <v>2.1234407185767153E-4</v>
      </c>
      <c r="AW9" s="16">
        <v>2.1324986441809295E-4</v>
      </c>
      <c r="AX9" s="16">
        <v>2.1416341773182018E-4</v>
      </c>
      <c r="AY9" s="18"/>
    </row>
    <row r="10" spans="1:51" x14ac:dyDescent="0.25">
      <c r="A10" s="169"/>
      <c r="B10" s="169"/>
      <c r="C10" t="s">
        <v>159</v>
      </c>
      <c r="D10" s="16">
        <v>8.2546962733871642E-3</v>
      </c>
      <c r="E10" s="16">
        <v>8.2546962733871642E-3</v>
      </c>
      <c r="F10" s="16">
        <v>8.2546962733871642E-3</v>
      </c>
      <c r="G10" s="16">
        <v>1.3385109865096223E-2</v>
      </c>
      <c r="H10" s="16">
        <v>1.8063529654758104E-2</v>
      </c>
      <c r="I10" s="16">
        <v>2.2286687360757118E-2</v>
      </c>
      <c r="J10" s="16">
        <v>2.6043462704422815E-2</v>
      </c>
      <c r="K10" s="16">
        <v>2.9313535877490082E-2</v>
      </c>
      <c r="L10" s="16">
        <v>3.206567497808066E-2</v>
      </c>
      <c r="M10" s="16">
        <v>3.4255574274798639E-2</v>
      </c>
      <c r="N10" s="16">
        <v>3.5823138678144795E-2</v>
      </c>
      <c r="O10" s="16">
        <v>3.66890844295331E-2</v>
      </c>
      <c r="P10" s="16">
        <v>4.1917166371513485E-2</v>
      </c>
      <c r="Q10" s="16">
        <v>4.7784062353658174E-2</v>
      </c>
      <c r="R10" s="16">
        <v>5.434005535688697E-2</v>
      </c>
      <c r="S10" s="16">
        <v>6.163183378182277E-2</v>
      </c>
      <c r="T10" s="16">
        <v>8.3952357055837243E-2</v>
      </c>
      <c r="U10" s="16">
        <v>8.8159484406845068E-2</v>
      </c>
      <c r="V10" s="16">
        <v>9.2191889905057015E-2</v>
      </c>
      <c r="W10" s="16">
        <v>9.6060236424792181E-2</v>
      </c>
      <c r="X10" s="16">
        <v>0.10573889967223313</v>
      </c>
      <c r="Y10" s="16">
        <v>0.11167369864462563</v>
      </c>
      <c r="Z10" s="16">
        <v>0.11747779569076436</v>
      </c>
      <c r="AA10" s="16">
        <v>0.123250562738406</v>
      </c>
      <c r="AB10" s="16">
        <v>0.12899225277954524</v>
      </c>
      <c r="AC10" s="16">
        <v>0.13450869795261772</v>
      </c>
      <c r="AD10" s="16">
        <v>0.1399998599493778</v>
      </c>
      <c r="AE10" s="16">
        <v>0.15319456838999387</v>
      </c>
      <c r="AF10" s="16">
        <v>0.16616258463139366</v>
      </c>
      <c r="AG10" s="16">
        <v>0.17890970095745645</v>
      </c>
      <c r="AH10" s="16">
        <v>0.1908366373089144</v>
      </c>
      <c r="AI10" s="16">
        <v>0.20257007173453465</v>
      </c>
      <c r="AJ10" s="16">
        <v>0.2139233283625224</v>
      </c>
      <c r="AK10" s="16">
        <v>0.22509034169892722</v>
      </c>
      <c r="AL10" s="16">
        <v>0.2360756572728453</v>
      </c>
      <c r="AM10" s="16">
        <v>0.24598568026165993</v>
      </c>
      <c r="AN10" s="16">
        <v>0.25574277683639374</v>
      </c>
      <c r="AO10" s="16">
        <v>0.26931416526294644</v>
      </c>
      <c r="AP10" s="16">
        <v>0.2828048824031783</v>
      </c>
      <c r="AQ10" s="16">
        <v>0.29621564541713485</v>
      </c>
      <c r="AR10" s="16">
        <v>0.30954716298933144</v>
      </c>
      <c r="AS10" s="16">
        <v>0.32280013545359071</v>
      </c>
      <c r="AT10" s="16">
        <v>0.33653524111288186</v>
      </c>
      <c r="AU10" s="16">
        <v>0.35038653475149906</v>
      </c>
      <c r="AV10" s="16">
        <v>0.36435549691726216</v>
      </c>
      <c r="AW10" s="16">
        <v>0.37844363342018345</v>
      </c>
      <c r="AX10" s="16">
        <v>0.39265247587357849</v>
      </c>
    </row>
    <row r="11" spans="1:51" x14ac:dyDescent="0.25">
      <c r="A11" s="169"/>
      <c r="B11" s="169"/>
      <c r="C11" t="s">
        <v>160</v>
      </c>
      <c r="D11" s="16">
        <v>1.857306661512112E-3</v>
      </c>
      <c r="E11" s="16">
        <v>1.857306661512112E-3</v>
      </c>
      <c r="F11" s="16">
        <v>1.857306661512112E-3</v>
      </c>
      <c r="G11" s="16">
        <v>2.302946752944306E-3</v>
      </c>
      <c r="H11" s="16">
        <v>2.8555132314977355E-3</v>
      </c>
      <c r="I11" s="16">
        <v>3.5406618953885273E-3</v>
      </c>
      <c r="J11" s="16">
        <v>4.3902043664777249E-3</v>
      </c>
      <c r="K11" s="16">
        <v>5.4435851117394258E-3</v>
      </c>
      <c r="L11" s="16">
        <v>6.7497128596146613E-3</v>
      </c>
      <c r="M11" s="16">
        <v>8.3692314443651397E-3</v>
      </c>
      <c r="N11" s="16">
        <v>1.037733551429164E-2</v>
      </c>
      <c r="O11" s="16">
        <v>1.2867261837845794E-2</v>
      </c>
      <c r="P11" s="16">
        <v>1.516919041801096E-2</v>
      </c>
      <c r="Q11" s="16">
        <v>1.7843283566196261E-2</v>
      </c>
      <c r="R11" s="16">
        <v>2.0937894522395105E-2</v>
      </c>
      <c r="S11" s="16">
        <v>2.4504127483108547E-2</v>
      </c>
      <c r="T11" s="16">
        <v>3.6998234279415454E-2</v>
      </c>
      <c r="U11" s="16">
        <v>3.8852336878016661E-2</v>
      </c>
      <c r="V11" s="16">
        <v>4.0629438660081223E-2</v>
      </c>
      <c r="W11" s="16">
        <v>4.2334238809002965E-2</v>
      </c>
      <c r="X11" s="16">
        <v>4.8363738874093939E-2</v>
      </c>
      <c r="Y11" s="16">
        <v>5.4378422609647654E-2</v>
      </c>
      <c r="Z11" s="16">
        <v>6.3171674749699966E-2</v>
      </c>
      <c r="AA11" s="16">
        <v>7.1917461698501606E-2</v>
      </c>
      <c r="AB11" s="16">
        <v>8.061616674089106E-2</v>
      </c>
      <c r="AC11" s="16">
        <v>8.8746043751752615E-2</v>
      </c>
      <c r="AD11" s="16">
        <v>9.6838659608480565E-2</v>
      </c>
      <c r="AE11" s="16">
        <v>0.10397570673353383</v>
      </c>
      <c r="AF11" s="16">
        <v>0.11099013554413398</v>
      </c>
      <c r="AG11" s="16">
        <v>0.1178850790995066</v>
      </c>
      <c r="AH11" s="16">
        <v>0.12434558537423805</v>
      </c>
      <c r="AI11" s="16">
        <v>0.13070127676866758</v>
      </c>
      <c r="AJ11" s="16">
        <v>0.13489016251337801</v>
      </c>
      <c r="AK11" s="16">
        <v>0.13901033212713826</v>
      </c>
      <c r="AL11" s="16">
        <v>0.14306346272363096</v>
      </c>
      <c r="AM11" s="16">
        <v>0.14675824592784986</v>
      </c>
      <c r="AN11" s="16">
        <v>0.1503960131244505</v>
      </c>
      <c r="AO11" s="16">
        <v>0.15642811417985189</v>
      </c>
      <c r="AP11" s="16">
        <v>0.16242435911382616</v>
      </c>
      <c r="AQ11" s="16">
        <v>0.16838506668387493</v>
      </c>
      <c r="AR11" s="16">
        <v>0.17431055188036459</v>
      </c>
      <c r="AS11" s="16">
        <v>0.18020112598201316</v>
      </c>
      <c r="AT11" s="16">
        <v>0.18491657723066418</v>
      </c>
      <c r="AU11" s="16">
        <v>0.18967191741543135</v>
      </c>
      <c r="AV11" s="16">
        <v>0.19446765482880529</v>
      </c>
      <c r="AW11" s="16">
        <v>0.19930430643613592</v>
      </c>
      <c r="AX11" s="16">
        <v>0.20418239806140306</v>
      </c>
    </row>
    <row r="12" spans="1:51" x14ac:dyDescent="0.25">
      <c r="A12" s="169"/>
      <c r="B12" s="169"/>
      <c r="C12" t="s">
        <v>237</v>
      </c>
      <c r="D12" s="16">
        <v>9.284827294795471E-2</v>
      </c>
      <c r="E12" s="16">
        <v>9.284827294795471E-2</v>
      </c>
      <c r="F12" s="16">
        <v>9.284827294795471E-2</v>
      </c>
      <c r="G12" s="16">
        <v>9.273814564349131E-2</v>
      </c>
      <c r="H12" s="16">
        <v>9.2628148960985687E-2</v>
      </c>
      <c r="I12" s="16">
        <v>9.2518282745507177E-2</v>
      </c>
      <c r="J12" s="16">
        <v>9.2408546842308883E-2</v>
      </c>
      <c r="K12" s="16">
        <v>9.2298941096827458E-2</v>
      </c>
      <c r="L12" s="16">
        <v>9.2189465354682879E-2</v>
      </c>
      <c r="M12" s="16">
        <v>9.2080119461678239E-2</v>
      </c>
      <c r="N12" s="16">
        <v>9.1970903263799503E-2</v>
      </c>
      <c r="O12" s="16">
        <v>9.1861816607215388E-2</v>
      </c>
      <c r="P12" s="16">
        <v>9.5526416499125785E-2</v>
      </c>
      <c r="Q12" s="16">
        <v>9.9116978139821788E-2</v>
      </c>
      <c r="R12" s="16">
        <v>0.10259317620636565</v>
      </c>
      <c r="S12" s="16">
        <v>0.10590998421350113</v>
      </c>
      <c r="T12" s="16">
        <v>0.10258601322928831</v>
      </c>
      <c r="U12" s="16">
        <v>0.10772693407086438</v>
      </c>
      <c r="V12" s="16">
        <v>0.11265435264840704</v>
      </c>
      <c r="W12" s="16">
        <v>0.11738129851587187</v>
      </c>
      <c r="X12" s="16">
        <v>0.11969753386156212</v>
      </c>
      <c r="Y12" s="16">
        <v>0.11909036736838048</v>
      </c>
      <c r="Z12" s="16">
        <v>0.11744315890046052</v>
      </c>
      <c r="AA12" s="16">
        <v>0.11580484191702373</v>
      </c>
      <c r="AB12" s="16">
        <v>0.11417534461869233</v>
      </c>
      <c r="AC12" s="16">
        <v>0.11290866513905154</v>
      </c>
      <c r="AD12" s="16">
        <v>0.11164779115182663</v>
      </c>
      <c r="AE12" s="16">
        <v>0.11013973581275255</v>
      </c>
      <c r="AF12" s="16">
        <v>0.10865758967681796</v>
      </c>
      <c r="AG12" s="16">
        <v>0.10720069072980189</v>
      </c>
      <c r="AH12" s="16">
        <v>0.10589315599451411</v>
      </c>
      <c r="AI12" s="16">
        <v>0.10460683462717955</v>
      </c>
      <c r="AJ12" s="16">
        <v>0.10213729437811517</v>
      </c>
      <c r="AK12" s="16">
        <v>9.9708265439571883E-2</v>
      </c>
      <c r="AL12" s="16">
        <v>9.7318759076121281E-2</v>
      </c>
      <c r="AM12" s="16">
        <v>9.5265141141079368E-2</v>
      </c>
      <c r="AN12" s="16">
        <v>9.324321358930425E-2</v>
      </c>
      <c r="AO12" s="16">
        <v>9.3110189697085205E-2</v>
      </c>
      <c r="AP12" s="16">
        <v>9.2977956527831251E-2</v>
      </c>
      <c r="AQ12" s="16">
        <v>9.2846507052090549E-2</v>
      </c>
      <c r="AR12" s="16">
        <v>9.2715834323486734E-2</v>
      </c>
      <c r="AS12" s="16">
        <v>9.258593147749504E-2</v>
      </c>
      <c r="AT12" s="16">
        <v>9.2156244090025652E-2</v>
      </c>
      <c r="AU12" s="16">
        <v>9.1722921891836187E-2</v>
      </c>
      <c r="AV12" s="16">
        <v>9.1285918565647342E-2</v>
      </c>
      <c r="AW12" s="16">
        <v>9.0845187003880459E-2</v>
      </c>
      <c r="AX12" s="16">
        <v>9.0400679291729513E-2</v>
      </c>
    </row>
    <row r="13" spans="1:51" x14ac:dyDescent="0.25">
      <c r="A13" s="169"/>
      <c r="B13" s="169"/>
      <c r="C13" t="s">
        <v>161</v>
      </c>
      <c r="D13" s="16">
        <v>6.0146533669896566E-3</v>
      </c>
      <c r="E13" s="16">
        <v>6.0146533669896566E-3</v>
      </c>
      <c r="F13" s="16">
        <v>6.0146533669896566E-3</v>
      </c>
      <c r="G13" s="16">
        <v>6.2696692383600759E-3</v>
      </c>
      <c r="H13" s="16">
        <v>6.535497552390572E-3</v>
      </c>
      <c r="I13" s="16">
        <v>6.8125967468860129E-3</v>
      </c>
      <c r="J13" s="16">
        <v>7.1014446970002112E-3</v>
      </c>
      <c r="K13" s="16">
        <v>7.4025395393619671E-3</v>
      </c>
      <c r="L13" s="16">
        <v>7.7164005311433116E-3</v>
      </c>
      <c r="M13" s="16">
        <v>8.0435689455514679E-3</v>
      </c>
      <c r="N13" s="16">
        <v>8.3846090052888591E-3</v>
      </c>
      <c r="O13" s="16">
        <v>8.7401088555909782E-3</v>
      </c>
      <c r="P13" s="16">
        <v>1.0133581600631178E-2</v>
      </c>
      <c r="Q13" s="16">
        <v>1.1723173869444025E-2</v>
      </c>
      <c r="R13" s="16">
        <v>1.352923683345281E-2</v>
      </c>
      <c r="S13" s="16">
        <v>1.5572179376387956E-2</v>
      </c>
      <c r="T13" s="16">
        <v>1.2194133311226062E-2</v>
      </c>
      <c r="U13" s="16">
        <v>1.5992557296210786E-2</v>
      </c>
      <c r="V13" s="16">
        <v>1.9633232864998445E-2</v>
      </c>
      <c r="W13" s="16">
        <v>2.3125787041965353E-2</v>
      </c>
      <c r="X13" s="16">
        <v>2.5429612297982053E-2</v>
      </c>
      <c r="Y13" s="16">
        <v>2.5952558183543393E-2</v>
      </c>
      <c r="Z13" s="16">
        <v>2.5402885927334359E-2</v>
      </c>
      <c r="AA13" s="16">
        <v>2.4856180752968388E-2</v>
      </c>
      <c r="AB13" s="16">
        <v>2.4312418701045852E-2</v>
      </c>
      <c r="AC13" s="16">
        <v>2.3758148516162085E-2</v>
      </c>
      <c r="AD13" s="16">
        <v>2.3206418682966662E-2</v>
      </c>
      <c r="AE13" s="16">
        <v>2.399971422701597E-2</v>
      </c>
      <c r="AF13" s="16">
        <v>2.4779380526257153E-2</v>
      </c>
      <c r="AG13" s="16">
        <v>2.5545765825822863E-2</v>
      </c>
      <c r="AH13" s="16">
        <v>2.6272993479411973E-2</v>
      </c>
      <c r="AI13" s="16">
        <v>2.6988422633592246E-2</v>
      </c>
      <c r="AJ13" s="16">
        <v>2.7338905232870619E-2</v>
      </c>
      <c r="AK13" s="16">
        <v>2.7683638377602949E-2</v>
      </c>
      <c r="AL13" s="16">
        <v>2.8022762391302126E-2</v>
      </c>
      <c r="AM13" s="16">
        <v>2.8338568964983313E-2</v>
      </c>
      <c r="AN13" s="16">
        <v>2.8649502172890202E-2</v>
      </c>
      <c r="AO13" s="16">
        <v>2.7471174201331962E-2</v>
      </c>
      <c r="AP13" s="16">
        <v>2.6299850467673771E-2</v>
      </c>
      <c r="AQ13" s="16">
        <v>2.5135468704908352E-2</v>
      </c>
      <c r="AR13" s="16">
        <v>2.3977967381911471E-2</v>
      </c>
      <c r="AS13" s="16">
        <v>2.2827285692602946E-2</v>
      </c>
      <c r="AT13" s="16">
        <v>2.2358453808500531E-2</v>
      </c>
      <c r="AU13" s="16">
        <v>2.1885655982627539E-2</v>
      </c>
      <c r="AV13" s="16">
        <v>2.1408841678203172E-2</v>
      </c>
      <c r="AW13" s="16">
        <v>2.0927959496151029E-2</v>
      </c>
      <c r="AX13" s="16">
        <v>2.0442957156628916E-2</v>
      </c>
    </row>
    <row r="14" spans="1:51" x14ac:dyDescent="0.25">
      <c r="A14" s="169"/>
      <c r="B14" s="170" t="s">
        <v>313</v>
      </c>
      <c r="C14" t="s">
        <v>162</v>
      </c>
      <c r="D14" s="16">
        <v>0.91950930808135145</v>
      </c>
      <c r="E14" s="16">
        <v>0.91950930808135145</v>
      </c>
      <c r="F14" s="16">
        <v>0.91950930808135145</v>
      </c>
      <c r="G14" s="16">
        <v>0.91215096686249442</v>
      </c>
      <c r="H14" s="16">
        <v>0.90485151051300983</v>
      </c>
      <c r="I14" s="16">
        <v>0.89761046780878095</v>
      </c>
      <c r="J14" s="16">
        <v>0.89042737129664584</v>
      </c>
      <c r="K14" s="16">
        <v>0.88330175726422</v>
      </c>
      <c r="L14" s="16">
        <v>0.87623316570996124</v>
      </c>
      <c r="M14" s="16">
        <v>0.86922114031347353</v>
      </c>
      <c r="N14" s="16">
        <v>0.86226522840604924</v>
      </c>
      <c r="O14" s="16">
        <v>0.85536498094144553</v>
      </c>
      <c r="P14" s="16">
        <v>0.82919865600336584</v>
      </c>
      <c r="Q14" s="16">
        <v>0.7978561283877057</v>
      </c>
      <c r="R14" s="16">
        <v>0.76080142575013265</v>
      </c>
      <c r="S14" s="16">
        <v>0.71772633802717345</v>
      </c>
      <c r="T14" s="16">
        <v>0.68442251593179171</v>
      </c>
      <c r="U14" s="16">
        <v>0.6812855783315227</v>
      </c>
      <c r="V14" s="16">
        <v>0.67821213565953786</v>
      </c>
      <c r="W14" s="16">
        <v>0.67520027942422189</v>
      </c>
      <c r="X14" s="16">
        <v>0.59819520025228445</v>
      </c>
      <c r="Y14" s="16">
        <v>0.57643558717302301</v>
      </c>
      <c r="Z14" s="16">
        <v>0.54958941122043692</v>
      </c>
      <c r="AA14" s="16">
        <v>0.52179472322724052</v>
      </c>
      <c r="AB14" s="16">
        <v>0.49300035086164162</v>
      </c>
      <c r="AC14" s="16">
        <v>0.46541008690307117</v>
      </c>
      <c r="AD14" s="16">
        <v>0.43682571350414212</v>
      </c>
      <c r="AE14" s="16">
        <v>0.4098733881132498</v>
      </c>
      <c r="AF14" s="16">
        <v>0.38266548302113668</v>
      </c>
      <c r="AG14" s="16">
        <v>0.35519834554664559</v>
      </c>
      <c r="AH14" s="16">
        <v>0.33021461601982866</v>
      </c>
      <c r="AI14" s="16">
        <v>0.30499904685807533</v>
      </c>
      <c r="AJ14" s="16">
        <v>0.28119961659255499</v>
      </c>
      <c r="AK14" s="16">
        <v>0.25732735272376012</v>
      </c>
      <c r="AL14" s="16">
        <v>0.23338192039935129</v>
      </c>
      <c r="AM14" s="16">
        <v>0.21212098937309662</v>
      </c>
      <c r="AN14" s="16">
        <v>0.19079037078176106</v>
      </c>
      <c r="AO14" s="16">
        <v>0.17465952119656841</v>
      </c>
      <c r="AP14" s="16">
        <v>0.1584772815112549</v>
      </c>
      <c r="AQ14" s="16">
        <v>0.14224340575403699</v>
      </c>
      <c r="AR14" s="16">
        <v>0.12595764638087492</v>
      </c>
      <c r="AS14" s="16">
        <v>0.10961975426289032</v>
      </c>
      <c r="AT14" s="16">
        <v>8.9338193866322982E-2</v>
      </c>
      <c r="AU14" s="16">
        <v>6.8864096299530941E-2</v>
      </c>
      <c r="AV14" s="16">
        <v>4.8194706792189505E-2</v>
      </c>
      <c r="AW14" s="16">
        <v>2.7327217769447208E-2</v>
      </c>
      <c r="AX14" s="16">
        <v>6.2587675806108564E-3</v>
      </c>
    </row>
    <row r="15" spans="1:51" x14ac:dyDescent="0.25">
      <c r="A15" s="169"/>
      <c r="B15" s="170"/>
      <c r="C15" t="s">
        <v>163</v>
      </c>
      <c r="D15" s="16">
        <v>4.3043150758635532E-2</v>
      </c>
      <c r="E15" s="16">
        <v>4.3043150758635532E-2</v>
      </c>
      <c r="F15" s="16">
        <v>4.3043150758635532E-2</v>
      </c>
      <c r="G15" s="16">
        <v>4.9531802304722559E-2</v>
      </c>
      <c r="H15" s="16">
        <v>5.5758538007870964E-2</v>
      </c>
      <c r="I15" s="16">
        <v>6.1704331718717365E-2</v>
      </c>
      <c r="J15" s="16">
        <v>6.7347450591087432E-2</v>
      </c>
      <c r="K15" s="16">
        <v>7.2663137346978504E-2</v>
      </c>
      <c r="L15" s="16">
        <v>7.7623251795742143E-2</v>
      </c>
      <c r="M15" s="16">
        <v>8.2195866605660528E-2</v>
      </c>
      <c r="N15" s="16">
        <v>8.6344811697862775E-2</v>
      </c>
      <c r="O15" s="16">
        <v>9.0029160926302282E-2</v>
      </c>
      <c r="P15" s="16">
        <v>0.11440605874720237</v>
      </c>
      <c r="Q15" s="16">
        <v>0.14430245470341413</v>
      </c>
      <c r="R15" s="16">
        <v>0.18037616537758713</v>
      </c>
      <c r="S15" s="16">
        <v>0.22306190886751104</v>
      </c>
      <c r="T15" s="16">
        <v>0.1939815907333865</v>
      </c>
      <c r="U15" s="16">
        <v>0.2002773469541361</v>
      </c>
      <c r="V15" s="16">
        <v>0.20644567042337103</v>
      </c>
      <c r="W15" s="16">
        <v>0.21249039143658646</v>
      </c>
      <c r="X15" s="16">
        <v>0.20856949153833942</v>
      </c>
      <c r="Y15" s="16">
        <v>0.20585077931132098</v>
      </c>
      <c r="Z15" s="16">
        <v>0.20774041498634838</v>
      </c>
      <c r="AA15" s="16">
        <v>0.20969681406906918</v>
      </c>
      <c r="AB15" s="16">
        <v>0.21172357845287407</v>
      </c>
      <c r="AC15" s="16">
        <v>0.21368297208006953</v>
      </c>
      <c r="AD15" s="16">
        <v>0.21571296494854433</v>
      </c>
      <c r="AE15" s="16">
        <v>0.21471198706169917</v>
      </c>
      <c r="AF15" s="16">
        <v>0.21370151724324743</v>
      </c>
      <c r="AG15" s="16">
        <v>0.21268141983687691</v>
      </c>
      <c r="AH15" s="16">
        <v>0.21155210108234429</v>
      </c>
      <c r="AI15" s="16">
        <v>0.21041230267354322</v>
      </c>
      <c r="AJ15" s="16">
        <v>0.20886885400592095</v>
      </c>
      <c r="AK15" s="16">
        <v>0.20732068190892755</v>
      </c>
      <c r="AL15" s="16">
        <v>0.20576776466660637</v>
      </c>
      <c r="AM15" s="16">
        <v>0.20414203592235097</v>
      </c>
      <c r="AN15" s="16">
        <v>0.20251097848023522</v>
      </c>
      <c r="AO15" s="16">
        <v>0.20142553857909762</v>
      </c>
      <c r="AP15" s="16">
        <v>0.20033664065394835</v>
      </c>
      <c r="AQ15" s="16">
        <v>0.19924426815342178</v>
      </c>
      <c r="AR15" s="16">
        <v>0.19814840442035581</v>
      </c>
      <c r="AS15" s="16">
        <v>0.19704903269094476</v>
      </c>
      <c r="AT15" s="16">
        <v>0.1966319047430119</v>
      </c>
      <c r="AU15" s="16">
        <v>0.19621081691067441</v>
      </c>
      <c r="AV15" s="16">
        <v>0.19578571253696544</v>
      </c>
      <c r="AW15" s="16">
        <v>0.19535653387889529</v>
      </c>
      <c r="AX15" s="16">
        <v>0.19492322208130389</v>
      </c>
    </row>
    <row r="16" spans="1:51" x14ac:dyDescent="0.25">
      <c r="A16" s="169"/>
      <c r="B16" s="170"/>
      <c r="C16" t="s">
        <v>164</v>
      </c>
      <c r="D16" s="16">
        <v>5.3803938448294389E-3</v>
      </c>
      <c r="E16" s="16">
        <v>5.3803938448294389E-3</v>
      </c>
      <c r="F16" s="16">
        <v>5.3803938448294389E-3</v>
      </c>
      <c r="G16" s="16">
        <v>5.0318449892312713E-3</v>
      </c>
      <c r="H16" s="16">
        <v>4.7058755782318556E-3</v>
      </c>
      <c r="I16" s="16">
        <v>4.4010228862757942E-3</v>
      </c>
      <c r="J16" s="16">
        <v>4.115918945056524E-3</v>
      </c>
      <c r="K16" s="16">
        <v>3.8492844050194747E-3</v>
      </c>
      <c r="L16" s="16">
        <v>3.5999227945249655E-3</v>
      </c>
      <c r="M16" s="16">
        <v>3.3667151509099449E-3</v>
      </c>
      <c r="N16" s="16">
        <v>3.1486149993564718E-3</v>
      </c>
      <c r="O16" s="16">
        <v>2.9446436570355807E-3</v>
      </c>
      <c r="P16" s="16">
        <v>2.8585169236088562E-3</v>
      </c>
      <c r="Q16" s="16">
        <v>2.7542772899259685E-3</v>
      </c>
      <c r="R16" s="16">
        <v>2.6299972324151733E-3</v>
      </c>
      <c r="S16" s="16">
        <v>2.4845271961251693E-3</v>
      </c>
      <c r="T16" s="16">
        <v>1.084861971083481E-2</v>
      </c>
      <c r="U16" s="16">
        <v>1.0148409577324139E-2</v>
      </c>
      <c r="V16" s="16">
        <v>9.4623724360360061E-3</v>
      </c>
      <c r="W16" s="16">
        <v>8.7900822838619681E-3</v>
      </c>
      <c r="X16" s="16">
        <v>3.5766409483537431E-2</v>
      </c>
      <c r="Y16" s="16">
        <v>4.4343293992646256E-2</v>
      </c>
      <c r="Z16" s="16">
        <v>5.3657248343575742E-2</v>
      </c>
      <c r="AA16" s="16">
        <v>6.3300277414985132E-2</v>
      </c>
      <c r="AB16" s="16">
        <v>7.3290134825236525E-2</v>
      </c>
      <c r="AC16" s="16">
        <v>8.1336898927480417E-2</v>
      </c>
      <c r="AD16" s="16">
        <v>8.9673597340261924E-2</v>
      </c>
      <c r="AE16" s="16">
        <v>0.10494401562124092</v>
      </c>
      <c r="AF16" s="16">
        <v>0.1203592380660599</v>
      </c>
      <c r="AG16" s="16">
        <v>0.13592133417960589</v>
      </c>
      <c r="AH16" s="16">
        <v>0.14882501995256442</v>
      </c>
      <c r="AI16" s="16">
        <v>0.1618484470874251</v>
      </c>
      <c r="AJ16" s="16">
        <v>0.17584782549142289</v>
      </c>
      <c r="AK16" s="16">
        <v>0.18989004631481443</v>
      </c>
      <c r="AL16" s="16">
        <v>0.20397530652553361</v>
      </c>
      <c r="AM16" s="16">
        <v>0.21528507594053548</v>
      </c>
      <c r="AN16" s="16">
        <v>0.22663191571201341</v>
      </c>
      <c r="AO16" s="16">
        <v>0.23440597124172233</v>
      </c>
      <c r="AP16" s="16">
        <v>0.24220479356935509</v>
      </c>
      <c r="AQ16" s="16">
        <v>0.25002850123784987</v>
      </c>
      <c r="AR16" s="16">
        <v>0.25787721354787346</v>
      </c>
      <c r="AS16" s="16">
        <v>0.26575105056388504</v>
      </c>
      <c r="AT16" s="16">
        <v>0.27884493863431764</v>
      </c>
      <c r="AU16" s="16">
        <v>0.29206312977152749</v>
      </c>
      <c r="AV16" s="16">
        <v>0.30540740247054082</v>
      </c>
      <c r="AW16" s="16">
        <v>0.31887956931727984</v>
      </c>
      <c r="AX16" s="16">
        <v>0.33248147780933052</v>
      </c>
    </row>
    <row r="17" spans="1:51" x14ac:dyDescent="0.25">
      <c r="A17" s="169"/>
      <c r="B17" s="170"/>
      <c r="C17" t="s">
        <v>165</v>
      </c>
      <c r="D17" s="16">
        <v>1.5925965780695137E-2</v>
      </c>
      <c r="E17" s="16">
        <v>1.5925965780695137E-2</v>
      </c>
      <c r="F17" s="16">
        <v>1.5925965780695137E-2</v>
      </c>
      <c r="G17" s="16">
        <v>1.5609098728621068E-2</v>
      </c>
      <c r="H17" s="16">
        <v>1.5298536143734278E-2</v>
      </c>
      <c r="I17" s="16">
        <v>1.4994152590757556E-2</v>
      </c>
      <c r="J17" s="16">
        <v>1.4695825130105764E-2</v>
      </c>
      <c r="K17" s="16">
        <v>1.4403433268230912E-2</v>
      </c>
      <c r="L17" s="16">
        <v>1.4116858908955181E-2</v>
      </c>
      <c r="M17" s="16">
        <v>1.3835986305772246E-2</v>
      </c>
      <c r="N17" s="16">
        <v>1.3560702015097606E-2</v>
      </c>
      <c r="O17" s="16">
        <v>1.3290894850449084E-2</v>
      </c>
      <c r="P17" s="16">
        <v>1.3343390609618236E-2</v>
      </c>
      <c r="Q17" s="16">
        <v>1.32964911649197E-2</v>
      </c>
      <c r="R17" s="16">
        <v>1.3130722883958019E-2</v>
      </c>
      <c r="S17" s="16">
        <v>1.2828652928260638E-2</v>
      </c>
      <c r="T17" s="16">
        <v>3.6531665800622573E-2</v>
      </c>
      <c r="U17" s="16">
        <v>3.1956178572589623E-2</v>
      </c>
      <c r="V17" s="16">
        <v>2.7473304035795672E-2</v>
      </c>
      <c r="W17" s="16">
        <v>2.3080258494763445E-2</v>
      </c>
      <c r="X17" s="16">
        <v>2.9381488866311766E-2</v>
      </c>
      <c r="Y17" s="16">
        <v>3.0667483269389364E-2</v>
      </c>
      <c r="Z17" s="16">
        <v>3.1354836788964384E-2</v>
      </c>
      <c r="AA17" s="16">
        <v>3.206647544660244E-2</v>
      </c>
      <c r="AB17" s="16">
        <v>3.280370942824673E-2</v>
      </c>
      <c r="AC17" s="16">
        <v>3.3383096989400479E-2</v>
      </c>
      <c r="AD17" s="16">
        <v>3.3983360561201818E-2</v>
      </c>
      <c r="AE17" s="16">
        <v>3.3694498979794527E-2</v>
      </c>
      <c r="AF17" s="16">
        <v>3.3402898222616703E-2</v>
      </c>
      <c r="AG17" s="16">
        <v>3.3108519142053421E-2</v>
      </c>
      <c r="AH17" s="16">
        <v>3.2797017527925527E-2</v>
      </c>
      <c r="AI17" s="16">
        <v>3.2482625295708618E-2</v>
      </c>
      <c r="AJ17" s="16">
        <v>3.2582385971009251E-2</v>
      </c>
      <c r="AK17" s="16">
        <v>3.2682451944771491E-2</v>
      </c>
      <c r="AL17" s="16">
        <v>3.2782824620604382E-2</v>
      </c>
      <c r="AM17" s="16">
        <v>3.287558874773399E-2</v>
      </c>
      <c r="AN17" s="16">
        <v>3.2968656930510959E-2</v>
      </c>
      <c r="AO17" s="16">
        <v>3.3079692482865061E-2</v>
      </c>
      <c r="AP17" s="16">
        <v>3.3191081775307205E-2</v>
      </c>
      <c r="AQ17" s="16">
        <v>3.3302826500966609E-2</v>
      </c>
      <c r="AR17" s="16">
        <v>3.3414928363795032E-2</v>
      </c>
      <c r="AS17" s="16">
        <v>3.3527389078653311E-2</v>
      </c>
      <c r="AT17" s="16">
        <v>3.3660915845027589E-2</v>
      </c>
      <c r="AU17" s="16">
        <v>3.3795710209419197E-2</v>
      </c>
      <c r="AV17" s="16">
        <v>3.3931790308281445E-2</v>
      </c>
      <c r="AW17" s="16">
        <v>3.4069174625714391E-2</v>
      </c>
      <c r="AX17" s="16">
        <v>3.4207882001834666E-2</v>
      </c>
    </row>
    <row r="18" spans="1:51" x14ac:dyDescent="0.25">
      <c r="A18" s="169"/>
      <c r="B18" s="170"/>
      <c r="C18" t="s">
        <v>166</v>
      </c>
      <c r="D18" s="16">
        <v>5.3803938448294389E-3</v>
      </c>
      <c r="E18" s="16">
        <v>5.3803938448294389E-3</v>
      </c>
      <c r="F18" s="16">
        <v>5.3803938448294389E-3</v>
      </c>
      <c r="G18" s="16">
        <v>5.5743291258015014E-3</v>
      </c>
      <c r="H18" s="16">
        <v>5.7752547673847777E-3</v>
      </c>
      <c r="I18" s="16">
        <v>5.9834227358085681E-3</v>
      </c>
      <c r="J18" s="16">
        <v>6.1990940793773671E-3</v>
      </c>
      <c r="K18" s="16">
        <v>6.422539255832551E-3</v>
      </c>
      <c r="L18" s="16">
        <v>6.6540384715137535E-3</v>
      </c>
      <c r="M18" s="16">
        <v>6.8938820327452532E-3</v>
      </c>
      <c r="N18" s="16">
        <v>7.1423707098880107E-3</v>
      </c>
      <c r="O18" s="16">
        <v>7.3998161145139053E-3</v>
      </c>
      <c r="P18" s="16">
        <v>7.6893636827527392E-3</v>
      </c>
      <c r="Q18" s="16">
        <v>7.9308319763448116E-3</v>
      </c>
      <c r="R18" s="16">
        <v>8.1063963218545951E-3</v>
      </c>
      <c r="S18" s="16">
        <v>8.1974306163160957E-3</v>
      </c>
      <c r="T18" s="16">
        <v>9.4876011943259234E-3</v>
      </c>
      <c r="U18" s="16">
        <v>9.1874081287370898E-3</v>
      </c>
      <c r="V18" s="16">
        <v>8.8932912876703435E-3</v>
      </c>
      <c r="W18" s="16">
        <v>8.6050680356953221E-3</v>
      </c>
      <c r="X18" s="16">
        <v>1.3365618924986713E-2</v>
      </c>
      <c r="Y18" s="16">
        <v>1.4954268689254058E-2</v>
      </c>
      <c r="Z18" s="16">
        <v>1.6131078586434325E-2</v>
      </c>
      <c r="AA18" s="16">
        <v>1.7349466783591332E-2</v>
      </c>
      <c r="AB18" s="16">
        <v>1.8611676434708024E-2</v>
      </c>
      <c r="AC18" s="16">
        <v>1.9956821234855471E-2</v>
      </c>
      <c r="AD18" s="16">
        <v>2.13504331735009E-2</v>
      </c>
      <c r="AE18" s="16">
        <v>2.3141432197994936E-2</v>
      </c>
      <c r="AF18" s="16">
        <v>2.4949414654861821E-2</v>
      </c>
      <c r="AG18" s="16">
        <v>2.6774623267068628E-2</v>
      </c>
      <c r="AH18" s="16">
        <v>2.8618948787483493E-2</v>
      </c>
      <c r="AI18" s="16">
        <v>3.0480388956649968E-2</v>
      </c>
      <c r="AJ18" s="16">
        <v>3.101907232954617E-2</v>
      </c>
      <c r="AK18" s="16">
        <v>3.1559404239849966E-2</v>
      </c>
      <c r="AL18" s="16">
        <v>3.2101392266708655E-2</v>
      </c>
      <c r="AM18" s="16">
        <v>3.264253754128868E-2</v>
      </c>
      <c r="AN18" s="16">
        <v>3.3185456543298318E-2</v>
      </c>
      <c r="AO18" s="16">
        <v>3.3708048926536859E-2</v>
      </c>
      <c r="AP18" s="16">
        <v>3.4232306198828832E-2</v>
      </c>
      <c r="AQ18" s="16">
        <v>3.4758236328941171E-2</v>
      </c>
      <c r="AR18" s="16">
        <v>3.5285847336577303E-2</v>
      </c>
      <c r="AS18" s="16">
        <v>3.5815147292784767E-2</v>
      </c>
      <c r="AT18" s="16">
        <v>3.631980911157251E-2</v>
      </c>
      <c r="AU18" s="16">
        <v>3.6829261792434481E-2</v>
      </c>
      <c r="AV18" s="16">
        <v>3.7343573881743572E-2</v>
      </c>
      <c r="AW18" s="16">
        <v>3.7862815239796718E-2</v>
      </c>
      <c r="AX18" s="16">
        <v>3.838705707244864E-2</v>
      </c>
    </row>
    <row r="19" spans="1:51" x14ac:dyDescent="0.25">
      <c r="A19" s="169"/>
      <c r="B19" s="170"/>
      <c r="C19" t="s">
        <v>167</v>
      </c>
      <c r="D19" s="16">
        <v>1.0760787689658878E-2</v>
      </c>
      <c r="E19" s="16">
        <v>1.0760787689658878E-2</v>
      </c>
      <c r="F19" s="16">
        <v>1.0760787689658878E-2</v>
      </c>
      <c r="G19" s="16">
        <v>1.2101957989129187E-2</v>
      </c>
      <c r="H19" s="16">
        <v>1.3610284989768302E-2</v>
      </c>
      <c r="I19" s="16">
        <v>1.5306602259659765E-2</v>
      </c>
      <c r="J19" s="16">
        <v>1.7214339957727066E-2</v>
      </c>
      <c r="K19" s="16">
        <v>1.9359848459718561E-2</v>
      </c>
      <c r="L19" s="16">
        <v>2.1772762319302724E-2</v>
      </c>
      <c r="M19" s="16">
        <v>2.4486409591438506E-2</v>
      </c>
      <c r="N19" s="16">
        <v>2.7538272171745887E-2</v>
      </c>
      <c r="O19" s="16">
        <v>3.0970503510253627E-2</v>
      </c>
      <c r="P19" s="16">
        <v>3.2504014033451989E-2</v>
      </c>
      <c r="Q19" s="16">
        <v>3.3859816477689528E-2</v>
      </c>
      <c r="R19" s="16">
        <v>3.4955292434052293E-2</v>
      </c>
      <c r="S19" s="16">
        <v>3.5701142364613768E-2</v>
      </c>
      <c r="T19" s="16">
        <v>6.4728006629038257E-2</v>
      </c>
      <c r="U19" s="16">
        <v>6.7145078435690383E-2</v>
      </c>
      <c r="V19" s="16">
        <v>6.9513226157589175E-2</v>
      </c>
      <c r="W19" s="16">
        <v>7.183392032487082E-2</v>
      </c>
      <c r="X19" s="16">
        <v>0.11472179093454003</v>
      </c>
      <c r="Y19" s="16">
        <v>0.12774858756436638</v>
      </c>
      <c r="Z19" s="16">
        <v>0.14152701007424021</v>
      </c>
      <c r="AA19" s="16">
        <v>0.15579224305851133</v>
      </c>
      <c r="AB19" s="16">
        <v>0.17057054999729307</v>
      </c>
      <c r="AC19" s="16">
        <v>0.18623012386512303</v>
      </c>
      <c r="AD19" s="16">
        <v>0.20245393047234897</v>
      </c>
      <c r="AE19" s="16">
        <v>0.21363467802602065</v>
      </c>
      <c r="AF19" s="16">
        <v>0.22492144879207754</v>
      </c>
      <c r="AG19" s="16">
        <v>0.23631575802774946</v>
      </c>
      <c r="AH19" s="16">
        <v>0.24799229662985364</v>
      </c>
      <c r="AI19" s="16">
        <v>0.25977718912859787</v>
      </c>
      <c r="AJ19" s="16">
        <v>0.27048224560954576</v>
      </c>
      <c r="AK19" s="16">
        <v>0.28122006286787637</v>
      </c>
      <c r="AL19" s="16">
        <v>0.29199079152119556</v>
      </c>
      <c r="AM19" s="16">
        <v>0.30293377247499431</v>
      </c>
      <c r="AN19" s="16">
        <v>0.31391262155218114</v>
      </c>
      <c r="AO19" s="16">
        <v>0.32272122757320976</v>
      </c>
      <c r="AP19" s="16">
        <v>0.33155789629130561</v>
      </c>
      <c r="AQ19" s="16">
        <v>0.34042276202478355</v>
      </c>
      <c r="AR19" s="16">
        <v>0.34931595995052361</v>
      </c>
      <c r="AS19" s="16">
        <v>0.35823762611084181</v>
      </c>
      <c r="AT19" s="16">
        <v>0.36520423779974731</v>
      </c>
      <c r="AU19" s="16">
        <v>0.3722369850164135</v>
      </c>
      <c r="AV19" s="16">
        <v>0.37933681401027908</v>
      </c>
      <c r="AW19" s="16">
        <v>0.38650468916886649</v>
      </c>
      <c r="AX19" s="16">
        <v>0.39374159345447135</v>
      </c>
    </row>
    <row r="20" spans="1:51"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row>
    <row r="21" spans="1:51" x14ac:dyDescent="0.25">
      <c r="A21" s="18"/>
      <c r="B21" s="18"/>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18"/>
    </row>
    <row r="22" spans="1:51" x14ac:dyDescent="0.25">
      <c r="A22" s="164" t="s">
        <v>719</v>
      </c>
      <c r="B22" s="26" t="s">
        <v>314</v>
      </c>
      <c r="C22" t="s">
        <v>152</v>
      </c>
      <c r="D22" s="23">
        <f>'Variables AMS'!B567</f>
        <v>5.5705789795526002</v>
      </c>
      <c r="E22" s="23">
        <f>'Variables AMS'!C567</f>
        <v>5.6600164269241402</v>
      </c>
      <c r="F22" s="23">
        <f>'Variables AMS'!D567</f>
        <v>5.7508898210000003</v>
      </c>
      <c r="G22" s="23">
        <f>'Variables AMS'!E567</f>
        <v>5.7929036060000003</v>
      </c>
      <c r="H22" s="23">
        <f>'Variables AMS'!F567</f>
        <v>4.8242806180000004</v>
      </c>
      <c r="I22" s="23">
        <f>'Variables AMS'!G567</f>
        <v>4.2185210560000002</v>
      </c>
      <c r="J22" s="23">
        <f>'Variables AMS'!H567</f>
        <v>4.0840850299999998</v>
      </c>
      <c r="K22" s="23">
        <f>'Variables AMS'!I567</f>
        <v>3.8991141059999999</v>
      </c>
      <c r="L22" s="23">
        <f>'Variables AMS'!J567</f>
        <v>3.7615491940000001</v>
      </c>
      <c r="M22" s="23">
        <f>'Variables AMS'!K567</f>
        <v>4.0026493749999998</v>
      </c>
      <c r="N22" s="23">
        <f>'Variables AMS'!L567</f>
        <v>4.0988614639999996</v>
      </c>
      <c r="O22" s="23">
        <f>'Variables AMS'!M567</f>
        <v>4.1630920690000002</v>
      </c>
      <c r="P22" s="23">
        <f>'Variables AMS'!N567</f>
        <v>3.2553047670000002</v>
      </c>
      <c r="Q22" s="23">
        <f>'Variables AMS'!O567</f>
        <v>2.7334405240000001</v>
      </c>
      <c r="R22" s="23">
        <f>'Variables AMS'!P567</f>
        <v>2.3991505709999998</v>
      </c>
      <c r="S22" s="23">
        <f>'Variables AMS'!Q567</f>
        <v>2.1834950950000001</v>
      </c>
      <c r="T22" s="23">
        <f>'Variables AMS'!R567</f>
        <v>1.9973771819999999</v>
      </c>
      <c r="U22" s="23">
        <f>'Variables AMS'!S567</f>
        <v>2.0030384200000002</v>
      </c>
      <c r="V22" s="23">
        <f>'Variables AMS'!T567</f>
        <v>1.961852833</v>
      </c>
      <c r="W22" s="23">
        <f>'Variables AMS'!U567</f>
        <v>1.661030945</v>
      </c>
      <c r="X22" s="23">
        <f>'Variables AMS'!V567</f>
        <v>1.2772448540000001</v>
      </c>
      <c r="Y22" s="23">
        <f>'Variables AMS'!W567</f>
        <v>0.92575410950000003</v>
      </c>
      <c r="Z22" s="23">
        <f>'Variables AMS'!X567</f>
        <v>0.69174806749999995</v>
      </c>
      <c r="AA22" s="23">
        <f>'Variables AMS'!Y567</f>
        <v>0.5358048326</v>
      </c>
      <c r="AB22" s="23">
        <f>'Variables AMS'!Z567</f>
        <v>0.42607060279999998</v>
      </c>
      <c r="AC22" s="23">
        <f>'Variables AMS'!AA567</f>
        <v>0.3468026347</v>
      </c>
      <c r="AD22" s="23">
        <f>'Variables AMS'!AB567</f>
        <v>0.2892568915</v>
      </c>
      <c r="AE22" s="23">
        <f>'Variables AMS'!AC567</f>
        <v>0.25657292300000001</v>
      </c>
      <c r="AF22" s="23">
        <f>'Variables AMS'!AD567</f>
        <v>0.233215388</v>
      </c>
      <c r="AG22" s="23">
        <f>'Variables AMS'!AE567</f>
        <v>0.21451148989999999</v>
      </c>
      <c r="AH22" s="23">
        <f>'Variables AMS'!AF567</f>
        <v>0.19917428300000001</v>
      </c>
      <c r="AI22" s="23">
        <f>'Variables AMS'!AG567</f>
        <v>0.1863137248</v>
      </c>
      <c r="AJ22" s="23">
        <f>'Variables AMS'!AH567</f>
        <v>0.175791802</v>
      </c>
      <c r="AK22" s="23">
        <f>'Variables AMS'!AI567</f>
        <v>0.16688973879999999</v>
      </c>
      <c r="AL22" s="23">
        <f>'Variables AMS'!AJ567</f>
        <v>0.15927523699999999</v>
      </c>
      <c r="AM22" s="23">
        <f>'Variables AMS'!AK567</f>
        <v>0.15269724770000001</v>
      </c>
      <c r="AN22" s="23">
        <f>'Variables AMS'!AL567</f>
        <v>0.1468396096</v>
      </c>
      <c r="AO22" s="23">
        <f>'Variables AMS'!AM567</f>
        <v>0.14099638549999999</v>
      </c>
      <c r="AP22" s="23">
        <f>'Variables AMS'!AN567</f>
        <v>0.13541443910000001</v>
      </c>
      <c r="AQ22" s="23">
        <f>'Variables AMS'!AO567</f>
        <v>0.130157684</v>
      </c>
      <c r="AR22" s="23">
        <f>'Variables AMS'!AP567</f>
        <v>0.1253188345</v>
      </c>
      <c r="AS22" s="23">
        <f>'Variables AMS'!AQ567</f>
        <v>0.1204928409</v>
      </c>
      <c r="AT22" s="23">
        <f>'Variables AMS'!AR567</f>
        <v>0.1164980598</v>
      </c>
      <c r="AU22" s="23">
        <f>'Variables AMS'!AS567</f>
        <v>0.1129235488</v>
      </c>
      <c r="AV22" s="23">
        <f>'Variables AMS'!AT567</f>
        <v>0.1095959791</v>
      </c>
      <c r="AW22" s="23">
        <f>'Variables AMS'!AU567</f>
        <v>0.1064768489</v>
      </c>
      <c r="AX22" s="23">
        <f>'Variables AMS'!AV567</f>
        <v>0.1035839305</v>
      </c>
      <c r="AY22" s="18"/>
    </row>
    <row r="23" spans="1:51" x14ac:dyDescent="0.25">
      <c r="A23" s="164"/>
      <c r="B23" s="167" t="s">
        <v>311</v>
      </c>
      <c r="C23" t="s">
        <v>153</v>
      </c>
      <c r="D23" s="23">
        <f>'Variables AMS'!B568</f>
        <v>77.477678819662401</v>
      </c>
      <c r="E23" s="23">
        <f>'Variables AMS'!C568</f>
        <v>78.721608013977402</v>
      </c>
      <c r="F23" s="23">
        <f>'Variables AMS'!D568</f>
        <v>80.003730149999996</v>
      </c>
      <c r="G23" s="23">
        <f>'Variables AMS'!E568</f>
        <v>80.189474820000001</v>
      </c>
      <c r="H23" s="23">
        <f>'Variables AMS'!F568</f>
        <v>76.950267409999995</v>
      </c>
      <c r="I23" s="23">
        <f>'Variables AMS'!G568</f>
        <v>74.603074410000005</v>
      </c>
      <c r="J23" s="23">
        <f>'Variables AMS'!H568</f>
        <v>73.063966309999998</v>
      </c>
      <c r="K23" s="23">
        <f>'Variables AMS'!I568</f>
        <v>71.285518100000004</v>
      </c>
      <c r="L23" s="23">
        <f>'Variables AMS'!J568</f>
        <v>69.186513820000002</v>
      </c>
      <c r="M23" s="23">
        <f>'Variables AMS'!K568</f>
        <v>67.614613399999996</v>
      </c>
      <c r="N23" s="23">
        <f>'Variables AMS'!L568</f>
        <v>67.318828609999997</v>
      </c>
      <c r="O23" s="23">
        <f>'Variables AMS'!M568</f>
        <v>67.648773610000006</v>
      </c>
      <c r="P23" s="23">
        <f>'Variables AMS'!N568</f>
        <v>66.103925020000005</v>
      </c>
      <c r="Q23" s="23">
        <f>'Variables AMS'!O568</f>
        <v>64.464309270000001</v>
      </c>
      <c r="R23" s="23">
        <f>'Variables AMS'!P568</f>
        <v>62.191244959999999</v>
      </c>
      <c r="S23" s="23">
        <f>'Variables AMS'!Q568</f>
        <v>60.914616250000002</v>
      </c>
      <c r="T23" s="23">
        <f>'Variables AMS'!R568</f>
        <v>59.282101670000003</v>
      </c>
      <c r="U23" s="23">
        <f>'Variables AMS'!S568</f>
        <v>58.819585060000001</v>
      </c>
      <c r="V23" s="23">
        <f>'Variables AMS'!T568</f>
        <v>57.857999280000001</v>
      </c>
      <c r="W23" s="23">
        <f>'Variables AMS'!U568</f>
        <v>56.687406199999998</v>
      </c>
      <c r="X23" s="23">
        <f>'Variables AMS'!V568</f>
        <v>54.305863510000002</v>
      </c>
      <c r="Y23" s="23">
        <f>'Variables AMS'!W568</f>
        <v>51.807126629999999</v>
      </c>
      <c r="Z23" s="23">
        <f>'Variables AMS'!X568</f>
        <v>49.68164041</v>
      </c>
      <c r="AA23" s="23">
        <f>'Variables AMS'!Y568</f>
        <v>47.681830410000003</v>
      </c>
      <c r="AB23" s="23">
        <f>'Variables AMS'!Z568</f>
        <v>45.719260820000002</v>
      </c>
      <c r="AC23" s="23">
        <f>'Variables AMS'!AA568</f>
        <v>43.66995884</v>
      </c>
      <c r="AD23" s="23">
        <f>'Variables AMS'!AB568</f>
        <v>41.632447409999997</v>
      </c>
      <c r="AE23" s="23">
        <f>'Variables AMS'!AC568</f>
        <v>38.989064800000001</v>
      </c>
      <c r="AF23" s="23">
        <f>'Variables AMS'!AD568</f>
        <v>36.406033860000001</v>
      </c>
      <c r="AG23" s="23">
        <f>'Variables AMS'!AE568</f>
        <v>33.849964900000003</v>
      </c>
      <c r="AH23" s="23">
        <f>'Variables AMS'!AF568</f>
        <v>31.34866624</v>
      </c>
      <c r="AI23" s="23">
        <f>'Variables AMS'!AG568</f>
        <v>28.87732214</v>
      </c>
      <c r="AJ23" s="23">
        <f>'Variables AMS'!AH568</f>
        <v>26.288080740000002</v>
      </c>
      <c r="AK23" s="23">
        <f>'Variables AMS'!AI568</f>
        <v>23.727129309999999</v>
      </c>
      <c r="AL23" s="23">
        <f>'Variables AMS'!AJ568</f>
        <v>21.146547819999999</v>
      </c>
      <c r="AM23" s="23">
        <f>'Variables AMS'!AK568</f>
        <v>18.639534040000001</v>
      </c>
      <c r="AN23" s="23">
        <f>'Variables AMS'!AL568</f>
        <v>16.064779789999999</v>
      </c>
      <c r="AO23" s="23">
        <f>'Variables AMS'!AM568</f>
        <v>14.5589105</v>
      </c>
      <c r="AP23" s="23">
        <f>'Variables AMS'!AN568</f>
        <v>13.02657204</v>
      </c>
      <c r="AQ23" s="23">
        <f>'Variables AMS'!AO568</f>
        <v>11.479191139999999</v>
      </c>
      <c r="AR23" s="23">
        <f>'Variables AMS'!AP568</f>
        <v>9.9091311340000008</v>
      </c>
      <c r="AS23" s="23">
        <f>'Variables AMS'!AQ568</f>
        <v>8.272672214</v>
      </c>
      <c r="AT23" s="23">
        <f>'Variables AMS'!AR568</f>
        <v>7.7678515109999999</v>
      </c>
      <c r="AU23" s="23">
        <f>'Variables AMS'!AS568</f>
        <v>7.2746206930000001</v>
      </c>
      <c r="AV23" s="23">
        <f>'Variables AMS'!AT568</f>
        <v>6.7903085829999998</v>
      </c>
      <c r="AW23" s="23">
        <f>'Variables AMS'!AU568</f>
        <v>6.311349152</v>
      </c>
      <c r="AX23" s="23">
        <f>'Variables AMS'!AV568</f>
        <v>5.8348927909999997</v>
      </c>
    </row>
    <row r="24" spans="1:51" x14ac:dyDescent="0.25">
      <c r="A24" s="164"/>
      <c r="B24" s="167"/>
      <c r="C24" t="s">
        <v>154</v>
      </c>
      <c r="D24" s="23">
        <f>'Variables AMS'!B569</f>
        <v>0.67805251130835598</v>
      </c>
      <c r="E24" s="23">
        <f>'Variables AMS'!C569</f>
        <v>0.68893886369971102</v>
      </c>
      <c r="F24" s="23">
        <f>'Variables AMS'!D569</f>
        <v>0.66746531440000001</v>
      </c>
      <c r="G24" s="23">
        <f>'Variables AMS'!E569</f>
        <v>1.0023106740000001</v>
      </c>
      <c r="H24" s="23">
        <f>'Variables AMS'!F569</f>
        <v>1.2829736709999999</v>
      </c>
      <c r="I24" s="23">
        <f>'Variables AMS'!G569</f>
        <v>1.5564776499999999</v>
      </c>
      <c r="J24" s="23">
        <f>'Variables AMS'!H569</f>
        <v>1.831816892</v>
      </c>
      <c r="K24" s="23">
        <f>'Variables AMS'!I569</f>
        <v>2.088431843</v>
      </c>
      <c r="L24" s="23">
        <f>'Variables AMS'!J569</f>
        <v>2.3204771179999999</v>
      </c>
      <c r="M24" s="23">
        <f>'Variables AMS'!K569</f>
        <v>2.5558089989999999</v>
      </c>
      <c r="N24" s="23">
        <f>'Variables AMS'!L569</f>
        <v>2.8326030229999999</v>
      </c>
      <c r="O24" s="23">
        <f>'Variables AMS'!M569</f>
        <v>3.1370651139999999</v>
      </c>
      <c r="P24" s="23">
        <f>'Variables AMS'!N569</f>
        <v>3.117078394</v>
      </c>
      <c r="Q24" s="23">
        <f>'Variables AMS'!O569</f>
        <v>3.0934184560000002</v>
      </c>
      <c r="R24" s="23">
        <f>'Variables AMS'!P569</f>
        <v>3.039593081</v>
      </c>
      <c r="S24" s="23">
        <f>'Variables AMS'!Q569</f>
        <v>3.0350888089999999</v>
      </c>
      <c r="T24" s="23">
        <f>'Variables AMS'!R569</f>
        <v>3.0141585609999999</v>
      </c>
      <c r="U24" s="23">
        <f>'Variables AMS'!S569</f>
        <v>3.1567748039999999</v>
      </c>
      <c r="V24" s="23">
        <f>'Variables AMS'!T569</f>
        <v>3.264118818</v>
      </c>
      <c r="W24" s="23">
        <f>'Variables AMS'!U569</f>
        <v>3.3496155710000002</v>
      </c>
      <c r="X24" s="23">
        <f>'Variables AMS'!V569</f>
        <v>3.5892508830000001</v>
      </c>
      <c r="Y24" s="23">
        <f>'Variables AMS'!W569</f>
        <v>3.81600743</v>
      </c>
      <c r="Z24" s="23">
        <f>'Variables AMS'!X569</f>
        <v>3.8258444200000001</v>
      </c>
      <c r="AA24" s="23">
        <f>'Variables AMS'!Y569</f>
        <v>3.847129067</v>
      </c>
      <c r="AB24" s="23">
        <f>'Variables AMS'!Z569</f>
        <v>3.8740970950000002</v>
      </c>
      <c r="AC24" s="23">
        <f>'Variables AMS'!AA569</f>
        <v>3.8930667959999998</v>
      </c>
      <c r="AD24" s="23">
        <f>'Variables AMS'!AB569</f>
        <v>3.915979509</v>
      </c>
      <c r="AE24" s="23">
        <f>'Variables AMS'!AC569</f>
        <v>4.5228862440000004</v>
      </c>
      <c r="AF24" s="23">
        <f>'Variables AMS'!AD569</f>
        <v>5.1431892320000001</v>
      </c>
      <c r="AG24" s="23">
        <f>'Variables AMS'!AE569</f>
        <v>5.7777126919999997</v>
      </c>
      <c r="AH24" s="23">
        <f>'Variables AMS'!AF569</f>
        <v>6.4245159379999999</v>
      </c>
      <c r="AI24" s="23">
        <f>'Variables AMS'!AG569</f>
        <v>7.0999696659999998</v>
      </c>
      <c r="AJ24" s="23">
        <f>'Variables AMS'!AH569</f>
        <v>7.8762626219999996</v>
      </c>
      <c r="AK24" s="23">
        <f>'Variables AMS'!AI569</f>
        <v>8.7017405659999998</v>
      </c>
      <c r="AL24" s="23">
        <f>'Variables AMS'!AJ569</f>
        <v>9.5785703679999994</v>
      </c>
      <c r="AM24" s="23">
        <f>'Variables AMS'!AK569</f>
        <v>10.515147649999999</v>
      </c>
      <c r="AN24" s="23">
        <f>'Variables AMS'!AL569</f>
        <v>11.54258516</v>
      </c>
      <c r="AO24" s="23">
        <f>'Variables AMS'!AM569</f>
        <v>11.744038509999999</v>
      </c>
      <c r="AP24" s="23">
        <f>'Variables AMS'!AN569</f>
        <v>11.976428479999999</v>
      </c>
      <c r="AQ24" s="23">
        <f>'Variables AMS'!AO569</f>
        <v>12.26696999</v>
      </c>
      <c r="AR24" s="23">
        <f>'Variables AMS'!AP569</f>
        <v>12.639617940000001</v>
      </c>
      <c r="AS24" s="23">
        <f>'Variables AMS'!AQ569</f>
        <v>13.084195709999999</v>
      </c>
      <c r="AT24" s="23">
        <f>'Variables AMS'!AR569</f>
        <v>12.720393339999999</v>
      </c>
      <c r="AU24" s="23">
        <f>'Variables AMS'!AS569</f>
        <v>12.388406</v>
      </c>
      <c r="AV24" s="23">
        <f>'Variables AMS'!AT569</f>
        <v>12.089509140000001</v>
      </c>
      <c r="AW24" s="23">
        <f>'Variables AMS'!AU569</f>
        <v>11.824754670000001</v>
      </c>
      <c r="AX24" s="23">
        <f>'Variables AMS'!AV569</f>
        <v>11.59848343</v>
      </c>
      <c r="AY24" s="18"/>
    </row>
    <row r="25" spans="1:51" x14ac:dyDescent="0.25">
      <c r="A25" s="164"/>
      <c r="B25" s="167" t="s">
        <v>312</v>
      </c>
      <c r="C25" t="s">
        <v>155</v>
      </c>
      <c r="D25" s="23">
        <f>'Variables AMS'!B570</f>
        <v>28.634797354551999</v>
      </c>
      <c r="E25" s="23">
        <f>'Variables AMS'!C570</f>
        <v>29.094538288267</v>
      </c>
      <c r="F25" s="23">
        <f>'Variables AMS'!D570</f>
        <v>29.720948459999999</v>
      </c>
      <c r="G25" s="23">
        <f>'Variables AMS'!E570</f>
        <v>30.525510329999999</v>
      </c>
      <c r="H25" s="23">
        <f>'Variables AMS'!F570</f>
        <v>31.19593411</v>
      </c>
      <c r="I25" s="23">
        <f>'Variables AMS'!G570</f>
        <v>29.01032086</v>
      </c>
      <c r="J25" s="23">
        <f>'Variables AMS'!H570</f>
        <v>30.08187405</v>
      </c>
      <c r="K25" s="23">
        <f>'Variables AMS'!I570</f>
        <v>31.08492858</v>
      </c>
      <c r="L25" s="23">
        <f>'Variables AMS'!J570</f>
        <v>31.401741980000001</v>
      </c>
      <c r="M25" s="23">
        <f>'Variables AMS'!K570</f>
        <v>31.225922350000001</v>
      </c>
      <c r="N25" s="23">
        <f>'Variables AMS'!L570</f>
        <v>31.043343230000001</v>
      </c>
      <c r="O25" s="23">
        <f>'Variables AMS'!M570</f>
        <v>30.417636359999999</v>
      </c>
      <c r="P25" s="23">
        <f>'Variables AMS'!N570</f>
        <v>28.68972729</v>
      </c>
      <c r="Q25" s="23">
        <f>'Variables AMS'!O570</f>
        <v>28.167669750000002</v>
      </c>
      <c r="R25" s="23">
        <f>'Variables AMS'!P570</f>
        <v>28.076536600000001</v>
      </c>
      <c r="S25" s="23">
        <f>'Variables AMS'!Q570</f>
        <v>27.095231049999999</v>
      </c>
      <c r="T25" s="23">
        <f>'Variables AMS'!R570</f>
        <v>26.12888869</v>
      </c>
      <c r="U25" s="23">
        <f>'Variables AMS'!S570</f>
        <v>26.107046189999998</v>
      </c>
      <c r="V25" s="23">
        <f>'Variables AMS'!T570</f>
        <v>25.987032500000002</v>
      </c>
      <c r="W25" s="23">
        <f>'Variables AMS'!U570</f>
        <v>25.617845169999999</v>
      </c>
      <c r="X25" s="23">
        <f>'Variables AMS'!V570</f>
        <v>26.527877289999999</v>
      </c>
      <c r="Y25" s="23">
        <f>'Variables AMS'!W570</f>
        <v>26.93205433</v>
      </c>
      <c r="Z25" s="23">
        <f>'Variables AMS'!X570</f>
        <v>26.57423743</v>
      </c>
      <c r="AA25" s="23">
        <f>'Variables AMS'!Y570</f>
        <v>26.192280019999998</v>
      </c>
      <c r="AB25" s="23">
        <f>'Variables AMS'!Z570</f>
        <v>25.803509219999999</v>
      </c>
      <c r="AC25" s="23">
        <f>'Variables AMS'!AA570</f>
        <v>25.58058612</v>
      </c>
      <c r="AD25" s="23">
        <f>'Variables AMS'!AB570</f>
        <v>25.4011371</v>
      </c>
      <c r="AE25" s="23">
        <f>'Variables AMS'!AC570</f>
        <v>24.637125350000002</v>
      </c>
      <c r="AF25" s="23">
        <f>'Variables AMS'!AD570</f>
        <v>23.888472490000002</v>
      </c>
      <c r="AG25" s="23">
        <f>'Variables AMS'!AE570</f>
        <v>23.157393379999998</v>
      </c>
      <c r="AH25" s="23">
        <f>'Variables AMS'!AF570</f>
        <v>22.34599433</v>
      </c>
      <c r="AI25" s="23">
        <f>'Variables AMS'!AG570</f>
        <v>21.54553645</v>
      </c>
      <c r="AJ25" s="23">
        <f>'Variables AMS'!AH570</f>
        <v>21.260951670000001</v>
      </c>
      <c r="AK25" s="23">
        <f>'Variables AMS'!AI570</f>
        <v>20.96705343</v>
      </c>
      <c r="AL25" s="23">
        <f>'Variables AMS'!AJ570</f>
        <v>20.67397828</v>
      </c>
      <c r="AM25" s="23">
        <f>'Variables AMS'!AK570</f>
        <v>20.48802753</v>
      </c>
      <c r="AN25" s="23">
        <f>'Variables AMS'!AL570</f>
        <v>20.27569068</v>
      </c>
      <c r="AO25" s="23">
        <f>'Variables AMS'!AM570</f>
        <v>19.506260770000001</v>
      </c>
      <c r="AP25" s="23">
        <f>'Variables AMS'!AN570</f>
        <v>18.74103517</v>
      </c>
      <c r="AQ25" s="23">
        <f>'Variables AMS'!AO570</f>
        <v>17.984201970000001</v>
      </c>
      <c r="AR25" s="23">
        <f>'Variables AMS'!AP570</f>
        <v>17.239916470000001</v>
      </c>
      <c r="AS25" s="23">
        <f>'Variables AMS'!AQ570</f>
        <v>16.495767600000001</v>
      </c>
      <c r="AT25" s="23">
        <f>'Variables AMS'!AR570</f>
        <v>15.78215462</v>
      </c>
      <c r="AU25" s="23">
        <f>'Variables AMS'!AS570</f>
        <v>15.083866950000001</v>
      </c>
      <c r="AV25" s="23">
        <f>'Variables AMS'!AT570</f>
        <v>14.393675719999999</v>
      </c>
      <c r="AW25" s="23">
        <f>'Variables AMS'!AU570</f>
        <v>13.708427390000001</v>
      </c>
      <c r="AX25" s="23">
        <f>'Variables AMS'!AV570</f>
        <v>13.029001149999999</v>
      </c>
      <c r="AY25" s="18"/>
    </row>
    <row r="26" spans="1:51" x14ac:dyDescent="0.25">
      <c r="A26" s="164"/>
      <c r="B26" s="167"/>
      <c r="C26" t="s">
        <v>156</v>
      </c>
      <c r="D26" s="23">
        <f>'Variables AMS'!B571</f>
        <v>0.36749349586970598</v>
      </c>
      <c r="E26" s="23">
        <f>'Variables AMS'!C571</f>
        <v>0.37339372281503302</v>
      </c>
      <c r="F26" s="23">
        <f>'Variables AMS'!D571</f>
        <v>0.3814329508</v>
      </c>
      <c r="G26" s="23">
        <f>'Variables AMS'!E571</f>
        <v>0.37117253100000003</v>
      </c>
      <c r="H26" s="23">
        <f>'Variables AMS'!F571</f>
        <v>0.35939186429999997</v>
      </c>
      <c r="I26" s="23">
        <f>'Variables AMS'!G571</f>
        <v>0.31665046600000002</v>
      </c>
      <c r="J26" s="23">
        <f>'Variables AMS'!H571</f>
        <v>0.3110927141</v>
      </c>
      <c r="K26" s="23">
        <f>'Variables AMS'!I571</f>
        <v>0.3045735443</v>
      </c>
      <c r="L26" s="23">
        <f>'Variables AMS'!J571</f>
        <v>0.29150995899999999</v>
      </c>
      <c r="M26" s="23">
        <f>'Variables AMS'!K571</f>
        <v>0.27464537049999999</v>
      </c>
      <c r="N26" s="23">
        <f>'Variables AMS'!L571</f>
        <v>0.25869190939999998</v>
      </c>
      <c r="O26" s="23">
        <f>'Variables AMS'!M571</f>
        <v>0.24015806479999999</v>
      </c>
      <c r="P26" s="23">
        <f>'Variables AMS'!N571</f>
        <v>0.20849842139999999</v>
      </c>
      <c r="Q26" s="23">
        <f>'Variables AMS'!O571</f>
        <v>0.18561328469999999</v>
      </c>
      <c r="R26" s="23">
        <f>'Variables AMS'!P571</f>
        <v>0.16441312299999999</v>
      </c>
      <c r="S26" s="23">
        <f>'Variables AMS'!Q571</f>
        <v>0.13707605980000001</v>
      </c>
      <c r="T26" s="23">
        <f>'Variables AMS'!R571</f>
        <v>0.1094941024</v>
      </c>
      <c r="U26" s="23">
        <f>'Variables AMS'!S571</f>
        <v>0.14544881039999999</v>
      </c>
      <c r="V26" s="23">
        <f>'Variables AMS'!T571</f>
        <v>0.1818267757</v>
      </c>
      <c r="W26" s="23">
        <f>'Variables AMS'!U571</f>
        <v>0.21697037120000001</v>
      </c>
      <c r="X26" s="23">
        <f>'Variables AMS'!V571</f>
        <v>0.1538700499</v>
      </c>
      <c r="Y26" s="23">
        <f>'Variables AMS'!W571</f>
        <v>9.1662563000000002E-2</v>
      </c>
      <c r="Z26" s="23">
        <f>'Variables AMS'!X571</f>
        <v>6.9698127499999998E-2</v>
      </c>
      <c r="AA26" s="23">
        <f>'Variables AMS'!Y571</f>
        <v>4.8217946400000003E-2</v>
      </c>
      <c r="AB26" s="23">
        <f>'Variables AMS'!Z571</f>
        <v>2.72982196E-2</v>
      </c>
      <c r="AC26" s="23">
        <f>'Variables AMS'!AA571</f>
        <v>2.4312470999999999E-2</v>
      </c>
      <c r="AD26" s="23">
        <f>'Variables AMS'!AB571</f>
        <v>2.1405408599999998E-2</v>
      </c>
      <c r="AE26" s="23">
        <f>'Variables AMS'!AC571</f>
        <v>2.09142854E-2</v>
      </c>
      <c r="AF26" s="23">
        <f>'Variables AMS'!AD571</f>
        <v>2.0432800099999999E-2</v>
      </c>
      <c r="AG26" s="23">
        <f>'Variables AMS'!AE571</f>
        <v>1.9962955000000001E-2</v>
      </c>
      <c r="AH26" s="23">
        <f>'Variables AMS'!AF571</f>
        <v>1.9406314500000001E-2</v>
      </c>
      <c r="AI26" s="23">
        <f>'Variables AMS'!AG571</f>
        <v>1.8854009599999999E-2</v>
      </c>
      <c r="AJ26" s="23">
        <f>'Variables AMS'!AH571</f>
        <v>1.51718953E-2</v>
      </c>
      <c r="AK26" s="23">
        <f>'Variables AMS'!AI571</f>
        <v>1.1547945400000001E-2</v>
      </c>
      <c r="AL26" s="23">
        <f>'Variables AMS'!AJ571</f>
        <v>7.9914716100000002E-3</v>
      </c>
      <c r="AM26" s="23">
        <f>'Variables AMS'!AK571</f>
        <v>8.5552943900000008E-3</v>
      </c>
      <c r="AN26" s="23">
        <f>'Variables AMS'!AL571</f>
        <v>9.1004171299999999E-3</v>
      </c>
      <c r="AO26" s="23">
        <f>'Variables AMS'!AM571</f>
        <v>8.7405752599999994E-3</v>
      </c>
      <c r="AP26" s="23">
        <f>'Variables AMS'!AN571</f>
        <v>8.3828802300000005E-3</v>
      </c>
      <c r="AQ26" s="23">
        <f>'Variables AMS'!AO571</f>
        <v>8.0292172299999999E-3</v>
      </c>
      <c r="AR26" s="23">
        <f>'Variables AMS'!AP571</f>
        <v>7.6814438599999996E-3</v>
      </c>
      <c r="AS26" s="23">
        <f>'Variables AMS'!AQ571</f>
        <v>7.33403718E-3</v>
      </c>
      <c r="AT26" s="23">
        <f>'Variables AMS'!AR571</f>
        <v>7.2820379299999996E-3</v>
      </c>
      <c r="AU26" s="23">
        <f>'Variables AMS'!AS571</f>
        <v>7.2333015399999997E-3</v>
      </c>
      <c r="AV26" s="23">
        <f>'Variables AMS'!AT571</f>
        <v>7.1846200499999999E-3</v>
      </c>
      <c r="AW26" s="23">
        <f>'Variables AMS'!AU571</f>
        <v>7.1343592699999996E-3</v>
      </c>
      <c r="AX26" s="23">
        <f>'Variables AMS'!AV571</f>
        <v>7.0827860900000003E-3</v>
      </c>
      <c r="AY26" s="18"/>
    </row>
    <row r="27" spans="1:51" x14ac:dyDescent="0.25">
      <c r="A27" s="164"/>
      <c r="B27" s="167"/>
      <c r="C27" t="s">
        <v>157</v>
      </c>
      <c r="D27" s="23">
        <f>'Variables AMS'!B572</f>
        <v>1.4676116307532601</v>
      </c>
      <c r="E27" s="23">
        <f>'Variables AMS'!C572</f>
        <v>1.4911746101974399</v>
      </c>
      <c r="F27" s="23">
        <f>'Variables AMS'!D572</f>
        <v>1.5232798439999999</v>
      </c>
      <c r="G27" s="23">
        <f>'Variables AMS'!E572</f>
        <v>1.566791365</v>
      </c>
      <c r="H27" s="23">
        <f>'Variables AMS'!F572</f>
        <v>1.6035312799999999</v>
      </c>
      <c r="I27" s="23">
        <f>'Variables AMS'!G572</f>
        <v>1.4933554090000001</v>
      </c>
      <c r="J27" s="23">
        <f>'Variables AMS'!H572</f>
        <v>1.550767679</v>
      </c>
      <c r="K27" s="23">
        <f>'Variables AMS'!I572</f>
        <v>1.60480745</v>
      </c>
      <c r="L27" s="23">
        <f>'Variables AMS'!J572</f>
        <v>1.6235213500000001</v>
      </c>
      <c r="M27" s="23">
        <f>'Variables AMS'!K572</f>
        <v>1.6167793150000001</v>
      </c>
      <c r="N27" s="23">
        <f>'Variables AMS'!L572</f>
        <v>1.60966374</v>
      </c>
      <c r="O27" s="23">
        <f>'Variables AMS'!M572</f>
        <v>1.5795135039999999</v>
      </c>
      <c r="P27" s="23">
        <f>'Variables AMS'!N572</f>
        <v>1.6684921850000001</v>
      </c>
      <c r="Q27" s="23">
        <f>'Variables AMS'!O572</f>
        <v>1.827488234</v>
      </c>
      <c r="R27" s="23">
        <f>'Variables AMS'!P572</f>
        <v>2.025894563</v>
      </c>
      <c r="S27" s="23">
        <f>'Variables AMS'!Q572</f>
        <v>2.1692357279999999</v>
      </c>
      <c r="T27" s="23">
        <f>'Variables AMS'!R572</f>
        <v>2.3169546730000001</v>
      </c>
      <c r="U27" s="23">
        <f>'Variables AMS'!S572</f>
        <v>2.2378990590000001</v>
      </c>
      <c r="V27" s="23">
        <f>'Variables AMS'!T572</f>
        <v>2.1483525280000002</v>
      </c>
      <c r="W27" s="23">
        <f>'Variables AMS'!U572</f>
        <v>2.0371176769999999</v>
      </c>
      <c r="X27" s="23">
        <f>'Variables AMS'!V572</f>
        <v>2.2378842790000002</v>
      </c>
      <c r="Y27" s="23">
        <f>'Variables AMS'!W572</f>
        <v>2.3890373789999999</v>
      </c>
      <c r="Z27" s="23">
        <f>'Variables AMS'!X572</f>
        <v>2.2974835900000001</v>
      </c>
      <c r="AA27" s="23">
        <f>'Variables AMS'!Y572</f>
        <v>2.2054213890000001</v>
      </c>
      <c r="AB27" s="23">
        <f>'Variables AMS'!Z572</f>
        <v>2.114437465</v>
      </c>
      <c r="AC27" s="23">
        <f>'Variables AMS'!AA572</f>
        <v>2.0401310349999999</v>
      </c>
      <c r="AD27" s="23">
        <f>'Variables AMS'!AB572</f>
        <v>1.970053289</v>
      </c>
      <c r="AE27" s="23">
        <f>'Variables AMS'!AC572</f>
        <v>1.8439418080000001</v>
      </c>
      <c r="AF27" s="23">
        <f>'Variables AMS'!AD572</f>
        <v>1.7204685179999999</v>
      </c>
      <c r="AG27" s="23">
        <f>'Variables AMS'!AE572</f>
        <v>1.5997456370000001</v>
      </c>
      <c r="AH27" s="23">
        <f>'Variables AMS'!AF572</f>
        <v>1.481235866</v>
      </c>
      <c r="AI27" s="23">
        <f>'Variables AMS'!AG572</f>
        <v>1.3657104689999999</v>
      </c>
      <c r="AJ27" s="23">
        <f>'Variables AMS'!AH572</f>
        <v>1.1086339839999999</v>
      </c>
      <c r="AK27" s="23">
        <f>'Variables AMS'!AI572</f>
        <v>0.85558445350000001</v>
      </c>
      <c r="AL27" s="23">
        <f>'Variables AMS'!AJ572</f>
        <v>0.60723516170000003</v>
      </c>
      <c r="AM27" s="23">
        <f>'Variables AMS'!AK572</f>
        <v>0.377364213</v>
      </c>
      <c r="AN27" s="23">
        <f>'Variables AMS'!AL572</f>
        <v>0.149719039</v>
      </c>
      <c r="AO27" s="23">
        <f>'Variables AMS'!AM572</f>
        <v>0.15909857020000001</v>
      </c>
      <c r="AP27" s="23">
        <f>'Variables AMS'!AN572</f>
        <v>0.1682392033</v>
      </c>
      <c r="AQ27" s="23">
        <f>'Variables AMS'!AO572</f>
        <v>0.17716622539999999</v>
      </c>
      <c r="AR27" s="23">
        <f>'Variables AMS'!AP572</f>
        <v>0.18591805149999999</v>
      </c>
      <c r="AS27" s="23">
        <f>'Variables AMS'!AQ572</f>
        <v>0.1943536062</v>
      </c>
      <c r="AT27" s="23">
        <f>'Variables AMS'!AR572</f>
        <v>0.20065424439999999</v>
      </c>
      <c r="AU27" s="23">
        <f>'Variables AMS'!AS572</f>
        <v>0.2069385678</v>
      </c>
      <c r="AV27" s="23">
        <f>'Variables AMS'!AT572</f>
        <v>0.21312173849999999</v>
      </c>
      <c r="AW27" s="23">
        <f>'Variables AMS'!AU572</f>
        <v>0.21915373060000001</v>
      </c>
      <c r="AX27" s="23">
        <f>'Variables AMS'!AV572</f>
        <v>0.2250380287</v>
      </c>
      <c r="AY27" s="18"/>
    </row>
    <row r="28" spans="1:51" x14ac:dyDescent="0.25">
      <c r="A28" s="164"/>
      <c r="B28" s="167"/>
      <c r="C28" t="s">
        <v>158</v>
      </c>
      <c r="D28" s="23">
        <f>'Variables AMS'!B573</f>
        <v>1.4643633957556199</v>
      </c>
      <c r="E28" s="23">
        <f>'Variables AMS'!C573</f>
        <v>1.4878742237362399</v>
      </c>
      <c r="F28" s="23">
        <f>'Variables AMS'!D573</f>
        <v>1.5199084</v>
      </c>
      <c r="G28" s="23">
        <f>'Variables AMS'!E573</f>
        <v>1.4374555609999999</v>
      </c>
      <c r="H28" s="23">
        <f>'Variables AMS'!F573</f>
        <v>1.352714771</v>
      </c>
      <c r="I28" s="23">
        <f>'Variables AMS'!G573</f>
        <v>1.158343895</v>
      </c>
      <c r="J28" s="23">
        <f>'Variables AMS'!H573</f>
        <v>1.1060292540000001</v>
      </c>
      <c r="K28" s="23">
        <f>'Variables AMS'!I573</f>
        <v>1.0524181829999999</v>
      </c>
      <c r="L28" s="23">
        <f>'Variables AMS'!J573</f>
        <v>0.97896903209999997</v>
      </c>
      <c r="M28" s="23">
        <f>'Variables AMS'!K573</f>
        <v>0.89641111360000003</v>
      </c>
      <c r="N28" s="23">
        <f>'Variables AMS'!L573</f>
        <v>0.8206107225</v>
      </c>
      <c r="O28" s="23">
        <f>'Variables AMS'!M573</f>
        <v>0.74040766830000004</v>
      </c>
      <c r="P28" s="23">
        <f>'Variables AMS'!N573</f>
        <v>0.62013914459999997</v>
      </c>
      <c r="Q28" s="23">
        <f>'Variables AMS'!O573</f>
        <v>0.5259839771</v>
      </c>
      <c r="R28" s="23">
        <f>'Variables AMS'!P573</f>
        <v>0.43486355789999998</v>
      </c>
      <c r="S28" s="23">
        <f>'Variables AMS'!Q573</f>
        <v>0.32594416189999997</v>
      </c>
      <c r="T28" s="23">
        <f>'Variables AMS'!R573</f>
        <v>0.21581313699999999</v>
      </c>
      <c r="U28" s="23">
        <f>'Variables AMS'!S573</f>
        <v>0.20832529929999999</v>
      </c>
      <c r="V28" s="23">
        <f>'Variables AMS'!T573</f>
        <v>0.1998574078</v>
      </c>
      <c r="W28" s="23">
        <f>'Variables AMS'!U573</f>
        <v>0.1893700093</v>
      </c>
      <c r="X28" s="23">
        <f>'Variables AMS'!V573</f>
        <v>0.1209188997</v>
      </c>
      <c r="Y28" s="23">
        <f>'Variables AMS'!W573</f>
        <v>5.4225166999999998E-2</v>
      </c>
      <c r="Z28" s="23">
        <f>'Variables AMS'!X573</f>
        <v>4.1645274199999999E-2</v>
      </c>
      <c r="AA28" s="23">
        <f>'Variables AMS'!Y573</f>
        <v>2.93405591E-2</v>
      </c>
      <c r="AB28" s="23">
        <f>'Variables AMS'!Z573</f>
        <v>1.7355756E-2</v>
      </c>
      <c r="AC28" s="23">
        <f>'Variables AMS'!AA573</f>
        <v>1.7224344700000001E-2</v>
      </c>
      <c r="AD28" s="23">
        <f>'Variables AMS'!AB573</f>
        <v>1.7121954299999999E-2</v>
      </c>
      <c r="AE28" s="23">
        <f>'Variables AMS'!AC573</f>
        <v>1.4112868400000001E-2</v>
      </c>
      <c r="AF28" s="23">
        <f>'Variables AMS'!AD573</f>
        <v>1.11681156E-2</v>
      </c>
      <c r="AG28" s="23">
        <f>'Variables AMS'!AE573</f>
        <v>8.2869668999999997E-3</v>
      </c>
      <c r="AH28" s="23">
        <f>'Variables AMS'!AF573</f>
        <v>8.1429994100000007E-3</v>
      </c>
      <c r="AI28" s="23">
        <f>'Variables AMS'!AG573</f>
        <v>7.9977237299999997E-3</v>
      </c>
      <c r="AJ28" s="23">
        <f>'Variables AMS'!AH573</f>
        <v>7.9252787100000006E-3</v>
      </c>
      <c r="AK28" s="23">
        <f>'Variables AMS'!AI573</f>
        <v>7.8487353500000002E-3</v>
      </c>
      <c r="AL28" s="23">
        <f>'Variables AMS'!AJ573</f>
        <v>7.7718520899999997E-3</v>
      </c>
      <c r="AM28" s="23">
        <f>'Variables AMS'!AK573</f>
        <v>7.7304669499999997E-3</v>
      </c>
      <c r="AN28" s="23">
        <f>'Variables AMS'!AL573</f>
        <v>7.6787812799999997E-3</v>
      </c>
      <c r="AO28" s="23">
        <f>'Variables AMS'!AM573</f>
        <v>7.6130082599999999E-3</v>
      </c>
      <c r="AP28" s="23">
        <f>'Variables AMS'!AN573</f>
        <v>7.5447835799999996E-3</v>
      </c>
      <c r="AQ28" s="23">
        <f>'Variables AMS'!AO573</f>
        <v>7.4756088799999999E-3</v>
      </c>
      <c r="AR28" s="23">
        <f>'Variables AMS'!AP573</f>
        <v>7.4071736800000003E-3</v>
      </c>
      <c r="AS28" s="23">
        <f>'Variables AMS'!AQ573</f>
        <v>7.33403718E-3</v>
      </c>
      <c r="AT28" s="23">
        <f>'Variables AMS'!AR573</f>
        <v>7.2820379299999996E-3</v>
      </c>
      <c r="AU28" s="23">
        <f>'Variables AMS'!AS573</f>
        <v>7.2333015399999997E-3</v>
      </c>
      <c r="AV28" s="23">
        <f>'Variables AMS'!AT573</f>
        <v>7.1846200499999999E-3</v>
      </c>
      <c r="AW28" s="23">
        <f>'Variables AMS'!AU573</f>
        <v>7.1343592699999996E-3</v>
      </c>
      <c r="AX28" s="23">
        <f>'Variables AMS'!AV573</f>
        <v>7.0827860900000003E-3</v>
      </c>
      <c r="AY28" s="18"/>
    </row>
    <row r="29" spans="1:51" x14ac:dyDescent="0.25">
      <c r="A29" s="164"/>
      <c r="B29" s="167"/>
      <c r="C29" t="s">
        <v>159</v>
      </c>
      <c r="D29" s="23">
        <f>'Variables AMS'!B574</f>
        <v>0.29584764130791702</v>
      </c>
      <c r="E29" s="23">
        <f>'Variables AMS'!C574</f>
        <v>0.300597570883747</v>
      </c>
      <c r="F29" s="23">
        <f>'Variables AMS'!D574</f>
        <v>0.30706948579999999</v>
      </c>
      <c r="G29" s="23">
        <f>'Variables AMS'!E574</f>
        <v>0.65474226410000003</v>
      </c>
      <c r="H29" s="23">
        <f>'Variables AMS'!F574</f>
        <v>0.98938788629999996</v>
      </c>
      <c r="I29" s="23">
        <f>'Variables AMS'!G574</f>
        <v>1.191330459</v>
      </c>
      <c r="J29" s="23">
        <f>'Variables AMS'!H574</f>
        <v>1.4861651769999999</v>
      </c>
      <c r="K29" s="23">
        <f>'Variables AMS'!I574</f>
        <v>1.7591862170000001</v>
      </c>
      <c r="L29" s="23">
        <f>'Variables AMS'!J574</f>
        <v>1.9607946549999999</v>
      </c>
      <c r="M29" s="23">
        <f>'Variables AMS'!K574</f>
        <v>2.0825343529999998</v>
      </c>
      <c r="N29" s="23">
        <f>'Variables AMS'!L574</f>
        <v>2.1417784630000001</v>
      </c>
      <c r="O29" s="23">
        <f>'Variables AMS'!M574</f>
        <v>2.094980708</v>
      </c>
      <c r="P29" s="23">
        <f>'Variables AMS'!N574</f>
        <v>2.2292512160000002</v>
      </c>
      <c r="Q29" s="23">
        <f>'Variables AMS'!O574</f>
        <v>2.4570620550000002</v>
      </c>
      <c r="R29" s="23">
        <f>'Variables AMS'!P574</f>
        <v>2.7386938120000002</v>
      </c>
      <c r="S29" s="23">
        <f>'Variables AMS'!Q574</f>
        <v>2.9464860320000001</v>
      </c>
      <c r="T29" s="23">
        <f>'Variables AMS'!R574</f>
        <v>3.1604122100000001</v>
      </c>
      <c r="U29" s="23">
        <f>'Variables AMS'!S574</f>
        <v>3.3567811729999999</v>
      </c>
      <c r="V29" s="23">
        <f>'Variables AMS'!T574</f>
        <v>3.5458839480000002</v>
      </c>
      <c r="W29" s="23">
        <f>'Variables AMS'!U574</f>
        <v>3.703797915</v>
      </c>
      <c r="X29" s="23">
        <f>'Variables AMS'!V574</f>
        <v>3.9240426030000002</v>
      </c>
      <c r="Y29" s="23">
        <f>'Variables AMS'!W574</f>
        <v>4.0646679370000003</v>
      </c>
      <c r="Z29" s="23">
        <f>'Variables AMS'!X574</f>
        <v>4.2944014250000002</v>
      </c>
      <c r="AA29" s="23">
        <f>'Variables AMS'!Y574</f>
        <v>4.5127450959999997</v>
      </c>
      <c r="AB29" s="23">
        <f>'Variables AMS'!Z574</f>
        <v>4.7220784040000003</v>
      </c>
      <c r="AC29" s="23">
        <f>'Variables AMS'!AA574</f>
        <v>4.9468172319999999</v>
      </c>
      <c r="AD29" s="23">
        <f>'Variables AMS'!AB574</f>
        <v>5.176354935</v>
      </c>
      <c r="AE29" s="23">
        <f>'Variables AMS'!AC574</f>
        <v>5.7600797239999997</v>
      </c>
      <c r="AF29" s="23">
        <f>'Variables AMS'!AD574</f>
        <v>6.3309310249999999</v>
      </c>
      <c r="AG29" s="23">
        <f>'Variables AMS'!AE574</f>
        <v>6.8900189149999997</v>
      </c>
      <c r="AH29" s="23">
        <f>'Variables AMS'!AF574</f>
        <v>7.3555061940000002</v>
      </c>
      <c r="AI29" s="23">
        <f>'Variables AMS'!AG574</f>
        <v>7.7990257100000004</v>
      </c>
      <c r="AJ29" s="23">
        <f>'Variables AMS'!AH574</f>
        <v>8.3073388779999995</v>
      </c>
      <c r="AK29" s="23">
        <f>'Variables AMS'!AI574</f>
        <v>8.800472224</v>
      </c>
      <c r="AL29" s="23">
        <f>'Variables AMS'!AJ574</f>
        <v>9.2820163099999995</v>
      </c>
      <c r="AM29" s="23">
        <f>'Variables AMS'!AK574</f>
        <v>9.7714400070000007</v>
      </c>
      <c r="AN29" s="23">
        <f>'Variables AMS'!AL574</f>
        <v>10.241356189999999</v>
      </c>
      <c r="AO29" s="23">
        <f>'Variables AMS'!AM574</f>
        <v>10.774443420000001</v>
      </c>
      <c r="AP29" s="23">
        <f>'Variables AMS'!AN574</f>
        <v>11.29313393</v>
      </c>
      <c r="AQ29" s="23">
        <f>'Variables AMS'!AO574</f>
        <v>11.79919806</v>
      </c>
      <c r="AR29" s="23">
        <f>'Variables AMS'!AP574</f>
        <v>12.29520786</v>
      </c>
      <c r="AS29" s="23">
        <f>'Variables AMS'!AQ574</f>
        <v>12.771869349999999</v>
      </c>
      <c r="AT29" s="23">
        <f>'Variables AMS'!AR574</f>
        <v>13.267434870000001</v>
      </c>
      <c r="AU29" s="23">
        <f>'Variables AMS'!AS574</f>
        <v>13.760837069999999</v>
      </c>
      <c r="AV29" s="23">
        <f>'Variables AMS'!AT574</f>
        <v>14.246502700000001</v>
      </c>
      <c r="AW29" s="23">
        <f>'Variables AMS'!AU574</f>
        <v>14.72107301</v>
      </c>
      <c r="AX29" s="23">
        <f>'Variables AMS'!AV574</f>
        <v>15.18473887</v>
      </c>
      <c r="AY29" s="18"/>
    </row>
    <row r="30" spans="1:51" x14ac:dyDescent="0.25">
      <c r="A30" s="164"/>
      <c r="B30" s="167"/>
      <c r="C30" t="s">
        <v>160</v>
      </c>
      <c r="D30" s="23">
        <f>'Variables AMS'!B575</f>
        <v>6.65657192942814E-2</v>
      </c>
      <c r="E30" s="23">
        <f>'Variables AMS'!C575</f>
        <v>6.7634453448843099E-2</v>
      </c>
      <c r="F30" s="23">
        <f>'Variables AMS'!D575</f>
        <v>6.9090634299999995E-2</v>
      </c>
      <c r="G30" s="23">
        <f>'Variables AMS'!E575</f>
        <v>9.4406599399999999E-2</v>
      </c>
      <c r="H30" s="23">
        <f>'Variables AMS'!F575</f>
        <v>0.12835722560000001</v>
      </c>
      <c r="I30" s="23">
        <f>'Variables AMS'!G575</f>
        <v>0.15880265730000001</v>
      </c>
      <c r="J30" s="23">
        <f>'Variables AMS'!H575</f>
        <v>0.21907510450000001</v>
      </c>
      <c r="K30" s="23">
        <f>'Variables AMS'!I575</f>
        <v>0.30117638670000002</v>
      </c>
      <c r="L30" s="23">
        <f>'Variables AMS'!J575</f>
        <v>0.40476941729999999</v>
      </c>
      <c r="M30" s="23">
        <f>'Variables AMS'!K575</f>
        <v>0.5354909457</v>
      </c>
      <c r="N30" s="23">
        <f>'Variables AMS'!L575</f>
        <v>0.70825271720000005</v>
      </c>
      <c r="O30" s="23">
        <f>'Variables AMS'!M575</f>
        <v>0.92326874140000004</v>
      </c>
      <c r="P30" s="23">
        <f>'Variables AMS'!N575</f>
        <v>0.98244244290000005</v>
      </c>
      <c r="Q30" s="23">
        <f>'Variables AMS'!O575</f>
        <v>1.0828398480000001</v>
      </c>
      <c r="R30" s="23">
        <f>'Variables AMS'!P575</f>
        <v>1.2069564079999999</v>
      </c>
      <c r="S30" s="23">
        <f>'Variables AMS'!Q575</f>
        <v>1.2985315049999999</v>
      </c>
      <c r="T30" s="23">
        <f>'Variables AMS'!R575</f>
        <v>1.3928098680000001</v>
      </c>
      <c r="U30" s="23">
        <f>'Variables AMS'!S575</f>
        <v>1.459018623</v>
      </c>
      <c r="V30" s="23">
        <f>'Variables AMS'!T575</f>
        <v>1.521554345</v>
      </c>
      <c r="W30" s="23">
        <f>'Variables AMS'!U575</f>
        <v>1.5704522809999999</v>
      </c>
      <c r="X30" s="23">
        <f>'Variables AMS'!V575</f>
        <v>1.7965840769999999</v>
      </c>
      <c r="Y30" s="23">
        <f>'Variables AMS'!W575</f>
        <v>1.979250562</v>
      </c>
      <c r="Z30" s="23">
        <f>'Variables AMS'!X575</f>
        <v>2.314539586</v>
      </c>
      <c r="AA30" s="23">
        <f>'Variables AMS'!Y575</f>
        <v>2.638182654</v>
      </c>
      <c r="AB30" s="23">
        <f>'Variables AMS'!Z575</f>
        <v>2.9511528930000002</v>
      </c>
      <c r="AC30" s="23">
        <f>'Variables AMS'!AA575</f>
        <v>3.2653661220000001</v>
      </c>
      <c r="AD30" s="23">
        <f>'Variables AMS'!AB575</f>
        <v>3.5805126789999999</v>
      </c>
      <c r="AE30" s="23">
        <f>'Variables AMS'!AC575</f>
        <v>3.9073109850000001</v>
      </c>
      <c r="AF30" s="23">
        <f>'Variables AMS'!AD575</f>
        <v>4.2268704479999997</v>
      </c>
      <c r="AG30" s="23">
        <f>'Variables AMS'!AE575</f>
        <v>4.5398903500000003</v>
      </c>
      <c r="AH30" s="23">
        <f>'Variables AMS'!AF575</f>
        <v>4.792237342</v>
      </c>
      <c r="AI30" s="23">
        <f>'Variables AMS'!AG575</f>
        <v>5.0320494489999996</v>
      </c>
      <c r="AJ30" s="23">
        <f>'Variables AMS'!AH575</f>
        <v>5.2363152749999999</v>
      </c>
      <c r="AK30" s="23">
        <f>'Variables AMS'!AI575</f>
        <v>5.4331763779999998</v>
      </c>
      <c r="AL30" s="23">
        <f>'Variables AMS'!AJ575</f>
        <v>5.62496536</v>
      </c>
      <c r="AM30" s="23">
        <f>'Variables AMS'!AK575</f>
        <v>5.8291198399999997</v>
      </c>
      <c r="AN30" s="23">
        <f>'Variables AMS'!AL575</f>
        <v>6.0226887299999996</v>
      </c>
      <c r="AO30" s="23">
        <f>'Variables AMS'!AM575</f>
        <v>6.2570844220000001</v>
      </c>
      <c r="AP30" s="23">
        <f>'Variables AMS'!AN575</f>
        <v>6.4844314760000001</v>
      </c>
      <c r="AQ30" s="23">
        <f>'Variables AMS'!AO575</f>
        <v>6.7058006069999996</v>
      </c>
      <c r="AR30" s="23">
        <f>'Variables AMS'!AP575</f>
        <v>6.9226637569999996</v>
      </c>
      <c r="AS30" s="23">
        <f>'Variables AMS'!AQ575</f>
        <v>7.1298149710000001</v>
      </c>
      <c r="AT30" s="23">
        <f>'Variables AMS'!AR575</f>
        <v>7.2870746970000004</v>
      </c>
      <c r="AU30" s="23">
        <f>'Variables AMS'!AS575</f>
        <v>7.444724796</v>
      </c>
      <c r="AV30" s="23">
        <f>'Variables AMS'!AT575</f>
        <v>7.5996513400000003</v>
      </c>
      <c r="AW30" s="23">
        <f>'Variables AMS'!AU575</f>
        <v>7.7500837919999999</v>
      </c>
      <c r="AX30" s="23">
        <f>'Variables AMS'!AV575</f>
        <v>7.8961845070000001</v>
      </c>
    </row>
    <row r="31" spans="1:51" x14ac:dyDescent="0.25">
      <c r="A31" s="164"/>
      <c r="B31" s="167"/>
      <c r="C31" t="s">
        <v>237</v>
      </c>
      <c r="D31" s="23">
        <f>'Variables AMS'!B576</f>
        <v>3.32767453113023</v>
      </c>
      <c r="E31" s="23">
        <f>'Variables AMS'!C576</f>
        <v>3.3811014220943498</v>
      </c>
      <c r="F31" s="23">
        <f>'Variables AMS'!D576</f>
        <v>3.4538970899999999</v>
      </c>
      <c r="G31" s="23">
        <f>'Variables AMS'!E576</f>
        <v>3.4224640480000001</v>
      </c>
      <c r="H31" s="23">
        <f>'Variables AMS'!F576</f>
        <v>3.3744514840000002</v>
      </c>
      <c r="I31" s="23">
        <f>'Variables AMS'!G576</f>
        <v>3.0275195689999999</v>
      </c>
      <c r="J31" s="23">
        <f>'Variables AMS'!H576</f>
        <v>3.0287857119999999</v>
      </c>
      <c r="K31" s="23">
        <f>'Variables AMS'!I576</f>
        <v>3.0195537579999998</v>
      </c>
      <c r="L31" s="23">
        <f>'Variables AMS'!J576</f>
        <v>2.9429024429999999</v>
      </c>
      <c r="M31" s="23">
        <f>'Variables AMS'!K576</f>
        <v>2.8233624389999998</v>
      </c>
      <c r="N31" s="23">
        <f>'Variables AMS'!L576</f>
        <v>2.7080025989999998</v>
      </c>
      <c r="O31" s="23">
        <f>'Variables AMS'!M576</f>
        <v>2.5599724190000002</v>
      </c>
      <c r="P31" s="23">
        <f>'Variables AMS'!N576</f>
        <v>2.7240449550000001</v>
      </c>
      <c r="Q31" s="23">
        <f>'Variables AMS'!O576</f>
        <v>3.0024195790000001</v>
      </c>
      <c r="R31" s="23">
        <f>'Variables AMS'!P576</f>
        <v>3.3465609490000001</v>
      </c>
      <c r="S31" s="23">
        <f>'Variables AMS'!Q576</f>
        <v>3.6004737169999999</v>
      </c>
      <c r="T31" s="23">
        <f>'Variables AMS'!R576</f>
        <v>3.861881908</v>
      </c>
      <c r="U31" s="23">
        <f>'Variables AMS'!S576</f>
        <v>4.0825223570000002</v>
      </c>
      <c r="V31" s="23">
        <f>'Variables AMS'!T576</f>
        <v>4.2938366449999998</v>
      </c>
      <c r="W31" s="23">
        <f>'Variables AMS'!U576</f>
        <v>4.467141518</v>
      </c>
      <c r="X31" s="23">
        <f>'Variables AMS'!V576</f>
        <v>4.43812198</v>
      </c>
      <c r="Y31" s="23">
        <f>'Variables AMS'!W576</f>
        <v>4.3346177639999999</v>
      </c>
      <c r="Z31" s="23">
        <f>'Variables AMS'!X576</f>
        <v>4.2861762299999997</v>
      </c>
      <c r="AA31" s="23">
        <f>'Variables AMS'!Y576</f>
        <v>4.2335996180000004</v>
      </c>
      <c r="AB31" s="23">
        <f>'Variables AMS'!Z576</f>
        <v>4.179669069</v>
      </c>
      <c r="AC31" s="23">
        <f>'Variables AMS'!AA576</f>
        <v>4.1503868979999998</v>
      </c>
      <c r="AD31" s="23">
        <f>'Variables AMS'!AB576</f>
        <v>4.1280655199999998</v>
      </c>
      <c r="AE31" s="23">
        <f>'Variables AMS'!AC576</f>
        <v>4.1282221569999997</v>
      </c>
      <c r="AF31" s="23">
        <f>'Variables AMS'!AD576</f>
        <v>4.1281841610000001</v>
      </c>
      <c r="AG31" s="23">
        <f>'Variables AMS'!AE576</f>
        <v>4.1284222310000001</v>
      </c>
      <c r="AH31" s="23">
        <f>'Variables AMS'!AF576</f>
        <v>4.0786299079999999</v>
      </c>
      <c r="AI31" s="23">
        <f>'Variables AMS'!AG576</f>
        <v>4.0274033859999996</v>
      </c>
      <c r="AJ31" s="23">
        <f>'Variables AMS'!AH576</f>
        <v>3.961252912</v>
      </c>
      <c r="AK31" s="23">
        <f>'Variables AMS'!AI576</f>
        <v>3.8936117480000001</v>
      </c>
      <c r="AL31" s="23">
        <f>'Variables AMS'!AJ576</f>
        <v>3.8263763380000002</v>
      </c>
      <c r="AM31" s="23">
        <f>'Variables AMS'!AK576</f>
        <v>3.7825542369999998</v>
      </c>
      <c r="AN31" s="23">
        <f>'Variables AMS'!AL576</f>
        <v>3.7339743250000001</v>
      </c>
      <c r="AO31" s="23">
        <f>'Variables AMS'!AM576</f>
        <v>3.7221096490000001</v>
      </c>
      <c r="AP31" s="23">
        <f>'Variables AMS'!AN576</f>
        <v>3.708692208</v>
      </c>
      <c r="AQ31" s="23">
        <f>'Variables AMS'!AO576</f>
        <v>3.6944446719999999</v>
      </c>
      <c r="AR31" s="23">
        <f>'Variables AMS'!AP576</f>
        <v>3.6801989339999999</v>
      </c>
      <c r="AS31" s="23">
        <f>'Variables AMS'!AQ576</f>
        <v>3.6632432609999999</v>
      </c>
      <c r="AT31" s="23">
        <f>'Variables AMS'!AR576</f>
        <v>3.6286848809999999</v>
      </c>
      <c r="AU31" s="23">
        <f>'Variables AMS'!AS576</f>
        <v>3.5958711700000001</v>
      </c>
      <c r="AV31" s="23">
        <f>'Variables AMS'!AT576</f>
        <v>3.5631996080000001</v>
      </c>
      <c r="AW31" s="23">
        <f>'Variables AMS'!AU576</f>
        <v>3.5298614490000002</v>
      </c>
      <c r="AX31" s="23">
        <f>'Variables AMS'!AV576</f>
        <v>3.4959940230000002</v>
      </c>
      <c r="AY31" s="18"/>
    </row>
    <row r="32" spans="1:51" x14ac:dyDescent="0.25">
      <c r="A32" s="164"/>
      <c r="B32" s="167"/>
      <c r="C32" t="s">
        <v>161</v>
      </c>
      <c r="D32" s="23">
        <f>'Variables AMS'!B577</f>
        <v>0.21556468620722</v>
      </c>
      <c r="E32" s="23">
        <f>'Variables AMS'!C577</f>
        <v>0.21902564697065</v>
      </c>
      <c r="F32" s="23">
        <f>'Variables AMS'!D577</f>
        <v>0.223741305</v>
      </c>
      <c r="G32" s="23">
        <f>'Variables AMS'!E577</f>
        <v>0.25758870309999998</v>
      </c>
      <c r="H32" s="23">
        <f>'Variables AMS'!F577</f>
        <v>0.29508168239999999</v>
      </c>
      <c r="I32" s="23">
        <f>'Variables AMS'!G577</f>
        <v>0.3075935085</v>
      </c>
      <c r="J32" s="23">
        <f>'Variables AMS'!H577</f>
        <v>0.35752786800000003</v>
      </c>
      <c r="K32" s="23">
        <f>'Variables AMS'!I577</f>
        <v>0.41412863560000002</v>
      </c>
      <c r="L32" s="23">
        <f>'Variables AMS'!J577</f>
        <v>0.4689424042</v>
      </c>
      <c r="M32" s="23">
        <f>'Variables AMS'!K577</f>
        <v>0.5227107325</v>
      </c>
      <c r="N32" s="23">
        <f>'Variables AMS'!L577</f>
        <v>0.58249876069999995</v>
      </c>
      <c r="O32" s="23">
        <f>'Variables AMS'!M577</f>
        <v>0.63978250449999996</v>
      </c>
      <c r="P32" s="23">
        <f>'Variables AMS'!N577</f>
        <v>0.58659031449999999</v>
      </c>
      <c r="Q32" s="23">
        <f>'Variables AMS'!O577</f>
        <v>0.55806340350000005</v>
      </c>
      <c r="R32" s="23">
        <f>'Variables AMS'!P577</f>
        <v>0.53699430199999998</v>
      </c>
      <c r="S32" s="23">
        <f>'Variables AMS'!Q577</f>
        <v>0.49803547520000002</v>
      </c>
      <c r="T32" s="23">
        <f>'Variables AMS'!R577</f>
        <v>0.45905188559999999</v>
      </c>
      <c r="U32" s="23">
        <f>'Variables AMS'!S577</f>
        <v>0.48798906320000002</v>
      </c>
      <c r="V32" s="23">
        <f>'Variables AMS'!T577</f>
        <v>0.51588041910000004</v>
      </c>
      <c r="W32" s="23">
        <f>'Variables AMS'!U577</f>
        <v>0.53923939399999998</v>
      </c>
      <c r="X32" s="23">
        <f>'Variables AMS'!V577</f>
        <v>0.63214841769999996</v>
      </c>
      <c r="Y32" s="23">
        <f>'Variables AMS'!W577</f>
        <v>0.70901696950000004</v>
      </c>
      <c r="Z32" s="23">
        <f>'Variables AMS'!X577</f>
        <v>0.68534797709999995</v>
      </c>
      <c r="AA32" s="23">
        <f>'Variables AMS'!Y577</f>
        <v>0.66143248060000004</v>
      </c>
      <c r="AB32" s="23">
        <f>'Variables AMS'!Z577</f>
        <v>0.637738468</v>
      </c>
      <c r="AC32" s="23">
        <f>'Variables AMS'!AA577</f>
        <v>0.618066644</v>
      </c>
      <c r="AD32" s="23">
        <f>'Variables AMS'!AB577</f>
        <v>0.59963766519999995</v>
      </c>
      <c r="AE32" s="23">
        <f>'Variables AMS'!AC577</f>
        <v>0.61997530199999995</v>
      </c>
      <c r="AF32" s="23">
        <f>'Variables AMS'!AD577</f>
        <v>0.63984498720000005</v>
      </c>
      <c r="AG32" s="23">
        <f>'Variables AMS'!AE577</f>
        <v>0.65933319209999997</v>
      </c>
      <c r="AH32" s="23">
        <f>'Variables AMS'!AF577</f>
        <v>0.67225418999999997</v>
      </c>
      <c r="AI32" s="23">
        <f>'Variables AMS'!AG577</f>
        <v>0.68420136149999999</v>
      </c>
      <c r="AJ32" s="23">
        <f>'Variables AMS'!AH577</f>
        <v>0.71443548010000002</v>
      </c>
      <c r="AK32" s="23">
        <f>'Variables AMS'!AI577</f>
        <v>0.74361526310000003</v>
      </c>
      <c r="AL32" s="23">
        <f>'Variables AMS'!AJ577</f>
        <v>0.77205755470000004</v>
      </c>
      <c r="AM32" s="23">
        <f>'Variables AMS'!AK577</f>
        <v>0.80230523419999999</v>
      </c>
      <c r="AN32" s="23">
        <f>'Variables AMS'!AL577</f>
        <v>0.83107021250000002</v>
      </c>
      <c r="AO32" s="23">
        <f>'Variables AMS'!AM577</f>
        <v>0.83164404790000002</v>
      </c>
      <c r="AP32" s="23">
        <f>'Variables AMS'!AN577</f>
        <v>0.83181466930000003</v>
      </c>
      <c r="AQ32" s="23">
        <f>'Variables AMS'!AO577</f>
        <v>0.83174171819999998</v>
      </c>
      <c r="AR32" s="23">
        <f>'Variables AMS'!AP577</f>
        <v>0.83161199910000005</v>
      </c>
      <c r="AS32" s="23">
        <f>'Variables AMS'!AQ577</f>
        <v>0.83081141150000004</v>
      </c>
      <c r="AT32" s="23">
        <f>'Variables AMS'!AR577</f>
        <v>0.83233407079999999</v>
      </c>
      <c r="AU32" s="23">
        <f>'Variables AMS'!AS577</f>
        <v>0.83412712320000004</v>
      </c>
      <c r="AV32" s="23">
        <f>'Variables AMS'!AT577</f>
        <v>0.83582733379999996</v>
      </c>
      <c r="AW32" s="23">
        <f>'Variables AMS'!AU577</f>
        <v>0.83724309129999996</v>
      </c>
      <c r="AX32" s="23">
        <f>'Variables AMS'!AV577</f>
        <v>0.83840116669999998</v>
      </c>
      <c r="AY32" s="18"/>
    </row>
    <row r="33" spans="1:54" x14ac:dyDescent="0.25">
      <c r="A33" s="164"/>
      <c r="B33" s="168" t="s">
        <v>313</v>
      </c>
      <c r="C33" t="s">
        <v>162</v>
      </c>
      <c r="D33" s="23">
        <f>'Variables AMS'!B578</f>
        <v>33.108335480742298</v>
      </c>
      <c r="E33" s="23">
        <f>'Variables AMS'!C578</f>
        <v>33.639900516080203</v>
      </c>
      <c r="F33" s="23">
        <f>'Variables AMS'!D578</f>
        <v>34.363958760000003</v>
      </c>
      <c r="G33" s="23">
        <f>'Variables AMS'!E578</f>
        <v>34.230412209999997</v>
      </c>
      <c r="H33" s="23">
        <f>'Variables AMS'!F578</f>
        <v>32.924722760000002</v>
      </c>
      <c r="I33" s="23">
        <f>'Variables AMS'!G578</f>
        <v>31.190339659999999</v>
      </c>
      <c r="J33" s="23">
        <f>'Variables AMS'!H578</f>
        <v>31.519918239999999</v>
      </c>
      <c r="K33" s="23">
        <f>'Variables AMS'!I578</f>
        <v>31.079563100000001</v>
      </c>
      <c r="L33" s="23">
        <f>'Variables AMS'!J578</f>
        <v>29.520204209999999</v>
      </c>
      <c r="M33" s="23">
        <f>'Variables AMS'!K578</f>
        <v>28.62058948</v>
      </c>
      <c r="N33" s="23">
        <f>'Variables AMS'!L578</f>
        <v>28.4653432</v>
      </c>
      <c r="O33" s="23">
        <f>'Variables AMS'!M578</f>
        <v>28.85890672</v>
      </c>
      <c r="P33" s="23">
        <f>'Variables AMS'!N578</f>
        <v>29.49054404</v>
      </c>
      <c r="Q33" s="23">
        <f>'Variables AMS'!O578</f>
        <v>29.426917889999999</v>
      </c>
      <c r="R33" s="23">
        <f>'Variables AMS'!P578</f>
        <v>27.964111639999999</v>
      </c>
      <c r="S33" s="23">
        <f>'Variables AMS'!Q578</f>
        <v>26.99008731</v>
      </c>
      <c r="T33" s="23">
        <f>'Variables AMS'!R578</f>
        <v>26.344492469999999</v>
      </c>
      <c r="U33" s="23">
        <f>'Variables AMS'!S578</f>
        <v>25.172536610000002</v>
      </c>
      <c r="V33" s="23">
        <f>'Variables AMS'!T578</f>
        <v>23.912035660000001</v>
      </c>
      <c r="W33" s="23">
        <f>'Variables AMS'!U578</f>
        <v>22.84829092</v>
      </c>
      <c r="X33" s="23">
        <f>'Variables AMS'!V578</f>
        <v>22.27361617</v>
      </c>
      <c r="Y33" s="23">
        <f>'Variables AMS'!W578</f>
        <v>21.36437093</v>
      </c>
      <c r="Z33" s="23">
        <f>'Variables AMS'!X578</f>
        <v>20.08549739</v>
      </c>
      <c r="AA33" s="23">
        <f>'Variables AMS'!Y578</f>
        <v>18.937562079999999</v>
      </c>
      <c r="AB33" s="23">
        <f>'Variables AMS'!Z578</f>
        <v>17.81045589</v>
      </c>
      <c r="AC33" s="23">
        <f>'Variables AMS'!AA578</f>
        <v>16.486595579999999</v>
      </c>
      <c r="AD33" s="23">
        <f>'Variables AMS'!AB578</f>
        <v>15.21699677</v>
      </c>
      <c r="AE33" s="23">
        <f>'Variables AMS'!AC578</f>
        <v>13.50354995</v>
      </c>
      <c r="AF33" s="23">
        <f>'Variables AMS'!AD578</f>
        <v>11.880043130000001</v>
      </c>
      <c r="AG33" s="23">
        <f>'Variables AMS'!AE578</f>
        <v>10.34047015</v>
      </c>
      <c r="AH33" s="23">
        <f>'Variables AMS'!AF578</f>
        <v>9.4452715820000002</v>
      </c>
      <c r="AI33" s="23">
        <f>'Variables AMS'!AG578</f>
        <v>8.5901707520000006</v>
      </c>
      <c r="AJ33" s="23">
        <f>'Variables AMS'!AH578</f>
        <v>7.7662096600000003</v>
      </c>
      <c r="AK33" s="23">
        <f>'Variables AMS'!AI578</f>
        <v>6.9853010019999999</v>
      </c>
      <c r="AL33" s="23">
        <f>'Variables AMS'!AJ578</f>
        <v>6.2345253070000002</v>
      </c>
      <c r="AM33" s="23">
        <f>'Variables AMS'!AK578</f>
        <v>7.1648761619999997</v>
      </c>
      <c r="AN33" s="23">
        <f>'Variables AMS'!AL578</f>
        <v>8.0245907459999994</v>
      </c>
      <c r="AO33" s="23">
        <f>'Variables AMS'!AM578</f>
        <v>6.8741224150000004</v>
      </c>
      <c r="AP33" s="23">
        <f>'Variables AMS'!AN578</f>
        <v>5.7577714169999998</v>
      </c>
      <c r="AQ33" s="23">
        <f>'Variables AMS'!AO578</f>
        <v>4.6732548270000001</v>
      </c>
      <c r="AR33" s="23">
        <f>'Variables AMS'!AP578</f>
        <v>3.618500821</v>
      </c>
      <c r="AS33" s="23">
        <f>'Variables AMS'!AQ578</f>
        <v>2.584956349</v>
      </c>
      <c r="AT33" s="23">
        <f>'Variables AMS'!AR578</f>
        <v>2.9810333240000002</v>
      </c>
      <c r="AU33" s="23">
        <f>'Variables AMS'!AS578</f>
        <v>3.3557521850000001</v>
      </c>
      <c r="AV33" s="23">
        <f>'Variables AMS'!AT578</f>
        <v>3.7115639260000002</v>
      </c>
      <c r="AW33" s="23">
        <f>'Variables AMS'!AU578</f>
        <v>4.0499805770000004</v>
      </c>
      <c r="AX33" s="23">
        <f>'Variables AMS'!AV578</f>
        <v>4.373580606</v>
      </c>
      <c r="AY33" s="18"/>
    </row>
    <row r="34" spans="1:54" x14ac:dyDescent="0.25">
      <c r="A34" s="164"/>
      <c r="B34" s="168"/>
      <c r="C34" t="s">
        <v>163</v>
      </c>
      <c r="D34" s="23">
        <f>'Variables AMS'!B579</f>
        <v>1.54983431156195</v>
      </c>
      <c r="E34" s="23">
        <f>'Variables AMS'!C579</f>
        <v>1.57471740274219</v>
      </c>
      <c r="F34" s="23">
        <f>'Variables AMS'!D579</f>
        <v>1.6086112930000001</v>
      </c>
      <c r="G34" s="23">
        <f>'Variables AMS'!E579</f>
        <v>2.6319993460000002</v>
      </c>
      <c r="H34" s="23">
        <f>'Variables AMS'!F579</f>
        <v>3.5168632409999998</v>
      </c>
      <c r="I34" s="23">
        <f>'Variables AMS'!G579</f>
        <v>4.2494234339999997</v>
      </c>
      <c r="J34" s="23">
        <f>'Variables AMS'!H579</f>
        <v>5.1915956059999999</v>
      </c>
      <c r="K34" s="23">
        <f>'Variables AMS'!I579</f>
        <v>5.954783505</v>
      </c>
      <c r="L34" s="23">
        <f>'Variables AMS'!J579</f>
        <v>6.3789346910000004</v>
      </c>
      <c r="M34" s="23">
        <f>'Variables AMS'!K579</f>
        <v>6.78537839</v>
      </c>
      <c r="N34" s="23">
        <f>'Variables AMS'!L579</f>
        <v>7.2052673049999996</v>
      </c>
      <c r="O34" s="23">
        <f>'Variables AMS'!M579</f>
        <v>7.5694795140000002</v>
      </c>
      <c r="P34" s="23">
        <f>'Variables AMS'!N579</f>
        <v>7.8581121420000004</v>
      </c>
      <c r="Q34" s="23">
        <f>'Variables AMS'!O579</f>
        <v>7.9646787430000003</v>
      </c>
      <c r="R34" s="23">
        <f>'Variables AMS'!P579</f>
        <v>7.6869304310000004</v>
      </c>
      <c r="S34" s="23">
        <f>'Variables AMS'!Q579</f>
        <v>7.5340173960000003</v>
      </c>
      <c r="T34" s="23">
        <f>'Variables AMS'!R579</f>
        <v>7.466654642</v>
      </c>
      <c r="U34" s="23">
        <f>'Variables AMS'!S579</f>
        <v>7.6329070290000001</v>
      </c>
      <c r="V34" s="23">
        <f>'Variables AMS'!T579</f>
        <v>7.7786863789999998</v>
      </c>
      <c r="W34" s="23">
        <f>'Variables AMS'!U579</f>
        <v>8.2933540659999903</v>
      </c>
      <c r="X34" s="23">
        <f>'Variables AMS'!V579</f>
        <v>7.8513024050000002</v>
      </c>
      <c r="Y34" s="23">
        <f>'Variables AMS'!W579</f>
        <v>7.6555742770000004</v>
      </c>
      <c r="Z34" s="23">
        <f>'Variables AMS'!X579</f>
        <v>7.5693838839999996</v>
      </c>
      <c r="AA34" s="23">
        <f>'Variables AMS'!Y579</f>
        <v>7.515636529</v>
      </c>
      <c r="AB34" s="23">
        <f>'Variables AMS'!Z579</f>
        <v>7.4584994509999998</v>
      </c>
      <c r="AC34" s="23">
        <f>'Variables AMS'!AA579</f>
        <v>7.3150935229999998</v>
      </c>
      <c r="AD34" s="23">
        <f>'Variables AMS'!AB579</f>
        <v>7.1759555529999997</v>
      </c>
      <c r="AE34" s="23">
        <f>'Variables AMS'!AC579</f>
        <v>7.6109839480000003</v>
      </c>
      <c r="AF34" s="23">
        <f>'Variables AMS'!AD579</f>
        <v>8.0336598329999998</v>
      </c>
      <c r="AG34" s="23">
        <f>'Variables AMS'!AE579</f>
        <v>8.4472803180000007</v>
      </c>
      <c r="AH34" s="23">
        <f>'Variables AMS'!AF579</f>
        <v>8.4597546829999999</v>
      </c>
      <c r="AI34" s="23">
        <f>'Variables AMS'!AG579</f>
        <v>8.4734509070000001</v>
      </c>
      <c r="AJ34" s="23">
        <f>'Variables AMS'!AH579</f>
        <v>8.523835429</v>
      </c>
      <c r="AK34" s="23">
        <f>'Variables AMS'!AI579</f>
        <v>8.5824254809999996</v>
      </c>
      <c r="AL34" s="23">
        <f>'Variables AMS'!AJ579</f>
        <v>8.6419763649999997</v>
      </c>
      <c r="AM34" s="23">
        <f>'Variables AMS'!AK579</f>
        <v>7.5048736470000001</v>
      </c>
      <c r="AN34" s="23">
        <f>'Variables AMS'!AL579</f>
        <v>6.4452208369999999</v>
      </c>
      <c r="AO34" s="23">
        <f>'Variables AMS'!AM579</f>
        <v>6.9745578259999998</v>
      </c>
      <c r="AP34" s="23">
        <f>'Variables AMS'!AN579</f>
        <v>7.4934343139999999</v>
      </c>
      <c r="AQ34" s="23">
        <f>'Variables AMS'!AO579</f>
        <v>8.0048957269999903</v>
      </c>
      <c r="AR34" s="23">
        <f>'Variables AMS'!AP579</f>
        <v>8.5143071209999999</v>
      </c>
      <c r="AS34" s="23">
        <f>'Variables AMS'!AQ579</f>
        <v>9.0207742270000004</v>
      </c>
      <c r="AT34" s="23">
        <f>'Variables AMS'!AR579</f>
        <v>8.4240742669999999</v>
      </c>
      <c r="AU34" s="23">
        <f>'Variables AMS'!AS579</f>
        <v>7.8558751510000002</v>
      </c>
      <c r="AV34" s="23">
        <f>'Variables AMS'!AT579</f>
        <v>7.3162166519999996</v>
      </c>
      <c r="AW34" s="23">
        <f>'Variables AMS'!AU579</f>
        <v>6.8033584239999998</v>
      </c>
      <c r="AX34" s="23">
        <f>'Variables AMS'!AV579</f>
        <v>6.3160774999999996</v>
      </c>
      <c r="AY34" s="18"/>
    </row>
    <row r="35" spans="1:54" x14ac:dyDescent="0.25">
      <c r="A35" s="164"/>
      <c r="B35" s="168"/>
      <c r="C35" t="s">
        <v>164</v>
      </c>
      <c r="D35" s="23">
        <f>'Variables AMS'!B580</f>
        <v>0.19372928894524399</v>
      </c>
      <c r="E35" s="23">
        <f>'Variables AMS'!C580</f>
        <v>0.196839675342774</v>
      </c>
      <c r="F35" s="23">
        <f>'Variables AMS'!D580</f>
        <v>0.20107641170000001</v>
      </c>
      <c r="G35" s="23">
        <f>'Variables AMS'!E580</f>
        <v>0.19421123270000001</v>
      </c>
      <c r="H35" s="23">
        <f>'Variables AMS'!F580</f>
        <v>0.1811292635</v>
      </c>
      <c r="I35" s="23">
        <f>'Variables AMS'!G580</f>
        <v>0.16637607609999999</v>
      </c>
      <c r="J35" s="23">
        <f>'Variables AMS'!H580</f>
        <v>0.16302722419999999</v>
      </c>
      <c r="K35" s="23">
        <f>'Variables AMS'!I580</f>
        <v>0.15586702120000001</v>
      </c>
      <c r="L35" s="23">
        <f>'Variables AMS'!J580</f>
        <v>0.14354992389999999</v>
      </c>
      <c r="M35" s="23">
        <f>'Variables AMS'!K580</f>
        <v>0.13494800300000001</v>
      </c>
      <c r="N35" s="23">
        <f>'Variables AMS'!L580</f>
        <v>0.13013933729999999</v>
      </c>
      <c r="O35" s="23">
        <f>'Variables AMS'!M580</f>
        <v>0.12793115460000001</v>
      </c>
      <c r="P35" s="23">
        <f>'Variables AMS'!N580</f>
        <v>0.1971696439</v>
      </c>
      <c r="Q35" s="23">
        <f>'Variables AMS'!O580</f>
        <v>0.26348623630000001</v>
      </c>
      <c r="R35" s="23">
        <f>'Variables AMS'!P580</f>
        <v>0.31424161909999998</v>
      </c>
      <c r="S35" s="23">
        <f>'Variables AMS'!Q580</f>
        <v>0.36534359</v>
      </c>
      <c r="T35" s="23">
        <f>'Variables AMS'!R580</f>
        <v>0.41758033030000002</v>
      </c>
      <c r="U35" s="23">
        <f>'Variables AMS'!S580</f>
        <v>0.64761603670000001</v>
      </c>
      <c r="V35" s="23">
        <f>'Variables AMS'!T580</f>
        <v>0.8785540986</v>
      </c>
      <c r="W35" s="23">
        <f>'Variables AMS'!U580</f>
        <v>1.145790718</v>
      </c>
      <c r="X35" s="23">
        <f>'Variables AMS'!V580</f>
        <v>1.217442117</v>
      </c>
      <c r="Y35" s="23">
        <f>'Variables AMS'!W580</f>
        <v>1.290581567</v>
      </c>
      <c r="Z35" s="23">
        <f>'Variables AMS'!X580</f>
        <v>1.655671516</v>
      </c>
      <c r="AA35" s="23">
        <f>'Variables AMS'!Y580</f>
        <v>2.0091936420000001</v>
      </c>
      <c r="AB35" s="23">
        <f>'Variables AMS'!Z580</f>
        <v>2.3440578890000001</v>
      </c>
      <c r="AC35" s="23">
        <f>'Variables AMS'!AA580</f>
        <v>2.56944572</v>
      </c>
      <c r="AD35" s="23">
        <f>'Variables AMS'!AB580</f>
        <v>2.7704159009999998</v>
      </c>
      <c r="AE35" s="23">
        <f>'Variables AMS'!AC580</f>
        <v>3.246480129</v>
      </c>
      <c r="AF35" s="23">
        <f>'Variables AMS'!AD580</f>
        <v>3.7029283120000001</v>
      </c>
      <c r="AG35" s="23">
        <f>'Variables AMS'!AE580</f>
        <v>4.1433984510000004</v>
      </c>
      <c r="AH35" s="23">
        <f>'Variables AMS'!AF580</f>
        <v>4.458612059</v>
      </c>
      <c r="AI35" s="23">
        <f>'Variables AMS'!AG580</f>
        <v>4.7580619129999997</v>
      </c>
      <c r="AJ35" s="23">
        <f>'Variables AMS'!AH580</f>
        <v>5.1465001289999996</v>
      </c>
      <c r="AK35" s="23">
        <f>'Variables AMS'!AI580</f>
        <v>5.5273512509999998</v>
      </c>
      <c r="AL35" s="23">
        <f>'Variables AMS'!AJ580</f>
        <v>5.8961050009999996</v>
      </c>
      <c r="AM35" s="23">
        <f>'Variables AMS'!AK580</f>
        <v>5.960008631</v>
      </c>
      <c r="AN35" s="23">
        <f>'Variables AMS'!AL580</f>
        <v>6.0140062470000002</v>
      </c>
      <c r="AO35" s="23">
        <f>'Variables AMS'!AM580</f>
        <v>6.3035512359999997</v>
      </c>
      <c r="AP35" s="23">
        <f>'Variables AMS'!AN580</f>
        <v>6.5909725850000003</v>
      </c>
      <c r="AQ35" s="23">
        <f>'Variables AMS'!AO580</f>
        <v>6.8794328699999996</v>
      </c>
      <c r="AR35" s="23">
        <f>'Variables AMS'!AP580</f>
        <v>7.1751552609999996</v>
      </c>
      <c r="AS35" s="23">
        <f>'Variables AMS'!AQ580</f>
        <v>7.4749925839999998</v>
      </c>
      <c r="AT35" s="23">
        <f>'Variables AMS'!AR580</f>
        <v>7.5917766210000002</v>
      </c>
      <c r="AU35" s="23">
        <f>'Variables AMS'!AS580</f>
        <v>7.698757466</v>
      </c>
      <c r="AV35" s="23">
        <f>'Variables AMS'!AT580</f>
        <v>7.799492141</v>
      </c>
      <c r="AW35" s="23">
        <f>'Variables AMS'!AU580</f>
        <v>7.8949413210000001</v>
      </c>
      <c r="AX35" s="23">
        <f>'Variables AMS'!AV580</f>
        <v>7.9879290459999996</v>
      </c>
      <c r="AY35" s="18"/>
    </row>
    <row r="36" spans="1:54" x14ac:dyDescent="0.25">
      <c r="A36" s="164"/>
      <c r="B36" s="168"/>
      <c r="C36" t="s">
        <v>165</v>
      </c>
      <c r="D36" s="23">
        <f>'Variables AMS'!B581</f>
        <v>0.57343869527792402</v>
      </c>
      <c r="E36" s="23">
        <f>'Variables AMS'!C581</f>
        <v>0.58264543901461296</v>
      </c>
      <c r="F36" s="23">
        <f>'Variables AMS'!D581</f>
        <v>0.5951861786</v>
      </c>
      <c r="G36" s="23">
        <f>'Variables AMS'!E581</f>
        <v>0.58658068559999998</v>
      </c>
      <c r="H36" s="23">
        <f>'Variables AMS'!F581</f>
        <v>0.55821787349999996</v>
      </c>
      <c r="I36" s="23">
        <f>'Variables AMS'!G581</f>
        <v>0.52319995399999997</v>
      </c>
      <c r="J36" s="23">
        <f>'Variables AMS'!H581</f>
        <v>0.52311678669999995</v>
      </c>
      <c r="K36" s="23">
        <f>'Variables AMS'!I581</f>
        <v>0.51033395029999995</v>
      </c>
      <c r="L36" s="23">
        <f>'Variables AMS'!J581</f>
        <v>0.47958423119999999</v>
      </c>
      <c r="M36" s="23">
        <f>'Variables AMS'!K581</f>
        <v>0.46003417260000001</v>
      </c>
      <c r="N36" s="23">
        <f>'Variables AMS'!L581</f>
        <v>0.45268272840000001</v>
      </c>
      <c r="O36" s="23">
        <f>'Variables AMS'!M581</f>
        <v>0.45407057200000001</v>
      </c>
      <c r="P36" s="23">
        <f>'Variables AMS'!N581</f>
        <v>0.68304087889999998</v>
      </c>
      <c r="Q36" s="23">
        <f>'Variables AMS'!O581</f>
        <v>0.90159993319999998</v>
      </c>
      <c r="R36" s="23">
        <f>'Variables AMS'!P581</f>
        <v>1.0672907469999999</v>
      </c>
      <c r="S36" s="23">
        <f>'Variables AMS'!Q581</f>
        <v>1.2346714379999999</v>
      </c>
      <c r="T36" s="23">
        <f>'Variables AMS'!R581</f>
        <v>1.40616092</v>
      </c>
      <c r="U36" s="23">
        <f>'Variables AMS'!S581</f>
        <v>1.458887979</v>
      </c>
      <c r="V36" s="23">
        <f>'Variables AMS'!T581</f>
        <v>1.507958092</v>
      </c>
      <c r="W36" s="23">
        <f>'Variables AMS'!U581</f>
        <v>1.5945964610000001</v>
      </c>
      <c r="X36" s="23">
        <f>'Variables AMS'!V581</f>
        <v>1.3338989729999999</v>
      </c>
      <c r="Y36" s="23">
        <f>'Variables AMS'!W581</f>
        <v>1.1325449750000001</v>
      </c>
      <c r="Z36" s="23">
        <f>'Variables AMS'!X581</f>
        <v>1.14566631</v>
      </c>
      <c r="AA36" s="23">
        <f>'Variables AMS'!Y581</f>
        <v>1.162293684</v>
      </c>
      <c r="AB36" s="23">
        <f>'Variables AMS'!Z581</f>
        <v>1.1767774529999999</v>
      </c>
      <c r="AC36" s="23">
        <f>'Variables AMS'!AA581</f>
        <v>1.162826336</v>
      </c>
      <c r="AD36" s="23">
        <f>'Variables AMS'!AB581</f>
        <v>1.147607152</v>
      </c>
      <c r="AE36" s="23">
        <f>'Variables AMS'!AC581</f>
        <v>1.177592602</v>
      </c>
      <c r="AF36" s="23">
        <f>'Variables AMS'!AD581</f>
        <v>1.2072297830000001</v>
      </c>
      <c r="AG36" s="23">
        <f>'Variables AMS'!AE581</f>
        <v>1.23692848</v>
      </c>
      <c r="AH36" s="23">
        <f>'Variables AMS'!AF581</f>
        <v>1.220781729</v>
      </c>
      <c r="AI36" s="23">
        <f>'Variables AMS'!AG581</f>
        <v>1.205398331</v>
      </c>
      <c r="AJ36" s="23">
        <f>'Variables AMS'!AH581</f>
        <v>1.2073343510000001</v>
      </c>
      <c r="AK36" s="23">
        <f>'Variables AMS'!AI581</f>
        <v>1.2107831689999999</v>
      </c>
      <c r="AL36" s="23">
        <f>'Variables AMS'!AJ581</f>
        <v>1.2145012829999999</v>
      </c>
      <c r="AM36" s="23">
        <f>'Variables AMS'!AK581</f>
        <v>1.085088166</v>
      </c>
      <c r="AN36" s="23">
        <f>'Variables AMS'!AL581</f>
        <v>0.96395241480000005</v>
      </c>
      <c r="AO36" s="23">
        <f>'Variables AMS'!AM581</f>
        <v>1.0090557019999999</v>
      </c>
      <c r="AP36" s="23">
        <f>'Variables AMS'!AN581</f>
        <v>1.053640696</v>
      </c>
      <c r="AQ36" s="23">
        <f>'Variables AMS'!AO581</f>
        <v>1.0981176370000001</v>
      </c>
      <c r="AR36" s="23">
        <f>'Variables AMS'!AP581</f>
        <v>1.1432755619999999</v>
      </c>
      <c r="AS36" s="23">
        <f>'Variables AMS'!AQ581</f>
        <v>1.188739601</v>
      </c>
      <c r="AT36" s="23">
        <f>'Variables AMS'!AR581</f>
        <v>1.1172147509999999</v>
      </c>
      <c r="AU36" s="23">
        <f>'Variables AMS'!AS581</f>
        <v>1.048890557</v>
      </c>
      <c r="AV36" s="23">
        <f>'Variables AMS'!AT581</f>
        <v>0.98390661489999998</v>
      </c>
      <c r="AW36" s="23">
        <f>'Variables AMS'!AU581</f>
        <v>0.92208610319999995</v>
      </c>
      <c r="AX36" s="23">
        <f>'Variables AMS'!AV581</f>
        <v>0.86338351250000001</v>
      </c>
      <c r="AY36" s="18"/>
    </row>
    <row r="37" spans="1:54" x14ac:dyDescent="0.25">
      <c r="A37" s="164"/>
      <c r="B37" s="168"/>
      <c r="C37" t="s">
        <v>166</v>
      </c>
      <c r="D37" s="23">
        <f>'Variables AMS'!B582</f>
        <v>0.19372928894524399</v>
      </c>
      <c r="E37" s="23">
        <f>'Variables AMS'!C582</f>
        <v>0.196839675342774</v>
      </c>
      <c r="F37" s="23">
        <f>'Variables AMS'!D582</f>
        <v>0.20107641170000001</v>
      </c>
      <c r="G37" s="23">
        <f>'Variables AMS'!E582</f>
        <v>0.2060068156</v>
      </c>
      <c r="H37" s="23">
        <f>'Variables AMS'!F582</f>
        <v>0.20379949780000001</v>
      </c>
      <c r="I37" s="23">
        <f>'Variables AMS'!G582</f>
        <v>0.19856953090000001</v>
      </c>
      <c r="J37" s="23">
        <f>'Variables AMS'!H582</f>
        <v>0.20639021839999999</v>
      </c>
      <c r="K37" s="23">
        <f>'Variables AMS'!I582</f>
        <v>0.20931023060000001</v>
      </c>
      <c r="L37" s="23">
        <f>'Variables AMS'!J582</f>
        <v>0.2044779259</v>
      </c>
      <c r="M37" s="23">
        <f>'Variables AMS'!K582</f>
        <v>0.20389997430000001</v>
      </c>
      <c r="N37" s="23">
        <f>'Variables AMS'!L582</f>
        <v>0.20857706100000001</v>
      </c>
      <c r="O37" s="23">
        <f>'Variables AMS'!M582</f>
        <v>0.21749111339999999</v>
      </c>
      <c r="P37" s="23">
        <f>'Variables AMS'!N582</f>
        <v>0.25906053299999998</v>
      </c>
      <c r="Q37" s="23">
        <f>'Variables AMS'!O582</f>
        <v>0.29547895140000002</v>
      </c>
      <c r="R37" s="23">
        <f>'Variables AMS'!P582</f>
        <v>0.3161676256</v>
      </c>
      <c r="S37" s="23">
        <f>'Variables AMS'!Q582</f>
        <v>0.33953149659999998</v>
      </c>
      <c r="T37" s="23">
        <f>'Variables AMS'!R582</f>
        <v>0.36519260009999999</v>
      </c>
      <c r="U37" s="23">
        <f>'Variables AMS'!S582</f>
        <v>0.43273959519999999</v>
      </c>
      <c r="V37" s="23">
        <f>'Variables AMS'!T582</f>
        <v>0.49983633459999999</v>
      </c>
      <c r="W37" s="23">
        <f>'Variables AMS'!U582</f>
        <v>0.60020958130000002</v>
      </c>
      <c r="X37" s="23">
        <f>'Variables AMS'!V582</f>
        <v>0.56265016850000005</v>
      </c>
      <c r="Y37" s="23">
        <f>'Variables AMS'!W582</f>
        <v>0.55464449179999997</v>
      </c>
      <c r="Z37" s="23">
        <f>'Variables AMS'!X582</f>
        <v>0.58812440700000002</v>
      </c>
      <c r="AA37" s="23">
        <f>'Variables AMS'!Y582</f>
        <v>0.62223300869999998</v>
      </c>
      <c r="AB37" s="23">
        <f>'Variables AMS'!Z582</f>
        <v>0.65439212209999997</v>
      </c>
      <c r="AC37" s="23">
        <f>'Variables AMS'!AA582</f>
        <v>0.67852977950000004</v>
      </c>
      <c r="AD37" s="23">
        <f>'Variables AMS'!AB582</f>
        <v>0.70011018280000004</v>
      </c>
      <c r="AE37" s="23">
        <f>'Variables AMS'!AC582</f>
        <v>0.81022001870000004</v>
      </c>
      <c r="AF37" s="23">
        <f>'Variables AMS'!AD582</f>
        <v>0.91600789130000004</v>
      </c>
      <c r="AG37" s="23">
        <f>'Variables AMS'!AE582</f>
        <v>1.01821925</v>
      </c>
      <c r="AH37" s="23">
        <f>'Variables AMS'!AF582</f>
        <v>1.0688779909999999</v>
      </c>
      <c r="AI37" s="23">
        <f>'Variables AMS'!AG582</f>
        <v>1.1172305760000001</v>
      </c>
      <c r="AJ37" s="23">
        <f>'Variables AMS'!AH582</f>
        <v>1.1376659200000001</v>
      </c>
      <c r="AK37" s="23">
        <f>'Variables AMS'!AI582</f>
        <v>1.1587637820000001</v>
      </c>
      <c r="AL37" s="23">
        <f>'Variables AMS'!AJ582</f>
        <v>1.1794899780000001</v>
      </c>
      <c r="AM37" s="23">
        <f>'Variables AMS'!AK582</f>
        <v>1.044144945</v>
      </c>
      <c r="AN37" s="23">
        <f>'Variables AMS'!AL582</f>
        <v>0.91765084370000005</v>
      </c>
      <c r="AO37" s="23">
        <f>'Variables AMS'!AM582</f>
        <v>0.99575761470000002</v>
      </c>
      <c r="AP37" s="23">
        <f>'Variables AMS'!AN582</f>
        <v>1.072469946</v>
      </c>
      <c r="AQ37" s="23">
        <f>'Variables AMS'!AO582</f>
        <v>1.148303058</v>
      </c>
      <c r="AR37" s="23">
        <f>'Variables AMS'!AP582</f>
        <v>1.2241926780000001</v>
      </c>
      <c r="AS37" s="23">
        <f>'Variables AMS'!AQ582</f>
        <v>1.299916863</v>
      </c>
      <c r="AT37" s="23">
        <f>'Variables AMS'!AR582</f>
        <v>1.2283747869999999</v>
      </c>
      <c r="AU37" s="23">
        <f>'Variables AMS'!AS582</f>
        <v>1.1600287890000001</v>
      </c>
      <c r="AV37" s="23">
        <f>'Variables AMS'!AT582</f>
        <v>1.0950358469999999</v>
      </c>
      <c r="AW37" s="23">
        <f>'Variables AMS'!AU582</f>
        <v>1.0332198450000001</v>
      </c>
      <c r="AX37" s="23">
        <f>'Variables AMS'!AV582</f>
        <v>0.97454693479999999</v>
      </c>
      <c r="AY37" s="18"/>
    </row>
    <row r="38" spans="1:54" x14ac:dyDescent="0.25">
      <c r="A38" s="164"/>
      <c r="B38" s="168"/>
      <c r="C38" t="s">
        <v>167</v>
      </c>
      <c r="D38" s="23">
        <f>'Variables AMS'!B583</f>
        <v>0.38745857789048899</v>
      </c>
      <c r="E38" s="23">
        <f>'Variables AMS'!C583</f>
        <v>0.39367935068554899</v>
      </c>
      <c r="F38" s="23">
        <f>'Variables AMS'!D583</f>
        <v>0.40215282340000003</v>
      </c>
      <c r="G38" s="23">
        <f>'Variables AMS'!E583</f>
        <v>0.52785940669999998</v>
      </c>
      <c r="H38" s="23">
        <f>'Variables AMS'!F583</f>
        <v>0.66903134630000005</v>
      </c>
      <c r="I38" s="23">
        <f>'Variables AMS'!G583</f>
        <v>0.83514646530000003</v>
      </c>
      <c r="J38" s="23">
        <f>'Variables AMS'!H583</f>
        <v>1.1121050910000001</v>
      </c>
      <c r="K38" s="23">
        <f>'Variables AMS'!I583</f>
        <v>1.444953446</v>
      </c>
      <c r="L38" s="23">
        <f>'Variables AMS'!J583</f>
        <v>1.808491662</v>
      </c>
      <c r="M38" s="23">
        <f>'Variables AMS'!K583</f>
        <v>2.3104359379999999</v>
      </c>
      <c r="N38" s="23">
        <f>'Variables AMS'!L583</f>
        <v>3.0279589589999998</v>
      </c>
      <c r="O38" s="23">
        <f>'Variables AMS'!M583</f>
        <v>4.0451221259999999</v>
      </c>
      <c r="P38" s="23">
        <f>'Variables AMS'!N583</f>
        <v>3.8683426839999999</v>
      </c>
      <c r="Q38" s="23">
        <f>'Variables AMS'!O583</f>
        <v>3.593469174</v>
      </c>
      <c r="R38" s="23">
        <f>'Variables AMS'!P583</f>
        <v>3.159846978</v>
      </c>
      <c r="S38" s="23">
        <f>'Variables AMS'!Q583</f>
        <v>2.8020055099999999</v>
      </c>
      <c r="T38" s="23">
        <f>'Variables AMS'!R583</f>
        <v>2.4914821520000001</v>
      </c>
      <c r="U38" s="23">
        <f>'Variables AMS'!S583</f>
        <v>2.984409791</v>
      </c>
      <c r="V38" s="23">
        <f>'Variables AMS'!T583</f>
        <v>3.4745633090000001</v>
      </c>
      <c r="W38" s="23">
        <f>'Variables AMS'!U583</f>
        <v>4.0470828159999996</v>
      </c>
      <c r="X38" s="23">
        <f>'Variables AMS'!V583</f>
        <v>4.5128516879999996</v>
      </c>
      <c r="Y38" s="23">
        <f>'Variables AMS'!W583</f>
        <v>4.9013888210000003</v>
      </c>
      <c r="Z38" s="23">
        <f>'Variables AMS'!X583</f>
        <v>5.1462876660000001</v>
      </c>
      <c r="AA38" s="23">
        <f>'Variables AMS'!Y583</f>
        <v>5.3976080360000003</v>
      </c>
      <c r="AB38" s="23">
        <f>'Variables AMS'!Z583</f>
        <v>5.6297318389999997</v>
      </c>
      <c r="AC38" s="23">
        <f>'Variables AMS'!AA583</f>
        <v>5.7602233299999996</v>
      </c>
      <c r="AD38" s="23">
        <f>'Variables AMS'!AB583</f>
        <v>5.8649501629999996</v>
      </c>
      <c r="AE38" s="23">
        <f>'Variables AMS'!AC583</f>
        <v>6.1055979960000002</v>
      </c>
      <c r="AF38" s="23">
        <f>'Variables AMS'!AD583</f>
        <v>6.3398662899999998</v>
      </c>
      <c r="AG38" s="23">
        <f>'Variables AMS'!AE583</f>
        <v>6.5707780680000001</v>
      </c>
      <c r="AH38" s="23">
        <f>'Variables AMS'!AF583</f>
        <v>6.7027471629999997</v>
      </c>
      <c r="AI38" s="23">
        <f>'Variables AMS'!AG583</f>
        <v>6.8273143989999996</v>
      </c>
      <c r="AJ38" s="23">
        <f>'Variables AMS'!AH583</f>
        <v>6.9312694239999999</v>
      </c>
      <c r="AK38" s="23">
        <f>'Variables AMS'!AI583</f>
        <v>7.0410509010000002</v>
      </c>
      <c r="AL38" s="23">
        <f>'Variables AMS'!AJ583</f>
        <v>7.1489717349999999</v>
      </c>
      <c r="AM38" s="23">
        <f>'Variables AMS'!AK583</f>
        <v>6.923485994</v>
      </c>
      <c r="AN38" s="23">
        <f>'Variables AMS'!AL583</f>
        <v>6.7072082179999999</v>
      </c>
      <c r="AO38" s="23">
        <f>'Variables AMS'!AM583</f>
        <v>6.83803524</v>
      </c>
      <c r="AP38" s="23">
        <f>'Variables AMS'!AN583</f>
        <v>6.9709075389999997</v>
      </c>
      <c r="AQ38" s="23">
        <f>'Variables AMS'!AO583</f>
        <v>7.1084501729999996</v>
      </c>
      <c r="AR38" s="23">
        <f>'Variables AMS'!AP583</f>
        <v>7.2561112950000002</v>
      </c>
      <c r="AS38" s="23">
        <f>'Variables AMS'!AQ583</f>
        <v>7.4099672720000003</v>
      </c>
      <c r="AT38" s="23">
        <f>'Variables AMS'!AR583</f>
        <v>7.2187178530000002</v>
      </c>
      <c r="AU38" s="23">
        <f>'Variables AMS'!AS583</f>
        <v>7.033388253</v>
      </c>
      <c r="AV38" s="23">
        <f>'Variables AMS'!AT583</f>
        <v>6.8563786499999999</v>
      </c>
      <c r="AW38" s="23">
        <f>'Variables AMS'!AU583</f>
        <v>6.6876040320000003</v>
      </c>
      <c r="AX38" s="23">
        <f>'Variables AMS'!AV583</f>
        <v>6.5284263940000002</v>
      </c>
      <c r="AY38" s="18"/>
    </row>
    <row r="39" spans="1:54"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25">
      <c r="A40" s="18"/>
      <c r="B40" s="18"/>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153" t="s">
        <v>1795</v>
      </c>
      <c r="AZ40" s="14" t="s">
        <v>1796</v>
      </c>
      <c r="BA40" s="14" t="s">
        <v>1797</v>
      </c>
      <c r="BB40" s="14" t="s">
        <v>1798</v>
      </c>
    </row>
    <row r="41" spans="1:54" x14ac:dyDescent="0.25">
      <c r="A41" s="171" t="s">
        <v>168</v>
      </c>
      <c r="B41" s="26" t="s">
        <v>314</v>
      </c>
      <c r="C41" t="s">
        <v>152</v>
      </c>
      <c r="D41" s="23">
        <f>'Variables AMS'!B85*'Variables AMS'!B122/'Variables AMS'!B$64*'Variables AMS'!$S$64</f>
        <v>1.8795005553773496</v>
      </c>
      <c r="E41" s="23">
        <f>'Variables AMS'!C85*'Variables AMS'!C122/'Variables AMS'!C$64*'Variables AMS'!$S$64</f>
        <v>1.909676544735617</v>
      </c>
      <c r="F41" s="23">
        <f>'Variables AMS'!D85*'Variables AMS'!D122/'Variables AMS'!D$64*'Variables AMS'!$S$64</f>
        <v>1.9579435934837417</v>
      </c>
      <c r="G41" s="23">
        <f>'Variables AMS'!E85*'Variables AMS'!E122/'Variables AMS'!E$64*'Variables AMS'!$S$64</f>
        <v>1.9695530230418807</v>
      </c>
      <c r="H41" s="23">
        <f>'Variables AMS'!F85*'Variables AMS'!F122/'Variables AMS'!F$64*'Variables AMS'!$S$64</f>
        <v>1.8153743694636444</v>
      </c>
      <c r="I41" s="23">
        <f>'Variables AMS'!G85*'Variables AMS'!G122/'Variables AMS'!G$64*'Variables AMS'!$S$64</f>
        <v>1.6351163560488979</v>
      </c>
      <c r="J41" s="23">
        <f>'Variables AMS'!H85*'Variables AMS'!H122/'Variables AMS'!H$64*'Variables AMS'!$S$64</f>
        <v>1.5847285835115719</v>
      </c>
      <c r="K41" s="23">
        <f>'Variables AMS'!I85*'Variables AMS'!I122/'Variables AMS'!I$64*'Variables AMS'!$S$64</f>
        <v>1.5436656534192377</v>
      </c>
      <c r="L41" s="23">
        <f>'Variables AMS'!J85*'Variables AMS'!J122/'Variables AMS'!J$64*'Variables AMS'!$S$64</f>
        <v>1.5098716818949058</v>
      </c>
      <c r="M41" s="23">
        <f>'Variables AMS'!K85*'Variables AMS'!K122/'Variables AMS'!K$64*'Variables AMS'!$S$64</f>
        <v>1.5357963501837559</v>
      </c>
      <c r="N41" s="23">
        <f>'Variables AMS'!L85*'Variables AMS'!L122/'Variables AMS'!L$64*'Variables AMS'!$S$64</f>
        <v>1.5001580775791192</v>
      </c>
      <c r="O41" s="23">
        <f>'Variables AMS'!M85*'Variables AMS'!M122/'Variables AMS'!M$64*'Variables AMS'!$S$64</f>
        <v>1.4157109704759188</v>
      </c>
      <c r="P41" s="23">
        <f>'Variables AMS'!N85*'Variables AMS'!N122/'Variables AMS'!N$64*'Variables AMS'!$S$64</f>
        <v>1.1442162791814083</v>
      </c>
      <c r="Q41" s="23">
        <f>'Variables AMS'!O85*'Variables AMS'!O122/'Variables AMS'!O$64*'Variables AMS'!$S$64</f>
        <v>0.90252904311711002</v>
      </c>
      <c r="R41" s="23">
        <f>'Variables AMS'!P85*'Variables AMS'!P122/'Variables AMS'!P$64*'Variables AMS'!$S$64</f>
        <v>0.72236748823194064</v>
      </c>
      <c r="S41" s="23">
        <f>'Variables AMS'!Q85*'Variables AMS'!Q122/'Variables AMS'!Q$64*'Variables AMS'!$S$64</f>
        <v>0.7008573944158849</v>
      </c>
      <c r="T41" s="23">
        <f>'Variables AMS'!R85*'Variables AMS'!R122/'Variables AMS'!R$64*'Variables AMS'!$S$64</f>
        <v>0.63625755768455861</v>
      </c>
      <c r="U41" s="23">
        <f>'Variables AMS'!S85*'Variables AMS'!S122/'Variables AMS'!S$64*'Variables AMS'!$S$64</f>
        <v>0.61308395942265281</v>
      </c>
      <c r="V41" s="23">
        <f>'Variables AMS'!T85*'Variables AMS'!T122/'Variables AMS'!T$64*'Variables AMS'!$S$64</f>
        <v>0.61525979579387258</v>
      </c>
      <c r="W41" s="23">
        <f>'Variables AMS'!U85*'Variables AMS'!U122/'Variables AMS'!U$64*'Variables AMS'!$S$64</f>
        <v>0.63142215928010914</v>
      </c>
      <c r="X41" s="23">
        <f>'Variables AMS'!V85*'Variables AMS'!V122/'Variables AMS'!V$64*'Variables AMS'!$S$64</f>
        <v>0.64733908152331221</v>
      </c>
      <c r="Y41" s="23">
        <f>'Variables AMS'!W85*'Variables AMS'!W122/'Variables AMS'!W$64*'Variables AMS'!$S$64</f>
        <v>0.69981371305327111</v>
      </c>
      <c r="Z41" s="23">
        <f>'Variables AMS'!X85*'Variables AMS'!X122/'Variables AMS'!X$64*'Variables AMS'!$S$64</f>
        <v>0.73005312222581153</v>
      </c>
      <c r="AA41" s="23">
        <f>'Variables AMS'!Y85*'Variables AMS'!Y122/'Variables AMS'!Y$64*'Variables AMS'!$S$64</f>
        <v>0.74390161299838553</v>
      </c>
      <c r="AB41" s="23">
        <f>'Variables AMS'!Z85*'Variables AMS'!Z122/'Variables AMS'!Z$64*'Variables AMS'!$S$64</f>
        <v>0.75089591476596784</v>
      </c>
      <c r="AC41" s="23">
        <f>'Variables AMS'!AA85*'Variables AMS'!AA122/'Variables AMS'!AA$64*'Variables AMS'!$S$64</f>
        <v>0.7150642056885933</v>
      </c>
      <c r="AD41" s="23">
        <f>'Variables AMS'!AB85*'Variables AMS'!AB122/'Variables AMS'!AB$64*'Variables AMS'!$S$64</f>
        <v>0.6769302973941792</v>
      </c>
      <c r="AE41" s="23">
        <f>'Variables AMS'!AC85*'Variables AMS'!AC122/'Variables AMS'!AC$64*'Variables AMS'!$S$64</f>
        <v>0.65449310707060671</v>
      </c>
      <c r="AF41" s="23">
        <f>'Variables AMS'!AD85*'Variables AMS'!AD122/'Variables AMS'!AD$64*'Variables AMS'!$S$64</f>
        <v>0.64046532429483727</v>
      </c>
      <c r="AG41" s="23">
        <f>'Variables AMS'!AE85*'Variables AMS'!AE122/'Variables AMS'!AE$64*'Variables AMS'!$S$64</f>
        <v>0.63082806721663653</v>
      </c>
      <c r="AH41" s="23">
        <f>'Variables AMS'!AF85*'Variables AMS'!AF122/'Variables AMS'!AF$64*'Variables AMS'!$S$64</f>
        <v>0.6299322416386689</v>
      </c>
      <c r="AI41" s="23">
        <f>'Variables AMS'!AG85*'Variables AMS'!AG122/'Variables AMS'!AG$64*'Variables AMS'!$S$64</f>
        <v>0.62651231366921556</v>
      </c>
      <c r="AJ41" s="23">
        <f>'Variables AMS'!AH85*'Variables AMS'!AH122/'Variables AMS'!AH$64*'Variables AMS'!$S$64</f>
        <v>0.62917420721958717</v>
      </c>
      <c r="AK41" s="23">
        <f>'Variables AMS'!AI85*'Variables AMS'!AI122/'Variables AMS'!AI$64*'Variables AMS'!$S$64</f>
        <v>0.63945090359411771</v>
      </c>
      <c r="AL41" s="23">
        <f>'Variables AMS'!AJ85*'Variables AMS'!AJ122/'Variables AMS'!AJ$64*'Variables AMS'!$S$64</f>
        <v>0.64852415448060696</v>
      </c>
      <c r="AM41" s="23">
        <f>'Variables AMS'!AK85*'Variables AMS'!AK122/'Variables AMS'!AK$64*'Variables AMS'!$S$64</f>
        <v>0.66115178442137645</v>
      </c>
      <c r="AN41" s="23">
        <f>'Variables AMS'!AL85*'Variables AMS'!AL122/'Variables AMS'!AL$64*'Variables AMS'!$S$64</f>
        <v>0.68784929775892734</v>
      </c>
      <c r="AO41" s="23">
        <f>'Variables AMS'!AM85*'Variables AMS'!AM122/'Variables AMS'!AM$64*'Variables AMS'!$S$64</f>
        <v>0.69572104774853638</v>
      </c>
      <c r="AP41" s="23">
        <f>'Variables AMS'!AN85*'Variables AMS'!AN122/'Variables AMS'!AN$64*'Variables AMS'!$S$64</f>
        <v>0.69556030827017801</v>
      </c>
      <c r="AQ41" s="23">
        <f>'Variables AMS'!AO85*'Variables AMS'!AO122/'Variables AMS'!AO$64*'Variables AMS'!$S$64</f>
        <v>0.69299923233797522</v>
      </c>
      <c r="AR41" s="23">
        <f>'Variables AMS'!AP85*'Variables AMS'!AP122/'Variables AMS'!AP$64*'Variables AMS'!$S$64</f>
        <v>0.69054332880908542</v>
      </c>
      <c r="AS41" s="23">
        <f>'Variables AMS'!AQ85*'Variables AMS'!AQ122/'Variables AMS'!AQ$64*'Variables AMS'!$S$64</f>
        <v>0.68878799406126656</v>
      </c>
      <c r="AT41" s="23">
        <f>'Variables AMS'!AR85*'Variables AMS'!AR122/'Variables AMS'!AR$64*'Variables AMS'!$S$64</f>
        <v>0.69326598067263268</v>
      </c>
      <c r="AU41" s="23">
        <f>'Variables AMS'!AS85*'Variables AMS'!AS122/'Variables AMS'!AS$64*'Variables AMS'!$S$64</f>
        <v>0.70180216799378237</v>
      </c>
      <c r="AV41" s="23">
        <f>'Variables AMS'!AT85*'Variables AMS'!AT122/'Variables AMS'!AT$64*'Variables AMS'!$S$64</f>
        <v>0.71256219025102241</v>
      </c>
      <c r="AW41" s="23">
        <f>'Variables AMS'!AU85*'Variables AMS'!AU122/'Variables AMS'!AU$64*'Variables AMS'!$S$64</f>
        <v>0.72462842936301664</v>
      </c>
      <c r="AX41" s="23">
        <f>'Variables AMS'!AV85*'Variables AMS'!AV122/'Variables AMS'!AV$64*'Variables AMS'!$S$64</f>
        <v>0.73752611984317651</v>
      </c>
      <c r="AY41" s="153"/>
      <c r="AZ41" s="14"/>
      <c r="BA41" s="14"/>
      <c r="BB41" s="14"/>
    </row>
    <row r="42" spans="1:54" x14ac:dyDescent="0.25">
      <c r="A42" s="171"/>
      <c r="B42" s="167" t="s">
        <v>311</v>
      </c>
      <c r="C42" t="s">
        <v>153</v>
      </c>
      <c r="D42" s="23">
        <f>'Variables AMS'!B86*'Variables AMS'!B123/'Variables AMS'!B$64*'Variables AMS'!$S$64</f>
        <v>706.37964158398279</v>
      </c>
      <c r="E42" s="23">
        <f>'Variables AMS'!C86*'Variables AMS'!C123/'Variables AMS'!C$64*'Variables AMS'!$S$64</f>
        <v>717.72079521458261</v>
      </c>
      <c r="F42" s="23">
        <f>'Variables AMS'!D86*'Variables AMS'!D123/'Variables AMS'!D$64*'Variables AMS'!$S$64</f>
        <v>735.8711106000294</v>
      </c>
      <c r="G42" s="23">
        <f>'Variables AMS'!E86*'Variables AMS'!E123/'Variables AMS'!E$64*'Variables AMS'!$S$64</f>
        <v>747.12450613750548</v>
      </c>
      <c r="H42" s="23">
        <f>'Variables AMS'!F86*'Variables AMS'!F123/'Variables AMS'!F$64*'Variables AMS'!$S$64</f>
        <v>740.72190710370455</v>
      </c>
      <c r="I42" s="23">
        <f>'Variables AMS'!G86*'Variables AMS'!G123/'Variables AMS'!G$64*'Variables AMS'!$S$64</f>
        <v>724.53080035461369</v>
      </c>
      <c r="J42" s="23">
        <f>'Variables AMS'!H86*'Variables AMS'!H123/'Variables AMS'!H$64*'Variables AMS'!$S$64</f>
        <v>726.07285081889995</v>
      </c>
      <c r="K42" s="23">
        <f>'Variables AMS'!I86*'Variables AMS'!I123/'Variables AMS'!I$64*'Variables AMS'!$S$64</f>
        <v>722.20863042183407</v>
      </c>
      <c r="L42" s="23">
        <f>'Variables AMS'!J86*'Variables AMS'!J123/'Variables AMS'!J$64*'Variables AMS'!$S$64</f>
        <v>711.51771074447061</v>
      </c>
      <c r="M42" s="23">
        <f>'Variables AMS'!K86*'Variables AMS'!K123/'Variables AMS'!K$64*'Variables AMS'!$S$64</f>
        <v>701.55971863545597</v>
      </c>
      <c r="N42" s="23">
        <f>'Variables AMS'!L86*'Variables AMS'!L123/'Variables AMS'!L$64*'Variables AMS'!$S$64</f>
        <v>697.5309929672826</v>
      </c>
      <c r="O42" s="23">
        <f>'Variables AMS'!M86*'Variables AMS'!M123/'Variables AMS'!M$64*'Variables AMS'!$S$64</f>
        <v>702.95720334571854</v>
      </c>
      <c r="P42" s="23">
        <f>'Variables AMS'!N86*'Variables AMS'!N123/'Variables AMS'!N$64*'Variables AMS'!$S$64</f>
        <v>700.56750896026517</v>
      </c>
      <c r="Q42" s="23">
        <f>'Variables AMS'!O86*'Variables AMS'!O123/'Variables AMS'!O$64*'Variables AMS'!$S$64</f>
        <v>695.1839453764785</v>
      </c>
      <c r="R42" s="23">
        <f>'Variables AMS'!P86*'Variables AMS'!P123/'Variables AMS'!P$64*'Variables AMS'!$S$64</f>
        <v>681.02563143654049</v>
      </c>
      <c r="S42" s="23">
        <f>'Variables AMS'!Q86*'Variables AMS'!Q123/'Variables AMS'!Q$64*'Variables AMS'!$S$64</f>
        <v>666.46812645098441</v>
      </c>
      <c r="T42" s="23">
        <f>'Variables AMS'!R86*'Variables AMS'!R123/'Variables AMS'!R$64*'Variables AMS'!$S$64</f>
        <v>644.70422635428042</v>
      </c>
      <c r="U42" s="23">
        <f>'Variables AMS'!S86*'Variables AMS'!S123/'Variables AMS'!S$64*'Variables AMS'!$S$64</f>
        <v>631.00070061370286</v>
      </c>
      <c r="V42" s="23">
        <f>'Variables AMS'!T86*'Variables AMS'!T123/'Variables AMS'!T$64*'Variables AMS'!$S$64</f>
        <v>619.04829974601341</v>
      </c>
      <c r="W42" s="23">
        <f>'Variables AMS'!U86*'Variables AMS'!U123/'Variables AMS'!U$64*'Variables AMS'!$S$64</f>
        <v>607.68016856578379</v>
      </c>
      <c r="X42" s="23">
        <f>'Variables AMS'!V86*'Variables AMS'!V123/'Variables AMS'!V$64*'Variables AMS'!$S$64</f>
        <v>583.56673324529561</v>
      </c>
      <c r="Y42" s="23">
        <f>'Variables AMS'!W86*'Variables AMS'!W123/'Variables AMS'!W$64*'Variables AMS'!$S$64</f>
        <v>555.46010933598973</v>
      </c>
      <c r="Z42" s="23">
        <f>'Variables AMS'!X86*'Variables AMS'!X123/'Variables AMS'!X$64*'Variables AMS'!$S$64</f>
        <v>528.73291481926503</v>
      </c>
      <c r="AA42" s="23">
        <f>'Variables AMS'!Y86*'Variables AMS'!Y123/'Variables AMS'!Y$64*'Variables AMS'!$S$64</f>
        <v>504.74012322120791</v>
      </c>
      <c r="AB42" s="23">
        <f>'Variables AMS'!Z86*'Variables AMS'!Z123/'Variables AMS'!Z$64*'Variables AMS'!$S$64</f>
        <v>482.6431592714884</v>
      </c>
      <c r="AC42" s="23">
        <f>'Variables AMS'!AA86*'Variables AMS'!AA123/'Variables AMS'!AA$64*'Variables AMS'!$S$64</f>
        <v>459.36385864090732</v>
      </c>
      <c r="AD42" s="23">
        <f>'Variables AMS'!AB86*'Variables AMS'!AB123/'Variables AMS'!AB$64*'Variables AMS'!$S$64</f>
        <v>436.27982857061596</v>
      </c>
      <c r="AE42" s="23">
        <f>'Variables AMS'!AC86*'Variables AMS'!AC123/'Variables AMS'!AC$64*'Variables AMS'!$S$64</f>
        <v>411.56469241812056</v>
      </c>
      <c r="AF42" s="23">
        <f>'Variables AMS'!AD86*'Variables AMS'!AD123/'Variables AMS'!AD$64*'Variables AMS'!$S$64</f>
        <v>386.38041838622269</v>
      </c>
      <c r="AG42" s="23">
        <f>'Variables AMS'!AE86*'Variables AMS'!AE123/'Variables AMS'!AE$64*'Variables AMS'!$S$64</f>
        <v>361.37793064027341</v>
      </c>
      <c r="AH42" s="23">
        <f>'Variables AMS'!AF86*'Variables AMS'!AF123/'Variables AMS'!AF$64*'Variables AMS'!$S$64</f>
        <v>336.9253347631427</v>
      </c>
      <c r="AI42" s="23">
        <f>'Variables AMS'!AG86*'Variables AMS'!AG123/'Variables AMS'!AG$64*'Variables AMS'!$S$64</f>
        <v>312.98250128711891</v>
      </c>
      <c r="AJ42" s="23">
        <f>'Variables AMS'!AH86*'Variables AMS'!AH123/'Variables AMS'!AH$64*'Variables AMS'!$S$64</f>
        <v>289.05934300783275</v>
      </c>
      <c r="AK42" s="23">
        <f>'Variables AMS'!AI86*'Variables AMS'!AI123/'Variables AMS'!AI$64*'Variables AMS'!$S$64</f>
        <v>265.023025839789</v>
      </c>
      <c r="AL42" s="23">
        <f>'Variables AMS'!AJ86*'Variables AMS'!AJ123/'Variables AMS'!AJ$64*'Variables AMS'!$S$64</f>
        <v>240.80161469128802</v>
      </c>
      <c r="AM42" s="23">
        <f>'Variables AMS'!AK86*'Variables AMS'!AK123/'Variables AMS'!AK$64*'Variables AMS'!$S$64</f>
        <v>216.67147390956123</v>
      </c>
      <c r="AN42" s="23">
        <f>'Variables AMS'!AL86*'Variables AMS'!AL123/'Variables AMS'!AL$64*'Variables AMS'!$S$64</f>
        <v>192.10096843175978</v>
      </c>
      <c r="AO42" s="23">
        <f>'Variables AMS'!AM86*'Variables AMS'!AM123/'Variables AMS'!AM$64*'Variables AMS'!$S$64</f>
        <v>173.45478687156461</v>
      </c>
      <c r="AP42" s="23">
        <f>'Variables AMS'!AN86*'Variables AMS'!AN123/'Variables AMS'!AN$64*'Variables AMS'!$S$64</f>
        <v>157.37732719599978</v>
      </c>
      <c r="AQ42" s="23">
        <f>'Variables AMS'!AO86*'Variables AMS'!AO123/'Variables AMS'!AO$64*'Variables AMS'!$S$64</f>
        <v>142.90634753227715</v>
      </c>
      <c r="AR42" s="23">
        <f>'Variables AMS'!AP86*'Variables AMS'!AP123/'Variables AMS'!AP$64*'Variables AMS'!$S$64</f>
        <v>129.34090419727676</v>
      </c>
      <c r="AS42" s="23">
        <f>'Variables AMS'!AQ86*'Variables AMS'!AQ123/'Variables AMS'!AQ$64*'Variables AMS'!$S$64</f>
        <v>115.1352962772584</v>
      </c>
      <c r="AT42" s="23">
        <f>'Variables AMS'!AR86*'Variables AMS'!AR123/'Variables AMS'!AR$64*'Variables AMS'!$S$64</f>
        <v>107.26617354394331</v>
      </c>
      <c r="AU42" s="23">
        <f>'Variables AMS'!AS86*'Variables AMS'!AS123/'Variables AMS'!AS$64*'Variables AMS'!$S$64</f>
        <v>102.13674233251179</v>
      </c>
      <c r="AV42" s="23">
        <f>'Variables AMS'!AT86*'Variables AMS'!AT123/'Variables AMS'!AT$64*'Variables AMS'!$S$64</f>
        <v>97.888185405758236</v>
      </c>
      <c r="AW42" s="23">
        <f>'Variables AMS'!AU86*'Variables AMS'!AU123/'Variables AMS'!AU$64*'Variables AMS'!$S$64</f>
        <v>93.765743719893138</v>
      </c>
      <c r="AX42" s="23">
        <f>'Variables AMS'!AV86*'Variables AMS'!AV123/'Variables AMS'!AV$64*'Variables AMS'!$S$64</f>
        <v>89.533460852837607</v>
      </c>
      <c r="AY42" s="14"/>
      <c r="AZ42" s="14"/>
      <c r="BA42" s="14"/>
      <c r="BB42" s="14"/>
    </row>
    <row r="43" spans="1:54" x14ac:dyDescent="0.25">
      <c r="A43" s="171"/>
      <c r="B43" s="167"/>
      <c r="C43" t="s">
        <v>154</v>
      </c>
      <c r="D43" s="23">
        <f>'Variables AMS'!B87*'Variables AMS'!B124/'Variables AMS'!B$64*'Variables AMS'!$S$64</f>
        <v>15.889536515378966</v>
      </c>
      <c r="E43" s="23">
        <f>'Variables AMS'!C87*'Variables AMS'!C124/'Variables AMS'!C$64*'Variables AMS'!$S$64</f>
        <v>16.144648163749675</v>
      </c>
      <c r="F43" s="23">
        <f>'Variables AMS'!D87*'Variables AMS'!D124/'Variables AMS'!D$64*'Variables AMS'!$S$64</f>
        <v>16.541139943921504</v>
      </c>
      <c r="G43" s="23">
        <f>'Variables AMS'!E87*'Variables AMS'!E124/'Variables AMS'!E$64*'Variables AMS'!$S$64</f>
        <v>22.272043539046742</v>
      </c>
      <c r="H43" s="23">
        <f>'Variables AMS'!F87*'Variables AMS'!F124/'Variables AMS'!F$64*'Variables AMS'!$S$64</f>
        <v>30.475497035440902</v>
      </c>
      <c r="I43" s="23">
        <f>'Variables AMS'!G87*'Variables AMS'!G124/'Variables AMS'!G$64*'Variables AMS'!$S$64</f>
        <v>39.500724480015755</v>
      </c>
      <c r="J43" s="23">
        <f>'Variables AMS'!H87*'Variables AMS'!H124/'Variables AMS'!H$64*'Variables AMS'!$S$64</f>
        <v>49.316628786784108</v>
      </c>
      <c r="K43" s="23">
        <f>'Variables AMS'!I87*'Variables AMS'!I124/'Variables AMS'!I$64*'Variables AMS'!$S$64</f>
        <v>58.173327707349635</v>
      </c>
      <c r="L43" s="23">
        <f>'Variables AMS'!J87*'Variables AMS'!J124/'Variables AMS'!J$64*'Variables AMS'!$S$64</f>
        <v>65.755181403958801</v>
      </c>
      <c r="M43" s="23">
        <f>'Variables AMS'!K87*'Variables AMS'!K124/'Variables AMS'!K$64*'Variables AMS'!$S$64</f>
        <v>72.748450752303967</v>
      </c>
      <c r="N43" s="23">
        <f>'Variables AMS'!L87*'Variables AMS'!L124/'Variables AMS'!L$64*'Variables AMS'!$S$64</f>
        <v>80.012105936235315</v>
      </c>
      <c r="O43" s="23">
        <f>'Variables AMS'!M87*'Variables AMS'!M124/'Variables AMS'!M$64*'Variables AMS'!$S$64</f>
        <v>88.307839282545089</v>
      </c>
      <c r="P43" s="23">
        <f>'Variables AMS'!N87*'Variables AMS'!N124/'Variables AMS'!N$64*'Variables AMS'!$S$64</f>
        <v>91.009275423038531</v>
      </c>
      <c r="Q43" s="23">
        <f>'Variables AMS'!O87*'Variables AMS'!O124/'Variables AMS'!O$64*'Variables AMS'!$S$64</f>
        <v>91.263180227029878</v>
      </c>
      <c r="R43" s="23">
        <f>'Variables AMS'!P87*'Variables AMS'!P124/'Variables AMS'!P$64*'Variables AMS'!$S$64</f>
        <v>89.962642694948514</v>
      </c>
      <c r="S43" s="23">
        <f>'Variables AMS'!Q87*'Variables AMS'!Q124/'Variables AMS'!Q$64*'Variables AMS'!$S$64</f>
        <v>88.86840108646301</v>
      </c>
      <c r="T43" s="23">
        <f>'Variables AMS'!R87*'Variables AMS'!R124/'Variables AMS'!R$64*'Variables AMS'!$S$64</f>
        <v>87.123391429113127</v>
      </c>
      <c r="U43" s="23">
        <f>'Variables AMS'!S87*'Variables AMS'!S124/'Variables AMS'!S$64*'Variables AMS'!$S$64</f>
        <v>88.594340848544746</v>
      </c>
      <c r="V43" s="23">
        <f>'Variables AMS'!T87*'Variables AMS'!T124/'Variables AMS'!T$64*'Variables AMS'!$S$64</f>
        <v>91.128915933211587</v>
      </c>
      <c r="W43" s="23">
        <f>'Variables AMS'!U87*'Variables AMS'!U124/'Variables AMS'!U$64*'Variables AMS'!$S$64</f>
        <v>93.718104514581128</v>
      </c>
      <c r="X43" s="23">
        <f>'Variables AMS'!V87*'Variables AMS'!V124/'Variables AMS'!V$64*'Variables AMS'!$S$64</f>
        <v>98.558898189713105</v>
      </c>
      <c r="Y43" s="23">
        <f>'Variables AMS'!W87*'Variables AMS'!W124/'Variables AMS'!W$64*'Variables AMS'!$S$64</f>
        <v>104.68915051284172</v>
      </c>
      <c r="Z43" s="23">
        <f>'Variables AMS'!X87*'Variables AMS'!X124/'Variables AMS'!X$64*'Variables AMS'!$S$64</f>
        <v>107.03010647197593</v>
      </c>
      <c r="AA43" s="23">
        <f>'Variables AMS'!Y87*'Variables AMS'!Y124/'Variables AMS'!Y$64*'Variables AMS'!$S$64</f>
        <v>107.66289485904078</v>
      </c>
      <c r="AB43" s="23">
        <f>'Variables AMS'!Z87*'Variables AMS'!Z124/'Variables AMS'!Z$64*'Variables AMS'!$S$64</f>
        <v>107.82940387850363</v>
      </c>
      <c r="AC43" s="23">
        <f>'Variables AMS'!AA87*'Variables AMS'!AA124/'Variables AMS'!AA$64*'Variables AMS'!$S$64</f>
        <v>107.47415979281983</v>
      </c>
      <c r="AD43" s="23">
        <f>'Variables AMS'!AB87*'Variables AMS'!AB124/'Variables AMS'!AB$64*'Variables AMS'!$S$64</f>
        <v>107.20013074768276</v>
      </c>
      <c r="AE43" s="23">
        <f>'Variables AMS'!AC87*'Variables AMS'!AC124/'Variables AMS'!AC$64*'Variables AMS'!$S$64</f>
        <v>118.66477384602609</v>
      </c>
      <c r="AF43" s="23">
        <f>'Variables AMS'!AD87*'Variables AMS'!AD124/'Variables AMS'!AD$64*'Variables AMS'!$S$64</f>
        <v>136.88820945468316</v>
      </c>
      <c r="AG43" s="23">
        <f>'Variables AMS'!AE87*'Variables AMS'!AE124/'Variables AMS'!AE$64*'Variables AMS'!$S$64</f>
        <v>159.0426906857266</v>
      </c>
      <c r="AH43" s="23">
        <f>'Variables AMS'!AF87*'Variables AMS'!AF124/'Variables AMS'!AF$64*'Variables AMS'!$S$64</f>
        <v>183.63619656372509</v>
      </c>
      <c r="AI43" s="23">
        <f>'Variables AMS'!AG87*'Variables AMS'!AG124/'Variables AMS'!AG$64*'Variables AMS'!$S$64</f>
        <v>210.47012234994835</v>
      </c>
      <c r="AJ43" s="23">
        <f>'Variables AMS'!AH87*'Variables AMS'!AH124/'Variables AMS'!AH$64*'Variables AMS'!$S$64</f>
        <v>241.91366378715938</v>
      </c>
      <c r="AK43" s="23">
        <f>'Variables AMS'!AI87*'Variables AMS'!AI124/'Variables AMS'!AI$64*'Variables AMS'!$S$64</f>
        <v>278.16631637987359</v>
      </c>
      <c r="AL43" s="23">
        <f>'Variables AMS'!AJ87*'Variables AMS'!AJ124/'Variables AMS'!AJ$64*'Variables AMS'!$S$64</f>
        <v>319.98613598273295</v>
      </c>
      <c r="AM43" s="23">
        <f>'Variables AMS'!AK87*'Variables AMS'!AK124/'Variables AMS'!AK$64*'Variables AMS'!$S$64</f>
        <v>367.9616557949592</v>
      </c>
      <c r="AN43" s="23">
        <f>'Variables AMS'!AL87*'Variables AMS'!AL124/'Variables AMS'!AL$64*'Variables AMS'!$S$64</f>
        <v>424.21954978753979</v>
      </c>
      <c r="AO43" s="23">
        <f>'Variables AMS'!AM87*'Variables AMS'!AM124/'Variables AMS'!AM$64*'Variables AMS'!$S$64</f>
        <v>462.20870009038333</v>
      </c>
      <c r="AP43" s="23">
        <f>'Variables AMS'!AN87*'Variables AMS'!AN124/'Variables AMS'!AN$64*'Variables AMS'!$S$64</f>
        <v>491.63206436247657</v>
      </c>
      <c r="AQ43" s="23">
        <f>'Variables AMS'!AO87*'Variables AMS'!AO124/'Variables AMS'!AO$64*'Variables AMS'!$S$64</f>
        <v>524.13796777803122</v>
      </c>
      <c r="AR43" s="23">
        <f>'Variables AMS'!AP87*'Variables AMS'!AP124/'Variables AMS'!AP$64*'Variables AMS'!$S$64</f>
        <v>567.12252402898366</v>
      </c>
      <c r="AS43" s="23">
        <f>'Variables AMS'!AQ87*'Variables AMS'!AQ124/'Variables AMS'!AQ$64*'Variables AMS'!$S$64</f>
        <v>620.60550760726801</v>
      </c>
      <c r="AT43" s="23">
        <f>'Variables AMS'!AR87*'Variables AMS'!AR124/'Variables AMS'!AR$64*'Variables AMS'!$S$64</f>
        <v>648.41479815657442</v>
      </c>
      <c r="AU43" s="23">
        <f>'Variables AMS'!AS87*'Variables AMS'!AS124/'Variables AMS'!AS$64*'Variables AMS'!$S$64</f>
        <v>661.94549036154285</v>
      </c>
      <c r="AV43" s="23">
        <f>'Variables AMS'!AT87*'Variables AMS'!AT124/'Variables AMS'!AT$64*'Variables AMS'!$S$64</f>
        <v>669.95421563409434</v>
      </c>
      <c r="AW43" s="23">
        <f>'Variables AMS'!AU87*'Variables AMS'!AU124/'Variables AMS'!AU$64*'Variables AMS'!$S$64</f>
        <v>676.855853167497</v>
      </c>
      <c r="AX43" s="23">
        <f>'Variables AMS'!AV87*'Variables AMS'!AV124/'Variables AMS'!AV$64*'Variables AMS'!$S$64</f>
        <v>684.55994039057327</v>
      </c>
      <c r="AY43" s="153"/>
      <c r="AZ43" s="153"/>
      <c r="BA43" s="154"/>
      <c r="BB43" s="154"/>
    </row>
    <row r="44" spans="1:54" x14ac:dyDescent="0.25">
      <c r="A44" s="171"/>
      <c r="B44" s="167" t="s">
        <v>312</v>
      </c>
      <c r="C44" t="s">
        <v>155</v>
      </c>
      <c r="D44" s="23">
        <f>'Variables AMS'!B88*'Variables AMS'!B125/'Variables AMS'!B$64*'Variables AMS'!$S$64</f>
        <v>2899.9606863116664</v>
      </c>
      <c r="E44" s="23">
        <f>'Variables AMS'!C88*'Variables AMS'!C125/'Variables AMS'!C$64*'Variables AMS'!$S$64</f>
        <v>2946.520493149259</v>
      </c>
      <c r="F44" s="23">
        <f>'Variables AMS'!D88*'Variables AMS'!D125/'Variables AMS'!D$64*'Variables AMS'!$S$64</f>
        <v>3027.0843725076929</v>
      </c>
      <c r="G44" s="23">
        <f>'Variables AMS'!E88*'Variables AMS'!E125/'Variables AMS'!E$64*'Variables AMS'!$S$64</f>
        <v>3106.5390002260001</v>
      </c>
      <c r="H44" s="23">
        <f>'Variables AMS'!F88*'Variables AMS'!F125/'Variables AMS'!F$64*'Variables AMS'!$S$64</f>
        <v>3189.2412954082815</v>
      </c>
      <c r="I44" s="23">
        <f>'Variables AMS'!G88*'Variables AMS'!G125/'Variables AMS'!G$64*'Variables AMS'!$S$64</f>
        <v>3101.3092738951063</v>
      </c>
      <c r="J44" s="23">
        <f>'Variables AMS'!H88*'Variables AMS'!H125/'Variables AMS'!H$64*'Variables AMS'!$S$64</f>
        <v>3144.154356353195</v>
      </c>
      <c r="K44" s="23">
        <f>'Variables AMS'!I88*'Variables AMS'!I125/'Variables AMS'!I$64*'Variables AMS'!$S$64</f>
        <v>3237.6986296140062</v>
      </c>
      <c r="L44" s="23">
        <f>'Variables AMS'!J88*'Variables AMS'!J125/'Variables AMS'!J$64*'Variables AMS'!$S$64</f>
        <v>3317.9726297141815</v>
      </c>
      <c r="M44" s="23">
        <f>'Variables AMS'!K88*'Variables AMS'!K125/'Variables AMS'!K$64*'Variables AMS'!$S$64</f>
        <v>3336.0170564454083</v>
      </c>
      <c r="N44" s="23">
        <f>'Variables AMS'!L88*'Variables AMS'!L125/'Variables AMS'!L$64*'Variables AMS'!$S$64</f>
        <v>3322.8753607314106</v>
      </c>
      <c r="O44" s="23">
        <f>'Variables AMS'!M88*'Variables AMS'!M125/'Variables AMS'!M$64*'Variables AMS'!$S$64</f>
        <v>3272.8885067826204</v>
      </c>
      <c r="P44" s="23">
        <f>'Variables AMS'!N88*'Variables AMS'!N125/'Variables AMS'!N$64*'Variables AMS'!$S$64</f>
        <v>3133.0410879225587</v>
      </c>
      <c r="Q44" s="23">
        <f>'Variables AMS'!O88*'Variables AMS'!O125/'Variables AMS'!O$64*'Variables AMS'!$S$64</f>
        <v>3036.5688303811176</v>
      </c>
      <c r="R44" s="23">
        <f>'Variables AMS'!P88*'Variables AMS'!P125/'Variables AMS'!P$64*'Variables AMS'!$S$64</f>
        <v>2985.3625885027295</v>
      </c>
      <c r="S44" s="23">
        <f>'Variables AMS'!Q88*'Variables AMS'!Q125/'Variables AMS'!Q$64*'Variables AMS'!$S$64</f>
        <v>2877.5075156275202</v>
      </c>
      <c r="T44" s="23">
        <f>'Variables AMS'!R88*'Variables AMS'!R125/'Variables AMS'!R$64*'Variables AMS'!$S$64</f>
        <v>2767.9499536817698</v>
      </c>
      <c r="U44" s="23">
        <f>'Variables AMS'!S88*'Variables AMS'!S125/'Variables AMS'!S$64*'Variables AMS'!$S$64</f>
        <v>7400.670048552146</v>
      </c>
      <c r="V44" s="23">
        <f>'Variables AMS'!T88*'Variables AMS'!T125/'Variables AMS'!T$64*'Variables AMS'!$S$64</f>
        <v>7876.2741816910157</v>
      </c>
      <c r="W44" s="23">
        <f>'Variables AMS'!U88*'Variables AMS'!U125/'Variables AMS'!U$64*'Variables AMS'!$S$64</f>
        <v>8351.708988923423</v>
      </c>
      <c r="X44" s="23">
        <f>'Variables AMS'!V88*'Variables AMS'!V125/'Variables AMS'!V$64*'Variables AMS'!$S$64</f>
        <v>4485.7827643240735</v>
      </c>
      <c r="Y44" s="23">
        <f>'Variables AMS'!W88*'Variables AMS'!W125/'Variables AMS'!W$64*'Variables AMS'!$S$64</f>
        <v>4045.9295497835824</v>
      </c>
      <c r="Z44" s="23">
        <f>'Variables AMS'!X88*'Variables AMS'!X125/'Variables AMS'!X$64*'Variables AMS'!$S$64</f>
        <v>3660.0573968945987</v>
      </c>
      <c r="AA44" s="23">
        <f>'Variables AMS'!Y88*'Variables AMS'!Y125/'Variables AMS'!Y$64*'Variables AMS'!$S$64</f>
        <v>3649.3732177857714</v>
      </c>
      <c r="AB44" s="23">
        <f>'Variables AMS'!Z88*'Variables AMS'!Z125/'Variables AMS'!Z$64*'Variables AMS'!$S$64</f>
        <v>3638.7595294146504</v>
      </c>
      <c r="AC44" s="23">
        <f>'Variables AMS'!AA88*'Variables AMS'!AA125/'Variables AMS'!AA$64*'Variables AMS'!$S$64</f>
        <v>3625.6898372794394</v>
      </c>
      <c r="AD44" s="23">
        <f>'Variables AMS'!AB88*'Variables AMS'!AB125/'Variables AMS'!AB$64*'Variables AMS'!$S$64</f>
        <v>3606.6879053506937</v>
      </c>
      <c r="AE44" s="23">
        <f>'Variables AMS'!AC88*'Variables AMS'!AC125/'Variables AMS'!AC$64*'Variables AMS'!$S$64</f>
        <v>3597.2060323521182</v>
      </c>
      <c r="AF44" s="23">
        <f>'Variables AMS'!AD88*'Variables AMS'!AD125/'Variables AMS'!AD$64*'Variables AMS'!$S$64</f>
        <v>3587.0633594163023</v>
      </c>
      <c r="AG44" s="23">
        <f>'Variables AMS'!AE88*'Variables AMS'!AE125/'Variables AMS'!AE$64*'Variables AMS'!$S$64</f>
        <v>3577.0759098240424</v>
      </c>
      <c r="AH44" s="23">
        <f>'Variables AMS'!AF88*'Variables AMS'!AF125/'Variables AMS'!AF$64*'Variables AMS'!$S$64</f>
        <v>3567.3114826377619</v>
      </c>
      <c r="AI44" s="23">
        <f>'Variables AMS'!AG88*'Variables AMS'!AG125/'Variables AMS'!AG$64*'Variables AMS'!$S$64</f>
        <v>3551.7221297410911</v>
      </c>
      <c r="AJ44" s="23">
        <f>'Variables AMS'!AH88*'Variables AMS'!AH125/'Variables AMS'!AH$64*'Variables AMS'!$S$64</f>
        <v>6871.6395325255307</v>
      </c>
      <c r="AK44" s="23">
        <f>'Variables AMS'!AI88*'Variables AMS'!AI125/'Variables AMS'!AI$64*'Variables AMS'!$S$64</f>
        <v>7156.6331801543674</v>
      </c>
      <c r="AL44" s="23">
        <f>'Variables AMS'!AJ88*'Variables AMS'!AJ125/'Variables AMS'!AJ$64*'Variables AMS'!$S$64</f>
        <v>7442.1173932885713</v>
      </c>
      <c r="AM44" s="23">
        <f>'Variables AMS'!AK88*'Variables AMS'!AK125/'Variables AMS'!AK$64*'Variables AMS'!$S$64</f>
        <v>7726.3069820838855</v>
      </c>
      <c r="AN44" s="23">
        <f>'Variables AMS'!AL88*'Variables AMS'!AL125/'Variables AMS'!AL$64*'Variables AMS'!$S$64</f>
        <v>7108.8922686155647</v>
      </c>
      <c r="AO44" s="23">
        <f>'Variables AMS'!AM88*'Variables AMS'!AM125/'Variables AMS'!AM$64*'Variables AMS'!$S$64</f>
        <v>10448.756177204439</v>
      </c>
      <c r="AP44" s="23">
        <f>'Variables AMS'!AN88*'Variables AMS'!AN125/'Variables AMS'!AN$64*'Variables AMS'!$S$64</f>
        <v>10902.817672446532</v>
      </c>
      <c r="AQ44" s="23">
        <f>'Variables AMS'!AO88*'Variables AMS'!AO125/'Variables AMS'!AO$64*'Variables AMS'!$S$64</f>
        <v>11357.052219705933</v>
      </c>
      <c r="AR44" s="23">
        <f>'Variables AMS'!AP88*'Variables AMS'!AP125/'Variables AMS'!AP$64*'Variables AMS'!$S$64</f>
        <v>11810.898769509915</v>
      </c>
      <c r="AS44" s="23">
        <f>'Variables AMS'!AQ88*'Variables AMS'!AQ125/'Variables AMS'!AQ$64*'Variables AMS'!$S$64</f>
        <v>9897.4390057855453</v>
      </c>
      <c r="AT44" s="23">
        <f>'Variables AMS'!AR88*'Variables AMS'!AR125/'Variables AMS'!AR$64*'Variables AMS'!$S$64</f>
        <v>10218.522199965606</v>
      </c>
      <c r="AU44" s="23">
        <f>'Variables AMS'!AS88*'Variables AMS'!AS125/'Variables AMS'!AS$64*'Variables AMS'!$S$64</f>
        <v>10492.534630073842</v>
      </c>
      <c r="AV44" s="23">
        <f>'Variables AMS'!AT88*'Variables AMS'!AT125/'Variables AMS'!AT$64*'Variables AMS'!$S$64</f>
        <v>10766.855510552969</v>
      </c>
      <c r="AW44" s="23">
        <f>'Variables AMS'!AU88*'Variables AMS'!AU125/'Variables AMS'!AU$64*'Variables AMS'!$S$64</f>
        <v>11041.266605166273</v>
      </c>
      <c r="AX44" s="23">
        <f>'Variables AMS'!AV88*'Variables AMS'!AV125/'Variables AMS'!AV$64*'Variables AMS'!$S$64</f>
        <v>11315.087422967279</v>
      </c>
      <c r="AY44" s="153">
        <f>U44</f>
        <v>7400.670048552146</v>
      </c>
      <c r="AZ44" s="153">
        <f>AD44</f>
        <v>3606.6879053506937</v>
      </c>
      <c r="BA44" s="154">
        <f>AVERAGE(X44:AD44)</f>
        <v>3816.040028690401</v>
      </c>
      <c r="BB44" s="154">
        <f>AVERAGE(X44:AX44)</f>
        <v>7005.5362475870525</v>
      </c>
    </row>
    <row r="45" spans="1:54" x14ac:dyDescent="0.25">
      <c r="A45" s="171"/>
      <c r="B45" s="167"/>
      <c r="C45" t="s">
        <v>156</v>
      </c>
      <c r="D45" s="23">
        <f>'Variables AMS'!B89*'Variables AMS'!B126/'Variables AMS'!B$64*'Variables AMS'!$S$64</f>
        <v>216.48688498760509</v>
      </c>
      <c r="E45" s="23">
        <f>'Variables AMS'!C89*'Variables AMS'!C126/'Variables AMS'!C$64*'Variables AMS'!$S$64</f>
        <v>219.96265195074841</v>
      </c>
      <c r="F45" s="23">
        <f>'Variables AMS'!D89*'Variables AMS'!D126/'Variables AMS'!D$64*'Variables AMS'!$S$64</f>
        <v>225.97684340450886</v>
      </c>
      <c r="G45" s="23">
        <f>'Variables AMS'!E89*'Variables AMS'!E126/'Variables AMS'!E$64*'Variables AMS'!$S$64</f>
        <v>223.31901592240175</v>
      </c>
      <c r="H45" s="23">
        <f>'Variables AMS'!F89*'Variables AMS'!F126/'Variables AMS'!F$64*'Variables AMS'!$S$64</f>
        <v>216.53682347622328</v>
      </c>
      <c r="I45" s="23">
        <f>'Variables AMS'!G89*'Variables AMS'!G126/'Variables AMS'!G$64*'Variables AMS'!$S$64</f>
        <v>196.64328371524036</v>
      </c>
      <c r="J45" s="23">
        <f>'Variables AMS'!H89*'Variables AMS'!H126/'Variables AMS'!H$64*'Variables AMS'!$S$64</f>
        <v>186.01532343963794</v>
      </c>
      <c r="K45" s="23">
        <f>'Variables AMS'!I89*'Variables AMS'!I126/'Variables AMS'!I$64*'Variables AMS'!$S$64</f>
        <v>178.80047211084056</v>
      </c>
      <c r="L45" s="23">
        <f>'Variables AMS'!J89*'Variables AMS'!J126/'Variables AMS'!J$64*'Variables AMS'!$S$64</f>
        <v>170.86787410460903</v>
      </c>
      <c r="M45" s="23">
        <f>'Variables AMS'!K89*'Variables AMS'!K126/'Variables AMS'!K$64*'Variables AMS'!$S$64</f>
        <v>159.84228609539588</v>
      </c>
      <c r="N45" s="23">
        <f>'Variables AMS'!L89*'Variables AMS'!L126/'Variables AMS'!L$64*'Variables AMS'!$S$64</f>
        <v>147.77831333537597</v>
      </c>
      <c r="O45" s="23">
        <f>'Variables AMS'!M89*'Variables AMS'!M126/'Variables AMS'!M$64*'Variables AMS'!$S$64</f>
        <v>134.67765611234623</v>
      </c>
      <c r="P45" s="23">
        <f>'Variables AMS'!N89*'Variables AMS'!N126/'Variables AMS'!N$64*'Variables AMS'!$S$64</f>
        <v>115.69909790925291</v>
      </c>
      <c r="Q45" s="23">
        <f>'Variables AMS'!O89*'Variables AMS'!O126/'Variables AMS'!O$64*'Variables AMS'!$S$64</f>
        <v>97.830504510882122</v>
      </c>
      <c r="R45" s="23">
        <f>'Variables AMS'!P89*'Variables AMS'!P126/'Variables AMS'!P$64*'Variables AMS'!$S$64</f>
        <v>81.44040601907939</v>
      </c>
      <c r="S45" s="23">
        <f>'Variables AMS'!Q89*'Variables AMS'!Q126/'Variables AMS'!Q$64*'Variables AMS'!$S$64</f>
        <v>63.577327554898382</v>
      </c>
      <c r="T45" s="23">
        <f>'Variables AMS'!R89*'Variables AMS'!R126/'Variables AMS'!R$64*'Variables AMS'!$S$64</f>
        <v>46.477172195981638</v>
      </c>
      <c r="U45" s="23">
        <f>'Variables AMS'!S89*'Variables AMS'!S126/'Variables AMS'!S$64*'Variables AMS'!$S$64</f>
        <v>3.709260824329188</v>
      </c>
      <c r="V45" s="23">
        <f>'Variables AMS'!T89*'Variables AMS'!T126/'Variables AMS'!T$64*'Variables AMS'!$S$64</f>
        <v>3.7151815133463244</v>
      </c>
      <c r="W45" s="23">
        <f>'Variables AMS'!U89*'Variables AMS'!U126/'Variables AMS'!U$64*'Variables AMS'!$S$64</f>
        <v>3.7203682746360371</v>
      </c>
      <c r="X45" s="23">
        <f>'Variables AMS'!V89*'Variables AMS'!V126/'Variables AMS'!V$64*'Variables AMS'!$S$64</f>
        <v>0.60765364392575394</v>
      </c>
      <c r="Y45" s="23">
        <f>'Variables AMS'!W89*'Variables AMS'!W126/'Variables AMS'!W$64*'Variables AMS'!$S$64</f>
        <v>0.60813506455795796</v>
      </c>
      <c r="Z45" s="23">
        <f>'Variables AMS'!X89*'Variables AMS'!X126/'Variables AMS'!X$64*'Variables AMS'!$S$64</f>
        <v>0.6077690499324504</v>
      </c>
      <c r="AA45" s="23">
        <f>'Variables AMS'!Y89*'Variables AMS'!Y126/'Variables AMS'!Y$64*'Variables AMS'!$S$64</f>
        <v>0.60748425252577098</v>
      </c>
      <c r="AB45" s="23">
        <f>'Variables AMS'!Z89*'Variables AMS'!Z126/'Variables AMS'!Z$64*'Variables AMS'!$S$64</f>
        <v>0.60720981451805078</v>
      </c>
      <c r="AC45" s="23">
        <f>'Variables AMS'!AA89*'Variables AMS'!AA126/'Variables AMS'!AA$64*'Variables AMS'!$S$64</f>
        <v>0.60652316868989031</v>
      </c>
      <c r="AD45" s="23">
        <f>'Variables AMS'!AB89*'Variables AMS'!AB126/'Variables AMS'!AB$64*'Variables AMS'!$S$64</f>
        <v>0.60587076260419848</v>
      </c>
      <c r="AE45" s="23">
        <f>'Variables AMS'!AC89*'Variables AMS'!AC126/'Variables AMS'!AC$64*'Variables AMS'!$S$64</f>
        <v>0.60568515853435523</v>
      </c>
      <c r="AF45" s="23">
        <f>'Variables AMS'!AD89*'Variables AMS'!AD126/'Variables AMS'!AD$64*'Variables AMS'!$S$64</f>
        <v>0.60547184587750835</v>
      </c>
      <c r="AG45" s="23">
        <f>'Variables AMS'!AE89*'Variables AMS'!AE126/'Variables AMS'!AE$64*'Variables AMS'!$S$64</f>
        <v>0.60528374067107626</v>
      </c>
      <c r="AH45" s="23">
        <f>'Variables AMS'!AF89*'Variables AMS'!AF126/'Variables AMS'!AF$64*'Variables AMS'!$S$64</f>
        <v>0.6051325318519325</v>
      </c>
      <c r="AI45" s="23">
        <f>'Variables AMS'!AG89*'Variables AMS'!AG126/'Variables AMS'!AG$64*'Variables AMS'!$S$64</f>
        <v>0.60504448163917623</v>
      </c>
      <c r="AJ45" s="23">
        <f>'Variables AMS'!AH89*'Variables AMS'!AH126/'Variables AMS'!AH$64*'Variables AMS'!$S$64</f>
        <v>0.60502229499933746</v>
      </c>
      <c r="AK45" s="23">
        <f>'Variables AMS'!AI89*'Variables AMS'!AI126/'Variables AMS'!AI$64*'Variables AMS'!$S$64</f>
        <v>0.60497630528236757</v>
      </c>
      <c r="AL45" s="23">
        <f>'Variables AMS'!AJ89*'Variables AMS'!AJ126/'Variables AMS'!AJ$64*'Variables AMS'!$S$64</f>
        <v>0.60497372254708326</v>
      </c>
      <c r="AM45" s="23">
        <f>'Variables AMS'!AK89*'Variables AMS'!AK126/'Variables AMS'!AK$64*'Variables AMS'!$S$64</f>
        <v>0.60486997845791524</v>
      </c>
      <c r="AN45" s="23">
        <f>'Variables AMS'!AL89*'Variables AMS'!AL126/'Variables AMS'!AL$64*'Variables AMS'!$S$64</f>
        <v>0.6047991124651354</v>
      </c>
      <c r="AO45" s="23">
        <f>'Variables AMS'!AM89*'Variables AMS'!AM126/'Variables AMS'!AM$64*'Variables AMS'!$S$64</f>
        <v>0.60473514979842613</v>
      </c>
      <c r="AP45" s="23">
        <f>'Variables AMS'!AN89*'Variables AMS'!AN126/'Variables AMS'!AN$64*'Variables AMS'!$S$64</f>
        <v>0.60470037293638756</v>
      </c>
      <c r="AQ45" s="23">
        <f>'Variables AMS'!AO89*'Variables AMS'!AO126/'Variables AMS'!AO$64*'Variables AMS'!$S$64</f>
        <v>0.60467759416618172</v>
      </c>
      <c r="AR45" s="23">
        <f>'Variables AMS'!AP89*'Variables AMS'!AP126/'Variables AMS'!AP$64*'Variables AMS'!$S$64</f>
        <v>0.60463670615636944</v>
      </c>
      <c r="AS45" s="23">
        <f>'Variables AMS'!AQ89*'Variables AMS'!AQ126/'Variables AMS'!AQ$64*'Variables AMS'!$S$64</f>
        <v>0.60460773394095357</v>
      </c>
      <c r="AT45" s="23">
        <f>'Variables AMS'!AR89*'Variables AMS'!AR126/'Variables AMS'!AR$64*'Variables AMS'!$S$64</f>
        <v>0.6045091861843348</v>
      </c>
      <c r="AU45" s="23">
        <f>'Variables AMS'!AS89*'Variables AMS'!AS126/'Variables AMS'!AS$64*'Variables AMS'!$S$64</f>
        <v>0.60444097269093211</v>
      </c>
      <c r="AV45" s="23">
        <f>'Variables AMS'!AT89*'Variables AMS'!AT126/'Variables AMS'!AT$64*'Variables AMS'!$S$64</f>
        <v>0.60439356022241442</v>
      </c>
      <c r="AW45" s="23">
        <f>'Variables AMS'!AU89*'Variables AMS'!AU126/'Variables AMS'!AU$64*'Variables AMS'!$S$64</f>
        <v>0.60435344862210172</v>
      </c>
      <c r="AX45" s="23">
        <f>'Variables AMS'!AV89*'Variables AMS'!AV126/'Variables AMS'!AV$64*'Variables AMS'!$S$64</f>
        <v>0.60428376352836422</v>
      </c>
      <c r="AY45" s="153">
        <f>SUM(U48:U51)</f>
        <v>9077.0276803279576</v>
      </c>
      <c r="AZ45" s="153">
        <f>SUM(AD48:AD51)</f>
        <v>9451.1915074021599</v>
      </c>
      <c r="BA45" s="154">
        <f>SUM(AVERAGE(X48:AD48),AVERAGE(X49:AD49),AVERAGE(X50:AD50),AVERAGE(X51:AD51))</f>
        <v>9586.9755322952187</v>
      </c>
      <c r="BB45" s="154">
        <f>SUM(AVERAGE(X48:AX48),AVERAGE(X49:AX49),AVERAGE(X50:AX50),AVERAGE(X51:AX51))</f>
        <v>15035.613232173566</v>
      </c>
    </row>
    <row r="46" spans="1:54" x14ac:dyDescent="0.25">
      <c r="A46" s="171"/>
      <c r="B46" s="167"/>
      <c r="C46" t="s">
        <v>157</v>
      </c>
      <c r="D46" s="23">
        <f>'Variables AMS'!B90*'Variables AMS'!B127/'Variables AMS'!B$64*'Variables AMS'!$S$64</f>
        <v>71.676969049388035</v>
      </c>
      <c r="E46" s="23">
        <f>'Variables AMS'!C90*'Variables AMS'!C127/'Variables AMS'!C$64*'Variables AMS'!$S$64</f>
        <v>72.827765972048596</v>
      </c>
      <c r="F46" s="23">
        <f>'Variables AMS'!D90*'Variables AMS'!D127/'Variables AMS'!D$64*'Variables AMS'!$S$64</f>
        <v>74.818995230344456</v>
      </c>
      <c r="G46" s="23">
        <f>'Variables AMS'!E90*'Variables AMS'!E127/'Variables AMS'!E$64*'Variables AMS'!$S$64</f>
        <v>76.858300218210942</v>
      </c>
      <c r="H46" s="23">
        <f>'Variables AMS'!F90*'Variables AMS'!F127/'Variables AMS'!F$64*'Variables AMS'!$S$64</f>
        <v>79.00993087594297</v>
      </c>
      <c r="I46" s="23">
        <f>'Variables AMS'!G90*'Variables AMS'!G127/'Variables AMS'!G$64*'Variables AMS'!$S$64</f>
        <v>76.916150183147835</v>
      </c>
      <c r="J46" s="23">
        <f>'Variables AMS'!H90*'Variables AMS'!H127/'Variables AMS'!H$64*'Variables AMS'!$S$64</f>
        <v>78.094988274275224</v>
      </c>
      <c r="K46" s="23">
        <f>'Variables AMS'!I90*'Variables AMS'!I127/'Variables AMS'!I$64*'Variables AMS'!$S$64</f>
        <v>80.548771572910496</v>
      </c>
      <c r="L46" s="23">
        <f>'Variables AMS'!J90*'Variables AMS'!J127/'Variables AMS'!J$64*'Variables AMS'!$S$64</f>
        <v>82.670089502202671</v>
      </c>
      <c r="M46" s="23">
        <f>'Variables AMS'!K90*'Variables AMS'!K127/'Variables AMS'!K$64*'Variables AMS'!$S$64</f>
        <v>83.24549901628005</v>
      </c>
      <c r="N46" s="23">
        <f>'Variables AMS'!L90*'Variables AMS'!L127/'Variables AMS'!L$64*'Variables AMS'!$S$64</f>
        <v>83.04142596743273</v>
      </c>
      <c r="O46" s="23">
        <f>'Variables AMS'!M90*'Variables AMS'!M127/'Variables AMS'!M$64*'Variables AMS'!$S$64</f>
        <v>81.910945460007781</v>
      </c>
      <c r="P46" s="23">
        <f>'Variables AMS'!N90*'Variables AMS'!N127/'Variables AMS'!N$64*'Variables AMS'!$S$64</f>
        <v>84.823846735858424</v>
      </c>
      <c r="Q46" s="23">
        <f>'Variables AMS'!O90*'Variables AMS'!O127/'Variables AMS'!O$64*'Variables AMS'!$S$64</f>
        <v>91.769244403745887</v>
      </c>
      <c r="R46" s="23">
        <f>'Variables AMS'!P90*'Variables AMS'!P127/'Variables AMS'!P$64*'Variables AMS'!$S$64</f>
        <v>101.40499874922384</v>
      </c>
      <c r="S46" s="23">
        <f>'Variables AMS'!Q90*'Variables AMS'!Q127/'Variables AMS'!Q$64*'Variables AMS'!$S$64</f>
        <v>109.99321200907859</v>
      </c>
      <c r="T46" s="23">
        <f>'Variables AMS'!R90*'Variables AMS'!R127/'Variables AMS'!R$64*'Variables AMS'!$S$64</f>
        <v>119.08290854771114</v>
      </c>
      <c r="U46" s="23">
        <f>'Variables AMS'!S90*'Variables AMS'!S127/'Variables AMS'!S$64*'Variables AMS'!$S$64</f>
        <v>0.60521812183213308</v>
      </c>
      <c r="V46" s="23">
        <f>'Variables AMS'!T90*'Variables AMS'!T127/'Variables AMS'!T$64*'Variables AMS'!$S$64</f>
        <v>0.60618416537934494</v>
      </c>
      <c r="W46" s="23">
        <f>'Variables AMS'!U90*'Variables AMS'!U127/'Variables AMS'!U$64*'Variables AMS'!$S$64</f>
        <v>0.60703045852611925</v>
      </c>
      <c r="X46" s="23">
        <f>'Variables AMS'!V90*'Variables AMS'!V127/'Variables AMS'!V$64*'Variables AMS'!$S$64</f>
        <v>0.60765364392575394</v>
      </c>
      <c r="Y46" s="23">
        <f>'Variables AMS'!W90*'Variables AMS'!W127/'Variables AMS'!W$64*'Variables AMS'!$S$64</f>
        <v>0.60813506455795796</v>
      </c>
      <c r="Z46" s="23">
        <f>'Variables AMS'!X90*'Variables AMS'!X127/'Variables AMS'!X$64*'Variables AMS'!$S$64</f>
        <v>37.233096802857382</v>
      </c>
      <c r="AA46" s="23">
        <f>'Variables AMS'!Y90*'Variables AMS'!Y127/'Variables AMS'!Y$64*'Variables AMS'!$S$64</f>
        <v>32.897060186612102</v>
      </c>
      <c r="AB46" s="23">
        <f>'Variables AMS'!Z90*'Variables AMS'!Z127/'Variables AMS'!Z$64*'Variables AMS'!$S$64</f>
        <v>28.56556016381019</v>
      </c>
      <c r="AC46" s="23">
        <f>'Variables AMS'!AA90*'Variables AMS'!AA127/'Variables AMS'!AA$64*'Variables AMS'!$S$64</f>
        <v>24.221500560303653</v>
      </c>
      <c r="AD46" s="23">
        <f>'Variables AMS'!AB90*'Variables AMS'!AB127/'Variables AMS'!AB$64*'Variables AMS'!$S$64</f>
        <v>19.888327603371152</v>
      </c>
      <c r="AE46" s="23">
        <f>'Variables AMS'!AC90*'Variables AMS'!AC127/'Variables AMS'!AC$64*'Variables AMS'!$S$64</f>
        <v>49.896143745620641</v>
      </c>
      <c r="AF46" s="23">
        <f>'Variables AMS'!AD90*'Variables AMS'!AD127/'Variables AMS'!AD$64*'Variables AMS'!$S$64</f>
        <v>46.717875278283231</v>
      </c>
      <c r="AG46" s="23">
        <f>'Variables AMS'!AE90*'Variables AMS'!AE127/'Variables AMS'!AE$64*'Variables AMS'!$S$64</f>
        <v>43.543647289123648</v>
      </c>
      <c r="AH46" s="23">
        <f>'Variables AMS'!AF90*'Variables AMS'!AF127/'Variables AMS'!AF$64*'Variables AMS'!$S$64</f>
        <v>40.373844889424994</v>
      </c>
      <c r="AI46" s="23">
        <f>'Variables AMS'!AG90*'Variables AMS'!AG127/'Variables AMS'!AG$64*'Variables AMS'!$S$64</f>
        <v>37.20950536218556</v>
      </c>
      <c r="AJ46" s="23">
        <f>'Variables AMS'!AH90*'Variables AMS'!AH127/'Variables AMS'!AH$64*'Variables AMS'!$S$64</f>
        <v>0.60502229499933746</v>
      </c>
      <c r="AK46" s="23">
        <f>'Variables AMS'!AI90*'Variables AMS'!AI127/'Variables AMS'!AI$64*'Variables AMS'!$S$64</f>
        <v>0.60497630528236757</v>
      </c>
      <c r="AL46" s="23">
        <f>'Variables AMS'!AJ90*'Variables AMS'!AJ127/'Variables AMS'!AJ$64*'Variables AMS'!$S$64</f>
        <v>0.60497372254708326</v>
      </c>
      <c r="AM46" s="23">
        <f>'Variables AMS'!AK90*'Variables AMS'!AK127/'Variables AMS'!AK$64*'Variables AMS'!$S$64</f>
        <v>0.60486997845791524</v>
      </c>
      <c r="AN46" s="23">
        <f>'Variables AMS'!AL90*'Variables AMS'!AL127/'Variables AMS'!AL$64*'Variables AMS'!$S$64</f>
        <v>0.6047991124651354</v>
      </c>
      <c r="AO46" s="23">
        <f>'Variables AMS'!AM90*'Variables AMS'!AM127/'Variables AMS'!AM$64*'Variables AMS'!$S$64</f>
        <v>0.60473514979842613</v>
      </c>
      <c r="AP46" s="23">
        <f>'Variables AMS'!AN90*'Variables AMS'!AN127/'Variables AMS'!AN$64*'Variables AMS'!$S$64</f>
        <v>0.60470037293638756</v>
      </c>
      <c r="AQ46" s="23">
        <f>'Variables AMS'!AO90*'Variables AMS'!AO127/'Variables AMS'!AO$64*'Variables AMS'!$S$64</f>
        <v>0.60467759416618172</v>
      </c>
      <c r="AR46" s="23">
        <f>'Variables AMS'!AP90*'Variables AMS'!AP127/'Variables AMS'!AP$64*'Variables AMS'!$S$64</f>
        <v>0.60463670615636944</v>
      </c>
      <c r="AS46" s="23">
        <f>'Variables AMS'!AQ90*'Variables AMS'!AQ127/'Variables AMS'!AQ$64*'Variables AMS'!$S$64</f>
        <v>0.60460773394095357</v>
      </c>
      <c r="AT46" s="23">
        <f>'Variables AMS'!AR90*'Variables AMS'!AR127/'Variables AMS'!AR$64*'Variables AMS'!$S$64</f>
        <v>0.6045091861843348</v>
      </c>
      <c r="AU46" s="23">
        <f>'Variables AMS'!AS90*'Variables AMS'!AS127/'Variables AMS'!AS$64*'Variables AMS'!$S$64</f>
        <v>0.60444097269093211</v>
      </c>
      <c r="AV46" s="23">
        <f>'Variables AMS'!AT90*'Variables AMS'!AT127/'Variables AMS'!AT$64*'Variables AMS'!$S$64</f>
        <v>0.60439356022241442</v>
      </c>
      <c r="AW46" s="23">
        <f>'Variables AMS'!AU90*'Variables AMS'!AU127/'Variables AMS'!AU$64*'Variables AMS'!$S$64</f>
        <v>0.60435344862210172</v>
      </c>
      <c r="AX46" s="23">
        <f>'Variables AMS'!AV90*'Variables AMS'!AV127/'Variables AMS'!AV$64*'Variables AMS'!$S$64</f>
        <v>0.60428376352836422</v>
      </c>
      <c r="AY46" s="153"/>
      <c r="AZ46" s="153"/>
      <c r="BA46" s="14"/>
      <c r="BB46" s="14"/>
    </row>
    <row r="47" spans="1:54" x14ac:dyDescent="0.25">
      <c r="A47" s="171"/>
      <c r="B47" s="167"/>
      <c r="C47" t="s">
        <v>158</v>
      </c>
      <c r="D47" s="23">
        <f>'Variables AMS'!B91*'Variables AMS'!B128/'Variables AMS'!B$64*'Variables AMS'!$S$64</f>
        <v>100.77582563557148</v>
      </c>
      <c r="E47" s="23">
        <f>'Variables AMS'!C91*'Variables AMS'!C128/'Variables AMS'!C$64*'Variables AMS'!$S$64</f>
        <v>102.39381411301493</v>
      </c>
      <c r="F47" s="23">
        <f>'Variables AMS'!D91*'Variables AMS'!D128/'Variables AMS'!D$64*'Variables AMS'!$S$64</f>
        <v>105.19342122247602</v>
      </c>
      <c r="G47" s="23">
        <f>'Variables AMS'!E91*'Variables AMS'!E128/'Variables AMS'!E$64*'Variables AMS'!$S$64</f>
        <v>101.84474950313225</v>
      </c>
      <c r="H47" s="23">
        <f>'Variables AMS'!F91*'Variables AMS'!F128/'Variables AMS'!F$64*'Variables AMS'!$S$64</f>
        <v>95.673604533048945</v>
      </c>
      <c r="I47" s="23">
        <f>'Variables AMS'!G91*'Variables AMS'!G128/'Variables AMS'!G$64*'Variables AMS'!$S$64</f>
        <v>83.598576474919241</v>
      </c>
      <c r="J47" s="23">
        <f>'Variables AMS'!H91*'Variables AMS'!H128/'Variables AMS'!H$64*'Variables AMS'!$S$64</f>
        <v>76.059771923248789</v>
      </c>
      <c r="K47" s="23">
        <f>'Variables AMS'!I91*'Variables AMS'!I128/'Variables AMS'!I$64*'Variables AMS'!$S$64</f>
        <v>70.334807530930362</v>
      </c>
      <c r="L47" s="23">
        <f>'Variables AMS'!J91*'Variables AMS'!J128/'Variables AMS'!J$64*'Variables AMS'!$S$64</f>
        <v>64.616444958524085</v>
      </c>
      <c r="M47" s="23">
        <f>'Variables AMS'!K91*'Variables AMS'!K128/'Variables AMS'!K$64*'Variables AMS'!$S$64</f>
        <v>58.025743774086081</v>
      </c>
      <c r="N47" s="23">
        <f>'Variables AMS'!L91*'Variables AMS'!L128/'Variables AMS'!L$64*'Variables AMS'!$S$64</f>
        <v>51.415611881658364</v>
      </c>
      <c r="O47" s="23">
        <f>'Variables AMS'!M91*'Variables AMS'!M128/'Variables AMS'!M$64*'Variables AMS'!$S$64</f>
        <v>44.815853292304119</v>
      </c>
      <c r="P47" s="23">
        <f>'Variables AMS'!N91*'Variables AMS'!N128/'Variables AMS'!N$64*'Variables AMS'!$S$64</f>
        <v>36.447056430612221</v>
      </c>
      <c r="Q47" s="23">
        <f>'Variables AMS'!O91*'Variables AMS'!O128/'Variables AMS'!O$64*'Variables AMS'!$S$64</f>
        <v>28.673914675262868</v>
      </c>
      <c r="R47" s="23">
        <f>'Variables AMS'!P91*'Variables AMS'!P128/'Variables AMS'!P$64*'Variables AMS'!$S$64</f>
        <v>21.574882162074886</v>
      </c>
      <c r="S47" s="23">
        <f>'Variables AMS'!Q91*'Variables AMS'!Q128/'Variables AMS'!Q$64*'Variables AMS'!$S$64</f>
        <v>14.33095366109951</v>
      </c>
      <c r="T47" s="23">
        <f>'Variables AMS'!R91*'Variables AMS'!R128/'Variables AMS'!R$64*'Variables AMS'!$S$64</f>
        <v>7.6989799223831765</v>
      </c>
      <c r="U47" s="23">
        <f>'Variables AMS'!S91*'Variables AMS'!S128/'Variables AMS'!S$64*'Variables AMS'!$S$64</f>
        <v>4.3332419507665456</v>
      </c>
      <c r="V47" s="23">
        <f>'Variables AMS'!T91*'Variables AMS'!T128/'Variables AMS'!T$64*'Variables AMS'!$S$64</f>
        <v>4.3401586315542895</v>
      </c>
      <c r="W47" s="23">
        <f>'Variables AMS'!U91*'Variables AMS'!U128/'Variables AMS'!U$64*'Variables AMS'!$S$64</f>
        <v>4.3462179229499363</v>
      </c>
      <c r="X47" s="23">
        <f>'Variables AMS'!V91*'Variables AMS'!V128/'Variables AMS'!V$64*'Variables AMS'!$S$64</f>
        <v>0.60765364392575394</v>
      </c>
      <c r="Y47" s="23">
        <f>'Variables AMS'!W91*'Variables AMS'!W128/'Variables AMS'!W$64*'Variables AMS'!$S$64</f>
        <v>0.60813506455795796</v>
      </c>
      <c r="Z47" s="23">
        <f>'Variables AMS'!X91*'Variables AMS'!X128/'Variables AMS'!X$64*'Variables AMS'!$S$64</f>
        <v>0.6077690499324504</v>
      </c>
      <c r="AA47" s="23">
        <f>'Variables AMS'!Y91*'Variables AMS'!Y128/'Variables AMS'!Y$64*'Variables AMS'!$S$64</f>
        <v>0.60748425252577098</v>
      </c>
      <c r="AB47" s="23">
        <f>'Variables AMS'!Z91*'Variables AMS'!Z128/'Variables AMS'!Z$64*'Variables AMS'!$S$64</f>
        <v>0.60720981451805078</v>
      </c>
      <c r="AC47" s="23">
        <f>'Variables AMS'!AA91*'Variables AMS'!AA128/'Variables AMS'!AA$64*'Variables AMS'!$S$64</f>
        <v>0.60652316868989031</v>
      </c>
      <c r="AD47" s="23">
        <f>'Variables AMS'!AB91*'Variables AMS'!AB128/'Variables AMS'!AB$64*'Variables AMS'!$S$64</f>
        <v>0.60587076260419848</v>
      </c>
      <c r="AE47" s="23">
        <f>'Variables AMS'!AC91*'Variables AMS'!AC128/'Variables AMS'!AC$64*'Variables AMS'!$S$64</f>
        <v>0.60568515853435523</v>
      </c>
      <c r="AF47" s="23">
        <f>'Variables AMS'!AD91*'Variables AMS'!AD128/'Variables AMS'!AD$64*'Variables AMS'!$S$64</f>
        <v>0.60547184587750835</v>
      </c>
      <c r="AG47" s="23">
        <f>'Variables AMS'!AE91*'Variables AMS'!AE128/'Variables AMS'!AE$64*'Variables AMS'!$S$64</f>
        <v>0.60528374067107626</v>
      </c>
      <c r="AH47" s="23">
        <f>'Variables AMS'!AF91*'Variables AMS'!AF128/'Variables AMS'!AF$64*'Variables AMS'!$S$64</f>
        <v>0.6051325318519325</v>
      </c>
      <c r="AI47" s="23">
        <f>'Variables AMS'!AG91*'Variables AMS'!AG128/'Variables AMS'!AG$64*'Variables AMS'!$S$64</f>
        <v>0.60504448163917623</v>
      </c>
      <c r="AJ47" s="23">
        <f>'Variables AMS'!AH91*'Variables AMS'!AH128/'Variables AMS'!AH$64*'Variables AMS'!$S$64</f>
        <v>0.60502229499933746</v>
      </c>
      <c r="AK47" s="23">
        <f>'Variables AMS'!AI91*'Variables AMS'!AI128/'Variables AMS'!AI$64*'Variables AMS'!$S$64</f>
        <v>0.60497630528236757</v>
      </c>
      <c r="AL47" s="23">
        <f>'Variables AMS'!AJ91*'Variables AMS'!AJ128/'Variables AMS'!AJ$64*'Variables AMS'!$S$64</f>
        <v>0.60497372254708326</v>
      </c>
      <c r="AM47" s="23">
        <f>'Variables AMS'!AK91*'Variables AMS'!AK128/'Variables AMS'!AK$64*'Variables AMS'!$S$64</f>
        <v>0.60486997845791524</v>
      </c>
      <c r="AN47" s="23">
        <f>'Variables AMS'!AL91*'Variables AMS'!AL128/'Variables AMS'!AL$64*'Variables AMS'!$S$64</f>
        <v>0.6047991124651354</v>
      </c>
      <c r="AO47" s="23">
        <f>'Variables AMS'!AM91*'Variables AMS'!AM128/'Variables AMS'!AM$64*'Variables AMS'!$S$64</f>
        <v>0.60473514979842613</v>
      </c>
      <c r="AP47" s="23">
        <f>'Variables AMS'!AN91*'Variables AMS'!AN128/'Variables AMS'!AN$64*'Variables AMS'!$S$64</f>
        <v>0.60470037293638756</v>
      </c>
      <c r="AQ47" s="23">
        <f>'Variables AMS'!AO91*'Variables AMS'!AO128/'Variables AMS'!AO$64*'Variables AMS'!$S$64</f>
        <v>0.60467759416618172</v>
      </c>
      <c r="AR47" s="23">
        <f>'Variables AMS'!AP91*'Variables AMS'!AP128/'Variables AMS'!AP$64*'Variables AMS'!$S$64</f>
        <v>0.60463670615636944</v>
      </c>
      <c r="AS47" s="23">
        <f>'Variables AMS'!AQ91*'Variables AMS'!AQ128/'Variables AMS'!AQ$64*'Variables AMS'!$S$64</f>
        <v>0.60460773394095357</v>
      </c>
      <c r="AT47" s="23">
        <f>'Variables AMS'!AR91*'Variables AMS'!AR128/'Variables AMS'!AR$64*'Variables AMS'!$S$64</f>
        <v>0.6045091861843348</v>
      </c>
      <c r="AU47" s="23">
        <f>'Variables AMS'!AS91*'Variables AMS'!AS128/'Variables AMS'!AS$64*'Variables AMS'!$S$64</f>
        <v>0.60444097269093211</v>
      </c>
      <c r="AV47" s="23">
        <f>'Variables AMS'!AT91*'Variables AMS'!AT128/'Variables AMS'!AT$64*'Variables AMS'!$S$64</f>
        <v>0.60439356022241442</v>
      </c>
      <c r="AW47" s="23">
        <f>'Variables AMS'!AU91*'Variables AMS'!AU128/'Variables AMS'!AU$64*'Variables AMS'!$S$64</f>
        <v>0.60435344862210172</v>
      </c>
      <c r="AX47" s="23">
        <f>'Variables AMS'!AV91*'Variables AMS'!AV128/'Variables AMS'!AV$64*'Variables AMS'!$S$64</f>
        <v>0.60428376352836422</v>
      </c>
      <c r="AY47" s="153"/>
      <c r="AZ47" s="153"/>
      <c r="BA47" s="14"/>
      <c r="BB47" s="14"/>
    </row>
    <row r="48" spans="1:54" x14ac:dyDescent="0.25">
      <c r="A48" s="171"/>
      <c r="B48" s="167"/>
      <c r="C48" t="s">
        <v>159</v>
      </c>
      <c r="D48" s="23">
        <f>'Variables AMS'!B92*'Variables AMS'!B129/'Variables AMS'!B$64*'Variables AMS'!$S$64</f>
        <v>119.91177515743733</v>
      </c>
      <c r="E48" s="23">
        <f>'Variables AMS'!C92*'Variables AMS'!C129/'Variables AMS'!C$64*'Variables AMS'!$S$64</f>
        <v>121.83699749415297</v>
      </c>
      <c r="F48" s="23">
        <f>'Variables AMS'!D92*'Variables AMS'!D129/'Variables AMS'!D$64*'Variables AMS'!$S$64</f>
        <v>125.16819150029043</v>
      </c>
      <c r="G48" s="23">
        <f>'Variables AMS'!E92*'Variables AMS'!E129/'Variables AMS'!E$64*'Variables AMS'!$S$64</f>
        <v>192.83515859347639</v>
      </c>
      <c r="H48" s="23">
        <f>'Variables AMS'!F92*'Variables AMS'!F129/'Variables AMS'!F$64*'Variables AMS'!$S$64</f>
        <v>298.39019690913693</v>
      </c>
      <c r="I48" s="23">
        <f>'Variables AMS'!G92*'Variables AMS'!G129/'Variables AMS'!G$64*'Variables AMS'!$S$64</f>
        <v>409.86347970001884</v>
      </c>
      <c r="J48" s="23">
        <f>'Variables AMS'!H92*'Variables AMS'!H129/'Variables AMS'!H$64*'Variables AMS'!$S$64</f>
        <v>534.92326096346096</v>
      </c>
      <c r="K48" s="23">
        <f>'Variables AMS'!I92*'Variables AMS'!I129/'Variables AMS'!I$64*'Variables AMS'!$S$64</f>
        <v>659.96763902940108</v>
      </c>
      <c r="L48" s="23">
        <f>'Variables AMS'!J92*'Variables AMS'!J129/'Variables AMS'!J$64*'Variables AMS'!$S$64</f>
        <v>771.51467843640251</v>
      </c>
      <c r="M48" s="23">
        <f>'Variables AMS'!K92*'Variables AMS'!K129/'Variables AMS'!K$64*'Variables AMS'!$S$64</f>
        <v>854.38971429427295</v>
      </c>
      <c r="N48" s="23">
        <f>'Variables AMS'!L92*'Variables AMS'!L129/'Variables AMS'!L$64*'Variables AMS'!$S$64</f>
        <v>908.68627531801781</v>
      </c>
      <c r="O48" s="23">
        <f>'Variables AMS'!M92*'Variables AMS'!M129/'Variables AMS'!M$64*'Variables AMS'!$S$64</f>
        <v>923.78985884734766</v>
      </c>
      <c r="P48" s="23">
        <f>'Variables AMS'!N92*'Variables AMS'!N129/'Variables AMS'!N$64*'Variables AMS'!$S$64</f>
        <v>979.3858255984685</v>
      </c>
      <c r="Q48" s="23">
        <f>'Variables AMS'!O92*'Variables AMS'!O129/'Variables AMS'!O$64*'Variables AMS'!$S$64</f>
        <v>1083.6829720938135</v>
      </c>
      <c r="R48" s="23">
        <f>'Variables AMS'!P92*'Variables AMS'!P129/'Variables AMS'!P$64*'Variables AMS'!$S$64</f>
        <v>1225.1267771524083</v>
      </c>
      <c r="S48" s="23">
        <f>'Variables AMS'!Q92*'Variables AMS'!Q129/'Variables AMS'!Q$64*'Variables AMS'!$S$64</f>
        <v>1354.6163210842299</v>
      </c>
      <c r="T48" s="23">
        <f>'Variables AMS'!R92*'Variables AMS'!R129/'Variables AMS'!R$64*'Variables AMS'!$S$64</f>
        <v>1491.6433745901275</v>
      </c>
      <c r="U48" s="23">
        <f>'Variables AMS'!S92*'Variables AMS'!S129/'Variables AMS'!S$64*'Variables AMS'!$S$64</f>
        <v>3849.5878749747221</v>
      </c>
      <c r="V48" s="23">
        <f>'Variables AMS'!T92*'Variables AMS'!T129/'Variables AMS'!T$64*'Variables AMS'!$S$64</f>
        <v>3961.1116079019462</v>
      </c>
      <c r="W48" s="23">
        <f>'Variables AMS'!U92*'Variables AMS'!U129/'Variables AMS'!U$64*'Variables AMS'!$S$64</f>
        <v>4072.1678892895343</v>
      </c>
      <c r="X48" s="23">
        <f>'Variables AMS'!V92*'Variables AMS'!V129/'Variables AMS'!V$64*'Variables AMS'!$S$64</f>
        <v>5422.2113215381114</v>
      </c>
      <c r="Y48" s="23">
        <f>'Variables AMS'!W92*'Variables AMS'!W129/'Variables AMS'!W$64*'Variables AMS'!$S$64</f>
        <v>5581.8737719117926</v>
      </c>
      <c r="Z48" s="23">
        <f>'Variables AMS'!X92*'Variables AMS'!X129/'Variables AMS'!X$64*'Variables AMS'!$S$64</f>
        <v>3936.7295360996372</v>
      </c>
      <c r="AA48" s="23">
        <f>'Variables AMS'!Y92*'Variables AMS'!Y129/'Variables AMS'!Y$64*'Variables AMS'!$S$64</f>
        <v>4018.236544592608</v>
      </c>
      <c r="AB48" s="23">
        <f>'Variables AMS'!Z92*'Variables AMS'!Z129/'Variables AMS'!Z$64*'Variables AMS'!$S$64</f>
        <v>4099.7353447922796</v>
      </c>
      <c r="AC48" s="23">
        <f>'Variables AMS'!AA92*'Variables AMS'!AA129/'Variables AMS'!AA$64*'Variables AMS'!$S$64</f>
        <v>4178.3191484003801</v>
      </c>
      <c r="AD48" s="23">
        <f>'Variables AMS'!AB92*'Variables AMS'!AB129/'Variables AMS'!AB$64*'Variables AMS'!$S$64</f>
        <v>4256.9550998179529</v>
      </c>
      <c r="AE48" s="23">
        <f>'Variables AMS'!AC92*'Variables AMS'!AC129/'Variables AMS'!AC$64*'Variables AMS'!$S$64</f>
        <v>8873.3832605899333</v>
      </c>
      <c r="AF48" s="23">
        <f>'Variables AMS'!AD92*'Variables AMS'!AD129/'Variables AMS'!AD$64*'Variables AMS'!$S$64</f>
        <v>9134.6550317122837</v>
      </c>
      <c r="AG48" s="23">
        <f>'Variables AMS'!AE92*'Variables AMS'!AE129/'Variables AMS'!AE$64*'Variables AMS'!$S$64</f>
        <v>9396.1318128614403</v>
      </c>
      <c r="AH48" s="23">
        <f>'Variables AMS'!AF92*'Variables AMS'!AF129/'Variables AMS'!AF$64*'Variables AMS'!$S$64</f>
        <v>9658.0331838483107</v>
      </c>
      <c r="AI48" s="23">
        <f>'Variables AMS'!AG92*'Variables AMS'!AG129/'Variables AMS'!AG$64*'Variables AMS'!$S$64</f>
        <v>9920.8381001981961</v>
      </c>
      <c r="AJ48" s="23">
        <f>'Variables AMS'!AH92*'Variables AMS'!AH129/'Variables AMS'!AH$64*'Variables AMS'!$S$64</f>
        <v>10565.666015992345</v>
      </c>
      <c r="AK48" s="23">
        <f>'Variables AMS'!AI92*'Variables AMS'!AI129/'Variables AMS'!AI$64*'Variables AMS'!$S$64</f>
        <v>10844.28181653956</v>
      </c>
      <c r="AL48" s="23">
        <f>'Variables AMS'!AJ92*'Variables AMS'!AJ129/'Variables AMS'!AJ$64*'Variables AMS'!$S$64</f>
        <v>11123.653260904399</v>
      </c>
      <c r="AM48" s="23">
        <f>'Variables AMS'!AK92*'Variables AMS'!AK129/'Variables AMS'!AK$64*'Variables AMS'!$S$64</f>
        <v>11401.115538817165</v>
      </c>
      <c r="AN48" s="23">
        <f>'Variables AMS'!AL92*'Variables AMS'!AL129/'Variables AMS'!AL$64*'Variables AMS'!$S$64</f>
        <v>11679.116888681481</v>
      </c>
      <c r="AO48" s="23">
        <f>'Variables AMS'!AM92*'Variables AMS'!AM129/'Variables AMS'!AM$64*'Variables AMS'!$S$64</f>
        <v>11624.696738827764</v>
      </c>
      <c r="AP48" s="23">
        <f>'Variables AMS'!AN92*'Variables AMS'!AN129/'Variables AMS'!AN$64*'Variables AMS'!$S$64</f>
        <v>11890.020782550793</v>
      </c>
      <c r="AQ48" s="23">
        <f>'Variables AMS'!AO92*'Variables AMS'!AO129/'Variables AMS'!AO$64*'Variables AMS'!$S$64</f>
        <v>12155.555425667018</v>
      </c>
      <c r="AR48" s="23">
        <f>'Variables AMS'!AP92*'Variables AMS'!AP129/'Variables AMS'!AP$64*'Variables AMS'!$S$64</f>
        <v>12420.698016197273</v>
      </c>
      <c r="AS48" s="23">
        <f>'Variables AMS'!AQ92*'Variables AMS'!AQ129/'Variables AMS'!AQ$64*'Variables AMS'!$S$64</f>
        <v>12686.054654003749</v>
      </c>
      <c r="AT48" s="23">
        <f>'Variables AMS'!AR92*'Variables AMS'!AR129/'Variables AMS'!AR$64*'Variables AMS'!$S$64</f>
        <v>13787.064381505836</v>
      </c>
      <c r="AU48" s="23">
        <f>'Variables AMS'!AS92*'Variables AMS'!AS129/'Variables AMS'!AS$64*'Variables AMS'!$S$64</f>
        <v>14084.870055890508</v>
      </c>
      <c r="AV48" s="23">
        <f>'Variables AMS'!AT92*'Variables AMS'!AT129/'Variables AMS'!AT$64*'Variables AMS'!$S$64</f>
        <v>14383.103183727757</v>
      </c>
      <c r="AW48" s="23">
        <f>'Variables AMS'!AU92*'Variables AMS'!AU129/'Variables AMS'!AU$64*'Variables AMS'!$S$64</f>
        <v>14681.466711601828</v>
      </c>
      <c r="AX48" s="23">
        <f>'Variables AMS'!AV92*'Variables AMS'!AV129/'Variables AMS'!AV$64*'Variables AMS'!$S$64</f>
        <v>14979.057424106761</v>
      </c>
      <c r="AY48" s="153"/>
      <c r="AZ48" s="153"/>
      <c r="BA48" s="14"/>
      <c r="BB48" s="14"/>
    </row>
    <row r="49" spans="1:54" x14ac:dyDescent="0.25">
      <c r="A49" s="171"/>
      <c r="B49" s="167"/>
      <c r="C49" t="s">
        <v>160</v>
      </c>
      <c r="D49" s="23">
        <f>'Variables AMS'!B93*'Variables AMS'!B130/'Variables AMS'!B$64*'Variables AMS'!$S$64</f>
        <v>45.858386736598412</v>
      </c>
      <c r="E49" s="23">
        <f>'Variables AMS'!C93*'Variables AMS'!C130/'Variables AMS'!C$64*'Variables AMS'!$S$64</f>
        <v>46.59465796896999</v>
      </c>
      <c r="F49" s="23">
        <f>'Variables AMS'!D93*'Variables AMS'!D130/'Variables AMS'!D$64*'Variables AMS'!$S$64</f>
        <v>47.868587475811758</v>
      </c>
      <c r="G49" s="23">
        <f>'Variables AMS'!E93*'Variables AMS'!E130/'Variables AMS'!E$64*'Variables AMS'!$S$64</f>
        <v>58.796871629323263</v>
      </c>
      <c r="H49" s="23">
        <f>'Variables AMS'!F93*'Variables AMS'!F130/'Variables AMS'!F$64*'Variables AMS'!$S$64</f>
        <v>77.855032869973812</v>
      </c>
      <c r="I49" s="23">
        <f>'Variables AMS'!G93*'Variables AMS'!G130/'Variables AMS'!G$64*'Variables AMS'!$S$64</f>
        <v>101.4487988339021</v>
      </c>
      <c r="J49" s="23">
        <f>'Variables AMS'!H93*'Variables AMS'!H130/'Variables AMS'!H$64*'Variables AMS'!$S$64</f>
        <v>138.09379748003511</v>
      </c>
      <c r="K49" s="23">
        <f>'Variables AMS'!I93*'Variables AMS'!I130/'Variables AMS'!I$64*'Variables AMS'!$S$64</f>
        <v>190.19868293550263</v>
      </c>
      <c r="L49" s="23">
        <f>'Variables AMS'!J93*'Variables AMS'!J130/'Variables AMS'!J$64*'Variables AMS'!$S$64</f>
        <v>260.54847073307445</v>
      </c>
      <c r="M49" s="23">
        <f>'Variables AMS'!K93*'Variables AMS'!K130/'Variables AMS'!K$64*'Variables AMS'!$S$64</f>
        <v>351.46041976289246</v>
      </c>
      <c r="N49" s="23">
        <f>'Variables AMS'!L93*'Variables AMS'!L130/'Variables AMS'!L$64*'Variables AMS'!$S$64</f>
        <v>471.27915582091038</v>
      </c>
      <c r="O49" s="23">
        <f>'Variables AMS'!M93*'Variables AMS'!M130/'Variables AMS'!M$64*'Variables AMS'!$S$64</f>
        <v>627.855130755353</v>
      </c>
      <c r="P49" s="23">
        <f>'Variables AMS'!N93*'Variables AMS'!N130/'Variables AMS'!N$64*'Variables AMS'!$S$64</f>
        <v>746.22520719788724</v>
      </c>
      <c r="Q49" s="23">
        <f>'Variables AMS'!O93*'Variables AMS'!O130/'Variables AMS'!O$64*'Variables AMS'!$S$64</f>
        <v>851.49979171556299</v>
      </c>
      <c r="R49" s="23">
        <f>'Variables AMS'!P93*'Variables AMS'!P130/'Variables AMS'!P$64*'Variables AMS'!$S$64</f>
        <v>963.67501158586947</v>
      </c>
      <c r="S49" s="23">
        <f>'Variables AMS'!Q93*'Variables AMS'!Q130/'Variables AMS'!Q$64*'Variables AMS'!$S$64</f>
        <v>1058.3749294265583</v>
      </c>
      <c r="T49" s="23">
        <f>'Variables AMS'!R93*'Variables AMS'!R130/'Variables AMS'!R$64*'Variables AMS'!$S$64</f>
        <v>1160.0498457233211</v>
      </c>
      <c r="U49" s="23">
        <f>'Variables AMS'!S93*'Variables AMS'!S130/'Variables AMS'!S$64*'Variables AMS'!$S$64</f>
        <v>2067.1976787358244</v>
      </c>
      <c r="V49" s="23">
        <f>'Variables AMS'!T93*'Variables AMS'!T130/'Variables AMS'!T$64*'Variables AMS'!$S$64</f>
        <v>2136.1682438085199</v>
      </c>
      <c r="W49" s="23">
        <f>'Variables AMS'!U93*'Variables AMS'!U130/'Variables AMS'!U$64*'Variables AMS'!$S$64</f>
        <v>2204.9131527394652</v>
      </c>
      <c r="X49" s="23">
        <f>'Variables AMS'!V93*'Variables AMS'!V130/'Variables AMS'!V$64*'Variables AMS'!$S$64</f>
        <v>3240.7142592480568</v>
      </c>
      <c r="Y49" s="23">
        <f>'Variables AMS'!W93*'Variables AMS'!W130/'Variables AMS'!W$64*'Variables AMS'!$S$64</f>
        <v>3347.9029893080133</v>
      </c>
      <c r="Z49" s="23">
        <f>'Variables AMS'!X93*'Variables AMS'!X130/'Variables AMS'!X$64*'Variables AMS'!$S$64</f>
        <v>3028.4706414491557</v>
      </c>
      <c r="AA49" s="23">
        <f>'Variables AMS'!Y93*'Variables AMS'!Y130/'Variables AMS'!Y$64*'Variables AMS'!$S$64</f>
        <v>3114.6896721534222</v>
      </c>
      <c r="AB49" s="23">
        <f>'Variables AMS'!Z93*'Variables AMS'!Z130/'Variables AMS'!Z$64*'Variables AMS'!$S$64</f>
        <v>3200.8811409027294</v>
      </c>
      <c r="AC49" s="23">
        <f>'Variables AMS'!AA93*'Variables AMS'!AA130/'Variables AMS'!AA$64*'Variables AMS'!$S$64</f>
        <v>3284.7610234531553</v>
      </c>
      <c r="AD49" s="23">
        <f>'Variables AMS'!AB93*'Variables AMS'!AB130/'Variables AMS'!AB$64*'Variables AMS'!$S$64</f>
        <v>3368.6331617740011</v>
      </c>
      <c r="AE49" s="23">
        <f>'Variables AMS'!AC93*'Variables AMS'!AC130/'Variables AMS'!AC$64*'Variables AMS'!$S$64</f>
        <v>3587.0788364440355</v>
      </c>
      <c r="AF49" s="23">
        <f>'Variables AMS'!AD93*'Variables AMS'!AD130/'Variables AMS'!AD$64*'Variables AMS'!$S$64</f>
        <v>3678.4454644871284</v>
      </c>
      <c r="AG49" s="23">
        <f>'Variables AMS'!AE93*'Variables AMS'!AE130/'Variables AMS'!AE$64*'Variables AMS'!$S$64</f>
        <v>3769.9038221887677</v>
      </c>
      <c r="AH49" s="23">
        <f>'Variables AMS'!AF93*'Variables AMS'!AF130/'Variables AMS'!AF$64*'Variables AMS'!$S$64</f>
        <v>3861.5400726929524</v>
      </c>
      <c r="AI49" s="23">
        <f>'Variables AMS'!AG93*'Variables AMS'!AG130/'Variables AMS'!AG$64*'Variables AMS'!$S$64</f>
        <v>3953.5427544013319</v>
      </c>
      <c r="AJ49" s="23">
        <f>'Variables AMS'!AH93*'Variables AMS'!AH130/'Variables AMS'!AH$64*'Variables AMS'!$S$64</f>
        <v>3638.5094756616595</v>
      </c>
      <c r="AK49" s="23">
        <f>'Variables AMS'!AI93*'Variables AMS'!AI130/'Variables AMS'!AI$64*'Variables AMS'!$S$64</f>
        <v>3714.4902869287689</v>
      </c>
      <c r="AL49" s="23">
        <f>'Variables AMS'!AJ93*'Variables AMS'!AJ130/'Variables AMS'!AJ$64*'Variables AMS'!$S$64</f>
        <v>3790.7314915640713</v>
      </c>
      <c r="AM49" s="23">
        <f>'Variables AMS'!AK93*'Variables AMS'!AK130/'Variables AMS'!AK$64*'Variables AMS'!$S$64</f>
        <v>3866.3254210434034</v>
      </c>
      <c r="AN49" s="23">
        <f>'Variables AMS'!AL93*'Variables AMS'!AL130/'Variables AMS'!AL$64*'Variables AMS'!$S$64</f>
        <v>3942.1074986495091</v>
      </c>
      <c r="AO49" s="23">
        <f>'Variables AMS'!AM93*'Variables AMS'!AM130/'Variables AMS'!AM$64*'Variables AMS'!$S$64</f>
        <v>3454.0642299699725</v>
      </c>
      <c r="AP49" s="23">
        <f>'Variables AMS'!AN93*'Variables AMS'!AN130/'Variables AMS'!AN$64*'Variables AMS'!$S$64</f>
        <v>3507.5353640258522</v>
      </c>
      <c r="AQ49" s="23">
        <f>'Variables AMS'!AO93*'Variables AMS'!AO130/'Variables AMS'!AO$64*'Variables AMS'!$S$64</f>
        <v>3561.0709838512362</v>
      </c>
      <c r="AR49" s="23">
        <f>'Variables AMS'!AP93*'Variables AMS'!AP130/'Variables AMS'!AP$64*'Variables AMS'!$S$64</f>
        <v>3614.4943045633731</v>
      </c>
      <c r="AS49" s="23">
        <f>'Variables AMS'!AQ93*'Variables AMS'!AQ130/'Variables AMS'!AQ$64*'Variables AMS'!$S$64</f>
        <v>3667.9826579767596</v>
      </c>
      <c r="AT49" s="23">
        <f>'Variables AMS'!AR93*'Variables AMS'!AR130/'Variables AMS'!AR$64*'Variables AMS'!$S$64</f>
        <v>0.6045091861843348</v>
      </c>
      <c r="AU49" s="23">
        <f>'Variables AMS'!AS93*'Variables AMS'!AS130/'Variables AMS'!AS$64*'Variables AMS'!$S$64</f>
        <v>0.60444097269093211</v>
      </c>
      <c r="AV49" s="23">
        <f>'Variables AMS'!AT93*'Variables AMS'!AT130/'Variables AMS'!AT$64*'Variables AMS'!$S$64</f>
        <v>0.60439356022241442</v>
      </c>
      <c r="AW49" s="23">
        <f>'Variables AMS'!AU93*'Variables AMS'!AU130/'Variables AMS'!AU$64*'Variables AMS'!$S$64</f>
        <v>0.60435344862210172</v>
      </c>
      <c r="AX49" s="23">
        <f>'Variables AMS'!AV93*'Variables AMS'!AV130/'Variables AMS'!AV$64*'Variables AMS'!$S$64</f>
        <v>0.60428376352836422</v>
      </c>
      <c r="AY49" s="14"/>
      <c r="AZ49" s="14"/>
      <c r="BA49" s="14"/>
      <c r="BB49" s="14"/>
    </row>
    <row r="50" spans="1:54" x14ac:dyDescent="0.25">
      <c r="A50" s="171"/>
      <c r="B50" s="167"/>
      <c r="C50" t="s">
        <v>237</v>
      </c>
      <c r="D50" s="23">
        <f>'Variables AMS'!B94*'Variables AMS'!B131/'Variables AMS'!B$64*'Variables AMS'!$S$64</f>
        <v>239.88803732613187</v>
      </c>
      <c r="E50" s="23">
        <f>'Variables AMS'!C94*'Variables AMS'!C131/'Variables AMS'!C$64*'Variables AMS'!$S$64</f>
        <v>243.739517359388</v>
      </c>
      <c r="F50" s="23">
        <f>'Variables AMS'!D94*'Variables AMS'!D131/'Variables AMS'!D$64*'Variables AMS'!$S$64</f>
        <v>250.40357558587465</v>
      </c>
      <c r="G50" s="23">
        <f>'Variables AMS'!E94*'Variables AMS'!E131/'Variables AMS'!E$64*'Variables AMS'!$S$64</f>
        <v>250.49319917282767</v>
      </c>
      <c r="H50" s="23">
        <f>'Variables AMS'!F94*'Variables AMS'!F131/'Variables AMS'!F$64*'Variables AMS'!$S$64</f>
        <v>247.75916055707611</v>
      </c>
      <c r="I50" s="23">
        <f>'Variables AMS'!G94*'Variables AMS'!G131/'Variables AMS'!G$64*'Variables AMS'!$S$64</f>
        <v>230.15462949240074</v>
      </c>
      <c r="J50" s="23">
        <f>'Variables AMS'!H94*'Variables AMS'!H131/'Variables AMS'!H$64*'Variables AMS'!$S$64</f>
        <v>222.9998582100215</v>
      </c>
      <c r="K50" s="23">
        <f>'Variables AMS'!I94*'Variables AMS'!I131/'Variables AMS'!I$64*'Variables AMS'!$S$64</f>
        <v>219.61663277790612</v>
      </c>
      <c r="L50" s="23">
        <f>'Variables AMS'!J94*'Variables AMS'!J131/'Variables AMS'!J$64*'Variables AMS'!$S$64</f>
        <v>215.04700299922635</v>
      </c>
      <c r="M50" s="23">
        <f>'Variables AMS'!K94*'Variables AMS'!K131/'Variables AMS'!K$64*'Variables AMS'!$S$64</f>
        <v>206.26437516423005</v>
      </c>
      <c r="N50" s="23">
        <f>'Variables AMS'!L94*'Variables AMS'!L131/'Variables AMS'!L$64*'Variables AMS'!$S$64</f>
        <v>195.66404455891077</v>
      </c>
      <c r="O50" s="23">
        <f>'Variables AMS'!M94*'Variables AMS'!M131/'Variables AMS'!M$64*'Variables AMS'!$S$64</f>
        <v>183.14260157536938</v>
      </c>
      <c r="P50" s="23">
        <f>'Variables AMS'!N94*'Variables AMS'!N131/'Variables AMS'!N$64*'Variables AMS'!$S$64</f>
        <v>186.09860505287352</v>
      </c>
      <c r="Q50" s="23">
        <f>'Variables AMS'!O94*'Variables AMS'!O131/'Variables AMS'!O$64*'Variables AMS'!$S$64</f>
        <v>200.24027910957096</v>
      </c>
      <c r="R50" s="23">
        <f>'Variables AMS'!P94*'Variables AMS'!P131/'Variables AMS'!P$64*'Variables AMS'!$S$64</f>
        <v>220.8603883324227</v>
      </c>
      <c r="S50" s="23">
        <f>'Variables AMS'!Q94*'Variables AMS'!Q131/'Variables AMS'!Q$64*'Variables AMS'!$S$64</f>
        <v>239.17533430730165</v>
      </c>
      <c r="T50" s="23">
        <f>'Variables AMS'!R94*'Variables AMS'!R131/'Variables AMS'!R$64*'Variables AMS'!$S$64</f>
        <v>258.26148218830963</v>
      </c>
      <c r="U50" s="23">
        <f>'Variables AMS'!S94*'Variables AMS'!S131/'Variables AMS'!S$64*'Variables AMS'!$S$64</f>
        <v>1294.9519982495947</v>
      </c>
      <c r="V50" s="23">
        <f>'Variables AMS'!T94*'Variables AMS'!T131/'Variables AMS'!T$64*'Variables AMS'!$S$64</f>
        <v>1299.1698625385256</v>
      </c>
      <c r="W50" s="23">
        <f>'Variables AMS'!U94*'Variables AMS'!U131/'Variables AMS'!U$64*'Variables AMS'!$S$64</f>
        <v>1303.1375087350061</v>
      </c>
      <c r="X50" s="23">
        <f>'Variables AMS'!V94*'Variables AMS'!V131/'Variables AMS'!V$64*'Variables AMS'!$S$64</f>
        <v>1379.6670769871914</v>
      </c>
      <c r="Y50" s="23">
        <f>'Variables AMS'!W94*'Variables AMS'!W131/'Variables AMS'!W$64*'Variables AMS'!$S$64</f>
        <v>1384.7452687795642</v>
      </c>
      <c r="Z50" s="23">
        <f>'Variables AMS'!X94*'Variables AMS'!X131/'Variables AMS'!X$64*'Variables AMS'!$S$64</f>
        <v>1516.0046569353324</v>
      </c>
      <c r="AA50" s="23">
        <f>'Variables AMS'!Y94*'Variables AMS'!Y131/'Variables AMS'!Y$64*'Variables AMS'!$S$64</f>
        <v>1522.4763862847635</v>
      </c>
      <c r="AB50" s="23">
        <f>'Variables AMS'!Z94*'Variables AMS'!Z131/'Variables AMS'!Z$64*'Variables AMS'!$S$64</f>
        <v>1528.9674658105396</v>
      </c>
      <c r="AC50" s="23">
        <f>'Variables AMS'!AA94*'Variables AMS'!AA131/'Variables AMS'!AA$64*'Variables AMS'!$S$64</f>
        <v>1534.4092351664253</v>
      </c>
      <c r="AD50" s="23">
        <f>'Variables AMS'!AB94*'Variables AMS'!AB131/'Variables AMS'!AB$64*'Variables AMS'!$S$64</f>
        <v>1539.9217945915655</v>
      </c>
      <c r="AE50" s="23">
        <f>'Variables AMS'!AC94*'Variables AMS'!AC131/'Variables AMS'!AC$64*'Variables AMS'!$S$64</f>
        <v>1260.4800296519754</v>
      </c>
      <c r="AF50" s="23">
        <f>'Variables AMS'!AD94*'Variables AMS'!AD131/'Variables AMS'!AD$64*'Variables AMS'!$S$64</f>
        <v>1260.0436846291914</v>
      </c>
      <c r="AG50" s="23">
        <f>'Variables AMS'!AE94*'Variables AMS'!AE131/'Variables AMS'!AE$64*'Variables AMS'!$S$64</f>
        <v>1259.6597943565118</v>
      </c>
      <c r="AH50" s="23">
        <f>'Variables AMS'!AF94*'Variables AMS'!AF131/'Variables AMS'!AF$64*'Variables AMS'!$S$64</f>
        <v>1259.352683784012</v>
      </c>
      <c r="AI50" s="23">
        <f>'Variables AMS'!AG94*'Variables AMS'!AG131/'Variables AMS'!AG$64*'Variables AMS'!$S$64</f>
        <v>1259.1770121964671</v>
      </c>
      <c r="AJ50" s="23">
        <f>'Variables AMS'!AH94*'Variables AMS'!AH131/'Variables AMS'!AH$64*'Variables AMS'!$S$64</f>
        <v>1358.737389169336</v>
      </c>
      <c r="AK50" s="23">
        <f>'Variables AMS'!AI94*'Variables AMS'!AI131/'Variables AMS'!AI$64*'Variables AMS'!$S$64</f>
        <v>1361.1314623033979</v>
      </c>
      <c r="AL50" s="23">
        <f>'Variables AMS'!AJ94*'Variables AMS'!AJ131/'Variables AMS'!AJ$64*'Variables AMS'!$S$64</f>
        <v>1363.6229953582736</v>
      </c>
      <c r="AM50" s="23">
        <f>'Variables AMS'!AK94*'Variables AMS'!AK131/'Variables AMS'!AK$64*'Variables AMS'!$S$64</f>
        <v>1365.8860700251828</v>
      </c>
      <c r="AN50" s="23">
        <f>'Variables AMS'!AL94*'Variables AMS'!AL131/'Variables AMS'!AL$64*'Variables AMS'!$S$64</f>
        <v>1368.2226679839457</v>
      </c>
      <c r="AO50" s="23">
        <f>'Variables AMS'!AM94*'Variables AMS'!AM131/'Variables AMS'!AM$64*'Variables AMS'!$S$64</f>
        <v>1303.9656897069706</v>
      </c>
      <c r="AP50" s="23">
        <f>'Variables AMS'!AN94*'Variables AMS'!AN131/'Variables AMS'!AN$64*'Variables AMS'!$S$64</f>
        <v>1304.7217972516805</v>
      </c>
      <c r="AQ50" s="23">
        <f>'Variables AMS'!AO94*'Variables AMS'!AO131/'Variables AMS'!AO$64*'Variables AMS'!$S$64</f>
        <v>1305.5037143566499</v>
      </c>
      <c r="AR50" s="23">
        <f>'Variables AMS'!AP94*'Variables AMS'!AP131/'Variables AMS'!AP$64*'Variables AMS'!$S$64</f>
        <v>1306.2464453487642</v>
      </c>
      <c r="AS50" s="23">
        <f>'Variables AMS'!AQ94*'Variables AMS'!AQ131/'Variables AMS'!AQ$64*'Variables AMS'!$S$64</f>
        <v>1307.0148230748332</v>
      </c>
      <c r="AT50" s="23">
        <f>'Variables AMS'!AR94*'Variables AMS'!AR131/'Variables AMS'!AR$64*'Variables AMS'!$S$64</f>
        <v>1247.3309396249981</v>
      </c>
      <c r="AU50" s="23">
        <f>'Variables AMS'!AS94*'Variables AMS'!AS131/'Variables AMS'!AS$64*'Variables AMS'!$S$64</f>
        <v>1246.5135562792721</v>
      </c>
      <c r="AV50" s="23">
        <f>'Variables AMS'!AT94*'Variables AMS'!AT131/'Variables AMS'!AT$64*'Variables AMS'!$S$64</f>
        <v>1245.7392000372056</v>
      </c>
      <c r="AW50" s="23">
        <f>'Variables AMS'!AU94*'Variables AMS'!AU131/'Variables AMS'!AU$64*'Variables AMS'!$S$64</f>
        <v>1244.9799906837688</v>
      </c>
      <c r="AX50" s="23">
        <f>'Variables AMS'!AV94*'Variables AMS'!AV131/'Variables AMS'!AV$64*'Variables AMS'!$S$64</f>
        <v>1244.1599810548953</v>
      </c>
      <c r="AY50" s="153"/>
      <c r="AZ50" s="153"/>
      <c r="BA50" s="14"/>
      <c r="BB50" s="14"/>
    </row>
    <row r="51" spans="1:54" ht="15" customHeight="1" x14ac:dyDescent="0.25">
      <c r="A51" s="171"/>
      <c r="B51" s="167"/>
      <c r="C51" t="s">
        <v>161</v>
      </c>
      <c r="D51" s="23">
        <f>'Variables AMS'!B95*'Variables AMS'!B132/'Variables AMS'!B$64*'Variables AMS'!$S$64</f>
        <v>83.335308379011991</v>
      </c>
      <c r="E51" s="23">
        <f>'Variables AMS'!C95*'Variables AMS'!C132/'Variables AMS'!C$64*'Variables AMS'!$S$64</f>
        <v>84.673283710606313</v>
      </c>
      <c r="F51" s="23">
        <f>'Variables AMS'!D95*'Variables AMS'!D132/'Variables AMS'!D$64*'Variables AMS'!$S$64</f>
        <v>86.988341041237533</v>
      </c>
      <c r="G51" s="23">
        <f>'Variables AMS'!E95*'Variables AMS'!E132/'Variables AMS'!E$64*'Variables AMS'!$S$64</f>
        <v>96.147981819535374</v>
      </c>
      <c r="H51" s="23">
        <f>'Variables AMS'!F95*'Variables AMS'!F132/'Variables AMS'!F$64*'Variables AMS'!$S$64</f>
        <v>110.34448835330433</v>
      </c>
      <c r="I51" s="23">
        <f>'Variables AMS'!G95*'Variables AMS'!G132/'Variables AMS'!G$64*'Variables AMS'!$S$64</f>
        <v>122.12635191894955</v>
      </c>
      <c r="J51" s="23">
        <f>'Variables AMS'!H95*'Variables AMS'!H132/'Variables AMS'!H$64*'Variables AMS'!$S$64</f>
        <v>141.15170537812685</v>
      </c>
      <c r="K51" s="23">
        <f>'Variables AMS'!I95*'Variables AMS'!I132/'Variables AMS'!I$64*'Variables AMS'!$S$64</f>
        <v>165.48988706447733</v>
      </c>
      <c r="L51" s="23">
        <f>'Variables AMS'!J95*'Variables AMS'!J132/'Variables AMS'!J$64*'Variables AMS'!$S$64</f>
        <v>193.10692734953594</v>
      </c>
      <c r="M51" s="23">
        <f>'Variables AMS'!K95*'Variables AMS'!K132/'Variables AMS'!K$64*'Variables AMS'!$S$64</f>
        <v>221.58669466583714</v>
      </c>
      <c r="N51" s="23">
        <f>'Variables AMS'!L95*'Variables AMS'!L132/'Variables AMS'!L$64*'Variables AMS'!$S$64</f>
        <v>252.53224552467566</v>
      </c>
      <c r="O51" s="23">
        <f>'Variables AMS'!M95*'Variables AMS'!M132/'Variables AMS'!M$64*'Variables AMS'!$S$64</f>
        <v>285.31669709452467</v>
      </c>
      <c r="P51" s="23">
        <f>'Variables AMS'!N95*'Variables AMS'!N132/'Variables AMS'!N$64*'Variables AMS'!$S$64</f>
        <v>285.6622257585625</v>
      </c>
      <c r="Q51" s="23">
        <f>'Variables AMS'!O95*'Variables AMS'!O132/'Variables AMS'!O$64*'Variables AMS'!$S$64</f>
        <v>274.43585930815215</v>
      </c>
      <c r="R51" s="23">
        <f>'Variables AMS'!P95*'Variables AMS'!P132/'Variables AMS'!P$64*'Variables AMS'!$S$64</f>
        <v>261.17343344980605</v>
      </c>
      <c r="S51" s="23">
        <f>'Variables AMS'!Q95*'Variables AMS'!Q132/'Variables AMS'!Q$64*'Variables AMS'!$S$64</f>
        <v>240.93455120076723</v>
      </c>
      <c r="T51" s="23">
        <f>'Variables AMS'!R95*'Variables AMS'!R132/'Variables AMS'!R$64*'Variables AMS'!$S$64</f>
        <v>220.4356652954778</v>
      </c>
      <c r="U51" s="23">
        <f>'Variables AMS'!S95*'Variables AMS'!S132/'Variables AMS'!S$64*'Variables AMS'!$S$64</f>
        <v>1865.2901283678173</v>
      </c>
      <c r="V51" s="23">
        <f>'Variables AMS'!T95*'Variables AMS'!T132/'Variables AMS'!T$64*'Variables AMS'!$S$64</f>
        <v>1943.1660027135135</v>
      </c>
      <c r="W51" s="23">
        <f>'Variables AMS'!U95*'Variables AMS'!U132/'Variables AMS'!U$64*'Variables AMS'!$S$64</f>
        <v>2020.8819348814297</v>
      </c>
      <c r="X51" s="23">
        <f>'Variables AMS'!V95*'Variables AMS'!V132/'Variables AMS'!V$64*'Variables AMS'!$S$64</f>
        <v>533.87395051471401</v>
      </c>
      <c r="Y51" s="23">
        <f>'Variables AMS'!W95*'Variables AMS'!W132/'Variables AMS'!W$64*'Variables AMS'!$S$64</f>
        <v>531.16638324616338</v>
      </c>
      <c r="Z51" s="23">
        <f>'Variables AMS'!X95*'Variables AMS'!X132/'Variables AMS'!X$64*'Variables AMS'!$S$64</f>
        <v>337.1956232597413</v>
      </c>
      <c r="AA51" s="23">
        <f>'Variables AMS'!Y95*'Variables AMS'!Y132/'Variables AMS'!Y$64*'Variables AMS'!$S$64</f>
        <v>324.38877314829165</v>
      </c>
      <c r="AB51" s="23">
        <f>'Variables AMS'!Z95*'Variables AMS'!Z132/'Variables AMS'!Z$64*'Variables AMS'!$S$64</f>
        <v>311.5990990488466</v>
      </c>
      <c r="AC51" s="23">
        <f>'Variables AMS'!AA95*'Variables AMS'!AA132/'Variables AMS'!AA$64*'Variables AMS'!$S$64</f>
        <v>298.61790563346301</v>
      </c>
      <c r="AD51" s="23">
        <f>'Variables AMS'!AB95*'Variables AMS'!AB132/'Variables AMS'!AB$64*'Variables AMS'!$S$64</f>
        <v>285.68145121864012</v>
      </c>
      <c r="AE51" s="23">
        <f>'Variables AMS'!AC95*'Variables AMS'!AC132/'Variables AMS'!AC$64*'Variables AMS'!$S$64</f>
        <v>990.30120559660782</v>
      </c>
      <c r="AF51" s="23">
        <f>'Variables AMS'!AD95*'Variables AMS'!AD132/'Variables AMS'!AD$64*'Variables AMS'!$S$64</f>
        <v>1013.1987982499049</v>
      </c>
      <c r="AG51" s="23">
        <f>'Variables AMS'!AE95*'Variables AMS'!AE132/'Variables AMS'!AE$64*'Variables AMS'!$S$64</f>
        <v>1036.1231612032182</v>
      </c>
      <c r="AH51" s="23">
        <f>'Variables AMS'!AF95*'Variables AMS'!AF132/'Variables AMS'!AF$64*'Variables AMS'!$S$64</f>
        <v>1059.0976558015195</v>
      </c>
      <c r="AI51" s="23">
        <f>'Variables AMS'!AG95*'Variables AMS'!AG132/'Variables AMS'!AG$64*'Variables AMS'!$S$64</f>
        <v>1082.1735039133187</v>
      </c>
      <c r="AJ51" s="23">
        <f>'Variables AMS'!AH95*'Variables AMS'!AH132/'Variables AMS'!AH$64*'Variables AMS'!$S$64</f>
        <v>1320.2875717491445</v>
      </c>
      <c r="AK51" s="23">
        <f>'Variables AMS'!AI95*'Variables AMS'!AI132/'Variables AMS'!AI$64*'Variables AMS'!$S$64</f>
        <v>1354.1599630154658</v>
      </c>
      <c r="AL51" s="23">
        <f>'Variables AMS'!AJ95*'Variables AMS'!AJ132/'Variables AMS'!AJ$64*'Variables AMS'!$S$64</f>
        <v>1388.12678816328</v>
      </c>
      <c r="AM51" s="23">
        <f>'Variables AMS'!AK95*'Variables AMS'!AK132/'Variables AMS'!AK$64*'Variables AMS'!$S$64</f>
        <v>1421.8555252563945</v>
      </c>
      <c r="AN51" s="23">
        <f>'Variables AMS'!AL95*'Variables AMS'!AL132/'Variables AMS'!AL$64*'Variables AMS'!$S$64</f>
        <v>1455.6517425920874</v>
      </c>
      <c r="AO51" s="23">
        <f>'Variables AMS'!AM95*'Variables AMS'!AM132/'Variables AMS'!AM$64*'Variables AMS'!$S$64</f>
        <v>961.56698091162252</v>
      </c>
      <c r="AP51" s="23">
        <f>'Variables AMS'!AN95*'Variables AMS'!AN132/'Variables AMS'!AN$64*'Variables AMS'!$S$64</f>
        <v>969.07595614527088</v>
      </c>
      <c r="AQ51" s="23">
        <f>'Variables AMS'!AO95*'Variables AMS'!AO132/'Variables AMS'!AO$64*'Variables AMS'!$S$64</f>
        <v>976.60343908528625</v>
      </c>
      <c r="AR51" s="23">
        <f>'Variables AMS'!AP95*'Variables AMS'!AP132/'Variables AMS'!AP$64*'Variables AMS'!$S$64</f>
        <v>984.10087767258722</v>
      </c>
      <c r="AS51" s="23">
        <f>'Variables AMS'!AQ95*'Variables AMS'!AQ132/'Variables AMS'!AQ$64*'Variables AMS'!$S$64</f>
        <v>991.61683662154894</v>
      </c>
      <c r="AT51" s="23">
        <f>'Variables AMS'!AR95*'Variables AMS'!AR132/'Variables AMS'!AR$64*'Variables AMS'!$S$64</f>
        <v>1000.1522229262131</v>
      </c>
      <c r="AU51" s="23">
        <f>'Variables AMS'!AS95*'Variables AMS'!AS132/'Variables AMS'!AS$64*'Variables AMS'!$S$64</f>
        <v>1007.6571425162152</v>
      </c>
      <c r="AV51" s="23">
        <f>'Variables AMS'!AT95*'Variables AMS'!AT132/'Variables AMS'!AT$64*'Variables AMS'!$S$64</f>
        <v>1015.1952821569845</v>
      </c>
      <c r="AW51" s="23">
        <f>'Variables AMS'!AU95*'Variables AMS'!AU132/'Variables AMS'!AU$64*'Variables AMS'!$S$64</f>
        <v>1022.7445817794168</v>
      </c>
      <c r="AX51" s="23">
        <f>'Variables AMS'!AV95*'Variables AMS'!AV132/'Variables AMS'!AV$64*'Variables AMS'!$S$64</f>
        <v>1030.2424507818755</v>
      </c>
      <c r="AY51" s="153"/>
      <c r="AZ51" s="153"/>
      <c r="BA51" s="14"/>
      <c r="BB51" s="14"/>
    </row>
    <row r="52" spans="1:54" x14ac:dyDescent="0.25">
      <c r="A52" s="171"/>
      <c r="B52" s="168" t="s">
        <v>313</v>
      </c>
      <c r="C52" t="s">
        <v>162</v>
      </c>
      <c r="D52" s="23">
        <f>'Variables AMS'!B96*'Variables AMS'!B133/'Variables AMS'!B$64*'Variables AMS'!$S$64</f>
        <v>1755.7017845439873</v>
      </c>
      <c r="E52" s="23">
        <f>'Variables AMS'!C96*'Variables AMS'!C133/'Variables AMS'!C$64*'Variables AMS'!$S$64</f>
        <v>1783.890144592677</v>
      </c>
      <c r="F52" s="23">
        <f>'Variables AMS'!D96*'Variables AMS'!D133/'Variables AMS'!D$64*'Variables AMS'!$S$64</f>
        <v>1921.3381155743418</v>
      </c>
      <c r="G52" s="23">
        <f>'Variables AMS'!E96*'Variables AMS'!E133/'Variables AMS'!E$64*'Variables AMS'!$S$64</f>
        <v>906.63073247791783</v>
      </c>
      <c r="H52" s="23">
        <f>'Variables AMS'!F96*'Variables AMS'!F133/'Variables AMS'!F$64*'Variables AMS'!$S$64</f>
        <v>0.11253551117098945</v>
      </c>
      <c r="I52" s="23">
        <f>'Variables AMS'!G96*'Variables AMS'!G133/'Variables AMS'!G$64*'Variables AMS'!$S$64</f>
        <v>0.11264059527890768</v>
      </c>
      <c r="J52" s="23">
        <f>'Variables AMS'!H96*'Variables AMS'!H133/'Variables AMS'!H$64*'Variables AMS'!$S$64</f>
        <v>1492.000702170667</v>
      </c>
      <c r="K52" s="23">
        <f>'Variables AMS'!I96*'Variables AMS'!I133/'Variables AMS'!I$64*'Variables AMS'!$S$64</f>
        <v>498.04178639000082</v>
      </c>
      <c r="L52" s="23">
        <f>'Variables AMS'!J96*'Variables AMS'!J133/'Variables AMS'!J$64*'Variables AMS'!$S$64</f>
        <v>0.11739274569688184</v>
      </c>
      <c r="M52" s="23">
        <f>'Variables AMS'!K96*'Variables AMS'!K133/'Variables AMS'!K$64*'Variables AMS'!$S$64</f>
        <v>0.11801784857536407</v>
      </c>
      <c r="N52" s="23">
        <f>'Variables AMS'!L96*'Variables AMS'!L133/'Variables AMS'!L$64*'Variables AMS'!$S$64</f>
        <v>739.81970180233554</v>
      </c>
      <c r="O52" s="23">
        <f>'Variables AMS'!M96*'Variables AMS'!M133/'Variables AMS'!M$64*'Variables AMS'!$S$64</f>
        <v>1560.1275049406381</v>
      </c>
      <c r="P52" s="23">
        <f>'Variables AMS'!N96*'Variables AMS'!N133/'Variables AMS'!N$64*'Variables AMS'!$S$64</f>
        <v>1778.9034152854063</v>
      </c>
      <c r="Q52" s="23">
        <f>'Variables AMS'!O96*'Variables AMS'!O133/'Variables AMS'!O$64*'Variables AMS'!$S$64</f>
        <v>845.28186765473731</v>
      </c>
      <c r="R52" s="23">
        <f>'Variables AMS'!P96*'Variables AMS'!P133/'Variables AMS'!P$64*'Variables AMS'!$S$64</f>
        <v>0.12154133572101421</v>
      </c>
      <c r="S52" s="23">
        <f>'Variables AMS'!Q96*'Variables AMS'!Q133/'Variables AMS'!Q$64*'Variables AMS'!$S$64</f>
        <v>0.12080539503266363</v>
      </c>
      <c r="T52" s="23">
        <f>'Variables AMS'!R96*'Variables AMS'!R133/'Variables AMS'!R$64*'Variables AMS'!$S$64</f>
        <v>0.12096936110141675</v>
      </c>
      <c r="U52" s="23">
        <f>'Variables AMS'!S96*'Variables AMS'!S133/'Variables AMS'!S$64*'Variables AMS'!$S$64</f>
        <v>0.12104374462573307</v>
      </c>
      <c r="V52" s="23">
        <f>'Variables AMS'!T96*'Variables AMS'!T133/'Variables AMS'!T$64*'Variables AMS'!$S$64</f>
        <v>0.12123695324197414</v>
      </c>
      <c r="W52" s="23">
        <f>'Variables AMS'!U96*'Variables AMS'!U133/'Variables AMS'!U$64*'Variables AMS'!$S$64</f>
        <v>0.12140620980559366</v>
      </c>
      <c r="X52" s="23">
        <f>'Variables AMS'!V96*'Variables AMS'!V133/'Variables AMS'!V$64*'Variables AMS'!$S$64</f>
        <v>1320.5984627445343</v>
      </c>
      <c r="Y52" s="23">
        <f>'Variables AMS'!W96*'Variables AMS'!W133/'Variables AMS'!W$64*'Variables AMS'!$S$64</f>
        <v>648.09075235056537</v>
      </c>
      <c r="Z52" s="23">
        <f>'Variables AMS'!X96*'Variables AMS'!X133/'Variables AMS'!X$64*'Variables AMS'!$S$64</f>
        <v>0.12155391770085103</v>
      </c>
      <c r="AA52" s="23">
        <f>'Variables AMS'!Y96*'Variables AMS'!Y133/'Variables AMS'!Y$64*'Variables AMS'!$S$64</f>
        <v>0.12149698194345139</v>
      </c>
      <c r="AB52" s="23">
        <f>'Variables AMS'!Z96*'Variables AMS'!Z133/'Variables AMS'!Z$64*'Variables AMS'!$S$64</f>
        <v>0.12144213285752996</v>
      </c>
      <c r="AC52" s="23">
        <f>'Variables AMS'!AA96*'Variables AMS'!AA133/'Variables AMS'!AA$64*'Variables AMS'!$S$64</f>
        <v>0.12130484704575392</v>
      </c>
      <c r="AD52" s="23">
        <f>'Variables AMS'!AB96*'Variables AMS'!AB133/'Variables AMS'!AB$64*'Variables AMS'!$S$64</f>
        <v>0.12117440408078783</v>
      </c>
      <c r="AE52" s="23">
        <f>'Variables AMS'!AC96*'Variables AMS'!AC133/'Variables AMS'!AC$64*'Variables AMS'!$S$64</f>
        <v>0.12113731158186786</v>
      </c>
      <c r="AF52" s="23">
        <f>'Variables AMS'!AD96*'Variables AMS'!AD133/'Variables AMS'!AD$64*'Variables AMS'!$S$64</f>
        <v>0.1210946699217306</v>
      </c>
      <c r="AG52" s="23">
        <f>'Variables AMS'!AE96*'Variables AMS'!AE133/'Variables AMS'!AE$64*'Variables AMS'!$S$64</f>
        <v>0.12105706365811231</v>
      </c>
      <c r="AH52" s="23">
        <f>'Variables AMS'!AF96*'Variables AMS'!AF133/'Variables AMS'!AF$64*'Variables AMS'!$S$64</f>
        <v>0.12102682922105994</v>
      </c>
      <c r="AI52" s="23">
        <f>'Variables AMS'!AG96*'Variables AMS'!AG133/'Variables AMS'!AG$64*'Variables AMS'!$S$64</f>
        <v>0.12100921940644162</v>
      </c>
      <c r="AJ52" s="23">
        <f>'Variables AMS'!AH96*'Variables AMS'!AH133/'Variables AMS'!AH$64*'Variables AMS'!$S$64</f>
        <v>0.12100477722941227</v>
      </c>
      <c r="AK52" s="23">
        <f>'Variables AMS'!AI96*'Variables AMS'!AI133/'Variables AMS'!AI$64*'Variables AMS'!$S$64</f>
        <v>0.12099557460054138</v>
      </c>
      <c r="AL52" s="23">
        <f>'Variables AMS'!AJ96*'Variables AMS'!AJ133/'Variables AMS'!AJ$64*'Variables AMS'!$S$64</f>
        <v>0.12099506553060149</v>
      </c>
      <c r="AM52" s="23">
        <f>'Variables AMS'!AK96*'Variables AMS'!AK133/'Variables AMS'!AK$64*'Variables AMS'!$S$64</f>
        <v>1713.3579409899814</v>
      </c>
      <c r="AN52" s="23">
        <f>'Variables AMS'!AL96*'Variables AMS'!AL133/'Variables AMS'!AL$64*'Variables AMS'!$S$64</f>
        <v>1617.3478828518091</v>
      </c>
      <c r="AO52" s="23">
        <f>'Variables AMS'!AM96*'Variables AMS'!AM133/'Variables AMS'!AM$64*'Variables AMS'!$S$64</f>
        <v>0.12094732993341191</v>
      </c>
      <c r="AP52" s="23">
        <f>'Variables AMS'!AN96*'Variables AMS'!AN133/'Variables AMS'!AN$64*'Variables AMS'!$S$64</f>
        <v>0.1209403805414561</v>
      </c>
      <c r="AQ52" s="23">
        <f>'Variables AMS'!AO96*'Variables AMS'!AO133/'Variables AMS'!AO$64*'Variables AMS'!$S$64</f>
        <v>0.1209358314544543</v>
      </c>
      <c r="AR52" s="23">
        <f>'Variables AMS'!AP96*'Variables AMS'!AP133/'Variables AMS'!AP$64*'Variables AMS'!$S$64</f>
        <v>0.12092765417536254</v>
      </c>
      <c r="AS52" s="23">
        <f>'Variables AMS'!AQ96*'Variables AMS'!AQ133/'Variables AMS'!AQ$64*'Variables AMS'!$S$64</f>
        <v>0.12092185835580022</v>
      </c>
      <c r="AT52" s="23">
        <f>'Variables AMS'!AR96*'Variables AMS'!AR133/'Variables AMS'!AR$64*'Variables AMS'!$S$64</f>
        <v>825.06627711615477</v>
      </c>
      <c r="AU52" s="23">
        <f>'Variables AMS'!AS96*'Variables AMS'!AS133/'Variables AMS'!AS$64*'Variables AMS'!$S$64</f>
        <v>786.0379241314638</v>
      </c>
      <c r="AV52" s="23">
        <f>'Variables AMS'!AT96*'Variables AMS'!AT133/'Variables AMS'!AT$64*'Variables AMS'!$S$64</f>
        <v>775.43403836827474</v>
      </c>
      <c r="AW52" s="23">
        <f>'Variables AMS'!AU96*'Variables AMS'!AU133/'Variables AMS'!AU$64*'Variables AMS'!$S$64</f>
        <v>771.01731673870154</v>
      </c>
      <c r="AX52" s="23">
        <f>'Variables AMS'!AV96*'Variables AMS'!AV133/'Variables AMS'!AV$64*'Variables AMS'!$S$64</f>
        <v>768.7110273075134</v>
      </c>
      <c r="AY52" s="153">
        <f>SUM(U53:U57)+U43</f>
        <v>4823.9555419976095</v>
      </c>
      <c r="AZ52" s="153">
        <f>SUM(AD53:AD57)+AD43</f>
        <v>3836.776849830751</v>
      </c>
      <c r="BA52" s="154">
        <f>SUM(AVERAGE(X53:AD53),AVERAGE(X54:AD54),AVERAGE(X55:AD55),AVERAGE(X56:AD56),AVERAGE(X57:AD57))+AVERAGE(X43:AD43)</f>
        <v>5015.8720822930727</v>
      </c>
      <c r="BB52" s="154">
        <f>SUM(AVERAGE(X53:AX53),AVERAGE(X54:AX54),AVERAGE(X55:AX55),AVERAGE(X56:AX56),AVERAGE(X57:AX57))+AVERAGE(X43:AX43)</f>
        <v>4732.4832016030414</v>
      </c>
    </row>
    <row r="53" spans="1:54" x14ac:dyDescent="0.25">
      <c r="A53" s="171"/>
      <c r="B53" s="168"/>
      <c r="C53" t="s">
        <v>163</v>
      </c>
      <c r="D53" s="23">
        <f>'Variables AMS'!B97*'Variables AMS'!B134/'Variables AMS'!B$64*'Variables AMS'!$S$64</f>
        <v>47.980988917195745</v>
      </c>
      <c r="E53" s="23">
        <f>'Variables AMS'!C97*'Variables AMS'!C134/'Variables AMS'!C$64*'Variables AMS'!$S$64</f>
        <v>48.751339214151962</v>
      </c>
      <c r="F53" s="23">
        <f>'Variables AMS'!D97*'Variables AMS'!D134/'Variables AMS'!D$64*'Variables AMS'!$S$64</f>
        <v>52.321149358968661</v>
      </c>
      <c r="G53" s="23">
        <f>'Variables AMS'!E97*'Variables AMS'!E134/'Variables AMS'!E$64*'Variables AMS'!$S$64</f>
        <v>564.47964390150526</v>
      </c>
      <c r="H53" s="23">
        <f>'Variables AMS'!F97*'Variables AMS'!F134/'Variables AMS'!F$64*'Variables AMS'!$S$64</f>
        <v>532.69335369875034</v>
      </c>
      <c r="I53" s="23">
        <f>'Variables AMS'!G97*'Variables AMS'!G134/'Variables AMS'!G$64*'Variables AMS'!$S$64</f>
        <v>494.65496511573349</v>
      </c>
      <c r="J53" s="23">
        <f>'Variables AMS'!H97*'Variables AMS'!H134/'Variables AMS'!H$64*'Variables AMS'!$S$64</f>
        <v>605.26831160747406</v>
      </c>
      <c r="K53" s="23">
        <f>'Variables AMS'!I97*'Variables AMS'!I134/'Variables AMS'!I$64*'Variables AMS'!$S$64</f>
        <v>539.83092229528711</v>
      </c>
      <c r="L53" s="23">
        <f>'Variables AMS'!J97*'Variables AMS'!J134/'Variables AMS'!J$64*'Variables AMS'!$S$64</f>
        <v>407.13854453696121</v>
      </c>
      <c r="M53" s="23">
        <f>'Variables AMS'!K97*'Variables AMS'!K134/'Variables AMS'!K$64*'Variables AMS'!$S$64</f>
        <v>407.60779556384284</v>
      </c>
      <c r="N53" s="23">
        <f>'Variables AMS'!L97*'Variables AMS'!L134/'Variables AMS'!L$64*'Variables AMS'!$S$64</f>
        <v>407.10373552728583</v>
      </c>
      <c r="O53" s="23">
        <f>'Variables AMS'!M97*'Variables AMS'!M134/'Variables AMS'!M$64*'Variables AMS'!$S$64</f>
        <v>396.98808713701811</v>
      </c>
      <c r="P53" s="23">
        <f>'Variables AMS'!N97*'Variables AMS'!N134/'Variables AMS'!N$64*'Variables AMS'!$S$64</f>
        <v>355.24441939208293</v>
      </c>
      <c r="Q53" s="23">
        <f>'Variables AMS'!O97*'Variables AMS'!O134/'Variables AMS'!O$64*'Variables AMS'!$S$64</f>
        <v>247.30427995538039</v>
      </c>
      <c r="R53" s="23">
        <f>'Variables AMS'!P97*'Variables AMS'!P134/'Variables AMS'!P$64*'Variables AMS'!$S$64</f>
        <v>41.877862186797103</v>
      </c>
      <c r="S53" s="23">
        <f>'Variables AMS'!Q97*'Variables AMS'!Q134/'Variables AMS'!Q$64*'Variables AMS'!$S$64</f>
        <v>150.42271326267175</v>
      </c>
      <c r="T53" s="23">
        <f>'Variables AMS'!R97*'Variables AMS'!R134/'Variables AMS'!R$64*'Variables AMS'!$S$64</f>
        <v>145.39709812869364</v>
      </c>
      <c r="U53" s="23">
        <f>'Variables AMS'!S97*'Variables AMS'!S134/'Variables AMS'!S$64*'Variables AMS'!$S$64</f>
        <v>305.12064551407053</v>
      </c>
      <c r="V53" s="23">
        <f>'Variables AMS'!T97*'Variables AMS'!T134/'Variables AMS'!T$64*'Variables AMS'!$S$64</f>
        <v>218.84789143782103</v>
      </c>
      <c r="W53" s="23">
        <f>'Variables AMS'!U97*'Variables AMS'!U134/'Variables AMS'!U$64*'Variables AMS'!$S$64</f>
        <v>1545.6524645323896</v>
      </c>
      <c r="X53" s="23">
        <f>'Variables AMS'!V97*'Variables AMS'!V134/'Variables AMS'!V$64*'Variables AMS'!$S$64</f>
        <v>1206.1161930070082</v>
      </c>
      <c r="Y53" s="23">
        <f>'Variables AMS'!W97*'Variables AMS'!W134/'Variables AMS'!W$64*'Variables AMS'!$S$64</f>
        <v>1326.461708564271</v>
      </c>
      <c r="Z53" s="23">
        <f>'Variables AMS'!X97*'Variables AMS'!X134/'Variables AMS'!X$64*'Variables AMS'!$S$64</f>
        <v>1278.5406966325902</v>
      </c>
      <c r="AA53" s="23">
        <f>'Variables AMS'!Y97*'Variables AMS'!Y134/'Variables AMS'!Y$64*'Variables AMS'!$S$64</f>
        <v>1269.3147192276472</v>
      </c>
      <c r="AB53" s="23">
        <f>'Variables AMS'!Z97*'Variables AMS'!Z134/'Variables AMS'!Z$64*'Variables AMS'!$S$64</f>
        <v>1245.6577841502851</v>
      </c>
      <c r="AC53" s="23">
        <f>'Variables AMS'!AA97*'Variables AMS'!AA134/'Variables AMS'!AA$64*'Variables AMS'!$S$64</f>
        <v>1137.5260376868036</v>
      </c>
      <c r="AD53" s="23">
        <f>'Variables AMS'!AB97*'Variables AMS'!AB134/'Variables AMS'!AB$64*'Variables AMS'!$S$64</f>
        <v>1127.8626443492308</v>
      </c>
      <c r="AE53" s="23">
        <f>'Variables AMS'!AC97*'Variables AMS'!AC134/'Variables AMS'!AC$64*'Variables AMS'!$S$64</f>
        <v>1520.4475162266529</v>
      </c>
      <c r="AF53" s="23">
        <f>'Variables AMS'!AD97*'Variables AMS'!AD134/'Variables AMS'!AD$64*'Variables AMS'!$S$64</f>
        <v>1521.4386775916639</v>
      </c>
      <c r="AG53" s="23">
        <f>'Variables AMS'!AE97*'Variables AMS'!AE134/'Variables AMS'!AE$64*'Variables AMS'!$S$64</f>
        <v>1518.7565203788163</v>
      </c>
      <c r="AH53" s="23">
        <f>'Variables AMS'!AF97*'Variables AMS'!AF134/'Variables AMS'!AF$64*'Variables AMS'!$S$64</f>
        <v>1252.6882151809782</v>
      </c>
      <c r="AI53" s="23">
        <f>'Variables AMS'!AG97*'Variables AMS'!AG134/'Variables AMS'!AG$64*'Variables AMS'!$S$64</f>
        <v>1242.4933434564107</v>
      </c>
      <c r="AJ53" s="23">
        <f>'Variables AMS'!AH97*'Variables AMS'!AH134/'Variables AMS'!AH$64*'Variables AMS'!$S$64</f>
        <v>1267.9826216561951</v>
      </c>
      <c r="AK53" s="23">
        <f>'Variables AMS'!AI97*'Variables AMS'!AI134/'Variables AMS'!AI$64*'Variables AMS'!$S$64</f>
        <v>1269.2487552966318</v>
      </c>
      <c r="AL53" s="23">
        <f>'Variables AMS'!AJ97*'Variables AMS'!AJ134/'Variables AMS'!AJ$64*'Variables AMS'!$S$64</f>
        <v>1266.6308312577517</v>
      </c>
      <c r="AM53" s="23">
        <f>'Variables AMS'!AK97*'Variables AMS'!AK134/'Variables AMS'!AK$64*'Variables AMS'!$S$64</f>
        <v>217.3433990308209</v>
      </c>
      <c r="AN53" s="23">
        <f>'Variables AMS'!AL97*'Variables AMS'!AL134/'Variables AMS'!AL$64*'Variables AMS'!$S$64</f>
        <v>154.47581847936044</v>
      </c>
      <c r="AO53" s="23">
        <f>'Variables AMS'!AM97*'Variables AMS'!AM134/'Variables AMS'!AM$64*'Variables AMS'!$S$64</f>
        <v>1368.7509883016724</v>
      </c>
      <c r="AP53" s="23">
        <f>'Variables AMS'!AN97*'Variables AMS'!AN134/'Variables AMS'!AN$64*'Variables AMS'!$S$64</f>
        <v>1368.6694955228163</v>
      </c>
      <c r="AQ53" s="23">
        <f>'Variables AMS'!AO97*'Variables AMS'!AO134/'Variables AMS'!AO$64*'Variables AMS'!$S$64</f>
        <v>1368.6160832814735</v>
      </c>
      <c r="AR53" s="23">
        <f>'Variables AMS'!AP97*'Variables AMS'!AP134/'Variables AMS'!AP$64*'Variables AMS'!$S$64</f>
        <v>1368.5141807193872</v>
      </c>
      <c r="AS53" s="23">
        <f>'Variables AMS'!AQ97*'Variables AMS'!AQ134/'Variables AMS'!AQ$64*'Variables AMS'!$S$64</f>
        <v>1368.4413343870883</v>
      </c>
      <c r="AT53" s="23">
        <f>'Variables AMS'!AR97*'Variables AMS'!AR134/'Variables AMS'!AR$64*'Variables AMS'!$S$64</f>
        <v>1371.331226573325</v>
      </c>
      <c r="AU53" s="23">
        <f>'Variables AMS'!AS97*'Variables AMS'!AS134/'Variables AMS'!AS$64*'Variables AMS'!$S$64</f>
        <v>1365.9893500815631</v>
      </c>
      <c r="AV53" s="23">
        <f>'Variables AMS'!AT97*'Variables AMS'!AT134/'Variables AMS'!AT$64*'Variables AMS'!$S$64</f>
        <v>1368.5910531982508</v>
      </c>
      <c r="AW53" s="23">
        <f>'Variables AMS'!AU97*'Variables AMS'!AU134/'Variables AMS'!AU$64*'Variables AMS'!$S$64</f>
        <v>1368.4970491443908</v>
      </c>
      <c r="AX53" s="23">
        <f>'Variables AMS'!AV97*'Variables AMS'!AV134/'Variables AMS'!AV$64*'Variables AMS'!$S$64</f>
        <v>1368.3359877323428</v>
      </c>
      <c r="AY53" s="153"/>
      <c r="AZ53" s="14"/>
      <c r="BA53" s="14"/>
      <c r="BB53" s="14"/>
    </row>
    <row r="54" spans="1:54" x14ac:dyDescent="0.25">
      <c r="A54" s="171"/>
      <c r="B54" s="168"/>
      <c r="C54" t="s">
        <v>164</v>
      </c>
      <c r="D54" s="23">
        <f>'Variables AMS'!B98*'Variables AMS'!B135/'Variables AMS'!B$64*'Variables AMS'!$S$64</f>
        <v>25.648052814385533</v>
      </c>
      <c r="E54" s="23">
        <f>'Variables AMS'!C98*'Variables AMS'!C135/'Variables AMS'!C$64*'Variables AMS'!$S$64</f>
        <v>26.059840598418258</v>
      </c>
      <c r="F54" s="23">
        <f>'Variables AMS'!D98*'Variables AMS'!D135/'Variables AMS'!D$64*'Variables AMS'!$S$64</f>
        <v>27.68730570130062</v>
      </c>
      <c r="G54" s="23">
        <f>'Variables AMS'!E98*'Variables AMS'!E135/'Variables AMS'!E$64*'Variables AMS'!$S$64</f>
        <v>18.961847374045163</v>
      </c>
      <c r="H54" s="23">
        <f>'Variables AMS'!F98*'Variables AMS'!F135/'Variables AMS'!F$64*'Variables AMS'!$S$64</f>
        <v>1.7827361748852422</v>
      </c>
      <c r="I54" s="23">
        <f>'Variables AMS'!G98*'Variables AMS'!G135/'Variables AMS'!G$64*'Variables AMS'!$S$64</f>
        <v>0.11264059527890768</v>
      </c>
      <c r="J54" s="23">
        <f>'Variables AMS'!H98*'Variables AMS'!H135/'Variables AMS'!H$64*'Variables AMS'!$S$64</f>
        <v>21.024165761033284</v>
      </c>
      <c r="K54" s="23">
        <f>'Variables AMS'!I98*'Variables AMS'!I135/'Variables AMS'!I$64*'Variables AMS'!$S$64</f>
        <v>6.876342873867034</v>
      </c>
      <c r="L54" s="23">
        <f>'Variables AMS'!J98*'Variables AMS'!J135/'Variables AMS'!J$64*'Variables AMS'!$S$64</f>
        <v>0.11739274569688184</v>
      </c>
      <c r="M54" s="23">
        <f>'Variables AMS'!K98*'Variables AMS'!K135/'Variables AMS'!K$64*'Variables AMS'!$S$64</f>
        <v>1.5575657986347842</v>
      </c>
      <c r="N54" s="23">
        <f>'Variables AMS'!L98*'Variables AMS'!L135/'Variables AMS'!L$64*'Variables AMS'!$S$64</f>
        <v>11.082194667325503</v>
      </c>
      <c r="O54" s="23">
        <f>'Variables AMS'!M98*'Variables AMS'!M135/'Variables AMS'!M$64*'Variables AMS'!$S$64</f>
        <v>21.791987478974779</v>
      </c>
      <c r="P54" s="23">
        <f>'Variables AMS'!N98*'Variables AMS'!N135/'Variables AMS'!N$64*'Variables AMS'!$S$64</f>
        <v>247.33968333539408</v>
      </c>
      <c r="Q54" s="23">
        <f>'Variables AMS'!O98*'Variables AMS'!O135/'Variables AMS'!O$64*'Variables AMS'!$S$64</f>
        <v>254.71828389945702</v>
      </c>
      <c r="R54" s="23">
        <f>'Variables AMS'!P98*'Variables AMS'!P135/'Variables AMS'!P$64*'Variables AMS'!$S$64</f>
        <v>234.66245619043113</v>
      </c>
      <c r="S54" s="23">
        <f>'Variables AMS'!Q98*'Variables AMS'!Q135/'Variables AMS'!Q$64*'Variables AMS'!$S$64</f>
        <v>259.73048725848912</v>
      </c>
      <c r="T54" s="23">
        <f>'Variables AMS'!R98*'Variables AMS'!R135/'Variables AMS'!R$64*'Variables AMS'!$S$64</f>
        <v>272.7316361658539</v>
      </c>
      <c r="U54" s="23">
        <f>'Variables AMS'!S98*'Variables AMS'!S135/'Variables AMS'!S$64*'Variables AMS'!$S$64</f>
        <v>811.81050823058035</v>
      </c>
      <c r="V54" s="23">
        <f>'Variables AMS'!T98*'Variables AMS'!T135/'Variables AMS'!T$64*'Variables AMS'!$S$64</f>
        <v>771.26685870403219</v>
      </c>
      <c r="W54" s="23">
        <f>'Variables AMS'!U98*'Variables AMS'!U135/'Variables AMS'!U$64*'Variables AMS'!$S$64</f>
        <v>973.2402586645087</v>
      </c>
      <c r="X54" s="23">
        <f>'Variables AMS'!V98*'Variables AMS'!V135/'Variables AMS'!V$64*'Variables AMS'!$S$64</f>
        <v>613.99053844992193</v>
      </c>
      <c r="Y54" s="23">
        <f>'Variables AMS'!W98*'Variables AMS'!W135/'Variables AMS'!W$64*'Variables AMS'!$S$64</f>
        <v>631.34284471909439</v>
      </c>
      <c r="Z54" s="23">
        <f>'Variables AMS'!X98*'Variables AMS'!X135/'Variables AMS'!X$64*'Variables AMS'!$S$64</f>
        <v>1462.099892083402</v>
      </c>
      <c r="AA54" s="23">
        <f>'Variables AMS'!Y98*'Variables AMS'!Y135/'Variables AMS'!Y$64*'Variables AMS'!$S$64</f>
        <v>1457.4280472612763</v>
      </c>
      <c r="AB54" s="23">
        <f>'Variables AMS'!Z98*'Variables AMS'!Z135/'Variables AMS'!Z$64*'Variables AMS'!$S$64</f>
        <v>1432.8080514436906</v>
      </c>
      <c r="AC54" s="23">
        <f>'Variables AMS'!AA98*'Variables AMS'!AA135/'Variables AMS'!AA$64*'Variables AMS'!$S$64</f>
        <v>1079.2050479923366</v>
      </c>
      <c r="AD54" s="23">
        <f>'Variables AMS'!AB98*'Variables AMS'!AB135/'Variables AMS'!AB$64*'Variables AMS'!$S$64</f>
        <v>1011.9721692927366</v>
      </c>
      <c r="AE54" s="23">
        <f>'Variables AMS'!AC98*'Variables AMS'!AC135/'Variables AMS'!AC$64*'Variables AMS'!$S$64</f>
        <v>1799.1281087540049</v>
      </c>
      <c r="AF54" s="23">
        <f>'Variables AMS'!AD98*'Variables AMS'!AD135/'Variables AMS'!AD$64*'Variables AMS'!$S$64</f>
        <v>1783.1778302806199</v>
      </c>
      <c r="AG54" s="23">
        <f>'Variables AMS'!AE98*'Variables AMS'!AE135/'Variables AMS'!AE$64*'Variables AMS'!$S$64</f>
        <v>1766.1932144123584</v>
      </c>
      <c r="AH54" s="23">
        <f>'Variables AMS'!AF98*'Variables AMS'!AF135/'Variables AMS'!AF$64*'Variables AMS'!$S$64</f>
        <v>1479.1234849992941</v>
      </c>
      <c r="AI54" s="23">
        <f>'Variables AMS'!AG98*'Variables AMS'!AG135/'Variables AMS'!AG$64*'Variables AMS'!$S$64</f>
        <v>1435.557691565808</v>
      </c>
      <c r="AJ54" s="23">
        <f>'Variables AMS'!AH98*'Variables AMS'!AH135/'Variables AMS'!AH$64*'Variables AMS'!$S$64</f>
        <v>1740.3520576295914</v>
      </c>
      <c r="AK54" s="23">
        <f>'Variables AMS'!AI98*'Variables AMS'!AI135/'Variables AMS'!AI$64*'Variables AMS'!$S$64</f>
        <v>1749.3807955069951</v>
      </c>
      <c r="AL54" s="23">
        <f>'Variables AMS'!AJ98*'Variables AMS'!AJ135/'Variables AMS'!AJ$64*'Variables AMS'!$S$64</f>
        <v>1758.7520030318772</v>
      </c>
      <c r="AM54" s="23">
        <f>'Variables AMS'!AK98*'Variables AMS'!AK135/'Variables AMS'!AK$64*'Variables AMS'!$S$64</f>
        <v>1169.4560470400606</v>
      </c>
      <c r="AN54" s="23">
        <f>'Variables AMS'!AL98*'Variables AMS'!AL135/'Variables AMS'!AL$64*'Variables AMS'!$S$64</f>
        <v>1037.8685040271478</v>
      </c>
      <c r="AO54" s="23">
        <f>'Variables AMS'!AM98*'Variables AMS'!AM135/'Variables AMS'!AM$64*'Variables AMS'!$S$64</f>
        <v>1376.9970112322019</v>
      </c>
      <c r="AP54" s="23">
        <f>'Variables AMS'!AN98*'Variables AMS'!AN135/'Variables AMS'!AN$64*'Variables AMS'!$S$64</f>
        <v>1545.2208991620303</v>
      </c>
      <c r="AQ54" s="23">
        <f>'Variables AMS'!AO98*'Variables AMS'!AO135/'Variables AMS'!AO$64*'Variables AMS'!$S$64</f>
        <v>1619.8789965750468</v>
      </c>
      <c r="AR54" s="23">
        <f>'Variables AMS'!AP98*'Variables AMS'!AP135/'Variables AMS'!AP$64*'Variables AMS'!$S$64</f>
        <v>1681.3937574031711</v>
      </c>
      <c r="AS54" s="23">
        <f>'Variables AMS'!AQ98*'Variables AMS'!AQ135/'Variables AMS'!AQ$64*'Variables AMS'!$S$64</f>
        <v>1728.7769585125743</v>
      </c>
      <c r="AT54" s="23">
        <f>'Variables AMS'!AR98*'Variables AMS'!AR135/'Variables AMS'!AR$64*'Variables AMS'!$S$64</f>
        <v>1461.5484597515006</v>
      </c>
      <c r="AU54" s="23">
        <f>'Variables AMS'!AS98*'Variables AMS'!AS135/'Variables AMS'!AS$64*'Variables AMS'!$S$64</f>
        <v>1300.0494808564733</v>
      </c>
      <c r="AV54" s="23">
        <f>'Variables AMS'!AT98*'Variables AMS'!AT135/'Variables AMS'!AT$64*'Variables AMS'!$S$64</f>
        <v>1263.3348813331795</v>
      </c>
      <c r="AW54" s="23">
        <f>'Variables AMS'!AU98*'Variables AMS'!AU135/'Variables AMS'!AU$64*'Variables AMS'!$S$64</f>
        <v>1253.051003520852</v>
      </c>
      <c r="AX54" s="23">
        <f>'Variables AMS'!AV98*'Variables AMS'!AV135/'Variables AMS'!AV$64*'Variables AMS'!$S$64</f>
        <v>1250.6759527520908</v>
      </c>
      <c r="AY54" s="153"/>
      <c r="AZ54" s="14"/>
      <c r="BA54" s="14"/>
      <c r="BB54" s="14"/>
    </row>
    <row r="55" spans="1:54" x14ac:dyDescent="0.25">
      <c r="A55" s="171"/>
      <c r="B55" s="168"/>
      <c r="C55" t="s">
        <v>165</v>
      </c>
      <c r="D55" s="23">
        <f>'Variables AMS'!B99*'Variables AMS'!B136/'Variables AMS'!B$64*'Variables AMS'!$S$64</f>
        <v>35.390700142734389</v>
      </c>
      <c r="E55" s="23">
        <f>'Variables AMS'!C99*'Variables AMS'!C136/'Variables AMS'!C$64*'Variables AMS'!$S$64</f>
        <v>35.9589092809723</v>
      </c>
      <c r="F55" s="23">
        <f>'Variables AMS'!D99*'Variables AMS'!D136/'Variables AMS'!D$64*'Variables AMS'!$S$64</f>
        <v>38.591035335324918</v>
      </c>
      <c r="G55" s="23">
        <f>'Variables AMS'!E99*'Variables AMS'!E136/'Variables AMS'!E$64*'Variables AMS'!$S$64</f>
        <v>43.563044252349634</v>
      </c>
      <c r="H55" s="23">
        <f>'Variables AMS'!F99*'Variables AMS'!F136/'Variables AMS'!F$64*'Variables AMS'!$S$64</f>
        <v>17.106552812007365</v>
      </c>
      <c r="I55" s="23">
        <f>'Variables AMS'!G99*'Variables AMS'!G136/'Variables AMS'!G$64*'Variables AMS'!$S$64</f>
        <v>4.6529230766964584</v>
      </c>
      <c r="J55" s="23">
        <f>'Variables AMS'!H99*'Variables AMS'!H136/'Variables AMS'!H$64*'Variables AMS'!$S$64</f>
        <v>48.770928856088574</v>
      </c>
      <c r="K55" s="23">
        <f>'Variables AMS'!I99*'Variables AMS'!I136/'Variables AMS'!I$64*'Variables AMS'!$S$64</f>
        <v>28.497602411529623</v>
      </c>
      <c r="L55" s="23">
        <f>'Variables AMS'!J99*'Variables AMS'!J136/'Variables AMS'!J$64*'Variables AMS'!$S$64</f>
        <v>3.4593316814811361</v>
      </c>
      <c r="M55" s="23">
        <f>'Variables AMS'!K99*'Variables AMS'!K136/'Variables AMS'!K$64*'Variables AMS'!$S$64</f>
        <v>17.470978216158521</v>
      </c>
      <c r="N55" s="23">
        <f>'Variables AMS'!L99*'Variables AMS'!L136/'Variables AMS'!L$64*'Variables AMS'!$S$64</f>
        <v>36.254649793701695</v>
      </c>
      <c r="O55" s="23">
        <f>'Variables AMS'!M99*'Variables AMS'!M136/'Variables AMS'!M$64*'Variables AMS'!$S$64</f>
        <v>55.333659884484703</v>
      </c>
      <c r="P55" s="23">
        <f>'Variables AMS'!N99*'Variables AMS'!N136/'Variables AMS'!N$64*'Variables AMS'!$S$64</f>
        <v>400.01699714513018</v>
      </c>
      <c r="Q55" s="23">
        <f>'Variables AMS'!O99*'Variables AMS'!O136/'Variables AMS'!O$64*'Variables AMS'!$S$64</f>
        <v>410.54324455795347</v>
      </c>
      <c r="R55" s="23">
        <f>'Variables AMS'!P99*'Variables AMS'!P136/'Variables AMS'!P$64*'Variables AMS'!$S$64</f>
        <v>371.27732736369825</v>
      </c>
      <c r="S55" s="23">
        <f>'Variables AMS'!Q99*'Variables AMS'!Q136/'Variables AMS'!Q$64*'Variables AMS'!$S$64</f>
        <v>410.08602180821447</v>
      </c>
      <c r="T55" s="23">
        <f>'Variables AMS'!R99*'Variables AMS'!R136/'Variables AMS'!R$64*'Variables AMS'!$S$64</f>
        <v>428.7566769650374</v>
      </c>
      <c r="U55" s="23">
        <f>'Variables AMS'!S99*'Variables AMS'!S136/'Variables AMS'!S$64*'Variables AMS'!$S$64</f>
        <v>265.67613826073654</v>
      </c>
      <c r="V55" s="23">
        <f>'Variables AMS'!T99*'Variables AMS'!T136/'Variables AMS'!T$64*'Variables AMS'!$S$64</f>
        <v>159.66575315944689</v>
      </c>
      <c r="W55" s="23">
        <f>'Variables AMS'!U99*'Variables AMS'!U136/'Variables AMS'!U$64*'Variables AMS'!$S$64</f>
        <v>203.48599311403362</v>
      </c>
      <c r="X55" s="23">
        <f>'Variables AMS'!V99*'Variables AMS'!V136/'Variables AMS'!V$64*'Variables AMS'!$S$64</f>
        <v>0.12153083760048082</v>
      </c>
      <c r="Y55" s="23">
        <f>'Variables AMS'!W99*'Variables AMS'!W136/'Variables AMS'!W$64*'Variables AMS'!$S$64</f>
        <v>0.12162711669029343</v>
      </c>
      <c r="Z55" s="23">
        <f>'Variables AMS'!X99*'Variables AMS'!X136/'Variables AMS'!X$64*'Variables AMS'!$S$64</f>
        <v>108.26955342873069</v>
      </c>
      <c r="AA55" s="23">
        <f>'Variables AMS'!Y99*'Variables AMS'!Y136/'Variables AMS'!Y$64*'Variables AMS'!$S$64</f>
        <v>111.7266591285637</v>
      </c>
      <c r="AB55" s="23">
        <f>'Variables AMS'!Z99*'Variables AMS'!Z136/'Variables AMS'!Z$64*'Variables AMS'!$S$64</f>
        <v>103.1775988699591</v>
      </c>
      <c r="AC55" s="23">
        <f>'Variables AMS'!AA99*'Variables AMS'!AA136/'Variables AMS'!AA$64*'Variables AMS'!$S$64</f>
        <v>29.489563407083317</v>
      </c>
      <c r="AD55" s="23">
        <f>'Variables AMS'!AB99*'Variables AMS'!AB136/'Variables AMS'!AB$64*'Variables AMS'!$S$64</f>
        <v>22.605054014010349</v>
      </c>
      <c r="AE55" s="23">
        <f>'Variables AMS'!AC99*'Variables AMS'!AC136/'Variables AMS'!AC$64*'Variables AMS'!$S$64</f>
        <v>97.59220938179314</v>
      </c>
      <c r="AF55" s="23">
        <f>'Variables AMS'!AD99*'Variables AMS'!AD136/'Variables AMS'!AD$64*'Variables AMS'!$S$64</f>
        <v>101.67939109901707</v>
      </c>
      <c r="AG55" s="23">
        <f>'Variables AMS'!AE99*'Variables AMS'!AE136/'Variables AMS'!AE$64*'Variables AMS'!$S$64</f>
        <v>103.02901542518602</v>
      </c>
      <c r="AH55" s="23">
        <f>'Variables AMS'!AF99*'Variables AMS'!AF136/'Variables AMS'!AF$64*'Variables AMS'!$S$64</f>
        <v>21.822385879980477</v>
      </c>
      <c r="AI55" s="23">
        <f>'Variables AMS'!AG99*'Variables AMS'!AG136/'Variables AMS'!AG$64*'Variables AMS'!$S$64</f>
        <v>17.938884683439056</v>
      </c>
      <c r="AJ55" s="23">
        <f>'Variables AMS'!AH99*'Variables AMS'!AH136/'Variables AMS'!AH$64*'Variables AMS'!$S$64</f>
        <v>52.379307635078462</v>
      </c>
      <c r="AK55" s="23">
        <f>'Variables AMS'!AI99*'Variables AMS'!AI136/'Variables AMS'!AI$64*'Variables AMS'!$S$64</f>
        <v>54.018138989104138</v>
      </c>
      <c r="AL55" s="23">
        <f>'Variables AMS'!AJ99*'Variables AMS'!AJ136/'Variables AMS'!AJ$64*'Variables AMS'!$S$64</f>
        <v>54.34346323753855</v>
      </c>
      <c r="AM55" s="23">
        <f>'Variables AMS'!AK99*'Variables AMS'!AK136/'Variables AMS'!AK$64*'Variables AMS'!$S$64</f>
        <v>0.12097430641934033</v>
      </c>
      <c r="AN55" s="23">
        <f>'Variables AMS'!AL99*'Variables AMS'!AL136/'Variables AMS'!AL$64*'Variables AMS'!$S$64</f>
        <v>0.12096013530661293</v>
      </c>
      <c r="AO55" s="23">
        <f>'Variables AMS'!AM99*'Variables AMS'!AM136/'Variables AMS'!AM$64*'Variables AMS'!$S$64</f>
        <v>96.671161765767096</v>
      </c>
      <c r="AP55" s="23">
        <f>'Variables AMS'!AN99*'Variables AMS'!AN136/'Variables AMS'!AN$64*'Variables AMS'!$S$64</f>
        <v>107.91490444203531</v>
      </c>
      <c r="AQ55" s="23">
        <f>'Variables AMS'!AO99*'Variables AMS'!AO136/'Variables AMS'!AO$64*'Variables AMS'!$S$64</f>
        <v>111.84478996573003</v>
      </c>
      <c r="AR55" s="23">
        <f>'Variables AMS'!AP99*'Variables AMS'!AP136/'Variables AMS'!AP$64*'Variables AMS'!$S$64</f>
        <v>115.05589266372671</v>
      </c>
      <c r="AS55" s="23">
        <f>'Variables AMS'!AQ99*'Variables AMS'!AQ136/'Variables AMS'!AQ$64*'Variables AMS'!$S$64</f>
        <v>117.23750880005524</v>
      </c>
      <c r="AT55" s="23">
        <f>'Variables AMS'!AR99*'Variables AMS'!AR136/'Variables AMS'!AR$64*'Variables AMS'!$S$64</f>
        <v>0.12090214723862222</v>
      </c>
      <c r="AU55" s="23">
        <f>'Variables AMS'!AS99*'Variables AMS'!AS136/'Variables AMS'!AS$64*'Variables AMS'!$S$64</f>
        <v>0.12088849859780987</v>
      </c>
      <c r="AV55" s="23">
        <f>'Variables AMS'!AT99*'Variables AMS'!AT136/'Variables AMS'!AT$64*'Variables AMS'!$S$64</f>
        <v>0.12087901018499624</v>
      </c>
      <c r="AW55" s="23">
        <f>'Variables AMS'!AU99*'Variables AMS'!AU136/'Variables AMS'!AU$64*'Variables AMS'!$S$64</f>
        <v>0.12087098227385866</v>
      </c>
      <c r="AX55" s="23">
        <f>'Variables AMS'!AV99*'Variables AMS'!AV136/'Variables AMS'!AV$64*'Variables AMS'!$S$64</f>
        <v>0.12085703827075646</v>
      </c>
      <c r="AY55" s="153"/>
      <c r="AZ55" s="14"/>
      <c r="BA55" s="14"/>
      <c r="BB55" s="14"/>
    </row>
    <row r="56" spans="1:54" x14ac:dyDescent="0.25">
      <c r="A56" s="171"/>
      <c r="B56" s="168"/>
      <c r="C56" t="s">
        <v>166</v>
      </c>
      <c r="D56" s="23">
        <f>'Variables AMS'!B100*'Variables AMS'!B137/'Variables AMS'!B$64*'Variables AMS'!$S$64</f>
        <v>27.222488389731783</v>
      </c>
      <c r="E56" s="23">
        <f>'Variables AMS'!C100*'Variables AMS'!C137/'Variables AMS'!C$64*'Variables AMS'!$S$64</f>
        <v>27.659554246192297</v>
      </c>
      <c r="F56" s="23">
        <f>'Variables AMS'!D100*'Variables AMS'!D137/'Variables AMS'!D$64*'Variables AMS'!$S$64</f>
        <v>29.684196941891933</v>
      </c>
      <c r="G56" s="23">
        <f>'Variables AMS'!E100*'Variables AMS'!E137/'Variables AMS'!E$64*'Variables AMS'!$S$64</f>
        <v>60.897751062247465</v>
      </c>
      <c r="H56" s="23">
        <f>'Variables AMS'!F100*'Variables AMS'!F137/'Variables AMS'!F$64*'Variables AMS'!$S$64</f>
        <v>43.979274552826645</v>
      </c>
      <c r="I56" s="23">
        <f>'Variables AMS'!G100*'Variables AMS'!G137/'Variables AMS'!G$64*'Variables AMS'!$S$64</f>
        <v>36.073087286814342</v>
      </c>
      <c r="J56" s="23">
        <f>'Variables AMS'!H100*'Variables AMS'!H137/'Variables AMS'!H$64*'Variables AMS'!$S$64</f>
        <v>74.16197694112202</v>
      </c>
      <c r="K56" s="23">
        <f>'Variables AMS'!I100*'Variables AMS'!I137/'Variables AMS'!I$64*'Variables AMS'!$S$64</f>
        <v>59.752918831678258</v>
      </c>
      <c r="L56" s="23">
        <f>'Variables AMS'!J100*'Variables AMS'!J137/'Variables AMS'!J$64*'Variables AMS'!$S$64</f>
        <v>40.889850553668857</v>
      </c>
      <c r="M56" s="23">
        <f>'Variables AMS'!K100*'Variables AMS'!K137/'Variables AMS'!K$64*'Variables AMS'!$S$64</f>
        <v>56.492330818621141</v>
      </c>
      <c r="N56" s="23">
        <f>'Variables AMS'!L100*'Variables AMS'!L137/'Variables AMS'!L$64*'Variables AMS'!$S$64</f>
        <v>76.729492217369014</v>
      </c>
      <c r="O56" s="23">
        <f>'Variables AMS'!M100*'Variables AMS'!M137/'Variables AMS'!M$64*'Variables AMS'!$S$64</f>
        <v>101.83566722662935</v>
      </c>
      <c r="P56" s="23">
        <f>'Variables AMS'!N100*'Variables AMS'!N137/'Variables AMS'!N$64*'Variables AMS'!$S$64</f>
        <v>239.40890019581951</v>
      </c>
      <c r="Q56" s="23">
        <f>'Variables AMS'!O100*'Variables AMS'!O137/'Variables AMS'!O$64*'Variables AMS'!$S$64</f>
        <v>237.40683231059185</v>
      </c>
      <c r="R56" s="23">
        <f>'Variables AMS'!P100*'Variables AMS'!P137/'Variables AMS'!P$64*'Variables AMS'!$S$64</f>
        <v>198.74071097179944</v>
      </c>
      <c r="S56" s="23">
        <f>'Variables AMS'!Q100*'Variables AMS'!Q137/'Variables AMS'!Q$64*'Variables AMS'!$S$64</f>
        <v>234.10796760251034</v>
      </c>
      <c r="T56" s="23">
        <f>'Variables AMS'!R100*'Variables AMS'!R137/'Variables AMS'!R$64*'Variables AMS'!$S$64</f>
        <v>248.81241230468385</v>
      </c>
      <c r="U56" s="23">
        <f>'Variables AMS'!S100*'Variables AMS'!S137/'Variables AMS'!S$64*'Variables AMS'!$S$64</f>
        <v>466.24067170393619</v>
      </c>
      <c r="V56" s="23">
        <f>'Variables AMS'!T100*'Variables AMS'!T137/'Variables AMS'!T$64*'Variables AMS'!$S$64</f>
        <v>384.54906623136151</v>
      </c>
      <c r="W56" s="23">
        <f>'Variables AMS'!U100*'Variables AMS'!U137/'Variables AMS'!U$64*'Variables AMS'!$S$64</f>
        <v>684.99031626667261</v>
      </c>
      <c r="X56" s="23">
        <f>'Variables AMS'!V100*'Variables AMS'!V137/'Variables AMS'!V$64*'Variables AMS'!$S$64</f>
        <v>144.8039557146119</v>
      </c>
      <c r="Y56" s="23">
        <f>'Variables AMS'!W100*'Variables AMS'!W137/'Variables AMS'!W$64*'Variables AMS'!$S$64</f>
        <v>273.25394091938813</v>
      </c>
      <c r="Z56" s="23">
        <f>'Variables AMS'!X100*'Variables AMS'!X137/'Variables AMS'!X$64*'Variables AMS'!$S$64</f>
        <v>438.13145681803371</v>
      </c>
      <c r="AA56" s="23">
        <f>'Variables AMS'!Y100*'Variables AMS'!Y137/'Variables AMS'!Y$64*'Variables AMS'!$S$64</f>
        <v>431.84668218920928</v>
      </c>
      <c r="AB56" s="23">
        <f>'Variables AMS'!Z100*'Variables AMS'!Z137/'Variables AMS'!Z$64*'Variables AMS'!$S$64</f>
        <v>416.42771055349209</v>
      </c>
      <c r="AC56" s="23">
        <f>'Variables AMS'!AA100*'Variables AMS'!AA137/'Variables AMS'!AA$64*'Variables AMS'!$S$64</f>
        <v>351.47603836055379</v>
      </c>
      <c r="AD56" s="23">
        <f>'Variables AMS'!AB100*'Variables AMS'!AB137/'Variables AMS'!AB$64*'Variables AMS'!$S$64</f>
        <v>333.39579577706928</v>
      </c>
      <c r="AE56" s="23">
        <f>'Variables AMS'!AC100*'Variables AMS'!AC137/'Variables AMS'!AC$64*'Variables AMS'!$S$64</f>
        <v>779.42076866105162</v>
      </c>
      <c r="AF56" s="23">
        <f>'Variables AMS'!AD100*'Variables AMS'!AD137/'Variables AMS'!AD$64*'Variables AMS'!$S$64</f>
        <v>770.48138041514051</v>
      </c>
      <c r="AG56" s="23">
        <f>'Variables AMS'!AE100*'Variables AMS'!AE137/'Variables AMS'!AE$64*'Variables AMS'!$S$64</f>
        <v>762.00264593296765</v>
      </c>
      <c r="AH56" s="23">
        <f>'Variables AMS'!AF100*'Variables AMS'!AF137/'Variables AMS'!AF$64*'Variables AMS'!$S$64</f>
        <v>527.27852038689468</v>
      </c>
      <c r="AI56" s="23">
        <f>'Variables AMS'!AG100*'Variables AMS'!AG137/'Variables AMS'!AG$64*'Variables AMS'!$S$64</f>
        <v>512.77624954261512</v>
      </c>
      <c r="AJ56" s="23">
        <f>'Variables AMS'!AH100*'Variables AMS'!AH137/'Variables AMS'!AH$64*'Variables AMS'!$S$64</f>
        <v>371.86195588150957</v>
      </c>
      <c r="AK56" s="23">
        <f>'Variables AMS'!AI100*'Variables AMS'!AI137/'Variables AMS'!AI$64*'Variables AMS'!$S$64</f>
        <v>374.79392364642206</v>
      </c>
      <c r="AL56" s="23">
        <f>'Variables AMS'!AJ100*'Variables AMS'!AJ137/'Variables AMS'!AJ$64*'Variables AMS'!$S$64</f>
        <v>374.0018790522451</v>
      </c>
      <c r="AM56" s="23">
        <f>'Variables AMS'!AK100*'Variables AMS'!AK137/'Variables AMS'!AK$64*'Variables AMS'!$S$64</f>
        <v>0.12097430641934033</v>
      </c>
      <c r="AN56" s="23">
        <f>'Variables AMS'!AL100*'Variables AMS'!AL137/'Variables AMS'!AL$64*'Variables AMS'!$S$64</f>
        <v>0.12096013530661293</v>
      </c>
      <c r="AO56" s="23">
        <f>'Variables AMS'!AM100*'Variables AMS'!AM137/'Variables AMS'!AM$64*'Variables AMS'!$S$64</f>
        <v>560.93642248024491</v>
      </c>
      <c r="AP56" s="23">
        <f>'Variables AMS'!AN100*'Variables AMS'!AN137/'Variables AMS'!AN$64*'Variables AMS'!$S$64</f>
        <v>577.96968006113661</v>
      </c>
      <c r="AQ56" s="23">
        <f>'Variables AMS'!AO100*'Variables AMS'!AO137/'Variables AMS'!AO$64*'Variables AMS'!$S$64</f>
        <v>585.81579047568846</v>
      </c>
      <c r="AR56" s="23">
        <f>'Variables AMS'!AP100*'Variables AMS'!AP137/'Variables AMS'!AP$64*'Variables AMS'!$S$64</f>
        <v>594.23149578325558</v>
      </c>
      <c r="AS56" s="23">
        <f>'Variables AMS'!AQ100*'Variables AMS'!AQ137/'Variables AMS'!AQ$64*'Variables AMS'!$S$64</f>
        <v>601.15956005604778</v>
      </c>
      <c r="AT56" s="23">
        <f>'Variables AMS'!AR100*'Variables AMS'!AR137/'Variables AMS'!AR$64*'Variables AMS'!$S$64</f>
        <v>0.12090214723862222</v>
      </c>
      <c r="AU56" s="23">
        <f>'Variables AMS'!AS100*'Variables AMS'!AS137/'Variables AMS'!AS$64*'Variables AMS'!$S$64</f>
        <v>0.12088849859780987</v>
      </c>
      <c r="AV56" s="23">
        <f>'Variables AMS'!AT100*'Variables AMS'!AT137/'Variables AMS'!AT$64*'Variables AMS'!$S$64</f>
        <v>0.12087901018499624</v>
      </c>
      <c r="AW56" s="23">
        <f>'Variables AMS'!AU100*'Variables AMS'!AU137/'Variables AMS'!AU$64*'Variables AMS'!$S$64</f>
        <v>0.12087098227385866</v>
      </c>
      <c r="AX56" s="23">
        <f>'Variables AMS'!AV100*'Variables AMS'!AV137/'Variables AMS'!AV$64*'Variables AMS'!$S$64</f>
        <v>0.12085703827075646</v>
      </c>
      <c r="AY56" s="153"/>
      <c r="AZ56" s="14"/>
      <c r="BA56" s="14"/>
      <c r="BB56" s="14"/>
    </row>
    <row r="57" spans="1:54" x14ac:dyDescent="0.25">
      <c r="A57" s="171"/>
      <c r="B57" s="168"/>
      <c r="C57" t="s">
        <v>167</v>
      </c>
      <c r="D57" s="23">
        <f>'Variables AMS'!B101*'Variables AMS'!B138/'Variables AMS'!B$64*'Variables AMS'!$S$64</f>
        <v>67.132272171586322</v>
      </c>
      <c r="E57" s="23">
        <f>'Variables AMS'!C101*'Variables AMS'!C138/'Variables AMS'!C$64*'Variables AMS'!$S$64</f>
        <v>68.210102515849798</v>
      </c>
      <c r="F57" s="23">
        <f>'Variables AMS'!D101*'Variables AMS'!D138/'Variables AMS'!D$64*'Variables AMS'!$S$64</f>
        <v>73.203734974803311</v>
      </c>
      <c r="G57" s="23">
        <f>'Variables AMS'!E101*'Variables AMS'!E138/'Variables AMS'!E$64*'Variables AMS'!$S$64</f>
        <v>506.25784197796202</v>
      </c>
      <c r="H57" s="23">
        <f>'Variables AMS'!F101*'Variables AMS'!F138/'Variables AMS'!F$64*'Variables AMS'!$S$64</f>
        <v>603.03945329343685</v>
      </c>
      <c r="I57" s="23">
        <f>'Variables AMS'!G101*'Variables AMS'!G138/'Variables AMS'!G$64*'Variables AMS'!$S$64</f>
        <v>741.56267620488632</v>
      </c>
      <c r="J57" s="23">
        <f>'Variables AMS'!H101*'Variables AMS'!H138/'Variables AMS'!H$64*'Variables AMS'!$S$64</f>
        <v>1125.1308783124975</v>
      </c>
      <c r="K57" s="23">
        <f>'Variables AMS'!I101*'Variables AMS'!I138/'Variables AMS'!I$64*'Variables AMS'!$S$64</f>
        <v>1389.7607902699081</v>
      </c>
      <c r="L57" s="23">
        <f>'Variables AMS'!J101*'Variables AMS'!J138/'Variables AMS'!J$64*'Variables AMS'!$S$64</f>
        <v>1653.3760218242505</v>
      </c>
      <c r="M57" s="23">
        <f>'Variables AMS'!K101*'Variables AMS'!K138/'Variables AMS'!K$64*'Variables AMS'!$S$64</f>
        <v>2232.4720061144785</v>
      </c>
      <c r="N57" s="23">
        <f>'Variables AMS'!L101*'Variables AMS'!L138/'Variables AMS'!L$64*'Variables AMS'!$S$64</f>
        <v>3065.322074505716</v>
      </c>
      <c r="O57" s="23">
        <f>'Variables AMS'!M101*'Variables AMS'!M138/'Variables AMS'!M$64*'Variables AMS'!$S$64</f>
        <v>4284.8599370821894</v>
      </c>
      <c r="P57" s="23">
        <f>'Variables AMS'!N101*'Variables AMS'!N138/'Variables AMS'!N$64*'Variables AMS'!$S$64</f>
        <v>325.47295658423349</v>
      </c>
      <c r="Q57" s="23">
        <f>'Variables AMS'!O101*'Variables AMS'!O138/'Variables AMS'!O$64*'Variables AMS'!$S$64</f>
        <v>0.12117568040608089</v>
      </c>
      <c r="R57" s="23">
        <f>'Variables AMS'!P101*'Variables AMS'!P138/'Variables AMS'!P$64*'Variables AMS'!$S$64</f>
        <v>0.12154133572101421</v>
      </c>
      <c r="S57" s="23">
        <f>'Variables AMS'!Q101*'Variables AMS'!Q138/'Variables AMS'!Q$64*'Variables AMS'!$S$64</f>
        <v>0.12080539503266363</v>
      </c>
      <c r="T57" s="23">
        <f>'Variables AMS'!R101*'Variables AMS'!R138/'Variables AMS'!R$64*'Variables AMS'!$S$64</f>
        <v>0.12096936110141675</v>
      </c>
      <c r="U57" s="23">
        <f>'Variables AMS'!S101*'Variables AMS'!S138/'Variables AMS'!S$64*'Variables AMS'!$S$64</f>
        <v>2886.5132374397417</v>
      </c>
      <c r="V57" s="23">
        <f>'Variables AMS'!T101*'Variables AMS'!T138/'Variables AMS'!T$64*'Variables AMS'!$S$64</f>
        <v>2488.4193478747475</v>
      </c>
      <c r="W57" s="23">
        <f>'Variables AMS'!U101*'Variables AMS'!U138/'Variables AMS'!U$64*'Variables AMS'!$S$64</f>
        <v>2708.7720608574577</v>
      </c>
      <c r="X57" s="23">
        <f>'Variables AMS'!V101*'Variables AMS'!V138/'Variables AMS'!V$64*'Variables AMS'!$S$64</f>
        <v>3309.8849868676539</v>
      </c>
      <c r="Y57" s="23">
        <f>'Variables AMS'!W101*'Variables AMS'!W138/'Variables AMS'!W$64*'Variables AMS'!$S$64</f>
        <v>3112.579445810879</v>
      </c>
      <c r="Z57" s="23">
        <f>'Variables AMS'!X101*'Variables AMS'!X138/'Variables AMS'!X$64*'Variables AMS'!$S$64</f>
        <v>2146.7564501901647</v>
      </c>
      <c r="AA57" s="23">
        <f>'Variables AMS'!Y101*'Variables AMS'!Y138/'Variables AMS'!Y$64*'Variables AMS'!$S$64</f>
        <v>2125.7738892503398</v>
      </c>
      <c r="AB57" s="23">
        <f>'Variables AMS'!Z101*'Variables AMS'!Z138/'Variables AMS'!Z$64*'Variables AMS'!$S$64</f>
        <v>2022.800020871937</v>
      </c>
      <c r="AC57" s="23">
        <f>'Variables AMS'!AA101*'Variables AMS'!AA138/'Variables AMS'!AA$64*'Variables AMS'!$S$64</f>
        <v>1373.9504409626456</v>
      </c>
      <c r="AD57" s="23">
        <f>'Variables AMS'!AB101*'Variables AMS'!AB138/'Variables AMS'!AB$64*'Variables AMS'!$S$64</f>
        <v>1233.7410556500213</v>
      </c>
      <c r="AE57" s="23">
        <f>'Variables AMS'!AC101*'Variables AMS'!AC138/'Variables AMS'!AC$64*'Variables AMS'!$S$64</f>
        <v>1699.9067688101002</v>
      </c>
      <c r="AF57" s="23">
        <f>'Variables AMS'!AD101*'Variables AMS'!AD138/'Variables AMS'!AD$64*'Variables AMS'!$S$64</f>
        <v>1751.3169266232592</v>
      </c>
      <c r="AG57" s="23">
        <f>'Variables AMS'!AE101*'Variables AMS'!AE138/'Variables AMS'!AE$64*'Variables AMS'!$S$64</f>
        <v>1768.6506553656714</v>
      </c>
      <c r="AH57" s="23">
        <f>'Variables AMS'!AF101*'Variables AMS'!AF138/'Variables AMS'!AF$64*'Variables AMS'!$S$64</f>
        <v>1463.2842715311833</v>
      </c>
      <c r="AI57" s="23">
        <f>'Variables AMS'!AG101*'Variables AMS'!AG138/'Variables AMS'!AG$64*'Variables AMS'!$S$64</f>
        <v>1391.9246711986918</v>
      </c>
      <c r="AJ57" s="23">
        <f>'Variables AMS'!AH101*'Variables AMS'!AH138/'Variables AMS'!AH$64*'Variables AMS'!$S$64</f>
        <v>1340.1717084030643</v>
      </c>
      <c r="AK57" s="23">
        <f>'Variables AMS'!AI101*'Variables AMS'!AI138/'Variables AMS'!AI$64*'Variables AMS'!$S$64</f>
        <v>1378.7399152367875</v>
      </c>
      <c r="AL57" s="23">
        <f>'Variables AMS'!AJ101*'Variables AMS'!AJ138/'Variables AMS'!AJ$64*'Variables AMS'!$S$64</f>
        <v>1399.1212802826819</v>
      </c>
      <c r="AM57" s="23">
        <f>'Variables AMS'!AK101*'Variables AMS'!AK138/'Variables AMS'!AK$64*'Variables AMS'!$S$64</f>
        <v>345.56214376653475</v>
      </c>
      <c r="AN57" s="23">
        <f>'Variables AMS'!AL101*'Variables AMS'!AL138/'Variables AMS'!AL$64*'Variables AMS'!$S$64</f>
        <v>122.83086801283339</v>
      </c>
      <c r="AO57" s="23">
        <f>'Variables AMS'!AM101*'Variables AMS'!AM138/'Variables AMS'!AM$64*'Variables AMS'!$S$64</f>
        <v>1118.0292376374516</v>
      </c>
      <c r="AP57" s="23">
        <f>'Variables AMS'!AN101*'Variables AMS'!AN138/'Variables AMS'!AN$64*'Variables AMS'!$S$64</f>
        <v>1389.0876094286768</v>
      </c>
      <c r="AQ57" s="23">
        <f>'Variables AMS'!AO101*'Variables AMS'!AO138/'Variables AMS'!AO$64*'Variables AMS'!$S$64</f>
        <v>1494.9884587224763</v>
      </c>
      <c r="AR57" s="23">
        <f>'Variables AMS'!AP101*'Variables AMS'!AP138/'Variables AMS'!AP$64*'Variables AMS'!$S$64</f>
        <v>1576.207548383712</v>
      </c>
      <c r="AS57" s="23">
        <f>'Variables AMS'!AQ101*'Variables AMS'!AQ138/'Variables AMS'!AQ$64*'Variables AMS'!$S$64</f>
        <v>1631.8108186914756</v>
      </c>
      <c r="AT57" s="23">
        <f>'Variables AMS'!AR101*'Variables AMS'!AR138/'Variables AMS'!AR$64*'Variables AMS'!$S$64</f>
        <v>361.24661051116686</v>
      </c>
      <c r="AU57" s="23">
        <f>'Variables AMS'!AS101*'Variables AMS'!AS138/'Variables AMS'!AS$64*'Variables AMS'!$S$64</f>
        <v>137.38463188311471</v>
      </c>
      <c r="AV57" s="23">
        <f>'Variables AMS'!AT101*'Variables AMS'!AT138/'Variables AMS'!AT$64*'Variables AMS'!$S$64</f>
        <v>97.551915038338592</v>
      </c>
      <c r="AW57" s="23">
        <f>'Variables AMS'!AU101*'Variables AMS'!AU138/'Variables AMS'!AU$64*'Variables AMS'!$S$64</f>
        <v>91.822035243116886</v>
      </c>
      <c r="AX57" s="23">
        <f>'Variables AMS'!AV101*'Variables AMS'!AV138/'Variables AMS'!AV$64*'Variables AMS'!$S$64</f>
        <v>94.807839825739805</v>
      </c>
      <c r="AY57" s="153"/>
      <c r="AZ57" s="14"/>
      <c r="BA57" s="14"/>
      <c r="BB57" s="14"/>
    </row>
    <row r="58" spans="1:54" x14ac:dyDescent="0.25">
      <c r="A58" s="18"/>
      <c r="B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53">
        <f>SUM(AY41:AY57)</f>
        <v>21301.653270877712</v>
      </c>
      <c r="AZ58" s="153">
        <f>SUM(AZ41:AZ57)</f>
        <v>16894.656262583605</v>
      </c>
      <c r="BA58" s="153">
        <f t="shared" ref="BA58:BB58" si="0">SUM(BA41:BA57)</f>
        <v>18418.887643278693</v>
      </c>
      <c r="BB58" s="153">
        <f t="shared" si="0"/>
        <v>26773.632681363659</v>
      </c>
    </row>
    <row r="59" spans="1:54" x14ac:dyDescent="0.25">
      <c r="A59" s="18"/>
      <c r="B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row>
    <row r="60" spans="1:54" x14ac:dyDescent="0.25">
      <c r="A60" s="171" t="s">
        <v>308</v>
      </c>
      <c r="B60" s="26" t="s">
        <v>314</v>
      </c>
      <c r="C60" t="s">
        <v>152</v>
      </c>
      <c r="D60" s="25">
        <f>'Variables AMS'!B159*'Variables AMS'!B196*'Variables AMS'!B233/'Variables AMS'!B$64*'Variables AMS'!$S$64</f>
        <v>60.324509157678655</v>
      </c>
      <c r="E60" s="25">
        <f>'Variables AMS'!C159*'Variables AMS'!C196*'Variables AMS'!C233/'Variables AMS'!C$64*'Variables AMS'!$S$64</f>
        <v>61.016414719838302</v>
      </c>
      <c r="F60" s="25">
        <f>'Variables AMS'!D159*'Variables AMS'!D196*'Variables AMS'!D233/'Variables AMS'!D$64*'Variables AMS'!$S$64</f>
        <v>62.075746805423847</v>
      </c>
      <c r="G60" s="25">
        <f>'Variables AMS'!E159*'Variables AMS'!E196*'Variables AMS'!E233/'Variables AMS'!E$64*'Variables AMS'!$S$64</f>
        <v>61.904666596258487</v>
      </c>
      <c r="H60" s="25">
        <f>'Variables AMS'!F159*'Variables AMS'!F196*'Variables AMS'!F233/'Variables AMS'!F$64*'Variables AMS'!$S$64</f>
        <v>57.603731532068409</v>
      </c>
      <c r="I60" s="25">
        <f>'Variables AMS'!G159*'Variables AMS'!G196*'Variables AMS'!G233/'Variables AMS'!G$64*'Variables AMS'!$S$64</f>
        <v>50.383833892028925</v>
      </c>
      <c r="J60" s="25">
        <f>'Variables AMS'!H159*'Variables AMS'!H196*'Variables AMS'!H233/'Variables AMS'!H$64*'Variables AMS'!$S$64</f>
        <v>49.066605394665515</v>
      </c>
      <c r="K60" s="25">
        <f>'Variables AMS'!I159*'Variables AMS'!I196*'Variables AMS'!I233/'Variables AMS'!I$64*'Variables AMS'!$S$64</f>
        <v>47.677962939659864</v>
      </c>
      <c r="L60" s="25">
        <f>'Variables AMS'!J159*'Variables AMS'!J196*'Variables AMS'!J233/'Variables AMS'!J$64*'Variables AMS'!$S$64</f>
        <v>45.922524930365384</v>
      </c>
      <c r="M60" s="25">
        <f>'Variables AMS'!K159*'Variables AMS'!K196*'Variables AMS'!K233/'Variables AMS'!K$64*'Variables AMS'!$S$64</f>
        <v>45.65734523941331</v>
      </c>
      <c r="N60" s="25">
        <f>'Variables AMS'!L159*'Variables AMS'!L196*'Variables AMS'!L233/'Variables AMS'!L$64*'Variables AMS'!$S$64</f>
        <v>43.557871183048903</v>
      </c>
      <c r="O60" s="25">
        <f>'Variables AMS'!M159*'Variables AMS'!M196*'Variables AMS'!M233/'Variables AMS'!M$64*'Variables AMS'!$S$64</f>
        <v>40.235423614645441</v>
      </c>
      <c r="P60" s="25">
        <f>'Variables AMS'!N159*'Variables AMS'!N196*'Variables AMS'!N233/'Variables AMS'!N$64*'Variables AMS'!$S$64</f>
        <v>30.964099734709084</v>
      </c>
      <c r="Q60" s="25">
        <f>'Variables AMS'!O159*'Variables AMS'!O196*'Variables AMS'!O233/'Variables AMS'!O$64*'Variables AMS'!$S$64</f>
        <v>23.943289116221717</v>
      </c>
      <c r="R60" s="25">
        <f>'Variables AMS'!P159*'Variables AMS'!P196*'Variables AMS'!P233/'Variables AMS'!P$64*'Variables AMS'!$S$64</f>
        <v>18.586127141887488</v>
      </c>
      <c r="S60" s="25">
        <f>'Variables AMS'!Q159*'Variables AMS'!Q196*'Variables AMS'!Q233/'Variables AMS'!Q$64*'Variables AMS'!$S$64</f>
        <v>16.887214231885942</v>
      </c>
      <c r="T60" s="25">
        <f>'Variables AMS'!R159*'Variables AMS'!R196*'Variables AMS'!R233/'Variables AMS'!R$64*'Variables AMS'!$S$64</f>
        <v>15.152005618065806</v>
      </c>
      <c r="U60" s="25">
        <f>'Variables AMS'!S159*'Variables AMS'!S196*'Variables AMS'!S233/'Variables AMS'!S$64*'Variables AMS'!$S$64</f>
        <v>14.331369201759086</v>
      </c>
      <c r="V60" s="25">
        <f>'Variables AMS'!T159*'Variables AMS'!T196*'Variables AMS'!T233/'Variables AMS'!T$64*'Variables AMS'!$S$64</f>
        <v>14.473271340145503</v>
      </c>
      <c r="W60" s="25">
        <f>'Variables AMS'!U159*'Variables AMS'!U196*'Variables AMS'!U233/'Variables AMS'!U$64*'Variables AMS'!$S$64</f>
        <v>14.86745261510211</v>
      </c>
      <c r="X60" s="25">
        <f>'Variables AMS'!V159*'Variables AMS'!V196*'Variables AMS'!V233/'Variables AMS'!V$64*'Variables AMS'!$S$64</f>
        <v>15.080521341525502</v>
      </c>
      <c r="Y60" s="25">
        <f>'Variables AMS'!W159*'Variables AMS'!W196*'Variables AMS'!W233/'Variables AMS'!W$64*'Variables AMS'!$S$64</f>
        <v>15.201865285927592</v>
      </c>
      <c r="Z60" s="25">
        <f>'Variables AMS'!X159*'Variables AMS'!X196*'Variables AMS'!X233/'Variables AMS'!X$64*'Variables AMS'!$S$64</f>
        <v>15.909467534709078</v>
      </c>
      <c r="AA60" s="25">
        <f>'Variables AMS'!Y159*'Variables AMS'!Y196*'Variables AMS'!Y233/'Variables AMS'!Y$64*'Variables AMS'!$S$64</f>
        <v>16.114865499874622</v>
      </c>
      <c r="AB60" s="25">
        <f>'Variables AMS'!Z159*'Variables AMS'!Z196*'Variables AMS'!Z233/'Variables AMS'!Z$64*'Variables AMS'!$S$64</f>
        <v>16.098145319799315</v>
      </c>
      <c r="AC60" s="25">
        <f>'Variables AMS'!AA159*'Variables AMS'!AA196*'Variables AMS'!AA233/'Variables AMS'!AA$64*'Variables AMS'!$S$64</f>
        <v>15.113301341575408</v>
      </c>
      <c r="AD60" s="25">
        <f>'Variables AMS'!AB159*'Variables AMS'!AB196*'Variables AMS'!AB233/'Variables AMS'!AB$64*'Variables AMS'!$S$64</f>
        <v>14.118901017309705</v>
      </c>
      <c r="AE60" s="25">
        <f>'Variables AMS'!AC159*'Variables AMS'!AC196*'Variables AMS'!AC233/'Variables AMS'!AC$64*'Variables AMS'!$S$64</f>
        <v>13.719497772262619</v>
      </c>
      <c r="AF60" s="25">
        <f>'Variables AMS'!AD159*'Variables AMS'!AD196*'Variables AMS'!AD233/'Variables AMS'!AD$64*'Variables AMS'!$S$64</f>
        <v>13.465020200621172</v>
      </c>
      <c r="AG60" s="25">
        <f>'Variables AMS'!AE159*'Variables AMS'!AE196*'Variables AMS'!AE233/'Variables AMS'!AE$64*'Variables AMS'!$S$64</f>
        <v>13.240319260910368</v>
      </c>
      <c r="AH60" s="25">
        <f>'Variables AMS'!AF159*'Variables AMS'!AF196*'Variables AMS'!AF233/'Variables AMS'!AF$64*'Variables AMS'!$S$64</f>
        <v>13.117733414416257</v>
      </c>
      <c r="AI60" s="25">
        <f>'Variables AMS'!AG159*'Variables AMS'!AG196*'Variables AMS'!AG233/'Variables AMS'!AG$64*'Variables AMS'!$S$64</f>
        <v>12.970154504880764</v>
      </c>
      <c r="AJ60" s="25">
        <f>'Variables AMS'!AH159*'Variables AMS'!AH196*'Variables AMS'!AH233/'Variables AMS'!AH$64*'Variables AMS'!$S$64</f>
        <v>12.989092837390782</v>
      </c>
      <c r="AK60" s="25">
        <f>'Variables AMS'!AI159*'Variables AMS'!AI196*'Variables AMS'!AI233/'Variables AMS'!AI$64*'Variables AMS'!$S$64</f>
        <v>13.076685522820593</v>
      </c>
      <c r="AL60" s="25">
        <f>'Variables AMS'!AJ159*'Variables AMS'!AJ196*'Variables AMS'!AJ233/'Variables AMS'!AJ$64*'Variables AMS'!$S$64</f>
        <v>13.141577478573998</v>
      </c>
      <c r="AM60" s="25">
        <f>'Variables AMS'!AK159*'Variables AMS'!AK196*'Variables AMS'!AK233/'Variables AMS'!AK$64*'Variables AMS'!$S$64</f>
        <v>13.304320588092002</v>
      </c>
      <c r="AN60" s="25">
        <f>'Variables AMS'!AL159*'Variables AMS'!AL196*'Variables AMS'!AL233/'Variables AMS'!AL$64*'Variables AMS'!$S$64</f>
        <v>13.568255016609537</v>
      </c>
      <c r="AO60" s="25">
        <f>'Variables AMS'!AM159*'Variables AMS'!AM196*'Variables AMS'!AM233/'Variables AMS'!AM$64*'Variables AMS'!$S$64</f>
        <v>13.482378918162981</v>
      </c>
      <c r="AP60" s="25">
        <f>'Variables AMS'!AN159*'Variables AMS'!AN196*'Variables AMS'!AN233/'Variables AMS'!AN$64*'Variables AMS'!$S$64</f>
        <v>13.298181536398891</v>
      </c>
      <c r="AQ60" s="25">
        <f>'Variables AMS'!AO159*'Variables AMS'!AO196*'Variables AMS'!AO233/'Variables AMS'!AO$64*'Variables AMS'!$S$64</f>
        <v>13.112731567825747</v>
      </c>
      <c r="AR60" s="25">
        <f>'Variables AMS'!AP159*'Variables AMS'!AP196*'Variables AMS'!AP233/'Variables AMS'!AP$64*'Variables AMS'!$S$64</f>
        <v>12.951040829307232</v>
      </c>
      <c r="AS60" s="25">
        <f>'Variables AMS'!AQ159*'Variables AMS'!AQ196*'Variables AMS'!AQ233/'Variables AMS'!AQ$64*'Variables AMS'!$S$64</f>
        <v>12.80586204874567</v>
      </c>
      <c r="AT60" s="25">
        <f>'Variables AMS'!AR159*'Variables AMS'!AR196*'Variables AMS'!AR233/'Variables AMS'!AR$64*'Variables AMS'!$S$64</f>
        <v>12.805169068112223</v>
      </c>
      <c r="AU60" s="25">
        <f>'Variables AMS'!AS159*'Variables AMS'!AS196*'Variables AMS'!AS233/'Variables AMS'!AS$64*'Variables AMS'!$S$64</f>
        <v>12.857202335049207</v>
      </c>
      <c r="AV60" s="25">
        <f>'Variables AMS'!AT159*'Variables AMS'!AT196*'Variables AMS'!AT233/'Variables AMS'!AT$64*'Variables AMS'!$S$64</f>
        <v>12.926461204693977</v>
      </c>
      <c r="AW60" s="25">
        <f>'Variables AMS'!AU159*'Variables AMS'!AU196*'Variables AMS'!AU233/'Variables AMS'!AU$64*'Variables AMS'!$S$64</f>
        <v>13.004641760339329</v>
      </c>
      <c r="AX60" s="25">
        <f>'Variables AMS'!AV159*'Variables AMS'!AV196*'Variables AMS'!AV233/'Variables AMS'!AV$64*'Variables AMS'!$S$64</f>
        <v>13.089636061786386</v>
      </c>
      <c r="AY60" s="18"/>
    </row>
    <row r="61" spans="1:54" x14ac:dyDescent="0.25">
      <c r="A61" s="171"/>
      <c r="B61" s="167" t="s">
        <v>311</v>
      </c>
      <c r="C61" t="s">
        <v>153</v>
      </c>
      <c r="D61" s="25">
        <f>'Variables AMS'!B160*'Variables AMS'!B197*'Variables AMS'!B234/'Variables AMS'!B$64*'Variables AMS'!$S$64</f>
        <v>51764.576510275474</v>
      </c>
      <c r="E61" s="25">
        <f>'Variables AMS'!C160*'Variables AMS'!C197*'Variables AMS'!C234/'Variables AMS'!C$64*'Variables AMS'!$S$64</f>
        <v>52587.513101704484</v>
      </c>
      <c r="F61" s="25">
        <f>'Variables AMS'!D160*'Variables AMS'!D197*'Variables AMS'!D234/'Variables AMS'!D$64*'Variables AMS'!$S$64</f>
        <v>53512.235059165607</v>
      </c>
      <c r="G61" s="25">
        <f>'Variables AMS'!E160*'Variables AMS'!E197*'Variables AMS'!E234/'Variables AMS'!E$64*'Variables AMS'!$S$64</f>
        <v>53564.567395891652</v>
      </c>
      <c r="H61" s="25">
        <f>'Variables AMS'!F160*'Variables AMS'!F197*'Variables AMS'!F234/'Variables AMS'!F$64*'Variables AMS'!$S$64</f>
        <v>59249.647860559366</v>
      </c>
      <c r="I61" s="25">
        <f>'Variables AMS'!G160*'Variables AMS'!G197*'Variables AMS'!G234/'Variables AMS'!G$64*'Variables AMS'!$S$64</f>
        <v>45325.02170054867</v>
      </c>
      <c r="J61" s="25">
        <f>'Variables AMS'!H160*'Variables AMS'!H197*'Variables AMS'!H234/'Variables AMS'!H$64*'Variables AMS'!$S$64</f>
        <v>51355.214373858689</v>
      </c>
      <c r="K61" s="25">
        <f>'Variables AMS'!I160*'Variables AMS'!I197*'Variables AMS'!I234/'Variables AMS'!I$64*'Variables AMS'!$S$64</f>
        <v>57102.606094111899</v>
      </c>
      <c r="L61" s="25">
        <f>'Variables AMS'!J160*'Variables AMS'!J197*'Variables AMS'!J234/'Variables AMS'!J$64*'Variables AMS'!$S$64</f>
        <v>60671.590447984745</v>
      </c>
      <c r="M61" s="25">
        <f>'Variables AMS'!K160*'Variables AMS'!K197*'Variables AMS'!K234/'Variables AMS'!K$64*'Variables AMS'!$S$64</f>
        <v>56362.825168594296</v>
      </c>
      <c r="N61" s="25">
        <f>'Variables AMS'!L160*'Variables AMS'!L197*'Variables AMS'!L234/'Variables AMS'!L$64*'Variables AMS'!$S$64</f>
        <v>51496.631075315781</v>
      </c>
      <c r="O61" s="25">
        <f>'Variables AMS'!M160*'Variables AMS'!M197*'Variables AMS'!M234/'Variables AMS'!M$64*'Variables AMS'!$S$64</f>
        <v>43993.021689214918</v>
      </c>
      <c r="P61" s="25">
        <f>'Variables AMS'!N160*'Variables AMS'!N197*'Variables AMS'!N234/'Variables AMS'!N$64*'Variables AMS'!$S$64</f>
        <v>38802.560829640985</v>
      </c>
      <c r="Q61" s="25">
        <f>'Variables AMS'!O160*'Variables AMS'!O197*'Variables AMS'!O234/'Variables AMS'!O$64*'Variables AMS'!$S$64</f>
        <v>42018.599995189637</v>
      </c>
      <c r="R61" s="25">
        <f>'Variables AMS'!P160*'Variables AMS'!P197*'Variables AMS'!P234/'Variables AMS'!P$64*'Variables AMS'!$S$64</f>
        <v>46895.970826158271</v>
      </c>
      <c r="S61" s="25">
        <f>'Variables AMS'!Q160*'Variables AMS'!Q197*'Variables AMS'!Q234/'Variables AMS'!Q$64*'Variables AMS'!$S$64</f>
        <v>42975.266637386616</v>
      </c>
      <c r="T61" s="25">
        <f>'Variables AMS'!R160*'Variables AMS'!R197*'Variables AMS'!R234/'Variables AMS'!R$64*'Variables AMS'!$S$64</f>
        <v>42782.825848434448</v>
      </c>
      <c r="U61" s="25">
        <f>'Variables AMS'!S160*'Variables AMS'!S197*'Variables AMS'!S234/'Variables AMS'!S$64*'Variables AMS'!$S$64</f>
        <v>43847.982894375244</v>
      </c>
      <c r="V61" s="25">
        <f>'Variables AMS'!T160*'Variables AMS'!T197*'Variables AMS'!T234/'Variables AMS'!T$64*'Variables AMS'!$S$64</f>
        <v>44908.823827846034</v>
      </c>
      <c r="W61" s="25">
        <f>'Variables AMS'!U160*'Variables AMS'!U197*'Variables AMS'!U234/'Variables AMS'!U$64*'Variables AMS'!$S$64</f>
        <v>46120.921727219953</v>
      </c>
      <c r="X61" s="25">
        <f>'Variables AMS'!V160*'Variables AMS'!V197*'Variables AMS'!V234/'Variables AMS'!V$64*'Variables AMS'!$S$64</f>
        <v>46203.393157782528</v>
      </c>
      <c r="Y61" s="25">
        <f>'Variables AMS'!W160*'Variables AMS'!W197*'Variables AMS'!W234/'Variables AMS'!W$64*'Variables AMS'!$S$64</f>
        <v>46430.250745103804</v>
      </c>
      <c r="Z61" s="25">
        <f>'Variables AMS'!X160*'Variables AMS'!X197*'Variables AMS'!X234/'Variables AMS'!X$64*'Variables AMS'!$S$64</f>
        <v>44098.841336523408</v>
      </c>
      <c r="AA61" s="25">
        <f>'Variables AMS'!Y160*'Variables AMS'!Y197*'Variables AMS'!Y234/'Variables AMS'!Y$64*'Variables AMS'!$S$64</f>
        <v>42017.579146537471</v>
      </c>
      <c r="AB61" s="25">
        <f>'Variables AMS'!Z160*'Variables AMS'!Z197*'Variables AMS'!Z234/'Variables AMS'!Z$64*'Variables AMS'!$S$64</f>
        <v>40089.36789916025</v>
      </c>
      <c r="AC61" s="25">
        <f>'Variables AMS'!AA160*'Variables AMS'!AA197*'Variables AMS'!AA234/'Variables AMS'!AA$64*'Variables AMS'!$S$64</f>
        <v>38052.557337296552</v>
      </c>
      <c r="AD61" s="25">
        <f>'Variables AMS'!AB160*'Variables AMS'!AB197*'Variables AMS'!AB234/'Variables AMS'!AB$64*'Variables AMS'!$S$64</f>
        <v>36190.829522575819</v>
      </c>
      <c r="AE61" s="25">
        <f>'Variables AMS'!AC160*'Variables AMS'!AC197*'Variables AMS'!AC234/'Variables AMS'!AC$64*'Variables AMS'!$S$64</f>
        <v>34172.936040573382</v>
      </c>
      <c r="AF61" s="25">
        <f>'Variables AMS'!AD160*'Variables AMS'!AD197*'Variables AMS'!AD234/'Variables AMS'!AD$64*'Variables AMS'!$S$64</f>
        <v>32219.446376788255</v>
      </c>
      <c r="AG61" s="25">
        <f>'Variables AMS'!AE160*'Variables AMS'!AE197*'Variables AMS'!AE234/'Variables AMS'!AE$64*'Variables AMS'!$S$64</f>
        <v>30327.70616202219</v>
      </c>
      <c r="AH61" s="25">
        <f>'Variables AMS'!AF160*'Variables AMS'!AF197*'Variables AMS'!AF234/'Variables AMS'!AF$64*'Variables AMS'!$S$64</f>
        <v>28512.204015210777</v>
      </c>
      <c r="AI61" s="25">
        <f>'Variables AMS'!AG160*'Variables AMS'!AG197*'Variables AMS'!AG234/'Variables AMS'!AG$64*'Variables AMS'!$S$64</f>
        <v>26741.997518436128</v>
      </c>
      <c r="AJ61" s="25">
        <f>'Variables AMS'!AH160*'Variables AMS'!AH197*'Variables AMS'!AH234/'Variables AMS'!AH$64*'Variables AMS'!$S$64</f>
        <v>24971.128186467573</v>
      </c>
      <c r="AK61" s="25">
        <f>'Variables AMS'!AI160*'Variables AMS'!AI197*'Variables AMS'!AI234/'Variables AMS'!AI$64*'Variables AMS'!$S$64</f>
        <v>23188.922096927261</v>
      </c>
      <c r="AL61" s="25">
        <f>'Variables AMS'!AJ160*'Variables AMS'!AJ197*'Variables AMS'!AJ234/'Variables AMS'!AJ$64*'Variables AMS'!$S$64</f>
        <v>21382.549622441566</v>
      </c>
      <c r="AM61" s="25">
        <f>'Variables AMS'!AK160*'Variables AMS'!AK197*'Variables AMS'!AK234/'Variables AMS'!AK$64*'Variables AMS'!$S$64</f>
        <v>19596.930412280664</v>
      </c>
      <c r="AN61" s="25">
        <f>'Variables AMS'!AL160*'Variables AMS'!AL197*'Variables AMS'!AL234/'Variables AMS'!AL$64*'Variables AMS'!$S$64</f>
        <v>17720.523900537322</v>
      </c>
      <c r="AO61" s="25">
        <f>'Variables AMS'!AM160*'Variables AMS'!AM197*'Variables AMS'!AM234/'Variables AMS'!AM$64*'Variables AMS'!$S$64</f>
        <v>16707.398502026619</v>
      </c>
      <c r="AP61" s="25">
        <f>'Variables AMS'!AN160*'Variables AMS'!AN197*'Variables AMS'!AN234/'Variables AMS'!AN$64*'Variables AMS'!$S$64</f>
        <v>15727.358123319851</v>
      </c>
      <c r="AQ61" s="25">
        <f>'Variables AMS'!AO160*'Variables AMS'!AO197*'Variables AMS'!AO234/'Variables AMS'!AO$64*'Variables AMS'!$S$64</f>
        <v>14801.554367942685</v>
      </c>
      <c r="AR61" s="25">
        <f>'Variables AMS'!AP160*'Variables AMS'!AP197*'Variables AMS'!AP234/'Variables AMS'!AP$64*'Variables AMS'!$S$64</f>
        <v>13884.819161550427</v>
      </c>
      <c r="AS61" s="25">
        <f>'Variables AMS'!AQ160*'Variables AMS'!AQ197*'Variables AMS'!AQ234/'Variables AMS'!AQ$64*'Variables AMS'!$S$64</f>
        <v>12784.90319839099</v>
      </c>
      <c r="AT61" s="25">
        <f>'Variables AMS'!AR160*'Variables AMS'!AR197*'Variables AMS'!AR234/'Variables AMS'!AR$64*'Variables AMS'!$S$64</f>
        <v>12616.806768370643</v>
      </c>
      <c r="AU61" s="25">
        <f>'Variables AMS'!AS160*'Variables AMS'!AS197*'Variables AMS'!AS234/'Variables AMS'!AS$64*'Variables AMS'!$S$64</f>
        <v>12532.405769484301</v>
      </c>
      <c r="AV61" s="25">
        <f>'Variables AMS'!AT160*'Variables AMS'!AT197*'Variables AMS'!AT234/'Variables AMS'!AT$64*'Variables AMS'!$S$64</f>
        <v>12429.071349245101</v>
      </c>
      <c r="AW61" s="25">
        <f>'Variables AMS'!AU160*'Variables AMS'!AU197*'Variables AMS'!AU234/'Variables AMS'!AU$64*'Variables AMS'!$S$64</f>
        <v>12297.199451108076</v>
      </c>
      <c r="AX61" s="25">
        <f>'Variables AMS'!AV160*'Variables AMS'!AV197*'Variables AMS'!AV234/'Variables AMS'!AV$64*'Variables AMS'!$S$64</f>
        <v>12134.811675936873</v>
      </c>
      <c r="AY61" s="18"/>
    </row>
    <row r="62" spans="1:54" x14ac:dyDescent="0.25">
      <c r="A62" s="171"/>
      <c r="B62" s="167"/>
      <c r="C62" t="s">
        <v>154</v>
      </c>
      <c r="D62" s="25">
        <f>'Variables AMS'!B161*'Variables AMS'!B198*'Variables AMS'!B235/'Variables AMS'!B$64*'Variables AMS'!$S$64</f>
        <v>533.87310630447564</v>
      </c>
      <c r="E62" s="25">
        <f>'Variables AMS'!C161*'Variables AMS'!C198*'Variables AMS'!C235/'Variables AMS'!C$64*'Variables AMS'!$S$64</f>
        <v>541.28871435588701</v>
      </c>
      <c r="F62" s="25">
        <f>'Variables AMS'!D161*'Variables AMS'!D198*'Variables AMS'!D235/'Variables AMS'!D$64*'Variables AMS'!$S$64</f>
        <v>551.86461809164359</v>
      </c>
      <c r="G62" s="25">
        <f>'Variables AMS'!E161*'Variables AMS'!E198*'Variables AMS'!E235/'Variables AMS'!E$64*'Variables AMS'!$S$64</f>
        <v>795.9092020785256</v>
      </c>
      <c r="H62" s="25">
        <f>'Variables AMS'!F161*'Variables AMS'!F198*'Variables AMS'!F235/'Variables AMS'!F$64*'Variables AMS'!$S$64</f>
        <v>1080.0998757792233</v>
      </c>
      <c r="I62" s="25">
        <f>'Variables AMS'!G161*'Variables AMS'!G198*'Variables AMS'!G235/'Variables AMS'!G$64*'Variables AMS'!$S$64</f>
        <v>1341.3763411502682</v>
      </c>
      <c r="J62" s="25">
        <f>'Variables AMS'!H161*'Variables AMS'!H198*'Variables AMS'!H235/'Variables AMS'!H$64*'Variables AMS'!$S$64</f>
        <v>1614.2611616948891</v>
      </c>
      <c r="K62" s="25">
        <f>'Variables AMS'!I161*'Variables AMS'!I198*'Variables AMS'!I235/'Variables AMS'!I$64*'Variables AMS'!$S$64</f>
        <v>1857.2589137621753</v>
      </c>
      <c r="L62" s="25">
        <f>'Variables AMS'!J161*'Variables AMS'!J198*'Variables AMS'!J235/'Variables AMS'!J$64*'Variables AMS'!$S$64</f>
        <v>2077.3967729464048</v>
      </c>
      <c r="M62" s="25">
        <f>'Variables AMS'!K161*'Variables AMS'!K198*'Variables AMS'!K235/'Variables AMS'!K$64*'Variables AMS'!$S$64</f>
        <v>2294.6867101415983</v>
      </c>
      <c r="N62" s="25">
        <f>'Variables AMS'!L161*'Variables AMS'!L198*'Variables AMS'!L235/'Variables AMS'!L$64*'Variables AMS'!$S$64</f>
        <v>2531.4117039773</v>
      </c>
      <c r="O62" s="25">
        <f>'Variables AMS'!M161*'Variables AMS'!M198*'Variables AMS'!M235/'Variables AMS'!M$64*'Variables AMS'!$S$64</f>
        <v>2794.0934626223707</v>
      </c>
      <c r="P62" s="25">
        <f>'Variables AMS'!N161*'Variables AMS'!N198*'Variables AMS'!N235/'Variables AMS'!N$64*'Variables AMS'!$S$64</f>
        <v>2816.4134869365589</v>
      </c>
      <c r="Q62" s="25">
        <f>'Variables AMS'!O161*'Variables AMS'!O198*'Variables AMS'!O235/'Variables AMS'!O$64*'Variables AMS'!$S$64</f>
        <v>2795.180956889461</v>
      </c>
      <c r="R62" s="25">
        <f>'Variables AMS'!P161*'Variables AMS'!P198*'Variables AMS'!P235/'Variables AMS'!P$64*'Variables AMS'!$S$64</f>
        <v>2760.5438371572732</v>
      </c>
      <c r="S62" s="25">
        <f>'Variables AMS'!Q161*'Variables AMS'!Q198*'Variables AMS'!Q235/'Variables AMS'!Q$64*'Variables AMS'!$S$64</f>
        <v>2759.1773655961197</v>
      </c>
      <c r="T62" s="25">
        <f>'Variables AMS'!R161*'Variables AMS'!R198*'Variables AMS'!R235/'Variables AMS'!R$64*'Variables AMS'!$S$64</f>
        <v>2705.129211820758</v>
      </c>
      <c r="U62" s="25">
        <f>'Variables AMS'!S161*'Variables AMS'!S198*'Variables AMS'!S235/'Variables AMS'!S$64*'Variables AMS'!$S$64</f>
        <v>2795.0148011435613</v>
      </c>
      <c r="V62" s="25">
        <f>'Variables AMS'!T161*'Variables AMS'!T198*'Variables AMS'!T235/'Variables AMS'!T$64*'Variables AMS'!$S$64</f>
        <v>2893.365073666836</v>
      </c>
      <c r="W62" s="25">
        <f>'Variables AMS'!U161*'Variables AMS'!U198*'Variables AMS'!U235/'Variables AMS'!U$64*'Variables AMS'!$S$64</f>
        <v>2978.5797258328698</v>
      </c>
      <c r="X62" s="25">
        <f>'Variables AMS'!V161*'Variables AMS'!V198*'Variables AMS'!V235/'Variables AMS'!V$64*'Variables AMS'!$S$64</f>
        <v>3156.1464692947643</v>
      </c>
      <c r="Y62" s="25">
        <f>'Variables AMS'!W161*'Variables AMS'!W198*'Variables AMS'!W235/'Variables AMS'!W$64*'Variables AMS'!$S$64</f>
        <v>3363.5303524000092</v>
      </c>
      <c r="Z62" s="25">
        <f>'Variables AMS'!X161*'Variables AMS'!X198*'Variables AMS'!X235/'Variables AMS'!X$64*'Variables AMS'!$S$64</f>
        <v>3402.9895215727129</v>
      </c>
      <c r="AA62" s="25">
        <f>'Variables AMS'!Y161*'Variables AMS'!Y198*'Variables AMS'!Y235/'Variables AMS'!Y$64*'Variables AMS'!$S$64</f>
        <v>3423.6822433680368</v>
      </c>
      <c r="AB62" s="25">
        <f>'Variables AMS'!Z161*'Variables AMS'!Z198*'Variables AMS'!Z235/'Variables AMS'!Z$64*'Variables AMS'!$S$64</f>
        <v>3458.6415046192392</v>
      </c>
      <c r="AC62" s="25">
        <f>'Variables AMS'!AA161*'Variables AMS'!AA198*'Variables AMS'!AA235/'Variables AMS'!AA$64*'Variables AMS'!$S$64</f>
        <v>3482.507440214365</v>
      </c>
      <c r="AD62" s="25">
        <f>'Variables AMS'!AB161*'Variables AMS'!AB198*'Variables AMS'!AB235/'Variables AMS'!AB$64*'Variables AMS'!$S$64</f>
        <v>3515.9252069058666</v>
      </c>
      <c r="AE62" s="25">
        <f>'Variables AMS'!AC161*'Variables AMS'!AC198*'Variables AMS'!AC235/'Variables AMS'!AC$64*'Variables AMS'!$S$64</f>
        <v>4053.4615354335706</v>
      </c>
      <c r="AF62" s="25">
        <f>'Variables AMS'!AD161*'Variables AMS'!AD198*'Variables AMS'!AD235/'Variables AMS'!AD$64*'Variables AMS'!$S$64</f>
        <v>4725.4805969726522</v>
      </c>
      <c r="AG62" s="25">
        <f>'Variables AMS'!AE161*'Variables AMS'!AE198*'Variables AMS'!AE235/'Variables AMS'!AE$64*'Variables AMS'!$S$64</f>
        <v>5430.5448019107716</v>
      </c>
      <c r="AH62" s="25">
        <f>'Variables AMS'!AF161*'Variables AMS'!AF198*'Variables AMS'!AF235/'Variables AMS'!AF$64*'Variables AMS'!$S$64</f>
        <v>6166.6033295914494</v>
      </c>
      <c r="AI62" s="25">
        <f>'Variables AMS'!AG161*'Variables AMS'!AG198*'Variables AMS'!AG235/'Variables AMS'!AG$64*'Variables AMS'!$S$64</f>
        <v>6957.0593132976146</v>
      </c>
      <c r="AJ62" s="25">
        <f>'Variables AMS'!AH161*'Variables AMS'!AH198*'Variables AMS'!AH235/'Variables AMS'!AH$64*'Variables AMS'!$S$64</f>
        <v>7900.0210857472457</v>
      </c>
      <c r="AK62" s="25">
        <f>'Variables AMS'!AI161*'Variables AMS'!AI198*'Variables AMS'!AI235/'Variables AMS'!AI$64*'Variables AMS'!$S$64</f>
        <v>8958.2916363305867</v>
      </c>
      <c r="AL62" s="25">
        <f>'Variables AMS'!AJ161*'Variables AMS'!AJ198*'Variables AMS'!AJ235/'Variables AMS'!AJ$64*'Variables AMS'!$S$64</f>
        <v>10145.501203979689</v>
      </c>
      <c r="AM62" s="25">
        <f>'Variables AMS'!AK161*'Variables AMS'!AK198*'Variables AMS'!AK235/'Variables AMS'!AK$64*'Variables AMS'!$S$64</f>
        <v>11469.04281651022</v>
      </c>
      <c r="AN62" s="25">
        <f>'Variables AMS'!AL161*'Variables AMS'!AL198*'Variables AMS'!AL235/'Variables AMS'!AL$64*'Variables AMS'!$S$64</f>
        <v>12996.654999327357</v>
      </c>
      <c r="AO62" s="25">
        <f>'Variables AMS'!AM161*'Variables AMS'!AM198*'Variables AMS'!AM235/'Variables AMS'!AM$64*'Variables AMS'!$S$64</f>
        <v>13672.351425795885</v>
      </c>
      <c r="AP62" s="25">
        <f>'Variables AMS'!AN161*'Variables AMS'!AN198*'Variables AMS'!AN235/'Variables AMS'!AN$64*'Variables AMS'!$S$64</f>
        <v>14259.63105498822</v>
      </c>
      <c r="AQ62" s="25">
        <f>'Variables AMS'!AO161*'Variables AMS'!AO198*'Variables AMS'!AO235/'Variables AMS'!AO$64*'Variables AMS'!$S$64</f>
        <v>15110.858274142964</v>
      </c>
      <c r="AR62" s="25">
        <f>'Variables AMS'!AP161*'Variables AMS'!AP198*'Variables AMS'!AP235/'Variables AMS'!AP$64*'Variables AMS'!$S$64</f>
        <v>16308.719824892558</v>
      </c>
      <c r="AS62" s="25">
        <f>'Variables AMS'!AQ161*'Variables AMS'!AQ198*'Variables AMS'!AQ235/'Variables AMS'!AQ$64*'Variables AMS'!$S$64</f>
        <v>17730.338698348554</v>
      </c>
      <c r="AT62" s="25">
        <f>'Variables AMS'!AR161*'Variables AMS'!AR198*'Variables AMS'!AR235/'Variables AMS'!AR$64*'Variables AMS'!$S$64</f>
        <v>18065.053542073623</v>
      </c>
      <c r="AU62" s="25">
        <f>'Variables AMS'!AS161*'Variables AMS'!AS198*'Variables AMS'!AS235/'Variables AMS'!AS$64*'Variables AMS'!$S$64</f>
        <v>18210.202893284841</v>
      </c>
      <c r="AV62" s="25">
        <f>'Variables AMS'!AT161*'Variables AMS'!AT198*'Variables AMS'!AT235/'Variables AMS'!AT$64*'Variables AMS'!$S$64</f>
        <v>18401.409737587139</v>
      </c>
      <c r="AW62" s="25">
        <f>'Variables AMS'!AU161*'Variables AMS'!AU198*'Variables AMS'!AU235/'Variables AMS'!AU$64*'Variables AMS'!$S$64</f>
        <v>18644.900361313565</v>
      </c>
      <c r="AX62" s="25">
        <f>'Variables AMS'!AV161*'Variables AMS'!AV198*'Variables AMS'!AV235/'Variables AMS'!AV$64*'Variables AMS'!$S$64</f>
        <v>18941.497485469863</v>
      </c>
      <c r="AY62" s="18"/>
    </row>
    <row r="63" spans="1:54" x14ac:dyDescent="0.25">
      <c r="A63" s="171"/>
      <c r="B63" s="167" t="s">
        <v>312</v>
      </c>
      <c r="C63" t="s">
        <v>155</v>
      </c>
      <c r="D63" s="25">
        <f>'Variables AMS'!B162*'Variables AMS'!B199*'Variables AMS'!B236/'Variables AMS'!B$64*'Variables AMS'!$S$64</f>
        <v>28408.394227804536</v>
      </c>
      <c r="E63" s="25">
        <f>'Variables AMS'!C162*'Variables AMS'!C199*'Variables AMS'!C236/'Variables AMS'!C$64*'Variables AMS'!$S$64</f>
        <v>28792.47078166181</v>
      </c>
      <c r="F63" s="25">
        <f>'Variables AMS'!D162*'Variables AMS'!D199*'Variables AMS'!D236/'Variables AMS'!D$64*'Variables AMS'!$S$64</f>
        <v>29327.708046434291</v>
      </c>
      <c r="G63" s="25">
        <f>'Variables AMS'!E162*'Variables AMS'!E199*'Variables AMS'!E236/'Variables AMS'!E$64*'Variables AMS'!$S$64</f>
        <v>30042.755760103286</v>
      </c>
      <c r="H63" s="25">
        <f>'Variables AMS'!F162*'Variables AMS'!F199*'Variables AMS'!F236/'Variables AMS'!F$64*'Variables AMS'!$S$64</f>
        <v>30698.021173363843</v>
      </c>
      <c r="I63" s="25">
        <f>'Variables AMS'!G162*'Variables AMS'!G199*'Variables AMS'!G236/'Variables AMS'!G$64*'Variables AMS'!$S$64</f>
        <v>29051.081502037439</v>
      </c>
      <c r="J63" s="25">
        <f>'Variables AMS'!H162*'Variables AMS'!H199*'Variables AMS'!H236/'Variables AMS'!H$64*'Variables AMS'!$S$64</f>
        <v>29581.292269417114</v>
      </c>
      <c r="K63" s="25">
        <f>'Variables AMS'!I162*'Variables AMS'!I199*'Variables AMS'!I236/'Variables AMS'!I$64*'Variables AMS'!$S$64</f>
        <v>30668.299016928933</v>
      </c>
      <c r="L63" s="25">
        <f>'Variables AMS'!J162*'Variables AMS'!J199*'Variables AMS'!J236/'Variables AMS'!J$64*'Variables AMS'!$S$64</f>
        <v>31360.304852449044</v>
      </c>
      <c r="M63" s="25">
        <f>'Variables AMS'!K162*'Variables AMS'!K199*'Variables AMS'!K236/'Variables AMS'!K$64*'Variables AMS'!$S$64</f>
        <v>31314.420499863791</v>
      </c>
      <c r="N63" s="25">
        <f>'Variables AMS'!L162*'Variables AMS'!L199*'Variables AMS'!L236/'Variables AMS'!L$64*'Variables AMS'!$S$64</f>
        <v>31034.665214552875</v>
      </c>
      <c r="O63" s="25">
        <f>'Variables AMS'!M162*'Variables AMS'!M199*'Variables AMS'!M236/'Variables AMS'!M$64*'Variables AMS'!$S$64</f>
        <v>30360.692340168604</v>
      </c>
      <c r="P63" s="25">
        <f>'Variables AMS'!N162*'Variables AMS'!N199*'Variables AMS'!N236/'Variables AMS'!N$64*'Variables AMS'!$S$64</f>
        <v>28925.138002435033</v>
      </c>
      <c r="Q63" s="25">
        <f>'Variables AMS'!O162*'Variables AMS'!O199*'Variables AMS'!O236/'Variables AMS'!O$64*'Variables AMS'!$S$64</f>
        <v>28356.054404746934</v>
      </c>
      <c r="R63" s="25">
        <f>'Variables AMS'!P162*'Variables AMS'!P199*'Variables AMS'!P236/'Variables AMS'!P$64*'Variables AMS'!$S$64</f>
        <v>28210.777373805031</v>
      </c>
      <c r="S63" s="25">
        <f>'Variables AMS'!Q162*'Variables AMS'!Q199*'Variables AMS'!Q236/'Variables AMS'!Q$64*'Variables AMS'!$S$64</f>
        <v>27344.563697323705</v>
      </c>
      <c r="T63" s="25">
        <f>'Variables AMS'!R162*'Variables AMS'!R199*'Variables AMS'!R236/'Variables AMS'!R$64*'Variables AMS'!$S$64</f>
        <v>26337.117079615942</v>
      </c>
      <c r="U63" s="25">
        <f>'Variables AMS'!S162*'Variables AMS'!S199*'Variables AMS'!S236/'Variables AMS'!S$64*'Variables AMS'!$S$64</f>
        <v>26795.501406894367</v>
      </c>
      <c r="V63" s="25">
        <f>'Variables AMS'!T162*'Variables AMS'!T199*'Variables AMS'!T236/'Variables AMS'!T$64*'Variables AMS'!$S$64</f>
        <v>27528.94413738541</v>
      </c>
      <c r="W63" s="25">
        <f>'Variables AMS'!U162*'Variables AMS'!U199*'Variables AMS'!U236/'Variables AMS'!U$64*'Variables AMS'!$S$64</f>
        <v>28061.234756692</v>
      </c>
      <c r="X63" s="25">
        <f>'Variables AMS'!V162*'Variables AMS'!V199*'Variables AMS'!V236/'Variables AMS'!V$64*'Variables AMS'!$S$64</f>
        <v>28385.798896554708</v>
      </c>
      <c r="Y63" s="25">
        <f>'Variables AMS'!W162*'Variables AMS'!W199*'Variables AMS'!W236/'Variables AMS'!W$64*'Variables AMS'!$S$64</f>
        <v>28294.511296984783</v>
      </c>
      <c r="Z63" s="25">
        <f>'Variables AMS'!X162*'Variables AMS'!X199*'Variables AMS'!X236/'Variables AMS'!X$64*'Variables AMS'!$S$64</f>
        <v>28100.834898539681</v>
      </c>
      <c r="AA63" s="25">
        <f>'Variables AMS'!Y162*'Variables AMS'!Y199*'Variables AMS'!Y236/'Variables AMS'!Y$64*'Variables AMS'!$S$64</f>
        <v>27741.309722491766</v>
      </c>
      <c r="AB63" s="25">
        <f>'Variables AMS'!Z162*'Variables AMS'!Z199*'Variables AMS'!Z236/'Variables AMS'!Z$64*'Variables AMS'!$S$64</f>
        <v>27371.771298441807</v>
      </c>
      <c r="AC63" s="25">
        <f>'Variables AMS'!AA162*'Variables AMS'!AA199*'Variables AMS'!AA236/'Variables AMS'!AA$64*'Variables AMS'!$S$64</f>
        <v>27099.794195068651</v>
      </c>
      <c r="AD63" s="25">
        <f>'Variables AMS'!AB162*'Variables AMS'!AB199*'Variables AMS'!AB236/'Variables AMS'!AB$64*'Variables AMS'!$S$64</f>
        <v>26900.636157494962</v>
      </c>
      <c r="AE63" s="25">
        <f>'Variables AMS'!AC162*'Variables AMS'!AC199*'Variables AMS'!AC236/'Variables AMS'!AC$64*'Variables AMS'!$S$64</f>
        <v>26264.100207224023</v>
      </c>
      <c r="AF63" s="25">
        <f>'Variables AMS'!AD162*'Variables AMS'!AD199*'Variables AMS'!AD236/'Variables AMS'!AD$64*'Variables AMS'!$S$64</f>
        <v>25573.615820236711</v>
      </c>
      <c r="AG63" s="25">
        <f>'Variables AMS'!AE162*'Variables AMS'!AE199*'Variables AMS'!AE236/'Variables AMS'!AE$64*'Variables AMS'!$S$64</f>
        <v>24902.371518322234</v>
      </c>
      <c r="AH63" s="25">
        <f>'Variables AMS'!AF162*'Variables AMS'!AF199*'Variables AMS'!AF236/'Variables AMS'!AF$64*'Variables AMS'!$S$64</f>
        <v>23942.059101563373</v>
      </c>
      <c r="AI63" s="25">
        <f>'Variables AMS'!AG162*'Variables AMS'!AG199*'Variables AMS'!AG236/'Variables AMS'!AG$64*'Variables AMS'!$S$64</f>
        <v>22930.241331832065</v>
      </c>
      <c r="AJ63" s="25">
        <f>'Variables AMS'!AH162*'Variables AMS'!AH199*'Variables AMS'!AH236/'Variables AMS'!AH$64*'Variables AMS'!$S$64</f>
        <v>22541.564408134949</v>
      </c>
      <c r="AK63" s="25">
        <f>'Variables AMS'!AI162*'Variables AMS'!AI199*'Variables AMS'!AI236/'Variables AMS'!AI$64*'Variables AMS'!$S$64</f>
        <v>22275.427186827212</v>
      </c>
      <c r="AL63" s="25">
        <f>'Variables AMS'!AJ162*'Variables AMS'!AJ199*'Variables AMS'!AJ236/'Variables AMS'!AJ$64*'Variables AMS'!$S$64</f>
        <v>22010.80546602808</v>
      </c>
      <c r="AM63" s="25">
        <f>'Variables AMS'!AK162*'Variables AMS'!AK199*'Variables AMS'!AK236/'Variables AMS'!AK$64*'Variables AMS'!$S$64</f>
        <v>21828.085111861321</v>
      </c>
      <c r="AN63" s="25">
        <f>'Variables AMS'!AL162*'Variables AMS'!AL199*'Variables AMS'!AL236/'Variables AMS'!AL$64*'Variables AMS'!$S$64</f>
        <v>21652.331077388044</v>
      </c>
      <c r="AO63" s="25">
        <f>'Variables AMS'!AM162*'Variables AMS'!AM199*'Variables AMS'!AM236/'Variables AMS'!AM$64*'Variables AMS'!$S$64</f>
        <v>20909.509250450305</v>
      </c>
      <c r="AP63" s="25">
        <f>'Variables AMS'!AN162*'Variables AMS'!AN199*'Variables AMS'!AN236/'Variables AMS'!AN$64*'Variables AMS'!$S$64</f>
        <v>20083.244086384111</v>
      </c>
      <c r="AQ63" s="25">
        <f>'Variables AMS'!AO162*'Variables AMS'!AO199*'Variables AMS'!AO236/'Variables AMS'!AO$64*'Variables AMS'!$S$64</f>
        <v>19271.088731120086</v>
      </c>
      <c r="AR63" s="25">
        <f>'Variables AMS'!AP162*'Variables AMS'!AP199*'Variables AMS'!AP236/'Variables AMS'!AP$64*'Variables AMS'!$S$64</f>
        <v>18480.429504280222</v>
      </c>
      <c r="AS63" s="25">
        <f>'Variables AMS'!AQ162*'Variables AMS'!AQ199*'Variables AMS'!AQ236/'Variables AMS'!AQ$64*'Variables AMS'!$S$64</f>
        <v>17698.596627566687</v>
      </c>
      <c r="AT63" s="25">
        <f>'Variables AMS'!AR162*'Variables AMS'!AR199*'Variables AMS'!AR236/'Variables AMS'!AR$64*'Variables AMS'!$S$64</f>
        <v>16915.781823796853</v>
      </c>
      <c r="AU63" s="25">
        <f>'Variables AMS'!AS162*'Variables AMS'!AS199*'Variables AMS'!AS236/'Variables AMS'!AS$64*'Variables AMS'!$S$64</f>
        <v>16139.097318902177</v>
      </c>
      <c r="AV63" s="25">
        <f>'Variables AMS'!AT162*'Variables AMS'!AT199*'Variables AMS'!AT236/'Variables AMS'!AT$64*'Variables AMS'!$S$64</f>
        <v>15376.819527853026</v>
      </c>
      <c r="AW63" s="25">
        <f>'Variables AMS'!AU162*'Variables AMS'!AU199*'Variables AMS'!AU236/'Variables AMS'!AU$64*'Variables AMS'!$S$64</f>
        <v>14628.008037193204</v>
      </c>
      <c r="AX63" s="25">
        <f>'Variables AMS'!AV162*'Variables AMS'!AV199*'Variables AMS'!AV236/'Variables AMS'!AV$64*'Variables AMS'!$S$64</f>
        <v>13892.090893447414</v>
      </c>
      <c r="AY63" s="18"/>
    </row>
    <row r="64" spans="1:54" x14ac:dyDescent="0.25">
      <c r="A64" s="171"/>
      <c r="B64" s="167"/>
      <c r="C64" t="s">
        <v>156</v>
      </c>
      <c r="D64" s="25">
        <f>'Variables AMS'!B163*'Variables AMS'!B200*'Variables AMS'!B237/'Variables AMS'!B$64*'Variables AMS'!$S$64</f>
        <v>1094.7621997038259</v>
      </c>
      <c r="E64" s="25">
        <f>'Variables AMS'!C163*'Variables AMS'!C200*'Variables AMS'!C237/'Variables AMS'!C$64*'Variables AMS'!$S$64</f>
        <v>1111.6822731562504</v>
      </c>
      <c r="F64" s="25">
        <f>'Variables AMS'!D163*'Variables AMS'!D200*'Variables AMS'!D237/'Variables AMS'!D$64*'Variables AMS'!$S$64</f>
        <v>1136.3878363426829</v>
      </c>
      <c r="G64" s="25">
        <f>'Variables AMS'!E163*'Variables AMS'!E200*'Variables AMS'!E237/'Variables AMS'!E$64*'Variables AMS'!$S$64</f>
        <v>1105.6516813481246</v>
      </c>
      <c r="H64" s="25">
        <f>'Variables AMS'!F163*'Variables AMS'!F200*'Variables AMS'!F237/'Variables AMS'!F$64*'Variables AMS'!$S$64</f>
        <v>1113.657837081174</v>
      </c>
      <c r="I64" s="25">
        <f>'Variables AMS'!G163*'Variables AMS'!G200*'Variables AMS'!G237/'Variables AMS'!G$64*'Variables AMS'!$S$64</f>
        <v>933.23745519558008</v>
      </c>
      <c r="J64" s="25">
        <f>'Variables AMS'!H163*'Variables AMS'!H200*'Variables AMS'!H237/'Variables AMS'!H$64*'Variables AMS'!$S$64</f>
        <v>957.31994769390508</v>
      </c>
      <c r="K64" s="25">
        <f>'Variables AMS'!I163*'Variables AMS'!I200*'Variables AMS'!I237/'Variables AMS'!I$64*'Variables AMS'!$S$64</f>
        <v>986.11276433921876</v>
      </c>
      <c r="L64" s="25">
        <f>'Variables AMS'!J163*'Variables AMS'!J200*'Variables AMS'!J237/'Variables AMS'!J$64*'Variables AMS'!$S$64</f>
        <v>992.64065050338127</v>
      </c>
      <c r="M64" s="25">
        <f>'Variables AMS'!K163*'Variables AMS'!K200*'Variables AMS'!K237/'Variables AMS'!K$64*'Variables AMS'!$S$64</f>
        <v>929.35667232170749</v>
      </c>
      <c r="N64" s="25">
        <f>'Variables AMS'!L163*'Variables AMS'!L200*'Variables AMS'!L237/'Variables AMS'!L$64*'Variables AMS'!$S$64</f>
        <v>847.46040124226374</v>
      </c>
      <c r="O64" s="25">
        <f>'Variables AMS'!M163*'Variables AMS'!M200*'Variables AMS'!M237/'Variables AMS'!M$64*'Variables AMS'!$S$64</f>
        <v>735.82930704210969</v>
      </c>
      <c r="P64" s="25">
        <f>'Variables AMS'!N163*'Variables AMS'!N200*'Variables AMS'!N237/'Variables AMS'!N$64*'Variables AMS'!$S$64</f>
        <v>621.96875224663165</v>
      </c>
      <c r="Q64" s="25">
        <f>'Variables AMS'!O163*'Variables AMS'!O200*'Variables AMS'!O237/'Variables AMS'!O$64*'Variables AMS'!$S$64</f>
        <v>568.10380917549219</v>
      </c>
      <c r="R64" s="25">
        <f>'Variables AMS'!P163*'Variables AMS'!P200*'Variables AMS'!P237/'Variables AMS'!P$64*'Variables AMS'!$S$64</f>
        <v>533.48227867869139</v>
      </c>
      <c r="S64" s="25">
        <f>'Variables AMS'!Q163*'Variables AMS'!Q200*'Variables AMS'!Q237/'Variables AMS'!Q$64*'Variables AMS'!$S$64</f>
        <v>448.69922280908764</v>
      </c>
      <c r="T64" s="25">
        <f>'Variables AMS'!R163*'Variables AMS'!R200*'Variables AMS'!R237/'Variables AMS'!R$64*'Variables AMS'!$S$64</f>
        <v>365.78701314206057</v>
      </c>
      <c r="U64" s="25">
        <f>'Variables AMS'!S163*'Variables AMS'!S200*'Variables AMS'!S237/'Variables AMS'!S$64*'Variables AMS'!$S$64</f>
        <v>465.92241651388639</v>
      </c>
      <c r="V64" s="25">
        <f>'Variables AMS'!T163*'Variables AMS'!T200*'Variables AMS'!T237/'Variables AMS'!T$64*'Variables AMS'!$S$64</f>
        <v>602.37571615386469</v>
      </c>
      <c r="W64" s="25">
        <f>'Variables AMS'!U163*'Variables AMS'!U200*'Variables AMS'!U237/'Variables AMS'!U$64*'Variables AMS'!$S$64</f>
        <v>748.73309032729674</v>
      </c>
      <c r="X64" s="25">
        <f>'Variables AMS'!V163*'Variables AMS'!V200*'Variables AMS'!V237/'Variables AMS'!V$64*'Variables AMS'!$S$64</f>
        <v>594.0695717627741</v>
      </c>
      <c r="Y64" s="25">
        <f>'Variables AMS'!W163*'Variables AMS'!W200*'Variables AMS'!W237/'Variables AMS'!W$64*'Variables AMS'!$S$64</f>
        <v>386.74988533070155</v>
      </c>
      <c r="Z64" s="25">
        <f>'Variables AMS'!X163*'Variables AMS'!X200*'Variables AMS'!X237/'Variables AMS'!X$64*'Variables AMS'!$S$64</f>
        <v>283.63226061547743</v>
      </c>
      <c r="AA64" s="25">
        <f>'Variables AMS'!Y163*'Variables AMS'!Y200*'Variables AMS'!Y237/'Variables AMS'!Y$64*'Variables AMS'!$S$64</f>
        <v>198.53209861479672</v>
      </c>
      <c r="AB64" s="25">
        <f>'Variables AMS'!Z163*'Variables AMS'!Z200*'Variables AMS'!Z237/'Variables AMS'!Z$64*'Variables AMS'!$S$64</f>
        <v>116.38764747711049</v>
      </c>
      <c r="AC64" s="25">
        <f>'Variables AMS'!AA163*'Variables AMS'!AA200*'Variables AMS'!AA237/'Variables AMS'!AA$64*'Variables AMS'!$S$64</f>
        <v>97.251154341270436</v>
      </c>
      <c r="AD64" s="25">
        <f>'Variables AMS'!AB163*'Variables AMS'!AB200*'Variables AMS'!AB237/'Variables AMS'!AB$64*'Variables AMS'!$S$64</f>
        <v>85.842466695917096</v>
      </c>
      <c r="AE64" s="25">
        <f>'Variables AMS'!AC163*'Variables AMS'!AC200*'Variables AMS'!AC237/'Variables AMS'!AC$64*'Variables AMS'!$S$64</f>
        <v>83.204469703450172</v>
      </c>
      <c r="AF64" s="25">
        <f>'Variables AMS'!AD163*'Variables AMS'!AD200*'Variables AMS'!AD237/'Variables AMS'!AD$64*'Variables AMS'!$S$64</f>
        <v>81.63111824907314</v>
      </c>
      <c r="AG64" s="25">
        <f>'Variables AMS'!AE163*'Variables AMS'!AE200*'Variables AMS'!AE237/'Variables AMS'!AE$64*'Variables AMS'!$S$64</f>
        <v>79.983415014898398</v>
      </c>
      <c r="AH64" s="25">
        <f>'Variables AMS'!AF163*'Variables AMS'!AF200*'Variables AMS'!AF237/'Variables AMS'!AF$64*'Variables AMS'!$S$64</f>
        <v>76.368536063131671</v>
      </c>
      <c r="AI64" s="25">
        <f>'Variables AMS'!AG163*'Variables AMS'!AG200*'Variables AMS'!AG237/'Variables AMS'!AG$64*'Variables AMS'!$S$64</f>
        <v>72.486886807638555</v>
      </c>
      <c r="AJ64" s="25">
        <f>'Variables AMS'!AH163*'Variables AMS'!AH200*'Variables AMS'!AH237/'Variables AMS'!AH$64*'Variables AMS'!$S$64</f>
        <v>59.565653167339313</v>
      </c>
      <c r="AK64" s="25">
        <f>'Variables AMS'!AI163*'Variables AMS'!AI200*'Variables AMS'!AI237/'Variables AMS'!AI$64*'Variables AMS'!$S$64</f>
        <v>45.759829483950355</v>
      </c>
      <c r="AL64" s="25">
        <f>'Variables AMS'!AJ163*'Variables AMS'!AJ200*'Variables AMS'!AJ237/'Variables AMS'!AJ$64*'Variables AMS'!$S$64</f>
        <v>32.263415663040121</v>
      </c>
      <c r="AM64" s="25">
        <f>'Variables AMS'!AK163*'Variables AMS'!AK200*'Variables AMS'!AK237/'Variables AMS'!AK$64*'Variables AMS'!$S$64</f>
        <v>32.328906770981654</v>
      </c>
      <c r="AN64" s="25">
        <f>'Variables AMS'!AL163*'Variables AMS'!AL200*'Variables AMS'!AL237/'Variables AMS'!AL$64*'Variables AMS'!$S$64</f>
        <v>34.077315612800206</v>
      </c>
      <c r="AO64" s="25">
        <f>'Variables AMS'!AM163*'Variables AMS'!AM200*'Variables AMS'!AM237/'Variables AMS'!AM$64*'Variables AMS'!$S$64</f>
        <v>33.584589540383909</v>
      </c>
      <c r="AP64" s="25">
        <f>'Variables AMS'!AN163*'Variables AMS'!AN200*'Variables AMS'!AN237/'Variables AMS'!AN$64*'Variables AMS'!$S$64</f>
        <v>32.538754172554086</v>
      </c>
      <c r="AQ64" s="25">
        <f>'Variables AMS'!AO163*'Variables AMS'!AO200*'Variables AMS'!AO237/'Variables AMS'!AO$64*'Variables AMS'!$S$64</f>
        <v>31.365772234870732</v>
      </c>
      <c r="AR64" s="25">
        <f>'Variables AMS'!AP163*'Variables AMS'!AP200*'Variables AMS'!AP237/'Variables AMS'!AP$64*'Variables AMS'!$S$64</f>
        <v>30.098225161368866</v>
      </c>
      <c r="AS64" s="25">
        <f>'Variables AMS'!AQ163*'Variables AMS'!AQ200*'Variables AMS'!AQ237/'Variables AMS'!AQ$64*'Variables AMS'!$S$64</f>
        <v>28.724180417659259</v>
      </c>
      <c r="AT64" s="25">
        <f>'Variables AMS'!AR163*'Variables AMS'!AR200*'Variables AMS'!AR237/'Variables AMS'!AR$64*'Variables AMS'!$S$64</f>
        <v>28.542407159376349</v>
      </c>
      <c r="AU64" s="25">
        <f>'Variables AMS'!AS163*'Variables AMS'!AS200*'Variables AMS'!AS237/'Variables AMS'!AS$64*'Variables AMS'!$S$64</f>
        <v>28.502501980133506</v>
      </c>
      <c r="AV64" s="25">
        <f>'Variables AMS'!AT163*'Variables AMS'!AT200*'Variables AMS'!AT237/'Variables AMS'!AT$64*'Variables AMS'!$S$64</f>
        <v>28.453409566854724</v>
      </c>
      <c r="AW64" s="25">
        <f>'Variables AMS'!AU163*'Variables AMS'!AU200*'Variables AMS'!AU237/'Variables AMS'!AU$64*'Variables AMS'!$S$64</f>
        <v>28.375496363670148</v>
      </c>
      <c r="AX64" s="25">
        <f>'Variables AMS'!AV163*'Variables AMS'!AV200*'Variables AMS'!AV237/'Variables AMS'!AV$64*'Variables AMS'!$S$64</f>
        <v>28.266155073984383</v>
      </c>
      <c r="AY64" s="18"/>
    </row>
    <row r="65" spans="1:51" x14ac:dyDescent="0.25">
      <c r="A65" s="171"/>
      <c r="B65" s="167"/>
      <c r="C65" t="s">
        <v>157</v>
      </c>
      <c r="D65" s="25">
        <f>'Variables AMS'!B164*'Variables AMS'!B201*'Variables AMS'!B238/'Variables AMS'!B$64*'Variables AMS'!$S$64</f>
        <v>1623.3440247348406</v>
      </c>
      <c r="E65" s="25">
        <f>'Variables AMS'!C164*'Variables AMS'!C201*'Variables AMS'!C238/'Variables AMS'!C$64*'Variables AMS'!$S$64</f>
        <v>1647.114691119481</v>
      </c>
      <c r="F65" s="25">
        <f>'Variables AMS'!D164*'Variables AMS'!D201*'Variables AMS'!D238/'Variables AMS'!D$64*'Variables AMS'!$S$64</f>
        <v>1662.6531655172309</v>
      </c>
      <c r="G65" s="25">
        <f>'Variables AMS'!E164*'Variables AMS'!E201*'Variables AMS'!E238/'Variables AMS'!E$64*'Variables AMS'!$S$64</f>
        <v>1691.4225327801555</v>
      </c>
      <c r="H65" s="25">
        <f>'Variables AMS'!F164*'Variables AMS'!F201*'Variables AMS'!F238/'Variables AMS'!F$64*'Variables AMS'!$S$64</f>
        <v>1749.2394264975812</v>
      </c>
      <c r="I65" s="25">
        <f>'Variables AMS'!G164*'Variables AMS'!G201*'Variables AMS'!G238/'Variables AMS'!G$64*'Variables AMS'!$S$64</f>
        <v>1632.1438888291007</v>
      </c>
      <c r="J65" s="25">
        <f>'Variables AMS'!H164*'Variables AMS'!H201*'Variables AMS'!H238/'Variables AMS'!H$64*'Variables AMS'!$S$64</f>
        <v>1724.6242102110637</v>
      </c>
      <c r="K65" s="25">
        <f>'Variables AMS'!I164*'Variables AMS'!I201*'Variables AMS'!I238/'Variables AMS'!I$64*'Variables AMS'!$S$64</f>
        <v>1808.2139050188921</v>
      </c>
      <c r="L65" s="25">
        <f>'Variables AMS'!J164*'Variables AMS'!J201*'Variables AMS'!J238/'Variables AMS'!J$64*'Variables AMS'!$S$64</f>
        <v>1874.5101742435347</v>
      </c>
      <c r="M65" s="25">
        <f>'Variables AMS'!K164*'Variables AMS'!K201*'Variables AMS'!K238/'Variables AMS'!K$64*'Variables AMS'!$S$64</f>
        <v>1869.5453351069402</v>
      </c>
      <c r="N65" s="25">
        <f>'Variables AMS'!L164*'Variables AMS'!L201*'Variables AMS'!L238/'Variables AMS'!L$64*'Variables AMS'!$S$64</f>
        <v>1832.4117422327929</v>
      </c>
      <c r="O65" s="25">
        <f>'Variables AMS'!M164*'Variables AMS'!M201*'Variables AMS'!M238/'Variables AMS'!M$64*'Variables AMS'!$S$64</f>
        <v>1761.1805622264496</v>
      </c>
      <c r="P65" s="25">
        <f>'Variables AMS'!N164*'Variables AMS'!N201*'Variables AMS'!N238/'Variables AMS'!N$64*'Variables AMS'!$S$64</f>
        <v>1839.9286535820813</v>
      </c>
      <c r="Q65" s="25">
        <f>'Variables AMS'!O164*'Variables AMS'!O201*'Variables AMS'!O238/'Variables AMS'!O$64*'Variables AMS'!$S$64</f>
        <v>2043.9854570859261</v>
      </c>
      <c r="R65" s="25">
        <f>'Variables AMS'!P164*'Variables AMS'!P201*'Variables AMS'!P238/'Variables AMS'!P$64*'Variables AMS'!$S$64</f>
        <v>2331.8949993981973</v>
      </c>
      <c r="S65" s="25">
        <f>'Variables AMS'!Q164*'Variables AMS'!Q201*'Variables AMS'!Q238/'Variables AMS'!Q$64*'Variables AMS'!$S$64</f>
        <v>2575.905882772814</v>
      </c>
      <c r="T65" s="25">
        <f>'Variables AMS'!R164*'Variables AMS'!R201*'Variables AMS'!R238/'Variables AMS'!R$64*'Variables AMS'!$S$64</f>
        <v>2795.2401823030427</v>
      </c>
      <c r="U65" s="25">
        <f>'Variables AMS'!S164*'Variables AMS'!S201*'Variables AMS'!S238/'Variables AMS'!S$64*'Variables AMS'!$S$64</f>
        <v>2756.9410292397065</v>
      </c>
      <c r="V65" s="25">
        <f>'Variables AMS'!T164*'Variables AMS'!T201*'Variables AMS'!T238/'Variables AMS'!T$64*'Variables AMS'!$S$64</f>
        <v>2682.2768790331916</v>
      </c>
      <c r="W65" s="25">
        <f>'Variables AMS'!U164*'Variables AMS'!U201*'Variables AMS'!U238/'Variables AMS'!U$64*'Variables AMS'!$S$64</f>
        <v>2583.7201531027963</v>
      </c>
      <c r="X65" s="25">
        <f>'Variables AMS'!V164*'Variables AMS'!V201*'Variables AMS'!V238/'Variables AMS'!V$64*'Variables AMS'!$S$64</f>
        <v>2902.3398131195854</v>
      </c>
      <c r="Y65" s="25">
        <f>'Variables AMS'!W164*'Variables AMS'!W201*'Variables AMS'!W238/'Variables AMS'!W$64*'Variables AMS'!$S$64</f>
        <v>3296.5791999859307</v>
      </c>
      <c r="Z65" s="25">
        <f>'Variables AMS'!X164*'Variables AMS'!X201*'Variables AMS'!X238/'Variables AMS'!X$64*'Variables AMS'!$S$64</f>
        <v>3235.6244345241012</v>
      </c>
      <c r="AA65" s="25">
        <f>'Variables AMS'!Y164*'Variables AMS'!Y201*'Variables AMS'!Y238/'Variables AMS'!Y$64*'Variables AMS'!$S$64</f>
        <v>3092.8812036425261</v>
      </c>
      <c r="AB65" s="25">
        <f>'Variables AMS'!Z164*'Variables AMS'!Z201*'Variables AMS'!Z238/'Variables AMS'!Z$64*'Variables AMS'!$S$64</f>
        <v>2947.053796541903</v>
      </c>
      <c r="AC65" s="25">
        <f>'Variables AMS'!AA164*'Variables AMS'!AA201*'Variables AMS'!AA238/'Variables AMS'!AA$64*'Variables AMS'!$S$64</f>
        <v>2815.3171086044945</v>
      </c>
      <c r="AD65" s="25">
        <f>'Variables AMS'!AB164*'Variables AMS'!AB201*'Variables AMS'!AB238/'Variables AMS'!AB$64*'Variables AMS'!$S$64</f>
        <v>2696.1271671216136</v>
      </c>
      <c r="AE65" s="25">
        <f>'Variables AMS'!AC164*'Variables AMS'!AC201*'Variables AMS'!AC238/'Variables AMS'!AC$64*'Variables AMS'!$S$64</f>
        <v>2510.4850387259194</v>
      </c>
      <c r="AF65" s="25">
        <f>'Variables AMS'!AD164*'Variables AMS'!AD201*'Variables AMS'!AD238/'Variables AMS'!AD$64*'Variables AMS'!$S$64</f>
        <v>2328.5846933819089</v>
      </c>
      <c r="AG65" s="25">
        <f>'Variables AMS'!AE164*'Variables AMS'!AE201*'Variables AMS'!AE238/'Variables AMS'!AE$64*'Variables AMS'!$S$64</f>
        <v>2153.0554928199845</v>
      </c>
      <c r="AH65" s="25">
        <f>'Variables AMS'!AF164*'Variables AMS'!AF201*'Variables AMS'!AF238/'Variables AMS'!AF$64*'Variables AMS'!$S$64</f>
        <v>1949.2583190307018</v>
      </c>
      <c r="AI65" s="25">
        <f>'Variables AMS'!AG164*'Variables AMS'!AG201*'Variables AMS'!AG238/'Variables AMS'!AG$64*'Variables AMS'!$S$64</f>
        <v>1747.1250763298463</v>
      </c>
      <c r="AJ65" s="25">
        <f>'Variables AMS'!AH164*'Variables AMS'!AH201*'Variables AMS'!AH238/'Variables AMS'!AH$64*'Variables AMS'!$S$64</f>
        <v>1439.1584516802075</v>
      </c>
      <c r="AK65" s="25">
        <f>'Variables AMS'!AI164*'Variables AMS'!AI201*'Variables AMS'!AI238/'Variables AMS'!AI$64*'Variables AMS'!$S$64</f>
        <v>1129.4529889966429</v>
      </c>
      <c r="AL65" s="25">
        <f>'Variables AMS'!AJ164*'Variables AMS'!AJ201*'Variables AMS'!AJ238/'Variables AMS'!AJ$64*'Variables AMS'!$S$64</f>
        <v>824.01566208318843</v>
      </c>
      <c r="AM65" s="25">
        <f>'Variables AMS'!AK164*'Variables AMS'!AK201*'Variables AMS'!AK238/'Variables AMS'!AK$64*'Variables AMS'!$S$64</f>
        <v>550.56845342424583</v>
      </c>
      <c r="AN65" s="25">
        <f>'Variables AMS'!AL164*'Variables AMS'!AL201*'Variables AMS'!AL238/'Variables AMS'!AL$64*'Variables AMS'!$S$64</f>
        <v>259.21811195874733</v>
      </c>
      <c r="AO65" s="25">
        <f>'Variables AMS'!AM164*'Variables AMS'!AM201*'Variables AMS'!AM238/'Variables AMS'!AM$64*'Variables AMS'!$S$64</f>
        <v>239.7492603358219</v>
      </c>
      <c r="AP65" s="25">
        <f>'Variables AMS'!AN164*'Variables AMS'!AN201*'Variables AMS'!AN238/'Variables AMS'!AN$64*'Variables AMS'!$S$64</f>
        <v>248.99711709005405</v>
      </c>
      <c r="AQ65" s="25">
        <f>'Variables AMS'!AO164*'Variables AMS'!AO201*'Variables AMS'!AO238/'Variables AMS'!AO$64*'Variables AMS'!$S$64</f>
        <v>263.23628558783116</v>
      </c>
      <c r="AR65" s="25">
        <f>'Variables AMS'!AP164*'Variables AMS'!AP201*'Variables AMS'!AP238/'Variables AMS'!AP$64*'Variables AMS'!$S$64</f>
        <v>276.77511009650067</v>
      </c>
      <c r="AS65" s="25">
        <f>'Variables AMS'!AQ164*'Variables AMS'!AQ201*'Variables AMS'!AQ238/'Variables AMS'!AQ$64*'Variables AMS'!$S$64</f>
        <v>287.40382733840528</v>
      </c>
      <c r="AT65" s="25">
        <f>'Variables AMS'!AR164*'Variables AMS'!AR201*'Variables AMS'!AR238/'Variables AMS'!AR$64*'Variables AMS'!$S$64</f>
        <v>301.95237796469871</v>
      </c>
      <c r="AU65" s="25">
        <f>'Variables AMS'!AS164*'Variables AMS'!AS201*'Variables AMS'!AS238/'Variables AMS'!AS$64*'Variables AMS'!$S$64</f>
        <v>315.30370899075888</v>
      </c>
      <c r="AV65" s="25">
        <f>'Variables AMS'!AT164*'Variables AMS'!AT201*'Variables AMS'!AT238/'Variables AMS'!AT$64*'Variables AMS'!$S$64</f>
        <v>328.83267568454841</v>
      </c>
      <c r="AW65" s="25">
        <f>'Variables AMS'!AU164*'Variables AMS'!AU201*'Variables AMS'!AU238/'Variables AMS'!AU$64*'Variables AMS'!$S$64</f>
        <v>343.01681370177045</v>
      </c>
      <c r="AX65" s="25">
        <f>'Variables AMS'!AV164*'Variables AMS'!AV201*'Variables AMS'!AV238/'Variables AMS'!AV$64*'Variables AMS'!$S$64</f>
        <v>357.91444474536695</v>
      </c>
      <c r="AY65" s="18"/>
    </row>
    <row r="66" spans="1:51" x14ac:dyDescent="0.25">
      <c r="A66" s="171"/>
      <c r="B66" s="167"/>
      <c r="C66" t="s">
        <v>158</v>
      </c>
      <c r="D66" s="25">
        <f>'Variables AMS'!B165*'Variables AMS'!B202*'Variables AMS'!B239/'Variables AMS'!B$64*'Variables AMS'!$S$64</f>
        <v>2282.273745443099</v>
      </c>
      <c r="E66" s="25">
        <f>'Variables AMS'!C165*'Variables AMS'!C202*'Variables AMS'!C239/'Variables AMS'!C$64*'Variables AMS'!$S$64</f>
        <v>2315.2520467348409</v>
      </c>
      <c r="F66" s="25">
        <f>'Variables AMS'!D165*'Variables AMS'!D202*'Variables AMS'!D239/'Variables AMS'!D$64*'Variables AMS'!$S$64</f>
        <v>2353.8380809858163</v>
      </c>
      <c r="G66" s="25">
        <f>'Variables AMS'!E165*'Variables AMS'!E202*'Variables AMS'!E239/'Variables AMS'!E$64*'Variables AMS'!$S$64</f>
        <v>2228.9962752645183</v>
      </c>
      <c r="H66" s="25">
        <f>'Variables AMS'!F165*'Variables AMS'!F202*'Variables AMS'!F239/'Variables AMS'!F$64*'Variables AMS'!$S$64</f>
        <v>2408.4868691505367</v>
      </c>
      <c r="I66" s="25">
        <f>'Variables AMS'!G165*'Variables AMS'!G202*'Variables AMS'!G239/'Variables AMS'!G$64*'Variables AMS'!$S$64</f>
        <v>1936.4810962636182</v>
      </c>
      <c r="J66" s="25">
        <f>'Variables AMS'!H165*'Variables AMS'!H202*'Variables AMS'!H239/'Variables AMS'!H$64*'Variables AMS'!$S$64</f>
        <v>1978.6437936542193</v>
      </c>
      <c r="K66" s="25">
        <f>'Variables AMS'!I165*'Variables AMS'!I202*'Variables AMS'!I239/'Variables AMS'!I$64*'Variables AMS'!$S$64</f>
        <v>2028.5619869101999</v>
      </c>
      <c r="L66" s="25">
        <f>'Variables AMS'!J165*'Variables AMS'!J202*'Variables AMS'!J239/'Variables AMS'!J$64*'Variables AMS'!$S$64</f>
        <v>1857.6952867519924</v>
      </c>
      <c r="M66" s="25">
        <f>'Variables AMS'!K165*'Variables AMS'!K202*'Variables AMS'!K239/'Variables AMS'!K$64*'Variables AMS'!$S$64</f>
        <v>1562.7479563187712</v>
      </c>
      <c r="N66" s="25">
        <f>'Variables AMS'!L165*'Variables AMS'!L202*'Variables AMS'!L239/'Variables AMS'!L$64*'Variables AMS'!$S$64</f>
        <v>1403.7632090707052</v>
      </c>
      <c r="O66" s="25">
        <f>'Variables AMS'!M165*'Variables AMS'!M202*'Variables AMS'!M239/'Variables AMS'!M$64*'Variables AMS'!$S$64</f>
        <v>1244.7716893028853</v>
      </c>
      <c r="P66" s="25">
        <f>'Variables AMS'!N165*'Variables AMS'!N202*'Variables AMS'!N239/'Variables AMS'!N$64*'Variables AMS'!$S$64</f>
        <v>1084.3177337644606</v>
      </c>
      <c r="Q66" s="25">
        <f>'Variables AMS'!O165*'Variables AMS'!O202*'Variables AMS'!O239/'Variables AMS'!O$64*'Variables AMS'!$S$64</f>
        <v>1026.938620882275</v>
      </c>
      <c r="R66" s="25">
        <f>'Variables AMS'!P165*'Variables AMS'!P202*'Variables AMS'!P239/'Variables AMS'!P$64*'Variables AMS'!$S$64</f>
        <v>887.21680745567858</v>
      </c>
      <c r="S66" s="25">
        <f>'Variables AMS'!Q165*'Variables AMS'!Q202*'Variables AMS'!Q239/'Variables AMS'!Q$64*'Variables AMS'!$S$64</f>
        <v>619.49739152974246</v>
      </c>
      <c r="T66" s="25">
        <f>'Variables AMS'!R165*'Variables AMS'!R202*'Variables AMS'!R239/'Variables AMS'!R$64*'Variables AMS'!$S$64</f>
        <v>430.40659969384348</v>
      </c>
      <c r="U66" s="25">
        <f>'Variables AMS'!S165*'Variables AMS'!S202*'Variables AMS'!S239/'Variables AMS'!S$64*'Variables AMS'!$S$64</f>
        <v>414.18303330868804</v>
      </c>
      <c r="V66" s="25">
        <f>'Variables AMS'!T165*'Variables AMS'!T202*'Variables AMS'!T239/'Variables AMS'!T$64*'Variables AMS'!$S$64</f>
        <v>420.17676846098385</v>
      </c>
      <c r="W66" s="25">
        <f>'Variables AMS'!U165*'Variables AMS'!U202*'Variables AMS'!U239/'Variables AMS'!U$64*'Variables AMS'!$S$64</f>
        <v>430.16059650982282</v>
      </c>
      <c r="X66" s="25">
        <f>'Variables AMS'!V165*'Variables AMS'!V202*'Variables AMS'!V239/'Variables AMS'!V$64*'Variables AMS'!$S$64</f>
        <v>319.58866207299286</v>
      </c>
      <c r="Y66" s="25">
        <f>'Variables AMS'!W165*'Variables AMS'!W202*'Variables AMS'!W239/'Variables AMS'!W$64*'Variables AMS'!$S$64</f>
        <v>172.58728505548774</v>
      </c>
      <c r="Z66" s="25">
        <f>'Variables AMS'!X165*'Variables AMS'!X202*'Variables AMS'!X239/'Variables AMS'!X$64*'Variables AMS'!$S$64</f>
        <v>127.64169718607842</v>
      </c>
      <c r="AA66" s="25">
        <f>'Variables AMS'!Y165*'Variables AMS'!Y202*'Variables AMS'!Y239/'Variables AMS'!Y$64*'Variables AMS'!$S$64</f>
        <v>92.123218558717141</v>
      </c>
      <c r="AB66" s="25">
        <f>'Variables AMS'!Z165*'Variables AMS'!Z202*'Variables AMS'!Z239/'Variables AMS'!Z$64*'Variables AMS'!$S$64</f>
        <v>57.930340173861268</v>
      </c>
      <c r="AC66" s="25">
        <f>'Variables AMS'!AA165*'Variables AMS'!AA202*'Variables AMS'!AA239/'Variables AMS'!AA$64*'Variables AMS'!$S$64</f>
        <v>54.274109599747177</v>
      </c>
      <c r="AD66" s="25">
        <f>'Variables AMS'!AB165*'Variables AMS'!AB202*'Variables AMS'!AB239/'Variables AMS'!AB$64*'Variables AMS'!$S$64</f>
        <v>54.008186177530078</v>
      </c>
      <c r="AE66" s="25">
        <f>'Variables AMS'!AC165*'Variables AMS'!AC202*'Variables AMS'!AC239/'Variables AMS'!AC$64*'Variables AMS'!$S$64</f>
        <v>46.967751018968023</v>
      </c>
      <c r="AF66" s="25">
        <f>'Variables AMS'!AD165*'Variables AMS'!AD202*'Variables AMS'!AD239/'Variables AMS'!AD$64*'Variables AMS'!$S$64</f>
        <v>38.730693257282127</v>
      </c>
      <c r="AG66" s="25">
        <f>'Variables AMS'!AE165*'Variables AMS'!AE202*'Variables AMS'!AE239/'Variables AMS'!AE$64*'Variables AMS'!$S$64</f>
        <v>30.116030875985604</v>
      </c>
      <c r="AH66" s="25">
        <f>'Variables AMS'!AF165*'Variables AMS'!AF202*'Variables AMS'!AF239/'Variables AMS'!AF$64*'Variables AMS'!$S$64</f>
        <v>28.165824978108624</v>
      </c>
      <c r="AI66" s="25">
        <f>'Variables AMS'!AG165*'Variables AMS'!AG202*'Variables AMS'!AG239/'Variables AMS'!AG$64*'Variables AMS'!$S$64</f>
        <v>27.169975503025601</v>
      </c>
      <c r="AJ66" s="25">
        <f>'Variables AMS'!AH165*'Variables AMS'!AH202*'Variables AMS'!AH239/'Variables AMS'!AH$64*'Variables AMS'!$S$64</f>
        <v>27.06881369823833</v>
      </c>
      <c r="AK66" s="25">
        <f>'Variables AMS'!AI165*'Variables AMS'!AI202*'Variables AMS'!AI239/'Variables AMS'!AI$64*'Variables AMS'!$S$64</f>
        <v>27.090992646237435</v>
      </c>
      <c r="AL66" s="25">
        <f>'Variables AMS'!AJ165*'Variables AMS'!AJ202*'Variables AMS'!AJ239/'Variables AMS'!AJ$64*'Variables AMS'!$S$64</f>
        <v>27.065609948286813</v>
      </c>
      <c r="AM66" s="25">
        <f>'Variables AMS'!AK165*'Variables AMS'!AK202*'Variables AMS'!AK239/'Variables AMS'!AK$64*'Variables AMS'!$S$64</f>
        <v>27.068899926682619</v>
      </c>
      <c r="AN66" s="25">
        <f>'Variables AMS'!AL165*'Variables AMS'!AL202*'Variables AMS'!AL239/'Variables AMS'!AL$64*'Variables AMS'!$S$64</f>
        <v>27.062380080172233</v>
      </c>
      <c r="AO66" s="25">
        <f>'Variables AMS'!AM165*'Variables AMS'!AM202*'Variables AMS'!AM239/'Variables AMS'!AM$64*'Variables AMS'!$S$64</f>
        <v>27.737640255051367</v>
      </c>
      <c r="AP66" s="25">
        <f>'Variables AMS'!AN165*'Variables AMS'!AN202*'Variables AMS'!AN239/'Variables AMS'!AN$64*'Variables AMS'!$S$64</f>
        <v>28.472867497721786</v>
      </c>
      <c r="AQ66" s="25">
        <f>'Variables AMS'!AO165*'Variables AMS'!AO202*'Variables AMS'!AO239/'Variables AMS'!AO$64*'Variables AMS'!$S$64</f>
        <v>29.281430800382616</v>
      </c>
      <c r="AR66" s="25">
        <f>'Variables AMS'!AP165*'Variables AMS'!AP202*'Variables AMS'!AP239/'Variables AMS'!AP$64*'Variables AMS'!$S$64</f>
        <v>30.17039299273695</v>
      </c>
      <c r="AS66" s="25">
        <f>'Variables AMS'!AQ165*'Variables AMS'!AQ202*'Variables AMS'!AQ239/'Variables AMS'!AQ$64*'Variables AMS'!$S$64</f>
        <v>31.131736260340318</v>
      </c>
      <c r="AT66" s="25">
        <f>'Variables AMS'!AR165*'Variables AMS'!AR202*'Variables AMS'!AR239/'Variables AMS'!AR$64*'Variables AMS'!$S$64</f>
        <v>31.646285827072145</v>
      </c>
      <c r="AU66" s="25">
        <f>'Variables AMS'!AS165*'Variables AMS'!AS202*'Variables AMS'!AS239/'Variables AMS'!AS$64*'Variables AMS'!$S$64</f>
        <v>32.194928943001266</v>
      </c>
      <c r="AV66" s="25">
        <f>'Variables AMS'!AT165*'Variables AMS'!AT202*'Variables AMS'!AT239/'Variables AMS'!AT$64*'Variables AMS'!$S$64</f>
        <v>32.769259130211964</v>
      </c>
      <c r="AW66" s="25">
        <f>'Variables AMS'!AU165*'Variables AMS'!AU202*'Variables AMS'!AU239/'Variables AMS'!AU$64*'Variables AMS'!$S$64</f>
        <v>33.365676325301905</v>
      </c>
      <c r="AX66" s="25">
        <f>'Variables AMS'!AV165*'Variables AMS'!AV202*'Variables AMS'!AV239/'Variables AMS'!AV$64*'Variables AMS'!$S$64</f>
        <v>33.985184302578681</v>
      </c>
      <c r="AY66" s="18"/>
    </row>
    <row r="67" spans="1:51" x14ac:dyDescent="0.25">
      <c r="A67" s="171"/>
      <c r="B67" s="167"/>
      <c r="C67" t="s">
        <v>159</v>
      </c>
      <c r="D67" s="25">
        <f>'Variables AMS'!B166*'Variables AMS'!B203*'Variables AMS'!B240/'Variables AMS'!B$64*'Variables AMS'!$S$64</f>
        <v>348.17796781139572</v>
      </c>
      <c r="E67" s="25">
        <f>'Variables AMS'!C166*'Variables AMS'!C203*'Variables AMS'!C240/'Variables AMS'!C$64*'Variables AMS'!$S$64</f>
        <v>352.87289749118827</v>
      </c>
      <c r="F67" s="25">
        <f>'Variables AMS'!D166*'Variables AMS'!D203*'Variables AMS'!D240/'Variables AMS'!D$64*'Variables AMS'!$S$64</f>
        <v>359.62673919158397</v>
      </c>
      <c r="G67" s="25">
        <f>'Variables AMS'!E166*'Variables AMS'!E203*'Variables AMS'!E240/'Variables AMS'!E$64*'Variables AMS'!$S$64</f>
        <v>694.48821830873635</v>
      </c>
      <c r="H67" s="25">
        <f>'Variables AMS'!F166*'Variables AMS'!F203*'Variables AMS'!F240/'Variables AMS'!F$64*'Variables AMS'!$S$64</f>
        <v>1127.7369146817127</v>
      </c>
      <c r="I67" s="25">
        <f>'Variables AMS'!G166*'Variables AMS'!G203*'Variables AMS'!G240/'Variables AMS'!G$64*'Variables AMS'!$S$64</f>
        <v>1434.7763719298537</v>
      </c>
      <c r="J67" s="25">
        <f>'Variables AMS'!H166*'Variables AMS'!H203*'Variables AMS'!H240/'Variables AMS'!H$64*'Variables AMS'!$S$64</f>
        <v>1778.8910632234765</v>
      </c>
      <c r="K67" s="25">
        <f>'Variables AMS'!I166*'Variables AMS'!I203*'Variables AMS'!I240/'Variables AMS'!I$64*'Variables AMS'!$S$64</f>
        <v>2109.7247885098936</v>
      </c>
      <c r="L67" s="25">
        <f>'Variables AMS'!J166*'Variables AMS'!J203*'Variables AMS'!J240/'Variables AMS'!J$64*'Variables AMS'!$S$64</f>
        <v>2365.2157032667574</v>
      </c>
      <c r="M67" s="25">
        <f>'Variables AMS'!K166*'Variables AMS'!K203*'Variables AMS'!K240/'Variables AMS'!K$64*'Variables AMS'!$S$64</f>
        <v>2510.6689867915375</v>
      </c>
      <c r="N67" s="25">
        <f>'Variables AMS'!L166*'Variables AMS'!L203*'Variables AMS'!L240/'Variables AMS'!L$64*'Variables AMS'!$S$64</f>
        <v>2570.057590257607</v>
      </c>
      <c r="O67" s="25">
        <f>'Variables AMS'!M166*'Variables AMS'!M203*'Variables AMS'!M240/'Variables AMS'!M$64*'Variables AMS'!$S$64</f>
        <v>2512.8272207318787</v>
      </c>
      <c r="P67" s="25">
        <f>'Variables AMS'!N166*'Variables AMS'!N203*'Variables AMS'!N240/'Variables AMS'!N$64*'Variables AMS'!$S$64</f>
        <v>2649.3656801781722</v>
      </c>
      <c r="Q67" s="25">
        <f>'Variables AMS'!O166*'Variables AMS'!O203*'Variables AMS'!O240/'Variables AMS'!O$64*'Variables AMS'!$S$64</f>
        <v>2924.4526886993426</v>
      </c>
      <c r="R67" s="25">
        <f>'Variables AMS'!P166*'Variables AMS'!P203*'Variables AMS'!P240/'Variables AMS'!P$64*'Variables AMS'!$S$64</f>
        <v>3266.6385246226196</v>
      </c>
      <c r="S67" s="25">
        <f>'Variables AMS'!Q166*'Variables AMS'!Q203*'Variables AMS'!Q240/'Variables AMS'!Q$64*'Variables AMS'!$S$64</f>
        <v>3537.7525575260397</v>
      </c>
      <c r="T67" s="25">
        <f>'Variables AMS'!R166*'Variables AMS'!R203*'Variables AMS'!R240/'Variables AMS'!R$64*'Variables AMS'!$S$64</f>
        <v>3794.3110572687342</v>
      </c>
      <c r="U67" s="25">
        <f>'Variables AMS'!S166*'Variables AMS'!S203*'Variables AMS'!S240/'Variables AMS'!S$64*'Variables AMS'!$S$64</f>
        <v>3903.009162933397</v>
      </c>
      <c r="V67" s="25">
        <f>'Variables AMS'!T166*'Variables AMS'!T203*'Variables AMS'!T240/'Variables AMS'!T$64*'Variables AMS'!$S$64</f>
        <v>3967.2128011721461</v>
      </c>
      <c r="W67" s="25">
        <f>'Variables AMS'!U166*'Variables AMS'!U203*'Variables AMS'!U240/'Variables AMS'!U$64*'Variables AMS'!$S$64</f>
        <v>3994.6546150775825</v>
      </c>
      <c r="X67" s="25">
        <f>'Variables AMS'!V166*'Variables AMS'!V203*'Variables AMS'!V240/'Variables AMS'!V$64*'Variables AMS'!$S$64</f>
        <v>4165.5248544972392</v>
      </c>
      <c r="Y67" s="25">
        <f>'Variables AMS'!W166*'Variables AMS'!W203*'Variables AMS'!W240/'Variables AMS'!W$64*'Variables AMS'!$S$64</f>
        <v>4317.6716949813253</v>
      </c>
      <c r="Z67" s="25">
        <f>'Variables AMS'!X166*'Variables AMS'!X203*'Variables AMS'!X240/'Variables AMS'!X$64*'Variables AMS'!$S$64</f>
        <v>4500.2990149237885</v>
      </c>
      <c r="AA67" s="25">
        <f>'Variables AMS'!Y166*'Variables AMS'!Y203*'Variables AMS'!Y240/'Variables AMS'!Y$64*'Variables AMS'!$S$64</f>
        <v>4643.4673147311569</v>
      </c>
      <c r="AB67" s="25">
        <f>'Variables AMS'!Z166*'Variables AMS'!Z203*'Variables AMS'!Z240/'Variables AMS'!Z$64*'Variables AMS'!$S$64</f>
        <v>4767.5116694544649</v>
      </c>
      <c r="AC67" s="25">
        <f>'Variables AMS'!AA166*'Variables AMS'!AA203*'Variables AMS'!AA240/'Variables AMS'!AA$64*'Variables AMS'!$S$64</f>
        <v>4884.5731863694764</v>
      </c>
      <c r="AD67" s="25">
        <f>'Variables AMS'!AB166*'Variables AMS'!AB203*'Variables AMS'!AB240/'Variables AMS'!AB$64*'Variables AMS'!$S$64</f>
        <v>5000.9699991291509</v>
      </c>
      <c r="AE67" s="25">
        <f>'Variables AMS'!AC166*'Variables AMS'!AC203*'Variables AMS'!AC240/'Variables AMS'!AC$64*'Variables AMS'!$S$64</f>
        <v>5339.7549704985058</v>
      </c>
      <c r="AF67" s="25">
        <f>'Variables AMS'!AD166*'Variables AMS'!AD203*'Variables AMS'!AD240/'Variables AMS'!AD$64*'Variables AMS'!$S$64</f>
        <v>5677.4782167645008</v>
      </c>
      <c r="AG67" s="25">
        <f>'Variables AMS'!AE166*'Variables AMS'!AE203*'Variables AMS'!AE240/'Variables AMS'!AE$64*'Variables AMS'!$S$64</f>
        <v>5974.1472436667309</v>
      </c>
      <c r="AH67" s="25">
        <f>'Variables AMS'!AF166*'Variables AMS'!AF203*'Variables AMS'!AF240/'Variables AMS'!AF$64*'Variables AMS'!$S$64</f>
        <v>6092.7653552699931</v>
      </c>
      <c r="AI67" s="25">
        <f>'Variables AMS'!AG166*'Variables AMS'!AG203*'Variables AMS'!AG240/'Variables AMS'!AG$64*'Variables AMS'!$S$64</f>
        <v>6125.654217229282</v>
      </c>
      <c r="AJ67" s="25">
        <f>'Variables AMS'!AH166*'Variables AMS'!AH203*'Variables AMS'!AH240/'Variables AMS'!AH$64*'Variables AMS'!$S$64</f>
        <v>6413.0889758204403</v>
      </c>
      <c r="AK67" s="25">
        <f>'Variables AMS'!AI166*'Variables AMS'!AI203*'Variables AMS'!AI240/'Variables AMS'!AI$64*'Variables AMS'!$S$64</f>
        <v>6747.8562783309462</v>
      </c>
      <c r="AL67" s="25">
        <f>'Variables AMS'!AJ166*'Variables AMS'!AJ203*'Variables AMS'!AJ240/'Variables AMS'!AJ$64*'Variables AMS'!$S$64</f>
        <v>7069.1301930453455</v>
      </c>
      <c r="AM67" s="25">
        <f>'Variables AMS'!AK166*'Variables AMS'!AK203*'Variables AMS'!AK240/'Variables AMS'!AK$64*'Variables AMS'!$S$64</f>
        <v>7386.0277867447139</v>
      </c>
      <c r="AN67" s="25">
        <f>'Variables AMS'!AL166*'Variables AMS'!AL203*'Variables AMS'!AL240/'Variables AMS'!AL$64*'Variables AMS'!$S$64</f>
        <v>7695.5769920104476</v>
      </c>
      <c r="AO67" s="25">
        <f>'Variables AMS'!AM166*'Variables AMS'!AM203*'Variables AMS'!AM240/'Variables AMS'!AM$64*'Variables AMS'!$S$64</f>
        <v>8011.2400378495131</v>
      </c>
      <c r="AP67" s="25">
        <f>'Variables AMS'!AN166*'Variables AMS'!AN203*'Variables AMS'!AN240/'Variables AMS'!AN$64*'Variables AMS'!$S$64</f>
        <v>8313.73258446812</v>
      </c>
      <c r="AQ67" s="25">
        <f>'Variables AMS'!AO166*'Variables AMS'!AO203*'Variables AMS'!AO240/'Variables AMS'!AO$64*'Variables AMS'!$S$64</f>
        <v>8601.1799694010715</v>
      </c>
      <c r="AR67" s="25">
        <f>'Variables AMS'!AP166*'Variables AMS'!AP203*'Variables AMS'!AP240/'Variables AMS'!AP$64*'Variables AMS'!$S$64</f>
        <v>8874.8838033207066</v>
      </c>
      <c r="AS67" s="25">
        <f>'Variables AMS'!AQ166*'Variables AMS'!AQ203*'Variables AMS'!AQ240/'Variables AMS'!AQ$64*'Variables AMS'!$S$64</f>
        <v>9129.0776083914407</v>
      </c>
      <c r="AT67" s="25">
        <f>'Variables AMS'!AR166*'Variables AMS'!AR203*'Variables AMS'!AR240/'Variables AMS'!AR$64*'Variables AMS'!$S$64</f>
        <v>9442.3425873199503</v>
      </c>
      <c r="AU67" s="25">
        <f>'Variables AMS'!AS166*'Variables AMS'!AS203*'Variables AMS'!AS240/'Variables AMS'!AS$64*'Variables AMS'!$S$64</f>
        <v>9754.958875590808</v>
      </c>
      <c r="AV67" s="25">
        <f>'Variables AMS'!AT166*'Variables AMS'!AT203*'Variables AMS'!AT240/'Variables AMS'!AT$64*'Variables AMS'!$S$64</f>
        <v>10059.479513651073</v>
      </c>
      <c r="AW67" s="25">
        <f>'Variables AMS'!AU166*'Variables AMS'!AU203*'Variables AMS'!AU240/'Variables AMS'!AU$64*'Variables AMS'!$S$64</f>
        <v>10355.797130870356</v>
      </c>
      <c r="AX67" s="25">
        <f>'Variables AMS'!AV166*'Variables AMS'!AV203*'Variables AMS'!AV240/'Variables AMS'!AV$64*'Variables AMS'!$S$64</f>
        <v>10644.057039099936</v>
      </c>
      <c r="AY67" s="18"/>
    </row>
    <row r="68" spans="1:51" x14ac:dyDescent="0.25">
      <c r="A68" s="171"/>
      <c r="B68" s="167"/>
      <c r="C68" t="s">
        <v>160</v>
      </c>
      <c r="D68" s="25">
        <f>'Variables AMS'!B167*'Variables AMS'!B204*'Variables AMS'!B241/'Variables AMS'!B$64*'Variables AMS'!$S$64</f>
        <v>158.00818262019985</v>
      </c>
      <c r="E68" s="25">
        <f>'Variables AMS'!C167*'Variables AMS'!C204*'Variables AMS'!C241/'Variables AMS'!C$64*'Variables AMS'!$S$64</f>
        <v>159.70870728346205</v>
      </c>
      <c r="F68" s="25">
        <f>'Variables AMS'!D167*'Variables AMS'!D204*'Variables AMS'!D241/'Variables AMS'!D$64*'Variables AMS'!$S$64</f>
        <v>163.06078781640295</v>
      </c>
      <c r="G68" s="25">
        <f>'Variables AMS'!E167*'Variables AMS'!E204*'Variables AMS'!E241/'Variables AMS'!E$64*'Variables AMS'!$S$64</f>
        <v>211.18751938642365</v>
      </c>
      <c r="H68" s="25">
        <f>'Variables AMS'!F167*'Variables AMS'!F204*'Variables AMS'!F241/'Variables AMS'!F$64*'Variables AMS'!$S$64</f>
        <v>289.8617545460063</v>
      </c>
      <c r="I68" s="25">
        <f>'Variables AMS'!G167*'Variables AMS'!G204*'Variables AMS'!G241/'Variables AMS'!G$64*'Variables AMS'!$S$64</f>
        <v>371.28342732465933</v>
      </c>
      <c r="J68" s="25">
        <f>'Variables AMS'!H167*'Variables AMS'!H204*'Variables AMS'!H241/'Variables AMS'!H$64*'Variables AMS'!$S$64</f>
        <v>508.86401332715667</v>
      </c>
      <c r="K68" s="25">
        <f>'Variables AMS'!I167*'Variables AMS'!I204*'Variables AMS'!I241/'Variables AMS'!I$64*'Variables AMS'!$S$64</f>
        <v>706.16589127329701</v>
      </c>
      <c r="L68" s="25">
        <f>'Variables AMS'!J167*'Variables AMS'!J204*'Variables AMS'!J241/'Variables AMS'!J$64*'Variables AMS'!$S$64</f>
        <v>960.60579398656398</v>
      </c>
      <c r="M68" s="25">
        <f>'Variables AMS'!K167*'Variables AMS'!K204*'Variables AMS'!K241/'Variables AMS'!K$64*'Variables AMS'!$S$64</f>
        <v>1278.2435546030961</v>
      </c>
      <c r="N68" s="25">
        <f>'Variables AMS'!L167*'Variables AMS'!L204*'Variables AMS'!L241/'Variables AMS'!L$64*'Variables AMS'!$S$64</f>
        <v>1685.2318239004376</v>
      </c>
      <c r="O68" s="25">
        <f>'Variables AMS'!M167*'Variables AMS'!M204*'Variables AMS'!M241/'Variables AMS'!M$64*'Variables AMS'!$S$64</f>
        <v>2191.0855228546252</v>
      </c>
      <c r="P68" s="25">
        <f>'Variables AMS'!N167*'Variables AMS'!N204*'Variables AMS'!N241/'Variables AMS'!N$64*'Variables AMS'!$S$64</f>
        <v>2431.6820314319002</v>
      </c>
      <c r="Q68" s="25">
        <f>'Variables AMS'!O167*'Variables AMS'!O204*'Variables AMS'!O241/'Variables AMS'!O$64*'Variables AMS'!$S$64</f>
        <v>2648.1326184220379</v>
      </c>
      <c r="R68" s="25">
        <f>'Variables AMS'!P167*'Variables AMS'!P204*'Variables AMS'!P241/'Variables AMS'!P$64*'Variables AMS'!$S$64</f>
        <v>2891.0024689933862</v>
      </c>
      <c r="S68" s="25">
        <f>'Variables AMS'!Q167*'Variables AMS'!Q204*'Variables AMS'!Q241/'Variables AMS'!Q$64*'Variables AMS'!$S$64</f>
        <v>3086.8263725824872</v>
      </c>
      <c r="T68" s="25">
        <f>'Variables AMS'!R167*'Variables AMS'!R204*'Variables AMS'!R241/'Variables AMS'!R$64*'Variables AMS'!$S$64</f>
        <v>3289.0880744088577</v>
      </c>
      <c r="U68" s="25">
        <f>'Variables AMS'!S167*'Variables AMS'!S204*'Variables AMS'!S241/'Variables AMS'!S$64*'Variables AMS'!$S$64</f>
        <v>3359.1004868564887</v>
      </c>
      <c r="V68" s="25">
        <f>'Variables AMS'!T167*'Variables AMS'!T204*'Variables AMS'!T241/'Variables AMS'!T$64*'Variables AMS'!$S$64</f>
        <v>3385.6741488683419</v>
      </c>
      <c r="W68" s="25">
        <f>'Variables AMS'!U167*'Variables AMS'!U204*'Variables AMS'!U241/'Variables AMS'!U$64*'Variables AMS'!$S$64</f>
        <v>3381.9521170524768</v>
      </c>
      <c r="X68" s="25">
        <f>'Variables AMS'!V167*'Variables AMS'!V204*'Variables AMS'!V241/'Variables AMS'!V$64*'Variables AMS'!$S$64</f>
        <v>3559.6671203513824</v>
      </c>
      <c r="Y68" s="25">
        <f>'Variables AMS'!W167*'Variables AMS'!W204*'Variables AMS'!W241/'Variables AMS'!W$64*'Variables AMS'!$S$64</f>
        <v>3697.1336166188571</v>
      </c>
      <c r="Z68" s="25">
        <f>'Variables AMS'!X167*'Variables AMS'!X204*'Variables AMS'!X241/'Variables AMS'!X$64*'Variables AMS'!$S$64</f>
        <v>4016.7285638125841</v>
      </c>
      <c r="AA68" s="25">
        <f>'Variables AMS'!Y167*'Variables AMS'!Y204*'Variables AMS'!Y241/'Variables AMS'!Y$64*'Variables AMS'!$S$64</f>
        <v>4306.5114168794889</v>
      </c>
      <c r="AB68" s="25">
        <f>'Variables AMS'!Z167*'Variables AMS'!Z204*'Variables AMS'!Z241/'Variables AMS'!Z$64*'Variables AMS'!$S$64</f>
        <v>4528.9971383877919</v>
      </c>
      <c r="AC68" s="25">
        <f>'Variables AMS'!AA167*'Variables AMS'!AA204*'Variables AMS'!AA241/'Variables AMS'!AA$64*'Variables AMS'!$S$64</f>
        <v>4685.5150910902667</v>
      </c>
      <c r="AD68" s="25">
        <f>'Variables AMS'!AB167*'Variables AMS'!AB204*'Variables AMS'!AB241/'Variables AMS'!AB$64*'Variables AMS'!$S$64</f>
        <v>4788.6560023646553</v>
      </c>
      <c r="AE68" s="25">
        <f>'Variables AMS'!AC167*'Variables AMS'!AC204*'Variables AMS'!AC241/'Variables AMS'!AC$64*'Variables AMS'!$S$64</f>
        <v>5068.1245084284637</v>
      </c>
      <c r="AF68" s="25">
        <f>'Variables AMS'!AD167*'Variables AMS'!AD204*'Variables AMS'!AD241/'Variables AMS'!AD$64*'Variables AMS'!$S$64</f>
        <v>5383.5671013106767</v>
      </c>
      <c r="AG68" s="25">
        <f>'Variables AMS'!AE167*'Variables AMS'!AE204*'Variables AMS'!AE241/'Variables AMS'!AE$64*'Variables AMS'!$S$64</f>
        <v>5689.7008194072268</v>
      </c>
      <c r="AH68" s="25">
        <f>'Variables AMS'!AF167*'Variables AMS'!AF204*'Variables AMS'!AF241/'Variables AMS'!AF$64*'Variables AMS'!$S$64</f>
        <v>5869.1139086673165</v>
      </c>
      <c r="AI68" s="25">
        <f>'Variables AMS'!AG167*'Variables AMS'!AG204*'Variables AMS'!AG241/'Variables AMS'!AG$64*'Variables AMS'!$S$64</f>
        <v>5991.2939539547151</v>
      </c>
      <c r="AJ68" s="25">
        <f>'Variables AMS'!AH167*'Variables AMS'!AH204*'Variables AMS'!AH241/'Variables AMS'!AH$64*'Variables AMS'!$S$64</f>
        <v>6129.158133599999</v>
      </c>
      <c r="AK68" s="25">
        <f>'Variables AMS'!AI167*'Variables AMS'!AI204*'Variables AMS'!AI241/'Variables AMS'!AI$64*'Variables AMS'!$S$64</f>
        <v>6269.7241362743589</v>
      </c>
      <c r="AL68" s="25">
        <f>'Variables AMS'!AJ167*'Variables AMS'!AJ204*'Variables AMS'!AJ241/'Variables AMS'!AJ$64*'Variables AMS'!$S$64</f>
        <v>6402.7733595017589</v>
      </c>
      <c r="AM68" s="25">
        <f>'Variables AMS'!AK167*'Variables AMS'!AK204*'Variables AMS'!AK241/'Variables AMS'!AK$64*'Variables AMS'!$S$64</f>
        <v>6542.2586608243118</v>
      </c>
      <c r="AN68" s="25">
        <f>'Variables AMS'!AL167*'Variables AMS'!AL204*'Variables AMS'!AL241/'Variables AMS'!AL$64*'Variables AMS'!$S$64</f>
        <v>6678.4356783329067</v>
      </c>
      <c r="AO68" s="25">
        <f>'Variables AMS'!AM167*'Variables AMS'!AM204*'Variables AMS'!AM241/'Variables AMS'!AM$64*'Variables AMS'!$S$64</f>
        <v>6835.1199502230065</v>
      </c>
      <c r="AP68" s="25">
        <f>'Variables AMS'!AN167*'Variables AMS'!AN204*'Variables AMS'!AN241/'Variables AMS'!AN$64*'Variables AMS'!$S$64</f>
        <v>6986.91691443739</v>
      </c>
      <c r="AQ68" s="25">
        <f>'Variables AMS'!AO167*'Variables AMS'!AO204*'Variables AMS'!AO241/'Variables AMS'!AO$64*'Variables AMS'!$S$64</f>
        <v>7128.238423437504</v>
      </c>
      <c r="AR68" s="25">
        <f>'Variables AMS'!AP167*'Variables AMS'!AP204*'Variables AMS'!AP241/'Variables AMS'!AP$64*'Variables AMS'!$S$64</f>
        <v>7259.1938009730356</v>
      </c>
      <c r="AS68" s="25">
        <f>'Variables AMS'!AQ167*'Variables AMS'!AQ204*'Variables AMS'!AQ241/'Variables AMS'!AQ$64*'Variables AMS'!$S$64</f>
        <v>7375.9696694205177</v>
      </c>
      <c r="AT68" s="25">
        <f>'Variables AMS'!AR167*'Variables AMS'!AR204*'Variables AMS'!AR241/'Variables AMS'!AR$64*'Variables AMS'!$S$64</f>
        <v>7175.7618016845099</v>
      </c>
      <c r="AU68" s="25">
        <f>'Variables AMS'!AS167*'Variables AMS'!AS204*'Variables AMS'!AS241/'Variables AMS'!AS$64*'Variables AMS'!$S$64</f>
        <v>6884.1165146422309</v>
      </c>
      <c r="AV68" s="25">
        <f>'Variables AMS'!AT167*'Variables AMS'!AT204*'Variables AMS'!AT241/'Variables AMS'!AT$64*'Variables AMS'!$S$64</f>
        <v>6565.547982046447</v>
      </c>
      <c r="AW68" s="25">
        <f>'Variables AMS'!AU167*'Variables AMS'!AU204*'Variables AMS'!AU241/'Variables AMS'!AU$64*'Variables AMS'!$S$64</f>
        <v>6226.1420419679853</v>
      </c>
      <c r="AX68" s="25">
        <f>'Variables AMS'!AV167*'Variables AMS'!AV204*'Variables AMS'!AV241/'Variables AMS'!AV$64*'Variables AMS'!$S$64</f>
        <v>5862.1635877265899</v>
      </c>
      <c r="AY68" s="18"/>
    </row>
    <row r="69" spans="1:51" x14ac:dyDescent="0.25">
      <c r="A69" s="171"/>
      <c r="B69" s="167"/>
      <c r="C69" t="s">
        <v>237</v>
      </c>
      <c r="D69" s="25">
        <f>'Variables AMS'!B168*'Variables AMS'!B205*'Variables AMS'!B242/'Variables AMS'!B$64*'Variables AMS'!$S$64</f>
        <v>2420.9498687123769</v>
      </c>
      <c r="E69" s="25">
        <f>'Variables AMS'!C168*'Variables AMS'!C205*'Variables AMS'!C242/'Variables AMS'!C$64*'Variables AMS'!$S$64</f>
        <v>2450.2775590228803</v>
      </c>
      <c r="F69" s="25">
        <f>'Variables AMS'!D168*'Variables AMS'!D205*'Variables AMS'!D242/'Variables AMS'!D$64*'Variables AMS'!$S$64</f>
        <v>2486.61755505055</v>
      </c>
      <c r="G69" s="25">
        <f>'Variables AMS'!E168*'Variables AMS'!E205*'Variables AMS'!E242/'Variables AMS'!E$64*'Variables AMS'!$S$64</f>
        <v>2472.9687987454718</v>
      </c>
      <c r="H69" s="25">
        <f>'Variables AMS'!F168*'Variables AMS'!F205*'Variables AMS'!F242/'Variables AMS'!F$64*'Variables AMS'!$S$64</f>
        <v>2431.9124336688524</v>
      </c>
      <c r="I69" s="25">
        <f>'Variables AMS'!G168*'Variables AMS'!G205*'Variables AMS'!G242/'Variables AMS'!G$64*'Variables AMS'!$S$64</f>
        <v>2205.9255849544702</v>
      </c>
      <c r="J69" s="25">
        <f>'Variables AMS'!H168*'Variables AMS'!H205*'Variables AMS'!H242/'Variables AMS'!H$64*'Variables AMS'!$S$64</f>
        <v>2158.5944671486095</v>
      </c>
      <c r="K69" s="25">
        <f>'Variables AMS'!I168*'Variables AMS'!I205*'Variables AMS'!I242/'Variables AMS'!I$64*'Variables AMS'!$S$64</f>
        <v>2159.348915941137</v>
      </c>
      <c r="L69" s="25">
        <f>'Variables AMS'!J168*'Variables AMS'!J205*'Variables AMS'!J242/'Variables AMS'!J$64*'Variables AMS'!$S$64</f>
        <v>2130.8347894955054</v>
      </c>
      <c r="M69" s="25">
        <f>'Variables AMS'!K168*'Variables AMS'!K205*'Variables AMS'!K242/'Variables AMS'!K$64*'Variables AMS'!$S$64</f>
        <v>2049.0137407603361</v>
      </c>
      <c r="N69" s="25">
        <f>'Variables AMS'!L168*'Variables AMS'!L205*'Variables AMS'!L242/'Variables AMS'!L$64*'Variables AMS'!$S$64</f>
        <v>1951.4961765896207</v>
      </c>
      <c r="O69" s="25">
        <f>'Variables AMS'!M168*'Variables AMS'!M205*'Variables AMS'!M242/'Variables AMS'!M$64*'Variables AMS'!$S$64</f>
        <v>1832.2714888059402</v>
      </c>
      <c r="P69" s="25">
        <f>'Variables AMS'!N168*'Variables AMS'!N205*'Variables AMS'!N242/'Variables AMS'!N$64*'Variables AMS'!$S$64</f>
        <v>1918.836929746069</v>
      </c>
      <c r="Q69" s="25">
        <f>'Variables AMS'!O168*'Variables AMS'!O205*'Variables AMS'!O242/'Variables AMS'!O$64*'Variables AMS'!$S$64</f>
        <v>2123.9106890532876</v>
      </c>
      <c r="R69" s="25">
        <f>'Variables AMS'!P168*'Variables AMS'!P205*'Variables AMS'!P242/'Variables AMS'!P$64*'Variables AMS'!$S$64</f>
        <v>2384.3954271601583</v>
      </c>
      <c r="S69" s="25">
        <f>'Variables AMS'!Q168*'Variables AMS'!Q205*'Variables AMS'!Q242/'Variables AMS'!Q$64*'Variables AMS'!$S$64</f>
        <v>2603.3570818315275</v>
      </c>
      <c r="T69" s="25">
        <f>'Variables AMS'!R168*'Variables AMS'!R205*'Variables AMS'!R242/'Variables AMS'!R$64*'Variables AMS'!$S$64</f>
        <v>2795.6986393890211</v>
      </c>
      <c r="U69" s="25">
        <f>'Variables AMS'!S168*'Variables AMS'!S205*'Variables AMS'!S242/'Variables AMS'!S$64*'Variables AMS'!$S$64</f>
        <v>2922.2555290283631</v>
      </c>
      <c r="V69" s="25">
        <f>'Variables AMS'!T168*'Variables AMS'!T205*'Variables AMS'!T242/'Variables AMS'!T$64*'Variables AMS'!$S$64</f>
        <v>3030.9757800283569</v>
      </c>
      <c r="W69" s="25">
        <f>'Variables AMS'!U168*'Variables AMS'!U205*'Variables AMS'!U242/'Variables AMS'!U$64*'Variables AMS'!$S$64</f>
        <v>3122.606780524975</v>
      </c>
      <c r="X69" s="25">
        <f>'Variables AMS'!V168*'Variables AMS'!V205*'Variables AMS'!V242/'Variables AMS'!V$64*'Variables AMS'!$S$64</f>
        <v>3138.4719059911581</v>
      </c>
      <c r="Y69" s="25">
        <f>'Variables AMS'!W168*'Variables AMS'!W205*'Variables AMS'!W242/'Variables AMS'!W$64*'Variables AMS'!$S$64</f>
        <v>3130.252364057264</v>
      </c>
      <c r="Z69" s="25">
        <f>'Variables AMS'!X168*'Variables AMS'!X205*'Variables AMS'!X242/'Variables AMS'!X$64*'Variables AMS'!$S$64</f>
        <v>3132.5335368499514</v>
      </c>
      <c r="AA69" s="25">
        <f>'Variables AMS'!Y168*'Variables AMS'!Y205*'Variables AMS'!Y242/'Variables AMS'!Y$64*'Variables AMS'!$S$64</f>
        <v>3102.0602444075712</v>
      </c>
      <c r="AB69" s="25">
        <f>'Variables AMS'!Z168*'Variables AMS'!Z205*'Variables AMS'!Z242/'Variables AMS'!Z$64*'Variables AMS'!$S$64</f>
        <v>3070.4970713645916</v>
      </c>
      <c r="AC69" s="25">
        <f>'Variables AMS'!AA168*'Variables AMS'!AA205*'Variables AMS'!AA242/'Variables AMS'!AA$64*'Variables AMS'!$S$64</f>
        <v>3044.595423800155</v>
      </c>
      <c r="AD69" s="25">
        <f>'Variables AMS'!AB168*'Variables AMS'!AB205*'Variables AMS'!AB242/'Variables AMS'!AB$64*'Variables AMS'!$S$64</f>
        <v>3026.8410899584342</v>
      </c>
      <c r="AE69" s="25">
        <f>'Variables AMS'!AC168*'Variables AMS'!AC205*'Variables AMS'!AC242/'Variables AMS'!AC$64*'Variables AMS'!$S$64</f>
        <v>3034.0381432088661</v>
      </c>
      <c r="AF69" s="25">
        <f>'Variables AMS'!AD168*'Variables AMS'!AD205*'Variables AMS'!AD242/'Variables AMS'!AD$64*'Variables AMS'!$S$64</f>
        <v>3046.9753146296589</v>
      </c>
      <c r="AG69" s="25">
        <f>'Variables AMS'!AE168*'Variables AMS'!AE205*'Variables AMS'!AE242/'Variables AMS'!AE$64*'Variables AMS'!$S$64</f>
        <v>3061.1323775141332</v>
      </c>
      <c r="AH69" s="25">
        <f>'Variables AMS'!AF168*'Variables AMS'!AF205*'Variables AMS'!AF242/'Variables AMS'!AF$64*'Variables AMS'!$S$64</f>
        <v>2997.3190968500558</v>
      </c>
      <c r="AI69" s="25">
        <f>'Variables AMS'!AG168*'Variables AMS'!AG205*'Variables AMS'!AG242/'Variables AMS'!AG$64*'Variables AMS'!$S$64</f>
        <v>2913.7071681613361</v>
      </c>
      <c r="AJ69" s="25">
        <f>'Variables AMS'!AH168*'Variables AMS'!AH205*'Variables AMS'!AH242/'Variables AMS'!AH$64*'Variables AMS'!$S$64</f>
        <v>2864.755526719061</v>
      </c>
      <c r="AK69" s="25">
        <f>'Variables AMS'!AI168*'Variables AMS'!AI205*'Variables AMS'!AI242/'Variables AMS'!AI$64*'Variables AMS'!$S$64</f>
        <v>2827.6915215722074</v>
      </c>
      <c r="AL69" s="25">
        <f>'Variables AMS'!AJ168*'Variables AMS'!AJ205*'Variables AMS'!AJ242/'Variables AMS'!AJ$64*'Variables AMS'!$S$64</f>
        <v>2791.2099976710465</v>
      </c>
      <c r="AM69" s="25">
        <f>'Variables AMS'!AK168*'Variables AMS'!AK205*'Variables AMS'!AK242/'Variables AMS'!AK$64*'Variables AMS'!$S$64</f>
        <v>2767.2789412006728</v>
      </c>
      <c r="AN69" s="25">
        <f>'Variables AMS'!AL168*'Variables AMS'!AL205*'Variables AMS'!AL242/'Variables AMS'!AL$64*'Variables AMS'!$S$64</f>
        <v>2747.0841007292834</v>
      </c>
      <c r="AO69" s="25">
        <f>'Variables AMS'!AM168*'Variables AMS'!AM205*'Variables AMS'!AM242/'Variables AMS'!AM$64*'Variables AMS'!$S$64</f>
        <v>2744.7971517588903</v>
      </c>
      <c r="AP69" s="25">
        <f>'Variables AMS'!AN168*'Variables AMS'!AN205*'Variables AMS'!AN242/'Variables AMS'!AN$64*'Variables AMS'!$S$64</f>
        <v>2745.2705884728175</v>
      </c>
      <c r="AQ69" s="25">
        <f>'Variables AMS'!AO168*'Variables AMS'!AO205*'Variables AMS'!AO242/'Variables AMS'!AO$64*'Variables AMS'!$S$64</f>
        <v>2745.3570812660691</v>
      </c>
      <c r="AR69" s="25">
        <f>'Variables AMS'!AP168*'Variables AMS'!AP205*'Variables AMS'!AP242/'Variables AMS'!AP$64*'Variables AMS'!$S$64</f>
        <v>2744.6767392493007</v>
      </c>
      <c r="AS69" s="25">
        <f>'Variables AMS'!AQ168*'Variables AMS'!AQ205*'Variables AMS'!AQ242/'Variables AMS'!AQ$64*'Variables AMS'!$S$64</f>
        <v>2741.619054001053</v>
      </c>
      <c r="AT69" s="25">
        <f>'Variables AMS'!AR168*'Variables AMS'!AR205*'Variables AMS'!AR242/'Variables AMS'!AR$64*'Variables AMS'!$S$64</f>
        <v>2731.6266685970691</v>
      </c>
      <c r="AU69" s="25">
        <f>'Variables AMS'!AS168*'Variables AMS'!AS205*'Variables AMS'!AS242/'Variables AMS'!AS$64*'Variables AMS'!$S$64</f>
        <v>2718.0828523137666</v>
      </c>
      <c r="AV69" s="25">
        <f>'Variables AMS'!AT168*'Variables AMS'!AT205*'Variables AMS'!AT242/'Variables AMS'!AT$64*'Variables AMS'!$S$64</f>
        <v>2704.1054485720106</v>
      </c>
      <c r="AW69" s="25">
        <f>'Variables AMS'!AU168*'Variables AMS'!AU205*'Variables AMS'!AU242/'Variables AMS'!AU$64*'Variables AMS'!$S$64</f>
        <v>2690.3017590827408</v>
      </c>
      <c r="AX69" s="25">
        <f>'Variables AMS'!AV168*'Variables AMS'!AV205*'Variables AMS'!AV242/'Variables AMS'!AV$64*'Variables AMS'!$S$64</f>
        <v>2676.6052522433056</v>
      </c>
      <c r="AY69" s="18"/>
    </row>
    <row r="70" spans="1:51" x14ac:dyDescent="0.25">
      <c r="A70" s="171"/>
      <c r="B70" s="167"/>
      <c r="C70" t="s">
        <v>161</v>
      </c>
      <c r="D70" s="25">
        <f>'Variables AMS'!B169*'Variables AMS'!B206*'Variables AMS'!B243/'Variables AMS'!B$64*'Variables AMS'!$S$64</f>
        <v>249.95199274621126</v>
      </c>
      <c r="E70" s="25">
        <f>'Variables AMS'!C169*'Variables AMS'!C206*'Variables AMS'!C243/'Variables AMS'!C$64*'Variables AMS'!$S$64</f>
        <v>252.97720759795308</v>
      </c>
      <c r="F70" s="25">
        <f>'Variables AMS'!D169*'Variables AMS'!D206*'Variables AMS'!D243/'Variables AMS'!D$64*'Variables AMS'!$S$64</f>
        <v>256.35875313391188</v>
      </c>
      <c r="G70" s="25">
        <f>'Variables AMS'!E169*'Variables AMS'!E206*'Variables AMS'!E243/'Variables AMS'!E$64*'Variables AMS'!$S$64</f>
        <v>287.26274249593433</v>
      </c>
      <c r="H70" s="25">
        <f>'Variables AMS'!F169*'Variables AMS'!F206*'Variables AMS'!F243/'Variables AMS'!F$64*'Variables AMS'!$S$64</f>
        <v>336.14969567345804</v>
      </c>
      <c r="I70" s="25">
        <f>'Variables AMS'!G169*'Variables AMS'!G206*'Variables AMS'!G243/'Variables AMS'!G$64*'Variables AMS'!$S$64</f>
        <v>347.23967515515193</v>
      </c>
      <c r="J70" s="25">
        <f>'Variables AMS'!H169*'Variables AMS'!H206*'Variables AMS'!H243/'Variables AMS'!H$64*'Variables AMS'!$S$64</f>
        <v>395.66859927614502</v>
      </c>
      <c r="K70" s="25">
        <f>'Variables AMS'!I169*'Variables AMS'!I206*'Variables AMS'!I243/'Variables AMS'!I$64*'Variables AMS'!$S$64</f>
        <v>468.08454380803897</v>
      </c>
      <c r="L70" s="25">
        <f>'Variables AMS'!J169*'Variables AMS'!J206*'Variables AMS'!J243/'Variables AMS'!J$64*'Variables AMS'!$S$64</f>
        <v>549.13500348165064</v>
      </c>
      <c r="M70" s="25">
        <f>'Variables AMS'!K169*'Variables AMS'!K206*'Variables AMS'!K243/'Variables AMS'!K$64*'Variables AMS'!$S$64</f>
        <v>612.92945262302851</v>
      </c>
      <c r="N70" s="25">
        <f>'Variables AMS'!L169*'Variables AMS'!L206*'Variables AMS'!L243/'Variables AMS'!L$64*'Variables AMS'!$S$64</f>
        <v>664.20662919824053</v>
      </c>
      <c r="O70" s="25">
        <f>'Variables AMS'!M169*'Variables AMS'!M206*'Variables AMS'!M243/'Variables AMS'!M$64*'Variables AMS'!$S$64</f>
        <v>699.71184592237853</v>
      </c>
      <c r="P70" s="25">
        <f>'Variables AMS'!N169*'Variables AMS'!N206*'Variables AMS'!N243/'Variables AMS'!N$64*'Variables AMS'!$S$64</f>
        <v>643.17873797195773</v>
      </c>
      <c r="Q70" s="25">
        <f>'Variables AMS'!O169*'Variables AMS'!O206*'Variables AMS'!O243/'Variables AMS'!O$64*'Variables AMS'!$S$64</f>
        <v>608.184304051239</v>
      </c>
      <c r="R70" s="25">
        <f>'Variables AMS'!P169*'Variables AMS'!P206*'Variables AMS'!P243/'Variables AMS'!P$64*'Variables AMS'!$S$64</f>
        <v>593.16109427846743</v>
      </c>
      <c r="S70" s="25">
        <f>'Variables AMS'!Q169*'Variables AMS'!Q206*'Variables AMS'!Q243/'Variables AMS'!Q$64*'Variables AMS'!$S$64</f>
        <v>554.9615256297734</v>
      </c>
      <c r="T70" s="25">
        <f>'Variables AMS'!R169*'Variables AMS'!R206*'Variables AMS'!R243/'Variables AMS'!R$64*'Variables AMS'!$S$64</f>
        <v>511.60035087009567</v>
      </c>
      <c r="U70" s="25">
        <f>'Variables AMS'!S169*'Variables AMS'!S206*'Variables AMS'!S243/'Variables AMS'!S$64*'Variables AMS'!$S$64</f>
        <v>524.86686544407507</v>
      </c>
      <c r="V70" s="25">
        <f>'Variables AMS'!T169*'Variables AMS'!T206*'Variables AMS'!T243/'Variables AMS'!T$64*'Variables AMS'!$S$64</f>
        <v>549.65903260009952</v>
      </c>
      <c r="W70" s="25">
        <f>'Variables AMS'!U169*'Variables AMS'!U206*'Variables AMS'!U243/'Variables AMS'!U$64*'Variables AMS'!$S$64</f>
        <v>568.51408819566018</v>
      </c>
      <c r="X70" s="25">
        <f>'Variables AMS'!V169*'Variables AMS'!V206*'Variables AMS'!V243/'Variables AMS'!V$64*'Variables AMS'!$S$64</f>
        <v>648.30752716498171</v>
      </c>
      <c r="Y70" s="25">
        <f>'Variables AMS'!W169*'Variables AMS'!W206*'Variables AMS'!W243/'Variables AMS'!W$64*'Variables AMS'!$S$64</f>
        <v>732.05255397377186</v>
      </c>
      <c r="Z70" s="25">
        <f>'Variables AMS'!X169*'Variables AMS'!X206*'Variables AMS'!X243/'Variables AMS'!X$64*'Variables AMS'!$S$64</f>
        <v>731.75746991229278</v>
      </c>
      <c r="AA70" s="25">
        <f>'Variables AMS'!Y169*'Variables AMS'!Y206*'Variables AMS'!Y243/'Variables AMS'!Y$64*'Variables AMS'!$S$64</f>
        <v>708.60976757453136</v>
      </c>
      <c r="AB70" s="25">
        <f>'Variables AMS'!Z169*'Variables AMS'!Z206*'Variables AMS'!Z243/'Variables AMS'!Z$64*'Variables AMS'!$S$64</f>
        <v>683.80055832713253</v>
      </c>
      <c r="AC70" s="25">
        <f>'Variables AMS'!AA169*'Variables AMS'!AA206*'Variables AMS'!AA243/'Variables AMS'!AA$64*'Variables AMS'!$S$64</f>
        <v>661.82870300199477</v>
      </c>
      <c r="AD70" s="25">
        <f>'Variables AMS'!AB169*'Variables AMS'!AB206*'Variables AMS'!AB243/'Variables AMS'!AB$64*'Variables AMS'!$S$64</f>
        <v>642.86338319895663</v>
      </c>
      <c r="AE70" s="25">
        <f>'Variables AMS'!AC169*'Variables AMS'!AC206*'Variables AMS'!AC243/'Variables AMS'!AC$64*'Variables AMS'!$S$64</f>
        <v>657.75127824390017</v>
      </c>
      <c r="AF70" s="25">
        <f>'Variables AMS'!AD169*'Variables AMS'!AD206*'Variables AMS'!AD243/'Variables AMS'!AD$64*'Variables AMS'!$S$64</f>
        <v>679.74433415140038</v>
      </c>
      <c r="AG70" s="25">
        <f>'Variables AMS'!AE169*'Variables AMS'!AE206*'Variables AMS'!AE243/'Variables AMS'!AE$64*'Variables AMS'!$S$64</f>
        <v>702.51574908694647</v>
      </c>
      <c r="AH70" s="25">
        <f>'Variables AMS'!AF169*'Variables AMS'!AF206*'Variables AMS'!AF243/'Variables AMS'!AF$64*'Variables AMS'!$S$64</f>
        <v>708.17760460365821</v>
      </c>
      <c r="AI70" s="25">
        <f>'Variables AMS'!AG169*'Variables AMS'!AG206*'Variables AMS'!AG243/'Variables AMS'!AG$64*'Variables AMS'!$S$64</f>
        <v>708.67755374232922</v>
      </c>
      <c r="AJ70" s="25">
        <f>'Variables AMS'!AH169*'Variables AMS'!AH206*'Variables AMS'!AH243/'Variables AMS'!AH$64*'Variables AMS'!$S$64</f>
        <v>733.48426194424883</v>
      </c>
      <c r="AK70" s="25">
        <f>'Variables AMS'!AI169*'Variables AMS'!AI206*'Variables AMS'!AI243/'Variables AMS'!AI$64*'Variables AMS'!$S$64</f>
        <v>762.41966064395444</v>
      </c>
      <c r="AL70" s="25">
        <f>'Variables AMS'!AJ169*'Variables AMS'!AJ206*'Variables AMS'!AJ243/'Variables AMS'!AJ$64*'Variables AMS'!$S$64</f>
        <v>791.42941331748079</v>
      </c>
      <c r="AM70" s="25">
        <f>'Variables AMS'!AK169*'Variables AMS'!AK206*'Variables AMS'!AK243/'Variables AMS'!AK$64*'Variables AMS'!$S$64</f>
        <v>827.46339946270473</v>
      </c>
      <c r="AN70" s="25">
        <f>'Variables AMS'!AL169*'Variables AMS'!AL206*'Variables AMS'!AL243/'Variables AMS'!AL$64*'Variables AMS'!$S$64</f>
        <v>862.36527156365185</v>
      </c>
      <c r="AO70" s="25">
        <f>'Variables AMS'!AM169*'Variables AMS'!AM206*'Variables AMS'!AM243/'Variables AMS'!AM$64*'Variables AMS'!$S$64</f>
        <v>865.68639005726232</v>
      </c>
      <c r="AP70" s="25">
        <f>'Variables AMS'!AN169*'Variables AMS'!AN206*'Variables AMS'!AN243/'Variables AMS'!AN$64*'Variables AMS'!$S$64</f>
        <v>867.54252320054684</v>
      </c>
      <c r="AQ70" s="25">
        <f>'Variables AMS'!AO169*'Variables AMS'!AO206*'Variables AMS'!AO243/'Variables AMS'!AO$64*'Variables AMS'!$S$64</f>
        <v>869.19342718720964</v>
      </c>
      <c r="AR70" s="25">
        <f>'Variables AMS'!AP169*'Variables AMS'!AP206*'Variables AMS'!AP243/'Variables AMS'!AP$64*'Variables AMS'!$S$64</f>
        <v>870.83645619875972</v>
      </c>
      <c r="AS70" s="25">
        <f>'Variables AMS'!AQ169*'Variables AMS'!AQ206*'Variables AMS'!AQ243/'Variables AMS'!AQ$64*'Variables AMS'!$S$64</f>
        <v>872.28087395885575</v>
      </c>
      <c r="AT70" s="25">
        <f>'Variables AMS'!AR169*'Variables AMS'!AR206*'Variables AMS'!AR243/'Variables AMS'!AR$64*'Variables AMS'!$S$64</f>
        <v>881.89938329355698</v>
      </c>
      <c r="AU70" s="25">
        <f>'Variables AMS'!AS169*'Variables AMS'!AS206*'Variables AMS'!AS243/'Variables AMS'!AS$64*'Variables AMS'!$S$64</f>
        <v>889.97116365508634</v>
      </c>
      <c r="AV70" s="25">
        <f>'Variables AMS'!AT169*'Variables AMS'!AT206*'Variables AMS'!AT243/'Variables AMS'!AT$64*'Variables AMS'!$S$64</f>
        <v>897.78963602315582</v>
      </c>
      <c r="AW70" s="25">
        <f>'Variables AMS'!AU169*'Variables AMS'!AU206*'Variables AMS'!AU243/'Variables AMS'!AU$64*'Variables AMS'!$S$64</f>
        <v>905.40558649593186</v>
      </c>
      <c r="AX70" s="25">
        <f>'Variables AMS'!AV169*'Variables AMS'!AV206*'Variables AMS'!AV243/'Variables AMS'!AV$64*'Variables AMS'!$S$64</f>
        <v>912.71221596995849</v>
      </c>
      <c r="AY70" s="18"/>
    </row>
    <row r="71" spans="1:51" x14ac:dyDescent="0.25">
      <c r="A71" s="171"/>
      <c r="B71" s="168" t="s">
        <v>313</v>
      </c>
      <c r="C71" t="s">
        <v>162</v>
      </c>
      <c r="D71" s="25">
        <f>'Variables AMS'!B170*'Variables AMS'!B207*'Variables AMS'!B244/'Variables AMS'!B$64*'Variables AMS'!$S$64</f>
        <v>20932.047580096398</v>
      </c>
      <c r="E71" s="25">
        <f>'Variables AMS'!C170*'Variables AMS'!C207*'Variables AMS'!C244/'Variables AMS'!C$64*'Variables AMS'!$S$64</f>
        <v>21246.978460132268</v>
      </c>
      <c r="F71" s="25">
        <f>'Variables AMS'!D170*'Variables AMS'!D207*'Variables AMS'!D244/'Variables AMS'!D$64*'Variables AMS'!$S$64</f>
        <v>21571.725478089033</v>
      </c>
      <c r="G71" s="25">
        <f>'Variables AMS'!E170*'Variables AMS'!E207*'Variables AMS'!E244/'Variables AMS'!E$64*'Variables AMS'!$S$64</f>
        <v>21320.009227227074</v>
      </c>
      <c r="H71" s="25">
        <f>'Variables AMS'!F170*'Variables AMS'!F207*'Variables AMS'!F244/'Variables AMS'!F$64*'Variables AMS'!$S$64</f>
        <v>22840.352942351765</v>
      </c>
      <c r="I71" s="25">
        <f>'Variables AMS'!G170*'Variables AMS'!G207*'Variables AMS'!G244/'Variables AMS'!G$64*'Variables AMS'!$S$64</f>
        <v>17965.561351120981</v>
      </c>
      <c r="J71" s="25">
        <f>'Variables AMS'!H170*'Variables AMS'!H207*'Variables AMS'!H244/'Variables AMS'!H$64*'Variables AMS'!$S$64</f>
        <v>19402.269821233356</v>
      </c>
      <c r="K71" s="25">
        <f>'Variables AMS'!I170*'Variables AMS'!I207*'Variables AMS'!I244/'Variables AMS'!I$64*'Variables AMS'!$S$64</f>
        <v>20988.377347788464</v>
      </c>
      <c r="L71" s="25">
        <f>'Variables AMS'!J170*'Variables AMS'!J207*'Variables AMS'!J244/'Variables AMS'!J$64*'Variables AMS'!$S$64</f>
        <v>21767.966595526977</v>
      </c>
      <c r="M71" s="25">
        <f>'Variables AMS'!K170*'Variables AMS'!K207*'Variables AMS'!K244/'Variables AMS'!K$64*'Variables AMS'!$S$64</f>
        <v>20157.577813752381</v>
      </c>
      <c r="N71" s="25">
        <f>'Variables AMS'!L170*'Variables AMS'!L207*'Variables AMS'!L244/'Variables AMS'!L$64*'Variables AMS'!$S$64</f>
        <v>18379.165537255099</v>
      </c>
      <c r="O71" s="25">
        <f>'Variables AMS'!M170*'Variables AMS'!M207*'Variables AMS'!M244/'Variables AMS'!M$64*'Variables AMS'!$S$64</f>
        <v>16308.013056523303</v>
      </c>
      <c r="P71" s="25">
        <f>'Variables AMS'!N170*'Variables AMS'!N207*'Variables AMS'!N244/'Variables AMS'!N$64*'Variables AMS'!$S$64</f>
        <v>14979.610575720788</v>
      </c>
      <c r="Q71" s="25">
        <f>'Variables AMS'!O170*'Variables AMS'!O207*'Variables AMS'!O244/'Variables AMS'!O$64*'Variables AMS'!$S$64</f>
        <v>16013.666594266469</v>
      </c>
      <c r="R71" s="25">
        <f>'Variables AMS'!P170*'Variables AMS'!P207*'Variables AMS'!P244/'Variables AMS'!P$64*'Variables AMS'!$S$64</f>
        <v>17123.687608109711</v>
      </c>
      <c r="S71" s="25">
        <f>'Variables AMS'!Q170*'Variables AMS'!Q207*'Variables AMS'!Q244/'Variables AMS'!Q$64*'Variables AMS'!$S$64</f>
        <v>15833.746840665241</v>
      </c>
      <c r="T71" s="25">
        <f>'Variables AMS'!R170*'Variables AMS'!R207*'Variables AMS'!R244/'Variables AMS'!R$64*'Variables AMS'!$S$64</f>
        <v>15722.207247697035</v>
      </c>
      <c r="U71" s="25">
        <f>'Variables AMS'!S170*'Variables AMS'!S207*'Variables AMS'!S244/'Variables AMS'!S$64*'Variables AMS'!$S$64</f>
        <v>15488.420163504512</v>
      </c>
      <c r="V71" s="25">
        <f>'Variables AMS'!T170*'Variables AMS'!T207*'Variables AMS'!T244/'Variables AMS'!T$64*'Variables AMS'!$S$64</f>
        <v>15234.980796857897</v>
      </c>
      <c r="W71" s="25">
        <f>'Variables AMS'!U170*'Variables AMS'!U207*'Variables AMS'!U244/'Variables AMS'!U$64*'Variables AMS'!$S$64</f>
        <v>14942.483164007794</v>
      </c>
      <c r="X71" s="25">
        <f>'Variables AMS'!V170*'Variables AMS'!V207*'Variables AMS'!V244/'Variables AMS'!V$64*'Variables AMS'!$S$64</f>
        <v>15608.158955619359</v>
      </c>
      <c r="Y71" s="25">
        <f>'Variables AMS'!W170*'Variables AMS'!W207*'Variables AMS'!W244/'Variables AMS'!W$64*'Variables AMS'!$S$64</f>
        <v>16203.023821505905</v>
      </c>
      <c r="Z71" s="25">
        <f>'Variables AMS'!X170*'Variables AMS'!X207*'Variables AMS'!X244/'Variables AMS'!X$64*'Variables AMS'!$S$64</f>
        <v>15500.422896027745</v>
      </c>
      <c r="AA71" s="25">
        <f>'Variables AMS'!Y170*'Variables AMS'!Y207*'Variables AMS'!Y244/'Variables AMS'!Y$64*'Variables AMS'!$S$64</f>
        <v>14701.175566914424</v>
      </c>
      <c r="AB71" s="25">
        <f>'Variables AMS'!Z170*'Variables AMS'!Z207*'Variables AMS'!Z244/'Variables AMS'!Z$64*'Variables AMS'!$S$64</f>
        <v>13890.692290915358</v>
      </c>
      <c r="AC71" s="25">
        <f>'Variables AMS'!AA170*'Variables AMS'!AA207*'Variables AMS'!AA244/'Variables AMS'!AA$64*'Variables AMS'!$S$64</f>
        <v>12882.56879047783</v>
      </c>
      <c r="AD71" s="25">
        <f>'Variables AMS'!AB170*'Variables AMS'!AB207*'Variables AMS'!AB244/'Variables AMS'!AB$64*'Variables AMS'!$S$64</f>
        <v>11921.835050355399</v>
      </c>
      <c r="AE71" s="25">
        <f>'Variables AMS'!AC170*'Variables AMS'!AC207*'Variables AMS'!AC244/'Variables AMS'!AC$64*'Variables AMS'!$S$64</f>
        <v>10665.445411884415</v>
      </c>
      <c r="AF71" s="25">
        <f>'Variables AMS'!AD170*'Variables AMS'!AD207*'Variables AMS'!AD244/'Variables AMS'!AD$64*'Variables AMS'!$S$64</f>
        <v>9497.905928416807</v>
      </c>
      <c r="AG71" s="25">
        <f>'Variables AMS'!AE170*'Variables AMS'!AE207*'Variables AMS'!AE244/'Variables AMS'!AE$64*'Variables AMS'!$S$64</f>
        <v>8428.547205553079</v>
      </c>
      <c r="AH71" s="25">
        <f>'Variables AMS'!AF170*'Variables AMS'!AF207*'Variables AMS'!AF244/'Variables AMS'!AF$64*'Variables AMS'!$S$64</f>
        <v>7781.0708067235664</v>
      </c>
      <c r="AI71" s="25">
        <f>'Variables AMS'!AG170*'Variables AMS'!AG207*'Variables AMS'!AG244/'Variables AMS'!AG$64*'Variables AMS'!$S$64</f>
        <v>7202.838014406917</v>
      </c>
      <c r="AJ71" s="25">
        <f>'Variables AMS'!AH170*'Variables AMS'!AH207*'Variables AMS'!AH244/'Variables AMS'!AH$64*'Variables AMS'!$S$64</f>
        <v>6670.3018562804955</v>
      </c>
      <c r="AK71" s="25">
        <f>'Variables AMS'!AI170*'Variables AMS'!AI207*'Variables AMS'!AI244/'Variables AMS'!AI$64*'Variables AMS'!$S$64</f>
        <v>6176.3530841372976</v>
      </c>
      <c r="AL71" s="25">
        <f>'Variables AMS'!AJ170*'Variables AMS'!AJ207*'Variables AMS'!AJ244/'Variables AMS'!AJ$64*'Variables AMS'!$S$64</f>
        <v>5711.4081405266434</v>
      </c>
      <c r="AM71" s="25">
        <f>'Variables AMS'!AK170*'Variables AMS'!AK207*'Variables AMS'!AK244/'Variables AMS'!AK$64*'Variables AMS'!$S$64</f>
        <v>6220.6435611580646</v>
      </c>
      <c r="AN71" s="25">
        <f>'Variables AMS'!AL170*'Variables AMS'!AL207*'Variables AMS'!AL244/'Variables AMS'!AL$64*'Variables AMS'!$S$64</f>
        <v>6758.2555648982243</v>
      </c>
      <c r="AO71" s="25">
        <f>'Variables AMS'!AM170*'Variables AMS'!AM207*'Variables AMS'!AM244/'Variables AMS'!AM$64*'Variables AMS'!$S$64</f>
        <v>6118.8434825598451</v>
      </c>
      <c r="AP71" s="25">
        <f>'Variables AMS'!AN170*'Variables AMS'!AN207*'Variables AMS'!AN244/'Variables AMS'!AN$64*'Variables AMS'!$S$64</f>
        <v>5465.3630455400098</v>
      </c>
      <c r="AQ71" s="25">
        <f>'Variables AMS'!AO170*'Variables AMS'!AO207*'Variables AMS'!AO244/'Variables AMS'!AO$64*'Variables AMS'!$S$64</f>
        <v>4848.8209334672956</v>
      </c>
      <c r="AR71" s="25">
        <f>'Variables AMS'!AP170*'Variables AMS'!AP207*'Variables AMS'!AP244/'Variables AMS'!AP$64*'Variables AMS'!$S$64</f>
        <v>4264.2482828857519</v>
      </c>
      <c r="AS71" s="25">
        <f>'Variables AMS'!AQ170*'Variables AMS'!AQ207*'Variables AMS'!AQ244/'Variables AMS'!AQ$64*'Variables AMS'!$S$64</f>
        <v>3704.1057393257229</v>
      </c>
      <c r="AT71" s="25">
        <f>'Variables AMS'!AR170*'Variables AMS'!AR207*'Variables AMS'!AR244/'Variables AMS'!AR$64*'Variables AMS'!$S$64</f>
        <v>3940.0076119947566</v>
      </c>
      <c r="AU71" s="25">
        <f>'Variables AMS'!AS170*'Variables AMS'!AS207*'Variables AMS'!AS244/'Variables AMS'!AS$64*'Variables AMS'!$S$64</f>
        <v>4194.5048775470086</v>
      </c>
      <c r="AV71" s="25">
        <f>'Variables AMS'!AT170*'Variables AMS'!AT207*'Variables AMS'!AT244/'Variables AMS'!AT$64*'Variables AMS'!$S$64</f>
        <v>4436.7917333852292</v>
      </c>
      <c r="AW71" s="25">
        <f>'Variables AMS'!AU170*'Variables AMS'!AU207*'Variables AMS'!AU244/'Variables AMS'!AU$64*'Variables AMS'!$S$64</f>
        <v>4665.3519422510062</v>
      </c>
      <c r="AX71" s="25">
        <f>'Variables AMS'!AV170*'Variables AMS'!AV207*'Variables AMS'!AV244/'Variables AMS'!AV$64*'Variables AMS'!$S$64</f>
        <v>4880.5402016033413</v>
      </c>
      <c r="AY71" s="18"/>
    </row>
    <row r="72" spans="1:51" x14ac:dyDescent="0.25">
      <c r="A72" s="171"/>
      <c r="B72" s="168"/>
      <c r="C72" t="s">
        <v>163</v>
      </c>
      <c r="D72" s="25">
        <f>'Variables AMS'!B171*'Variables AMS'!B208*'Variables AMS'!B245/'Variables AMS'!B$64*'Variables AMS'!$S$64</f>
        <v>497.67443909299192</v>
      </c>
      <c r="E72" s="25">
        <f>'Variables AMS'!C171*'Variables AMS'!C208*'Variables AMS'!C245/'Variables AMS'!C$64*'Variables AMS'!$S$64</f>
        <v>503.38388750591309</v>
      </c>
      <c r="F72" s="25">
        <f>'Variables AMS'!D171*'Variables AMS'!D208*'Variables AMS'!D245/'Variables AMS'!D$64*'Variables AMS'!$S$64</f>
        <v>514.3735994679497</v>
      </c>
      <c r="G72" s="25">
        <f>'Variables AMS'!E171*'Variables AMS'!E208*'Variables AMS'!E245/'Variables AMS'!E$64*'Variables AMS'!$S$64</f>
        <v>750.35918251727583</v>
      </c>
      <c r="H72" s="25">
        <f>'Variables AMS'!F171*'Variables AMS'!F208*'Variables AMS'!F245/'Variables AMS'!F$64*'Variables AMS'!$S$64</f>
        <v>1032.7630381518759</v>
      </c>
      <c r="I72" s="25">
        <f>'Variables AMS'!G171*'Variables AMS'!G208*'Variables AMS'!G245/'Variables AMS'!G$64*'Variables AMS'!$S$64</f>
        <v>1268.4915157539406</v>
      </c>
      <c r="J72" s="25">
        <f>'Variables AMS'!H171*'Variables AMS'!H208*'Variables AMS'!H245/'Variables AMS'!H$64*'Variables AMS'!$S$64</f>
        <v>1515.9815011408596</v>
      </c>
      <c r="K72" s="25">
        <f>'Variables AMS'!I171*'Variables AMS'!I208*'Variables AMS'!I245/'Variables AMS'!I$64*'Variables AMS'!$S$64</f>
        <v>1698.9376402958098</v>
      </c>
      <c r="L72" s="25">
        <f>'Variables AMS'!J171*'Variables AMS'!J208*'Variables AMS'!J245/'Variables AMS'!J$64*'Variables AMS'!$S$64</f>
        <v>1782.0992671058721</v>
      </c>
      <c r="M72" s="25">
        <f>'Variables AMS'!K171*'Variables AMS'!K208*'Variables AMS'!K245/'Variables AMS'!K$64*'Variables AMS'!$S$64</f>
        <v>1822.2406797043786</v>
      </c>
      <c r="N72" s="25">
        <f>'Variables AMS'!L171*'Variables AMS'!L208*'Variables AMS'!L245/'Variables AMS'!L$64*'Variables AMS'!$S$64</f>
        <v>1855.574160069966</v>
      </c>
      <c r="O72" s="25">
        <f>'Variables AMS'!M171*'Variables AMS'!M208*'Variables AMS'!M245/'Variables AMS'!M$64*'Variables AMS'!$S$64</f>
        <v>1886.661776243029</v>
      </c>
      <c r="P72" s="25">
        <f>'Variables AMS'!N171*'Variables AMS'!N208*'Variables AMS'!N245/'Variables AMS'!N$64*'Variables AMS'!$S$64</f>
        <v>1905.6966014348559</v>
      </c>
      <c r="Q72" s="25">
        <f>'Variables AMS'!O171*'Variables AMS'!O208*'Variables AMS'!O245/'Variables AMS'!O$64*'Variables AMS'!$S$64</f>
        <v>1890.5087479921269</v>
      </c>
      <c r="R72" s="25">
        <f>'Variables AMS'!P171*'Variables AMS'!P208*'Variables AMS'!P245/'Variables AMS'!P$64*'Variables AMS'!$S$64</f>
        <v>1796.5167942050682</v>
      </c>
      <c r="S72" s="25">
        <f>'Variables AMS'!Q171*'Variables AMS'!Q208*'Variables AMS'!Q245/'Variables AMS'!Q$64*'Variables AMS'!$S$64</f>
        <v>1706.3791769366289</v>
      </c>
      <c r="T72" s="25">
        <f>'Variables AMS'!R171*'Variables AMS'!R208*'Variables AMS'!R245/'Variables AMS'!R$64*'Variables AMS'!$S$64</f>
        <v>1631.4214049413306</v>
      </c>
      <c r="U72" s="25">
        <f>'Variables AMS'!S171*'Variables AMS'!S208*'Variables AMS'!S245/'Variables AMS'!S$64*'Variables AMS'!$S$64</f>
        <v>1599.3331431848032</v>
      </c>
      <c r="V72" s="25">
        <f>'Variables AMS'!T171*'Variables AMS'!T208*'Variables AMS'!T245/'Variables AMS'!T$64*'Variables AMS'!$S$64</f>
        <v>1604.9145596065596</v>
      </c>
      <c r="W72" s="25">
        <f>'Variables AMS'!U171*'Variables AMS'!U208*'Variables AMS'!U245/'Variables AMS'!U$64*'Variables AMS'!$S$64</f>
        <v>1663.2845717694727</v>
      </c>
      <c r="X72" s="25">
        <f>'Variables AMS'!V171*'Variables AMS'!V208*'Variables AMS'!V245/'Variables AMS'!V$64*'Variables AMS'!$S$64</f>
        <v>1655.8533006742125</v>
      </c>
      <c r="Y72" s="25">
        <f>'Variables AMS'!W171*'Variables AMS'!W208*'Variables AMS'!W245/'Variables AMS'!W$64*'Variables AMS'!$S$64</f>
        <v>1648.2329467715872</v>
      </c>
      <c r="Z72" s="25">
        <f>'Variables AMS'!X171*'Variables AMS'!X208*'Variables AMS'!X245/'Variables AMS'!X$64*'Variables AMS'!$S$64</f>
        <v>1637.3915500321934</v>
      </c>
      <c r="AA72" s="25">
        <f>'Variables AMS'!Y171*'Variables AMS'!Y208*'Variables AMS'!Y245/'Variables AMS'!Y$64*'Variables AMS'!$S$64</f>
        <v>1629.0319802568179</v>
      </c>
      <c r="AB72" s="25">
        <f>'Variables AMS'!Z171*'Variables AMS'!Z208*'Variables AMS'!Z245/'Variables AMS'!Z$64*'Variables AMS'!$S$64</f>
        <v>1618.8401983837809</v>
      </c>
      <c r="AC72" s="25">
        <f>'Variables AMS'!AA171*'Variables AMS'!AA208*'Variables AMS'!AA245/'Variables AMS'!AA$64*'Variables AMS'!$S$64</f>
        <v>1583.9886871959238</v>
      </c>
      <c r="AD72" s="25">
        <f>'Variables AMS'!AB171*'Variables AMS'!AB208*'Variables AMS'!AB245/'Variables AMS'!AB$64*'Variables AMS'!$S$64</f>
        <v>1540.238439005725</v>
      </c>
      <c r="AE72" s="25">
        <f>'Variables AMS'!AC171*'Variables AMS'!AC208*'Variables AMS'!AC245/'Variables AMS'!AC$64*'Variables AMS'!$S$64</f>
        <v>1579.9072665201322</v>
      </c>
      <c r="AF72" s="25">
        <f>'Variables AMS'!AD171*'Variables AMS'!AD208*'Variables AMS'!AD245/'Variables AMS'!AD$64*'Variables AMS'!$S$64</f>
        <v>1652.2178298429005</v>
      </c>
      <c r="AG72" s="25">
        <f>'Variables AMS'!AE171*'Variables AMS'!AE208*'Variables AMS'!AE245/'Variables AMS'!AE$64*'Variables AMS'!$S$64</f>
        <v>1730.4755537725871</v>
      </c>
      <c r="AH72" s="25">
        <f>'Variables AMS'!AF171*'Variables AMS'!AF208*'Variables AMS'!AF245/'Variables AMS'!AF$64*'Variables AMS'!$S$64</f>
        <v>1748.9685378550396</v>
      </c>
      <c r="AI72" s="25">
        <f>'Variables AMS'!AG171*'Variables AMS'!AG208*'Variables AMS'!AG245/'Variables AMS'!AG$64*'Variables AMS'!$S$64</f>
        <v>1738.5107598556415</v>
      </c>
      <c r="AJ72" s="25">
        <f>'Variables AMS'!AH171*'Variables AMS'!AH208*'Variables AMS'!AH245/'Variables AMS'!AH$64*'Variables AMS'!$S$64</f>
        <v>1726.8875678430918</v>
      </c>
      <c r="AK72" s="25">
        <f>'Variables AMS'!AI171*'Variables AMS'!AI208*'Variables AMS'!AI245/'Variables AMS'!AI$64*'Variables AMS'!$S$64</f>
        <v>1719.2221620975895</v>
      </c>
      <c r="AL72" s="25">
        <f>'Variables AMS'!AJ171*'Variables AMS'!AJ208*'Variables AMS'!AJ245/'Variables AMS'!AJ$64*'Variables AMS'!$S$64</f>
        <v>1715.243681567023</v>
      </c>
      <c r="AM72" s="25">
        <f>'Variables AMS'!AK171*'Variables AMS'!AK208*'Variables AMS'!AK245/'Variables AMS'!AK$64*'Variables AMS'!$S$64</f>
        <v>1551.0658013110781</v>
      </c>
      <c r="AN72" s="25">
        <f>'Variables AMS'!AL171*'Variables AMS'!AL208*'Variables AMS'!AL245/'Variables AMS'!AL$64*'Variables AMS'!$S$64</f>
        <v>1334.3481395380904</v>
      </c>
      <c r="AO72" s="25">
        <f>'Variables AMS'!AM171*'Variables AMS'!AM208*'Variables AMS'!AM245/'Variables AMS'!AM$64*'Variables AMS'!$S$64</f>
        <v>1330.2549977506289</v>
      </c>
      <c r="AP72" s="25">
        <f>'Variables AMS'!AN171*'Variables AMS'!AN208*'Variables AMS'!AN245/'Variables AMS'!AN$64*'Variables AMS'!$S$64</f>
        <v>1410.8701808001269</v>
      </c>
      <c r="AQ72" s="25">
        <f>'Variables AMS'!AO171*'Variables AMS'!AO208*'Variables AMS'!AO245/'Variables AMS'!AO$64*'Variables AMS'!$S$64</f>
        <v>1516.1255433032902</v>
      </c>
      <c r="AR72" s="25">
        <f>'Variables AMS'!AP171*'Variables AMS'!AP208*'Variables AMS'!AP245/'Variables AMS'!AP$64*'Variables AMS'!$S$64</f>
        <v>1621.2813418455107</v>
      </c>
      <c r="AS72" s="25">
        <f>'Variables AMS'!AQ171*'Variables AMS'!AQ208*'Variables AMS'!AQ245/'Variables AMS'!AQ$64*'Variables AMS'!$S$64</f>
        <v>1716.1737114613757</v>
      </c>
      <c r="AT72" s="25">
        <f>'Variables AMS'!AR171*'Variables AMS'!AR208*'Variables AMS'!AR245/'Variables AMS'!AR$64*'Variables AMS'!$S$64</f>
        <v>1653.3256943834617</v>
      </c>
      <c r="AU72" s="25">
        <f>'Variables AMS'!AS171*'Variables AMS'!AS208*'Variables AMS'!AS245/'Variables AMS'!AS$64*'Variables AMS'!$S$64</f>
        <v>1530.3817952363834</v>
      </c>
      <c r="AV72" s="25">
        <f>'Variables AMS'!AT171*'Variables AMS'!AT208*'Variables AMS'!AT245/'Variables AMS'!AT$64*'Variables AMS'!$S$64</f>
        <v>1403.1887510468521</v>
      </c>
      <c r="AW72" s="25">
        <f>'Variables AMS'!AU171*'Variables AMS'!AU208*'Variables AMS'!AU245/'Variables AMS'!AU$64*'Variables AMS'!$S$64</f>
        <v>1288.72456771017</v>
      </c>
      <c r="AX72" s="25">
        <f>'Variables AMS'!AV171*'Variables AMS'!AV208*'Variables AMS'!AV245/'Variables AMS'!AV$64*'Variables AMS'!$S$64</f>
        <v>1187.7930135936751</v>
      </c>
      <c r="AY72" s="18"/>
    </row>
    <row r="73" spans="1:51" x14ac:dyDescent="0.25">
      <c r="A73" s="171"/>
      <c r="B73" s="168"/>
      <c r="C73" t="s">
        <v>164</v>
      </c>
      <c r="D73" s="25">
        <f>'Variables AMS'!B172*'Variables AMS'!B209*'Variables AMS'!B246/'Variables AMS'!B$64*'Variables AMS'!$S$64</f>
        <v>120.29337624545353</v>
      </c>
      <c r="E73" s="25">
        <f>'Variables AMS'!C172*'Variables AMS'!C209*'Variables AMS'!C246/'Variables AMS'!C$64*'Variables AMS'!$S$64</f>
        <v>121.18482148904641</v>
      </c>
      <c r="F73" s="25">
        <f>'Variables AMS'!D172*'Variables AMS'!D209*'Variables AMS'!D246/'Variables AMS'!D$64*'Variables AMS'!$S$64</f>
        <v>123.84838773764473</v>
      </c>
      <c r="G73" s="25">
        <f>'Variables AMS'!E172*'Variables AMS'!E209*'Variables AMS'!E246/'Variables AMS'!E$64*'Variables AMS'!$S$64</f>
        <v>126.39031186254722</v>
      </c>
      <c r="H73" s="25">
        <f>'Variables AMS'!F172*'Variables AMS'!F209*'Variables AMS'!F246/'Variables AMS'!F$64*'Variables AMS'!$S$64</f>
        <v>124.19717811047096</v>
      </c>
      <c r="I73" s="25">
        <f>'Variables AMS'!G172*'Variables AMS'!G209*'Variables AMS'!G246/'Variables AMS'!G$64*'Variables AMS'!$S$64</f>
        <v>117.71227200234975</v>
      </c>
      <c r="J73" s="25">
        <f>'Variables AMS'!H172*'Variables AMS'!H209*'Variables AMS'!H246/'Variables AMS'!H$64*'Variables AMS'!$S$64</f>
        <v>115.01477937479295</v>
      </c>
      <c r="K73" s="25">
        <f>'Variables AMS'!I172*'Variables AMS'!I209*'Variables AMS'!I246/'Variables AMS'!I$64*'Variables AMS'!$S$64</f>
        <v>112.32198463967647</v>
      </c>
      <c r="L73" s="25">
        <f>'Variables AMS'!J172*'Variables AMS'!J209*'Variables AMS'!J246/'Variables AMS'!J$64*'Variables AMS'!$S$64</f>
        <v>107.44080508888223</v>
      </c>
      <c r="M73" s="25">
        <f>'Variables AMS'!K172*'Variables AMS'!K209*'Variables AMS'!K246/'Variables AMS'!K$64*'Variables AMS'!$S$64</f>
        <v>102.48907430817538</v>
      </c>
      <c r="N73" s="25">
        <f>'Variables AMS'!L172*'Variables AMS'!L209*'Variables AMS'!L246/'Variables AMS'!L$64*'Variables AMS'!$S$64</f>
        <v>99.346364887691919</v>
      </c>
      <c r="O73" s="25">
        <f>'Variables AMS'!M172*'Variables AMS'!M209*'Variables AMS'!M246/'Variables AMS'!M$64*'Variables AMS'!$S$64</f>
        <v>98.711646762019029</v>
      </c>
      <c r="P73" s="25">
        <f>'Variables AMS'!N172*'Variables AMS'!N209*'Variables AMS'!N246/'Variables AMS'!N$64*'Variables AMS'!$S$64</f>
        <v>134.04589149022462</v>
      </c>
      <c r="Q73" s="25">
        <f>'Variables AMS'!O172*'Variables AMS'!O209*'Variables AMS'!O246/'Variables AMS'!O$64*'Variables AMS'!$S$64</f>
        <v>194.42845400764983</v>
      </c>
      <c r="R73" s="25">
        <f>'Variables AMS'!P172*'Variables AMS'!P209*'Variables AMS'!P246/'Variables AMS'!P$64*'Variables AMS'!$S$64</f>
        <v>260.19910332523182</v>
      </c>
      <c r="S73" s="25">
        <f>'Variables AMS'!Q172*'Variables AMS'!Q209*'Variables AMS'!Q246/'Variables AMS'!Q$64*'Variables AMS'!$S$64</f>
        <v>320.59411591814938</v>
      </c>
      <c r="T73" s="25">
        <f>'Variables AMS'!R172*'Variables AMS'!R209*'Variables AMS'!R246/'Variables AMS'!R$64*'Variables AMS'!$S$64</f>
        <v>377.76968913523211</v>
      </c>
      <c r="U73" s="25">
        <f>'Variables AMS'!S172*'Variables AMS'!S209*'Variables AMS'!S246/'Variables AMS'!S$64*'Variables AMS'!$S$64</f>
        <v>529.71784473393473</v>
      </c>
      <c r="V73" s="25">
        <f>'Variables AMS'!T172*'Variables AMS'!T209*'Variables AMS'!T246/'Variables AMS'!T$64*'Variables AMS'!$S$64</f>
        <v>730.31876138710481</v>
      </c>
      <c r="W73" s="25">
        <f>'Variables AMS'!U172*'Variables AMS'!U209*'Variables AMS'!U246/'Variables AMS'!U$64*'Variables AMS'!$S$64</f>
        <v>959.13007471428034</v>
      </c>
      <c r="X73" s="25">
        <f>'Variables AMS'!V172*'Variables AMS'!V209*'Variables AMS'!V246/'Variables AMS'!V$64*'Variables AMS'!$S$64</f>
        <v>1099.4149277791114</v>
      </c>
      <c r="Y73" s="25">
        <f>'Variables AMS'!W172*'Variables AMS'!W209*'Variables AMS'!W246/'Variables AMS'!W$64*'Variables AMS'!$S$64</f>
        <v>1169.4735794038629</v>
      </c>
      <c r="Z73" s="25">
        <f>'Variables AMS'!X172*'Variables AMS'!X209*'Variables AMS'!X246/'Variables AMS'!X$64*'Variables AMS'!$S$64</f>
        <v>1372.3776092482858</v>
      </c>
      <c r="AA73" s="25">
        <f>'Variables AMS'!Y172*'Variables AMS'!Y209*'Variables AMS'!Y246/'Variables AMS'!Y$64*'Variables AMS'!$S$64</f>
        <v>1667.9221344701559</v>
      </c>
      <c r="AB73" s="25">
        <f>'Variables AMS'!Z172*'Variables AMS'!Z209*'Variables AMS'!Z246/'Variables AMS'!Z$64*'Variables AMS'!$S$64</f>
        <v>1992.3448983783981</v>
      </c>
      <c r="AC73" s="25">
        <f>'Variables AMS'!AA172*'Variables AMS'!AA209*'Variables AMS'!AA246/'Variables AMS'!AA$64*'Variables AMS'!$S$64</f>
        <v>2229.9804092831232</v>
      </c>
      <c r="AD73" s="25">
        <f>'Variables AMS'!AB172*'Variables AMS'!AB209*'Variables AMS'!AB246/'Variables AMS'!AB$64*'Variables AMS'!$S$64</f>
        <v>2378.961826536502</v>
      </c>
      <c r="AE73" s="25">
        <f>'Variables AMS'!AC172*'Variables AMS'!AC209*'Variables AMS'!AC246/'Variables AMS'!AC$64*'Variables AMS'!$S$64</f>
        <v>2630.323200857305</v>
      </c>
      <c r="AF73" s="25">
        <f>'Variables AMS'!AD172*'Variables AMS'!AD209*'Variables AMS'!AD246/'Variables AMS'!AD$64*'Variables AMS'!$S$64</f>
        <v>2948.3308662878903</v>
      </c>
      <c r="AG73" s="25">
        <f>'Variables AMS'!AE172*'Variables AMS'!AE209*'Variables AMS'!AE246/'Variables AMS'!AE$64*'Variables AMS'!$S$64</f>
        <v>3282.4867524323386</v>
      </c>
      <c r="AH73" s="25">
        <f>'Variables AMS'!AF172*'Variables AMS'!AF209*'Variables AMS'!AF246/'Variables AMS'!AF$64*'Variables AMS'!$S$64</f>
        <v>3548.7026111793821</v>
      </c>
      <c r="AI73" s="25">
        <f>'Variables AMS'!AG172*'Variables AMS'!AG209*'Variables AMS'!AG246/'Variables AMS'!AG$64*'Variables AMS'!$S$64</f>
        <v>3748.0806607647523</v>
      </c>
      <c r="AJ73" s="25">
        <f>'Variables AMS'!AH172*'Variables AMS'!AH209*'Variables AMS'!AH246/'Variables AMS'!AH$64*'Variables AMS'!$S$64</f>
        <v>3963.5186328671421</v>
      </c>
      <c r="AK73" s="25">
        <f>'Variables AMS'!AI172*'Variables AMS'!AI209*'Variables AMS'!AI246/'Variables AMS'!AI$64*'Variables AMS'!$S$64</f>
        <v>4192.0224511041815</v>
      </c>
      <c r="AL73" s="25">
        <f>'Variables AMS'!AJ172*'Variables AMS'!AJ209*'Variables AMS'!AJ246/'Variables AMS'!AJ$64*'Variables AMS'!$S$64</f>
        <v>4419.2435015616329</v>
      </c>
      <c r="AM73" s="25">
        <f>'Variables AMS'!AK172*'Variables AMS'!AK209*'Variables AMS'!AK246/'Variables AMS'!AK$64*'Variables AMS'!$S$64</f>
        <v>4538.3512466900565</v>
      </c>
      <c r="AN73" s="25">
        <f>'Variables AMS'!AL172*'Variables AMS'!AL209*'Variables AMS'!AL246/'Variables AMS'!AL$64*'Variables AMS'!$S$64</f>
        <v>4569.5442622039463</v>
      </c>
      <c r="AO73" s="25">
        <f>'Variables AMS'!AM172*'Variables AMS'!AM209*'Variables AMS'!AM246/'Variables AMS'!AM$64*'Variables AMS'!$S$64</f>
        <v>4614.9281625619778</v>
      </c>
      <c r="AP73" s="25">
        <f>'Variables AMS'!AN172*'Variables AMS'!AN209*'Variables AMS'!AN246/'Variables AMS'!AN$64*'Variables AMS'!$S$64</f>
        <v>4711.1828725495316</v>
      </c>
      <c r="AQ73" s="25">
        <f>'Variables AMS'!AO172*'Variables AMS'!AO209*'Variables AMS'!AO246/'Variables AMS'!AO$64*'Variables AMS'!$S$64</f>
        <v>4843.0983731627748</v>
      </c>
      <c r="AR73" s="25">
        <f>'Variables AMS'!AP172*'Variables AMS'!AP209*'Variables AMS'!AP246/'Variables AMS'!AP$64*'Variables AMS'!$S$64</f>
        <v>4993.0088277824316</v>
      </c>
      <c r="AS73" s="25">
        <f>'Variables AMS'!AQ172*'Variables AMS'!AQ209*'Variables AMS'!AQ246/'Variables AMS'!AQ$64*'Variables AMS'!$S$64</f>
        <v>5145.8701003583865</v>
      </c>
      <c r="AT73" s="25">
        <f>'Variables AMS'!AR172*'Variables AMS'!AR209*'Variables AMS'!AR246/'Variables AMS'!AR$64*'Variables AMS'!$S$64</f>
        <v>5249.0531058627757</v>
      </c>
      <c r="AU73" s="25">
        <f>'Variables AMS'!AS172*'Variables AMS'!AS209*'Variables AMS'!AS246/'Variables AMS'!AS$64*'Variables AMS'!$S$64</f>
        <v>5292.7495449425915</v>
      </c>
      <c r="AV73" s="25">
        <f>'Variables AMS'!AT172*'Variables AMS'!AT209*'Variables AMS'!AT246/'Variables AMS'!AT$64*'Variables AMS'!$S$64</f>
        <v>5303.2323819243638</v>
      </c>
      <c r="AW73" s="25">
        <f>'Variables AMS'!AU172*'Variables AMS'!AU209*'Variables AMS'!AU246/'Variables AMS'!AU$64*'Variables AMS'!$S$64</f>
        <v>5302.5566813672258</v>
      </c>
      <c r="AX73" s="25">
        <f>'Variables AMS'!AV172*'Variables AMS'!AV209*'Variables AMS'!AV246/'Variables AMS'!AV$64*'Variables AMS'!$S$64</f>
        <v>5302.466823140292</v>
      </c>
      <c r="AY73" s="18"/>
    </row>
    <row r="74" spans="1:51" x14ac:dyDescent="0.25">
      <c r="A74" s="171"/>
      <c r="B74" s="168"/>
      <c r="C74" t="s">
        <v>165</v>
      </c>
      <c r="D74" s="25">
        <f>'Variables AMS'!B173*'Variables AMS'!B210*'Variables AMS'!B247/'Variables AMS'!B$64*'Variables AMS'!$S$64</f>
        <v>84.834250122498958</v>
      </c>
      <c r="E74" s="25">
        <f>'Variables AMS'!C173*'Variables AMS'!C210*'Variables AMS'!C247/'Variables AMS'!C$64*'Variables AMS'!$S$64</f>
        <v>85.460616315101873</v>
      </c>
      <c r="F74" s="25">
        <f>'Variables AMS'!D173*'Variables AMS'!D210*'Variables AMS'!D247/'Variables AMS'!D$64*'Variables AMS'!$S$64</f>
        <v>87.366483829971386</v>
      </c>
      <c r="G74" s="25">
        <f>'Variables AMS'!E173*'Variables AMS'!E210*'Variables AMS'!E247/'Variables AMS'!E$64*'Variables AMS'!$S$64</f>
        <v>91.204646176993933</v>
      </c>
      <c r="H74" s="25">
        <f>'Variables AMS'!F173*'Variables AMS'!F210*'Variables AMS'!F247/'Variables AMS'!F$64*'Variables AMS'!$S$64</f>
        <v>92.270772159368235</v>
      </c>
      <c r="I74" s="25">
        <f>'Variables AMS'!G173*'Variables AMS'!G210*'Variables AMS'!G247/'Variables AMS'!G$64*'Variables AMS'!$S$64</f>
        <v>90.12226148809809</v>
      </c>
      <c r="J74" s="25">
        <f>'Variables AMS'!H173*'Variables AMS'!H210*'Variables AMS'!H247/'Variables AMS'!H$64*'Variables AMS'!$S$64</f>
        <v>90.687978620894555</v>
      </c>
      <c r="K74" s="25">
        <f>'Variables AMS'!I173*'Variables AMS'!I210*'Variables AMS'!I247/'Variables AMS'!I$64*'Variables AMS'!$S$64</f>
        <v>91.05685754890186</v>
      </c>
      <c r="L74" s="25">
        <f>'Variables AMS'!J173*'Variables AMS'!J210*'Variables AMS'!J247/'Variables AMS'!J$64*'Variables AMS'!$S$64</f>
        <v>89.385181992579774</v>
      </c>
      <c r="M74" s="25">
        <f>'Variables AMS'!K173*'Variables AMS'!K210*'Variables AMS'!K247/'Variables AMS'!K$64*'Variables AMS'!$S$64</f>
        <v>87.491847480134027</v>
      </c>
      <c r="N74" s="25">
        <f>'Variables AMS'!L173*'Variables AMS'!L210*'Variables AMS'!L247/'Variables AMS'!L$64*'Variables AMS'!$S$64</f>
        <v>86.995071354809582</v>
      </c>
      <c r="O74" s="25">
        <f>'Variables AMS'!M173*'Variables AMS'!M210*'Variables AMS'!M247/'Variables AMS'!M$64*'Variables AMS'!$S$64</f>
        <v>88.618726772110946</v>
      </c>
      <c r="P74" s="25">
        <f>'Variables AMS'!N173*'Variables AMS'!N210*'Variables AMS'!N247/'Variables AMS'!N$64*'Variables AMS'!$S$64</f>
        <v>120.41478499848779</v>
      </c>
      <c r="Q74" s="25">
        <f>'Variables AMS'!O173*'Variables AMS'!O210*'Variables AMS'!O247/'Variables AMS'!O$64*'Variables AMS'!$S$64</f>
        <v>172.83215668658349</v>
      </c>
      <c r="R74" s="25">
        <f>'Variables AMS'!P173*'Variables AMS'!P210*'Variables AMS'!P247/'Variables AMS'!P$64*'Variables AMS'!$S$64</f>
        <v>228.81758306000489</v>
      </c>
      <c r="S74" s="25">
        <f>'Variables AMS'!Q173*'Variables AMS'!Q210*'Variables AMS'!Q247/'Variables AMS'!Q$64*'Variables AMS'!$S$64</f>
        <v>280.53539500919675</v>
      </c>
      <c r="T74" s="25">
        <f>'Variables AMS'!R173*'Variables AMS'!R210*'Variables AMS'!R247/'Variables AMS'!R$64*'Variables AMS'!$S$64</f>
        <v>333.84715798686432</v>
      </c>
      <c r="U74" s="25">
        <f>'Variables AMS'!S173*'Variables AMS'!S210*'Variables AMS'!S247/'Variables AMS'!S$64*'Variables AMS'!$S$64</f>
        <v>364.38597298917665</v>
      </c>
      <c r="V74" s="25">
        <f>'Variables AMS'!T173*'Variables AMS'!T210*'Variables AMS'!T247/'Variables AMS'!T$64*'Variables AMS'!$S$64</f>
        <v>364.74105037508718</v>
      </c>
      <c r="W74" s="25">
        <f>'Variables AMS'!U173*'Variables AMS'!U210*'Variables AMS'!U247/'Variables AMS'!U$64*'Variables AMS'!$S$64</f>
        <v>363.94959004144425</v>
      </c>
      <c r="X74" s="25">
        <f>'Variables AMS'!V173*'Variables AMS'!V210*'Variables AMS'!V247/'Variables AMS'!V$64*'Variables AMS'!$S$64</f>
        <v>327.26674304682211</v>
      </c>
      <c r="Y74" s="25">
        <f>'Variables AMS'!W173*'Variables AMS'!W210*'Variables AMS'!W247/'Variables AMS'!W$64*'Variables AMS'!$S$64</f>
        <v>282.36117953894478</v>
      </c>
      <c r="Z74" s="25">
        <f>'Variables AMS'!X173*'Variables AMS'!X210*'Variables AMS'!X247/'Variables AMS'!X$64*'Variables AMS'!$S$64</f>
        <v>267.66231849154957</v>
      </c>
      <c r="AA74" s="25">
        <f>'Variables AMS'!Y173*'Variables AMS'!Y210*'Variables AMS'!Y247/'Variables AMS'!Y$64*'Variables AMS'!$S$64</f>
        <v>269.63119076436868</v>
      </c>
      <c r="AB74" s="25">
        <f>'Variables AMS'!Z173*'Variables AMS'!Z210*'Variables AMS'!Z247/'Variables AMS'!Z$64*'Variables AMS'!$S$64</f>
        <v>276.95950400439739</v>
      </c>
      <c r="AC74" s="25">
        <f>'Variables AMS'!AA173*'Variables AMS'!AA210*'Variables AMS'!AA247/'Variables AMS'!AA$64*'Variables AMS'!$S$64</f>
        <v>277.93143828959643</v>
      </c>
      <c r="AD74" s="25">
        <f>'Variables AMS'!AB173*'Variables AMS'!AB210*'Variables AMS'!AB247/'Variables AMS'!AB$64*'Variables AMS'!$S$64</f>
        <v>273.07073959606601</v>
      </c>
      <c r="AE74" s="25">
        <f>'Variables AMS'!AC173*'Variables AMS'!AC210*'Variables AMS'!AC247/'Variables AMS'!AC$64*'Variables AMS'!$S$64</f>
        <v>271.46431894402838</v>
      </c>
      <c r="AF74" s="25">
        <f>'Variables AMS'!AD173*'Variables AMS'!AD210*'Variables AMS'!AD247/'Variables AMS'!AD$64*'Variables AMS'!$S$64</f>
        <v>272.78637206265915</v>
      </c>
      <c r="AG74" s="25">
        <f>'Variables AMS'!AE173*'Variables AMS'!AE210*'Variables AMS'!AE247/'Variables AMS'!AE$64*'Variables AMS'!$S$64</f>
        <v>275.60198526998414</v>
      </c>
      <c r="AH74" s="25">
        <f>'Variables AMS'!AF173*'Variables AMS'!AF210*'Variables AMS'!AF247/'Variables AMS'!AF$64*'Variables AMS'!$S$64</f>
        <v>272.79899912988174</v>
      </c>
      <c r="AI74" s="25">
        <f>'Variables AMS'!AG173*'Variables AMS'!AG210*'Variables AMS'!AG247/'Variables AMS'!AG$64*'Variables AMS'!$S$64</f>
        <v>266.4598333673307</v>
      </c>
      <c r="AJ74" s="25">
        <f>'Variables AMS'!AH173*'Variables AMS'!AH210*'Variables AMS'!AH247/'Variables AMS'!AH$64*'Variables AMS'!$S$64</f>
        <v>261.69525751955513</v>
      </c>
      <c r="AK74" s="25">
        <f>'Variables AMS'!AI173*'Variables AMS'!AI210*'Variables AMS'!AI247/'Variables AMS'!AI$64*'Variables AMS'!$S$64</f>
        <v>258.50014248689644</v>
      </c>
      <c r="AL74" s="25">
        <f>'Variables AMS'!AJ173*'Variables AMS'!AJ210*'Variables AMS'!AJ247/'Variables AMS'!AJ$64*'Variables AMS'!$S$64</f>
        <v>256.13652636898485</v>
      </c>
      <c r="AM74" s="25">
        <f>'Variables AMS'!AK173*'Variables AMS'!AK210*'Variables AMS'!AK247/'Variables AMS'!AK$64*'Variables AMS'!$S$64</f>
        <v>238.7341104732071</v>
      </c>
      <c r="AN74" s="25">
        <f>'Variables AMS'!AL173*'Variables AMS'!AL210*'Variables AMS'!AL247/'Variables AMS'!AL$64*'Variables AMS'!$S$64</f>
        <v>214.05128926264416</v>
      </c>
      <c r="AO74" s="25">
        <f>'Variables AMS'!AM173*'Variables AMS'!AM210*'Variables AMS'!AM247/'Variables AMS'!AM$64*'Variables AMS'!$S$64</f>
        <v>207.25976145246679</v>
      </c>
      <c r="AP74" s="25">
        <f>'Variables AMS'!AN173*'Variables AMS'!AN210*'Variables AMS'!AN247/'Variables AMS'!AN$64*'Variables AMS'!$S$64</f>
        <v>211.22282238097597</v>
      </c>
      <c r="AQ74" s="25">
        <f>'Variables AMS'!AO173*'Variables AMS'!AO210*'Variables AMS'!AO247/'Variables AMS'!AO$64*'Variables AMS'!$S$64</f>
        <v>219.45107022809898</v>
      </c>
      <c r="AR74" s="25">
        <f>'Variables AMS'!AP173*'Variables AMS'!AP210*'Variables AMS'!AP247/'Variables AMS'!AP$64*'Variables AMS'!$S$64</f>
        <v>228.14867913853328</v>
      </c>
      <c r="AS74" s="25">
        <f>'Variables AMS'!AQ173*'Variables AMS'!AQ210*'Variables AMS'!AQ247/'Variables AMS'!AQ$64*'Variables AMS'!$S$64</f>
        <v>235.65093011119902</v>
      </c>
      <c r="AT74" s="25">
        <f>'Variables AMS'!AR173*'Variables AMS'!AR210*'Variables AMS'!AR247/'Variables AMS'!AR$64*'Variables AMS'!$S$64</f>
        <v>228.34868348344978</v>
      </c>
      <c r="AU74" s="25">
        <f>'Variables AMS'!AS173*'Variables AMS'!AS210*'Variables AMS'!AS247/'Variables AMS'!AS$64*'Variables AMS'!$S$64</f>
        <v>213.2798071703302</v>
      </c>
      <c r="AV74" s="25">
        <f>'Variables AMS'!AT173*'Variables AMS'!AT210*'Variables AMS'!AT247/'Variables AMS'!AT$64*'Variables AMS'!$S$64</f>
        <v>196.9793903665113</v>
      </c>
      <c r="AW74" s="25">
        <f>'Variables AMS'!AU173*'Variables AMS'!AU210*'Variables AMS'!AU247/'Variables AMS'!AU$64*'Variables AMS'!$S$64</f>
        <v>182.29018065398381</v>
      </c>
      <c r="AX74" s="25">
        <f>'Variables AMS'!AV173*'Variables AMS'!AV210*'Variables AMS'!AV247/'Variables AMS'!AV$64*'Variables AMS'!$S$64</f>
        <v>169.63179424814388</v>
      </c>
      <c r="AY74" s="18"/>
    </row>
    <row r="75" spans="1:51" x14ac:dyDescent="0.25">
      <c r="A75" s="171"/>
      <c r="B75" s="168"/>
      <c r="C75" t="s">
        <v>166</v>
      </c>
      <c r="D75" s="25">
        <f>'Variables AMS'!B174*'Variables AMS'!B211*'Variables AMS'!B248/'Variables AMS'!B$64*'Variables AMS'!$S$64</f>
        <v>55.222812746618636</v>
      </c>
      <c r="E75" s="25">
        <f>'Variables AMS'!C174*'Variables AMS'!C211*'Variables AMS'!C248/'Variables AMS'!C$64*'Variables AMS'!$S$64</f>
        <v>55.617479624387187</v>
      </c>
      <c r="F75" s="25">
        <f>'Variables AMS'!D174*'Variables AMS'!D211*'Variables AMS'!D248/'Variables AMS'!D$64*'Variables AMS'!$S$64</f>
        <v>56.859303535453314</v>
      </c>
      <c r="G75" s="25">
        <f>'Variables AMS'!E174*'Variables AMS'!E211*'Variables AMS'!E248/'Variables AMS'!E$64*'Variables AMS'!$S$64</f>
        <v>61.457485066044697</v>
      </c>
      <c r="H75" s="25">
        <f>'Variables AMS'!F174*'Variables AMS'!F211*'Variables AMS'!F248/'Variables AMS'!F$64*'Variables AMS'!$S$64</f>
        <v>65.27773755198551</v>
      </c>
      <c r="I75" s="25">
        <f>'Variables AMS'!G174*'Variables AMS'!G211*'Variables AMS'!G248/'Variables AMS'!G$64*'Variables AMS'!$S$64</f>
        <v>67.171142070853236</v>
      </c>
      <c r="J75" s="25">
        <f>'Variables AMS'!H174*'Variables AMS'!H211*'Variables AMS'!H248/'Variables AMS'!H$64*'Variables AMS'!$S$64</f>
        <v>71.02154591978244</v>
      </c>
      <c r="K75" s="25">
        <f>'Variables AMS'!I174*'Variables AMS'!I211*'Variables AMS'!I248/'Variables AMS'!I$64*'Variables AMS'!$S$64</f>
        <v>74.806072224733157</v>
      </c>
      <c r="L75" s="25">
        <f>'Variables AMS'!J174*'Variables AMS'!J211*'Variables AMS'!J248/'Variables AMS'!J$64*'Variables AMS'!$S$64</f>
        <v>76.914890745005295</v>
      </c>
      <c r="M75" s="25">
        <f>'Variables AMS'!K174*'Variables AMS'!K211*'Variables AMS'!K248/'Variables AMS'!K$64*'Variables AMS'!$S$64</f>
        <v>78.758509724873434</v>
      </c>
      <c r="N75" s="25">
        <f>'Variables AMS'!L174*'Variables AMS'!L211*'Variables AMS'!L248/'Variables AMS'!L$64*'Variables AMS'!$S$64</f>
        <v>81.973911431339701</v>
      </c>
      <c r="O75" s="25">
        <f>'Variables AMS'!M174*'Variables AMS'!M211*'Variables AMS'!M248/'Variables AMS'!M$64*'Variables AMS'!$S$64</f>
        <v>87.550533742758759</v>
      </c>
      <c r="P75" s="25">
        <f>'Variables AMS'!N174*'Variables AMS'!N211*'Variables AMS'!N248/'Variables AMS'!N$64*'Variables AMS'!$S$64</f>
        <v>103.74989024572008</v>
      </c>
      <c r="Q75" s="25">
        <f>'Variables AMS'!O174*'Variables AMS'!O211*'Variables AMS'!O248/'Variables AMS'!O$64*'Variables AMS'!$S$64</f>
        <v>125.92939675983472</v>
      </c>
      <c r="R75" s="25">
        <f>'Variables AMS'!P174*'Variables AMS'!P211*'Variables AMS'!P248/'Variables AMS'!P$64*'Variables AMS'!$S$64</f>
        <v>145.93915595788675</v>
      </c>
      <c r="S75" s="25">
        <f>'Variables AMS'!Q174*'Variables AMS'!Q211*'Variables AMS'!Q248/'Variables AMS'!Q$64*'Variables AMS'!$S$64</f>
        <v>164.20447406305456</v>
      </c>
      <c r="T75" s="25">
        <f>'Variables AMS'!R174*'Variables AMS'!R211*'Variables AMS'!R248/'Variables AMS'!R$64*'Variables AMS'!$S$64</f>
        <v>186.11470479397025</v>
      </c>
      <c r="U75" s="25">
        <f>'Variables AMS'!S174*'Variables AMS'!S211*'Variables AMS'!S248/'Variables AMS'!S$64*'Variables AMS'!$S$64</f>
        <v>221.9510867674197</v>
      </c>
      <c r="V75" s="25">
        <f>'Variables AMS'!T174*'Variables AMS'!T211*'Variables AMS'!T248/'Variables AMS'!T$64*'Variables AMS'!$S$64</f>
        <v>254.11243346066726</v>
      </c>
      <c r="W75" s="25">
        <f>'Variables AMS'!U174*'Variables AMS'!U211*'Variables AMS'!U248/'Variables AMS'!U$64*'Variables AMS'!$S$64</f>
        <v>294.3773756863265</v>
      </c>
      <c r="X75" s="25">
        <f>'Variables AMS'!V174*'Variables AMS'!V211*'Variables AMS'!V248/'Variables AMS'!V$64*'Variables AMS'!$S$64</f>
        <v>300.98096593436844</v>
      </c>
      <c r="Y75" s="25">
        <f>'Variables AMS'!W174*'Variables AMS'!W211*'Variables AMS'!W248/'Variables AMS'!W$64*'Variables AMS'!$S$64</f>
        <v>295.08625636710656</v>
      </c>
      <c r="Z75" s="25">
        <f>'Variables AMS'!X174*'Variables AMS'!X211*'Variables AMS'!X248/'Variables AMS'!X$64*'Variables AMS'!$S$64</f>
        <v>299.23238851062001</v>
      </c>
      <c r="AA75" s="25">
        <f>'Variables AMS'!Y174*'Variables AMS'!Y211*'Variables AMS'!Y248/'Variables AMS'!Y$64*'Variables AMS'!$S$64</f>
        <v>312.70428644919338</v>
      </c>
      <c r="AB75" s="25">
        <f>'Variables AMS'!Z174*'Variables AMS'!Z211*'Variables AMS'!Z248/'Variables AMS'!Z$64*'Variables AMS'!$S$64</f>
        <v>330.02513162385458</v>
      </c>
      <c r="AC75" s="25">
        <f>'Variables AMS'!AA174*'Variables AMS'!AA211*'Variables AMS'!AA248/'Variables AMS'!AA$64*'Variables AMS'!$S$64</f>
        <v>343.26722197867906</v>
      </c>
      <c r="AD75" s="25">
        <f>'Variables AMS'!AB174*'Variables AMS'!AB211*'Variables AMS'!AB248/'Variables AMS'!AB$64*'Variables AMS'!$S$64</f>
        <v>351.55807787544143</v>
      </c>
      <c r="AE75" s="25">
        <f>'Variables AMS'!AC174*'Variables AMS'!AC211*'Variables AMS'!AC248/'Variables AMS'!AC$64*'Variables AMS'!$S$64</f>
        <v>384.63463668693129</v>
      </c>
      <c r="AF75" s="25">
        <f>'Variables AMS'!AD174*'Variables AMS'!AD211*'Variables AMS'!AD248/'Variables AMS'!AD$64*'Variables AMS'!$S$64</f>
        <v>431.79938600959628</v>
      </c>
      <c r="AG75" s="25">
        <f>'Variables AMS'!AE174*'Variables AMS'!AE211*'Variables AMS'!AE248/'Variables AMS'!AE$64*'Variables AMS'!$S$64</f>
        <v>481.86919699326535</v>
      </c>
      <c r="AH75" s="25">
        <f>'Variables AMS'!AF174*'Variables AMS'!AF211*'Variables AMS'!AF248/'Variables AMS'!AF$64*'Variables AMS'!$S$64</f>
        <v>513.82579510130324</v>
      </c>
      <c r="AI75" s="25">
        <f>'Variables AMS'!AG174*'Variables AMS'!AG211*'Variables AMS'!AG248/'Variables AMS'!AG$64*'Variables AMS'!$S$64</f>
        <v>531.02377010094335</v>
      </c>
      <c r="AJ75" s="25">
        <f>'Variables AMS'!AH174*'Variables AMS'!AH211*'Variables AMS'!AH248/'Variables AMS'!AH$64*'Variables AMS'!$S$64</f>
        <v>533.63992236529111</v>
      </c>
      <c r="AK75" s="25">
        <f>'Variables AMS'!AI174*'Variables AMS'!AI211*'Variables AMS'!AI248/'Variables AMS'!AI$64*'Variables AMS'!$S$64</f>
        <v>531.51527600618658</v>
      </c>
      <c r="AL75" s="25">
        <f>'Variables AMS'!AJ174*'Variables AMS'!AJ211*'Variables AMS'!AJ248/'Variables AMS'!AJ$64*'Variables AMS'!$S$64</f>
        <v>529.83069085167904</v>
      </c>
      <c r="AM75" s="25">
        <f>'Variables AMS'!AK174*'Variables AMS'!AK211*'Variables AMS'!AK248/'Variables AMS'!AK$64*'Variables AMS'!$S$64</f>
        <v>490.53142376487472</v>
      </c>
      <c r="AN75" s="25">
        <f>'Variables AMS'!AL174*'Variables AMS'!AL211*'Variables AMS'!AL248/'Variables AMS'!AL$64*'Variables AMS'!$S$64</f>
        <v>432.99944728588497</v>
      </c>
      <c r="AO75" s="25">
        <f>'Variables AMS'!AM174*'Variables AMS'!AM211*'Variables AMS'!AM248/'Variables AMS'!AM$64*'Variables AMS'!$S$64</f>
        <v>424.73580864623591</v>
      </c>
      <c r="AP75" s="25">
        <f>'Variables AMS'!AN174*'Variables AMS'!AN211*'Variables AMS'!AN248/'Variables AMS'!AN$64*'Variables AMS'!$S$64</f>
        <v>446.54641914578229</v>
      </c>
      <c r="AQ75" s="25">
        <f>'Variables AMS'!AO174*'Variables AMS'!AO211*'Variables AMS'!AO248/'Variables AMS'!AO$64*'Variables AMS'!$S$64</f>
        <v>480.43377412546158</v>
      </c>
      <c r="AR75" s="25">
        <f>'Variables AMS'!AP174*'Variables AMS'!AP211*'Variables AMS'!AP248/'Variables AMS'!AP$64*'Variables AMS'!$S$64</f>
        <v>514.82893883990141</v>
      </c>
      <c r="AS75" s="25">
        <f>'Variables AMS'!AQ174*'Variables AMS'!AQ211*'Variables AMS'!AQ248/'Variables AMS'!AQ$64*'Variables AMS'!$S$64</f>
        <v>544.48566206203827</v>
      </c>
      <c r="AT75" s="25">
        <f>'Variables AMS'!AR174*'Variables AMS'!AR211*'Variables AMS'!AR248/'Variables AMS'!AR$64*'Variables AMS'!$S$64</f>
        <v>531.84472131335133</v>
      </c>
      <c r="AU75" s="25">
        <f>'Variables AMS'!AS174*'Variables AMS'!AS211*'Variables AMS'!AS248/'Variables AMS'!AS$64*'Variables AMS'!$S$64</f>
        <v>495.74528820254994</v>
      </c>
      <c r="AV75" s="25">
        <f>'Variables AMS'!AT174*'Variables AMS'!AT211*'Variables AMS'!AT248/'Variables AMS'!AT$64*'Variables AMS'!$S$64</f>
        <v>455.6288357108383</v>
      </c>
      <c r="AW75" s="25">
        <f>'Variables AMS'!AU174*'Variables AMS'!AU211*'Variables AMS'!AU248/'Variables AMS'!AU$64*'Variables AMS'!$S$64</f>
        <v>420.0868019355122</v>
      </c>
      <c r="AX75" s="25">
        <f>'Variables AMS'!AV174*'Variables AMS'!AV211*'Variables AMS'!AV248/'Variables AMS'!AV$64*'Variables AMS'!$S$64</f>
        <v>390.23078817878985</v>
      </c>
      <c r="AY75" s="18"/>
    </row>
    <row r="76" spans="1:51" x14ac:dyDescent="0.25">
      <c r="A76" s="171"/>
      <c r="B76" s="168"/>
      <c r="C76" t="s">
        <v>167</v>
      </c>
      <c r="D76" s="25">
        <f>'Variables AMS'!B175*'Variables AMS'!B212*'Variables AMS'!B249/'Variables AMS'!B$64*'Variables AMS'!$S$64</f>
        <v>117.96142671349413</v>
      </c>
      <c r="E76" s="25">
        <f>'Variables AMS'!C175*'Variables AMS'!C212*'Variables AMS'!C249/'Variables AMS'!C$64*'Variables AMS'!$S$64</f>
        <v>118.93838838165804</v>
      </c>
      <c r="F76" s="25">
        <f>'Variables AMS'!D175*'Variables AMS'!D212*'Variables AMS'!D249/'Variables AMS'!D$64*'Variables AMS'!$S$64</f>
        <v>121.57665345914791</v>
      </c>
      <c r="G76" s="25">
        <f>'Variables AMS'!E175*'Variables AMS'!E212*'Variables AMS'!E249/'Variables AMS'!E$64*'Variables AMS'!$S$64</f>
        <v>154.58254568698862</v>
      </c>
      <c r="H76" s="25">
        <f>'Variables AMS'!F175*'Variables AMS'!F212*'Variables AMS'!F249/'Variables AMS'!F$64*'Variables AMS'!$S$64</f>
        <v>207.42984017240383</v>
      </c>
      <c r="I76" s="25">
        <f>'Variables AMS'!G175*'Variables AMS'!G212*'Variables AMS'!G249/'Variables AMS'!G$64*'Variables AMS'!$S$64</f>
        <v>275.83921626340367</v>
      </c>
      <c r="J76" s="25">
        <f>'Variables AMS'!H175*'Variables AMS'!H212*'Variables AMS'!H249/'Variables AMS'!H$64*'Variables AMS'!$S$64</f>
        <v>377.13503558530635</v>
      </c>
      <c r="K76" s="25">
        <f>'Variables AMS'!I175*'Variables AMS'!I212*'Variables AMS'!I249/'Variables AMS'!I$64*'Variables AMS'!$S$64</f>
        <v>507.25918015242098</v>
      </c>
      <c r="L76" s="25">
        <f>'Variables AMS'!J175*'Variables AMS'!J212*'Variables AMS'!J249/'Variables AMS'!J$64*'Variables AMS'!$S$64</f>
        <v>659.85749962655018</v>
      </c>
      <c r="M76" s="25">
        <f>'Variables AMS'!K175*'Variables AMS'!K212*'Variables AMS'!K249/'Variables AMS'!K$64*'Variables AMS'!$S$64</f>
        <v>853.11984470414166</v>
      </c>
      <c r="N76" s="25">
        <f>'Variables AMS'!L175*'Variables AMS'!L212*'Variables AMS'!L249/'Variables AMS'!L$64*'Variables AMS'!$S$64</f>
        <v>1122.2036473209491</v>
      </c>
      <c r="O76" s="25">
        <f>'Variables AMS'!M175*'Variables AMS'!M212*'Variables AMS'!M249/'Variables AMS'!M$64*'Variables AMS'!$S$64</f>
        <v>1517.1665497109645</v>
      </c>
      <c r="P76" s="25">
        <f>'Variables AMS'!N175*'Variables AMS'!N212*'Variables AMS'!N249/'Variables AMS'!N$64*'Variables AMS'!$S$64</f>
        <v>1650.1945489318662</v>
      </c>
      <c r="Q76" s="25">
        <f>'Variables AMS'!O175*'Variables AMS'!O212*'Variables AMS'!O249/'Variables AMS'!O$64*'Variables AMS'!$S$64</f>
        <v>1575.615742449836</v>
      </c>
      <c r="R76" s="25">
        <f>'Variables AMS'!P175*'Variables AMS'!P212*'Variables AMS'!P249/'Variables AMS'!P$64*'Variables AMS'!$S$64</f>
        <v>1390.9978176807217</v>
      </c>
      <c r="S76" s="25">
        <f>'Variables AMS'!Q175*'Variables AMS'!Q212*'Variables AMS'!Q249/'Variables AMS'!Q$64*'Variables AMS'!$S$64</f>
        <v>1222.527261036985</v>
      </c>
      <c r="T76" s="25">
        <f>'Variables AMS'!R175*'Variables AMS'!R212*'Variables AMS'!R249/'Variables AMS'!R$64*'Variables AMS'!$S$64</f>
        <v>1114.405229111858</v>
      </c>
      <c r="U76" s="25">
        <f>'Variables AMS'!S175*'Variables AMS'!S212*'Variables AMS'!S249/'Variables AMS'!S$64*'Variables AMS'!$S$64</f>
        <v>1248.3300732343178</v>
      </c>
      <c r="V76" s="25">
        <f>'Variables AMS'!T175*'Variables AMS'!T212*'Variables AMS'!T249/'Variables AMS'!T$64*'Variables AMS'!$S$64</f>
        <v>1463.3549865688803</v>
      </c>
      <c r="W76" s="25">
        <f>'Variables AMS'!U175*'Variables AMS'!U212*'Variables AMS'!U249/'Variables AMS'!U$64*'Variables AMS'!$S$64</f>
        <v>1723.1534529678891</v>
      </c>
      <c r="X76" s="25">
        <f>'Variables AMS'!V175*'Variables AMS'!V212*'Variables AMS'!V249/'Variables AMS'!V$64*'Variables AMS'!$S$64</f>
        <v>2003.8670531129828</v>
      </c>
      <c r="Y76" s="25">
        <f>'Variables AMS'!W175*'Variables AMS'!W212*'Variables AMS'!W249/'Variables AMS'!W$64*'Variables AMS'!$S$64</f>
        <v>2248.3401249684198</v>
      </c>
      <c r="Z76" s="25">
        <f>'Variables AMS'!X175*'Variables AMS'!X212*'Variables AMS'!X249/'Variables AMS'!X$64*'Variables AMS'!$S$64</f>
        <v>2390.8312349367839</v>
      </c>
      <c r="AA76" s="25">
        <f>'Variables AMS'!Y175*'Variables AMS'!Y212*'Variables AMS'!Y249/'Variables AMS'!Y$64*'Variables AMS'!$S$64</f>
        <v>2480.7820747680944</v>
      </c>
      <c r="AB76" s="25">
        <f>'Variables AMS'!Z175*'Variables AMS'!Z212*'Variables AMS'!Z249/'Variables AMS'!Z$64*'Variables AMS'!$S$64</f>
        <v>2550.619730949395</v>
      </c>
      <c r="AC76" s="25">
        <f>'Variables AMS'!AA175*'Variables AMS'!AA212*'Variables AMS'!AA249/'Variables AMS'!AA$64*'Variables AMS'!$S$64</f>
        <v>2579.5408944628903</v>
      </c>
      <c r="AD76" s="25">
        <f>'Variables AMS'!AB175*'Variables AMS'!AB212*'Variables AMS'!AB249/'Variables AMS'!AB$64*'Variables AMS'!$S$64</f>
        <v>2585.6582579197784</v>
      </c>
      <c r="AE76" s="25">
        <f>'Variables AMS'!AC175*'Variables AMS'!AC212*'Variables AMS'!AC249/'Variables AMS'!AC$64*'Variables AMS'!$S$64</f>
        <v>2618.5260614804715</v>
      </c>
      <c r="AF76" s="25">
        <f>'Variables AMS'!AD175*'Variables AMS'!AD212*'Variables AMS'!AD249/'Variables AMS'!AD$64*'Variables AMS'!$S$64</f>
        <v>2673.0362260549359</v>
      </c>
      <c r="AG76" s="25">
        <f>'Variables AMS'!AE175*'Variables AMS'!AE212*'Variables AMS'!AE249/'Variables AMS'!AE$64*'Variables AMS'!$S$64</f>
        <v>2735.8287874567932</v>
      </c>
      <c r="AH76" s="25">
        <f>'Variables AMS'!AF175*'Variables AMS'!AF212*'Variables AMS'!AF249/'Variables AMS'!AF$64*'Variables AMS'!$S$64</f>
        <v>2779.5341556248818</v>
      </c>
      <c r="AI76" s="25">
        <f>'Variables AMS'!AG175*'Variables AMS'!AG212*'Variables AMS'!AG249/'Variables AMS'!AG$64*'Variables AMS'!$S$64</f>
        <v>2803.3314233523497</v>
      </c>
      <c r="AJ76" s="25">
        <f>'Variables AMS'!AH175*'Variables AMS'!AH212*'Variables AMS'!AH249/'Variables AMS'!AH$64*'Variables AMS'!$S$64</f>
        <v>2813.4340276786711</v>
      </c>
      <c r="AK76" s="25">
        <f>'Variables AMS'!AI175*'Variables AMS'!AI212*'Variables AMS'!AI249/'Variables AMS'!AI$64*'Variables AMS'!$S$64</f>
        <v>2819.3540589200088</v>
      </c>
      <c r="AL76" s="25">
        <f>'Variables AMS'!AJ175*'Variables AMS'!AJ212*'Variables AMS'!AJ249/'Variables AMS'!AJ$64*'Variables AMS'!$S$64</f>
        <v>2824.1405586161995</v>
      </c>
      <c r="AM76" s="25">
        <f>'Variables AMS'!AK175*'Variables AMS'!AK212*'Variables AMS'!AK249/'Variables AMS'!AK$64*'Variables AMS'!$S$64</f>
        <v>2771.5820443637181</v>
      </c>
      <c r="AN76" s="25">
        <f>'Variables AMS'!AL175*'Variables AMS'!AL212*'Variables AMS'!AL249/'Variables AMS'!AL$64*'Variables AMS'!$S$64</f>
        <v>2678.4257772658798</v>
      </c>
      <c r="AO76" s="25">
        <f>'Variables AMS'!AM175*'Variables AMS'!AM212*'Variables AMS'!AM249/'Variables AMS'!AM$64*'Variables AMS'!$S$64</f>
        <v>2624.8117856190343</v>
      </c>
      <c r="AP76" s="25">
        <f>'Variables AMS'!AN175*'Variables AMS'!AN212*'Variables AMS'!AN249/'Variables AMS'!AN$64*'Variables AMS'!$S$64</f>
        <v>2616.6023833346867</v>
      </c>
      <c r="AQ76" s="25">
        <f>'Variables AMS'!AO175*'Variables AMS'!AO212*'Variables AMS'!AO249/'Variables AMS'!AO$64*'Variables AMS'!$S$64</f>
        <v>2634.0162856925776</v>
      </c>
      <c r="AR76" s="25">
        <f>'Variables AMS'!AP175*'Variables AMS'!AP212*'Variables AMS'!AP249/'Variables AMS'!AP$64*'Variables AMS'!$S$64</f>
        <v>2662.2737582305826</v>
      </c>
      <c r="AS76" s="25">
        <f>'Variables AMS'!AQ175*'Variables AMS'!AQ212*'Variables AMS'!AQ249/'Variables AMS'!AQ$64*'Variables AMS'!$S$64</f>
        <v>2692.0688748658963</v>
      </c>
      <c r="AT76" s="25">
        <f>'Variables AMS'!AR175*'Variables AMS'!AR212*'Variables AMS'!AR249/'Variables AMS'!AR$64*'Variables AMS'!$S$64</f>
        <v>2652.7436609788142</v>
      </c>
      <c r="AU76" s="25">
        <f>'Variables AMS'!AS175*'Variables AMS'!AS212*'Variables AMS'!AS249/'Variables AMS'!AS$64*'Variables AMS'!$S$64</f>
        <v>2565.5219317108727</v>
      </c>
      <c r="AV76" s="25">
        <f>'Variables AMS'!AT175*'Variables AMS'!AT212*'Variables AMS'!AT249/'Variables AMS'!AT$64*'Variables AMS'!$S$64</f>
        <v>2463.947708647373</v>
      </c>
      <c r="AW76" s="25">
        <f>'Variables AMS'!AU175*'Variables AMS'!AU212*'Variables AMS'!AU249/'Variables AMS'!AU$64*'Variables AMS'!$S$64</f>
        <v>2366.9565106757364</v>
      </c>
      <c r="AX76" s="25">
        <f>'Variables AMS'!AV175*'Variables AMS'!AV212*'Variables AMS'!AV249/'Variables AMS'!AV$64*'Variables AMS'!$S$64</f>
        <v>2280.5307141020735</v>
      </c>
      <c r="AY76" s="18"/>
    </row>
    <row r="79" spans="1:51" x14ac:dyDescent="0.25">
      <c r="A79" s="165" t="s">
        <v>309</v>
      </c>
      <c r="B79" s="26" t="s">
        <v>314</v>
      </c>
      <c r="C79" t="s">
        <v>152</v>
      </c>
      <c r="D79" s="21">
        <f>'Variables AMS'!B344*'Variables AMS'!B381/'Variables AMS'!B$64*'Variables AMS'!$S$64</f>
        <v>8.5404616824526034</v>
      </c>
      <c r="E79" s="21">
        <f>'Variables AMS'!C344*'Variables AMS'!C381/'Variables AMS'!C$64*'Variables AMS'!$S$64</f>
        <v>8.677581557254987</v>
      </c>
      <c r="F79" s="21">
        <f>'Variables AMS'!D344*'Variables AMS'!D381/'Variables AMS'!D$64*'Variables AMS'!$S$64</f>
        <v>8.7754279199724046</v>
      </c>
      <c r="G79" s="21">
        <f>'Variables AMS'!E344*'Variables AMS'!E381/'Variables AMS'!E$64*'Variables AMS'!$S$64</f>
        <v>8.6432018876833165</v>
      </c>
      <c r="H79" s="21">
        <f>'Variables AMS'!F344*'Variables AMS'!F381/'Variables AMS'!F$64*'Variables AMS'!$S$64</f>
        <v>9.7973686209040522</v>
      </c>
      <c r="I79" s="21">
        <f>'Variables AMS'!G344*'Variables AMS'!G381/'Variables AMS'!G$64*'Variables AMS'!$S$64</f>
        <v>7.7499464765098915</v>
      </c>
      <c r="J79" s="21">
        <f>'Variables AMS'!H344*'Variables AMS'!H381/'Variables AMS'!H$64*'Variables AMS'!$S$64</f>
        <v>7.99326911638446</v>
      </c>
      <c r="K79" s="21">
        <f>'Variables AMS'!I344*'Variables AMS'!I381/'Variables AMS'!I$64*'Variables AMS'!$S$64</f>
        <v>8.6799338246475539</v>
      </c>
      <c r="L79" s="21">
        <f>'Variables AMS'!J344*'Variables AMS'!J381/'Variables AMS'!J$64*'Variables AMS'!$S$64</f>
        <v>8.1062938636540682</v>
      </c>
      <c r="M79" s="21">
        <f>'Variables AMS'!K344*'Variables AMS'!K381/'Variables AMS'!K$64*'Variables AMS'!$S$64</f>
        <v>7.1004702302867821</v>
      </c>
      <c r="N79" s="21">
        <f>'Variables AMS'!L344*'Variables AMS'!L381/'Variables AMS'!L$64*'Variables AMS'!$S$64</f>
        <v>6.5625637748683436</v>
      </c>
      <c r="O79" s="21">
        <f>'Variables AMS'!M344*'Variables AMS'!M381/'Variables AMS'!M$64*'Variables AMS'!$S$64</f>
        <v>5.9419359325221839</v>
      </c>
      <c r="P79" s="21">
        <f>'Variables AMS'!N344*'Variables AMS'!N381/'Variables AMS'!N$64*'Variables AMS'!$S$64</f>
        <v>4.6292489971587285</v>
      </c>
      <c r="Q79" s="21">
        <f>'Variables AMS'!O344*'Variables AMS'!O381/'Variables AMS'!O$64*'Variables AMS'!$S$64</f>
        <v>4.2252091749392928</v>
      </c>
      <c r="R79" s="21">
        <f>'Variables AMS'!P344*'Variables AMS'!P381/'Variables AMS'!P$64*'Variables AMS'!$S$64</f>
        <v>3.4490305409143036</v>
      </c>
      <c r="S79" s="21">
        <f>'Variables AMS'!Q344*'Variables AMS'!Q381/'Variables AMS'!Q$64*'Variables AMS'!$S$64</f>
        <v>2.6845573596788346</v>
      </c>
      <c r="T79" s="21">
        <f>'Variables AMS'!R344*'Variables AMS'!R381/'Variables AMS'!R$64*'Variables AMS'!$S$64</f>
        <v>2.4033057244984395</v>
      </c>
      <c r="U79" s="21">
        <f>'Variables AMS'!S344*'Variables AMS'!S381/'Variables AMS'!S$64*'Variables AMS'!$S$64</f>
        <v>2.3061688568724543</v>
      </c>
      <c r="V79" s="21">
        <f>'Variables AMS'!T344*'Variables AMS'!T381/'Variables AMS'!T$64*'Variables AMS'!$S$64</f>
        <v>2.3666137342461075</v>
      </c>
      <c r="W79" s="21">
        <f>'Variables AMS'!U344*'Variables AMS'!U381/'Variables AMS'!U$64*'Variables AMS'!$S$64</f>
        <v>2.4619253229022737</v>
      </c>
      <c r="X79" s="21">
        <f>'Variables AMS'!V344*'Variables AMS'!V381/'Variables AMS'!V$64*'Variables AMS'!$S$64</f>
        <v>2.5363270991361038</v>
      </c>
      <c r="Y79" s="21">
        <f>'Variables AMS'!W344*'Variables AMS'!W381/'Variables AMS'!W$64*'Variables AMS'!$S$64</f>
        <v>2.6251624250152212</v>
      </c>
      <c r="Z79" s="21">
        <f>'Variables AMS'!X344*'Variables AMS'!X381/'Variables AMS'!X$64*'Variables AMS'!$S$64</f>
        <v>2.8308344203969149</v>
      </c>
      <c r="AA79" s="21">
        <f>'Variables AMS'!Y344*'Variables AMS'!Y381/'Variables AMS'!Y$64*'Variables AMS'!$S$64</f>
        <v>2.8596699054317347</v>
      </c>
      <c r="AB79" s="21">
        <f>'Variables AMS'!Z344*'Variables AMS'!Z381/'Variables AMS'!Z$64*'Variables AMS'!$S$64</f>
        <v>2.853107313139581</v>
      </c>
      <c r="AC79" s="21">
        <f>'Variables AMS'!AA344*'Variables AMS'!AA381/'Variables AMS'!AA$64*'Variables AMS'!$S$64</f>
        <v>2.6616790471119729</v>
      </c>
      <c r="AD79" s="21">
        <f>'Variables AMS'!AB344*'Variables AMS'!AB381/'Variables AMS'!AB$64*'Variables AMS'!$S$64</f>
        <v>2.4952537588196382</v>
      </c>
      <c r="AE79" s="21">
        <f>'Variables AMS'!AC344*'Variables AMS'!AC381/'Variables AMS'!AC$64*'Variables AMS'!$S$64</f>
        <v>2.4301701401284905</v>
      </c>
      <c r="AF79" s="21">
        <f>'Variables AMS'!AD344*'Variables AMS'!AD381/'Variables AMS'!AD$64*'Variables AMS'!$S$64</f>
        <v>2.3730928400231228</v>
      </c>
      <c r="AG79" s="21">
        <f>'Variables AMS'!AE344*'Variables AMS'!AE381/'Variables AMS'!AE$64*'Variables AMS'!$S$64</f>
        <v>2.3177302551921737</v>
      </c>
      <c r="AH79" s="21">
        <f>'Variables AMS'!AF344*'Variables AMS'!AF381/'Variables AMS'!AF$64*'Variables AMS'!$S$64</f>
        <v>2.285213674970326</v>
      </c>
      <c r="AI79" s="21">
        <f>'Variables AMS'!AG344*'Variables AMS'!AG381/'Variables AMS'!AG$64*'Variables AMS'!$S$64</f>
        <v>2.2426524711421054</v>
      </c>
      <c r="AJ79" s="21">
        <f>'Variables AMS'!AH344*'Variables AMS'!AH381/'Variables AMS'!AH$64*'Variables AMS'!$S$64</f>
        <v>2.2325863401133486</v>
      </c>
      <c r="AK79" s="21">
        <f>'Variables AMS'!AI344*'Variables AMS'!AI381/'Variables AMS'!AI$64*'Variables AMS'!$S$64</f>
        <v>2.2375248009459727</v>
      </c>
      <c r="AL79" s="21">
        <f>'Variables AMS'!AJ344*'Variables AMS'!AJ381/'Variables AMS'!AJ$64*'Variables AMS'!$S$64</f>
        <v>2.237741505052953</v>
      </c>
      <c r="AM79" s="21">
        <f>'Variables AMS'!AK344*'Variables AMS'!AK381/'Variables AMS'!AK$64*'Variables AMS'!$S$64</f>
        <v>2.256463982382237</v>
      </c>
      <c r="AN79" s="21">
        <f>'Variables AMS'!AL344*'Variables AMS'!AL381/'Variables AMS'!AL$64*'Variables AMS'!$S$64</f>
        <v>2.2972798983153617</v>
      </c>
      <c r="AO79" s="21">
        <f>'Variables AMS'!AM344*'Variables AMS'!AM381/'Variables AMS'!AM$64*'Variables AMS'!$S$64</f>
        <v>2.2727967921096028</v>
      </c>
      <c r="AP79" s="21">
        <f>'Variables AMS'!AN344*'Variables AMS'!AN381/'Variables AMS'!AN$64*'Variables AMS'!$S$64</f>
        <v>2.239737291182208</v>
      </c>
      <c r="AQ79" s="21">
        <f>'Variables AMS'!AO344*'Variables AMS'!AO381/'Variables AMS'!AO$64*'Variables AMS'!$S$64</f>
        <v>2.2078955121070143</v>
      </c>
      <c r="AR79" s="21">
        <f>'Variables AMS'!AP344*'Variables AMS'!AP381/'Variables AMS'!AP$64*'Variables AMS'!$S$64</f>
        <v>2.1786044257906028</v>
      </c>
      <c r="AS79" s="21">
        <f>'Variables AMS'!AQ344*'Variables AMS'!AQ381/'Variables AMS'!AQ$64*'Variables AMS'!$S$64</f>
        <v>2.1502488478397179</v>
      </c>
      <c r="AT79" s="21">
        <f>'Variables AMS'!AR344*'Variables AMS'!AR381/'Variables AMS'!AR$64*'Variables AMS'!$S$64</f>
        <v>2.14823038911709</v>
      </c>
      <c r="AU79" s="21">
        <f>'Variables AMS'!AS344*'Variables AMS'!AS381/'Variables AMS'!AS$64*'Variables AMS'!$S$64</f>
        <v>2.1517503842626744</v>
      </c>
      <c r="AV79" s="21">
        <f>'Variables AMS'!AT344*'Variables AMS'!AT381/'Variables AMS'!AT$64*'Variables AMS'!$S$64</f>
        <v>2.1579284260993412</v>
      </c>
      <c r="AW79" s="21">
        <f>'Variables AMS'!AU344*'Variables AMS'!AU381/'Variables AMS'!AU$64*'Variables AMS'!$S$64</f>
        <v>2.166594784891521</v>
      </c>
      <c r="AX79" s="21">
        <f>'Variables AMS'!AV344*'Variables AMS'!AV381/'Variables AMS'!AV$64*'Variables AMS'!$S$64</f>
        <v>2.177334069872209</v>
      </c>
    </row>
    <row r="80" spans="1:51" x14ac:dyDescent="0.25">
      <c r="A80" s="165"/>
      <c r="B80" s="167" t="s">
        <v>311</v>
      </c>
      <c r="C80" t="s">
        <v>153</v>
      </c>
      <c r="D80" s="21">
        <f>'Variables AMS'!B345*'Variables AMS'!B382/'Variables AMS'!B$64*'Variables AMS'!$S$64</f>
        <v>42792.584891632083</v>
      </c>
      <c r="E80" s="21">
        <f>'Variables AMS'!C345*'Variables AMS'!C382/'Variables AMS'!C$64*'Variables AMS'!$S$64</f>
        <v>43479.633683720989</v>
      </c>
      <c r="F80" s="21">
        <f>'Variables AMS'!D345*'Variables AMS'!D382/'Variables AMS'!D$64*'Variables AMS'!$S$64</f>
        <v>44221.535208154426</v>
      </c>
      <c r="G80" s="21">
        <f>'Variables AMS'!E345*'Variables AMS'!E382/'Variables AMS'!E$64*'Variables AMS'!$S$64</f>
        <v>44188.045800044827</v>
      </c>
      <c r="H80" s="21">
        <f>'Variables AMS'!F345*'Variables AMS'!F382/'Variables AMS'!F$64*'Variables AMS'!$S$64</f>
        <v>50040.222446698557</v>
      </c>
      <c r="I80" s="21">
        <f>'Variables AMS'!G345*'Variables AMS'!G382/'Variables AMS'!G$64*'Variables AMS'!$S$64</f>
        <v>36353.254740985161</v>
      </c>
      <c r="J80" s="21">
        <f>'Variables AMS'!H345*'Variables AMS'!H382/'Variables AMS'!H$64*'Variables AMS'!$S$64</f>
        <v>42356.765430619613</v>
      </c>
      <c r="K80" s="21">
        <f>'Variables AMS'!I345*'Variables AMS'!I382/'Variables AMS'!I$64*'Variables AMS'!$S$64</f>
        <v>48186.16627828878</v>
      </c>
      <c r="L80" s="21">
        <f>'Variables AMS'!J345*'Variables AMS'!J382/'Variables AMS'!J$64*'Variables AMS'!$S$64</f>
        <v>51910.405595240358</v>
      </c>
      <c r="M80" s="21">
        <f>'Variables AMS'!K345*'Variables AMS'!K382/'Variables AMS'!K$64*'Variables AMS'!$S$64</f>
        <v>47723.64830663825</v>
      </c>
      <c r="N80" s="21">
        <f>'Variables AMS'!L345*'Variables AMS'!L382/'Variables AMS'!L$64*'Variables AMS'!$S$64</f>
        <v>42892.339943292849</v>
      </c>
      <c r="O80" s="21">
        <f>'Variables AMS'!M345*'Variables AMS'!M382/'Variables AMS'!M$64*'Variables AMS'!$S$64</f>
        <v>35337.109643506243</v>
      </c>
      <c r="P80" s="21">
        <f>'Variables AMS'!N345*'Variables AMS'!N382/'Variables AMS'!N$64*'Variables AMS'!$S$64</f>
        <v>30277.08256468445</v>
      </c>
      <c r="Q80" s="21">
        <f>'Variables AMS'!O345*'Variables AMS'!O382/'Variables AMS'!O$64*'Variables AMS'!$S$64</f>
        <v>33641.991157813558</v>
      </c>
      <c r="R80" s="21">
        <f>'Variables AMS'!P345*'Variables AMS'!P382/'Variables AMS'!P$64*'Variables AMS'!$S$64</f>
        <v>38729.677589324223</v>
      </c>
      <c r="S80" s="21">
        <f>'Variables AMS'!Q345*'Variables AMS'!Q382/'Variables AMS'!Q$64*'Variables AMS'!$S$64</f>
        <v>34949.469239825165</v>
      </c>
      <c r="T80" s="21">
        <f>'Variables AMS'!R345*'Variables AMS'!R382/'Variables AMS'!R$64*'Variables AMS'!$S$64</f>
        <v>35055.668708951627</v>
      </c>
      <c r="U80" s="21">
        <f>'Variables AMS'!S345*'Variables AMS'!S382/'Variables AMS'!S$64*'Variables AMS'!$S$64</f>
        <v>36234.249812430564</v>
      </c>
      <c r="V80" s="21">
        <f>'Variables AMS'!T345*'Variables AMS'!T382/'Variables AMS'!T$64*'Variables AMS'!$S$64</f>
        <v>37413.128847753265</v>
      </c>
      <c r="W80" s="21">
        <f>'Variables AMS'!U345*'Variables AMS'!U382/'Variables AMS'!U$64*'Variables AMS'!$S$64</f>
        <v>38744.300004338467</v>
      </c>
      <c r="X80" s="21">
        <f>'Variables AMS'!V345*'Variables AMS'!V382/'Variables AMS'!V$64*'Variables AMS'!$S$64</f>
        <v>39145.712620873528</v>
      </c>
      <c r="Y80" s="21">
        <f>'Variables AMS'!W345*'Variables AMS'!W382/'Variables AMS'!W$64*'Variables AMS'!$S$64</f>
        <v>39682.826994964322</v>
      </c>
      <c r="Z80" s="21">
        <f>'Variables AMS'!X345*'Variables AMS'!X382/'Variables AMS'!X$64*'Variables AMS'!$S$64</f>
        <v>37603.693593786455</v>
      </c>
      <c r="AA80" s="21">
        <f>'Variables AMS'!Y345*'Variables AMS'!Y382/'Variables AMS'!Y$64*'Variables AMS'!$S$64</f>
        <v>35740.079861741346</v>
      </c>
      <c r="AB80" s="21">
        <f>'Variables AMS'!Z345*'Variables AMS'!Z382/'Variables AMS'!Z$64*'Variables AMS'!$S$64</f>
        <v>34014.477979133902</v>
      </c>
      <c r="AC80" s="21">
        <f>'Variables AMS'!AA345*'Variables AMS'!AA382/'Variables AMS'!AA$64*'Variables AMS'!$S$64</f>
        <v>32207.986167326893</v>
      </c>
      <c r="AD80" s="21">
        <f>'Variables AMS'!AB345*'Variables AMS'!AB382/'Variables AMS'!AB$64*'Variables AMS'!$S$64</f>
        <v>30567.775095431814</v>
      </c>
      <c r="AE80" s="21">
        <f>'Variables AMS'!AC345*'Variables AMS'!AC382/'Variables AMS'!AC$64*'Variables AMS'!$S$64</f>
        <v>28800.414786556379</v>
      </c>
      <c r="AF80" s="21">
        <f>'Variables AMS'!AD345*'Variables AMS'!AD382/'Variables AMS'!AD$64*'Variables AMS'!$S$64</f>
        <v>27096.082592718383</v>
      </c>
      <c r="AG80" s="21">
        <f>'Variables AMS'!AE345*'Variables AMS'!AE382/'Variables AMS'!AE$64*'Variables AMS'!$S$64</f>
        <v>25449.030369695865</v>
      </c>
      <c r="AH80" s="21">
        <f>'Variables AMS'!AF345*'Variables AMS'!AF382/'Variables AMS'!AF$64*'Variables AMS'!$S$64</f>
        <v>23873.010710279166</v>
      </c>
      <c r="AI80" s="21">
        <f>'Variables AMS'!AG345*'Variables AMS'!AG382/'Variables AMS'!AG$64*'Variables AMS'!$S$64</f>
        <v>22341.044833251581</v>
      </c>
      <c r="AJ80" s="21">
        <f>'Variables AMS'!AH345*'Variables AMS'!AH382/'Variables AMS'!AH$64*'Variables AMS'!$S$64</f>
        <v>20816.777633474379</v>
      </c>
      <c r="AK80" s="21">
        <f>'Variables AMS'!AI345*'Variables AMS'!AI382/'Variables AMS'!AI$64*'Variables AMS'!$S$64</f>
        <v>19289.772954173834</v>
      </c>
      <c r="AL80" s="21">
        <f>'Variables AMS'!AJ345*'Variables AMS'!AJ382/'Variables AMS'!AJ$64*'Variables AMS'!$S$64</f>
        <v>17748.669363495235</v>
      </c>
      <c r="AM80" s="21">
        <f>'Variables AMS'!AK345*'Variables AMS'!AK382/'Variables AMS'!AK$64*'Variables AMS'!$S$64</f>
        <v>16234.505223875231</v>
      </c>
      <c r="AN80" s="21">
        <f>'Variables AMS'!AL345*'Variables AMS'!AL382/'Variables AMS'!AL$64*'Variables AMS'!$S$64</f>
        <v>14650.173882988052</v>
      </c>
      <c r="AO80" s="21">
        <f>'Variables AMS'!AM345*'Variables AMS'!AM382/'Variables AMS'!AM$64*'Variables AMS'!$S$64</f>
        <v>13811.811950195201</v>
      </c>
      <c r="AP80" s="21">
        <f>'Variables AMS'!AN345*'Variables AMS'!AN382/'Variables AMS'!AN$64*'Variables AMS'!$S$64</f>
        <v>12995.62436057537</v>
      </c>
      <c r="AQ80" s="21">
        <f>'Variables AMS'!AO345*'Variables AMS'!AO382/'Variables AMS'!AO$64*'Variables AMS'!$S$64</f>
        <v>12227.537971906999</v>
      </c>
      <c r="AR80" s="21">
        <f>'Variables AMS'!AP345*'Variables AMS'!AP382/'Variables AMS'!AP$64*'Variables AMS'!$S$64</f>
        <v>11467.033266657734</v>
      </c>
      <c r="AS80" s="21">
        <f>'Variables AMS'!AQ345*'Variables AMS'!AQ382/'Variables AMS'!AQ$64*'Variables AMS'!$S$64</f>
        <v>10555.402959006784</v>
      </c>
      <c r="AT80" s="21">
        <f>'Variables AMS'!AR345*'Variables AMS'!AR382/'Variables AMS'!AR$64*'Variables AMS'!$S$64</f>
        <v>10413.572156588558</v>
      </c>
      <c r="AU80" s="21">
        <f>'Variables AMS'!AS345*'Variables AMS'!AS382/'Variables AMS'!AS$64*'Variables AMS'!$S$64</f>
        <v>10332.972438913564</v>
      </c>
      <c r="AV80" s="21">
        <f>'Variables AMS'!AT345*'Variables AMS'!AT382/'Variables AMS'!AT$64*'Variables AMS'!$S$64</f>
        <v>10242.189456543223</v>
      </c>
      <c r="AW80" s="21">
        <f>'Variables AMS'!AU345*'Variables AMS'!AU382/'Variables AMS'!AU$64*'Variables AMS'!$S$64</f>
        <v>10130.562974584585</v>
      </c>
      <c r="AX80" s="21">
        <f>'Variables AMS'!AV345*'Variables AMS'!AV382/'Variables AMS'!AV$64*'Variables AMS'!$S$64</f>
        <v>9994.406456377852</v>
      </c>
    </row>
    <row r="81" spans="1:50" x14ac:dyDescent="0.25">
      <c r="A81" s="165"/>
      <c r="B81" s="167"/>
      <c r="C81" t="s">
        <v>154</v>
      </c>
      <c r="D81" s="21">
        <f>'Variables AMS'!B346*'Variables AMS'!B383/'Variables AMS'!B$64*'Variables AMS'!$S$64</f>
        <v>0</v>
      </c>
      <c r="E81" s="21">
        <f>'Variables AMS'!C346*'Variables AMS'!C383/'Variables AMS'!C$64*'Variables AMS'!$S$64</f>
        <v>0</v>
      </c>
      <c r="F81" s="21">
        <f>'Variables AMS'!D346*'Variables AMS'!D383/'Variables AMS'!D$64*'Variables AMS'!$S$64</f>
        <v>0</v>
      </c>
      <c r="G81" s="21">
        <f>'Variables AMS'!E346*'Variables AMS'!E383/'Variables AMS'!E$64*'Variables AMS'!$S$64</f>
        <v>0</v>
      </c>
      <c r="H81" s="21">
        <f>'Variables AMS'!F346*'Variables AMS'!F383/'Variables AMS'!F$64*'Variables AMS'!$S$64</f>
        <v>0</v>
      </c>
      <c r="I81" s="21">
        <f>'Variables AMS'!G346*'Variables AMS'!G383/'Variables AMS'!G$64*'Variables AMS'!$S$64</f>
        <v>0</v>
      </c>
      <c r="J81" s="21">
        <f>'Variables AMS'!H346*'Variables AMS'!H383/'Variables AMS'!H$64*'Variables AMS'!$S$64</f>
        <v>0</v>
      </c>
      <c r="K81" s="21">
        <f>'Variables AMS'!I346*'Variables AMS'!I383/'Variables AMS'!I$64*'Variables AMS'!$S$64</f>
        <v>0</v>
      </c>
      <c r="L81" s="21">
        <f>'Variables AMS'!J346*'Variables AMS'!J383/'Variables AMS'!J$64*'Variables AMS'!$S$64</f>
        <v>0</v>
      </c>
      <c r="M81" s="21">
        <f>'Variables AMS'!K346*'Variables AMS'!K383/'Variables AMS'!K$64*'Variables AMS'!$S$64</f>
        <v>0</v>
      </c>
      <c r="N81" s="21">
        <f>'Variables AMS'!L346*'Variables AMS'!L383/'Variables AMS'!L$64*'Variables AMS'!$S$64</f>
        <v>0</v>
      </c>
      <c r="O81" s="21">
        <f>'Variables AMS'!M346*'Variables AMS'!M383/'Variables AMS'!M$64*'Variables AMS'!$S$64</f>
        <v>0</v>
      </c>
      <c r="P81" s="21">
        <f>'Variables AMS'!N346*'Variables AMS'!N383/'Variables AMS'!N$64*'Variables AMS'!$S$64</f>
        <v>0</v>
      </c>
      <c r="Q81" s="21">
        <f>'Variables AMS'!O346*'Variables AMS'!O383/'Variables AMS'!O$64*'Variables AMS'!$S$64</f>
        <v>0</v>
      </c>
      <c r="R81" s="21">
        <f>'Variables AMS'!P346*'Variables AMS'!P383/'Variables AMS'!P$64*'Variables AMS'!$S$64</f>
        <v>0</v>
      </c>
      <c r="S81" s="21">
        <f>'Variables AMS'!Q346*'Variables AMS'!Q383/'Variables AMS'!Q$64*'Variables AMS'!$S$64</f>
        <v>0</v>
      </c>
      <c r="T81" s="21">
        <f>'Variables AMS'!R346*'Variables AMS'!R383/'Variables AMS'!R$64*'Variables AMS'!$S$64</f>
        <v>0</v>
      </c>
      <c r="U81" s="21">
        <f>'Variables AMS'!S346*'Variables AMS'!S383/'Variables AMS'!S$64*'Variables AMS'!$S$64</f>
        <v>0</v>
      </c>
      <c r="V81" s="21">
        <f>'Variables AMS'!T346*'Variables AMS'!T383/'Variables AMS'!T$64*'Variables AMS'!$S$64</f>
        <v>0</v>
      </c>
      <c r="W81" s="21">
        <f>'Variables AMS'!U346*'Variables AMS'!U383/'Variables AMS'!U$64*'Variables AMS'!$S$64</f>
        <v>0</v>
      </c>
      <c r="X81" s="21">
        <f>'Variables AMS'!V346*'Variables AMS'!V383/'Variables AMS'!V$64*'Variables AMS'!$S$64</f>
        <v>0</v>
      </c>
      <c r="Y81" s="21">
        <f>'Variables AMS'!W346*'Variables AMS'!W383/'Variables AMS'!W$64*'Variables AMS'!$S$64</f>
        <v>0</v>
      </c>
      <c r="Z81" s="21">
        <f>'Variables AMS'!X346*'Variables AMS'!X383/'Variables AMS'!X$64*'Variables AMS'!$S$64</f>
        <v>0</v>
      </c>
      <c r="AA81" s="21">
        <f>'Variables AMS'!Y346*'Variables AMS'!Y383/'Variables AMS'!Y$64*'Variables AMS'!$S$64</f>
        <v>0</v>
      </c>
      <c r="AB81" s="21">
        <f>'Variables AMS'!Z346*'Variables AMS'!Z383/'Variables AMS'!Z$64*'Variables AMS'!$S$64</f>
        <v>0</v>
      </c>
      <c r="AC81" s="21">
        <f>'Variables AMS'!AA346*'Variables AMS'!AA383/'Variables AMS'!AA$64*'Variables AMS'!$S$64</f>
        <v>0</v>
      </c>
      <c r="AD81" s="21">
        <f>'Variables AMS'!AB346*'Variables AMS'!AB383/'Variables AMS'!AB$64*'Variables AMS'!$S$64</f>
        <v>0</v>
      </c>
      <c r="AE81" s="21">
        <f>'Variables AMS'!AC346*'Variables AMS'!AC383/'Variables AMS'!AC$64*'Variables AMS'!$S$64</f>
        <v>0</v>
      </c>
      <c r="AF81" s="21">
        <f>'Variables AMS'!AD346*'Variables AMS'!AD383/'Variables AMS'!AD$64*'Variables AMS'!$S$64</f>
        <v>0</v>
      </c>
      <c r="AG81" s="21">
        <f>'Variables AMS'!AE346*'Variables AMS'!AE383/'Variables AMS'!AE$64*'Variables AMS'!$S$64</f>
        <v>0</v>
      </c>
      <c r="AH81" s="21">
        <f>'Variables AMS'!AF346*'Variables AMS'!AF383/'Variables AMS'!AF$64*'Variables AMS'!$S$64</f>
        <v>0</v>
      </c>
      <c r="AI81" s="21">
        <f>'Variables AMS'!AG346*'Variables AMS'!AG383/'Variables AMS'!AG$64*'Variables AMS'!$S$64</f>
        <v>0</v>
      </c>
      <c r="AJ81" s="21">
        <f>'Variables AMS'!AH346*'Variables AMS'!AH383/'Variables AMS'!AH$64*'Variables AMS'!$S$64</f>
        <v>0</v>
      </c>
      <c r="AK81" s="21">
        <f>'Variables AMS'!AI346*'Variables AMS'!AI383/'Variables AMS'!AI$64*'Variables AMS'!$S$64</f>
        <v>0</v>
      </c>
      <c r="AL81" s="21">
        <f>'Variables AMS'!AJ346*'Variables AMS'!AJ383/'Variables AMS'!AJ$64*'Variables AMS'!$S$64</f>
        <v>0</v>
      </c>
      <c r="AM81" s="21">
        <f>'Variables AMS'!AK346*'Variables AMS'!AK383/'Variables AMS'!AK$64*'Variables AMS'!$S$64</f>
        <v>0</v>
      </c>
      <c r="AN81" s="21">
        <f>'Variables AMS'!AL346*'Variables AMS'!AL383/'Variables AMS'!AL$64*'Variables AMS'!$S$64</f>
        <v>0</v>
      </c>
      <c r="AO81" s="21">
        <f>'Variables AMS'!AM346*'Variables AMS'!AM383/'Variables AMS'!AM$64*'Variables AMS'!$S$64</f>
        <v>0</v>
      </c>
      <c r="AP81" s="21">
        <f>'Variables AMS'!AN346*'Variables AMS'!AN383/'Variables AMS'!AN$64*'Variables AMS'!$S$64</f>
        <v>0</v>
      </c>
      <c r="AQ81" s="21">
        <f>'Variables AMS'!AO346*'Variables AMS'!AO383/'Variables AMS'!AO$64*'Variables AMS'!$S$64</f>
        <v>0</v>
      </c>
      <c r="AR81" s="21">
        <f>'Variables AMS'!AP346*'Variables AMS'!AP383/'Variables AMS'!AP$64*'Variables AMS'!$S$64</f>
        <v>0</v>
      </c>
      <c r="AS81" s="21">
        <f>'Variables AMS'!AQ346*'Variables AMS'!AQ383/'Variables AMS'!AQ$64*'Variables AMS'!$S$64</f>
        <v>0</v>
      </c>
      <c r="AT81" s="21">
        <f>'Variables AMS'!AR346*'Variables AMS'!AR383/'Variables AMS'!AR$64*'Variables AMS'!$S$64</f>
        <v>0</v>
      </c>
      <c r="AU81" s="21">
        <f>'Variables AMS'!AS346*'Variables AMS'!AS383/'Variables AMS'!AS$64*'Variables AMS'!$S$64</f>
        <v>0</v>
      </c>
      <c r="AV81" s="21">
        <f>'Variables AMS'!AT346*'Variables AMS'!AT383/'Variables AMS'!AT$64*'Variables AMS'!$S$64</f>
        <v>0</v>
      </c>
      <c r="AW81" s="21">
        <f>'Variables AMS'!AU346*'Variables AMS'!AU383/'Variables AMS'!AU$64*'Variables AMS'!$S$64</f>
        <v>0</v>
      </c>
      <c r="AX81" s="21">
        <f>'Variables AMS'!AV346*'Variables AMS'!AV383/'Variables AMS'!AV$64*'Variables AMS'!$S$64</f>
        <v>0</v>
      </c>
    </row>
    <row r="82" spans="1:50" x14ac:dyDescent="0.25">
      <c r="A82" s="165"/>
      <c r="B82" s="167" t="s">
        <v>312</v>
      </c>
      <c r="C82" t="s">
        <v>155</v>
      </c>
      <c r="D82" s="21">
        <f>'Variables AMS'!B347*'Variables AMS'!B384/'Variables AMS'!B$64*'Variables AMS'!$S$64</f>
        <v>8508.378695851703</v>
      </c>
      <c r="E82" s="21">
        <f>'Variables AMS'!C347*'Variables AMS'!C384/'Variables AMS'!C$64*'Variables AMS'!$S$64</f>
        <v>8644.9834679266751</v>
      </c>
      <c r="F82" s="21">
        <f>'Variables AMS'!D347*'Variables AMS'!D384/'Variables AMS'!D$64*'Variables AMS'!$S$64</f>
        <v>8698.9177028101712</v>
      </c>
      <c r="G82" s="21">
        <f>'Variables AMS'!E347*'Variables AMS'!E384/'Variables AMS'!E$64*'Variables AMS'!$S$64</f>
        <v>8824.6673173445815</v>
      </c>
      <c r="H82" s="21">
        <f>'Variables AMS'!F347*'Variables AMS'!F384/'Variables AMS'!F$64*'Variables AMS'!$S$64</f>
        <v>9030.3946143475623</v>
      </c>
      <c r="I82" s="21">
        <f>'Variables AMS'!G347*'Variables AMS'!G384/'Variables AMS'!G$64*'Variables AMS'!$S$64</f>
        <v>8553.9758144547286</v>
      </c>
      <c r="J82" s="21">
        <f>'Variables AMS'!H347*'Variables AMS'!H384/'Variables AMS'!H$64*'Variables AMS'!$S$64</f>
        <v>8754.9081796340488</v>
      </c>
      <c r="K82" s="21">
        <f>'Variables AMS'!I347*'Variables AMS'!I384/'Variables AMS'!I$64*'Variables AMS'!$S$64</f>
        <v>9122.0157601815881</v>
      </c>
      <c r="L82" s="21">
        <f>'Variables AMS'!J347*'Variables AMS'!J384/'Variables AMS'!J$64*'Variables AMS'!$S$64</f>
        <v>9355.0349712816969</v>
      </c>
      <c r="M82" s="21">
        <f>'Variables AMS'!K347*'Variables AMS'!K384/'Variables AMS'!K$64*'Variables AMS'!$S$64</f>
        <v>9337.753467257955</v>
      </c>
      <c r="N82" s="21">
        <f>'Variables AMS'!L347*'Variables AMS'!L384/'Variables AMS'!L$64*'Variables AMS'!$S$64</f>
        <v>9259.6734547242395</v>
      </c>
      <c r="O82" s="21">
        <f>'Variables AMS'!M347*'Variables AMS'!M384/'Variables AMS'!M$64*'Variables AMS'!$S$64</f>
        <v>9073.5721307749063</v>
      </c>
      <c r="P82" s="21">
        <f>'Variables AMS'!N347*'Variables AMS'!N384/'Variables AMS'!N$64*'Variables AMS'!$S$64</f>
        <v>8669.4136375762027</v>
      </c>
      <c r="Q82" s="21">
        <f>'Variables AMS'!O347*'Variables AMS'!O384/'Variables AMS'!O$64*'Variables AMS'!$S$64</f>
        <v>8596.9575376107896</v>
      </c>
      <c r="R82" s="21">
        <f>'Variables AMS'!P347*'Variables AMS'!P384/'Variables AMS'!P$64*'Variables AMS'!$S$64</f>
        <v>8649.7034444316832</v>
      </c>
      <c r="S82" s="21">
        <f>'Variables AMS'!Q347*'Variables AMS'!Q384/'Variables AMS'!Q$64*'Variables AMS'!$S$64</f>
        <v>8492.8667719388832</v>
      </c>
      <c r="T82" s="21">
        <f>'Variables AMS'!R347*'Variables AMS'!R384/'Variables AMS'!R$64*'Variables AMS'!$S$64</f>
        <v>8191.8883231085665</v>
      </c>
      <c r="U82" s="21">
        <f>'Variables AMS'!S347*'Variables AMS'!S384/'Variables AMS'!S$64*'Variables AMS'!$S$64</f>
        <v>8040.4827793476934</v>
      </c>
      <c r="V82" s="21">
        <f>'Variables AMS'!T347*'Variables AMS'!T384/'Variables AMS'!T$64*'Variables AMS'!$S$64</f>
        <v>7906.9218809677777</v>
      </c>
      <c r="W82" s="21">
        <f>'Variables AMS'!U347*'Variables AMS'!U384/'Variables AMS'!U$64*'Variables AMS'!$S$64</f>
        <v>7746.5100454037638</v>
      </c>
      <c r="X82" s="21">
        <f>'Variables AMS'!V347*'Variables AMS'!V384/'Variables AMS'!V$64*'Variables AMS'!$S$64</f>
        <v>8078.7425648569706</v>
      </c>
      <c r="Y82" s="21">
        <f>'Variables AMS'!W347*'Variables AMS'!W384/'Variables AMS'!W$64*'Variables AMS'!$S$64</f>
        <v>8479.9392613708496</v>
      </c>
      <c r="Z82" s="21">
        <f>'Variables AMS'!X347*'Variables AMS'!X384/'Variables AMS'!X$64*'Variables AMS'!$S$64</f>
        <v>8612.6137408415598</v>
      </c>
      <c r="AA82" s="21">
        <f>'Variables AMS'!Y347*'Variables AMS'!Y384/'Variables AMS'!Y$64*'Variables AMS'!$S$64</f>
        <v>8518.7536279996548</v>
      </c>
      <c r="AB82" s="21">
        <f>'Variables AMS'!Z347*'Variables AMS'!Z384/'Variables AMS'!Z$64*'Variables AMS'!$S$64</f>
        <v>8402.3045534137145</v>
      </c>
      <c r="AC82" s="21">
        <f>'Variables AMS'!AA347*'Variables AMS'!AA384/'Variables AMS'!AA$64*'Variables AMS'!$S$64</f>
        <v>8292.5719189680276</v>
      </c>
      <c r="AD82" s="21">
        <f>'Variables AMS'!AB347*'Variables AMS'!AB384/'Variables AMS'!AB$64*'Variables AMS'!$S$64</f>
        <v>8215.2231170331997</v>
      </c>
      <c r="AE82" s="21">
        <f>'Variables AMS'!AC347*'Variables AMS'!AC384/'Variables AMS'!AC$64*'Variables AMS'!$S$64</f>
        <v>8028.1306312127808</v>
      </c>
      <c r="AF82" s="21">
        <f>'Variables AMS'!AD347*'Variables AMS'!AD384/'Variables AMS'!AD$64*'Variables AMS'!$S$64</f>
        <v>7841.7133624563885</v>
      </c>
      <c r="AG82" s="21">
        <f>'Variables AMS'!AE347*'Variables AMS'!AE384/'Variables AMS'!AE$64*'Variables AMS'!$S$64</f>
        <v>7659.4383621548604</v>
      </c>
      <c r="AH82" s="21">
        <f>'Variables AMS'!AF347*'Variables AMS'!AF384/'Variables AMS'!AF$64*'Variables AMS'!$S$64</f>
        <v>7227.173316653887</v>
      </c>
      <c r="AI82" s="21">
        <f>'Variables AMS'!AG347*'Variables AMS'!AG384/'Variables AMS'!AG$64*'Variables AMS'!$S$64</f>
        <v>6743.9936110117505</v>
      </c>
      <c r="AJ82" s="21">
        <f>'Variables AMS'!AH347*'Variables AMS'!AH384/'Variables AMS'!AH$64*'Variables AMS'!$S$64</f>
        <v>6602.7402650576705</v>
      </c>
      <c r="AK82" s="21">
        <f>'Variables AMS'!AI347*'Variables AMS'!AI384/'Variables AMS'!AI$64*'Variables AMS'!$S$64</f>
        <v>6534.5350147115996</v>
      </c>
      <c r="AL82" s="21">
        <f>'Variables AMS'!AJ347*'Variables AMS'!AJ384/'Variables AMS'!AJ$64*'Variables AMS'!$S$64</f>
        <v>6468.7239977086301</v>
      </c>
      <c r="AM82" s="21">
        <f>'Variables AMS'!AK347*'Variables AMS'!AK384/'Variables AMS'!AK$64*'Variables AMS'!$S$64</f>
        <v>6432.3833555386855</v>
      </c>
      <c r="AN82" s="21">
        <f>'Variables AMS'!AL347*'Variables AMS'!AL384/'Variables AMS'!AL$64*'Variables AMS'!$S$64</f>
        <v>6409.3279418459588</v>
      </c>
      <c r="AO82" s="21">
        <f>'Variables AMS'!AM347*'Variables AMS'!AM384/'Variables AMS'!AM$64*'Variables AMS'!$S$64</f>
        <v>6217.0226975097185</v>
      </c>
      <c r="AP82" s="21">
        <f>'Variables AMS'!AN347*'Variables AMS'!AN384/'Variables AMS'!AN$64*'Variables AMS'!$S$64</f>
        <v>6006.0553944966705</v>
      </c>
      <c r="AQ82" s="21">
        <f>'Variables AMS'!AO347*'Variables AMS'!AO384/'Variables AMS'!AO$64*'Variables AMS'!$S$64</f>
        <v>5792.8507403364592</v>
      </c>
      <c r="AR82" s="21">
        <f>'Variables AMS'!AP347*'Variables AMS'!AP384/'Variables AMS'!AP$64*'Variables AMS'!$S$64</f>
        <v>5580.183126978608</v>
      </c>
      <c r="AS82" s="21">
        <f>'Variables AMS'!AQ347*'Variables AMS'!AQ384/'Variables AMS'!AQ$64*'Variables AMS'!$S$64</f>
        <v>5363.7939904454497</v>
      </c>
      <c r="AT82" s="21">
        <f>'Variables AMS'!AR347*'Variables AMS'!AR384/'Variables AMS'!AR$64*'Variables AMS'!$S$64</f>
        <v>5167.649663351348</v>
      </c>
      <c r="AU82" s="21">
        <f>'Variables AMS'!AS347*'Variables AMS'!AS384/'Variables AMS'!AS$64*'Variables AMS'!$S$64</f>
        <v>4966.7410726531707</v>
      </c>
      <c r="AV82" s="21">
        <f>'Variables AMS'!AT347*'Variables AMS'!AT384/'Variables AMS'!AT$64*'Variables AMS'!$S$64</f>
        <v>4765.7434751707515</v>
      </c>
      <c r="AW82" s="21">
        <f>'Variables AMS'!AU347*'Variables AMS'!AU384/'Variables AMS'!AU$64*'Variables AMS'!$S$64</f>
        <v>4565.7092721766239</v>
      </c>
      <c r="AX82" s="21">
        <f>'Variables AMS'!AV347*'Variables AMS'!AV384/'Variables AMS'!AV$64*'Variables AMS'!$S$64</f>
        <v>4366.3020796606543</v>
      </c>
    </row>
    <row r="83" spans="1:50" x14ac:dyDescent="0.25">
      <c r="A83" s="165"/>
      <c r="B83" s="167"/>
      <c r="C83" t="s">
        <v>156</v>
      </c>
      <c r="D83" s="21">
        <f>'Variables AMS'!B348*'Variables AMS'!B385/'Variables AMS'!B$64*'Variables AMS'!$S$64</f>
        <v>632.75600564594151</v>
      </c>
      <c r="E83" s="21">
        <f>'Variables AMS'!C348*'Variables AMS'!C385/'Variables AMS'!C$64*'Variables AMS'!$S$64</f>
        <v>642.9151079873169</v>
      </c>
      <c r="F83" s="21">
        <f>'Variables AMS'!D348*'Variables AMS'!D385/'Variables AMS'!D$64*'Variables AMS'!$S$64</f>
        <v>656.30296662609101</v>
      </c>
      <c r="G83" s="21">
        <f>'Variables AMS'!E348*'Variables AMS'!E385/'Variables AMS'!E$64*'Variables AMS'!$S$64</f>
        <v>636.44301970110723</v>
      </c>
      <c r="H83" s="21">
        <f>'Variables AMS'!F348*'Variables AMS'!F385/'Variables AMS'!F$64*'Variables AMS'!$S$64</f>
        <v>660.08812830039392</v>
      </c>
      <c r="I83" s="21">
        <f>'Variables AMS'!G348*'Variables AMS'!G385/'Variables AMS'!G$64*'Variables AMS'!$S$64</f>
        <v>525.53458868103303</v>
      </c>
      <c r="J83" s="21">
        <f>'Variables AMS'!H348*'Variables AMS'!H385/'Variables AMS'!H$64*'Variables AMS'!$S$64</f>
        <v>562.70065556400414</v>
      </c>
      <c r="K83" s="21">
        <f>'Variables AMS'!I348*'Variables AMS'!I385/'Variables AMS'!I$64*'Variables AMS'!$S$64</f>
        <v>598.10615853609727</v>
      </c>
      <c r="L83" s="21">
        <f>'Variables AMS'!J348*'Variables AMS'!J385/'Variables AMS'!J$64*'Variables AMS'!$S$64</f>
        <v>616.77981429809211</v>
      </c>
      <c r="M83" s="21">
        <f>'Variables AMS'!K348*'Variables AMS'!K385/'Variables AMS'!K$64*'Variables AMS'!$S$64</f>
        <v>573.6213595430728</v>
      </c>
      <c r="N83" s="21">
        <f>'Variables AMS'!L348*'Variables AMS'!L385/'Variables AMS'!L$64*'Variables AMS'!$S$64</f>
        <v>512.80298340658828</v>
      </c>
      <c r="O83" s="21">
        <f>'Variables AMS'!M348*'Variables AMS'!M385/'Variables AMS'!M$64*'Variables AMS'!$S$64</f>
        <v>424.7432918648758</v>
      </c>
      <c r="P83" s="21">
        <f>'Variables AMS'!N348*'Variables AMS'!N385/'Variables AMS'!N$64*'Variables AMS'!$S$64</f>
        <v>348.6636794282644</v>
      </c>
      <c r="Q83" s="21">
        <f>'Variables AMS'!O348*'Variables AMS'!O385/'Variables AMS'!O$64*'Variables AMS'!$S$64</f>
        <v>325.86506149493488</v>
      </c>
      <c r="R83" s="21">
        <f>'Variables AMS'!P348*'Variables AMS'!P385/'Variables AMS'!P$64*'Variables AMS'!$S$64</f>
        <v>319.56266966640635</v>
      </c>
      <c r="S83" s="21">
        <f>'Variables AMS'!Q348*'Variables AMS'!Q385/'Variables AMS'!Q$64*'Variables AMS'!$S$64</f>
        <v>270.39865632505735</v>
      </c>
      <c r="T83" s="21">
        <f>'Variables AMS'!R348*'Variables AMS'!R385/'Variables AMS'!R$64*'Variables AMS'!$S$64</f>
        <v>223.26081790604826</v>
      </c>
      <c r="U83" s="21">
        <f>'Variables AMS'!S348*'Variables AMS'!S385/'Variables AMS'!S$64*'Variables AMS'!$S$64</f>
        <v>287.84853303802743</v>
      </c>
      <c r="V83" s="21">
        <f>'Variables AMS'!T348*'Variables AMS'!T385/'Variables AMS'!T$64*'Variables AMS'!$S$64</f>
        <v>374.53428009321465</v>
      </c>
      <c r="W83" s="21">
        <f>'Variables AMS'!U348*'Variables AMS'!U385/'Variables AMS'!U$64*'Variables AMS'!$S$64</f>
        <v>474.80162948628083</v>
      </c>
      <c r="X83" s="21">
        <f>'Variables AMS'!V348*'Variables AMS'!V385/'Variables AMS'!V$64*'Variables AMS'!$S$64</f>
        <v>388.62161631925284</v>
      </c>
      <c r="Y83" s="21">
        <f>'Variables AMS'!W348*'Variables AMS'!W385/'Variables AMS'!W$64*'Variables AMS'!$S$64</f>
        <v>262.48732248339383</v>
      </c>
      <c r="Z83" s="21">
        <f>'Variables AMS'!X348*'Variables AMS'!X385/'Variables AMS'!X$64*'Variables AMS'!$S$64</f>
        <v>191.64152798266187</v>
      </c>
      <c r="AA83" s="21">
        <f>'Variables AMS'!Y348*'Variables AMS'!Y385/'Variables AMS'!Y$64*'Variables AMS'!$S$64</f>
        <v>132.64601289604579</v>
      </c>
      <c r="AB83" s="21">
        <f>'Variables AMS'!Z348*'Variables AMS'!Z385/'Variables AMS'!Z$64*'Variables AMS'!$S$64</f>
        <v>76.77095770034677</v>
      </c>
      <c r="AC83" s="21">
        <f>'Variables AMS'!AA348*'Variables AMS'!AA385/'Variables AMS'!AA$64*'Variables AMS'!$S$64</f>
        <v>63.418571546731435</v>
      </c>
      <c r="AD83" s="21">
        <f>'Variables AMS'!AB348*'Variables AMS'!AB385/'Variables AMS'!AB$64*'Variables AMS'!$S$64</f>
        <v>55.177820940152074</v>
      </c>
      <c r="AE83" s="21">
        <f>'Variables AMS'!AC348*'Variables AMS'!AC385/'Variables AMS'!AC$64*'Variables AMS'!$S$64</f>
        <v>53.134638863933631</v>
      </c>
      <c r="AF83" s="21">
        <f>'Variables AMS'!AD348*'Variables AMS'!AD385/'Variables AMS'!AD$64*'Variables AMS'!$S$64</f>
        <v>51.895122143282812</v>
      </c>
      <c r="AG83" s="21">
        <f>'Variables AMS'!AE348*'Variables AMS'!AE385/'Variables AMS'!AE$64*'Variables AMS'!$S$64</f>
        <v>50.713313586368436</v>
      </c>
      <c r="AH83" s="21">
        <f>'Variables AMS'!AF348*'Variables AMS'!AF385/'Variables AMS'!AF$64*'Variables AMS'!$S$64</f>
        <v>47.771445369466313</v>
      </c>
      <c r="AI83" s="21">
        <f>'Variables AMS'!AG348*'Variables AMS'!AG385/'Variables AMS'!AG$64*'Variables AMS'!$S$64</f>
        <v>44.626841087036695</v>
      </c>
      <c r="AJ83" s="21">
        <f>'Variables AMS'!AH348*'Variables AMS'!AH385/'Variables AMS'!AH$64*'Variables AMS'!$S$64</f>
        <v>36.219556094170315</v>
      </c>
      <c r="AK83" s="21">
        <f>'Variables AMS'!AI348*'Variables AMS'!AI385/'Variables AMS'!AI$64*'Variables AMS'!$S$64</f>
        <v>27.478206459504893</v>
      </c>
      <c r="AL83" s="21">
        <f>'Variables AMS'!AJ348*'Variables AMS'!AJ385/'Variables AMS'!AJ$64*'Variables AMS'!$S$64</f>
        <v>18.970897896382425</v>
      </c>
      <c r="AM83" s="21">
        <f>'Variables AMS'!AK348*'Variables AMS'!AK385/'Variables AMS'!AK$64*'Variables AMS'!$S$64</f>
        <v>18.976871217094541</v>
      </c>
      <c r="AN83" s="21">
        <f>'Variables AMS'!AL348*'Variables AMS'!AL385/'Variables AMS'!AL$64*'Variables AMS'!$S$64</f>
        <v>19.768721475163971</v>
      </c>
      <c r="AO83" s="21">
        <f>'Variables AMS'!AM348*'Variables AMS'!AM385/'Variables AMS'!AM$64*'Variables AMS'!$S$64</f>
        <v>19.445830961872325</v>
      </c>
      <c r="AP83" s="21">
        <f>'Variables AMS'!AN348*'Variables AMS'!AN385/'Variables AMS'!AN$64*'Variables AMS'!$S$64</f>
        <v>18.858259125449731</v>
      </c>
      <c r="AQ83" s="21">
        <f>'Variables AMS'!AO348*'Variables AMS'!AO385/'Variables AMS'!AO$64*'Variables AMS'!$S$64</f>
        <v>18.180223933676857</v>
      </c>
      <c r="AR83" s="21">
        <f>'Variables AMS'!AP348*'Variables AMS'!AP385/'Variables AMS'!AP$64*'Variables AMS'!$S$64</f>
        <v>17.417499282527945</v>
      </c>
      <c r="AS83" s="21">
        <f>'Variables AMS'!AQ348*'Variables AMS'!AQ385/'Variables AMS'!AQ$64*'Variables AMS'!$S$64</f>
        <v>16.550626564889722</v>
      </c>
      <c r="AT83" s="21">
        <f>'Variables AMS'!AR348*'Variables AMS'!AR385/'Variables AMS'!AR$64*'Variables AMS'!$S$64</f>
        <v>16.503938157305388</v>
      </c>
      <c r="AU83" s="21">
        <f>'Variables AMS'!AS348*'Variables AMS'!AS385/'Variables AMS'!AS$64*'Variables AMS'!$S$64</f>
        <v>16.517585368706438</v>
      </c>
      <c r="AV83" s="21">
        <f>'Variables AMS'!AT348*'Variables AMS'!AT385/'Variables AMS'!AT$64*'Variables AMS'!$S$64</f>
        <v>16.520860752908426</v>
      </c>
      <c r="AW83" s="21">
        <f>'Variables AMS'!AU348*'Variables AMS'!AU385/'Variables AMS'!AU$64*'Variables AMS'!$S$64</f>
        <v>16.504049377950366</v>
      </c>
      <c r="AX83" s="21">
        <f>'Variables AMS'!AV348*'Variables AMS'!AV385/'Variables AMS'!AV$64*'Variables AMS'!$S$64</f>
        <v>16.464096575795288</v>
      </c>
    </row>
    <row r="84" spans="1:50" x14ac:dyDescent="0.25">
      <c r="A84" s="165"/>
      <c r="B84" s="167"/>
      <c r="C84" t="s">
        <v>157</v>
      </c>
      <c r="D84" s="21">
        <f>'Variables AMS'!B349*'Variables AMS'!B386/'Variables AMS'!B$64*'Variables AMS'!$S$64</f>
        <v>1273.3806912940017</v>
      </c>
      <c r="E84" s="21">
        <f>'Variables AMS'!C349*'Variables AMS'!C386/'Variables AMS'!C$64*'Variables AMS'!$S$64</f>
        <v>1293.8252301793764</v>
      </c>
      <c r="F84" s="21">
        <f>'Variables AMS'!D349*'Variables AMS'!D386/'Variables AMS'!D$64*'Variables AMS'!$S$64</f>
        <v>1301.0304508912739</v>
      </c>
      <c r="G84" s="21">
        <f>'Variables AMS'!E349*'Variables AMS'!E386/'Variables AMS'!E$64*'Variables AMS'!$S$64</f>
        <v>1317.6901557066001</v>
      </c>
      <c r="H84" s="21">
        <f>'Variables AMS'!F349*'Variables AMS'!F386/'Variables AMS'!F$64*'Variables AMS'!$S$64</f>
        <v>1368.058984113145</v>
      </c>
      <c r="I84" s="21">
        <f>'Variables AMS'!G349*'Variables AMS'!G386/'Variables AMS'!G$64*'Variables AMS'!$S$64</f>
        <v>1273.2703514482455</v>
      </c>
      <c r="J84" s="21">
        <f>'Variables AMS'!H349*'Variables AMS'!H386/'Variables AMS'!H$64*'Variables AMS'!$S$64</f>
        <v>1361.1796591550049</v>
      </c>
      <c r="K84" s="21">
        <f>'Variables AMS'!I349*'Variables AMS'!I386/'Variables AMS'!I$64*'Variables AMS'!$S$64</f>
        <v>1431.7662588005849</v>
      </c>
      <c r="L84" s="21">
        <f>'Variables AMS'!J349*'Variables AMS'!J386/'Variables AMS'!J$64*'Variables AMS'!$S$64</f>
        <v>1489.6691698498328</v>
      </c>
      <c r="M84" s="21">
        <f>'Variables AMS'!K349*'Variables AMS'!K386/'Variables AMS'!K$64*'Variables AMS'!$S$64</f>
        <v>1484.6746809492925</v>
      </c>
      <c r="N84" s="21">
        <f>'Variables AMS'!L349*'Variables AMS'!L386/'Variables AMS'!L$64*'Variables AMS'!$S$64</f>
        <v>1451.6914450818927</v>
      </c>
      <c r="O84" s="21">
        <f>'Variables AMS'!M349*'Variables AMS'!M386/'Variables AMS'!M$64*'Variables AMS'!$S$64</f>
        <v>1390.3996664921935</v>
      </c>
      <c r="P84" s="21">
        <f>'Variables AMS'!N349*'Variables AMS'!N386/'Variables AMS'!N$64*'Variables AMS'!$S$64</f>
        <v>1454.2553042090594</v>
      </c>
      <c r="Q84" s="21">
        <f>'Variables AMS'!O349*'Variables AMS'!O386/'Variables AMS'!O$64*'Variables AMS'!$S$64</f>
        <v>1622.8900832951804</v>
      </c>
      <c r="R84" s="21">
        <f>'Variables AMS'!P349*'Variables AMS'!P386/'Variables AMS'!P$64*'Variables AMS'!$S$64</f>
        <v>1865.7639922080255</v>
      </c>
      <c r="S84" s="21">
        <f>'Variables AMS'!Q349*'Variables AMS'!Q386/'Variables AMS'!Q$64*'Variables AMS'!$S$64</f>
        <v>2074.1333475115116</v>
      </c>
      <c r="T84" s="21">
        <f>'Variables AMS'!R349*'Variables AMS'!R386/'Variables AMS'!R$64*'Variables AMS'!$S$64</f>
        <v>2259.6233058659054</v>
      </c>
      <c r="U84" s="21">
        <f>'Variables AMS'!S349*'Variables AMS'!S386/'Variables AMS'!S$64*'Variables AMS'!$S$64</f>
        <v>2226.8967852813121</v>
      </c>
      <c r="V84" s="21">
        <f>'Variables AMS'!T349*'Variables AMS'!T386/'Variables AMS'!T$64*'Variables AMS'!$S$64</f>
        <v>2170.5083024138921</v>
      </c>
      <c r="W84" s="21">
        <f>'Variables AMS'!U349*'Variables AMS'!U386/'Variables AMS'!U$64*'Variables AMS'!$S$64</f>
        <v>2094.8700083425883</v>
      </c>
      <c r="X84" s="21">
        <f>'Variables AMS'!V349*'Variables AMS'!V386/'Variables AMS'!V$64*'Variables AMS'!$S$64</f>
        <v>2389.6886053719609</v>
      </c>
      <c r="Y84" s="21">
        <f>'Variables AMS'!W349*'Variables AMS'!W386/'Variables AMS'!W$64*'Variables AMS'!$S$64</f>
        <v>2753.6433345673036</v>
      </c>
      <c r="Z84" s="21">
        <f>'Variables AMS'!X349*'Variables AMS'!X386/'Variables AMS'!X$64*'Variables AMS'!$S$64</f>
        <v>2698.6840235547293</v>
      </c>
      <c r="AA84" s="21">
        <f>'Variables AMS'!Y349*'Variables AMS'!Y386/'Variables AMS'!Y$64*'Variables AMS'!$S$64</f>
        <v>2571.9399740131539</v>
      </c>
      <c r="AB84" s="21">
        <f>'Variables AMS'!Z349*'Variables AMS'!Z386/'Variables AMS'!Z$64*'Variables AMS'!$S$64</f>
        <v>2443.6625526481084</v>
      </c>
      <c r="AC84" s="21">
        <f>'Variables AMS'!AA349*'Variables AMS'!AA386/'Variables AMS'!AA$64*'Variables AMS'!$S$64</f>
        <v>2327.1534246860651</v>
      </c>
      <c r="AD84" s="21">
        <f>'Variables AMS'!AB349*'Variables AMS'!AB386/'Variables AMS'!AB$64*'Variables AMS'!$S$64</f>
        <v>2221.5801060388153</v>
      </c>
      <c r="AE84" s="21">
        <f>'Variables AMS'!AC349*'Variables AMS'!AC386/'Variables AMS'!AC$64*'Variables AMS'!$S$64</f>
        <v>2057.166661350951</v>
      </c>
      <c r="AF84" s="21">
        <f>'Variables AMS'!AD349*'Variables AMS'!AD386/'Variables AMS'!AD$64*'Variables AMS'!$S$64</f>
        <v>1898.0319173753016</v>
      </c>
      <c r="AG84" s="21">
        <f>'Variables AMS'!AE349*'Variables AMS'!AE386/'Variables AMS'!AE$64*'Variables AMS'!$S$64</f>
        <v>1745.1337556571225</v>
      </c>
      <c r="AH84" s="21">
        <f>'Variables AMS'!AF349*'Variables AMS'!AF386/'Variables AMS'!AF$64*'Variables AMS'!$S$64</f>
        <v>1563.7377766234927</v>
      </c>
      <c r="AI84" s="21">
        <f>'Variables AMS'!AG349*'Variables AMS'!AG386/'Variables AMS'!AG$64*'Variables AMS'!$S$64</f>
        <v>1383.7309049227565</v>
      </c>
      <c r="AJ84" s="21">
        <f>'Variables AMS'!AH349*'Variables AMS'!AH386/'Variables AMS'!AH$64*'Variables AMS'!$S$64</f>
        <v>1121.0363205431095</v>
      </c>
      <c r="AK84" s="21">
        <f>'Variables AMS'!AI349*'Variables AMS'!AI386/'Variables AMS'!AI$64*'Variables AMS'!$S$64</f>
        <v>863.7602418062886</v>
      </c>
      <c r="AL84" s="21">
        <f>'Variables AMS'!AJ349*'Variables AMS'!AJ386/'Variables AMS'!AJ$64*'Variables AMS'!$S$64</f>
        <v>613.54211977816533</v>
      </c>
      <c r="AM84" s="21">
        <f>'Variables AMS'!AK349*'Variables AMS'!AK386/'Variables AMS'!AK$64*'Variables AMS'!$S$64</f>
        <v>396.03297918297767</v>
      </c>
      <c r="AN84" s="21">
        <f>'Variables AMS'!AL349*'Variables AMS'!AL386/'Variables AMS'!AL$64*'Variables AMS'!$S$64</f>
        <v>168.32065967379532</v>
      </c>
      <c r="AO84" s="21">
        <f>'Variables AMS'!AM349*'Variables AMS'!AM386/'Variables AMS'!AM$64*'Variables AMS'!$S$64</f>
        <v>161.28435927986936</v>
      </c>
      <c r="AP84" s="21">
        <f>'Variables AMS'!AN349*'Variables AMS'!AN386/'Variables AMS'!AN$64*'Variables AMS'!$S$64</f>
        <v>168.34363839744708</v>
      </c>
      <c r="AQ84" s="21">
        <f>'Variables AMS'!AO349*'Variables AMS'!AO386/'Variables AMS'!AO$64*'Variables AMS'!$S$64</f>
        <v>176.14968885816523</v>
      </c>
      <c r="AR84" s="21">
        <f>'Variables AMS'!AP349*'Variables AMS'!AP386/'Variables AMS'!AP$64*'Variables AMS'!$S$64</f>
        <v>183.16383453957985</v>
      </c>
      <c r="AS84" s="21">
        <f>'Variables AMS'!AQ349*'Variables AMS'!AQ386/'Variables AMS'!AQ$64*'Variables AMS'!$S$64</f>
        <v>188.9312730486034</v>
      </c>
      <c r="AT84" s="21">
        <f>'Variables AMS'!AR349*'Variables AMS'!AR386/'Variables AMS'!AR$64*'Variables AMS'!$S$64</f>
        <v>200.8053214707061</v>
      </c>
      <c r="AU84" s="21">
        <f>'Variables AMS'!AS349*'Variables AMS'!AS386/'Variables AMS'!AS$64*'Variables AMS'!$S$64</f>
        <v>212.59554532012558</v>
      </c>
      <c r="AV84" s="21">
        <f>'Variables AMS'!AT349*'Variables AMS'!AT386/'Variables AMS'!AT$64*'Variables AMS'!$S$64</f>
        <v>224.80173654044103</v>
      </c>
      <c r="AW84" s="21">
        <f>'Variables AMS'!AU349*'Variables AMS'!AU386/'Variables AMS'!AU$64*'Variables AMS'!$S$64</f>
        <v>237.51845459005389</v>
      </c>
      <c r="AX84" s="21">
        <f>'Variables AMS'!AV349*'Variables AMS'!AV386/'Variables AMS'!AV$64*'Variables AMS'!$S$64</f>
        <v>250.76286284970271</v>
      </c>
    </row>
    <row r="85" spans="1:50" x14ac:dyDescent="0.25">
      <c r="A85" s="165"/>
      <c r="B85" s="167"/>
      <c r="C85" t="s">
        <v>158</v>
      </c>
      <c r="D85" s="21">
        <f>'Variables AMS'!B350*'Variables AMS'!B387/'Variables AMS'!B$64*'Variables AMS'!$S$64</f>
        <v>1487.3054396522064</v>
      </c>
      <c r="E85" s="21">
        <f>'Variables AMS'!C350*'Variables AMS'!C387/'Variables AMS'!C$64*'Variables AMS'!$S$64</f>
        <v>1511.184609568395</v>
      </c>
      <c r="F85" s="21">
        <f>'Variables AMS'!D350*'Variables AMS'!D387/'Variables AMS'!D$64*'Variables AMS'!$S$64</f>
        <v>1530.6249321193088</v>
      </c>
      <c r="G85" s="21">
        <f>'Variables AMS'!E350*'Variables AMS'!E387/'Variables AMS'!E$64*'Variables AMS'!$S$64</f>
        <v>1436.7806979092061</v>
      </c>
      <c r="H85" s="21">
        <f>'Variables AMS'!F350*'Variables AMS'!F387/'Variables AMS'!F$64*'Variables AMS'!$S$64</f>
        <v>1667.4217177566163</v>
      </c>
      <c r="I85" s="21">
        <f>'Variables AMS'!G350*'Variables AMS'!G387/'Variables AMS'!G$64*'Variables AMS'!$S$64</f>
        <v>1296.2472278415682</v>
      </c>
      <c r="J85" s="21">
        <f>'Variables AMS'!H350*'Variables AMS'!H387/'Variables AMS'!H$64*'Variables AMS'!$S$64</f>
        <v>1382.314797657157</v>
      </c>
      <c r="K85" s="21">
        <f>'Variables AMS'!I350*'Variables AMS'!I387/'Variables AMS'!I$64*'Variables AMS'!$S$64</f>
        <v>1460.7152029478268</v>
      </c>
      <c r="L85" s="21">
        <f>'Variables AMS'!J350*'Variables AMS'!J387/'Variables AMS'!J$64*'Variables AMS'!$S$64</f>
        <v>1323.6466902664713</v>
      </c>
      <c r="M85" s="21">
        <f>'Variables AMS'!K350*'Variables AMS'!K387/'Variables AMS'!K$64*'Variables AMS'!$S$64</f>
        <v>1071.3881256321706</v>
      </c>
      <c r="N85" s="21">
        <f>'Variables AMS'!L350*'Variables AMS'!L387/'Variables AMS'!L$64*'Variables AMS'!$S$64</f>
        <v>955.7579695004938</v>
      </c>
      <c r="O85" s="21">
        <f>'Variables AMS'!M350*'Variables AMS'!M387/'Variables AMS'!M$64*'Variables AMS'!$S$64</f>
        <v>842.13592714683432</v>
      </c>
      <c r="P85" s="21">
        <f>'Variables AMS'!N350*'Variables AMS'!N387/'Variables AMS'!N$64*'Variables AMS'!$S$64</f>
        <v>742.03635406499109</v>
      </c>
      <c r="Q85" s="21">
        <f>'Variables AMS'!O350*'Variables AMS'!O387/'Variables AMS'!O$64*'Variables AMS'!$S$64</f>
        <v>738.01586397769995</v>
      </c>
      <c r="R85" s="21">
        <f>'Variables AMS'!P350*'Variables AMS'!P387/'Variables AMS'!P$64*'Variables AMS'!$S$64</f>
        <v>649.72095242719672</v>
      </c>
      <c r="S85" s="21">
        <f>'Variables AMS'!Q350*'Variables AMS'!Q387/'Variables AMS'!Q$64*'Variables AMS'!$S$64</f>
        <v>440.77903305235725</v>
      </c>
      <c r="T85" s="21">
        <f>'Variables AMS'!R350*'Variables AMS'!R387/'Variables AMS'!R$64*'Variables AMS'!$S$64</f>
        <v>310.8296133932908</v>
      </c>
      <c r="U85" s="21">
        <f>'Variables AMS'!S350*'Variables AMS'!S387/'Variables AMS'!S$64*'Variables AMS'!$S$64</f>
        <v>306.96295011563257</v>
      </c>
      <c r="V85" s="21">
        <f>'Variables AMS'!T350*'Variables AMS'!T387/'Variables AMS'!T$64*'Variables AMS'!$S$64</f>
        <v>315.587517530566</v>
      </c>
      <c r="W85" s="21">
        <f>'Variables AMS'!U350*'Variables AMS'!U387/'Variables AMS'!U$64*'Variables AMS'!$S$64</f>
        <v>327.94320759846715</v>
      </c>
      <c r="X85" s="21">
        <f>'Variables AMS'!V350*'Variables AMS'!V387/'Variables AMS'!V$64*'Variables AMS'!$S$64</f>
        <v>244.15514459940866</v>
      </c>
      <c r="Y85" s="21">
        <f>'Variables AMS'!W350*'Variables AMS'!W387/'Variables AMS'!W$64*'Variables AMS'!$S$64</f>
        <v>130.36371985608457</v>
      </c>
      <c r="Z85" s="21">
        <f>'Variables AMS'!X350*'Variables AMS'!X387/'Variables AMS'!X$64*'Variables AMS'!$S$64</f>
        <v>96.314068060879976</v>
      </c>
      <c r="AA85" s="21">
        <f>'Variables AMS'!Y350*'Variables AMS'!Y387/'Variables AMS'!Y$64*'Variables AMS'!$S$64</f>
        <v>67.975423329831386</v>
      </c>
      <c r="AB85" s="21">
        <f>'Variables AMS'!Z350*'Variables AMS'!Z387/'Variables AMS'!Z$64*'Variables AMS'!$S$64</f>
        <v>40.790992464963779</v>
      </c>
      <c r="AC85" s="21">
        <f>'Variables AMS'!AA350*'Variables AMS'!AA387/'Variables AMS'!AA$64*'Variables AMS'!$S$64</f>
        <v>38.368661868875982</v>
      </c>
      <c r="AD85" s="21">
        <f>'Variables AMS'!AB350*'Variables AMS'!AB387/'Variables AMS'!AB$64*'Variables AMS'!$S$64</f>
        <v>37.939566622891213</v>
      </c>
      <c r="AE85" s="21">
        <f>'Variables AMS'!AC350*'Variables AMS'!AC387/'Variables AMS'!AC$64*'Variables AMS'!$S$64</f>
        <v>32.137173546444316</v>
      </c>
      <c r="AF85" s="21">
        <f>'Variables AMS'!AD350*'Variables AMS'!AD387/'Variables AMS'!AD$64*'Variables AMS'!$S$64</f>
        <v>25.811621755146131</v>
      </c>
      <c r="AG85" s="21">
        <f>'Variables AMS'!AE350*'Variables AMS'!AE387/'Variables AMS'!AE$64*'Variables AMS'!$S$64</f>
        <v>19.441738659300437</v>
      </c>
      <c r="AH85" s="21">
        <f>'Variables AMS'!AF350*'Variables AMS'!AF387/'Variables AMS'!AF$64*'Variables AMS'!$S$64</f>
        <v>18.173821392887472</v>
      </c>
      <c r="AI85" s="21">
        <f>'Variables AMS'!AG350*'Variables AMS'!AG387/'Variables AMS'!AG$64*'Variables AMS'!$S$64</f>
        <v>17.324152014477846</v>
      </c>
      <c r="AJ85" s="21">
        <f>'Variables AMS'!AH350*'Variables AMS'!AH387/'Variables AMS'!AH$64*'Variables AMS'!$S$64</f>
        <v>17.176327352916193</v>
      </c>
      <c r="AK85" s="21">
        <f>'Variables AMS'!AI350*'Variables AMS'!AI387/'Variables AMS'!AI$64*'Variables AMS'!$S$64</f>
        <v>17.137252365447701</v>
      </c>
      <c r="AL85" s="21">
        <f>'Variables AMS'!AJ350*'Variables AMS'!AJ387/'Variables AMS'!AJ$64*'Variables AMS'!$S$64</f>
        <v>17.099329927209077</v>
      </c>
      <c r="AM85" s="21">
        <f>'Variables AMS'!AK350*'Variables AMS'!AK387/'Variables AMS'!AK$64*'Variables AMS'!$S$64</f>
        <v>17.119698582204578</v>
      </c>
      <c r="AN85" s="21">
        <f>'Variables AMS'!AL350*'Variables AMS'!AL387/'Variables AMS'!AL$64*'Variables AMS'!$S$64</f>
        <v>17.157171533880128</v>
      </c>
      <c r="AO85" s="21">
        <f>'Variables AMS'!AM350*'Variables AMS'!AM387/'Variables AMS'!AM$64*'Variables AMS'!$S$64</f>
        <v>17.893721149125209</v>
      </c>
      <c r="AP85" s="21">
        <f>'Variables AMS'!AN350*'Variables AMS'!AN387/'Variables AMS'!AN$64*'Variables AMS'!$S$64</f>
        <v>18.68899856810388</v>
      </c>
      <c r="AQ85" s="21">
        <f>'Variables AMS'!AO350*'Variables AMS'!AO387/'Variables AMS'!AO$64*'Variables AMS'!$S$64</f>
        <v>19.553219777097802</v>
      </c>
      <c r="AR85" s="21">
        <f>'Variables AMS'!AP350*'Variables AMS'!AP387/'Variables AMS'!AP$64*'Variables AMS'!$S$64</f>
        <v>20.494883892969607</v>
      </c>
      <c r="AS85" s="21">
        <f>'Variables AMS'!AQ350*'Variables AMS'!AQ387/'Variables AMS'!AQ$64*'Variables AMS'!$S$64</f>
        <v>21.510204038408183</v>
      </c>
      <c r="AT85" s="21">
        <f>'Variables AMS'!AR350*'Variables AMS'!AR387/'Variables AMS'!AR$64*'Variables AMS'!$S$64</f>
        <v>22.06872408857221</v>
      </c>
      <c r="AU85" s="21">
        <f>'Variables AMS'!AS350*'Variables AMS'!AS387/'Variables AMS'!AS$64*'Variables AMS'!$S$64</f>
        <v>22.658864424312284</v>
      </c>
      <c r="AV85" s="21">
        <f>'Variables AMS'!AT350*'Variables AMS'!AT387/'Variables AMS'!AT$64*'Variables AMS'!$S$64</f>
        <v>23.274991151949479</v>
      </c>
      <c r="AW85" s="21">
        <f>'Variables AMS'!AU350*'Variables AMS'!AU387/'Variables AMS'!AU$64*'Variables AMS'!$S$64</f>
        <v>23.914725564842769</v>
      </c>
      <c r="AX85" s="21">
        <f>'Variables AMS'!AV350*'Variables AMS'!AV387/'Variables AMS'!AV$64*'Variables AMS'!$S$64</f>
        <v>24.57915828980245</v>
      </c>
    </row>
    <row r="86" spans="1:50" x14ac:dyDescent="0.25">
      <c r="A86" s="165"/>
      <c r="B86" s="167"/>
      <c r="C86" t="s">
        <v>159</v>
      </c>
      <c r="D86" s="21">
        <f>'Variables AMS'!B351*'Variables AMS'!B388/'Variables AMS'!B$64*'Variables AMS'!$S$64</f>
        <v>94.272401026488367</v>
      </c>
      <c r="E86" s="21">
        <f>'Variables AMS'!C351*'Variables AMS'!C388/'Variables AMS'!C$64*'Variables AMS'!$S$64</f>
        <v>95.785974918240839</v>
      </c>
      <c r="F86" s="21">
        <f>'Variables AMS'!D351*'Variables AMS'!D388/'Variables AMS'!D$64*'Variables AMS'!$S$64</f>
        <v>96.383563485495856</v>
      </c>
      <c r="G86" s="21">
        <f>'Variables AMS'!E351*'Variables AMS'!E388/'Variables AMS'!E$64*'Variables AMS'!$S$64</f>
        <v>189.3563898722324</v>
      </c>
      <c r="H86" s="21">
        <f>'Variables AMS'!F351*'Variables AMS'!F388/'Variables AMS'!F$64*'Variables AMS'!$S$64</f>
        <v>295.80274599120298</v>
      </c>
      <c r="I86" s="21">
        <f>'Variables AMS'!G351*'Variables AMS'!G388/'Variables AMS'!G$64*'Variables AMS'!$S$64</f>
        <v>369.77457581920629</v>
      </c>
      <c r="J86" s="21">
        <f>'Variables AMS'!H351*'Variables AMS'!H388/'Variables AMS'!H$64*'Variables AMS'!$S$64</f>
        <v>460.09260970085495</v>
      </c>
      <c r="K86" s="21">
        <f>'Variables AMS'!I351*'Variables AMS'!I388/'Variables AMS'!I$64*'Variables AMS'!$S$64</f>
        <v>552.65349518359187</v>
      </c>
      <c r="L86" s="21">
        <f>'Variables AMS'!J351*'Variables AMS'!J388/'Variables AMS'!J$64*'Variables AMS'!$S$64</f>
        <v>628.05875002145524</v>
      </c>
      <c r="M86" s="21">
        <f>'Variables AMS'!K351*'Variables AMS'!K388/'Variables AMS'!K$64*'Variables AMS'!$S$64</f>
        <v>671.75835415288225</v>
      </c>
      <c r="N86" s="21">
        <f>'Variables AMS'!L351*'Variables AMS'!L388/'Variables AMS'!L$64*'Variables AMS'!$S$64</f>
        <v>691.06358044772969</v>
      </c>
      <c r="O86" s="21">
        <f>'Variables AMS'!M351*'Variables AMS'!M388/'Variables AMS'!M$64*'Variables AMS'!$S$64</f>
        <v>677.94681655865077</v>
      </c>
      <c r="P86" s="21">
        <f>'Variables AMS'!N351*'Variables AMS'!N388/'Variables AMS'!N$64*'Variables AMS'!$S$64</f>
        <v>721.77926401198931</v>
      </c>
      <c r="Q86" s="21">
        <f>'Variables AMS'!O351*'Variables AMS'!O388/'Variables AMS'!O$64*'Variables AMS'!$S$64</f>
        <v>803.00064798753397</v>
      </c>
      <c r="R86" s="21">
        <f>'Variables AMS'!P351*'Variables AMS'!P388/'Variables AMS'!P$64*'Variables AMS'!$S$64</f>
        <v>903.85263867944866</v>
      </c>
      <c r="S86" s="21">
        <f>'Variables AMS'!Q351*'Variables AMS'!Q388/'Variables AMS'!Q$64*'Variables AMS'!$S$64</f>
        <v>989.78983038239926</v>
      </c>
      <c r="T86" s="21">
        <f>'Variables AMS'!R351*'Variables AMS'!R388/'Variables AMS'!R$64*'Variables AMS'!$S$64</f>
        <v>1062.2365552887672</v>
      </c>
      <c r="U86" s="21">
        <f>'Variables AMS'!S351*'Variables AMS'!S388/'Variables AMS'!S$64*'Variables AMS'!$S$64</f>
        <v>1113.2371521272905</v>
      </c>
      <c r="V86" s="21">
        <f>'Variables AMS'!T351*'Variables AMS'!T388/'Variables AMS'!T$64*'Variables AMS'!$S$64</f>
        <v>1162.0205334570824</v>
      </c>
      <c r="W86" s="21">
        <f>'Variables AMS'!U351*'Variables AMS'!U388/'Variables AMS'!U$64*'Variables AMS'!$S$64</f>
        <v>1206.0330336926295</v>
      </c>
      <c r="X86" s="21">
        <f>'Variables AMS'!V351*'Variables AMS'!V388/'Variables AMS'!V$64*'Variables AMS'!$S$64</f>
        <v>1290.7081204032313</v>
      </c>
      <c r="Y86" s="21">
        <f>'Variables AMS'!W351*'Variables AMS'!W388/'Variables AMS'!W$64*'Variables AMS'!$S$64</f>
        <v>1382.1513610285242</v>
      </c>
      <c r="Z86" s="21">
        <f>'Variables AMS'!X351*'Variables AMS'!X388/'Variables AMS'!X$64*'Variables AMS'!$S$64</f>
        <v>1495.1092912164565</v>
      </c>
      <c r="AA86" s="21">
        <f>'Variables AMS'!Y351*'Variables AMS'!Y388/'Variables AMS'!Y$64*'Variables AMS'!$S$64</f>
        <v>1576.2740113557377</v>
      </c>
      <c r="AB86" s="21">
        <f>'Variables AMS'!Z351*'Variables AMS'!Z388/'Variables AMS'!Z$64*'Variables AMS'!$S$64</f>
        <v>1651.6995649437883</v>
      </c>
      <c r="AC86" s="21">
        <f>'Variables AMS'!AA351*'Variables AMS'!AA388/'Variables AMS'!AA$64*'Variables AMS'!$S$64</f>
        <v>1723.2251034670228</v>
      </c>
      <c r="AD86" s="21">
        <f>'Variables AMS'!AB351*'Variables AMS'!AB388/'Variables AMS'!AB$64*'Variables AMS'!$S$64</f>
        <v>1799.2026324739204</v>
      </c>
      <c r="AE86" s="21">
        <f>'Variables AMS'!AC351*'Variables AMS'!AC388/'Variables AMS'!AC$64*'Variables AMS'!$S$64</f>
        <v>2000.3698342354335</v>
      </c>
      <c r="AF86" s="21">
        <f>'Variables AMS'!AD351*'Variables AMS'!AD388/'Variables AMS'!AD$64*'Variables AMS'!$S$64</f>
        <v>2216.87857490847</v>
      </c>
      <c r="AG86" s="21">
        <f>'Variables AMS'!AE351*'Variables AMS'!AE388/'Variables AMS'!AE$64*'Variables AMS'!$S$64</f>
        <v>2434.5801603389395</v>
      </c>
      <c r="AH86" s="21">
        <f>'Variables AMS'!AF351*'Variables AMS'!AF388/'Variables AMS'!AF$64*'Variables AMS'!$S$64</f>
        <v>2546.2390791271291</v>
      </c>
      <c r="AI86" s="21">
        <f>'Variables AMS'!AG351*'Variables AMS'!AG388/'Variables AMS'!AG$64*'Variables AMS'!$S$64</f>
        <v>2615.3073763303451</v>
      </c>
      <c r="AJ86" s="21">
        <f>'Variables AMS'!AH351*'Variables AMS'!AH388/'Variables AMS'!AH$64*'Variables AMS'!$S$64</f>
        <v>2769.3852479515404</v>
      </c>
      <c r="AK86" s="21">
        <f>'Variables AMS'!AI351*'Variables AMS'!AI388/'Variables AMS'!AI$64*'Variables AMS'!$S$64</f>
        <v>2945.8521821154354</v>
      </c>
      <c r="AL86" s="21">
        <f>'Variables AMS'!AJ351*'Variables AMS'!AJ388/'Variables AMS'!AJ$64*'Variables AMS'!$S$64</f>
        <v>3120.3756223486889</v>
      </c>
      <c r="AM86" s="21">
        <f>'Variables AMS'!AK351*'Variables AMS'!AK388/'Variables AMS'!AK$64*'Variables AMS'!$S$64</f>
        <v>3297.8706407124387</v>
      </c>
      <c r="AN86" s="21">
        <f>'Variables AMS'!AL351*'Variables AMS'!AL388/'Variables AMS'!AL$64*'Variables AMS'!$S$64</f>
        <v>3480.5993154700559</v>
      </c>
      <c r="AO86" s="21">
        <f>'Variables AMS'!AM351*'Variables AMS'!AM388/'Variables AMS'!AM$64*'Variables AMS'!$S$64</f>
        <v>3679.8130237092246</v>
      </c>
      <c r="AP86" s="21">
        <f>'Variables AMS'!AN351*'Variables AMS'!AN388/'Variables AMS'!AN$64*'Variables AMS'!$S$64</f>
        <v>3878.1602755342801</v>
      </c>
      <c r="AQ86" s="21">
        <f>'Variables AMS'!AO351*'Variables AMS'!AO388/'Variables AMS'!AO$64*'Variables AMS'!$S$64</f>
        <v>4073.641242407195</v>
      </c>
      <c r="AR86" s="21">
        <f>'Variables AMS'!AP351*'Variables AMS'!AP388/'Variables AMS'!AP$64*'Variables AMS'!$S$64</f>
        <v>4266.5631466586901</v>
      </c>
      <c r="AS86" s="21">
        <f>'Variables AMS'!AQ351*'Variables AMS'!AQ388/'Variables AMS'!AQ$64*'Variables AMS'!$S$64</f>
        <v>4453.0671323079177</v>
      </c>
      <c r="AT86" s="21">
        <f>'Variables AMS'!AR351*'Variables AMS'!AR388/'Variables AMS'!AR$64*'Variables AMS'!$S$64</f>
        <v>4658.2803230913505</v>
      </c>
      <c r="AU86" s="21">
        <f>'Variables AMS'!AS351*'Variables AMS'!AS388/'Variables AMS'!AS$64*'Variables AMS'!$S$64</f>
        <v>4858.9596476282222</v>
      </c>
      <c r="AV86" s="21">
        <f>'Variables AMS'!AT351*'Variables AMS'!AT388/'Variables AMS'!AT$64*'Variables AMS'!$S$64</f>
        <v>5058.5097809941808</v>
      </c>
      <c r="AW86" s="21">
        <f>'Variables AMS'!AU351*'Variables AMS'!AU388/'Variables AMS'!AU$64*'Variables AMS'!$S$64</f>
        <v>5257.9596051672443</v>
      </c>
      <c r="AX86" s="21">
        <f>'Variables AMS'!AV351*'Variables AMS'!AV388/'Variables AMS'!AV$64*'Variables AMS'!$S$64</f>
        <v>5457.024910668375</v>
      </c>
    </row>
    <row r="87" spans="1:50" x14ac:dyDescent="0.25">
      <c r="A87" s="165"/>
      <c r="B87" s="167"/>
      <c r="C87" t="s">
        <v>160</v>
      </c>
      <c r="D87" s="21">
        <f>'Variables AMS'!B352*'Variables AMS'!B389/'Variables AMS'!B$64*'Variables AMS'!$S$64</f>
        <v>24.17241051961232</v>
      </c>
      <c r="E87" s="21">
        <f>'Variables AMS'!C352*'Variables AMS'!C389/'Variables AMS'!C$64*'Variables AMS'!$S$64</f>
        <v>24.560506389292438</v>
      </c>
      <c r="F87" s="21">
        <f>'Variables AMS'!D352*'Variables AMS'!D389/'Variables AMS'!D$64*'Variables AMS'!$S$64</f>
        <v>24.71373423123795</v>
      </c>
      <c r="G87" s="21">
        <f>'Variables AMS'!E352*'Variables AMS'!E389/'Variables AMS'!E$64*'Variables AMS'!$S$64</f>
        <v>32.462128177843482</v>
      </c>
      <c r="H87" s="21">
        <f>'Variables AMS'!F352*'Variables AMS'!F389/'Variables AMS'!F$64*'Variables AMS'!$S$64</f>
        <v>44.188694996067511</v>
      </c>
      <c r="I87" s="21">
        <f>'Variables AMS'!G352*'Variables AMS'!G389/'Variables AMS'!G$64*'Variables AMS'!$S$64</f>
        <v>55.823319480218757</v>
      </c>
      <c r="J87" s="21">
        <f>'Variables AMS'!H352*'Variables AMS'!H389/'Variables AMS'!H$64*'Variables AMS'!$S$64</f>
        <v>76.199072172140419</v>
      </c>
      <c r="K87" s="21">
        <f>'Variables AMS'!I352*'Variables AMS'!I389/'Variables AMS'!I$64*'Variables AMS'!$S$64</f>
        <v>105.86405501705103</v>
      </c>
      <c r="L87" s="21">
        <f>'Variables AMS'!J352*'Variables AMS'!J389/'Variables AMS'!J$64*'Variables AMS'!$S$64</f>
        <v>144.73199683205382</v>
      </c>
      <c r="M87" s="21">
        <f>'Variables AMS'!K352*'Variables AMS'!K389/'Variables AMS'!K$64*'Variables AMS'!$S$64</f>
        <v>192.54812166676189</v>
      </c>
      <c r="N87" s="21">
        <f>'Variables AMS'!L352*'Variables AMS'!L389/'Variables AMS'!L$64*'Variables AMS'!$S$64</f>
        <v>254.44238233582695</v>
      </c>
      <c r="O87" s="21">
        <f>'Variables AMS'!M352*'Variables AMS'!M389/'Variables AMS'!M$64*'Variables AMS'!$S$64</f>
        <v>332.19906251505262</v>
      </c>
      <c r="P87" s="21">
        <f>'Variables AMS'!N352*'Variables AMS'!N389/'Variables AMS'!N$64*'Variables AMS'!$S$64</f>
        <v>364.22293497157034</v>
      </c>
      <c r="Q87" s="21">
        <f>'Variables AMS'!O352*'Variables AMS'!O389/'Variables AMS'!O$64*'Variables AMS'!$S$64</f>
        <v>406.17177151822466</v>
      </c>
      <c r="R87" s="21">
        <f>'Variables AMS'!P352*'Variables AMS'!P389/'Variables AMS'!P$64*'Variables AMS'!$S$64</f>
        <v>456.99902357928494</v>
      </c>
      <c r="S87" s="21">
        <f>'Variables AMS'!Q352*'Variables AMS'!Q389/'Variables AMS'!Q$64*'Variables AMS'!$S$64</f>
        <v>500.13262334069378</v>
      </c>
      <c r="T87" s="21">
        <f>'Variables AMS'!R352*'Variables AMS'!R389/'Variables AMS'!R$64*'Variables AMS'!$S$64</f>
        <v>536.41911378138559</v>
      </c>
      <c r="U87" s="21">
        <f>'Variables AMS'!S352*'Variables AMS'!S389/'Variables AMS'!S$64*'Variables AMS'!$S$64</f>
        <v>554.89105463049566</v>
      </c>
      <c r="V87" s="21">
        <f>'Variables AMS'!T352*'Variables AMS'!T389/'Variables AMS'!T$64*'Variables AMS'!$S$64</f>
        <v>571.4928391407027</v>
      </c>
      <c r="W87" s="21">
        <f>'Variables AMS'!U352*'Variables AMS'!U389/'Variables AMS'!U$64*'Variables AMS'!$S$64</f>
        <v>585.72368589392636</v>
      </c>
      <c r="X87" s="21">
        <f>'Variables AMS'!V352*'Variables AMS'!V389/'Variables AMS'!V$64*'Variables AMS'!$S$64</f>
        <v>670.72639095705176</v>
      </c>
      <c r="Y87" s="21">
        <f>'Variables AMS'!W352*'Variables AMS'!W389/'Variables AMS'!W$64*'Variables AMS'!$S$64</f>
        <v>764.63830652665126</v>
      </c>
      <c r="Z87" s="21">
        <f>'Variables AMS'!X352*'Variables AMS'!X389/'Variables AMS'!X$64*'Variables AMS'!$S$64</f>
        <v>912.3547240085295</v>
      </c>
      <c r="AA87" s="21">
        <f>'Variables AMS'!Y352*'Variables AMS'!Y389/'Variables AMS'!Y$64*'Variables AMS'!$S$64</f>
        <v>1045.6334725641793</v>
      </c>
      <c r="AB87" s="21">
        <f>'Variables AMS'!Z352*'Variables AMS'!Z389/'Variables AMS'!Z$64*'Variables AMS'!$S$64</f>
        <v>1173.6495970846677</v>
      </c>
      <c r="AC87" s="21">
        <f>'Variables AMS'!AA352*'Variables AMS'!AA389/'Variables AMS'!AA$64*'Variables AMS'!$S$64</f>
        <v>1295.3088384079094</v>
      </c>
      <c r="AD87" s="21">
        <f>'Variables AMS'!AB352*'Variables AMS'!AB389/'Variables AMS'!AB$64*'Variables AMS'!$S$64</f>
        <v>1418.572472613364</v>
      </c>
      <c r="AE87" s="21">
        <f>'Variables AMS'!AC352*'Variables AMS'!AC389/'Variables AMS'!AC$64*'Variables AMS'!$S$64</f>
        <v>1556.7377878929183</v>
      </c>
      <c r="AF87" s="21">
        <f>'Variables AMS'!AD352*'Variables AMS'!AD389/'Variables AMS'!AD$64*'Variables AMS'!$S$64</f>
        <v>1697.5016200490156</v>
      </c>
      <c r="AG87" s="21">
        <f>'Variables AMS'!AE352*'Variables AMS'!AE389/'Variables AMS'!AE$64*'Variables AMS'!$S$64</f>
        <v>1838.2176755759481</v>
      </c>
      <c r="AH87" s="21">
        <f>'Variables AMS'!AF352*'Variables AMS'!AF389/'Variables AMS'!AF$64*'Variables AMS'!$S$64</f>
        <v>1899.5363517453561</v>
      </c>
      <c r="AI87" s="21">
        <f>'Variables AMS'!AG352*'Variables AMS'!AG389/'Variables AMS'!AG$64*'Variables AMS'!$S$64</f>
        <v>1930.959991923897</v>
      </c>
      <c r="AJ87" s="21">
        <f>'Variables AMS'!AH352*'Variables AMS'!AH389/'Variables AMS'!AH$64*'Variables AMS'!$S$64</f>
        <v>1999.3268594546662</v>
      </c>
      <c r="AK87" s="21">
        <f>'Variables AMS'!AI352*'Variables AMS'!AI389/'Variables AMS'!AI$64*'Variables AMS'!$S$64</f>
        <v>2081.7768657290349</v>
      </c>
      <c r="AL87" s="21">
        <f>'Variables AMS'!AJ352*'Variables AMS'!AJ389/'Variables AMS'!AJ$64*'Variables AMS'!$S$64</f>
        <v>2163.1019808038409</v>
      </c>
      <c r="AM87" s="21">
        <f>'Variables AMS'!AK352*'Variables AMS'!AK389/'Variables AMS'!AK$64*'Variables AMS'!$S$64</f>
        <v>2248.9656560501435</v>
      </c>
      <c r="AN87" s="21">
        <f>'Variables AMS'!AL352*'Variables AMS'!AL389/'Variables AMS'!AL$64*'Variables AMS'!$S$64</f>
        <v>2338.7732612480436</v>
      </c>
      <c r="AO87" s="21">
        <f>'Variables AMS'!AM352*'Variables AMS'!AM389/'Variables AMS'!AM$64*'Variables AMS'!$S$64</f>
        <v>2440.6981348477525</v>
      </c>
      <c r="AP87" s="21">
        <f>'Variables AMS'!AN352*'Variables AMS'!AN389/'Variables AMS'!AN$64*'Variables AMS'!$S$64</f>
        <v>2542.4006115888701</v>
      </c>
      <c r="AQ87" s="21">
        <f>'Variables AMS'!AO352*'Variables AMS'!AO389/'Variables AMS'!AO$64*'Variables AMS'!$S$64</f>
        <v>2642.5055673669108</v>
      </c>
      <c r="AR87" s="21">
        <f>'Variables AMS'!AP352*'Variables AMS'!AP389/'Variables AMS'!AP$64*'Variables AMS'!$S$64</f>
        <v>2741.2225269705364</v>
      </c>
      <c r="AS87" s="21">
        <f>'Variables AMS'!AQ352*'Variables AMS'!AQ389/'Variables AMS'!AQ$64*'Variables AMS'!$S$64</f>
        <v>2836.1025168692677</v>
      </c>
      <c r="AT87" s="21">
        <f>'Variables AMS'!AR352*'Variables AMS'!AR389/'Variables AMS'!AR$64*'Variables AMS'!$S$64</f>
        <v>2920.8458157929772</v>
      </c>
      <c r="AU87" s="21">
        <f>'Variables AMS'!AS352*'Variables AMS'!AS389/'Variables AMS'!AS$64*'Variables AMS'!$S$64</f>
        <v>3000.4072462774307</v>
      </c>
      <c r="AV87" s="21">
        <f>'Variables AMS'!AT352*'Variables AMS'!AT389/'Variables AMS'!AT$64*'Variables AMS'!$S$64</f>
        <v>3079.1810467158571</v>
      </c>
      <c r="AW87" s="21">
        <f>'Variables AMS'!AU352*'Variables AMS'!AU389/'Variables AMS'!AU$64*'Variables AMS'!$S$64</f>
        <v>3158.0359436037738</v>
      </c>
      <c r="AX87" s="21">
        <f>'Variables AMS'!AV352*'Variables AMS'!AV389/'Variables AMS'!AV$64*'Variables AMS'!$S$64</f>
        <v>3236.8133180105983</v>
      </c>
    </row>
    <row r="88" spans="1:50" x14ac:dyDescent="0.25">
      <c r="A88" s="165"/>
      <c r="B88" s="167"/>
      <c r="C88" t="s">
        <v>237</v>
      </c>
      <c r="D88" s="21">
        <f>'Variables AMS'!B353*'Variables AMS'!B390/'Variables AMS'!B$64*'Variables AMS'!$S$64</f>
        <v>1208.620525980605</v>
      </c>
      <c r="E88" s="21">
        <f>'Variables AMS'!C353*'Variables AMS'!C390/'Variables AMS'!C$64*'Variables AMS'!$S$64</f>
        <v>1228.0253194646166</v>
      </c>
      <c r="F88" s="21">
        <f>'Variables AMS'!D353*'Variables AMS'!D390/'Variables AMS'!D$64*'Variables AMS'!$S$64</f>
        <v>1235.6867110174915</v>
      </c>
      <c r="G88" s="21">
        <f>'Variables AMS'!E353*'Variables AMS'!E390/'Variables AMS'!E$64*'Variables AMS'!$S$64</f>
        <v>1213.5280864495139</v>
      </c>
      <c r="H88" s="21">
        <f>'Variables AMS'!F353*'Variables AMS'!F390/'Variables AMS'!F$64*'Variables AMS'!$S$64</f>
        <v>1198.1044430538072</v>
      </c>
      <c r="I88" s="21">
        <f>'Variables AMS'!G353*'Variables AMS'!G390/'Variables AMS'!G$64*'Variables AMS'!$S$64</f>
        <v>1094.5908193011926</v>
      </c>
      <c r="J88" s="21">
        <f>'Variables AMS'!H353*'Variables AMS'!H390/'Variables AMS'!H$64*'Variables AMS'!$S$64</f>
        <v>1080.5124769966515</v>
      </c>
      <c r="K88" s="21">
        <f>'Variables AMS'!I353*'Variables AMS'!I390/'Variables AMS'!I$64*'Variables AMS'!$S$64</f>
        <v>1085.8639973784564</v>
      </c>
      <c r="L88" s="21">
        <f>'Variables AMS'!J353*'Variables AMS'!J390/'Variables AMS'!J$64*'Variables AMS'!$S$64</f>
        <v>1074.109525406104</v>
      </c>
      <c r="M88" s="21">
        <f>'Variables AMS'!K353*'Variables AMS'!K390/'Variables AMS'!K$64*'Variables AMS'!$S$64</f>
        <v>1034.1298491803132</v>
      </c>
      <c r="N88" s="21">
        <f>'Variables AMS'!L353*'Variables AMS'!L390/'Variables AMS'!L$64*'Variables AMS'!$S$64</f>
        <v>989.16279759279917</v>
      </c>
      <c r="O88" s="21">
        <f>'Variables AMS'!M353*'Variables AMS'!M390/'Variables AMS'!M$64*'Variables AMS'!$S$64</f>
        <v>934.97254708278649</v>
      </c>
      <c r="P88" s="21">
        <f>'Variables AMS'!N353*'Variables AMS'!N390/'Variables AMS'!N$64*'Variables AMS'!$S$64</f>
        <v>992.79985853597339</v>
      </c>
      <c r="Q88" s="21">
        <f>'Variables AMS'!O353*'Variables AMS'!O390/'Variables AMS'!O$64*'Variables AMS'!$S$64</f>
        <v>1105.494464039383</v>
      </c>
      <c r="R88" s="21">
        <f>'Variables AMS'!P353*'Variables AMS'!P390/'Variables AMS'!P$64*'Variables AMS'!$S$64</f>
        <v>1245.7553352988389</v>
      </c>
      <c r="S88" s="21">
        <f>'Variables AMS'!Q353*'Variables AMS'!Q390/'Variables AMS'!Q$64*'Variables AMS'!$S$64</f>
        <v>1365.6512164120177</v>
      </c>
      <c r="T88" s="21">
        <f>'Variables AMS'!R353*'Variables AMS'!R390/'Variables AMS'!R$64*'Variables AMS'!$S$64</f>
        <v>1467.0083993823332</v>
      </c>
      <c r="U88" s="21">
        <f>'Variables AMS'!S353*'Variables AMS'!S390/'Variables AMS'!S$64*'Variables AMS'!$S$64</f>
        <v>1532.2155951090385</v>
      </c>
      <c r="V88" s="21">
        <f>'Variables AMS'!T353*'Variables AMS'!T390/'Variables AMS'!T$64*'Variables AMS'!$S$64</f>
        <v>1593.6111849796946</v>
      </c>
      <c r="W88" s="21">
        <f>'Variables AMS'!U353*'Variables AMS'!U390/'Variables AMS'!U$64*'Variables AMS'!$S$64</f>
        <v>1648.384962692375</v>
      </c>
      <c r="X88" s="21">
        <f>'Variables AMS'!V353*'Variables AMS'!V390/'Variables AMS'!V$64*'Variables AMS'!$S$64</f>
        <v>1664.9623591937168</v>
      </c>
      <c r="Y88" s="21">
        <f>'Variables AMS'!W353*'Variables AMS'!W390/'Variables AMS'!W$64*'Variables AMS'!$S$64</f>
        <v>1681.1540957399675</v>
      </c>
      <c r="Z88" s="21">
        <f>'Variables AMS'!X353*'Variables AMS'!X390/'Variables AMS'!X$64*'Variables AMS'!$S$64</f>
        <v>1703.1434918894229</v>
      </c>
      <c r="AA88" s="21">
        <f>'Variables AMS'!Y353*'Variables AMS'!Y390/'Variables AMS'!Y$64*'Variables AMS'!$S$64</f>
        <v>1686.9991262844051</v>
      </c>
      <c r="AB88" s="21">
        <f>'Variables AMS'!Z353*'Variables AMS'!Z390/'Variables AMS'!Z$64*'Variables AMS'!$S$64</f>
        <v>1667.0559622176499</v>
      </c>
      <c r="AC88" s="21">
        <f>'Variables AMS'!AA353*'Variables AMS'!AA390/'Variables AMS'!AA$64*'Variables AMS'!$S$64</f>
        <v>1647.7583700650266</v>
      </c>
      <c r="AD88" s="21">
        <f>'Variables AMS'!AB353*'Variables AMS'!AB390/'Variables AMS'!AB$64*'Variables AMS'!$S$64</f>
        <v>1634.8008213885196</v>
      </c>
      <c r="AE88" s="21">
        <f>'Variables AMS'!AC353*'Variables AMS'!AC390/'Variables AMS'!AC$64*'Variables AMS'!$S$64</f>
        <v>1642.3405524757352</v>
      </c>
      <c r="AF88" s="21">
        <f>'Variables AMS'!AD353*'Variables AMS'!AD390/'Variables AMS'!AD$64*'Variables AMS'!$S$64</f>
        <v>1654.1587182539045</v>
      </c>
      <c r="AG88" s="21">
        <f>'Variables AMS'!AE353*'Variables AMS'!AE390/'Variables AMS'!AE$64*'Variables AMS'!$S$64</f>
        <v>1666.9684807467372</v>
      </c>
      <c r="AH88" s="21">
        <f>'Variables AMS'!AF353*'Variables AMS'!AF390/'Variables AMS'!AF$64*'Variables AMS'!$S$64</f>
        <v>1611.7463055212957</v>
      </c>
      <c r="AI88" s="21">
        <f>'Variables AMS'!AG353*'Variables AMS'!AG390/'Variables AMS'!AG$64*'Variables AMS'!$S$64</f>
        <v>1540.4507551170789</v>
      </c>
      <c r="AJ88" s="21">
        <f>'Variables AMS'!AH353*'Variables AMS'!AH390/'Variables AMS'!AH$64*'Variables AMS'!$S$64</f>
        <v>1507.3074927931625</v>
      </c>
      <c r="AK88" s="21">
        <f>'Variables AMS'!AI353*'Variables AMS'!AI390/'Variables AMS'!AI$64*'Variables AMS'!$S$64</f>
        <v>1486.9200486303644</v>
      </c>
      <c r="AL88" s="21">
        <f>'Variables AMS'!AJ353*'Variables AMS'!AJ390/'Variables AMS'!AJ$64*'Variables AMS'!$S$64</f>
        <v>1466.7616082768311</v>
      </c>
      <c r="AM88" s="21">
        <f>'Variables AMS'!AK353*'Variables AMS'!AK390/'Variables AMS'!AK$64*'Variables AMS'!$S$64</f>
        <v>1454.4975240605097</v>
      </c>
      <c r="AN88" s="21">
        <f>'Variables AMS'!AL353*'Variables AMS'!AL390/'Variables AMS'!AL$64*'Variables AMS'!$S$64</f>
        <v>1445.3887243711488</v>
      </c>
      <c r="AO88" s="21">
        <f>'Variables AMS'!AM353*'Variables AMS'!AM390/'Variables AMS'!AM$64*'Variables AMS'!$S$64</f>
        <v>1447.1374011246405</v>
      </c>
      <c r="AP88" s="21">
        <f>'Variables AMS'!AN353*'Variables AMS'!AN390/'Variables AMS'!AN$64*'Variables AMS'!$S$64</f>
        <v>1449.5013282148109</v>
      </c>
      <c r="AQ88" s="21">
        <f>'Variables AMS'!AO353*'Variables AMS'!AO390/'Variables AMS'!AO$64*'Variables AMS'!$S$64</f>
        <v>1451.4380136633247</v>
      </c>
      <c r="AR88" s="21">
        <f>'Variables AMS'!AP353*'Variables AMS'!AP390/'Variables AMS'!AP$64*'Variables AMS'!$S$64</f>
        <v>1453.0712220532444</v>
      </c>
      <c r="AS88" s="21">
        <f>'Variables AMS'!AQ353*'Variables AMS'!AQ390/'Variables AMS'!AQ$64*'Variables AMS'!$S$64</f>
        <v>1453.1648471565047</v>
      </c>
      <c r="AT88" s="21">
        <f>'Variables AMS'!AR353*'Variables AMS'!AR390/'Variables AMS'!AR$64*'Variables AMS'!$S$64</f>
        <v>1450.4871198459803</v>
      </c>
      <c r="AU88" s="21">
        <f>'Variables AMS'!AS353*'Variables AMS'!AS390/'Variables AMS'!AS$64*'Variables AMS'!$S$64</f>
        <v>1445.5292803477089</v>
      </c>
      <c r="AV88" s="21">
        <f>'Variables AMS'!AT353*'Variables AMS'!AT390/'Variables AMS'!AT$64*'Variables AMS'!$S$64</f>
        <v>1440.3127990171424</v>
      </c>
      <c r="AW88" s="21">
        <f>'Variables AMS'!AU353*'Variables AMS'!AU390/'Variables AMS'!AU$64*'Variables AMS'!$S$64</f>
        <v>1435.2303148408657</v>
      </c>
      <c r="AX88" s="21">
        <f>'Variables AMS'!AV353*'Variables AMS'!AV390/'Variables AMS'!AV$64*'Variables AMS'!$S$64</f>
        <v>1430.1987486381854</v>
      </c>
    </row>
    <row r="89" spans="1:50" x14ac:dyDescent="0.25">
      <c r="A89" s="165"/>
      <c r="B89" s="167"/>
      <c r="C89" t="s">
        <v>161</v>
      </c>
      <c r="D89" s="21">
        <f>'Variables AMS'!B354*'Variables AMS'!B391/'Variables AMS'!B$64*'Variables AMS'!$S$64</f>
        <v>130.5310168059043</v>
      </c>
      <c r="E89" s="21">
        <f>'Variables AMS'!C354*'Variables AMS'!C391/'Variables AMS'!C$64*'Variables AMS'!$S$64</f>
        <v>132.62673450217736</v>
      </c>
      <c r="F89" s="21">
        <f>'Variables AMS'!D354*'Variables AMS'!D391/'Variables AMS'!D$64*'Variables AMS'!$S$64</f>
        <v>133.19077267576336</v>
      </c>
      <c r="G89" s="21">
        <f>'Variables AMS'!E354*'Variables AMS'!E391/'Variables AMS'!E$64*'Variables AMS'!$S$64</f>
        <v>148.51515405756365</v>
      </c>
      <c r="H89" s="21">
        <f>'Variables AMS'!F354*'Variables AMS'!F391/'Variables AMS'!F$64*'Variables AMS'!$S$64</f>
        <v>177.01121575384906</v>
      </c>
      <c r="I89" s="21">
        <f>'Variables AMS'!G354*'Variables AMS'!G391/'Variables AMS'!G$64*'Variables AMS'!$S$64</f>
        <v>177.78735159063052</v>
      </c>
      <c r="J89" s="21">
        <f>'Variables AMS'!H354*'Variables AMS'!H391/'Variables AMS'!H$64*'Variables AMS'!$S$64</f>
        <v>202.29780134083771</v>
      </c>
      <c r="K89" s="21">
        <f>'Variables AMS'!I354*'Variables AMS'!I391/'Variables AMS'!I$64*'Variables AMS'!$S$64</f>
        <v>243.18315121211262</v>
      </c>
      <c r="L89" s="21">
        <f>'Variables AMS'!J354*'Variables AMS'!J391/'Variables AMS'!J$64*'Variables AMS'!$S$64</f>
        <v>291.80286302513554</v>
      </c>
      <c r="M89" s="21">
        <f>'Variables AMS'!K354*'Variables AMS'!K391/'Variables AMS'!K$64*'Variables AMS'!$S$64</f>
        <v>324.45799333723994</v>
      </c>
      <c r="N89" s="21">
        <f>'Variables AMS'!L354*'Variables AMS'!L391/'Variables AMS'!L$64*'Variables AMS'!$S$64</f>
        <v>344.59051685392797</v>
      </c>
      <c r="O89" s="21">
        <f>'Variables AMS'!M354*'Variables AMS'!M391/'Variables AMS'!M$64*'Variables AMS'!$S$64</f>
        <v>351.18407264118667</v>
      </c>
      <c r="P89" s="21">
        <f>'Variables AMS'!N354*'Variables AMS'!N391/'Variables AMS'!N$64*'Variables AMS'!$S$64</f>
        <v>308.64266925110832</v>
      </c>
      <c r="Q89" s="21">
        <f>'Variables AMS'!O354*'Variables AMS'!O391/'Variables AMS'!O$64*'Variables AMS'!$S$64</f>
        <v>295.45708616547756</v>
      </c>
      <c r="R89" s="21">
        <f>'Variables AMS'!P354*'Variables AMS'!P391/'Variables AMS'!P$64*'Variables AMS'!$S$64</f>
        <v>301.44360641513487</v>
      </c>
      <c r="S89" s="21">
        <f>'Variables AMS'!Q354*'Variables AMS'!Q391/'Variables AMS'!Q$64*'Variables AMS'!$S$64</f>
        <v>288.03103748765255</v>
      </c>
      <c r="T89" s="21">
        <f>'Variables AMS'!R354*'Variables AMS'!R391/'Variables AMS'!R$64*'Variables AMS'!$S$64</f>
        <v>267.72798199746705</v>
      </c>
      <c r="U89" s="21">
        <f>'Variables AMS'!S354*'Variables AMS'!S391/'Variables AMS'!S$64*'Variables AMS'!$S$64</f>
        <v>278.91666092295577</v>
      </c>
      <c r="V89" s="21">
        <f>'Variables AMS'!T354*'Variables AMS'!T391/'Variables AMS'!T$64*'Variables AMS'!$S$64</f>
        <v>292.06377458878154</v>
      </c>
      <c r="W89" s="21">
        <f>'Variables AMS'!U354*'Variables AMS'!U391/'Variables AMS'!U$64*'Variables AMS'!$S$64</f>
        <v>298.5043780386797</v>
      </c>
      <c r="X89" s="21">
        <f>'Variables AMS'!V354*'Variables AMS'!V391/'Variables AMS'!V$64*'Variables AMS'!$S$64</f>
        <v>348.03319112896907</v>
      </c>
      <c r="Y89" s="21">
        <f>'Variables AMS'!W354*'Variables AMS'!W391/'Variables AMS'!W$64*'Variables AMS'!$S$64</f>
        <v>401.60295800858194</v>
      </c>
      <c r="Z89" s="21">
        <f>'Variables AMS'!X354*'Variables AMS'!X391/'Variables AMS'!X$64*'Variables AMS'!$S$64</f>
        <v>401.01181728668269</v>
      </c>
      <c r="AA89" s="21">
        <f>'Variables AMS'!Y354*'Variables AMS'!Y391/'Variables AMS'!Y$64*'Variables AMS'!$S$64</f>
        <v>387.25943271577802</v>
      </c>
      <c r="AB89" s="21">
        <f>'Variables AMS'!Z354*'Variables AMS'!Z391/'Variables AMS'!Z$64*'Variables AMS'!$S$64</f>
        <v>373.2088729698383</v>
      </c>
      <c r="AC89" s="21">
        <f>'Variables AMS'!AA354*'Variables AMS'!AA391/'Variables AMS'!AA$64*'Variables AMS'!$S$64</f>
        <v>360.17939479033407</v>
      </c>
      <c r="AD89" s="21">
        <f>'Variables AMS'!AB354*'Variables AMS'!AB391/'Variables AMS'!AB$64*'Variables AMS'!$S$64</f>
        <v>348.4977147802432</v>
      </c>
      <c r="AE89" s="21">
        <f>'Variables AMS'!AC354*'Variables AMS'!AC391/'Variables AMS'!AC$64*'Variables AMS'!$S$64</f>
        <v>359.1675357229654</v>
      </c>
      <c r="AF89" s="21">
        <f>'Variables AMS'!AD354*'Variables AMS'!AD391/'Variables AMS'!AD$64*'Variables AMS'!$S$64</f>
        <v>373.31073922081777</v>
      </c>
      <c r="AG89" s="21">
        <f>'Variables AMS'!AE354*'Variables AMS'!AE391/'Variables AMS'!AE$64*'Variables AMS'!$S$64</f>
        <v>387.87218079550581</v>
      </c>
      <c r="AH89" s="21">
        <f>'Variables AMS'!AF354*'Variables AMS'!AF391/'Variables AMS'!AF$64*'Variables AMS'!$S$64</f>
        <v>387.6431670899097</v>
      </c>
      <c r="AI89" s="21">
        <f>'Variables AMS'!AG354*'Variables AMS'!AG391/'Variables AMS'!AG$64*'Variables AMS'!$S$64</f>
        <v>383.75448956586331</v>
      </c>
      <c r="AJ89" s="21">
        <f>'Variables AMS'!AH354*'Variables AMS'!AH391/'Variables AMS'!AH$64*'Variables AMS'!$S$64</f>
        <v>399.84049398959382</v>
      </c>
      <c r="AK89" s="21">
        <f>'Variables AMS'!AI354*'Variables AMS'!AI391/'Variables AMS'!AI$64*'Variables AMS'!$S$64</f>
        <v>418.92193155049591</v>
      </c>
      <c r="AL89" s="21">
        <f>'Variables AMS'!AJ354*'Variables AMS'!AJ391/'Variables AMS'!AJ$64*'Variables AMS'!$S$64</f>
        <v>438.09281296884797</v>
      </c>
      <c r="AM89" s="21">
        <f>'Variables AMS'!AK354*'Variables AMS'!AK391/'Variables AMS'!AK$64*'Variables AMS'!$S$64</f>
        <v>464.06365890078041</v>
      </c>
      <c r="AN89" s="21">
        <f>'Variables AMS'!AL354*'Variables AMS'!AL391/'Variables AMS'!AL$64*'Variables AMS'!$S$64</f>
        <v>489.37574236322234</v>
      </c>
      <c r="AO89" s="21">
        <f>'Variables AMS'!AM354*'Variables AMS'!AM391/'Variables AMS'!AM$64*'Variables AMS'!$S$64</f>
        <v>490.72912060568751</v>
      </c>
      <c r="AP89" s="21">
        <f>'Variables AMS'!AN354*'Variables AMS'!AN391/'Variables AMS'!AN$64*'Variables AMS'!$S$64</f>
        <v>492.88960901102189</v>
      </c>
      <c r="AQ89" s="21">
        <f>'Variables AMS'!AO354*'Variables AMS'!AO391/'Variables AMS'!AO$64*'Variables AMS'!$S$64</f>
        <v>495.1335338808251</v>
      </c>
      <c r="AR89" s="21">
        <f>'Variables AMS'!AP354*'Variables AMS'!AP391/'Variables AMS'!AP$64*'Variables AMS'!$S$64</f>
        <v>497.15550266021586</v>
      </c>
      <c r="AS89" s="21">
        <f>'Variables AMS'!AQ354*'Variables AMS'!AQ391/'Variables AMS'!AQ$64*'Variables AMS'!$S$64</f>
        <v>498.82803039769891</v>
      </c>
      <c r="AT89" s="21">
        <f>'Variables AMS'!AR354*'Variables AMS'!AR391/'Variables AMS'!AR$64*'Variables AMS'!$S$64</f>
        <v>508.00494149477009</v>
      </c>
      <c r="AU89" s="21">
        <f>'Variables AMS'!AS354*'Variables AMS'!AS391/'Variables AMS'!AS$64*'Variables AMS'!$S$64</f>
        <v>515.43833779428485</v>
      </c>
      <c r="AV89" s="21">
        <f>'Variables AMS'!AT354*'Variables AMS'!AT391/'Variables AMS'!AT$64*'Variables AMS'!$S$64</f>
        <v>522.65276835202474</v>
      </c>
      <c r="AW89" s="21">
        <f>'Variables AMS'!AU354*'Variables AMS'!AU391/'Variables AMS'!AU$64*'Variables AMS'!$S$64</f>
        <v>529.78903444851096</v>
      </c>
      <c r="AX89" s="21">
        <f>'Variables AMS'!AV354*'Variables AMS'!AV391/'Variables AMS'!AV$64*'Variables AMS'!$S$64</f>
        <v>536.74225085936882</v>
      </c>
    </row>
    <row r="90" spans="1:50" x14ac:dyDescent="0.25">
      <c r="A90" s="165"/>
      <c r="B90" s="168" t="s">
        <v>313</v>
      </c>
      <c r="C90" t="s">
        <v>162</v>
      </c>
      <c r="D90" s="21">
        <f>'Variables AMS'!B355*'Variables AMS'!B392/'Variables AMS'!B$64*'Variables AMS'!$S$64</f>
        <v>17781.707148873244</v>
      </c>
      <c r="E90" s="21">
        <f>'Variables AMS'!C355*'Variables AMS'!C392/'Variables AMS'!C$64*'Variables AMS'!$S$64</f>
        <v>18067.198208804548</v>
      </c>
      <c r="F90" s="21">
        <f>'Variables AMS'!D355*'Variables AMS'!D392/'Variables AMS'!D$64*'Variables AMS'!$S$64</f>
        <v>18322.287429550386</v>
      </c>
      <c r="G90" s="21">
        <f>'Variables AMS'!E355*'Variables AMS'!E392/'Variables AMS'!E$64*'Variables AMS'!$S$64</f>
        <v>18059.195123656958</v>
      </c>
      <c r="H90" s="21">
        <f>'Variables AMS'!F355*'Variables AMS'!F392/'Variables AMS'!F$64*'Variables AMS'!$S$64</f>
        <v>19669.705665119818</v>
      </c>
      <c r="I90" s="21">
        <f>'Variables AMS'!G355*'Variables AMS'!G392/'Variables AMS'!G$64*'Variables AMS'!$S$64</f>
        <v>14980.201197750133</v>
      </c>
      <c r="J90" s="21">
        <f>'Variables AMS'!H355*'Variables AMS'!H392/'Variables AMS'!H$64*'Variables AMS'!$S$64</f>
        <v>16458.787170546984</v>
      </c>
      <c r="K90" s="21">
        <f>'Variables AMS'!I355*'Variables AMS'!I392/'Variables AMS'!I$64*'Variables AMS'!$S$64</f>
        <v>18092.612664720411</v>
      </c>
      <c r="L90" s="21">
        <f>'Variables AMS'!J355*'Variables AMS'!J392/'Variables AMS'!J$64*'Variables AMS'!$S$64</f>
        <v>18988.38698245884</v>
      </c>
      <c r="M90" s="21">
        <f>'Variables AMS'!K355*'Variables AMS'!K392/'Variables AMS'!K$64*'Variables AMS'!$S$64</f>
        <v>17484.817995148878</v>
      </c>
      <c r="N90" s="21">
        <f>'Variables AMS'!L355*'Variables AMS'!L392/'Variables AMS'!L$64*'Variables AMS'!$S$64</f>
        <v>15764.641308188651</v>
      </c>
      <c r="O90" s="21">
        <f>'Variables AMS'!M355*'Variables AMS'!M392/'Variables AMS'!M$64*'Variables AMS'!$S$64</f>
        <v>13692.676663352297</v>
      </c>
      <c r="P90" s="21">
        <f>'Variables AMS'!N355*'Variables AMS'!N392/'Variables AMS'!N$64*'Variables AMS'!$S$64</f>
        <v>12337.916219478999</v>
      </c>
      <c r="Q90" s="21">
        <f>'Variables AMS'!O355*'Variables AMS'!O392/'Variables AMS'!O$64*'Variables AMS'!$S$64</f>
        <v>13380.862519118686</v>
      </c>
      <c r="R90" s="21">
        <f>'Variables AMS'!P355*'Variables AMS'!P392/'Variables AMS'!P$64*'Variables AMS'!$S$64</f>
        <v>14608.656189640831</v>
      </c>
      <c r="S90" s="21">
        <f>'Variables AMS'!Q355*'Variables AMS'!Q392/'Variables AMS'!Q$64*'Variables AMS'!$S$64</f>
        <v>13434.269563571628</v>
      </c>
      <c r="T90" s="21">
        <f>'Variables AMS'!R355*'Variables AMS'!R392/'Variables AMS'!R$64*'Variables AMS'!$S$64</f>
        <v>13420.551811510919</v>
      </c>
      <c r="U90" s="21">
        <f>'Variables AMS'!S355*'Variables AMS'!S392/'Variables AMS'!S$64*'Variables AMS'!$S$64</f>
        <v>13296.856917415618</v>
      </c>
      <c r="V90" s="21">
        <f>'Variables AMS'!T355*'Variables AMS'!T392/'Variables AMS'!T$64*'Variables AMS'!$S$64</f>
        <v>13154.559293514052</v>
      </c>
      <c r="W90" s="21">
        <f>'Variables AMS'!U355*'Variables AMS'!U392/'Variables AMS'!U$64*'Variables AMS'!$S$64</f>
        <v>12967.265694836951</v>
      </c>
      <c r="X90" s="21">
        <f>'Variables AMS'!V355*'Variables AMS'!V392/'Variables AMS'!V$64*'Variables AMS'!$S$64</f>
        <v>13637.873911490962</v>
      </c>
      <c r="Y90" s="21">
        <f>'Variables AMS'!W355*'Variables AMS'!W392/'Variables AMS'!W$64*'Variables AMS'!$S$64</f>
        <v>14237.357625724268</v>
      </c>
      <c r="Z90" s="21">
        <f>'Variables AMS'!X355*'Variables AMS'!X392/'Variables AMS'!X$64*'Variables AMS'!$S$64</f>
        <v>13598.210277592425</v>
      </c>
      <c r="AA90" s="21">
        <f>'Variables AMS'!Y355*'Variables AMS'!Y392/'Variables AMS'!Y$64*'Variables AMS'!$S$64</f>
        <v>12879.455796802878</v>
      </c>
      <c r="AB90" s="21">
        <f>'Variables AMS'!Z355*'Variables AMS'!Z392/'Variables AMS'!Z$64*'Variables AMS'!$S$64</f>
        <v>12156.387534145157</v>
      </c>
      <c r="AC90" s="21">
        <f>'Variables AMS'!AA355*'Variables AMS'!AA392/'Variables AMS'!AA$64*'Variables AMS'!$S$64</f>
        <v>11259.416968537105</v>
      </c>
      <c r="AD90" s="21">
        <f>'Variables AMS'!AB355*'Variables AMS'!AB392/'Variables AMS'!AB$64*'Variables AMS'!$S$64</f>
        <v>10411.235110715712</v>
      </c>
      <c r="AE90" s="21">
        <f>'Variables AMS'!AC355*'Variables AMS'!AC392/'Variables AMS'!AC$64*'Variables AMS'!$S$64</f>
        <v>9299.6607512971586</v>
      </c>
      <c r="AF90" s="21">
        <f>'Variables AMS'!AD355*'Variables AMS'!AD392/'Variables AMS'!AD$64*'Variables AMS'!$S$64</f>
        <v>8274.0392087955806</v>
      </c>
      <c r="AG90" s="21">
        <f>'Variables AMS'!AE355*'Variables AMS'!AE392/'Variables AMS'!AE$64*'Variables AMS'!$S$64</f>
        <v>7335.7981864427566</v>
      </c>
      <c r="AH90" s="21">
        <f>'Variables AMS'!AF355*'Variables AMS'!AF392/'Variables AMS'!AF$64*'Variables AMS'!$S$64</f>
        <v>6770.9538541188576</v>
      </c>
      <c r="AI90" s="21">
        <f>'Variables AMS'!AG355*'Variables AMS'!AG392/'Variables AMS'!AG$64*'Variables AMS'!$S$64</f>
        <v>6259.5765058341776</v>
      </c>
      <c r="AJ90" s="21">
        <f>'Variables AMS'!AH355*'Variables AMS'!AH392/'Variables AMS'!AH$64*'Variables AMS'!$S$64</f>
        <v>5788.0481707811023</v>
      </c>
      <c r="AK90" s="21">
        <f>'Variables AMS'!AI355*'Variables AMS'!AI392/'Variables AMS'!AI$64*'Variables AMS'!$S$64</f>
        <v>5352.4114911295419</v>
      </c>
      <c r="AL90" s="21">
        <f>'Variables AMS'!AJ355*'Variables AMS'!AJ392/'Variables AMS'!AJ$64*'Variables AMS'!$S$64</f>
        <v>4944.172683564092</v>
      </c>
      <c r="AM90" s="21">
        <f>'Variables AMS'!AK355*'Variables AMS'!AK392/'Variables AMS'!AK$64*'Variables AMS'!$S$64</f>
        <v>5400.6512805854481</v>
      </c>
      <c r="AN90" s="21">
        <f>'Variables AMS'!AL355*'Variables AMS'!AL392/'Variables AMS'!AL$64*'Variables AMS'!$S$64</f>
        <v>5858.3552675026867</v>
      </c>
      <c r="AO90" s="21">
        <f>'Variables AMS'!AM355*'Variables AMS'!AM392/'Variables AMS'!AM$64*'Variables AMS'!$S$64</f>
        <v>5272.9051284861107</v>
      </c>
      <c r="AP90" s="21">
        <f>'Variables AMS'!AN355*'Variables AMS'!AN392/'Variables AMS'!AN$64*'Variables AMS'!$S$64</f>
        <v>4709.4207805415153</v>
      </c>
      <c r="AQ90" s="21">
        <f>'Variables AMS'!AO355*'Variables AMS'!AO392/'Variables AMS'!AO$64*'Variables AMS'!$S$64</f>
        <v>4183.6855158073531</v>
      </c>
      <c r="AR90" s="21">
        <f>'Variables AMS'!AP355*'Variables AMS'!AP392/'Variables AMS'!AP$64*'Variables AMS'!$S$64</f>
        <v>3682.6472082430846</v>
      </c>
      <c r="AS90" s="21">
        <f>'Variables AMS'!AQ355*'Variables AMS'!AQ392/'Variables AMS'!AQ$64*'Variables AMS'!$S$64</f>
        <v>3199.1200685085437</v>
      </c>
      <c r="AT90" s="21">
        <f>'Variables AMS'!AR355*'Variables AMS'!AR392/'Variables AMS'!AR$64*'Variables AMS'!$S$64</f>
        <v>3422.284774232282</v>
      </c>
      <c r="AU90" s="21">
        <f>'Variables AMS'!AS355*'Variables AMS'!AS392/'Variables AMS'!AS$64*'Variables AMS'!$S$64</f>
        <v>3641.249733957105</v>
      </c>
      <c r="AV90" s="21">
        <f>'Variables AMS'!AT355*'Variables AMS'!AT392/'Variables AMS'!AT$64*'Variables AMS'!$S$64</f>
        <v>3846.462641587395</v>
      </c>
      <c r="AW90" s="21">
        <f>'Variables AMS'!AU355*'Variables AMS'!AU392/'Variables AMS'!AU$64*'Variables AMS'!$S$64</f>
        <v>4041.9799194990487</v>
      </c>
      <c r="AX90" s="21">
        <f>'Variables AMS'!AV355*'Variables AMS'!AV392/'Variables AMS'!AV$64*'Variables AMS'!$S$64</f>
        <v>4229.1485009268763</v>
      </c>
    </row>
    <row r="91" spans="1:50" x14ac:dyDescent="0.25">
      <c r="A91" s="165"/>
      <c r="B91" s="168"/>
      <c r="C91" t="s">
        <v>163</v>
      </c>
      <c r="D91" s="21">
        <f>'Variables AMS'!B356*'Variables AMS'!B393/'Variables AMS'!B$64*'Variables AMS'!$S$64</f>
        <v>0</v>
      </c>
      <c r="E91" s="21">
        <f>'Variables AMS'!C356*'Variables AMS'!C393/'Variables AMS'!C$64*'Variables AMS'!$S$64</f>
        <v>0</v>
      </c>
      <c r="F91" s="21">
        <f>'Variables AMS'!D356*'Variables AMS'!D393/'Variables AMS'!D$64*'Variables AMS'!$S$64</f>
        <v>0</v>
      </c>
      <c r="G91" s="21">
        <f>'Variables AMS'!E356*'Variables AMS'!E393/'Variables AMS'!E$64*'Variables AMS'!$S$64</f>
        <v>0</v>
      </c>
      <c r="H91" s="21">
        <f>'Variables AMS'!F356*'Variables AMS'!F393/'Variables AMS'!F$64*'Variables AMS'!$S$64</f>
        <v>0</v>
      </c>
      <c r="I91" s="21">
        <f>'Variables AMS'!G356*'Variables AMS'!G393/'Variables AMS'!G$64*'Variables AMS'!$S$64</f>
        <v>0</v>
      </c>
      <c r="J91" s="21">
        <f>'Variables AMS'!H356*'Variables AMS'!H393/'Variables AMS'!H$64*'Variables AMS'!$S$64</f>
        <v>0</v>
      </c>
      <c r="K91" s="21">
        <f>'Variables AMS'!I356*'Variables AMS'!I393/'Variables AMS'!I$64*'Variables AMS'!$S$64</f>
        <v>0</v>
      </c>
      <c r="L91" s="21">
        <f>'Variables AMS'!J356*'Variables AMS'!J393/'Variables AMS'!J$64*'Variables AMS'!$S$64</f>
        <v>0</v>
      </c>
      <c r="M91" s="21">
        <f>'Variables AMS'!K356*'Variables AMS'!K393/'Variables AMS'!K$64*'Variables AMS'!$S$64</f>
        <v>0</v>
      </c>
      <c r="N91" s="21">
        <f>'Variables AMS'!L356*'Variables AMS'!L393/'Variables AMS'!L$64*'Variables AMS'!$S$64</f>
        <v>0</v>
      </c>
      <c r="O91" s="21">
        <f>'Variables AMS'!M356*'Variables AMS'!M393/'Variables AMS'!M$64*'Variables AMS'!$S$64</f>
        <v>0</v>
      </c>
      <c r="P91" s="21">
        <f>'Variables AMS'!N356*'Variables AMS'!N393/'Variables AMS'!N$64*'Variables AMS'!$S$64</f>
        <v>0</v>
      </c>
      <c r="Q91" s="21">
        <f>'Variables AMS'!O356*'Variables AMS'!O393/'Variables AMS'!O$64*'Variables AMS'!$S$64</f>
        <v>0</v>
      </c>
      <c r="R91" s="21">
        <f>'Variables AMS'!P356*'Variables AMS'!P393/'Variables AMS'!P$64*'Variables AMS'!$S$64</f>
        <v>0</v>
      </c>
      <c r="S91" s="21">
        <f>'Variables AMS'!Q356*'Variables AMS'!Q393/'Variables AMS'!Q$64*'Variables AMS'!$S$64</f>
        <v>0</v>
      </c>
      <c r="T91" s="21">
        <f>'Variables AMS'!R356*'Variables AMS'!R393/'Variables AMS'!R$64*'Variables AMS'!$S$64</f>
        <v>0</v>
      </c>
      <c r="U91" s="21">
        <f>'Variables AMS'!S356*'Variables AMS'!S393/'Variables AMS'!S$64*'Variables AMS'!$S$64</f>
        <v>0</v>
      </c>
      <c r="V91" s="21">
        <f>'Variables AMS'!T356*'Variables AMS'!T393/'Variables AMS'!T$64*'Variables AMS'!$S$64</f>
        <v>0</v>
      </c>
      <c r="W91" s="21">
        <f>'Variables AMS'!U356*'Variables AMS'!U393/'Variables AMS'!U$64*'Variables AMS'!$S$64</f>
        <v>0</v>
      </c>
      <c r="X91" s="21">
        <f>'Variables AMS'!V356*'Variables AMS'!V393/'Variables AMS'!V$64*'Variables AMS'!$S$64</f>
        <v>0</v>
      </c>
      <c r="Y91" s="21">
        <f>'Variables AMS'!W356*'Variables AMS'!W393/'Variables AMS'!W$64*'Variables AMS'!$S$64</f>
        <v>0</v>
      </c>
      <c r="Z91" s="21">
        <f>'Variables AMS'!X356*'Variables AMS'!X393/'Variables AMS'!X$64*'Variables AMS'!$S$64</f>
        <v>0</v>
      </c>
      <c r="AA91" s="21">
        <f>'Variables AMS'!Y356*'Variables AMS'!Y393/'Variables AMS'!Y$64*'Variables AMS'!$S$64</f>
        <v>0</v>
      </c>
      <c r="AB91" s="21">
        <f>'Variables AMS'!Z356*'Variables AMS'!Z393/'Variables AMS'!Z$64*'Variables AMS'!$S$64</f>
        <v>0</v>
      </c>
      <c r="AC91" s="21">
        <f>'Variables AMS'!AA356*'Variables AMS'!AA393/'Variables AMS'!AA$64*'Variables AMS'!$S$64</f>
        <v>0</v>
      </c>
      <c r="AD91" s="21">
        <f>'Variables AMS'!AB356*'Variables AMS'!AB393/'Variables AMS'!AB$64*'Variables AMS'!$S$64</f>
        <v>0</v>
      </c>
      <c r="AE91" s="21">
        <f>'Variables AMS'!AC356*'Variables AMS'!AC393/'Variables AMS'!AC$64*'Variables AMS'!$S$64</f>
        <v>0</v>
      </c>
      <c r="AF91" s="21">
        <f>'Variables AMS'!AD356*'Variables AMS'!AD393/'Variables AMS'!AD$64*'Variables AMS'!$S$64</f>
        <v>0</v>
      </c>
      <c r="AG91" s="21">
        <f>'Variables AMS'!AE356*'Variables AMS'!AE393/'Variables AMS'!AE$64*'Variables AMS'!$S$64</f>
        <v>0</v>
      </c>
      <c r="AH91" s="21">
        <f>'Variables AMS'!AF356*'Variables AMS'!AF393/'Variables AMS'!AF$64*'Variables AMS'!$S$64</f>
        <v>0</v>
      </c>
      <c r="AI91" s="21">
        <f>'Variables AMS'!AG356*'Variables AMS'!AG393/'Variables AMS'!AG$64*'Variables AMS'!$S$64</f>
        <v>0</v>
      </c>
      <c r="AJ91" s="21">
        <f>'Variables AMS'!AH356*'Variables AMS'!AH393/'Variables AMS'!AH$64*'Variables AMS'!$S$64</f>
        <v>0</v>
      </c>
      <c r="AK91" s="21">
        <f>'Variables AMS'!AI356*'Variables AMS'!AI393/'Variables AMS'!AI$64*'Variables AMS'!$S$64</f>
        <v>0</v>
      </c>
      <c r="AL91" s="21">
        <f>'Variables AMS'!AJ356*'Variables AMS'!AJ393/'Variables AMS'!AJ$64*'Variables AMS'!$S$64</f>
        <v>0</v>
      </c>
      <c r="AM91" s="21">
        <f>'Variables AMS'!AK356*'Variables AMS'!AK393/'Variables AMS'!AK$64*'Variables AMS'!$S$64</f>
        <v>0</v>
      </c>
      <c r="AN91" s="21">
        <f>'Variables AMS'!AL356*'Variables AMS'!AL393/'Variables AMS'!AL$64*'Variables AMS'!$S$64</f>
        <v>0</v>
      </c>
      <c r="AO91" s="21">
        <f>'Variables AMS'!AM356*'Variables AMS'!AM393/'Variables AMS'!AM$64*'Variables AMS'!$S$64</f>
        <v>0</v>
      </c>
      <c r="AP91" s="21">
        <f>'Variables AMS'!AN356*'Variables AMS'!AN393/'Variables AMS'!AN$64*'Variables AMS'!$S$64</f>
        <v>0</v>
      </c>
      <c r="AQ91" s="21">
        <f>'Variables AMS'!AO356*'Variables AMS'!AO393/'Variables AMS'!AO$64*'Variables AMS'!$S$64</f>
        <v>0</v>
      </c>
      <c r="AR91" s="21">
        <f>'Variables AMS'!AP356*'Variables AMS'!AP393/'Variables AMS'!AP$64*'Variables AMS'!$S$64</f>
        <v>0</v>
      </c>
      <c r="AS91" s="21">
        <f>'Variables AMS'!AQ356*'Variables AMS'!AQ393/'Variables AMS'!AQ$64*'Variables AMS'!$S$64</f>
        <v>0</v>
      </c>
      <c r="AT91" s="21">
        <f>'Variables AMS'!AR356*'Variables AMS'!AR393/'Variables AMS'!AR$64*'Variables AMS'!$S$64</f>
        <v>0</v>
      </c>
      <c r="AU91" s="21">
        <f>'Variables AMS'!AS356*'Variables AMS'!AS393/'Variables AMS'!AS$64*'Variables AMS'!$S$64</f>
        <v>0</v>
      </c>
      <c r="AV91" s="21">
        <f>'Variables AMS'!AT356*'Variables AMS'!AT393/'Variables AMS'!AT$64*'Variables AMS'!$S$64</f>
        <v>0</v>
      </c>
      <c r="AW91" s="21">
        <f>'Variables AMS'!AU356*'Variables AMS'!AU393/'Variables AMS'!AU$64*'Variables AMS'!$S$64</f>
        <v>0</v>
      </c>
      <c r="AX91" s="21">
        <f>'Variables AMS'!AV356*'Variables AMS'!AV393/'Variables AMS'!AV$64*'Variables AMS'!$S$64</f>
        <v>0</v>
      </c>
    </row>
    <row r="92" spans="1:50" x14ac:dyDescent="0.25">
      <c r="A92" s="165"/>
      <c r="B92" s="168"/>
      <c r="C92" t="s">
        <v>164</v>
      </c>
      <c r="D92" s="21">
        <f>'Variables AMS'!B357*'Variables AMS'!B394/'Variables AMS'!B$64*'Variables AMS'!$S$64</f>
        <v>0</v>
      </c>
      <c r="E92" s="21">
        <f>'Variables AMS'!C357*'Variables AMS'!C394/'Variables AMS'!C$64*'Variables AMS'!$S$64</f>
        <v>0</v>
      </c>
      <c r="F92" s="21">
        <f>'Variables AMS'!D357*'Variables AMS'!D394/'Variables AMS'!D$64*'Variables AMS'!$S$64</f>
        <v>0</v>
      </c>
      <c r="G92" s="21">
        <f>'Variables AMS'!E357*'Variables AMS'!E394/'Variables AMS'!E$64*'Variables AMS'!$S$64</f>
        <v>0</v>
      </c>
      <c r="H92" s="21">
        <f>'Variables AMS'!F357*'Variables AMS'!F394/'Variables AMS'!F$64*'Variables AMS'!$S$64</f>
        <v>0</v>
      </c>
      <c r="I92" s="21">
        <f>'Variables AMS'!G357*'Variables AMS'!G394/'Variables AMS'!G$64*'Variables AMS'!$S$64</f>
        <v>0</v>
      </c>
      <c r="J92" s="21">
        <f>'Variables AMS'!H357*'Variables AMS'!H394/'Variables AMS'!H$64*'Variables AMS'!$S$64</f>
        <v>0</v>
      </c>
      <c r="K92" s="21">
        <f>'Variables AMS'!I357*'Variables AMS'!I394/'Variables AMS'!I$64*'Variables AMS'!$S$64</f>
        <v>0</v>
      </c>
      <c r="L92" s="21">
        <f>'Variables AMS'!J357*'Variables AMS'!J394/'Variables AMS'!J$64*'Variables AMS'!$S$64</f>
        <v>0</v>
      </c>
      <c r="M92" s="21">
        <f>'Variables AMS'!K357*'Variables AMS'!K394/'Variables AMS'!K$64*'Variables AMS'!$S$64</f>
        <v>0</v>
      </c>
      <c r="N92" s="21">
        <f>'Variables AMS'!L357*'Variables AMS'!L394/'Variables AMS'!L$64*'Variables AMS'!$S$64</f>
        <v>0</v>
      </c>
      <c r="O92" s="21">
        <f>'Variables AMS'!M357*'Variables AMS'!M394/'Variables AMS'!M$64*'Variables AMS'!$S$64</f>
        <v>0</v>
      </c>
      <c r="P92" s="21">
        <f>'Variables AMS'!N357*'Variables AMS'!N394/'Variables AMS'!N$64*'Variables AMS'!$S$64</f>
        <v>0</v>
      </c>
      <c r="Q92" s="21">
        <f>'Variables AMS'!O357*'Variables AMS'!O394/'Variables AMS'!O$64*'Variables AMS'!$S$64</f>
        <v>0</v>
      </c>
      <c r="R92" s="21">
        <f>'Variables AMS'!P357*'Variables AMS'!P394/'Variables AMS'!P$64*'Variables AMS'!$S$64</f>
        <v>0</v>
      </c>
      <c r="S92" s="21">
        <f>'Variables AMS'!Q357*'Variables AMS'!Q394/'Variables AMS'!Q$64*'Variables AMS'!$S$64</f>
        <v>0</v>
      </c>
      <c r="T92" s="21">
        <f>'Variables AMS'!R357*'Variables AMS'!R394/'Variables AMS'!R$64*'Variables AMS'!$S$64</f>
        <v>0</v>
      </c>
      <c r="U92" s="21">
        <f>'Variables AMS'!S357*'Variables AMS'!S394/'Variables AMS'!S$64*'Variables AMS'!$S$64</f>
        <v>0</v>
      </c>
      <c r="V92" s="21">
        <f>'Variables AMS'!T357*'Variables AMS'!T394/'Variables AMS'!T$64*'Variables AMS'!$S$64</f>
        <v>0</v>
      </c>
      <c r="W92" s="21">
        <f>'Variables AMS'!U357*'Variables AMS'!U394/'Variables AMS'!U$64*'Variables AMS'!$S$64</f>
        <v>0</v>
      </c>
      <c r="X92" s="21">
        <f>'Variables AMS'!V357*'Variables AMS'!V394/'Variables AMS'!V$64*'Variables AMS'!$S$64</f>
        <v>0</v>
      </c>
      <c r="Y92" s="21">
        <f>'Variables AMS'!W357*'Variables AMS'!W394/'Variables AMS'!W$64*'Variables AMS'!$S$64</f>
        <v>0</v>
      </c>
      <c r="Z92" s="21">
        <f>'Variables AMS'!X357*'Variables AMS'!X394/'Variables AMS'!X$64*'Variables AMS'!$S$64</f>
        <v>0</v>
      </c>
      <c r="AA92" s="21">
        <f>'Variables AMS'!Y357*'Variables AMS'!Y394/'Variables AMS'!Y$64*'Variables AMS'!$S$64</f>
        <v>0</v>
      </c>
      <c r="AB92" s="21">
        <f>'Variables AMS'!Z357*'Variables AMS'!Z394/'Variables AMS'!Z$64*'Variables AMS'!$S$64</f>
        <v>0</v>
      </c>
      <c r="AC92" s="21">
        <f>'Variables AMS'!AA357*'Variables AMS'!AA394/'Variables AMS'!AA$64*'Variables AMS'!$S$64</f>
        <v>0</v>
      </c>
      <c r="AD92" s="21">
        <f>'Variables AMS'!AB357*'Variables AMS'!AB394/'Variables AMS'!AB$64*'Variables AMS'!$S$64</f>
        <v>0</v>
      </c>
      <c r="AE92" s="21">
        <f>'Variables AMS'!AC357*'Variables AMS'!AC394/'Variables AMS'!AC$64*'Variables AMS'!$S$64</f>
        <v>0</v>
      </c>
      <c r="AF92" s="21">
        <f>'Variables AMS'!AD357*'Variables AMS'!AD394/'Variables AMS'!AD$64*'Variables AMS'!$S$64</f>
        <v>0</v>
      </c>
      <c r="AG92" s="21">
        <f>'Variables AMS'!AE357*'Variables AMS'!AE394/'Variables AMS'!AE$64*'Variables AMS'!$S$64</f>
        <v>0</v>
      </c>
      <c r="AH92" s="21">
        <f>'Variables AMS'!AF357*'Variables AMS'!AF394/'Variables AMS'!AF$64*'Variables AMS'!$S$64</f>
        <v>0</v>
      </c>
      <c r="AI92" s="21">
        <f>'Variables AMS'!AG357*'Variables AMS'!AG394/'Variables AMS'!AG$64*'Variables AMS'!$S$64</f>
        <v>0</v>
      </c>
      <c r="AJ92" s="21">
        <f>'Variables AMS'!AH357*'Variables AMS'!AH394/'Variables AMS'!AH$64*'Variables AMS'!$S$64</f>
        <v>0</v>
      </c>
      <c r="AK92" s="21">
        <f>'Variables AMS'!AI357*'Variables AMS'!AI394/'Variables AMS'!AI$64*'Variables AMS'!$S$64</f>
        <v>0</v>
      </c>
      <c r="AL92" s="21">
        <f>'Variables AMS'!AJ357*'Variables AMS'!AJ394/'Variables AMS'!AJ$64*'Variables AMS'!$S$64</f>
        <v>0</v>
      </c>
      <c r="AM92" s="21">
        <f>'Variables AMS'!AK357*'Variables AMS'!AK394/'Variables AMS'!AK$64*'Variables AMS'!$S$64</f>
        <v>0</v>
      </c>
      <c r="AN92" s="21">
        <f>'Variables AMS'!AL357*'Variables AMS'!AL394/'Variables AMS'!AL$64*'Variables AMS'!$S$64</f>
        <v>0</v>
      </c>
      <c r="AO92" s="21">
        <f>'Variables AMS'!AM357*'Variables AMS'!AM394/'Variables AMS'!AM$64*'Variables AMS'!$S$64</f>
        <v>0</v>
      </c>
      <c r="AP92" s="21">
        <f>'Variables AMS'!AN357*'Variables AMS'!AN394/'Variables AMS'!AN$64*'Variables AMS'!$S$64</f>
        <v>0</v>
      </c>
      <c r="AQ92" s="21">
        <f>'Variables AMS'!AO357*'Variables AMS'!AO394/'Variables AMS'!AO$64*'Variables AMS'!$S$64</f>
        <v>0</v>
      </c>
      <c r="AR92" s="21">
        <f>'Variables AMS'!AP357*'Variables AMS'!AP394/'Variables AMS'!AP$64*'Variables AMS'!$S$64</f>
        <v>0</v>
      </c>
      <c r="AS92" s="21">
        <f>'Variables AMS'!AQ357*'Variables AMS'!AQ394/'Variables AMS'!AQ$64*'Variables AMS'!$S$64</f>
        <v>0</v>
      </c>
      <c r="AT92" s="21">
        <f>'Variables AMS'!AR357*'Variables AMS'!AR394/'Variables AMS'!AR$64*'Variables AMS'!$S$64</f>
        <v>0</v>
      </c>
      <c r="AU92" s="21">
        <f>'Variables AMS'!AS357*'Variables AMS'!AS394/'Variables AMS'!AS$64*'Variables AMS'!$S$64</f>
        <v>0</v>
      </c>
      <c r="AV92" s="21">
        <f>'Variables AMS'!AT357*'Variables AMS'!AT394/'Variables AMS'!AT$64*'Variables AMS'!$S$64</f>
        <v>0</v>
      </c>
      <c r="AW92" s="21">
        <f>'Variables AMS'!AU357*'Variables AMS'!AU394/'Variables AMS'!AU$64*'Variables AMS'!$S$64</f>
        <v>0</v>
      </c>
      <c r="AX92" s="21">
        <f>'Variables AMS'!AV357*'Variables AMS'!AV394/'Variables AMS'!AV$64*'Variables AMS'!$S$64</f>
        <v>0</v>
      </c>
    </row>
    <row r="93" spans="1:50" x14ac:dyDescent="0.25">
      <c r="A93" s="165"/>
      <c r="B93" s="168"/>
      <c r="C93" t="s">
        <v>165</v>
      </c>
      <c r="D93" s="21">
        <f>'Variables AMS'!B358*'Variables AMS'!B395/'Variables AMS'!B$64*'Variables AMS'!$S$64</f>
        <v>0</v>
      </c>
      <c r="E93" s="21">
        <f>'Variables AMS'!C358*'Variables AMS'!C395/'Variables AMS'!C$64*'Variables AMS'!$S$64</f>
        <v>0</v>
      </c>
      <c r="F93" s="21">
        <f>'Variables AMS'!D358*'Variables AMS'!D395/'Variables AMS'!D$64*'Variables AMS'!$S$64</f>
        <v>0</v>
      </c>
      <c r="G93" s="21">
        <f>'Variables AMS'!E358*'Variables AMS'!E395/'Variables AMS'!E$64*'Variables AMS'!$S$64</f>
        <v>0</v>
      </c>
      <c r="H93" s="21">
        <f>'Variables AMS'!F358*'Variables AMS'!F395/'Variables AMS'!F$64*'Variables AMS'!$S$64</f>
        <v>0</v>
      </c>
      <c r="I93" s="21">
        <f>'Variables AMS'!G358*'Variables AMS'!G395/'Variables AMS'!G$64*'Variables AMS'!$S$64</f>
        <v>0</v>
      </c>
      <c r="J93" s="21">
        <f>'Variables AMS'!H358*'Variables AMS'!H395/'Variables AMS'!H$64*'Variables AMS'!$S$64</f>
        <v>0</v>
      </c>
      <c r="K93" s="21">
        <f>'Variables AMS'!I358*'Variables AMS'!I395/'Variables AMS'!I$64*'Variables AMS'!$S$64</f>
        <v>0</v>
      </c>
      <c r="L93" s="21">
        <f>'Variables AMS'!J358*'Variables AMS'!J395/'Variables AMS'!J$64*'Variables AMS'!$S$64</f>
        <v>0</v>
      </c>
      <c r="M93" s="21">
        <f>'Variables AMS'!K358*'Variables AMS'!K395/'Variables AMS'!K$64*'Variables AMS'!$S$64</f>
        <v>0</v>
      </c>
      <c r="N93" s="21">
        <f>'Variables AMS'!L358*'Variables AMS'!L395/'Variables AMS'!L$64*'Variables AMS'!$S$64</f>
        <v>0</v>
      </c>
      <c r="O93" s="21">
        <f>'Variables AMS'!M358*'Variables AMS'!M395/'Variables AMS'!M$64*'Variables AMS'!$S$64</f>
        <v>0</v>
      </c>
      <c r="P93" s="21">
        <f>'Variables AMS'!N358*'Variables AMS'!N395/'Variables AMS'!N$64*'Variables AMS'!$S$64</f>
        <v>0</v>
      </c>
      <c r="Q93" s="21">
        <f>'Variables AMS'!O358*'Variables AMS'!O395/'Variables AMS'!O$64*'Variables AMS'!$S$64</f>
        <v>0</v>
      </c>
      <c r="R93" s="21">
        <f>'Variables AMS'!P358*'Variables AMS'!P395/'Variables AMS'!P$64*'Variables AMS'!$S$64</f>
        <v>0</v>
      </c>
      <c r="S93" s="21">
        <f>'Variables AMS'!Q358*'Variables AMS'!Q395/'Variables AMS'!Q$64*'Variables AMS'!$S$64</f>
        <v>0</v>
      </c>
      <c r="T93" s="21">
        <f>'Variables AMS'!R358*'Variables AMS'!R395/'Variables AMS'!R$64*'Variables AMS'!$S$64</f>
        <v>0</v>
      </c>
      <c r="U93" s="21">
        <f>'Variables AMS'!S358*'Variables AMS'!S395/'Variables AMS'!S$64*'Variables AMS'!$S$64</f>
        <v>0</v>
      </c>
      <c r="V93" s="21">
        <f>'Variables AMS'!T358*'Variables AMS'!T395/'Variables AMS'!T$64*'Variables AMS'!$S$64</f>
        <v>0</v>
      </c>
      <c r="W93" s="21">
        <f>'Variables AMS'!U358*'Variables AMS'!U395/'Variables AMS'!U$64*'Variables AMS'!$S$64</f>
        <v>0</v>
      </c>
      <c r="X93" s="21">
        <f>'Variables AMS'!V358*'Variables AMS'!V395/'Variables AMS'!V$64*'Variables AMS'!$S$64</f>
        <v>0</v>
      </c>
      <c r="Y93" s="21">
        <f>'Variables AMS'!W358*'Variables AMS'!W395/'Variables AMS'!W$64*'Variables AMS'!$S$64</f>
        <v>0</v>
      </c>
      <c r="Z93" s="21">
        <f>'Variables AMS'!X358*'Variables AMS'!X395/'Variables AMS'!X$64*'Variables AMS'!$S$64</f>
        <v>0</v>
      </c>
      <c r="AA93" s="21">
        <f>'Variables AMS'!Y358*'Variables AMS'!Y395/'Variables AMS'!Y$64*'Variables AMS'!$S$64</f>
        <v>0</v>
      </c>
      <c r="AB93" s="21">
        <f>'Variables AMS'!Z358*'Variables AMS'!Z395/'Variables AMS'!Z$64*'Variables AMS'!$S$64</f>
        <v>0</v>
      </c>
      <c r="AC93" s="21">
        <f>'Variables AMS'!AA358*'Variables AMS'!AA395/'Variables AMS'!AA$64*'Variables AMS'!$S$64</f>
        <v>0</v>
      </c>
      <c r="AD93" s="21">
        <f>'Variables AMS'!AB358*'Variables AMS'!AB395/'Variables AMS'!AB$64*'Variables AMS'!$S$64</f>
        <v>0</v>
      </c>
      <c r="AE93" s="21">
        <f>'Variables AMS'!AC358*'Variables AMS'!AC395/'Variables AMS'!AC$64*'Variables AMS'!$S$64</f>
        <v>0</v>
      </c>
      <c r="AF93" s="21">
        <f>'Variables AMS'!AD358*'Variables AMS'!AD395/'Variables AMS'!AD$64*'Variables AMS'!$S$64</f>
        <v>0</v>
      </c>
      <c r="AG93" s="21">
        <f>'Variables AMS'!AE358*'Variables AMS'!AE395/'Variables AMS'!AE$64*'Variables AMS'!$S$64</f>
        <v>0</v>
      </c>
      <c r="AH93" s="21">
        <f>'Variables AMS'!AF358*'Variables AMS'!AF395/'Variables AMS'!AF$64*'Variables AMS'!$S$64</f>
        <v>0</v>
      </c>
      <c r="AI93" s="21">
        <f>'Variables AMS'!AG358*'Variables AMS'!AG395/'Variables AMS'!AG$64*'Variables AMS'!$S$64</f>
        <v>0</v>
      </c>
      <c r="AJ93" s="21">
        <f>'Variables AMS'!AH358*'Variables AMS'!AH395/'Variables AMS'!AH$64*'Variables AMS'!$S$64</f>
        <v>0</v>
      </c>
      <c r="AK93" s="21">
        <f>'Variables AMS'!AI358*'Variables AMS'!AI395/'Variables AMS'!AI$64*'Variables AMS'!$S$64</f>
        <v>0</v>
      </c>
      <c r="AL93" s="21">
        <f>'Variables AMS'!AJ358*'Variables AMS'!AJ395/'Variables AMS'!AJ$64*'Variables AMS'!$S$64</f>
        <v>0</v>
      </c>
      <c r="AM93" s="21">
        <f>'Variables AMS'!AK358*'Variables AMS'!AK395/'Variables AMS'!AK$64*'Variables AMS'!$S$64</f>
        <v>0</v>
      </c>
      <c r="AN93" s="21">
        <f>'Variables AMS'!AL358*'Variables AMS'!AL395/'Variables AMS'!AL$64*'Variables AMS'!$S$64</f>
        <v>0</v>
      </c>
      <c r="AO93" s="21">
        <f>'Variables AMS'!AM358*'Variables AMS'!AM395/'Variables AMS'!AM$64*'Variables AMS'!$S$64</f>
        <v>0</v>
      </c>
      <c r="AP93" s="21">
        <f>'Variables AMS'!AN358*'Variables AMS'!AN395/'Variables AMS'!AN$64*'Variables AMS'!$S$64</f>
        <v>0</v>
      </c>
      <c r="AQ93" s="21">
        <f>'Variables AMS'!AO358*'Variables AMS'!AO395/'Variables AMS'!AO$64*'Variables AMS'!$S$64</f>
        <v>0</v>
      </c>
      <c r="AR93" s="21">
        <f>'Variables AMS'!AP358*'Variables AMS'!AP395/'Variables AMS'!AP$64*'Variables AMS'!$S$64</f>
        <v>0</v>
      </c>
      <c r="AS93" s="21">
        <f>'Variables AMS'!AQ358*'Variables AMS'!AQ395/'Variables AMS'!AQ$64*'Variables AMS'!$S$64</f>
        <v>0</v>
      </c>
      <c r="AT93" s="21">
        <f>'Variables AMS'!AR358*'Variables AMS'!AR395/'Variables AMS'!AR$64*'Variables AMS'!$S$64</f>
        <v>0</v>
      </c>
      <c r="AU93" s="21">
        <f>'Variables AMS'!AS358*'Variables AMS'!AS395/'Variables AMS'!AS$64*'Variables AMS'!$S$64</f>
        <v>0</v>
      </c>
      <c r="AV93" s="21">
        <f>'Variables AMS'!AT358*'Variables AMS'!AT395/'Variables AMS'!AT$64*'Variables AMS'!$S$64</f>
        <v>0</v>
      </c>
      <c r="AW93" s="21">
        <f>'Variables AMS'!AU358*'Variables AMS'!AU395/'Variables AMS'!AU$64*'Variables AMS'!$S$64</f>
        <v>0</v>
      </c>
      <c r="AX93" s="21">
        <f>'Variables AMS'!AV358*'Variables AMS'!AV395/'Variables AMS'!AV$64*'Variables AMS'!$S$64</f>
        <v>0</v>
      </c>
    </row>
    <row r="94" spans="1:50" x14ac:dyDescent="0.25">
      <c r="A94" s="165"/>
      <c r="B94" s="168"/>
      <c r="C94" t="s">
        <v>166</v>
      </c>
      <c r="D94" s="21">
        <f>'Variables AMS'!B359*'Variables AMS'!B396/'Variables AMS'!B$64*'Variables AMS'!$S$64</f>
        <v>0</v>
      </c>
      <c r="E94" s="21">
        <f>'Variables AMS'!C359*'Variables AMS'!C396/'Variables AMS'!C$64*'Variables AMS'!$S$64</f>
        <v>0</v>
      </c>
      <c r="F94" s="21">
        <f>'Variables AMS'!D359*'Variables AMS'!D396/'Variables AMS'!D$64*'Variables AMS'!$S$64</f>
        <v>0</v>
      </c>
      <c r="G94" s="21">
        <f>'Variables AMS'!E359*'Variables AMS'!E396/'Variables AMS'!E$64*'Variables AMS'!$S$64</f>
        <v>0</v>
      </c>
      <c r="H94" s="21">
        <f>'Variables AMS'!F359*'Variables AMS'!F396/'Variables AMS'!F$64*'Variables AMS'!$S$64</f>
        <v>0</v>
      </c>
      <c r="I94" s="21">
        <f>'Variables AMS'!G359*'Variables AMS'!G396/'Variables AMS'!G$64*'Variables AMS'!$S$64</f>
        <v>0</v>
      </c>
      <c r="J94" s="21">
        <f>'Variables AMS'!H359*'Variables AMS'!H396/'Variables AMS'!H$64*'Variables AMS'!$S$64</f>
        <v>0</v>
      </c>
      <c r="K94" s="21">
        <f>'Variables AMS'!I359*'Variables AMS'!I396/'Variables AMS'!I$64*'Variables AMS'!$S$64</f>
        <v>0</v>
      </c>
      <c r="L94" s="21">
        <f>'Variables AMS'!J359*'Variables AMS'!J396/'Variables AMS'!J$64*'Variables AMS'!$S$64</f>
        <v>0</v>
      </c>
      <c r="M94" s="21">
        <f>'Variables AMS'!K359*'Variables AMS'!K396/'Variables AMS'!K$64*'Variables AMS'!$S$64</f>
        <v>0</v>
      </c>
      <c r="N94" s="21">
        <f>'Variables AMS'!L359*'Variables AMS'!L396/'Variables AMS'!L$64*'Variables AMS'!$S$64</f>
        <v>0</v>
      </c>
      <c r="O94" s="21">
        <f>'Variables AMS'!M359*'Variables AMS'!M396/'Variables AMS'!M$64*'Variables AMS'!$S$64</f>
        <v>0</v>
      </c>
      <c r="P94" s="21">
        <f>'Variables AMS'!N359*'Variables AMS'!N396/'Variables AMS'!N$64*'Variables AMS'!$S$64</f>
        <v>0</v>
      </c>
      <c r="Q94" s="21">
        <f>'Variables AMS'!O359*'Variables AMS'!O396/'Variables AMS'!O$64*'Variables AMS'!$S$64</f>
        <v>0</v>
      </c>
      <c r="R94" s="21">
        <f>'Variables AMS'!P359*'Variables AMS'!P396/'Variables AMS'!P$64*'Variables AMS'!$S$64</f>
        <v>0</v>
      </c>
      <c r="S94" s="21">
        <f>'Variables AMS'!Q359*'Variables AMS'!Q396/'Variables AMS'!Q$64*'Variables AMS'!$S$64</f>
        <v>0</v>
      </c>
      <c r="T94" s="21">
        <f>'Variables AMS'!R359*'Variables AMS'!R396/'Variables AMS'!R$64*'Variables AMS'!$S$64</f>
        <v>0</v>
      </c>
      <c r="U94" s="21">
        <f>'Variables AMS'!S359*'Variables AMS'!S396/'Variables AMS'!S$64*'Variables AMS'!$S$64</f>
        <v>0</v>
      </c>
      <c r="V94" s="21">
        <f>'Variables AMS'!T359*'Variables AMS'!T396/'Variables AMS'!T$64*'Variables AMS'!$S$64</f>
        <v>0</v>
      </c>
      <c r="W94" s="21">
        <f>'Variables AMS'!U359*'Variables AMS'!U396/'Variables AMS'!U$64*'Variables AMS'!$S$64</f>
        <v>0</v>
      </c>
      <c r="X94" s="21">
        <f>'Variables AMS'!V359*'Variables AMS'!V396/'Variables AMS'!V$64*'Variables AMS'!$S$64</f>
        <v>0</v>
      </c>
      <c r="Y94" s="21">
        <f>'Variables AMS'!W359*'Variables AMS'!W396/'Variables AMS'!W$64*'Variables AMS'!$S$64</f>
        <v>0</v>
      </c>
      <c r="Z94" s="21">
        <f>'Variables AMS'!X359*'Variables AMS'!X396/'Variables AMS'!X$64*'Variables AMS'!$S$64</f>
        <v>0</v>
      </c>
      <c r="AA94" s="21">
        <f>'Variables AMS'!Y359*'Variables AMS'!Y396/'Variables AMS'!Y$64*'Variables AMS'!$S$64</f>
        <v>0</v>
      </c>
      <c r="AB94" s="21">
        <f>'Variables AMS'!Z359*'Variables AMS'!Z396/'Variables AMS'!Z$64*'Variables AMS'!$S$64</f>
        <v>0</v>
      </c>
      <c r="AC94" s="21">
        <f>'Variables AMS'!AA359*'Variables AMS'!AA396/'Variables AMS'!AA$64*'Variables AMS'!$S$64</f>
        <v>0</v>
      </c>
      <c r="AD94" s="21">
        <f>'Variables AMS'!AB359*'Variables AMS'!AB396/'Variables AMS'!AB$64*'Variables AMS'!$S$64</f>
        <v>0</v>
      </c>
      <c r="AE94" s="21">
        <f>'Variables AMS'!AC359*'Variables AMS'!AC396/'Variables AMS'!AC$64*'Variables AMS'!$S$64</f>
        <v>0</v>
      </c>
      <c r="AF94" s="21">
        <f>'Variables AMS'!AD359*'Variables AMS'!AD396/'Variables AMS'!AD$64*'Variables AMS'!$S$64</f>
        <v>0</v>
      </c>
      <c r="AG94" s="21">
        <f>'Variables AMS'!AE359*'Variables AMS'!AE396/'Variables AMS'!AE$64*'Variables AMS'!$S$64</f>
        <v>0</v>
      </c>
      <c r="AH94" s="21">
        <f>'Variables AMS'!AF359*'Variables AMS'!AF396/'Variables AMS'!AF$64*'Variables AMS'!$S$64</f>
        <v>0</v>
      </c>
      <c r="AI94" s="21">
        <f>'Variables AMS'!AG359*'Variables AMS'!AG396/'Variables AMS'!AG$64*'Variables AMS'!$S$64</f>
        <v>0</v>
      </c>
      <c r="AJ94" s="21">
        <f>'Variables AMS'!AH359*'Variables AMS'!AH396/'Variables AMS'!AH$64*'Variables AMS'!$S$64</f>
        <v>0</v>
      </c>
      <c r="AK94" s="21">
        <f>'Variables AMS'!AI359*'Variables AMS'!AI396/'Variables AMS'!AI$64*'Variables AMS'!$S$64</f>
        <v>0</v>
      </c>
      <c r="AL94" s="21">
        <f>'Variables AMS'!AJ359*'Variables AMS'!AJ396/'Variables AMS'!AJ$64*'Variables AMS'!$S$64</f>
        <v>0</v>
      </c>
      <c r="AM94" s="21">
        <f>'Variables AMS'!AK359*'Variables AMS'!AK396/'Variables AMS'!AK$64*'Variables AMS'!$S$64</f>
        <v>0</v>
      </c>
      <c r="AN94" s="21">
        <f>'Variables AMS'!AL359*'Variables AMS'!AL396/'Variables AMS'!AL$64*'Variables AMS'!$S$64</f>
        <v>0</v>
      </c>
      <c r="AO94" s="21">
        <f>'Variables AMS'!AM359*'Variables AMS'!AM396/'Variables AMS'!AM$64*'Variables AMS'!$S$64</f>
        <v>0</v>
      </c>
      <c r="AP94" s="21">
        <f>'Variables AMS'!AN359*'Variables AMS'!AN396/'Variables AMS'!AN$64*'Variables AMS'!$S$64</f>
        <v>0</v>
      </c>
      <c r="AQ94" s="21">
        <f>'Variables AMS'!AO359*'Variables AMS'!AO396/'Variables AMS'!AO$64*'Variables AMS'!$S$64</f>
        <v>0</v>
      </c>
      <c r="AR94" s="21">
        <f>'Variables AMS'!AP359*'Variables AMS'!AP396/'Variables AMS'!AP$64*'Variables AMS'!$S$64</f>
        <v>0</v>
      </c>
      <c r="AS94" s="21">
        <f>'Variables AMS'!AQ359*'Variables AMS'!AQ396/'Variables AMS'!AQ$64*'Variables AMS'!$S$64</f>
        <v>0</v>
      </c>
      <c r="AT94" s="21">
        <f>'Variables AMS'!AR359*'Variables AMS'!AR396/'Variables AMS'!AR$64*'Variables AMS'!$S$64</f>
        <v>0</v>
      </c>
      <c r="AU94" s="21">
        <f>'Variables AMS'!AS359*'Variables AMS'!AS396/'Variables AMS'!AS$64*'Variables AMS'!$S$64</f>
        <v>0</v>
      </c>
      <c r="AV94" s="21">
        <f>'Variables AMS'!AT359*'Variables AMS'!AT396/'Variables AMS'!AT$64*'Variables AMS'!$S$64</f>
        <v>0</v>
      </c>
      <c r="AW94" s="21">
        <f>'Variables AMS'!AU359*'Variables AMS'!AU396/'Variables AMS'!AU$64*'Variables AMS'!$S$64</f>
        <v>0</v>
      </c>
      <c r="AX94" s="21">
        <f>'Variables AMS'!AV359*'Variables AMS'!AV396/'Variables AMS'!AV$64*'Variables AMS'!$S$64</f>
        <v>0</v>
      </c>
    </row>
    <row r="95" spans="1:50" x14ac:dyDescent="0.25">
      <c r="A95" s="165"/>
      <c r="B95" s="168"/>
      <c r="C95" t="s">
        <v>167</v>
      </c>
      <c r="D95" s="21">
        <f>'Variables AMS'!B360*'Variables AMS'!B397/'Variables AMS'!B$64*'Variables AMS'!$S$64</f>
        <v>0</v>
      </c>
      <c r="E95" s="21">
        <f>'Variables AMS'!C360*'Variables AMS'!C397/'Variables AMS'!C$64*'Variables AMS'!$S$64</f>
        <v>0</v>
      </c>
      <c r="F95" s="21">
        <f>'Variables AMS'!D360*'Variables AMS'!D397/'Variables AMS'!D$64*'Variables AMS'!$S$64</f>
        <v>0</v>
      </c>
      <c r="G95" s="21">
        <f>'Variables AMS'!E360*'Variables AMS'!E397/'Variables AMS'!E$64*'Variables AMS'!$S$64</f>
        <v>0</v>
      </c>
      <c r="H95" s="21">
        <f>'Variables AMS'!F360*'Variables AMS'!F397/'Variables AMS'!F$64*'Variables AMS'!$S$64</f>
        <v>0</v>
      </c>
      <c r="I95" s="21">
        <f>'Variables AMS'!G360*'Variables AMS'!G397/'Variables AMS'!G$64*'Variables AMS'!$S$64</f>
        <v>0</v>
      </c>
      <c r="J95" s="21">
        <f>'Variables AMS'!H360*'Variables AMS'!H397/'Variables AMS'!H$64*'Variables AMS'!$S$64</f>
        <v>0</v>
      </c>
      <c r="K95" s="21">
        <f>'Variables AMS'!I360*'Variables AMS'!I397/'Variables AMS'!I$64*'Variables AMS'!$S$64</f>
        <v>0</v>
      </c>
      <c r="L95" s="21">
        <f>'Variables AMS'!J360*'Variables AMS'!J397/'Variables AMS'!J$64*'Variables AMS'!$S$64</f>
        <v>0</v>
      </c>
      <c r="M95" s="21">
        <f>'Variables AMS'!K360*'Variables AMS'!K397/'Variables AMS'!K$64*'Variables AMS'!$S$64</f>
        <v>0</v>
      </c>
      <c r="N95" s="21">
        <f>'Variables AMS'!L360*'Variables AMS'!L397/'Variables AMS'!L$64*'Variables AMS'!$S$64</f>
        <v>0</v>
      </c>
      <c r="O95" s="21">
        <f>'Variables AMS'!M360*'Variables AMS'!M397/'Variables AMS'!M$64*'Variables AMS'!$S$64</f>
        <v>0</v>
      </c>
      <c r="P95" s="21">
        <f>'Variables AMS'!N360*'Variables AMS'!N397/'Variables AMS'!N$64*'Variables AMS'!$S$64</f>
        <v>0</v>
      </c>
      <c r="Q95" s="21">
        <f>'Variables AMS'!O360*'Variables AMS'!O397/'Variables AMS'!O$64*'Variables AMS'!$S$64</f>
        <v>0</v>
      </c>
      <c r="R95" s="21">
        <f>'Variables AMS'!P360*'Variables AMS'!P397/'Variables AMS'!P$64*'Variables AMS'!$S$64</f>
        <v>0</v>
      </c>
      <c r="S95" s="21">
        <f>'Variables AMS'!Q360*'Variables AMS'!Q397/'Variables AMS'!Q$64*'Variables AMS'!$S$64</f>
        <v>0</v>
      </c>
      <c r="T95" s="21">
        <f>'Variables AMS'!R360*'Variables AMS'!R397/'Variables AMS'!R$64*'Variables AMS'!$S$64</f>
        <v>0</v>
      </c>
      <c r="U95" s="21">
        <f>'Variables AMS'!S360*'Variables AMS'!S397/'Variables AMS'!S$64*'Variables AMS'!$S$64</f>
        <v>0</v>
      </c>
      <c r="V95" s="21">
        <f>'Variables AMS'!T360*'Variables AMS'!T397/'Variables AMS'!T$64*'Variables AMS'!$S$64</f>
        <v>0</v>
      </c>
      <c r="W95" s="21">
        <f>'Variables AMS'!U360*'Variables AMS'!U397/'Variables AMS'!U$64*'Variables AMS'!$S$64</f>
        <v>0</v>
      </c>
      <c r="X95" s="21">
        <f>'Variables AMS'!V360*'Variables AMS'!V397/'Variables AMS'!V$64*'Variables AMS'!$S$64</f>
        <v>0</v>
      </c>
      <c r="Y95" s="21">
        <f>'Variables AMS'!W360*'Variables AMS'!W397/'Variables AMS'!W$64*'Variables AMS'!$S$64</f>
        <v>0</v>
      </c>
      <c r="Z95" s="21">
        <f>'Variables AMS'!X360*'Variables AMS'!X397/'Variables AMS'!X$64*'Variables AMS'!$S$64</f>
        <v>0</v>
      </c>
      <c r="AA95" s="21">
        <f>'Variables AMS'!Y360*'Variables AMS'!Y397/'Variables AMS'!Y$64*'Variables AMS'!$S$64</f>
        <v>0</v>
      </c>
      <c r="AB95" s="21">
        <f>'Variables AMS'!Z360*'Variables AMS'!Z397/'Variables AMS'!Z$64*'Variables AMS'!$S$64</f>
        <v>0</v>
      </c>
      <c r="AC95" s="21">
        <f>'Variables AMS'!AA360*'Variables AMS'!AA397/'Variables AMS'!AA$64*'Variables AMS'!$S$64</f>
        <v>0</v>
      </c>
      <c r="AD95" s="21">
        <f>'Variables AMS'!AB360*'Variables AMS'!AB397/'Variables AMS'!AB$64*'Variables AMS'!$S$64</f>
        <v>0</v>
      </c>
      <c r="AE95" s="21">
        <f>'Variables AMS'!AC360*'Variables AMS'!AC397/'Variables AMS'!AC$64*'Variables AMS'!$S$64</f>
        <v>0</v>
      </c>
      <c r="AF95" s="21">
        <f>'Variables AMS'!AD360*'Variables AMS'!AD397/'Variables AMS'!AD$64*'Variables AMS'!$S$64</f>
        <v>0</v>
      </c>
      <c r="AG95" s="21">
        <f>'Variables AMS'!AE360*'Variables AMS'!AE397/'Variables AMS'!AE$64*'Variables AMS'!$S$64</f>
        <v>0</v>
      </c>
      <c r="AH95" s="21">
        <f>'Variables AMS'!AF360*'Variables AMS'!AF397/'Variables AMS'!AF$64*'Variables AMS'!$S$64</f>
        <v>0</v>
      </c>
      <c r="AI95" s="21">
        <f>'Variables AMS'!AG360*'Variables AMS'!AG397/'Variables AMS'!AG$64*'Variables AMS'!$S$64</f>
        <v>0</v>
      </c>
      <c r="AJ95" s="21">
        <f>'Variables AMS'!AH360*'Variables AMS'!AH397/'Variables AMS'!AH$64*'Variables AMS'!$S$64</f>
        <v>0</v>
      </c>
      <c r="AK95" s="21">
        <f>'Variables AMS'!AI360*'Variables AMS'!AI397/'Variables AMS'!AI$64*'Variables AMS'!$S$64</f>
        <v>0</v>
      </c>
      <c r="AL95" s="21">
        <f>'Variables AMS'!AJ360*'Variables AMS'!AJ397/'Variables AMS'!AJ$64*'Variables AMS'!$S$64</f>
        <v>0</v>
      </c>
      <c r="AM95" s="21">
        <f>'Variables AMS'!AK360*'Variables AMS'!AK397/'Variables AMS'!AK$64*'Variables AMS'!$S$64</f>
        <v>0</v>
      </c>
      <c r="AN95" s="21">
        <f>'Variables AMS'!AL360*'Variables AMS'!AL397/'Variables AMS'!AL$64*'Variables AMS'!$S$64</f>
        <v>0</v>
      </c>
      <c r="AO95" s="21">
        <f>'Variables AMS'!AM360*'Variables AMS'!AM397/'Variables AMS'!AM$64*'Variables AMS'!$S$64</f>
        <v>0</v>
      </c>
      <c r="AP95" s="21">
        <f>'Variables AMS'!AN360*'Variables AMS'!AN397/'Variables AMS'!AN$64*'Variables AMS'!$S$64</f>
        <v>0</v>
      </c>
      <c r="AQ95" s="21">
        <f>'Variables AMS'!AO360*'Variables AMS'!AO397/'Variables AMS'!AO$64*'Variables AMS'!$S$64</f>
        <v>0</v>
      </c>
      <c r="AR95" s="21">
        <f>'Variables AMS'!AP360*'Variables AMS'!AP397/'Variables AMS'!AP$64*'Variables AMS'!$S$64</f>
        <v>0</v>
      </c>
      <c r="AS95" s="21">
        <f>'Variables AMS'!AQ360*'Variables AMS'!AQ397/'Variables AMS'!AQ$64*'Variables AMS'!$S$64</f>
        <v>0</v>
      </c>
      <c r="AT95" s="21">
        <f>'Variables AMS'!AR360*'Variables AMS'!AR397/'Variables AMS'!AR$64*'Variables AMS'!$S$64</f>
        <v>0</v>
      </c>
      <c r="AU95" s="21">
        <f>'Variables AMS'!AS360*'Variables AMS'!AS397/'Variables AMS'!AS$64*'Variables AMS'!$S$64</f>
        <v>0</v>
      </c>
      <c r="AV95" s="21">
        <f>'Variables AMS'!AT360*'Variables AMS'!AT397/'Variables AMS'!AT$64*'Variables AMS'!$S$64</f>
        <v>0</v>
      </c>
      <c r="AW95" s="21">
        <f>'Variables AMS'!AU360*'Variables AMS'!AU397/'Variables AMS'!AU$64*'Variables AMS'!$S$64</f>
        <v>0</v>
      </c>
      <c r="AX95" s="21">
        <f>'Variables AMS'!AV360*'Variables AMS'!AV397/'Variables AMS'!AV$64*'Variables AMS'!$S$64</f>
        <v>0</v>
      </c>
    </row>
    <row r="98" spans="1:50" x14ac:dyDescent="0.25">
      <c r="A98" s="165" t="s">
        <v>315</v>
      </c>
      <c r="B98" s="26" t="s">
        <v>314</v>
      </c>
      <c r="C98" t="s">
        <v>152</v>
      </c>
      <c r="D98" s="21">
        <f>'Variables AMS'!B307*'Variables AMS'!B270/'Variables AMS'!B$64*'Variables AMS'!$S$64</f>
        <v>22.959989296948535</v>
      </c>
      <c r="E98" s="21">
        <f>'Variables AMS'!C307*'Variables AMS'!C270/'Variables AMS'!C$64*'Variables AMS'!$S$64</f>
        <v>23.051995406847833</v>
      </c>
      <c r="F98" s="21">
        <f>'Variables AMS'!D307*'Variables AMS'!D270/'Variables AMS'!D$64*'Variables AMS'!$S$64</f>
        <v>23.516719031352142</v>
      </c>
      <c r="G98" s="21">
        <f>'Variables AMS'!E307*'Variables AMS'!E270/'Variables AMS'!E$64*'Variables AMS'!$S$64</f>
        <v>23.614476885868108</v>
      </c>
      <c r="H98" s="21">
        <f>'Variables AMS'!F307*'Variables AMS'!F270/'Variables AMS'!F$64*'Variables AMS'!$S$64</f>
        <v>21.560477409188262</v>
      </c>
      <c r="I98" s="21">
        <f>'Variables AMS'!G307*'Variables AMS'!G270/'Variables AMS'!G$64*'Variables AMS'!$S$64</f>
        <v>19.005195747070903</v>
      </c>
      <c r="J98" s="21">
        <f>'Variables AMS'!H307*'Variables AMS'!H270/'Variables AMS'!H$64*'Variables AMS'!$S$64</f>
        <v>17.629131620134693</v>
      </c>
      <c r="K98" s="21">
        <f>'Variables AMS'!I307*'Variables AMS'!I270/'Variables AMS'!I$64*'Variables AMS'!$S$64</f>
        <v>16.531171689034284</v>
      </c>
      <c r="L98" s="21">
        <f>'Variables AMS'!J307*'Variables AMS'!J270/'Variables AMS'!J$64*'Variables AMS'!$S$64</f>
        <v>15.864340283651357</v>
      </c>
      <c r="M98" s="21">
        <f>'Variables AMS'!K307*'Variables AMS'!K270/'Variables AMS'!K$64*'Variables AMS'!$S$64</f>
        <v>15.900109391139239</v>
      </c>
      <c r="N98" s="21">
        <f>'Variables AMS'!L307*'Variables AMS'!L270/'Variables AMS'!L$64*'Variables AMS'!$S$64</f>
        <v>15.340382524518555</v>
      </c>
      <c r="O98" s="21">
        <f>'Variables AMS'!M307*'Variables AMS'!M270/'Variables AMS'!M$64*'Variables AMS'!$S$64</f>
        <v>14.183319913883807</v>
      </c>
      <c r="P98" s="21">
        <f>'Variables AMS'!N307*'Variables AMS'!N270/'Variables AMS'!N$64*'Variables AMS'!$S$64</f>
        <v>11.157879702406012</v>
      </c>
      <c r="Q98" s="21">
        <f>'Variables AMS'!O307*'Variables AMS'!O270/'Variables AMS'!O$64*'Variables AMS'!$S$64</f>
        <v>8.2000701202856749</v>
      </c>
      <c r="R98" s="21">
        <f>'Variables AMS'!P307*'Variables AMS'!P270/'Variables AMS'!P$64*'Variables AMS'!$S$64</f>
        <v>6.0838978477449288</v>
      </c>
      <c r="S98" s="21">
        <f>'Variables AMS'!Q307*'Variables AMS'!Q270/'Variables AMS'!Q$64*'Variables AMS'!$S$64</f>
        <v>5.3774569367738723</v>
      </c>
      <c r="T98" s="21">
        <f>'Variables AMS'!R307*'Variables AMS'!R270/'Variables AMS'!R$64*'Variables AMS'!$S$64</f>
        <v>4.8817124708414443</v>
      </c>
      <c r="U98" s="21">
        <f>'Variables AMS'!S307*'Variables AMS'!S270/'Variables AMS'!S$64*'Variables AMS'!$S$64</f>
        <v>4.615496056221617</v>
      </c>
      <c r="V98" s="21">
        <f>'Variables AMS'!T307*'Variables AMS'!T270/'Variables AMS'!T$64*'Variables AMS'!$S$64</f>
        <v>4.6068668487846436</v>
      </c>
      <c r="W98" s="21">
        <f>'Variables AMS'!U307*'Variables AMS'!U270/'Variables AMS'!U$64*'Variables AMS'!$S$64</f>
        <v>4.7061168725671374</v>
      </c>
      <c r="X98" s="21">
        <f>'Variables AMS'!V307*'Variables AMS'!V270/'Variables AMS'!V$64*'Variables AMS'!$S$64</f>
        <v>4.7796772736454907</v>
      </c>
      <c r="Y98" s="21">
        <f>'Variables AMS'!W307*'Variables AMS'!W270/'Variables AMS'!W$64*'Variables AMS'!$S$64</f>
        <v>4.7976772283037317</v>
      </c>
      <c r="Z98" s="21">
        <f>'Variables AMS'!X307*'Variables AMS'!X270/'Variables AMS'!X$64*'Variables AMS'!$S$64</f>
        <v>4.9265689750216035</v>
      </c>
      <c r="AA98" s="21">
        <f>'Variables AMS'!Y307*'Variables AMS'!Y270/'Variables AMS'!Y$64*'Variables AMS'!$S$64</f>
        <v>5.0001515840044926</v>
      </c>
      <c r="AB98" s="21">
        <f>'Variables AMS'!Z307*'Variables AMS'!Z270/'Variables AMS'!Z$64*'Variables AMS'!$S$64</f>
        <v>4.9941485559326466</v>
      </c>
      <c r="AC98" s="21">
        <f>'Variables AMS'!AA307*'Variables AMS'!AA270/'Variables AMS'!AA$64*'Variables AMS'!$S$64</f>
        <v>4.7266709843725598</v>
      </c>
      <c r="AD98" s="21">
        <f>'Variables AMS'!AB307*'Variables AMS'!AB270/'Variables AMS'!AB$64*'Variables AMS'!$S$64</f>
        <v>4.3736323962733286</v>
      </c>
      <c r="AE98" s="21">
        <f>'Variables AMS'!AC307*'Variables AMS'!AC270/'Variables AMS'!AC$64*'Variables AMS'!$S$64</f>
        <v>4.1576731351176717</v>
      </c>
      <c r="AF98" s="21">
        <f>'Variables AMS'!AD307*'Variables AMS'!AD270/'Variables AMS'!AD$64*'Variables AMS'!$S$64</f>
        <v>4.0412909416295681</v>
      </c>
      <c r="AG98" s="21">
        <f>'Variables AMS'!AE307*'Variables AMS'!AE270/'Variables AMS'!AE$64*'Variables AMS'!$S$64</f>
        <v>3.9663755492846611</v>
      </c>
      <c r="AH98" s="21">
        <f>'Variables AMS'!AF307*'Variables AMS'!AF270/'Variables AMS'!AF$64*'Variables AMS'!$S$64</f>
        <v>3.9180366978784065</v>
      </c>
      <c r="AI98" s="21">
        <f>'Variables AMS'!AG307*'Variables AMS'!AG270/'Variables AMS'!AG$64*'Variables AMS'!$S$64</f>
        <v>3.8637099847138563</v>
      </c>
      <c r="AJ98" s="21">
        <f>'Variables AMS'!AH307*'Variables AMS'!AH270/'Variables AMS'!AH$64*'Variables AMS'!$S$64</f>
        <v>3.8385106308679044</v>
      </c>
      <c r="AK98" s="21">
        <f>'Variables AMS'!AI307*'Variables AMS'!AI270/'Variables AMS'!AI$64*'Variables AMS'!$S$64</f>
        <v>3.8332445872063809</v>
      </c>
      <c r="AL98" s="21">
        <f>'Variables AMS'!AJ307*'Variables AMS'!AJ270/'Variables AMS'!AJ$64*'Variables AMS'!$S$64</f>
        <v>3.8272210158421487</v>
      </c>
      <c r="AM98" s="21">
        <f>'Variables AMS'!AK307*'Variables AMS'!AK270/'Variables AMS'!AK$64*'Variables AMS'!$S$64</f>
        <v>3.8382862548965284</v>
      </c>
      <c r="AN98" s="21">
        <f>'Variables AMS'!AL307*'Variables AMS'!AL270/'Variables AMS'!AL$64*'Variables AMS'!$S$64</f>
        <v>3.8749034776339188</v>
      </c>
      <c r="AO98" s="21">
        <f>'Variables AMS'!AM307*'Variables AMS'!AM270/'Variables AMS'!AM$64*'Variables AMS'!$S$64</f>
        <v>3.8405815026389956</v>
      </c>
      <c r="AP98" s="21">
        <f>'Variables AMS'!AN307*'Variables AMS'!AN270/'Variables AMS'!AN$64*'Variables AMS'!$S$64</f>
        <v>3.7570083846076598</v>
      </c>
      <c r="AQ98" s="21">
        <f>'Variables AMS'!AO307*'Variables AMS'!AO270/'Variables AMS'!AO$64*'Variables AMS'!$S$64</f>
        <v>3.6576994060022101</v>
      </c>
      <c r="AR98" s="21">
        <f>'Variables AMS'!AP307*'Variables AMS'!AP270/'Variables AMS'!AP$64*'Variables AMS'!$S$64</f>
        <v>3.566429320571451</v>
      </c>
      <c r="AS98" s="21">
        <f>'Variables AMS'!AQ307*'Variables AMS'!AQ270/'Variables AMS'!AQ$64*'Variables AMS'!$S$64</f>
        <v>3.4878172054576555</v>
      </c>
      <c r="AT98" s="21">
        <f>'Variables AMS'!AR307*'Variables AMS'!AR270/'Variables AMS'!AR$64*'Variables AMS'!$S$64</f>
        <v>3.4448513561831762</v>
      </c>
      <c r="AU98" s="21">
        <f>'Variables AMS'!AS307*'Variables AMS'!AS270/'Variables AMS'!AS$64*'Variables AMS'!$S$64</f>
        <v>3.4255513924293792</v>
      </c>
      <c r="AV98" s="21">
        <f>'Variables AMS'!AT307*'Variables AMS'!AT270/'Variables AMS'!AT$64*'Variables AMS'!$S$64</f>
        <v>3.4158560239458362</v>
      </c>
      <c r="AW98" s="21">
        <f>'Variables AMS'!AU307*'Variables AMS'!AU270/'Variables AMS'!AU$64*'Variables AMS'!$S$64</f>
        <v>3.4071961752295596</v>
      </c>
      <c r="AX98" s="21">
        <f>'Variables AMS'!AV307*'Variables AMS'!AV270/'Variables AMS'!AV$64*'Variables AMS'!$S$64</f>
        <v>3.3975235604807499</v>
      </c>
    </row>
    <row r="99" spans="1:50" x14ac:dyDescent="0.25">
      <c r="A99" s="165"/>
      <c r="B99" s="167" t="s">
        <v>311</v>
      </c>
      <c r="C99" t="s">
        <v>153</v>
      </c>
      <c r="D99" s="21">
        <f>'Variables AMS'!B308*'Variables AMS'!B271/'Variables AMS'!B$64*'Variables AMS'!$S$64</f>
        <v>677.32149336602583</v>
      </c>
      <c r="E99" s="21">
        <f>'Variables AMS'!C308*'Variables AMS'!C271/'Variables AMS'!C$64*'Variables AMS'!$S$64</f>
        <v>680.03568085757161</v>
      </c>
      <c r="F99" s="21">
        <f>'Variables AMS'!D308*'Variables AMS'!D271/'Variables AMS'!D$64*'Variables AMS'!$S$64</f>
        <v>693.73850942453225</v>
      </c>
      <c r="G99" s="21">
        <f>'Variables AMS'!E308*'Variables AMS'!E271/'Variables AMS'!E$64*'Variables AMS'!$S$64</f>
        <v>702.45024564381526</v>
      </c>
      <c r="H99" s="21">
        <f>'Variables AMS'!F308*'Variables AMS'!F271/'Variables AMS'!F$64*'Variables AMS'!$S$64</f>
        <v>690.94739011019567</v>
      </c>
      <c r="I99" s="21">
        <f>'Variables AMS'!G308*'Variables AMS'!G271/'Variables AMS'!G$64*'Variables AMS'!$S$64</f>
        <v>664.18117030080157</v>
      </c>
      <c r="J99" s="21">
        <f>'Variables AMS'!H308*'Variables AMS'!H271/'Variables AMS'!H$64*'Variables AMS'!$S$64</f>
        <v>641.58736280258438</v>
      </c>
      <c r="K99" s="21">
        <f>'Variables AMS'!I308*'Variables AMS'!I271/'Variables AMS'!I$64*'Variables AMS'!$S$64</f>
        <v>618.14597002094706</v>
      </c>
      <c r="L99" s="21">
        <f>'Variables AMS'!J308*'Variables AMS'!J271/'Variables AMS'!J$64*'Variables AMS'!$S$64</f>
        <v>594.32114880130143</v>
      </c>
      <c r="M99" s="21">
        <f>'Variables AMS'!K308*'Variables AMS'!K271/'Variables AMS'!K$64*'Variables AMS'!$S$64</f>
        <v>571.99855836983193</v>
      </c>
      <c r="N99" s="21">
        <f>'Variables AMS'!L308*'Variables AMS'!L271/'Variables AMS'!L$64*'Variables AMS'!$S$64</f>
        <v>554.5320627107468</v>
      </c>
      <c r="O99" s="21">
        <f>'Variables AMS'!M308*'Variables AMS'!M271/'Variables AMS'!M$64*'Variables AMS'!$S$64</f>
        <v>544.1905966223826</v>
      </c>
      <c r="P99" s="21">
        <f>'Variables AMS'!N308*'Variables AMS'!N271/'Variables AMS'!N$64*'Variables AMS'!$S$64</f>
        <v>530.90111365229825</v>
      </c>
      <c r="Q99" s="21">
        <f>'Variables AMS'!O308*'Variables AMS'!O271/'Variables AMS'!O$64*'Variables AMS'!$S$64</f>
        <v>514.55851180695163</v>
      </c>
      <c r="R99" s="21">
        <f>'Variables AMS'!P308*'Variables AMS'!P271/'Variables AMS'!P$64*'Variables AMS'!$S$64</f>
        <v>495.12429004763726</v>
      </c>
      <c r="S99" s="21">
        <f>'Variables AMS'!Q308*'Variables AMS'!Q271/'Variables AMS'!Q$64*'Variables AMS'!$S$64</f>
        <v>479.18888672478022</v>
      </c>
      <c r="T99" s="21">
        <f>'Variables AMS'!R308*'Variables AMS'!R271/'Variables AMS'!R$64*'Variables AMS'!$S$64</f>
        <v>458.48739942033046</v>
      </c>
      <c r="U99" s="21">
        <f>'Variables AMS'!S308*'Variables AMS'!S271/'Variables AMS'!S$64*'Variables AMS'!$S$64</f>
        <v>443.7239202965302</v>
      </c>
      <c r="V99" s="21">
        <f>'Variables AMS'!T308*'Variables AMS'!T271/'Variables AMS'!T$64*'Variables AMS'!$S$64</f>
        <v>432.00199272366086</v>
      </c>
      <c r="W99" s="21">
        <f>'Variables AMS'!U308*'Variables AMS'!U271/'Variables AMS'!U$64*'Variables AMS'!$S$64</f>
        <v>420.27450036758108</v>
      </c>
      <c r="X99" s="21">
        <f>'Variables AMS'!V308*'Variables AMS'!V271/'Variables AMS'!V$64*'Variables AMS'!$S$64</f>
        <v>401.59844610888064</v>
      </c>
      <c r="Y99" s="21">
        <f>'Variables AMS'!W308*'Variables AMS'!W271/'Variables AMS'!W$64*'Variables AMS'!$S$64</f>
        <v>381.02367492760254</v>
      </c>
      <c r="Z99" s="21">
        <f>'Variables AMS'!X308*'Variables AMS'!X271/'Variables AMS'!X$64*'Variables AMS'!$S$64</f>
        <v>362.37190450849602</v>
      </c>
      <c r="AA99" s="21">
        <f>'Variables AMS'!Y308*'Variables AMS'!Y271/'Variables AMS'!Y$64*'Variables AMS'!$S$64</f>
        <v>346.96531455069442</v>
      </c>
      <c r="AB99" s="21">
        <f>'Variables AMS'!Z308*'Variables AMS'!Z271/'Variables AMS'!Z$64*'Variables AMS'!$S$64</f>
        <v>333.45542932600125</v>
      </c>
      <c r="AC99" s="21">
        <f>'Variables AMS'!AA308*'Variables AMS'!AA271/'Variables AMS'!AA$64*'Variables AMS'!$S$64</f>
        <v>319.56794950294471</v>
      </c>
      <c r="AD99" s="21">
        <f>'Variables AMS'!AB308*'Variables AMS'!AB271/'Variables AMS'!AB$64*'Variables AMS'!$S$64</f>
        <v>305.47142198633452</v>
      </c>
      <c r="AE99" s="21">
        <f>'Variables AMS'!AC308*'Variables AMS'!AC271/'Variables AMS'!AC$64*'Variables AMS'!$S$64</f>
        <v>290.07741631139476</v>
      </c>
      <c r="AF99" s="21">
        <f>'Variables AMS'!AD308*'Variables AMS'!AD271/'Variables AMS'!AD$64*'Variables AMS'!$S$64</f>
        <v>274.31524865337525</v>
      </c>
      <c r="AG99" s="21">
        <f>'Variables AMS'!AE308*'Variables AMS'!AE271/'Variables AMS'!AE$64*'Variables AMS'!$S$64</f>
        <v>258.63856671833986</v>
      </c>
      <c r="AH99" s="21">
        <f>'Variables AMS'!AF308*'Variables AMS'!AF271/'Variables AMS'!AF$64*'Variables AMS'!$S$64</f>
        <v>243.42548256311221</v>
      </c>
      <c r="AI99" s="21">
        <f>'Variables AMS'!AG308*'Variables AMS'!AG271/'Variables AMS'!AG$64*'Variables AMS'!$S$64</f>
        <v>228.52302752597055</v>
      </c>
      <c r="AJ99" s="21">
        <f>'Variables AMS'!AH308*'Variables AMS'!AH271/'Variables AMS'!AH$64*'Variables AMS'!$S$64</f>
        <v>213.50641813259094</v>
      </c>
      <c r="AK99" s="21">
        <f>'Variables AMS'!AI308*'Variables AMS'!AI271/'Variables AMS'!AI$64*'Variables AMS'!$S$64</f>
        <v>198.11961989763182</v>
      </c>
      <c r="AL99" s="21">
        <f>'Variables AMS'!AJ308*'Variables AMS'!AJ271/'Variables AMS'!AJ$64*'Variables AMS'!$S$64</f>
        <v>182.3336041235051</v>
      </c>
      <c r="AM99" s="21">
        <f>'Variables AMS'!AK308*'Variables AMS'!AK271/'Variables AMS'!AK$64*'Variables AMS'!$S$64</f>
        <v>166.45789617747363</v>
      </c>
      <c r="AN99" s="21">
        <f>'Variables AMS'!AL308*'Variables AMS'!AL271/'Variables AMS'!AL$64*'Variables AMS'!$S$64</f>
        <v>150.14584964872117</v>
      </c>
      <c r="AO99" s="21">
        <f>'Variables AMS'!AM308*'Variables AMS'!AM271/'Variables AMS'!AM$64*'Variables AMS'!$S$64</f>
        <v>137.94437804453301</v>
      </c>
      <c r="AP99" s="21">
        <f>'Variables AMS'!AN308*'Variables AMS'!AN271/'Variables AMS'!AN$64*'Variables AMS'!$S$64</f>
        <v>128.02207839226301</v>
      </c>
      <c r="AQ99" s="21">
        <f>'Variables AMS'!AO308*'Variables AMS'!AO271/'Variables AMS'!AO$64*'Variables AMS'!$S$64</f>
        <v>119.21798982694007</v>
      </c>
      <c r="AR99" s="21">
        <f>'Variables AMS'!AP308*'Variables AMS'!AP271/'Variables AMS'!AP$64*'Variables AMS'!$S$64</f>
        <v>110.79532228038434</v>
      </c>
      <c r="AS99" s="21">
        <f>'Variables AMS'!AQ308*'Variables AMS'!AQ271/'Variables AMS'!AQ$64*'Variables AMS'!$S$64</f>
        <v>101.41648330448525</v>
      </c>
      <c r="AT99" s="21">
        <f>'Variables AMS'!AR308*'Variables AMS'!AR271/'Variables AMS'!AR$64*'Variables AMS'!$S$64</f>
        <v>96.761860412740845</v>
      </c>
      <c r="AU99" s="21">
        <f>'Variables AMS'!AS308*'Variables AMS'!AS271/'Variables AMS'!AS$64*'Variables AMS'!$S$64</f>
        <v>94.861744842527159</v>
      </c>
      <c r="AV99" s="21">
        <f>'Variables AMS'!AT308*'Variables AMS'!AT271/'Variables AMS'!AT$64*'Variables AMS'!$S$64</f>
        <v>93.776489818344857</v>
      </c>
      <c r="AW99" s="21">
        <f>'Variables AMS'!AU308*'Variables AMS'!AU271/'Variables AMS'!AU$64*'Variables AMS'!$S$64</f>
        <v>92.377553991503589</v>
      </c>
      <c r="AX99" s="21">
        <f>'Variables AMS'!AV308*'Variables AMS'!AV271/'Variables AMS'!AV$64*'Variables AMS'!$S$64</f>
        <v>90.348343784201418</v>
      </c>
    </row>
    <row r="100" spans="1:50" x14ac:dyDescent="0.25">
      <c r="A100" s="165"/>
      <c r="B100" s="167"/>
      <c r="C100" t="s">
        <v>154</v>
      </c>
      <c r="D100" s="21">
        <f>'Variables AMS'!B309*'Variables AMS'!B272/'Variables AMS'!B$64*'Variables AMS'!$S$64</f>
        <v>95.940324124320341</v>
      </c>
      <c r="E100" s="21">
        <f>'Variables AMS'!C309*'Variables AMS'!C272/'Variables AMS'!C$64*'Variables AMS'!$S$64</f>
        <v>96.324779704459871</v>
      </c>
      <c r="F100" s="21">
        <f>'Variables AMS'!D309*'Variables AMS'!D272/'Variables AMS'!D$64*'Variables AMS'!$S$64</f>
        <v>98.143139588775185</v>
      </c>
      <c r="G100" s="21">
        <f>'Variables AMS'!E309*'Variables AMS'!E272/'Variables AMS'!E$64*'Variables AMS'!$S$64</f>
        <v>129.03306661186517</v>
      </c>
      <c r="H100" s="21">
        <f>'Variables AMS'!F309*'Variables AMS'!F272/'Variables AMS'!F$64*'Variables AMS'!$S$64</f>
        <v>179.21678983331384</v>
      </c>
      <c r="I100" s="21">
        <f>'Variables AMS'!G309*'Variables AMS'!G272/'Variables AMS'!G$64*'Variables AMS'!$S$64</f>
        <v>234.42580518606982</v>
      </c>
      <c r="J100" s="21">
        <f>'Variables AMS'!H309*'Variables AMS'!H272/'Variables AMS'!H$64*'Variables AMS'!$S$64</f>
        <v>284.27277436564606</v>
      </c>
      <c r="K100" s="21">
        <f>'Variables AMS'!I309*'Variables AMS'!I272/'Variables AMS'!I$64*'Variables AMS'!$S$64</f>
        <v>321.57087506549942</v>
      </c>
      <c r="L100" s="21">
        <f>'Variables AMS'!J309*'Variables AMS'!J272/'Variables AMS'!J$64*'Variables AMS'!$S$64</f>
        <v>349.46862711524921</v>
      </c>
      <c r="M100" s="21">
        <f>'Variables AMS'!K309*'Variables AMS'!K272/'Variables AMS'!K$64*'Variables AMS'!$S$64</f>
        <v>373.61209100398679</v>
      </c>
      <c r="N100" s="21">
        <f>'Variables AMS'!L309*'Variables AMS'!L272/'Variables AMS'!L$64*'Variables AMS'!$S$64</f>
        <v>399.61096542727154</v>
      </c>
      <c r="O100" s="21">
        <f>'Variables AMS'!M309*'Variables AMS'!M272/'Variables AMS'!M$64*'Variables AMS'!$S$64</f>
        <v>430.65538481871306</v>
      </c>
      <c r="P100" s="21">
        <f>'Variables AMS'!N309*'Variables AMS'!N272/'Variables AMS'!N$64*'Variables AMS'!$S$64</f>
        <v>437.96637326997546</v>
      </c>
      <c r="Q100" s="21">
        <f>'Variables AMS'!O309*'Variables AMS'!O272/'Variables AMS'!O$64*'Variables AMS'!$S$64</f>
        <v>429.29449807777479</v>
      </c>
      <c r="R100" s="21">
        <f>'Variables AMS'!P309*'Variables AMS'!P272/'Variables AMS'!P$64*'Variables AMS'!$S$64</f>
        <v>414.66965506727291</v>
      </c>
      <c r="S100" s="21">
        <f>'Variables AMS'!Q309*'Variables AMS'!Q272/'Variables AMS'!Q$64*'Variables AMS'!$S$64</f>
        <v>404.7257192885441</v>
      </c>
      <c r="T100" s="21">
        <f>'Variables AMS'!R309*'Variables AMS'!R272/'Variables AMS'!R$64*'Variables AMS'!$S$64</f>
        <v>393.17467392912545</v>
      </c>
      <c r="U100" s="21">
        <f>'Variables AMS'!S309*'Variables AMS'!S272/'Variables AMS'!S$64*'Variables AMS'!$S$64</f>
        <v>396.54121597799673</v>
      </c>
      <c r="V100" s="21">
        <f>'Variables AMS'!T309*'Variables AMS'!T272/'Variables AMS'!T$64*'Variables AMS'!$S$64</f>
        <v>407.17595922188599</v>
      </c>
      <c r="W100" s="21">
        <f>'Variables AMS'!U309*'Variables AMS'!U272/'Variables AMS'!U$64*'Variables AMS'!$S$64</f>
        <v>417.45882461945723</v>
      </c>
      <c r="X100" s="21">
        <f>'Variables AMS'!V309*'Variables AMS'!V272/'Variables AMS'!V$64*'Variables AMS'!$S$64</f>
        <v>436.59543920458691</v>
      </c>
      <c r="Y100" s="21">
        <f>'Variables AMS'!W309*'Variables AMS'!W272/'Variables AMS'!W$64*'Variables AMS'!$S$64</f>
        <v>462.42555359477109</v>
      </c>
      <c r="Z100" s="21">
        <f>'Variables AMS'!X309*'Variables AMS'!X272/'Variables AMS'!X$64*'Variables AMS'!$S$64</f>
        <v>473.31717522394138</v>
      </c>
      <c r="AA100" s="21">
        <f>'Variables AMS'!Y309*'Variables AMS'!Y272/'Variables AMS'!Y$64*'Variables AMS'!$S$64</f>
        <v>474.91801296269585</v>
      </c>
      <c r="AB100" s="21">
        <f>'Variables AMS'!Z309*'Variables AMS'!Z272/'Variables AMS'!Z$64*'Variables AMS'!$S$64</f>
        <v>473.78311272728962</v>
      </c>
      <c r="AC100" s="21">
        <f>'Variables AMS'!AA309*'Variables AMS'!AA272/'Variables AMS'!AA$64*'Variables AMS'!$S$64</f>
        <v>471.980075789924</v>
      </c>
      <c r="AD100" s="21">
        <f>'Variables AMS'!AB309*'Variables AMS'!AB272/'Variables AMS'!AB$64*'Variables AMS'!$S$64</f>
        <v>471.78281294643557</v>
      </c>
      <c r="AE100" s="21">
        <f>'Variables AMS'!AC309*'Variables AMS'!AC272/'Variables AMS'!AC$64*'Variables AMS'!$S$64</f>
        <v>520.54846839949789</v>
      </c>
      <c r="AF100" s="21">
        <f>'Variables AMS'!AD309*'Variables AMS'!AD272/'Variables AMS'!AD$64*'Variables AMS'!$S$64</f>
        <v>603.87994079384816</v>
      </c>
      <c r="AG100" s="21">
        <f>'Variables AMS'!AE309*'Variables AMS'!AE272/'Variables AMS'!AE$64*'Variables AMS'!$S$64</f>
        <v>703.59554817135654</v>
      </c>
      <c r="AH100" s="21">
        <f>'Variables AMS'!AF309*'Variables AMS'!AF272/'Variables AMS'!AF$64*'Variables AMS'!$S$64</f>
        <v>805.59145488276522</v>
      </c>
      <c r="AI100" s="21">
        <f>'Variables AMS'!AG309*'Variables AMS'!AG272/'Variables AMS'!AG$64*'Variables AMS'!$S$64</f>
        <v>905.15446187350938</v>
      </c>
      <c r="AJ100" s="21">
        <f>'Variables AMS'!AH309*'Variables AMS'!AH272/'Variables AMS'!AH$64*'Variables AMS'!$S$64</f>
        <v>1012.6148328161246</v>
      </c>
      <c r="AK100" s="21">
        <f>'Variables AMS'!AI309*'Variables AMS'!AI272/'Variables AMS'!AI$64*'Variables AMS'!$S$64</f>
        <v>1131.1342039503654</v>
      </c>
      <c r="AL100" s="21">
        <f>'Variables AMS'!AJ309*'Variables AMS'!AJ272/'Variables AMS'!AJ$64*'Variables AMS'!$S$64</f>
        <v>1263.3590206696151</v>
      </c>
      <c r="AM100" s="21">
        <f>'Variables AMS'!AK309*'Variables AMS'!AK272/'Variables AMS'!AK$64*'Variables AMS'!$S$64</f>
        <v>1410.1261032538966</v>
      </c>
      <c r="AN100" s="21">
        <f>'Variables AMS'!AL309*'Variables AMS'!AL272/'Variables AMS'!AL$64*'Variables AMS'!$S$64</f>
        <v>1576.3981034369269</v>
      </c>
      <c r="AO100" s="21">
        <f>'Variables AMS'!AM309*'Variables AMS'!AM272/'Variables AMS'!AM$64*'Variables AMS'!$S$64</f>
        <v>1670.4405053120574</v>
      </c>
      <c r="AP100" s="21">
        <f>'Variables AMS'!AN309*'Variables AMS'!AN272/'Variables AMS'!AN$64*'Variables AMS'!$S$64</f>
        <v>1718.8430630278758</v>
      </c>
      <c r="AQ100" s="21">
        <f>'Variables AMS'!AO309*'Variables AMS'!AO272/'Variables AMS'!AO$64*'Variables AMS'!$S$64</f>
        <v>1771.4975685864974</v>
      </c>
      <c r="AR100" s="21">
        <f>'Variables AMS'!AP309*'Variables AMS'!AP272/'Variables AMS'!AP$64*'Variables AMS'!$S$64</f>
        <v>1862.7562322884696</v>
      </c>
      <c r="AS100" s="21">
        <f>'Variables AMS'!AQ309*'Variables AMS'!AQ272/'Variables AMS'!AQ$64*'Variables AMS'!$S$64</f>
        <v>1992.9760055266881</v>
      </c>
      <c r="AT100" s="21">
        <f>'Variables AMS'!AR309*'Variables AMS'!AR272/'Variables AMS'!AR$64*'Variables AMS'!$S$64</f>
        <v>2048.1455656314824</v>
      </c>
      <c r="AU100" s="21">
        <f>'Variables AMS'!AS309*'Variables AMS'!AS272/'Variables AMS'!AS$64*'Variables AMS'!$S$64</f>
        <v>2047.3903878615786</v>
      </c>
      <c r="AV100" s="21">
        <f>'Variables AMS'!AT309*'Variables AMS'!AT272/'Variables AMS'!AT$64*'Variables AMS'!$S$64</f>
        <v>2027.2387421318433</v>
      </c>
      <c r="AW100" s="21">
        <f>'Variables AMS'!AU309*'Variables AMS'!AU272/'Variables AMS'!AU$64*'Variables AMS'!$S$64</f>
        <v>2011.1958295275858</v>
      </c>
      <c r="AX100" s="21">
        <f>'Variables AMS'!AV309*'Variables AMS'!AV272/'Variables AMS'!AV$64*'Variables AMS'!$S$64</f>
        <v>2007.7761461648554</v>
      </c>
    </row>
    <row r="101" spans="1:50" x14ac:dyDescent="0.25">
      <c r="A101" s="165"/>
      <c r="B101" s="167" t="s">
        <v>312</v>
      </c>
      <c r="C101" t="s">
        <v>155</v>
      </c>
      <c r="D101" s="21">
        <f>'Variables AMS'!B310*'Variables AMS'!B273/'Variables AMS'!B$64*'Variables AMS'!$S$64</f>
        <v>5978.493132189652</v>
      </c>
      <c r="E101" s="21">
        <f>'Variables AMS'!C310*'Variables AMS'!C273/'Variables AMS'!C$64*'Variables AMS'!$S$64</f>
        <v>6002.4503687997521</v>
      </c>
      <c r="F101" s="21">
        <f>'Variables AMS'!D310*'Variables AMS'!D273/'Variables AMS'!D$64*'Variables AMS'!$S$64</f>
        <v>6140.2701608552698</v>
      </c>
      <c r="G101" s="21">
        <f>'Variables AMS'!E310*'Variables AMS'!E273/'Variables AMS'!E$64*'Variables AMS'!$S$64</f>
        <v>6381.7404574696502</v>
      </c>
      <c r="H101" s="21">
        <f>'Variables AMS'!F310*'Variables AMS'!F273/'Variables AMS'!F$64*'Variables AMS'!$S$64</f>
        <v>6465.836816317692</v>
      </c>
      <c r="I101" s="21">
        <f>'Variables AMS'!G310*'Variables AMS'!G273/'Variables AMS'!G$64*'Variables AMS'!$S$64</f>
        <v>6004.4623509855646</v>
      </c>
      <c r="J101" s="21">
        <f>'Variables AMS'!H310*'Variables AMS'!H273/'Variables AMS'!H$64*'Variables AMS'!$S$64</f>
        <v>5966.7834575802181</v>
      </c>
      <c r="K101" s="21">
        <f>'Variables AMS'!I310*'Variables AMS'!I273/'Variables AMS'!I$64*'Variables AMS'!$S$64</f>
        <v>6107.1644084209101</v>
      </c>
      <c r="L101" s="21">
        <f>'Variables AMS'!J310*'Variables AMS'!J273/'Variables AMS'!J$64*'Variables AMS'!$S$64</f>
        <v>6213.297794666345</v>
      </c>
      <c r="M101" s="21">
        <f>'Variables AMS'!K310*'Variables AMS'!K273/'Variables AMS'!K$64*'Variables AMS'!$S$64</f>
        <v>6201.7479405710937</v>
      </c>
      <c r="N101" s="21">
        <f>'Variables AMS'!L310*'Variables AMS'!L273/'Variables AMS'!L$64*'Variables AMS'!$S$64</f>
        <v>6091.9596149688832</v>
      </c>
      <c r="O101" s="21">
        <f>'Variables AMS'!M310*'Variables AMS'!M273/'Variables AMS'!M$64*'Variables AMS'!$S$64</f>
        <v>5865.5419728233046</v>
      </c>
      <c r="P101" s="21">
        <f>'Variables AMS'!N310*'Variables AMS'!N273/'Variables AMS'!N$64*'Variables AMS'!$S$64</f>
        <v>5576.4476310604741</v>
      </c>
      <c r="Q101" s="21">
        <f>'Variables AMS'!O310*'Variables AMS'!O273/'Variables AMS'!O$64*'Variables AMS'!$S$64</f>
        <v>5388.6283984283355</v>
      </c>
      <c r="R101" s="21">
        <f>'Variables AMS'!P310*'Variables AMS'!P273/'Variables AMS'!P$64*'Variables AMS'!$S$64</f>
        <v>5250.6501261304893</v>
      </c>
      <c r="S101" s="21">
        <f>'Variables AMS'!Q310*'Variables AMS'!Q273/'Variables AMS'!Q$64*'Variables AMS'!$S$64</f>
        <v>5053.9020419621156</v>
      </c>
      <c r="T101" s="21">
        <f>'Variables AMS'!R310*'Variables AMS'!R273/'Variables AMS'!R$64*'Variables AMS'!$S$64</f>
        <v>4843.1912679400193</v>
      </c>
      <c r="U101" s="21">
        <f>'Variables AMS'!S310*'Variables AMS'!S273/'Variables AMS'!S$64*'Variables AMS'!$S$64</f>
        <v>4843.9082450496226</v>
      </c>
      <c r="V101" s="21">
        <f>'Variables AMS'!T310*'Variables AMS'!T273/'Variables AMS'!T$64*'Variables AMS'!$S$64</f>
        <v>4976.7972437460758</v>
      </c>
      <c r="W101" s="21">
        <f>'Variables AMS'!U310*'Variables AMS'!U273/'Variables AMS'!U$64*'Variables AMS'!$S$64</f>
        <v>5132.4775708462366</v>
      </c>
      <c r="X101" s="21">
        <f>'Variables AMS'!V310*'Variables AMS'!V273/'Variables AMS'!V$64*'Variables AMS'!$S$64</f>
        <v>5202.0696002184513</v>
      </c>
      <c r="Y101" s="21">
        <f>'Variables AMS'!W310*'Variables AMS'!W273/'Variables AMS'!W$64*'Variables AMS'!$S$64</f>
        <v>5158.0373269680649</v>
      </c>
      <c r="Z101" s="21">
        <f>'Variables AMS'!X310*'Variables AMS'!X273/'Variables AMS'!X$64*'Variables AMS'!$S$64</f>
        <v>5080.9844064054932</v>
      </c>
      <c r="AA101" s="21">
        <f>'Variables AMS'!Y310*'Variables AMS'!Y273/'Variables AMS'!Y$64*'Variables AMS'!$S$64</f>
        <v>5020.6208786932848</v>
      </c>
      <c r="AB101" s="21">
        <f>'Variables AMS'!Z310*'Variables AMS'!Z273/'Variables AMS'!Z$64*'Variables AMS'!$S$64</f>
        <v>4980.4111473199646</v>
      </c>
      <c r="AC101" s="21">
        <f>'Variables AMS'!AA310*'Variables AMS'!AA273/'Variables AMS'!AA$64*'Variables AMS'!$S$64</f>
        <v>4959.9439553666125</v>
      </c>
      <c r="AD101" s="21">
        <f>'Variables AMS'!AB310*'Variables AMS'!AB273/'Variables AMS'!AB$64*'Variables AMS'!$S$64</f>
        <v>4946.1258573460209</v>
      </c>
      <c r="AE101" s="21">
        <f>'Variables AMS'!AC310*'Variables AMS'!AC273/'Variables AMS'!AC$64*'Variables AMS'!$S$64</f>
        <v>4893.3427216481987</v>
      </c>
      <c r="AF101" s="21">
        <f>'Variables AMS'!AD310*'Variables AMS'!AD273/'Variables AMS'!AD$64*'Variables AMS'!$S$64</f>
        <v>4818.6590618370392</v>
      </c>
      <c r="AG101" s="21">
        <f>'Variables AMS'!AE310*'Variables AMS'!AE273/'Variables AMS'!AE$64*'Variables AMS'!$S$64</f>
        <v>4737.2395304207266</v>
      </c>
      <c r="AH101" s="21">
        <f>'Variables AMS'!AF310*'Variables AMS'!AF273/'Variables AMS'!AF$64*'Variables AMS'!$S$64</f>
        <v>4650.2766346085173</v>
      </c>
      <c r="AI101" s="21">
        <f>'Variables AMS'!AG310*'Variables AMS'!AG273/'Variables AMS'!AG$64*'Variables AMS'!$S$64</f>
        <v>4561.1822388406335</v>
      </c>
      <c r="AJ101" s="21">
        <f>'Variables AMS'!AH310*'Variables AMS'!AH273/'Variables AMS'!AH$64*'Variables AMS'!$S$64</f>
        <v>4507.4380656450503</v>
      </c>
      <c r="AK101" s="21">
        <f>'Variables AMS'!AI310*'Variables AMS'!AI273/'Variables AMS'!AI$64*'Variables AMS'!$S$64</f>
        <v>4475.2712783751776</v>
      </c>
      <c r="AL101" s="21">
        <f>'Variables AMS'!AJ310*'Variables AMS'!AJ273/'Variables AMS'!AJ$64*'Variables AMS'!$S$64</f>
        <v>4449.6736953728805</v>
      </c>
      <c r="AM101" s="21">
        <f>'Variables AMS'!AK310*'Variables AMS'!AK273/'Variables AMS'!AK$64*'Variables AMS'!$S$64</f>
        <v>4429.3648142469028</v>
      </c>
      <c r="AN101" s="21">
        <f>'Variables AMS'!AL310*'Variables AMS'!AL273/'Variables AMS'!AL$64*'Variables AMS'!$S$64</f>
        <v>4407.2039286354902</v>
      </c>
      <c r="AO101" s="21">
        <f>'Variables AMS'!AM310*'Variables AMS'!AM273/'Variables AMS'!AM$64*'Variables AMS'!$S$64</f>
        <v>4330.9751061246507</v>
      </c>
      <c r="AP101" s="21">
        <f>'Variables AMS'!AN310*'Variables AMS'!AN273/'Variables AMS'!AN$64*'Variables AMS'!$S$64</f>
        <v>4223.9537686851154</v>
      </c>
      <c r="AQ101" s="21">
        <f>'Variables AMS'!AO310*'Variables AMS'!AO273/'Variables AMS'!AO$64*'Variables AMS'!$S$64</f>
        <v>4108.1585056457643</v>
      </c>
      <c r="AR101" s="21">
        <f>'Variables AMS'!AP310*'Variables AMS'!AP273/'Variables AMS'!AP$64*'Variables AMS'!$S$64</f>
        <v>3995.076491070678</v>
      </c>
      <c r="AS101" s="21">
        <f>'Variables AMS'!AQ310*'Variables AMS'!AQ273/'Variables AMS'!AQ$64*'Variables AMS'!$S$64</f>
        <v>3886.8960504319157</v>
      </c>
      <c r="AT101" s="21">
        <f>'Variables AMS'!AR310*'Variables AMS'!AR273/'Variables AMS'!AR$64*'Variables AMS'!$S$64</f>
        <v>3775.7700215714576</v>
      </c>
      <c r="AU101" s="21">
        <f>'Variables AMS'!AS310*'Variables AMS'!AS273/'Variables AMS'!AS$64*'Variables AMS'!$S$64</f>
        <v>3661.4837455004608</v>
      </c>
      <c r="AV101" s="21">
        <f>'Variables AMS'!AT310*'Variables AMS'!AT273/'Variables AMS'!AT$64*'Variables AMS'!$S$64</f>
        <v>3545.9615841859768</v>
      </c>
      <c r="AW101" s="21">
        <f>'Variables AMS'!AU310*'Variables AMS'!AU273/'Variables AMS'!AU$64*'Variables AMS'!$S$64</f>
        <v>3430.2866822661194</v>
      </c>
      <c r="AX101" s="21">
        <f>'Variables AMS'!AV310*'Variables AMS'!AV273/'Variables AMS'!AV$64*'Variables AMS'!$S$64</f>
        <v>3314.8239121775505</v>
      </c>
    </row>
    <row r="102" spans="1:50" x14ac:dyDescent="0.25">
      <c r="A102" s="165"/>
      <c r="B102" s="167"/>
      <c r="C102" t="s">
        <v>156</v>
      </c>
      <c r="D102" s="21">
        <f>'Variables AMS'!B311*'Variables AMS'!B274/'Variables AMS'!B$64*'Variables AMS'!$S$64</f>
        <v>54.505564530028572</v>
      </c>
      <c r="E102" s="21">
        <f>'Variables AMS'!C311*'Variables AMS'!C274/'Variables AMS'!C$64*'Variables AMS'!$S$64</f>
        <v>54.723981224192201</v>
      </c>
      <c r="F102" s="21">
        <f>'Variables AMS'!D311*'Variables AMS'!D274/'Variables AMS'!D$64*'Variables AMS'!$S$64</f>
        <v>55.963729444079512</v>
      </c>
      <c r="G102" s="21">
        <f>'Variables AMS'!E311*'Variables AMS'!E274/'Variables AMS'!E$64*'Variables AMS'!$S$64</f>
        <v>56.105501208012633</v>
      </c>
      <c r="H102" s="21">
        <f>'Variables AMS'!F311*'Variables AMS'!F274/'Variables AMS'!F$64*'Variables AMS'!$S$64</f>
        <v>53.702230855110002</v>
      </c>
      <c r="I102" s="21">
        <f>'Variables AMS'!G311*'Variables AMS'!G274/'Variables AMS'!G$64*'Variables AMS'!$S$64</f>
        <v>46.907184254214222</v>
      </c>
      <c r="J102" s="21">
        <f>'Variables AMS'!H311*'Variables AMS'!H274/'Variables AMS'!H$64*'Variables AMS'!$S$64</f>
        <v>44.135177693979443</v>
      </c>
      <c r="K102" s="21">
        <f>'Variables AMS'!I311*'Variables AMS'!I274/'Variables AMS'!I$64*'Variables AMS'!$S$64</f>
        <v>42.940949085953243</v>
      </c>
      <c r="L102" s="21">
        <f>'Variables AMS'!J311*'Variables AMS'!J274/'Variables AMS'!J$64*'Variables AMS'!$S$64</f>
        <v>41.438176450093742</v>
      </c>
      <c r="M102" s="21">
        <f>'Variables AMS'!K311*'Variables AMS'!K274/'Variables AMS'!K$64*'Variables AMS'!$S$64</f>
        <v>39.225128356011851</v>
      </c>
      <c r="N102" s="21">
        <f>'Variables AMS'!L311*'Variables AMS'!L274/'Variables AMS'!L$64*'Variables AMS'!$S$64</f>
        <v>36.530460841646949</v>
      </c>
      <c r="O102" s="21">
        <f>'Variables AMS'!M311*'Variables AMS'!M274/'Variables AMS'!M$64*'Variables AMS'!$S$64</f>
        <v>33.349009774466403</v>
      </c>
      <c r="P102" s="21">
        <f>'Variables AMS'!N311*'Variables AMS'!N274/'Variables AMS'!N$64*'Variables AMS'!$S$64</f>
        <v>29.470937900255883</v>
      </c>
      <c r="Q102" s="21">
        <f>'Variables AMS'!O311*'Variables AMS'!O274/'Variables AMS'!O$64*'Variables AMS'!$S$64</f>
        <v>25.899220429411645</v>
      </c>
      <c r="R102" s="21">
        <f>'Variables AMS'!P311*'Variables AMS'!P274/'Variables AMS'!P$64*'Variables AMS'!$S$64</f>
        <v>22.446162219199316</v>
      </c>
      <c r="S102" s="21">
        <f>'Variables AMS'!Q311*'Variables AMS'!Q274/'Variables AMS'!Q$64*'Variables AMS'!$S$64</f>
        <v>18.705421146001598</v>
      </c>
      <c r="T102" s="21">
        <f>'Variables AMS'!R311*'Variables AMS'!R274/'Variables AMS'!R$64*'Variables AMS'!$S$64</f>
        <v>14.938965548503717</v>
      </c>
      <c r="U102" s="21">
        <f>'Variables AMS'!S311*'Variables AMS'!S274/'Variables AMS'!S$64*'Variables AMS'!$S$64</f>
        <v>14.983081077525853</v>
      </c>
      <c r="V102" s="21">
        <f>'Variables AMS'!T311*'Variables AMS'!T274/'Variables AMS'!T$64*'Variables AMS'!$S$64</f>
        <v>17.105244015824326</v>
      </c>
      <c r="W102" s="21">
        <f>'Variables AMS'!U311*'Variables AMS'!U274/'Variables AMS'!U$64*'Variables AMS'!$S$64</f>
        <v>19.962917906996534</v>
      </c>
      <c r="X102" s="21">
        <f>'Variables AMS'!V311*'Variables AMS'!V274/'Variables AMS'!V$64*'Variables AMS'!$S$64</f>
        <v>19.14777236582476</v>
      </c>
      <c r="Y102" s="21">
        <f>'Variables AMS'!W311*'Variables AMS'!W274/'Variables AMS'!W$64*'Variables AMS'!$S$64</f>
        <v>15.145282872549519</v>
      </c>
      <c r="Z102" s="21">
        <f>'Variables AMS'!X311*'Variables AMS'!X274/'Variables AMS'!X$64*'Variables AMS'!$S$64</f>
        <v>11.94863382533312</v>
      </c>
      <c r="AA102" s="21">
        <f>'Variables AMS'!Y311*'Variables AMS'!Y274/'Variables AMS'!Y$64*'Variables AMS'!$S$64</f>
        <v>9.5603115968041372</v>
      </c>
      <c r="AB102" s="21">
        <f>'Variables AMS'!Z311*'Variables AMS'!Z274/'Variables AMS'!Z$64*'Variables AMS'!$S$64</f>
        <v>7.2980069320120249</v>
      </c>
      <c r="AC102" s="21">
        <f>'Variables AMS'!AA311*'Variables AMS'!AA274/'Variables AMS'!AA$64*'Variables AMS'!$S$64</f>
        <v>6.3115423661391814</v>
      </c>
      <c r="AD102" s="21">
        <f>'Variables AMS'!AB311*'Variables AMS'!AB274/'Variables AMS'!AB$64*'Variables AMS'!$S$64</f>
        <v>5.9118639189633244</v>
      </c>
      <c r="AE102" s="21">
        <f>'Variables AMS'!AC311*'Variables AMS'!AC274/'Variables AMS'!AC$64*'Variables AMS'!$S$64</f>
        <v>5.896467241835186</v>
      </c>
      <c r="AF102" s="21">
        <f>'Variables AMS'!AD311*'Variables AMS'!AD274/'Variables AMS'!AD$64*'Variables AMS'!$S$64</f>
        <v>5.9893727779527177</v>
      </c>
      <c r="AG102" s="21">
        <f>'Variables AMS'!AE311*'Variables AMS'!AE274/'Variables AMS'!AE$64*'Variables AMS'!$S$64</f>
        <v>6.0453539608599112</v>
      </c>
      <c r="AH102" s="21">
        <f>'Variables AMS'!AF311*'Variables AMS'!AF274/'Variables AMS'!AF$64*'Variables AMS'!$S$64</f>
        <v>6.0185143934062646</v>
      </c>
      <c r="AI102" s="21">
        <f>'Variables AMS'!AG311*'Variables AMS'!AG274/'Variables AMS'!AG$64*'Variables AMS'!$S$64</f>
        <v>5.9333453430097487</v>
      </c>
      <c r="AJ102" s="21">
        <f>'Variables AMS'!AH311*'Variables AMS'!AH274/'Variables AMS'!AH$64*'Variables AMS'!$S$64</f>
        <v>5.4696921696714451</v>
      </c>
      <c r="AK102" s="21">
        <f>'Variables AMS'!AI311*'Variables AMS'!AI274/'Variables AMS'!AI$64*'Variables AMS'!$S$64</f>
        <v>4.7632604417363789</v>
      </c>
      <c r="AL102" s="21">
        <f>'Variables AMS'!AJ311*'Variables AMS'!AJ274/'Variables AMS'!AJ$64*'Variables AMS'!$S$64</f>
        <v>3.9320109043116611</v>
      </c>
      <c r="AM102" s="21">
        <f>'Variables AMS'!AK311*'Variables AMS'!AK274/'Variables AMS'!AK$64*'Variables AMS'!$S$64</f>
        <v>3.6930908288859881</v>
      </c>
      <c r="AN102" s="21">
        <f>'Variables AMS'!AL311*'Variables AMS'!AL274/'Variables AMS'!AL$64*'Variables AMS'!$S$64</f>
        <v>3.7945082839178763</v>
      </c>
      <c r="AO102" s="21">
        <f>'Variables AMS'!AM311*'Variables AMS'!AM274/'Variables AMS'!AM$64*'Variables AMS'!$S$64</f>
        <v>3.8965386547076464</v>
      </c>
      <c r="AP102" s="21">
        <f>'Variables AMS'!AN311*'Variables AMS'!AN274/'Variables AMS'!AN$64*'Variables AMS'!$S$64</f>
        <v>3.9117111335273864</v>
      </c>
      <c r="AQ102" s="21">
        <f>'Variables AMS'!AO311*'Variables AMS'!AO274/'Variables AMS'!AO$64*'Variables AMS'!$S$64</f>
        <v>3.8486693555543479</v>
      </c>
      <c r="AR102" s="21">
        <f>'Variables AMS'!AP311*'Variables AMS'!AP274/'Variables AMS'!AP$64*'Variables AMS'!$S$64</f>
        <v>3.7488056397599041</v>
      </c>
      <c r="AS102" s="21">
        <f>'Variables AMS'!AQ311*'Variables AMS'!AQ274/'Variables AMS'!AQ$64*'Variables AMS'!$S$64</f>
        <v>3.6436216997062427</v>
      </c>
      <c r="AT102" s="21">
        <f>'Variables AMS'!AR311*'Variables AMS'!AR274/'Variables AMS'!AR$64*'Variables AMS'!$S$64</f>
        <v>3.5936305654584166</v>
      </c>
      <c r="AU102" s="21">
        <f>'Variables AMS'!AS311*'Variables AMS'!AS274/'Variables AMS'!AS$64*'Variables AMS'!$S$64</f>
        <v>3.5794844533475296</v>
      </c>
      <c r="AV102" s="21">
        <f>'Variables AMS'!AT311*'Variables AMS'!AT274/'Variables AMS'!AT$64*'Variables AMS'!$S$64</f>
        <v>3.5782517131384153</v>
      </c>
      <c r="AW102" s="21">
        <f>'Variables AMS'!AU311*'Variables AMS'!AU274/'Variables AMS'!AU$64*'Variables AMS'!$S$64</f>
        <v>3.575653162710243</v>
      </c>
      <c r="AX102" s="21">
        <f>'Variables AMS'!AV311*'Variables AMS'!AV274/'Variables AMS'!AV$64*'Variables AMS'!$S$64</f>
        <v>3.5671767926463676</v>
      </c>
    </row>
    <row r="103" spans="1:50" x14ac:dyDescent="0.25">
      <c r="A103" s="165"/>
      <c r="B103" s="167"/>
      <c r="C103" t="s">
        <v>157</v>
      </c>
      <c r="D103" s="21">
        <f>'Variables AMS'!B312*'Variables AMS'!B275/'Variables AMS'!B$64*'Variables AMS'!$S$64</f>
        <v>190.29137559623231</v>
      </c>
      <c r="E103" s="21">
        <f>'Variables AMS'!C312*'Variables AMS'!C275/'Variables AMS'!C$64*'Variables AMS'!$S$64</f>
        <v>191.05391816494023</v>
      </c>
      <c r="F103" s="21">
        <f>'Variables AMS'!D312*'Variables AMS'!D275/'Variables AMS'!D$64*'Variables AMS'!$S$64</f>
        <v>195.42391745872843</v>
      </c>
      <c r="G103" s="21">
        <f>'Variables AMS'!E312*'Variables AMS'!E275/'Variables AMS'!E$64*'Variables AMS'!$S$64</f>
        <v>203.24546283610181</v>
      </c>
      <c r="H103" s="21">
        <f>'Variables AMS'!F312*'Variables AMS'!F275/'Variables AMS'!F$64*'Variables AMS'!$S$64</f>
        <v>206.20467523418355</v>
      </c>
      <c r="I103" s="21">
        <f>'Variables AMS'!G312*'Variables AMS'!G275/'Variables AMS'!G$64*'Variables AMS'!$S$64</f>
        <v>191.88834911330414</v>
      </c>
      <c r="J103" s="21">
        <f>'Variables AMS'!H312*'Variables AMS'!H275/'Variables AMS'!H$64*'Variables AMS'!$S$64</f>
        <v>191.9990333840237</v>
      </c>
      <c r="K103" s="21">
        <f>'Variables AMS'!I312*'Variables AMS'!I275/'Variables AMS'!I$64*'Variables AMS'!$S$64</f>
        <v>198.02201729647823</v>
      </c>
      <c r="L103" s="21">
        <f>'Variables AMS'!J312*'Variables AMS'!J275/'Variables AMS'!J$64*'Variables AMS'!$S$64</f>
        <v>202.05282614648834</v>
      </c>
      <c r="M103" s="21">
        <f>'Variables AMS'!K312*'Variables AMS'!K275/'Variables AMS'!K$64*'Variables AMS'!$S$64</f>
        <v>202.00883863669804</v>
      </c>
      <c r="N103" s="21">
        <f>'Variables AMS'!L312*'Variables AMS'!L275/'Variables AMS'!L$64*'Variables AMS'!$S$64</f>
        <v>198.66649207538836</v>
      </c>
      <c r="O103" s="21">
        <f>'Variables AMS'!M312*'Variables AMS'!M275/'Variables AMS'!M$64*'Variables AMS'!$S$64</f>
        <v>191.52935191579084</v>
      </c>
      <c r="P103" s="21">
        <f>'Variables AMS'!N312*'Variables AMS'!N275/'Variables AMS'!N$64*'Variables AMS'!$S$64</f>
        <v>196.07150530676833</v>
      </c>
      <c r="Q103" s="21">
        <f>'Variables AMS'!O312*'Variables AMS'!O275/'Variables AMS'!O$64*'Variables AMS'!$S$64</f>
        <v>212.65942932233983</v>
      </c>
      <c r="R103" s="21">
        <f>'Variables AMS'!P312*'Variables AMS'!P275/'Variables AMS'!P$64*'Variables AMS'!$S$64</f>
        <v>234.83458530294993</v>
      </c>
      <c r="S103" s="21">
        <f>'Variables AMS'!Q312*'Variables AMS'!Q275/'Variables AMS'!Q$64*'Variables AMS'!$S$64</f>
        <v>254.34778189979218</v>
      </c>
      <c r="T103" s="21">
        <f>'Variables AMS'!R312*'Variables AMS'!R275/'Variables AMS'!R$64*'Variables AMS'!$S$64</f>
        <v>271.46474129638813</v>
      </c>
      <c r="U103" s="21">
        <f>'Variables AMS'!S312*'Variables AMS'!S275/'Variables AMS'!S$64*'Variables AMS'!$S$64</f>
        <v>273.16594573974373</v>
      </c>
      <c r="V103" s="21">
        <f>'Variables AMS'!T312*'Variables AMS'!T275/'Variables AMS'!T$64*'Variables AMS'!$S$64</f>
        <v>266.05004844370234</v>
      </c>
      <c r="W103" s="21">
        <f>'Variables AMS'!U312*'Variables AMS'!U275/'Variables AMS'!U$64*'Variables AMS'!$S$64</f>
        <v>255.78914975478745</v>
      </c>
      <c r="X103" s="21">
        <f>'Variables AMS'!V312*'Variables AMS'!V275/'Variables AMS'!V$64*'Variables AMS'!$S$64</f>
        <v>259.17728094106388</v>
      </c>
      <c r="Y103" s="21">
        <f>'Variables AMS'!W312*'Variables AMS'!W275/'Variables AMS'!W$64*'Variables AMS'!$S$64</f>
        <v>269.39874872869041</v>
      </c>
      <c r="Z103" s="21">
        <f>'Variables AMS'!X312*'Variables AMS'!X275/'Variables AMS'!X$64*'Variables AMS'!$S$64</f>
        <v>271.85057606135399</v>
      </c>
      <c r="AA103" s="21">
        <f>'Variables AMS'!Y312*'Variables AMS'!Y275/'Variables AMS'!Y$64*'Variables AMS'!$S$64</f>
        <v>268.09749383355017</v>
      </c>
      <c r="AB103" s="21">
        <f>'Variables AMS'!Z312*'Variables AMS'!Z275/'Variables AMS'!Z$64*'Variables AMS'!$S$64</f>
        <v>261.50122426637466</v>
      </c>
      <c r="AC103" s="21">
        <f>'Variables AMS'!AA312*'Variables AMS'!AA275/'Variables AMS'!AA$64*'Variables AMS'!$S$64</f>
        <v>255.08886175019029</v>
      </c>
      <c r="AD103" s="21">
        <f>'Variables AMS'!AB312*'Variables AMS'!AB275/'Variables AMS'!AB$64*'Variables AMS'!$S$64</f>
        <v>249.55861140539767</v>
      </c>
      <c r="AE103" s="21">
        <f>'Variables AMS'!AC312*'Variables AMS'!AC275/'Variables AMS'!AC$64*'Variables AMS'!$S$64</f>
        <v>242.27865084548387</v>
      </c>
      <c r="AF103" s="21">
        <f>'Variables AMS'!AD312*'Variables AMS'!AD275/'Variables AMS'!AD$64*'Variables AMS'!$S$64</f>
        <v>233.97810427062876</v>
      </c>
      <c r="AG103" s="21">
        <f>'Variables AMS'!AE312*'Variables AMS'!AE275/'Variables AMS'!AE$64*'Variables AMS'!$S$64</f>
        <v>225.26059364036888</v>
      </c>
      <c r="AH103" s="21">
        <f>'Variables AMS'!AF312*'Variables AMS'!AF275/'Variables AMS'!AF$64*'Variables AMS'!$S$64</f>
        <v>216.40776399526635</v>
      </c>
      <c r="AI103" s="21">
        <f>'Variables AMS'!AG312*'Variables AMS'!AG275/'Variables AMS'!AG$64*'Variables AMS'!$S$64</f>
        <v>207.47537341207359</v>
      </c>
      <c r="AJ103" s="21">
        <f>'Variables AMS'!AH312*'Variables AMS'!AH275/'Variables AMS'!AH$64*'Variables AMS'!$S$64</f>
        <v>190.45661238354464</v>
      </c>
      <c r="AK103" s="21">
        <f>'Variables AMS'!AI312*'Variables AMS'!AI275/'Variables AMS'!AI$64*'Variables AMS'!$S$64</f>
        <v>167.5173863168564</v>
      </c>
      <c r="AL103" s="21">
        <f>'Variables AMS'!AJ312*'Variables AMS'!AJ275/'Variables AMS'!AJ$64*'Variables AMS'!$S$64</f>
        <v>140.72009181612626</v>
      </c>
      <c r="AM103" s="21">
        <f>'Variables AMS'!AK312*'Variables AMS'!AK275/'Variables AMS'!AK$64*'Variables AMS'!$S$64</f>
        <v>111.02451114058722</v>
      </c>
      <c r="AN103" s="21">
        <f>'Variables AMS'!AL312*'Variables AMS'!AL275/'Variables AMS'!AL$64*'Variables AMS'!$S$64</f>
        <v>73.240721757142097</v>
      </c>
      <c r="AO103" s="21">
        <f>'Variables AMS'!AM312*'Variables AMS'!AM275/'Variables AMS'!AM$64*'Variables AMS'!$S$64</f>
        <v>61.416375219955761</v>
      </c>
      <c r="AP103" s="21">
        <f>'Variables AMS'!AN312*'Variables AMS'!AN275/'Variables AMS'!AN$64*'Variables AMS'!$S$64</f>
        <v>61.754426327467847</v>
      </c>
      <c r="AQ103" s="21">
        <f>'Variables AMS'!AO312*'Variables AMS'!AO275/'Variables AMS'!AO$64*'Variables AMS'!$S$64</f>
        <v>66.84606361212181</v>
      </c>
      <c r="AR103" s="21">
        <f>'Variables AMS'!AP312*'Variables AMS'!AP275/'Variables AMS'!AP$64*'Variables AMS'!$S$64</f>
        <v>72.364642780085745</v>
      </c>
      <c r="AS103" s="21">
        <f>'Variables AMS'!AQ312*'Variables AMS'!AQ275/'Variables AMS'!AQ$64*'Variables AMS'!$S$64</f>
        <v>76.285308246886387</v>
      </c>
      <c r="AT103" s="21">
        <f>'Variables AMS'!AR312*'Variables AMS'!AR275/'Variables AMS'!AR$64*'Variables AMS'!$S$64</f>
        <v>78.234264226837539</v>
      </c>
      <c r="AU103" s="21">
        <f>'Variables AMS'!AS312*'Variables AMS'!AS275/'Variables AMS'!AS$64*'Variables AMS'!$S$64</f>
        <v>79.094280780522524</v>
      </c>
      <c r="AV103" s="21">
        <f>'Variables AMS'!AT312*'Variables AMS'!AT275/'Variables AMS'!AT$64*'Variables AMS'!$S$64</f>
        <v>79.715576768958954</v>
      </c>
      <c r="AW103" s="21">
        <f>'Variables AMS'!AU312*'Variables AMS'!AU275/'Variables AMS'!AU$64*'Variables AMS'!$S$64</f>
        <v>80.494754188800485</v>
      </c>
      <c r="AX103" s="21">
        <f>'Variables AMS'!AV312*'Variables AMS'!AV275/'Variables AMS'!AV$64*'Variables AMS'!$S$64</f>
        <v>81.47820195423607</v>
      </c>
    </row>
    <row r="104" spans="1:50" x14ac:dyDescent="0.25">
      <c r="A104" s="165"/>
      <c r="B104" s="167"/>
      <c r="C104" t="s">
        <v>158</v>
      </c>
      <c r="D104" s="21">
        <f>'Variables AMS'!B313*'Variables AMS'!B276/'Variables AMS'!B$64*'Variables AMS'!$S$64</f>
        <v>304.14305296265928</v>
      </c>
      <c r="E104" s="21">
        <f>'Variables AMS'!C313*'Variables AMS'!C276/'Variables AMS'!C$64*'Variables AMS'!$S$64</f>
        <v>305.36182614212714</v>
      </c>
      <c r="F104" s="21">
        <f>'Variables AMS'!D313*'Variables AMS'!D276/'Variables AMS'!D$64*'Variables AMS'!$S$64</f>
        <v>312.31465561341253</v>
      </c>
      <c r="G104" s="21">
        <f>'Variables AMS'!E313*'Variables AMS'!E276/'Variables AMS'!E$64*'Variables AMS'!$S$64</f>
        <v>307.46574935850083</v>
      </c>
      <c r="H104" s="21">
        <f>'Variables AMS'!F313*'Variables AMS'!F276/'Variables AMS'!F$64*'Variables AMS'!$S$64</f>
        <v>285.70630330373382</v>
      </c>
      <c r="I104" s="21">
        <f>'Variables AMS'!G313*'Variables AMS'!G276/'Variables AMS'!G$64*'Variables AMS'!$S$64</f>
        <v>241.21880602559804</v>
      </c>
      <c r="J104" s="21">
        <f>'Variables AMS'!H313*'Variables AMS'!H276/'Variables AMS'!H$64*'Variables AMS'!$S$64</f>
        <v>219.63128603252042</v>
      </c>
      <c r="K104" s="21">
        <f>'Variables AMS'!I313*'Variables AMS'!I276/'Variables AMS'!I$64*'Variables AMS'!$S$64</f>
        <v>207.33952311255007</v>
      </c>
      <c r="L104" s="21">
        <f>'Variables AMS'!J313*'Variables AMS'!J276/'Variables AMS'!J$64*'Variables AMS'!$S$64</f>
        <v>194.45603210895558</v>
      </c>
      <c r="M104" s="21">
        <f>'Variables AMS'!K313*'Variables AMS'!K276/'Variables AMS'!K$64*'Variables AMS'!$S$64</f>
        <v>178.98439605258162</v>
      </c>
      <c r="N104" s="21">
        <f>'Variables AMS'!L313*'Variables AMS'!L276/'Variables AMS'!L$64*'Variables AMS'!$S$64</f>
        <v>162.0504799034658</v>
      </c>
      <c r="O104" s="21">
        <f>'Variables AMS'!M313*'Variables AMS'!M276/'Variables AMS'!M$64*'Variables AMS'!$S$64</f>
        <v>143.75321514151278</v>
      </c>
      <c r="P104" s="21">
        <f>'Variables AMS'!N313*'Variables AMS'!N276/'Variables AMS'!N$64*'Variables AMS'!$S$64</f>
        <v>122.8984326544722</v>
      </c>
      <c r="Q104" s="21">
        <f>'Variables AMS'!O313*'Variables AMS'!O276/'Variables AMS'!O$64*'Variables AMS'!$S$64</f>
        <v>103.3679778130162</v>
      </c>
      <c r="R104" s="21">
        <f>'Variables AMS'!P313*'Variables AMS'!P276/'Variables AMS'!P$64*'Variables AMS'!$S$64</f>
        <v>84.1079037705762</v>
      </c>
      <c r="S104" s="21">
        <f>'Variables AMS'!Q313*'Variables AMS'!Q276/'Variables AMS'!Q$64*'Variables AMS'!$S$64</f>
        <v>63.62831603350994</v>
      </c>
      <c r="T104" s="21">
        <f>'Variables AMS'!R313*'Variables AMS'!R276/'Variables AMS'!R$64*'Variables AMS'!$S$64</f>
        <v>43.059001396820129</v>
      </c>
      <c r="U104" s="21">
        <f>'Variables AMS'!S313*'Variables AMS'!S276/'Variables AMS'!S$64*'Variables AMS'!$S$64</f>
        <v>35.847508490482525</v>
      </c>
      <c r="V104" s="21">
        <f>'Variables AMS'!T313*'Variables AMS'!T276/'Variables AMS'!T$64*'Variables AMS'!$S$64</f>
        <v>34.685599993009873</v>
      </c>
      <c r="W104" s="21">
        <f>'Variables AMS'!U313*'Variables AMS'!U276/'Variables AMS'!U$64*'Variables AMS'!$S$64</f>
        <v>35.424739172893368</v>
      </c>
      <c r="X104" s="21">
        <f>'Variables AMS'!V313*'Variables AMS'!V276/'Variables AMS'!V$64*'Variables AMS'!$S$64</f>
        <v>31.576252364029763</v>
      </c>
      <c r="Y104" s="21">
        <f>'Variables AMS'!W313*'Variables AMS'!W276/'Variables AMS'!W$64*'Variables AMS'!$S$64</f>
        <v>22.511927480130737</v>
      </c>
      <c r="Z104" s="21">
        <f>'Variables AMS'!X313*'Variables AMS'!X276/'Variables AMS'!X$64*'Variables AMS'!$S$64</f>
        <v>17.132222822774541</v>
      </c>
      <c r="AA104" s="21">
        <f>'Variables AMS'!Y313*'Variables AMS'!Y276/'Variables AMS'!Y$64*'Variables AMS'!$S$64</f>
        <v>13.846858442874478</v>
      </c>
      <c r="AB104" s="21">
        <f>'Variables AMS'!Z313*'Variables AMS'!Z276/'Variables AMS'!Z$64*'Variables AMS'!$S$64</f>
        <v>10.942601805046646</v>
      </c>
      <c r="AC104" s="21">
        <f>'Variables AMS'!AA313*'Variables AMS'!AA276/'Variables AMS'!AA$64*'Variables AMS'!$S$64</f>
        <v>10.042146061384699</v>
      </c>
      <c r="AD104" s="21">
        <f>'Variables AMS'!AB313*'Variables AMS'!AB276/'Variables AMS'!AB$64*'Variables AMS'!$S$64</f>
        <v>10.098247387115455</v>
      </c>
      <c r="AE104" s="21">
        <f>'Variables AMS'!AC313*'Variables AMS'!AC276/'Variables AMS'!AC$64*'Variables AMS'!$S$64</f>
        <v>9.8018488693987607</v>
      </c>
      <c r="AF104" s="21">
        <f>'Variables AMS'!AD313*'Variables AMS'!AD276/'Variables AMS'!AD$64*'Variables AMS'!$S$64</f>
        <v>8.9694133582174036</v>
      </c>
      <c r="AG104" s="21">
        <f>'Variables AMS'!AE313*'Variables AMS'!AE276/'Variables AMS'!AE$64*'Variables AMS'!$S$64</f>
        <v>7.7484020367944417</v>
      </c>
      <c r="AH104" s="21">
        <f>'Variables AMS'!AF313*'Variables AMS'!AF276/'Variables AMS'!AF$64*'Variables AMS'!$S$64</f>
        <v>7.1854657765907577</v>
      </c>
      <c r="AI104" s="21">
        <f>'Variables AMS'!AG313*'Variables AMS'!AG276/'Variables AMS'!AG$64*'Variables AMS'!$S$64</f>
        <v>7.0489048053121932</v>
      </c>
      <c r="AJ104" s="21">
        <f>'Variables AMS'!AH313*'Variables AMS'!AH276/'Variables AMS'!AH$64*'Variables AMS'!$S$64</f>
        <v>7.1093121897855474</v>
      </c>
      <c r="AK104" s="21">
        <f>'Variables AMS'!AI313*'Variables AMS'!AI276/'Variables AMS'!AI$64*'Variables AMS'!$S$64</f>
        <v>7.1960538601675035</v>
      </c>
      <c r="AL104" s="21">
        <f>'Variables AMS'!AJ313*'Variables AMS'!AJ276/'Variables AMS'!AJ$64*'Variables AMS'!$S$64</f>
        <v>7.2358735151027904</v>
      </c>
      <c r="AM104" s="21">
        <f>'Variables AMS'!AK313*'Variables AMS'!AK276/'Variables AMS'!AK$64*'Variables AMS'!$S$64</f>
        <v>7.2347972642198073</v>
      </c>
      <c r="AN104" s="21">
        <f>'Variables AMS'!AL313*'Variables AMS'!AL276/'Variables AMS'!AL$64*'Variables AMS'!$S$64</f>
        <v>7.2080890279209004</v>
      </c>
      <c r="AO104" s="21">
        <f>'Variables AMS'!AM313*'Variables AMS'!AM276/'Variables AMS'!AM$64*'Variables AMS'!$S$64</f>
        <v>7.169734212930492</v>
      </c>
      <c r="AP104" s="21">
        <f>'Variables AMS'!AN313*'Variables AMS'!AN276/'Variables AMS'!AN$64*'Variables AMS'!$S$64</f>
        <v>7.1337548142007892</v>
      </c>
      <c r="AQ104" s="21">
        <f>'Variables AMS'!AO313*'Variables AMS'!AO276/'Variables AMS'!AO$64*'Variables AMS'!$S$64</f>
        <v>7.1022726218277938</v>
      </c>
      <c r="AR104" s="21">
        <f>'Variables AMS'!AP313*'Variables AMS'!AP276/'Variables AMS'!AP$64*'Variables AMS'!$S$64</f>
        <v>7.0735736126713737</v>
      </c>
      <c r="AS104" s="21">
        <f>'Variables AMS'!AQ313*'Variables AMS'!AQ276/'Variables AMS'!AQ$64*'Variables AMS'!$S$64</f>
        <v>7.0450536998783218</v>
      </c>
      <c r="AT104" s="21">
        <f>'Variables AMS'!AR313*'Variables AMS'!AR276/'Variables AMS'!AR$64*'Variables AMS'!$S$64</f>
        <v>7.020147745115449</v>
      </c>
      <c r="AU104" s="21">
        <f>'Variables AMS'!AS313*'Variables AMS'!AS276/'Variables AMS'!AS$64*'Variables AMS'!$S$64</f>
        <v>6.9956101358743537</v>
      </c>
      <c r="AV104" s="21">
        <f>'Variables AMS'!AT313*'Variables AMS'!AT276/'Variables AMS'!AT$64*'Variables AMS'!$S$64</f>
        <v>6.9708002085229888</v>
      </c>
      <c r="AW104" s="21">
        <f>'Variables AMS'!AU313*'Variables AMS'!AU276/'Variables AMS'!AU$64*'Variables AMS'!$S$64</f>
        <v>6.9451340136051662</v>
      </c>
      <c r="AX104" s="21">
        <f>'Variables AMS'!AV313*'Variables AMS'!AV276/'Variables AMS'!AV$64*'Variables AMS'!$S$64</f>
        <v>6.9184987804755931</v>
      </c>
    </row>
    <row r="105" spans="1:50" x14ac:dyDescent="0.25">
      <c r="A105" s="165"/>
      <c r="B105" s="167"/>
      <c r="C105" t="s">
        <v>159</v>
      </c>
      <c r="D105" s="21">
        <f>'Variables AMS'!B314*'Variables AMS'!B277/'Variables AMS'!B$64*'Variables AMS'!$S$64</f>
        <v>74.300611101468206</v>
      </c>
      <c r="E105" s="21">
        <f>'Variables AMS'!C314*'Variables AMS'!C277/'Variables AMS'!C$64*'Variables AMS'!$S$64</f>
        <v>74.598351231142132</v>
      </c>
      <c r="F105" s="21">
        <f>'Variables AMS'!D314*'Variables AMS'!D277/'Variables AMS'!D$64*'Variables AMS'!$S$64</f>
        <v>76.282381942654951</v>
      </c>
      <c r="G105" s="21">
        <f>'Variables AMS'!E314*'Variables AMS'!E277/'Variables AMS'!E$64*'Variables AMS'!$S$64</f>
        <v>127.29549359499393</v>
      </c>
      <c r="H105" s="21">
        <f>'Variables AMS'!F314*'Variables AMS'!F277/'Variables AMS'!F$64*'Variables AMS'!$S$64</f>
        <v>221.62695442917121</v>
      </c>
      <c r="I105" s="21">
        <f>'Variables AMS'!G314*'Variables AMS'!G277/'Variables AMS'!G$64*'Variables AMS'!$S$64</f>
        <v>310.00342137206945</v>
      </c>
      <c r="J105" s="21">
        <f>'Variables AMS'!H314*'Variables AMS'!H277/'Variables AMS'!H$64*'Variables AMS'!$S$64</f>
        <v>395.05668665924355</v>
      </c>
      <c r="K105" s="21">
        <f>'Variables AMS'!I314*'Variables AMS'!I277/'Variables AMS'!I$64*'Variables AMS'!$S$64</f>
        <v>461.22688458240771</v>
      </c>
      <c r="L105" s="21">
        <f>'Variables AMS'!J314*'Variables AMS'!J277/'Variables AMS'!J$64*'Variables AMS'!$S$64</f>
        <v>501.43952146839399</v>
      </c>
      <c r="M105" s="21">
        <f>'Variables AMS'!K314*'Variables AMS'!K277/'Variables AMS'!K$64*'Variables AMS'!$S$64</f>
        <v>520.83052396779578</v>
      </c>
      <c r="N105" s="21">
        <f>'Variables AMS'!L314*'Variables AMS'!L277/'Variables AMS'!L$64*'Variables AMS'!$S$64</f>
        <v>523.50366568378411</v>
      </c>
      <c r="O105" s="21">
        <f>'Variables AMS'!M314*'Variables AMS'!M277/'Variables AMS'!M$64*'Variables AMS'!$S$64</f>
        <v>504.25483955947368</v>
      </c>
      <c r="P105" s="21">
        <f>'Variables AMS'!N314*'Variables AMS'!N277/'Variables AMS'!N$64*'Variables AMS'!$S$64</f>
        <v>514.26338163867274</v>
      </c>
      <c r="Q105" s="21">
        <f>'Variables AMS'!O314*'Variables AMS'!O277/'Variables AMS'!O$64*'Variables AMS'!$S$64</f>
        <v>557.61589378703775</v>
      </c>
      <c r="R105" s="21">
        <f>'Variables AMS'!P314*'Variables AMS'!P277/'Variables AMS'!P$64*'Variables AMS'!$S$64</f>
        <v>617.4689426223423</v>
      </c>
      <c r="S105" s="21">
        <f>'Variables AMS'!Q314*'Variables AMS'!Q277/'Variables AMS'!Q$64*'Variables AMS'!$S$64</f>
        <v>671.90732759471734</v>
      </c>
      <c r="T105" s="21">
        <f>'Variables AMS'!R314*'Variables AMS'!R277/'Variables AMS'!R$64*'Variables AMS'!$S$64</f>
        <v>720.75646214039318</v>
      </c>
      <c r="U105" s="21">
        <f>'Variables AMS'!S314*'Variables AMS'!S277/'Variables AMS'!S$64*'Variables AMS'!$S$64</f>
        <v>739.27760845556736</v>
      </c>
      <c r="V105" s="21">
        <f>'Variables AMS'!T314*'Variables AMS'!T277/'Variables AMS'!T$64*'Variables AMS'!$S$64</f>
        <v>739.69346636761657</v>
      </c>
      <c r="W105" s="21">
        <f>'Variables AMS'!U314*'Variables AMS'!U277/'Variables AMS'!U$64*'Variables AMS'!$S$64</f>
        <v>731.81006216110814</v>
      </c>
      <c r="X105" s="21">
        <f>'Variables AMS'!V314*'Variables AMS'!V277/'Variables AMS'!V$64*'Variables AMS'!$S$64</f>
        <v>736.79025529782791</v>
      </c>
      <c r="Y105" s="21">
        <f>'Variables AMS'!W314*'Variables AMS'!W277/'Variables AMS'!W$64*'Variables AMS'!$S$64</f>
        <v>745.81617573877998</v>
      </c>
      <c r="Z105" s="21">
        <f>'Variables AMS'!X314*'Variables AMS'!X277/'Variables AMS'!X$64*'Variables AMS'!$S$64</f>
        <v>757.05681613407603</v>
      </c>
      <c r="AA105" s="21">
        <f>'Variables AMS'!Y314*'Variables AMS'!Y277/'Variables AMS'!Y$64*'Variables AMS'!$S$64</f>
        <v>768.97810512040815</v>
      </c>
      <c r="AB105" s="21">
        <f>'Variables AMS'!Z314*'Variables AMS'!Z277/'Variables AMS'!Z$64*'Variables AMS'!$S$64</f>
        <v>779.0799872565849</v>
      </c>
      <c r="AC105" s="21">
        <f>'Variables AMS'!AA314*'Variables AMS'!AA277/'Variables AMS'!AA$64*'Variables AMS'!$S$64</f>
        <v>787.34456191913887</v>
      </c>
      <c r="AD105" s="21">
        <f>'Variables AMS'!AB314*'Variables AMS'!AB277/'Variables AMS'!AB$64*'Variables AMS'!$S$64</f>
        <v>793.53607636528261</v>
      </c>
      <c r="AE105" s="21">
        <f>'Variables AMS'!AC314*'Variables AMS'!AC277/'Variables AMS'!AC$64*'Variables AMS'!$S$64</f>
        <v>809.19770854372325</v>
      </c>
      <c r="AF105" s="21">
        <f>'Variables AMS'!AD314*'Variables AMS'!AD277/'Variables AMS'!AD$64*'Variables AMS'!$S$64</f>
        <v>827.87931585344279</v>
      </c>
      <c r="AG105" s="21">
        <f>'Variables AMS'!AE314*'Variables AMS'!AE277/'Variables AMS'!AE$64*'Variables AMS'!$S$64</f>
        <v>843.04479437466409</v>
      </c>
      <c r="AH105" s="21">
        <f>'Variables AMS'!AF314*'Variables AMS'!AF277/'Variables AMS'!AF$64*'Variables AMS'!$S$64</f>
        <v>848.24476896436943</v>
      </c>
      <c r="AI105" s="21">
        <f>'Variables AMS'!AG314*'Variables AMS'!AG277/'Variables AMS'!AG$64*'Variables AMS'!$S$64</f>
        <v>844.27696194253667</v>
      </c>
      <c r="AJ105" s="21">
        <f>'Variables AMS'!AH314*'Variables AMS'!AH277/'Variables AMS'!AH$64*'Variables AMS'!$S$64</f>
        <v>854.6121562871316</v>
      </c>
      <c r="AK105" s="21">
        <f>'Variables AMS'!AI314*'Variables AMS'!AI277/'Variables AMS'!AI$64*'Variables AMS'!$S$64</f>
        <v>874.69975119200444</v>
      </c>
      <c r="AL105" s="21">
        <f>'Variables AMS'!AJ314*'Variables AMS'!AJ277/'Variables AMS'!AJ$64*'Variables AMS'!$S$64</f>
        <v>897.67552837275207</v>
      </c>
      <c r="AM105" s="21">
        <f>'Variables AMS'!AK314*'Variables AMS'!AK277/'Variables AMS'!AK$64*'Variables AMS'!$S$64</f>
        <v>919.4528825603411</v>
      </c>
      <c r="AN105" s="21">
        <f>'Variables AMS'!AL314*'Variables AMS'!AL277/'Variables AMS'!AL$64*'Variables AMS'!$S$64</f>
        <v>937.949827072419</v>
      </c>
      <c r="AO105" s="21">
        <f>'Variables AMS'!AM314*'Variables AMS'!AM277/'Variables AMS'!AM$64*'Variables AMS'!$S$64</f>
        <v>953.4915140962014</v>
      </c>
      <c r="AP105" s="21">
        <f>'Variables AMS'!AN314*'Variables AMS'!AN277/'Variables AMS'!AN$64*'Variables AMS'!$S$64</f>
        <v>967.07079548811566</v>
      </c>
      <c r="AQ105" s="21">
        <f>'Variables AMS'!AO314*'Variables AMS'!AO277/'Variables AMS'!AO$64*'Variables AMS'!$S$64</f>
        <v>979.0503653933589</v>
      </c>
      <c r="AR105" s="21">
        <f>'Variables AMS'!AP314*'Variables AMS'!AP277/'Variables AMS'!AP$64*'Variables AMS'!$S$64</f>
        <v>989.59648250053908</v>
      </c>
      <c r="AS105" s="21">
        <f>'Variables AMS'!AQ314*'Variables AMS'!AQ277/'Variables AMS'!AQ$64*'Variables AMS'!$S$64</f>
        <v>998.70173203654133</v>
      </c>
      <c r="AT105" s="21">
        <f>'Variables AMS'!AR314*'Variables AMS'!AR277/'Variables AMS'!AR$64*'Variables AMS'!$S$64</f>
        <v>1010.7239895011101</v>
      </c>
      <c r="AU105" s="21">
        <f>'Variables AMS'!AS314*'Variables AMS'!AS277/'Variables AMS'!AS$64*'Variables AMS'!$S$64</f>
        <v>1024.0893460529326</v>
      </c>
      <c r="AV105" s="21">
        <f>'Variables AMS'!AT314*'Variables AMS'!AT277/'Variables AMS'!AT$64*'Variables AMS'!$S$64</f>
        <v>1037.2890151391373</v>
      </c>
      <c r="AW105" s="21">
        <f>'Variables AMS'!AU314*'Variables AMS'!AU277/'Variables AMS'!AU$64*'Variables AMS'!$S$64</f>
        <v>1049.3956189530036</v>
      </c>
      <c r="AX105" s="21">
        <f>'Variables AMS'!AV314*'Variables AMS'!AV277/'Variables AMS'!AV$64*'Variables AMS'!$S$64</f>
        <v>1060.1705846474279</v>
      </c>
    </row>
    <row r="106" spans="1:50" x14ac:dyDescent="0.25">
      <c r="A106" s="165"/>
      <c r="B106" s="167"/>
      <c r="C106" t="s">
        <v>160</v>
      </c>
      <c r="D106" s="21">
        <f>'Variables AMS'!B315*'Variables AMS'!B278/'Variables AMS'!B$64*'Variables AMS'!$S$64</f>
        <v>69.417479226821939</v>
      </c>
      <c r="E106" s="21">
        <f>'Variables AMS'!C315*'Variables AMS'!C278/'Variables AMS'!C$64*'Variables AMS'!$S$64</f>
        <v>69.695651491628794</v>
      </c>
      <c r="F106" s="21">
        <f>'Variables AMS'!D315*'Variables AMS'!D278/'Variables AMS'!D$64*'Variables AMS'!$S$64</f>
        <v>71.273932999239321</v>
      </c>
      <c r="G106" s="21">
        <f>'Variables AMS'!E315*'Variables AMS'!E278/'Variables AMS'!E$64*'Variables AMS'!$S$64</f>
        <v>89.041820165422038</v>
      </c>
      <c r="H106" s="21">
        <f>'Variables AMS'!F315*'Variables AMS'!F278/'Variables AMS'!F$64*'Variables AMS'!$S$64</f>
        <v>121.43684894761947</v>
      </c>
      <c r="I106" s="21">
        <f>'Variables AMS'!G315*'Variables AMS'!G278/'Variables AMS'!G$64*'Variables AMS'!$S$64</f>
        <v>157.36272962721932</v>
      </c>
      <c r="J106" s="21">
        <f>'Variables AMS'!H315*'Variables AMS'!H278/'Variables AMS'!H$64*'Variables AMS'!$S$64</f>
        <v>217.09122527110497</v>
      </c>
      <c r="K106" s="21">
        <f>'Variables AMS'!I315*'Variables AMS'!I278/'Variables AMS'!I$64*'Variables AMS'!$S$64</f>
        <v>302.21238905655991</v>
      </c>
      <c r="L106" s="21">
        <f>'Variables AMS'!J315*'Variables AMS'!J278/'Variables AMS'!J$64*'Variables AMS'!$S$64</f>
        <v>410.10777786993799</v>
      </c>
      <c r="M106" s="21">
        <f>'Variables AMS'!K315*'Variables AMS'!K278/'Variables AMS'!K$64*'Variables AMS'!$S$64</f>
        <v>546.26780678996317</v>
      </c>
      <c r="N106" s="21">
        <f>'Variables AMS'!L315*'Variables AMS'!L278/'Variables AMS'!L$64*'Variables AMS'!$S$64</f>
        <v>717.21144723187388</v>
      </c>
      <c r="O106" s="21">
        <f>'Variables AMS'!M315*'Variables AMS'!M278/'Variables AMS'!M$64*'Variables AMS'!$S$64</f>
        <v>925.62813884738682</v>
      </c>
      <c r="P106" s="21">
        <f>'Variables AMS'!N315*'Variables AMS'!N278/'Variables AMS'!N$64*'Variables AMS'!$S$64</f>
        <v>1053.5187666268564</v>
      </c>
      <c r="Q106" s="21">
        <f>'Variables AMS'!O315*'Variables AMS'!O278/'Variables AMS'!O$64*'Variables AMS'!$S$64</f>
        <v>1136.6295935303108</v>
      </c>
      <c r="R106" s="21">
        <f>'Variables AMS'!P315*'Variables AMS'!P278/'Variables AMS'!P$64*'Variables AMS'!$S$64</f>
        <v>1206.1814519410129</v>
      </c>
      <c r="S106" s="21">
        <f>'Variables AMS'!Q315*'Variables AMS'!Q278/'Variables AMS'!Q$64*'Variables AMS'!$S$64</f>
        <v>1266.750923571524</v>
      </c>
      <c r="T106" s="21">
        <f>'Variables AMS'!R315*'Variables AMS'!R278/'Variables AMS'!R$64*'Variables AMS'!$S$64</f>
        <v>1337.0393106324657</v>
      </c>
      <c r="U106" s="21">
        <f>'Variables AMS'!S315*'Variables AMS'!S278/'Variables AMS'!S$64*'Variables AMS'!$S$64</f>
        <v>1366.9401595454947</v>
      </c>
      <c r="V106" s="21">
        <f>'Variables AMS'!T315*'Variables AMS'!T278/'Variables AMS'!T$64*'Variables AMS'!$S$64</f>
        <v>1370.8690839964363</v>
      </c>
      <c r="W106" s="21">
        <f>'Variables AMS'!U315*'Variables AMS'!U278/'Variables AMS'!U$64*'Variables AMS'!$S$64</f>
        <v>1360.4628760603821</v>
      </c>
      <c r="X106" s="21">
        <f>'Variables AMS'!V315*'Variables AMS'!V278/'Variables AMS'!V$64*'Variables AMS'!$S$64</f>
        <v>1378.4220571046651</v>
      </c>
      <c r="Y106" s="21">
        <f>'Variables AMS'!W315*'Variables AMS'!W278/'Variables AMS'!W$64*'Variables AMS'!$S$64</f>
        <v>1395.6773111417494</v>
      </c>
      <c r="Z106" s="21">
        <f>'Variables AMS'!X315*'Variables AMS'!X278/'Variables AMS'!X$64*'Variables AMS'!$S$64</f>
        <v>1442.7541786788493</v>
      </c>
      <c r="AA106" s="21">
        <f>'Variables AMS'!Y315*'Variables AMS'!Y278/'Variables AMS'!Y$64*'Variables AMS'!$S$64</f>
        <v>1497.4468151328551</v>
      </c>
      <c r="AB106" s="21">
        <f>'Variables AMS'!Z315*'Variables AMS'!Z278/'Variables AMS'!Z$64*'Variables AMS'!$S$64</f>
        <v>1538.0823373538794</v>
      </c>
      <c r="AC106" s="21">
        <f>'Variables AMS'!AA315*'Variables AMS'!AA278/'Variables AMS'!AA$64*'Variables AMS'!$S$64</f>
        <v>1556.1922103743104</v>
      </c>
      <c r="AD106" s="21">
        <f>'Variables AMS'!AB315*'Variables AMS'!AB278/'Variables AMS'!AB$64*'Variables AMS'!$S$64</f>
        <v>1551.5689307770599</v>
      </c>
      <c r="AE106" s="21">
        <f>'Variables AMS'!AC315*'Variables AMS'!AC278/'Variables AMS'!AC$64*'Variables AMS'!$S$64</f>
        <v>1578.17694608036</v>
      </c>
      <c r="AF106" s="21">
        <f>'Variables AMS'!AD315*'Variables AMS'!AD278/'Variables AMS'!AD$64*'Variables AMS'!$S$64</f>
        <v>1626.8835612490216</v>
      </c>
      <c r="AG106" s="21">
        <f>'Variables AMS'!AE315*'Variables AMS'!AE278/'Variables AMS'!AE$64*'Variables AMS'!$S$64</f>
        <v>1681.5809561689739</v>
      </c>
      <c r="AH106" s="21">
        <f>'Variables AMS'!AF315*'Variables AMS'!AF278/'Variables AMS'!AF$64*'Variables AMS'!$S$64</f>
        <v>1724.6203545964904</v>
      </c>
      <c r="AI106" s="21">
        <f>'Variables AMS'!AG315*'Variables AMS'!AG278/'Variables AMS'!AG$64*'Variables AMS'!$S$64</f>
        <v>1754.1299902563217</v>
      </c>
      <c r="AJ106" s="21">
        <f>'Variables AMS'!AH315*'Variables AMS'!AH278/'Variables AMS'!AH$64*'Variables AMS'!$S$64</f>
        <v>1773.7544021031015</v>
      </c>
      <c r="AK106" s="21">
        <f>'Variables AMS'!AI315*'Variables AMS'!AI278/'Variables AMS'!AI$64*'Variables AMS'!$S$64</f>
        <v>1788.7768939142443</v>
      </c>
      <c r="AL106" s="21">
        <f>'Variables AMS'!AJ315*'Variables AMS'!AJ278/'Variables AMS'!AJ$64*'Variables AMS'!$S$64</f>
        <v>1802.2235075975079</v>
      </c>
      <c r="AM106" s="21">
        <f>'Variables AMS'!AK315*'Variables AMS'!AK278/'Variables AMS'!AK$64*'Variables AMS'!$S$64</f>
        <v>1816.4779660661547</v>
      </c>
      <c r="AN106" s="21">
        <f>'Variables AMS'!AL315*'Variables AMS'!AL278/'Variables AMS'!AL$64*'Variables AMS'!$S$64</f>
        <v>1829.8366458258408</v>
      </c>
      <c r="AO106" s="21">
        <f>'Variables AMS'!AM315*'Variables AMS'!AM278/'Variables AMS'!AM$64*'Variables AMS'!$S$64</f>
        <v>1844.7236340636091</v>
      </c>
      <c r="AP106" s="21">
        <f>'Variables AMS'!AN315*'Variables AMS'!AN278/'Variables AMS'!AN$64*'Variables AMS'!$S$64</f>
        <v>1859.7829167194709</v>
      </c>
      <c r="AQ106" s="21">
        <f>'Variables AMS'!AO315*'Variables AMS'!AO278/'Variables AMS'!AO$64*'Variables AMS'!$S$64</f>
        <v>1872.9713747324547</v>
      </c>
      <c r="AR106" s="21">
        <f>'Variables AMS'!AP315*'Variables AMS'!AP278/'Variables AMS'!AP$64*'Variables AMS'!$S$64</f>
        <v>1883.33804730564</v>
      </c>
      <c r="AS106" s="21">
        <f>'Variables AMS'!AQ315*'Variables AMS'!AQ278/'Variables AMS'!AQ$64*'Variables AMS'!$S$64</f>
        <v>1890.7058346584718</v>
      </c>
      <c r="AT106" s="21">
        <f>'Variables AMS'!AR315*'Variables AMS'!AR278/'Variables AMS'!AR$64*'Variables AMS'!$S$64</f>
        <v>1832.1818023281342</v>
      </c>
      <c r="AU106" s="21">
        <f>'Variables AMS'!AS315*'Variables AMS'!AS278/'Variables AMS'!AS$64*'Variables AMS'!$S$64</f>
        <v>1728.3919664586103</v>
      </c>
      <c r="AV106" s="21">
        <f>'Variables AMS'!AT315*'Variables AMS'!AT278/'Variables AMS'!AT$64*'Variables AMS'!$S$64</f>
        <v>1603.3132973689574</v>
      </c>
      <c r="AW106" s="21">
        <f>'Variables AMS'!AU315*'Variables AMS'!AU278/'Variables AMS'!AU$64*'Variables AMS'!$S$64</f>
        <v>1467.7264686641374</v>
      </c>
      <c r="AX106" s="21">
        <f>'Variables AMS'!AV315*'Variables AMS'!AV278/'Variables AMS'!AV$64*'Variables AMS'!$S$64</f>
        <v>1320.6494308228262</v>
      </c>
    </row>
    <row r="107" spans="1:50" x14ac:dyDescent="0.25">
      <c r="A107" s="165"/>
      <c r="B107" s="167"/>
      <c r="C107" t="s">
        <v>237</v>
      </c>
      <c r="D107" s="21">
        <f>'Variables AMS'!B316*'Variables AMS'!B279/'Variables AMS'!B$64*'Variables AMS'!$S$64</f>
        <v>791.94672459240712</v>
      </c>
      <c r="E107" s="21">
        <f>'Variables AMS'!C316*'Variables AMS'!C279/'Variables AMS'!C$64*'Variables AMS'!$S$64</f>
        <v>795.12024250806769</v>
      </c>
      <c r="F107" s="21">
        <f>'Variables AMS'!D316*'Variables AMS'!D279/'Variables AMS'!D$64*'Variables AMS'!$S$64</f>
        <v>813.2567769316189</v>
      </c>
      <c r="G107" s="21">
        <f>'Variables AMS'!E316*'Variables AMS'!E279/'Variables AMS'!E$64*'Variables AMS'!$S$64</f>
        <v>825.48868703376502</v>
      </c>
      <c r="H107" s="21">
        <f>'Variables AMS'!F316*'Variables AMS'!F279/'Variables AMS'!F$64*'Variables AMS'!$S$64</f>
        <v>805.52871714941466</v>
      </c>
      <c r="I107" s="21">
        <f>'Variables AMS'!G316*'Variables AMS'!G279/'Variables AMS'!G$64*'Variables AMS'!$S$64</f>
        <v>718.12673319348301</v>
      </c>
      <c r="J107" s="21">
        <f>'Variables AMS'!H316*'Variables AMS'!H279/'Variables AMS'!H$64*'Variables AMS'!$S$64</f>
        <v>689.2166074518301</v>
      </c>
      <c r="K107" s="21">
        <f>'Variables AMS'!I316*'Variables AMS'!I279/'Variables AMS'!I$64*'Variables AMS'!$S$64</f>
        <v>683.4575768414702</v>
      </c>
      <c r="L107" s="21">
        <f>'Variables AMS'!J316*'Variables AMS'!J279/'Variables AMS'!J$64*'Variables AMS'!$S$64</f>
        <v>671.71946657471221</v>
      </c>
      <c r="M107" s="21">
        <f>'Variables AMS'!K316*'Variables AMS'!K279/'Variables AMS'!K$64*'Variables AMS'!$S$64</f>
        <v>643.85090258418359</v>
      </c>
      <c r="N107" s="21">
        <f>'Variables AMS'!L316*'Variables AMS'!L279/'Variables AMS'!L$64*'Variables AMS'!$S$64</f>
        <v>606.54351164487957</v>
      </c>
      <c r="O107" s="21">
        <f>'Variables AMS'!M316*'Variables AMS'!M279/'Variables AMS'!M$64*'Variables AMS'!$S$64</f>
        <v>559.94996363062353</v>
      </c>
      <c r="P107" s="21">
        <f>'Variables AMS'!N316*'Variables AMS'!N279/'Variables AMS'!N$64*'Variables AMS'!$S$64</f>
        <v>567.71829548296193</v>
      </c>
      <c r="Q107" s="21">
        <f>'Variables AMS'!O316*'Variables AMS'!O279/'Variables AMS'!O$64*'Variables AMS'!$S$64</f>
        <v>620.91833632586065</v>
      </c>
      <c r="R107" s="21">
        <f>'Variables AMS'!P316*'Variables AMS'!P279/'Variables AMS'!P$64*'Variables AMS'!$S$64</f>
        <v>694.75128928767856</v>
      </c>
      <c r="S107" s="21">
        <f>'Variables AMS'!Q316*'Variables AMS'!Q279/'Variables AMS'!Q$64*'Variables AMS'!$S$64</f>
        <v>760.5736095565386</v>
      </c>
      <c r="T107" s="21">
        <f>'Variables AMS'!R316*'Variables AMS'!R279/'Variables AMS'!R$64*'Variables AMS'!$S$64</f>
        <v>817.17632323247449</v>
      </c>
      <c r="U107" s="21">
        <f>'Variables AMS'!S316*'Variables AMS'!S279/'Variables AMS'!S$64*'Variables AMS'!$S$64</f>
        <v>848.91507364984659</v>
      </c>
      <c r="V107" s="21">
        <f>'Variables AMS'!T316*'Variables AMS'!T279/'Variables AMS'!T$64*'Variables AMS'!$S$64</f>
        <v>867.62153674025126</v>
      </c>
      <c r="W107" s="21">
        <f>'Variables AMS'!U316*'Variables AMS'!U279/'Variables AMS'!U$64*'Variables AMS'!$S$64</f>
        <v>880.4891820041347</v>
      </c>
      <c r="X107" s="21">
        <f>'Variables AMS'!V316*'Variables AMS'!V279/'Variables AMS'!V$64*'Variables AMS'!$S$64</f>
        <v>881.52548129442039</v>
      </c>
      <c r="Y107" s="21">
        <f>'Variables AMS'!W316*'Variables AMS'!W279/'Variables AMS'!W$64*'Variables AMS'!$S$64</f>
        <v>871.32052955094571</v>
      </c>
      <c r="Z107" s="21">
        <f>'Variables AMS'!X316*'Variables AMS'!X279/'Variables AMS'!X$64*'Variables AMS'!$S$64</f>
        <v>859.82961530743728</v>
      </c>
      <c r="AA107" s="21">
        <f>'Variables AMS'!Y316*'Variables AMS'!Y279/'Variables AMS'!Y$64*'Variables AMS'!$S$64</f>
        <v>852.36945445325375</v>
      </c>
      <c r="AB107" s="21">
        <f>'Variables AMS'!Z316*'Variables AMS'!Z279/'Variables AMS'!Z$64*'Variables AMS'!$S$64</f>
        <v>847.90888670746097</v>
      </c>
      <c r="AC107" s="21">
        <f>'Variables AMS'!AA316*'Variables AMS'!AA279/'Variables AMS'!AA$64*'Variables AMS'!$S$64</f>
        <v>845.8868921050713</v>
      </c>
      <c r="AD107" s="21">
        <f>'Variables AMS'!AB316*'Variables AMS'!AB279/'Variables AMS'!AB$64*'Variables AMS'!$S$64</f>
        <v>844.37368728306944</v>
      </c>
      <c r="AE107" s="21">
        <f>'Variables AMS'!AC316*'Variables AMS'!AC279/'Variables AMS'!AC$64*'Variables AMS'!$S$64</f>
        <v>844.23504116999652</v>
      </c>
      <c r="AF107" s="21">
        <f>'Variables AMS'!AD316*'Variables AMS'!AD279/'Variables AMS'!AD$64*'Variables AMS'!$S$64</f>
        <v>845.29524767861221</v>
      </c>
      <c r="AG107" s="21">
        <f>'Variables AMS'!AE316*'Variables AMS'!AE279/'Variables AMS'!AE$64*'Variables AMS'!$S$64</f>
        <v>846.67497053112163</v>
      </c>
      <c r="AH107" s="21">
        <f>'Variables AMS'!AF316*'Variables AMS'!AF279/'Variables AMS'!AF$64*'Variables AMS'!$S$64</f>
        <v>844.3113574339784</v>
      </c>
      <c r="AI107" s="21">
        <f>'Variables AMS'!AG316*'Variables AMS'!AG279/'Variables AMS'!AG$64*'Variables AMS'!$S$64</f>
        <v>839.17513422930745</v>
      </c>
      <c r="AJ107" s="21">
        <f>'Variables AMS'!AH316*'Variables AMS'!AH279/'Variables AMS'!AH$64*'Variables AMS'!$S$64</f>
        <v>832.1162749062222</v>
      </c>
      <c r="AK107" s="21">
        <f>'Variables AMS'!AI316*'Variables AMS'!AI279/'Variables AMS'!AI$64*'Variables AMS'!$S$64</f>
        <v>824.51828883609289</v>
      </c>
      <c r="AL107" s="21">
        <f>'Variables AMS'!AJ316*'Variables AMS'!AJ279/'Variables AMS'!AJ$64*'Variables AMS'!$S$64</f>
        <v>817.08809586956045</v>
      </c>
      <c r="AM107" s="21">
        <f>'Variables AMS'!AK316*'Variables AMS'!AK279/'Variables AMS'!AK$64*'Variables AMS'!$S$64</f>
        <v>811.51634667815995</v>
      </c>
      <c r="AN107" s="21">
        <f>'Variables AMS'!AL316*'Variables AMS'!AL279/'Variables AMS'!AL$64*'Variables AMS'!$S$64</f>
        <v>806.66587708400345</v>
      </c>
      <c r="AO107" s="21">
        <f>'Variables AMS'!AM316*'Variables AMS'!AM279/'Variables AMS'!AM$64*'Variables AMS'!$S$64</f>
        <v>804.56788554599825</v>
      </c>
      <c r="AP107" s="21">
        <f>'Variables AMS'!AN316*'Variables AMS'!AN279/'Variables AMS'!AN$64*'Variables AMS'!$S$64</f>
        <v>804.15882457440375</v>
      </c>
      <c r="AQ107" s="21">
        <f>'Variables AMS'!AO316*'Variables AMS'!AO279/'Variables AMS'!AO$64*'Variables AMS'!$S$64</f>
        <v>804.07839550973836</v>
      </c>
      <c r="AR107" s="21">
        <f>'Variables AMS'!AP316*'Variables AMS'!AP279/'Variables AMS'!AP$64*'Variables AMS'!$S$64</f>
        <v>803.64864349927575</v>
      </c>
      <c r="AS107" s="21">
        <f>'Variables AMS'!AQ316*'Variables AMS'!AQ279/'Variables AMS'!AQ$64*'Variables AMS'!$S$64</f>
        <v>802.70875005252083</v>
      </c>
      <c r="AT107" s="21">
        <f>'Variables AMS'!AR316*'Variables AMS'!AR279/'Variables AMS'!AR$64*'Variables AMS'!$S$64</f>
        <v>799.87061686896232</v>
      </c>
      <c r="AU107" s="21">
        <f>'Variables AMS'!AS316*'Variables AMS'!AS279/'Variables AMS'!AS$64*'Variables AMS'!$S$64</f>
        <v>795.80812393718929</v>
      </c>
      <c r="AV107" s="21">
        <f>'Variables AMS'!AT316*'Variables AMS'!AT279/'Variables AMS'!AT$64*'Variables AMS'!$S$64</f>
        <v>791.41843481863498</v>
      </c>
      <c r="AW107" s="21">
        <f>'Variables AMS'!AU316*'Variables AMS'!AU279/'Variables AMS'!AU$64*'Variables AMS'!$S$64</f>
        <v>787.115627046594</v>
      </c>
      <c r="AX107" s="21">
        <f>'Variables AMS'!AV316*'Variables AMS'!AV279/'Variables AMS'!AV$64*'Variables AMS'!$S$64</f>
        <v>782.96877077426564</v>
      </c>
    </row>
    <row r="108" spans="1:50" x14ac:dyDescent="0.25">
      <c r="A108" s="165"/>
      <c r="B108" s="167"/>
      <c r="C108" t="s">
        <v>161</v>
      </c>
      <c r="D108" s="21">
        <f>'Variables AMS'!B317*'Variables AMS'!B280/'Variables AMS'!B$64*'Variables AMS'!$S$64</f>
        <v>81.99187590749213</v>
      </c>
      <c r="E108" s="21">
        <f>'Variables AMS'!C317*'Variables AMS'!C280/'Variables AMS'!C$64*'Variables AMS'!$S$64</f>
        <v>82.320436755148791</v>
      </c>
      <c r="F108" s="21">
        <f>'Variables AMS'!D317*'Variables AMS'!D280/'Variables AMS'!D$64*'Variables AMS'!$S$64</f>
        <v>84.201437738258704</v>
      </c>
      <c r="G108" s="21">
        <f>'Variables AMS'!E317*'Variables AMS'!E280/'Variables AMS'!E$64*'Variables AMS'!$S$64</f>
        <v>94.33484628266838</v>
      </c>
      <c r="H108" s="21">
        <f>'Variables AMS'!F317*'Variables AMS'!F280/'Variables AMS'!F$64*'Variables AMS'!$S$64</f>
        <v>107.79280184562485</v>
      </c>
      <c r="I108" s="21">
        <f>'Variables AMS'!G317*'Variables AMS'!G280/'Variables AMS'!G$64*'Variables AMS'!$S$64</f>
        <v>114.53452911824793</v>
      </c>
      <c r="J108" s="21">
        <f>'Variables AMS'!H317*'Variables AMS'!H280/'Variables AMS'!H$64*'Variables AMS'!$S$64</f>
        <v>130.26868128125736</v>
      </c>
      <c r="K108" s="21">
        <f>'Variables AMS'!I317*'Variables AMS'!I280/'Variables AMS'!I$64*'Variables AMS'!$S$64</f>
        <v>151.38306107892356</v>
      </c>
      <c r="L108" s="21">
        <f>'Variables AMS'!J317*'Variables AMS'!J280/'Variables AMS'!J$64*'Variables AMS'!$S$64</f>
        <v>173.01921937589586</v>
      </c>
      <c r="M108" s="21">
        <f>'Variables AMS'!K317*'Variables AMS'!K280/'Variables AMS'!K$64*'Variables AMS'!$S$64</f>
        <v>194.0500108759785</v>
      </c>
      <c r="N108" s="21">
        <f>'Variables AMS'!L317*'Variables AMS'!L280/'Variables AMS'!L$64*'Variables AMS'!$S$64</f>
        <v>214.39146836133366</v>
      </c>
      <c r="O108" s="21">
        <f>'Variables AMS'!M317*'Variables AMS'!M280/'Variables AMS'!M$64*'Variables AMS'!$S$64</f>
        <v>232.5760150947651</v>
      </c>
      <c r="P108" s="21">
        <f>'Variables AMS'!N317*'Variables AMS'!N280/'Variables AMS'!N$64*'Variables AMS'!$S$64</f>
        <v>226.16557454044289</v>
      </c>
      <c r="Q108" s="21">
        <f>'Variables AMS'!O317*'Variables AMS'!O280/'Variables AMS'!O$64*'Variables AMS'!$S$64</f>
        <v>210.65873269430901</v>
      </c>
      <c r="R108" s="21">
        <f>'Variables AMS'!P317*'Variables AMS'!P280/'Variables AMS'!P$64*'Variables AMS'!$S$64</f>
        <v>193.79999793686929</v>
      </c>
      <c r="S108" s="21">
        <f>'Variables AMS'!Q317*'Variables AMS'!Q280/'Variables AMS'!Q$64*'Variables AMS'!$S$64</f>
        <v>176.1804358128355</v>
      </c>
      <c r="T108" s="21">
        <f>'Variables AMS'!R317*'Variables AMS'!R280/'Variables AMS'!R$64*'Variables AMS'!$S$64</f>
        <v>160.22580271155095</v>
      </c>
      <c r="U108" s="21">
        <f>'Variables AMS'!S317*'Variables AMS'!S280/'Variables AMS'!S$64*'Variables AMS'!$S$64</f>
        <v>157.95193466090973</v>
      </c>
      <c r="V108" s="21">
        <f>'Variables AMS'!T317*'Variables AMS'!T280/'Variables AMS'!T$64*'Variables AMS'!$S$64</f>
        <v>163.66295759751108</v>
      </c>
      <c r="W108" s="21">
        <f>'Variables AMS'!U317*'Variables AMS'!U280/'Variables AMS'!U$64*'Variables AMS'!$S$64</f>
        <v>171.40097215271632</v>
      </c>
      <c r="X108" s="21">
        <f>'Variables AMS'!V317*'Variables AMS'!V280/'Variables AMS'!V$64*'Variables AMS'!$S$64</f>
        <v>185.56832133719706</v>
      </c>
      <c r="Y108" s="21">
        <f>'Variables AMS'!W317*'Variables AMS'!W280/'Variables AMS'!W$64*'Variables AMS'!$S$64</f>
        <v>200.52292785275782</v>
      </c>
      <c r="Z108" s="21">
        <f>'Variables AMS'!X317*'Variables AMS'!X280/'Variables AMS'!X$64*'Variables AMS'!$S$64</f>
        <v>203.97689350941056</v>
      </c>
      <c r="AA108" s="21">
        <f>'Variables AMS'!Y317*'Variables AMS'!Y280/'Variables AMS'!Y$64*'Variables AMS'!$S$64</f>
        <v>200.11319391499526</v>
      </c>
      <c r="AB108" s="21">
        <f>'Variables AMS'!Z317*'Variables AMS'!Z280/'Variables AMS'!Z$64*'Variables AMS'!$S$64</f>
        <v>194.03073121093075</v>
      </c>
      <c r="AC108" s="21">
        <f>'Variables AMS'!AA317*'Variables AMS'!AA280/'Variables AMS'!AA$64*'Variables AMS'!$S$64</f>
        <v>188.81998587814689</v>
      </c>
      <c r="AD108" s="21">
        <f>'Variables AMS'!AB317*'Variables AMS'!AB280/'Variables AMS'!AB$64*'Variables AMS'!$S$64</f>
        <v>184.94206521980468</v>
      </c>
      <c r="AE108" s="21">
        <f>'Variables AMS'!AC317*'Variables AMS'!AC280/'Variables AMS'!AC$64*'Variables AMS'!$S$64</f>
        <v>185.95496237498338</v>
      </c>
      <c r="AF108" s="21">
        <f>'Variables AMS'!AD317*'Variables AMS'!AD280/'Variables AMS'!AD$64*'Variables AMS'!$S$64</f>
        <v>189.79655164551298</v>
      </c>
      <c r="AG108" s="21">
        <f>'Variables AMS'!AE317*'Variables AMS'!AE280/'Variables AMS'!AE$64*'Variables AMS'!$S$64</f>
        <v>194.34958405520541</v>
      </c>
      <c r="AH108" s="21">
        <f>'Variables AMS'!AF317*'Variables AMS'!AF280/'Variables AMS'!AF$64*'Variables AMS'!$S$64</f>
        <v>197.82779932387734</v>
      </c>
      <c r="AI108" s="21">
        <f>'Variables AMS'!AG317*'Variables AMS'!AG280/'Variables AMS'!AG$64*'Variables AMS'!$S$64</f>
        <v>200.11495271485887</v>
      </c>
      <c r="AJ108" s="21">
        <f>'Variables AMS'!AH317*'Variables AMS'!AH280/'Variables AMS'!AH$64*'Variables AMS'!$S$64</f>
        <v>203.59138586010903</v>
      </c>
      <c r="AK108" s="21">
        <f>'Variables AMS'!AI317*'Variables AMS'!AI280/'Variables AMS'!AI$64*'Variables AMS'!$S$64</f>
        <v>207.92025711106155</v>
      </c>
      <c r="AL108" s="21">
        <f>'Variables AMS'!AJ317*'Variables AMS'!AJ280/'Variables AMS'!AJ$64*'Variables AMS'!$S$64</f>
        <v>212.49490097905527</v>
      </c>
      <c r="AM108" s="21">
        <f>'Variables AMS'!AK317*'Variables AMS'!AK280/'Variables AMS'!AK$64*'Variables AMS'!$S$64</f>
        <v>217.09756564480352</v>
      </c>
      <c r="AN108" s="21">
        <f>'Variables AMS'!AL317*'Variables AMS'!AL280/'Variables AMS'!AL$64*'Variables AMS'!$S$64</f>
        <v>221.41385224200286</v>
      </c>
      <c r="AO108" s="21">
        <f>'Variables AMS'!AM317*'Variables AMS'!AM280/'Variables AMS'!AM$64*'Variables AMS'!$S$64</f>
        <v>222.94679198577515</v>
      </c>
      <c r="AP108" s="21">
        <f>'Variables AMS'!AN317*'Variables AMS'!AN280/'Variables AMS'!AN$64*'Variables AMS'!$S$64</f>
        <v>222.89243989307215</v>
      </c>
      <c r="AQ108" s="21">
        <f>'Variables AMS'!AO317*'Variables AMS'!AO280/'Variables AMS'!AO$64*'Variables AMS'!$S$64</f>
        <v>222.3869021081226</v>
      </c>
      <c r="AR108" s="21">
        <f>'Variables AMS'!AP317*'Variables AMS'!AP280/'Variables AMS'!AP$64*'Variables AMS'!$S$64</f>
        <v>222.02787549828244</v>
      </c>
      <c r="AS108" s="21">
        <f>'Variables AMS'!AQ317*'Variables AMS'!AQ280/'Variables AMS'!AQ$64*'Variables AMS'!$S$64</f>
        <v>221.92608841248199</v>
      </c>
      <c r="AT108" s="21">
        <f>'Variables AMS'!AR317*'Variables AMS'!AR280/'Variables AMS'!AR$64*'Variables AMS'!$S$64</f>
        <v>222.1368466621584</v>
      </c>
      <c r="AU108" s="21">
        <f>'Variables AMS'!AS317*'Variables AMS'!AS280/'Variables AMS'!AS$64*'Variables AMS'!$S$64</f>
        <v>222.43857753251086</v>
      </c>
      <c r="AV108" s="21">
        <f>'Variables AMS'!AT317*'Variables AMS'!AT280/'Variables AMS'!AT$64*'Variables AMS'!$S$64</f>
        <v>222.72587421143854</v>
      </c>
      <c r="AW108" s="21">
        <f>'Variables AMS'!AU317*'Variables AMS'!AU280/'Variables AMS'!AU$64*'Variables AMS'!$S$64</f>
        <v>222.9473311150378</v>
      </c>
      <c r="AX108" s="21">
        <f>'Variables AMS'!AV317*'Variables AMS'!AV280/'Variables AMS'!AV$64*'Variables AMS'!$S$64</f>
        <v>223.10034979340742</v>
      </c>
    </row>
    <row r="109" spans="1:50" x14ac:dyDescent="0.25">
      <c r="A109" s="165"/>
      <c r="B109" s="168" t="s">
        <v>313</v>
      </c>
      <c r="C109" t="s">
        <v>162</v>
      </c>
      <c r="D109" s="21">
        <f>'Variables AMS'!B318*'Variables AMS'!B281/'Variables AMS'!B$64*'Variables AMS'!$S$64</f>
        <v>1754.6283328630191</v>
      </c>
      <c r="E109" s="21">
        <f>'Variables AMS'!C318*'Variables AMS'!C281/'Variables AMS'!C$64*'Variables AMS'!$S$64</f>
        <v>1761.6595437724807</v>
      </c>
      <c r="F109" s="21">
        <f>'Variables AMS'!D318*'Variables AMS'!D281/'Variables AMS'!D$64*'Variables AMS'!$S$64</f>
        <v>1801.411411795727</v>
      </c>
      <c r="G109" s="21">
        <f>'Variables AMS'!E318*'Variables AMS'!E281/'Variables AMS'!E$64*'Variables AMS'!$S$64</f>
        <v>1815.7868291827581</v>
      </c>
      <c r="H109" s="21">
        <f>'Variables AMS'!F318*'Variables AMS'!F281/'Variables AMS'!F$64*'Variables AMS'!$S$64</f>
        <v>1770.341615671103</v>
      </c>
      <c r="I109" s="21">
        <f>'Variables AMS'!G318*'Variables AMS'!G281/'Variables AMS'!G$64*'Variables AMS'!$S$64</f>
        <v>1662.4800992128896</v>
      </c>
      <c r="J109" s="21">
        <f>'Variables AMS'!H318*'Variables AMS'!H281/'Variables AMS'!H$64*'Variables AMS'!$S$64</f>
        <v>1601.7127928366497</v>
      </c>
      <c r="K109" s="21">
        <f>'Variables AMS'!I318*'Variables AMS'!I281/'Variables AMS'!I$64*'Variables AMS'!$S$64</f>
        <v>1554.9771783143017</v>
      </c>
      <c r="L109" s="21">
        <f>'Variables AMS'!J318*'Variables AMS'!J281/'Variables AMS'!J$64*'Variables AMS'!$S$64</f>
        <v>1486.7329347579966</v>
      </c>
      <c r="M109" s="21">
        <f>'Variables AMS'!K318*'Variables AMS'!K281/'Variables AMS'!K$64*'Variables AMS'!$S$64</f>
        <v>1417.5592915112468</v>
      </c>
      <c r="N109" s="21">
        <f>'Variables AMS'!L318*'Variables AMS'!L281/'Variables AMS'!L$64*'Variables AMS'!$S$64</f>
        <v>1367.9072528834927</v>
      </c>
      <c r="O109" s="21">
        <f>'Variables AMS'!M318*'Variables AMS'!M281/'Variables AMS'!M$64*'Variables AMS'!$S$64</f>
        <v>1349.298256981268</v>
      </c>
      <c r="P109" s="21">
        <f>'Variables AMS'!N318*'Variables AMS'!N281/'Variables AMS'!N$64*'Variables AMS'!$S$64</f>
        <v>1350.7895614065569</v>
      </c>
      <c r="Q109" s="21">
        <f>'Variables AMS'!O318*'Variables AMS'!O281/'Variables AMS'!O$64*'Variables AMS'!$S$64</f>
        <v>1342.3323734654891</v>
      </c>
      <c r="R109" s="21">
        <f>'Variables AMS'!P318*'Variables AMS'!P281/'Variables AMS'!P$64*'Variables AMS'!$S$64</f>
        <v>1285.5506480077229</v>
      </c>
      <c r="S109" s="21">
        <f>'Variables AMS'!Q318*'Variables AMS'!Q281/'Variables AMS'!Q$64*'Variables AMS'!$S$64</f>
        <v>1218.3724574839243</v>
      </c>
      <c r="T109" s="21">
        <f>'Variables AMS'!R318*'Variables AMS'!R281/'Variables AMS'!R$64*'Variables AMS'!$S$64</f>
        <v>1156.686313724485</v>
      </c>
      <c r="U109" s="21">
        <f>'Variables AMS'!S318*'Variables AMS'!S281/'Variables AMS'!S$64*'Variables AMS'!$S$64</f>
        <v>1094.2039815689307</v>
      </c>
      <c r="V109" s="21">
        <f>'Variables AMS'!T318*'Variables AMS'!T281/'Variables AMS'!T$64*'Variables AMS'!$S$64</f>
        <v>1033.1619573386808</v>
      </c>
      <c r="W109" s="21">
        <f>'Variables AMS'!U318*'Variables AMS'!U281/'Variables AMS'!U$64*'Variables AMS'!$S$64</f>
        <v>973.52016794768031</v>
      </c>
      <c r="X109" s="21">
        <f>'Variables AMS'!V318*'Variables AMS'!V281/'Variables AMS'!V$64*'Variables AMS'!$S$64</f>
        <v>956.59252709925499</v>
      </c>
      <c r="Y109" s="21">
        <f>'Variables AMS'!W318*'Variables AMS'!W281/'Variables AMS'!W$64*'Variables AMS'!$S$64</f>
        <v>952.63120192259657</v>
      </c>
      <c r="Z109" s="21">
        <f>'Variables AMS'!X318*'Variables AMS'!X281/'Variables AMS'!X$64*'Variables AMS'!$S$64</f>
        <v>927.44472271018844</v>
      </c>
      <c r="AA109" s="21">
        <f>'Variables AMS'!Y318*'Variables AMS'!Y281/'Variables AMS'!Y$64*'Variables AMS'!$S$64</f>
        <v>887.81340805787772</v>
      </c>
      <c r="AB109" s="21">
        <f>'Variables AMS'!Z318*'Variables AMS'!Z281/'Variables AMS'!Z$64*'Variables AMS'!$S$64</f>
        <v>840.91126761823057</v>
      </c>
      <c r="AC109" s="21">
        <f>'Variables AMS'!AA318*'Variables AMS'!AA281/'Variables AMS'!AA$64*'Variables AMS'!$S$64</f>
        <v>784.41483577386464</v>
      </c>
      <c r="AD109" s="21">
        <f>'Variables AMS'!AB318*'Variables AMS'!AB281/'Variables AMS'!AB$64*'Variables AMS'!$S$64</f>
        <v>726.15210501675153</v>
      </c>
      <c r="AE109" s="21">
        <f>'Variables AMS'!AC318*'Variables AMS'!AC281/'Variables AMS'!AC$64*'Variables AMS'!$S$64</f>
        <v>656.03246782116548</v>
      </c>
      <c r="AF109" s="21">
        <f>'Variables AMS'!AD318*'Variables AMS'!AD281/'Variables AMS'!AD$64*'Variables AMS'!$S$64</f>
        <v>584.95688017731311</v>
      </c>
      <c r="AG109" s="21">
        <f>'Variables AMS'!AE318*'Variables AMS'!AE281/'Variables AMS'!AE$64*'Variables AMS'!$S$64</f>
        <v>518.67425119111397</v>
      </c>
      <c r="AH109" s="21">
        <f>'Variables AMS'!AF318*'Variables AMS'!AF281/'Variables AMS'!AF$64*'Variables AMS'!$S$64</f>
        <v>472.99772056246093</v>
      </c>
      <c r="AI109" s="21">
        <f>'Variables AMS'!AG318*'Variables AMS'!AG281/'Variables AMS'!AG$64*'Variables AMS'!$S$64</f>
        <v>438.7739178017319</v>
      </c>
      <c r="AJ109" s="21">
        <f>'Variables AMS'!AH318*'Variables AMS'!AH281/'Variables AMS'!AH$64*'Variables AMS'!$S$64</f>
        <v>409.17866928308757</v>
      </c>
      <c r="AK109" s="21">
        <f>'Variables AMS'!AI318*'Variables AMS'!AI281/'Variables AMS'!AI$64*'Variables AMS'!$S$64</f>
        <v>380.69149417158371</v>
      </c>
      <c r="AL109" s="21">
        <f>'Variables AMS'!AJ318*'Variables AMS'!AJ281/'Variables AMS'!AJ$64*'Variables AMS'!$S$64</f>
        <v>352.4716719976339</v>
      </c>
      <c r="AM109" s="21">
        <f>'Variables AMS'!AK318*'Variables AMS'!AK281/'Variables AMS'!AK$64*'Variables AMS'!$S$64</f>
        <v>363.93229588218179</v>
      </c>
      <c r="AN109" s="21">
        <f>'Variables AMS'!AL318*'Variables AMS'!AL281/'Variables AMS'!AL$64*'Variables AMS'!$S$64</f>
        <v>396.68685642489856</v>
      </c>
      <c r="AO109" s="21">
        <f>'Variables AMS'!AM318*'Variables AMS'!AM281/'Variables AMS'!AM$64*'Variables AMS'!$S$64</f>
        <v>386.24139756801083</v>
      </c>
      <c r="AP109" s="21">
        <f>'Variables AMS'!AN318*'Variables AMS'!AN281/'Variables AMS'!AN$64*'Variables AMS'!$S$64</f>
        <v>346.3025011821332</v>
      </c>
      <c r="AQ109" s="21">
        <f>'Variables AMS'!AO318*'Variables AMS'!AO281/'Variables AMS'!AO$64*'Variables AMS'!$S$64</f>
        <v>299.20263642379069</v>
      </c>
      <c r="AR109" s="21">
        <f>'Variables AMS'!AP318*'Variables AMS'!AP281/'Variables AMS'!AP$64*'Variables AMS'!$S$64</f>
        <v>256.54028271987067</v>
      </c>
      <c r="AS109" s="21">
        <f>'Variables AMS'!AQ318*'Variables AMS'!AQ281/'Variables AMS'!AQ$64*'Variables AMS'!$S$64</f>
        <v>219.89258434595862</v>
      </c>
      <c r="AT109" s="21">
        <f>'Variables AMS'!AR318*'Variables AMS'!AR281/'Variables AMS'!AR$64*'Variables AMS'!$S$64</f>
        <v>215.80296625738484</v>
      </c>
      <c r="AU109" s="21">
        <f>'Variables AMS'!AS318*'Variables AMS'!AS281/'Variables AMS'!AS$64*'Variables AMS'!$S$64</f>
        <v>228.47699142971342</v>
      </c>
      <c r="AV109" s="21">
        <f>'Variables AMS'!AT318*'Variables AMS'!AT281/'Variables AMS'!AT$64*'Variables AMS'!$S$64</f>
        <v>246.06531948736318</v>
      </c>
      <c r="AW109" s="21">
        <f>'Variables AMS'!AU318*'Variables AMS'!AU281/'Variables AMS'!AU$64*'Variables AMS'!$S$64</f>
        <v>261.41015104545215</v>
      </c>
      <c r="AX109" s="21">
        <f>'Variables AMS'!AV318*'Variables AMS'!AV281/'Variables AMS'!AV$64*'Variables AMS'!$S$64</f>
        <v>272.3437764709102</v>
      </c>
    </row>
    <row r="110" spans="1:50" x14ac:dyDescent="0.25">
      <c r="A110" s="165"/>
      <c r="B110" s="168"/>
      <c r="C110" t="s">
        <v>163</v>
      </c>
      <c r="D110" s="21">
        <f>'Variables AMS'!B319*'Variables AMS'!B282/'Variables AMS'!B$64*'Variables AMS'!$S$64</f>
        <v>189.31434629180711</v>
      </c>
      <c r="E110" s="21">
        <f>'Variables AMS'!C319*'Variables AMS'!C282/'Variables AMS'!C$64*'Variables AMS'!$S$64</f>
        <v>190.07297367290718</v>
      </c>
      <c r="F110" s="21">
        <f>'Variables AMS'!D319*'Variables AMS'!D282/'Variables AMS'!D$64*'Variables AMS'!$S$64</f>
        <v>194.25951035442912</v>
      </c>
      <c r="G110" s="21">
        <f>'Variables AMS'!E319*'Variables AMS'!E282/'Variables AMS'!E$64*'Variables AMS'!$S$64</f>
        <v>276.23435567858536</v>
      </c>
      <c r="H110" s="21">
        <f>'Variables AMS'!F319*'Variables AMS'!F282/'Variables AMS'!F$64*'Variables AMS'!$S$64</f>
        <v>414.33171859753128</v>
      </c>
      <c r="I110" s="21">
        <f>'Variables AMS'!G319*'Variables AMS'!G282/'Variables AMS'!G$64*'Variables AMS'!$S$64</f>
        <v>563.63983775768634</v>
      </c>
      <c r="J110" s="21">
        <f>'Variables AMS'!H319*'Variables AMS'!H282/'Variables AMS'!H$64*'Variables AMS'!$S$64</f>
        <v>707.29369876337739</v>
      </c>
      <c r="K110" s="21">
        <f>'Variables AMS'!I319*'Variables AMS'!I282/'Variables AMS'!I$64*'Variables AMS'!$S$64</f>
        <v>818.95334365591691</v>
      </c>
      <c r="L110" s="21">
        <f>'Variables AMS'!J319*'Variables AMS'!J282/'Variables AMS'!J$64*'Variables AMS'!$S$64</f>
        <v>884.64603199707199</v>
      </c>
      <c r="M110" s="21">
        <f>'Variables AMS'!K319*'Variables AMS'!K282/'Variables AMS'!K$64*'Variables AMS'!$S$64</f>
        <v>924.04950880825197</v>
      </c>
      <c r="N110" s="21">
        <f>'Variables AMS'!L319*'Variables AMS'!L282/'Variables AMS'!L$64*'Variables AMS'!$S$64</f>
        <v>959.3794253364415</v>
      </c>
      <c r="O110" s="21">
        <f>'Variables AMS'!M319*'Variables AMS'!M282/'Variables AMS'!M$64*'Variables AMS'!$S$64</f>
        <v>998.40215106317191</v>
      </c>
      <c r="P110" s="21">
        <f>'Variables AMS'!N319*'Variables AMS'!N282/'Variables AMS'!N$64*'Variables AMS'!$S$64</f>
        <v>1039.1913468965631</v>
      </c>
      <c r="Q110" s="21">
        <f>'Variables AMS'!O319*'Variables AMS'!O282/'Variables AMS'!O$64*'Variables AMS'!$S$64</f>
        <v>1065.1686802676643</v>
      </c>
      <c r="R110" s="21">
        <f>'Variables AMS'!P319*'Variables AMS'!P282/'Variables AMS'!P$64*'Variables AMS'!$S$64</f>
        <v>1048.7550324050064</v>
      </c>
      <c r="S110" s="21">
        <f>'Variables AMS'!Q319*'Variables AMS'!Q282/'Variables AMS'!Q$64*'Variables AMS'!$S$64</f>
        <v>1022.7527478497177</v>
      </c>
      <c r="T110" s="21">
        <f>'Variables AMS'!R319*'Variables AMS'!R282/'Variables AMS'!R$64*'Variables AMS'!$S$64</f>
        <v>999.64734971210328</v>
      </c>
      <c r="U110" s="21">
        <f>'Variables AMS'!S319*'Variables AMS'!S282/'Variables AMS'!S$64*'Variables AMS'!$S$64</f>
        <v>995.67464252635114</v>
      </c>
      <c r="V110" s="21">
        <f>'Variables AMS'!T319*'Variables AMS'!T282/'Variables AMS'!T$64*'Variables AMS'!$S$64</f>
        <v>993.48943237598564</v>
      </c>
      <c r="W110" s="21">
        <f>'Variables AMS'!U319*'Variables AMS'!U282/'Variables AMS'!U$64*'Variables AMS'!$S$64</f>
        <v>1016.9487192298151</v>
      </c>
      <c r="X110" s="21">
        <f>'Variables AMS'!V319*'Variables AMS'!V282/'Variables AMS'!V$64*'Variables AMS'!$S$64</f>
        <v>1012.7230993424259</v>
      </c>
      <c r="Y110" s="21">
        <f>'Variables AMS'!W319*'Variables AMS'!W282/'Variables AMS'!W$64*'Variables AMS'!$S$64</f>
        <v>1002.6051749733506</v>
      </c>
      <c r="Z110" s="21">
        <f>'Variables AMS'!X319*'Variables AMS'!X282/'Variables AMS'!X$64*'Variables AMS'!$S$64</f>
        <v>990.00545530675527</v>
      </c>
      <c r="AA110" s="21">
        <f>'Variables AMS'!Y319*'Variables AMS'!Y282/'Variables AMS'!Y$64*'Variables AMS'!$S$64</f>
        <v>980.09078686062594</v>
      </c>
      <c r="AB110" s="21">
        <f>'Variables AMS'!Z319*'Variables AMS'!Z282/'Variables AMS'!Z$64*'Variables AMS'!$S$64</f>
        <v>970.26298864796343</v>
      </c>
      <c r="AC110" s="21">
        <f>'Variables AMS'!AA319*'Variables AMS'!AA282/'Variables AMS'!AA$64*'Variables AMS'!$S$64</f>
        <v>948.22725904507615</v>
      </c>
      <c r="AD110" s="21">
        <f>'Variables AMS'!AB319*'Variables AMS'!AB282/'Variables AMS'!AB$64*'Variables AMS'!$S$64</f>
        <v>918.9099074251925</v>
      </c>
      <c r="AE110" s="21">
        <f>'Variables AMS'!AC319*'Variables AMS'!AC282/'Variables AMS'!AC$64*'Variables AMS'!$S$64</f>
        <v>930.56833162476357</v>
      </c>
      <c r="AF110" s="21">
        <f>'Variables AMS'!AD319*'Variables AMS'!AD282/'Variables AMS'!AD$64*'Variables AMS'!$S$64</f>
        <v>968.60644831140291</v>
      </c>
      <c r="AG110" s="21">
        <f>'Variables AMS'!AE319*'Variables AMS'!AE282/'Variables AMS'!AE$64*'Variables AMS'!$S$64</f>
        <v>1014.8209016667794</v>
      </c>
      <c r="AH110" s="21">
        <f>'Variables AMS'!AF319*'Variables AMS'!AF282/'Variables AMS'!AF$64*'Variables AMS'!$S$64</f>
        <v>1030.3146619027423</v>
      </c>
      <c r="AI110" s="21">
        <f>'Variables AMS'!AG319*'Variables AMS'!AG282/'Variables AMS'!AG$64*'Variables AMS'!$S$64</f>
        <v>1021.5181667995876</v>
      </c>
      <c r="AJ110" s="21">
        <f>'Variables AMS'!AH319*'Variables AMS'!AH282/'Variables AMS'!AH$64*'Variables AMS'!$S$64</f>
        <v>1006.5993351058705</v>
      </c>
      <c r="AK110" s="21">
        <f>'Variables AMS'!AI319*'Variables AMS'!AI282/'Variables AMS'!AI$64*'Variables AMS'!$S$64</f>
        <v>993.78540335387891</v>
      </c>
      <c r="AL110" s="21">
        <f>'Variables AMS'!AJ319*'Variables AMS'!AJ282/'Variables AMS'!AJ$64*'Variables AMS'!$S$64</f>
        <v>984.51101093000443</v>
      </c>
      <c r="AM110" s="21">
        <f>'Variables AMS'!AK319*'Variables AMS'!AK282/'Variables AMS'!AK$64*'Variables AMS'!$S$64</f>
        <v>898.31473686519894</v>
      </c>
      <c r="AN110" s="21">
        <f>'Variables AMS'!AL319*'Variables AMS'!AL282/'Variables AMS'!AL$64*'Variables AMS'!$S$64</f>
        <v>770.20338878592941</v>
      </c>
      <c r="AO110" s="21">
        <f>'Variables AMS'!AM319*'Variables AMS'!AM282/'Variables AMS'!AM$64*'Variables AMS'!$S$64</f>
        <v>738.22502023575657</v>
      </c>
      <c r="AP110" s="21">
        <f>'Variables AMS'!AN319*'Variables AMS'!AN282/'Variables AMS'!AN$64*'Variables AMS'!$S$64</f>
        <v>770.28770863536113</v>
      </c>
      <c r="AQ110" s="21">
        <f>'Variables AMS'!AO319*'Variables AMS'!AO282/'Variables AMS'!AO$64*'Variables AMS'!$S$64</f>
        <v>830.03643151946835</v>
      </c>
      <c r="AR110" s="21">
        <f>'Variables AMS'!AP319*'Variables AMS'!AP282/'Variables AMS'!AP$64*'Variables AMS'!$S$64</f>
        <v>891.90430762734127</v>
      </c>
      <c r="AS110" s="21">
        <f>'Variables AMS'!AQ319*'Variables AMS'!AQ282/'Variables AMS'!AQ$64*'Variables AMS'!$S$64</f>
        <v>943.76652480859468</v>
      </c>
      <c r="AT110" s="21">
        <f>'Variables AMS'!AR319*'Variables AMS'!AR282/'Variables AMS'!AR$64*'Variables AMS'!$S$64</f>
        <v>916.88056589247833</v>
      </c>
      <c r="AU110" s="21">
        <f>'Variables AMS'!AS319*'Variables AMS'!AS282/'Variables AMS'!AS$64*'Variables AMS'!$S$64</f>
        <v>843.20677309153382</v>
      </c>
      <c r="AV110" s="21">
        <f>'Variables AMS'!AT319*'Variables AMS'!AT282/'Variables AMS'!AT$64*'Variables AMS'!$S$64</f>
        <v>761.40182479225996</v>
      </c>
      <c r="AW110" s="21">
        <f>'Variables AMS'!AU319*'Variables AMS'!AU282/'Variables AMS'!AU$64*'Variables AMS'!$S$64</f>
        <v>689.14798080361072</v>
      </c>
      <c r="AX110" s="21">
        <f>'Variables AMS'!AV319*'Variables AMS'!AV282/'Variables AMS'!AV$64*'Variables AMS'!$S$64</f>
        <v>628.54143647377623</v>
      </c>
    </row>
    <row r="111" spans="1:50" x14ac:dyDescent="0.25">
      <c r="A111" s="165"/>
      <c r="B111" s="168"/>
      <c r="C111" t="s">
        <v>164</v>
      </c>
      <c r="D111" s="21">
        <f>'Variables AMS'!B320*'Variables AMS'!B283/'Variables AMS'!B$64*'Variables AMS'!$S$64</f>
        <v>86.312776117978018</v>
      </c>
      <c r="E111" s="21">
        <f>'Variables AMS'!C320*'Variables AMS'!C283/'Variables AMS'!C$64*'Variables AMS'!$S$64</f>
        <v>86.65865183518784</v>
      </c>
      <c r="F111" s="21">
        <f>'Variables AMS'!D320*'Variables AMS'!D283/'Variables AMS'!D$64*'Variables AMS'!$S$64</f>
        <v>88.572407224040305</v>
      </c>
      <c r="G111" s="21">
        <f>'Variables AMS'!E320*'Variables AMS'!E283/'Variables AMS'!E$64*'Variables AMS'!$S$64</f>
        <v>93.734962769181209</v>
      </c>
      <c r="H111" s="21">
        <f>'Variables AMS'!F320*'Variables AMS'!F283/'Variables AMS'!F$64*'Variables AMS'!$S$64</f>
        <v>95.207012549642911</v>
      </c>
      <c r="I111" s="21">
        <f>'Variables AMS'!G320*'Variables AMS'!G283/'Variables AMS'!G$64*'Variables AMS'!$S$64</f>
        <v>92.522858314389325</v>
      </c>
      <c r="J111" s="21">
        <f>'Variables AMS'!H320*'Variables AMS'!H283/'Variables AMS'!H$64*'Variables AMS'!$S$64</f>
        <v>91.58431728551848</v>
      </c>
      <c r="K111" s="21">
        <f>'Variables AMS'!I320*'Variables AMS'!I283/'Variables AMS'!I$64*'Variables AMS'!$S$64</f>
        <v>90.876586314946053</v>
      </c>
      <c r="L111" s="21">
        <f>'Variables AMS'!J320*'Variables AMS'!J283/'Variables AMS'!J$64*'Variables AMS'!$S$64</f>
        <v>88.497077095295893</v>
      </c>
      <c r="M111" s="21">
        <f>'Variables AMS'!K320*'Variables AMS'!K283/'Variables AMS'!K$64*'Variables AMS'!$S$64</f>
        <v>85.630388371536597</v>
      </c>
      <c r="N111" s="21">
        <f>'Variables AMS'!L320*'Variables AMS'!L283/'Variables AMS'!L$64*'Variables AMS'!$S$64</f>
        <v>83.982733125876706</v>
      </c>
      <c r="O111" s="21">
        <f>'Variables AMS'!M320*'Variables AMS'!M283/'Variables AMS'!M$64*'Variables AMS'!$S$64</f>
        <v>84.396267702896338</v>
      </c>
      <c r="P111" s="21">
        <f>'Variables AMS'!N320*'Variables AMS'!N283/'Variables AMS'!N$64*'Variables AMS'!$S$64</f>
        <v>114.20646951524743</v>
      </c>
      <c r="Q111" s="21">
        <f>'Variables AMS'!O320*'Variables AMS'!O283/'Variables AMS'!O$64*'Variables AMS'!$S$64</f>
        <v>168.82442531057271</v>
      </c>
      <c r="R111" s="21">
        <f>'Variables AMS'!P320*'Variables AMS'!P283/'Variables AMS'!P$64*'Variables AMS'!$S$64</f>
        <v>231.39948602707258</v>
      </c>
      <c r="S111" s="21">
        <f>'Variables AMS'!Q320*'Variables AMS'!Q283/'Variables AMS'!Q$64*'Variables AMS'!$S$64</f>
        <v>289.4268026314553</v>
      </c>
      <c r="T111" s="21">
        <f>'Variables AMS'!R320*'Variables AMS'!R283/'Variables AMS'!R$64*'Variables AMS'!$S$64</f>
        <v>344.52709837395702</v>
      </c>
      <c r="U111" s="21">
        <f>'Variables AMS'!S320*'Variables AMS'!S283/'Variables AMS'!S$64*'Variables AMS'!$S$64</f>
        <v>482.60237460181969</v>
      </c>
      <c r="V111" s="21">
        <f>'Variables AMS'!T320*'Variables AMS'!T283/'Variables AMS'!T$64*'Variables AMS'!$S$64</f>
        <v>665.5258404742417</v>
      </c>
      <c r="W111" s="21">
        <f>'Variables AMS'!U320*'Variables AMS'!U283/'Variables AMS'!U$64*'Variables AMS'!$S$64</f>
        <v>875.30873297032167</v>
      </c>
      <c r="X111" s="21">
        <f>'Variables AMS'!V320*'Variables AMS'!V283/'Variables AMS'!V$64*'Variables AMS'!$S$64</f>
        <v>1006.0322569299497</v>
      </c>
      <c r="Y111" s="21">
        <f>'Variables AMS'!W320*'Variables AMS'!W283/'Variables AMS'!W$64*'Variables AMS'!$S$64</f>
        <v>1068.0903571744377</v>
      </c>
      <c r="Z111" s="21">
        <f>'Variables AMS'!X320*'Variables AMS'!X283/'Variables AMS'!X$64*'Variables AMS'!$S$64</f>
        <v>1242.7318222712397</v>
      </c>
      <c r="AA111" s="21">
        <f>'Variables AMS'!Y320*'Variables AMS'!Y283/'Variables AMS'!Y$64*'Variables AMS'!$S$64</f>
        <v>1507.1396559344882</v>
      </c>
      <c r="AB111" s="21">
        <f>'Variables AMS'!Z320*'Variables AMS'!Z283/'Variables AMS'!Z$64*'Variables AMS'!$S$64</f>
        <v>1803.1281530892315</v>
      </c>
      <c r="AC111" s="21">
        <f>'Variables AMS'!AA320*'Variables AMS'!AA283/'Variables AMS'!AA$64*'Variables AMS'!$S$64</f>
        <v>2022.738679826421</v>
      </c>
      <c r="AD111" s="21">
        <f>'Variables AMS'!AB320*'Variables AMS'!AB283/'Variables AMS'!AB$64*'Variables AMS'!$S$64</f>
        <v>2157.0281591331704</v>
      </c>
      <c r="AE111" s="21">
        <f>'Variables AMS'!AC320*'Variables AMS'!AC283/'Variables AMS'!AC$64*'Variables AMS'!$S$64</f>
        <v>2374.6343484037843</v>
      </c>
      <c r="AF111" s="21">
        <f>'Variables AMS'!AD320*'Variables AMS'!AD283/'Variables AMS'!AD$64*'Variables AMS'!$S$64</f>
        <v>2656.9699520603849</v>
      </c>
      <c r="AG111" s="21">
        <f>'Variables AMS'!AE320*'Variables AMS'!AE283/'Variables AMS'!AE$64*'Variables AMS'!$S$64</f>
        <v>2957.8737349038784</v>
      </c>
      <c r="AH111" s="21">
        <f>'Variables AMS'!AF320*'Variables AMS'!AF283/'Variables AMS'!AF$64*'Variables AMS'!$S$64</f>
        <v>3199.1685587562497</v>
      </c>
      <c r="AI111" s="21">
        <f>'Variables AMS'!AG320*'Variables AMS'!AG283/'Variables AMS'!AG$64*'Variables AMS'!$S$64</f>
        <v>3376.2966638622979</v>
      </c>
      <c r="AJ111" s="21">
        <f>'Variables AMS'!AH320*'Variables AMS'!AH283/'Variables AMS'!AH$64*'Variables AMS'!$S$64</f>
        <v>3562.3709529444895</v>
      </c>
      <c r="AK111" s="21">
        <f>'Variables AMS'!AI320*'Variables AMS'!AI283/'Variables AMS'!AI$64*'Variables AMS'!$S$64</f>
        <v>3760.7335225965307</v>
      </c>
      <c r="AL111" s="21">
        <f>'Variables AMS'!AJ320*'Variables AMS'!AJ283/'Variables AMS'!AJ$64*'Variables AMS'!$S$64</f>
        <v>3958.9934981255205</v>
      </c>
      <c r="AM111" s="21">
        <f>'Variables AMS'!AK320*'Variables AMS'!AK283/'Variables AMS'!AK$64*'Variables AMS'!$S$64</f>
        <v>4063.7692455055776</v>
      </c>
      <c r="AN111" s="21">
        <f>'Variables AMS'!AL320*'Variables AMS'!AL283/'Variables AMS'!AL$64*'Variables AMS'!$S$64</f>
        <v>4086.3386204413155</v>
      </c>
      <c r="AO111" s="21">
        <f>'Variables AMS'!AM320*'Variables AMS'!AM283/'Variables AMS'!AM$64*'Variables AMS'!$S$64</f>
        <v>4115.8519697123147</v>
      </c>
      <c r="AP111" s="21">
        <f>'Variables AMS'!AN320*'Variables AMS'!AN283/'Variables AMS'!AN$64*'Variables AMS'!$S$64</f>
        <v>4190.9464208989721</v>
      </c>
      <c r="AQ111" s="21">
        <f>'Variables AMS'!AO320*'Variables AMS'!AO283/'Variables AMS'!AO$64*'Variables AMS'!$S$64</f>
        <v>4300.2165343747283</v>
      </c>
      <c r="AR111" s="21">
        <f>'Variables AMS'!AP320*'Variables AMS'!AP283/'Variables AMS'!AP$64*'Variables AMS'!$S$64</f>
        <v>4426.8021720477464</v>
      </c>
      <c r="AS111" s="21">
        <f>'Variables AMS'!AQ320*'Variables AMS'!AQ283/'Variables AMS'!AQ$64*'Variables AMS'!$S$64</f>
        <v>4555.8646605181011</v>
      </c>
      <c r="AT111" s="21">
        <f>'Variables AMS'!AR320*'Variables AMS'!AR283/'Variables AMS'!AR$64*'Variables AMS'!$S$64</f>
        <v>4641.7653742899538</v>
      </c>
      <c r="AU111" s="21">
        <f>'Variables AMS'!AS320*'Variables AMS'!AS283/'Variables AMS'!AS$64*'Variables AMS'!$S$64</f>
        <v>4673.6190059866813</v>
      </c>
      <c r="AV111" s="21">
        <f>'Variables AMS'!AT320*'Variables AMS'!AT283/'Variables AMS'!AT$64*'Variables AMS'!$S$64</f>
        <v>4673.7559040362894</v>
      </c>
      <c r="AW111" s="21">
        <f>'Variables AMS'!AU320*'Variables AMS'!AU283/'Variables AMS'!AU$64*'Variables AMS'!$S$64</f>
        <v>4663.0792969737795</v>
      </c>
      <c r="AX111" s="21">
        <f>'Variables AMS'!AV320*'Variables AMS'!AV283/'Variables AMS'!AV$64*'Variables AMS'!$S$64</f>
        <v>4653.2278359585798</v>
      </c>
    </row>
    <row r="112" spans="1:50" x14ac:dyDescent="0.25">
      <c r="A112" s="165"/>
      <c r="B112" s="168"/>
      <c r="C112" t="s">
        <v>165</v>
      </c>
      <c r="D112" s="21">
        <f>'Variables AMS'!B321*'Variables AMS'!B284/'Variables AMS'!B$64*'Variables AMS'!$S$64</f>
        <v>61.061572956282625</v>
      </c>
      <c r="E112" s="21">
        <f>'Variables AMS'!C321*'Variables AMS'!C284/'Variables AMS'!C$64*'Variables AMS'!$S$64</f>
        <v>61.306261127491211</v>
      </c>
      <c r="F112" s="21">
        <f>'Variables AMS'!D321*'Variables AMS'!D284/'Variables AMS'!D$64*'Variables AMS'!$S$64</f>
        <v>62.681468792054169</v>
      </c>
      <c r="G112" s="21">
        <f>'Variables AMS'!E321*'Variables AMS'!E284/'Variables AMS'!E$64*'Variables AMS'!$S$64</f>
        <v>67.310721592445333</v>
      </c>
      <c r="H112" s="21">
        <f>'Variables AMS'!F321*'Variables AMS'!F284/'Variables AMS'!F$64*'Variables AMS'!$S$64</f>
        <v>69.961077713407164</v>
      </c>
      <c r="I112" s="21">
        <f>'Variables AMS'!G321*'Variables AMS'!G284/'Variables AMS'!G$64*'Variables AMS'!$S$64</f>
        <v>69.760628696005753</v>
      </c>
      <c r="J112" s="21">
        <f>'Variables AMS'!H321*'Variables AMS'!H284/'Variables AMS'!H$64*'Variables AMS'!$S$64</f>
        <v>70.807843526633505</v>
      </c>
      <c r="K112" s="21">
        <f>'Variables AMS'!I321*'Variables AMS'!I284/'Variables AMS'!I$64*'Variables AMS'!$S$64</f>
        <v>71.960083650125924</v>
      </c>
      <c r="L112" s="21">
        <f>'Variables AMS'!J321*'Variables AMS'!J284/'Variables AMS'!J$64*'Variables AMS'!$S$64</f>
        <v>71.684171177287865</v>
      </c>
      <c r="M112" s="21">
        <f>'Variables AMS'!K321*'Variables AMS'!K284/'Variables AMS'!K$64*'Variables AMS'!$S$64</f>
        <v>70.96224917906757</v>
      </c>
      <c r="N112" s="21">
        <f>'Variables AMS'!L321*'Variables AMS'!L284/'Variables AMS'!L$64*'Variables AMS'!$S$64</f>
        <v>71.188808812861112</v>
      </c>
      <c r="O112" s="21">
        <f>'Variables AMS'!M321*'Variables AMS'!M284/'Variables AMS'!M$64*'Variables AMS'!$S$64</f>
        <v>73.161334100689857</v>
      </c>
      <c r="P112" s="21">
        <f>'Variables AMS'!N321*'Variables AMS'!N284/'Variables AMS'!N$64*'Variables AMS'!$S$64</f>
        <v>98.748128130467521</v>
      </c>
      <c r="Q112" s="21">
        <f>'Variables AMS'!O321*'Variables AMS'!O284/'Variables AMS'!O$64*'Variables AMS'!$S$64</f>
        <v>144.43952387640965</v>
      </c>
      <c r="R112" s="21">
        <f>'Variables AMS'!P321*'Variables AMS'!P284/'Variables AMS'!P$64*'Variables AMS'!$S$64</f>
        <v>196.18215790603776</v>
      </c>
      <c r="S112" s="21">
        <f>'Variables AMS'!Q321*'Variables AMS'!Q284/'Variables AMS'!Q$64*'Variables AMS'!$S$64</f>
        <v>244.34944815383005</v>
      </c>
      <c r="T112" s="21">
        <f>'Variables AMS'!R321*'Variables AMS'!R284/'Variables AMS'!R$64*'Variables AMS'!$S$64</f>
        <v>294.22224360553923</v>
      </c>
      <c r="U112" s="21">
        <f>'Variables AMS'!S321*'Variables AMS'!S284/'Variables AMS'!S$64*'Variables AMS'!$S$64</f>
        <v>324.32624718126425</v>
      </c>
      <c r="V112" s="21">
        <f>'Variables AMS'!T321*'Variables AMS'!T284/'Variables AMS'!T$64*'Variables AMS'!$S$64</f>
        <v>323.76701136975066</v>
      </c>
      <c r="W112" s="21">
        <f>'Variables AMS'!U321*'Variables AMS'!U284/'Variables AMS'!U$64*'Variables AMS'!$S$64</f>
        <v>321.09378806950866</v>
      </c>
      <c r="X112" s="21">
        <f>'Variables AMS'!V321*'Variables AMS'!V284/'Variables AMS'!V$64*'Variables AMS'!$S$64</f>
        <v>289.26332038292088</v>
      </c>
      <c r="Y112" s="21">
        <f>'Variables AMS'!W321*'Variables AMS'!W284/'Variables AMS'!W$64*'Variables AMS'!$S$64</f>
        <v>249.229293461087</v>
      </c>
      <c r="Z112" s="21">
        <f>'Variables AMS'!X321*'Variables AMS'!X284/'Variables AMS'!X$64*'Variables AMS'!$S$64</f>
        <v>234.15066709761899</v>
      </c>
      <c r="AA112" s="21">
        <f>'Variables AMS'!Y321*'Variables AMS'!Y284/'Variables AMS'!Y$64*'Variables AMS'!$S$64</f>
        <v>235.0241055049095</v>
      </c>
      <c r="AB112" s="21">
        <f>'Variables AMS'!Z321*'Variables AMS'!Z284/'Variables AMS'!Z$64*'Variables AMS'!$S$64</f>
        <v>241.58279255129074</v>
      </c>
      <c r="AC112" s="21">
        <f>'Variables AMS'!AA321*'Variables AMS'!AA284/'Variables AMS'!AA$64*'Variables AMS'!$S$64</f>
        <v>242.95987654461473</v>
      </c>
      <c r="AD112" s="21">
        <f>'Variables AMS'!AB321*'Variables AMS'!AB284/'Variables AMS'!AB$64*'Variables AMS'!$S$64</f>
        <v>238.70454960081213</v>
      </c>
      <c r="AE112" s="21">
        <f>'Variables AMS'!AC321*'Variables AMS'!AC284/'Variables AMS'!AC$64*'Variables AMS'!$S$64</f>
        <v>236.62565532611174</v>
      </c>
      <c r="AF112" s="21">
        <f>'Variables AMS'!AD321*'Variables AMS'!AD284/'Variables AMS'!AD$64*'Variables AMS'!$S$64</f>
        <v>237.24569646470118</v>
      </c>
      <c r="AG112" s="21">
        <f>'Variables AMS'!AE321*'Variables AMS'!AE284/'Variables AMS'!AE$64*'Variables AMS'!$S$64</f>
        <v>239.36692255206802</v>
      </c>
      <c r="AH112" s="21">
        <f>'Variables AMS'!AF321*'Variables AMS'!AF284/'Variables AMS'!AF$64*'Variables AMS'!$S$64</f>
        <v>236.94504164068334</v>
      </c>
      <c r="AI112" s="21">
        <f>'Variables AMS'!AG321*'Variables AMS'!AG284/'Variables AMS'!AG$64*'Variables AMS'!$S$64</f>
        <v>231.15538856771258</v>
      </c>
      <c r="AJ112" s="21">
        <f>'Variables AMS'!AH321*'Variables AMS'!AH284/'Variables AMS'!AH$64*'Variables AMS'!$S$64</f>
        <v>226.39068557995381</v>
      </c>
      <c r="AK112" s="21">
        <f>'Variables AMS'!AI321*'Variables AMS'!AI284/'Variables AMS'!AI$64*'Variables AMS'!$S$64</f>
        <v>223.06070686417144</v>
      </c>
      <c r="AL112" s="21">
        <f>'Variables AMS'!AJ321*'Variables AMS'!AJ284/'Variables AMS'!AJ$64*'Variables AMS'!$S$64</f>
        <v>220.56415965472917</v>
      </c>
      <c r="AM112" s="21">
        <f>'Variables AMS'!AK321*'Variables AMS'!AK284/'Variables AMS'!AK$64*'Variables AMS'!$S$64</f>
        <v>206.07510157572284</v>
      </c>
      <c r="AN112" s="21">
        <f>'Variables AMS'!AL321*'Variables AMS'!AL284/'Variables AMS'!AL$64*'Variables AMS'!$S$64</f>
        <v>184.7663181037756</v>
      </c>
      <c r="AO112" s="21">
        <f>'Variables AMS'!AM321*'Variables AMS'!AM284/'Variables AMS'!AM$64*'Variables AMS'!$S$64</f>
        <v>177.35977358419149</v>
      </c>
      <c r="AP112" s="21">
        <f>'Variables AMS'!AN321*'Variables AMS'!AN284/'Variables AMS'!AN$64*'Variables AMS'!$S$64</f>
        <v>179.90971150198033</v>
      </c>
      <c r="AQ112" s="21">
        <f>'Variables AMS'!AO321*'Variables AMS'!AO284/'Variables AMS'!AO$64*'Variables AMS'!$S$64</f>
        <v>186.77684368264934</v>
      </c>
      <c r="AR112" s="21">
        <f>'Variables AMS'!AP321*'Variables AMS'!AP284/'Variables AMS'!AP$64*'Variables AMS'!$S$64</f>
        <v>194.15386409636866</v>
      </c>
      <c r="AS112" s="21">
        <f>'Variables AMS'!AQ321*'Variables AMS'!AQ284/'Variables AMS'!AQ$64*'Variables AMS'!$S$64</f>
        <v>200.32466988760922</v>
      </c>
      <c r="AT112" s="21">
        <f>'Variables AMS'!AR321*'Variables AMS'!AR284/'Variables AMS'!AR$64*'Variables AMS'!$S$64</f>
        <v>194.47501248016732</v>
      </c>
      <c r="AU112" s="21">
        <f>'Variables AMS'!AS321*'Variables AMS'!AS284/'Variables AMS'!AS$64*'Variables AMS'!$S$64</f>
        <v>181.37625913322103</v>
      </c>
      <c r="AV112" s="21">
        <f>'Variables AMS'!AT321*'Variables AMS'!AT284/'Variables AMS'!AT$64*'Variables AMS'!$S$64</f>
        <v>166.91663568227224</v>
      </c>
      <c r="AW112" s="21">
        <f>'Variables AMS'!AU321*'Variables AMS'!AU284/'Variables AMS'!AU$64*'Variables AMS'!$S$64</f>
        <v>153.94679364866545</v>
      </c>
      <c r="AX112" s="21">
        <f>'Variables AMS'!AV321*'Variables AMS'!AV284/'Variables AMS'!AV$64*'Variables AMS'!$S$64</f>
        <v>142.92972493231068</v>
      </c>
    </row>
    <row r="113" spans="1:50" x14ac:dyDescent="0.25">
      <c r="A113" s="165"/>
      <c r="B113" s="168"/>
      <c r="C113" t="s">
        <v>166</v>
      </c>
      <c r="D113" s="21">
        <f>'Variables AMS'!B322*'Variables AMS'!B285/'Variables AMS'!B$64*'Variables AMS'!$S$64</f>
        <v>40.832478198384244</v>
      </c>
      <c r="E113" s="21">
        <f>'Variables AMS'!C322*'Variables AMS'!C285/'Variables AMS'!C$64*'Variables AMS'!$S$64</f>
        <v>40.996103600295022</v>
      </c>
      <c r="F113" s="21">
        <f>'Variables AMS'!D322*'Variables AMS'!D285/'Variables AMS'!D$64*'Variables AMS'!$S$64</f>
        <v>41.916803007168305</v>
      </c>
      <c r="G113" s="21">
        <f>'Variables AMS'!E322*'Variables AMS'!E285/'Variables AMS'!E$64*'Variables AMS'!$S$64</f>
        <v>46.757924522659103</v>
      </c>
      <c r="H113" s="21">
        <f>'Variables AMS'!F322*'Variables AMS'!F285/'Variables AMS'!F$64*'Variables AMS'!$S$64</f>
        <v>51.301000216980604</v>
      </c>
      <c r="I113" s="21">
        <f>'Variables AMS'!G322*'Variables AMS'!G285/'Variables AMS'!G$64*'Variables AMS'!$S$64</f>
        <v>54.188553354684807</v>
      </c>
      <c r="J113" s="21">
        <f>'Variables AMS'!H322*'Variables AMS'!H285/'Variables AMS'!H$64*'Variables AMS'!$S$64</f>
        <v>58.128527300985326</v>
      </c>
      <c r="K113" s="21">
        <f>'Variables AMS'!I322*'Variables AMS'!I285/'Variables AMS'!I$64*'Variables AMS'!$S$64</f>
        <v>62.212009509785844</v>
      </c>
      <c r="L113" s="21">
        <f>'Variables AMS'!J322*'Variables AMS'!J285/'Variables AMS'!J$64*'Variables AMS'!$S$64</f>
        <v>65.045638134426795</v>
      </c>
      <c r="M113" s="21">
        <f>'Variables AMS'!K322*'Variables AMS'!K285/'Variables AMS'!K$64*'Variables AMS'!$S$64</f>
        <v>67.487908403204244</v>
      </c>
      <c r="N113" s="21">
        <f>'Variables AMS'!L322*'Variables AMS'!L285/'Variables AMS'!L$64*'Variables AMS'!$S$64</f>
        <v>71.014855641010101</v>
      </c>
      <c r="O113" s="21">
        <f>'Variables AMS'!M322*'Variables AMS'!M285/'Variables AMS'!M$64*'Variables AMS'!$S$64</f>
        <v>76.650616708582334</v>
      </c>
      <c r="P113" s="21">
        <f>'Variables AMS'!N322*'Variables AMS'!N285/'Variables AMS'!N$64*'Variables AMS'!$S$64</f>
        <v>91.556783871417608</v>
      </c>
      <c r="Q113" s="21">
        <f>'Variables AMS'!O322*'Variables AMS'!O285/'Variables AMS'!O$64*'Variables AMS'!$S$64</f>
        <v>112.61501697814691</v>
      </c>
      <c r="R113" s="21">
        <f>'Variables AMS'!P322*'Variables AMS'!P285/'Variables AMS'!P$64*'Variables AMS'!$S$64</f>
        <v>132.39436742291974</v>
      </c>
      <c r="S113" s="21">
        <f>'Variables AMS'!Q322*'Variables AMS'!Q285/'Variables AMS'!Q$64*'Variables AMS'!$S$64</f>
        <v>150.49898845124375</v>
      </c>
      <c r="T113" s="21">
        <f>'Variables AMS'!R322*'Variables AMS'!R285/'Variables AMS'!R$64*'Variables AMS'!$S$64</f>
        <v>172.20169505543072</v>
      </c>
      <c r="U113" s="21">
        <f>'Variables AMS'!S322*'Variables AMS'!S285/'Variables AMS'!S$64*'Variables AMS'!$S$64</f>
        <v>206.44448569226066</v>
      </c>
      <c r="V113" s="21">
        <f>'Variables AMS'!T322*'Variables AMS'!T285/'Variables AMS'!T$64*'Variables AMS'!$S$64</f>
        <v>236.24808121711439</v>
      </c>
      <c r="W113" s="21">
        <f>'Variables AMS'!U322*'Variables AMS'!U285/'Variables AMS'!U$64*'Variables AMS'!$S$64</f>
        <v>273.17046475825202</v>
      </c>
      <c r="X113" s="21">
        <f>'Variables AMS'!V322*'Variables AMS'!V285/'Variables AMS'!V$64*'Variables AMS'!$S$64</f>
        <v>279.92037645034878</v>
      </c>
      <c r="Y113" s="21">
        <f>'Variables AMS'!W322*'Variables AMS'!W285/'Variables AMS'!W$64*'Variables AMS'!$S$64</f>
        <v>273.90245106791741</v>
      </c>
      <c r="Z113" s="21">
        <f>'Variables AMS'!X322*'Variables AMS'!X285/'Variables AMS'!X$64*'Variables AMS'!$S$64</f>
        <v>276.5939304466732</v>
      </c>
      <c r="AA113" s="21">
        <f>'Variables AMS'!Y322*'Variables AMS'!Y285/'Variables AMS'!Y$64*'Variables AMS'!$S$64</f>
        <v>288.44921737545559</v>
      </c>
      <c r="AB113" s="21">
        <f>'Variables AMS'!Z322*'Variables AMS'!Z285/'Variables AMS'!Z$64*'Variables AMS'!$S$64</f>
        <v>304.32615889480627</v>
      </c>
      <c r="AC113" s="21">
        <f>'Variables AMS'!AA322*'Variables AMS'!AA285/'Variables AMS'!AA$64*'Variables AMS'!$S$64</f>
        <v>316.65894848678448</v>
      </c>
      <c r="AD113" s="21">
        <f>'Variables AMS'!AB322*'Variables AMS'!AB285/'Variables AMS'!AB$64*'Variables AMS'!$S$64</f>
        <v>324.22069888883613</v>
      </c>
      <c r="AE113" s="21">
        <f>'Variables AMS'!AC322*'Variables AMS'!AC285/'Variables AMS'!AC$64*'Variables AMS'!$S$64</f>
        <v>353.58519316804671</v>
      </c>
      <c r="AF113" s="21">
        <f>'Variables AMS'!AD322*'Variables AMS'!AD285/'Variables AMS'!AD$64*'Variables AMS'!$S$64</f>
        <v>396.7030120794081</v>
      </c>
      <c r="AG113" s="21">
        <f>'Variables AMS'!AE322*'Variables AMS'!AE285/'Variables AMS'!AE$64*'Variables AMS'!$S$64</f>
        <v>443.02945032829604</v>
      </c>
      <c r="AH113" s="21">
        <f>'Variables AMS'!AF322*'Variables AMS'!AF285/'Variables AMS'!AF$64*'Variables AMS'!$S$64</f>
        <v>472.97789595711021</v>
      </c>
      <c r="AI113" s="21">
        <f>'Variables AMS'!AG322*'Variables AMS'!AG285/'Variables AMS'!AG$64*'Variables AMS'!$S$64</f>
        <v>488.52850638159651</v>
      </c>
      <c r="AJ113" s="21">
        <f>'Variables AMS'!AH322*'Variables AMS'!AH285/'Variables AMS'!AH$64*'Variables AMS'!$S$64</f>
        <v>490.35456192789269</v>
      </c>
      <c r="AK113" s="21">
        <f>'Variables AMS'!AI322*'Variables AMS'!AI285/'Variables AMS'!AI$64*'Variables AMS'!$S$64</f>
        <v>487.49280085213729</v>
      </c>
      <c r="AL113" s="21">
        <f>'Variables AMS'!AJ322*'Variables AMS'!AJ285/'Variables AMS'!AJ$64*'Variables AMS'!$S$64</f>
        <v>485.03054660949999</v>
      </c>
      <c r="AM113" s="21">
        <f>'Variables AMS'!AK322*'Variables AMS'!AK285/'Variables AMS'!AK$64*'Variables AMS'!$S$64</f>
        <v>449.77297219982199</v>
      </c>
      <c r="AN113" s="21">
        <f>'Variables AMS'!AL322*'Variables AMS'!AL285/'Variables AMS'!AL$64*'Variables AMS'!$S$64</f>
        <v>396.95862038010802</v>
      </c>
      <c r="AO113" s="21">
        <f>'Variables AMS'!AM322*'Variables AMS'!AM285/'Variables AMS'!AM$64*'Variables AMS'!$S$64</f>
        <v>386.74112355364048</v>
      </c>
      <c r="AP113" s="21">
        <f>'Variables AMS'!AN322*'Variables AMS'!AN285/'Variables AMS'!AN$64*'Variables AMS'!$S$64</f>
        <v>405.37427270253022</v>
      </c>
      <c r="AQ113" s="21">
        <f>'Variables AMS'!AO322*'Variables AMS'!AO285/'Variables AMS'!AO$64*'Variables AMS'!$S$64</f>
        <v>436.24891063482067</v>
      </c>
      <c r="AR113" s="21">
        <f>'Variables AMS'!AP322*'Variables AMS'!AP285/'Variables AMS'!AP$64*'Variables AMS'!$S$64</f>
        <v>467.74682390961709</v>
      </c>
      <c r="AS113" s="21">
        <f>'Variables AMS'!AQ322*'Variables AMS'!AQ285/'Variables AMS'!AQ$64*'Variables AMS'!$S$64</f>
        <v>494.51097565761057</v>
      </c>
      <c r="AT113" s="21">
        <f>'Variables AMS'!AR322*'Variables AMS'!AR285/'Variables AMS'!AR$64*'Variables AMS'!$S$64</f>
        <v>483.67023340490346</v>
      </c>
      <c r="AU113" s="21">
        <f>'Variables AMS'!AS322*'Variables AMS'!AS285/'Variables AMS'!AS$64*'Variables AMS'!$S$64</f>
        <v>450.21365945902642</v>
      </c>
      <c r="AV113" s="21">
        <f>'Variables AMS'!AT322*'Variables AMS'!AT285/'Variables AMS'!AT$64*'Variables AMS'!$S$64</f>
        <v>412.5318160582172</v>
      </c>
      <c r="AW113" s="21">
        <f>'Variables AMS'!AU322*'Variables AMS'!AU285/'Variables AMS'!AU$64*'Variables AMS'!$S$64</f>
        <v>379.24660392296147</v>
      </c>
      <c r="AX113" s="21">
        <f>'Variables AMS'!AV322*'Variables AMS'!AV285/'Variables AMS'!AV$64*'Variables AMS'!$S$64</f>
        <v>351.54376945129661</v>
      </c>
    </row>
    <row r="114" spans="1:50" x14ac:dyDescent="0.25">
      <c r="A114" s="165"/>
      <c r="B114" s="168"/>
      <c r="C114" t="s">
        <v>167</v>
      </c>
      <c r="D114" s="21">
        <f>'Variables AMS'!B323*'Variables AMS'!B286/'Variables AMS'!B$64*'Variables AMS'!$S$64</f>
        <v>76.107286214499908</v>
      </c>
      <c r="E114" s="21">
        <f>'Variables AMS'!C323*'Variables AMS'!C286/'Variables AMS'!C$64*'Variables AMS'!$S$64</f>
        <v>76.412266118846773</v>
      </c>
      <c r="F114" s="21">
        <f>'Variables AMS'!D323*'Variables AMS'!D286/'Variables AMS'!D$64*'Variables AMS'!$S$64</f>
        <v>78.122751229277668</v>
      </c>
      <c r="G114" s="21">
        <f>'Variables AMS'!E323*'Variables AMS'!E286/'Variables AMS'!E$64*'Variables AMS'!$S$64</f>
        <v>101.36265752345271</v>
      </c>
      <c r="H114" s="21">
        <f>'Variables AMS'!F323*'Variables AMS'!F286/'Variables AMS'!F$64*'Variables AMS'!$S$64</f>
        <v>142.43417859060449</v>
      </c>
      <c r="I114" s="21">
        <f>'Variables AMS'!G323*'Variables AMS'!G286/'Variables AMS'!G$64*'Variables AMS'!$S$64</f>
        <v>198.75677934463562</v>
      </c>
      <c r="J114" s="21">
        <f>'Variables AMS'!H323*'Variables AMS'!H286/'Variables AMS'!H$64*'Variables AMS'!$S$64</f>
        <v>279.70566544657743</v>
      </c>
      <c r="K114" s="21">
        <f>'Variables AMS'!I323*'Variables AMS'!I286/'Variables AMS'!I$64*'Variables AMS'!$S$64</f>
        <v>386.11003779431758</v>
      </c>
      <c r="L114" s="21">
        <f>'Variables AMS'!J323*'Variables AMS'!J286/'Variables AMS'!J$64*'Variables AMS'!$S$64</f>
        <v>514.40952093312649</v>
      </c>
      <c r="M114" s="21">
        <f>'Variables AMS'!K323*'Variables AMS'!K286/'Variables AMS'!K$64*'Variables AMS'!$S$64</f>
        <v>677.00609851813817</v>
      </c>
      <c r="N114" s="21">
        <f>'Variables AMS'!L323*'Variables AMS'!L286/'Variables AMS'!L$64*'Variables AMS'!$S$64</f>
        <v>903.74347317940374</v>
      </c>
      <c r="O114" s="21">
        <f>'Variables AMS'!M323*'Variables AMS'!M286/'Variables AMS'!M$64*'Variables AMS'!$S$64</f>
        <v>1239.7803847075647</v>
      </c>
      <c r="P114" s="21">
        <f>'Variables AMS'!N323*'Variables AMS'!N286/'Variables AMS'!N$64*'Variables AMS'!$S$64</f>
        <v>1392.47325055133</v>
      </c>
      <c r="Q114" s="21">
        <f>'Variables AMS'!O323*'Variables AMS'!O286/'Variables AMS'!O$64*'Variables AMS'!$S$64</f>
        <v>1352.454203214525</v>
      </c>
      <c r="R114" s="21">
        <f>'Variables AMS'!P323*'Variables AMS'!P286/'Variables AMS'!P$64*'Variables AMS'!$S$64</f>
        <v>1206.1528079407065</v>
      </c>
      <c r="S114" s="21">
        <f>'Variables AMS'!Q323*'Variables AMS'!Q286/'Variables AMS'!Q$64*'Variables AMS'!$S$64</f>
        <v>1068.26387228669</v>
      </c>
      <c r="T114" s="21">
        <f>'Variables AMS'!R323*'Variables AMS'!R286/'Variables AMS'!R$64*'Variables AMS'!$S$64</f>
        <v>985.06307196746354</v>
      </c>
      <c r="U114" s="21">
        <f>'Variables AMS'!S323*'Variables AMS'!S286/'Variables AMS'!S$64*'Variables AMS'!$S$64</f>
        <v>1104.9235275829956</v>
      </c>
      <c r="V114" s="21">
        <f>'Variables AMS'!T323*'Variables AMS'!T286/'Variables AMS'!T$64*'Variables AMS'!$S$64</f>
        <v>1294.6856974678317</v>
      </c>
      <c r="W114" s="21">
        <f>'Variables AMS'!U323*'Variables AMS'!U286/'Variables AMS'!U$64*'Variables AMS'!$S$64</f>
        <v>1527.3519916108937</v>
      </c>
      <c r="X114" s="21">
        <f>'Variables AMS'!V323*'Variables AMS'!V286/'Variables AMS'!V$64*'Variables AMS'!$S$64</f>
        <v>1776.5111277062606</v>
      </c>
      <c r="Y114" s="21">
        <f>'Variables AMS'!W323*'Variables AMS'!W286/'Variables AMS'!W$64*'Variables AMS'!$S$64</f>
        <v>1992.4914522073893</v>
      </c>
      <c r="Z114" s="21">
        <f>'Variables AMS'!X323*'Variables AMS'!X286/'Variables AMS'!X$64*'Variables AMS'!$S$64</f>
        <v>2118.0831818837928</v>
      </c>
      <c r="AA114" s="21">
        <f>'Variables AMS'!Y323*'Variables AMS'!Y286/'Variables AMS'!Y$64*'Variables AMS'!$S$64</f>
        <v>2192.9759344180165</v>
      </c>
      <c r="AB114" s="21">
        <f>'Variables AMS'!Z323*'Variables AMS'!Z286/'Variables AMS'!Z$64*'Variables AMS'!$S$64</f>
        <v>2248.6419759268206</v>
      </c>
      <c r="AC114" s="21">
        <f>'Variables AMS'!AA323*'Variables AMS'!AA286/'Variables AMS'!AA$64*'Variables AMS'!$S$64</f>
        <v>2270.7828385320386</v>
      </c>
      <c r="AD114" s="21">
        <f>'Variables AMS'!AB323*'Variables AMS'!AB286/'Variables AMS'!AB$64*'Variables AMS'!$S$64</f>
        <v>2272.6021558065177</v>
      </c>
      <c r="AE114" s="21">
        <f>'Variables AMS'!AC323*'Variables AMS'!AC286/'Variables AMS'!AC$64*'Variables AMS'!$S$64</f>
        <v>2296.1915984976226</v>
      </c>
      <c r="AF114" s="21">
        <f>'Variables AMS'!AD323*'Variables AMS'!AD286/'Variables AMS'!AD$64*'Variables AMS'!$S$64</f>
        <v>2340.2108821058687</v>
      </c>
      <c r="AG114" s="21">
        <f>'Variables AMS'!AE323*'Variables AMS'!AE286/'Variables AMS'!AE$64*'Variables AMS'!$S$64</f>
        <v>2392.6332756446427</v>
      </c>
      <c r="AH114" s="21">
        <f>'Variables AMS'!AF323*'Variables AMS'!AF286/'Variables AMS'!AF$64*'Variables AMS'!$S$64</f>
        <v>2429.2751595914137</v>
      </c>
      <c r="AI114" s="21">
        <f>'Variables AMS'!AG323*'Variables AMS'!AG286/'Variables AMS'!AG$64*'Variables AMS'!$S$64</f>
        <v>2447.2927900052182</v>
      </c>
      <c r="AJ114" s="21">
        <f>'Variables AMS'!AH323*'Variables AMS'!AH286/'Variables AMS'!AH$64*'Variables AMS'!$S$64</f>
        <v>2452.1266055623655</v>
      </c>
      <c r="AK114" s="21">
        <f>'Variables AMS'!AI323*'Variables AMS'!AI286/'Variables AMS'!AI$64*'Variables AMS'!$S$64</f>
        <v>2452.4062267676281</v>
      </c>
      <c r="AL114" s="21">
        <f>'Variables AMS'!AJ323*'Variables AMS'!AJ286/'Variables AMS'!AJ$64*'Variables AMS'!$S$64</f>
        <v>2451.5127995654575</v>
      </c>
      <c r="AM114" s="21">
        <f>'Variables AMS'!AK323*'Variables AMS'!AK286/'Variables AMS'!AK$64*'Variables AMS'!$S$64</f>
        <v>2403.4174496345186</v>
      </c>
      <c r="AN114" s="21">
        <f>'Variables AMS'!AL323*'Variables AMS'!AL286/'Variables AMS'!AL$64*'Variables AMS'!$S$64</f>
        <v>2318.3828427509097</v>
      </c>
      <c r="AO114" s="21">
        <f>'Variables AMS'!AM323*'Variables AMS'!AM286/'Variables AMS'!AM$64*'Variables AMS'!$S$64</f>
        <v>2263.3318249181862</v>
      </c>
      <c r="AP114" s="21">
        <f>'Variables AMS'!AN323*'Variables AMS'!AN286/'Variables AMS'!AN$64*'Variables AMS'!$S$64</f>
        <v>2249.00328608465</v>
      </c>
      <c r="AQ114" s="21">
        <f>'Variables AMS'!AO323*'Variables AMS'!AO286/'Variables AMS'!AO$64*'Variables AMS'!$S$64</f>
        <v>2259.1666721312995</v>
      </c>
      <c r="AR114" s="21">
        <f>'Variables AMS'!AP323*'Variables AMS'!AP286/'Variables AMS'!AP$64*'Variables AMS'!$S$64</f>
        <v>2279.6282059850778</v>
      </c>
      <c r="AS114" s="21">
        <f>'Variables AMS'!AQ323*'Variables AMS'!AQ286/'Variables AMS'!AQ$64*'Variables AMS'!$S$64</f>
        <v>2301.2105679444826</v>
      </c>
      <c r="AT114" s="21">
        <f>'Variables AMS'!AR323*'Variables AMS'!AR286/'Variables AMS'!AR$64*'Variables AMS'!$S$64</f>
        <v>2266.1856300819686</v>
      </c>
      <c r="AU114" s="21">
        <f>'Variables AMS'!AS323*'Variables AMS'!AS286/'Variables AMS'!AS$64*'Variables AMS'!$S$64</f>
        <v>2187.3215084105564</v>
      </c>
      <c r="AV114" s="21">
        <f>'Variables AMS'!AT323*'Variables AMS'!AT286/'Variables AMS'!AT$64*'Variables AMS'!$S$64</f>
        <v>2094.043614061005</v>
      </c>
      <c r="AW114" s="21">
        <f>'Variables AMS'!AU323*'Variables AMS'!AU286/'Variables AMS'!AU$64*'Variables AMS'!$S$64</f>
        <v>2004.8087712736474</v>
      </c>
      <c r="AX114" s="21">
        <f>'Variables AMS'!AV323*'Variables AMS'!AV286/'Variables AMS'!AV$64*'Variables AMS'!$S$64</f>
        <v>1925.7291480422073</v>
      </c>
    </row>
    <row r="117" spans="1:50" x14ac:dyDescent="0.25">
      <c r="A117" s="165" t="s">
        <v>316</v>
      </c>
      <c r="B117" s="26" t="s">
        <v>314</v>
      </c>
      <c r="C117" t="s">
        <v>152</v>
      </c>
      <c r="D117" s="21">
        <f>'Variables AMS'!B418*'Variables AMS'!B455/'Variables AMS'!B$64*'Variables AMS'!$S$64</f>
        <v>28.824058178277493</v>
      </c>
      <c r="E117" s="21">
        <f>'Variables AMS'!C418*'Variables AMS'!C455/'Variables AMS'!C$64*'Variables AMS'!$S$64</f>
        <v>29.286837755735483</v>
      </c>
      <c r="F117" s="21">
        <f>'Variables AMS'!D418*'Variables AMS'!D455/'Variables AMS'!D$64*'Variables AMS'!$S$64</f>
        <v>29.783599838952014</v>
      </c>
      <c r="G117" s="21">
        <f>'Variables AMS'!E418*'Variables AMS'!E455/'Variables AMS'!E$64*'Variables AMS'!$S$64</f>
        <v>29.646987798729615</v>
      </c>
      <c r="H117" s="21">
        <f>'Variables AMS'!F418*'Variables AMS'!F455/'Variables AMS'!F$64*'Variables AMS'!$S$64</f>
        <v>26.245885522646304</v>
      </c>
      <c r="I117" s="21">
        <f>'Variables AMS'!G418*'Variables AMS'!G455/'Variables AMS'!G$64*'Variables AMS'!$S$64</f>
        <v>23.628691694433428</v>
      </c>
      <c r="J117" s="21">
        <f>'Variables AMS'!H418*'Variables AMS'!H455/'Variables AMS'!H$64*'Variables AMS'!$S$64</f>
        <v>23.444204652062499</v>
      </c>
      <c r="K117" s="21">
        <f>'Variables AMS'!I418*'Variables AMS'!I455/'Variables AMS'!I$64*'Variables AMS'!$S$64</f>
        <v>22.46685742515205</v>
      </c>
      <c r="L117" s="21">
        <f>'Variables AMS'!J418*'Variables AMS'!J455/'Variables AMS'!J$64*'Variables AMS'!$S$64</f>
        <v>21.951890798019299</v>
      </c>
      <c r="M117" s="21">
        <f>'Variables AMS'!K418*'Variables AMS'!K455/'Variables AMS'!K$64*'Variables AMS'!$S$64</f>
        <v>22.656765643846445</v>
      </c>
      <c r="N117" s="21">
        <f>'Variables AMS'!L418*'Variables AMS'!L455/'Variables AMS'!L$64*'Variables AMS'!$S$64</f>
        <v>21.654924890308127</v>
      </c>
      <c r="O117" s="21">
        <f>'Variables AMS'!M418*'Variables AMS'!M455/'Variables AMS'!M$64*'Variables AMS'!$S$64</f>
        <v>20.110167768191378</v>
      </c>
      <c r="P117" s="21">
        <f>'Variables AMS'!N418*'Variables AMS'!N455/'Variables AMS'!N$64*'Variables AMS'!$S$64</f>
        <v>15.176971020182034</v>
      </c>
      <c r="Q117" s="21">
        <f>'Variables AMS'!O418*'Variables AMS'!O455/'Variables AMS'!O$64*'Variables AMS'!$S$64</f>
        <v>11.518009822945508</v>
      </c>
      <c r="R117" s="21">
        <f>'Variables AMS'!P418*'Variables AMS'!P455/'Variables AMS'!P$64*'Variables AMS'!$S$64</f>
        <v>9.0531987528760922</v>
      </c>
      <c r="S117" s="21">
        <f>'Variables AMS'!Q418*'Variables AMS'!Q455/'Variables AMS'!Q$64*'Variables AMS'!$S$64</f>
        <v>8.8251999318037324</v>
      </c>
      <c r="T117" s="21">
        <f>'Variables AMS'!R418*'Variables AMS'!R455/'Variables AMS'!R$64*'Variables AMS'!$S$64</f>
        <v>7.8669874219613289</v>
      </c>
      <c r="U117" s="21">
        <f>'Variables AMS'!S418*'Variables AMS'!S455/'Variables AMS'!S$64*'Variables AMS'!$S$64</f>
        <v>7.4097042845262582</v>
      </c>
      <c r="V117" s="21">
        <f>'Variables AMS'!T418*'Variables AMS'!T455/'Variables AMS'!T$64*'Variables AMS'!$S$64</f>
        <v>7.4997907589387554</v>
      </c>
      <c r="W117" s="21">
        <f>'Variables AMS'!U418*'Variables AMS'!U455/'Variables AMS'!U$64*'Variables AMS'!$S$64</f>
        <v>7.6994104180485357</v>
      </c>
      <c r="X117" s="21">
        <f>'Variables AMS'!V418*'Variables AMS'!V455/'Variables AMS'!V$64*'Variables AMS'!$S$64</f>
        <v>7.7645169668013239</v>
      </c>
      <c r="Y117" s="21">
        <f>'Variables AMS'!W418*'Variables AMS'!W455/'Variables AMS'!W$64*'Variables AMS'!$S$64</f>
        <v>7.7790256356168328</v>
      </c>
      <c r="Z117" s="21">
        <f>'Variables AMS'!X418*'Variables AMS'!X455/'Variables AMS'!X$64*'Variables AMS'!$S$64</f>
        <v>8.152064142567335</v>
      </c>
      <c r="AA117" s="21">
        <f>'Variables AMS'!Y418*'Variables AMS'!Y455/'Variables AMS'!Y$64*'Variables AMS'!$S$64</f>
        <v>8.2550440122175868</v>
      </c>
      <c r="AB117" s="21">
        <f>'Variables AMS'!Z418*'Variables AMS'!Z455/'Variables AMS'!Z$64*'Variables AMS'!$S$64</f>
        <v>8.2508894498193719</v>
      </c>
      <c r="AC117" s="21">
        <f>'Variables AMS'!AA418*'Variables AMS'!AA455/'Variables AMS'!AA$64*'Variables AMS'!$S$64</f>
        <v>7.7249513081636243</v>
      </c>
      <c r="AD117" s="21">
        <f>'Variables AMS'!AB418*'Variables AMS'!AB455/'Variables AMS'!AB$64*'Variables AMS'!$S$64</f>
        <v>7.2500148595732323</v>
      </c>
      <c r="AE117" s="21">
        <f>'Variables AMS'!AC418*'Variables AMS'!AC455/'Variables AMS'!AC$64*'Variables AMS'!$S$64</f>
        <v>7.131654499141761</v>
      </c>
      <c r="AF117" s="21">
        <f>'Variables AMS'!AD418*'Variables AMS'!AD455/'Variables AMS'!AD$64*'Variables AMS'!$S$64</f>
        <v>7.0506364195397921</v>
      </c>
      <c r="AG117" s="21">
        <f>'Variables AMS'!AE418*'Variables AMS'!AE455/'Variables AMS'!AE$64*'Variables AMS'!$S$64</f>
        <v>6.9562134567989551</v>
      </c>
      <c r="AH117" s="21">
        <f>'Variables AMS'!AF418*'Variables AMS'!AF455/'Variables AMS'!AF$64*'Variables AMS'!$S$64</f>
        <v>6.914483043666829</v>
      </c>
      <c r="AI117" s="21">
        <f>'Variables AMS'!AG418*'Variables AMS'!AG455/'Variables AMS'!AG$64*'Variables AMS'!$S$64</f>
        <v>6.8637920510637294</v>
      </c>
      <c r="AJ117" s="21">
        <f>'Variables AMS'!AH418*'Variables AMS'!AH455/'Variables AMS'!AH$64*'Variables AMS'!$S$64</f>
        <v>6.9179958687933301</v>
      </c>
      <c r="AK117" s="21">
        <f>'Variables AMS'!AI418*'Variables AMS'!AI455/'Variables AMS'!AI$64*'Variables AMS'!$S$64</f>
        <v>7.0059161279964073</v>
      </c>
      <c r="AL117" s="21">
        <f>'Variables AMS'!AJ418*'Variables AMS'!AJ455/'Variables AMS'!AJ$64*'Variables AMS'!$S$64</f>
        <v>7.076614952528935</v>
      </c>
      <c r="AM117" s="21">
        <f>'Variables AMS'!AK418*'Variables AMS'!AK455/'Variables AMS'!AK$64*'Variables AMS'!$S$64</f>
        <v>7.2095703495306314</v>
      </c>
      <c r="AN117" s="21">
        <f>'Variables AMS'!AL418*'Variables AMS'!AL455/'Variables AMS'!AL$64*'Variables AMS'!$S$64</f>
        <v>7.3960716463924596</v>
      </c>
      <c r="AO117" s="21">
        <f>'Variables AMS'!AM418*'Variables AMS'!AM455/'Variables AMS'!AM$64*'Variables AMS'!$S$64</f>
        <v>7.3690006208139023</v>
      </c>
      <c r="AP117" s="21">
        <f>'Variables AMS'!AN418*'Variables AMS'!AN455/'Variables AMS'!AN$64*'Variables AMS'!$S$64</f>
        <v>7.3014358618918749</v>
      </c>
      <c r="AQ117" s="21">
        <f>'Variables AMS'!AO418*'Variables AMS'!AO455/'Variables AMS'!AO$64*'Variables AMS'!$S$64</f>
        <v>7.2471366468979914</v>
      </c>
      <c r="AR117" s="21">
        <f>'Variables AMS'!AP418*'Variables AMS'!AP455/'Variables AMS'!AP$64*'Variables AMS'!$S$64</f>
        <v>7.2060070812724488</v>
      </c>
      <c r="AS117" s="21">
        <f>'Variables AMS'!AQ418*'Variables AMS'!AQ455/'Variables AMS'!AQ$64*'Variables AMS'!$S$64</f>
        <v>7.1677959964518241</v>
      </c>
      <c r="AT117" s="21">
        <f>'Variables AMS'!AR418*'Variables AMS'!AR455/'Variables AMS'!AR$64*'Variables AMS'!$S$64</f>
        <v>7.2120873229492624</v>
      </c>
      <c r="AU117" s="21">
        <f>'Variables AMS'!AS418*'Variables AMS'!AS455/'Variables AMS'!AS$64*'Variables AMS'!$S$64</f>
        <v>7.279900554358405</v>
      </c>
      <c r="AV117" s="21">
        <f>'Variables AMS'!AT418*'Variables AMS'!AT455/'Variables AMS'!AT$64*'Variables AMS'!$S$64</f>
        <v>7.3526767555161259</v>
      </c>
      <c r="AW117" s="21">
        <f>'Variables AMS'!AU418*'Variables AMS'!AU455/'Variables AMS'!AU$64*'Variables AMS'!$S$64</f>
        <v>7.4308508003747633</v>
      </c>
      <c r="AX117" s="21">
        <f>'Variables AMS'!AV418*'Variables AMS'!AV455/'Variables AMS'!AV$64*'Variables AMS'!$S$64</f>
        <v>7.5147784326984688</v>
      </c>
    </row>
    <row r="118" spans="1:50" x14ac:dyDescent="0.25">
      <c r="A118" s="165"/>
      <c r="B118" s="167" t="s">
        <v>311</v>
      </c>
      <c r="C118" t="s">
        <v>153</v>
      </c>
      <c r="D118" s="21">
        <f>'Variables AMS'!B419*'Variables AMS'!B456/'Variables AMS'!B$64*'Variables AMS'!$S$64</f>
        <v>8294.6701252774383</v>
      </c>
      <c r="E118" s="21">
        <f>'Variables AMS'!C419*'Variables AMS'!C456/'Variables AMS'!C$64*'Variables AMS'!$S$64</f>
        <v>8427.8437371258333</v>
      </c>
      <c r="F118" s="21">
        <f>'Variables AMS'!D419*'Variables AMS'!D456/'Variables AMS'!D$64*'Variables AMS'!$S$64</f>
        <v>8596.9613482333098</v>
      </c>
      <c r="G118" s="21">
        <f>'Variables AMS'!E419*'Variables AMS'!E456/'Variables AMS'!E$64*'Variables AMS'!$S$64</f>
        <v>8674.0713502303879</v>
      </c>
      <c r="H118" s="21">
        <f>'Variables AMS'!F419*'Variables AMS'!F456/'Variables AMS'!F$64*'Variables AMS'!$S$64</f>
        <v>8518.4780198725784</v>
      </c>
      <c r="I118" s="21">
        <f>'Variables AMS'!G419*'Variables AMS'!G456/'Variables AMS'!G$64*'Variables AMS'!$S$64</f>
        <v>8307.5857904932127</v>
      </c>
      <c r="J118" s="21">
        <f>'Variables AMS'!H419*'Variables AMS'!H456/'Variables AMS'!H$64*'Variables AMS'!$S$64</f>
        <v>8356.8615599257173</v>
      </c>
      <c r="K118" s="21">
        <f>'Variables AMS'!I419*'Variables AMS'!I456/'Variables AMS'!I$64*'Variables AMS'!$S$64</f>
        <v>8298.2939068180985</v>
      </c>
      <c r="L118" s="21">
        <f>'Variables AMS'!J419*'Variables AMS'!J456/'Variables AMS'!J$64*'Variables AMS'!$S$64</f>
        <v>8166.863717872634</v>
      </c>
      <c r="M118" s="21">
        <f>'Variables AMS'!K419*'Variables AMS'!K456/'Variables AMS'!K$64*'Variables AMS'!$S$64</f>
        <v>8067.1782768276535</v>
      </c>
      <c r="N118" s="21">
        <f>'Variables AMS'!L419*'Variables AMS'!L456/'Variables AMS'!L$64*'Variables AMS'!$S$64</f>
        <v>8049.7590562548194</v>
      </c>
      <c r="O118" s="21">
        <f>'Variables AMS'!M419*'Variables AMS'!M456/'Variables AMS'!M$64*'Variables AMS'!$S$64</f>
        <v>8111.7214483613589</v>
      </c>
      <c r="P118" s="21">
        <f>'Variables AMS'!N419*'Variables AMS'!N456/'Variables AMS'!N$64*'Variables AMS'!$S$64</f>
        <v>7994.5771548173616</v>
      </c>
      <c r="Q118" s="21">
        <f>'Variables AMS'!O419*'Variables AMS'!O456/'Variables AMS'!O$64*'Variables AMS'!$S$64</f>
        <v>7862.0503130167926</v>
      </c>
      <c r="R118" s="21">
        <f>'Variables AMS'!P419*'Variables AMS'!P456/'Variables AMS'!P$64*'Variables AMS'!$S$64</f>
        <v>7671.168933579007</v>
      </c>
      <c r="S118" s="21">
        <f>'Variables AMS'!Q419*'Variables AMS'!Q456/'Variables AMS'!Q$64*'Variables AMS'!$S$64</f>
        <v>7546.6085080410649</v>
      </c>
      <c r="T118" s="21">
        <f>'Variables AMS'!R419*'Variables AMS'!R456/'Variables AMS'!R$64*'Variables AMS'!$S$64</f>
        <v>7268.6697470588797</v>
      </c>
      <c r="U118" s="21">
        <f>'Variables AMS'!S419*'Variables AMS'!S456/'Variables AMS'!S$64*'Variables AMS'!$S$64</f>
        <v>7170.0091502128353</v>
      </c>
      <c r="V118" s="21">
        <f>'Variables AMS'!T419*'Variables AMS'!T456/'Variables AMS'!T$64*'Variables AMS'!$S$64</f>
        <v>7063.6929975967059</v>
      </c>
      <c r="W118" s="21">
        <f>'Variables AMS'!U419*'Variables AMS'!U456/'Variables AMS'!U$64*'Variables AMS'!$S$64</f>
        <v>6956.3471835445407</v>
      </c>
      <c r="X118" s="21">
        <f>'Variables AMS'!V419*'Variables AMS'!V456/'Variables AMS'!V$64*'Variables AMS'!$S$64</f>
        <v>6656.0820899623714</v>
      </c>
      <c r="Y118" s="21">
        <f>'Variables AMS'!W419*'Variables AMS'!W456/'Variables AMS'!W$64*'Variables AMS'!$S$64</f>
        <v>6366.4000966898811</v>
      </c>
      <c r="Z118" s="21">
        <f>'Variables AMS'!X419*'Variables AMS'!X456/'Variables AMS'!X$64*'Variables AMS'!$S$64</f>
        <v>6132.7758355697324</v>
      </c>
      <c r="AA118" s="21">
        <f>'Variables AMS'!Y419*'Variables AMS'!Y456/'Variables AMS'!Y$64*'Variables AMS'!$S$64</f>
        <v>5930.5339707336898</v>
      </c>
      <c r="AB118" s="21">
        <f>'Variables AMS'!Z419*'Variables AMS'!Z456/'Variables AMS'!Z$64*'Variables AMS'!$S$64</f>
        <v>5741.4345219546049</v>
      </c>
      <c r="AC118" s="21">
        <f>'Variables AMS'!AA419*'Variables AMS'!AA456/'Variables AMS'!AA$64*'Variables AMS'!$S$64</f>
        <v>5525.0032212699425</v>
      </c>
      <c r="AD118" s="21">
        <f>'Variables AMS'!AB419*'Variables AMS'!AB456/'Variables AMS'!AB$64*'Variables AMS'!$S$64</f>
        <v>5317.5830104576353</v>
      </c>
      <c r="AE118" s="21">
        <f>'Variables AMS'!AC419*'Variables AMS'!AC456/'Variables AMS'!AC$64*'Variables AMS'!$S$64</f>
        <v>5082.4438247918506</v>
      </c>
      <c r="AF118" s="21">
        <f>'Variables AMS'!AD419*'Variables AMS'!AD456/'Variables AMS'!AD$64*'Variables AMS'!$S$64</f>
        <v>4849.0485495958092</v>
      </c>
      <c r="AG118" s="21">
        <f>'Variables AMS'!AE419*'Variables AMS'!AE456/'Variables AMS'!AE$64*'Variables AMS'!$S$64</f>
        <v>4620.0372339030819</v>
      </c>
      <c r="AH118" s="21">
        <f>'Variables AMS'!AF419*'Variables AMS'!AF456/'Variables AMS'!AF$64*'Variables AMS'!$S$64</f>
        <v>4395.7678001474023</v>
      </c>
      <c r="AI118" s="21">
        <f>'Variables AMS'!AG419*'Variables AMS'!AG456/'Variables AMS'!AG$64*'Variables AMS'!$S$64</f>
        <v>4172.4296370741358</v>
      </c>
      <c r="AJ118" s="21">
        <f>'Variables AMS'!AH419*'Variables AMS'!AH456/'Variables AMS'!AH$64*'Variables AMS'!$S$64</f>
        <v>3940.8441451355684</v>
      </c>
      <c r="AK118" s="21">
        <f>'Variables AMS'!AI419*'Variables AMS'!AI456/'Variables AMS'!AI$64*'Variables AMS'!$S$64</f>
        <v>3701.0295205994285</v>
      </c>
      <c r="AL118" s="21">
        <f>'Variables AMS'!AJ419*'Variables AMS'!AJ456/'Variables AMS'!AJ$64*'Variables AMS'!$S$64</f>
        <v>3451.5466529245218</v>
      </c>
      <c r="AM118" s="21">
        <f>'Variables AMS'!AK419*'Variables AMS'!AK456/'Variables AMS'!AK$64*'Variables AMS'!$S$64</f>
        <v>3195.9672913887121</v>
      </c>
      <c r="AN118" s="21">
        <f>'Variables AMS'!AL419*'Variables AMS'!AL456/'Variables AMS'!AL$64*'Variables AMS'!$S$64</f>
        <v>2920.2041607475799</v>
      </c>
      <c r="AO118" s="21">
        <f>'Variables AMS'!AM419*'Variables AMS'!AM456/'Variables AMS'!AM$64*'Variables AMS'!$S$64</f>
        <v>2757.6421643012181</v>
      </c>
      <c r="AP118" s="21">
        <f>'Variables AMS'!AN419*'Variables AMS'!AN456/'Variables AMS'!AN$64*'Variables AMS'!$S$64</f>
        <v>2603.7116908780395</v>
      </c>
      <c r="AQ118" s="21">
        <f>'Variables AMS'!AO419*'Variables AMS'!AO456/'Variables AMS'!AO$64*'Variables AMS'!$S$64</f>
        <v>2454.7984157607416</v>
      </c>
      <c r="AR118" s="21">
        <f>'Variables AMS'!AP419*'Variables AMS'!AP456/'Variables AMS'!AP$64*'Variables AMS'!$S$64</f>
        <v>2306.9905770027804</v>
      </c>
      <c r="AS118" s="21">
        <f>'Variables AMS'!AQ419*'Variables AMS'!AQ456/'Variables AMS'!AQ$64*'Variables AMS'!$S$64</f>
        <v>2128.0837506697176</v>
      </c>
      <c r="AT118" s="21">
        <f>'Variables AMS'!AR419*'Variables AMS'!AR456/'Variables AMS'!AR$64*'Variables AMS'!$S$64</f>
        <v>2106.4727531642739</v>
      </c>
      <c r="AU118" s="21">
        <f>'Variables AMS'!AS419*'Variables AMS'!AS456/'Variables AMS'!AS$64*'Variables AMS'!$S$64</f>
        <v>2104.5715870267163</v>
      </c>
      <c r="AV118" s="21">
        <f>'Variables AMS'!AT419*'Variables AMS'!AT456/'Variables AMS'!AT$64*'Variables AMS'!$S$64</f>
        <v>2093.1054049528102</v>
      </c>
      <c r="AW118" s="21">
        <f>'Variables AMS'!AU419*'Variables AMS'!AU456/'Variables AMS'!AU$64*'Variables AMS'!$S$64</f>
        <v>2074.2589210018327</v>
      </c>
      <c r="AX118" s="21">
        <f>'Variables AMS'!AV419*'Variables AMS'!AV456/'Variables AMS'!AV$64*'Variables AMS'!$S$64</f>
        <v>2050.0568773975083</v>
      </c>
    </row>
    <row r="119" spans="1:50" x14ac:dyDescent="0.25">
      <c r="A119" s="165"/>
      <c r="B119" s="167"/>
      <c r="C119" t="s">
        <v>154</v>
      </c>
      <c r="D119" s="21">
        <f>'Variables AMS'!B420*'Variables AMS'!B457/'Variables AMS'!B$64*'Variables AMS'!$S$64</f>
        <v>437.93278218015655</v>
      </c>
      <c r="E119" s="21">
        <f>'Variables AMS'!C420*'Variables AMS'!C457/'Variables AMS'!C$64*'Variables AMS'!$S$64</f>
        <v>444.96393465143115</v>
      </c>
      <c r="F119" s="21">
        <f>'Variables AMS'!D420*'Variables AMS'!D457/'Variables AMS'!D$64*'Variables AMS'!$S$64</f>
        <v>453.72147846031271</v>
      </c>
      <c r="G119" s="21">
        <f>'Variables AMS'!E420*'Variables AMS'!E457/'Variables AMS'!E$64*'Variables AMS'!$S$64</f>
        <v>666.87613518921023</v>
      </c>
      <c r="H119" s="21">
        <f>'Variables AMS'!F420*'Variables AMS'!F457/'Variables AMS'!F$64*'Variables AMS'!$S$64</f>
        <v>900.88308562387238</v>
      </c>
      <c r="I119" s="21">
        <f>'Variables AMS'!G420*'Variables AMS'!G457/'Variables AMS'!G$64*'Variables AMS'!$S$64</f>
        <v>1106.9505358460206</v>
      </c>
      <c r="J119" s="21">
        <f>'Variables AMS'!H420*'Variables AMS'!H457/'Variables AMS'!H$64*'Variables AMS'!$S$64</f>
        <v>1329.9883861820058</v>
      </c>
      <c r="K119" s="21">
        <f>'Variables AMS'!I420*'Variables AMS'!I457/'Variables AMS'!I$64*'Variables AMS'!$S$64</f>
        <v>1535.6880398993792</v>
      </c>
      <c r="L119" s="21">
        <f>'Variables AMS'!J420*'Variables AMS'!J457/'Variables AMS'!J$64*'Variables AMS'!$S$64</f>
        <v>1727.9281463828961</v>
      </c>
      <c r="M119" s="21">
        <f>'Variables AMS'!K420*'Variables AMS'!K457/'Variables AMS'!K$64*'Variables AMS'!$S$64</f>
        <v>1921.0746212745107</v>
      </c>
      <c r="N119" s="21">
        <f>'Variables AMS'!L420*'Variables AMS'!L457/'Variables AMS'!L$64*'Variables AMS'!$S$64</f>
        <v>2131.8007384806888</v>
      </c>
      <c r="O119" s="21">
        <f>'Variables AMS'!M420*'Variables AMS'!M457/'Variables AMS'!M$64*'Variables AMS'!$S$64</f>
        <v>2363.4380801566972</v>
      </c>
      <c r="P119" s="21">
        <f>'Variables AMS'!N420*'Variables AMS'!N457/'Variables AMS'!N$64*'Variables AMS'!$S$64</f>
        <v>2378.4471143780179</v>
      </c>
      <c r="Q119" s="21">
        <f>'Variables AMS'!O420*'Variables AMS'!O457/'Variables AMS'!O$64*'Variables AMS'!$S$64</f>
        <v>2365.8864579101855</v>
      </c>
      <c r="R119" s="21">
        <f>'Variables AMS'!P420*'Variables AMS'!P457/'Variables AMS'!P$64*'Variables AMS'!$S$64</f>
        <v>2345.8741801795509</v>
      </c>
      <c r="S119" s="21">
        <f>'Variables AMS'!Q420*'Variables AMS'!Q457/'Variables AMS'!Q$64*'Variables AMS'!$S$64</f>
        <v>2354.4516461213625</v>
      </c>
      <c r="T119" s="21">
        <f>'Variables AMS'!R420*'Variables AMS'!R457/'Variables AMS'!R$64*'Variables AMS'!$S$64</f>
        <v>2311.954538741174</v>
      </c>
      <c r="U119" s="21">
        <f>'Variables AMS'!S420*'Variables AMS'!S457/'Variables AMS'!S$64*'Variables AMS'!$S$64</f>
        <v>2398.4735859001157</v>
      </c>
      <c r="V119" s="21">
        <f>'Variables AMS'!T420*'Variables AMS'!T457/'Variables AMS'!T$64*'Variables AMS'!$S$64</f>
        <v>2486.1891161880294</v>
      </c>
      <c r="W119" s="21">
        <f>'Variables AMS'!U420*'Variables AMS'!U457/'Variables AMS'!U$64*'Variables AMS'!$S$64</f>
        <v>2561.1209025215649</v>
      </c>
      <c r="X119" s="21">
        <f>'Variables AMS'!V420*'Variables AMS'!V457/'Variables AMS'!V$64*'Variables AMS'!$S$64</f>
        <v>2719.5510302096809</v>
      </c>
      <c r="Y119" s="21">
        <f>'Variables AMS'!W420*'Variables AMS'!W457/'Variables AMS'!W$64*'Variables AMS'!$S$64</f>
        <v>2901.1047975471893</v>
      </c>
      <c r="Z119" s="21">
        <f>'Variables AMS'!X420*'Variables AMS'!X457/'Variables AMS'!X$64*'Variables AMS'!$S$64</f>
        <v>2929.6723455770284</v>
      </c>
      <c r="AA119" s="21">
        <f>'Variables AMS'!Y420*'Variables AMS'!Y457/'Variables AMS'!Y$64*'Variables AMS'!$S$64</f>
        <v>2948.764229581072</v>
      </c>
      <c r="AB119" s="21">
        <f>'Variables AMS'!Z420*'Variables AMS'!Z457/'Variables AMS'!Z$64*'Variables AMS'!$S$64</f>
        <v>2984.8583904167358</v>
      </c>
      <c r="AC119" s="21">
        <f>'Variables AMS'!AA420*'Variables AMS'!AA457/'Variables AMS'!AA$64*'Variables AMS'!$S$64</f>
        <v>3010.5273643447667</v>
      </c>
      <c r="AD119" s="21">
        <f>'Variables AMS'!AB420*'Variables AMS'!AB457/'Variables AMS'!AB$64*'Variables AMS'!$S$64</f>
        <v>3044.1423947289563</v>
      </c>
      <c r="AE119" s="21">
        <f>'Variables AMS'!AC420*'Variables AMS'!AC457/'Variables AMS'!AC$64*'Variables AMS'!$S$64</f>
        <v>3532.9130681783859</v>
      </c>
      <c r="AF119" s="21">
        <f>'Variables AMS'!AD420*'Variables AMS'!AD457/'Variables AMS'!AD$64*'Variables AMS'!$S$64</f>
        <v>4121.6006557324381</v>
      </c>
      <c r="AG119" s="21">
        <f>'Variables AMS'!AE420*'Variables AMS'!AE457/'Variables AMS'!AE$64*'Variables AMS'!$S$64</f>
        <v>4726.9492547957652</v>
      </c>
      <c r="AH119" s="21">
        <f>'Variables AMS'!AF420*'Variables AMS'!AF457/'Variables AMS'!AF$64*'Variables AMS'!$S$64</f>
        <v>5361.0118709223761</v>
      </c>
      <c r="AI119" s="21">
        <f>'Variables AMS'!AG420*'Variables AMS'!AG457/'Variables AMS'!AG$64*'Variables AMS'!$S$64</f>
        <v>6051.9048508976857</v>
      </c>
      <c r="AJ119" s="21">
        <f>'Variables AMS'!AH420*'Variables AMS'!AH457/'Variables AMS'!AH$64*'Variables AMS'!$S$64</f>
        <v>6887.4062591159782</v>
      </c>
      <c r="AK119" s="21">
        <f>'Variables AMS'!AI420*'Variables AMS'!AI457/'Variables AMS'!AI$64*'Variables AMS'!$S$64</f>
        <v>7827.1574288188858</v>
      </c>
      <c r="AL119" s="21">
        <f>'Variables AMS'!AJ420*'Variables AMS'!AJ457/'Variables AMS'!AJ$64*'Variables AMS'!$S$64</f>
        <v>8882.1421844654469</v>
      </c>
      <c r="AM119" s="21">
        <f>'Variables AMS'!AK420*'Variables AMS'!AK457/'Variables AMS'!AK$64*'Variables AMS'!$S$64</f>
        <v>10058.916709588368</v>
      </c>
      <c r="AN119" s="21">
        <f>'Variables AMS'!AL420*'Variables AMS'!AL457/'Variables AMS'!AL$64*'Variables AMS'!$S$64</f>
        <v>11420.256893635233</v>
      </c>
      <c r="AO119" s="21">
        <f>'Variables AMS'!AM420*'Variables AMS'!AM457/'Variables AMS'!AM$64*'Variables AMS'!$S$64</f>
        <v>12001.910923927308</v>
      </c>
      <c r="AP119" s="21">
        <f>'Variables AMS'!AN420*'Variables AMS'!AN457/'Variables AMS'!AN$64*'Variables AMS'!$S$64</f>
        <v>12540.787986741418</v>
      </c>
      <c r="AQ119" s="21">
        <f>'Variables AMS'!AO420*'Variables AMS'!AO457/'Variables AMS'!AO$64*'Variables AMS'!$S$64</f>
        <v>13339.360711183384</v>
      </c>
      <c r="AR119" s="21">
        <f>'Variables AMS'!AP420*'Variables AMS'!AP457/'Variables AMS'!AP$64*'Variables AMS'!$S$64</f>
        <v>14445.963594877057</v>
      </c>
      <c r="AS119" s="21">
        <f>'Variables AMS'!AQ420*'Variables AMS'!AQ457/'Variables AMS'!AQ$64*'Variables AMS'!$S$64</f>
        <v>15737.362700124224</v>
      </c>
      <c r="AT119" s="21">
        <f>'Variables AMS'!AR420*'Variables AMS'!AR457/'Variables AMS'!AR$64*'Variables AMS'!$S$64</f>
        <v>16016.90797523674</v>
      </c>
      <c r="AU119" s="21">
        <f>'Variables AMS'!AS420*'Variables AMS'!AS457/'Variables AMS'!AS$64*'Variables AMS'!$S$64</f>
        <v>16162.812524916826</v>
      </c>
      <c r="AV119" s="21">
        <f>'Variables AMS'!AT420*'Variables AMS'!AT457/'Variables AMS'!AT$64*'Variables AMS'!$S$64</f>
        <v>16374.170998736847</v>
      </c>
      <c r="AW119" s="21">
        <f>'Variables AMS'!AU420*'Variables AMS'!AU457/'Variables AMS'!AU$64*'Variables AMS'!$S$64</f>
        <v>16633.704542127394</v>
      </c>
      <c r="AX119" s="21">
        <f>'Variables AMS'!AV420*'Variables AMS'!AV457/'Variables AMS'!AV$64*'Variables AMS'!$S$64</f>
        <v>16933.721346546565</v>
      </c>
    </row>
    <row r="120" spans="1:50" x14ac:dyDescent="0.25">
      <c r="A120" s="165"/>
      <c r="B120" s="167" t="s">
        <v>312</v>
      </c>
      <c r="C120" t="s">
        <v>155</v>
      </c>
      <c r="D120" s="21">
        <f>'Variables AMS'!B421*'Variables AMS'!B458/'Variables AMS'!B$64*'Variables AMS'!$S$64</f>
        <v>13921.522399763116</v>
      </c>
      <c r="E120" s="21">
        <f>'Variables AMS'!C421*'Variables AMS'!C458/'Variables AMS'!C$64*'Variables AMS'!$S$64</f>
        <v>14145.036944935351</v>
      </c>
      <c r="F120" s="21">
        <f>'Variables AMS'!D421*'Variables AMS'!D458/'Variables AMS'!D$64*'Variables AMS'!$S$64</f>
        <v>14488.520183456136</v>
      </c>
      <c r="G120" s="21">
        <f>'Variables AMS'!E421*'Variables AMS'!E458/'Variables AMS'!E$64*'Variables AMS'!$S$64</f>
        <v>14836.347994014937</v>
      </c>
      <c r="H120" s="21">
        <f>'Variables AMS'!F421*'Variables AMS'!F458/'Variables AMS'!F$64*'Variables AMS'!$S$64</f>
        <v>15201.78973815451</v>
      </c>
      <c r="I120" s="21">
        <f>'Variables AMS'!G421*'Variables AMS'!G458/'Variables AMS'!G$64*'Variables AMS'!$S$64</f>
        <v>14492.643347297233</v>
      </c>
      <c r="J120" s="21">
        <f>'Variables AMS'!H421*'Variables AMS'!H458/'Variables AMS'!H$64*'Variables AMS'!$S$64</f>
        <v>14859.600627187781</v>
      </c>
      <c r="K120" s="21">
        <f>'Variables AMS'!I421*'Variables AMS'!I458/'Variables AMS'!I$64*'Variables AMS'!$S$64</f>
        <v>15439.118850826519</v>
      </c>
      <c r="L120" s="21">
        <f>'Variables AMS'!J421*'Variables AMS'!J458/'Variables AMS'!J$64*'Variables AMS'!$S$64</f>
        <v>15791.972071570499</v>
      </c>
      <c r="M120" s="21">
        <f>'Variables AMS'!K421*'Variables AMS'!K458/'Variables AMS'!K$64*'Variables AMS'!$S$64</f>
        <v>15774.919088423932</v>
      </c>
      <c r="N120" s="21">
        <f>'Variables AMS'!L421*'Variables AMS'!L458/'Variables AMS'!L$64*'Variables AMS'!$S$64</f>
        <v>15683.032130358286</v>
      </c>
      <c r="O120" s="21">
        <f>'Variables AMS'!M421*'Variables AMS'!M458/'Variables AMS'!M$64*'Variables AMS'!$S$64</f>
        <v>15421.578232643618</v>
      </c>
      <c r="P120" s="21">
        <f>'Variables AMS'!N421*'Variables AMS'!N458/'Variables AMS'!N$64*'Variables AMS'!$S$64</f>
        <v>14679.276720065232</v>
      </c>
      <c r="Q120" s="21">
        <f>'Variables AMS'!O421*'Variables AMS'!O458/'Variables AMS'!O$64*'Variables AMS'!$S$64</f>
        <v>14370.468472618018</v>
      </c>
      <c r="R120" s="21">
        <f>'Variables AMS'!P421*'Variables AMS'!P458/'Variables AMS'!P$64*'Variables AMS'!$S$64</f>
        <v>14310.423798329988</v>
      </c>
      <c r="S120" s="21">
        <f>'Variables AMS'!Q421*'Variables AMS'!Q458/'Variables AMS'!Q$64*'Variables AMS'!$S$64</f>
        <v>13797.794873356675</v>
      </c>
      <c r="T120" s="21">
        <f>'Variables AMS'!R421*'Variables AMS'!R458/'Variables AMS'!R$64*'Variables AMS'!$S$64</f>
        <v>13302.037492777019</v>
      </c>
      <c r="U120" s="21">
        <f>'Variables AMS'!S421*'Variables AMS'!S458/'Variables AMS'!S$64*'Variables AMS'!$S$64</f>
        <v>13911.110381998471</v>
      </c>
      <c r="V120" s="21">
        <f>'Variables AMS'!T421*'Variables AMS'!T458/'Variables AMS'!T$64*'Variables AMS'!$S$64</f>
        <v>14645.225016703787</v>
      </c>
      <c r="W120" s="21">
        <f>'Variables AMS'!U421*'Variables AMS'!U458/'Variables AMS'!U$64*'Variables AMS'!$S$64</f>
        <v>15182.247135397936</v>
      </c>
      <c r="X120" s="21">
        <f>'Variables AMS'!V421*'Variables AMS'!V458/'Variables AMS'!V$64*'Variables AMS'!$S$64</f>
        <v>15104.986717480595</v>
      </c>
      <c r="Y120" s="21">
        <f>'Variables AMS'!W421*'Variables AMS'!W458/'Variables AMS'!W$64*'Variables AMS'!$S$64</f>
        <v>14656.534725420044</v>
      </c>
      <c r="Z120" s="21">
        <f>'Variables AMS'!X421*'Variables AMS'!X458/'Variables AMS'!X$64*'Variables AMS'!$S$64</f>
        <v>14407.236753325549</v>
      </c>
      <c r="AA120" s="21">
        <f>'Variables AMS'!Y421*'Variables AMS'!Y458/'Variables AMS'!Y$64*'Variables AMS'!$S$64</f>
        <v>14201.935207201124</v>
      </c>
      <c r="AB120" s="21">
        <f>'Variables AMS'!Z421*'Variables AMS'!Z458/'Variables AMS'!Z$64*'Variables AMS'!$S$64</f>
        <v>13989.055611058659</v>
      </c>
      <c r="AC120" s="21">
        <f>'Variables AMS'!AA421*'Variables AMS'!AA458/'Variables AMS'!AA$64*'Variables AMS'!$S$64</f>
        <v>13847.278317293702</v>
      </c>
      <c r="AD120" s="21">
        <f>'Variables AMS'!AB421*'Variables AMS'!AB458/'Variables AMS'!AB$64*'Variables AMS'!$S$64</f>
        <v>13739.287172950277</v>
      </c>
      <c r="AE120" s="21">
        <f>'Variables AMS'!AC421*'Variables AMS'!AC458/'Variables AMS'!AC$64*'Variables AMS'!$S$64</f>
        <v>13342.626854377069</v>
      </c>
      <c r="AF120" s="21">
        <f>'Variables AMS'!AD421*'Variables AMS'!AD458/'Variables AMS'!AD$64*'Variables AMS'!$S$64</f>
        <v>12913.243383396737</v>
      </c>
      <c r="AG120" s="21">
        <f>'Variables AMS'!AE421*'Variables AMS'!AE458/'Variables AMS'!AE$64*'Variables AMS'!$S$64</f>
        <v>12505.693635449867</v>
      </c>
      <c r="AH120" s="21">
        <f>'Variables AMS'!AF421*'Variables AMS'!AF458/'Variables AMS'!AF$64*'Variables AMS'!$S$64</f>
        <v>12064.609143058273</v>
      </c>
      <c r="AI120" s="21">
        <f>'Variables AMS'!AG421*'Variables AMS'!AG458/'Variables AMS'!AG$64*'Variables AMS'!$S$64</f>
        <v>11625.065495579875</v>
      </c>
      <c r="AJ120" s="21">
        <f>'Variables AMS'!AH421*'Variables AMS'!AH458/'Variables AMS'!AH$64*'Variables AMS'!$S$64</f>
        <v>11431.386074182679</v>
      </c>
      <c r="AK120" s="21">
        <f>'Variables AMS'!AI421*'Variables AMS'!AI458/'Variables AMS'!AI$64*'Variables AMS'!$S$64</f>
        <v>11265.620899916003</v>
      </c>
      <c r="AL120" s="21">
        <f>'Variables AMS'!AJ421*'Variables AMS'!AJ458/'Variables AMS'!AJ$64*'Variables AMS'!$S$64</f>
        <v>11092.407769491994</v>
      </c>
      <c r="AM120" s="21">
        <f>'Variables AMS'!AK421*'Variables AMS'!AK458/'Variables AMS'!AK$64*'Variables AMS'!$S$64</f>
        <v>10966.336942574986</v>
      </c>
      <c r="AN120" s="21">
        <f>'Variables AMS'!AL421*'Variables AMS'!AL458/'Variables AMS'!AL$64*'Variables AMS'!$S$64</f>
        <v>10835.799210005707</v>
      </c>
      <c r="AO120" s="21">
        <f>'Variables AMS'!AM421*'Variables AMS'!AM458/'Variables AMS'!AM$64*'Variables AMS'!$S$64</f>
        <v>10361.511449817812</v>
      </c>
      <c r="AP120" s="21">
        <f>'Variables AMS'!AN421*'Variables AMS'!AN458/'Variables AMS'!AN$64*'Variables AMS'!$S$64</f>
        <v>9853.2349209294098</v>
      </c>
      <c r="AQ120" s="21">
        <f>'Variables AMS'!AO421*'Variables AMS'!AO458/'Variables AMS'!AO$64*'Variables AMS'!$S$64</f>
        <v>9370.0794842542327</v>
      </c>
      <c r="AR120" s="21">
        <f>'Variables AMS'!AP421*'Variables AMS'!AP458/'Variables AMS'!AP$64*'Variables AMS'!$S$64</f>
        <v>8905.1698843002687</v>
      </c>
      <c r="AS120" s="21">
        <f>'Variables AMS'!AQ421*'Variables AMS'!AQ458/'Variables AMS'!AQ$64*'Variables AMS'!$S$64</f>
        <v>8447.9065922283171</v>
      </c>
      <c r="AT120" s="21">
        <f>'Variables AMS'!AR421*'Variables AMS'!AR458/'Variables AMS'!AR$64*'Variables AMS'!$S$64</f>
        <v>7972.3621323916286</v>
      </c>
      <c r="AU120" s="21">
        <f>'Variables AMS'!AS421*'Variables AMS'!AS458/'Variables AMS'!AS$64*'Variables AMS'!$S$64</f>
        <v>7510.8724945493341</v>
      </c>
      <c r="AV120" s="21">
        <f>'Variables AMS'!AT421*'Variables AMS'!AT458/'Variables AMS'!AT$64*'Variables AMS'!$S$64</f>
        <v>7065.1144689918519</v>
      </c>
      <c r="AW120" s="21">
        <f>'Variables AMS'!AU421*'Variables AMS'!AU458/'Variables AMS'!AU$64*'Variables AMS'!$S$64</f>
        <v>6632.012081705805</v>
      </c>
      <c r="AX120" s="21">
        <f>'Variables AMS'!AV421*'Variables AMS'!AV458/'Variables AMS'!AV$64*'Variables AMS'!$S$64</f>
        <v>6210.964906833261</v>
      </c>
    </row>
    <row r="121" spans="1:50" x14ac:dyDescent="0.25">
      <c r="A121" s="165"/>
      <c r="B121" s="167"/>
      <c r="C121" t="s">
        <v>156</v>
      </c>
      <c r="D121" s="21">
        <f>'Variables AMS'!B422*'Variables AMS'!B459/'Variables AMS'!B$64*'Variables AMS'!$S$64</f>
        <v>407.50062952785913</v>
      </c>
      <c r="E121" s="21">
        <f>'Variables AMS'!C422*'Variables AMS'!C459/'Variables AMS'!C$64*'Variables AMS'!$S$64</f>
        <v>414.04318394474285</v>
      </c>
      <c r="F121" s="21">
        <f>'Variables AMS'!D422*'Variables AMS'!D459/'Variables AMS'!D$64*'Variables AMS'!$S$64</f>
        <v>424.12114010177618</v>
      </c>
      <c r="G121" s="21">
        <f>'Variables AMS'!E422*'Variables AMS'!E459/'Variables AMS'!E$64*'Variables AMS'!$S$64</f>
        <v>413.10316046830224</v>
      </c>
      <c r="H121" s="21">
        <f>'Variables AMS'!F422*'Variables AMS'!F459/'Variables AMS'!F$64*'Variables AMS'!$S$64</f>
        <v>399.86747780034642</v>
      </c>
      <c r="I121" s="21">
        <f>'Variables AMS'!G422*'Variables AMS'!G459/'Variables AMS'!G$64*'Variables AMS'!$S$64</f>
        <v>360.79568255671569</v>
      </c>
      <c r="J121" s="21">
        <f>'Variables AMS'!H422*'Variables AMS'!H459/'Variables AMS'!H$64*'Variables AMS'!$S$64</f>
        <v>350.48411418769183</v>
      </c>
      <c r="K121" s="21">
        <f>'Variables AMS'!I422*'Variables AMS'!I459/'Variables AMS'!I$64*'Variables AMS'!$S$64</f>
        <v>345.0656566191692</v>
      </c>
      <c r="L121" s="21">
        <f>'Variables AMS'!J422*'Variables AMS'!J459/'Variables AMS'!J$64*'Variables AMS'!$S$64</f>
        <v>334.42266036254904</v>
      </c>
      <c r="M121" s="21">
        <f>'Variables AMS'!K422*'Variables AMS'!K459/'Variables AMS'!K$64*'Variables AMS'!$S$64</f>
        <v>316.51018493792611</v>
      </c>
      <c r="N121" s="21">
        <f>'Variables AMS'!L422*'Variables AMS'!L459/'Variables AMS'!L$64*'Variables AMS'!$S$64</f>
        <v>298.12695725168646</v>
      </c>
      <c r="O121" s="21">
        <f>'Variables AMS'!M422*'Variables AMS'!M459/'Variables AMS'!M$64*'Variables AMS'!$S$64</f>
        <v>277.73700569527188</v>
      </c>
      <c r="P121" s="21">
        <f>'Variables AMS'!N422*'Variables AMS'!N459/'Variables AMS'!N$64*'Variables AMS'!$S$64</f>
        <v>243.83413468798366</v>
      </c>
      <c r="Q121" s="21">
        <f>'Variables AMS'!O422*'Variables AMS'!O459/'Variables AMS'!O$64*'Variables AMS'!$S$64</f>
        <v>216.33952739376463</v>
      </c>
      <c r="R121" s="21">
        <f>'Variables AMS'!P422*'Variables AMS'!P459/'Variables AMS'!P$64*'Variables AMS'!$S$64</f>
        <v>191.47344706506303</v>
      </c>
      <c r="S121" s="21">
        <f>'Variables AMS'!Q422*'Variables AMS'!Q459/'Variables AMS'!Q$64*'Variables AMS'!$S$64</f>
        <v>159.59514573061892</v>
      </c>
      <c r="T121" s="21">
        <f>'Variables AMS'!R422*'Variables AMS'!R459/'Variables AMS'!R$64*'Variables AMS'!$S$64</f>
        <v>127.58722946636786</v>
      </c>
      <c r="U121" s="21">
        <f>'Variables AMS'!S422*'Variables AMS'!S459/'Variables AMS'!S$64*'Variables AMS'!$S$64</f>
        <v>163.09080244193339</v>
      </c>
      <c r="V121" s="21">
        <f>'Variables AMS'!T422*'Variables AMS'!T459/'Variables AMS'!T$64*'Variables AMS'!$S$64</f>
        <v>210.73619180829553</v>
      </c>
      <c r="W121" s="21">
        <f>'Variables AMS'!U422*'Variables AMS'!U459/'Variables AMS'!U$64*'Variables AMS'!$S$64</f>
        <v>253.96854310439818</v>
      </c>
      <c r="X121" s="21">
        <f>'Variables AMS'!V422*'Variables AMS'!V459/'Variables AMS'!V$64*'Variables AMS'!$S$64</f>
        <v>186.30018299736011</v>
      </c>
      <c r="Y121" s="21">
        <f>'Variables AMS'!W422*'Variables AMS'!W459/'Variables AMS'!W$64*'Variables AMS'!$S$64</f>
        <v>109.1172801345686</v>
      </c>
      <c r="Z121" s="21">
        <f>'Variables AMS'!X422*'Variables AMS'!X459/'Variables AMS'!X$64*'Variables AMS'!$S$64</f>
        <v>80.042098975317884</v>
      </c>
      <c r="AA121" s="21">
        <f>'Variables AMS'!Y422*'Variables AMS'!Y459/'Variables AMS'!Y$64*'Variables AMS'!$S$64</f>
        <v>56.325774118875366</v>
      </c>
      <c r="AB121" s="21">
        <f>'Variables AMS'!Z422*'Variables AMS'!Z459/'Variables AMS'!Z$64*'Variables AMS'!$S$64</f>
        <v>32.318682872759609</v>
      </c>
      <c r="AC121" s="21">
        <f>'Variables AMS'!AA422*'Variables AMS'!AA459/'Variables AMS'!AA$64*'Variables AMS'!$S$64</f>
        <v>27.521040426175851</v>
      </c>
      <c r="AD121" s="21">
        <f>'Variables AMS'!AB422*'Variables AMS'!AB459/'Variables AMS'!AB$64*'Variables AMS'!$S$64</f>
        <v>24.752781832790617</v>
      </c>
      <c r="AE121" s="21">
        <f>'Variables AMS'!AC422*'Variables AMS'!AC459/'Variables AMS'!AC$64*'Variables AMS'!$S$64</f>
        <v>24.173363603214067</v>
      </c>
      <c r="AF121" s="21">
        <f>'Variables AMS'!AD422*'Variables AMS'!AD459/'Variables AMS'!AD$64*'Variables AMS'!$S$64</f>
        <v>23.746623377606017</v>
      </c>
      <c r="AG121" s="21">
        <f>'Variables AMS'!AE422*'Variables AMS'!AE459/'Variables AMS'!AE$64*'Variables AMS'!$S$64</f>
        <v>23.224747487539084</v>
      </c>
      <c r="AH121" s="21">
        <f>'Variables AMS'!AF422*'Variables AMS'!AF459/'Variables AMS'!AF$64*'Variables AMS'!$S$64</f>
        <v>22.578576329964221</v>
      </c>
      <c r="AI121" s="21">
        <f>'Variables AMS'!AG422*'Variables AMS'!AG459/'Variables AMS'!AG$64*'Variables AMS'!$S$64</f>
        <v>21.926700399322165</v>
      </c>
      <c r="AJ121" s="21">
        <f>'Variables AMS'!AH422*'Variables AMS'!AH459/'Variables AMS'!AH$64*'Variables AMS'!$S$64</f>
        <v>17.876404908576461</v>
      </c>
      <c r="AK121" s="21">
        <f>'Variables AMS'!AI422*'Variables AMS'!AI459/'Variables AMS'!AI$64*'Variables AMS'!$S$64</f>
        <v>13.518362581656467</v>
      </c>
      <c r="AL121" s="21">
        <f>'Variables AMS'!AJ422*'Variables AMS'!AJ459/'Variables AMS'!AJ$64*'Variables AMS'!$S$64</f>
        <v>9.3605068719954421</v>
      </c>
      <c r="AM121" s="21">
        <f>'Variables AMS'!AK422*'Variables AMS'!AK459/'Variables AMS'!AK$64*'Variables AMS'!$S$64</f>
        <v>9.6589447128276085</v>
      </c>
      <c r="AN121" s="21">
        <f>'Variables AMS'!AL422*'Variables AMS'!AL459/'Variables AMS'!AL$64*'Variables AMS'!$S$64</f>
        <v>10.51408586039042</v>
      </c>
      <c r="AO121" s="21">
        <f>'Variables AMS'!AM422*'Variables AMS'!AM459/'Variables AMS'!AM$64*'Variables AMS'!$S$64</f>
        <v>10.242219939703388</v>
      </c>
      <c r="AP121" s="21">
        <f>'Variables AMS'!AN422*'Variables AMS'!AN459/'Variables AMS'!AN$64*'Variables AMS'!$S$64</f>
        <v>9.7687839159002081</v>
      </c>
      <c r="AQ121" s="21">
        <f>'Variables AMS'!AO422*'Variables AMS'!AO459/'Variables AMS'!AO$64*'Variables AMS'!$S$64</f>
        <v>9.3368789605798881</v>
      </c>
      <c r="AR121" s="21">
        <f>'Variables AMS'!AP422*'Variables AMS'!AP459/'Variables AMS'!AP$64*'Variables AMS'!$S$64</f>
        <v>8.9319202350451885</v>
      </c>
      <c r="AS121" s="21">
        <f>'Variables AMS'!AQ422*'Variables AMS'!AQ459/'Variables AMS'!AQ$64*'Variables AMS'!$S$64</f>
        <v>8.5299321464725129</v>
      </c>
      <c r="AT121" s="21">
        <f>'Variables AMS'!AR422*'Variables AMS'!AR459/'Variables AMS'!AR$64*'Variables AMS'!$S$64</f>
        <v>8.4448384540466801</v>
      </c>
      <c r="AU121" s="21">
        <f>'Variables AMS'!AS422*'Variables AMS'!AS459/'Variables AMS'!AS$64*'Variables AMS'!$S$64</f>
        <v>8.4054321643481629</v>
      </c>
      <c r="AV121" s="21">
        <f>'Variables AMS'!AT422*'Variables AMS'!AT459/'Variables AMS'!AT$64*'Variables AMS'!$S$64</f>
        <v>8.3542970975838067</v>
      </c>
      <c r="AW121" s="21">
        <f>'Variables AMS'!AU422*'Variables AMS'!AU459/'Variables AMS'!AU$64*'Variables AMS'!$S$64</f>
        <v>8.2957938307733983</v>
      </c>
      <c r="AX121" s="21">
        <f>'Variables AMS'!AV422*'Variables AMS'!AV459/'Variables AMS'!AV$64*'Variables AMS'!$S$64</f>
        <v>8.2348817136947599</v>
      </c>
    </row>
    <row r="122" spans="1:50" x14ac:dyDescent="0.25">
      <c r="A122" s="165"/>
      <c r="B122" s="167"/>
      <c r="C122" t="s">
        <v>157</v>
      </c>
      <c r="D122" s="21">
        <f>'Variables AMS'!B423*'Variables AMS'!B460/'Variables AMS'!B$64*'Variables AMS'!$S$64</f>
        <v>159.6719578446039</v>
      </c>
      <c r="E122" s="21">
        <f>'Variables AMS'!C423*'Variables AMS'!C460/'Variables AMS'!C$64*'Variables AMS'!$S$64</f>
        <v>162.2355427751578</v>
      </c>
      <c r="F122" s="21">
        <f>'Variables AMS'!D423*'Variables AMS'!D460/'Variables AMS'!D$64*'Variables AMS'!$S$64</f>
        <v>166.19879713456328</v>
      </c>
      <c r="G122" s="21">
        <f>'Variables AMS'!E423*'Variables AMS'!E460/'Variables AMS'!E$64*'Variables AMS'!$S$64</f>
        <v>170.48691406023642</v>
      </c>
      <c r="H122" s="21">
        <f>'Variables AMS'!F423*'Variables AMS'!F460/'Variables AMS'!F$64*'Variables AMS'!$S$64</f>
        <v>174.97576688308806</v>
      </c>
      <c r="I122" s="21">
        <f>'Variables AMS'!G423*'Variables AMS'!G460/'Variables AMS'!G$64*'Variables AMS'!$S$64</f>
        <v>166.98518852909518</v>
      </c>
      <c r="J122" s="21">
        <f>'Variables AMS'!H423*'Variables AMS'!H460/'Variables AMS'!H$64*'Variables AMS'!$S$64</f>
        <v>171.44551816184992</v>
      </c>
      <c r="K122" s="21">
        <f>'Variables AMS'!I423*'Variables AMS'!I460/'Variables AMS'!I$64*'Variables AMS'!$S$64</f>
        <v>178.42562905704304</v>
      </c>
      <c r="L122" s="21">
        <f>'Variables AMS'!J423*'Variables AMS'!J460/'Variables AMS'!J$64*'Variables AMS'!$S$64</f>
        <v>182.7881780769558</v>
      </c>
      <c r="M122" s="21">
        <f>'Variables AMS'!K423*'Variables AMS'!K460/'Variables AMS'!K$64*'Variables AMS'!$S$64</f>
        <v>182.86181539242557</v>
      </c>
      <c r="N122" s="21">
        <f>'Variables AMS'!L423*'Variables AMS'!L460/'Variables AMS'!L$64*'Variables AMS'!$S$64</f>
        <v>182.05380448580496</v>
      </c>
      <c r="O122" s="21">
        <f>'Variables AMS'!M423*'Variables AMS'!M460/'Variables AMS'!M$64*'Variables AMS'!$S$64</f>
        <v>179.25154348579494</v>
      </c>
      <c r="P122" s="21">
        <f>'Variables AMS'!N423*'Variables AMS'!N460/'Variables AMS'!N$64*'Variables AMS'!$S$64</f>
        <v>189.60184391315983</v>
      </c>
      <c r="Q122" s="21">
        <f>'Variables AMS'!O423*'Variables AMS'!O460/'Variables AMS'!O$64*'Variables AMS'!$S$64</f>
        <v>208.43594404810943</v>
      </c>
      <c r="R122" s="21">
        <f>'Variables AMS'!P423*'Variables AMS'!P460/'Variables AMS'!P$64*'Variables AMS'!$S$64</f>
        <v>231.2964237559479</v>
      </c>
      <c r="S122" s="21">
        <f>'Variables AMS'!Q423*'Variables AMS'!Q460/'Variables AMS'!Q$64*'Variables AMS'!$S$64</f>
        <v>247.4247525731333</v>
      </c>
      <c r="T122" s="21">
        <f>'Variables AMS'!R423*'Variables AMS'!R460/'Variables AMS'!R$64*'Variables AMS'!$S$64</f>
        <v>264.15213484226894</v>
      </c>
      <c r="U122" s="21">
        <f>'Variables AMS'!S423*'Variables AMS'!S460/'Variables AMS'!S$64*'Variables AMS'!$S$64</f>
        <v>256.87829751175144</v>
      </c>
      <c r="V122" s="21">
        <f>'Variables AMS'!T423*'Variables AMS'!T460/'Variables AMS'!T$64*'Variables AMS'!$S$64</f>
        <v>245.71852659407227</v>
      </c>
      <c r="W122" s="21">
        <f>'Variables AMS'!U423*'Variables AMS'!U460/'Variables AMS'!U$64*'Variables AMS'!$S$64</f>
        <v>233.06099450736511</v>
      </c>
      <c r="X122" s="21">
        <f>'Variables AMS'!V423*'Variables AMS'!V460/'Variables AMS'!V$64*'Variables AMS'!$S$64</f>
        <v>253.47392438252075</v>
      </c>
      <c r="Y122" s="21">
        <f>'Variables AMS'!W423*'Variables AMS'!W460/'Variables AMS'!W$64*'Variables AMS'!$S$64</f>
        <v>273.53711638881606</v>
      </c>
      <c r="Z122" s="21">
        <f>'Variables AMS'!X423*'Variables AMS'!X460/'Variables AMS'!X$64*'Variables AMS'!$S$64</f>
        <v>265.08983361292678</v>
      </c>
      <c r="AA122" s="21">
        <f>'Variables AMS'!Y423*'Variables AMS'!Y460/'Variables AMS'!Y$64*'Variables AMS'!$S$64</f>
        <v>252.84373444081655</v>
      </c>
      <c r="AB122" s="21">
        <f>'Variables AMS'!Z423*'Variables AMS'!Z460/'Variables AMS'!Z$64*'Variables AMS'!$S$64</f>
        <v>241.89001994792491</v>
      </c>
      <c r="AC122" s="21">
        <f>'Variables AMS'!AA423*'Variables AMS'!AA460/'Variables AMS'!AA$64*'Variables AMS'!$S$64</f>
        <v>233.07482077759713</v>
      </c>
      <c r="AD122" s="21">
        <f>'Variables AMS'!AB423*'Variables AMS'!AB460/'Variables AMS'!AB$64*'Variables AMS'!$S$64</f>
        <v>224.98844899862635</v>
      </c>
      <c r="AE122" s="21">
        <f>'Variables AMS'!AC423*'Variables AMS'!AC460/'Variables AMS'!AC$64*'Variables AMS'!$S$64</f>
        <v>211.03972661902526</v>
      </c>
      <c r="AF122" s="21">
        <f>'Variables AMS'!AD423*'Variables AMS'!AD460/'Variables AMS'!AD$64*'Variables AMS'!$S$64</f>
        <v>196.57467036154597</v>
      </c>
      <c r="AG122" s="21">
        <f>'Variables AMS'!AE423*'Variables AMS'!AE460/'Variables AMS'!AE$64*'Variables AMS'!$S$64</f>
        <v>182.66114460706214</v>
      </c>
      <c r="AH122" s="21">
        <f>'Variables AMS'!AF423*'Variables AMS'!AF460/'Variables AMS'!AF$64*'Variables AMS'!$S$64</f>
        <v>169.11277768568291</v>
      </c>
      <c r="AI122" s="21">
        <f>'Variables AMS'!AG423*'Variables AMS'!AG460/'Variables AMS'!AG$64*'Variables AMS'!$S$64</f>
        <v>155.91879660768925</v>
      </c>
      <c r="AJ122" s="21">
        <f>'Variables AMS'!AH423*'Variables AMS'!AH460/'Variables AMS'!AH$64*'Variables AMS'!$S$64</f>
        <v>127.66551885982062</v>
      </c>
      <c r="AK122" s="21">
        <f>'Variables AMS'!AI423*'Variables AMS'!AI460/'Variables AMS'!AI$64*'Variables AMS'!$S$64</f>
        <v>98.17536159976548</v>
      </c>
      <c r="AL122" s="21">
        <f>'Variables AMS'!AJ423*'Variables AMS'!AJ460/'Variables AMS'!AJ$64*'Variables AMS'!$S$64</f>
        <v>69.753450867461382</v>
      </c>
      <c r="AM122" s="21">
        <f>'Variables AMS'!AK423*'Variables AMS'!AK460/'Variables AMS'!AK$64*'Variables AMS'!$S$64</f>
        <v>43.510963066404763</v>
      </c>
      <c r="AN122" s="21">
        <f>'Variables AMS'!AL423*'Variables AMS'!AL460/'Variables AMS'!AL$64*'Variables AMS'!$S$64</f>
        <v>17.656730484355357</v>
      </c>
      <c r="AO122" s="21">
        <f>'Variables AMS'!AM423*'Variables AMS'!AM460/'Variables AMS'!AM$64*'Variables AMS'!$S$64</f>
        <v>17.048525938763191</v>
      </c>
      <c r="AP122" s="21">
        <f>'Variables AMS'!AN423*'Variables AMS'!AN460/'Variables AMS'!AN$64*'Variables AMS'!$S$64</f>
        <v>18.899052466082363</v>
      </c>
      <c r="AQ122" s="21">
        <f>'Variables AMS'!AO423*'Variables AMS'!AO460/'Variables AMS'!AO$64*'Variables AMS'!$S$64</f>
        <v>20.240533083456651</v>
      </c>
      <c r="AR122" s="21">
        <f>'Variables AMS'!AP423*'Variables AMS'!AP460/'Variables AMS'!AP$64*'Variables AMS'!$S$64</f>
        <v>21.246632729714062</v>
      </c>
      <c r="AS122" s="21">
        <f>'Variables AMS'!AQ423*'Variables AMS'!AQ460/'Variables AMS'!AQ$64*'Variables AMS'!$S$64</f>
        <v>22.18724591283646</v>
      </c>
      <c r="AT122" s="21">
        <f>'Variables AMS'!AR423*'Variables AMS'!AR460/'Variables AMS'!AR$64*'Variables AMS'!$S$64</f>
        <v>22.912792332649193</v>
      </c>
      <c r="AU122" s="21">
        <f>'Variables AMS'!AS423*'Variables AMS'!AS460/'Variables AMS'!AS$64*'Variables AMS'!$S$64</f>
        <v>23.61388285837949</v>
      </c>
      <c r="AV122" s="21">
        <f>'Variables AMS'!AT423*'Variables AMS'!AT460/'Variables AMS'!AT$64*'Variables AMS'!$S$64</f>
        <v>24.315362360192882</v>
      </c>
      <c r="AW122" s="21">
        <f>'Variables AMS'!AU423*'Variables AMS'!AU460/'Variables AMS'!AU$64*'Variables AMS'!$S$64</f>
        <v>25.003604859972246</v>
      </c>
      <c r="AX122" s="21">
        <f>'Variables AMS'!AV423*'Variables AMS'!AV460/'Variables AMS'!AV$64*'Variables AMS'!$S$64</f>
        <v>25.673379907053288</v>
      </c>
    </row>
    <row r="123" spans="1:50" x14ac:dyDescent="0.25">
      <c r="A123" s="165"/>
      <c r="B123" s="167"/>
      <c r="C123" t="s">
        <v>158</v>
      </c>
      <c r="D123" s="21">
        <f>'Variables AMS'!B424*'Variables AMS'!B461/'Variables AMS'!B$64*'Variables AMS'!$S$64</f>
        <v>490.82525282823894</v>
      </c>
      <c r="E123" s="21">
        <f>'Variables AMS'!C424*'Variables AMS'!C461/'Variables AMS'!C$64*'Variables AMS'!$S$64</f>
        <v>498.7056110243231</v>
      </c>
      <c r="F123" s="21">
        <f>'Variables AMS'!D424*'Variables AMS'!D461/'Variables AMS'!D$64*'Variables AMS'!$S$64</f>
        <v>510.89849392309975</v>
      </c>
      <c r="G123" s="21">
        <f>'Variables AMS'!E424*'Variables AMS'!E461/'Variables AMS'!E$64*'Variables AMS'!$S$64</f>
        <v>484.74982799652201</v>
      </c>
      <c r="H123" s="21">
        <f>'Variables AMS'!F424*'Variables AMS'!F461/'Variables AMS'!F$64*'Variables AMS'!$S$64</f>
        <v>455.3588487247647</v>
      </c>
      <c r="I123" s="21">
        <f>'Variables AMS'!G424*'Variables AMS'!G461/'Variables AMS'!G$64*'Variables AMS'!$S$64</f>
        <v>399.01506058419307</v>
      </c>
      <c r="J123" s="21">
        <f>'Variables AMS'!H424*'Variables AMS'!H461/'Variables AMS'!H$64*'Variables AMS'!$S$64</f>
        <v>376.69770929287654</v>
      </c>
      <c r="K123" s="21">
        <f>'Variables AMS'!I424*'Variables AMS'!I461/'Variables AMS'!I$64*'Variables AMS'!$S$64</f>
        <v>360.50726096659014</v>
      </c>
      <c r="L123" s="21">
        <f>'Variables AMS'!J424*'Variables AMS'!J461/'Variables AMS'!J$64*'Variables AMS'!$S$64</f>
        <v>339.59256550055125</v>
      </c>
      <c r="M123" s="21">
        <f>'Variables AMS'!K424*'Variables AMS'!K461/'Variables AMS'!K$64*'Variables AMS'!$S$64</f>
        <v>312.37543569018709</v>
      </c>
      <c r="N123" s="21">
        <f>'Variables AMS'!L424*'Variables AMS'!L461/'Variables AMS'!L$64*'Variables AMS'!$S$64</f>
        <v>285.95476002952825</v>
      </c>
      <c r="O123" s="21">
        <f>'Variables AMS'!M424*'Variables AMS'!M461/'Variables AMS'!M$64*'Variables AMS'!$S$64</f>
        <v>258.88254646627388</v>
      </c>
      <c r="P123" s="21">
        <f>'Variables AMS'!N424*'Variables AMS'!N461/'Variables AMS'!N$64*'Variables AMS'!$S$64</f>
        <v>219.38294700565046</v>
      </c>
      <c r="Q123" s="21">
        <f>'Variables AMS'!O424*'Variables AMS'!O461/'Variables AMS'!O$64*'Variables AMS'!$S$64</f>
        <v>185.55477922460406</v>
      </c>
      <c r="R123" s="21">
        <f>'Variables AMS'!P424*'Variables AMS'!P461/'Variables AMS'!P$64*'Variables AMS'!$S$64</f>
        <v>153.38795193963708</v>
      </c>
      <c r="S123" s="21">
        <f>'Variables AMS'!Q424*'Variables AMS'!Q461/'Variables AMS'!Q$64*'Variables AMS'!$S$64</f>
        <v>115.09004256361567</v>
      </c>
      <c r="T123" s="21">
        <f>'Variables AMS'!R424*'Variables AMS'!R461/'Variables AMS'!R$64*'Variables AMS'!$S$64</f>
        <v>76.517984935543296</v>
      </c>
      <c r="U123" s="21">
        <f>'Variables AMS'!S424*'Variables AMS'!S461/'Variables AMS'!S$64*'Variables AMS'!$S$64</f>
        <v>71.372574794982981</v>
      </c>
      <c r="V123" s="21">
        <f>'Variables AMS'!T424*'Variables AMS'!T461/'Variables AMS'!T$64*'Variables AMS'!$S$64</f>
        <v>69.903650681660878</v>
      </c>
      <c r="W123" s="21">
        <f>'Variables AMS'!U424*'Variables AMS'!U461/'Variables AMS'!U$64*'Variables AMS'!$S$64</f>
        <v>66.792649750088501</v>
      </c>
      <c r="X123" s="21">
        <f>'Variables AMS'!V424*'Variables AMS'!V461/'Variables AMS'!V$64*'Variables AMS'!$S$64</f>
        <v>43.857265186140992</v>
      </c>
      <c r="Y123" s="21">
        <f>'Variables AMS'!W424*'Variables AMS'!W461/'Variables AMS'!W$64*'Variables AMS'!$S$64</f>
        <v>19.711637663292933</v>
      </c>
      <c r="Z123" s="21">
        <f>'Variables AMS'!X424*'Variables AMS'!X461/'Variables AMS'!X$64*'Variables AMS'!$S$64</f>
        <v>14.195406264616505</v>
      </c>
      <c r="AA123" s="21">
        <f>'Variables AMS'!Y424*'Variables AMS'!Y461/'Variables AMS'!Y$64*'Variables AMS'!$S$64</f>
        <v>10.300936808655081</v>
      </c>
      <c r="AB123" s="21">
        <f>'Variables AMS'!Z424*'Variables AMS'!Z461/'Variables AMS'!Z$64*'Variables AMS'!$S$64</f>
        <v>6.1967459239372982</v>
      </c>
      <c r="AC123" s="21">
        <f>'Variables AMS'!AA424*'Variables AMS'!AA461/'Variables AMS'!AA$64*'Variables AMS'!$S$64</f>
        <v>5.8633016705474548</v>
      </c>
      <c r="AD123" s="21">
        <f>'Variables AMS'!AB424*'Variables AMS'!AB461/'Variables AMS'!AB$64*'Variables AMS'!$S$64</f>
        <v>5.9703721493542954</v>
      </c>
      <c r="AE123" s="21">
        <f>'Variables AMS'!AC424*'Variables AMS'!AC461/'Variables AMS'!AC$64*'Variables AMS'!$S$64</f>
        <v>5.0287286022472202</v>
      </c>
      <c r="AF123" s="21">
        <f>'Variables AMS'!AD424*'Variables AMS'!AD461/'Variables AMS'!AD$64*'Variables AMS'!$S$64</f>
        <v>3.9496581470870868</v>
      </c>
      <c r="AG123" s="21">
        <f>'Variables AMS'!AE424*'Variables AMS'!AE461/'Variables AMS'!AE$64*'Variables AMS'!$S$64</f>
        <v>2.9258901858201694</v>
      </c>
      <c r="AH123" s="21">
        <f>'Variables AMS'!AF424*'Variables AMS'!AF461/'Variables AMS'!AF$64*'Variables AMS'!$S$64</f>
        <v>2.8065378181027039</v>
      </c>
      <c r="AI123" s="21">
        <f>'Variables AMS'!AG424*'Variables AMS'!AG461/'Variables AMS'!AG$64*'Variables AMS'!$S$64</f>
        <v>2.7969186729187707</v>
      </c>
      <c r="AJ123" s="21">
        <f>'Variables AMS'!AH424*'Variables AMS'!AH461/'Variables AMS'!AH$64*'Variables AMS'!$S$64</f>
        <v>2.7831741487959958</v>
      </c>
      <c r="AK123" s="21">
        <f>'Variables AMS'!AI424*'Variables AMS'!AI461/'Variables AMS'!AI$64*'Variables AMS'!$S$64</f>
        <v>2.757686422056139</v>
      </c>
      <c r="AL123" s="21">
        <f>'Variables AMS'!AJ424*'Variables AMS'!AJ461/'Variables AMS'!AJ$64*'Variables AMS'!$S$64</f>
        <v>2.7304065059456897</v>
      </c>
      <c r="AM123" s="21">
        <f>'Variables AMS'!AK424*'Variables AMS'!AK461/'Variables AMS'!AK$64*'Variables AMS'!$S$64</f>
        <v>2.7144040819011956</v>
      </c>
      <c r="AN123" s="21">
        <f>'Variables AMS'!AL424*'Variables AMS'!AL461/'Variables AMS'!AL$64*'Variables AMS'!$S$64</f>
        <v>2.6971195234822525</v>
      </c>
      <c r="AO123" s="21">
        <f>'Variables AMS'!AM424*'Variables AMS'!AM461/'Variables AMS'!AM$64*'Variables AMS'!$S$64</f>
        <v>2.6741848960842902</v>
      </c>
      <c r="AP123" s="21">
        <f>'Variables AMS'!AN424*'Variables AMS'!AN461/'Variables AMS'!AN$64*'Variables AMS'!$S$64</f>
        <v>2.6501141067026572</v>
      </c>
      <c r="AQ123" s="21">
        <f>'Variables AMS'!AO424*'Variables AMS'!AO461/'Variables AMS'!AO$64*'Variables AMS'!$S$64</f>
        <v>2.6259383967072618</v>
      </c>
      <c r="AR123" s="21">
        <f>'Variables AMS'!AP424*'Variables AMS'!AP461/'Variables AMS'!AP$64*'Variables AMS'!$S$64</f>
        <v>2.6019354882418648</v>
      </c>
      <c r="AS123" s="21">
        <f>'Variables AMS'!AQ424*'Variables AMS'!AQ461/'Variables AMS'!AQ$64*'Variables AMS'!$S$64</f>
        <v>2.5764785197789304</v>
      </c>
      <c r="AT123" s="21">
        <f>'Variables AMS'!AR424*'Variables AMS'!AR461/'Variables AMS'!AR$64*'Variables AMS'!$S$64</f>
        <v>2.5574139920404892</v>
      </c>
      <c r="AU123" s="21">
        <f>'Variables AMS'!AS424*'Variables AMS'!AS461/'Variables AMS'!AS$64*'Variables AMS'!$S$64</f>
        <v>2.5404543796322052</v>
      </c>
      <c r="AV123" s="21">
        <f>'Variables AMS'!AT424*'Variables AMS'!AT461/'Variables AMS'!AT$64*'Variables AMS'!$S$64</f>
        <v>2.5234677646607007</v>
      </c>
      <c r="AW123" s="21">
        <f>'Variables AMS'!AU424*'Variables AMS'!AU461/'Variables AMS'!AU$64*'Variables AMS'!$S$64</f>
        <v>2.5058167408360958</v>
      </c>
      <c r="AX123" s="21">
        <f>'Variables AMS'!AV424*'Variables AMS'!AV461/'Variables AMS'!AV$64*'Variables AMS'!$S$64</f>
        <v>2.4875272126218455</v>
      </c>
    </row>
    <row r="124" spans="1:50" x14ac:dyDescent="0.25">
      <c r="A124" s="165"/>
      <c r="B124" s="167"/>
      <c r="C124" t="s">
        <v>159</v>
      </c>
      <c r="D124" s="21">
        <f>'Variables AMS'!B425*'Variables AMS'!B462/'Variables AMS'!B$64*'Variables AMS'!$S$64</f>
        <v>179.60495568343828</v>
      </c>
      <c r="E124" s="21">
        <f>'Variables AMS'!C425*'Variables AMS'!C462/'Variables AMS'!C$64*'Variables AMS'!$S$64</f>
        <v>182.48857134180534</v>
      </c>
      <c r="F124" s="21">
        <f>'Variables AMS'!D425*'Variables AMS'!D462/'Variables AMS'!D$64*'Variables AMS'!$S$64</f>
        <v>186.960793768711</v>
      </c>
      <c r="G124" s="21">
        <f>'Variables AMS'!E425*'Variables AMS'!E462/'Variables AMS'!E$64*'Variables AMS'!$S$64</f>
        <v>377.83633472477806</v>
      </c>
      <c r="H124" s="21">
        <f>'Variables AMS'!F425*'Variables AMS'!F462/'Variables AMS'!F$64*'Variables AMS'!$S$64</f>
        <v>610.30721399039976</v>
      </c>
      <c r="I124" s="21">
        <f>'Variables AMS'!G425*'Variables AMS'!G462/'Variables AMS'!G$64*'Variables AMS'!$S$64</f>
        <v>754.99837544547279</v>
      </c>
      <c r="J124" s="21">
        <f>'Variables AMS'!H425*'Variables AMS'!H462/'Variables AMS'!H$64*'Variables AMS'!$S$64</f>
        <v>923.74176659696684</v>
      </c>
      <c r="K124" s="21">
        <f>'Variables AMS'!I425*'Variables AMS'!I462/'Variables AMS'!I$64*'Variables AMS'!$S$64</f>
        <v>1095.8444079956307</v>
      </c>
      <c r="L124" s="21">
        <f>'Variables AMS'!J425*'Variables AMS'!J462/'Variables AMS'!J$64*'Variables AMS'!$S$64</f>
        <v>1235.7174314962513</v>
      </c>
      <c r="M124" s="21">
        <f>'Variables AMS'!K425*'Variables AMS'!K462/'Variables AMS'!K$64*'Variables AMS'!$S$64</f>
        <v>1318.0801085000512</v>
      </c>
      <c r="N124" s="21">
        <f>'Variables AMS'!L425*'Variables AMS'!L462/'Variables AMS'!L$64*'Variables AMS'!$S$64</f>
        <v>1355.490344851997</v>
      </c>
      <c r="O124" s="21">
        <f>'Variables AMS'!M425*'Variables AMS'!M462/'Variables AMS'!M$64*'Variables AMS'!$S$64</f>
        <v>1330.6255640303261</v>
      </c>
      <c r="P124" s="21">
        <f>'Variables AMS'!N425*'Variables AMS'!N462/'Variables AMS'!N$64*'Variables AMS'!$S$64</f>
        <v>1413.3230343137614</v>
      </c>
      <c r="Q124" s="21">
        <f>'Variables AMS'!O425*'Variables AMS'!O462/'Variables AMS'!O$64*'Variables AMS'!$S$64</f>
        <v>1563.8361467261914</v>
      </c>
      <c r="R124" s="21">
        <f>'Variables AMS'!P425*'Variables AMS'!P462/'Variables AMS'!P$64*'Variables AMS'!$S$64</f>
        <v>1745.3169431229026</v>
      </c>
      <c r="S124" s="21">
        <f>'Variables AMS'!Q425*'Variables AMS'!Q462/'Variables AMS'!Q$64*'Variables AMS'!$S$64</f>
        <v>1876.055399753862</v>
      </c>
      <c r="T124" s="21">
        <f>'Variables AMS'!R425*'Variables AMS'!R462/'Variables AMS'!R$64*'Variables AMS'!$S$64</f>
        <v>2011.3180379330038</v>
      </c>
      <c r="U124" s="21">
        <f>'Variables AMS'!S425*'Variables AMS'!S462/'Variables AMS'!S$64*'Variables AMS'!$S$64</f>
        <v>2050.4944034364685</v>
      </c>
      <c r="V124" s="21">
        <f>'Variables AMS'!T425*'Variables AMS'!T462/'Variables AMS'!T$64*'Variables AMS'!$S$64</f>
        <v>2065.498801069341</v>
      </c>
      <c r="W124" s="21">
        <f>'Variables AMS'!U425*'Variables AMS'!U462/'Variables AMS'!U$64*'Variables AMS'!$S$64</f>
        <v>2056.8115174812287</v>
      </c>
      <c r="X124" s="21">
        <f>'Variables AMS'!V425*'Variables AMS'!V462/'Variables AMS'!V$64*'Variables AMS'!$S$64</f>
        <v>2138.0264784711126</v>
      </c>
      <c r="Y124" s="21">
        <f>'Variables AMS'!W425*'Variables AMS'!W462/'Variables AMS'!W$64*'Variables AMS'!$S$64</f>
        <v>2189.7041587033082</v>
      </c>
      <c r="Z124" s="21">
        <f>'Variables AMS'!X425*'Variables AMS'!X462/'Variables AMS'!X$64*'Variables AMS'!$S$64</f>
        <v>2248.1329062319755</v>
      </c>
      <c r="AA124" s="21">
        <f>'Variables AMS'!Y425*'Variables AMS'!Y462/'Variables AMS'!Y$64*'Variables AMS'!$S$64</f>
        <v>2298.2151963170872</v>
      </c>
      <c r="AB124" s="21">
        <f>'Variables AMS'!Z425*'Variables AMS'!Z462/'Variables AMS'!Z$64*'Variables AMS'!$S$64</f>
        <v>2336.7321169305897</v>
      </c>
      <c r="AC124" s="21">
        <f>'Variables AMS'!AA425*'Variables AMS'!AA462/'Variables AMS'!AA$64*'Variables AMS'!$S$64</f>
        <v>2374.0035208702184</v>
      </c>
      <c r="AD124" s="21">
        <f>'Variables AMS'!AB425*'Variables AMS'!AB462/'Variables AMS'!AB$64*'Variables AMS'!$S$64</f>
        <v>2408.2312903060729</v>
      </c>
      <c r="AE124" s="21">
        <f>'Variables AMS'!AC425*'Variables AMS'!AC462/'Variables AMS'!AC$64*'Variables AMS'!$S$64</f>
        <v>2530.1874266159421</v>
      </c>
      <c r="AF124" s="21">
        <f>'Variables AMS'!AD425*'Variables AMS'!AD462/'Variables AMS'!AD$64*'Variables AMS'!$S$64</f>
        <v>2632.7203262593002</v>
      </c>
      <c r="AG124" s="21">
        <f>'Variables AMS'!AE425*'Variables AMS'!AE462/'Variables AMS'!AE$64*'Variables AMS'!$S$64</f>
        <v>2696.5222873914595</v>
      </c>
      <c r="AH124" s="21">
        <f>'Variables AMS'!AF425*'Variables AMS'!AF462/'Variables AMS'!AF$64*'Variables AMS'!$S$64</f>
        <v>2698.2815077428036</v>
      </c>
      <c r="AI124" s="21">
        <f>'Variables AMS'!AG425*'Variables AMS'!AG462/'Variables AMS'!AG$64*'Variables AMS'!$S$64</f>
        <v>2666.0698801556969</v>
      </c>
      <c r="AJ124" s="21">
        <f>'Variables AMS'!AH425*'Variables AMS'!AH462/'Variables AMS'!AH$64*'Variables AMS'!$S$64</f>
        <v>2789.091573500647</v>
      </c>
      <c r="AK124" s="21">
        <f>'Variables AMS'!AI425*'Variables AMS'!AI462/'Variables AMS'!AI$64*'Variables AMS'!$S$64</f>
        <v>2927.3043485260268</v>
      </c>
      <c r="AL124" s="21">
        <f>'Variables AMS'!AJ425*'Variables AMS'!AJ462/'Variables AMS'!AJ$64*'Variables AMS'!$S$64</f>
        <v>3051.0790425482714</v>
      </c>
      <c r="AM124" s="21">
        <f>'Variables AMS'!AK425*'Variables AMS'!AK462/'Variables AMS'!AK$64*'Variables AMS'!$S$64</f>
        <v>3168.7042653409439</v>
      </c>
      <c r="AN124" s="21">
        <f>'Variables AMS'!AL425*'Variables AMS'!AL462/'Variables AMS'!AL$64*'Variables AMS'!$S$64</f>
        <v>3277.0278509142777</v>
      </c>
      <c r="AO124" s="21">
        <f>'Variables AMS'!AM425*'Variables AMS'!AM462/'Variables AMS'!AM$64*'Variables AMS'!$S$64</f>
        <v>3377.9354996383368</v>
      </c>
      <c r="AP124" s="21">
        <f>'Variables AMS'!AN425*'Variables AMS'!AN462/'Variables AMS'!AN$64*'Variables AMS'!$S$64</f>
        <v>3468.5015163759617</v>
      </c>
      <c r="AQ124" s="21">
        <f>'Variables AMS'!AO425*'Variables AMS'!AO462/'Variables AMS'!AO$64*'Variables AMS'!$S$64</f>
        <v>3548.4883617315363</v>
      </c>
      <c r="AR124" s="21">
        <f>'Variables AMS'!AP425*'Variables AMS'!AP462/'Variables AMS'!AP$64*'Variables AMS'!$S$64</f>
        <v>3618.7241729679158</v>
      </c>
      <c r="AS124" s="21">
        <f>'Variables AMS'!AQ425*'Variables AMS'!AQ462/'Variables AMS'!AQ$64*'Variables AMS'!$S$64</f>
        <v>3677.3087424190044</v>
      </c>
      <c r="AT124" s="21">
        <f>'Variables AMS'!AR425*'Variables AMS'!AR462/'Variables AMS'!AR$64*'Variables AMS'!$S$64</f>
        <v>3773.3382737616585</v>
      </c>
      <c r="AU124" s="21">
        <f>'Variables AMS'!AS425*'Variables AMS'!AS462/'Variables AMS'!AS$64*'Variables AMS'!$S$64</f>
        <v>3871.9098860310005</v>
      </c>
      <c r="AV124" s="21">
        <f>'Variables AMS'!AT425*'Variables AMS'!AT462/'Variables AMS'!AT$64*'Variables AMS'!$S$64</f>
        <v>3963.6807174416736</v>
      </c>
      <c r="AW124" s="21">
        <f>'Variables AMS'!AU425*'Variables AMS'!AU462/'Variables AMS'!AU$64*'Variables AMS'!$S$64</f>
        <v>4048.4419064382068</v>
      </c>
      <c r="AX124" s="21">
        <f>'Variables AMS'!AV425*'Variables AMS'!AV462/'Variables AMS'!AV$64*'Variables AMS'!$S$64</f>
        <v>4126.8615413806783</v>
      </c>
    </row>
    <row r="125" spans="1:50" x14ac:dyDescent="0.25">
      <c r="A125" s="165"/>
      <c r="B125" s="167"/>
      <c r="C125" t="s">
        <v>160</v>
      </c>
      <c r="D125" s="21">
        <f>'Variables AMS'!B426*'Variables AMS'!B463/'Variables AMS'!B$64*'Variables AMS'!$S$64</f>
        <v>64.418292873766006</v>
      </c>
      <c r="E125" s="21">
        <f>'Variables AMS'!C426*'Variables AMS'!C463/'Variables AMS'!C$64*'Variables AMS'!$S$64</f>
        <v>65.452549402541493</v>
      </c>
      <c r="F125" s="21">
        <f>'Variables AMS'!D426*'Variables AMS'!D463/'Variables AMS'!D$64*'Variables AMS'!$S$64</f>
        <v>67.073120597143941</v>
      </c>
      <c r="G125" s="21">
        <f>'Variables AMS'!E426*'Variables AMS'!E463/'Variables AMS'!E$64*'Variables AMS'!$S$64</f>
        <v>89.683571011565306</v>
      </c>
      <c r="H125" s="21">
        <f>'Variables AMS'!F426*'Variables AMS'!F463/'Variables AMS'!F$64*'Variables AMS'!$S$64</f>
        <v>124.23621054660676</v>
      </c>
      <c r="I125" s="21">
        <f>'Variables AMS'!G426*'Variables AMS'!G463/'Variables AMS'!G$64*'Variables AMS'!$S$64</f>
        <v>158.09737796906137</v>
      </c>
      <c r="J125" s="21">
        <f>'Variables AMS'!H426*'Variables AMS'!H463/'Variables AMS'!H$64*'Variables AMS'!$S$64</f>
        <v>215.57371581436593</v>
      </c>
      <c r="K125" s="21">
        <f>'Variables AMS'!I426*'Variables AMS'!I463/'Variables AMS'!I$64*'Variables AMS'!$S$64</f>
        <v>298.0894468672135</v>
      </c>
      <c r="L125" s="21">
        <f>'Variables AMS'!J426*'Variables AMS'!J463/'Variables AMS'!J$64*'Variables AMS'!$S$64</f>
        <v>405.76601960921857</v>
      </c>
      <c r="M125" s="21">
        <f>'Variables AMS'!K426*'Variables AMS'!K463/'Variables AMS'!K$64*'Variables AMS'!$S$64</f>
        <v>539.4276257931117</v>
      </c>
      <c r="N125" s="21">
        <f>'Variables AMS'!L426*'Variables AMS'!L463/'Variables AMS'!L$64*'Variables AMS'!$S$64</f>
        <v>713.57799379298797</v>
      </c>
      <c r="O125" s="21">
        <f>'Variables AMS'!M426*'Variables AMS'!M463/'Variables AMS'!M$64*'Variables AMS'!$S$64</f>
        <v>933.2583205696244</v>
      </c>
      <c r="P125" s="21">
        <f>'Variables AMS'!N426*'Variables AMS'!N463/'Variables AMS'!N$64*'Variables AMS'!$S$64</f>
        <v>1013.9403298934873</v>
      </c>
      <c r="Q125" s="21">
        <f>'Variables AMS'!O426*'Variables AMS'!O463/'Variables AMS'!O$64*'Variables AMS'!$S$64</f>
        <v>1105.3312545545718</v>
      </c>
      <c r="R125" s="21">
        <f>'Variables AMS'!P426*'Variables AMS'!P463/'Variables AMS'!P$64*'Variables AMS'!$S$64</f>
        <v>1227.8219931380927</v>
      </c>
      <c r="S125" s="21">
        <f>'Variables AMS'!Q426*'Variables AMS'!Q463/'Variables AMS'!Q$64*'Variables AMS'!$S$64</f>
        <v>1319.9428268786719</v>
      </c>
      <c r="T125" s="21">
        <f>'Variables AMS'!R426*'Variables AMS'!R463/'Variables AMS'!R$64*'Variables AMS'!$S$64</f>
        <v>1415.6296503419208</v>
      </c>
      <c r="U125" s="21">
        <f>'Variables AMS'!S426*'Variables AMS'!S463/'Variables AMS'!S$64*'Variables AMS'!$S$64</f>
        <v>1437.2692744933938</v>
      </c>
      <c r="V125" s="21">
        <f>'Variables AMS'!T426*'Variables AMS'!T463/'Variables AMS'!T$64*'Variables AMS'!$S$64</f>
        <v>1443.3122255753262</v>
      </c>
      <c r="W125" s="21">
        <f>'Variables AMS'!U426*'Variables AMS'!U463/'Variables AMS'!U$64*'Variables AMS'!$S$64</f>
        <v>1435.7655569889366</v>
      </c>
      <c r="X125" s="21">
        <f>'Variables AMS'!V426*'Variables AMS'!V463/'Variables AMS'!V$64*'Variables AMS'!$S$64</f>
        <v>1510.5186729268789</v>
      </c>
      <c r="Y125" s="21">
        <f>'Variables AMS'!W426*'Variables AMS'!W463/'Variables AMS'!W$64*'Variables AMS'!$S$64</f>
        <v>1536.8179968241202</v>
      </c>
      <c r="Z125" s="21">
        <f>'Variables AMS'!X426*'Variables AMS'!X463/'Variables AMS'!X$64*'Variables AMS'!$S$64</f>
        <v>1661.619658659569</v>
      </c>
      <c r="AA125" s="21">
        <f>'Variables AMS'!Y426*'Variables AMS'!Y463/'Variables AMS'!Y$64*'Variables AMS'!$S$64</f>
        <v>1763.4311294974698</v>
      </c>
      <c r="AB125" s="21">
        <f>'Variables AMS'!Z426*'Variables AMS'!Z463/'Variables AMS'!Z$64*'Variables AMS'!$S$64</f>
        <v>1817.2652053144793</v>
      </c>
      <c r="AC125" s="21">
        <f>'Variables AMS'!AA426*'Variables AMS'!AA463/'Variables AMS'!AA$64*'Variables AMS'!$S$64</f>
        <v>1834.0140462616976</v>
      </c>
      <c r="AD125" s="21">
        <f>'Variables AMS'!AB426*'Variables AMS'!AB463/'Variables AMS'!AB$64*'Variables AMS'!$S$64</f>
        <v>1818.5145973784868</v>
      </c>
      <c r="AE125" s="21">
        <f>'Variables AMS'!AC426*'Variables AMS'!AC463/'Variables AMS'!AC$64*'Variables AMS'!$S$64</f>
        <v>1933.2097713893163</v>
      </c>
      <c r="AF125" s="21">
        <f>'Variables AMS'!AD426*'Variables AMS'!AD463/'Variables AMS'!AD$64*'Variables AMS'!$S$64</f>
        <v>2059.1819196419524</v>
      </c>
      <c r="AG125" s="21">
        <f>'Variables AMS'!AE426*'Variables AMS'!AE463/'Variables AMS'!AE$64*'Variables AMS'!$S$64</f>
        <v>2169.9021903077537</v>
      </c>
      <c r="AH125" s="21">
        <f>'Variables AMS'!AF426*'Variables AMS'!AF463/'Variables AMS'!AF$64*'Variables AMS'!$S$64</f>
        <v>2244.9572018047547</v>
      </c>
      <c r="AI125" s="21">
        <f>'Variables AMS'!AG426*'Variables AMS'!AG463/'Variables AMS'!AG$64*'Variables AMS'!$S$64</f>
        <v>2306.2039700172409</v>
      </c>
      <c r="AJ125" s="21">
        <f>'Variables AMS'!AH426*'Variables AMS'!AH463/'Variables AMS'!AH$64*'Variables AMS'!$S$64</f>
        <v>2356.0768713672906</v>
      </c>
      <c r="AK125" s="21">
        <f>'Variables AMS'!AI426*'Variables AMS'!AI463/'Variables AMS'!AI$64*'Variables AMS'!$S$64</f>
        <v>2399.1703781885412</v>
      </c>
      <c r="AL125" s="21">
        <f>'Variables AMS'!AJ426*'Variables AMS'!AJ463/'Variables AMS'!AJ$64*'Variables AMS'!$S$64</f>
        <v>2437.4478709510395</v>
      </c>
      <c r="AM125" s="21">
        <f>'Variables AMS'!AK426*'Variables AMS'!AK463/'Variables AMS'!AK$64*'Variables AMS'!$S$64</f>
        <v>2476.8150377810061</v>
      </c>
      <c r="AN125" s="21">
        <f>'Variables AMS'!AL426*'Variables AMS'!AL463/'Variables AMS'!AL$64*'Variables AMS'!$S$64</f>
        <v>2509.8257736557925</v>
      </c>
      <c r="AO125" s="21">
        <f>'Variables AMS'!AM426*'Variables AMS'!AM463/'Variables AMS'!AM$64*'Variables AMS'!$S$64</f>
        <v>2549.6981803701287</v>
      </c>
      <c r="AP125" s="21">
        <f>'Variables AMS'!AN426*'Variables AMS'!AN463/'Variables AMS'!AN$64*'Variables AMS'!$S$64</f>
        <v>2584.7333850569876</v>
      </c>
      <c r="AQ125" s="21">
        <f>'Variables AMS'!AO426*'Variables AMS'!AO463/'Variables AMS'!AO$64*'Variables AMS'!$S$64</f>
        <v>2612.7614800928354</v>
      </c>
      <c r="AR125" s="21">
        <f>'Variables AMS'!AP426*'Variables AMS'!AP463/'Variables AMS'!AP$64*'Variables AMS'!$S$64</f>
        <v>2634.6332243713036</v>
      </c>
      <c r="AS125" s="21">
        <f>'Variables AMS'!AQ426*'Variables AMS'!AQ463/'Variables AMS'!AQ$64*'Variables AMS'!$S$64</f>
        <v>2649.1613153318135</v>
      </c>
      <c r="AT125" s="21">
        <f>'Variables AMS'!AR426*'Variables AMS'!AR463/'Variables AMS'!AR$64*'Variables AMS'!$S$64</f>
        <v>2422.7341854324736</v>
      </c>
      <c r="AU125" s="21">
        <f>'Variables AMS'!AS426*'Variables AMS'!AS463/'Variables AMS'!AS$64*'Variables AMS'!$S$64</f>
        <v>2155.3173016608812</v>
      </c>
      <c r="AV125" s="21">
        <f>'Variables AMS'!AT426*'Variables AMS'!AT463/'Variables AMS'!AT$64*'Variables AMS'!$S$64</f>
        <v>1883.0536345599044</v>
      </c>
      <c r="AW125" s="21">
        <f>'Variables AMS'!AU426*'Variables AMS'!AU463/'Variables AMS'!AU$64*'Variables AMS'!$S$64</f>
        <v>1600.379628067617</v>
      </c>
      <c r="AX125" s="21">
        <f>'Variables AMS'!AV426*'Variables AMS'!AV463/'Variables AMS'!AV$64*'Variables AMS'!$S$64</f>
        <v>1304.7008396274807</v>
      </c>
    </row>
    <row r="126" spans="1:50" x14ac:dyDescent="0.25">
      <c r="A126" s="165"/>
      <c r="B126" s="167"/>
      <c r="C126" t="s">
        <v>237</v>
      </c>
      <c r="D126" s="21">
        <f>'Variables AMS'!B427*'Variables AMS'!B464/'Variables AMS'!B$64*'Variables AMS'!$S$64</f>
        <v>420.38261813935833</v>
      </c>
      <c r="E126" s="21">
        <f>'Variables AMS'!C427*'Variables AMS'!C464/'Variables AMS'!C$64*'Variables AMS'!$S$64</f>
        <v>427.13199705019639</v>
      </c>
      <c r="F126" s="21">
        <f>'Variables AMS'!D427*'Variables AMS'!D464/'Variables AMS'!D$64*'Variables AMS'!$S$64</f>
        <v>437.67406672091965</v>
      </c>
      <c r="G126" s="21">
        <f>'Variables AMS'!E427*'Variables AMS'!E464/'Variables AMS'!E$64*'Variables AMS'!$S$64</f>
        <v>433.95202504500912</v>
      </c>
      <c r="H126" s="21">
        <f>'Variables AMS'!F427*'Variables AMS'!F464/'Variables AMS'!F$64*'Variables AMS'!$S$64</f>
        <v>428.27927304541043</v>
      </c>
      <c r="I126" s="21">
        <f>'Variables AMS'!G427*'Variables AMS'!G464/'Variables AMS'!G$64*'Variables AMS'!$S$64</f>
        <v>393.20803244324873</v>
      </c>
      <c r="J126" s="21">
        <f>'Variables AMS'!H427*'Variables AMS'!H464/'Variables AMS'!H$64*'Variables AMS'!$S$64</f>
        <v>388.86538222539644</v>
      </c>
      <c r="K126" s="21">
        <f>'Variables AMS'!I427*'Variables AMS'!I464/'Variables AMS'!I$64*'Variables AMS'!$S$64</f>
        <v>390.02734145483095</v>
      </c>
      <c r="L126" s="21">
        <f>'Variables AMS'!J427*'Variables AMS'!J464/'Variables AMS'!J$64*'Variables AMS'!$S$64</f>
        <v>385.00579746955765</v>
      </c>
      <c r="M126" s="21">
        <f>'Variables AMS'!K427*'Variables AMS'!K464/'Variables AMS'!K$64*'Variables AMS'!$S$64</f>
        <v>371.03298890293314</v>
      </c>
      <c r="N126" s="21">
        <f>'Variables AMS'!L427*'Variables AMS'!L464/'Variables AMS'!L$64*'Variables AMS'!$S$64</f>
        <v>355.78986767191685</v>
      </c>
      <c r="O126" s="21">
        <f>'Variables AMS'!M427*'Variables AMS'!M464/'Variables AMS'!M$64*'Variables AMS'!$S$64</f>
        <v>337.34897857035946</v>
      </c>
      <c r="P126" s="21">
        <f>'Variables AMS'!N427*'Variables AMS'!N464/'Variables AMS'!N$64*'Variables AMS'!$S$64</f>
        <v>358.31877614461268</v>
      </c>
      <c r="Q126" s="21">
        <f>'Variables AMS'!O427*'Variables AMS'!O464/'Variables AMS'!O$64*'Variables AMS'!$S$64</f>
        <v>397.49788957751394</v>
      </c>
      <c r="R126" s="21">
        <f>'Variables AMS'!P427*'Variables AMS'!P464/'Variables AMS'!P$64*'Variables AMS'!$S$64</f>
        <v>443.88880330335303</v>
      </c>
      <c r="S126" s="21">
        <f>'Variables AMS'!Q427*'Variables AMS'!Q464/'Variables AMS'!Q$64*'Variables AMS'!$S$64</f>
        <v>477.13225721517165</v>
      </c>
      <c r="T126" s="21">
        <f>'Variables AMS'!R427*'Variables AMS'!R464/'Variables AMS'!R$64*'Variables AMS'!$S$64</f>
        <v>511.51391659357114</v>
      </c>
      <c r="U126" s="21">
        <f>'Variables AMS'!S427*'Variables AMS'!S464/'Variables AMS'!S$64*'Variables AMS'!$S$64</f>
        <v>541.12486122356177</v>
      </c>
      <c r="V126" s="21">
        <f>'Variables AMS'!T427*'Variables AMS'!T464/'Variables AMS'!T$64*'Variables AMS'!$S$64</f>
        <v>569.74305801130743</v>
      </c>
      <c r="W126" s="21">
        <f>'Variables AMS'!U427*'Variables AMS'!U464/'Variables AMS'!U$64*'Variables AMS'!$S$64</f>
        <v>593.73263601263818</v>
      </c>
      <c r="X126" s="21">
        <f>'Variables AMS'!V427*'Variables AMS'!V464/'Variables AMS'!V$64*'Variables AMS'!$S$64</f>
        <v>591.98406598448025</v>
      </c>
      <c r="Y126" s="21">
        <f>'Variables AMS'!W427*'Variables AMS'!W464/'Variables AMS'!W$64*'Variables AMS'!$S$64</f>
        <v>577.77773925012332</v>
      </c>
      <c r="Z126" s="21">
        <f>'Variables AMS'!X427*'Variables AMS'!X464/'Variables AMS'!X$64*'Variables AMS'!$S$64</f>
        <v>569.56042998387954</v>
      </c>
      <c r="AA126" s="21">
        <f>'Variables AMS'!Y427*'Variables AMS'!Y464/'Variables AMS'!Y$64*'Variables AMS'!$S$64</f>
        <v>562.69166461314899</v>
      </c>
      <c r="AB126" s="21">
        <f>'Variables AMS'!Z427*'Variables AMS'!Z464/'Variables AMS'!Z$64*'Variables AMS'!$S$64</f>
        <v>555.53222150231738</v>
      </c>
      <c r="AC126" s="21">
        <f>'Variables AMS'!AA427*'Variables AMS'!AA464/'Variables AMS'!AA$64*'Variables AMS'!$S$64</f>
        <v>550.95016087234364</v>
      </c>
      <c r="AD126" s="21">
        <f>'Variables AMS'!AB427*'Variables AMS'!AB464/'Variables AMS'!AB$64*'Variables AMS'!$S$64</f>
        <v>547.66658171833012</v>
      </c>
      <c r="AE126" s="21">
        <f>'Variables AMS'!AC427*'Variables AMS'!AC464/'Variables AMS'!AC$64*'Variables AMS'!$S$64</f>
        <v>547.46254988643796</v>
      </c>
      <c r="AF126" s="21">
        <f>'Variables AMS'!AD427*'Variables AMS'!AD464/'Variables AMS'!AD$64*'Variables AMS'!$S$64</f>
        <v>547.52134862294668</v>
      </c>
      <c r="AG126" s="21">
        <f>'Variables AMS'!AE427*'Variables AMS'!AE464/'Variables AMS'!AE$64*'Variables AMS'!$S$64</f>
        <v>547.48892507152755</v>
      </c>
      <c r="AH126" s="21">
        <f>'Variables AMS'!AF427*'Variables AMS'!AF464/'Variables AMS'!AF$64*'Variables AMS'!$S$64</f>
        <v>541.26143269990519</v>
      </c>
      <c r="AI126" s="21">
        <f>'Variables AMS'!AG427*'Variables AMS'!AG464/'Variables AMS'!AG$64*'Variables AMS'!$S$64</f>
        <v>534.08127887738146</v>
      </c>
      <c r="AJ126" s="21">
        <f>'Variables AMS'!AH427*'Variables AMS'!AH464/'Variables AMS'!AH$64*'Variables AMS'!$S$64</f>
        <v>525.33175825587989</v>
      </c>
      <c r="AK126" s="21">
        <f>'Variables AMS'!AI427*'Variables AMS'!AI464/'Variables AMS'!AI$64*'Variables AMS'!$S$64</f>
        <v>516.25318423242641</v>
      </c>
      <c r="AL126" s="21">
        <f>'Variables AMS'!AJ427*'Variables AMS'!AJ464/'Variables AMS'!AJ$64*'Variables AMS'!$S$64</f>
        <v>507.36029253055295</v>
      </c>
      <c r="AM126" s="21">
        <f>'Variables AMS'!AK427*'Variables AMS'!AK464/'Variables AMS'!AK$64*'Variables AMS'!$S$64</f>
        <v>501.26507016712566</v>
      </c>
      <c r="AN126" s="21">
        <f>'Variables AMS'!AL427*'Variables AMS'!AL464/'Variables AMS'!AL$64*'Variables AMS'!$S$64</f>
        <v>495.02949922245682</v>
      </c>
      <c r="AO126" s="21">
        <f>'Variables AMS'!AM427*'Variables AMS'!AM464/'Variables AMS'!AM$64*'Variables AMS'!$S$64</f>
        <v>493.09186522797705</v>
      </c>
      <c r="AP126" s="21">
        <f>'Variables AMS'!AN427*'Variables AMS'!AN464/'Variables AMS'!AN$64*'Variables AMS'!$S$64</f>
        <v>491.6104361798337</v>
      </c>
      <c r="AQ126" s="21">
        <f>'Variables AMS'!AO427*'Variables AMS'!AO464/'Variables AMS'!AO$64*'Variables AMS'!$S$64</f>
        <v>489.84067237219494</v>
      </c>
      <c r="AR126" s="21">
        <f>'Variables AMS'!AP427*'Variables AMS'!AP464/'Variables AMS'!AP$64*'Variables AMS'!$S$64</f>
        <v>487.95687316461169</v>
      </c>
      <c r="AS126" s="21">
        <f>'Variables AMS'!AQ427*'Variables AMS'!AQ464/'Variables AMS'!AQ$64*'Variables AMS'!$S$64</f>
        <v>485.74545572275389</v>
      </c>
      <c r="AT126" s="21">
        <f>'Variables AMS'!AR427*'Variables AMS'!AR464/'Variables AMS'!AR$64*'Variables AMS'!$S$64</f>
        <v>481.26893245222595</v>
      </c>
      <c r="AU126" s="21">
        <f>'Variables AMS'!AS427*'Variables AMS'!AS464/'Variables AMS'!AS$64*'Variables AMS'!$S$64</f>
        <v>476.74544876000527</v>
      </c>
      <c r="AV126" s="21">
        <f>'Variables AMS'!AT427*'Variables AMS'!AT464/'Variables AMS'!AT$64*'Variables AMS'!$S$64</f>
        <v>472.37421458554644</v>
      </c>
      <c r="AW126" s="21">
        <f>'Variables AMS'!AU427*'Variables AMS'!AU464/'Variables AMS'!AU$64*'Variables AMS'!$S$64</f>
        <v>467.95581701300262</v>
      </c>
      <c r="AX126" s="21">
        <f>'Variables AMS'!AV427*'Variables AMS'!AV464/'Variables AMS'!AV$64*'Variables AMS'!$S$64</f>
        <v>463.43773358269175</v>
      </c>
    </row>
    <row r="127" spans="1:50" x14ac:dyDescent="0.25">
      <c r="A127" s="165"/>
      <c r="B127" s="167"/>
      <c r="C127" t="s">
        <v>161</v>
      </c>
      <c r="D127" s="21">
        <f>'Variables AMS'!B428*'Variables AMS'!B465/'Variables AMS'!B$64*'Variables AMS'!$S$64</f>
        <v>37.429100032814262</v>
      </c>
      <c r="E127" s="21">
        <f>'Variables AMS'!C428*'Variables AMS'!C465/'Variables AMS'!C$64*'Variables AMS'!$S$64</f>
        <v>38.030036340626452</v>
      </c>
      <c r="F127" s="21">
        <f>'Variables AMS'!D428*'Variables AMS'!D465/'Variables AMS'!D$64*'Variables AMS'!$S$64</f>
        <v>38.966542725959258</v>
      </c>
      <c r="G127" s="21">
        <f>'Variables AMS'!E428*'Variables AMS'!E465/'Variables AMS'!E$64*'Variables AMS'!$S$64</f>
        <v>44.412742193387658</v>
      </c>
      <c r="H127" s="21">
        <f>'Variables AMS'!F428*'Variables AMS'!F465/'Variables AMS'!F$64*'Variables AMS'!$S$64</f>
        <v>51.345677967494829</v>
      </c>
      <c r="I127" s="21">
        <f>'Variables AMS'!G428*'Variables AMS'!G465/'Variables AMS'!G$64*'Variables AMS'!$S$64</f>
        <v>54.91779452477418</v>
      </c>
      <c r="J127" s="21">
        <f>'Variables AMS'!H428*'Variables AMS'!H465/'Variables AMS'!H$64*'Variables AMS'!$S$64</f>
        <v>63.10211672161347</v>
      </c>
      <c r="K127" s="21">
        <f>'Variables AMS'!I428*'Variables AMS'!I465/'Variables AMS'!I$64*'Variables AMS'!$S$64</f>
        <v>73.518331730727297</v>
      </c>
      <c r="L127" s="21">
        <f>'Variables AMS'!J428*'Variables AMS'!J465/'Variables AMS'!J$64*'Variables AMS'!$S$64</f>
        <v>84.312921298796368</v>
      </c>
      <c r="M127" s="21">
        <f>'Variables AMS'!K428*'Variables AMS'!K465/'Variables AMS'!K$64*'Variables AMS'!$S$64</f>
        <v>94.421448404429754</v>
      </c>
      <c r="N127" s="21">
        <f>'Variables AMS'!L428*'Variables AMS'!L465/'Variables AMS'!L$64*'Variables AMS'!$S$64</f>
        <v>105.22464433794205</v>
      </c>
      <c r="O127" s="21">
        <f>'Variables AMS'!M428*'Variables AMS'!M465/'Variables AMS'!M$64*'Variables AMS'!$S$64</f>
        <v>115.9517584646121</v>
      </c>
      <c r="P127" s="21">
        <f>'Variables AMS'!N428*'Variables AMS'!N465/'Variables AMS'!N$64*'Variables AMS'!$S$64</f>
        <v>108.3704942436834</v>
      </c>
      <c r="Q127" s="21">
        <f>'Variables AMS'!O428*'Variables AMS'!O465/'Variables AMS'!O$64*'Variables AMS'!$S$64</f>
        <v>102.06848515499922</v>
      </c>
      <c r="R127" s="21">
        <f>'Variables AMS'!P428*'Variables AMS'!P465/'Variables AMS'!P$64*'Variables AMS'!$S$64</f>
        <v>97.917489919210851</v>
      </c>
      <c r="S127" s="21">
        <f>'Variables AMS'!Q428*'Variables AMS'!Q465/'Variables AMS'!Q$64*'Variables AMS'!$S$64</f>
        <v>90.750052336395299</v>
      </c>
      <c r="T127" s="21">
        <f>'Variables AMS'!R428*'Variables AMS'!R465/'Variables AMS'!R$64*'Variables AMS'!$S$64</f>
        <v>83.646565830262631</v>
      </c>
      <c r="U127" s="21">
        <f>'Variables AMS'!S428*'Variables AMS'!S465/'Variables AMS'!S$64*'Variables AMS'!$S$64</f>
        <v>87.998270120566417</v>
      </c>
      <c r="V127" s="21">
        <f>'Variables AMS'!T428*'Variables AMS'!T465/'Variables AMS'!T$64*'Variables AMS'!$S$64</f>
        <v>93.932300696290923</v>
      </c>
      <c r="W127" s="21">
        <f>'Variables AMS'!U428*'Variables AMS'!U465/'Variables AMS'!U$64*'Variables AMS'!$S$64</f>
        <v>98.60873810912878</v>
      </c>
      <c r="X127" s="21">
        <f>'Variables AMS'!V428*'Variables AMS'!V465/'Variables AMS'!V$64*'Variables AMS'!$S$64</f>
        <v>114.70601495438373</v>
      </c>
      <c r="Y127" s="21">
        <f>'Variables AMS'!W428*'Variables AMS'!W465/'Variables AMS'!W$64*'Variables AMS'!$S$64</f>
        <v>129.92666834309159</v>
      </c>
      <c r="Z127" s="21">
        <f>'Variables AMS'!X428*'Variables AMS'!X465/'Variables AMS'!X$64*'Variables AMS'!$S$64</f>
        <v>126.76875916653553</v>
      </c>
      <c r="AA127" s="21">
        <f>'Variables AMS'!Y428*'Variables AMS'!Y465/'Variables AMS'!Y$64*'Variables AMS'!$S$64</f>
        <v>121.23714059455764</v>
      </c>
      <c r="AB127" s="21">
        <f>'Variables AMS'!Z428*'Variables AMS'!Z465/'Variables AMS'!Z$64*'Variables AMS'!$S$64</f>
        <v>116.56095450518431</v>
      </c>
      <c r="AC127" s="21">
        <f>'Variables AMS'!AA428*'Variables AMS'!AA465/'Variables AMS'!AA$64*'Variables AMS'!$S$64</f>
        <v>112.82932241078269</v>
      </c>
      <c r="AD127" s="21">
        <f>'Variables AMS'!AB428*'Variables AMS'!AB465/'Variables AMS'!AB$64*'Variables AMS'!$S$64</f>
        <v>109.42360307229031</v>
      </c>
      <c r="AE127" s="21">
        <f>'Variables AMS'!AC428*'Variables AMS'!AC465/'Variables AMS'!AC$64*'Variables AMS'!$S$64</f>
        <v>112.62877999683637</v>
      </c>
      <c r="AF127" s="21">
        <f>'Variables AMS'!AD428*'Variables AMS'!AD465/'Variables AMS'!AD$64*'Variables AMS'!$S$64</f>
        <v>116.63704346994389</v>
      </c>
      <c r="AG127" s="21">
        <f>'Variables AMS'!AE428*'Variables AMS'!AE465/'Variables AMS'!AE$64*'Variables AMS'!$S$64</f>
        <v>120.2939841505776</v>
      </c>
      <c r="AH127" s="21">
        <f>'Variables AMS'!AF428*'Variables AMS'!AF465/'Variables AMS'!AF$64*'Variables AMS'!$S$64</f>
        <v>122.70663794741527</v>
      </c>
      <c r="AI127" s="21">
        <f>'Variables AMS'!AG428*'Variables AMS'!AG465/'Variables AMS'!AG$64*'Variables AMS'!$S$64</f>
        <v>124.80811162408983</v>
      </c>
      <c r="AJ127" s="21">
        <f>'Variables AMS'!AH428*'Variables AMS'!AH465/'Variables AMS'!AH$64*'Variables AMS'!$S$64</f>
        <v>130.05238192111679</v>
      </c>
      <c r="AK127" s="21">
        <f>'Variables AMS'!AI428*'Variables AMS'!AI465/'Variables AMS'!AI$64*'Variables AMS'!$S$64</f>
        <v>135.5774721758518</v>
      </c>
      <c r="AL127" s="21">
        <f>'Variables AMS'!AJ428*'Variables AMS'!AJ465/'Variables AMS'!AJ$64*'Variables AMS'!$S$64</f>
        <v>140.84169911019728</v>
      </c>
      <c r="AM127" s="21">
        <f>'Variables AMS'!AK428*'Variables AMS'!AK465/'Variables AMS'!AK$64*'Variables AMS'!$S$64</f>
        <v>146.30217448618012</v>
      </c>
      <c r="AN127" s="21">
        <f>'Variables AMS'!AL428*'Variables AMS'!AL465/'Variables AMS'!AL$64*'Variables AMS'!$S$64</f>
        <v>151.57567681931812</v>
      </c>
      <c r="AO127" s="21">
        <f>'Variables AMS'!AM428*'Variables AMS'!AM465/'Variables AMS'!AM$64*'Variables AMS'!$S$64</f>
        <v>152.0104774063291</v>
      </c>
      <c r="AP127" s="21">
        <f>'Variables AMS'!AN428*'Variables AMS'!AN465/'Variables AMS'!AN$64*'Variables AMS'!$S$64</f>
        <v>151.76047412350192</v>
      </c>
      <c r="AQ127" s="21">
        <f>'Variables AMS'!AO428*'Variables AMS'!AO465/'Variables AMS'!AO$64*'Variables AMS'!$S$64</f>
        <v>151.67299118745208</v>
      </c>
      <c r="AR127" s="21">
        <f>'Variables AMS'!AP428*'Variables AMS'!AP465/'Variables AMS'!AP$64*'Variables AMS'!$S$64</f>
        <v>151.6530775158266</v>
      </c>
      <c r="AS127" s="21">
        <f>'Variables AMS'!AQ428*'Variables AMS'!AQ465/'Variables AMS'!AQ$64*'Variables AMS'!$S$64</f>
        <v>151.52675512690016</v>
      </c>
      <c r="AT127" s="21">
        <f>'Variables AMS'!AR428*'Variables AMS'!AR465/'Variables AMS'!AR$64*'Variables AMS'!$S$64</f>
        <v>151.75759568325972</v>
      </c>
      <c r="AU127" s="21">
        <f>'Variables AMS'!AS428*'Variables AMS'!AS465/'Variables AMS'!AS$64*'Variables AMS'!$S$64</f>
        <v>152.09424837651983</v>
      </c>
      <c r="AV127" s="21">
        <f>'Variables AMS'!AT428*'Variables AMS'!AT465/'Variables AMS'!AT$64*'Variables AMS'!$S$64</f>
        <v>152.41099393216638</v>
      </c>
      <c r="AW127" s="21">
        <f>'Variables AMS'!AU428*'Variables AMS'!AU465/'Variables AMS'!AU$64*'Variables AMS'!$S$64</f>
        <v>152.66922155227172</v>
      </c>
      <c r="AX127" s="21">
        <f>'Variables AMS'!AV428*'Variables AMS'!AV465/'Variables AMS'!AV$64*'Variables AMS'!$S$64</f>
        <v>152.86961516324038</v>
      </c>
    </row>
    <row r="128" spans="1:50" x14ac:dyDescent="0.25">
      <c r="A128" s="165"/>
      <c r="B128" s="168" t="s">
        <v>313</v>
      </c>
      <c r="C128" t="s">
        <v>162</v>
      </c>
      <c r="D128" s="21">
        <f>'Variables AMS'!B429*'Variables AMS'!B466/'Variables AMS'!B$64*'Variables AMS'!$S$64</f>
        <v>1395.7120983601799</v>
      </c>
      <c r="E128" s="21">
        <f>'Variables AMS'!C429*'Variables AMS'!C466/'Variables AMS'!C$64*'Variables AMS'!$S$64</f>
        <v>1418.120707555219</v>
      </c>
      <c r="F128" s="21">
        <f>'Variables AMS'!D429*'Variables AMS'!D466/'Variables AMS'!D$64*'Variables AMS'!$S$64</f>
        <v>1448.0266322301713</v>
      </c>
      <c r="G128" s="21">
        <f>'Variables AMS'!E429*'Variables AMS'!E466/'Variables AMS'!E$64*'Variables AMS'!$S$64</f>
        <v>1445.0272731070525</v>
      </c>
      <c r="H128" s="21">
        <f>'Variables AMS'!F429*'Variables AMS'!F466/'Variables AMS'!F$64*'Variables AMS'!$S$64</f>
        <v>1400.3056583924722</v>
      </c>
      <c r="I128" s="21">
        <f>'Variables AMS'!G429*'Variables AMS'!G466/'Variables AMS'!G$64*'Variables AMS'!$S$64</f>
        <v>1322.8800582853421</v>
      </c>
      <c r="J128" s="21">
        <f>'Variables AMS'!H429*'Variables AMS'!H466/'Variables AMS'!H$64*'Variables AMS'!$S$64</f>
        <v>1341.7698579338048</v>
      </c>
      <c r="K128" s="21">
        <f>'Variables AMS'!I429*'Variables AMS'!I466/'Variables AMS'!I$64*'Variables AMS'!$S$64</f>
        <v>1340.7875021264304</v>
      </c>
      <c r="L128" s="21">
        <f>'Variables AMS'!J429*'Variables AMS'!J466/'Variables AMS'!J$64*'Variables AMS'!$S$64</f>
        <v>1292.846679164639</v>
      </c>
      <c r="M128" s="21">
        <f>'Variables AMS'!K429*'Variables AMS'!K466/'Variables AMS'!K$64*'Variables AMS'!$S$64</f>
        <v>1255.2005203641756</v>
      </c>
      <c r="N128" s="21">
        <f>'Variables AMS'!L429*'Variables AMS'!L466/'Variables AMS'!L$64*'Variables AMS'!$S$64</f>
        <v>1246.6169887553849</v>
      </c>
      <c r="O128" s="21">
        <f>'Variables AMS'!M429*'Variables AMS'!M466/'Variables AMS'!M$64*'Variables AMS'!$S$64</f>
        <v>1266.038140255486</v>
      </c>
      <c r="P128" s="21">
        <f>'Variables AMS'!N429*'Variables AMS'!N466/'Variables AMS'!N$64*'Variables AMS'!$S$64</f>
        <v>1290.9047961020342</v>
      </c>
      <c r="Q128" s="21">
        <f>'Variables AMS'!O429*'Variables AMS'!O466/'Variables AMS'!O$64*'Variables AMS'!$S$64</f>
        <v>1290.4717032969836</v>
      </c>
      <c r="R128" s="21">
        <f>'Variables AMS'!P429*'Variables AMS'!P466/'Variables AMS'!P$64*'Variables AMS'!$S$64</f>
        <v>1229.4807743427918</v>
      </c>
      <c r="S128" s="21">
        <f>'Variables AMS'!Q429*'Variables AMS'!Q466/'Variables AMS'!Q$64*'Variables AMS'!$S$64</f>
        <v>1181.1048211557081</v>
      </c>
      <c r="T128" s="21">
        <f>'Variables AMS'!R429*'Variables AMS'!R466/'Variables AMS'!R$64*'Variables AMS'!$S$64</f>
        <v>1144.9691331204006</v>
      </c>
      <c r="U128" s="21">
        <f>'Variables AMS'!S429*'Variables AMS'!S466/'Variables AMS'!S$64*'Variables AMS'!$S$64</f>
        <v>1097.3592566469563</v>
      </c>
      <c r="V128" s="21">
        <f>'Variables AMS'!T429*'Variables AMS'!T466/'Variables AMS'!T$64*'Variables AMS'!$S$64</f>
        <v>1047.2595492525659</v>
      </c>
      <c r="W128" s="21">
        <f>'Variables AMS'!U429*'Variables AMS'!U466/'Variables AMS'!U$64*'Variables AMS'!$S$64</f>
        <v>1001.6973041304927</v>
      </c>
      <c r="X128" s="21">
        <f>'Variables AMS'!V429*'Variables AMS'!V466/'Variables AMS'!V$64*'Variables AMS'!$S$64</f>
        <v>1013.6925161521121</v>
      </c>
      <c r="Y128" s="21">
        <f>'Variables AMS'!W429*'Variables AMS'!W466/'Variables AMS'!W$64*'Variables AMS'!$S$64</f>
        <v>1013.0349913235494</v>
      </c>
      <c r="Z128" s="21">
        <f>'Variables AMS'!X429*'Variables AMS'!X466/'Variables AMS'!X$64*'Variables AMS'!$S$64</f>
        <v>974.76789865325657</v>
      </c>
      <c r="AA128" s="21">
        <f>'Variables AMS'!Y429*'Variables AMS'!Y466/'Variables AMS'!Y$64*'Variables AMS'!$S$64</f>
        <v>933.90635932279122</v>
      </c>
      <c r="AB128" s="21">
        <f>'Variables AMS'!Z429*'Variables AMS'!Z466/'Variables AMS'!Z$64*'Variables AMS'!$S$64</f>
        <v>893.39347734667979</v>
      </c>
      <c r="AC128" s="21">
        <f>'Variables AMS'!AA429*'Variables AMS'!AA466/'Variables AMS'!AA$64*'Variables AMS'!$S$64</f>
        <v>838.73698128468618</v>
      </c>
      <c r="AD128" s="21">
        <f>'Variables AMS'!AB429*'Variables AMS'!AB466/'Variables AMS'!AB$64*'Variables AMS'!$S$64</f>
        <v>784.44783325667265</v>
      </c>
      <c r="AE128" s="21">
        <f>'Variables AMS'!AC429*'Variables AMS'!AC466/'Variables AMS'!AC$64*'Variables AMS'!$S$64</f>
        <v>709.75218368560957</v>
      </c>
      <c r="AF128" s="21">
        <f>'Variables AMS'!AD429*'Variables AMS'!AD466/'Variables AMS'!AD$64*'Variables AMS'!$S$64</f>
        <v>638.90983709020077</v>
      </c>
      <c r="AG128" s="21">
        <f>'Variables AMS'!AE429*'Variables AMS'!AE466/'Variables AMS'!AE$64*'Variables AMS'!$S$64</f>
        <v>574.07476857136078</v>
      </c>
      <c r="AH128" s="21">
        <f>'Variables AMS'!AF429*'Variables AMS'!AF466/'Variables AMS'!AF$64*'Variables AMS'!$S$64</f>
        <v>537.11923210732607</v>
      </c>
      <c r="AI128" s="21">
        <f>'Variables AMS'!AG429*'Variables AMS'!AG466/'Variables AMS'!AG$64*'Variables AMS'!$S$64</f>
        <v>504.48759280391897</v>
      </c>
      <c r="AJ128" s="21">
        <f>'Variables AMS'!AH429*'Variables AMS'!AH466/'Variables AMS'!AH$64*'Variables AMS'!$S$64</f>
        <v>473.07501499420107</v>
      </c>
      <c r="AK128" s="21">
        <f>'Variables AMS'!AI429*'Variables AMS'!AI466/'Variables AMS'!AI$64*'Variables AMS'!$S$64</f>
        <v>443.25009909500176</v>
      </c>
      <c r="AL128" s="21">
        <f>'Variables AMS'!AJ429*'Variables AMS'!AJ466/'Variables AMS'!AJ$64*'Variables AMS'!$S$64</f>
        <v>414.76378377793276</v>
      </c>
      <c r="AM128" s="21">
        <f>'Variables AMS'!AK429*'Variables AMS'!AK466/'Variables AMS'!AK$64*'Variables AMS'!$S$64</f>
        <v>456.05998587558537</v>
      </c>
      <c r="AN128" s="21">
        <f>'Variables AMS'!AL429*'Variables AMS'!AL466/'Variables AMS'!AL$64*'Variables AMS'!$S$64</f>
        <v>503.21344351143631</v>
      </c>
      <c r="AO128" s="21">
        <f>'Variables AMS'!AM429*'Variables AMS'!AM466/'Variables AMS'!AM$64*'Variables AMS'!$S$64</f>
        <v>459.69695524653281</v>
      </c>
      <c r="AP128" s="21">
        <f>'Variables AMS'!AN429*'Variables AMS'!AN466/'Variables AMS'!AN$64*'Variables AMS'!$S$64</f>
        <v>409.63976226507418</v>
      </c>
      <c r="AQ128" s="21">
        <f>'Variables AMS'!AO429*'Variables AMS'!AO466/'Variables AMS'!AO$64*'Variables AMS'!$S$64</f>
        <v>365.93278111664972</v>
      </c>
      <c r="AR128" s="21">
        <f>'Variables AMS'!AP429*'Variables AMS'!AP466/'Variables AMS'!AP$64*'Variables AMS'!$S$64</f>
        <v>325.06079054135961</v>
      </c>
      <c r="AS128" s="21">
        <f>'Variables AMS'!AQ429*'Variables AMS'!AQ466/'Variables AMS'!AQ$64*'Variables AMS'!$S$64</f>
        <v>285.09308786301801</v>
      </c>
      <c r="AT128" s="21">
        <f>'Variables AMS'!AR429*'Variables AMS'!AR466/'Variables AMS'!AR$64*'Variables AMS'!$S$64</f>
        <v>301.91987134784125</v>
      </c>
      <c r="AU128" s="21">
        <f>'Variables AMS'!AS429*'Variables AMS'!AS466/'Variables AMS'!AS$64*'Variables AMS'!$S$64</f>
        <v>324.77815309208438</v>
      </c>
      <c r="AV128" s="21">
        <f>'Variables AMS'!AT429*'Variables AMS'!AT466/'Variables AMS'!AT$64*'Variables AMS'!$S$64</f>
        <v>344.26377330020892</v>
      </c>
      <c r="AW128" s="21">
        <f>'Variables AMS'!AU429*'Variables AMS'!AU466/'Variables AMS'!AU$64*'Variables AMS'!$S$64</f>
        <v>361.96187141444716</v>
      </c>
      <c r="AX128" s="21">
        <f>'Variables AMS'!AV429*'Variables AMS'!AV466/'Variables AMS'!AV$64*'Variables AMS'!$S$64</f>
        <v>379.04792541679791</v>
      </c>
    </row>
    <row r="129" spans="1:50" x14ac:dyDescent="0.25">
      <c r="A129" s="165"/>
      <c r="B129" s="168"/>
      <c r="C129" t="s">
        <v>163</v>
      </c>
      <c r="D129" s="21">
        <f>'Variables AMS'!B430*'Variables AMS'!B467/'Variables AMS'!B$64*'Variables AMS'!$S$64</f>
        <v>308.36009280118469</v>
      </c>
      <c r="E129" s="21">
        <f>'Variables AMS'!C430*'Variables AMS'!C467/'Variables AMS'!C$64*'Variables AMS'!$S$64</f>
        <v>313.31091383300594</v>
      </c>
      <c r="F129" s="21">
        <f>'Variables AMS'!D430*'Variables AMS'!D467/'Variables AMS'!D$64*'Variables AMS'!$S$64</f>
        <v>320.11408911586545</v>
      </c>
      <c r="G129" s="21">
        <f>'Variables AMS'!E430*'Variables AMS'!E467/'Variables AMS'!E$64*'Variables AMS'!$S$64</f>
        <v>474.12482694332454</v>
      </c>
      <c r="H129" s="21">
        <f>'Variables AMS'!F430*'Variables AMS'!F467/'Variables AMS'!F$64*'Variables AMS'!$S$64</f>
        <v>618.43131898146635</v>
      </c>
      <c r="I129" s="21">
        <f>'Variables AMS'!G430*'Variables AMS'!G467/'Variables AMS'!G$64*'Variables AMS'!$S$64</f>
        <v>704.851677654485</v>
      </c>
      <c r="J129" s="21">
        <f>'Variables AMS'!H430*'Variables AMS'!H467/'Variables AMS'!H$64*'Variables AMS'!$S$64</f>
        <v>808.68780200741242</v>
      </c>
      <c r="K129" s="21">
        <f>'Variables AMS'!I430*'Variables AMS'!I467/'Variables AMS'!I$64*'Variables AMS'!$S$64</f>
        <v>879.98429672468455</v>
      </c>
      <c r="L129" s="21">
        <f>'Variables AMS'!J430*'Variables AMS'!J467/'Variables AMS'!J$64*'Variables AMS'!$S$64</f>
        <v>897.45323511279264</v>
      </c>
      <c r="M129" s="21">
        <f>'Variables AMS'!K430*'Variables AMS'!K467/'Variables AMS'!K$64*'Variables AMS'!$S$64</f>
        <v>898.1911707011144</v>
      </c>
      <c r="N129" s="21">
        <f>'Variables AMS'!L430*'Variables AMS'!L467/'Variables AMS'!L$64*'Variables AMS'!$S$64</f>
        <v>896.19473428558922</v>
      </c>
      <c r="O129" s="21">
        <f>'Variables AMS'!M430*'Variables AMS'!M467/'Variables AMS'!M$64*'Variables AMS'!$S$64</f>
        <v>888.25962514579408</v>
      </c>
      <c r="P129" s="21">
        <f>'Variables AMS'!N430*'Variables AMS'!N467/'Variables AMS'!N$64*'Variables AMS'!$S$64</f>
        <v>866.50525395629882</v>
      </c>
      <c r="Q129" s="21">
        <f>'Variables AMS'!O430*'Variables AMS'!O467/'Variables AMS'!O$64*'Variables AMS'!$S$64</f>
        <v>825.34006793457536</v>
      </c>
      <c r="R129" s="21">
        <f>'Variables AMS'!P430*'Variables AMS'!P467/'Variables AMS'!P$64*'Variables AMS'!$S$64</f>
        <v>747.76176162676302</v>
      </c>
      <c r="S129" s="21">
        <f>'Variables AMS'!Q430*'Variables AMS'!Q467/'Variables AMS'!Q$64*'Variables AMS'!$S$64</f>
        <v>683.626428693756</v>
      </c>
      <c r="T129" s="21">
        <f>'Variables AMS'!R430*'Variables AMS'!R467/'Variables AMS'!R$64*'Variables AMS'!$S$64</f>
        <v>631.7740551004772</v>
      </c>
      <c r="U129" s="21">
        <f>'Variables AMS'!S430*'Variables AMS'!S467/'Variables AMS'!S$64*'Variables AMS'!$S$64</f>
        <v>603.65850096197153</v>
      </c>
      <c r="V129" s="21">
        <f>'Variables AMS'!T430*'Variables AMS'!T467/'Variables AMS'!T$64*'Variables AMS'!$S$64</f>
        <v>611.42512750725791</v>
      </c>
      <c r="W129" s="21">
        <f>'Variables AMS'!U430*'Variables AMS'!U467/'Variables AMS'!U$64*'Variables AMS'!$S$64</f>
        <v>646.33585302440383</v>
      </c>
      <c r="X129" s="21">
        <f>'Variables AMS'!V430*'Variables AMS'!V467/'Variables AMS'!V$64*'Variables AMS'!$S$64</f>
        <v>643.1302009133293</v>
      </c>
      <c r="Y129" s="21">
        <f>'Variables AMS'!W430*'Variables AMS'!W467/'Variables AMS'!W$64*'Variables AMS'!$S$64</f>
        <v>645.62777190035547</v>
      </c>
      <c r="Z129" s="21">
        <f>'Variables AMS'!X430*'Variables AMS'!X467/'Variables AMS'!X$64*'Variables AMS'!$S$64</f>
        <v>647.38609467752133</v>
      </c>
      <c r="AA129" s="21">
        <f>'Variables AMS'!Y430*'Variables AMS'!Y467/'Variables AMS'!Y$64*'Variables AMS'!$S$64</f>
        <v>648.94119301614876</v>
      </c>
      <c r="AB129" s="21">
        <f>'Variables AMS'!Z430*'Variables AMS'!Z467/'Variables AMS'!Z$64*'Variables AMS'!$S$64</f>
        <v>648.57720973189805</v>
      </c>
      <c r="AC129" s="21">
        <f>'Variables AMS'!AA430*'Variables AMS'!AA467/'Variables AMS'!AA$64*'Variables AMS'!$S$64</f>
        <v>635.76142783119008</v>
      </c>
      <c r="AD129" s="21">
        <f>'Variables AMS'!AB430*'Variables AMS'!AB467/'Variables AMS'!AB$64*'Variables AMS'!$S$64</f>
        <v>621.32853196474014</v>
      </c>
      <c r="AE129" s="21">
        <f>'Variables AMS'!AC430*'Variables AMS'!AC467/'Variables AMS'!AC$64*'Variables AMS'!$S$64</f>
        <v>649.33893455592522</v>
      </c>
      <c r="AF129" s="21">
        <f>'Variables AMS'!AD430*'Variables AMS'!AD467/'Variables AMS'!AD$64*'Variables AMS'!$S$64</f>
        <v>683.61138135132217</v>
      </c>
      <c r="AG129" s="21">
        <f>'Variables AMS'!AE430*'Variables AMS'!AE467/'Variables AMS'!AE$64*'Variables AMS'!$S$64</f>
        <v>715.65465208619105</v>
      </c>
      <c r="AH129" s="21">
        <f>'Variables AMS'!AF430*'Variables AMS'!AF467/'Variables AMS'!AF$64*'Variables AMS'!$S$64</f>
        <v>718.6538761899792</v>
      </c>
      <c r="AI129" s="21">
        <f>'Variables AMS'!AG430*'Variables AMS'!AG467/'Variables AMS'!AG$64*'Variables AMS'!$S$64</f>
        <v>716.99259332845895</v>
      </c>
      <c r="AJ129" s="21">
        <f>'Variables AMS'!AH430*'Variables AMS'!AH467/'Variables AMS'!AH$64*'Variables AMS'!$S$64</f>
        <v>720.28823249978825</v>
      </c>
      <c r="AK129" s="21">
        <f>'Variables AMS'!AI430*'Variables AMS'!AI467/'Variables AMS'!AI$64*'Variables AMS'!$S$64</f>
        <v>725.43675906563772</v>
      </c>
      <c r="AL129" s="21">
        <f>'Variables AMS'!AJ430*'Variables AMS'!AJ467/'Variables AMS'!AJ$64*'Variables AMS'!$S$64</f>
        <v>730.7326706850323</v>
      </c>
      <c r="AM129" s="21">
        <f>'Variables AMS'!AK430*'Variables AMS'!AK467/'Variables AMS'!AK$64*'Variables AMS'!$S$64</f>
        <v>652.75106403018549</v>
      </c>
      <c r="AN129" s="21">
        <f>'Variables AMS'!AL430*'Variables AMS'!AL467/'Variables AMS'!AL$64*'Variables AMS'!$S$64</f>
        <v>564.14475060521715</v>
      </c>
      <c r="AO129" s="21">
        <f>'Variables AMS'!AM430*'Variables AMS'!AM467/'Variables AMS'!AM$64*'Variables AMS'!$S$64</f>
        <v>592.02997718634617</v>
      </c>
      <c r="AP129" s="21">
        <f>'Variables AMS'!AN430*'Variables AMS'!AN467/'Variables AMS'!AN$64*'Variables AMS'!$S$64</f>
        <v>640.58247248652719</v>
      </c>
      <c r="AQ129" s="21">
        <f>'Variables AMS'!AO430*'Variables AMS'!AO467/'Variables AMS'!AO$64*'Variables AMS'!$S$64</f>
        <v>686.0891120590843</v>
      </c>
      <c r="AR129" s="21">
        <f>'Variables AMS'!AP430*'Variables AMS'!AP467/'Variables AMS'!AP$64*'Variables AMS'!$S$64</f>
        <v>729.37703419013803</v>
      </c>
      <c r="AS129" s="21">
        <f>'Variables AMS'!AQ430*'Variables AMS'!AQ467/'Variables AMS'!AQ$64*'Variables AMS'!$S$64</f>
        <v>772.40718744042283</v>
      </c>
      <c r="AT129" s="21">
        <f>'Variables AMS'!AR430*'Variables AMS'!AR467/'Variables AMS'!AR$64*'Variables AMS'!$S$64</f>
        <v>736.44512817072962</v>
      </c>
      <c r="AU129" s="21">
        <f>'Variables AMS'!AS430*'Variables AMS'!AS467/'Variables AMS'!AS$64*'Variables AMS'!$S$64</f>
        <v>687.1750224793459</v>
      </c>
      <c r="AV129" s="21">
        <f>'Variables AMS'!AT430*'Variables AMS'!AT467/'Variables AMS'!AT$64*'Variables AMS'!$S$64</f>
        <v>641.7869254537701</v>
      </c>
      <c r="AW129" s="21">
        <f>'Variables AMS'!AU430*'Variables AMS'!AU467/'Variables AMS'!AU$64*'Variables AMS'!$S$64</f>
        <v>599.57658708938834</v>
      </c>
      <c r="AX129" s="21">
        <f>'Variables AMS'!AV430*'Variables AMS'!AV467/'Variables AMS'!AV$64*'Variables AMS'!$S$64</f>
        <v>559.25157672183195</v>
      </c>
    </row>
    <row r="130" spans="1:50" x14ac:dyDescent="0.25">
      <c r="A130" s="165"/>
      <c r="B130" s="168"/>
      <c r="C130" t="s">
        <v>164</v>
      </c>
      <c r="D130" s="21">
        <f>'Variables AMS'!B431*'Variables AMS'!B468/'Variables AMS'!B$64*'Variables AMS'!$S$64</f>
        <v>33.980600127475583</v>
      </c>
      <c r="E130" s="21">
        <f>'Variables AMS'!C431*'Variables AMS'!C468/'Variables AMS'!C$64*'Variables AMS'!$S$64</f>
        <v>34.52616965385873</v>
      </c>
      <c r="F130" s="21">
        <f>'Variables AMS'!D431*'Variables AMS'!D468/'Variables AMS'!D$64*'Variables AMS'!$S$64</f>
        <v>35.275980541568281</v>
      </c>
      <c r="G130" s="21">
        <f>'Variables AMS'!E431*'Variables AMS'!E468/'Variables AMS'!E$64*'Variables AMS'!$S$64</f>
        <v>32.655349085037074</v>
      </c>
      <c r="H130" s="21">
        <f>'Variables AMS'!F431*'Variables AMS'!F468/'Variables AMS'!F$64*'Variables AMS'!$S$64</f>
        <v>28.990165518333807</v>
      </c>
      <c r="I130" s="21">
        <f>'Variables AMS'!G431*'Variables AMS'!G468/'Variables AMS'!G$64*'Variables AMS'!$S$64</f>
        <v>25.18941372934782</v>
      </c>
      <c r="J130" s="21">
        <f>'Variables AMS'!H431*'Variables AMS'!H468/'Variables AMS'!H$64*'Variables AMS'!$S$64</f>
        <v>23.430462114261939</v>
      </c>
      <c r="K130" s="21">
        <f>'Variables AMS'!I431*'Variables AMS'!I468/'Variables AMS'!I$64*'Variables AMS'!$S$64</f>
        <v>21.445398323816335</v>
      </c>
      <c r="L130" s="21">
        <f>'Variables AMS'!J431*'Variables AMS'!J468/'Variables AMS'!J$64*'Variables AMS'!$S$64</f>
        <v>18.943728023726127</v>
      </c>
      <c r="M130" s="21">
        <f>'Variables AMS'!K431*'Variables AMS'!K468/'Variables AMS'!K$64*'Variables AMS'!$S$64</f>
        <v>16.858685875608408</v>
      </c>
      <c r="N130" s="21">
        <f>'Variables AMS'!L431*'Variables AMS'!L468/'Variables AMS'!L$64*'Variables AMS'!$S$64</f>
        <v>15.363631766822829</v>
      </c>
      <c r="O130" s="21">
        <f>'Variables AMS'!M431*'Variables AMS'!M468/'Variables AMS'!M$64*'Variables AMS'!$S$64</f>
        <v>14.315379087541153</v>
      </c>
      <c r="P130" s="21">
        <f>'Variables AMS'!N431*'Variables AMS'!N468/'Variables AMS'!N$64*'Variables AMS'!$S$64</f>
        <v>19.839421840702869</v>
      </c>
      <c r="Q130" s="21">
        <f>'Variables AMS'!O431*'Variables AMS'!O468/'Variables AMS'!O$64*'Variables AMS'!$S$64</f>
        <v>25.604028710221677</v>
      </c>
      <c r="R130" s="21">
        <f>'Variables AMS'!P431*'Variables AMS'!P468/'Variables AMS'!P$64*'Variables AMS'!$S$64</f>
        <v>28.79961722944071</v>
      </c>
      <c r="S130" s="21">
        <f>'Variables AMS'!Q431*'Variables AMS'!Q468/'Variables AMS'!Q$64*'Variables AMS'!$S$64</f>
        <v>31.167313384003972</v>
      </c>
      <c r="T130" s="21">
        <f>'Variables AMS'!R431*'Variables AMS'!R468/'Variables AMS'!R$64*'Variables AMS'!$S$64</f>
        <v>33.24259055254344</v>
      </c>
      <c r="U130" s="21">
        <f>'Variables AMS'!S431*'Variables AMS'!S468/'Variables AMS'!S$64*'Variables AMS'!$S$64</f>
        <v>47.115470407294808</v>
      </c>
      <c r="V130" s="21">
        <f>'Variables AMS'!T431*'Variables AMS'!T468/'Variables AMS'!T$64*'Variables AMS'!$S$64</f>
        <v>64.792921132270024</v>
      </c>
      <c r="W130" s="21">
        <f>'Variables AMS'!U431*'Variables AMS'!U468/'Variables AMS'!U$64*'Variables AMS'!$S$64</f>
        <v>83.821341318341808</v>
      </c>
      <c r="X130" s="21">
        <f>'Variables AMS'!V431*'Variables AMS'!V468/'Variables AMS'!V$64*'Variables AMS'!$S$64</f>
        <v>93.382670806208935</v>
      </c>
      <c r="Y130" s="21">
        <f>'Variables AMS'!W431*'Variables AMS'!W468/'Variables AMS'!W$64*'Variables AMS'!$S$64</f>
        <v>101.38322198774161</v>
      </c>
      <c r="Z130" s="21">
        <f>'Variables AMS'!X431*'Variables AMS'!X468/'Variables AMS'!X$64*'Variables AMS'!$S$64</f>
        <v>129.64578752128187</v>
      </c>
      <c r="AA130" s="21">
        <f>'Variables AMS'!Y431*'Variables AMS'!Y468/'Variables AMS'!Y$64*'Variables AMS'!$S$64</f>
        <v>160.7824780262296</v>
      </c>
      <c r="AB130" s="21">
        <f>'Variables AMS'!Z431*'Variables AMS'!Z468/'Variables AMS'!Z$64*'Variables AMS'!$S$64</f>
        <v>189.21674655152771</v>
      </c>
      <c r="AC130" s="21">
        <f>'Variables AMS'!AA431*'Variables AMS'!AA468/'Variables AMS'!AA$64*'Variables AMS'!$S$64</f>
        <v>207.24172901385799</v>
      </c>
      <c r="AD130" s="21">
        <f>'Variables AMS'!AB431*'Variables AMS'!AB468/'Variables AMS'!AB$64*'Variables AMS'!$S$64</f>
        <v>221.93366609094329</v>
      </c>
      <c r="AE130" s="21">
        <f>'Variables AMS'!AC431*'Variables AMS'!AC468/'Variables AMS'!AC$64*'Variables AMS'!$S$64</f>
        <v>255.68885283810403</v>
      </c>
      <c r="AF130" s="21">
        <f>'Variables AMS'!AD431*'Variables AMS'!AD468/'Variables AMS'!AD$64*'Variables AMS'!$S$64</f>
        <v>291.36091376034824</v>
      </c>
      <c r="AG130" s="21">
        <f>'Variables AMS'!AE431*'Variables AMS'!AE468/'Variables AMS'!AE$64*'Variables AMS'!$S$64</f>
        <v>324.61301682817793</v>
      </c>
      <c r="AH130" s="21">
        <f>'Variables AMS'!AF431*'Variables AMS'!AF468/'Variables AMS'!AF$64*'Variables AMS'!$S$64</f>
        <v>349.53405150708204</v>
      </c>
      <c r="AI130" s="21">
        <f>'Variables AMS'!AG431*'Variables AMS'!AG468/'Variables AMS'!AG$64*'Variables AMS'!$S$64</f>
        <v>371.78399560117884</v>
      </c>
      <c r="AJ130" s="21">
        <f>'Variables AMS'!AH431*'Variables AMS'!AH468/'Variables AMS'!AH$64*'Variables AMS'!$S$64</f>
        <v>401.14768018434762</v>
      </c>
      <c r="AK130" s="21">
        <f>'Variables AMS'!AI431*'Variables AMS'!AI468/'Variables AMS'!AI$64*'Variables AMS'!$S$64</f>
        <v>431.28892992611253</v>
      </c>
      <c r="AL130" s="21">
        <f>'Variables AMS'!AJ431*'Variables AMS'!AJ468/'Variables AMS'!AJ$64*'Variables AMS'!$S$64</f>
        <v>460.25000387447085</v>
      </c>
      <c r="AM130" s="21">
        <f>'Variables AMS'!AK431*'Variables AMS'!AK468/'Variables AMS'!AK$64*'Variables AMS'!$S$64</f>
        <v>474.58200214960374</v>
      </c>
      <c r="AN130" s="21">
        <f>'Variables AMS'!AL431*'Variables AMS'!AL468/'Variables AMS'!AL$64*'Variables AMS'!$S$64</f>
        <v>483.20564372134021</v>
      </c>
      <c r="AO130" s="21">
        <f>'Variables AMS'!AM431*'Variables AMS'!AM468/'Variables AMS'!AM$64*'Variables AMS'!$S$64</f>
        <v>499.07619511921411</v>
      </c>
      <c r="AP130" s="21">
        <f>'Variables AMS'!AN431*'Variables AMS'!AN468/'Variables AMS'!AN$64*'Variables AMS'!$S$64</f>
        <v>520.23645155279257</v>
      </c>
      <c r="AQ130" s="21">
        <f>'Variables AMS'!AO431*'Variables AMS'!AO468/'Variables AMS'!AO$64*'Variables AMS'!$S$64</f>
        <v>542.88183928280671</v>
      </c>
      <c r="AR130" s="21">
        <f>'Variables AMS'!AP431*'Variables AMS'!AP468/'Variables AMS'!AP$64*'Variables AMS'!$S$64</f>
        <v>566.20665711178663</v>
      </c>
      <c r="AS130" s="21">
        <f>'Variables AMS'!AQ431*'Variables AMS'!AQ468/'Variables AMS'!AQ$64*'Variables AMS'!$S$64</f>
        <v>590.00544235970528</v>
      </c>
      <c r="AT130" s="21">
        <f>'Variables AMS'!AR431*'Variables AMS'!AR468/'Variables AMS'!AR$64*'Variables AMS'!$S$64</f>
        <v>607.28772866408997</v>
      </c>
      <c r="AU130" s="21">
        <f>'Variables AMS'!AS431*'Variables AMS'!AS468/'Variables AMS'!AS$64*'Variables AMS'!$S$64</f>
        <v>619.13053797422947</v>
      </c>
      <c r="AV130" s="21">
        <f>'Variables AMS'!AT431*'Variables AMS'!AT468/'Variables AMS'!AT$64*'Variables AMS'!$S$64</f>
        <v>629.47647879672377</v>
      </c>
      <c r="AW130" s="21">
        <f>'Variables AMS'!AU431*'Variables AMS'!AU468/'Variables AMS'!AU$64*'Variables AMS'!$S$64</f>
        <v>639.47738551045325</v>
      </c>
      <c r="AX130" s="21">
        <f>'Variables AMS'!AV431*'Variables AMS'!AV468/'Variables AMS'!AV$64*'Variables AMS'!$S$64</f>
        <v>649.23898652254184</v>
      </c>
    </row>
    <row r="131" spans="1:50" x14ac:dyDescent="0.25">
      <c r="A131" s="165"/>
      <c r="B131" s="168"/>
      <c r="C131" t="s">
        <v>165</v>
      </c>
      <c r="D131" s="21">
        <f>'Variables AMS'!B432*'Variables AMS'!B469/'Variables AMS'!B$64*'Variables AMS'!$S$64</f>
        <v>23.772677166216795</v>
      </c>
      <c r="E131" s="21">
        <f>'Variables AMS'!C432*'Variables AMS'!C469/'Variables AMS'!C$64*'Variables AMS'!$S$64</f>
        <v>24.154355187610641</v>
      </c>
      <c r="F131" s="21">
        <f>'Variables AMS'!D432*'Variables AMS'!D469/'Variables AMS'!D$64*'Variables AMS'!$S$64</f>
        <v>24.685015050989456</v>
      </c>
      <c r="G131" s="21">
        <f>'Variables AMS'!E432*'Variables AMS'!E469/'Variables AMS'!E$64*'Variables AMS'!$S$64</f>
        <v>23.893924583750547</v>
      </c>
      <c r="H131" s="21">
        <f>'Variables AMS'!F432*'Variables AMS'!F469/'Variables AMS'!F$64*'Variables AMS'!$S$64</f>
        <v>22.309694445094209</v>
      </c>
      <c r="I131" s="21">
        <f>'Variables AMS'!G432*'Variables AMS'!G469/'Variables AMS'!G$64*'Variables AMS'!$S$64</f>
        <v>20.361632774046058</v>
      </c>
      <c r="J131" s="21">
        <f>'Variables AMS'!H432*'Variables AMS'!H469/'Variables AMS'!H$64*'Variables AMS'!$S$64</f>
        <v>19.880135094849106</v>
      </c>
      <c r="K131" s="21">
        <f>'Variables AMS'!I432*'Variables AMS'!I469/'Variables AMS'!I$64*'Variables AMS'!$S$64</f>
        <v>19.096773908241442</v>
      </c>
      <c r="L131" s="21">
        <f>'Variables AMS'!J432*'Variables AMS'!J469/'Variables AMS'!J$64*'Variables AMS'!$S$64</f>
        <v>17.701010820257515</v>
      </c>
      <c r="M131" s="21">
        <f>'Variables AMS'!K432*'Variables AMS'!K469/'Variables AMS'!K$64*'Variables AMS'!$S$64</f>
        <v>16.529598303102173</v>
      </c>
      <c r="N131" s="21">
        <f>'Variables AMS'!L432*'Variables AMS'!L469/'Variables AMS'!L$64*'Variables AMS'!$S$64</f>
        <v>15.806262536771014</v>
      </c>
      <c r="O131" s="21">
        <f>'Variables AMS'!M432*'Variables AMS'!M469/'Variables AMS'!M$64*'Variables AMS'!$S$64</f>
        <v>15.457392645675547</v>
      </c>
      <c r="P131" s="21">
        <f>'Variables AMS'!N432*'Variables AMS'!N469/'Variables AMS'!N$64*'Variables AMS'!$S$64</f>
        <v>21.666656830296365</v>
      </c>
      <c r="Q131" s="21">
        <f>'Variables AMS'!O432*'Variables AMS'!O469/'Variables AMS'!O$64*'Variables AMS'!$S$64</f>
        <v>28.392632869377959</v>
      </c>
      <c r="R131" s="21">
        <f>'Variables AMS'!P432*'Variables AMS'!P469/'Variables AMS'!P$64*'Variables AMS'!$S$64</f>
        <v>32.635425134958744</v>
      </c>
      <c r="S131" s="21">
        <f>'Variables AMS'!Q432*'Variables AMS'!Q469/'Variables AMS'!Q$64*'Variables AMS'!$S$64</f>
        <v>36.185946750608814</v>
      </c>
      <c r="T131" s="21">
        <f>'Variables AMS'!R432*'Variables AMS'!R469/'Variables AMS'!R$64*'Variables AMS'!$S$64</f>
        <v>39.62491447344317</v>
      </c>
      <c r="U131" s="21">
        <f>'Variables AMS'!S432*'Variables AMS'!S469/'Variables AMS'!S$64*'Variables AMS'!$S$64</f>
        <v>40.059725886873558</v>
      </c>
      <c r="V131" s="21">
        <f>'Variables AMS'!T432*'Variables AMS'!T469/'Variables AMS'!T$64*'Variables AMS'!$S$64</f>
        <v>40.974038971213389</v>
      </c>
      <c r="W131" s="21">
        <f>'Variables AMS'!U432*'Variables AMS'!U469/'Variables AMS'!U$64*'Variables AMS'!$S$64</f>
        <v>42.855802037007038</v>
      </c>
      <c r="X131" s="21">
        <f>'Variables AMS'!V432*'Variables AMS'!V469/'Variables AMS'!V$64*'Variables AMS'!$S$64</f>
        <v>38.00342263788604</v>
      </c>
      <c r="Y131" s="21">
        <f>'Variables AMS'!W432*'Variables AMS'!W469/'Variables AMS'!W$64*'Variables AMS'!$S$64</f>
        <v>33.131885951343278</v>
      </c>
      <c r="Z131" s="21">
        <f>'Variables AMS'!X432*'Variables AMS'!X469/'Variables AMS'!X$64*'Variables AMS'!$S$64</f>
        <v>33.511651363004177</v>
      </c>
      <c r="AA131" s="21">
        <f>'Variables AMS'!Y432*'Variables AMS'!Y469/'Variables AMS'!Y$64*'Variables AMS'!$S$64</f>
        <v>34.607085224876435</v>
      </c>
      <c r="AB131" s="21">
        <f>'Variables AMS'!Z432*'Variables AMS'!Z469/'Variables AMS'!Z$64*'Variables AMS'!$S$64</f>
        <v>35.376711473363301</v>
      </c>
      <c r="AC131" s="21">
        <f>'Variables AMS'!AA432*'Variables AMS'!AA469/'Variables AMS'!AA$64*'Variables AMS'!$S$64</f>
        <v>34.971561691924144</v>
      </c>
      <c r="AD131" s="21">
        <f>'Variables AMS'!AB432*'Variables AMS'!AB469/'Variables AMS'!AB$64*'Variables AMS'!$S$64</f>
        <v>34.36618997300269</v>
      </c>
      <c r="AE131" s="21">
        <f>'Variables AMS'!AC432*'Variables AMS'!AC469/'Variables AMS'!AC$64*'Variables AMS'!$S$64</f>
        <v>34.83866362123289</v>
      </c>
      <c r="AF131" s="21">
        <f>'Variables AMS'!AD432*'Variables AMS'!AD469/'Variables AMS'!AD$64*'Variables AMS'!$S$64</f>
        <v>35.540675713059791</v>
      </c>
      <c r="AG131" s="21">
        <f>'Variables AMS'!AE432*'Variables AMS'!AE469/'Variables AMS'!AE$64*'Variables AMS'!$S$64</f>
        <v>36.235062583010858</v>
      </c>
      <c r="AH131" s="21">
        <f>'Variables AMS'!AF432*'Variables AMS'!AF469/'Variables AMS'!AF$64*'Variables AMS'!$S$64</f>
        <v>35.853957458255721</v>
      </c>
      <c r="AI131" s="21">
        <f>'Variables AMS'!AG432*'Variables AMS'!AG469/'Variables AMS'!AG$64*'Variables AMS'!$S$64</f>
        <v>35.304444919732376</v>
      </c>
      <c r="AJ131" s="21">
        <f>'Variables AMS'!AH432*'Variables AMS'!AH469/'Variables AMS'!AH$64*'Variables AMS'!$S$64</f>
        <v>35.304571754888912</v>
      </c>
      <c r="AK131" s="21">
        <f>'Variables AMS'!AI432*'Variables AMS'!AI469/'Variables AMS'!AI$64*'Variables AMS'!$S$64</f>
        <v>35.439435600573816</v>
      </c>
      <c r="AL131" s="21">
        <f>'Variables AMS'!AJ432*'Variables AMS'!AJ469/'Variables AMS'!AJ$64*'Variables AMS'!$S$64</f>
        <v>35.572366788691404</v>
      </c>
      <c r="AM131" s="21">
        <f>'Variables AMS'!AK432*'Variables AMS'!AK469/'Variables AMS'!AK$64*'Variables AMS'!$S$64</f>
        <v>32.659008818142873</v>
      </c>
      <c r="AN131" s="21">
        <f>'Variables AMS'!AL432*'Variables AMS'!AL469/'Variables AMS'!AL$64*'Variables AMS'!$S$64</f>
        <v>29.284971061636124</v>
      </c>
      <c r="AO131" s="21">
        <f>'Variables AMS'!AM432*'Variables AMS'!AM469/'Variables AMS'!AM$64*'Variables AMS'!$S$64</f>
        <v>29.899987871872476</v>
      </c>
      <c r="AP131" s="21">
        <f>'Variables AMS'!AN432*'Variables AMS'!AN469/'Variables AMS'!AN$64*'Variables AMS'!$S$64</f>
        <v>31.313110952419002</v>
      </c>
      <c r="AQ131" s="21">
        <f>'Variables AMS'!AO432*'Variables AMS'!AO469/'Variables AMS'!AO$64*'Variables AMS'!$S$64</f>
        <v>32.674226556278761</v>
      </c>
      <c r="AR131" s="21">
        <f>'Variables AMS'!AP432*'Variables AMS'!AP469/'Variables AMS'!AP$64*'Variables AMS'!$S$64</f>
        <v>33.994815128758738</v>
      </c>
      <c r="AS131" s="21">
        <f>'Variables AMS'!AQ432*'Variables AMS'!AQ469/'Variables AMS'!AQ$64*'Variables AMS'!$S$64</f>
        <v>35.326260289865502</v>
      </c>
      <c r="AT131" s="21">
        <f>'Variables AMS'!AR432*'Variables AMS'!AR469/'Variables AMS'!AR$64*'Variables AMS'!$S$64</f>
        <v>33.873670952014812</v>
      </c>
      <c r="AU131" s="21">
        <f>'Variables AMS'!AS432*'Variables AMS'!AS469/'Variables AMS'!AS$64*'Variables AMS'!$S$64</f>
        <v>31.903548020660615</v>
      </c>
      <c r="AV131" s="21">
        <f>'Variables AMS'!AT432*'Variables AMS'!AT469/'Variables AMS'!AT$64*'Variables AMS'!$S$64</f>
        <v>30.062754785376448</v>
      </c>
      <c r="AW131" s="21">
        <f>'Variables AMS'!AU432*'Variables AMS'!AU469/'Variables AMS'!AU$64*'Variables AMS'!$S$64</f>
        <v>28.3433869655547</v>
      </c>
      <c r="AX131" s="21">
        <f>'Variables AMS'!AV432*'Variables AMS'!AV469/'Variables AMS'!AV$64*'Variables AMS'!$S$64</f>
        <v>26.702069298206581</v>
      </c>
    </row>
    <row r="132" spans="1:50" x14ac:dyDescent="0.25">
      <c r="A132" s="165"/>
      <c r="B132" s="168"/>
      <c r="C132" t="s">
        <v>166</v>
      </c>
      <c r="D132" s="21">
        <f>'Variables AMS'!B433*'Variables AMS'!B470/'Variables AMS'!B$64*'Variables AMS'!$S$64</f>
        <v>14.390334548234812</v>
      </c>
      <c r="E132" s="21">
        <f>'Variables AMS'!C433*'Variables AMS'!C470/'Variables AMS'!C$64*'Variables AMS'!$S$64</f>
        <v>14.621376024092307</v>
      </c>
      <c r="F132" s="21">
        <f>'Variables AMS'!D433*'Variables AMS'!D470/'Variables AMS'!D$64*'Variables AMS'!$S$64</f>
        <v>14.942500522456584</v>
      </c>
      <c r="G132" s="21">
        <f>'Variables AMS'!E433*'Variables AMS'!E470/'Variables AMS'!E$64*'Variables AMS'!$S$64</f>
        <v>14.699560531292679</v>
      </c>
      <c r="H132" s="21">
        <f>'Variables AMS'!F433*'Variables AMS'!F470/'Variables AMS'!F$64*'Variables AMS'!$S$64</f>
        <v>13.976737347570626</v>
      </c>
      <c r="I132" s="21">
        <f>'Variables AMS'!G433*'Variables AMS'!G470/'Variables AMS'!G$64*'Variables AMS'!$S$64</f>
        <v>12.982588702700815</v>
      </c>
      <c r="J132" s="21">
        <f>'Variables AMS'!H433*'Variables AMS'!H470/'Variables AMS'!H$64*'Variables AMS'!$S$64</f>
        <v>12.893018642445293</v>
      </c>
      <c r="K132" s="21">
        <f>'Variables AMS'!I433*'Variables AMS'!I470/'Variables AMS'!I$64*'Variables AMS'!$S$64</f>
        <v>12.594062716514397</v>
      </c>
      <c r="L132" s="21">
        <f>'Variables AMS'!J433*'Variables AMS'!J470/'Variables AMS'!J$64*'Variables AMS'!$S$64</f>
        <v>11.86925262713094</v>
      </c>
      <c r="M132" s="21">
        <f>'Variables AMS'!K433*'Variables AMS'!K470/'Variables AMS'!K$64*'Variables AMS'!$S$64</f>
        <v>11.270601319205298</v>
      </c>
      <c r="N132" s="21">
        <f>'Variables AMS'!L433*'Variables AMS'!L470/'Variables AMS'!L$64*'Variables AMS'!$S$64</f>
        <v>10.959055780069097</v>
      </c>
      <c r="O132" s="21">
        <f>'Variables AMS'!M433*'Variables AMS'!M470/'Variables AMS'!M$64*'Variables AMS'!$S$64</f>
        <v>10.899917069774723</v>
      </c>
      <c r="P132" s="21">
        <f>'Variables AMS'!N433*'Variables AMS'!N470/'Variables AMS'!N$64*'Variables AMS'!$S$64</f>
        <v>12.193106320540162</v>
      </c>
      <c r="Q132" s="21">
        <f>'Variables AMS'!O433*'Variables AMS'!O470/'Variables AMS'!O$64*'Variables AMS'!$S$64</f>
        <v>13.31437982007014</v>
      </c>
      <c r="R132" s="21">
        <f>'Variables AMS'!P433*'Variables AMS'!P470/'Variables AMS'!P$64*'Variables AMS'!$S$64</f>
        <v>13.544788502865329</v>
      </c>
      <c r="S132" s="21">
        <f>'Variables AMS'!Q433*'Variables AMS'!Q470/'Variables AMS'!Q$64*'Variables AMS'!$S$64</f>
        <v>13.705485611407724</v>
      </c>
      <c r="T132" s="21">
        <f>'Variables AMS'!R433*'Variables AMS'!R470/'Variables AMS'!R$64*'Variables AMS'!$S$64</f>
        <v>13.913009756793175</v>
      </c>
      <c r="U132" s="21">
        <f>'Variables AMS'!S433*'Variables AMS'!S470/'Variables AMS'!S$64*'Variables AMS'!$S$64</f>
        <v>15.506601058320257</v>
      </c>
      <c r="V132" s="21">
        <f>'Variables AMS'!T433*'Variables AMS'!T470/'Variables AMS'!T$64*'Variables AMS'!$S$64</f>
        <v>17.864352299759684</v>
      </c>
      <c r="W132" s="21">
        <f>'Variables AMS'!U433*'Variables AMS'!U470/'Variables AMS'!U$64*'Variables AMS'!$S$64</f>
        <v>21.206910796584776</v>
      </c>
      <c r="X132" s="21">
        <f>'Variables AMS'!V433*'Variables AMS'!V470/'Variables AMS'!V$64*'Variables AMS'!$S$64</f>
        <v>21.060589384137661</v>
      </c>
      <c r="Y132" s="21">
        <f>'Variables AMS'!W433*'Variables AMS'!W470/'Variables AMS'!W$64*'Variables AMS'!$S$64</f>
        <v>21.183805184129319</v>
      </c>
      <c r="Z132" s="21">
        <f>'Variables AMS'!X433*'Variables AMS'!X470/'Variables AMS'!X$64*'Variables AMS'!$S$64</f>
        <v>22.638458128333667</v>
      </c>
      <c r="AA132" s="21">
        <f>'Variables AMS'!Y433*'Variables AMS'!Y470/'Variables AMS'!Y$64*'Variables AMS'!$S$64</f>
        <v>24.255069061052374</v>
      </c>
      <c r="AB132" s="21">
        <f>'Variables AMS'!Z433*'Variables AMS'!Z470/'Variables AMS'!Z$64*'Variables AMS'!$S$64</f>
        <v>25.698972664039864</v>
      </c>
      <c r="AC132" s="21">
        <f>'Variables AMS'!AA433*'Variables AMS'!AA470/'Variables AMS'!AA$64*'Variables AMS'!$S$64</f>
        <v>26.608273310504774</v>
      </c>
      <c r="AD132" s="21">
        <f>'Variables AMS'!AB433*'Variables AMS'!AB470/'Variables AMS'!AB$64*'Variables AMS'!$S$64</f>
        <v>27.337379084156048</v>
      </c>
      <c r="AE132" s="21">
        <f>'Variables AMS'!AC433*'Variables AMS'!AC470/'Variables AMS'!AC$64*'Variables AMS'!$S$64</f>
        <v>31.049443576781332</v>
      </c>
      <c r="AF132" s="21">
        <f>'Variables AMS'!AD433*'Variables AMS'!AD470/'Variables AMS'!AD$64*'Variables AMS'!$S$64</f>
        <v>35.096373983914688</v>
      </c>
      <c r="AG132" s="21">
        <f>'Variables AMS'!AE433*'Variables AMS'!AE470/'Variables AMS'!AE$64*'Variables AMS'!$S$64</f>
        <v>38.839746618135329</v>
      </c>
      <c r="AH132" s="21">
        <f>'Variables AMS'!AF433*'Variables AMS'!AF470/'Variables AMS'!AF$64*'Variables AMS'!$S$64</f>
        <v>40.847899331058599</v>
      </c>
      <c r="AI132" s="21">
        <f>'Variables AMS'!AG433*'Variables AMS'!AG470/'Variables AMS'!AG$64*'Variables AMS'!$S$64</f>
        <v>42.495263955936196</v>
      </c>
      <c r="AJ132" s="21">
        <f>'Variables AMS'!AH433*'Variables AMS'!AH470/'Variables AMS'!AH$64*'Variables AMS'!$S$64</f>
        <v>43.28536031940218</v>
      </c>
      <c r="AK132" s="21">
        <f>'Variables AMS'!AI433*'Variables AMS'!AI470/'Variables AMS'!AI$64*'Variables AMS'!$S$64</f>
        <v>44.022475280462679</v>
      </c>
      <c r="AL132" s="21">
        <f>'Variables AMS'!AJ433*'Variables AMS'!AJ470/'Variables AMS'!AJ$64*'Variables AMS'!$S$64</f>
        <v>44.800144084599481</v>
      </c>
      <c r="AM132" s="21">
        <f>'Variables AMS'!AK433*'Variables AMS'!AK470/'Variables AMS'!AK$64*'Variables AMS'!$S$64</f>
        <v>40.758451791415887</v>
      </c>
      <c r="AN132" s="21">
        <f>'Variables AMS'!AL433*'Variables AMS'!AL470/'Variables AMS'!AL$64*'Variables AMS'!$S$64</f>
        <v>36.040826804960069</v>
      </c>
      <c r="AO132" s="21">
        <f>'Variables AMS'!AM433*'Variables AMS'!AM470/'Variables AMS'!AM$64*'Variables AMS'!$S$64</f>
        <v>37.994685097411015</v>
      </c>
      <c r="AP132" s="21">
        <f>'Variables AMS'!AN433*'Variables AMS'!AN470/'Variables AMS'!AN$64*'Variables AMS'!$S$64</f>
        <v>41.172146466205817</v>
      </c>
      <c r="AQ132" s="21">
        <f>'Variables AMS'!AO433*'Variables AMS'!AO470/'Variables AMS'!AO$64*'Variables AMS'!$S$64</f>
        <v>44.18486373816021</v>
      </c>
      <c r="AR132" s="21">
        <f>'Variables AMS'!AP433*'Variables AMS'!AP470/'Variables AMS'!AP$64*'Variables AMS'!$S$64</f>
        <v>47.082114770738123</v>
      </c>
      <c r="AS132" s="21">
        <f>'Variables AMS'!AQ433*'Variables AMS'!AQ470/'Variables AMS'!AQ$64*'Variables AMS'!$S$64</f>
        <v>49.974686315890892</v>
      </c>
      <c r="AT132" s="21">
        <f>'Variables AMS'!AR433*'Variables AMS'!AR470/'Variables AMS'!AR$64*'Variables AMS'!$S$64</f>
        <v>48.174487962827058</v>
      </c>
      <c r="AU132" s="21">
        <f>'Variables AMS'!AS433*'Variables AMS'!AS470/'Variables AMS'!AS$64*'Variables AMS'!$S$64</f>
        <v>45.531628674087614</v>
      </c>
      <c r="AV132" s="21">
        <f>'Variables AMS'!AT433*'Variables AMS'!AT470/'Variables AMS'!AT$64*'Variables AMS'!$S$64</f>
        <v>43.097019500041554</v>
      </c>
      <c r="AW132" s="21">
        <f>'Variables AMS'!AU433*'Variables AMS'!AU470/'Variables AMS'!AU$64*'Variables AMS'!$S$64</f>
        <v>40.840198003197365</v>
      </c>
      <c r="AX132" s="21">
        <f>'Variables AMS'!AV433*'Variables AMS'!AV470/'Variables AMS'!AV$64*'Variables AMS'!$S$64</f>
        <v>38.687018677367661</v>
      </c>
    </row>
    <row r="133" spans="1:50" x14ac:dyDescent="0.25">
      <c r="A133" s="165"/>
      <c r="B133" s="168"/>
      <c r="C133" t="s">
        <v>167</v>
      </c>
      <c r="D133" s="21">
        <f>'Variables AMS'!B434*'Variables AMS'!B471/'Variables AMS'!B$64*'Variables AMS'!$S$64</f>
        <v>41.854140498994553</v>
      </c>
      <c r="E133" s="21">
        <f>'Variables AMS'!C434*'Variables AMS'!C471/'Variables AMS'!C$64*'Variables AMS'!$S$64</f>
        <v>42.526122262811285</v>
      </c>
      <c r="F133" s="21">
        <f>'Variables AMS'!D434*'Variables AMS'!D471/'Variables AMS'!D$64*'Variables AMS'!$S$64</f>
        <v>43.45390223066628</v>
      </c>
      <c r="G133" s="21">
        <f>'Variables AMS'!E434*'Variables AMS'!E471/'Variables AMS'!E$64*'Variables AMS'!$S$64</f>
        <v>53.219888185604439</v>
      </c>
      <c r="H133" s="21">
        <f>'Variables AMS'!F434*'Variables AMS'!F471/'Variables AMS'!F$64*'Variables AMS'!$S$64</f>
        <v>64.995661642934223</v>
      </c>
      <c r="I133" s="21">
        <f>'Variables AMS'!G434*'Variables AMS'!G471/'Variables AMS'!G$64*'Variables AMS'!$S$64</f>
        <v>77.082437029302994</v>
      </c>
      <c r="J133" s="21">
        <f>'Variables AMS'!H434*'Variables AMS'!H471/'Variables AMS'!H$64*'Variables AMS'!$S$64</f>
        <v>97.429370172298917</v>
      </c>
      <c r="K133" s="21">
        <f>'Variables AMS'!I434*'Variables AMS'!I471/'Variables AMS'!I$64*'Variables AMS'!$S$64</f>
        <v>121.14914256008696</v>
      </c>
      <c r="L133" s="21">
        <f>'Variables AMS'!J434*'Variables AMS'!J471/'Variables AMS'!J$64*'Variables AMS'!$S$64</f>
        <v>145.44797888928275</v>
      </c>
      <c r="M133" s="21">
        <f>'Variables AMS'!K434*'Variables AMS'!K471/'Variables AMS'!K$64*'Variables AMS'!$S$64</f>
        <v>176.11374616572246</v>
      </c>
      <c r="N133" s="21">
        <f>'Variables AMS'!L434*'Variables AMS'!L471/'Variables AMS'!L$64*'Variables AMS'!$S$64</f>
        <v>218.46017342726407</v>
      </c>
      <c r="O133" s="21">
        <f>'Variables AMS'!M434*'Variables AMS'!M471/'Variables AMS'!M$64*'Variables AMS'!$S$64</f>
        <v>277.38616560636308</v>
      </c>
      <c r="P133" s="21">
        <f>'Variables AMS'!N434*'Variables AMS'!N471/'Variables AMS'!N$64*'Variables AMS'!$S$64</f>
        <v>257.72129830205671</v>
      </c>
      <c r="Q133" s="21">
        <f>'Variables AMS'!O434*'Variables AMS'!O471/'Variables AMS'!O$64*'Variables AMS'!$S$64</f>
        <v>223.16153896336959</v>
      </c>
      <c r="R133" s="21">
        <f>'Variables AMS'!P434*'Variables AMS'!P471/'Variables AMS'!P$64*'Variables AMS'!$S$64</f>
        <v>184.84501006049584</v>
      </c>
      <c r="S133" s="21">
        <f>'Variables AMS'!Q434*'Variables AMS'!Q471/'Variables AMS'!Q$64*'Variables AMS'!$S$64</f>
        <v>154.26338888047889</v>
      </c>
      <c r="T133" s="21">
        <f>'Variables AMS'!R434*'Variables AMS'!R471/'Variables AMS'!R$64*'Variables AMS'!$S$64</f>
        <v>129.34215744070116</v>
      </c>
      <c r="U133" s="21">
        <f>'Variables AMS'!S434*'Variables AMS'!S471/'Variables AMS'!S$64*'Variables AMS'!$S$64</f>
        <v>143.40654568441687</v>
      </c>
      <c r="V133" s="21">
        <f>'Variables AMS'!T434*'Variables AMS'!T471/'Variables AMS'!T$64*'Variables AMS'!$S$64</f>
        <v>168.66928826414588</v>
      </c>
      <c r="W133" s="21">
        <f>'Variables AMS'!U434*'Variables AMS'!U471/'Variables AMS'!U$64*'Variables AMS'!$S$64</f>
        <v>195.80146136884548</v>
      </c>
      <c r="X133" s="21">
        <f>'Variables AMS'!V434*'Variables AMS'!V471/'Variables AMS'!V$64*'Variables AMS'!$S$64</f>
        <v>227.35592569682274</v>
      </c>
      <c r="Y133" s="21">
        <f>'Variables AMS'!W434*'Variables AMS'!W471/'Variables AMS'!W$64*'Variables AMS'!$S$64</f>
        <v>255.84867163923559</v>
      </c>
      <c r="Z133" s="21">
        <f>'Variables AMS'!X434*'Variables AMS'!X471/'Variables AMS'!X$64*'Variables AMS'!$S$64</f>
        <v>272.74805377189904</v>
      </c>
      <c r="AA133" s="21">
        <f>'Variables AMS'!Y434*'Variables AMS'!Y471/'Variables AMS'!Y$64*'Variables AMS'!$S$64</f>
        <v>287.80614071913874</v>
      </c>
      <c r="AB133" s="21">
        <f>'Variables AMS'!Z434*'Variables AMS'!Z471/'Variables AMS'!Z$64*'Variables AMS'!$S$64</f>
        <v>301.97775450963644</v>
      </c>
      <c r="AC133" s="21">
        <f>'Variables AMS'!AA434*'Variables AMS'!AA471/'Variables AMS'!AA$64*'Variables AMS'!$S$64</f>
        <v>308.75805626898403</v>
      </c>
      <c r="AD133" s="21">
        <f>'Variables AMS'!AB434*'Variables AMS'!AB471/'Variables AMS'!AB$64*'Variables AMS'!$S$64</f>
        <v>313.05610128821399</v>
      </c>
      <c r="AE133" s="21">
        <f>'Variables AMS'!AC434*'Variables AMS'!AC471/'Variables AMS'!AC$64*'Variables AMS'!$S$64</f>
        <v>322.33446434920819</v>
      </c>
      <c r="AF133" s="21">
        <f>'Variables AMS'!AD434*'Variables AMS'!AD471/'Variables AMS'!AD$64*'Variables AMS'!$S$64</f>
        <v>332.82534287290929</v>
      </c>
      <c r="AG133" s="21">
        <f>'Variables AMS'!AE434*'Variables AMS'!AE471/'Variables AMS'!AE$64*'Variables AMS'!$S$64</f>
        <v>343.19551115331541</v>
      </c>
      <c r="AH133" s="21">
        <f>'Variables AMS'!AF434*'Variables AMS'!AF471/'Variables AMS'!AF$64*'Variables AMS'!$S$64</f>
        <v>350.2589945268835</v>
      </c>
      <c r="AI133" s="21">
        <f>'Variables AMS'!AG434*'Variables AMS'!AG471/'Variables AMS'!AG$64*'Variables AMS'!$S$64</f>
        <v>356.03863260431166</v>
      </c>
      <c r="AJ133" s="21">
        <f>'Variables AMS'!AH434*'Variables AMS'!AH471/'Variables AMS'!AH$64*'Variables AMS'!$S$64</f>
        <v>361.30742124394834</v>
      </c>
      <c r="AK133" s="21">
        <f>'Variables AMS'!AI434*'Variables AMS'!AI471/'Variables AMS'!AI$64*'Variables AMS'!$S$64</f>
        <v>366.94783166085222</v>
      </c>
      <c r="AL133" s="21">
        <f>'Variables AMS'!AJ434*'Variables AMS'!AJ471/'Variables AMS'!AJ$64*'Variables AMS'!$S$64</f>
        <v>372.62775920512422</v>
      </c>
      <c r="AM133" s="21">
        <f>'Variables AMS'!AK434*'Variables AMS'!AK471/'Variables AMS'!AK$64*'Variables AMS'!$S$64</f>
        <v>368.16459592477526</v>
      </c>
      <c r="AN133" s="21">
        <f>'Variables AMS'!AL434*'Variables AMS'!AL471/'Variables AMS'!AL$64*'Variables AMS'!$S$64</f>
        <v>360.04293523655957</v>
      </c>
      <c r="AO133" s="21">
        <f>'Variables AMS'!AM434*'Variables AMS'!AM471/'Variables AMS'!AM$64*'Variables AMS'!$S$64</f>
        <v>361.47996064451905</v>
      </c>
      <c r="AP133" s="21">
        <f>'Variables AMS'!AN434*'Variables AMS'!AN471/'Variables AMS'!AN$64*'Variables AMS'!$S$64</f>
        <v>367.59909758616925</v>
      </c>
      <c r="AQ133" s="21">
        <f>'Variables AMS'!AO434*'Variables AMS'!AO471/'Variables AMS'!AO$64*'Variables AMS'!$S$64</f>
        <v>374.8496124996484</v>
      </c>
      <c r="AR133" s="21">
        <f>'Variables AMS'!AP434*'Variables AMS'!AP471/'Variables AMS'!AP$64*'Variables AMS'!$S$64</f>
        <v>382.6455519616336</v>
      </c>
      <c r="AS133" s="21">
        <f>'Variables AMS'!AQ434*'Variables AMS'!AQ471/'Variables AMS'!AQ$64*'Variables AMS'!$S$64</f>
        <v>390.85830805495306</v>
      </c>
      <c r="AT133" s="21">
        <f>'Variables AMS'!AR434*'Variables AMS'!AR471/'Variables AMS'!AR$64*'Variables AMS'!$S$64</f>
        <v>386.55803089579837</v>
      </c>
      <c r="AU133" s="21">
        <f>'Variables AMS'!AS434*'Variables AMS'!AS471/'Variables AMS'!AS$64*'Variables AMS'!$S$64</f>
        <v>378.20042454693953</v>
      </c>
      <c r="AV133" s="21">
        <f>'Variables AMS'!AT434*'Variables AMS'!AT471/'Variables AMS'!AT$64*'Variables AMS'!$S$64</f>
        <v>369.90409470134745</v>
      </c>
      <c r="AW133" s="21">
        <f>'Variables AMS'!AU434*'Variables AMS'!AU471/'Variables AMS'!AU$64*'Variables AMS'!$S$64</f>
        <v>362.14774024427209</v>
      </c>
      <c r="AX133" s="21">
        <f>'Variables AMS'!AV434*'Variables AMS'!AV471/'Variables AMS'!AV$64*'Variables AMS'!$S$64</f>
        <v>354.80156543709933</v>
      </c>
    </row>
    <row r="136" spans="1:50" x14ac:dyDescent="0.25">
      <c r="A136" s="165" t="s">
        <v>269</v>
      </c>
      <c r="B136" s="26" t="s">
        <v>314</v>
      </c>
      <c r="C136" t="s">
        <v>152</v>
      </c>
      <c r="D136" s="21">
        <f>'Variables AMS'!B270</f>
        <v>0.59422803324812801</v>
      </c>
      <c r="E136" s="21">
        <f>'Variables AMS'!C270</f>
        <v>0.59660924558342898</v>
      </c>
      <c r="F136" s="21">
        <f>'Variables AMS'!D270</f>
        <v>0.59839959549999999</v>
      </c>
      <c r="G136" s="21">
        <f>'Variables AMS'!E270</f>
        <v>0.59080805950000004</v>
      </c>
      <c r="H136" s="21">
        <f>'Variables AMS'!F270</f>
        <v>0.53315266419999996</v>
      </c>
      <c r="I136" s="21">
        <f>'Variables AMS'!G270</f>
        <v>0.47061413320000001</v>
      </c>
      <c r="J136" s="21">
        <f>'Variables AMS'!H270</f>
        <v>0.43942600949999999</v>
      </c>
      <c r="K136" s="21">
        <f>'Variables AMS'!I270</f>
        <v>0.4156090952</v>
      </c>
      <c r="L136" s="21">
        <f>'Variables AMS'!J270</f>
        <v>0.4007312213</v>
      </c>
      <c r="M136" s="21">
        <f>'Variables AMS'!K270</f>
        <v>0.40451938640000001</v>
      </c>
      <c r="N136" s="21">
        <f>'Variables AMS'!L270</f>
        <v>0.39431781380000003</v>
      </c>
      <c r="O136" s="21">
        <f>'Variables AMS'!M270</f>
        <v>0.36881649319999998</v>
      </c>
      <c r="P136" s="21">
        <f>'Variables AMS'!N270</f>
        <v>0.29224368750000002</v>
      </c>
      <c r="Q136" s="21">
        <f>'Variables AMS'!O270</f>
        <v>0.2154573759</v>
      </c>
      <c r="R136" s="21">
        <f>'Variables AMS'!P270</f>
        <v>0.15978082290000001</v>
      </c>
      <c r="S136" s="21">
        <f>'Variables AMS'!Q270</f>
        <v>0.14125201139999999</v>
      </c>
      <c r="T136" s="21">
        <f>'Variables AMS'!R270</f>
        <v>0.1280427213</v>
      </c>
      <c r="U136" s="21">
        <f>'Variables AMS'!S270</f>
        <v>0.1210021206</v>
      </c>
      <c r="V136" s="21">
        <f>'Variables AMS'!T270</f>
        <v>0.1205957119</v>
      </c>
      <c r="W136" s="21">
        <f>'Variables AMS'!U270</f>
        <v>0.1230453432</v>
      </c>
      <c r="X136" s="21">
        <f>'Variables AMS'!V270</f>
        <v>0.1247220057</v>
      </c>
      <c r="Y136" s="21">
        <f>'Variables AMS'!W270</f>
        <v>0.12505563859999999</v>
      </c>
      <c r="Z136" s="21">
        <f>'Variables AMS'!X270</f>
        <v>0.12849456070000001</v>
      </c>
      <c r="AA136" s="21">
        <f>'Variables AMS'!Y270</f>
        <v>0.1303856672</v>
      </c>
      <c r="AB136" s="21">
        <f>'Variables AMS'!Z270</f>
        <v>0.1302083316</v>
      </c>
      <c r="AC136" s="21">
        <f>'Variables AMS'!AA270</f>
        <v>0.1232313954</v>
      </c>
      <c r="AD136" s="21">
        <f>'Variables AMS'!AB270</f>
        <v>0.1140597555</v>
      </c>
      <c r="AE136" s="21">
        <f>'Variables AMS'!AC270</f>
        <v>0.1084204857</v>
      </c>
      <c r="AF136" s="21">
        <f>'Variables AMS'!AD270</f>
        <v>0.1053450875</v>
      </c>
      <c r="AG136" s="21">
        <f>'Variables AMS'!AE270</f>
        <v>0.1033741186</v>
      </c>
      <c r="AH136" s="21">
        <f>'Variables AMS'!AF270</f>
        <v>0.1020815239</v>
      </c>
      <c r="AI136" s="21">
        <f>'Variables AMS'!AG270</f>
        <v>0.1006379099</v>
      </c>
      <c r="AJ136" s="21">
        <f>'Variables AMS'!AH270</f>
        <v>9.9937581799999994E-2</v>
      </c>
      <c r="AK136" s="21">
        <f>'Variables AMS'!AI270</f>
        <v>9.9761421000000003E-2</v>
      </c>
      <c r="AL136" s="21">
        <f>'Variables AMS'!AJ270</f>
        <v>9.9581412499999994E-2</v>
      </c>
      <c r="AM136" s="21">
        <f>'Variables AMS'!AK270</f>
        <v>9.9867445700000002E-2</v>
      </c>
      <c r="AN136" s="21">
        <f>'Variables AMS'!AL270</f>
        <v>0.10080216610000001</v>
      </c>
      <c r="AO136" s="21">
        <f>'Variables AMS'!AM270</f>
        <v>9.9911567800000003E-2</v>
      </c>
      <c r="AP136" s="21">
        <f>'Variables AMS'!AN270</f>
        <v>9.7708854299999995E-2</v>
      </c>
      <c r="AQ136" s="21">
        <f>'Variables AMS'!AO270</f>
        <v>9.5121232400000005E-2</v>
      </c>
      <c r="AR136" s="21">
        <f>'Variables AMS'!AP270</f>
        <v>9.2734231700000003E-2</v>
      </c>
      <c r="AS136" s="21">
        <f>'Variables AMS'!AQ270</f>
        <v>9.0667025400000004E-2</v>
      </c>
      <c r="AT136" s="21">
        <f>'Variables AMS'!AR270</f>
        <v>8.9555756900000005E-2</v>
      </c>
      <c r="AU136" s="21">
        <f>'Variables AMS'!AS270</f>
        <v>8.9075457999999996E-2</v>
      </c>
      <c r="AV136" s="21">
        <f>'Variables AMS'!AT270</f>
        <v>8.8840419500000004E-2</v>
      </c>
      <c r="AW136" s="21">
        <f>'Variables AMS'!AU270</f>
        <v>8.8640541099999998E-2</v>
      </c>
      <c r="AX136" s="21">
        <f>'Variables AMS'!AV270</f>
        <v>8.8416109600000001E-2</v>
      </c>
    </row>
    <row r="137" spans="1:50" x14ac:dyDescent="0.25">
      <c r="A137" s="165"/>
      <c r="B137" s="167" t="s">
        <v>311</v>
      </c>
      <c r="C137" t="s">
        <v>153</v>
      </c>
      <c r="D137" s="21">
        <f>'Variables AMS'!B271</f>
        <v>13.1053707883709</v>
      </c>
      <c r="E137" s="21">
        <f>'Variables AMS'!C271</f>
        <v>13.157887110109201</v>
      </c>
      <c r="F137" s="21">
        <f>'Variables AMS'!D271</f>
        <v>13.19724759</v>
      </c>
      <c r="G137" s="21">
        <f>'Variables AMS'!E271</f>
        <v>13.138828719999999</v>
      </c>
      <c r="H137" s="21">
        <f>'Variables AMS'!F271</f>
        <v>12.773537640000001</v>
      </c>
      <c r="I137" s="21">
        <f>'Variables AMS'!G271</f>
        <v>12.295669419999999</v>
      </c>
      <c r="J137" s="21">
        <f>'Variables AMS'!H271</f>
        <v>11.955937629999999</v>
      </c>
      <c r="K137" s="21">
        <f>'Variables AMS'!I271</f>
        <v>11.618376599999999</v>
      </c>
      <c r="L137" s="21">
        <f>'Variables AMS'!J271</f>
        <v>11.22342345</v>
      </c>
      <c r="M137" s="21">
        <f>'Variables AMS'!K271</f>
        <v>10.87945556</v>
      </c>
      <c r="N137" s="21">
        <f>'Variables AMS'!L271</f>
        <v>10.65638422</v>
      </c>
      <c r="O137" s="21">
        <f>'Variables AMS'!M271</f>
        <v>10.57928871</v>
      </c>
      <c r="P137" s="21">
        <f>'Variables AMS'!N271</f>
        <v>10.39561295</v>
      </c>
      <c r="Q137" s="21">
        <f>'Variables AMS'!O271</f>
        <v>10.107681940000001</v>
      </c>
      <c r="R137" s="21">
        <f>'Variables AMS'!P271</f>
        <v>9.7214259770000009</v>
      </c>
      <c r="S137" s="21">
        <f>'Variables AMS'!Q271</f>
        <v>9.4101693179999994</v>
      </c>
      <c r="T137" s="21">
        <f>'Variables AMS'!R271</f>
        <v>8.9904846650000003</v>
      </c>
      <c r="U137" s="21">
        <f>'Variables AMS'!S271</f>
        <v>8.6968191580000003</v>
      </c>
      <c r="V137" s="21">
        <f>'Variables AMS'!T271</f>
        <v>8.4544421399999994</v>
      </c>
      <c r="W137" s="21">
        <f>'Variables AMS'!U271</f>
        <v>8.2150179150000007</v>
      </c>
      <c r="X137" s="21">
        <f>'Variables AMS'!V271</f>
        <v>7.8344684669999998</v>
      </c>
      <c r="Y137" s="21">
        <f>'Variables AMS'!W271</f>
        <v>7.4250129190000003</v>
      </c>
      <c r="Z137" s="21">
        <f>'Variables AMS'!X271</f>
        <v>7.0659033969999996</v>
      </c>
      <c r="AA137" s="21">
        <f>'Variables AMS'!Y271</f>
        <v>6.7640334280000003</v>
      </c>
      <c r="AB137" s="21">
        <f>'Variables AMS'!Z271</f>
        <v>6.4996221680000001</v>
      </c>
      <c r="AC137" s="21">
        <f>'Variables AMS'!AA271</f>
        <v>6.2287687869999999</v>
      </c>
      <c r="AD137" s="21">
        <f>'Variables AMS'!AB271</f>
        <v>5.9557127860000003</v>
      </c>
      <c r="AE137" s="21">
        <f>'Variables AMS'!AC271</f>
        <v>5.6551994240000001</v>
      </c>
      <c r="AF137" s="21">
        <f>'Variables AMS'!AD271</f>
        <v>5.3458543409999999</v>
      </c>
      <c r="AG137" s="21">
        <f>'Variables AMS'!AE271</f>
        <v>5.0394631399999996</v>
      </c>
      <c r="AH137" s="21">
        <f>'Variables AMS'!AF271</f>
        <v>4.7415210779999999</v>
      </c>
      <c r="AI137" s="21">
        <f>'Variables AMS'!AG271</f>
        <v>4.4500004830000002</v>
      </c>
      <c r="AJ137" s="21">
        <f>'Variables AMS'!AH271</f>
        <v>4.1557558439999998</v>
      </c>
      <c r="AK137" s="21">
        <f>'Variables AMS'!AI271</f>
        <v>3.8547532420000001</v>
      </c>
      <c r="AL137" s="21">
        <f>'Variables AMS'!AJ271</f>
        <v>3.5467816820000002</v>
      </c>
      <c r="AM137" s="21">
        <f>'Variables AMS'!AK271</f>
        <v>3.2379041129999999</v>
      </c>
      <c r="AN137" s="21">
        <f>'Variables AMS'!AL271</f>
        <v>2.9200837559999999</v>
      </c>
      <c r="AO137" s="21">
        <f>'Variables AMS'!AM271</f>
        <v>2.6828463089999999</v>
      </c>
      <c r="AP137" s="21">
        <f>'Variables AMS'!AN271</f>
        <v>2.4891417599999999</v>
      </c>
      <c r="AQ137" s="21">
        <f>'Variables AMS'!AO271</f>
        <v>2.317844263</v>
      </c>
      <c r="AR137" s="21">
        <f>'Variables AMS'!AP271</f>
        <v>2.153777732</v>
      </c>
      <c r="AS137" s="21">
        <f>'Variables AMS'!AQ271</f>
        <v>1.970957227</v>
      </c>
      <c r="AT137" s="21">
        <f>'Variables AMS'!AR271</f>
        <v>1.880616458</v>
      </c>
      <c r="AU137" s="21">
        <f>'Variables AMS'!AS271</f>
        <v>1.8441306500000001</v>
      </c>
      <c r="AV137" s="21">
        <f>'Variables AMS'!AT271</f>
        <v>1.8233834840000001</v>
      </c>
      <c r="AW137" s="21">
        <f>'Variables AMS'!AU271</f>
        <v>1.7966964860000001</v>
      </c>
      <c r="AX137" s="21">
        <f>'Variables AMS'!AV271</f>
        <v>1.757770294</v>
      </c>
    </row>
    <row r="138" spans="1:50" x14ac:dyDescent="0.25">
      <c r="A138" s="165"/>
      <c r="B138" s="167"/>
      <c r="C138" t="s">
        <v>154</v>
      </c>
      <c r="D138" s="21">
        <f>'Variables AMS'!B272</f>
        <v>1.8563319391464199</v>
      </c>
      <c r="E138" s="21">
        <f>'Variables AMS'!C272</f>
        <v>1.86377070047134</v>
      </c>
      <c r="F138" s="21">
        <f>'Variables AMS'!D272</f>
        <v>1.867013716</v>
      </c>
      <c r="G138" s="21">
        <f>'Variables AMS'!E272</f>
        <v>2.413471092</v>
      </c>
      <c r="H138" s="21">
        <f>'Variables AMS'!F272</f>
        <v>3.3131790400000001</v>
      </c>
      <c r="I138" s="21">
        <f>'Variables AMS'!G272</f>
        <v>4.3398131910000002</v>
      </c>
      <c r="J138" s="21">
        <f>'Variables AMS'!H272</f>
        <v>5.2974041529999996</v>
      </c>
      <c r="K138" s="21">
        <f>'Variables AMS'!I272</f>
        <v>6.044092676</v>
      </c>
      <c r="L138" s="21">
        <f>'Variables AMS'!J272</f>
        <v>6.5995201290000001</v>
      </c>
      <c r="M138" s="21">
        <f>'Variables AMS'!K272</f>
        <v>7.1061300440000004</v>
      </c>
      <c r="N138" s="21">
        <f>'Variables AMS'!L272</f>
        <v>7.6792818169999997</v>
      </c>
      <c r="O138" s="21">
        <f>'Variables AMS'!M272</f>
        <v>8.3721175609999996</v>
      </c>
      <c r="P138" s="21">
        <f>'Variables AMS'!N272</f>
        <v>8.5758511039999998</v>
      </c>
      <c r="Q138" s="21">
        <f>'Variables AMS'!O272</f>
        <v>8.4328062710000005</v>
      </c>
      <c r="R138" s="21">
        <f>'Variables AMS'!P272</f>
        <v>8.141754379</v>
      </c>
      <c r="S138" s="21">
        <f>'Variables AMS'!Q272</f>
        <v>7.947883708</v>
      </c>
      <c r="T138" s="21">
        <f>'Variables AMS'!R272</f>
        <v>7.7097666829999998</v>
      </c>
      <c r="U138" s="21">
        <f>'Variables AMS'!S272</f>
        <v>7.7720561960000003</v>
      </c>
      <c r="V138" s="21">
        <f>'Variables AMS'!T272</f>
        <v>7.9685872890000002</v>
      </c>
      <c r="W138" s="21">
        <f>'Variables AMS'!U272</f>
        <v>8.1599804890000005</v>
      </c>
      <c r="X138" s="21">
        <f>'Variables AMS'!V272</f>
        <v>8.5171973009999995</v>
      </c>
      <c r="Y138" s="21">
        <f>'Variables AMS'!W272</f>
        <v>9.0112923039999995</v>
      </c>
      <c r="Z138" s="21">
        <f>'Variables AMS'!X272</f>
        <v>9.2292294039999998</v>
      </c>
      <c r="AA138" s="21">
        <f>'Variables AMS'!Y272</f>
        <v>9.258450861</v>
      </c>
      <c r="AB138" s="21">
        <f>'Variables AMS'!Z272</f>
        <v>9.2348510519999998</v>
      </c>
      <c r="AC138" s="21">
        <f>'Variables AMS'!AA272</f>
        <v>9.1994668700000002</v>
      </c>
      <c r="AD138" s="21">
        <f>'Variables AMS'!AB272</f>
        <v>9.1982513879999903</v>
      </c>
      <c r="AE138" s="21">
        <f>'Variables AMS'!AC272</f>
        <v>10.148343970000001</v>
      </c>
      <c r="AF138" s="21">
        <f>'Variables AMS'!AD272</f>
        <v>11.768409589999999</v>
      </c>
      <c r="AG138" s="21">
        <f>'Variables AMS'!AE272</f>
        <v>13.709261830000001</v>
      </c>
      <c r="AH138" s="21">
        <f>'Variables AMS'!AF272</f>
        <v>15.691573549999999</v>
      </c>
      <c r="AI138" s="21">
        <f>'Variables AMS'!AG272</f>
        <v>17.62596022</v>
      </c>
      <c r="AJ138" s="21">
        <f>'Variables AMS'!AH272</f>
        <v>19.7098525</v>
      </c>
      <c r="AK138" s="21">
        <f>'Variables AMS'!AI272</f>
        <v>22.00813449</v>
      </c>
      <c r="AL138" s="21">
        <f>'Variables AMS'!AJ272</f>
        <v>24.575056549999999</v>
      </c>
      <c r="AM138" s="21">
        <f>'Variables AMS'!AK272</f>
        <v>27.42947745</v>
      </c>
      <c r="AN138" s="21">
        <f>'Variables AMS'!AL272</f>
        <v>30.658286629999999</v>
      </c>
      <c r="AO138" s="21">
        <f>'Variables AMS'!AM272</f>
        <v>32.487986880000001</v>
      </c>
      <c r="AP138" s="21">
        <f>'Variables AMS'!AN272</f>
        <v>33.419579659999997</v>
      </c>
      <c r="AQ138" s="21">
        <f>'Variables AMS'!AO272</f>
        <v>34.441576159999997</v>
      </c>
      <c r="AR138" s="21">
        <f>'Variables AMS'!AP272</f>
        <v>36.210580110000002</v>
      </c>
      <c r="AS138" s="21">
        <f>'Variables AMS'!AQ272</f>
        <v>38.73207129</v>
      </c>
      <c r="AT138" s="21">
        <f>'Variables AMS'!AR272</f>
        <v>39.806761080000001</v>
      </c>
      <c r="AU138" s="21">
        <f>'Variables AMS'!AS272</f>
        <v>39.801664760000001</v>
      </c>
      <c r="AV138" s="21">
        <f>'Variables AMS'!AT272</f>
        <v>39.417487770000001</v>
      </c>
      <c r="AW138" s="21">
        <f>'Variables AMS'!AU272</f>
        <v>39.116736950000004</v>
      </c>
      <c r="AX138" s="21">
        <f>'Variables AMS'!AV272</f>
        <v>39.062246399999999</v>
      </c>
    </row>
    <row r="139" spans="1:50" x14ac:dyDescent="0.25">
      <c r="A139" s="165"/>
      <c r="B139" s="167" t="s">
        <v>312</v>
      </c>
      <c r="C139" t="s">
        <v>155</v>
      </c>
      <c r="D139" s="21">
        <f>'Variables AMS'!B273</f>
        <v>74.904087735457793</v>
      </c>
      <c r="E139" s="21">
        <f>'Variables AMS'!C273</f>
        <v>75.204246138798695</v>
      </c>
      <c r="F139" s="21">
        <f>'Variables AMS'!D273</f>
        <v>75.637685730000001</v>
      </c>
      <c r="G139" s="21">
        <f>'Variables AMS'!E273</f>
        <v>76.260292440000001</v>
      </c>
      <c r="H139" s="21">
        <f>'Variables AMS'!F273</f>
        <v>76.93997143</v>
      </c>
      <c r="I139" s="21">
        <f>'Variables AMS'!G273</f>
        <v>74.132617199999999</v>
      </c>
      <c r="J139" s="21">
        <f>'Variables AMS'!H273</f>
        <v>72.629908900000004</v>
      </c>
      <c r="K139" s="21">
        <f>'Variables AMS'!I273</f>
        <v>72.676851740000004</v>
      </c>
      <c r="L139" s="21">
        <f>'Variables AMS'!J273</f>
        <v>73.074229959999997</v>
      </c>
      <c r="M139" s="21">
        <f>'Variables AMS'!K273</f>
        <v>72.601843200000005</v>
      </c>
      <c r="N139" s="21">
        <f>'Variables AMS'!L273</f>
        <v>71.366572340000005</v>
      </c>
      <c r="O139" s="21">
        <f>'Variables AMS'!M273</f>
        <v>69.188811439999995</v>
      </c>
      <c r="P139" s="21">
        <f>'Variables AMS'!N273</f>
        <v>65.269437600000003</v>
      </c>
      <c r="Q139" s="21">
        <f>'Variables AMS'!O273</f>
        <v>62.052920520000001</v>
      </c>
      <c r="R139" s="21">
        <f>'Variables AMS'!P273</f>
        <v>60.2325023</v>
      </c>
      <c r="S139" s="21">
        <f>'Variables AMS'!Q273</f>
        <v>58.140936719999999</v>
      </c>
      <c r="T139" s="21">
        <f>'Variables AMS'!R273</f>
        <v>55.634123119999998</v>
      </c>
      <c r="U139" s="21">
        <f>'Variables AMS'!S273</f>
        <v>55.610008290000003</v>
      </c>
      <c r="V139" s="21">
        <f>'Variables AMS'!T273</f>
        <v>57.046214890000002</v>
      </c>
      <c r="W139" s="21">
        <f>'Variables AMS'!U273</f>
        <v>58.750040660000003</v>
      </c>
      <c r="X139" s="21">
        <f>'Variables AMS'!V273</f>
        <v>59.405147460000002</v>
      </c>
      <c r="Y139" s="21">
        <f>'Variables AMS'!W273</f>
        <v>58.81615128</v>
      </c>
      <c r="Z139" s="21">
        <f>'Variables AMS'!X273</f>
        <v>57.970910719999999</v>
      </c>
      <c r="AA139" s="21">
        <f>'Variables AMS'!Y273</f>
        <v>57.227275650000003</v>
      </c>
      <c r="AB139" s="21">
        <f>'Variables AMS'!Z273</f>
        <v>56.656502799999998</v>
      </c>
      <c r="AC139" s="21">
        <f>'Variables AMS'!AA273</f>
        <v>56.324323980000003</v>
      </c>
      <c r="AD139" s="21">
        <f>'Variables AMS'!AB273</f>
        <v>56.139714439999999</v>
      </c>
      <c r="AE139" s="21">
        <f>'Variables AMS'!AC273</f>
        <v>55.547388949999998</v>
      </c>
      <c r="AF139" s="21">
        <f>'Variables AMS'!AD273</f>
        <v>54.672305909999999</v>
      </c>
      <c r="AG139" s="21">
        <f>'Variables AMS'!AE273</f>
        <v>53.698318980000003</v>
      </c>
      <c r="AH139" s="21">
        <f>'Variables AMS'!AF273</f>
        <v>52.661656000000001</v>
      </c>
      <c r="AI139" s="21">
        <f>'Variables AMS'!AG273</f>
        <v>51.621667629999997</v>
      </c>
      <c r="AJ139" s="21">
        <f>'Variables AMS'!AH273</f>
        <v>50.985413260000001</v>
      </c>
      <c r="AK139" s="21">
        <f>'Variables AMS'!AI273</f>
        <v>50.587804179999999</v>
      </c>
      <c r="AL139" s="21">
        <f>'Variables AMS'!AJ273</f>
        <v>50.261790349999998</v>
      </c>
      <c r="AM139" s="21">
        <f>'Variables AMS'!AK273</f>
        <v>50.003343309999998</v>
      </c>
      <c r="AN139" s="21">
        <f>'Variables AMS'!AL273</f>
        <v>49.733391019999999</v>
      </c>
      <c r="AO139" s="21">
        <f>'Variables AMS'!AM273</f>
        <v>48.858981100000001</v>
      </c>
      <c r="AP139" s="21">
        <f>'Variables AMS'!AN273</f>
        <v>47.617440019999997</v>
      </c>
      <c r="AQ139" s="21">
        <f>'Variables AMS'!AO273</f>
        <v>46.268896669999997</v>
      </c>
      <c r="AR139" s="21">
        <f>'Variables AMS'!AP273</f>
        <v>44.955034990000001</v>
      </c>
      <c r="AS139" s="21">
        <f>'Variables AMS'!AQ273</f>
        <v>43.697124219999999</v>
      </c>
      <c r="AT139" s="21">
        <f>'Variables AMS'!AR273</f>
        <v>42.42331137</v>
      </c>
      <c r="AU139" s="21">
        <f>'Variables AMS'!AS273</f>
        <v>41.13980136</v>
      </c>
      <c r="AV139" s="21">
        <f>'Variables AMS'!AT273</f>
        <v>39.85263483</v>
      </c>
      <c r="AW139" s="21">
        <f>'Variables AMS'!AU273</f>
        <v>38.563373900000002</v>
      </c>
      <c r="AX139" s="21">
        <f>'Variables AMS'!AV273</f>
        <v>37.272599800000002</v>
      </c>
    </row>
    <row r="140" spans="1:50" x14ac:dyDescent="0.25">
      <c r="A140" s="165"/>
      <c r="B140" s="167"/>
      <c r="C140" t="s">
        <v>156</v>
      </c>
      <c r="D140" s="21">
        <f>'Variables AMS'!B274</f>
        <v>0.68289609059609502</v>
      </c>
      <c r="E140" s="21">
        <f>'Variables AMS'!C274</f>
        <v>0.68563261681780097</v>
      </c>
      <c r="F140" s="21">
        <f>'Variables AMS'!D274</f>
        <v>0.68937797020000002</v>
      </c>
      <c r="G140" s="21">
        <f>'Variables AMS'!E274</f>
        <v>0.67044749910000001</v>
      </c>
      <c r="H140" s="21">
        <f>'Variables AMS'!F274</f>
        <v>0.63902758839999996</v>
      </c>
      <c r="I140" s="21">
        <f>'Variables AMS'!G274</f>
        <v>0.57912801030000005</v>
      </c>
      <c r="J140" s="21">
        <f>'Variables AMS'!H274</f>
        <v>0.53564193729999998</v>
      </c>
      <c r="K140" s="21">
        <f>'Variables AMS'!I274</f>
        <v>0.50799223510000002</v>
      </c>
      <c r="L140" s="21">
        <f>'Variables AMS'!J274</f>
        <v>0.4844753155</v>
      </c>
      <c r="M140" s="21">
        <f>'Variables AMS'!K274</f>
        <v>0.45648535540000001</v>
      </c>
      <c r="N140" s="21">
        <f>'Variables AMS'!L274</f>
        <v>0.4254239292</v>
      </c>
      <c r="O140" s="21">
        <f>'Variables AMS'!M274</f>
        <v>0.39105658809999999</v>
      </c>
      <c r="P140" s="21">
        <f>'Variables AMS'!N274</f>
        <v>0.34290604429999999</v>
      </c>
      <c r="Q140" s="21">
        <f>'Variables AMS'!O274</f>
        <v>0.29648288179999999</v>
      </c>
      <c r="R140" s="21">
        <f>'Variables AMS'!P274</f>
        <v>0.25596987910000002</v>
      </c>
      <c r="S140" s="21">
        <f>'Variables AMS'!Q274</f>
        <v>0.2139201211</v>
      </c>
      <c r="T140" s="21">
        <f>'Variables AMS'!R274</f>
        <v>0.17059216969999999</v>
      </c>
      <c r="U140" s="21">
        <f>'Variables AMS'!S274</f>
        <v>0.17099646090000001</v>
      </c>
      <c r="V140" s="21">
        <f>'Variables AMS'!T274</f>
        <v>0.19491043929999999</v>
      </c>
      <c r="W140" s="21">
        <f>'Variables AMS'!U274</f>
        <v>0.2271611573</v>
      </c>
      <c r="X140" s="21">
        <f>'Variables AMS'!V274</f>
        <v>0.217367753</v>
      </c>
      <c r="Y140" s="21">
        <f>'Variables AMS'!W274</f>
        <v>0.1716795046</v>
      </c>
      <c r="Z140" s="21">
        <f>'Variables AMS'!X274</f>
        <v>0.13552189119999999</v>
      </c>
      <c r="AA140" s="21">
        <f>'Variables AMS'!Y274</f>
        <v>0.10832947330000001</v>
      </c>
      <c r="AB140" s="21">
        <f>'Variables AMS'!Z274</f>
        <v>8.2531127699999998E-2</v>
      </c>
      <c r="AC140" s="21">
        <f>'Variables AMS'!AA274</f>
        <v>7.1249801900000007E-2</v>
      </c>
      <c r="AD140" s="21">
        <f>'Variables AMS'!AB274</f>
        <v>6.6705002599999896E-2</v>
      </c>
      <c r="AE140" s="21">
        <f>'Variables AMS'!AC274</f>
        <v>6.6539394700000004E-2</v>
      </c>
      <c r="AF140" s="21">
        <f>'Variables AMS'!AD274</f>
        <v>6.7554063400000003E-2</v>
      </c>
      <c r="AG140" s="21">
        <f>'Variables AMS'!AE274</f>
        <v>6.8121785200000007E-2</v>
      </c>
      <c r="AH140" s="21">
        <f>'Variables AMS'!AF274</f>
        <v>6.7753848199999994E-2</v>
      </c>
      <c r="AI140" s="21">
        <f>'Variables AMS'!AG274</f>
        <v>6.6754903599999998E-2</v>
      </c>
      <c r="AJ140" s="21">
        <f>'Variables AMS'!AH274</f>
        <v>6.1504657099999999E-2</v>
      </c>
      <c r="AK140" s="21">
        <f>'Variables AMS'!AI274</f>
        <v>5.3525376600000001E-2</v>
      </c>
      <c r="AL140" s="21">
        <f>'Variables AMS'!AJ274</f>
        <v>4.4152311399999998E-2</v>
      </c>
      <c r="AM140" s="21">
        <f>'Variables AMS'!AK274</f>
        <v>4.1445417700000001E-2</v>
      </c>
      <c r="AN140" s="21">
        <f>'Variables AMS'!AL274</f>
        <v>4.2566640099999997E-2</v>
      </c>
      <c r="AO140" s="21">
        <f>'Variables AMS'!AM274</f>
        <v>4.3698511900000001E-2</v>
      </c>
      <c r="AP140" s="21">
        <f>'Variables AMS'!AN274</f>
        <v>4.3837179499999997E-2</v>
      </c>
      <c r="AQ140" s="21">
        <f>'Variables AMS'!AO274</f>
        <v>4.30904961E-2</v>
      </c>
      <c r="AR140" s="21">
        <f>'Variables AMS'!AP274</f>
        <v>4.1934851199999998E-2</v>
      </c>
      <c r="AS140" s="21">
        <f>'Variables AMS'!AQ274</f>
        <v>4.0720410800000002E-2</v>
      </c>
      <c r="AT140" s="21">
        <f>'Variables AMS'!AR274</f>
        <v>4.0138524100000003E-2</v>
      </c>
      <c r="AU140" s="21">
        <f>'Variables AMS'!AS274</f>
        <v>3.9981078099999998E-2</v>
      </c>
      <c r="AV140" s="21">
        <f>'Variables AMS'!AT274</f>
        <v>3.99781637E-2</v>
      </c>
      <c r="AW140" s="21">
        <f>'Variables AMS'!AU274</f>
        <v>3.9960317699999998E-2</v>
      </c>
      <c r="AX140" s="21">
        <f>'Variables AMS'!AV274</f>
        <v>3.9873356700000001E-2</v>
      </c>
    </row>
    <row r="141" spans="1:50" x14ac:dyDescent="0.25">
      <c r="A141" s="165"/>
      <c r="B141" s="167"/>
      <c r="C141" t="s">
        <v>157</v>
      </c>
      <c r="D141" s="21">
        <f>'Variables AMS'!B275</f>
        <v>2.3841462351468299</v>
      </c>
      <c r="E141" s="21">
        <f>'Variables AMS'!C275</f>
        <v>2.3937000732470999</v>
      </c>
      <c r="F141" s="21">
        <f>'Variables AMS'!D275</f>
        <v>2.407290309</v>
      </c>
      <c r="G141" s="21">
        <f>'Variables AMS'!E275</f>
        <v>2.4287353170000001</v>
      </c>
      <c r="H141" s="21">
        <f>'Variables AMS'!F275</f>
        <v>2.4537244399999998</v>
      </c>
      <c r="I141" s="21">
        <f>'Variables AMS'!G275</f>
        <v>2.3691022940000002</v>
      </c>
      <c r="J141" s="21">
        <f>'Variables AMS'!H275</f>
        <v>2.3301760539999998</v>
      </c>
      <c r="K141" s="21">
        <f>'Variables AMS'!I275</f>
        <v>2.3426041880000001</v>
      </c>
      <c r="L141" s="21">
        <f>'Variables AMS'!J275</f>
        <v>2.362304886</v>
      </c>
      <c r="M141" s="21">
        <f>'Variables AMS'!K275</f>
        <v>2.3508929190000001</v>
      </c>
      <c r="N141" s="21">
        <f>'Variables AMS'!L275</f>
        <v>2.3136165740000001</v>
      </c>
      <c r="O141" s="21">
        <f>'Variables AMS'!M275</f>
        <v>2.2459082110000002</v>
      </c>
      <c r="P141" s="21">
        <f>'Variables AMS'!N275</f>
        <v>2.281369684</v>
      </c>
      <c r="Q141" s="21">
        <f>'Variables AMS'!O275</f>
        <v>2.4344315929999998</v>
      </c>
      <c r="R141" s="21">
        <f>'Variables AMS'!P275</f>
        <v>2.677989218</v>
      </c>
      <c r="S141" s="21">
        <f>'Variables AMS'!Q275</f>
        <v>2.9087882</v>
      </c>
      <c r="T141" s="21">
        <f>'Variables AMS'!R275</f>
        <v>3.0999307859999998</v>
      </c>
      <c r="U141" s="21">
        <f>'Variables AMS'!S275</f>
        <v>3.1175436959999998</v>
      </c>
      <c r="V141" s="21">
        <f>'Variables AMS'!T275</f>
        <v>3.031580945</v>
      </c>
      <c r="W141" s="21">
        <f>'Variables AMS'!U275</f>
        <v>2.9106646409999999</v>
      </c>
      <c r="X141" s="21">
        <f>'Variables AMS'!V275</f>
        <v>2.9422108279999999</v>
      </c>
      <c r="Y141" s="21">
        <f>'Variables AMS'!W275</f>
        <v>3.0537721950000001</v>
      </c>
      <c r="Z141" s="21">
        <f>'Variables AMS'!X275</f>
        <v>3.0833402990000001</v>
      </c>
      <c r="AA141" s="21">
        <f>'Variables AMS'!Y275</f>
        <v>3.037857083</v>
      </c>
      <c r="AB141" s="21">
        <f>'Variables AMS'!Z275</f>
        <v>2.9572445100000002</v>
      </c>
      <c r="AC141" s="21">
        <f>'Variables AMS'!AA275</f>
        <v>2.8796496660000002</v>
      </c>
      <c r="AD141" s="21">
        <f>'Variables AMS'!AB275</f>
        <v>2.8158306839999998</v>
      </c>
      <c r="AE141" s="21">
        <f>'Variables AMS'!AC275</f>
        <v>2.734022613</v>
      </c>
      <c r="AF141" s="21">
        <f>'Variables AMS'!AD275</f>
        <v>2.6390362189999998</v>
      </c>
      <c r="AG141" s="21">
        <f>'Variables AMS'!AE275</f>
        <v>2.5383383460000002</v>
      </c>
      <c r="AH141" s="21">
        <f>'Variables AMS'!AF275</f>
        <v>2.436225592</v>
      </c>
      <c r="AI141" s="21">
        <f>'Variables AMS'!AG275</f>
        <v>2.3342646939999998</v>
      </c>
      <c r="AJ141" s="21">
        <f>'Variables AMS'!AH275</f>
        <v>2.1416138739999999</v>
      </c>
      <c r="AK141" s="21">
        <f>'Variables AMS'!AI275</f>
        <v>1.8824146399999999</v>
      </c>
      <c r="AL141" s="21">
        <f>'Variables AMS'!AJ275</f>
        <v>1.580137356</v>
      </c>
      <c r="AM141" s="21">
        <f>'Variables AMS'!AK275</f>
        <v>1.245963734</v>
      </c>
      <c r="AN141" s="21">
        <f>'Variables AMS'!AL275</f>
        <v>0.82161144750000004</v>
      </c>
      <c r="AO141" s="21">
        <f>'Variables AMS'!AM275</f>
        <v>0.68876622080000005</v>
      </c>
      <c r="AP141" s="21">
        <f>'Variables AMS'!AN275</f>
        <v>0.69206027219999999</v>
      </c>
      <c r="AQ141" s="21">
        <f>'Variables AMS'!AO275</f>
        <v>0.74842231879999999</v>
      </c>
      <c r="AR141" s="21">
        <f>'Variables AMS'!AP275</f>
        <v>0.80948462489999995</v>
      </c>
      <c r="AS141" s="21">
        <f>'Variables AMS'!AQ275</f>
        <v>0.85254983799999995</v>
      </c>
      <c r="AT141" s="21">
        <f>'Variables AMS'!AR275</f>
        <v>0.8738260216</v>
      </c>
      <c r="AU141" s="21">
        <f>'Variables AMS'!AS275</f>
        <v>0.88344415470000004</v>
      </c>
      <c r="AV141" s="21">
        <f>'Variables AMS'!AT275</f>
        <v>0.89062554370000002</v>
      </c>
      <c r="AW141" s="21">
        <f>'Variables AMS'!AU275</f>
        <v>0.89958276270000004</v>
      </c>
      <c r="AX141" s="21">
        <f>'Variables AMS'!AV275</f>
        <v>0.91075088189999998</v>
      </c>
    </row>
    <row r="142" spans="1:50" x14ac:dyDescent="0.25">
      <c r="A142" s="165"/>
      <c r="B142" s="167"/>
      <c r="C142" t="s">
        <v>158</v>
      </c>
      <c r="D142" s="21">
        <f>'Variables AMS'!B276</f>
        <v>3.8105852795219599</v>
      </c>
      <c r="E142" s="21">
        <f>'Variables AMS'!C276</f>
        <v>3.8258551963966601</v>
      </c>
      <c r="F142" s="21">
        <f>'Variables AMS'!D276</f>
        <v>3.8471854090000002</v>
      </c>
      <c r="G142" s="21">
        <f>'Variables AMS'!E276</f>
        <v>3.674143146</v>
      </c>
      <c r="H142" s="21">
        <f>'Variables AMS'!F276</f>
        <v>3.3997509429999999</v>
      </c>
      <c r="I142" s="21">
        <f>'Variables AMS'!G276</f>
        <v>2.978148644</v>
      </c>
      <c r="J142" s="21">
        <f>'Variables AMS'!H276</f>
        <v>2.6655319789999998</v>
      </c>
      <c r="K142" s="21">
        <f>'Variables AMS'!I276</f>
        <v>2.4528304570000001</v>
      </c>
      <c r="L142" s="21">
        <f>'Variables AMS'!J276</f>
        <v>2.2734868079999999</v>
      </c>
      <c r="M142" s="21">
        <f>'Variables AMS'!K276</f>
        <v>2.0829442519999999</v>
      </c>
      <c r="N142" s="21">
        <f>'Variables AMS'!L276</f>
        <v>1.887196337</v>
      </c>
      <c r="O142" s="21">
        <f>'Variables AMS'!M276</f>
        <v>1.6856764930000001</v>
      </c>
      <c r="P142" s="21">
        <f>'Variables AMS'!N276</f>
        <v>1.4299719790000001</v>
      </c>
      <c r="Q142" s="21">
        <f>'Variables AMS'!O276</f>
        <v>1.1833111359999999</v>
      </c>
      <c r="R142" s="21">
        <f>'Variables AMS'!P276</f>
        <v>0.95914347180000004</v>
      </c>
      <c r="S142" s="21">
        <f>'Variables AMS'!Q276</f>
        <v>0.72767017460000005</v>
      </c>
      <c r="T142" s="21">
        <f>'Variables AMS'!R276</f>
        <v>0.4917026182</v>
      </c>
      <c r="U142" s="21">
        <f>'Variables AMS'!S276</f>
        <v>0.40911459080000001</v>
      </c>
      <c r="V142" s="21">
        <f>'Variables AMS'!T276</f>
        <v>0.39523467340000001</v>
      </c>
      <c r="W142" s="21">
        <f>'Variables AMS'!U276</f>
        <v>0.40310363370000002</v>
      </c>
      <c r="X142" s="21">
        <f>'Variables AMS'!V276</f>
        <v>0.35845731260000002</v>
      </c>
      <c r="Y142" s="21">
        <f>'Variables AMS'!W276</f>
        <v>0.25518417780000002</v>
      </c>
      <c r="Z142" s="21">
        <f>'Variables AMS'!X276</f>
        <v>0.19431436860000001</v>
      </c>
      <c r="AA142" s="21">
        <f>'Variables AMS'!Y276</f>
        <v>0.15690104520000001</v>
      </c>
      <c r="AB142" s="21">
        <f>'Variables AMS'!Z276</f>
        <v>0.123746836</v>
      </c>
      <c r="AC142" s="21">
        <f>'Variables AMS'!AA276</f>
        <v>0.1133638778</v>
      </c>
      <c r="AD142" s="21">
        <f>'Variables AMS'!AB276</f>
        <v>0.1139409884</v>
      </c>
      <c r="AE142" s="21">
        <f>'Variables AMS'!AC276</f>
        <v>0.11061014399999999</v>
      </c>
      <c r="AF142" s="21">
        <f>'Variables AMS'!AD276</f>
        <v>0.1011659052</v>
      </c>
      <c r="AG142" s="21">
        <f>'Variables AMS'!AE276</f>
        <v>8.7312501900000006E-2</v>
      </c>
      <c r="AH142" s="21">
        <f>'Variables AMS'!AF276</f>
        <v>8.0890885300000007E-2</v>
      </c>
      <c r="AI142" s="21">
        <f>'Variables AMS'!AG276</f>
        <v>7.9305844099999995E-2</v>
      </c>
      <c r="AJ142" s="21">
        <f>'Variables AMS'!AH276</f>
        <v>7.9941575299999998E-2</v>
      </c>
      <c r="AK142" s="21">
        <f>'Variables AMS'!AI276</f>
        <v>8.08629924E-2</v>
      </c>
      <c r="AL142" s="21">
        <f>'Variables AMS'!AJ276</f>
        <v>8.1251183800000001E-2</v>
      </c>
      <c r="AM142" s="21">
        <f>'Variables AMS'!AK276</f>
        <v>8.1191936100000001E-2</v>
      </c>
      <c r="AN142" s="21">
        <f>'Variables AMS'!AL276</f>
        <v>8.0860050500000002E-2</v>
      </c>
      <c r="AO142" s="21">
        <f>'Variables AMS'!AM276</f>
        <v>8.0406417999999896E-2</v>
      </c>
      <c r="AP142" s="21">
        <f>'Variables AMS'!AN276</f>
        <v>7.9945496899999996E-2</v>
      </c>
      <c r="AQ142" s="21">
        <f>'Variables AMS'!AO276</f>
        <v>7.9518509500000001E-2</v>
      </c>
      <c r="AR142" s="21">
        <f>'Variables AMS'!AP276</f>
        <v>7.91263366E-2</v>
      </c>
      <c r="AS142" s="21">
        <f>'Variables AMS'!AQ276</f>
        <v>7.8734156400000005E-2</v>
      </c>
      <c r="AT142" s="21">
        <f>'Variables AMS'!AR276</f>
        <v>7.8410499999999994E-2</v>
      </c>
      <c r="AU142" s="21">
        <f>'Variables AMS'!AS276</f>
        <v>7.8137519200000005E-2</v>
      </c>
      <c r="AV142" s="21">
        <f>'Variables AMS'!AT276</f>
        <v>7.7881550600000002E-2</v>
      </c>
      <c r="AW142" s="21">
        <f>'Variables AMS'!AU276</f>
        <v>7.7616521800000005E-2</v>
      </c>
      <c r="AX142" s="21">
        <f>'Variables AMS'!AV276</f>
        <v>7.7333921400000005E-2</v>
      </c>
    </row>
    <row r="143" spans="1:50" x14ac:dyDescent="0.25">
      <c r="A143" s="165"/>
      <c r="B143" s="167"/>
      <c r="C143" t="s">
        <v>159</v>
      </c>
      <c r="D143" s="21">
        <f>'Variables AMS'!B277</f>
        <v>0.930906730121833</v>
      </c>
      <c r="E143" s="21">
        <f>'Variables AMS'!C277</f>
        <v>0.93463709366032899</v>
      </c>
      <c r="F143" s="21">
        <f>'Variables AMS'!D277</f>
        <v>0.93966921339999998</v>
      </c>
      <c r="G143" s="21">
        <f>'Variables AMS'!E277</f>
        <v>1.521151108</v>
      </c>
      <c r="H143" s="21">
        <f>'Variables AMS'!F277</f>
        <v>2.6372412459999999</v>
      </c>
      <c r="I143" s="21">
        <f>'Variables AMS'!G277</f>
        <v>3.8273809750000001</v>
      </c>
      <c r="J143" s="21">
        <f>'Variables AMS'!H277</f>
        <v>4.7945638840000004</v>
      </c>
      <c r="K143" s="21">
        <f>'Variables AMS'!I277</f>
        <v>5.4563227169999999</v>
      </c>
      <c r="L143" s="21">
        <f>'Variables AMS'!J277</f>
        <v>5.8625907599999998</v>
      </c>
      <c r="M143" s="21">
        <f>'Variables AMS'!K277</f>
        <v>6.0574521109999999</v>
      </c>
      <c r="N143" s="21">
        <f>'Variables AMS'!L277</f>
        <v>6.0883012699999997</v>
      </c>
      <c r="O143" s="21">
        <f>'Variables AMS'!M277</f>
        <v>5.9004695910000002</v>
      </c>
      <c r="P143" s="21">
        <f>'Variables AMS'!N277</f>
        <v>5.9709938239999998</v>
      </c>
      <c r="Q143" s="21">
        <f>'Variables AMS'!O277</f>
        <v>6.3698310429999996</v>
      </c>
      <c r="R143" s="21">
        <f>'Variables AMS'!P277</f>
        <v>7.026543223</v>
      </c>
      <c r="S143" s="21">
        <f>'Variables AMS'!Q277</f>
        <v>7.6678456150000001</v>
      </c>
      <c r="T143" s="21">
        <f>'Variables AMS'!R277</f>
        <v>8.2130969559999905</v>
      </c>
      <c r="U143" s="21">
        <f>'Variables AMS'!S277</f>
        <v>8.41924955</v>
      </c>
      <c r="V143" s="21">
        <f>'Variables AMS'!T277</f>
        <v>8.4108027229999998</v>
      </c>
      <c r="W143" s="21">
        <f>'Variables AMS'!U277</f>
        <v>8.3097558940000003</v>
      </c>
      <c r="X143" s="21">
        <f>'Variables AMS'!V277</f>
        <v>8.3464264589999999</v>
      </c>
      <c r="Y143" s="21">
        <f>'Variables AMS'!W277</f>
        <v>8.4363132709999995</v>
      </c>
      <c r="Z143" s="21">
        <f>'Variables AMS'!X277</f>
        <v>8.5683956739999996</v>
      </c>
      <c r="AA143" s="21">
        <f>'Variables AMS'!Y277</f>
        <v>8.6949761760000008</v>
      </c>
      <c r="AB143" s="21">
        <f>'Variables AMS'!Z277</f>
        <v>8.7917512910000006</v>
      </c>
      <c r="AC143" s="21">
        <f>'Variables AMS'!AA277</f>
        <v>8.8693711539999995</v>
      </c>
      <c r="AD143" s="21">
        <f>'Variables AMS'!AB277</f>
        <v>8.9347105970000005</v>
      </c>
      <c r="AE143" s="21">
        <f>'Variables AMS'!AC277</f>
        <v>9.1121621180000005</v>
      </c>
      <c r="AF143" s="21">
        <f>'Variables AMS'!AD277</f>
        <v>9.3178776259999996</v>
      </c>
      <c r="AG143" s="21">
        <f>'Variables AMS'!AE277</f>
        <v>9.4797039600000002</v>
      </c>
      <c r="AH143" s="21">
        <f>'Variables AMS'!AF277</f>
        <v>9.5289641110000005</v>
      </c>
      <c r="AI143" s="21">
        <f>'Variables AMS'!AG277</f>
        <v>9.4786900630000002</v>
      </c>
      <c r="AJ143" s="21">
        <f>'Variables AMS'!AH277</f>
        <v>9.5894570849999994</v>
      </c>
      <c r="AK143" s="21">
        <f>'Variables AMS'!AI277</f>
        <v>9.8083113560000008</v>
      </c>
      <c r="AL143" s="21">
        <f>'Variables AMS'!AJ277</f>
        <v>10.05860964</v>
      </c>
      <c r="AM143" s="21">
        <f>'Variables AMS'!AK277</f>
        <v>10.29664758</v>
      </c>
      <c r="AN143" s="21">
        <f>'Variables AMS'!AL277</f>
        <v>10.49961347</v>
      </c>
      <c r="AO143" s="21">
        <f>'Variables AMS'!AM277</f>
        <v>10.670489160000001</v>
      </c>
      <c r="AP143" s="21">
        <f>'Variables AMS'!AN277</f>
        <v>10.814686480000001</v>
      </c>
      <c r="AQ143" s="21">
        <f>'Variables AMS'!AO277</f>
        <v>10.938449439999999</v>
      </c>
      <c r="AR143" s="21">
        <f>'Variables AMS'!AP277</f>
        <v>11.046384659999999</v>
      </c>
      <c r="AS143" s="21">
        <f>'Variables AMS'!AQ277</f>
        <v>11.137674240000001</v>
      </c>
      <c r="AT143" s="21">
        <f>'Variables AMS'!AR277</f>
        <v>11.265238289999999</v>
      </c>
      <c r="AU143" s="21">
        <f>'Variables AMS'!AS277</f>
        <v>11.41436369</v>
      </c>
      <c r="AV143" s="21">
        <f>'Variables AMS'!AT277</f>
        <v>11.56462542</v>
      </c>
      <c r="AW143" s="21">
        <f>'Variables AMS'!AU277</f>
        <v>11.702876740000001</v>
      </c>
      <c r="AX143" s="21">
        <f>'Variables AMS'!AV277</f>
        <v>11.825343139999999</v>
      </c>
    </row>
    <row r="144" spans="1:50" x14ac:dyDescent="0.25">
      <c r="A144" s="165"/>
      <c r="B144" s="167"/>
      <c r="C144" t="s">
        <v>160</v>
      </c>
      <c r="D144" s="21">
        <f>'Variables AMS'!B278</f>
        <v>0.86972634063657295</v>
      </c>
      <c r="E144" s="21">
        <f>'Variables AMS'!C278</f>
        <v>0.873211539877914</v>
      </c>
      <c r="F144" s="21">
        <f>'Variables AMS'!D278</f>
        <v>0.87797364020000002</v>
      </c>
      <c r="G144" s="21">
        <f>'Variables AMS'!E278</f>
        <v>1.064028738</v>
      </c>
      <c r="H144" s="21">
        <f>'Variables AMS'!F278</f>
        <v>1.4450330179999999</v>
      </c>
      <c r="I144" s="21">
        <f>'Variables AMS'!G278</f>
        <v>1.942840227</v>
      </c>
      <c r="J144" s="21">
        <f>'Variables AMS'!H278</f>
        <v>2.6347047990000001</v>
      </c>
      <c r="K144" s="21">
        <f>'Variables AMS'!I278</f>
        <v>3.575178245</v>
      </c>
      <c r="L144" s="21">
        <f>'Variables AMS'!J278</f>
        <v>4.7947837499999997</v>
      </c>
      <c r="M144" s="21">
        <f>'Variables AMS'!K278</f>
        <v>6.3285644339999996</v>
      </c>
      <c r="N144" s="21">
        <f>'Variables AMS'!L278</f>
        <v>8.277123478</v>
      </c>
      <c r="O144" s="21">
        <f>'Variables AMS'!M278</f>
        <v>10.708335679999999</v>
      </c>
      <c r="P144" s="21">
        <f>'Variables AMS'!N278</f>
        <v>12.09350598</v>
      </c>
      <c r="Q144" s="21">
        <f>'Variables AMS'!O278</f>
        <v>12.83691469</v>
      </c>
      <c r="R144" s="21">
        <f>'Variables AMS'!P278</f>
        <v>13.57026024</v>
      </c>
      <c r="S144" s="21">
        <f>'Variables AMS'!Q278</f>
        <v>14.29236633</v>
      </c>
      <c r="T144" s="21">
        <f>'Variables AMS'!R278</f>
        <v>15.063001099999999</v>
      </c>
      <c r="U144" s="21">
        <f>'Variables AMS'!S278</f>
        <v>15.390908619999999</v>
      </c>
      <c r="V144" s="21">
        <f>'Variables AMS'!T278</f>
        <v>15.41099122</v>
      </c>
      <c r="W144" s="21">
        <f>'Variables AMS'!U278</f>
        <v>15.27304079</v>
      </c>
      <c r="X144" s="21">
        <f>'Variables AMS'!V278</f>
        <v>15.43788632</v>
      </c>
      <c r="Y144" s="21">
        <f>'Variables AMS'!W278</f>
        <v>15.608272729999999</v>
      </c>
      <c r="Z144" s="21">
        <f>'Variables AMS'!X278</f>
        <v>16.14404304</v>
      </c>
      <c r="AA144" s="21">
        <f>'Variables AMS'!Y278</f>
        <v>16.739973079999999</v>
      </c>
      <c r="AB144" s="21">
        <f>'Variables AMS'!Z278</f>
        <v>17.16018072</v>
      </c>
      <c r="AC144" s="21">
        <f>'Variables AMS'!AA278</f>
        <v>17.331659999999999</v>
      </c>
      <c r="AD144" s="21">
        <f>'Variables AMS'!AB278</f>
        <v>17.27164947</v>
      </c>
      <c r="AE144" s="21">
        <f>'Variables AMS'!AC278</f>
        <v>17.569985989999999</v>
      </c>
      <c r="AF144" s="21">
        <f>'Variables AMS'!AD278</f>
        <v>18.103200770000001</v>
      </c>
      <c r="AG144" s="21">
        <f>'Variables AMS'!AE278</f>
        <v>18.694369869999999</v>
      </c>
      <c r="AH144" s="21">
        <f>'Variables AMS'!AF278</f>
        <v>19.154328670000002</v>
      </c>
      <c r="AI144" s="21">
        <f>'Variables AMS'!AG278</f>
        <v>19.470364620000002</v>
      </c>
      <c r="AJ144" s="21">
        <f>'Variables AMS'!AH278</f>
        <v>19.677384270000001</v>
      </c>
      <c r="AK144" s="21">
        <f>'Variables AMS'!AI278</f>
        <v>19.830804990000001</v>
      </c>
      <c r="AL144" s="21">
        <f>'Variables AMS'!AJ278</f>
        <v>19.965314020000001</v>
      </c>
      <c r="AM144" s="21">
        <f>'Variables AMS'!AK278</f>
        <v>20.111544800000001</v>
      </c>
      <c r="AN144" s="21">
        <f>'Variables AMS'!AL278</f>
        <v>20.25139532</v>
      </c>
      <c r="AO144" s="21">
        <f>'Variables AMS'!AM278</f>
        <v>20.41022233</v>
      </c>
      <c r="AP144" s="21">
        <f>'Variables AMS'!AN278</f>
        <v>20.562070609999999</v>
      </c>
      <c r="AQ144" s="21">
        <f>'Variables AMS'!AO278</f>
        <v>20.688585410000002</v>
      </c>
      <c r="AR144" s="21">
        <f>'Variables AMS'!AP278</f>
        <v>20.784483009999999</v>
      </c>
      <c r="AS144" s="21">
        <f>'Variables AMS'!AQ278</f>
        <v>20.846425570000001</v>
      </c>
      <c r="AT144" s="21">
        <f>'Variables AMS'!AR278</f>
        <v>20.18948778</v>
      </c>
      <c r="AU144" s="21">
        <f>'Variables AMS'!AS278</f>
        <v>19.04605454</v>
      </c>
      <c r="AV144" s="21">
        <f>'Variables AMS'!AT278</f>
        <v>17.67254569</v>
      </c>
      <c r="AW144" s="21">
        <f>'Variables AMS'!AU278</f>
        <v>16.182567880000001</v>
      </c>
      <c r="AX144" s="21">
        <f>'Variables AMS'!AV278</f>
        <v>14.563792299999999</v>
      </c>
    </row>
    <row r="145" spans="1:50" x14ac:dyDescent="0.25">
      <c r="A145" s="165"/>
      <c r="B145" s="167"/>
      <c r="C145" t="s">
        <v>237</v>
      </c>
      <c r="D145" s="21">
        <f>'Variables AMS'!B279</f>
        <v>9.9222405427355298</v>
      </c>
      <c r="E145" s="21">
        <f>'Variables AMS'!C279</f>
        <v>9.96200130838813</v>
      </c>
      <c r="F145" s="21">
        <f>'Variables AMS'!D279</f>
        <v>10.017940400000001</v>
      </c>
      <c r="G145" s="21">
        <f>'Variables AMS'!E279</f>
        <v>9.8643950030000003</v>
      </c>
      <c r="H145" s="21">
        <f>'Variables AMS'!F279</f>
        <v>9.5853573549999904</v>
      </c>
      <c r="I145" s="21">
        <f>'Variables AMS'!G279</f>
        <v>8.8661750379999997</v>
      </c>
      <c r="J145" s="21">
        <f>'Variables AMS'!H279</f>
        <v>8.3646047919999997</v>
      </c>
      <c r="K145" s="21">
        <f>'Variables AMS'!I279</f>
        <v>8.0853159849999905</v>
      </c>
      <c r="L145" s="21">
        <f>'Variables AMS'!J279</f>
        <v>7.8534223360000004</v>
      </c>
      <c r="M145" s="21">
        <f>'Variables AMS'!K279</f>
        <v>7.5178716669999996</v>
      </c>
      <c r="N145" s="21">
        <f>'Variables AMS'!L279</f>
        <v>7.1094027210000004</v>
      </c>
      <c r="O145" s="21">
        <f>'Variables AMS'!M279</f>
        <v>6.628932023</v>
      </c>
      <c r="P145" s="21">
        <f>'Variables AMS'!N279</f>
        <v>6.6688623619999996</v>
      </c>
      <c r="Q145" s="21">
        <f>'Variables AMS'!O279</f>
        <v>7.1760440750000001</v>
      </c>
      <c r="R145" s="21">
        <f>'Variables AMS'!P279</f>
        <v>7.9985968620000003</v>
      </c>
      <c r="S145" s="21">
        <f>'Variables AMS'!Q279</f>
        <v>8.7813862129999904</v>
      </c>
      <c r="T145" s="21">
        <f>'Variables AMS'!R279</f>
        <v>9.4208919550000001</v>
      </c>
      <c r="U145" s="21">
        <f>'Variables AMS'!S279</f>
        <v>9.7811049400000005</v>
      </c>
      <c r="V145" s="21">
        <f>'Variables AMS'!T279</f>
        <v>9.9809948419999994</v>
      </c>
      <c r="W145" s="21">
        <f>'Variables AMS'!U279</f>
        <v>10.115136720000001</v>
      </c>
      <c r="X145" s="21">
        <f>'Variables AMS'!V279</f>
        <v>10.1029781</v>
      </c>
      <c r="Y145" s="21">
        <f>'Variables AMS'!W279</f>
        <v>9.9714126660000009</v>
      </c>
      <c r="Z145" s="21">
        <f>'Variables AMS'!X279</f>
        <v>9.8455794720000007</v>
      </c>
      <c r="AA145" s="21">
        <f>'Variables AMS'!Y279</f>
        <v>9.7507976289999903</v>
      </c>
      <c r="AB145" s="21">
        <f>'Variables AMS'!Z279</f>
        <v>9.6805576529999904</v>
      </c>
      <c r="AC145" s="21">
        <f>'Variables AMS'!AA279</f>
        <v>9.6404683989999995</v>
      </c>
      <c r="AD145" s="21">
        <f>'Variables AMS'!AB279</f>
        <v>9.6184778340000001</v>
      </c>
      <c r="AE145" s="21">
        <f>'Variables AMS'!AC279</f>
        <v>9.6180717169999994</v>
      </c>
      <c r="AF145" s="21">
        <f>'Variables AMS'!AD279</f>
        <v>9.6253435780000007</v>
      </c>
      <c r="AG145" s="21">
        <f>'Variables AMS'!AE279</f>
        <v>9.6320491169999904</v>
      </c>
      <c r="AH145" s="21">
        <f>'Variables AMS'!AF279</f>
        <v>9.5958836979999997</v>
      </c>
      <c r="AI145" s="21">
        <f>'Variables AMS'!AG279</f>
        <v>9.5317761329999904</v>
      </c>
      <c r="AJ145" s="21">
        <f>'Variables AMS'!AH279</f>
        <v>9.4464104809999903</v>
      </c>
      <c r="AK145" s="21">
        <f>'Variables AMS'!AI279</f>
        <v>9.3539141039999905</v>
      </c>
      <c r="AL145" s="21">
        <f>'Variables AMS'!AJ279</f>
        <v>9.2628641540000007</v>
      </c>
      <c r="AM145" s="21">
        <f>'Variables AMS'!AK279</f>
        <v>9.1943595990000002</v>
      </c>
      <c r="AN145" s="21">
        <f>'Variables AMS'!AL279</f>
        <v>9.1357716010000001</v>
      </c>
      <c r="AO145" s="21">
        <f>'Variables AMS'!AM279</f>
        <v>9.1093635259999903</v>
      </c>
      <c r="AP145" s="21">
        <f>'Variables AMS'!AN279</f>
        <v>9.0981970929999996</v>
      </c>
      <c r="AQ145" s="21">
        <f>'Variables AMS'!AO279</f>
        <v>9.0888087829999904</v>
      </c>
      <c r="AR145" s="21">
        <f>'Variables AMS'!AP279</f>
        <v>9.0758242839999994</v>
      </c>
      <c r="AS145" s="21">
        <f>'Variables AMS'!AQ279</f>
        <v>9.0567952270000003</v>
      </c>
      <c r="AT145" s="21">
        <f>'Variables AMS'!AR279</f>
        <v>9.0195609010000002</v>
      </c>
      <c r="AU145" s="21">
        <f>'Variables AMS'!AS279</f>
        <v>8.9738761080000007</v>
      </c>
      <c r="AV145" s="21">
        <f>'Variables AMS'!AT279</f>
        <v>8.9267998479999999</v>
      </c>
      <c r="AW145" s="21">
        <f>'Variables AMS'!AU279</f>
        <v>8.8807524069999904</v>
      </c>
      <c r="AX145" s="21">
        <f>'Variables AMS'!AV279</f>
        <v>8.8356862310000004</v>
      </c>
    </row>
    <row r="146" spans="1:50" x14ac:dyDescent="0.25">
      <c r="A146" s="165"/>
      <c r="B146" s="167"/>
      <c r="C146" t="s">
        <v>161</v>
      </c>
      <c r="D146" s="21">
        <f>'Variables AMS'!B280</f>
        <v>1.0272700044601699</v>
      </c>
      <c r="E146" s="21">
        <f>'Variables AMS'!C280</f>
        <v>1.0313865184403901</v>
      </c>
      <c r="F146" s="21">
        <f>'Variables AMS'!D280</f>
        <v>1.037218513</v>
      </c>
      <c r="G146" s="21">
        <f>'Variables AMS'!E280</f>
        <v>1.127279151</v>
      </c>
      <c r="H146" s="21">
        <f>'Variables AMS'!F280</f>
        <v>1.282676215</v>
      </c>
      <c r="I146" s="21">
        <f>'Variables AMS'!G280</f>
        <v>1.414072386</v>
      </c>
      <c r="J146" s="21">
        <f>'Variables AMS'!H280</f>
        <v>1.580992135</v>
      </c>
      <c r="K146" s="21">
        <f>'Variables AMS'!I280</f>
        <v>1.790864459</v>
      </c>
      <c r="L146" s="21">
        <f>'Variables AMS'!J280</f>
        <v>2.0228578590000001</v>
      </c>
      <c r="M146" s="21">
        <f>'Variables AMS'!K280</f>
        <v>2.253251578</v>
      </c>
      <c r="N146" s="21">
        <f>'Variables AMS'!L280</f>
        <v>2.484725718</v>
      </c>
      <c r="O146" s="21">
        <f>'Variables AMS'!M280</f>
        <v>2.7064695670000001</v>
      </c>
      <c r="P146" s="21">
        <f>'Variables AMS'!N280</f>
        <v>2.611495262</v>
      </c>
      <c r="Q146" s="21">
        <f>'Variables AMS'!O280</f>
        <v>2.3931722459999998</v>
      </c>
      <c r="R146" s="21">
        <f>'Variables AMS'!P280</f>
        <v>2.1932194730000001</v>
      </c>
      <c r="S146" s="21">
        <f>'Variables AMS'!Q280</f>
        <v>1.9995090959999999</v>
      </c>
      <c r="T146" s="21">
        <f>'Variables AMS'!R280</f>
        <v>1.81573549</v>
      </c>
      <c r="U146" s="21">
        <f>'Variables AMS'!S280</f>
        <v>1.788926515</v>
      </c>
      <c r="V146" s="21">
        <f>'Variables AMS'!T280</f>
        <v>1.8507074809999999</v>
      </c>
      <c r="W146" s="21">
        <f>'Variables AMS'!U280</f>
        <v>1.935552215</v>
      </c>
      <c r="X146" s="21">
        <f>'Variables AMS'!V280</f>
        <v>2.0905581799999999</v>
      </c>
      <c r="Y146" s="21">
        <f>'Variables AMS'!W280</f>
        <v>2.2557276260000001</v>
      </c>
      <c r="Z146" s="21">
        <f>'Variables AMS'!X280</f>
        <v>2.2959040489999998</v>
      </c>
      <c r="AA146" s="21">
        <f>'Variables AMS'!Y280</f>
        <v>2.2502556820000001</v>
      </c>
      <c r="AB146" s="21">
        <f>'Variables AMS'!Z280</f>
        <v>2.1775372200000001</v>
      </c>
      <c r="AC146" s="21">
        <f>'Variables AMS'!AA280</f>
        <v>2.1153278100000001</v>
      </c>
      <c r="AD146" s="21">
        <f>'Variables AMS'!AB280</f>
        <v>2.0708623799999999</v>
      </c>
      <c r="AE146" s="21">
        <f>'Variables AMS'!AC280</f>
        <v>2.0824581740000001</v>
      </c>
      <c r="AF146" s="21">
        <f>'Variables AMS'!AD280</f>
        <v>2.1244181800000002</v>
      </c>
      <c r="AG146" s="21">
        <f>'Variables AMS'!AE280</f>
        <v>2.1733489459999999</v>
      </c>
      <c r="AH146" s="21">
        <f>'Variables AMS'!AF280</f>
        <v>2.2101082330000001</v>
      </c>
      <c r="AI146" s="21">
        <f>'Variables AMS'!AG280</f>
        <v>2.2343162589999999</v>
      </c>
      <c r="AJ146" s="21">
        <f>'Variables AMS'!AH280</f>
        <v>2.271883586</v>
      </c>
      <c r="AK146" s="21">
        <f>'Variables AMS'!AI280</f>
        <v>2.3186423600000001</v>
      </c>
      <c r="AL146" s="21">
        <f>'Variables AMS'!AJ280</f>
        <v>2.36792969</v>
      </c>
      <c r="AM146" s="21">
        <f>'Variables AMS'!AK280</f>
        <v>2.4178148739999998</v>
      </c>
      <c r="AN146" s="21">
        <f>'Variables AMS'!AL280</f>
        <v>2.4649051559999999</v>
      </c>
      <c r="AO146" s="21">
        <f>'Variables AMS'!AM280</f>
        <v>2.4812495530000001</v>
      </c>
      <c r="AP146" s="21">
        <f>'Variables AMS'!AN280</f>
        <v>2.4788641409999999</v>
      </c>
      <c r="AQ146" s="21">
        <f>'Variables AMS'!AO280</f>
        <v>2.4709369080000001</v>
      </c>
      <c r="AR146" s="21">
        <f>'Variables AMS'!AP280</f>
        <v>2.4647407430000001</v>
      </c>
      <c r="AS146" s="21">
        <f>'Variables AMS'!AQ280</f>
        <v>2.4613240099999998</v>
      </c>
      <c r="AT146" s="21">
        <f>'Variables AMS'!AR280</f>
        <v>2.4622385840000001</v>
      </c>
      <c r="AU146" s="21">
        <f>'Variables AMS'!AS280</f>
        <v>2.4656174119999998</v>
      </c>
      <c r="AV146" s="21">
        <f>'Variables AMS'!AT280</f>
        <v>2.4694724510000001</v>
      </c>
      <c r="AW146" s="21">
        <f>'Variables AMS'!AU280</f>
        <v>2.472620032</v>
      </c>
      <c r="AX146" s="21">
        <f>'Variables AMS'!AV280</f>
        <v>2.4747992399999998</v>
      </c>
    </row>
    <row r="147" spans="1:50" x14ac:dyDescent="0.25">
      <c r="A147" s="165"/>
      <c r="B147" s="168" t="s">
        <v>313</v>
      </c>
      <c r="C147" t="s">
        <v>162</v>
      </c>
      <c r="D147" s="21">
        <f>'Variables AMS'!B281</f>
        <v>22.439119859509798</v>
      </c>
      <c r="E147" s="21">
        <f>'Variables AMS'!C281</f>
        <v>22.5290387223253</v>
      </c>
      <c r="F147" s="21">
        <f>'Variables AMS'!D281</f>
        <v>22.649921240000001</v>
      </c>
      <c r="G147" s="21">
        <f>'Variables AMS'!E281</f>
        <v>22.447716499999999</v>
      </c>
      <c r="H147" s="21">
        <f>'Variables AMS'!F281</f>
        <v>21.631643390000001</v>
      </c>
      <c r="I147" s="21">
        <f>'Variables AMS'!G281</f>
        <v>20.34174938</v>
      </c>
      <c r="J147" s="21">
        <f>'Variables AMS'!H281</f>
        <v>19.72780238</v>
      </c>
      <c r="K147" s="21">
        <f>'Variables AMS'!I281</f>
        <v>19.317221150000002</v>
      </c>
      <c r="L147" s="21">
        <f>'Variables AMS'!J281</f>
        <v>18.556811280000002</v>
      </c>
      <c r="M147" s="21">
        <f>'Variables AMS'!K281</f>
        <v>17.796713459999999</v>
      </c>
      <c r="N147" s="21">
        <f>'Variables AMS'!L281</f>
        <v>17.335586559999999</v>
      </c>
      <c r="O147" s="21">
        <f>'Variables AMS'!M281</f>
        <v>17.29100575</v>
      </c>
      <c r="P147" s="21">
        <f>'Variables AMS'!N281</f>
        <v>17.46487355</v>
      </c>
      <c r="Q147" s="21">
        <f>'Variables AMS'!O281</f>
        <v>17.43015699</v>
      </c>
      <c r="R147" s="21">
        <f>'Variables AMS'!P281</f>
        <v>16.696038389999998</v>
      </c>
      <c r="S147" s="21">
        <f>'Variables AMS'!Q281</f>
        <v>15.831260260000001</v>
      </c>
      <c r="T147" s="21">
        <f>'Variables AMS'!R281</f>
        <v>15.007764720000001</v>
      </c>
      <c r="U147" s="21">
        <f>'Variables AMS'!S281</f>
        <v>14.19026822</v>
      </c>
      <c r="V147" s="21">
        <f>'Variables AMS'!T281</f>
        <v>13.378651100000001</v>
      </c>
      <c r="W147" s="21">
        <f>'Variables AMS'!U281</f>
        <v>12.59114261</v>
      </c>
      <c r="X147" s="21">
        <f>'Variables AMS'!V281</f>
        <v>12.347789369999999</v>
      </c>
      <c r="Y147" s="21">
        <f>'Variables AMS'!W281</f>
        <v>12.283291820000001</v>
      </c>
      <c r="Z147" s="21">
        <f>'Variables AMS'!X281</f>
        <v>11.965915369999999</v>
      </c>
      <c r="AA147" s="21">
        <f>'Variables AMS'!Y281</f>
        <v>11.45212551</v>
      </c>
      <c r="AB147" s="21">
        <f>'Variables AMS'!Z281</f>
        <v>10.84539079</v>
      </c>
      <c r="AC147" s="21">
        <f>'Variables AMS'!AA281</f>
        <v>10.116481889999999</v>
      </c>
      <c r="AD147" s="21">
        <f>'Variables AMS'!AB281</f>
        <v>9.3677539519999904</v>
      </c>
      <c r="AE147" s="21">
        <f>'Variables AMS'!AC281</f>
        <v>8.4626047040000003</v>
      </c>
      <c r="AF147" s="21">
        <f>'Variables AMS'!AD281</f>
        <v>7.5428546709999997</v>
      </c>
      <c r="AG147" s="21">
        <f>'Variables AMS'!AE281</f>
        <v>6.6869856700000003</v>
      </c>
      <c r="AH147" s="21">
        <f>'Variables AMS'!AF281</f>
        <v>6.0961467010000003</v>
      </c>
      <c r="AI147" s="21">
        <f>'Variables AMS'!AG281</f>
        <v>5.6534767199999996</v>
      </c>
      <c r="AJ147" s="21">
        <f>'Variables AMS'!AH281</f>
        <v>5.2698322429999997</v>
      </c>
      <c r="AK147" s="21">
        <f>'Variables AMS'!AI281</f>
        <v>4.9010257599999996</v>
      </c>
      <c r="AL147" s="21">
        <f>'Variables AMS'!AJ281</f>
        <v>4.5366646160000004</v>
      </c>
      <c r="AM147" s="21">
        <f>'Variables AMS'!AK281</f>
        <v>4.6840863749999997</v>
      </c>
      <c r="AN147" s="21">
        <f>'Variables AMS'!AL281</f>
        <v>5.1047502969999998</v>
      </c>
      <c r="AO147" s="21">
        <f>'Variables AMS'!AM281</f>
        <v>4.9704455909999998</v>
      </c>
      <c r="AP147" s="21">
        <f>'Variables AMS'!AN281</f>
        <v>4.4551784200000002</v>
      </c>
      <c r="AQ147" s="21">
        <f>'Variables AMS'!AO281</f>
        <v>3.8490414570000002</v>
      </c>
      <c r="AR147" s="21">
        <f>'Variables AMS'!AP281</f>
        <v>3.2997401559999999</v>
      </c>
      <c r="AS147" s="21">
        <f>'Variables AMS'!AQ281</f>
        <v>2.827638925</v>
      </c>
      <c r="AT147" s="21">
        <f>'Variables AMS'!AR281</f>
        <v>2.7752246729999999</v>
      </c>
      <c r="AU147" s="21">
        <f>'Variables AMS'!AS281</f>
        <v>2.9389199970000002</v>
      </c>
      <c r="AV147" s="21">
        <f>'Variables AMS'!AT281</f>
        <v>3.1657686059999999</v>
      </c>
      <c r="AW147" s="21">
        <f>'Variables AMS'!AU281</f>
        <v>3.3641505550000002</v>
      </c>
      <c r="AX147" s="21">
        <f>'Variables AMS'!AV281</f>
        <v>3.5059369029999998</v>
      </c>
    </row>
    <row r="148" spans="1:50" x14ac:dyDescent="0.25">
      <c r="A148" s="165"/>
      <c r="B148" s="168"/>
      <c r="C148" t="s">
        <v>163</v>
      </c>
      <c r="D148" s="21">
        <f>'Variables AMS'!B282</f>
        <v>2.4210524975594598</v>
      </c>
      <c r="E148" s="21">
        <f>'Variables AMS'!C282</f>
        <v>2.4307542277859602</v>
      </c>
      <c r="F148" s="21">
        <f>'Variables AMS'!D282</f>
        <v>2.4425084579999998</v>
      </c>
      <c r="G148" s="21">
        <f>'Variables AMS'!E282</f>
        <v>3.3627461169999999</v>
      </c>
      <c r="H148" s="21">
        <f>'Variables AMS'!F282</f>
        <v>4.9470265290000004</v>
      </c>
      <c r="I148" s="21">
        <f>'Variables AMS'!G282</f>
        <v>6.7234705840000002</v>
      </c>
      <c r="J148" s="21">
        <f>'Variables AMS'!H282</f>
        <v>8.5026765090000005</v>
      </c>
      <c r="K148" s="21">
        <f>'Variables AMS'!I282</f>
        <v>9.9608524430000003</v>
      </c>
      <c r="L148" s="21">
        <f>'Variables AMS'!J282</f>
        <v>10.853952380000001</v>
      </c>
      <c r="M148" s="21">
        <f>'Variables AMS'!K282</f>
        <v>11.465833979999999</v>
      </c>
      <c r="N148" s="21">
        <f>'Variables AMS'!L282</f>
        <v>12.072826900000001</v>
      </c>
      <c r="O148" s="21">
        <f>'Variables AMS'!M282</f>
        <v>12.75063181</v>
      </c>
      <c r="P148" s="21">
        <f>'Variables AMS'!N282</f>
        <v>13.40134946</v>
      </c>
      <c r="Q148" s="21">
        <f>'Variables AMS'!O282</f>
        <v>13.805882499999999</v>
      </c>
      <c r="R148" s="21">
        <f>'Variables AMS'!P282</f>
        <v>13.60441808</v>
      </c>
      <c r="S148" s="21">
        <f>'Variables AMS'!Q282</f>
        <v>13.280237570000001</v>
      </c>
      <c r="T148" s="21">
        <f>'Variables AMS'!R282</f>
        <v>13.00565939</v>
      </c>
      <c r="U148" s="21">
        <f>'Variables AMS'!S282</f>
        <v>13.149393890000001</v>
      </c>
      <c r="V148" s="21">
        <f>'Variables AMS'!T282</f>
        <v>13.349629240000001</v>
      </c>
      <c r="W148" s="21">
        <f>'Variables AMS'!U282</f>
        <v>13.837017660000001</v>
      </c>
      <c r="X148" s="21">
        <f>'Variables AMS'!V282</f>
        <v>13.89082013</v>
      </c>
      <c r="Y148" s="21">
        <f>'Variables AMS'!W282</f>
        <v>13.837944589999999</v>
      </c>
      <c r="Z148" s="21">
        <f>'Variables AMS'!X282</f>
        <v>13.74567826</v>
      </c>
      <c r="AA148" s="21">
        <f>'Variables AMS'!Y282</f>
        <v>13.6582256</v>
      </c>
      <c r="AB148" s="21">
        <f>'Variables AMS'!Z282</f>
        <v>13.55763316</v>
      </c>
      <c r="AC148" s="21">
        <f>'Variables AMS'!AA282</f>
        <v>13.27692989</v>
      </c>
      <c r="AD148" s="21">
        <f>'Variables AMS'!AB282</f>
        <v>12.88964288</v>
      </c>
      <c r="AE148" s="21">
        <f>'Variables AMS'!AC282</f>
        <v>13.066757020000001</v>
      </c>
      <c r="AF148" s="21">
        <f>'Variables AMS'!AD282</f>
        <v>13.60664375</v>
      </c>
      <c r="AG148" s="21">
        <f>'Variables AMS'!AE282</f>
        <v>14.26175823</v>
      </c>
      <c r="AH148" s="21">
        <f>'Variables AMS'!AF282</f>
        <v>14.48108903</v>
      </c>
      <c r="AI148" s="21">
        <f>'Variables AMS'!AG282</f>
        <v>14.35794896</v>
      </c>
      <c r="AJ148" s="21">
        <f>'Variables AMS'!AH282</f>
        <v>14.14528209</v>
      </c>
      <c r="AK148" s="21">
        <f>'Variables AMS'!AI282</f>
        <v>13.96208725</v>
      </c>
      <c r="AL148" s="21">
        <f>'Variables AMS'!AJ282</f>
        <v>13.830251130000001</v>
      </c>
      <c r="AM148" s="21">
        <f>'Variables AMS'!AK282</f>
        <v>12.62026938</v>
      </c>
      <c r="AN148" s="21">
        <f>'Variables AMS'!AL282</f>
        <v>10.81922675</v>
      </c>
      <c r="AO148" s="21">
        <f>'Variables AMS'!AM282</f>
        <v>10.370746799999999</v>
      </c>
      <c r="AP148" s="21">
        <f>'Variables AMS'!AN282</f>
        <v>10.818381430000001</v>
      </c>
      <c r="AQ148" s="21">
        <f>'Variables AMS'!AO282</f>
        <v>11.65722519</v>
      </c>
      <c r="AR148" s="21">
        <f>'Variables AMS'!AP282</f>
        <v>12.52452692</v>
      </c>
      <c r="AS148" s="21">
        <f>'Variables AMS'!AQ282</f>
        <v>13.249597959999999</v>
      </c>
      <c r="AT148" s="21">
        <f>'Variables AMS'!AR282</f>
        <v>12.87308249</v>
      </c>
      <c r="AU148" s="21">
        <f>'Variables AMS'!AS282</f>
        <v>11.84163178</v>
      </c>
      <c r="AV148" s="21">
        <f>'Variables AMS'!AT282</f>
        <v>10.694909859999999</v>
      </c>
      <c r="AW148" s="21">
        <f>'Variables AMS'!AU282</f>
        <v>9.682813908</v>
      </c>
      <c r="AX148" s="21">
        <f>'Variables AMS'!AV282</f>
        <v>8.8340101270000009</v>
      </c>
    </row>
    <row r="149" spans="1:50" x14ac:dyDescent="0.25">
      <c r="A149" s="165"/>
      <c r="B149" s="168"/>
      <c r="C149" t="s">
        <v>164</v>
      </c>
      <c r="D149" s="21">
        <f>'Variables AMS'!B283</f>
        <v>1.1038136638077101</v>
      </c>
      <c r="E149" s="21">
        <f>'Variables AMS'!C283</f>
        <v>1.10823690634267</v>
      </c>
      <c r="F149" s="21">
        <f>'Variables AMS'!D283</f>
        <v>1.113659009</v>
      </c>
      <c r="G149" s="21">
        <f>'Variables AMS'!E283</f>
        <v>1.1209201369999999</v>
      </c>
      <c r="H149" s="21">
        <f>'Variables AMS'!F283</f>
        <v>1.106751204</v>
      </c>
      <c r="I149" s="21">
        <f>'Variables AMS'!G283</f>
        <v>1.0716781520000001</v>
      </c>
      <c r="J149" s="21">
        <f>'Variables AMS'!H283</f>
        <v>1.0704866049999999</v>
      </c>
      <c r="K149" s="21">
        <f>'Variables AMS'!I283</f>
        <v>1.078603022</v>
      </c>
      <c r="L149" s="21">
        <f>'Variables AMS'!J283</f>
        <v>1.0644448689999999</v>
      </c>
      <c r="M149" s="21">
        <f>'Variables AMS'!K283</f>
        <v>1.04659524</v>
      </c>
      <c r="N149" s="21">
        <f>'Variables AMS'!L283</f>
        <v>1.045547351</v>
      </c>
      <c r="O149" s="21">
        <f>'Variables AMS'!M283</f>
        <v>1.070256493</v>
      </c>
      <c r="P149" s="21">
        <f>'Variables AMS'!N283</f>
        <v>1.4667303860000001</v>
      </c>
      <c r="Q149" s="21">
        <f>'Variables AMS'!O283</f>
        <v>2.1838754370000002</v>
      </c>
      <c r="R149" s="21">
        <f>'Variables AMS'!P283</f>
        <v>3.0002991360000002</v>
      </c>
      <c r="S149" s="21">
        <f>'Variables AMS'!Q283</f>
        <v>3.7599341509999999</v>
      </c>
      <c r="T149" s="21">
        <f>'Variables AMS'!R283</f>
        <v>4.4008756959999999</v>
      </c>
      <c r="U149" s="21">
        <f>'Variables AMS'!S283</f>
        <v>6.1663293379999997</v>
      </c>
      <c r="V149" s="21">
        <f>'Variables AMS'!T283</f>
        <v>8.7131666990000003</v>
      </c>
      <c r="W149" s="21">
        <f>'Variables AMS'!U283</f>
        <v>11.663821329999999</v>
      </c>
      <c r="X149" s="21">
        <f>'Variables AMS'!V283</f>
        <v>13.56481479</v>
      </c>
      <c r="Y149" s="21">
        <f>'Variables AMS'!W283</f>
        <v>14.531262030000001</v>
      </c>
      <c r="Z149" s="21">
        <f>'Variables AMS'!X283</f>
        <v>17.042276220000002</v>
      </c>
      <c r="AA149" s="21">
        <f>'Variables AMS'!Y283</f>
        <v>20.774789569999999</v>
      </c>
      <c r="AB149" s="21">
        <f>'Variables AMS'!Z283</f>
        <v>24.948168729999999</v>
      </c>
      <c r="AC149" s="21">
        <f>'Variables AMS'!AA283</f>
        <v>28.06598559</v>
      </c>
      <c r="AD149" s="21">
        <f>'Variables AMS'!AB283</f>
        <v>30.000295080000001</v>
      </c>
      <c r="AE149" s="21">
        <f>'Variables AMS'!AC283</f>
        <v>33.074856949999997</v>
      </c>
      <c r="AF149" s="21">
        <f>'Variables AMS'!AD283</f>
        <v>37.034230630000003</v>
      </c>
      <c r="AG149" s="21">
        <f>'Variables AMS'!AE283</f>
        <v>41.254583150000002</v>
      </c>
      <c r="AH149" s="21">
        <f>'Variables AMS'!AF283</f>
        <v>44.632104470000002</v>
      </c>
      <c r="AI149" s="21">
        <f>'Variables AMS'!AG283</f>
        <v>47.110412119999999</v>
      </c>
      <c r="AJ149" s="21">
        <f>'Variables AMS'!AH283</f>
        <v>49.700574269999997</v>
      </c>
      <c r="AK149" s="21">
        <f>'Variables AMS'!AI283</f>
        <v>52.45958083</v>
      </c>
      <c r="AL149" s="21">
        <f>'Variables AMS'!AJ283</f>
        <v>55.221560369999999</v>
      </c>
      <c r="AM149" s="21">
        <f>'Variables AMS'!AK283</f>
        <v>56.688902259999999</v>
      </c>
      <c r="AN149" s="21">
        <f>'Variables AMS'!AL283</f>
        <v>56.998660460000004</v>
      </c>
      <c r="AO149" s="21">
        <f>'Variables AMS'!AM283</f>
        <v>57.415380759999998</v>
      </c>
      <c r="AP149" s="21">
        <f>'Variables AMS'!AN283</f>
        <v>58.448626089999998</v>
      </c>
      <c r="AQ149" s="21">
        <f>'Variables AMS'!AO283</f>
        <v>59.971561010000002</v>
      </c>
      <c r="AR149" s="21">
        <f>'Variables AMS'!AP283</f>
        <v>61.729561009999998</v>
      </c>
      <c r="AS149" s="21">
        <f>'Variables AMS'!AQ283</f>
        <v>63.514245989999999</v>
      </c>
      <c r="AT149" s="21">
        <f>'Variables AMS'!AR283</f>
        <v>64.716761020000007</v>
      </c>
      <c r="AU149" s="21">
        <f>'Variables AMS'!AS283</f>
        <v>65.177207030000005</v>
      </c>
      <c r="AV149" s="21">
        <f>'Variables AMS'!AT283</f>
        <v>65.192114919999995</v>
      </c>
      <c r="AW149" s="21">
        <f>'Variables AMS'!AU283</f>
        <v>65.062140929999998</v>
      </c>
      <c r="AX149" s="21">
        <f>'Variables AMS'!AV283</f>
        <v>64.944922599999998</v>
      </c>
    </row>
    <row r="150" spans="1:50" x14ac:dyDescent="0.25">
      <c r="A150" s="165"/>
      <c r="B150" s="168"/>
      <c r="C150" t="s">
        <v>165</v>
      </c>
      <c r="D150" s="21">
        <f>'Variables AMS'!B284</f>
        <v>0.78088785454668397</v>
      </c>
      <c r="E150" s="21">
        <f>'Variables AMS'!C284</f>
        <v>0.78401705695332402</v>
      </c>
      <c r="F150" s="21">
        <f>'Variables AMS'!D284</f>
        <v>0.78812109330000002</v>
      </c>
      <c r="G150" s="21">
        <f>'Variables AMS'!E284</f>
        <v>0.80441686639999999</v>
      </c>
      <c r="H150" s="21">
        <f>'Variables AMS'!F284</f>
        <v>0.81249996069999997</v>
      </c>
      <c r="I150" s="21">
        <f>'Variables AMS'!G284</f>
        <v>0.80717944429999999</v>
      </c>
      <c r="J150" s="21">
        <f>'Variables AMS'!H284</f>
        <v>0.82681162669999997</v>
      </c>
      <c r="K150" s="21">
        <f>'Variables AMS'!I284</f>
        <v>0.85334036160000004</v>
      </c>
      <c r="L150" s="21">
        <f>'Variables AMS'!J284</f>
        <v>0.86160848079999997</v>
      </c>
      <c r="M150" s="21">
        <f>'Variables AMS'!K284</f>
        <v>0.86685067149999995</v>
      </c>
      <c r="N150" s="21">
        <f>'Variables AMS'!L284</f>
        <v>0.88592931360000005</v>
      </c>
      <c r="O150" s="21">
        <f>'Variables AMS'!M284</f>
        <v>0.9275494379</v>
      </c>
      <c r="P150" s="21">
        <f>'Variables AMS'!N284</f>
        <v>1.2680153139999999</v>
      </c>
      <c r="Q150" s="21">
        <f>'Variables AMS'!O284</f>
        <v>1.8683068469999999</v>
      </c>
      <c r="R150" s="21">
        <f>'Variables AMS'!P284</f>
        <v>2.5436327520000002</v>
      </c>
      <c r="S150" s="21">
        <f>'Variables AMS'!Q284</f>
        <v>3.1743894840000002</v>
      </c>
      <c r="T150" s="21">
        <f>'Variables AMS'!R284</f>
        <v>3.7128454149999999</v>
      </c>
      <c r="U150" s="21">
        <f>'Variables AMS'!S284</f>
        <v>4.0272593629999998</v>
      </c>
      <c r="V150" s="21">
        <f>'Variables AMS'!T284</f>
        <v>4.089891648</v>
      </c>
      <c r="W150" s="21">
        <f>'Variables AMS'!U284</f>
        <v>4.1067706289999997</v>
      </c>
      <c r="X150" s="21">
        <f>'Variables AMS'!V284</f>
        <v>3.729241343</v>
      </c>
      <c r="Y150" s="21">
        <f>'Variables AMS'!W284</f>
        <v>3.2329949259999999</v>
      </c>
      <c r="Z150" s="21">
        <f>'Variables AMS'!X284</f>
        <v>3.0554103509999999</v>
      </c>
      <c r="AA150" s="21">
        <f>'Variables AMS'!Y284</f>
        <v>3.078025894</v>
      </c>
      <c r="AB150" s="21">
        <f>'Variables AMS'!Z284</f>
        <v>3.1723588930000002</v>
      </c>
      <c r="AC150" s="21">
        <f>'Variables AMS'!AA284</f>
        <v>3.1969393730000002</v>
      </c>
      <c r="AD150" s="21">
        <f>'Variables AMS'!AB284</f>
        <v>3.1465739589999999</v>
      </c>
      <c r="AE150" s="21">
        <f>'Variables AMS'!AC284</f>
        <v>3.1223874280000001</v>
      </c>
      <c r="AF150" s="21">
        <f>'Variables AMS'!AD284</f>
        <v>3.1318761550000001</v>
      </c>
      <c r="AG150" s="21">
        <f>'Variables AMS'!AE284</f>
        <v>3.1611733489999998</v>
      </c>
      <c r="AH150" s="21">
        <f>'Variables AMS'!AF284</f>
        <v>3.1295216990000001</v>
      </c>
      <c r="AI150" s="21">
        <f>'Variables AMS'!AG284</f>
        <v>3.0531506099999999</v>
      </c>
      <c r="AJ150" s="21">
        <f>'Variables AMS'!AH284</f>
        <v>2.9895830280000002</v>
      </c>
      <c r="AK150" s="21">
        <f>'Variables AMS'!AI284</f>
        <v>2.944945836</v>
      </c>
      <c r="AL150" s="21">
        <f>'Variables AMS'!AJ284</f>
        <v>2.9116589660000001</v>
      </c>
      <c r="AM150" s="21">
        <f>'Variables AMS'!AK284</f>
        <v>2.7205792679999998</v>
      </c>
      <c r="AN150" s="21">
        <f>'Variables AMS'!AL284</f>
        <v>2.43898503</v>
      </c>
      <c r="AO150" s="21">
        <f>'Variables AMS'!AM284</f>
        <v>2.3413792330000001</v>
      </c>
      <c r="AP150" s="21">
        <f>'Variables AMS'!AN284</f>
        <v>2.3744289159999998</v>
      </c>
      <c r="AQ150" s="21">
        <f>'Variables AMS'!AO284</f>
        <v>2.4649959969999999</v>
      </c>
      <c r="AR150" s="21">
        <f>'Variables AMS'!AP284</f>
        <v>2.5620299200000001</v>
      </c>
      <c r="AS150" s="21">
        <f>'Variables AMS'!AQ284</f>
        <v>2.6428201520000001</v>
      </c>
      <c r="AT150" s="21">
        <f>'Variables AMS'!AR284</f>
        <v>2.565834266</v>
      </c>
      <c r="AU150" s="21">
        <f>'Variables AMS'!AS284</f>
        <v>2.3936072359999998</v>
      </c>
      <c r="AV150" s="21">
        <f>'Variables AMS'!AT284</f>
        <v>2.203219679</v>
      </c>
      <c r="AW150" s="21">
        <f>'Variables AMS'!AU284</f>
        <v>2.0326129869999998</v>
      </c>
      <c r="AX150" s="21">
        <f>'Variables AMS'!AV284</f>
        <v>1.887736955</v>
      </c>
    </row>
    <row r="151" spans="1:50" x14ac:dyDescent="0.25">
      <c r="A151" s="165"/>
      <c r="B151" s="168"/>
      <c r="C151" t="s">
        <v>166</v>
      </c>
      <c r="D151" s="21">
        <f>'Variables AMS'!B285</f>
        <v>0.52218743724451999</v>
      </c>
      <c r="E151" s="21">
        <f>'Variables AMS'!C285</f>
        <v>0.52427996586540804</v>
      </c>
      <c r="F151" s="21">
        <f>'Variables AMS'!D285</f>
        <v>0.5270380106</v>
      </c>
      <c r="G151" s="21">
        <f>'Variables AMS'!E285</f>
        <v>0.55540359439999998</v>
      </c>
      <c r="H151" s="21">
        <f>'Variables AMS'!F285</f>
        <v>0.59037437469999998</v>
      </c>
      <c r="I151" s="21">
        <f>'Variables AMS'!G285</f>
        <v>0.62073402830000002</v>
      </c>
      <c r="J151" s="21">
        <f>'Variables AMS'!H285</f>
        <v>0.67228136920000003</v>
      </c>
      <c r="K151" s="21">
        <f>'Variables AMS'!I285</f>
        <v>0.73160507139999997</v>
      </c>
      <c r="L151" s="21">
        <f>'Variables AMS'!J285</f>
        <v>0.77653443789999999</v>
      </c>
      <c r="M151" s="21">
        <f>'Variables AMS'!K285</f>
        <v>0.82016936659999995</v>
      </c>
      <c r="N151" s="21">
        <f>'Variables AMS'!L285</f>
        <v>0.88052975079999996</v>
      </c>
      <c r="O151" s="21">
        <f>'Variables AMS'!M285</f>
        <v>0.9694511469</v>
      </c>
      <c r="P151" s="21">
        <f>'Variables AMS'!N285</f>
        <v>1.1740157010000001</v>
      </c>
      <c r="Q151" s="21">
        <f>'Variables AMS'!O285</f>
        <v>1.4556842839999999</v>
      </c>
      <c r="R151" s="21">
        <f>'Variables AMS'!P285</f>
        <v>1.7163065280000001</v>
      </c>
      <c r="S151" s="21">
        <f>'Variables AMS'!Q285</f>
        <v>1.955477661</v>
      </c>
      <c r="T151" s="21">
        <f>'Variables AMS'!R285</f>
        <v>2.1782992559999999</v>
      </c>
      <c r="U151" s="21">
        <f>'Variables AMS'!S285</f>
        <v>2.5876248359999998</v>
      </c>
      <c r="V151" s="21">
        <f>'Variables AMS'!T285</f>
        <v>3.0366676209999999</v>
      </c>
      <c r="W151" s="21">
        <f>'Variables AMS'!U285</f>
        <v>3.5759537620000001</v>
      </c>
      <c r="X151" s="21">
        <f>'Variables AMS'!V285</f>
        <v>3.7094142329999999</v>
      </c>
      <c r="Y151" s="21">
        <f>'Variables AMS'!W285</f>
        <v>3.663523965</v>
      </c>
      <c r="Z151" s="21">
        <f>'Variables AMS'!X285</f>
        <v>3.72994147</v>
      </c>
      <c r="AA151" s="21">
        <f>'Variables AMS'!Y285</f>
        <v>3.9105309039999998</v>
      </c>
      <c r="AB151" s="21">
        <f>'Variables AMS'!Z285</f>
        <v>4.141795256</v>
      </c>
      <c r="AC151" s="21">
        <f>'Variables AMS'!AA285</f>
        <v>4.3222411960000002</v>
      </c>
      <c r="AD151" s="21">
        <f>'Variables AMS'!AB285</f>
        <v>4.4362494960000003</v>
      </c>
      <c r="AE151" s="21">
        <f>'Variables AMS'!AC285</f>
        <v>4.8453129910000001</v>
      </c>
      <c r="AF151" s="21">
        <f>'Variables AMS'!AD285</f>
        <v>5.4403152459999999</v>
      </c>
      <c r="AG151" s="21">
        <f>'Variables AMS'!AE285</f>
        <v>6.0796455030000001</v>
      </c>
      <c r="AH151" s="21">
        <f>'Variables AMS'!AF285</f>
        <v>6.4925059039999997</v>
      </c>
      <c r="AI151" s="21">
        <f>'Variables AMS'!AG285</f>
        <v>6.7070794500000002</v>
      </c>
      <c r="AJ151" s="21">
        <f>'Variables AMS'!AH285</f>
        <v>6.7313795760000001</v>
      </c>
      <c r="AK151" s="21">
        <f>'Variables AMS'!AI285</f>
        <v>6.6910648239999997</v>
      </c>
      <c r="AL151" s="21">
        <f>'Variables AMS'!AJ285</f>
        <v>6.656869994</v>
      </c>
      <c r="AM151" s="21">
        <f>'Variables AMS'!AK285</f>
        <v>6.1736379399999999</v>
      </c>
      <c r="AN151" s="21">
        <f>'Variables AMS'!AL285</f>
        <v>5.4482316739999996</v>
      </c>
      <c r="AO151" s="21">
        <f>'Variables AMS'!AM285</f>
        <v>5.3084752000000002</v>
      </c>
      <c r="AP151" s="21">
        <f>'Variables AMS'!AN285</f>
        <v>5.5628836399999999</v>
      </c>
      <c r="AQ151" s="21">
        <f>'Variables AMS'!AO285</f>
        <v>5.9864789600000003</v>
      </c>
      <c r="AR151" s="21">
        <f>'Variables AMS'!AP285</f>
        <v>6.4179502990000001</v>
      </c>
      <c r="AS151" s="21">
        <f>'Variables AMS'!AQ285</f>
        <v>6.7835800209999997</v>
      </c>
      <c r="AT151" s="21">
        <f>'Variables AMS'!AR285</f>
        <v>6.6353803290000002</v>
      </c>
      <c r="AU151" s="21">
        <f>'Variables AMS'!AS285</f>
        <v>6.1779461189999996</v>
      </c>
      <c r="AV151" s="21">
        <f>'Variables AMS'!AT285</f>
        <v>5.6619965560000001</v>
      </c>
      <c r="AW151" s="21">
        <f>'Variables AMS'!AU285</f>
        <v>5.2066745350000003</v>
      </c>
      <c r="AX151" s="21">
        <f>'Variables AMS'!AV285</f>
        <v>4.8278473049999997</v>
      </c>
    </row>
    <row r="152" spans="1:50" x14ac:dyDescent="0.25">
      <c r="A152" s="165"/>
      <c r="B152" s="168"/>
      <c r="C152" t="s">
        <v>167</v>
      </c>
      <c r="D152" s="21">
        <f>'Variables AMS'!B286</f>
        <v>0.97330043380902398</v>
      </c>
      <c r="E152" s="21">
        <f>'Variables AMS'!C286</f>
        <v>0.97720067894938101</v>
      </c>
      <c r="F152" s="21">
        <f>'Variables AMS'!D286</f>
        <v>0.98227098530000001</v>
      </c>
      <c r="G152" s="21">
        <f>'Variables AMS'!E286</f>
        <v>1.208120284</v>
      </c>
      <c r="H152" s="21">
        <f>'Variables AMS'!F286</f>
        <v>1.6475324309999999</v>
      </c>
      <c r="I152" s="21">
        <f>'Variables AMS'!G286</f>
        <v>2.2896012190000001</v>
      </c>
      <c r="J152" s="21">
        <f>'Variables AMS'!H286</f>
        <v>3.2523105980000002</v>
      </c>
      <c r="K152" s="21">
        <f>'Variables AMS'!I286</f>
        <v>4.5618722900000002</v>
      </c>
      <c r="L152" s="21">
        <f>'Variables AMS'!J286</f>
        <v>6.1645087390000004</v>
      </c>
      <c r="M152" s="21">
        <f>'Variables AMS'!K286</f>
        <v>8.2513084729999999</v>
      </c>
      <c r="N152" s="21">
        <f>'Variables AMS'!L286</f>
        <v>11.228735199999999</v>
      </c>
      <c r="O152" s="21">
        <f>'Variables AMS'!M286</f>
        <v>15.70144771</v>
      </c>
      <c r="P152" s="21">
        <f>'Variables AMS'!N286</f>
        <v>17.869513319999999</v>
      </c>
      <c r="Q152" s="21">
        <f>'Variables AMS'!O286</f>
        <v>17.48865412</v>
      </c>
      <c r="R152" s="21">
        <f>'Variables AMS'!P286</f>
        <v>15.63747349</v>
      </c>
      <c r="S152" s="21">
        <f>'Variables AMS'!Q286</f>
        <v>13.879007870000001</v>
      </c>
      <c r="T152" s="21">
        <f>'Variables AMS'!R286</f>
        <v>12.51825833</v>
      </c>
      <c r="U152" s="21">
        <f>'Variables AMS'!S286</f>
        <v>13.97358013</v>
      </c>
      <c r="V152" s="21">
        <f>'Variables AMS'!T286</f>
        <v>16.780151140000001</v>
      </c>
      <c r="W152" s="21">
        <f>'Variables AMS'!U286</f>
        <v>20.151118820000001</v>
      </c>
      <c r="X152" s="21">
        <f>'Variables AMS'!V286</f>
        <v>23.718877719999998</v>
      </c>
      <c r="Y152" s="21">
        <f>'Variables AMS'!W286</f>
        <v>26.844049420000001</v>
      </c>
      <c r="Z152" s="21">
        <f>'Variables AMS'!X286</f>
        <v>28.765555280000001</v>
      </c>
      <c r="AA152" s="21">
        <f>'Variables AMS'!Y286</f>
        <v>29.937367890000001</v>
      </c>
      <c r="AB152" s="21">
        <f>'Variables AMS'!Z286</f>
        <v>30.813529379999999</v>
      </c>
      <c r="AC152" s="21">
        <f>'Variables AMS'!AA286</f>
        <v>31.205723599999999</v>
      </c>
      <c r="AD152" s="21">
        <f>'Variables AMS'!AB286</f>
        <v>31.305301570000001</v>
      </c>
      <c r="AE152" s="21">
        <f>'Variables AMS'!AC286</f>
        <v>31.676629009999999</v>
      </c>
      <c r="AF152" s="21">
        <f>'Variables AMS'!AD286</f>
        <v>32.307608909999999</v>
      </c>
      <c r="AG152" s="21">
        <f>'Variables AMS'!AE286</f>
        <v>33.05250873</v>
      </c>
      <c r="AH152" s="21">
        <f>'Variables AMS'!AF286</f>
        <v>33.567929329999998</v>
      </c>
      <c r="AI152" s="21">
        <f>'Variables AMS'!AG286</f>
        <v>33.822149869999997</v>
      </c>
      <c r="AJ152" s="21">
        <f>'Variables AMS'!AH286</f>
        <v>33.884816170000001</v>
      </c>
      <c r="AK152" s="21">
        <f>'Variables AMS'!AI286</f>
        <v>33.883274640000003</v>
      </c>
      <c r="AL152" s="21">
        <f>'Variables AMS'!AJ286</f>
        <v>33.86875998</v>
      </c>
      <c r="AM152" s="21">
        <f>'Variables AMS'!AK286</f>
        <v>33.207780800000002</v>
      </c>
      <c r="AN152" s="21">
        <f>'Variables AMS'!AL286</f>
        <v>32.030031960000002</v>
      </c>
      <c r="AO152" s="21">
        <f>'Variables AMS'!AM286</f>
        <v>31.27223073</v>
      </c>
      <c r="AP152" s="21">
        <f>'Variables AMS'!AN286</f>
        <v>31.066660330000001</v>
      </c>
      <c r="AQ152" s="21">
        <f>'Variables AMS'!AO286</f>
        <v>31.206545290000001</v>
      </c>
      <c r="AR152" s="21">
        <f>'Variables AMS'!AP286</f>
        <v>31.485425639999999</v>
      </c>
      <c r="AS152" s="21">
        <f>'Variables AMS'!AQ286</f>
        <v>31.775999779999999</v>
      </c>
      <c r="AT152" s="21">
        <f>'Variables AMS'!AR286</f>
        <v>31.294761390000001</v>
      </c>
      <c r="AU152" s="21">
        <f>'Variables AMS'!AS286</f>
        <v>30.21326569</v>
      </c>
      <c r="AV152" s="21">
        <f>'Variables AMS'!AT286</f>
        <v>28.930596999999999</v>
      </c>
      <c r="AW152" s="21">
        <f>'Variables AMS'!AU286</f>
        <v>27.705828960000002</v>
      </c>
      <c r="AX152" s="21">
        <f>'Variables AMS'!AV286</f>
        <v>26.621268659999998</v>
      </c>
    </row>
    <row r="155" spans="1:50" x14ac:dyDescent="0.25">
      <c r="A155" s="165" t="s">
        <v>760</v>
      </c>
      <c r="B155" s="26" t="s">
        <v>314</v>
      </c>
      <c r="C155" t="s">
        <v>152</v>
      </c>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row>
    <row r="156" spans="1:50" x14ac:dyDescent="0.25">
      <c r="A156" s="165"/>
      <c r="B156" s="167" t="s">
        <v>311</v>
      </c>
      <c r="C156" t="s">
        <v>153</v>
      </c>
      <c r="D156" s="21">
        <f>'Variables AMS'!B588*'Variables AMS'!$S$64</f>
        <v>0</v>
      </c>
      <c r="E156" s="21">
        <f>'Variables AMS'!C588*'Variables AMS'!$S$64</f>
        <v>56.682313082695288</v>
      </c>
      <c r="F156" s="21">
        <f>'Variables AMS'!D588*'Variables AMS'!$S$64</f>
        <v>56.77083759459039</v>
      </c>
      <c r="G156" s="21">
        <f>'Variables AMS'!E588*'Variables AMS'!$S$64</f>
        <v>56.711691351984015</v>
      </c>
      <c r="H156" s="21">
        <f>'Variables AMS'!F588*'Variables AMS'!$S$64</f>
        <v>65.2636478095462</v>
      </c>
      <c r="I156" s="21">
        <f>'Variables AMS'!G588*'Variables AMS'!$S$64</f>
        <v>51.687466754729442</v>
      </c>
      <c r="J156" s="21">
        <f>'Variables AMS'!H588*'Variables AMS'!$S$64</f>
        <v>59.655903680596886</v>
      </c>
      <c r="K156" s="21">
        <f>'Variables AMS'!I588*'Variables AMS'!$S$64</f>
        <v>67.928580218998519</v>
      </c>
      <c r="L156" s="21">
        <f>'Variables AMS'!J588*'Variables AMS'!$S$64</f>
        <v>74.30418668330573</v>
      </c>
      <c r="M156" s="21">
        <f>'Variables AMS'!K588*'Variables AMS'!$S$64</f>
        <v>70.655566707687768</v>
      </c>
      <c r="N156" s="21">
        <f>'Variables AMS'!L588*'Variables AMS'!$S$64</f>
        <v>64.906513535347898</v>
      </c>
      <c r="O156" s="21">
        <f>'Variables AMS'!M588*'Variables AMS'!$S$64</f>
        <v>55.252946829358706</v>
      </c>
      <c r="P156" s="21">
        <f>'Variables AMS'!N588*'Variables AMS'!$S$64</f>
        <v>49.981461050251461</v>
      </c>
      <c r="Q156" s="21">
        <f>'Variables AMS'!O588*'Variables AMS'!$S$64</f>
        <v>55.488798112227542</v>
      </c>
      <c r="R156" s="21">
        <f>'Variables AMS'!P588*'Variables AMS'!$S$64</f>
        <v>64.124811979740187</v>
      </c>
      <c r="S156" s="21">
        <f>'Variables AMS'!Q588*'Variables AMS'!$S$64</f>
        <v>60.349113915978897</v>
      </c>
      <c r="T156" s="21">
        <f>'Variables AMS'!R588*'Variables AMS'!$S$64</f>
        <v>61.625954643779075</v>
      </c>
      <c r="U156" s="21">
        <f>'Variables AMS'!S588*'Variables AMS'!$S$64</f>
        <v>63.683454692112029</v>
      </c>
      <c r="V156" s="21">
        <f>'Variables AMS'!T588*'Variables AMS'!$S$64</f>
        <v>66.203806270811157</v>
      </c>
      <c r="W156" s="21">
        <f>'Variables AMS'!U588*'Variables AMS'!$S$64</f>
        <v>69.265504393123791</v>
      </c>
      <c r="X156" s="21">
        <f>'Variables AMS'!V588*'Variables AMS'!$S$64</f>
        <v>72.246168851326743</v>
      </c>
      <c r="Y156" s="21">
        <f>'Variables AMS'!W588*'Variables AMS'!$S$64</f>
        <v>76.301765185693753</v>
      </c>
      <c r="Z156" s="21">
        <f>'Variables AMS'!X588*'Variables AMS'!$S$64</f>
        <v>75.399425374783775</v>
      </c>
      <c r="AA156" s="21">
        <f>'Variables AMS'!Y588*'Variables AMS'!$S$64</f>
        <v>74.682355332627168</v>
      </c>
      <c r="AB156" s="21">
        <f>'Variables AMS'!Z588*'Variables AMS'!$S$64</f>
        <v>74.1577385096586</v>
      </c>
      <c r="AC156" s="21">
        <f>'Variables AMS'!AA588*'Variables AMS'!$S$64</f>
        <v>73.442808329844539</v>
      </c>
      <c r="AD156" s="21">
        <f>'Variables AMS'!AB588*'Variables AMS'!$S$64</f>
        <v>73.076892552575544</v>
      </c>
      <c r="AE156" s="21">
        <f>'Variables AMS'!AC588*'Variables AMS'!$S$64</f>
        <v>73.430411841464434</v>
      </c>
      <c r="AF156" s="21">
        <f>'Variables AMS'!AD588*'Variables AMS'!$S$64</f>
        <v>73.856589199561114</v>
      </c>
      <c r="AG156" s="21">
        <f>'Variables AMS'!AE588*'Variables AMS'!$S$64</f>
        <v>74.444423227602059</v>
      </c>
      <c r="AH156" s="21">
        <f>'Variables AMS'!AF588*'Variables AMS'!$S$64</f>
        <v>75.234734092166107</v>
      </c>
      <c r="AI156" s="21">
        <f>'Variables AMS'!AG588*'Variables AMS'!$S$64</f>
        <v>76.155433483334406</v>
      </c>
      <c r="AJ156" s="21">
        <f>'Variables AMS'!AH588*'Variables AMS'!$S$64</f>
        <v>77.55011960222059</v>
      </c>
      <c r="AK156" s="21">
        <f>'Variables AMS'!AI588*'Variables AMS'!$S$64</f>
        <v>79.125173776757379</v>
      </c>
      <c r="AL156" s="21">
        <f>'Variables AMS'!AJ588*'Variables AMS'!$S$64</f>
        <v>80.974496915924604</v>
      </c>
      <c r="AM156" s="21">
        <f>'Variables AMS'!AK588*'Variables AMS'!$S$64</f>
        <v>83.068323574213196</v>
      </c>
      <c r="AN156" s="21">
        <f>'Variables AMS'!AL588*'Variables AMS'!$S$64</f>
        <v>85.686810059914421</v>
      </c>
      <c r="AO156" s="21">
        <f>'Variables AMS'!AM588*'Variables AMS'!$S$64</f>
        <v>87.826831029586572</v>
      </c>
      <c r="AP156" s="21">
        <f>'Variables AMS'!AN588*'Variables AMS'!$S$64</f>
        <v>90.71462819536201</v>
      </c>
      <c r="AQ156" s="21">
        <f>'Variables AMS'!AO588*'Variables AMS'!$S$64</f>
        <v>94.655407921139599</v>
      </c>
      <c r="AR156" s="21">
        <f>'Variables AMS'!AP588*'Variables AMS'!$S$64</f>
        <v>99.799731884588994</v>
      </c>
      <c r="AS156" s="21">
        <f>'Variables AMS'!AQ588*'Variables AMS'!$S$64</f>
        <v>105.5860335953189</v>
      </c>
      <c r="AT156" s="21">
        <f>'Variables AMS'!AR588*'Variables AMS'!$S$64</f>
        <v>108.81111544252265</v>
      </c>
      <c r="AU156" s="21">
        <f>'Variables AMS'!AS588*'Variables AMS'!$S$64</f>
        <v>112.96124202537993</v>
      </c>
      <c r="AV156" s="21">
        <f>'Variables AMS'!AT588*'Variables AMS'!$S$64</f>
        <v>117.23710534787351</v>
      </c>
      <c r="AW156" s="21">
        <f>'Variables AMS'!AU588*'Variables AMS'!$S$64</f>
        <v>121.59302846346299</v>
      </c>
      <c r="AX156" s="21">
        <f>'Variables AMS'!AV588*'Variables AMS'!$S$64</f>
        <v>126.0519657380971</v>
      </c>
    </row>
    <row r="157" spans="1:50" x14ac:dyDescent="0.25">
      <c r="A157" s="165"/>
      <c r="B157" s="167"/>
      <c r="C157" t="s">
        <v>154</v>
      </c>
      <c r="D157" s="21">
        <f>'Variables AMS'!B589*'Variables AMS'!$S$64</f>
        <v>0</v>
      </c>
      <c r="E157" s="21">
        <f>'Variables AMS'!C589*'Variables AMS'!$S$64</f>
        <v>68.694544769508795</v>
      </c>
      <c r="F157" s="21">
        <f>'Variables AMS'!D589*'Variables AMS'!$S$64</f>
        <v>72.457253839587864</v>
      </c>
      <c r="G157" s="21">
        <f>'Variables AMS'!E589*'Variables AMS'!$S$64</f>
        <v>69.383286930712998</v>
      </c>
      <c r="H157" s="21">
        <f>'Variables AMS'!F589*'Variables AMS'!$S$64</f>
        <v>73.504511562471393</v>
      </c>
      <c r="I157" s="21">
        <f>'Variables AMS'!G589*'Variables AMS'!$S$64</f>
        <v>75.32578276610954</v>
      </c>
      <c r="J157" s="21">
        <f>'Variables AMS'!H589*'Variables AMS'!$S$64</f>
        <v>77.153813690848395</v>
      </c>
      <c r="K157" s="21">
        <f>'Variables AMS'!I589*'Variables AMS'!$S$64</f>
        <v>78.071874326242593</v>
      </c>
      <c r="L157" s="21">
        <f>'Variables AMS'!J589*'Variables AMS'!$S$64</f>
        <v>78.74988042969467</v>
      </c>
      <c r="M157" s="21">
        <f>'Variables AMS'!K589*'Variables AMS'!$S$64</f>
        <v>79.126121296252521</v>
      </c>
      <c r="N157" s="21">
        <f>'Variables AMS'!L589*'Variables AMS'!$S$64</f>
        <v>78.903048240597542</v>
      </c>
      <c r="O157" s="21">
        <f>'Variables AMS'!M589*'Variables AMS'!$S$64</f>
        <v>78.764608922774585</v>
      </c>
      <c r="P157" s="21">
        <f>'Variables AMS'!N589*'Variables AMS'!$S$64</f>
        <v>80.176387875432013</v>
      </c>
      <c r="Q157" s="21">
        <f>'Variables AMS'!O589*'Variables AMS'!$S$64</f>
        <v>80.509325647374823</v>
      </c>
      <c r="R157" s="21">
        <f>'Variables AMS'!P589*'Variables AMS'!$S$64</f>
        <v>81.226507807473411</v>
      </c>
      <c r="S157" s="21">
        <f>'Variables AMS'!Q589*'Variables AMS'!$S$64</f>
        <v>81.807082096826875</v>
      </c>
      <c r="T157" s="21">
        <f>'Variables AMS'!R589*'Variables AMS'!$S$64</f>
        <v>80.921266738040373</v>
      </c>
      <c r="U157" s="21">
        <f>'Variables AMS'!S589*'Variables AMS'!$S$64</f>
        <v>80.043072500750299</v>
      </c>
      <c r="V157" s="21">
        <f>'Variables AMS'!T589*'Variables AMS'!$S$64</f>
        <v>80.270201012143104</v>
      </c>
      <c r="W157" s="21">
        <f>'Variables AMS'!U589*'Variables AMS'!$S$64</f>
        <v>80.749066209403395</v>
      </c>
      <c r="X157" s="21">
        <f>'Variables AMS'!V589*'Variables AMS'!$S$64</f>
        <v>79.935347051664067</v>
      </c>
      <c r="Y157" s="21">
        <f>'Variables AMS'!W589*'Variables AMS'!$S$64</f>
        <v>80.581694433997399</v>
      </c>
      <c r="Z157" s="21">
        <f>'Variables AMS'!X589*'Variables AMS'!$S$64</f>
        <v>81.383906420271259</v>
      </c>
      <c r="AA157" s="21">
        <f>'Variables AMS'!Y589*'Variables AMS'!$S$64</f>
        <v>81.487928803187742</v>
      </c>
      <c r="AB157" s="21">
        <f>'Variables AMS'!Z589*'Variables AMS'!$S$64</f>
        <v>81.82009475446867</v>
      </c>
      <c r="AC157" s="21">
        <f>'Variables AMS'!AA589*'Variables AMS'!$S$64</f>
        <v>81.985301285872779</v>
      </c>
      <c r="AD157" s="21">
        <f>'Variables AMS'!AB589*'Variables AMS'!$S$64</f>
        <v>82.384818643928028</v>
      </c>
      <c r="AE157" s="21">
        <f>'Variables AMS'!AC589*'Variables AMS'!$S$64</f>
        <v>82.041909186208414</v>
      </c>
      <c r="AF157" s="21">
        <f>'Variables AMS'!AD589*'Variables AMS'!$S$64</f>
        <v>84.03086043724258</v>
      </c>
      <c r="AG157" s="21">
        <f>'Variables AMS'!AE589*'Variables AMS'!$S$64</f>
        <v>86.009689068142706</v>
      </c>
      <c r="AH157" s="21">
        <f>'Variables AMS'!AF589*'Variables AMS'!$S$64</f>
        <v>87.953724469740166</v>
      </c>
      <c r="AI157" s="21">
        <f>'Variables AMS'!AG589*'Variables AMS'!$S$64</f>
        <v>89.855180258714029</v>
      </c>
      <c r="AJ157" s="21">
        <f>'Variables AMS'!AH589*'Variables AMS'!$S$64</f>
        <v>92.028580380753823</v>
      </c>
      <c r="AK157" s="21">
        <f>'Variables AMS'!AI589*'Variables AMS'!$S$64</f>
        <v>94.57251978681424</v>
      </c>
      <c r="AL157" s="21">
        <f>'Variables AMS'!AJ589*'Variables AMS'!$S$64</f>
        <v>97.403955738177075</v>
      </c>
      <c r="AM157" s="21">
        <f>'Variables AMS'!AK589*'Variables AMS'!$S$64</f>
        <v>100.43455709570073</v>
      </c>
      <c r="AN157" s="21">
        <f>'Variables AMS'!AL589*'Variables AMS'!$S$64</f>
        <v>103.90896257469194</v>
      </c>
      <c r="AO157" s="21">
        <f>'Variables AMS'!AM589*'Variables AMS'!$S$64</f>
        <v>107.76073686663362</v>
      </c>
      <c r="AP157" s="21">
        <f>'Variables AMS'!AN589*'Variables AMS'!$S$64</f>
        <v>110.44380959098936</v>
      </c>
      <c r="AQ157" s="21">
        <f>'Variables AMS'!AO589*'Variables AMS'!$S$64</f>
        <v>114.38076802694997</v>
      </c>
      <c r="AR157" s="21">
        <f>'Variables AMS'!AP589*'Variables AMS'!$S$64</f>
        <v>119.90141735595074</v>
      </c>
      <c r="AS157" s="21">
        <f>'Variables AMS'!AQ589*'Variables AMS'!$S$64</f>
        <v>126.08018809333879</v>
      </c>
      <c r="AT157" s="21">
        <f>'Variables AMS'!AR589*'Variables AMS'!$S$64</f>
        <v>132.60019126942365</v>
      </c>
      <c r="AU157" s="21">
        <f>'Variables AMS'!AS589*'Variables AMS'!$S$64</f>
        <v>137.60920090097881</v>
      </c>
      <c r="AV157" s="21">
        <f>'Variables AMS'!AT589*'Variables AMS'!$S$64</f>
        <v>142.74594585466443</v>
      </c>
      <c r="AW157" s="21">
        <f>'Variables AMS'!AU589*'Variables AMS'!$S$64</f>
        <v>148.11067211263708</v>
      </c>
      <c r="AX157" s="21">
        <f>'Variables AMS'!AV589*'Variables AMS'!$S$64</f>
        <v>153.66703342528984</v>
      </c>
    </row>
    <row r="158" spans="1:50" x14ac:dyDescent="0.25">
      <c r="A158" s="165"/>
      <c r="B158" s="167" t="s">
        <v>312</v>
      </c>
      <c r="C158" t="s">
        <v>155</v>
      </c>
      <c r="D158" s="21">
        <f>'Variables AMS'!B590*'Variables AMS'!$S$64</f>
        <v>0</v>
      </c>
      <c r="E158" s="21">
        <f>'Variables AMS'!C590*'Variables AMS'!$S$64</f>
        <v>78.462578149812202</v>
      </c>
      <c r="F158" s="21">
        <f>'Variables AMS'!D590*'Variables AMS'!$S$64</f>
        <v>78.538977279035478</v>
      </c>
      <c r="G158" s="21">
        <f>'Variables AMS'!E590*'Variables AMS'!$S$64</f>
        <v>78.912307223046767</v>
      </c>
      <c r="H158" s="21">
        <f>'Variables AMS'!F590*'Variables AMS'!$S$64</f>
        <v>79.378454941554438</v>
      </c>
      <c r="I158" s="21">
        <f>'Variables AMS'!G590*'Variables AMS'!$S$64</f>
        <v>80.632356633795865</v>
      </c>
      <c r="J158" s="21">
        <f>'Variables AMS'!H590*'Variables AMS'!$S$64</f>
        <v>79.890149909960329</v>
      </c>
      <c r="K158" s="21">
        <f>'Variables AMS'!I590*'Variables AMS'!$S$64</f>
        <v>80.942010056176443</v>
      </c>
      <c r="L158" s="21">
        <f>'Variables AMS'!J590*'Variables AMS'!$S$64</f>
        <v>82.323991150185421</v>
      </c>
      <c r="M158" s="21">
        <f>'Variables AMS'!K590*'Variables AMS'!$S$64</f>
        <v>82.990988281272422</v>
      </c>
      <c r="N158" s="21">
        <f>'Variables AMS'!L590*'Variables AMS'!$S$64</f>
        <v>83.084372618930345</v>
      </c>
      <c r="O158" s="21">
        <f>'Variables AMS'!M590*'Variables AMS'!$S$64</f>
        <v>83.137026689355608</v>
      </c>
      <c r="P158" s="21">
        <f>'Variables AMS'!N590*'Variables AMS'!$S$64</f>
        <v>84.828627514154803</v>
      </c>
      <c r="Q158" s="21">
        <f>'Variables AMS'!O590*'Variables AMS'!$S$64</f>
        <v>86.171935610935407</v>
      </c>
      <c r="R158" s="21">
        <f>'Variables AMS'!P590*'Variables AMS'!$S$64</f>
        <v>87.514822546305012</v>
      </c>
      <c r="S158" s="21">
        <f>'Variables AMS'!Q590*'Variables AMS'!$S$64</f>
        <v>90.203894644094518</v>
      </c>
      <c r="T158" s="21">
        <f>'Variables AMS'!R590*'Variables AMS'!$S$64</f>
        <v>90.923496526055985</v>
      </c>
      <c r="U158" s="21">
        <f>'Variables AMS'!S590*'Variables AMS'!$S$64</f>
        <v>94.758571835280591</v>
      </c>
      <c r="V158" s="21">
        <f>'Variables AMS'!T590*'Variables AMS'!$S$64</f>
        <v>99.520858094019914</v>
      </c>
      <c r="W158" s="21">
        <f>'Variables AMS'!U590*'Variables AMS'!$S$64</f>
        <v>105.10209917482116</v>
      </c>
      <c r="X158" s="21">
        <f>'Variables AMS'!V590*'Variables AMS'!$S$64</f>
        <v>98.769811929040245</v>
      </c>
      <c r="Y158" s="21">
        <f>'Variables AMS'!W590*'Variables AMS'!$S$64</f>
        <v>95.187529162873105</v>
      </c>
      <c r="Z158" s="21">
        <f>'Variables AMS'!X590*'Variables AMS'!$S$64</f>
        <v>95.308476538792306</v>
      </c>
      <c r="AA158" s="21">
        <f>'Variables AMS'!Y590*'Variables AMS'!$S$64</f>
        <v>95.197617143599757</v>
      </c>
      <c r="AB158" s="21">
        <f>'Variables AMS'!Z590*'Variables AMS'!$S$64</f>
        <v>95.311794548768574</v>
      </c>
      <c r="AC158" s="21">
        <f>'Variables AMS'!AA590*'Variables AMS'!$S$64</f>
        <v>94.894717854607634</v>
      </c>
      <c r="AD158" s="21">
        <f>'Variables AMS'!AB590*'Variables AMS'!$S$64</f>
        <v>94.989013705733356</v>
      </c>
      <c r="AE158" s="21">
        <f>'Variables AMS'!AC590*'Variables AMS'!$S$64</f>
        <v>95.168685115840717</v>
      </c>
      <c r="AF158" s="21">
        <f>'Variables AMS'!AD590*'Variables AMS'!$S$64</f>
        <v>95.168879583656107</v>
      </c>
      <c r="AG158" s="21">
        <f>'Variables AMS'!AE590*'Variables AMS'!$S$64</f>
        <v>95.268255613021125</v>
      </c>
      <c r="AH158" s="21">
        <f>'Variables AMS'!AF590*'Variables AMS'!$S$64</f>
        <v>101.49409755789526</v>
      </c>
      <c r="AI158" s="21">
        <f>'Variables AMS'!AG590*'Variables AMS'!$S$64</f>
        <v>108.02389245574707</v>
      </c>
      <c r="AJ158" s="21">
        <f>'Variables AMS'!AH590*'Variables AMS'!$S$64</f>
        <v>108.61319324171808</v>
      </c>
      <c r="AK158" s="21">
        <f>'Variables AMS'!AI590*'Variables AMS'!$S$64</f>
        <v>109.99478229213798</v>
      </c>
      <c r="AL158" s="21">
        <f>'Variables AMS'!AJ590*'Variables AMS'!$S$64</f>
        <v>111.26527779246561</v>
      </c>
      <c r="AM158" s="21">
        <f>'Variables AMS'!AK590*'Variables AMS'!$S$64</f>
        <v>112.37382765987661</v>
      </c>
      <c r="AN158" s="21">
        <f>'Variables AMS'!AL590*'Variables AMS'!$S$64</f>
        <v>113.84803598324443</v>
      </c>
      <c r="AO158" s="21">
        <f>'Variables AMS'!AM590*'Variables AMS'!$S$64</f>
        <v>116.32603030059097</v>
      </c>
      <c r="AP158" s="21">
        <f>'Variables AMS'!AN590*'Variables AMS'!$S$64</f>
        <v>118.5291431210179</v>
      </c>
      <c r="AQ158" s="21">
        <f>'Variables AMS'!AO590*'Variables AMS'!$S$64</f>
        <v>120.86436158193804</v>
      </c>
      <c r="AR158" s="21">
        <f>'Variables AMS'!AP590*'Variables AMS'!$S$64</f>
        <v>123.40704022598425</v>
      </c>
      <c r="AS158" s="21">
        <f>'Variables AMS'!AQ590*'Variables AMS'!$S$64</f>
        <v>125.54616150785968</v>
      </c>
      <c r="AT158" s="21">
        <f>'Variables AMS'!AR590*'Variables AMS'!$S$64</f>
        <v>127.67706290133916</v>
      </c>
      <c r="AU158" s="21">
        <f>'Variables AMS'!AS590*'Variables AMS'!$S$64</f>
        <v>129.91547760922023</v>
      </c>
      <c r="AV158" s="21">
        <f>'Variables AMS'!AT590*'Variables AMS'!$S$64</f>
        <v>132.3978927216989</v>
      </c>
      <c r="AW158" s="21">
        <f>'Variables AMS'!AU590*'Variables AMS'!$S$64</f>
        <v>135.16588368330213</v>
      </c>
      <c r="AX158" s="21">
        <f>'Variables AMS'!AV590*'Variables AMS'!$S$64</f>
        <v>138.25391742077608</v>
      </c>
    </row>
    <row r="159" spans="1:50" x14ac:dyDescent="0.25">
      <c r="A159" s="165"/>
      <c r="B159" s="167"/>
      <c r="C159" t="s">
        <v>156</v>
      </c>
      <c r="D159" s="21">
        <f>'Variables AMS'!B591*'Variables AMS'!$S$64</f>
        <v>0</v>
      </c>
      <c r="E159" s="21">
        <f>'Variables AMS'!C591*'Variables AMS'!$S$64</f>
        <v>246.43494827846504</v>
      </c>
      <c r="F159" s="21">
        <f>'Variables AMS'!D591*'Variables AMS'!$S$64</f>
        <v>247.16164232486048</v>
      </c>
      <c r="G159" s="21">
        <f>'Variables AMS'!E591*'Variables AMS'!$S$64</f>
        <v>249.99330785735464</v>
      </c>
      <c r="H159" s="21">
        <f>'Variables AMS'!F591*'Variables AMS'!$S$64</f>
        <v>261.50323240077205</v>
      </c>
      <c r="I159" s="21">
        <f>'Variables AMS'!G591*'Variables AMS'!$S$64</f>
        <v>252.05481647754405</v>
      </c>
      <c r="J159" s="21">
        <f>'Variables AMS'!H591*'Variables AMS'!$S$64</f>
        <v>264.62764170405524</v>
      </c>
      <c r="K159" s="21">
        <f>'Variables AMS'!I591*'Variables AMS'!$S$64</f>
        <v>279.82950427337727</v>
      </c>
      <c r="L159" s="21">
        <f>'Variables AMS'!J591*'Variables AMS'!$S$64</f>
        <v>295.41482155596469</v>
      </c>
      <c r="M159" s="21">
        <f>'Variables AMS'!K591*'Variables AMS'!$S$64</f>
        <v>296.53047398974712</v>
      </c>
      <c r="N159" s="21">
        <f>'Variables AMS'!L591*'Variables AMS'!$S$64</f>
        <v>291.0697931566994</v>
      </c>
      <c r="O159" s="21">
        <f>'Variables AMS'!M591*'Variables AMS'!$S$64</f>
        <v>277.78371718302429</v>
      </c>
      <c r="P159" s="21">
        <f>'Variables AMS'!N591*'Variables AMS'!$S$64</f>
        <v>278.43534692620239</v>
      </c>
      <c r="Q159" s="21">
        <f>'Variables AMS'!O591*'Variables AMS'!$S$64</f>
        <v>293.28435792171598</v>
      </c>
      <c r="R159" s="21">
        <f>'Variables AMS'!P591*'Variables AMS'!$S$64</f>
        <v>317.60761968859561</v>
      </c>
      <c r="S159" s="21">
        <f>'Variables AMS'!Q591*'Variables AMS'!$S$64</f>
        <v>334.12963019121383</v>
      </c>
      <c r="T159" s="21">
        <f>'Variables AMS'!R591*'Variables AMS'!$S$64</f>
        <v>358.34871562103052</v>
      </c>
      <c r="U159" s="21">
        <f>'Variables AMS'!S591*'Variables AMS'!$S$64</f>
        <v>325.50049146908242</v>
      </c>
      <c r="V159" s="21">
        <f>'Variables AMS'!T591*'Variables AMS'!$S$64</f>
        <v>322.58136765981624</v>
      </c>
      <c r="W159" s="21">
        <f>'Variables AMS'!U591*'Variables AMS'!$S$64</f>
        <v>330.66221492920835</v>
      </c>
      <c r="X159" s="21">
        <f>'Variables AMS'!V591*'Variables AMS'!$S$64</f>
        <v>366.0402589335381</v>
      </c>
      <c r="Y159" s="21">
        <f>'Variables AMS'!W591*'Variables AMS'!$S$64</f>
        <v>414.05908356206805</v>
      </c>
      <c r="Z159" s="21">
        <f>'Variables AMS'!X591*'Variables AMS'!$S$64</f>
        <v>425.37455803412053</v>
      </c>
      <c r="AA159" s="21">
        <f>'Variables AMS'!Y591*'Variables AMS'!$S$64</f>
        <v>471.67307870791353</v>
      </c>
      <c r="AB159" s="21">
        <f>'Variables AMS'!Z591*'Variables AMS'!$S$64</f>
        <v>589.30302766856653</v>
      </c>
      <c r="AC159" s="21">
        <f>'Variables AMS'!AA591*'Variables AMS'!$S$64</f>
        <v>589.05715190871433</v>
      </c>
      <c r="AD159" s="21">
        <f>'Variables AMS'!AB591*'Variables AMS'!$S$64</f>
        <v>616.6152551289955</v>
      </c>
      <c r="AE159" s="21">
        <f>'Variables AMS'!AC591*'Variables AMS'!$S$64</f>
        <v>607.25726558270185</v>
      </c>
      <c r="AF159" s="21">
        <f>'Variables AMS'!AD591*'Variables AMS'!$S$64</f>
        <v>601.4672665918946</v>
      </c>
      <c r="AG159" s="21">
        <f>'Variables AMS'!AE591*'Variables AMS'!$S$64</f>
        <v>596.05555175183747</v>
      </c>
      <c r="AH159" s="21">
        <f>'Variables AMS'!AF591*'Variables AMS'!$S$64</f>
        <v>627.03044467957852</v>
      </c>
      <c r="AI159" s="21">
        <f>'Variables AMS'!AG591*'Variables AMS'!$S$64</f>
        <v>660.16054444691167</v>
      </c>
      <c r="AJ159" s="21">
        <f>'Variables AMS'!AH591*'Variables AMS'!$S$64</f>
        <v>733.7629797846231</v>
      </c>
      <c r="AK159" s="21">
        <f>'Variables AMS'!AI591*'Variables AMS'!$S$64</f>
        <v>844.02277058211109</v>
      </c>
      <c r="AL159" s="21">
        <f>'Variables AMS'!AJ591*'Variables AMS'!$S$64</f>
        <v>1044.1597451123014</v>
      </c>
      <c r="AM159" s="21">
        <f>'Variables AMS'!AK591*'Variables AMS'!$S$64</f>
        <v>952.28768485017918</v>
      </c>
      <c r="AN159" s="21">
        <f>'Variables AMS'!AL591*'Variables AMS'!$S$64</f>
        <v>890.87365192977097</v>
      </c>
      <c r="AO159" s="21">
        <f>'Variables AMS'!AM591*'Variables AMS'!$S$64</f>
        <v>902.21581593848964</v>
      </c>
      <c r="AP159" s="21">
        <f>'Variables AMS'!AN591*'Variables AMS'!$S$64</f>
        <v>908.51410993461354</v>
      </c>
      <c r="AQ159" s="21">
        <f>'Variables AMS'!AO591*'Variables AMS'!$S$64</f>
        <v>911.84245034541141</v>
      </c>
      <c r="AR159" s="21">
        <f>'Variables AMS'!AP591*'Variables AMS'!$S$64</f>
        <v>914.42544350665344</v>
      </c>
      <c r="AS159" s="21">
        <f>'Variables AMS'!AQ591*'Variables AMS'!$S$64</f>
        <v>916.84461971345752</v>
      </c>
      <c r="AT159" s="21">
        <f>'Variables AMS'!AR591*'Variables AMS'!$S$64</f>
        <v>898.19140220146176</v>
      </c>
      <c r="AU159" s="21">
        <f>'Variables AMS'!AS591*'Variables AMS'!$S$64</f>
        <v>882.21214051576339</v>
      </c>
      <c r="AV159" s="21">
        <f>'Variables AMS'!AT591*'Variables AMS'!$S$64</f>
        <v>867.32346381689865</v>
      </c>
      <c r="AW159" s="21">
        <f>'Variables AMS'!AU591*'Variables AMS'!$S$64</f>
        <v>852.69953314418353</v>
      </c>
      <c r="AX159" s="21">
        <f>'Variables AMS'!AV591*'Variables AMS'!$S$64</f>
        <v>838.48760245904566</v>
      </c>
    </row>
    <row r="160" spans="1:50" x14ac:dyDescent="0.25">
      <c r="A160" s="165"/>
      <c r="B160" s="167"/>
      <c r="C160" t="s">
        <v>157</v>
      </c>
      <c r="D160" s="21">
        <f>'Variables AMS'!B592*'Variables AMS'!$S$64</f>
        <v>0</v>
      </c>
      <c r="E160" s="21">
        <f>'Variables AMS'!C592*'Variables AMS'!$S$64</f>
        <v>84.623325092473038</v>
      </c>
      <c r="F160" s="21">
        <f>'Variables AMS'!D592*'Variables AMS'!$S$64</f>
        <v>83.837236399471408</v>
      </c>
      <c r="G160" s="21">
        <f>'Variables AMS'!E592*'Variables AMS'!$S$64</f>
        <v>83.410766716957767</v>
      </c>
      <c r="H160" s="21">
        <f>'Variables AMS'!F592*'Variables AMS'!$S$64</f>
        <v>84.656584653784591</v>
      </c>
      <c r="I160" s="21">
        <f>'Variables AMS'!G592*'Variables AMS'!$S$64</f>
        <v>84.389513037232106</v>
      </c>
      <c r="J160" s="21">
        <f>'Variables AMS'!H592*'Variables AMS'!$S$64</f>
        <v>86.35906573518713</v>
      </c>
      <c r="K160" s="21">
        <f>'Variables AMS'!I592*'Variables AMS'!$S$64</f>
        <v>88.171840298867281</v>
      </c>
      <c r="L160" s="21">
        <f>'Variables AMS'!J592*'Variables AMS'!$S$64</f>
        <v>90.605827745385312</v>
      </c>
      <c r="M160" s="21">
        <f>'Variables AMS'!K592*'Variables AMS'!$S$64</f>
        <v>90.911003514630977</v>
      </c>
      <c r="N160" s="21">
        <f>'Variables AMS'!L592*'Variables AMS'!$S$64</f>
        <v>89.719059510835123</v>
      </c>
      <c r="O160" s="21">
        <f>'Variables AMS'!M592*'Variables AMS'!$S$64</f>
        <v>87.922327853103454</v>
      </c>
      <c r="P160" s="21">
        <f>'Variables AMS'!N592*'Variables AMS'!$S$64</f>
        <v>87.303761462871989</v>
      </c>
      <c r="Q160" s="21">
        <f>'Variables AMS'!O592*'Variables AMS'!$S$64</f>
        <v>89.537233381903746</v>
      </c>
      <c r="R160" s="21">
        <f>'Variables AMS'!P592*'Variables AMS'!$S$64</f>
        <v>93.266783797740274</v>
      </c>
      <c r="S160" s="21">
        <f>'Variables AMS'!Q592*'Variables AMS'!$S$64</f>
        <v>98.0883261687177</v>
      </c>
      <c r="T160" s="21">
        <f>'Variables AMS'!R592*'Variables AMS'!$S$64</f>
        <v>100.02987120301751</v>
      </c>
      <c r="U160" s="21">
        <f>'Variables AMS'!S592*'Variables AMS'!$S$64</f>
        <v>104.24450747176955</v>
      </c>
      <c r="V160" s="21">
        <f>'Variables AMS'!T592*'Variables AMS'!$S$64</f>
        <v>107.34924623153908</v>
      </c>
      <c r="W160" s="21">
        <f>'Variables AMS'!U592*'Variables AMS'!$S$64</f>
        <v>110.94545114092811</v>
      </c>
      <c r="X160" s="21">
        <f>'Variables AMS'!V592*'Variables AMS'!$S$64</f>
        <v>109.11839676533734</v>
      </c>
      <c r="Y160" s="21">
        <f>'Variables AMS'!W592*'Variables AMS'!$S$64</f>
        <v>113.68292911590689</v>
      </c>
      <c r="Z160" s="21">
        <f>'Variables AMS'!X592*'Variables AMS'!$S$64</f>
        <v>115.71890729153223</v>
      </c>
      <c r="AA160" s="21">
        <f>'Variables AMS'!Y592*'Variables AMS'!$S$64</f>
        <v>115.20366511775828</v>
      </c>
      <c r="AB160" s="21">
        <f>'Variables AMS'!Z592*'Variables AMS'!$S$64</f>
        <v>114.64584821372081</v>
      </c>
      <c r="AC160" s="21">
        <f>'Variables AMS'!AA592*'Variables AMS'!$S$64</f>
        <v>113.42660102783546</v>
      </c>
      <c r="AD160" s="21">
        <f>'Variables AMS'!AB592*'Variables AMS'!$S$64</f>
        <v>112.81143590118623</v>
      </c>
      <c r="AE160" s="21">
        <f>'Variables AMS'!AC592*'Variables AMS'!$S$64</f>
        <v>111.75766908868906</v>
      </c>
      <c r="AF160" s="21">
        <f>'Variables AMS'!AD592*'Variables AMS'!$S$64</f>
        <v>110.67117216911286</v>
      </c>
      <c r="AG160" s="21">
        <f>'Variables AMS'!AE592*'Variables AMS'!$S$64</f>
        <v>109.7066486264083</v>
      </c>
      <c r="AH160" s="21">
        <f>'Variables AMS'!AF592*'Variables AMS'!$S$64</f>
        <v>114.66007384576289</v>
      </c>
      <c r="AI160" s="21">
        <f>'Variables AMS'!AG592*'Variables AMS'!$S$64</f>
        <v>119.42194502675426</v>
      </c>
      <c r="AJ160" s="21">
        <f>'Variables AMS'!AH592*'Variables AMS'!$S$64</f>
        <v>122.10444156650314</v>
      </c>
      <c r="AK160" s="21">
        <f>'Variables AMS'!AI592*'Variables AMS'!$S$64</f>
        <v>125.65220846109173</v>
      </c>
      <c r="AL160" s="21">
        <f>'Variables AMS'!AJ592*'Variables AMS'!$S$64</f>
        <v>131.29451562102915</v>
      </c>
      <c r="AM160" s="21">
        <f>'Variables AMS'!AK592*'Variables AMS'!$S$64</f>
        <v>144.76156326655095</v>
      </c>
      <c r="AN160" s="21">
        <f>'Variables AMS'!AL592*'Variables AMS'!$S$64</f>
        <v>184.95354281476568</v>
      </c>
      <c r="AO160" s="21">
        <f>'Variables AMS'!AM592*'Variables AMS'!$S$64</f>
        <v>160.51275272365083</v>
      </c>
      <c r="AP160" s="21">
        <f>'Variables AMS'!AN592*'Variables AMS'!$S$64</f>
        <v>156.60413027076851</v>
      </c>
      <c r="AQ160" s="21">
        <f>'Variables AMS'!AO592*'Variables AMS'!$S$64</f>
        <v>156.92715602532502</v>
      </c>
      <c r="AR160" s="21">
        <f>'Variables AMS'!AP592*'Variables AMS'!$S$64</f>
        <v>157.30175724550728</v>
      </c>
      <c r="AS160" s="21">
        <f>'Variables AMS'!AQ592*'Variables AMS'!$S$64</f>
        <v>156.3534940445987</v>
      </c>
      <c r="AT160" s="21">
        <f>'Variables AMS'!AR592*'Variables AMS'!$S$64</f>
        <v>156.63746742161467</v>
      </c>
      <c r="AU160" s="21">
        <f>'Variables AMS'!AS592*'Variables AMS'!$S$64</f>
        <v>157.2884569474283</v>
      </c>
      <c r="AV160" s="21">
        <f>'Variables AMS'!AT592*'Variables AMS'!$S$64</f>
        <v>158.43907413233885</v>
      </c>
      <c r="AW160" s="21">
        <f>'Variables AMS'!AU592*'Variables AMS'!$S$64</f>
        <v>160.15003503545702</v>
      </c>
      <c r="AX160" s="21">
        <f>'Variables AMS'!AV592*'Variables AMS'!$S$64</f>
        <v>162.33868901675919</v>
      </c>
    </row>
    <row r="161" spans="1:50" x14ac:dyDescent="0.25">
      <c r="A161" s="165"/>
      <c r="B161" s="167"/>
      <c r="C161" t="s">
        <v>158</v>
      </c>
      <c r="D161" s="21">
        <f>'Variables AMS'!B593*'Variables AMS'!$S$64</f>
        <v>0</v>
      </c>
      <c r="E161" s="21">
        <f>'Variables AMS'!C593*'Variables AMS'!$S$64</f>
        <v>119.19252900656973</v>
      </c>
      <c r="F161" s="21">
        <f>'Variables AMS'!D593*'Variables AMS'!$S$64</f>
        <v>118.93349047769173</v>
      </c>
      <c r="G161" s="21">
        <f>'Variables AMS'!E593*'Variables AMS'!$S$64</f>
        <v>120.01854991145549</v>
      </c>
      <c r="H161" s="21">
        <f>'Variables AMS'!F593*'Variables AMS'!$S$64</f>
        <v>138.20878336401282</v>
      </c>
      <c r="I161" s="21">
        <f>'Variables AMS'!G593*'Variables AMS'!$S$64</f>
        <v>129.64758229555321</v>
      </c>
      <c r="J161" s="21">
        <f>'Variables AMS'!H593*'Variables AMS'!$S$64</f>
        <v>139.55309346874873</v>
      </c>
      <c r="K161" s="21">
        <f>'Variables AMS'!I593*'Variables AMS'!$S$64</f>
        <v>151.3282984528449</v>
      </c>
      <c r="L161" s="21">
        <f>'Variables AMS'!J593*'Variables AMS'!$S$64</f>
        <v>149.9201048166185</v>
      </c>
      <c r="M161" s="21">
        <f>'Variables AMS'!K593*'Variables AMS'!$S$64</f>
        <v>138.87706911852732</v>
      </c>
      <c r="N161" s="21">
        <f>'Variables AMS'!L593*'Variables AMS'!$S$64</f>
        <v>137.0422990601561</v>
      </c>
      <c r="O161" s="21">
        <f>'Variables AMS'!M593*'Variables AMS'!$S$64</f>
        <v>135.24685977303565</v>
      </c>
      <c r="P161" s="21">
        <f>'Variables AMS'!N593*'Variables AMS'!$S$64</f>
        <v>142.09018825795428</v>
      </c>
      <c r="Q161" s="21">
        <f>'Variables AMS'!O593*'Variables AMS'!$S$64</f>
        <v>160.6148781388795</v>
      </c>
      <c r="R161" s="21">
        <f>'Variables AMS'!P593*'Variables AMS'!$S$64</f>
        <v>171.1868909662804</v>
      </c>
      <c r="S161" s="21">
        <f>'Variables AMS'!Q593*'Variables AMS'!$S$64</f>
        <v>166.12085933752206</v>
      </c>
      <c r="T161" s="21">
        <f>'Variables AMS'!R593*'Variables AMS'!$S$64</f>
        <v>180.97550212978607</v>
      </c>
      <c r="U161" s="21">
        <f>'Variables AMS'!S593*'Variables AMS'!$S$64</f>
        <v>183.21084260403595</v>
      </c>
      <c r="V161" s="21">
        <f>'Variables AMS'!T593*'Variables AMS'!$S$64</f>
        <v>195.36620632265752</v>
      </c>
      <c r="W161" s="21">
        <f>'Variables AMS'!U593*'Variables AMS'!$S$64</f>
        <v>214.18619841918118</v>
      </c>
      <c r="X161" s="21">
        <f>'Variables AMS'!V593*'Variables AMS'!$S$64</f>
        <v>248.04192169356816</v>
      </c>
      <c r="Y161" s="21">
        <f>'Variables AMS'!W593*'Variables AMS'!$S$64</f>
        <v>319.01350230435116</v>
      </c>
      <c r="Z161" s="21">
        <f>'Variables AMS'!X593*'Variables AMS'!$S$64</f>
        <v>326.88416221232779</v>
      </c>
      <c r="AA161" s="21">
        <f>'Variables AMS'!Y593*'Variables AMS'!$S$64</f>
        <v>364.4133867073125</v>
      </c>
      <c r="AB161" s="21">
        <f>'Variables AMS'!Z593*'Variables AMS'!$S$64</f>
        <v>454.51191261639104</v>
      </c>
      <c r="AC161" s="21">
        <f>'Variables AMS'!AA593*'Variables AMS'!$S$64</f>
        <v>434.98875289311235</v>
      </c>
      <c r="AD161" s="21">
        <f>'Variables AMS'!AB593*'Variables AMS'!$S$64</f>
        <v>431.99386609818481</v>
      </c>
      <c r="AE161" s="21">
        <f>'Variables AMS'!AC593*'Variables AMS'!$S$64</f>
        <v>476.39716461052757</v>
      </c>
      <c r="AF161" s="21">
        <f>'Variables AMS'!AD593*'Variables AMS'!$S$64</f>
        <v>532.93313654178598</v>
      </c>
      <c r="AG161" s="21">
        <f>'Variables AMS'!AE593*'Variables AMS'!$S$64</f>
        <v>622.54590179628292</v>
      </c>
      <c r="AH161" s="21">
        <f>'Variables AMS'!AF593*'Variables AMS'!$S$64</f>
        <v>644.32924725480609</v>
      </c>
      <c r="AI161" s="21">
        <f>'Variables AMS'!AG593*'Variables AMS'!$S$64</f>
        <v>680.11472089486483</v>
      </c>
      <c r="AJ161" s="21">
        <f>'Variables AMS'!AH593*'Variables AMS'!$S$64</f>
        <v>677.87516009981346</v>
      </c>
      <c r="AK161" s="21">
        <f>'Variables AMS'!AI593*'Variables AMS'!$S$64</f>
        <v>678.23406205283914</v>
      </c>
      <c r="AL161" s="21">
        <f>'Variables AMS'!AJ593*'Variables AMS'!$S$64</f>
        <v>675.43108573059715</v>
      </c>
      <c r="AM161" s="21">
        <f>'Variables AMS'!AK593*'Variables AMS'!$S$64</f>
        <v>670.1328391411846</v>
      </c>
      <c r="AN161" s="21">
        <f>'Variables AMS'!AL593*'Variables AMS'!$S$64</f>
        <v>665.46969820652384</v>
      </c>
      <c r="AO161" s="21">
        <f>'Variables AMS'!AM593*'Variables AMS'!$S$64</f>
        <v>670.1348948021041</v>
      </c>
      <c r="AP161" s="21">
        <f>'Variables AMS'!AN593*'Variables AMS'!$S$64</f>
        <v>675.83142999291545</v>
      </c>
      <c r="AQ161" s="21">
        <f>'Variables AMS'!AO593*'Variables AMS'!$S$64</f>
        <v>681.7097560560677</v>
      </c>
      <c r="AR161" s="21">
        <f>'Variables AMS'!AP593*'Variables AMS'!$S$64</f>
        <v>688.90511393859595</v>
      </c>
      <c r="AS161" s="21">
        <f>'Variables AMS'!AQ593*'Variables AMS'!$S$64</f>
        <v>697.85081827050271</v>
      </c>
      <c r="AT161" s="21">
        <f>'Variables AMS'!AR593*'Variables AMS'!$S$64</f>
        <v>700.29989017051435</v>
      </c>
      <c r="AU161" s="21">
        <f>'Variables AMS'!AS593*'Variables AMS'!$S$64</f>
        <v>703.46422042648862</v>
      </c>
      <c r="AV161" s="21">
        <f>'Variables AMS'!AT593*'Variables AMS'!$S$64</f>
        <v>707.54064309013279</v>
      </c>
      <c r="AW161" s="21">
        <f>'Variables AMS'!AU593*'Variables AMS'!$S$64</f>
        <v>712.29148013752229</v>
      </c>
      <c r="AX161" s="21">
        <f>'Variables AMS'!AV593*'Variables AMS'!$S$64</f>
        <v>717.86237997206013</v>
      </c>
    </row>
    <row r="162" spans="1:50" x14ac:dyDescent="0.25">
      <c r="A162" s="165"/>
      <c r="B162" s="167"/>
      <c r="C162" t="s">
        <v>159</v>
      </c>
      <c r="D162" s="21">
        <f>'Variables AMS'!B594*'Variables AMS'!$S$64</f>
        <v>0</v>
      </c>
      <c r="E162" s="21">
        <f>'Variables AMS'!C594*'Variables AMS'!$S$64</f>
        <v>106.89316376616647</v>
      </c>
      <c r="F162" s="21">
        <f>'Variables AMS'!D594*'Variables AMS'!$S$64</f>
        <v>107.20671488987337</v>
      </c>
      <c r="G162" s="21">
        <f>'Variables AMS'!E594*'Variables AMS'!$S$64</f>
        <v>89.897691033367849</v>
      </c>
      <c r="H162" s="21">
        <f>'Variables AMS'!F594*'Variables AMS'!$S$64</f>
        <v>93.82608841087351</v>
      </c>
      <c r="I162" s="21">
        <f>'Variables AMS'!G594*'Variables AMS'!$S$64</f>
        <v>97.82039450736832</v>
      </c>
      <c r="J162" s="21">
        <f>'Variables AMS'!H594*'Variables AMS'!$S$64</f>
        <v>97.72371404769568</v>
      </c>
      <c r="K162" s="21">
        <f>'Variables AMS'!I594*'Variables AMS'!$S$64</f>
        <v>98.882175829528677</v>
      </c>
      <c r="L162" s="21">
        <f>'Variables AMS'!J594*'Variables AMS'!$S$64</f>
        <v>100.29215519719122</v>
      </c>
      <c r="M162" s="21">
        <f>'Variables AMS'!K594*'Variables AMS'!$S$64</f>
        <v>101.17693533034063</v>
      </c>
      <c r="N162" s="21">
        <f>'Variables AMS'!L594*'Variables AMS'!$S$64</f>
        <v>101.89128150054646</v>
      </c>
      <c r="O162" s="21">
        <f>'Variables AMS'!M594*'Variables AMS'!$S$64</f>
        <v>103.16754942722616</v>
      </c>
      <c r="P162" s="21">
        <f>'Variables AMS'!N594*'Variables AMS'!$S$64</f>
        <v>103.31744553893557</v>
      </c>
      <c r="Q162" s="21">
        <f>'Variables AMS'!O594*'Variables AMS'!$S$64</f>
        <v>105.04182894240738</v>
      </c>
      <c r="R162" s="21">
        <f>'Variables AMS'!P594*'Variables AMS'!$S$64</f>
        <v>106.91809973307433</v>
      </c>
      <c r="S162" s="21">
        <f>'Variables AMS'!Q594*'Variables AMS'!$S$64</f>
        <v>110.16783135951351</v>
      </c>
      <c r="T162" s="21">
        <f>'Variables AMS'!R594*'Variables AMS'!$S$64</f>
        <v>111.31519700287478</v>
      </c>
      <c r="U162" s="21">
        <f>'Variables AMS'!S594*'Variables AMS'!$S$64</f>
        <v>111.59174985395724</v>
      </c>
      <c r="V162" s="21">
        <f>'Variables AMS'!T594*'Variables AMS'!$S$64</f>
        <v>111.62563111792583</v>
      </c>
      <c r="W162" s="21">
        <f>'Variables AMS'!U594*'Variables AMS'!$S$64</f>
        <v>112.54321370084286</v>
      </c>
      <c r="X162" s="21">
        <f>'Variables AMS'!V594*'Variables AMS'!$S$64</f>
        <v>109.64027899279692</v>
      </c>
      <c r="Y162" s="21">
        <f>'Variables AMS'!W594*'Variables AMS'!$S$64</f>
        <v>110.21692202351154</v>
      </c>
      <c r="Z162" s="21">
        <f>'Variables AMS'!X594*'Variables AMS'!$S$64</f>
        <v>109.40365323317418</v>
      </c>
      <c r="AA162" s="21">
        <f>'Variables AMS'!Y594*'Variables AMS'!$S$64</f>
        <v>108.35204252816324</v>
      </c>
      <c r="AB162" s="21">
        <f>'Variables AMS'!Z594*'Variables AMS'!$S$64</f>
        <v>107.45173833073974</v>
      </c>
      <c r="AC162" s="21">
        <f>'Variables AMS'!AA594*'Variables AMS'!$S$64</f>
        <v>105.86989926284434</v>
      </c>
      <c r="AD162" s="21">
        <f>'Variables AMS'!AB594*'Variables AMS'!$S$64</f>
        <v>104.72037253044668</v>
      </c>
      <c r="AE162" s="21">
        <f>'Variables AMS'!AC594*'Variables AMS'!$S$64</f>
        <v>102.25563502180536</v>
      </c>
      <c r="AF162" s="21">
        <f>'Variables AMS'!AD594*'Variables AMS'!$S$64</f>
        <v>100.31450592490157</v>
      </c>
      <c r="AG162" s="21">
        <f>'Variables AMS'!AE594*'Variables AMS'!$S$64</f>
        <v>98.361120153655961</v>
      </c>
      <c r="AH162" s="21">
        <f>'Variables AMS'!AF594*'Variables AMS'!$S$64</f>
        <v>102.77627283158456</v>
      </c>
      <c r="AI162" s="21">
        <f>'Variables AMS'!AG594*'Variables AMS'!$S$64</f>
        <v>107.05177574112837</v>
      </c>
      <c r="AJ162" s="21">
        <f>'Variables AMS'!AH594*'Variables AMS'!$S$64</f>
        <v>106.92137977526232</v>
      </c>
      <c r="AK162" s="21">
        <f>'Variables AMS'!AI594*'Variables AMS'!$S$64</f>
        <v>107.66945741025586</v>
      </c>
      <c r="AL162" s="21">
        <f>'Variables AMS'!AJ594*'Variables AMS'!$S$64</f>
        <v>108.10661107409236</v>
      </c>
      <c r="AM162" s="21">
        <f>'Variables AMS'!AK594*'Variables AMS'!$S$64</f>
        <v>108.38299534599068</v>
      </c>
      <c r="AN162" s="21">
        <f>'Variables AMS'!AL594*'Variables AMS'!$S$64</f>
        <v>109.09301370632699</v>
      </c>
      <c r="AO162" s="21">
        <f>'Variables AMS'!AM594*'Variables AMS'!$S$64</f>
        <v>108.68034404190844</v>
      </c>
      <c r="AP162" s="21">
        <f>'Variables AMS'!AN594*'Variables AMS'!$S$64</f>
        <v>108.320047144627</v>
      </c>
      <c r="AQ162" s="21">
        <f>'Variables AMS'!AO594*'Variables AMS'!$S$64</f>
        <v>107.9089115331503</v>
      </c>
      <c r="AR162" s="21">
        <f>'Variables AMS'!AP594*'Variables AMS'!$S$64</f>
        <v>107.50438653792455</v>
      </c>
      <c r="AS162" s="21">
        <f>'Variables AMS'!AQ594*'Variables AMS'!$S$64</f>
        <v>107.14457852688977</v>
      </c>
      <c r="AT162" s="21">
        <f>'Variables AMS'!AR594*'Variables AMS'!$S$64</f>
        <v>107.342138893019</v>
      </c>
      <c r="AU162" s="21">
        <f>'Variables AMS'!AS594*'Variables AMS'!$S$64</f>
        <v>107.55078833307644</v>
      </c>
      <c r="AV162" s="21">
        <f>'Variables AMS'!AT594*'Variables AMS'!$S$64</f>
        <v>107.76829655635886</v>
      </c>
      <c r="AW162" s="21">
        <f>'Variables AMS'!AU594*'Variables AMS'!$S$64</f>
        <v>107.98911652961644</v>
      </c>
      <c r="AX162" s="21">
        <f>'Variables AMS'!AV594*'Variables AMS'!$S$64</f>
        <v>108.21897177845349</v>
      </c>
    </row>
    <row r="163" spans="1:50" x14ac:dyDescent="0.25">
      <c r="A163" s="165"/>
      <c r="B163" s="167"/>
      <c r="C163" t="s">
        <v>160</v>
      </c>
      <c r="D163" s="21">
        <f>'Variables AMS'!B595*'Variables AMS'!$S$64</f>
        <v>0</v>
      </c>
      <c r="E163" s="21">
        <f>'Variables AMS'!C595*'Variables AMS'!$S$64</f>
        <v>208.58528927977815</v>
      </c>
      <c r="F163" s="21">
        <f>'Variables AMS'!D595*'Variables AMS'!$S$64</f>
        <v>209.93449980298686</v>
      </c>
      <c r="G163" s="21">
        <f>'Variables AMS'!E595*'Variables AMS'!$S$64</f>
        <v>194.87230325821437</v>
      </c>
      <c r="H163" s="21">
        <f>'Variables AMS'!F595*'Variables AMS'!$S$64</f>
        <v>192.49956292389209</v>
      </c>
      <c r="I163" s="21">
        <f>'Variables AMS'!G595*'Variables AMS'!$S$64</f>
        <v>195.38418564091333</v>
      </c>
      <c r="J163" s="21">
        <f>'Variables AMS'!H595*'Variables AMS'!$S$64</f>
        <v>193.07472256579339</v>
      </c>
      <c r="K163" s="21">
        <f>'Variables AMS'!I595*'Variables AMS'!$S$64</f>
        <v>194.69307038983794</v>
      </c>
      <c r="L163" s="21">
        <f>'Variables AMS'!J595*'Variables AMS'!$S$64</f>
        <v>196.95128323283922</v>
      </c>
      <c r="M163" s="21">
        <f>'Variables AMS'!K595*'Variables AMS'!$S$64</f>
        <v>197.82572592201456</v>
      </c>
      <c r="N163" s="21">
        <f>'Variables AMS'!L595*'Variables AMS'!$S$64</f>
        <v>197.23428289313719</v>
      </c>
      <c r="O163" s="21">
        <f>'Variables AMS'!M595*'Variables AMS'!$S$64</f>
        <v>196.621311632361</v>
      </c>
      <c r="P163" s="21">
        <f>'Variables AMS'!N595*'Variables AMS'!$S$64</f>
        <v>208.23818002846164</v>
      </c>
      <c r="Q163" s="21">
        <f>'Variables AMS'!O595*'Variables AMS'!$S$64</f>
        <v>210.25462204119526</v>
      </c>
      <c r="R163" s="21">
        <f>'Variables AMS'!P595*'Variables AMS'!$S$64</f>
        <v>210.45040302405843</v>
      </c>
      <c r="S163" s="21">
        <f>'Variables AMS'!Q595*'Variables AMS'!$S$64</f>
        <v>213.82126868025199</v>
      </c>
      <c r="T163" s="21">
        <f>'Variables AMS'!R595*'Variables AMS'!$S$64</f>
        <v>215.95783206837442</v>
      </c>
      <c r="U163" s="21">
        <f>'Variables AMS'!S595*'Variables AMS'!$S$64</f>
        <v>216.28850373094573</v>
      </c>
      <c r="V163" s="21">
        <f>'Variables AMS'!T595*'Variables AMS'!$S$64</f>
        <v>216.12222212150326</v>
      </c>
      <c r="W163" s="21">
        <f>'Variables AMS'!U595*'Variables AMS'!$S$64</f>
        <v>217.52570301289907</v>
      </c>
      <c r="X163" s="21">
        <f>'Variables AMS'!V595*'Variables AMS'!$S$64</f>
        <v>197.16950378473095</v>
      </c>
      <c r="Y163" s="21">
        <f>'Variables AMS'!W595*'Variables AMS'!$S$64</f>
        <v>184.8062706684758</v>
      </c>
      <c r="Z163" s="21">
        <f>'Variables AMS'!X595*'Variables AMS'!$S$64</f>
        <v>172.74453948332979</v>
      </c>
      <c r="AA163" s="21">
        <f>'Variables AMS'!Y595*'Variables AMS'!$S$64</f>
        <v>163.6908612640544</v>
      </c>
      <c r="AB163" s="21">
        <f>'Variables AMS'!Z595*'Variables AMS'!$S$64</f>
        <v>155.51003428297437</v>
      </c>
      <c r="AC163" s="21">
        <f>'Variables AMS'!AA595*'Variables AMS'!$S$64</f>
        <v>146.87545288666058</v>
      </c>
      <c r="AD163" s="21">
        <f>'Variables AMS'!AB595*'Variables AMS'!$S$64</f>
        <v>138.83056744990739</v>
      </c>
      <c r="AE163" s="21">
        <f>'Variables AMS'!AC595*'Variables AMS'!$S$64</f>
        <v>134.28989935864846</v>
      </c>
      <c r="AF163" s="21">
        <f>'Variables AMS'!AD595*'Variables AMS'!$S$64</f>
        <v>131.38080124971074</v>
      </c>
      <c r="AG163" s="21">
        <f>'Variables AMS'!AE595*'Variables AMS'!$S$64</f>
        <v>128.96584029398909</v>
      </c>
      <c r="AH163" s="21">
        <f>'Variables AMS'!AF595*'Variables AMS'!$S$64</f>
        <v>135.26257766589967</v>
      </c>
      <c r="AI163" s="21">
        <f>'Variables AMS'!AG595*'Variables AMS'!$S$64</f>
        <v>141.63125325097792</v>
      </c>
      <c r="AJ163" s="21">
        <f>'Variables AMS'!AH595*'Variables AMS'!$S$64</f>
        <v>140.22249334916046</v>
      </c>
      <c r="AK163" s="21">
        <f>'Variables AMS'!AI595*'Variables AMS'!$S$64</f>
        <v>139.35798929339717</v>
      </c>
      <c r="AL163" s="21">
        <f>'Variables AMS'!AJ595*'Variables AMS'!$S$64</f>
        <v>138.35618269412757</v>
      </c>
      <c r="AM163" s="21">
        <f>'Variables AMS'!AK595*'Variables AMS'!$S$64</f>
        <v>137.27676949479272</v>
      </c>
      <c r="AN163" s="21">
        <f>'Variables AMS'!AL595*'Variables AMS'!$S$64</f>
        <v>136.82390371316367</v>
      </c>
      <c r="AO163" s="21">
        <f>'Variables AMS'!AM595*'Variables AMS'!$S$64</f>
        <v>135.16383033681961</v>
      </c>
      <c r="AP163" s="21">
        <f>'Variables AMS'!AN595*'Variables AMS'!$S$64</f>
        <v>133.72455204802463</v>
      </c>
      <c r="AQ163" s="21">
        <f>'Variables AMS'!AO595*'Variables AMS'!$S$64</f>
        <v>132.31425491918026</v>
      </c>
      <c r="AR163" s="21">
        <f>'Variables AMS'!AP595*'Variables AMS'!$S$64</f>
        <v>130.93853735301707</v>
      </c>
      <c r="AS163" s="21">
        <f>'Variables AMS'!AQ595*'Variables AMS'!$S$64</f>
        <v>129.63788315126718</v>
      </c>
      <c r="AT163" s="21">
        <f>'Variables AMS'!AR595*'Variables AMS'!$S$64</f>
        <v>123.21688519867324</v>
      </c>
      <c r="AU163" s="21">
        <f>'Variables AMS'!AS595*'Variables AMS'!$S$64</f>
        <v>115.73470861434028</v>
      </c>
      <c r="AV163" s="21">
        <f>'Variables AMS'!AT595*'Variables AMS'!$S$64</f>
        <v>108.16805425216711</v>
      </c>
      <c r="AW163" s="21">
        <f>'Variables AMS'!AU595*'Variables AMS'!$S$64</f>
        <v>100.6447521168006</v>
      </c>
      <c r="AX163" s="21">
        <f>'Variables AMS'!AV595*'Variables AMS'!$S$64</f>
        <v>93.092354554421405</v>
      </c>
    </row>
    <row r="164" spans="1:50" x14ac:dyDescent="0.25">
      <c r="A164" s="165"/>
      <c r="B164" s="167"/>
      <c r="C164" t="s">
        <v>237</v>
      </c>
      <c r="D164" s="21">
        <f>'Variables AMS'!B596*'Variables AMS'!$S$64</f>
        <v>0</v>
      </c>
      <c r="E164" s="21">
        <f>'Variables AMS'!C596*'Variables AMS'!$S$64</f>
        <v>56.976375169064653</v>
      </c>
      <c r="F164" s="21">
        <f>'Variables AMS'!D596*'Variables AMS'!$S$64</f>
        <v>56.901943111741353</v>
      </c>
      <c r="G164" s="21">
        <f>'Variables AMS'!E596*'Variables AMS'!$S$64</f>
        <v>57.698241722448451</v>
      </c>
      <c r="H164" s="21">
        <f>'Variables AMS'!F596*'Variables AMS'!$S$64</f>
        <v>58.082936698428753</v>
      </c>
      <c r="I164" s="21">
        <f>'Variables AMS'!G596*'Variables AMS'!$S$64</f>
        <v>58.809247416939854</v>
      </c>
      <c r="J164" s="21">
        <f>'Variables AMS'!H596*'Variables AMS'!$S$64</f>
        <v>58.200802831278914</v>
      </c>
      <c r="K164" s="21">
        <f>'Variables AMS'!I596*'Variables AMS'!$S$64</f>
        <v>59.175556130509342</v>
      </c>
      <c r="L164" s="21">
        <f>'Variables AMS'!J596*'Variables AMS'!$S$64</f>
        <v>60.38413724440592</v>
      </c>
      <c r="M164" s="21">
        <f>'Variables AMS'!K596*'Variables AMS'!$S$64</f>
        <v>61.018379911719542</v>
      </c>
      <c r="N164" s="21">
        <f>'Variables AMS'!L596*'Variables AMS'!$S$64</f>
        <v>61.114927192073345</v>
      </c>
      <c r="O164" s="21">
        <f>'Variables AMS'!M596*'Variables AMS'!$S$64</f>
        <v>61.096430828587117</v>
      </c>
      <c r="P164" s="21">
        <f>'Variables AMS'!N596*'Variables AMS'!$S$64</f>
        <v>60.287850723956446</v>
      </c>
      <c r="Q164" s="21">
        <f>'Variables AMS'!O596*'Variables AMS'!$S$64</f>
        <v>61.21128769735958</v>
      </c>
      <c r="R164" s="21">
        <f>'Variables AMS'!P596*'Variables AMS'!$S$64</f>
        <v>62.444184551102722</v>
      </c>
      <c r="S164" s="21">
        <f>'Variables AMS'!Q596*'Variables AMS'!$S$64</f>
        <v>65.038362328437486</v>
      </c>
      <c r="T164" s="21">
        <f>'Variables AMS'!R596*'Variables AMS'!$S$64</f>
        <v>65.33133361940672</v>
      </c>
      <c r="U164" s="21">
        <f>'Variables AMS'!S596*'Variables AMS'!$S$64</f>
        <v>66.614472966326332</v>
      </c>
      <c r="V164" s="21">
        <f>'Variables AMS'!T596*'Variables AMS'!$S$64</f>
        <v>67.261493188564955</v>
      </c>
      <c r="W164" s="21">
        <f>'Variables AMS'!U596*'Variables AMS'!$S$64</f>
        <v>68.432359945047153</v>
      </c>
      <c r="X164" s="21">
        <f>'Variables AMS'!V596*'Variables AMS'!$S$64</f>
        <v>67.354741448347198</v>
      </c>
      <c r="Y164" s="21">
        <f>'Variables AMS'!W596*'Variables AMS'!$S$64</f>
        <v>68.752653429552851</v>
      </c>
      <c r="Z164" s="21">
        <f>'Variables AMS'!X596*'Variables AMS'!$S$64</f>
        <v>69.729609863425537</v>
      </c>
      <c r="AA164" s="21">
        <f>'Variables AMS'!Y596*'Variables AMS'!$S$64</f>
        <v>70.346784318169369</v>
      </c>
      <c r="AB164" s="21">
        <f>'Variables AMS'!Z596*'Variables AMS'!$S$64</f>
        <v>71.190261570324921</v>
      </c>
      <c r="AC164" s="21">
        <f>'Variables AMS'!AA596*'Variables AMS'!$S$64</f>
        <v>71.460816524804855</v>
      </c>
      <c r="AD164" s="21">
        <f>'Variables AMS'!AB596*'Variables AMS'!$S$64</f>
        <v>72.200315423452949</v>
      </c>
      <c r="AE164" s="21">
        <f>'Variables AMS'!AC596*'Variables AMS'!$S$64</f>
        <v>72.315361359687742</v>
      </c>
      <c r="AF164" s="21">
        <f>'Variables AMS'!AD596*'Variables AMS'!$S$64</f>
        <v>72.541961352855182</v>
      </c>
      <c r="AG164" s="21">
        <f>'Variables AMS'!AE596*'Variables AMS'!$S$64</f>
        <v>72.848143869141467</v>
      </c>
      <c r="AH164" s="21">
        <f>'Variables AMS'!AF596*'Variables AMS'!$S$64</f>
        <v>77.752600714941778</v>
      </c>
      <c r="AI164" s="21">
        <f>'Variables AMS'!AG596*'Variables AMS'!$S$64</f>
        <v>82.648952347189933</v>
      </c>
      <c r="AJ164" s="21">
        <f>'Variables AMS'!AH596*'Variables AMS'!$S$64</f>
        <v>83.54333628084126</v>
      </c>
      <c r="AK164" s="21">
        <f>'Variables AMS'!AI596*'Variables AMS'!$S$64</f>
        <v>84.954261823421234</v>
      </c>
      <c r="AL164" s="21">
        <f>'Variables AMS'!AJ596*'Variables AMS'!$S$64</f>
        <v>86.204943196970945</v>
      </c>
      <c r="AM164" s="21">
        <f>'Variables AMS'!AK596*'Variables AMS'!$S$64</f>
        <v>87.295932835564955</v>
      </c>
      <c r="AN164" s="21">
        <f>'Variables AMS'!AL596*'Variables AMS'!$S$64</f>
        <v>88.972876143352877</v>
      </c>
      <c r="AO164" s="21">
        <f>'Variables AMS'!AM596*'Variables AMS'!$S$64</f>
        <v>89.824553214429059</v>
      </c>
      <c r="AP164" s="21">
        <f>'Variables AMS'!AN596*'Variables AMS'!$S$64</f>
        <v>90.813122413201015</v>
      </c>
      <c r="AQ164" s="21">
        <f>'Variables AMS'!AO596*'Variables AMS'!$S$64</f>
        <v>91.777611768364466</v>
      </c>
      <c r="AR164" s="21">
        <f>'Variables AMS'!AP596*'Variables AMS'!$S$64</f>
        <v>92.726445489019753</v>
      </c>
      <c r="AS164" s="21">
        <f>'Variables AMS'!AQ596*'Variables AMS'!$S$64</f>
        <v>93.687617021566112</v>
      </c>
      <c r="AT164" s="21">
        <f>'Variables AMS'!AR596*'Variables AMS'!$S$64</f>
        <v>94.898429230708388</v>
      </c>
      <c r="AU164" s="21">
        <f>'Variables AMS'!AS596*'Variables AMS'!$S$64</f>
        <v>95.995504670427195</v>
      </c>
      <c r="AV164" s="21">
        <f>'Variables AMS'!AT596*'Variables AMS'!$S$64</f>
        <v>97.110339027870666</v>
      </c>
      <c r="AW164" s="21">
        <f>'Variables AMS'!AU596*'Variables AMS'!$S$64</f>
        <v>98.263693695825893</v>
      </c>
      <c r="AX164" s="21">
        <f>'Variables AMS'!AV596*'Variables AMS'!$S$64</f>
        <v>99.460399168862168</v>
      </c>
    </row>
    <row r="165" spans="1:50" x14ac:dyDescent="0.25">
      <c r="A165" s="165"/>
      <c r="B165" s="167"/>
      <c r="C165" t="s">
        <v>161</v>
      </c>
      <c r="D165" s="21">
        <f>'Variables AMS'!B597*'Variables AMS'!$S$64</f>
        <v>0</v>
      </c>
      <c r="E165" s="21">
        <f>'Variables AMS'!C597*'Variables AMS'!$S$64</f>
        <v>105.84590211602045</v>
      </c>
      <c r="F165" s="21">
        <f>'Variables AMS'!D597*'Variables AMS'!$S$64</f>
        <v>105.79205211562476</v>
      </c>
      <c r="G165" s="21">
        <f>'Variables AMS'!E597*'Variables AMS'!$S$64</f>
        <v>102.44304215110509</v>
      </c>
      <c r="H165" s="21">
        <f>'Variables AMS'!F597*'Variables AMS'!$S$64</f>
        <v>103.36637442378586</v>
      </c>
      <c r="I165" s="21">
        <f>'Variables AMS'!G597*'Variables AMS'!$S$64</f>
        <v>102.1300717877976</v>
      </c>
      <c r="J165" s="21">
        <f>'Variables AMS'!H597*'Variables AMS'!$S$64</f>
        <v>100.03977988100181</v>
      </c>
      <c r="K165" s="21">
        <f>'Variables AMS'!I597*'Variables AMS'!$S$64</f>
        <v>101.88405032862462</v>
      </c>
      <c r="L165" s="21">
        <f>'Variables AMS'!J597*'Variables AMS'!$S$64</f>
        <v>105.04432466597358</v>
      </c>
      <c r="M165" s="21">
        <f>'Variables AMS'!K597*'Variables AMS'!$S$64</f>
        <v>105.20985525162398</v>
      </c>
      <c r="N165" s="21">
        <f>'Variables AMS'!L597*'Variables AMS'!$S$64</f>
        <v>102.83440319063466</v>
      </c>
      <c r="O165" s="21">
        <f>'Variables AMS'!M597*'Variables AMS'!$S$64</f>
        <v>99.354847361877887</v>
      </c>
      <c r="P165" s="21">
        <f>'Variables AMS'!N597*'Variables AMS'!$S$64</f>
        <v>103.01087091293347</v>
      </c>
      <c r="Q165" s="21">
        <f>'Variables AMS'!O597*'Variables AMS'!$S$64</f>
        <v>106.19228058996529</v>
      </c>
      <c r="R165" s="21">
        <f>'Variables AMS'!P597*'Variables AMS'!$S$64</f>
        <v>110.84535879330519</v>
      </c>
      <c r="S165" s="21">
        <f>'Variables AMS'!Q597*'Variables AMS'!$S$64</f>
        <v>116.33628138300081</v>
      </c>
      <c r="T165" s="21">
        <f>'Variables AMS'!R597*'Variables AMS'!$S$64</f>
        <v>119.85004203402167</v>
      </c>
      <c r="U165" s="21">
        <f>'Variables AMS'!S597*'Variables AMS'!$S$64</f>
        <v>129.61368505094805</v>
      </c>
      <c r="V165" s="21">
        <f>'Variables AMS'!T597*'Variables AMS'!$S$64</f>
        <v>141.48615854907933</v>
      </c>
      <c r="W165" s="21">
        <f>'Variables AMS'!U597*'Variables AMS'!$S$64</f>
        <v>154.43857701600382</v>
      </c>
      <c r="X165" s="21">
        <f>'Variables AMS'!V597*'Variables AMS'!$S$64</f>
        <v>137.72428121211394</v>
      </c>
      <c r="Y165" s="21">
        <f>'Variables AMS'!W597*'Variables AMS'!$S$64</f>
        <v>130.04125348488444</v>
      </c>
      <c r="Z165" s="21">
        <f>'Variables AMS'!X597*'Variables AMS'!$S$64</f>
        <v>133.70560132748787</v>
      </c>
      <c r="AA165" s="21">
        <f>'Variables AMS'!Y597*'Variables AMS'!$S$64</f>
        <v>134.92552730468799</v>
      </c>
      <c r="AB165" s="21">
        <f>'Variables AMS'!Z597*'Variables AMS'!$S$64</f>
        <v>136.09656642060145</v>
      </c>
      <c r="AC165" s="21">
        <f>'Variables AMS'!AA597*'Variables AMS'!$S$64</f>
        <v>136.48558217497117</v>
      </c>
      <c r="AD165" s="21">
        <f>'Variables AMS'!AB597*'Variables AMS'!$S$64</f>
        <v>137.49929853651543</v>
      </c>
      <c r="AE165" s="21">
        <f>'Variables AMS'!AC597*'Variables AMS'!$S$64</f>
        <v>138.34609020575931</v>
      </c>
      <c r="AF165" s="21">
        <f>'Variables AMS'!AD597*'Variables AMS'!$S$64</f>
        <v>140.07329338704361</v>
      </c>
      <c r="AG165" s="21">
        <f>'Variables AMS'!AE597*'Variables AMS'!$S$64</f>
        <v>141.88406559900361</v>
      </c>
      <c r="AH165" s="21">
        <f>'Variables AMS'!AF597*'Variables AMS'!$S$64</f>
        <v>152.99428697915744</v>
      </c>
      <c r="AI165" s="21">
        <f>'Variables AMS'!AG597*'Variables AMS'!$S$64</f>
        <v>164.70119149402606</v>
      </c>
      <c r="AJ165" s="21">
        <f>'Variables AMS'!AH597*'Variables AMS'!$S$64</f>
        <v>165.94398928892119</v>
      </c>
      <c r="AK165" s="21">
        <f>'Variables AMS'!AI597*'Variables AMS'!$S$64</f>
        <v>168.07587619172634</v>
      </c>
      <c r="AL165" s="21">
        <f>'Variables AMS'!AJ597*'Variables AMS'!$S$64</f>
        <v>169.93380671115241</v>
      </c>
      <c r="AM165" s="21">
        <f>'Variables AMS'!AK597*'Variables AMS'!$S$64</f>
        <v>172.07460695176945</v>
      </c>
      <c r="AN165" s="21">
        <f>'Variables AMS'!AL597*'Variables AMS'!$S$64</f>
        <v>174.56384204888036</v>
      </c>
      <c r="AO165" s="21">
        <f>'Variables AMS'!AM597*'Variables AMS'!$S$64</f>
        <v>176.42453369167214</v>
      </c>
      <c r="AP165" s="21">
        <f>'Variables AMS'!AN597*'Variables AMS'!$S$64</f>
        <v>178.12233448546803</v>
      </c>
      <c r="AQ165" s="21">
        <f>'Variables AMS'!AO597*'Variables AMS'!$S$64</f>
        <v>179.70302002693114</v>
      </c>
      <c r="AR165" s="21">
        <f>'Variables AMS'!AP597*'Variables AMS'!$S$64</f>
        <v>181.28686124816639</v>
      </c>
      <c r="AS165" s="21">
        <f>'Variables AMS'!AQ597*'Variables AMS'!$S$64</f>
        <v>182.99993875904562</v>
      </c>
      <c r="AT165" s="21">
        <f>'Variables AMS'!AR597*'Variables AMS'!$S$64</f>
        <v>185.09509444421943</v>
      </c>
      <c r="AU165" s="21">
        <f>'Variables AMS'!AS597*'Variables AMS'!$S$64</f>
        <v>186.98913436919727</v>
      </c>
      <c r="AV165" s="21">
        <f>'Variables AMS'!AT597*'Variables AMS'!$S$64</f>
        <v>188.90053554753518</v>
      </c>
      <c r="AW165" s="21">
        <f>'Variables AMS'!AU597*'Variables AMS'!$S$64</f>
        <v>190.83257026254645</v>
      </c>
      <c r="AX165" s="21">
        <f>'Variables AMS'!AV597*'Variables AMS'!$S$64</f>
        <v>192.77989018091017</v>
      </c>
    </row>
    <row r="166" spans="1:50" x14ac:dyDescent="0.25">
      <c r="A166" s="165"/>
      <c r="B166" s="168" t="s">
        <v>313</v>
      </c>
      <c r="C166" t="s">
        <v>162</v>
      </c>
      <c r="D166" s="21">
        <f>'Variables AMS'!B598*'Variables AMS'!$S$64</f>
        <v>0</v>
      </c>
      <c r="E166" s="21">
        <f>'Variables AMS'!C598*'Variables AMS'!$S$64</f>
        <v>54.115563522503926</v>
      </c>
      <c r="F166" s="21">
        <f>'Variables AMS'!D598*'Variables AMS'!$S$64</f>
        <v>53.885992349960183</v>
      </c>
      <c r="G166" s="21">
        <f>'Variables AMS'!E598*'Variables AMS'!$S$64</f>
        <v>53.523322526528183</v>
      </c>
      <c r="H166" s="21">
        <f>'Variables AMS'!F598*'Variables AMS'!$S$64</f>
        <v>59.283483530757316</v>
      </c>
      <c r="I166" s="21">
        <f>'Variables AMS'!G598*'Variables AMS'!$S$64</f>
        <v>49.812550185247815</v>
      </c>
      <c r="J166" s="21">
        <f>'Variables AMS'!H598*'Variables AMS'!$S$64</f>
        <v>53.001131134367157</v>
      </c>
      <c r="K166" s="21">
        <f>'Variables AMS'!I598*'Variables AMS'!$S$64</f>
        <v>58.09973035264111</v>
      </c>
      <c r="L166" s="21">
        <f>'Variables AMS'!J598*'Variables AMS'!$S$64</f>
        <v>63.177555151153875</v>
      </c>
      <c r="M166" s="21">
        <f>'Variables AMS'!K598*'Variables AMS'!$S$64</f>
        <v>60.419868052145667</v>
      </c>
      <c r="N166" s="21">
        <f>'Variables AMS'!L598*'Variables AMS'!$S$64</f>
        <v>55.6456369067946</v>
      </c>
      <c r="O166" s="21">
        <f>'Variables AMS'!M598*'Variables AMS'!$S$64</f>
        <v>49.016072249756135</v>
      </c>
      <c r="P166" s="21">
        <f>'Variables AMS'!N598*'Variables AMS'!$S$64</f>
        <v>44.475548292817919</v>
      </c>
      <c r="Q166" s="21">
        <f>'Variables AMS'!O598*'Variables AMS'!$S$64</f>
        <v>47.763746171132745</v>
      </c>
      <c r="R166" s="21">
        <f>'Variables AMS'!P598*'Variables AMS'!$S$64</f>
        <v>53.484224830106534</v>
      </c>
      <c r="S166" s="21">
        <f>'Variables AMS'!Q598*'Variables AMS'!$S$64</f>
        <v>52.657690524372299</v>
      </c>
      <c r="T166" s="21">
        <f>'Variables AMS'!R598*'Variables AMS'!$S$64</f>
        <v>52.998344827722441</v>
      </c>
      <c r="U166" s="21">
        <f>'Variables AMS'!S598*'Variables AMS'!$S$64</f>
        <v>54.733401885719552</v>
      </c>
      <c r="V166" s="21">
        <f>'Variables AMS'!T598*'Variables AMS'!$S$64</f>
        <v>56.284648118913253</v>
      </c>
      <c r="W166" s="21">
        <f>'Variables AMS'!U598*'Variables AMS'!$S$64</f>
        <v>57.45373402631931</v>
      </c>
      <c r="X166" s="21">
        <f>'Variables AMS'!V598*'Variables AMS'!$S$64</f>
        <v>61.306531497804464</v>
      </c>
      <c r="Y166" s="21">
        <f>'Variables AMS'!W598*'Variables AMS'!$S$64</f>
        <v>67.854031497209533</v>
      </c>
      <c r="Z166" s="21">
        <f>'Variables AMS'!X598*'Variables AMS'!$S$64</f>
        <v>68.309781816803167</v>
      </c>
      <c r="AA166" s="21">
        <f>'Variables AMS'!Y598*'Variables AMS'!$S$64</f>
        <v>68.085589455320459</v>
      </c>
      <c r="AB166" s="21">
        <f>'Variables AMS'!Z598*'Variables AMS'!$S$64</f>
        <v>67.89353623697636</v>
      </c>
      <c r="AC166" s="21">
        <f>'Variables AMS'!AA598*'Variables AMS'!$S$64</f>
        <v>67.051847085799608</v>
      </c>
      <c r="AD166" s="21">
        <f>'Variables AMS'!AB598*'Variables AMS'!$S$64</f>
        <v>66.606124847098314</v>
      </c>
      <c r="AE166" s="21">
        <f>'Variables AMS'!AC598*'Variables AMS'!$S$64</f>
        <v>66.168424987146054</v>
      </c>
      <c r="AF166" s="21">
        <f>'Variables AMS'!AD598*'Variables AMS'!$S$64</f>
        <v>65.779184578089513</v>
      </c>
      <c r="AG166" s="21">
        <f>'Variables AMS'!AE598*'Variables AMS'!$S$64</f>
        <v>65.635191118388789</v>
      </c>
      <c r="AH166" s="21">
        <f>'Variables AMS'!AF598*'Variables AMS'!$S$64</f>
        <v>65.365335322269431</v>
      </c>
      <c r="AI166" s="21">
        <f>'Variables AMS'!AG598*'Variables AMS'!$S$64</f>
        <v>65.221013311701924</v>
      </c>
      <c r="AJ166" s="21">
        <f>'Variables AMS'!AH598*'Variables AMS'!$S$64</f>
        <v>65.303371021146646</v>
      </c>
      <c r="AK166" s="21">
        <f>'Variables AMS'!AI598*'Variables AMS'!$S$64</f>
        <v>65.616913226736173</v>
      </c>
      <c r="AL166" s="21">
        <f>'Variables AMS'!AJ598*'Variables AMS'!$S$64</f>
        <v>65.915127290656002</v>
      </c>
      <c r="AM166" s="21">
        <f>'Variables AMS'!AK598*'Variables AMS'!$S$64</f>
        <v>64.498761311182733</v>
      </c>
      <c r="AN166" s="21">
        <f>'Variables AMS'!AL598*'Variables AMS'!$S$64</f>
        <v>64.340219829384054</v>
      </c>
      <c r="AO166" s="21">
        <f>'Variables AMS'!AM598*'Variables AMS'!$S$64</f>
        <v>65.53163908418054</v>
      </c>
      <c r="AP166" s="21">
        <f>'Variables AMS'!AN598*'Variables AMS'!$S$64</f>
        <v>66.525305158201732</v>
      </c>
      <c r="AQ166" s="21">
        <f>'Variables AMS'!AO598*'Variables AMS'!$S$64</f>
        <v>67.961784521159686</v>
      </c>
      <c r="AR166" s="21">
        <f>'Variables AMS'!AP598*'Variables AMS'!$S$64</f>
        <v>70.088186924599157</v>
      </c>
      <c r="AS166" s="21">
        <f>'Variables AMS'!AQ598*'Variables AMS'!$S$64</f>
        <v>73.291259247215066</v>
      </c>
      <c r="AT166" s="21">
        <f>'Variables AMS'!AR598*'Variables AMS'!$S$64</f>
        <v>71.551548594784961</v>
      </c>
      <c r="AU166" s="21">
        <f>'Variables AMS'!AS598*'Variables AMS'!$S$64</f>
        <v>70.69969172501564</v>
      </c>
      <c r="AV166" s="21">
        <f>'Variables AMS'!AT598*'Variables AMS'!$S$64</f>
        <v>70.028181408674882</v>
      </c>
      <c r="AW166" s="21">
        <f>'Variables AMS'!AU598*'Variables AMS'!$S$64</f>
        <v>69.411682714435443</v>
      </c>
      <c r="AX166" s="21">
        <f>'Variables AMS'!AV598*'Variables AMS'!$S$64</f>
        <v>68.798496607776968</v>
      </c>
    </row>
    <row r="167" spans="1:50" x14ac:dyDescent="0.25">
      <c r="A167" s="165"/>
      <c r="B167" s="168"/>
      <c r="C167" t="s">
        <v>163</v>
      </c>
      <c r="D167" s="21">
        <f>'Variables AMS'!B599*'Variables AMS'!$S$64</f>
        <v>0</v>
      </c>
      <c r="E167" s="21">
        <f>'Variables AMS'!C599*'Variables AMS'!$S$64</f>
        <v>28.880391673334756</v>
      </c>
      <c r="F167" s="21">
        <f>'Variables AMS'!D599*'Variables AMS'!$S$64</f>
        <v>29.032658764307811</v>
      </c>
      <c r="G167" s="21">
        <f>'Variables AMS'!E599*'Variables AMS'!$S$64</f>
        <v>26.013578123216778</v>
      </c>
      <c r="H167" s="21">
        <f>'Variables AMS'!F599*'Variables AMS'!$S$64</f>
        <v>26.624680872859383</v>
      </c>
      <c r="I167" s="21">
        <f>'Variables AMS'!G599*'Variables AMS'!$S$64</f>
        <v>26.866149911560662</v>
      </c>
      <c r="J167" s="21">
        <f>'Variables AMS'!H599*'Variables AMS'!$S$64</f>
        <v>26.188807665794023</v>
      </c>
      <c r="K167" s="21">
        <f>'Variables AMS'!I599*'Variables AMS'!$S$64</f>
        <v>25.780927420198225</v>
      </c>
      <c r="L167" s="21">
        <f>'Variables AMS'!J599*'Variables AMS'!$S$64</f>
        <v>25.110498618234992</v>
      </c>
      <c r="M167" s="21">
        <f>'Variables AMS'!K599*'Variables AMS'!$S$64</f>
        <v>24.055801457161145</v>
      </c>
      <c r="N167" s="21">
        <f>'Variables AMS'!L599*'Variables AMS'!$S$64</f>
        <v>23.039412361703128</v>
      </c>
      <c r="O167" s="21">
        <f>'Variables AMS'!M599*'Variables AMS'!$S$64</f>
        <v>22.151041963635926</v>
      </c>
      <c r="P167" s="21">
        <f>'Variables AMS'!N599*'Variables AMS'!$S$64</f>
        <v>21.572788283135207</v>
      </c>
      <c r="Q167" s="21">
        <f>'Variables AMS'!O599*'Variables AMS'!$S$64</f>
        <v>21.426795700905025</v>
      </c>
      <c r="R167" s="21">
        <f>'Variables AMS'!P599*'Variables AMS'!$S$64</f>
        <v>21.308291698190832</v>
      </c>
      <c r="S167" s="21">
        <f>'Variables AMS'!Q599*'Variables AMS'!$S$64</f>
        <v>22.075061409873523</v>
      </c>
      <c r="T167" s="21">
        <f>'Variables AMS'!R599*'Variables AMS'!$S$64</f>
        <v>20.851123278950105</v>
      </c>
      <c r="U167" s="21">
        <f>'Variables AMS'!S599*'Variables AMS'!$S$64</f>
        <v>20.457446204336172</v>
      </c>
      <c r="V167" s="21">
        <f>'Variables AMS'!T599*'Variables AMS'!$S$64</f>
        <v>20.323182274173217</v>
      </c>
      <c r="W167" s="21">
        <f>'Variables AMS'!U599*'Variables AMS'!$S$64</f>
        <v>20.451782876136676</v>
      </c>
      <c r="X167" s="21">
        <f>'Variables AMS'!V599*'Variables AMS'!$S$64</f>
        <v>21.816955613747634</v>
      </c>
      <c r="Y167" s="21">
        <f>'Variables AMS'!W599*'Variables AMS'!$S$64</f>
        <v>24.856669769469807</v>
      </c>
      <c r="Z167" s="21">
        <f>'Variables AMS'!X599*'Variables AMS'!$S$64</f>
        <v>24.921311014577508</v>
      </c>
      <c r="AA167" s="21">
        <f>'Variables AMS'!Y599*'Variables AMS'!$S$64</f>
        <v>25.033043922386206</v>
      </c>
      <c r="AB167" s="21">
        <f>'Variables AMS'!Z599*'Variables AMS'!$S$64</f>
        <v>25.347128080956956</v>
      </c>
      <c r="AC167" s="21">
        <f>'Variables AMS'!AA599*'Variables AMS'!$S$64</f>
        <v>25.201986814789763</v>
      </c>
      <c r="AD167" s="21">
        <f>'Variables AMS'!AB599*'Variables AMS'!$S$64</f>
        <v>25.452081694140418</v>
      </c>
      <c r="AE167" s="21">
        <f>'Variables AMS'!AC599*'Variables AMS'!$S$64</f>
        <v>24.939994417638395</v>
      </c>
      <c r="AF167" s="21">
        <f>'Variables AMS'!AD599*'Variables AMS'!$S$64</f>
        <v>24.801285798536377</v>
      </c>
      <c r="AG167" s="21">
        <f>'Variables AMS'!AE599*'Variables AMS'!$S$64</f>
        <v>24.779361830970391</v>
      </c>
      <c r="AH167" s="21">
        <f>'Variables AMS'!AF599*'Variables AMS'!$S$64</f>
        <v>25.317761159460616</v>
      </c>
      <c r="AI167" s="21">
        <f>'Variables AMS'!AG599*'Variables AMS'!$S$64</f>
        <v>25.375906341928776</v>
      </c>
      <c r="AJ167" s="21">
        <f>'Variables AMS'!AH599*'Variables AMS'!$S$64</f>
        <v>25.370863558379046</v>
      </c>
      <c r="AK167" s="21">
        <f>'Variables AMS'!AI599*'Variables AMS'!$S$64</f>
        <v>25.557709756313972</v>
      </c>
      <c r="AL167" s="21">
        <f>'Variables AMS'!AJ599*'Variables AMS'!$S$64</f>
        <v>25.592656377685458</v>
      </c>
      <c r="AM167" s="21">
        <f>'Variables AMS'!AK599*'Variables AMS'!$S$64</f>
        <v>27.055587099698002</v>
      </c>
      <c r="AN167" s="21">
        <f>'Variables AMS'!AL599*'Variables AMS'!$S$64</f>
        <v>28.424738001871425</v>
      </c>
      <c r="AO167" s="21">
        <f>'Variables AMS'!AM599*'Variables AMS'!$S$64</f>
        <v>26.742815348150401</v>
      </c>
      <c r="AP167" s="21">
        <f>'Variables AMS'!AN599*'Variables AMS'!$S$64</f>
        <v>26.284487506173594</v>
      </c>
      <c r="AQ167" s="21">
        <f>'Variables AMS'!AO599*'Variables AMS'!$S$64</f>
        <v>26.15979631897196</v>
      </c>
      <c r="AR167" s="21">
        <f>'Variables AMS'!AP599*'Variables AMS'!$S$64</f>
        <v>26.058962580023405</v>
      </c>
      <c r="AS167" s="21">
        <f>'Variables AMS'!AQ599*'Variables AMS'!$S$64</f>
        <v>25.878943585560041</v>
      </c>
      <c r="AT167" s="21">
        <f>'Variables AMS'!AR599*'Variables AMS'!$S$64</f>
        <v>27.183250453858236</v>
      </c>
      <c r="AU167" s="21">
        <f>'Variables AMS'!AS599*'Variables AMS'!$S$64</f>
        <v>27.887687957100884</v>
      </c>
      <c r="AV167" s="21">
        <f>'Variables AMS'!AT599*'Variables AMS'!$S$64</f>
        <v>28.528390570815393</v>
      </c>
      <c r="AW167" s="21">
        <f>'Variables AMS'!AU599*'Variables AMS'!$S$64</f>
        <v>29.314530522297691</v>
      </c>
      <c r="AX167" s="21">
        <f>'Variables AMS'!AV599*'Variables AMS'!$S$64</f>
        <v>30.297461895761892</v>
      </c>
    </row>
    <row r="168" spans="1:50" x14ac:dyDescent="0.25">
      <c r="A168" s="165"/>
      <c r="B168" s="168"/>
      <c r="C168" t="s">
        <v>164</v>
      </c>
      <c r="D168" s="21">
        <f>'Variables AMS'!B600*'Variables AMS'!$S$64</f>
        <v>0</v>
      </c>
      <c r="E168" s="21">
        <f>'Variables AMS'!C600*'Variables AMS'!$S$64</f>
        <v>58.9638357871439</v>
      </c>
      <c r="F168" s="21">
        <f>'Variables AMS'!D600*'Variables AMS'!$S$64</f>
        <v>59.522630318457672</v>
      </c>
      <c r="G168" s="21">
        <f>'Variables AMS'!E600*'Variables AMS'!$S$64</f>
        <v>61.268530238368534</v>
      </c>
      <c r="H168" s="21">
        <f>'Variables AMS'!F600*'Variables AMS'!$S$64</f>
        <v>62.553144653149339</v>
      </c>
      <c r="I168" s="21">
        <f>'Variables AMS'!G600*'Variables AMS'!$S$64</f>
        <v>62.613592402882617</v>
      </c>
      <c r="J168" s="21">
        <f>'Variables AMS'!H600*'Variables AMS'!$S$64</f>
        <v>61.018398361088934</v>
      </c>
      <c r="K168" s="21">
        <f>'Variables AMS'!I600*'Variables AMS'!$S$64</f>
        <v>60.933557701566144</v>
      </c>
      <c r="L168" s="21">
        <f>'Variables AMS'!J600*'Variables AMS'!$S$64</f>
        <v>61.218258395926426</v>
      </c>
      <c r="M168" s="21">
        <f>'Variables AMS'!K600*'Variables AMS'!$S$64</f>
        <v>60.269675086335646</v>
      </c>
      <c r="N168" s="21">
        <f>'Variables AMS'!L600*'Variables AMS'!$S$64</f>
        <v>59.062855677814703</v>
      </c>
      <c r="O168" s="21">
        <f>'Variables AMS'!M600*'Variables AMS'!$S$64</f>
        <v>58.039978851690435</v>
      </c>
      <c r="P168" s="21">
        <f>'Variables AMS'!N600*'Variables AMS'!$S$64</f>
        <v>51.422510489529365</v>
      </c>
      <c r="Q168" s="21">
        <f>'Variables AMS'!O600*'Variables AMS'!$S$64</f>
        <v>53.744615471522643</v>
      </c>
      <c r="R168" s="21">
        <f>'Variables AMS'!P600*'Variables AMS'!$S$64</f>
        <v>56.915599667804564</v>
      </c>
      <c r="S168" s="21">
        <f>'Variables AMS'!Q600*'Variables AMS'!$S$64</f>
        <v>59.019875546354221</v>
      </c>
      <c r="T168" s="21">
        <f>'Variables AMS'!R600*'Variables AMS'!$S$64</f>
        <v>57.93019381816287</v>
      </c>
      <c r="U168" s="21">
        <f>'Variables AMS'!S600*'Variables AMS'!$S$64</f>
        <v>52.249997119970843</v>
      </c>
      <c r="V168" s="21">
        <f>'Variables AMS'!T600*'Variables AMS'!$S$64</f>
        <v>53.01195185483342</v>
      </c>
      <c r="W168" s="21">
        <f>'Variables AMS'!U600*'Variables AMS'!$S$64</f>
        <v>54.090811947804816</v>
      </c>
      <c r="X168" s="21">
        <f>'Variables AMS'!V600*'Variables AMS'!$S$64</f>
        <v>58.102635588285295</v>
      </c>
      <c r="Y168" s="21">
        <f>'Variables AMS'!W600*'Variables AMS'!$S$64</f>
        <v>61.027092907454445</v>
      </c>
      <c r="Z168" s="21">
        <f>'Variables AMS'!X600*'Variables AMS'!$S$64</f>
        <v>57.198781375105902</v>
      </c>
      <c r="AA168" s="21">
        <f>'Variables AMS'!Y600*'Variables AMS'!$S$64</f>
        <v>57.223587411903608</v>
      </c>
      <c r="AB168" s="21">
        <f>'Variables AMS'!Z600*'Variables AMS'!$S$64</f>
        <v>58.336831673965953</v>
      </c>
      <c r="AC168" s="21">
        <f>'Variables AMS'!AA600*'Variables AMS'!$S$64</f>
        <v>58.90157148895635</v>
      </c>
      <c r="AD168" s="21">
        <f>'Variables AMS'!AB600*'Variables AMS'!$S$64</f>
        <v>58.659406862740191</v>
      </c>
      <c r="AE168" s="21">
        <f>'Variables AMS'!AC600*'Variables AMS'!$S$64</f>
        <v>56.222208443447542</v>
      </c>
      <c r="AF168" s="21">
        <f>'Variables AMS'!AD600*'Variables AMS'!$S$64</f>
        <v>55.539114017142069</v>
      </c>
      <c r="AG168" s="21">
        <f>'Variables AMS'!AE600*'Variables AMS'!$S$64</f>
        <v>55.425979420146867</v>
      </c>
      <c r="AH168" s="21">
        <f>'Variables AMS'!AF600*'Variables AMS'!$S$64</f>
        <v>56.016499308265701</v>
      </c>
      <c r="AI168" s="21">
        <f>'Variables AMS'!AG600*'Variables AMS'!$S$64</f>
        <v>55.816632859131317</v>
      </c>
      <c r="AJ168" s="21">
        <f>'Variables AMS'!AH600*'Variables AMS'!$S$64</f>
        <v>55.206113986843391</v>
      </c>
      <c r="AK168" s="21">
        <f>'Variables AMS'!AI600*'Variables AMS'!$S$64</f>
        <v>55.115004972220511</v>
      </c>
      <c r="AL168" s="21">
        <f>'Variables AMS'!AJ600*'Variables AMS'!$S$64</f>
        <v>54.989223696203254</v>
      </c>
      <c r="AM168" s="21">
        <f>'Variables AMS'!AK600*'Variables AMS'!$S$64</f>
        <v>56.210606975205174</v>
      </c>
      <c r="AN168" s="21">
        <f>'Variables AMS'!AL600*'Variables AMS'!$S$64</f>
        <v>57.028878751796633</v>
      </c>
      <c r="AO168" s="21">
        <f>'Variables AMS'!AM600*'Variables AMS'!$S$64</f>
        <v>55.717265106633931</v>
      </c>
      <c r="AP168" s="21">
        <f>'Variables AMS'!AN600*'Variables AMS'!$S$64</f>
        <v>55.089652992793006</v>
      </c>
      <c r="AQ168" s="21">
        <f>'Variables AMS'!AO600*'Variables AMS'!$S$64</f>
        <v>54.831833911329475</v>
      </c>
      <c r="AR168" s="21">
        <f>'Variables AMS'!AP600*'Variables AMS'!$S$64</f>
        <v>54.730394561360498</v>
      </c>
      <c r="AS168" s="21">
        <f>'Variables AMS'!AQ600*'Variables AMS'!$S$64</f>
        <v>54.671012091882204</v>
      </c>
      <c r="AT168" s="21">
        <f>'Variables AMS'!AR600*'Variables AMS'!$S$64</f>
        <v>55.375881072312282</v>
      </c>
      <c r="AU168" s="21">
        <f>'Variables AMS'!AS600*'Variables AMS'!$S$64</f>
        <v>55.595872840813705</v>
      </c>
      <c r="AV168" s="21">
        <f>'Variables AMS'!AT600*'Variables AMS'!$S$64</f>
        <v>55.590791968243288</v>
      </c>
      <c r="AW168" s="21">
        <f>'Variables AMS'!AU600*'Variables AMS'!$S$64</f>
        <v>55.531759232241079</v>
      </c>
      <c r="AX168" s="21">
        <f>'Variables AMS'!AV600*'Variables AMS'!$S$64</f>
        <v>55.497296923347868</v>
      </c>
    </row>
    <row r="169" spans="1:50" x14ac:dyDescent="0.25">
      <c r="A169" s="165"/>
      <c r="B169" s="168"/>
      <c r="C169" t="s">
        <v>165</v>
      </c>
      <c r="D169" s="21">
        <f>'Variables AMS'!B601*'Variables AMS'!$S$64</f>
        <v>0</v>
      </c>
      <c r="E169" s="21">
        <f>'Variables AMS'!C601*'Variables AMS'!$S$64</f>
        <v>15.521474570284196</v>
      </c>
      <c r="F169" s="21">
        <f>'Variables AMS'!D601*'Variables AMS'!$S$64</f>
        <v>15.680020210121729</v>
      </c>
      <c r="G169" s="21">
        <f>'Variables AMS'!E601*'Variables AMS'!$S$64</f>
        <v>16.231338726061502</v>
      </c>
      <c r="H169" s="21">
        <f>'Variables AMS'!F601*'Variables AMS'!$S$64</f>
        <v>16.790790283903302</v>
      </c>
      <c r="I169" s="21">
        <f>'Variables AMS'!G601*'Variables AMS'!$S$64</f>
        <v>17.044620245802477</v>
      </c>
      <c r="J169" s="21">
        <f>'Variables AMS'!H601*'Variables AMS'!$S$64</f>
        <v>16.880786869882748</v>
      </c>
      <c r="K169" s="21">
        <f>'Variables AMS'!I601*'Variables AMS'!$S$64</f>
        <v>17.310154458990009</v>
      </c>
      <c r="L169" s="21">
        <f>'Variables AMS'!J601*'Variables AMS'!$S$64</f>
        <v>17.572891355425288</v>
      </c>
      <c r="M169" s="21">
        <f>'Variables AMS'!K601*'Variables AMS'!$S$64</f>
        <v>17.588292765558407</v>
      </c>
      <c r="N169" s="21">
        <f>'Variables AMS'!L601*'Variables AMS'!$S$64</f>
        <v>17.479829639266914</v>
      </c>
      <c r="O169" s="21">
        <f>'Variables AMS'!M601*'Variables AMS'!$S$64</f>
        <v>17.336339316132229</v>
      </c>
      <c r="P169" s="21">
        <f>'Variables AMS'!N601*'Variables AMS'!$S$64</f>
        <v>16.079544467403633</v>
      </c>
      <c r="Q169" s="21">
        <f>'Variables AMS'!O601*'Variables AMS'!$S$64</f>
        <v>17.221405409670361</v>
      </c>
      <c r="R169" s="21">
        <f>'Variables AMS'!P601*'Variables AMS'!$S$64</f>
        <v>18.439677622429048</v>
      </c>
      <c r="S169" s="21">
        <f>'Variables AMS'!Q601*'Variables AMS'!$S$64</f>
        <v>20.274463892880533</v>
      </c>
      <c r="T169" s="21">
        <f>'Variables AMS'!R601*'Variables AMS'!$S$64</f>
        <v>20.020096221134676</v>
      </c>
      <c r="U169" s="21">
        <f>'Variables AMS'!S601*'Variables AMS'!$S$64</f>
        <v>20.761946279204206</v>
      </c>
      <c r="V169" s="21">
        <f>'Variables AMS'!T601*'Variables AMS'!$S$64</f>
        <v>20.448922794056653</v>
      </c>
      <c r="W169" s="21">
        <f>'Variables AMS'!U601*'Variables AMS'!$S$64</f>
        <v>20.005850343279217</v>
      </c>
      <c r="X169" s="21">
        <f>'Variables AMS'!V601*'Variables AMS'!$S$64</f>
        <v>21.623591255810183</v>
      </c>
      <c r="Y169" s="21">
        <f>'Variables AMS'!W601*'Variables AMS'!$S$64</f>
        <v>24.73300913494672</v>
      </c>
      <c r="Z169" s="21">
        <f>'Variables AMS'!X601*'Variables AMS'!$S$64</f>
        <v>23.518918360447692</v>
      </c>
      <c r="AA169" s="21">
        <f>'Variables AMS'!Y601*'Variables AMS'!$S$64</f>
        <v>23.069798230629527</v>
      </c>
      <c r="AB169" s="21">
        <f>'Variables AMS'!Z601*'Variables AMS'!$S$64</f>
        <v>23.061451720486286</v>
      </c>
      <c r="AC169" s="21">
        <f>'Variables AMS'!AA601*'Variables AMS'!$S$64</f>
        <v>22.6080915420462</v>
      </c>
      <c r="AD169" s="21">
        <f>'Variables AMS'!AB601*'Variables AMS'!$S$64</f>
        <v>22.424723171474376</v>
      </c>
      <c r="AE169" s="21">
        <f>'Variables AMS'!AC601*'Variables AMS'!$S$64</f>
        <v>21.781070212636038</v>
      </c>
      <c r="AF169" s="21">
        <f>'Variables AMS'!AD601*'Variables AMS'!$S$64</f>
        <v>21.295701987382873</v>
      </c>
      <c r="AG169" s="21">
        <f>'Variables AMS'!AE601*'Variables AMS'!$S$64</f>
        <v>20.939502073452083</v>
      </c>
      <c r="AH169" s="21">
        <f>'Variables AMS'!AF601*'Variables AMS'!$S$64</f>
        <v>20.988450168129638</v>
      </c>
      <c r="AI169" s="21">
        <f>'Variables AMS'!AG601*'Variables AMS'!$S$64</f>
        <v>20.675767059519931</v>
      </c>
      <c r="AJ169" s="21">
        <f>'Variables AMS'!AH601*'Variables AMS'!$S$64</f>
        <v>20.329863436668774</v>
      </c>
      <c r="AK169" s="21">
        <f>'Variables AMS'!AI601*'Variables AMS'!$S$64</f>
        <v>20.22207742648051</v>
      </c>
      <c r="AL169" s="21">
        <f>'Variables AMS'!AJ601*'Variables AMS'!$S$64</f>
        <v>19.981599848514385</v>
      </c>
      <c r="AM169" s="21">
        <f>'Variables AMS'!AK601*'Variables AMS'!$S$64</f>
        <v>20.793673650933442</v>
      </c>
      <c r="AN169" s="21">
        <f>'Variables AMS'!AL601*'Variables AMS'!$S$64</f>
        <v>21.668891555278286</v>
      </c>
      <c r="AO169" s="21">
        <f>'Variables AMS'!AM601*'Variables AMS'!$S$64</f>
        <v>20.529342669468459</v>
      </c>
      <c r="AP169" s="21">
        <f>'Variables AMS'!AN601*'Variables AMS'!$S$64</f>
        <v>20.108092273880199</v>
      </c>
      <c r="AQ169" s="21">
        <f>'Variables AMS'!AO601*'Variables AMS'!$S$64</f>
        <v>19.944096920432404</v>
      </c>
      <c r="AR169" s="21">
        <f>'Variables AMS'!AP601*'Variables AMS'!$S$64</f>
        <v>19.821471125806912</v>
      </c>
      <c r="AS169" s="21">
        <f>'Variables AMS'!AQ601*'Variables AMS'!$S$64</f>
        <v>19.660432917519341</v>
      </c>
      <c r="AT169" s="21">
        <f>'Variables AMS'!AR601*'Variables AMS'!$S$64</f>
        <v>20.11284179621715</v>
      </c>
      <c r="AU169" s="21">
        <f>'Variables AMS'!AS601*'Variables AMS'!$S$64</f>
        <v>20.141635453705721</v>
      </c>
      <c r="AV169" s="21">
        <f>'Variables AMS'!AT601*'Variables AMS'!$S$64</f>
        <v>20.055903691845447</v>
      </c>
      <c r="AW169" s="21">
        <f>'Variables AMS'!AU601*'Variables AMS'!$S$64</f>
        <v>20.013493903793623</v>
      </c>
      <c r="AX169" s="21">
        <f>'Variables AMS'!AV601*'Variables AMS'!$S$64</f>
        <v>20.05526599831947</v>
      </c>
    </row>
    <row r="170" spans="1:50" x14ac:dyDescent="0.25">
      <c r="A170" s="165"/>
      <c r="B170" s="168"/>
      <c r="C170" t="s">
        <v>166</v>
      </c>
      <c r="D170" s="21">
        <f>'Variables AMS'!B602*'Variables AMS'!$S$64</f>
        <v>0</v>
      </c>
      <c r="E170" s="21">
        <f>'Variables AMS'!C602*'Variables AMS'!$S$64</f>
        <v>30.950743208653371</v>
      </c>
      <c r="F170" s="21">
        <f>'Variables AMS'!D602*'Variables AMS'!$S$64</f>
        <v>31.27708247808911</v>
      </c>
      <c r="G170" s="21">
        <f>'Variables AMS'!E602*'Variables AMS'!$S$64</f>
        <v>32.298587746792663</v>
      </c>
      <c r="H170" s="21">
        <f>'Variables AMS'!F602*'Variables AMS'!$S$64</f>
        <v>33.544301919693055</v>
      </c>
      <c r="I170" s="21">
        <f>'Variables AMS'!G602*'Variables AMS'!$S$64</f>
        <v>34.229139084011727</v>
      </c>
      <c r="J170" s="21">
        <f>'Variables AMS'!H602*'Variables AMS'!$S$64</f>
        <v>34.185719903848415</v>
      </c>
      <c r="K170" s="21">
        <f>'Variables AMS'!I602*'Variables AMS'!$S$64</f>
        <v>34.996148273799299</v>
      </c>
      <c r="L170" s="21">
        <f>'Variables AMS'!J602*'Variables AMS'!$S$64</f>
        <v>35.528570260091961</v>
      </c>
      <c r="M170" s="21">
        <f>'Variables AMS'!K602*'Variables AMS'!$S$64</f>
        <v>35.596763229230497</v>
      </c>
      <c r="N170" s="21">
        <f>'Variables AMS'!L602*'Variables AMS'!$S$64</f>
        <v>35.56822412675082</v>
      </c>
      <c r="O170" s="21">
        <f>'Variables AMS'!M602*'Variables AMS'!$S$64</f>
        <v>35.561011767895629</v>
      </c>
      <c r="P170" s="21">
        <f>'Variables AMS'!N602*'Variables AMS'!$S$64</f>
        <v>35.068380354341841</v>
      </c>
      <c r="Q170" s="21">
        <f>'Variables AMS'!O602*'Variables AMS'!$S$64</f>
        <v>36.362533633134426</v>
      </c>
      <c r="R170" s="21">
        <f>'Variables AMS'!P602*'Variables AMS'!$S$64</f>
        <v>37.302616280055261</v>
      </c>
      <c r="S170" s="21">
        <f>'Variables AMS'!Q602*'Variables AMS'!$S$64</f>
        <v>38.893844611161875</v>
      </c>
      <c r="T170" s="21">
        <f>'Variables AMS'!R602*'Variables AMS'!$S$64</f>
        <v>38.595062507249281</v>
      </c>
      <c r="U170" s="21">
        <f>'Variables AMS'!S602*'Variables AMS'!$S$64</f>
        <v>38.54252683680933</v>
      </c>
      <c r="V170" s="21">
        <f>'Variables AMS'!T602*'Variables AMS'!$S$64</f>
        <v>38.486965789401552</v>
      </c>
      <c r="W170" s="21">
        <f>'Variables AMS'!U602*'Variables AMS'!$S$64</f>
        <v>39.12653486901123</v>
      </c>
      <c r="X170" s="21">
        <f>'Variables AMS'!V602*'Variables AMS'!$S$64</f>
        <v>42.023298979368377</v>
      </c>
      <c r="Y170" s="21">
        <f>'Variables AMS'!W602*'Variables AMS'!$S$64</f>
        <v>44.90398336218616</v>
      </c>
      <c r="Z170" s="21">
        <f>'Variables AMS'!X602*'Variables AMS'!$S$64</f>
        <v>44.369545005297674</v>
      </c>
      <c r="AA170" s="21">
        <f>'Variables AMS'!Y602*'Variables AMS'!$S$64</f>
        <v>44.432259911409659</v>
      </c>
      <c r="AB170" s="21">
        <f>'Variables AMS'!Z602*'Variables AMS'!$S$64</f>
        <v>44.920667201872448</v>
      </c>
      <c r="AC170" s="21">
        <f>'Variables AMS'!AA602*'Variables AMS'!$S$64</f>
        <v>44.765524514923186</v>
      </c>
      <c r="AD170" s="21">
        <f>'Variables AMS'!AB602*'Variables AMS'!$S$64</f>
        <v>44.85448447558219</v>
      </c>
      <c r="AE170" s="21">
        <f>'Variables AMS'!AC602*'Variables AMS'!$S$64</f>
        <v>43.524109937802919</v>
      </c>
      <c r="AF170" s="21">
        <f>'Variables AMS'!AD602*'Variables AMS'!$S$64</f>
        <v>43.216024304039024</v>
      </c>
      <c r="AG170" s="21">
        <f>'Variables AMS'!AE602*'Variables AMS'!$S$64</f>
        <v>43.196158719611361</v>
      </c>
      <c r="AH170" s="21">
        <f>'Variables AMS'!AF602*'Variables AMS'!$S$64</f>
        <v>43.803677012470963</v>
      </c>
      <c r="AI170" s="21">
        <f>'Variables AMS'!AG602*'Variables AMS'!$S$64</f>
        <v>43.645542011939909</v>
      </c>
      <c r="AJ170" s="21">
        <f>'Variables AMS'!AH602*'Variables AMS'!$S$64</f>
        <v>43.532684849816718</v>
      </c>
      <c r="AK170" s="21">
        <f>'Variables AMS'!AI602*'Variables AMS'!$S$64</f>
        <v>43.421406067614868</v>
      </c>
      <c r="AL170" s="21">
        <f>'Variables AMS'!AJ602*'Variables AMS'!$S$64</f>
        <v>43.102458053518333</v>
      </c>
      <c r="AM170" s="21">
        <f>'Variables AMS'!AK602*'Variables AMS'!$S$64</f>
        <v>45.615191221918678</v>
      </c>
      <c r="AN170" s="21">
        <f>'Variables AMS'!AL602*'Variables AMS'!$S$64</f>
        <v>47.882156626506784</v>
      </c>
      <c r="AO170" s="21">
        <f>'Variables AMS'!AM602*'Variables AMS'!$S$64</f>
        <v>45.221817647146061</v>
      </c>
      <c r="AP170" s="21">
        <f>'Variables AMS'!AN602*'Variables AMS'!$S$64</f>
        <v>44.370952138921737</v>
      </c>
      <c r="AQ170" s="21">
        <f>'Variables AMS'!AO602*'Variables AMS'!$S$64</f>
        <v>44.129453012539194</v>
      </c>
      <c r="AR170" s="21">
        <f>'Variables AMS'!AP602*'Variables AMS'!$S$64</f>
        <v>43.949334563410709</v>
      </c>
      <c r="AS170" s="21">
        <f>'Variables AMS'!AQ602*'Variables AMS'!$S$64</f>
        <v>43.629952559309416</v>
      </c>
      <c r="AT170" s="21">
        <f>'Variables AMS'!AR602*'Variables AMS'!$S$64</f>
        <v>44.706222422536278</v>
      </c>
      <c r="AU170" s="21">
        <f>'Variables AMS'!AS602*'Variables AMS'!$S$64</f>
        <v>44.786327909231645</v>
      </c>
      <c r="AV170" s="21">
        <f>'Variables AMS'!AT602*'Variables AMS'!$S$64</f>
        <v>44.591648918003052</v>
      </c>
      <c r="AW170" s="21">
        <f>'Variables AMS'!AU602*'Variables AMS'!$S$64</f>
        <v>44.4859382855335</v>
      </c>
      <c r="AX170" s="21">
        <f>'Variables AMS'!AV602*'Variables AMS'!$S$64</f>
        <v>44.557849485914829</v>
      </c>
    </row>
    <row r="171" spans="1:50" x14ac:dyDescent="0.25">
      <c r="A171" s="165"/>
      <c r="B171" s="168"/>
      <c r="C171" t="s">
        <v>167</v>
      </c>
      <c r="D171" s="21">
        <f>'Variables AMS'!B603*'Variables AMS'!$S$64</f>
        <v>0</v>
      </c>
      <c r="E171" s="21">
        <f>'Variables AMS'!C603*'Variables AMS'!$S$64</f>
        <v>34.247458398682795</v>
      </c>
      <c r="F171" s="21">
        <f>'Variables AMS'!D603*'Variables AMS'!$S$64</f>
        <v>34.579051576289828</v>
      </c>
      <c r="G171" s="21">
        <f>'Variables AMS'!E603*'Variables AMS'!$S$64</f>
        <v>33.94478164270388</v>
      </c>
      <c r="H171" s="21">
        <f>'Variables AMS'!F603*'Variables AMS'!$S$64</f>
        <v>35.128877225245603</v>
      </c>
      <c r="I171" s="21">
        <f>'Variables AMS'!G603*'Variables AMS'!$S$64</f>
        <v>36.218191740450798</v>
      </c>
      <c r="J171" s="21">
        <f>'Variables AMS'!H603*'Variables AMS'!$S$64</f>
        <v>36.371445945981328</v>
      </c>
      <c r="K171" s="21">
        <f>'Variables AMS'!I603*'Variables AMS'!$S$64</f>
        <v>37.011031909960117</v>
      </c>
      <c r="L171" s="21">
        <f>'Variables AMS'!J603*'Variables AMS'!$S$64</f>
        <v>37.174977359737298</v>
      </c>
      <c r="M171" s="21">
        <f>'Variables AMS'!K603*'Variables AMS'!$S$64</f>
        <v>36.687577852301217</v>
      </c>
      <c r="N171" s="21">
        <f>'Variables AMS'!L603*'Variables AMS'!$S$64</f>
        <v>36.030888661626854</v>
      </c>
      <c r="O171" s="21">
        <f>'Variables AMS'!M603*'Variables AMS'!$S$64</f>
        <v>35.33079877322195</v>
      </c>
      <c r="P171" s="21">
        <f>'Variables AMS'!N603*'Variables AMS'!$S$64</f>
        <v>37.623030445919895</v>
      </c>
      <c r="Q171" s="21">
        <f>'Variables AMS'!O603*'Variables AMS'!$S$64</f>
        <v>38.075177319325824</v>
      </c>
      <c r="R171" s="21">
        <f>'Variables AMS'!P603*'Variables AMS'!$S$64</f>
        <v>38.073958569854121</v>
      </c>
      <c r="S171" s="21">
        <f>'Variables AMS'!Q603*'Variables AMS'!$S$64</f>
        <v>39.032151212553401</v>
      </c>
      <c r="T171" s="21">
        <f>'Variables AMS'!R603*'Variables AMS'!$S$64</f>
        <v>38.840706867483803</v>
      </c>
      <c r="U171" s="21">
        <f>'Variables AMS'!S603*'Variables AMS'!$S$64</f>
        <v>36.86460951473294</v>
      </c>
      <c r="V171" s="21">
        <f>'Variables AMS'!T603*'Variables AMS'!$S$64</f>
        <v>36.767871579874267</v>
      </c>
      <c r="W171" s="21">
        <f>'Variables AMS'!U603*'Variables AMS'!$S$64</f>
        <v>37.098006722880825</v>
      </c>
      <c r="X171" s="21">
        <f>'Variables AMS'!V603*'Variables AMS'!$S$64</f>
        <v>38.211304768051079</v>
      </c>
      <c r="Y171" s="21">
        <f>'Variables AMS'!W603*'Variables AMS'!$S$64</f>
        <v>41.193068297289507</v>
      </c>
      <c r="Z171" s="21">
        <f>'Variables AMS'!X603*'Variables AMS'!$S$64</f>
        <v>41.194489251408932</v>
      </c>
      <c r="AA171" s="21">
        <f>'Variables AMS'!Y603*'Variables AMS'!$S$64</f>
        <v>40.752756881708734</v>
      </c>
      <c r="AB171" s="21">
        <f>'Variables AMS'!Z603*'Variables AMS'!$S$64</f>
        <v>40.442051095835978</v>
      </c>
      <c r="AC171" s="21">
        <f>'Variables AMS'!AA603*'Variables AMS'!$S$64</f>
        <v>39.61453154528315</v>
      </c>
      <c r="AD171" s="21">
        <f>'Variables AMS'!AB603*'Variables AMS'!$S$64</f>
        <v>39.206078553672633</v>
      </c>
      <c r="AE171" s="21">
        <f>'Variables AMS'!AC603*'Variables AMS'!$S$64</f>
        <v>38.407510659509008</v>
      </c>
      <c r="AF171" s="21">
        <f>'Variables AMS'!AD603*'Variables AMS'!$S$64</f>
        <v>37.86175768129403</v>
      </c>
      <c r="AG171" s="21">
        <f>'Variables AMS'!AE603*'Variables AMS'!$S$64</f>
        <v>37.488014643337948</v>
      </c>
      <c r="AH171" s="21">
        <f>'Variables AMS'!AF603*'Variables AMS'!$S$64</f>
        <v>37.565107879229735</v>
      </c>
      <c r="AI171" s="21">
        <f>'Variables AMS'!AG603*'Variables AMS'!$S$64</f>
        <v>37.322569438371353</v>
      </c>
      <c r="AJ171" s="21">
        <f>'Variables AMS'!AH603*'Variables AMS'!$S$64</f>
        <v>37.117834659132967</v>
      </c>
      <c r="AK171" s="21">
        <f>'Variables AMS'!AI603*'Variables AMS'!$S$64</f>
        <v>37.077514488098096</v>
      </c>
      <c r="AL171" s="21">
        <f>'Variables AMS'!AJ603*'Variables AMS'!$S$64</f>
        <v>36.844991012988913</v>
      </c>
      <c r="AM171" s="21">
        <f>'Variables AMS'!AK603*'Variables AMS'!$S$64</f>
        <v>37.292301297141407</v>
      </c>
      <c r="AN171" s="21">
        <f>'Variables AMS'!AL603*'Variables AMS'!$S$64</f>
        <v>37.70389705176121</v>
      </c>
      <c r="AO171" s="21">
        <f>'Variables AMS'!AM603*'Variables AMS'!$S$64</f>
        <v>36.764002634696929</v>
      </c>
      <c r="AP171" s="21">
        <f>'Variables AMS'!AN603*'Variables AMS'!$S$64</f>
        <v>36.33675720799959</v>
      </c>
      <c r="AQ171" s="21">
        <f>'Variables AMS'!AO603*'Variables AMS'!$S$64</f>
        <v>36.118085252719787</v>
      </c>
      <c r="AR171" s="21">
        <f>'Variables AMS'!AP603*'Variables AMS'!$S$64</f>
        <v>35.981943388358239</v>
      </c>
      <c r="AS171" s="21">
        <f>'Variables AMS'!AQ603*'Variables AMS'!$S$64</f>
        <v>35.864725452169672</v>
      </c>
      <c r="AT171" s="21">
        <f>'Variables AMS'!AR603*'Variables AMS'!$S$64</f>
        <v>36.188641471457906</v>
      </c>
      <c r="AU171" s="21">
        <f>'Variables AMS'!AS603*'Variables AMS'!$S$64</f>
        <v>36.027411363277928</v>
      </c>
      <c r="AV171" s="21">
        <f>'Variables AMS'!AT603*'Variables AMS'!$S$64</f>
        <v>35.705610959849189</v>
      </c>
      <c r="AW171" s="21">
        <f>'Variables AMS'!AU603*'Variables AMS'!$S$64</f>
        <v>35.374457122898534</v>
      </c>
      <c r="AX171" s="21">
        <f>'Variables AMS'!AV603*'Variables AMS'!$S$64</f>
        <v>35.08736110745425</v>
      </c>
    </row>
  </sheetData>
  <mergeCells count="36">
    <mergeCell ref="A4:A19"/>
    <mergeCell ref="B4:B5"/>
    <mergeCell ref="B6:B13"/>
    <mergeCell ref="B14:B19"/>
    <mergeCell ref="A41:A57"/>
    <mergeCell ref="B42:B43"/>
    <mergeCell ref="B44:B51"/>
    <mergeCell ref="B52:B57"/>
    <mergeCell ref="A22:A38"/>
    <mergeCell ref="B23:B24"/>
    <mergeCell ref="B25:B32"/>
    <mergeCell ref="B33:B38"/>
    <mergeCell ref="A60:A76"/>
    <mergeCell ref="B61:B62"/>
    <mergeCell ref="B63:B70"/>
    <mergeCell ref="B71:B76"/>
    <mergeCell ref="A79:A95"/>
    <mergeCell ref="B80:B81"/>
    <mergeCell ref="B82:B89"/>
    <mergeCell ref="B90:B95"/>
    <mergeCell ref="A98:A114"/>
    <mergeCell ref="B99:B100"/>
    <mergeCell ref="B101:B108"/>
    <mergeCell ref="B109:B114"/>
    <mergeCell ref="A117:A133"/>
    <mergeCell ref="B118:B119"/>
    <mergeCell ref="B120:B127"/>
    <mergeCell ref="B128:B133"/>
    <mergeCell ref="A155:A171"/>
    <mergeCell ref="B156:B157"/>
    <mergeCell ref="B158:B165"/>
    <mergeCell ref="B166:B171"/>
    <mergeCell ref="A136:A152"/>
    <mergeCell ref="B137:B138"/>
    <mergeCell ref="B139:B146"/>
    <mergeCell ref="B147:B152"/>
  </mergeCells>
  <pageMargins left="0.7" right="0.7" top="0.75" bottom="0.75" header="0.3" footer="0.3"/>
  <pageSetup paperSize="9" orientation="portrait" r:id="rId1"/>
  <headerFooter scaleWithDoc="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B171"/>
  <sheetViews>
    <sheetView workbookViewId="0">
      <pane xSplit="3" ySplit="1" topLeftCell="S26" activePane="bottomRight" state="frozen"/>
      <selection pane="topRight" activeCell="C1" sqref="C1"/>
      <selection pane="bottomLeft" activeCell="A2" sqref="A2"/>
      <selection pane="bottomRight" activeCell="AY33" sqref="AY33"/>
    </sheetView>
  </sheetViews>
  <sheetFormatPr baseColWidth="10" defaultRowHeight="15" x14ac:dyDescent="0.25"/>
  <cols>
    <col min="1" max="1" width="25.140625" customWidth="1"/>
    <col min="2" max="2" width="13.140625" customWidth="1"/>
    <col min="3" max="3" width="27.28515625" customWidth="1"/>
    <col min="4" max="4" width="15.140625" bestFit="1" customWidth="1"/>
    <col min="5" max="12" width="0" hidden="1" customWidth="1"/>
    <col min="13" max="16" width="11.42578125" hidden="1" customWidth="1"/>
    <col min="17" max="17" width="0" hidden="1" customWidth="1"/>
    <col min="18" max="18" width="11.42578125" hidden="1" customWidth="1"/>
    <col min="19" max="19" width="11.42578125" customWidth="1"/>
    <col min="20" max="22" width="11.42578125" hidden="1" customWidth="1"/>
    <col min="23" max="23" width="13.7109375" hidden="1" customWidth="1"/>
    <col min="24" max="24" width="11.42578125" hidden="1" customWidth="1"/>
    <col min="25" max="25" width="14.28515625" bestFit="1" customWidth="1"/>
    <col min="26" max="29" width="0" hidden="1" customWidth="1"/>
    <col min="30" max="30" width="15.28515625" bestFit="1" customWidth="1"/>
    <col min="31" max="34" width="11.42578125" hidden="1" customWidth="1"/>
    <col min="35" max="35" width="11.42578125" customWidth="1"/>
    <col min="36" max="39" width="11.42578125" hidden="1" customWidth="1"/>
    <col min="40" max="40" width="15.28515625" bestFit="1" customWidth="1"/>
    <col min="41" max="44" width="11.42578125" hidden="1" customWidth="1"/>
    <col min="45" max="45" width="11.42578125" customWidth="1"/>
    <col min="46" max="49" width="11.42578125" hidden="1" customWidth="1"/>
    <col min="50" max="50" width="15.28515625" bestFit="1" customWidth="1"/>
  </cols>
  <sheetData>
    <row r="1" spans="1:51" x14ac:dyDescent="0.25">
      <c r="D1">
        <v>2004</v>
      </c>
      <c r="E1">
        <v>2005</v>
      </c>
      <c r="F1">
        <v>2006</v>
      </c>
      <c r="G1">
        <v>2007</v>
      </c>
      <c r="H1">
        <v>2008</v>
      </c>
      <c r="I1">
        <v>2009</v>
      </c>
      <c r="J1">
        <v>2010</v>
      </c>
      <c r="K1">
        <v>2011</v>
      </c>
      <c r="L1">
        <v>2012</v>
      </c>
      <c r="M1">
        <v>2013</v>
      </c>
      <c r="N1">
        <v>2014</v>
      </c>
      <c r="O1">
        <v>2015</v>
      </c>
      <c r="P1">
        <v>2016</v>
      </c>
      <c r="Q1">
        <v>2017</v>
      </c>
      <c r="R1">
        <v>2018</v>
      </c>
      <c r="S1">
        <v>2019</v>
      </c>
      <c r="T1">
        <v>2020</v>
      </c>
      <c r="U1">
        <v>2021</v>
      </c>
      <c r="V1">
        <v>2022</v>
      </c>
      <c r="W1">
        <v>2023</v>
      </c>
      <c r="X1">
        <v>2024</v>
      </c>
      <c r="Y1">
        <v>2025</v>
      </c>
      <c r="Z1">
        <v>2026</v>
      </c>
      <c r="AA1">
        <v>2027</v>
      </c>
      <c r="AB1">
        <v>2028</v>
      </c>
      <c r="AC1">
        <v>2029</v>
      </c>
      <c r="AD1">
        <v>2030</v>
      </c>
      <c r="AE1">
        <v>2031</v>
      </c>
      <c r="AF1">
        <v>2032</v>
      </c>
      <c r="AG1">
        <v>2033</v>
      </c>
      <c r="AH1">
        <v>2034</v>
      </c>
      <c r="AI1">
        <v>2035</v>
      </c>
      <c r="AJ1">
        <v>2036</v>
      </c>
      <c r="AK1">
        <v>2037</v>
      </c>
      <c r="AL1">
        <v>2038</v>
      </c>
      <c r="AM1">
        <v>2039</v>
      </c>
      <c r="AN1">
        <v>2040</v>
      </c>
      <c r="AO1">
        <v>2041</v>
      </c>
      <c r="AP1">
        <v>2042</v>
      </c>
      <c r="AQ1">
        <v>2043</v>
      </c>
      <c r="AR1">
        <v>2044</v>
      </c>
      <c r="AS1">
        <v>2045</v>
      </c>
      <c r="AT1">
        <v>2046</v>
      </c>
      <c r="AU1">
        <v>2047</v>
      </c>
      <c r="AV1">
        <v>2048</v>
      </c>
      <c r="AW1">
        <v>2049</v>
      </c>
      <c r="AX1">
        <v>2050</v>
      </c>
      <c r="AY1" t="s">
        <v>35</v>
      </c>
    </row>
    <row r="2" spans="1:51" x14ac:dyDescent="0.25">
      <c r="A2" s="19"/>
      <c r="B2" s="19"/>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row>
    <row r="3" spans="1:51" x14ac:dyDescent="0.25">
      <c r="A3" s="19"/>
      <c r="B3" s="19"/>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row>
    <row r="4" spans="1:51" x14ac:dyDescent="0.25">
      <c r="A4" s="169" t="s">
        <v>310</v>
      </c>
      <c r="B4" s="169" t="s">
        <v>311</v>
      </c>
      <c r="C4" t="s">
        <v>153</v>
      </c>
      <c r="D4" s="16">
        <f>'Energie AMS'!D4-'Energie AME'!D4</f>
        <v>0</v>
      </c>
      <c r="E4" s="16">
        <f>'Energie AMS'!E4-'Energie AME'!E4</f>
        <v>0</v>
      </c>
      <c r="F4" s="16">
        <f>'Energie AMS'!F4-'Energie AME'!F4</f>
        <v>0</v>
      </c>
      <c r="G4" s="16">
        <f>'Energie AMS'!G4-'Energie AME'!G4</f>
        <v>0</v>
      </c>
      <c r="H4" s="16">
        <f>'Energie AMS'!H4-'Energie AME'!H4</f>
        <v>0</v>
      </c>
      <c r="I4" s="16">
        <f>'Energie AMS'!I4-'Energie AME'!I4</f>
        <v>0</v>
      </c>
      <c r="J4" s="16">
        <f>'Energie AMS'!J4-'Energie AME'!J4</f>
        <v>0</v>
      </c>
      <c r="K4" s="16">
        <f>'Energie AMS'!K4-'Energie AME'!K4</f>
        <v>0</v>
      </c>
      <c r="L4" s="16">
        <f>'Energie AMS'!L4-'Energie AME'!L4</f>
        <v>0</v>
      </c>
      <c r="M4" s="16">
        <f>'Energie AMS'!M4-'Energie AME'!M4</f>
        <v>0</v>
      </c>
      <c r="N4" s="16">
        <f>'Energie AMS'!N4-'Energie AME'!N4</f>
        <v>0</v>
      </c>
      <c r="O4" s="16">
        <f>'Energie AMS'!O4-'Energie AME'!O4</f>
        <v>0</v>
      </c>
      <c r="P4" s="16">
        <f>'Energie AMS'!P4-'Energie AME'!P4</f>
        <v>0</v>
      </c>
      <c r="Q4" s="16">
        <f>'Energie AMS'!Q4-'Energie AME'!Q4</f>
        <v>0</v>
      </c>
      <c r="R4" s="16">
        <f>'Energie AMS'!R4-'Energie AME'!R4</f>
        <v>0</v>
      </c>
      <c r="S4" s="16">
        <f>'Energie AMS'!S4-'Energie AME'!S4</f>
        <v>0</v>
      </c>
      <c r="T4" s="16">
        <f>'Energie AMS'!T4-'Energie AME'!T4</f>
        <v>0</v>
      </c>
      <c r="U4" s="16">
        <f>'Energie AMS'!U4-'Energie AME'!U4</f>
        <v>0</v>
      </c>
      <c r="V4" s="16">
        <f>'Energie AMS'!V4-'Energie AME'!V4</f>
        <v>0</v>
      </c>
      <c r="W4" s="16">
        <f>'Energie AMS'!W4-'Energie AME'!W4</f>
        <v>0</v>
      </c>
      <c r="X4" s="16">
        <f>'Energie AMS'!X4-'Energie AME'!X4</f>
        <v>-1.5885624621403083E-2</v>
      </c>
      <c r="Y4" s="16">
        <f>'Energie AMS'!Y4-'Energie AME'!Y4</f>
        <v>-1.9247826849629224E-2</v>
      </c>
      <c r="Z4" s="16">
        <f>'Energie AMS'!Z4-'Energie AME'!Z4</f>
        <v>-2.4570214994622863E-2</v>
      </c>
      <c r="AA4" s="16">
        <f>'Energie AMS'!AA4-'Energie AME'!AA4</f>
        <v>-3.0384906801149913E-2</v>
      </c>
      <c r="AB4" s="16">
        <f>'Energie AMS'!AB4-'Energie AME'!AB4</f>
        <v>-3.6763524899537936E-2</v>
      </c>
      <c r="AC4" s="16">
        <f>'Energie AMS'!AC4-'Energie AME'!AC4</f>
        <v>-4.3414080141889744E-2</v>
      </c>
      <c r="AD4" s="16">
        <f>'Energie AMS'!AD4-'Energie AME'!AD4</f>
        <v>-5.0775115977214735E-2</v>
      </c>
      <c r="AE4" s="16">
        <f>'Energie AMS'!AE4-'Energie AME'!AE4</f>
        <v>-6.6461543821641378E-2</v>
      </c>
      <c r="AF4" s="16">
        <f>'Energie AMS'!AF4-'Energie AME'!AF4</f>
        <v>-8.3877863223410731E-2</v>
      </c>
      <c r="AG4" s="16">
        <f>'Energie AMS'!AG4-'Energie AME'!AG4</f>
        <v>-0.10332720616257718</v>
      </c>
      <c r="AH4" s="16">
        <f>'Energie AMS'!AH4-'Energie AME'!AH4</f>
        <v>-0.12473418771425537</v>
      </c>
      <c r="AI4" s="16">
        <f>'Energie AMS'!AI4-'Energie AME'!AI4</f>
        <v>-0.14895872459705306</v>
      </c>
      <c r="AJ4" s="16">
        <f>'Energie AMS'!AJ4-'Energie AME'!AJ4</f>
        <v>-0.18253199983186741</v>
      </c>
      <c r="AK4" s="16">
        <f>'Energie AMS'!AK4-'Energie AME'!AK4</f>
        <v>-0.22107789795007649</v>
      </c>
      <c r="AL4" s="16">
        <f>'Energie AMS'!AL4-'Energie AME'!AL4</f>
        <v>-0.26578910142309264</v>
      </c>
      <c r="AM4" s="16">
        <f>'Energie AMS'!AM4-'Energie AME'!AM4</f>
        <v>-0.31632865435063384</v>
      </c>
      <c r="AN4" s="16">
        <f>'Energie AMS'!AN4-'Energie AME'!AN4</f>
        <v>-0.37645305346810998</v>
      </c>
      <c r="AO4" s="16">
        <f>'Energie AMS'!AO4-'Energie AME'!AO4</f>
        <v>-0.40224655252323416</v>
      </c>
      <c r="AP4" s="16">
        <f>'Energie AMS'!AP4-'Energie AME'!AP4</f>
        <v>-0.43246004465304844</v>
      </c>
      <c r="AQ4" s="16">
        <f>'Energie AMS'!AQ4-'Energie AME'!AQ4</f>
        <v>-0.4683291219114919</v>
      </c>
      <c r="AR4" s="16">
        <f>'Energie AMS'!AR4-'Energie AME'!AR4</f>
        <v>-0.51159656243198426</v>
      </c>
      <c r="AS4" s="16">
        <f>'Energie AMS'!AS4-'Energie AME'!AS4</f>
        <v>-0.56480224118714628</v>
      </c>
      <c r="AT4" s="16">
        <f>'Energie AMS'!AT4-'Energie AME'!AT4</f>
        <v>-0.56009161173970556</v>
      </c>
      <c r="AU4" s="16">
        <f>'Energie AMS'!AU4-'Energie AME'!AU4</f>
        <v>-0.55466181453237118</v>
      </c>
      <c r="AV4" s="16">
        <f>'Energie AMS'!AV4-'Energie AME'!AV4</f>
        <v>-0.54832473026145467</v>
      </c>
      <c r="AW4" s="16">
        <f>'Energie AMS'!AW4-'Energie AME'!AW4</f>
        <v>-0.54081979540822422</v>
      </c>
      <c r="AX4" s="16">
        <f>'Energie AMS'!AX4-'Energie AME'!AX4</f>
        <v>-0.53177537474578751</v>
      </c>
      <c r="AY4" s="18"/>
    </row>
    <row r="5" spans="1:51" x14ac:dyDescent="0.25">
      <c r="A5" s="169"/>
      <c r="B5" s="169"/>
      <c r="C5" t="s">
        <v>154</v>
      </c>
      <c r="D5" s="16">
        <f>'Energie AMS'!D5-'Energie AME'!D5</f>
        <v>0</v>
      </c>
      <c r="E5" s="16">
        <f>'Energie AMS'!E5-'Energie AME'!E5</f>
        <v>0</v>
      </c>
      <c r="F5" s="16">
        <f>'Energie AMS'!F5-'Energie AME'!F5</f>
        <v>0</v>
      </c>
      <c r="G5" s="16">
        <f>'Energie AMS'!G5-'Energie AME'!G5</f>
        <v>0</v>
      </c>
      <c r="H5" s="16">
        <f>'Energie AMS'!H5-'Energie AME'!H5</f>
        <v>0</v>
      </c>
      <c r="I5" s="16">
        <f>'Energie AMS'!I5-'Energie AME'!I5</f>
        <v>0</v>
      </c>
      <c r="J5" s="16">
        <f>'Energie AMS'!J5-'Energie AME'!J5</f>
        <v>0</v>
      </c>
      <c r="K5" s="16">
        <f>'Energie AMS'!K5-'Energie AME'!K5</f>
        <v>0</v>
      </c>
      <c r="L5" s="16">
        <f>'Energie AMS'!L5-'Energie AME'!L5</f>
        <v>0</v>
      </c>
      <c r="M5" s="16">
        <f>'Energie AMS'!M5-'Energie AME'!M5</f>
        <v>0</v>
      </c>
      <c r="N5" s="16">
        <f>'Energie AMS'!N5-'Energie AME'!N5</f>
        <v>0</v>
      </c>
      <c r="O5" s="16">
        <f>'Energie AMS'!O5-'Energie AME'!O5</f>
        <v>0</v>
      </c>
      <c r="P5" s="16">
        <f>'Energie AMS'!P5-'Energie AME'!P5</f>
        <v>0</v>
      </c>
      <c r="Q5" s="16">
        <f>'Energie AMS'!Q5-'Energie AME'!Q5</f>
        <v>0</v>
      </c>
      <c r="R5" s="16">
        <f>'Energie AMS'!R5-'Energie AME'!R5</f>
        <v>0</v>
      </c>
      <c r="S5" s="16">
        <f>'Energie AMS'!S5-'Energie AME'!S5</f>
        <v>0</v>
      </c>
      <c r="T5" s="16">
        <f>'Energie AMS'!T5-'Energie AME'!T5</f>
        <v>0</v>
      </c>
      <c r="U5" s="16">
        <f>'Energie AMS'!U5-'Energie AME'!U5</f>
        <v>0</v>
      </c>
      <c r="V5" s="16">
        <f>'Energie AMS'!V5-'Energie AME'!V5</f>
        <v>0</v>
      </c>
      <c r="W5" s="16">
        <f>'Energie AMS'!W5-'Energie AME'!W5</f>
        <v>0</v>
      </c>
      <c r="X5" s="16">
        <f>'Energie AMS'!X5-'Energie AME'!X5</f>
        <v>1.5885624621403215E-2</v>
      </c>
      <c r="Y5" s="16">
        <f>'Energie AMS'!Y5-'Energie AME'!Y5</f>
        <v>1.9247826849629147E-2</v>
      </c>
      <c r="Z5" s="16">
        <f>'Energie AMS'!Z5-'Energie AME'!Z5</f>
        <v>2.457021499462287E-2</v>
      </c>
      <c r="AA5" s="16">
        <f>'Energie AMS'!AA5-'Energie AME'!AA5</f>
        <v>3.0384906801149802E-2</v>
      </c>
      <c r="AB5" s="16">
        <f>'Energie AMS'!AB5-'Energie AME'!AB5</f>
        <v>3.6763524899538144E-2</v>
      </c>
      <c r="AC5" s="16">
        <f>'Energie AMS'!AC5-'Energie AME'!AC5</f>
        <v>4.3414080141889702E-2</v>
      </c>
      <c r="AD5" s="16">
        <f>'Energie AMS'!AD5-'Energie AME'!AD5</f>
        <v>5.0775115977214812E-2</v>
      </c>
      <c r="AE5" s="16">
        <f>'Energie AMS'!AE5-'Energie AME'!AE5</f>
        <v>6.6461543821641295E-2</v>
      </c>
      <c r="AF5" s="16">
        <f>'Energie AMS'!AF5-'Energie AME'!AF5</f>
        <v>8.3877863223410787E-2</v>
      </c>
      <c r="AG5" s="16">
        <f>'Energie AMS'!AG5-'Energie AME'!AG5</f>
        <v>0.10332720616257712</v>
      </c>
      <c r="AH5" s="16">
        <f>'Energie AMS'!AH5-'Energie AME'!AH5</f>
        <v>0.12473418771425537</v>
      </c>
      <c r="AI5" s="16">
        <f>'Energie AMS'!AI5-'Energie AME'!AI5</f>
        <v>0.14895872459705312</v>
      </c>
      <c r="AJ5" s="16">
        <f>'Energie AMS'!AJ5-'Energie AME'!AJ5</f>
        <v>0.18253199983186744</v>
      </c>
      <c r="AK5" s="16">
        <f>'Energie AMS'!AK5-'Energie AME'!AK5</f>
        <v>0.2210778979500766</v>
      </c>
      <c r="AL5" s="16">
        <f>'Energie AMS'!AL5-'Energie AME'!AL5</f>
        <v>0.26578910142309248</v>
      </c>
      <c r="AM5" s="16">
        <f>'Energie AMS'!AM5-'Energie AME'!AM5</f>
        <v>0.31632865435063379</v>
      </c>
      <c r="AN5" s="16">
        <f>'Energie AMS'!AN5-'Energie AME'!AN5</f>
        <v>0.37645305346811003</v>
      </c>
      <c r="AO5" s="16">
        <f>'Energie AMS'!AO5-'Energie AME'!AO5</f>
        <v>0.4022465525232341</v>
      </c>
      <c r="AP5" s="16">
        <f>'Energie AMS'!AP5-'Energie AME'!AP5</f>
        <v>0.4324600446530486</v>
      </c>
      <c r="AQ5" s="16">
        <f>'Energie AMS'!AQ5-'Energie AME'!AQ5</f>
        <v>0.46832912191149206</v>
      </c>
      <c r="AR5" s="16">
        <f>'Energie AMS'!AR5-'Energie AME'!AR5</f>
        <v>0.51159656243198437</v>
      </c>
      <c r="AS5" s="16">
        <f>'Energie AMS'!AS5-'Energie AME'!AS5</f>
        <v>0.56480224118714617</v>
      </c>
      <c r="AT5" s="16">
        <f>'Energie AMS'!AT5-'Energie AME'!AT5</f>
        <v>0.56009161173970556</v>
      </c>
      <c r="AU5" s="16">
        <f>'Energie AMS'!AU5-'Energie AME'!AU5</f>
        <v>0.55466181453237107</v>
      </c>
      <c r="AV5" s="16">
        <f>'Energie AMS'!AV5-'Energie AME'!AV5</f>
        <v>0.54832473026145467</v>
      </c>
      <c r="AW5" s="16">
        <f>'Energie AMS'!AW5-'Energie AME'!AW5</f>
        <v>0.54081979540822411</v>
      </c>
      <c r="AX5" s="16">
        <f>'Energie AMS'!AX5-'Energie AME'!AX5</f>
        <v>0.53177537474578762</v>
      </c>
      <c r="AY5" s="18"/>
    </row>
    <row r="6" spans="1:51" x14ac:dyDescent="0.25">
      <c r="A6" s="169"/>
      <c r="B6" s="169" t="s">
        <v>312</v>
      </c>
      <c r="C6" t="s">
        <v>155</v>
      </c>
      <c r="D6" s="16">
        <f>'Energie AMS'!D6-'Energie AME'!D6</f>
        <v>0</v>
      </c>
      <c r="E6" s="16">
        <f>'Energie AMS'!E6-'Energie AME'!E6</f>
        <v>0</v>
      </c>
      <c r="F6" s="16">
        <f>'Energie AMS'!F6-'Energie AME'!F6</f>
        <v>0</v>
      </c>
      <c r="G6" s="16">
        <f>'Energie AMS'!G6-'Energie AME'!G6</f>
        <v>0</v>
      </c>
      <c r="H6" s="16">
        <f>'Energie AMS'!H6-'Energie AME'!H6</f>
        <v>0</v>
      </c>
      <c r="I6" s="16">
        <f>'Energie AMS'!I6-'Energie AME'!I6</f>
        <v>0</v>
      </c>
      <c r="J6" s="16">
        <f>'Energie AMS'!J6-'Energie AME'!J6</f>
        <v>0</v>
      </c>
      <c r="K6" s="16">
        <f>'Energie AMS'!K6-'Energie AME'!K6</f>
        <v>0</v>
      </c>
      <c r="L6" s="16">
        <f>'Energie AMS'!L6-'Energie AME'!L6</f>
        <v>0</v>
      </c>
      <c r="M6" s="16">
        <f>'Energie AMS'!M6-'Energie AME'!M6</f>
        <v>0</v>
      </c>
      <c r="N6" s="16">
        <f>'Energie AMS'!N6-'Energie AME'!N6</f>
        <v>0</v>
      </c>
      <c r="O6" s="16">
        <f>'Energie AMS'!O6-'Energie AME'!O6</f>
        <v>0</v>
      </c>
      <c r="P6" s="16">
        <f>'Energie AMS'!P6-'Energie AME'!P6</f>
        <v>0</v>
      </c>
      <c r="Q6" s="16">
        <f>'Energie AMS'!Q6-'Energie AME'!Q6</f>
        <v>0</v>
      </c>
      <c r="R6" s="16">
        <f>'Energie AMS'!R6-'Energie AME'!R6</f>
        <v>0</v>
      </c>
      <c r="S6" s="16">
        <f>'Energie AMS'!S6-'Energie AME'!S6</f>
        <v>0</v>
      </c>
      <c r="T6" s="16">
        <f>'Energie AMS'!T6-'Energie AME'!T6</f>
        <v>0</v>
      </c>
      <c r="U6" s="16">
        <f>'Energie AMS'!U6-'Energie AME'!U6</f>
        <v>0</v>
      </c>
      <c r="V6" s="16">
        <f>'Energie AMS'!V6-'Energie AME'!V6</f>
        <v>0</v>
      </c>
      <c r="W6" s="16">
        <f>'Energie AMS'!W6-'Energie AME'!W6</f>
        <v>0</v>
      </c>
      <c r="X6" s="16">
        <f>'Energie AMS'!X6-'Energie AME'!X6</f>
        <v>-4.3511338459882309E-2</v>
      </c>
      <c r="Y6" s="16">
        <f>'Energie AMS'!Y6-'Energie AME'!Y6</f>
        <v>-4.5556124445380042E-2</v>
      </c>
      <c r="Z6" s="16">
        <f>'Energie AMS'!Z6-'Energie AME'!Z6</f>
        <v>-4.7874368381129018E-2</v>
      </c>
      <c r="AA6" s="16">
        <f>'Energie AMS'!AA6-'Energie AME'!AA6</f>
        <v>-5.0277220818951918E-2</v>
      </c>
      <c r="AB6" s="16">
        <f>'Energie AMS'!AB6-'Energie AME'!AB6</f>
        <v>-5.2761576910763219E-2</v>
      </c>
      <c r="AC6" s="16">
        <f>'Energie AMS'!AC6-'Energie AME'!AC6</f>
        <v>-5.6905489317719216E-2</v>
      </c>
      <c r="AD6" s="16">
        <f>'Energie AMS'!AD6-'Energie AME'!AD6</f>
        <v>-6.1104364634989583E-2</v>
      </c>
      <c r="AE6" s="16">
        <f>'Energie AMS'!AE6-'Energie AME'!AE6</f>
        <v>-6.1126663018755245E-2</v>
      </c>
      <c r="AF6" s="16">
        <f>'Energie AMS'!AF6-'Energie AME'!AF6</f>
        <v>-6.1233227674379775E-2</v>
      </c>
      <c r="AG6" s="16">
        <f>'Energie AMS'!AG6-'Energie AME'!AG6</f>
        <v>-6.141900287535107E-2</v>
      </c>
      <c r="AH6" s="16">
        <f>'Energie AMS'!AH6-'Energie AME'!AH6</f>
        <v>-6.0476922069519379E-2</v>
      </c>
      <c r="AI6" s="16">
        <f>'Energie AMS'!AI6-'Energie AME'!AI6</f>
        <v>-5.9633391683869608E-2</v>
      </c>
      <c r="AJ6" s="16">
        <f>'Energie AMS'!AJ6-'Energie AME'!AJ6</f>
        <v>-5.7338813050461956E-2</v>
      </c>
      <c r="AK6" s="16">
        <f>'Energie AMS'!AK6-'Energie AME'!AK6</f>
        <v>-5.5134104489748703E-2</v>
      </c>
      <c r="AL6" s="16">
        <f>'Energie AMS'!AL6-'Energie AME'!AL6</f>
        <v>-5.3015537537842827E-2</v>
      </c>
      <c r="AM6" s="16">
        <f>'Energie AMS'!AM6-'Energie AME'!AM6</f>
        <v>-4.9631936864649895E-2</v>
      </c>
      <c r="AN6" s="16">
        <f>'Energie AMS'!AN6-'Energie AME'!AN6</f>
        <v>-4.635443264787964E-2</v>
      </c>
      <c r="AO6" s="16">
        <f>'Energie AMS'!AO6-'Energie AME'!AO6</f>
        <v>-5.128447751679488E-2</v>
      </c>
      <c r="AP6" s="16">
        <f>'Energie AMS'!AP6-'Energie AME'!AP6</f>
        <v>-5.6307477104559966E-2</v>
      </c>
      <c r="AQ6" s="16">
        <f>'Energie AMS'!AQ6-'Energie AME'!AQ6</f>
        <v>-6.1419887217740554E-2</v>
      </c>
      <c r="AR6" s="16">
        <f>'Energie AMS'!AR6-'Energie AME'!AR6</f>
        <v>-6.6618285511751418E-2</v>
      </c>
      <c r="AS6" s="16">
        <f>'Energie AMS'!AS6-'Energie AME'!AS6</f>
        <v>-7.1899366776838669E-2</v>
      </c>
      <c r="AT6" s="16">
        <f>'Energie AMS'!AT6-'Energie AME'!AT6</f>
        <v>-7.6951839775368402E-2</v>
      </c>
      <c r="AU6" s="16">
        <f>'Energie AMS'!AU6-'Energie AME'!AU6</f>
        <v>-8.2348945733769052E-2</v>
      </c>
      <c r="AV6" s="16">
        <f>'Energie AMS'!AV6-'Energie AME'!AV6</f>
        <v>-8.8089475862403566E-2</v>
      </c>
      <c r="AW6" s="16">
        <f>'Energie AMS'!AW6-'Energie AME'!AW6</f>
        <v>-9.417233842183953E-2</v>
      </c>
      <c r="AX6" s="16">
        <f>'Energie AMS'!AX6-'Energie AME'!AX6</f>
        <v>-0.10059655702503284</v>
      </c>
      <c r="AY6" s="18"/>
    </row>
    <row r="7" spans="1:51" x14ac:dyDescent="0.25">
      <c r="A7" s="169"/>
      <c r="B7" s="169"/>
      <c r="C7" t="s">
        <v>156</v>
      </c>
      <c r="D7" s="16">
        <f>'Energie AMS'!D7-'Energie AME'!D7</f>
        <v>0</v>
      </c>
      <c r="E7" s="16">
        <f>'Energie AMS'!E7-'Energie AME'!E7</f>
        <v>0</v>
      </c>
      <c r="F7" s="16">
        <f>'Energie AMS'!F7-'Energie AME'!F7</f>
        <v>0</v>
      </c>
      <c r="G7" s="16">
        <f>'Energie AMS'!G7-'Energie AME'!G7</f>
        <v>0</v>
      </c>
      <c r="H7" s="16">
        <f>'Energie AMS'!H7-'Energie AME'!H7</f>
        <v>0</v>
      </c>
      <c r="I7" s="16">
        <f>'Energie AMS'!I7-'Energie AME'!I7</f>
        <v>0</v>
      </c>
      <c r="J7" s="16">
        <f>'Energie AMS'!J7-'Energie AME'!J7</f>
        <v>0</v>
      </c>
      <c r="K7" s="16">
        <f>'Energie AMS'!K7-'Energie AME'!K7</f>
        <v>0</v>
      </c>
      <c r="L7" s="16">
        <f>'Energie AMS'!L7-'Energie AME'!L7</f>
        <v>0</v>
      </c>
      <c r="M7" s="16">
        <f>'Energie AMS'!M7-'Energie AME'!M7</f>
        <v>0</v>
      </c>
      <c r="N7" s="16">
        <f>'Energie AMS'!N7-'Energie AME'!N7</f>
        <v>0</v>
      </c>
      <c r="O7" s="16">
        <f>'Energie AMS'!O7-'Energie AME'!O7</f>
        <v>0</v>
      </c>
      <c r="P7" s="16">
        <f>'Energie AMS'!P7-'Energie AME'!P7</f>
        <v>0</v>
      </c>
      <c r="Q7" s="16">
        <f>'Energie AMS'!Q7-'Energie AME'!Q7</f>
        <v>0</v>
      </c>
      <c r="R7" s="16">
        <f>'Energie AMS'!R7-'Energie AME'!R7</f>
        <v>0</v>
      </c>
      <c r="S7" s="16">
        <f>'Energie AMS'!S7-'Energie AME'!S7</f>
        <v>0</v>
      </c>
      <c r="T7" s="16">
        <f>'Energie AMS'!T7-'Energie AME'!T7</f>
        <v>0</v>
      </c>
      <c r="U7" s="16">
        <f>'Energie AMS'!U7-'Energie AME'!U7</f>
        <v>0</v>
      </c>
      <c r="V7" s="16">
        <f>'Energie AMS'!V7-'Energie AME'!V7</f>
        <v>0</v>
      </c>
      <c r="W7" s="16">
        <f>'Energie AMS'!W7-'Energie AME'!W7</f>
        <v>0</v>
      </c>
      <c r="X7" s="16">
        <f>'Energie AMS'!X7-'Energie AME'!X7</f>
        <v>-1.4017358998620263E-3</v>
      </c>
      <c r="Y7" s="16">
        <f>'Energie AMS'!Y7-'Energie AME'!Y7</f>
        <v>-1.9995672790371153E-3</v>
      </c>
      <c r="Z7" s="16">
        <f>'Energie AMS'!Z7-'Energie AME'!Z7</f>
        <v>-2.5754967462137787E-3</v>
      </c>
      <c r="AA7" s="16">
        <f>'Energie AMS'!AA7-'Energie AME'!AA7</f>
        <v>-3.1495767257632709E-3</v>
      </c>
      <c r="AB7" s="16">
        <f>'Energie AMS'!AB7-'Energie AME'!AB7</f>
        <v>-3.7217907525471036E-3</v>
      </c>
      <c r="AC7" s="16">
        <f>'Energie AMS'!AC7-'Energie AME'!AC7</f>
        <v>-4.2920171930740407E-3</v>
      </c>
      <c r="AD7" s="16">
        <f>'Energie AMS'!AD7-'Energie AME'!AD7</f>
        <v>-4.8606743490003041E-3</v>
      </c>
      <c r="AE7" s="16">
        <f>'Energie AMS'!AE7-'Energie AME'!AE7</f>
        <v>-4.9258357977199413E-3</v>
      </c>
      <c r="AF7" s="16">
        <f>'Energie AMS'!AF7-'Energie AME'!AF7</f>
        <v>-4.98952079378408E-3</v>
      </c>
      <c r="AG7" s="16">
        <f>'Energie AMS'!AG7-'Energie AME'!AG7</f>
        <v>-5.0517793020441936E-3</v>
      </c>
      <c r="AH7" s="16">
        <f>'Energie AMS'!AH7-'Energie AME'!AH7</f>
        <v>-5.1152858975362144E-3</v>
      </c>
      <c r="AI7" s="16">
        <f>'Energie AMS'!AI7-'Energie AME'!AI7</f>
        <v>-5.1774111554342131E-3</v>
      </c>
      <c r="AJ7" s="16">
        <f>'Energie AMS'!AJ7-'Energie AME'!AJ7</f>
        <v>-5.2178350495260045E-3</v>
      </c>
      <c r="AK7" s="16">
        <f>'Energie AMS'!AK7-'Energie AME'!AK7</f>
        <v>-5.2578552050380235E-3</v>
      </c>
      <c r="AL7" s="16">
        <f>'Energie AMS'!AL7-'Energie AME'!AL7</f>
        <v>-5.297473852024997E-3</v>
      </c>
      <c r="AM7" s="16">
        <f>'Energie AMS'!AM7-'Energie AME'!AM7</f>
        <v>-5.2191264494707238E-3</v>
      </c>
      <c r="AN7" s="16">
        <f>'Energie AMS'!AN7-'Energie AME'!AN7</f>
        <v>-5.1422555713772885E-3</v>
      </c>
      <c r="AO7" s="16">
        <f>'Energie AMS'!AO7-'Energie AME'!AO7</f>
        <v>-5.2036688141130485E-3</v>
      </c>
      <c r="AP7" s="16">
        <f>'Energie AMS'!AP7-'Energie AME'!AP7</f>
        <v>-5.2642460653241716E-3</v>
      </c>
      <c r="AQ7" s="16">
        <f>'Energie AMS'!AQ7-'Energie AME'!AQ7</f>
        <v>-5.3240052258266592E-3</v>
      </c>
      <c r="AR7" s="16">
        <f>'Energie AMS'!AR7-'Energie AME'!AR7</f>
        <v>-5.3829636768691763E-3</v>
      </c>
      <c r="AS7" s="16">
        <f>'Energie AMS'!AS7-'Energie AME'!AS7</f>
        <v>-5.4411382990307514E-3</v>
      </c>
      <c r="AT7" s="16">
        <f>'Energie AMS'!AT7-'Energie AME'!AT7</f>
        <v>-5.437381669233029E-3</v>
      </c>
      <c r="AU7" s="16">
        <f>'Energie AMS'!AU7-'Energie AME'!AU7</f>
        <v>-5.4336531755787825E-3</v>
      </c>
      <c r="AV7" s="16">
        <f>'Energie AMS'!AV7-'Energie AME'!AV7</f>
        <v>-5.4299520651448496E-3</v>
      </c>
      <c r="AW7" s="16">
        <f>'Energie AMS'!AW7-'Energie AME'!AW7</f>
        <v>-5.4262775994844371E-3</v>
      </c>
      <c r="AX7" s="16">
        <f>'Energie AMS'!AX7-'Energie AME'!AX7</f>
        <v>-5.4226290541026893E-3</v>
      </c>
      <c r="AY7" s="18"/>
    </row>
    <row r="8" spans="1:51" x14ac:dyDescent="0.25">
      <c r="A8" s="169"/>
      <c r="B8" s="169"/>
      <c r="C8" t="s">
        <v>157</v>
      </c>
      <c r="D8" s="16">
        <f>'Energie AMS'!D8-'Energie AME'!D8</f>
        <v>0</v>
      </c>
      <c r="E8" s="16">
        <f>'Energie AMS'!E8-'Energie AME'!E8</f>
        <v>0</v>
      </c>
      <c r="F8" s="16">
        <f>'Energie AMS'!F8-'Energie AME'!F8</f>
        <v>0</v>
      </c>
      <c r="G8" s="16">
        <f>'Energie AMS'!G8-'Energie AME'!G8</f>
        <v>0</v>
      </c>
      <c r="H8" s="16">
        <f>'Energie AMS'!H8-'Energie AME'!H8</f>
        <v>0</v>
      </c>
      <c r="I8" s="16">
        <f>'Energie AMS'!I8-'Energie AME'!I8</f>
        <v>0</v>
      </c>
      <c r="J8" s="16">
        <f>'Energie AMS'!J8-'Energie AME'!J8</f>
        <v>0</v>
      </c>
      <c r="K8" s="16">
        <f>'Energie AMS'!K8-'Energie AME'!K8</f>
        <v>0</v>
      </c>
      <c r="L8" s="16">
        <f>'Energie AMS'!L8-'Energie AME'!L8</f>
        <v>0</v>
      </c>
      <c r="M8" s="16">
        <f>'Energie AMS'!M8-'Energie AME'!M8</f>
        <v>0</v>
      </c>
      <c r="N8" s="16">
        <f>'Energie AMS'!N8-'Energie AME'!N8</f>
        <v>0</v>
      </c>
      <c r="O8" s="16">
        <f>'Energie AMS'!O8-'Energie AME'!O8</f>
        <v>0</v>
      </c>
      <c r="P8" s="16">
        <f>'Energie AMS'!P8-'Energie AME'!P8</f>
        <v>0</v>
      </c>
      <c r="Q8" s="16">
        <f>'Energie AMS'!Q8-'Energie AME'!Q8</f>
        <v>0</v>
      </c>
      <c r="R8" s="16">
        <f>'Energie AMS'!R8-'Energie AME'!R8</f>
        <v>0</v>
      </c>
      <c r="S8" s="16">
        <f>'Energie AMS'!S8-'Energie AME'!S8</f>
        <v>0</v>
      </c>
      <c r="T8" s="16">
        <f>'Energie AMS'!T8-'Energie AME'!T8</f>
        <v>0</v>
      </c>
      <c r="U8" s="16">
        <f>'Energie AMS'!U8-'Energie AME'!U8</f>
        <v>0</v>
      </c>
      <c r="V8" s="16">
        <f>'Energie AMS'!V8-'Energie AME'!V8</f>
        <v>0</v>
      </c>
      <c r="W8" s="16">
        <f>'Energie AMS'!W8-'Energie AME'!W8</f>
        <v>0</v>
      </c>
      <c r="X8" s="16">
        <f>'Energie AMS'!X8-'Energie AME'!X8</f>
        <v>2.8145121080766465E-2</v>
      </c>
      <c r="Y8" s="16">
        <f>'Energie AMS'!Y8-'Energie AME'!Y8</f>
        <v>2.3798384996911014E-2</v>
      </c>
      <c r="Z8" s="16">
        <f>'Energie AMS'!Z8-'Energie AME'!Z8</f>
        <v>2.3712420019088284E-2</v>
      </c>
      <c r="AA8" s="16">
        <f>'Energie AMS'!AA8-'Energie AME'!AA8</f>
        <v>2.3624708523999439E-2</v>
      </c>
      <c r="AB8" s="16">
        <f>'Energie AMS'!AB8-'Energie AME'!AB8</f>
        <v>2.3535319732350561E-2</v>
      </c>
      <c r="AC8" s="16">
        <f>'Energie AMS'!AC8-'Energie AME'!AC8</f>
        <v>2.3398233931652426E-2</v>
      </c>
      <c r="AD8" s="16">
        <f>'Energie AMS'!AD8-'Energie AME'!AD8</f>
        <v>2.3260140279611773E-2</v>
      </c>
      <c r="AE8" s="16">
        <f>'Energie AMS'!AE8-'Energie AME'!AE8</f>
        <v>1.7546008398982158E-2</v>
      </c>
      <c r="AF8" s="16">
        <f>'Energie AMS'!AF8-'Energie AME'!AF8</f>
        <v>1.1929944330905811E-2</v>
      </c>
      <c r="AG8" s="16">
        <f>'Energie AMS'!AG8-'Energie AME'!AG8</f>
        <v>6.409445881680801E-3</v>
      </c>
      <c r="AH8" s="16">
        <f>'Energie AMS'!AH8-'Energie AME'!AH8</f>
        <v>1.2155158070429571E-3</v>
      </c>
      <c r="AI8" s="16">
        <f>'Energie AMS'!AI8-'Energie AME'!AI8</f>
        <v>-3.8942500592537722E-3</v>
      </c>
      <c r="AJ8" s="16">
        <f>'Energie AMS'!AJ8-'Energie AME'!AJ8</f>
        <v>-4.7528720231803032E-3</v>
      </c>
      <c r="AK8" s="16">
        <f>'Energie AMS'!AK8-'Energie AME'!AK8</f>
        <v>-5.5974812406471876E-3</v>
      </c>
      <c r="AL8" s="16">
        <f>'Energie AMS'!AL8-'Energie AME'!AL8</f>
        <v>-6.4284175837323165E-3</v>
      </c>
      <c r="AM8" s="16">
        <f>'Energie AMS'!AM8-'Energie AME'!AM8</f>
        <v>-7.1777756307567948E-3</v>
      </c>
      <c r="AN8" s="16">
        <f>'Energie AMS'!AN8-'Energie AME'!AN8</f>
        <v>-7.9156446416480293E-3</v>
      </c>
      <c r="AO8" s="16">
        <f>'Energie AMS'!AO8-'Energie AME'!AO8</f>
        <v>-7.710054377217836E-3</v>
      </c>
      <c r="AP8" s="16">
        <f>'Energie AMS'!AP8-'Energie AME'!AP8</f>
        <v>-7.5058679065433485E-3</v>
      </c>
      <c r="AQ8" s="16">
        <f>'Energie AMS'!AQ8-'Energie AME'!AQ8</f>
        <v>-7.3030687103922409E-3</v>
      </c>
      <c r="AR8" s="16">
        <f>'Energie AMS'!AR8-'Energie AME'!AR8</f>
        <v>-7.101640583611981E-3</v>
      </c>
      <c r="AS8" s="16">
        <f>'Energie AMS'!AS8-'Energie AME'!AS8</f>
        <v>-6.9015676261646695E-3</v>
      </c>
      <c r="AT8" s="16">
        <f>'Energie AMS'!AT8-'Energie AME'!AT8</f>
        <v>-1.0883187781940102E-2</v>
      </c>
      <c r="AU8" s="16">
        <f>'Energie AMS'!AU8-'Energie AME'!AU8</f>
        <v>-1.4774235120447661E-2</v>
      </c>
      <c r="AV8" s="16">
        <f>'Energie AMS'!AV8-'Energie AME'!AV8</f>
        <v>-1.8575860506773151E-2</v>
      </c>
      <c r="AW8" s="16">
        <f>'Energie AMS'!AW8-'Energie AME'!AW8</f>
        <v>-2.2289177777996706E-2</v>
      </c>
      <c r="AX8" s="16">
        <f>'Energie AMS'!AX8-'Energie AME'!AX8</f>
        <v>-2.5915264680771447E-2</v>
      </c>
      <c r="AY8" s="18"/>
    </row>
    <row r="9" spans="1:51" x14ac:dyDescent="0.25">
      <c r="A9" s="169"/>
      <c r="B9" s="169"/>
      <c r="C9" t="s">
        <v>158</v>
      </c>
      <c r="D9" s="16">
        <f>'Energie AMS'!D9-'Energie AME'!D9</f>
        <v>0</v>
      </c>
      <c r="E9" s="16">
        <f>'Energie AMS'!E9-'Energie AME'!E9</f>
        <v>0</v>
      </c>
      <c r="F9" s="16">
        <f>'Energie AMS'!F9-'Energie AME'!F9</f>
        <v>0</v>
      </c>
      <c r="G9" s="16">
        <f>'Energie AMS'!G9-'Energie AME'!G9</f>
        <v>0</v>
      </c>
      <c r="H9" s="16">
        <f>'Energie AMS'!H9-'Energie AME'!H9</f>
        <v>0</v>
      </c>
      <c r="I9" s="16">
        <f>'Energie AMS'!I9-'Energie AME'!I9</f>
        <v>0</v>
      </c>
      <c r="J9" s="16">
        <f>'Energie AMS'!J9-'Energie AME'!J9</f>
        <v>0</v>
      </c>
      <c r="K9" s="16">
        <f>'Energie AMS'!K9-'Energie AME'!K9</f>
        <v>0</v>
      </c>
      <c r="L9" s="16">
        <f>'Energie AMS'!L9-'Energie AME'!L9</f>
        <v>0</v>
      </c>
      <c r="M9" s="16">
        <f>'Energie AMS'!M9-'Energie AME'!M9</f>
        <v>0</v>
      </c>
      <c r="N9" s="16">
        <f>'Energie AMS'!N9-'Energie AME'!N9</f>
        <v>0</v>
      </c>
      <c r="O9" s="16">
        <f>'Energie AMS'!O9-'Energie AME'!O9</f>
        <v>0</v>
      </c>
      <c r="P9" s="16">
        <f>'Energie AMS'!P9-'Energie AME'!P9</f>
        <v>0</v>
      </c>
      <c r="Q9" s="16">
        <f>'Energie AMS'!Q9-'Energie AME'!Q9</f>
        <v>0</v>
      </c>
      <c r="R9" s="16">
        <f>'Energie AMS'!R9-'Energie AME'!R9</f>
        <v>0</v>
      </c>
      <c r="S9" s="16">
        <f>'Energie AMS'!S9-'Energie AME'!S9</f>
        <v>0</v>
      </c>
      <c r="T9" s="16">
        <f>'Energie AMS'!T9-'Energie AME'!T9</f>
        <v>0</v>
      </c>
      <c r="U9" s="16">
        <f>'Energie AMS'!U9-'Energie AME'!U9</f>
        <v>0</v>
      </c>
      <c r="V9" s="16">
        <f>'Energie AMS'!V9-'Energie AME'!V9</f>
        <v>0</v>
      </c>
      <c r="W9" s="16">
        <f>'Energie AMS'!W9-'Energie AME'!W9</f>
        <v>0</v>
      </c>
      <c r="X9" s="16">
        <f>'Energie AMS'!X9-'Energie AME'!X9</f>
        <v>1.3861387251618137E-3</v>
      </c>
      <c r="Y9" s="16">
        <f>'Energie AMS'!Y9-'Energie AME'!Y9</f>
        <v>1.3972472884898589E-3</v>
      </c>
      <c r="Z9" s="16">
        <f>'Energie AMS'!Z9-'Energie AME'!Z9</f>
        <v>8.1127564072853661E-4</v>
      </c>
      <c r="AA9" s="16">
        <f>'Energie AMS'!AA9-'Energie AME'!AA9</f>
        <v>2.2826276514995112E-4</v>
      </c>
      <c r="AB9" s="16">
        <f>'Energie AMS'!AB9-'Energie AME'!AB9</f>
        <v>-3.5181013779509796E-4</v>
      </c>
      <c r="AC9" s="16">
        <f>'Energie AMS'!AC9-'Energie AME'!AC9</f>
        <v>-6.8801693706967539E-4</v>
      </c>
      <c r="AD9" s="16">
        <f>'Energie AMS'!AD9-'Energie AME'!AD9</f>
        <v>-1.022835412656873E-3</v>
      </c>
      <c r="AE9" s="16">
        <f>'Energie AMS'!AE9-'Energie AME'!AE9</f>
        <v>-1.1013210640092922E-3</v>
      </c>
      <c r="AF9" s="16">
        <f>'Energie AMS'!AF9-'Energie AME'!AF9</f>
        <v>-1.1784698898851861E-3</v>
      </c>
      <c r="AG9" s="16">
        <f>'Energie AMS'!AG9-'Energie AME'!AG9</f>
        <v>-1.2543156501617918E-3</v>
      </c>
      <c r="AH9" s="16">
        <f>'Energie AMS'!AH9-'Energie AME'!AH9</f>
        <v>-1.2543037628525661E-3</v>
      </c>
      <c r="AI9" s="16">
        <f>'Energie AMS'!AI9-'Energie AME'!AI9</f>
        <v>-1.2543034758618122E-3</v>
      </c>
      <c r="AJ9" s="16">
        <f>'Energie AMS'!AJ9-'Energie AME'!AJ9</f>
        <v>-1.2542463185058902E-3</v>
      </c>
      <c r="AK9" s="16">
        <f>'Energie AMS'!AK9-'Energie AME'!AK9</f>
        <v>-1.2541968011143235E-3</v>
      </c>
      <c r="AL9" s="16">
        <f>'Energie AMS'!AL9-'Energie AME'!AL9</f>
        <v>-1.2541545402349357E-3</v>
      </c>
      <c r="AM9" s="16">
        <f>'Energie AMS'!AM9-'Energie AME'!AM9</f>
        <v>-1.253976950176902E-3</v>
      </c>
      <c r="AN9" s="16">
        <f>'Energie AMS'!AN9-'Energie AME'!AN9</f>
        <v>-1.2538090126495917E-3</v>
      </c>
      <c r="AO9" s="16">
        <f>'Energie AMS'!AO9-'Energie AME'!AO9</f>
        <v>-1.2525865896122264E-3</v>
      </c>
      <c r="AP9" s="16">
        <f>'Energie AMS'!AP9-'Energie AME'!AP9</f>
        <v>-1.2513882018117442E-3</v>
      </c>
      <c r="AQ9" s="16">
        <f>'Energie AMS'!AQ9-'Energie AME'!AQ9</f>
        <v>-1.250213262805407E-3</v>
      </c>
      <c r="AR9" s="16">
        <f>'Energie AMS'!AR9-'Energie AME'!AR9</f>
        <v>-1.2490612040486888E-3</v>
      </c>
      <c r="AS9" s="16">
        <f>'Energie AMS'!AS9-'Energie AME'!AS9</f>
        <v>-1.2479314742312492E-3</v>
      </c>
      <c r="AT9" s="16">
        <f>'Energie AMS'!AT9-'Energie AME'!AT9</f>
        <v>-1.2412471900839289E-3</v>
      </c>
      <c r="AU9" s="16">
        <f>'Energie AMS'!AU9-'Energie AME'!AU9</f>
        <v>-1.2346273190932914E-3</v>
      </c>
      <c r="AV9" s="16">
        <f>'Energie AMS'!AV9-'Energie AME'!AV9</f>
        <v>-1.2280704382169104E-3</v>
      </c>
      <c r="AW9" s="16">
        <f>'Energie AMS'!AW9-'Energie AME'!AW9</f>
        <v>-1.2215751552925754E-3</v>
      </c>
      <c r="AX9" s="16">
        <f>'Energie AMS'!AX9-'Energie AME'!AX9</f>
        <v>-1.2151401080149613E-3</v>
      </c>
      <c r="AY9" s="18"/>
    </row>
    <row r="10" spans="1:51" x14ac:dyDescent="0.25">
      <c r="A10" s="169"/>
      <c r="B10" s="169"/>
      <c r="C10" t="s">
        <v>159</v>
      </c>
      <c r="D10" s="16">
        <f>'Energie AMS'!D10-'Energie AME'!D10</f>
        <v>0</v>
      </c>
      <c r="E10" s="16">
        <f>'Energie AMS'!E10-'Energie AME'!E10</f>
        <v>0</v>
      </c>
      <c r="F10" s="16">
        <f>'Energie AMS'!F10-'Energie AME'!F10</f>
        <v>0</v>
      </c>
      <c r="G10" s="16">
        <f>'Energie AMS'!G10-'Energie AME'!G10</f>
        <v>0</v>
      </c>
      <c r="H10" s="16">
        <f>'Energie AMS'!H10-'Energie AME'!H10</f>
        <v>0</v>
      </c>
      <c r="I10" s="16">
        <f>'Energie AMS'!I10-'Energie AME'!I10</f>
        <v>0</v>
      </c>
      <c r="J10" s="16">
        <f>'Energie AMS'!J10-'Energie AME'!J10</f>
        <v>0</v>
      </c>
      <c r="K10" s="16">
        <f>'Energie AMS'!K10-'Energie AME'!K10</f>
        <v>0</v>
      </c>
      <c r="L10" s="16">
        <f>'Energie AMS'!L10-'Energie AME'!L10</f>
        <v>0</v>
      </c>
      <c r="M10" s="16">
        <f>'Energie AMS'!M10-'Energie AME'!M10</f>
        <v>0</v>
      </c>
      <c r="N10" s="16">
        <f>'Energie AMS'!N10-'Energie AME'!N10</f>
        <v>0</v>
      </c>
      <c r="O10" s="16">
        <f>'Energie AMS'!O10-'Energie AME'!O10</f>
        <v>0</v>
      </c>
      <c r="P10" s="16">
        <f>'Energie AMS'!P10-'Energie AME'!P10</f>
        <v>0</v>
      </c>
      <c r="Q10" s="16">
        <f>'Energie AMS'!Q10-'Energie AME'!Q10</f>
        <v>0</v>
      </c>
      <c r="R10" s="16">
        <f>'Energie AMS'!R10-'Energie AME'!R10</f>
        <v>0</v>
      </c>
      <c r="S10" s="16">
        <f>'Energie AMS'!S10-'Energie AME'!S10</f>
        <v>0</v>
      </c>
      <c r="T10" s="16">
        <f>'Energie AMS'!T10-'Energie AME'!T10</f>
        <v>0</v>
      </c>
      <c r="U10" s="16">
        <f>'Energie AMS'!U10-'Energie AME'!U10</f>
        <v>0</v>
      </c>
      <c r="V10" s="16">
        <f>'Energie AMS'!V10-'Energie AME'!V10</f>
        <v>0</v>
      </c>
      <c r="W10" s="16">
        <f>'Energie AMS'!W10-'Energie AME'!W10</f>
        <v>0</v>
      </c>
      <c r="X10" s="16">
        <f>'Energie AMS'!X10-'Energie AME'!X10</f>
        <v>1.4510164483119564E-3</v>
      </c>
      <c r="Y10" s="16">
        <f>'Energie AMS'!Y10-'Energie AME'!Y10</f>
        <v>-7.4304101180980298E-4</v>
      </c>
      <c r="Z10" s="16">
        <f>'Energie AMS'!Z10-'Energie AME'!Z10</f>
        <v>-1.3811214399626209E-3</v>
      </c>
      <c r="AA10" s="16">
        <f>'Energie AMS'!AA10-'Energie AME'!AA10</f>
        <v>-1.9422550390250509E-3</v>
      </c>
      <c r="AB10" s="16">
        <f>'Energie AMS'!AB10-'Energie AME'!AB10</f>
        <v>-2.4288958601005606E-3</v>
      </c>
      <c r="AC10" s="16">
        <f>'Energie AMS'!AC10-'Energie AME'!AC10</f>
        <v>-8.4416980144361164E-4</v>
      </c>
      <c r="AD10" s="16">
        <f>'Energie AMS'!AD10-'Energie AME'!AD10</f>
        <v>7.7877561106334814E-4</v>
      </c>
      <c r="AE10" s="16">
        <f>'Energie AMS'!AE10-'Energie AME'!AE10</f>
        <v>7.2997459084863381E-3</v>
      </c>
      <c r="AF10" s="16">
        <f>'Energie AMS'!AF10-'Energie AME'!AF10</f>
        <v>1.3749689976250978E-2</v>
      </c>
      <c r="AG10" s="16">
        <f>'Energie AMS'!AG10-'Energie AME'!AG10</f>
        <v>2.0129016485973789E-2</v>
      </c>
      <c r="AH10" s="16">
        <f>'Energie AMS'!AH10-'Energie AME'!AH10</f>
        <v>2.5503875504417822E-2</v>
      </c>
      <c r="AI10" s="16">
        <f>'Energie AMS'!AI10-'Energie AME'!AI10</f>
        <v>3.0831854546736454E-2</v>
      </c>
      <c r="AJ10" s="16">
        <f>'Energie AMS'!AJ10-'Energie AME'!AJ10</f>
        <v>3.562077758038959E-2</v>
      </c>
      <c r="AK10" s="16">
        <f>'Energie AMS'!AK10-'Energie AME'!AK10</f>
        <v>4.0354427399081405E-2</v>
      </c>
      <c r="AL10" s="16">
        <f>'Energie AMS'!AL10-'Energie AME'!AL10</f>
        <v>4.5033468620094053E-2</v>
      </c>
      <c r="AM10" s="16">
        <f>'Energie AMS'!AM10-'Energie AME'!AM10</f>
        <v>4.848769237218431E-2</v>
      </c>
      <c r="AN10" s="16">
        <f>'Energie AMS'!AN10-'Energie AME'!AN10</f>
        <v>5.1912625594029871E-2</v>
      </c>
      <c r="AO10" s="16">
        <f>'Energie AMS'!AO10-'Energie AME'!AO10</f>
        <v>5.8952885699054353E-2</v>
      </c>
      <c r="AP10" s="16">
        <f>'Energie AMS'!AP10-'Energie AME'!AP10</f>
        <v>6.6010280247176922E-2</v>
      </c>
      <c r="AQ10" s="16">
        <f>'Energie AMS'!AQ10-'Energie AME'!AQ10</f>
        <v>7.3083345718647746E-2</v>
      </c>
      <c r="AR10" s="16">
        <f>'Energie AMS'!AR10-'Energie AME'!AR10</f>
        <v>8.017067446728926E-2</v>
      </c>
      <c r="AS10" s="16">
        <f>'Energie AMS'!AS10-'Energie AME'!AS10</f>
        <v>8.7270912489139707E-2</v>
      </c>
      <c r="AT10" s="16">
        <f>'Energie AMS'!AT10-'Energie AME'!AT10</f>
        <v>9.5299681351828314E-2</v>
      </c>
      <c r="AU10" s="16">
        <f>'Energie AMS'!AU10-'Energie AME'!AU10</f>
        <v>0.10351534628660544</v>
      </c>
      <c r="AV10" s="16">
        <f>'Energie AMS'!AV10-'Energie AME'!AV10</f>
        <v>0.11191808170137862</v>
      </c>
      <c r="AW10" s="16">
        <f>'Energie AMS'!AW10-'Energie AME'!AW10</f>
        <v>0.12050811923922533</v>
      </c>
      <c r="AX10" s="16">
        <f>'Energie AMS'!AX10-'Energie AME'!AX10</f>
        <v>0.12928574734712145</v>
      </c>
    </row>
    <row r="11" spans="1:51" x14ac:dyDescent="0.25">
      <c r="A11" s="169"/>
      <c r="B11" s="169"/>
      <c r="C11" t="s">
        <v>160</v>
      </c>
      <c r="D11" s="16">
        <f>'Energie AMS'!D11-'Energie AME'!D11</f>
        <v>0</v>
      </c>
      <c r="E11" s="16">
        <f>'Energie AMS'!E11-'Energie AME'!E11</f>
        <v>0</v>
      </c>
      <c r="F11" s="16">
        <f>'Energie AMS'!F11-'Energie AME'!F11</f>
        <v>0</v>
      </c>
      <c r="G11" s="16">
        <f>'Energie AMS'!G11-'Energie AME'!G11</f>
        <v>0</v>
      </c>
      <c r="H11" s="16">
        <f>'Energie AMS'!H11-'Energie AME'!H11</f>
        <v>0</v>
      </c>
      <c r="I11" s="16">
        <f>'Energie AMS'!I11-'Energie AME'!I11</f>
        <v>0</v>
      </c>
      <c r="J11" s="16">
        <f>'Energie AMS'!J11-'Energie AME'!J11</f>
        <v>0</v>
      </c>
      <c r="K11" s="16">
        <f>'Energie AMS'!K11-'Energie AME'!K11</f>
        <v>0</v>
      </c>
      <c r="L11" s="16">
        <f>'Energie AMS'!L11-'Energie AME'!L11</f>
        <v>0</v>
      </c>
      <c r="M11" s="16">
        <f>'Energie AMS'!M11-'Energie AME'!M11</f>
        <v>0</v>
      </c>
      <c r="N11" s="16">
        <f>'Energie AMS'!N11-'Energie AME'!N11</f>
        <v>0</v>
      </c>
      <c r="O11" s="16">
        <f>'Energie AMS'!O11-'Energie AME'!O11</f>
        <v>0</v>
      </c>
      <c r="P11" s="16">
        <f>'Energie AMS'!P11-'Energie AME'!P11</f>
        <v>0</v>
      </c>
      <c r="Q11" s="16">
        <f>'Energie AMS'!Q11-'Energie AME'!Q11</f>
        <v>0</v>
      </c>
      <c r="R11" s="16">
        <f>'Energie AMS'!R11-'Energie AME'!R11</f>
        <v>0</v>
      </c>
      <c r="S11" s="16">
        <f>'Energie AMS'!S11-'Energie AME'!S11</f>
        <v>0</v>
      </c>
      <c r="T11" s="16">
        <f>'Energie AMS'!T11-'Energie AME'!T11</f>
        <v>0</v>
      </c>
      <c r="U11" s="16">
        <f>'Energie AMS'!U11-'Energie AME'!U11</f>
        <v>0</v>
      </c>
      <c r="V11" s="16">
        <f>'Energie AMS'!V11-'Energie AME'!V11</f>
        <v>0</v>
      </c>
      <c r="W11" s="16">
        <f>'Energie AMS'!W11-'Energie AME'!W11</f>
        <v>0</v>
      </c>
      <c r="X11" s="16">
        <f>'Energie AMS'!X11-'Energie AME'!X11</f>
        <v>4.2393577391945381E-3</v>
      </c>
      <c r="Y11" s="16">
        <f>'Energie AMS'!Y11-'Energie AME'!Y11</f>
        <v>8.4853936078369274E-3</v>
      </c>
      <c r="Z11" s="16">
        <f>'Energie AMS'!Z11-'Energie AME'!Z11</f>
        <v>1.4340722599451496E-2</v>
      </c>
      <c r="AA11" s="16">
        <f>'Energie AMS'!AA11-'Energie AME'!AA11</f>
        <v>2.0197965511067471E-2</v>
      </c>
      <c r="AB11" s="16">
        <f>'Energie AMS'!AB11-'Energie AME'!AB11</f>
        <v>2.6056271093918254E-2</v>
      </c>
      <c r="AC11" s="16">
        <f>'Energie AMS'!AC11-'Energie AME'!AC11</f>
        <v>3.1279169016762691E-2</v>
      </c>
      <c r="AD11" s="16">
        <f>'Energie AMS'!AD11-'Energie AME'!AD11</f>
        <v>3.6511757391589378E-2</v>
      </c>
      <c r="AE11" s="16">
        <f>'Energie AMS'!AE11-'Energie AME'!AE11</f>
        <v>3.6583993457596178E-2</v>
      </c>
      <c r="AF11" s="16">
        <f>'Energie AMS'!AF11-'Energie AME'!AF11</f>
        <v>3.6698399014672548E-2</v>
      </c>
      <c r="AG11" s="16">
        <f>'Energie AMS'!AG11-'Energie AME'!AG11</f>
        <v>3.6852408036668644E-2</v>
      </c>
      <c r="AH11" s="16">
        <f>'Energie AMS'!AH11-'Energie AME'!AH11</f>
        <v>3.6383682610247478E-2</v>
      </c>
      <c r="AI11" s="16">
        <f>'Energie AMS'!AI11-'Energie AME'!AI11</f>
        <v>3.5965204188540822E-2</v>
      </c>
      <c r="AJ11" s="16">
        <f>'Energie AMS'!AJ11-'Energie AME'!AJ11</f>
        <v>3.3215217251853932E-2</v>
      </c>
      <c r="AK11" s="16">
        <f>'Energie AMS'!AK11-'Energie AME'!AK11</f>
        <v>3.0534956978704619E-2</v>
      </c>
      <c r="AL11" s="16">
        <f>'Energie AMS'!AL11-'Energie AME'!AL11</f>
        <v>2.7921998139014761E-2</v>
      </c>
      <c r="AM11" s="16">
        <f>'Energie AMS'!AM11-'Energie AME'!AM11</f>
        <v>2.4796457482169423E-2</v>
      </c>
      <c r="AN11" s="16">
        <f>'Energie AMS'!AN11-'Energie AME'!AN11</f>
        <v>2.1744517761896842E-2</v>
      </c>
      <c r="AO11" s="16">
        <f>'Energie AMS'!AO11-'Energie AME'!AO11</f>
        <v>2.0881392569044394E-2</v>
      </c>
      <c r="AP11" s="16">
        <f>'Energie AMS'!AP11-'Energie AME'!AP11</f>
        <v>2.0085669466748834E-2</v>
      </c>
      <c r="AQ11" s="16">
        <f>'Energie AMS'!AQ11-'Energie AME'!AQ11</f>
        <v>1.9355364963983851E-2</v>
      </c>
      <c r="AR11" s="16">
        <f>'Energie AMS'!AR11-'Energie AME'!AR11</f>
        <v>1.8688559739029831E-2</v>
      </c>
      <c r="AS11" s="16">
        <f>'Energie AMS'!AS11-'Energie AME'!AS11</f>
        <v>1.8083396207413643E-2</v>
      </c>
      <c r="AT11" s="16">
        <f>'Energie AMS'!AT11-'Energie AME'!AT11</f>
        <v>1.9837895683777695E-2</v>
      </c>
      <c r="AU11" s="16">
        <f>'Energie AMS'!AU11-'Energie AME'!AU11</f>
        <v>2.1668973702925448E-2</v>
      </c>
      <c r="AV11" s="16">
        <f>'Energie AMS'!AV11-'Energie AME'!AV11</f>
        <v>2.3576460816543576E-2</v>
      </c>
      <c r="AW11" s="16">
        <f>'Energie AMS'!AW11-'Energie AME'!AW11</f>
        <v>2.5560212839584123E-2</v>
      </c>
      <c r="AX11" s="16">
        <f>'Energie AMS'!AX11-'Energie AME'!AX11</f>
        <v>2.7620110531477005E-2</v>
      </c>
    </row>
    <row r="12" spans="1:51" x14ac:dyDescent="0.25">
      <c r="A12" s="169"/>
      <c r="B12" s="169"/>
      <c r="C12" t="s">
        <v>237</v>
      </c>
      <c r="D12" s="16">
        <f>'Energie AMS'!D12-'Energie AME'!D12</f>
        <v>0</v>
      </c>
      <c r="E12" s="16">
        <f>'Energie AMS'!E12-'Energie AME'!E12</f>
        <v>0</v>
      </c>
      <c r="F12" s="16">
        <f>'Energie AMS'!F12-'Energie AME'!F12</f>
        <v>0</v>
      </c>
      <c r="G12" s="16">
        <f>'Energie AMS'!G12-'Energie AME'!G12</f>
        <v>0</v>
      </c>
      <c r="H12" s="16">
        <f>'Energie AMS'!H12-'Energie AME'!H12</f>
        <v>0</v>
      </c>
      <c r="I12" s="16">
        <f>'Energie AMS'!I12-'Energie AME'!I12</f>
        <v>0</v>
      </c>
      <c r="J12" s="16">
        <f>'Energie AMS'!J12-'Energie AME'!J12</f>
        <v>0</v>
      </c>
      <c r="K12" s="16">
        <f>'Energie AMS'!K12-'Energie AME'!K12</f>
        <v>0</v>
      </c>
      <c r="L12" s="16">
        <f>'Energie AMS'!L12-'Energie AME'!L12</f>
        <v>0</v>
      </c>
      <c r="M12" s="16">
        <f>'Energie AMS'!M12-'Energie AME'!M12</f>
        <v>0</v>
      </c>
      <c r="N12" s="16">
        <f>'Energie AMS'!N12-'Energie AME'!N12</f>
        <v>0</v>
      </c>
      <c r="O12" s="16">
        <f>'Energie AMS'!O12-'Energie AME'!O12</f>
        <v>0</v>
      </c>
      <c r="P12" s="16">
        <f>'Energie AMS'!P12-'Energie AME'!P12</f>
        <v>0</v>
      </c>
      <c r="Q12" s="16">
        <f>'Energie AMS'!Q12-'Energie AME'!Q12</f>
        <v>0</v>
      </c>
      <c r="R12" s="16">
        <f>'Energie AMS'!R12-'Energie AME'!R12</f>
        <v>0</v>
      </c>
      <c r="S12" s="16">
        <f>'Energie AMS'!S12-'Energie AME'!S12</f>
        <v>0</v>
      </c>
      <c r="T12" s="16">
        <f>'Energie AMS'!T12-'Energie AME'!T12</f>
        <v>0</v>
      </c>
      <c r="U12" s="16">
        <f>'Energie AMS'!U12-'Energie AME'!U12</f>
        <v>0</v>
      </c>
      <c r="V12" s="16">
        <f>'Energie AMS'!V12-'Energie AME'!V12</f>
        <v>0</v>
      </c>
      <c r="W12" s="16">
        <f>'Energie AMS'!W12-'Energie AME'!W12</f>
        <v>0</v>
      </c>
      <c r="X12" s="16">
        <f>'Energie AMS'!X12-'Energie AME'!X12</f>
        <v>7.2001522468296969E-3</v>
      </c>
      <c r="Y12" s="16">
        <f>'Energie AMS'!Y12-'Energie AME'!Y12</f>
        <v>1.1418260864132251E-2</v>
      </c>
      <c r="Z12" s="16">
        <f>'Energie AMS'!Z12-'Energie AME'!Z12</f>
        <v>1.1014207731133166E-2</v>
      </c>
      <c r="AA12" s="16">
        <f>'Energie AMS'!AA12-'Energie AME'!AA12</f>
        <v>1.0598151762893637E-2</v>
      </c>
      <c r="AB12" s="16">
        <f>'Energie AMS'!AB12-'Energie AME'!AB12</f>
        <v>1.0170543541650395E-2</v>
      </c>
      <c r="AC12" s="16">
        <f>'Energie AMS'!AC12-'Energie AME'!AC12</f>
        <v>9.8032354710267527E-3</v>
      </c>
      <c r="AD12" s="16">
        <f>'Energie AMS'!AD12-'Energie AME'!AD12</f>
        <v>9.427206839872096E-3</v>
      </c>
      <c r="AE12" s="16">
        <f>'Energie AMS'!AE12-'Energie AME'!AE12</f>
        <v>8.0941567182452601E-3</v>
      </c>
      <c r="AF12" s="16">
        <f>'Energie AMS'!AF12-'Energie AME'!AF12</f>
        <v>6.7829337761203257E-3</v>
      </c>
      <c r="AG12" s="16">
        <f>'Energie AMS'!AG12-'Energie AME'!AG12</f>
        <v>5.493017173564943E-3</v>
      </c>
      <c r="AH12" s="16">
        <f>'Energie AMS'!AH12-'Energie AME'!AH12</f>
        <v>4.3490402470929279E-3</v>
      </c>
      <c r="AI12" s="16">
        <f>'Energie AMS'!AI12-'Energie AME'!AI12</f>
        <v>3.2226166028333503E-3</v>
      </c>
      <c r="AJ12" s="16">
        <f>'Energie AMS'!AJ12-'Energie AME'!AJ12</f>
        <v>9.1290144174301091E-4</v>
      </c>
      <c r="AK12" s="16">
        <f>'Energie AMS'!AK12-'Energie AME'!AK12</f>
        <v>-1.3594912022836247E-3</v>
      </c>
      <c r="AL12" s="16">
        <f>'Energie AMS'!AL12-'Energie AME'!AL12</f>
        <v>-3.5954555741889299E-3</v>
      </c>
      <c r="AM12" s="16">
        <f>'Energie AMS'!AM12-'Energie AME'!AM12</f>
        <v>-5.4965390228418204E-3</v>
      </c>
      <c r="AN12" s="16">
        <f>'Energie AMS'!AN12-'Energie AME'!AN12</f>
        <v>-7.3688532967954162E-3</v>
      </c>
      <c r="AO12" s="16">
        <f>'Energie AMS'!AO12-'Energie AME'!AO12</f>
        <v>-7.3532547456485742E-3</v>
      </c>
      <c r="AP12" s="16">
        <f>'Energie AMS'!AP12-'Energie AME'!AP12</f>
        <v>-7.3390911400223746E-3</v>
      </c>
      <c r="AQ12" s="16">
        <f>'Energie AMS'!AQ12-'Energie AME'!AQ12</f>
        <v>-7.326319885790078E-3</v>
      </c>
      <c r="AR12" s="16">
        <f>'Energie AMS'!AR12-'Energie AME'!AR12</f>
        <v>-7.3148997700785007E-3</v>
      </c>
      <c r="AS12" s="16">
        <f>'Energie AMS'!AS12-'Energie AME'!AS12</f>
        <v>-7.3047909088743562E-3</v>
      </c>
      <c r="AT12" s="16">
        <f>'Energie AMS'!AT12-'Energie AME'!AT12</f>
        <v>-7.3288270876863126E-3</v>
      </c>
      <c r="AU12" s="16">
        <f>'Energie AMS'!AU12-'Energie AME'!AU12</f>
        <v>-7.361524563441163E-3</v>
      </c>
      <c r="AV12" s="16">
        <f>'Energie AMS'!AV12-'Energie AME'!AV12</f>
        <v>-7.4028368027413832E-3</v>
      </c>
      <c r="AW12" s="16">
        <f>'Energie AMS'!AW12-'Energie AME'!AW12</f>
        <v>-7.4527203353788457E-3</v>
      </c>
      <c r="AX12" s="16">
        <f>'Energie AMS'!AX12-'Energie AME'!AX12</f>
        <v>-7.511134702138586E-3</v>
      </c>
    </row>
    <row r="13" spans="1:51" x14ac:dyDescent="0.25">
      <c r="A13" s="169"/>
      <c r="B13" s="169"/>
      <c r="C13" t="s">
        <v>161</v>
      </c>
      <c r="D13" s="16">
        <f>'Energie AMS'!D13-'Energie AME'!D13</f>
        <v>0</v>
      </c>
      <c r="E13" s="16">
        <f>'Energie AMS'!E13-'Energie AME'!E13</f>
        <v>0</v>
      </c>
      <c r="F13" s="16">
        <f>'Energie AMS'!F13-'Energie AME'!F13</f>
        <v>0</v>
      </c>
      <c r="G13" s="16">
        <f>'Energie AMS'!G13-'Energie AME'!G13</f>
        <v>0</v>
      </c>
      <c r="H13" s="16">
        <f>'Energie AMS'!H13-'Energie AME'!H13</f>
        <v>0</v>
      </c>
      <c r="I13" s="16">
        <f>'Energie AMS'!I13-'Energie AME'!I13</f>
        <v>0</v>
      </c>
      <c r="J13" s="16">
        <f>'Energie AMS'!J13-'Energie AME'!J13</f>
        <v>0</v>
      </c>
      <c r="K13" s="16">
        <f>'Energie AMS'!K13-'Energie AME'!K13</f>
        <v>0</v>
      </c>
      <c r="L13" s="16">
        <f>'Energie AMS'!L13-'Energie AME'!L13</f>
        <v>0</v>
      </c>
      <c r="M13" s="16">
        <f>'Energie AMS'!M13-'Energie AME'!M13</f>
        <v>0</v>
      </c>
      <c r="N13" s="16">
        <f>'Energie AMS'!N13-'Energie AME'!N13</f>
        <v>0</v>
      </c>
      <c r="O13" s="16">
        <f>'Energie AMS'!O13-'Energie AME'!O13</f>
        <v>0</v>
      </c>
      <c r="P13" s="16">
        <f>'Energie AMS'!P13-'Energie AME'!P13</f>
        <v>0</v>
      </c>
      <c r="Q13" s="16">
        <f>'Energie AMS'!Q13-'Energie AME'!Q13</f>
        <v>0</v>
      </c>
      <c r="R13" s="16">
        <f>'Energie AMS'!R13-'Energie AME'!R13</f>
        <v>0</v>
      </c>
      <c r="S13" s="16">
        <f>'Energie AMS'!S13-'Energie AME'!S13</f>
        <v>0</v>
      </c>
      <c r="T13" s="16">
        <f>'Energie AMS'!T13-'Energie AME'!T13</f>
        <v>0</v>
      </c>
      <c r="U13" s="16">
        <f>'Energie AMS'!U13-'Energie AME'!U13</f>
        <v>0</v>
      </c>
      <c r="V13" s="16">
        <f>'Energie AMS'!V13-'Energie AME'!V13</f>
        <v>0</v>
      </c>
      <c r="W13" s="16">
        <f>'Energie AMS'!W13-'Energie AME'!W13</f>
        <v>0</v>
      </c>
      <c r="X13" s="16">
        <f>'Energie AMS'!X13-'Energie AME'!X13</f>
        <v>2.4912881194801041E-3</v>
      </c>
      <c r="Y13" s="16">
        <f>'Energie AMS'!Y13-'Energie AME'!Y13</f>
        <v>3.1994459788567617E-3</v>
      </c>
      <c r="Z13" s="16">
        <f>'Energie AMS'!Z13-'Energie AME'!Z13</f>
        <v>1.9523605769040109E-3</v>
      </c>
      <c r="AA13" s="16">
        <f>'Energie AMS'!AA13-'Energie AME'!AA13</f>
        <v>7.1996402062964732E-4</v>
      </c>
      <c r="AB13" s="16">
        <f>'Energie AMS'!AB13-'Energie AME'!AB13</f>
        <v>-4.9806070671344627E-4</v>
      </c>
      <c r="AC13" s="16">
        <f>'Energie AMS'!AC13-'Energie AME'!AC13</f>
        <v>-1.750945170135413E-3</v>
      </c>
      <c r="AD13" s="16">
        <f>'Energie AMS'!AD13-'Energie AME'!AD13</f>
        <v>-2.9900057254898214E-3</v>
      </c>
      <c r="AE13" s="16">
        <f>'Energie AMS'!AE13-'Energie AME'!AE13</f>
        <v>-2.3700846028253883E-3</v>
      </c>
      <c r="AF13" s="16">
        <f>'Energie AMS'!AF13-'Energie AME'!AF13</f>
        <v>-1.7597487399006913E-3</v>
      </c>
      <c r="AG13" s="16">
        <f>'Energie AMS'!AG13-'Energie AME'!AG13</f>
        <v>-1.1587897503310476E-3</v>
      </c>
      <c r="AH13" s="16">
        <f>'Energie AMS'!AH13-'Energie AME'!AH13</f>
        <v>-6.0560243889306795E-4</v>
      </c>
      <c r="AI13" s="16">
        <f>'Energie AMS'!AI13-'Energie AME'!AI13</f>
        <v>-6.0318963691022992E-5</v>
      </c>
      <c r="AJ13" s="16">
        <f>'Energie AMS'!AJ13-'Energie AME'!AJ13</f>
        <v>-1.1851298323124586E-3</v>
      </c>
      <c r="AK13" s="16">
        <f>'Energie AMS'!AK13-'Energie AME'!AK13</f>
        <v>-2.286255438954124E-3</v>
      </c>
      <c r="AL13" s="16">
        <f>'Energie AMS'!AL13-'Energie AME'!AL13</f>
        <v>-3.3644276710848402E-3</v>
      </c>
      <c r="AM13" s="16">
        <f>'Energie AMS'!AM13-'Energie AME'!AM13</f>
        <v>-4.5047949364575603E-3</v>
      </c>
      <c r="AN13" s="16">
        <f>'Energie AMS'!AN13-'Energie AME'!AN13</f>
        <v>-5.6221481855765892E-3</v>
      </c>
      <c r="AO13" s="16">
        <f>'Energie AMS'!AO13-'Energie AME'!AO13</f>
        <v>-7.0302362247120671E-3</v>
      </c>
      <c r="AP13" s="16">
        <f>'Energie AMS'!AP13-'Energie AME'!AP13</f>
        <v>-8.4278792956640931E-3</v>
      </c>
      <c r="AQ13" s="16">
        <f>'Energie AMS'!AQ13-'Energie AME'!AQ13</f>
        <v>-9.8152163800767391E-3</v>
      </c>
      <c r="AR13" s="16">
        <f>'Energie AMS'!AR13-'Energie AME'!AR13</f>
        <v>-1.1192383459959147E-2</v>
      </c>
      <c r="AS13" s="16">
        <f>'Energie AMS'!AS13-'Energie AME'!AS13</f>
        <v>-1.2559513611413633E-2</v>
      </c>
      <c r="AT13" s="16">
        <f>'Energie AMS'!AT13-'Energie AME'!AT13</f>
        <v>-1.3295093531294232E-2</v>
      </c>
      <c r="AU13" s="16">
        <f>'Energie AMS'!AU13-'Energie AME'!AU13</f>
        <v>-1.4031334077200773E-2</v>
      </c>
      <c r="AV13" s="16">
        <f>'Energie AMS'!AV13-'Energie AME'!AV13</f>
        <v>-1.4768346842642471E-2</v>
      </c>
      <c r="AW13" s="16">
        <f>'Energie AMS'!AW13-'Energie AME'!AW13</f>
        <v>-1.550624278881749E-2</v>
      </c>
      <c r="AX13" s="16">
        <f>'Energie AMS'!AX13-'Energie AME'!AX13</f>
        <v>-1.6245132308538045E-2</v>
      </c>
    </row>
    <row r="14" spans="1:51" x14ac:dyDescent="0.25">
      <c r="A14" s="169"/>
      <c r="B14" s="170" t="s">
        <v>313</v>
      </c>
      <c r="C14" t="s">
        <v>162</v>
      </c>
      <c r="D14" s="16">
        <f>'Energie AMS'!D14-'Energie AME'!D14</f>
        <v>0</v>
      </c>
      <c r="E14" s="16">
        <f>'Energie AMS'!E14-'Energie AME'!E14</f>
        <v>0</v>
      </c>
      <c r="F14" s="16">
        <f>'Energie AMS'!F14-'Energie AME'!F14</f>
        <v>0</v>
      </c>
      <c r="G14" s="16">
        <f>'Energie AMS'!G14-'Energie AME'!G14</f>
        <v>0</v>
      </c>
      <c r="H14" s="16">
        <f>'Energie AMS'!H14-'Energie AME'!H14</f>
        <v>0</v>
      </c>
      <c r="I14" s="16">
        <f>'Energie AMS'!I14-'Energie AME'!I14</f>
        <v>0</v>
      </c>
      <c r="J14" s="16">
        <f>'Energie AMS'!J14-'Energie AME'!J14</f>
        <v>0</v>
      </c>
      <c r="K14" s="16">
        <f>'Energie AMS'!K14-'Energie AME'!K14</f>
        <v>0</v>
      </c>
      <c r="L14" s="16">
        <f>'Energie AMS'!L14-'Energie AME'!L14</f>
        <v>0</v>
      </c>
      <c r="M14" s="16">
        <f>'Energie AMS'!M14-'Energie AME'!M14</f>
        <v>0</v>
      </c>
      <c r="N14" s="16">
        <f>'Energie AMS'!N14-'Energie AME'!N14</f>
        <v>0</v>
      </c>
      <c r="O14" s="16">
        <f>'Energie AMS'!O14-'Energie AME'!O14</f>
        <v>0</v>
      </c>
      <c r="P14" s="16">
        <f>'Energie AMS'!P14-'Energie AME'!P14</f>
        <v>0</v>
      </c>
      <c r="Q14" s="16">
        <f>'Energie AMS'!Q14-'Energie AME'!Q14</f>
        <v>0</v>
      </c>
      <c r="R14" s="16">
        <f>'Energie AMS'!R14-'Energie AME'!R14</f>
        <v>0</v>
      </c>
      <c r="S14" s="16">
        <f>'Energie AMS'!S14-'Energie AME'!S14</f>
        <v>0</v>
      </c>
      <c r="T14" s="16">
        <f>'Energie AMS'!T14-'Energie AME'!T14</f>
        <v>0</v>
      </c>
      <c r="U14" s="16">
        <f>'Energie AMS'!U14-'Energie AME'!U14</f>
        <v>0</v>
      </c>
      <c r="V14" s="16">
        <f>'Energie AMS'!V14-'Energie AME'!V14</f>
        <v>0</v>
      </c>
      <c r="W14" s="16">
        <f>'Energie AMS'!W14-'Energie AME'!W14</f>
        <v>0</v>
      </c>
      <c r="X14" s="16">
        <f>'Energie AMS'!X14-'Energie AME'!X14</f>
        <v>-7.0068533251442799E-2</v>
      </c>
      <c r="Y14" s="16">
        <f>'Energie AMS'!Y14-'Energie AME'!Y14</f>
        <v>-8.4797190842043624E-2</v>
      </c>
      <c r="Z14" s="16">
        <f>'Energie AMS'!Z14-'Energie AME'!Z14</f>
        <v>-0.10484703791082439</v>
      </c>
      <c r="AA14" s="16">
        <f>'Energie AMS'!AA14-'Energie AME'!AA14</f>
        <v>-0.12583486205794658</v>
      </c>
      <c r="AB14" s="16">
        <f>'Energie AMS'!AB14-'Energie AME'!AB14</f>
        <v>-0.14781181110089847</v>
      </c>
      <c r="AC14" s="16">
        <f>'Energie AMS'!AC14-'Energie AME'!AC14</f>
        <v>-0.16840072785257065</v>
      </c>
      <c r="AD14" s="16">
        <f>'Energie AMS'!AD14-'Energie AME'!AD14</f>
        <v>-0.18997592744175162</v>
      </c>
      <c r="AE14" s="16">
        <f>'Energie AMS'!AE14-'Energie AME'!AE14</f>
        <v>-0.2108495413998599</v>
      </c>
      <c r="AF14" s="16">
        <f>'Energie AMS'!AF14-'Energie AME'!AF14</f>
        <v>-0.23201912837334748</v>
      </c>
      <c r="AG14" s="16">
        <f>'Energie AMS'!AG14-'Energie AME'!AG14</f>
        <v>-0.25348793975354961</v>
      </c>
      <c r="AH14" s="16">
        <f>'Energie AMS'!AH14-'Energie AME'!AH14</f>
        <v>-0.27237206406427045</v>
      </c>
      <c r="AI14" s="16">
        <f>'Energie AMS'!AI14-'Energie AME'!AI14</f>
        <v>-0.29152952740806193</v>
      </c>
      <c r="AJ14" s="16">
        <f>'Energie AMS'!AJ14-'Energie AME'!AJ14</f>
        <v>-0.31258365957137102</v>
      </c>
      <c r="AK14" s="16">
        <f>'Energie AMS'!AK14-'Energie AME'!AK14</f>
        <v>-0.33372291100284629</v>
      </c>
      <c r="AL14" s="16">
        <f>'Energie AMS'!AL14-'Energie AME'!AL14</f>
        <v>-0.35494753426836428</v>
      </c>
      <c r="AM14" s="16">
        <f>'Energie AMS'!AM14-'Energie AME'!AM14</f>
        <v>-0.37343868060785657</v>
      </c>
      <c r="AN14" s="16">
        <f>'Energie AMS'!AN14-'Energie AME'!AN14</f>
        <v>-0.39201149248673584</v>
      </c>
      <c r="AO14" s="16">
        <f>'Energie AMS'!AO14-'Energie AME'!AO14</f>
        <v>-0.40464468405242099</v>
      </c>
      <c r="AP14" s="16">
        <f>'Energie AMS'!AP14-'Energie AME'!AP14</f>
        <v>-0.41733319486989456</v>
      </c>
      <c r="AQ14" s="16">
        <f>'Energie AMS'!AQ14-'Energie AME'!AQ14</f>
        <v>-0.43007726429384113</v>
      </c>
      <c r="AR14" s="16">
        <f>'Energie AMS'!AR14-'Energie AME'!AR14</f>
        <v>-0.44287713326605149</v>
      </c>
      <c r="AS14" s="16">
        <f>'Energie AMS'!AS14-'Energie AME'!AS14</f>
        <v>-0.45573304432796374</v>
      </c>
      <c r="AT14" s="16">
        <f>'Energie AMS'!AT14-'Energie AME'!AT14</f>
        <v>-0.47244110189315974</v>
      </c>
      <c r="AU14" s="16">
        <f>'Energie AMS'!AU14-'Energie AME'!AU14</f>
        <v>-0.4893283536771964</v>
      </c>
      <c r="AV14" s="16">
        <f>'Energie AMS'!AV14-'Energie AME'!AV14</f>
        <v>-0.50639747957959536</v>
      </c>
      <c r="AW14" s="16">
        <f>'Energie AMS'!AW14-'Energie AME'!AW14</f>
        <v>-0.52365121174319607</v>
      </c>
      <c r="AX14" s="16">
        <f>'Energie AMS'!AX14-'Energie AME'!AX14</f>
        <v>-0.54109233582020178</v>
      </c>
    </row>
    <row r="15" spans="1:51" x14ac:dyDescent="0.25">
      <c r="A15" s="169"/>
      <c r="B15" s="170"/>
      <c r="C15" t="s">
        <v>163</v>
      </c>
      <c r="D15" s="16">
        <f>'Energie AMS'!D15-'Energie AME'!D15</f>
        <v>0</v>
      </c>
      <c r="E15" s="16">
        <f>'Energie AMS'!E15-'Energie AME'!E15</f>
        <v>0</v>
      </c>
      <c r="F15" s="16">
        <f>'Energie AMS'!F15-'Energie AME'!F15</f>
        <v>0</v>
      </c>
      <c r="G15" s="16">
        <f>'Energie AMS'!G15-'Energie AME'!G15</f>
        <v>0</v>
      </c>
      <c r="H15" s="16">
        <f>'Energie AMS'!H15-'Energie AME'!H15</f>
        <v>0</v>
      </c>
      <c r="I15" s="16">
        <f>'Energie AMS'!I15-'Energie AME'!I15</f>
        <v>0</v>
      </c>
      <c r="J15" s="16">
        <f>'Energie AMS'!J15-'Energie AME'!J15</f>
        <v>0</v>
      </c>
      <c r="K15" s="16">
        <f>'Energie AMS'!K15-'Energie AME'!K15</f>
        <v>0</v>
      </c>
      <c r="L15" s="16">
        <f>'Energie AMS'!L15-'Energie AME'!L15</f>
        <v>0</v>
      </c>
      <c r="M15" s="16">
        <f>'Energie AMS'!M15-'Energie AME'!M15</f>
        <v>0</v>
      </c>
      <c r="N15" s="16">
        <f>'Energie AMS'!N15-'Energie AME'!N15</f>
        <v>0</v>
      </c>
      <c r="O15" s="16">
        <f>'Energie AMS'!O15-'Energie AME'!O15</f>
        <v>0</v>
      </c>
      <c r="P15" s="16">
        <f>'Energie AMS'!P15-'Energie AME'!P15</f>
        <v>0</v>
      </c>
      <c r="Q15" s="16">
        <f>'Energie AMS'!Q15-'Energie AME'!Q15</f>
        <v>0</v>
      </c>
      <c r="R15" s="16">
        <f>'Energie AMS'!R15-'Energie AME'!R15</f>
        <v>0</v>
      </c>
      <c r="S15" s="16">
        <f>'Energie AMS'!S15-'Energie AME'!S15</f>
        <v>0</v>
      </c>
      <c r="T15" s="16">
        <f>'Energie AMS'!T15-'Energie AME'!T15</f>
        <v>0</v>
      </c>
      <c r="U15" s="16">
        <f>'Energie AMS'!U15-'Energie AME'!U15</f>
        <v>0</v>
      </c>
      <c r="V15" s="16">
        <f>'Energie AMS'!V15-'Energie AME'!V15</f>
        <v>0</v>
      </c>
      <c r="W15" s="16">
        <f>'Energie AMS'!W15-'Energie AME'!W15</f>
        <v>0</v>
      </c>
      <c r="X15" s="16">
        <f>'Energie AMS'!X15-'Energie AME'!X15</f>
        <v>-4.5851747200662818E-3</v>
      </c>
      <c r="Y15" s="16">
        <f>'Energie AMS'!Y15-'Energie AME'!Y15</f>
        <v>-7.9772028535865513E-3</v>
      </c>
      <c r="Z15" s="16">
        <f>'Energie AMS'!Z15-'Energie AME'!Z15</f>
        <v>-8.7248561813471903E-3</v>
      </c>
      <c r="AA15" s="16">
        <f>'Energie AMS'!AA15-'Energie AME'!AA15</f>
        <v>-9.4098341525683249E-3</v>
      </c>
      <c r="AB15" s="16">
        <f>'Energie AMS'!AB15-'Energie AME'!AB15</f>
        <v>-1.0028544386539801E-2</v>
      </c>
      <c r="AC15" s="16">
        <f>'Energie AMS'!AC15-'Energie AME'!AC15</f>
        <v>-1.0735218699525373E-2</v>
      </c>
      <c r="AD15" s="16">
        <f>'Energie AMS'!AD15-'Energie AME'!AD15</f>
        <v>-1.1374274091207365E-2</v>
      </c>
      <c r="AE15" s="16">
        <f>'Energie AMS'!AE15-'Energie AME'!AE15</f>
        <v>-1.5231044051182169E-2</v>
      </c>
      <c r="AF15" s="16">
        <f>'Energie AMS'!AF15-'Energie AME'!AF15</f>
        <v>-1.9078329074449035E-2</v>
      </c>
      <c r="AG15" s="16">
        <f>'Energie AMS'!AG15-'Energie AME'!AG15</f>
        <v>-2.2916453344166032E-2</v>
      </c>
      <c r="AH15" s="16">
        <f>'Energie AMS'!AH15-'Energie AME'!AH15</f>
        <v>-2.6848612031267455E-2</v>
      </c>
      <c r="AI15" s="16">
        <f>'Energie AMS'!AI15-'Energie AME'!AI15</f>
        <v>-3.0772180913853031E-2</v>
      </c>
      <c r="AJ15" s="16">
        <f>'Energie AMS'!AJ15-'Energie AME'!AJ15</f>
        <v>-3.2828403807108081E-2</v>
      </c>
      <c r="AK15" s="16">
        <f>'Energie AMS'!AK15-'Energie AME'!AK15</f>
        <v>-3.4887055379923232E-2</v>
      </c>
      <c r="AL15" s="16">
        <f>'Energie AMS'!AL15-'Energie AME'!AL15</f>
        <v>-3.6948172717943956E-2</v>
      </c>
      <c r="AM15" s="16">
        <f>'Energie AMS'!AM15-'Energie AME'!AM15</f>
        <v>-3.9063993973520561E-2</v>
      </c>
      <c r="AN15" s="16">
        <f>'Energie AMS'!AN15-'Energie AME'!AN15</f>
        <v>-4.1183024514739014E-2</v>
      </c>
      <c r="AO15" s="16">
        <f>'Energie AMS'!AO15-'Energie AME'!AO15</f>
        <v>-4.3331894578663571E-2</v>
      </c>
      <c r="AP15" s="16">
        <f>'Energie AMS'!AP15-'Energie AME'!AP15</f>
        <v>-4.5483028044834561E-2</v>
      </c>
      <c r="AQ15" s="16">
        <f>'Energie AMS'!AQ15-'Energie AME'!AQ15</f>
        <v>-4.763644347648463E-2</v>
      </c>
      <c r="AR15" s="16">
        <f>'Energie AMS'!AR15-'Energie AME'!AR15</f>
        <v>-4.9792159538127712E-2</v>
      </c>
      <c r="AS15" s="16">
        <f>'Energie AMS'!AS15-'Energie AME'!AS15</f>
        <v>-5.1950194996419174E-2</v>
      </c>
      <c r="AT15" s="16">
        <f>'Energie AMS'!AT15-'Energie AME'!AT15</f>
        <v>-5.2412087513715622E-2</v>
      </c>
      <c r="AU15" s="16">
        <f>'Energie AMS'!AU15-'Energie AME'!AU15</f>
        <v>-5.28781070599528E-2</v>
      </c>
      <c r="AV15" s="16">
        <f>'Energie AMS'!AV15-'Energie AME'!AV15</f>
        <v>-5.3348311229989287E-2</v>
      </c>
      <c r="AW15" s="16">
        <f>'Energie AMS'!AW15-'Energie AME'!AW15</f>
        <v>-5.3822758711736973E-2</v>
      </c>
      <c r="AX15" s="16">
        <f>'Energie AMS'!AX15-'Energie AME'!AX15</f>
        <v>-5.4301509312374013E-2</v>
      </c>
    </row>
    <row r="16" spans="1:51" x14ac:dyDescent="0.25">
      <c r="A16" s="169"/>
      <c r="B16" s="170"/>
      <c r="C16" t="s">
        <v>164</v>
      </c>
      <c r="D16" s="16">
        <f>'Energie AMS'!D16-'Energie AME'!D16</f>
        <v>0</v>
      </c>
      <c r="E16" s="16">
        <f>'Energie AMS'!E16-'Energie AME'!E16</f>
        <v>0</v>
      </c>
      <c r="F16" s="16">
        <f>'Energie AMS'!F16-'Energie AME'!F16</f>
        <v>0</v>
      </c>
      <c r="G16" s="16">
        <f>'Energie AMS'!G16-'Energie AME'!G16</f>
        <v>0</v>
      </c>
      <c r="H16" s="16">
        <f>'Energie AMS'!H16-'Energie AME'!H16</f>
        <v>0</v>
      </c>
      <c r="I16" s="16">
        <f>'Energie AMS'!I16-'Energie AME'!I16</f>
        <v>0</v>
      </c>
      <c r="J16" s="16">
        <f>'Energie AMS'!J16-'Energie AME'!J16</f>
        <v>0</v>
      </c>
      <c r="K16" s="16">
        <f>'Energie AMS'!K16-'Energie AME'!K16</f>
        <v>0</v>
      </c>
      <c r="L16" s="16">
        <f>'Energie AMS'!L16-'Energie AME'!L16</f>
        <v>0</v>
      </c>
      <c r="M16" s="16">
        <f>'Energie AMS'!M16-'Energie AME'!M16</f>
        <v>0</v>
      </c>
      <c r="N16" s="16">
        <f>'Energie AMS'!N16-'Energie AME'!N16</f>
        <v>0</v>
      </c>
      <c r="O16" s="16">
        <f>'Energie AMS'!O16-'Energie AME'!O16</f>
        <v>0</v>
      </c>
      <c r="P16" s="16">
        <f>'Energie AMS'!P16-'Energie AME'!P16</f>
        <v>0</v>
      </c>
      <c r="Q16" s="16">
        <f>'Energie AMS'!Q16-'Energie AME'!Q16</f>
        <v>0</v>
      </c>
      <c r="R16" s="16">
        <f>'Energie AMS'!R16-'Energie AME'!R16</f>
        <v>0</v>
      </c>
      <c r="S16" s="16">
        <f>'Energie AMS'!S16-'Energie AME'!S16</f>
        <v>0</v>
      </c>
      <c r="T16" s="16">
        <f>'Energie AMS'!T16-'Energie AME'!T16</f>
        <v>0</v>
      </c>
      <c r="U16" s="16">
        <f>'Energie AMS'!U16-'Energie AME'!U16</f>
        <v>0</v>
      </c>
      <c r="V16" s="16">
        <f>'Energie AMS'!V16-'Energie AME'!V16</f>
        <v>0</v>
      </c>
      <c r="W16" s="16">
        <f>'Energie AMS'!W16-'Energie AME'!W16</f>
        <v>0</v>
      </c>
      <c r="X16" s="16">
        <f>'Energie AMS'!X16-'Energie AME'!X16</f>
        <v>2.4472366461545679E-2</v>
      </c>
      <c r="Y16" s="16">
        <f>'Energie AMS'!Y16-'Energie AME'!Y16</f>
        <v>3.0511210179613561E-2</v>
      </c>
      <c r="Z16" s="16">
        <f>'Energie AMS'!Z16-'Energie AME'!Z16</f>
        <v>3.9835677757374212E-2</v>
      </c>
      <c r="AA16" s="16">
        <f>'Energie AMS'!AA16-'Energie AME'!AA16</f>
        <v>4.9489236352125703E-2</v>
      </c>
      <c r="AB16" s="16">
        <f>'Energie AMS'!AB16-'Energie AME'!AB16</f>
        <v>5.9489639620151261E-2</v>
      </c>
      <c r="AC16" s="16">
        <f>'Energie AMS'!AC16-'Energie AME'!AC16</f>
        <v>6.7550505021644627E-2</v>
      </c>
      <c r="AD16" s="16">
        <f>'Energie AMS'!AD16-'Energie AME'!AD16</f>
        <v>7.5901320497108793E-2</v>
      </c>
      <c r="AE16" s="16">
        <f>'Energie AMS'!AE16-'Energie AME'!AE16</f>
        <v>9.065930183947668E-2</v>
      </c>
      <c r="AF16" s="16">
        <f>'Energie AMS'!AF16-'Energie AME'!AF16</f>
        <v>0.10556549251246648</v>
      </c>
      <c r="AG16" s="16">
        <f>'Energie AMS'!AG16-'Energie AME'!AG16</f>
        <v>0.12062192819212988</v>
      </c>
      <c r="AH16" s="16">
        <f>'Energie AMS'!AH16-'Energie AME'!AH16</f>
        <v>0.13301973183385427</v>
      </c>
      <c r="AI16" s="16">
        <f>'Energie AMS'!AI16-'Energie AME'!AI16</f>
        <v>0.14554071866744017</v>
      </c>
      <c r="AJ16" s="16">
        <f>'Energie AMS'!AJ16-'Energie AME'!AJ16</f>
        <v>0.15891024876552839</v>
      </c>
      <c r="AK16" s="16">
        <f>'Energie AMS'!AK16-'Energie AME'!AK16</f>
        <v>0.17232543995877198</v>
      </c>
      <c r="AL16" s="16">
        <f>'Energie AMS'!AL16-'Energie AME'!AL16</f>
        <v>0.18578647033628454</v>
      </c>
      <c r="AM16" s="16">
        <f>'Energie AMS'!AM16-'Energie AME'!AM16</f>
        <v>0.19646363927122676</v>
      </c>
      <c r="AN16" s="16">
        <f>'Energie AMS'!AN16-'Energie AME'!AN16</f>
        <v>0.20718061425265455</v>
      </c>
      <c r="AO16" s="16">
        <f>'Energie AMS'!AO16-'Energie AME'!AO16</f>
        <v>0.2143844706739983</v>
      </c>
      <c r="AP16" s="16">
        <f>'Energie AMS'!AP16-'Energie AME'!AP16</f>
        <v>0.2216137344358132</v>
      </c>
      <c r="AQ16" s="16">
        <f>'Energie AMS'!AQ16-'Energie AME'!AQ16</f>
        <v>0.22886852300229735</v>
      </c>
      <c r="AR16" s="16">
        <f>'Energie AMS'!AR16-'Energie AME'!AR16</f>
        <v>0.23614895459779836</v>
      </c>
      <c r="AS16" s="16">
        <f>'Energie AMS'!AS16-'Energie AME'!AS16</f>
        <v>0.24345514821287034</v>
      </c>
      <c r="AT16" s="16">
        <f>'Energie AMS'!AT16-'Energie AME'!AT16</f>
        <v>0.25608541482845515</v>
      </c>
      <c r="AU16" s="16">
        <f>'Energie AMS'!AU16-'Energie AME'!AU16</f>
        <v>0.26883825341423651</v>
      </c>
      <c r="AV16" s="16">
        <f>'Energie AMS'!AV16-'Energie AME'!AV16</f>
        <v>0.28171543275160321</v>
      </c>
      <c r="AW16" s="16">
        <f>'Energie AMS'!AW16-'Energie AME'!AW16</f>
        <v>0.29471875564002964</v>
      </c>
      <c r="AX16" s="16">
        <f>'Energie AMS'!AX16-'Energie AME'!AX16</f>
        <v>0.30785005971715979</v>
      </c>
    </row>
    <row r="17" spans="1:51" x14ac:dyDescent="0.25">
      <c r="A17" s="169"/>
      <c r="B17" s="170"/>
      <c r="C17" t="s">
        <v>165</v>
      </c>
      <c r="D17" s="16">
        <f>'Energie AMS'!D17-'Energie AME'!D17</f>
        <v>0</v>
      </c>
      <c r="E17" s="16">
        <f>'Energie AMS'!E17-'Energie AME'!E17</f>
        <v>0</v>
      </c>
      <c r="F17" s="16">
        <f>'Energie AMS'!F17-'Energie AME'!F17</f>
        <v>0</v>
      </c>
      <c r="G17" s="16">
        <f>'Energie AMS'!G17-'Energie AME'!G17</f>
        <v>0</v>
      </c>
      <c r="H17" s="16">
        <f>'Energie AMS'!H17-'Energie AME'!H17</f>
        <v>0</v>
      </c>
      <c r="I17" s="16">
        <f>'Energie AMS'!I17-'Energie AME'!I17</f>
        <v>0</v>
      </c>
      <c r="J17" s="16">
        <f>'Energie AMS'!J17-'Energie AME'!J17</f>
        <v>0</v>
      </c>
      <c r="K17" s="16">
        <f>'Energie AMS'!K17-'Energie AME'!K17</f>
        <v>0</v>
      </c>
      <c r="L17" s="16">
        <f>'Energie AMS'!L17-'Energie AME'!L17</f>
        <v>0</v>
      </c>
      <c r="M17" s="16">
        <f>'Energie AMS'!M17-'Energie AME'!M17</f>
        <v>0</v>
      </c>
      <c r="N17" s="16">
        <f>'Energie AMS'!N17-'Energie AME'!N17</f>
        <v>0</v>
      </c>
      <c r="O17" s="16">
        <f>'Energie AMS'!O17-'Energie AME'!O17</f>
        <v>0</v>
      </c>
      <c r="P17" s="16">
        <f>'Energie AMS'!P17-'Energie AME'!P17</f>
        <v>0</v>
      </c>
      <c r="Q17" s="16">
        <f>'Energie AMS'!Q17-'Energie AME'!Q17</f>
        <v>0</v>
      </c>
      <c r="R17" s="16">
        <f>'Energie AMS'!R17-'Energie AME'!R17</f>
        <v>0</v>
      </c>
      <c r="S17" s="16">
        <f>'Energie AMS'!S17-'Energie AME'!S17</f>
        <v>0</v>
      </c>
      <c r="T17" s="16">
        <f>'Energie AMS'!T17-'Energie AME'!T17</f>
        <v>0</v>
      </c>
      <c r="U17" s="16">
        <f>'Energie AMS'!U17-'Energie AME'!U17</f>
        <v>0</v>
      </c>
      <c r="V17" s="16">
        <f>'Energie AMS'!V17-'Energie AME'!V17</f>
        <v>0</v>
      </c>
      <c r="W17" s="16">
        <f>'Energie AMS'!W17-'Energie AME'!W17</f>
        <v>0</v>
      </c>
      <c r="X17" s="16">
        <f>'Energie AMS'!X17-'Energie AME'!X17</f>
        <v>5.9430626088674207E-3</v>
      </c>
      <c r="Y17" s="16">
        <f>'Energie AMS'!Y17-'Energie AME'!Y17</f>
        <v>6.866014421908654E-3</v>
      </c>
      <c r="Z17" s="16">
        <f>'Energie AMS'!Z17-'Energie AME'!Z17</f>
        <v>7.533627760269123E-3</v>
      </c>
      <c r="AA17" s="16">
        <f>'Energie AMS'!AA17-'Energie AME'!AA17</f>
        <v>8.2254956375165424E-3</v>
      </c>
      <c r="AB17" s="16">
        <f>'Energie AMS'!AB17-'Energie AME'!AB17</f>
        <v>8.942928168391432E-3</v>
      </c>
      <c r="AC17" s="16">
        <f>'Energie AMS'!AC17-'Energie AME'!AC17</f>
        <v>9.5177511068907789E-3</v>
      </c>
      <c r="AD17" s="16">
        <f>'Energie AMS'!AD17-'Energie AME'!AD17</f>
        <v>1.0113444953378525E-2</v>
      </c>
      <c r="AE17" s="16">
        <f>'Energie AMS'!AE17-'Energie AME'!AE17</f>
        <v>9.9825247613836397E-3</v>
      </c>
      <c r="AF17" s="16">
        <f>'Energie AMS'!AF17-'Energie AME'!AF17</f>
        <v>9.8478158658964823E-3</v>
      </c>
      <c r="AG17" s="16">
        <f>'Energie AMS'!AG17-'Energie AME'!AG17</f>
        <v>9.7092895458987423E-3</v>
      </c>
      <c r="AH17" s="16">
        <f>'Energie AMS'!AH17-'Energie AME'!AH17</f>
        <v>9.5563281139909896E-3</v>
      </c>
      <c r="AI17" s="16">
        <f>'Energie AMS'!AI17-'Energie AME'!AI17</f>
        <v>9.3993974167852455E-3</v>
      </c>
      <c r="AJ17" s="16">
        <f>'Energie AMS'!AJ17-'Energie AME'!AJ17</f>
        <v>9.581710725208737E-3</v>
      </c>
      <c r="AK17" s="16">
        <f>'Energie AMS'!AK17-'Energie AME'!AK17</f>
        <v>9.7639598953519202E-3</v>
      </c>
      <c r="AL17" s="16">
        <f>'Energie AMS'!AL17-'Energie AME'!AL17</f>
        <v>9.94614880522331E-3</v>
      </c>
      <c r="AM17" s="16">
        <f>'Energie AMS'!AM17-'Energie AME'!AM17</f>
        <v>1.0121367058756929E-2</v>
      </c>
      <c r="AN17" s="16">
        <f>'Energie AMS'!AN17-'Energie AME'!AN17</f>
        <v>1.0296532793864756E-2</v>
      </c>
      <c r="AO17" s="16">
        <f>'Energie AMS'!AO17-'Energie AME'!AO17</f>
        <v>1.0441106552493133E-2</v>
      </c>
      <c r="AP17" s="16">
        <f>'Energie AMS'!AP17-'Energie AME'!AP17</f>
        <v>1.0585996375513877E-2</v>
      </c>
      <c r="AQ17" s="16">
        <f>'Energie AMS'!AQ17-'Energie AME'!AQ17</f>
        <v>1.0731204019505988E-2</v>
      </c>
      <c r="AR17" s="16">
        <f>'Energie AMS'!AR17-'Energie AME'!AR17</f>
        <v>1.0876731251728614E-2</v>
      </c>
      <c r="AS17" s="16">
        <f>'Energie AMS'!AS17-'Energie AME'!AS17</f>
        <v>1.1022579850207968E-2</v>
      </c>
      <c r="AT17" s="16">
        <f>'Energie AMS'!AT17-'Energie AME'!AT17</f>
        <v>1.1121823964222344E-2</v>
      </c>
      <c r="AU17" s="16">
        <f>'Energie AMS'!AU17-'Energie AME'!AU17</f>
        <v>1.1222207669705477E-2</v>
      </c>
      <c r="AV17" s="16">
        <f>'Energie AMS'!AV17-'Energie AME'!AV17</f>
        <v>1.1323748384832331E-2</v>
      </c>
      <c r="AW17" s="16">
        <f>'Energie AMS'!AW17-'Energie AME'!AW17</f>
        <v>1.1426463870040614E-2</v>
      </c>
      <c r="AX17" s="16">
        <f>'Energie AMS'!AX17-'Energie AME'!AX17</f>
        <v>1.1530372236350065E-2</v>
      </c>
    </row>
    <row r="18" spans="1:51" x14ac:dyDescent="0.25">
      <c r="A18" s="169"/>
      <c r="B18" s="170"/>
      <c r="C18" t="s">
        <v>166</v>
      </c>
      <c r="D18" s="16">
        <f>'Energie AMS'!D18-'Energie AME'!D18</f>
        <v>0</v>
      </c>
      <c r="E18" s="16">
        <f>'Energie AMS'!E18-'Energie AME'!E18</f>
        <v>0</v>
      </c>
      <c r="F18" s="16">
        <f>'Energie AMS'!F18-'Energie AME'!F18</f>
        <v>0</v>
      </c>
      <c r="G18" s="16">
        <f>'Energie AMS'!G18-'Energie AME'!G18</f>
        <v>0</v>
      </c>
      <c r="H18" s="16">
        <f>'Energie AMS'!H18-'Energie AME'!H18</f>
        <v>0</v>
      </c>
      <c r="I18" s="16">
        <f>'Energie AMS'!I18-'Energie AME'!I18</f>
        <v>0</v>
      </c>
      <c r="J18" s="16">
        <f>'Energie AMS'!J18-'Energie AME'!J18</f>
        <v>0</v>
      </c>
      <c r="K18" s="16">
        <f>'Energie AMS'!K18-'Energie AME'!K18</f>
        <v>0</v>
      </c>
      <c r="L18" s="16">
        <f>'Energie AMS'!L18-'Energie AME'!L18</f>
        <v>0</v>
      </c>
      <c r="M18" s="16">
        <f>'Energie AMS'!M18-'Energie AME'!M18</f>
        <v>0</v>
      </c>
      <c r="N18" s="16">
        <f>'Energie AMS'!N18-'Energie AME'!N18</f>
        <v>0</v>
      </c>
      <c r="O18" s="16">
        <f>'Energie AMS'!O18-'Energie AME'!O18</f>
        <v>0</v>
      </c>
      <c r="P18" s="16">
        <f>'Energie AMS'!P18-'Energie AME'!P18</f>
        <v>0</v>
      </c>
      <c r="Q18" s="16">
        <f>'Energie AMS'!Q18-'Energie AME'!Q18</f>
        <v>0</v>
      </c>
      <c r="R18" s="16">
        <f>'Energie AMS'!R18-'Energie AME'!R18</f>
        <v>0</v>
      </c>
      <c r="S18" s="16">
        <f>'Energie AMS'!S18-'Energie AME'!S18</f>
        <v>0</v>
      </c>
      <c r="T18" s="16">
        <f>'Energie AMS'!T18-'Energie AME'!T18</f>
        <v>0</v>
      </c>
      <c r="U18" s="16">
        <f>'Energie AMS'!U18-'Energie AME'!U18</f>
        <v>0</v>
      </c>
      <c r="V18" s="16">
        <f>'Energie AMS'!V18-'Energie AME'!V18</f>
        <v>0</v>
      </c>
      <c r="W18" s="16">
        <f>'Energie AMS'!W18-'Energie AME'!W18</f>
        <v>0</v>
      </c>
      <c r="X18" s="16">
        <f>'Energie AMS'!X18-'Energie AME'!X18</f>
        <v>4.6125196544777661E-3</v>
      </c>
      <c r="Y18" s="16">
        <f>'Energie AMS'!Y18-'Energie AME'!Y18</f>
        <v>6.0511234110006938E-3</v>
      </c>
      <c r="Z18" s="16">
        <f>'Energie AMS'!Z18-'Energie AME'!Z18</f>
        <v>7.1272903995927544E-3</v>
      </c>
      <c r="AA18" s="16">
        <f>'Energie AMS'!AA18-'Energie AME'!AA18</f>
        <v>8.2448796819907643E-3</v>
      </c>
      <c r="AB18" s="16">
        <f>'Energie AMS'!AB18-'Energie AME'!AB18</f>
        <v>9.4061340491594977E-3</v>
      </c>
      <c r="AC18" s="16">
        <f>'Energie AMS'!AC18-'Energie AME'!AC18</f>
        <v>1.065302401118237E-2</v>
      </c>
      <c r="AD18" s="16">
        <f>'Energie AMS'!AD18-'Energie AME'!AD18</f>
        <v>1.1948271275471229E-2</v>
      </c>
      <c r="AE18" s="16">
        <f>'Energie AMS'!AE18-'Energie AME'!AE18</f>
        <v>1.3793886848780879E-2</v>
      </c>
      <c r="AF18" s="16">
        <f>'Energie AMS'!AF18-'Energie AME'!AF18</f>
        <v>1.5656122925010486E-2</v>
      </c>
      <c r="AG18" s="16">
        <f>'Energie AMS'!AG18-'Energie AME'!AG18</f>
        <v>1.7535225832671725E-2</v>
      </c>
      <c r="AH18" s="16">
        <f>'Energie AMS'!AH18-'Energie AME'!AH18</f>
        <v>1.9434041972765652E-2</v>
      </c>
      <c r="AI18" s="16">
        <f>'Energie AMS'!AI18-'Energie AME'!AI18</f>
        <v>2.1349602028122625E-2</v>
      </c>
      <c r="AJ18" s="16">
        <f>'Energie AMS'!AJ18-'Energie AME'!AJ18</f>
        <v>2.191479263337388E-2</v>
      </c>
      <c r="AK18" s="16">
        <f>'Energie AMS'!AK18-'Energie AME'!AK18</f>
        <v>2.248151315176615E-2</v>
      </c>
      <c r="AL18" s="16">
        <f>'Energie AMS'!AL18-'Energie AME'!AL18</f>
        <v>2.3049771956963873E-2</v>
      </c>
      <c r="AM18" s="16">
        <f>'Energie AMS'!AM18-'Energie AME'!AM18</f>
        <v>2.3616670716057185E-2</v>
      </c>
      <c r="AN18" s="16">
        <f>'Energie AMS'!AN18-'Energie AME'!AN18</f>
        <v>2.4185231831260423E-2</v>
      </c>
      <c r="AO18" s="16">
        <f>'Energie AMS'!AO18-'Energie AME'!AO18</f>
        <v>2.4711668440930468E-2</v>
      </c>
      <c r="AP18" s="16">
        <f>'Energie AMS'!AP18-'Energie AME'!AP18</f>
        <v>2.5239765621178949E-2</v>
      </c>
      <c r="AQ18" s="16">
        <f>'Energie AMS'!AQ18-'Energie AME'!AQ18</f>
        <v>2.5769531348045563E-2</v>
      </c>
      <c r="AR18" s="16">
        <f>'Energie AMS'!AR18-'Energie AME'!AR18</f>
        <v>2.6300973648490173E-2</v>
      </c>
      <c r="AS18" s="16">
        <f>'Energie AMS'!AS18-'Energie AME'!AS18</f>
        <v>2.6834100600800482E-2</v>
      </c>
      <c r="AT18" s="16">
        <f>'Energie AMS'!AT18-'Energie AME'!AT18</f>
        <v>2.7321024669370933E-2</v>
      </c>
      <c r="AU18" s="16">
        <f>'Energie AMS'!AU18-'Energie AME'!AU18</f>
        <v>2.781267336977879E-2</v>
      </c>
      <c r="AV18" s="16">
        <f>'Energie AMS'!AV18-'Energie AME'!AV18</f>
        <v>2.8309114876761701E-2</v>
      </c>
      <c r="AW18" s="16">
        <f>'Energie AMS'!AW18-'Energie AME'!AW18</f>
        <v>2.881041867619568E-2</v>
      </c>
      <c r="AX18" s="16">
        <f>'Energie AMS'!AX18-'Energie AME'!AX18</f>
        <v>2.9316655596702722E-2</v>
      </c>
    </row>
    <row r="19" spans="1:51" x14ac:dyDescent="0.25">
      <c r="A19" s="169"/>
      <c r="B19" s="170"/>
      <c r="C19" t="s">
        <v>167</v>
      </c>
      <c r="D19" s="16">
        <f>'Energie AMS'!D19-'Energie AME'!D19</f>
        <v>0</v>
      </c>
      <c r="E19" s="16">
        <f>'Energie AMS'!E19-'Energie AME'!E19</f>
        <v>0</v>
      </c>
      <c r="F19" s="16">
        <f>'Energie AMS'!F19-'Energie AME'!F19</f>
        <v>0</v>
      </c>
      <c r="G19" s="16">
        <f>'Energie AMS'!G19-'Energie AME'!G19</f>
        <v>0</v>
      </c>
      <c r="H19" s="16">
        <f>'Energie AMS'!H19-'Energie AME'!H19</f>
        <v>0</v>
      </c>
      <c r="I19" s="16">
        <f>'Energie AMS'!I19-'Energie AME'!I19</f>
        <v>0</v>
      </c>
      <c r="J19" s="16">
        <f>'Energie AMS'!J19-'Energie AME'!J19</f>
        <v>0</v>
      </c>
      <c r="K19" s="16">
        <f>'Energie AMS'!K19-'Energie AME'!K19</f>
        <v>0</v>
      </c>
      <c r="L19" s="16">
        <f>'Energie AMS'!L19-'Energie AME'!L19</f>
        <v>0</v>
      </c>
      <c r="M19" s="16">
        <f>'Energie AMS'!M19-'Energie AME'!M19</f>
        <v>0</v>
      </c>
      <c r="N19" s="16">
        <f>'Energie AMS'!N19-'Energie AME'!N19</f>
        <v>0</v>
      </c>
      <c r="O19" s="16">
        <f>'Energie AMS'!O19-'Energie AME'!O19</f>
        <v>0</v>
      </c>
      <c r="P19" s="16">
        <f>'Energie AMS'!P19-'Energie AME'!P19</f>
        <v>0</v>
      </c>
      <c r="Q19" s="16">
        <f>'Energie AMS'!Q19-'Energie AME'!Q19</f>
        <v>0</v>
      </c>
      <c r="R19" s="16">
        <f>'Energie AMS'!R19-'Energie AME'!R19</f>
        <v>0</v>
      </c>
      <c r="S19" s="16">
        <f>'Energie AMS'!S19-'Energie AME'!S19</f>
        <v>0</v>
      </c>
      <c r="T19" s="16">
        <f>'Energie AMS'!T19-'Energie AME'!T19</f>
        <v>0</v>
      </c>
      <c r="U19" s="16">
        <f>'Energie AMS'!U19-'Energie AME'!U19</f>
        <v>0</v>
      </c>
      <c r="V19" s="16">
        <f>'Energie AMS'!V19-'Energie AME'!V19</f>
        <v>0</v>
      </c>
      <c r="W19" s="16">
        <f>'Energie AMS'!W19-'Energie AME'!W19</f>
        <v>0</v>
      </c>
      <c r="X19" s="16">
        <f>'Energie AMS'!X19-'Energie AME'!X19</f>
        <v>3.9625759246618084E-2</v>
      </c>
      <c r="Y19" s="16">
        <f>'Energie AMS'!Y19-'Energie AME'!Y19</f>
        <v>4.9346045683107354E-2</v>
      </c>
      <c r="Z19" s="16">
        <f>'Energie AMS'!Z19-'Energie AME'!Z19</f>
        <v>5.9075298174935356E-2</v>
      </c>
      <c r="AA19" s="16">
        <f>'Energie AMS'!AA19-'Energie AME'!AA19</f>
        <v>6.9285084538881853E-2</v>
      </c>
      <c r="AB19" s="16">
        <f>'Energie AMS'!AB19-'Energie AME'!AB19</f>
        <v>8.0001653649736076E-2</v>
      </c>
      <c r="AC19" s="16">
        <f>'Energie AMS'!AC19-'Energie AME'!AC19</f>
        <v>9.1414666412378248E-2</v>
      </c>
      <c r="AD19" s="16">
        <f>'Energie AMS'!AD19-'Energie AME'!AD19</f>
        <v>0.10338716480700048</v>
      </c>
      <c r="AE19" s="16">
        <f>'Energie AMS'!AE19-'Energie AME'!AE19</f>
        <v>0.1116448720014008</v>
      </c>
      <c r="AF19" s="16">
        <f>'Energie AMS'!AF19-'Energie AME'!AF19</f>
        <v>0.12002802614442322</v>
      </c>
      <c r="AG19" s="16">
        <f>'Energie AMS'!AG19-'Energie AME'!AG19</f>
        <v>0.1285379495270153</v>
      </c>
      <c r="AH19" s="16">
        <f>'Energie AMS'!AH19-'Energie AME'!AH19</f>
        <v>0.13721057417492699</v>
      </c>
      <c r="AI19" s="16">
        <f>'Energie AMS'!AI19-'Energie AME'!AI19</f>
        <v>0.14601199020956707</v>
      </c>
      <c r="AJ19" s="16">
        <f>'Energie AMS'!AJ19-'Energie AME'!AJ19</f>
        <v>0.15500531125436812</v>
      </c>
      <c r="AK19" s="16">
        <f>'Energie AMS'!AK19-'Energie AME'!AK19</f>
        <v>0.16403905337687949</v>
      </c>
      <c r="AL19" s="16">
        <f>'Energie AMS'!AL19-'Energie AME'!AL19</f>
        <v>0.17311331588783638</v>
      </c>
      <c r="AM19" s="16">
        <f>'Energie AMS'!AM19-'Energie AME'!AM19</f>
        <v>0.18230099753533646</v>
      </c>
      <c r="AN19" s="16">
        <f>'Energie AMS'!AN19-'Energie AME'!AN19</f>
        <v>0.19153213812369518</v>
      </c>
      <c r="AO19" s="16">
        <f>'Energie AMS'!AO19-'Energie AME'!AO19</f>
        <v>0.19843933296366267</v>
      </c>
      <c r="AP19" s="16">
        <f>'Energie AMS'!AP19-'Energie AME'!AP19</f>
        <v>0.20537672648222308</v>
      </c>
      <c r="AQ19" s="16">
        <f>'Energie AMS'!AQ19-'Energie AME'!AQ19</f>
        <v>0.21234444940047675</v>
      </c>
      <c r="AR19" s="16">
        <f>'Energie AMS'!AR19-'Energie AME'!AR19</f>
        <v>0.21934263330616222</v>
      </c>
      <c r="AS19" s="16">
        <f>'Energie AMS'!AS19-'Energie AME'!AS19</f>
        <v>0.22637141066050412</v>
      </c>
      <c r="AT19" s="16">
        <f>'Energie AMS'!AT19-'Energie AME'!AT19</f>
        <v>0.23032492594482692</v>
      </c>
      <c r="AU19" s="16">
        <f>'Energie AMS'!AU19-'Energie AME'!AU19</f>
        <v>0.23433332628342846</v>
      </c>
      <c r="AV19" s="16">
        <f>'Energie AMS'!AV19-'Energie AME'!AV19</f>
        <v>0.23839749479638742</v>
      </c>
      <c r="AW19" s="16">
        <f>'Energie AMS'!AW19-'Energie AME'!AW19</f>
        <v>0.24251833226866709</v>
      </c>
      <c r="AX19" s="16">
        <f>'Energie AMS'!AX19-'Energie AME'!AX19</f>
        <v>0.24669675758236301</v>
      </c>
    </row>
    <row r="20" spans="1:51" x14ac:dyDescent="0.25">
      <c r="A20" s="18"/>
      <c r="B20" s="18"/>
      <c r="C20" s="18"/>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18"/>
    </row>
    <row r="21" spans="1:51" x14ac:dyDescent="0.25">
      <c r="A21" s="18"/>
      <c r="B21" s="18"/>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18"/>
    </row>
    <row r="22" spans="1:51" x14ac:dyDescent="0.25">
      <c r="A22" s="164" t="s">
        <v>719</v>
      </c>
      <c r="B22" s="26" t="s">
        <v>314</v>
      </c>
      <c r="C22" t="s">
        <v>152</v>
      </c>
      <c r="D22" s="23">
        <f>'Variables AMS'!B567</f>
        <v>5.5705789795526002</v>
      </c>
      <c r="E22" s="23">
        <f>'Variables AMS'!C567</f>
        <v>5.6600164269241402</v>
      </c>
      <c r="F22" s="23">
        <f>'Variables AMS'!D567</f>
        <v>5.7508898210000003</v>
      </c>
      <c r="G22" s="23">
        <f>'Variables AMS'!E567</f>
        <v>5.7929036060000003</v>
      </c>
      <c r="H22" s="23">
        <f>'Variables AMS'!F567</f>
        <v>4.8242806180000004</v>
      </c>
      <c r="I22" s="23">
        <f>'Variables AMS'!G567</f>
        <v>4.2185210560000002</v>
      </c>
      <c r="J22" s="23">
        <f>'Variables AMS'!H567</f>
        <v>4.0840850299999998</v>
      </c>
      <c r="K22" s="23">
        <f>'Variables AMS'!I567</f>
        <v>3.8991141059999999</v>
      </c>
      <c r="L22" s="23">
        <f>'Variables AMS'!J567</f>
        <v>3.7615491940000001</v>
      </c>
      <c r="M22" s="23">
        <f>'Variables AMS'!K567</f>
        <v>4.0026493749999998</v>
      </c>
      <c r="N22" s="23">
        <f>'Variables AMS'!L567</f>
        <v>4.0988614639999996</v>
      </c>
      <c r="O22" s="23">
        <f>'Variables AMS'!M567</f>
        <v>4.1630920690000002</v>
      </c>
      <c r="P22" s="23">
        <f>'Variables AMS'!N567</f>
        <v>3.2553047670000002</v>
      </c>
      <c r="Q22" s="23">
        <f>'Variables AMS'!O567</f>
        <v>2.7334405240000001</v>
      </c>
      <c r="R22" s="23">
        <f>'Variables AMS'!P567</f>
        <v>2.3991505709999998</v>
      </c>
      <c r="S22" s="36">
        <f>'Energie AMS'!S22-'Energie AME'!S22</f>
        <v>0</v>
      </c>
      <c r="T22" s="36">
        <f>'Energie AMS'!T22-'Energie AME'!T22</f>
        <v>0</v>
      </c>
      <c r="U22" s="36">
        <f>'Energie AMS'!U22-'Energie AME'!U22</f>
        <v>0</v>
      </c>
      <c r="V22" s="36">
        <f>'Energie AMS'!V22-'Energie AME'!V22</f>
        <v>0</v>
      </c>
      <c r="W22" s="36">
        <f>'Energie AMS'!W22-'Energie AME'!W22</f>
        <v>-0.28410639399999993</v>
      </c>
      <c r="X22" s="36">
        <f>'Energie AMS'!X22-'Energie AME'!X22</f>
        <v>-0.63530516799999992</v>
      </c>
      <c r="Y22" s="36">
        <f>'Energie AMS'!Y22-'Energie AME'!Y22</f>
        <v>-0.93824816850000003</v>
      </c>
      <c r="Z22" s="36">
        <f>'Energie AMS'!Z22-'Energie AME'!Z22</f>
        <v>-1.1636776905000001</v>
      </c>
      <c r="AA22" s="36">
        <f>'Energie AMS'!AA22-'Energie AME'!AA22</f>
        <v>-1.3363064334000001</v>
      </c>
      <c r="AB22" s="36">
        <f>'Energie AMS'!AB22-'Energie AME'!AB22</f>
        <v>-1.4683507142000001</v>
      </c>
      <c r="AC22" s="36">
        <f>'Energie AMS'!AC22-'Energie AME'!AC22</f>
        <v>-1.5731568133</v>
      </c>
      <c r="AD22" s="36">
        <f>'Energie AMS'!AD22-'Energie AME'!AD22</f>
        <v>-1.6601635045000001</v>
      </c>
      <c r="AE22" s="36">
        <f>'Energie AMS'!AE22-'Energie AME'!AE22</f>
        <v>-1.693835135</v>
      </c>
      <c r="AF22" s="36">
        <f>'Energie AMS'!AF22-'Energie AME'!AF22</f>
        <v>-1.7235766639999999</v>
      </c>
      <c r="AG22" s="36">
        <f>'Energie AMS'!AG22-'Energie AME'!AG22</f>
        <v>-1.7502712280999999</v>
      </c>
      <c r="AH22" s="36">
        <f>'Energie AMS'!AH22-'Energie AME'!AH22</f>
        <v>-1.774917434</v>
      </c>
      <c r="AI22" s="36">
        <f>'Energie AMS'!AI22-'Energie AME'!AI22</f>
        <v>-1.8000283212000001</v>
      </c>
      <c r="AJ22" s="36">
        <f>'Energie AMS'!AJ22-'Energie AME'!AJ22</f>
        <v>-1.8243153059999999</v>
      </c>
      <c r="AK22" s="36">
        <f>'Energie AMS'!AK22-'Energie AME'!AK22</f>
        <v>-1.8476706982000002</v>
      </c>
      <c r="AL22" s="36">
        <f>'Energie AMS'!AL22-'Energie AME'!AL22</f>
        <v>-1.8716747469999999</v>
      </c>
      <c r="AM22" s="36">
        <f>'Energie AMS'!AM22-'Energie AME'!AM22</f>
        <v>-1.8955895812999999</v>
      </c>
      <c r="AN22" s="36">
        <f>'Energie AMS'!AN22-'Energie AME'!AN22</f>
        <v>-1.9191383984000001</v>
      </c>
      <c r="AO22" s="36">
        <f>'Energie AMS'!AO22-'Energie AME'!AO22</f>
        <v>-1.9169423594999999</v>
      </c>
      <c r="AP22" s="36">
        <f>'Energie AMS'!AP22-'Energie AME'!AP22</f>
        <v>-1.9109315578999999</v>
      </c>
      <c r="AQ22" s="36">
        <f>'Energie AMS'!AQ22-'Energie AME'!AQ22</f>
        <v>-1.9016190839999998</v>
      </c>
      <c r="AR22" s="36">
        <f>'Energie AMS'!AR22-'Energie AME'!AR22</f>
        <v>-1.8906450605</v>
      </c>
      <c r="AS22" s="36">
        <f>'Energie AMS'!AS22-'Energie AME'!AS22</f>
        <v>-1.8770526521000002</v>
      </c>
      <c r="AT22" s="36">
        <f>'Energie AMS'!AT22-'Energie AME'!AT22</f>
        <v>-1.8786090581999999</v>
      </c>
      <c r="AU22" s="36">
        <f>'Energie AMS'!AU22-'Energie AME'!AU22</f>
        <v>-1.8815114702</v>
      </c>
      <c r="AV22" s="36">
        <f>'Energie AMS'!AV22-'Energie AME'!AV22</f>
        <v>-1.8841810408999999</v>
      </c>
      <c r="AW22" s="36">
        <f>'Energie AMS'!AW22-'Energie AME'!AW22</f>
        <v>-1.8863088770999998</v>
      </c>
      <c r="AX22" s="36">
        <f>'Energie AMS'!AX22-'Energie AME'!AX22</f>
        <v>-1.8888553215000001</v>
      </c>
      <c r="AY22" s="18"/>
    </row>
    <row r="23" spans="1:51" x14ac:dyDescent="0.25">
      <c r="A23" s="164"/>
      <c r="B23" s="167" t="s">
        <v>311</v>
      </c>
      <c r="C23" t="s">
        <v>153</v>
      </c>
      <c r="D23" s="23">
        <f>'Variables AMS'!B568</f>
        <v>77.477678819662401</v>
      </c>
      <c r="E23" s="23">
        <f>'Variables AMS'!C568</f>
        <v>78.721608013977402</v>
      </c>
      <c r="F23" s="23">
        <f>'Variables AMS'!D568</f>
        <v>80.003730149999996</v>
      </c>
      <c r="G23" s="23">
        <f>'Variables AMS'!E568</f>
        <v>80.189474820000001</v>
      </c>
      <c r="H23" s="23">
        <f>'Variables AMS'!F568</f>
        <v>76.950267409999995</v>
      </c>
      <c r="I23" s="23">
        <f>'Variables AMS'!G568</f>
        <v>74.603074410000005</v>
      </c>
      <c r="J23" s="23">
        <f>'Variables AMS'!H568</f>
        <v>73.063966309999998</v>
      </c>
      <c r="K23" s="23">
        <f>'Variables AMS'!I568</f>
        <v>71.285518100000004</v>
      </c>
      <c r="L23" s="23">
        <f>'Variables AMS'!J568</f>
        <v>69.186513820000002</v>
      </c>
      <c r="M23" s="23">
        <f>'Variables AMS'!K568</f>
        <v>67.614613399999996</v>
      </c>
      <c r="N23" s="23">
        <f>'Variables AMS'!L568</f>
        <v>67.318828609999997</v>
      </c>
      <c r="O23" s="23">
        <f>'Variables AMS'!M568</f>
        <v>67.648773610000006</v>
      </c>
      <c r="P23" s="23">
        <f>'Variables AMS'!N568</f>
        <v>66.103925020000005</v>
      </c>
      <c r="Q23" s="23">
        <f>'Variables AMS'!O568</f>
        <v>64.464309270000001</v>
      </c>
      <c r="R23" s="23">
        <f>'Variables AMS'!P568</f>
        <v>62.191244959999999</v>
      </c>
      <c r="S23" s="36">
        <f>'Energie AMS'!S23-'Energie AME'!S23</f>
        <v>0</v>
      </c>
      <c r="T23" s="36">
        <f>'Energie AMS'!T23-'Energie AME'!T23</f>
        <v>0</v>
      </c>
      <c r="U23" s="36">
        <f>'Energie AMS'!U23-'Energie AME'!U23</f>
        <v>0</v>
      </c>
      <c r="V23" s="36">
        <f>'Energie AMS'!V23-'Energie AME'!V23</f>
        <v>0</v>
      </c>
      <c r="W23" s="36">
        <f>'Energie AMS'!W23-'Energie AME'!W23</f>
        <v>-0.45326246000000481</v>
      </c>
      <c r="X23" s="36">
        <f>'Energie AMS'!X23-'Energie AME'!X23</f>
        <v>-1.99350673</v>
      </c>
      <c r="Y23" s="36">
        <f>'Energie AMS'!Y23-'Energie AME'!Y23</f>
        <v>-3.3659655499999985</v>
      </c>
      <c r="Z23" s="36">
        <f>'Energie AMS'!Z23-'Energie AME'!Z23</f>
        <v>-4.8312852299999989</v>
      </c>
      <c r="AA23" s="36">
        <f>'Energie AMS'!AA23-'Energie AME'!AA23</f>
        <v>-6.4470033199999932</v>
      </c>
      <c r="AB23" s="36">
        <f>'Energie AMS'!AB23-'Energie AME'!AB23</f>
        <v>-8.1372926799999945</v>
      </c>
      <c r="AC23" s="36">
        <f>'Energie AMS'!AC23-'Energie AME'!AC23</f>
        <v>-9.9809319399999978</v>
      </c>
      <c r="AD23" s="36">
        <f>'Energie AMS'!AD23-'Energie AME'!AD23</f>
        <v>-11.888216210000003</v>
      </c>
      <c r="AE23" s="36">
        <f>'Energie AMS'!AE23-'Energie AME'!AE23</f>
        <v>-13.971650519999997</v>
      </c>
      <c r="AF23" s="36">
        <f>'Energie AMS'!AF23-'Energie AME'!AF23</f>
        <v>-16.015738769999999</v>
      </c>
      <c r="AG23" s="36">
        <f>'Energie AMS'!AG23-'Energie AME'!AG23</f>
        <v>-18.053076849999997</v>
      </c>
      <c r="AH23" s="36">
        <f>'Energie AMS'!AH23-'Energie AME'!AH23</f>
        <v>-20.049989979999999</v>
      </c>
      <c r="AI23" s="36">
        <f>'Energie AMS'!AI23-'Energie AME'!AI23</f>
        <v>-22.031350720000002</v>
      </c>
      <c r="AJ23" s="36">
        <f>'Energie AMS'!AJ23-'Energie AME'!AJ23</f>
        <v>-24.247875060000002</v>
      </c>
      <c r="AK23" s="36">
        <f>'Energie AMS'!AK23-'Energie AME'!AK23</f>
        <v>-26.462668220000001</v>
      </c>
      <c r="AL23" s="36">
        <f>'Energie AMS'!AL23-'Energie AME'!AL23</f>
        <v>-28.72779152</v>
      </c>
      <c r="AM23" s="36">
        <f>'Energie AMS'!AM23-'Energie AME'!AM23</f>
        <v>-30.94179097</v>
      </c>
      <c r="AN23" s="36">
        <f>'Energie AMS'!AN23-'Energie AME'!AN23</f>
        <v>-33.237082189999995</v>
      </c>
      <c r="AO23" s="36">
        <f>'Energie AMS'!AO23-'Energie AME'!AO23</f>
        <v>-34.443966419999995</v>
      </c>
      <c r="AP23" s="36">
        <f>'Energie AMS'!AP23-'Energie AME'!AP23</f>
        <v>-35.682058900000001</v>
      </c>
      <c r="AQ23" s="36">
        <f>'Energie AMS'!AQ23-'Energie AME'!AQ23</f>
        <v>-36.928718460000006</v>
      </c>
      <c r="AR23" s="36">
        <f>'Energie AMS'!AR23-'Energie AME'!AR23</f>
        <v>-38.205972526000004</v>
      </c>
      <c r="AS23" s="36">
        <f>'Energie AMS'!AS23-'Energie AME'!AS23</f>
        <v>-39.543987385999998</v>
      </c>
      <c r="AT23" s="36">
        <f>'Energie AMS'!AT23-'Energie AME'!AT23</f>
        <v>-39.927944799000002</v>
      </c>
      <c r="AU23" s="36">
        <f>'Energie AMS'!AU23-'Energie AME'!AU23</f>
        <v>-40.318000796999996</v>
      </c>
      <c r="AV23" s="36">
        <f>'Energie AMS'!AV23-'Energie AME'!AV23</f>
        <v>-40.711673087000001</v>
      </c>
      <c r="AW23" s="36">
        <f>'Energie AMS'!AW23-'Energie AME'!AW23</f>
        <v>-41.110382147999999</v>
      </c>
      <c r="AX23" s="36">
        <f>'Energie AMS'!AX23-'Energie AME'!AX23</f>
        <v>-41.534541458999996</v>
      </c>
    </row>
    <row r="24" spans="1:51" x14ac:dyDescent="0.25">
      <c r="A24" s="164"/>
      <c r="B24" s="167"/>
      <c r="C24" t="s">
        <v>154</v>
      </c>
      <c r="D24" s="23">
        <f>'Variables AMS'!B569</f>
        <v>0.67805251130835598</v>
      </c>
      <c r="E24" s="23">
        <f>'Variables AMS'!C569</f>
        <v>0.68893886369971102</v>
      </c>
      <c r="F24" s="23">
        <f>'Variables AMS'!D569</f>
        <v>0.66746531440000001</v>
      </c>
      <c r="G24" s="23">
        <f>'Variables AMS'!E569</f>
        <v>1.0023106740000001</v>
      </c>
      <c r="H24" s="23">
        <f>'Variables AMS'!F569</f>
        <v>1.2829736709999999</v>
      </c>
      <c r="I24" s="23">
        <f>'Variables AMS'!G569</f>
        <v>1.5564776499999999</v>
      </c>
      <c r="J24" s="23">
        <f>'Variables AMS'!H569</f>
        <v>1.831816892</v>
      </c>
      <c r="K24" s="23">
        <f>'Variables AMS'!I569</f>
        <v>2.088431843</v>
      </c>
      <c r="L24" s="23">
        <f>'Variables AMS'!J569</f>
        <v>2.3204771179999999</v>
      </c>
      <c r="M24" s="23">
        <f>'Variables AMS'!K569</f>
        <v>2.5558089989999999</v>
      </c>
      <c r="N24" s="23">
        <f>'Variables AMS'!L569</f>
        <v>2.8326030229999999</v>
      </c>
      <c r="O24" s="23">
        <f>'Variables AMS'!M569</f>
        <v>3.1370651139999999</v>
      </c>
      <c r="P24" s="23">
        <f>'Variables AMS'!N569</f>
        <v>3.117078394</v>
      </c>
      <c r="Q24" s="23">
        <f>'Variables AMS'!O569</f>
        <v>3.0934184560000002</v>
      </c>
      <c r="R24" s="23">
        <f>'Variables AMS'!P569</f>
        <v>3.039593081</v>
      </c>
      <c r="S24" s="36">
        <f>'Energie AMS'!S24-'Energie AME'!S24</f>
        <v>0</v>
      </c>
      <c r="T24" s="36">
        <f>'Energie AMS'!T24-'Energie AME'!T24</f>
        <v>0</v>
      </c>
      <c r="U24" s="36">
        <f>'Energie AMS'!U24-'Energie AME'!U24</f>
        <v>0</v>
      </c>
      <c r="V24" s="36">
        <f>'Energie AMS'!V24-'Energie AME'!V24</f>
        <v>0</v>
      </c>
      <c r="W24" s="36">
        <f>'Energie AMS'!W24-'Energie AME'!W24</f>
        <v>-2.6782932999999787E-2</v>
      </c>
      <c r="X24" s="36">
        <f>'Energie AMS'!X24-'Energie AME'!X24</f>
        <v>0.10570058500000012</v>
      </c>
      <c r="Y24" s="36">
        <f>'Energie AMS'!Y24-'Energie AME'!Y24</f>
        <v>0.2410738910000001</v>
      </c>
      <c r="Z24" s="36">
        <f>'Energie AMS'!Z24-'Energie AME'!Z24</f>
        <v>0.29387443800000002</v>
      </c>
      <c r="AA24" s="36">
        <f>'Energie AMS'!AA24-'Energie AME'!AA24</f>
        <v>0.34024283599999983</v>
      </c>
      <c r="AB24" s="36">
        <f>'Energie AMS'!AB24-'Energie AME'!AB24</f>
        <v>0.38506020500000027</v>
      </c>
      <c r="AC24" s="36">
        <f>'Energie AMS'!AC24-'Energie AME'!AC24</f>
        <v>0.41644788499999974</v>
      </c>
      <c r="AD24" s="36">
        <f>'Energie AMS'!AD24-'Energie AME'!AD24</f>
        <v>0.44683705899999993</v>
      </c>
      <c r="AE24" s="36">
        <f>'Energie AMS'!AE24-'Energie AME'!AE24</f>
        <v>1.0930987560000003</v>
      </c>
      <c r="AF24" s="36">
        <f>'Energie AMS'!AF24-'Energie AME'!AF24</f>
        <v>1.7514974640000003</v>
      </c>
      <c r="AG24" s="36">
        <f>'Energie AMS'!AG24-'Energie AME'!AG24</f>
        <v>2.4229211299999998</v>
      </c>
      <c r="AH24" s="36">
        <f>'Energie AMS'!AH24-'Energie AME'!AH24</f>
        <v>3.1053277690000001</v>
      </c>
      <c r="AI24" s="36">
        <f>'Energie AMS'!AI24-'Energie AME'!AI24</f>
        <v>3.815573031</v>
      </c>
      <c r="AJ24" s="36">
        <f>'Energie AMS'!AJ24-'Energie AME'!AJ24</f>
        <v>4.6144158819999994</v>
      </c>
      <c r="AK24" s="36">
        <f>'Energie AMS'!AK24-'Energie AME'!AK24</f>
        <v>5.4606740949999999</v>
      </c>
      <c r="AL24" s="36">
        <f>'Energie AMS'!AL24-'Energie AME'!AL24</f>
        <v>6.3562400269999992</v>
      </c>
      <c r="AM24" s="36">
        <f>'Energie AMS'!AM24-'Energie AME'!AM24</f>
        <v>7.3106179419999995</v>
      </c>
      <c r="AN24" s="36">
        <f>'Energie AMS'!AN24-'Energie AME'!AN24</f>
        <v>8.3549304629999988</v>
      </c>
      <c r="AO24" s="36">
        <f>'Energie AMS'!AO24-'Energie AME'!AO24</f>
        <v>8.5635593339999989</v>
      </c>
      <c r="AP24" s="36">
        <f>'Energie AMS'!AP24-'Energie AME'!AP24</f>
        <v>8.8024921679999988</v>
      </c>
      <c r="AQ24" s="36">
        <f>'Energie AMS'!AQ24-'Energie AME'!AQ24</f>
        <v>9.0996544680000007</v>
      </c>
      <c r="AR24" s="36">
        <f>'Energie AMS'!AR24-'Energie AME'!AR24</f>
        <v>9.4780398590000008</v>
      </c>
      <c r="AS24" s="36">
        <f>'Energie AMS'!AS24-'Energie AME'!AS24</f>
        <v>9.9283367249999994</v>
      </c>
      <c r="AT24" s="36">
        <f>'Energie AMS'!AT24-'Energie AME'!AT24</f>
        <v>9.5561612399999998</v>
      </c>
      <c r="AU24" s="36">
        <f>'Energie AMS'!AU24-'Energie AME'!AU24</f>
        <v>9.2143331249999996</v>
      </c>
      <c r="AV24" s="36">
        <f>'Energie AMS'!AV24-'Energie AME'!AV24</f>
        <v>8.90444441</v>
      </c>
      <c r="AW24" s="36">
        <f>'Energie AMS'!AW24-'Energie AME'!AW24</f>
        <v>8.6276670119999999</v>
      </c>
      <c r="AX24" s="36">
        <f>'Energie AMS'!AX24-'Energie AME'!AX24</f>
        <v>8.3871276649999995</v>
      </c>
      <c r="AY24" s="18"/>
    </row>
    <row r="25" spans="1:51" x14ac:dyDescent="0.25">
      <c r="A25" s="164"/>
      <c r="B25" s="167" t="s">
        <v>312</v>
      </c>
      <c r="C25" t="s">
        <v>155</v>
      </c>
      <c r="D25" s="23">
        <f>'Variables AMS'!B570</f>
        <v>28.634797354551999</v>
      </c>
      <c r="E25" s="23">
        <f>'Variables AMS'!C570</f>
        <v>29.094538288267</v>
      </c>
      <c r="F25" s="23">
        <f>'Variables AMS'!D570</f>
        <v>29.720948459999999</v>
      </c>
      <c r="G25" s="23">
        <f>'Variables AMS'!E570</f>
        <v>30.525510329999999</v>
      </c>
      <c r="H25" s="23">
        <f>'Variables AMS'!F570</f>
        <v>31.19593411</v>
      </c>
      <c r="I25" s="23">
        <f>'Variables AMS'!G570</f>
        <v>29.01032086</v>
      </c>
      <c r="J25" s="23">
        <f>'Variables AMS'!H570</f>
        <v>30.08187405</v>
      </c>
      <c r="K25" s="23">
        <f>'Variables AMS'!I570</f>
        <v>31.08492858</v>
      </c>
      <c r="L25" s="23">
        <f>'Variables AMS'!J570</f>
        <v>31.401741980000001</v>
      </c>
      <c r="M25" s="23">
        <f>'Variables AMS'!K570</f>
        <v>31.225922350000001</v>
      </c>
      <c r="N25" s="23">
        <f>'Variables AMS'!L570</f>
        <v>31.043343230000001</v>
      </c>
      <c r="O25" s="23">
        <f>'Variables AMS'!M570</f>
        <v>30.417636359999999</v>
      </c>
      <c r="P25" s="23">
        <f>'Variables AMS'!N570</f>
        <v>28.68972729</v>
      </c>
      <c r="Q25" s="23">
        <f>'Variables AMS'!O570</f>
        <v>28.167669750000002</v>
      </c>
      <c r="R25" s="23">
        <f>'Variables AMS'!P570</f>
        <v>28.076536600000001</v>
      </c>
      <c r="S25" s="36">
        <f>'Energie AMS'!S25-'Energie AME'!S25</f>
        <v>0</v>
      </c>
      <c r="T25" s="36">
        <f>'Energie AMS'!T25-'Energie AME'!T25</f>
        <v>0</v>
      </c>
      <c r="U25" s="36">
        <f>'Energie AMS'!U25-'Energie AME'!U25</f>
        <v>0</v>
      </c>
      <c r="V25" s="36">
        <f>'Energie AMS'!V25-'Energie AME'!V25</f>
        <v>0</v>
      </c>
      <c r="W25" s="36">
        <f>'Energie AMS'!W25-'Energie AME'!W25</f>
        <v>-0.37926603000000014</v>
      </c>
      <c r="X25" s="36">
        <f>'Energie AMS'!X25-'Energie AME'!X25</f>
        <v>-0.38533774000000065</v>
      </c>
      <c r="Y25" s="36">
        <f>'Energie AMS'!Y25-'Energie AME'!Y25</f>
        <v>-0.94575502</v>
      </c>
      <c r="Z25" s="36">
        <f>'Energie AMS'!Z25-'Energie AME'!Z25</f>
        <v>-1.3780390699999998</v>
      </c>
      <c r="AA25" s="36">
        <f>'Energie AMS'!AA25-'Energie AME'!AA25</f>
        <v>-1.8774569000000021</v>
      </c>
      <c r="AB25" s="36">
        <f>'Energie AMS'!AB25-'Energie AME'!AB25</f>
        <v>-2.3999818900000029</v>
      </c>
      <c r="AC25" s="36">
        <f>'Energie AMS'!AC25-'Energie AME'!AC25</f>
        <v>-2.8382800900000014</v>
      </c>
      <c r="AD25" s="36">
        <f>'Energie AMS'!AD25-'Energie AME'!AD25</f>
        <v>-3.2574493900000014</v>
      </c>
      <c r="AE25" s="36">
        <f>'Energie AMS'!AE25-'Energie AME'!AE25</f>
        <v>-3.7110900499999993</v>
      </c>
      <c r="AF25" s="36">
        <f>'Energie AMS'!AF25-'Energie AME'!AF25</f>
        <v>-4.1690549299999979</v>
      </c>
      <c r="AG25" s="36">
        <f>'Energie AMS'!AG25-'Energie AME'!AG25</f>
        <v>-4.61263048</v>
      </c>
      <c r="AH25" s="36">
        <f>'Energie AMS'!AH25-'Energie AME'!AH25</f>
        <v>-5.1101873100000006</v>
      </c>
      <c r="AI25" s="36">
        <f>'Energie AMS'!AI25-'Energie AME'!AI25</f>
        <v>-5.6039070600000009</v>
      </c>
      <c r="AJ25" s="36">
        <f>'Energie AMS'!AJ25-'Energie AME'!AJ25</f>
        <v>-5.5037939599999994</v>
      </c>
      <c r="AK25" s="36">
        <f>'Energie AMS'!AK25-'Energie AME'!AK25</f>
        <v>-5.4129447500000012</v>
      </c>
      <c r="AL25" s="36">
        <f>'Energie AMS'!AL25-'Energie AME'!AL25</f>
        <v>-5.3156868499999987</v>
      </c>
      <c r="AM25" s="36">
        <f>'Energie AMS'!AM25-'Energie AME'!AM25</f>
        <v>-5.0774956600000003</v>
      </c>
      <c r="AN25" s="36">
        <f>'Energie AMS'!AN25-'Energie AME'!AN25</f>
        <v>-4.8573077399999995</v>
      </c>
      <c r="AO25" s="36">
        <f>'Energie AMS'!AO25-'Energie AME'!AO25</f>
        <v>-5.163967809999999</v>
      </c>
      <c r="AP25" s="36">
        <f>'Energie AMS'!AP25-'Energie AME'!AP25</f>
        <v>-5.46236034</v>
      </c>
      <c r="AQ25" s="36">
        <f>'Energie AMS'!AQ25-'Energie AME'!AQ25</f>
        <v>-5.7447709399999987</v>
      </c>
      <c r="AR25" s="36">
        <f>'Energie AMS'!AR25-'Energie AME'!AR25</f>
        <v>-6.0134802699999987</v>
      </c>
      <c r="AS25" s="36">
        <f>'Energie AMS'!AS25-'Energie AME'!AS25</f>
        <v>-6.27659989</v>
      </c>
      <c r="AT25" s="36">
        <f>'Energie AMS'!AT25-'Energie AME'!AT25</f>
        <v>-6.3897980600000004</v>
      </c>
      <c r="AU25" s="36">
        <f>'Energie AMS'!AU25-'Energie AME'!AU25</f>
        <v>-6.4778715799999986</v>
      </c>
      <c r="AV25" s="36">
        <f>'Energie AMS'!AV25-'Energie AME'!AV25</f>
        <v>-6.556233090000001</v>
      </c>
      <c r="AW25" s="36">
        <f>'Energie AMS'!AW25-'Energie AME'!AW25</f>
        <v>-6.6276923399999994</v>
      </c>
      <c r="AX25" s="36">
        <f>'Energie AMS'!AX25-'Energie AME'!AX25</f>
        <v>-6.6989511999999998</v>
      </c>
      <c r="AY25" s="18"/>
    </row>
    <row r="26" spans="1:51" x14ac:dyDescent="0.25">
      <c r="A26" s="164"/>
      <c r="B26" s="167"/>
      <c r="C26" t="s">
        <v>156</v>
      </c>
      <c r="D26" s="23">
        <f>'Variables AMS'!B571</f>
        <v>0.36749349586970598</v>
      </c>
      <c r="E26" s="23">
        <f>'Variables AMS'!C571</f>
        <v>0.37339372281503302</v>
      </c>
      <c r="F26" s="23">
        <f>'Variables AMS'!D571</f>
        <v>0.3814329508</v>
      </c>
      <c r="G26" s="23">
        <f>'Variables AMS'!E571</f>
        <v>0.37117253100000003</v>
      </c>
      <c r="H26" s="23">
        <f>'Variables AMS'!F571</f>
        <v>0.35939186429999997</v>
      </c>
      <c r="I26" s="23">
        <f>'Variables AMS'!G571</f>
        <v>0.31665046600000002</v>
      </c>
      <c r="J26" s="23">
        <f>'Variables AMS'!H571</f>
        <v>0.3110927141</v>
      </c>
      <c r="K26" s="23">
        <f>'Variables AMS'!I571</f>
        <v>0.3045735443</v>
      </c>
      <c r="L26" s="23">
        <f>'Variables AMS'!J571</f>
        <v>0.29150995899999999</v>
      </c>
      <c r="M26" s="23">
        <f>'Variables AMS'!K571</f>
        <v>0.27464537049999999</v>
      </c>
      <c r="N26" s="23">
        <f>'Variables AMS'!L571</f>
        <v>0.25869190939999998</v>
      </c>
      <c r="O26" s="23">
        <f>'Variables AMS'!M571</f>
        <v>0.24015806479999999</v>
      </c>
      <c r="P26" s="23">
        <f>'Variables AMS'!N571</f>
        <v>0.20849842139999999</v>
      </c>
      <c r="Q26" s="23">
        <f>'Variables AMS'!O571</f>
        <v>0.18561328469999999</v>
      </c>
      <c r="R26" s="23">
        <f>'Variables AMS'!P571</f>
        <v>0.16441312299999999</v>
      </c>
      <c r="S26" s="36">
        <f>'Energie AMS'!S26-'Energie AME'!S26</f>
        <v>0</v>
      </c>
      <c r="T26" s="36">
        <f>'Energie AMS'!T26-'Energie AME'!T26</f>
        <v>0</v>
      </c>
      <c r="U26" s="36">
        <f>'Energie AMS'!U26-'Energie AME'!U26</f>
        <v>0</v>
      </c>
      <c r="V26" s="36">
        <f>'Energie AMS'!V26-'Energie AME'!V26</f>
        <v>0</v>
      </c>
      <c r="W26" s="36">
        <f>'Energie AMS'!W26-'Energie AME'!W26</f>
        <v>-3.2121940999999821E-3</v>
      </c>
      <c r="X26" s="36">
        <f>'Energie AMS'!X26-'Energie AME'!X26</f>
        <v>-7.747822339999999E-2</v>
      </c>
      <c r="Y26" s="36">
        <f>'Energie AMS'!Y26-'Energie AME'!Y26</f>
        <v>-0.15113213949999998</v>
      </c>
      <c r="Z26" s="36">
        <f>'Energie AMS'!Z26-'Energie AME'!Z26</f>
        <v>-0.17225054820000002</v>
      </c>
      <c r="AA26" s="36">
        <f>'Energie AMS'!AA26-'Energie AME'!AA26</f>
        <v>-0.19323459119999997</v>
      </c>
      <c r="AB26" s="36">
        <f>'Energie AMS'!AB26-'Energie AME'!AB26</f>
        <v>-0.21377260609999998</v>
      </c>
      <c r="AC26" s="36">
        <f>'Energie AMS'!AC26-'Energie AME'!AC26</f>
        <v>-0.21705323160000001</v>
      </c>
      <c r="AD26" s="36">
        <f>'Energie AMS'!AD26-'Energie AME'!AD26</f>
        <v>-0.2204323611</v>
      </c>
      <c r="AE26" s="36">
        <f>'Energie AMS'!AE26-'Energie AME'!AE26</f>
        <v>-0.22609128909999998</v>
      </c>
      <c r="AF26" s="36">
        <f>'Energie AMS'!AF26-'Energie AME'!AF26</f>
        <v>-0.23189715939999997</v>
      </c>
      <c r="AG26" s="36">
        <f>'Energie AMS'!AG26-'Energie AME'!AG26</f>
        <v>-0.23771113900000002</v>
      </c>
      <c r="AH26" s="36">
        <f>'Energie AMS'!AH26-'Energie AME'!AH26</f>
        <v>-0.24378722780000003</v>
      </c>
      <c r="AI26" s="36">
        <f>'Energie AMS'!AI26-'Energie AME'!AI26</f>
        <v>-0.24992510280000002</v>
      </c>
      <c r="AJ26" s="36">
        <f>'Energie AMS'!AJ26-'Energie AME'!AJ26</f>
        <v>-0.25322987999999996</v>
      </c>
      <c r="AK26" s="36">
        <f>'Energie AMS'!AK26-'Energie AME'!AK26</f>
        <v>-0.25648486520000002</v>
      </c>
      <c r="AL26" s="36">
        <f>'Energie AMS'!AL26-'Energie AME'!AL26</f>
        <v>-0.25962415168999997</v>
      </c>
      <c r="AM26" s="36">
        <f>'Energie AMS'!AM26-'Energie AME'!AM26</f>
        <v>-0.25846483691</v>
      </c>
      <c r="AN26" s="36">
        <f>'Energie AMS'!AN26-'Energie AME'!AN26</f>
        <v>-0.25724416027000002</v>
      </c>
      <c r="AO26" s="36">
        <f>'Energie AMS'!AO26-'Energie AME'!AO26</f>
        <v>-0.26243299384000002</v>
      </c>
      <c r="AP26" s="36">
        <f>'Energie AMS'!AP26-'Energie AME'!AP26</f>
        <v>-0.26758915497000002</v>
      </c>
      <c r="AQ26" s="36">
        <f>'Energie AMS'!AQ26-'Energie AME'!AQ26</f>
        <v>-0.27266480577000002</v>
      </c>
      <c r="AR26" s="36">
        <f>'Energie AMS'!AR26-'Energie AME'!AR26</f>
        <v>-0.27772778624</v>
      </c>
      <c r="AS26" s="36">
        <f>'Energie AMS'!AS26-'Energie AME'!AS26</f>
        <v>-0.28272771982</v>
      </c>
      <c r="AT26" s="36">
        <f>'Energie AMS'!AT26-'Energie AME'!AT26</f>
        <v>-0.28451165147000002</v>
      </c>
      <c r="AU26" s="36">
        <f>'Energie AMS'!AU26-'Energie AME'!AU26</f>
        <v>-0.28616310035999998</v>
      </c>
      <c r="AV26" s="36">
        <f>'Energie AMS'!AV26-'Energie AME'!AV26</f>
        <v>-0.28778696445000002</v>
      </c>
      <c r="AW26" s="36">
        <f>'Energie AMS'!AW26-'Energie AME'!AW26</f>
        <v>-0.28937701233000002</v>
      </c>
      <c r="AX26" s="36">
        <f>'Energie AMS'!AX26-'Energie AME'!AX26</f>
        <v>-0.29104379030999999</v>
      </c>
      <c r="AY26" s="18"/>
    </row>
    <row r="27" spans="1:51" x14ac:dyDescent="0.25">
      <c r="A27" s="164"/>
      <c r="B27" s="167"/>
      <c r="C27" t="s">
        <v>157</v>
      </c>
      <c r="D27" s="23">
        <f>'Variables AMS'!B572</f>
        <v>1.4676116307532601</v>
      </c>
      <c r="E27" s="23">
        <f>'Variables AMS'!C572</f>
        <v>1.4911746101974399</v>
      </c>
      <c r="F27" s="23">
        <f>'Variables AMS'!D572</f>
        <v>1.5232798439999999</v>
      </c>
      <c r="G27" s="23">
        <f>'Variables AMS'!E572</f>
        <v>1.566791365</v>
      </c>
      <c r="H27" s="23">
        <f>'Variables AMS'!F572</f>
        <v>1.6035312799999999</v>
      </c>
      <c r="I27" s="23">
        <f>'Variables AMS'!G572</f>
        <v>1.4933554090000001</v>
      </c>
      <c r="J27" s="23">
        <f>'Variables AMS'!H572</f>
        <v>1.550767679</v>
      </c>
      <c r="K27" s="23">
        <f>'Variables AMS'!I572</f>
        <v>1.60480745</v>
      </c>
      <c r="L27" s="23">
        <f>'Variables AMS'!J572</f>
        <v>1.6235213500000001</v>
      </c>
      <c r="M27" s="23">
        <f>'Variables AMS'!K572</f>
        <v>1.6167793150000001</v>
      </c>
      <c r="N27" s="23">
        <f>'Variables AMS'!L572</f>
        <v>1.60966374</v>
      </c>
      <c r="O27" s="23">
        <f>'Variables AMS'!M572</f>
        <v>1.5795135039999999</v>
      </c>
      <c r="P27" s="23">
        <f>'Variables AMS'!N572</f>
        <v>1.6684921850000001</v>
      </c>
      <c r="Q27" s="23">
        <f>'Variables AMS'!O572</f>
        <v>1.827488234</v>
      </c>
      <c r="R27" s="23">
        <f>'Variables AMS'!P572</f>
        <v>2.025894563</v>
      </c>
      <c r="S27" s="36">
        <f>'Energie AMS'!S27-'Energie AME'!S27</f>
        <v>0</v>
      </c>
      <c r="T27" s="36">
        <f>'Energie AMS'!T27-'Energie AME'!T27</f>
        <v>0</v>
      </c>
      <c r="U27" s="36">
        <f>'Energie AMS'!U27-'Energie AME'!U27</f>
        <v>0</v>
      </c>
      <c r="V27" s="36">
        <f>'Energie AMS'!V27-'Energie AME'!V27</f>
        <v>0</v>
      </c>
      <c r="W27" s="36">
        <f>'Energie AMS'!W27-'Energie AME'!W27</f>
        <v>-3.0159036000000139E-2</v>
      </c>
      <c r="X27" s="36">
        <f>'Energie AMS'!X27-'Energie AME'!X27</f>
        <v>0.86616836400000019</v>
      </c>
      <c r="Y27" s="36">
        <f>'Energie AMS'!Y27-'Energie AME'!Y27</f>
        <v>1.6797112587999998</v>
      </c>
      <c r="Z27" s="36">
        <f>'Energie AMS'!Z27-'Energie AME'!Z27</f>
        <v>1.5853205755000002</v>
      </c>
      <c r="AA27" s="36">
        <f>'Energie AMS'!AA27-'Energie AME'!AA27</f>
        <v>1.4893120786</v>
      </c>
      <c r="AB27" s="36">
        <f>'Energie AMS'!AB27-'Energie AME'!AB27</f>
        <v>1.3939499552000001</v>
      </c>
      <c r="AC27" s="36">
        <f>'Energie AMS'!AC27-'Energie AME'!AC27</f>
        <v>1.3131918341</v>
      </c>
      <c r="AD27" s="36">
        <f>'Energie AMS'!AD27-'Energie AME'!AD27</f>
        <v>1.2360214915999999</v>
      </c>
      <c r="AE27" s="36">
        <f>'Energie AMS'!AE27-'Energie AME'!AE27</f>
        <v>1.1028560455</v>
      </c>
      <c r="AF27" s="36">
        <f>'Energie AMS'!AF27-'Energie AME'!AF27</f>
        <v>0.97184298489999987</v>
      </c>
      <c r="AG27" s="36">
        <f>'Energie AMS'!AG27-'Energie AME'!AG27</f>
        <v>0.84351249410000007</v>
      </c>
      <c r="AH27" s="36">
        <f>'Energie AMS'!AH27-'Energie AME'!AH27</f>
        <v>0.71729819439999998</v>
      </c>
      <c r="AI27" s="36">
        <f>'Energie AMS'!AI27-'Energie AME'!AI27</f>
        <v>0.59387441699999988</v>
      </c>
      <c r="AJ27" s="36">
        <f>'Energie AMS'!AJ27-'Energie AME'!AJ27</f>
        <v>0.32892723039999994</v>
      </c>
      <c r="AK27" s="36">
        <f>'Energie AMS'!AK27-'Energie AME'!AK27</f>
        <v>6.7959826599999995E-2</v>
      </c>
      <c r="AL27" s="36">
        <f>'Energie AMS'!AL27-'Energie AME'!AL27</f>
        <v>-0.18818732399999993</v>
      </c>
      <c r="AM27" s="36">
        <f>'Energie AMS'!AM27-'Energie AME'!AM27</f>
        <v>-0.42574596060000003</v>
      </c>
      <c r="AN27" s="36">
        <f>'Energie AMS'!AN27-'Energie AME'!AN27</f>
        <v>-0.66085654450000009</v>
      </c>
      <c r="AO27" s="36">
        <f>'Energie AMS'!AO27-'Energie AME'!AO27</f>
        <v>-0.65727554599999993</v>
      </c>
      <c r="AP27" s="36">
        <f>'Energie AMS'!AP27-'Energie AME'!AP27</f>
        <v>-0.65382908790000005</v>
      </c>
      <c r="AQ27" s="36">
        <f>'Energie AMS'!AQ27-'Energie AME'!AQ27</f>
        <v>-0.6503598799000001</v>
      </c>
      <c r="AR27" s="36">
        <f>'Energie AMS'!AR27-'Energie AME'!AR27</f>
        <v>-0.64704025490000006</v>
      </c>
      <c r="AS27" s="36">
        <f>'Energie AMS'!AS27-'Energie AME'!AS27</f>
        <v>-0.64385061659999998</v>
      </c>
      <c r="AT27" s="36">
        <f>'Energie AMS'!AT27-'Energie AME'!AT27</f>
        <v>-0.95086526460000009</v>
      </c>
      <c r="AU27" s="36">
        <f>'Energie AMS'!AU27-'Energie AME'!AU27</f>
        <v>-1.2573781372000001</v>
      </c>
      <c r="AV27" s="36">
        <f>'Energie AMS'!AV27-'Energie AME'!AV27</f>
        <v>-1.5636841125000001</v>
      </c>
      <c r="AW27" s="36">
        <f>'Energie AMS'!AW27-'Energie AME'!AW27</f>
        <v>-1.8696958754000002</v>
      </c>
      <c r="AX27" s="36">
        <f>'Energie AMS'!AX27-'Energie AME'!AX27</f>
        <v>-2.1761985573000002</v>
      </c>
      <c r="AY27" s="18"/>
    </row>
    <row r="28" spans="1:51" x14ac:dyDescent="0.25">
      <c r="A28" s="164"/>
      <c r="B28" s="167"/>
      <c r="C28" t="s">
        <v>158</v>
      </c>
      <c r="D28" s="23">
        <f>'Variables AMS'!B573</f>
        <v>1.4643633957556199</v>
      </c>
      <c r="E28" s="23">
        <f>'Variables AMS'!C573</f>
        <v>1.4878742237362399</v>
      </c>
      <c r="F28" s="23">
        <f>'Variables AMS'!D573</f>
        <v>1.5199084</v>
      </c>
      <c r="G28" s="23">
        <f>'Variables AMS'!E573</f>
        <v>1.4374555609999999</v>
      </c>
      <c r="H28" s="23">
        <f>'Variables AMS'!F573</f>
        <v>1.352714771</v>
      </c>
      <c r="I28" s="23">
        <f>'Variables AMS'!G573</f>
        <v>1.158343895</v>
      </c>
      <c r="J28" s="23">
        <f>'Variables AMS'!H573</f>
        <v>1.1060292540000001</v>
      </c>
      <c r="K28" s="23">
        <f>'Variables AMS'!I573</f>
        <v>1.0524181829999999</v>
      </c>
      <c r="L28" s="23">
        <f>'Variables AMS'!J573</f>
        <v>0.97896903209999997</v>
      </c>
      <c r="M28" s="23">
        <f>'Variables AMS'!K573</f>
        <v>0.89641111360000003</v>
      </c>
      <c r="N28" s="23">
        <f>'Variables AMS'!L573</f>
        <v>0.8206107225</v>
      </c>
      <c r="O28" s="23">
        <f>'Variables AMS'!M573</f>
        <v>0.74040766830000004</v>
      </c>
      <c r="P28" s="23">
        <f>'Variables AMS'!N573</f>
        <v>0.62013914459999997</v>
      </c>
      <c r="Q28" s="23">
        <f>'Variables AMS'!O573</f>
        <v>0.5259839771</v>
      </c>
      <c r="R28" s="23">
        <f>'Variables AMS'!P573</f>
        <v>0.43486355789999998</v>
      </c>
      <c r="S28" s="36">
        <f>'Energie AMS'!S28-'Energie AME'!S28</f>
        <v>0</v>
      </c>
      <c r="T28" s="36">
        <f>'Energie AMS'!T28-'Energie AME'!T28</f>
        <v>0</v>
      </c>
      <c r="U28" s="36">
        <f>'Energie AMS'!U28-'Energie AME'!U28</f>
        <v>0</v>
      </c>
      <c r="V28" s="36">
        <f>'Energie AMS'!V28-'Energie AME'!V28</f>
        <v>0</v>
      </c>
      <c r="W28" s="36">
        <f>'Energie AMS'!W28-'Energie AME'!W28</f>
        <v>-2.8035774000000069E-3</v>
      </c>
      <c r="X28" s="36">
        <f>'Energie AMS'!X28-'Energie AME'!X28</f>
        <v>-5.3702556999999929E-3</v>
      </c>
      <c r="Y28" s="36">
        <f>'Energie AMS'!Y28-'Energie AME'!Y28</f>
        <v>-9.3098700999999992E-3</v>
      </c>
      <c r="Z28" s="36">
        <f>'Energie AMS'!Z28-'Energie AME'!Z28</f>
        <v>-2.2121275800000006E-2</v>
      </c>
      <c r="AA28" s="36">
        <f>'Energie AMS'!AA28-'Energie AME'!AA28</f>
        <v>-3.47565029E-2</v>
      </c>
      <c r="AB28" s="36">
        <f>'Energie AMS'!AB28-'Energie AME'!AB28</f>
        <v>-4.7110088699999997E-2</v>
      </c>
      <c r="AC28" s="36">
        <f>'Energie AMS'!AC28-'Energie AME'!AC28</f>
        <v>-4.7795516099999991E-2</v>
      </c>
      <c r="AD28" s="36">
        <f>'Energie AMS'!AD28-'Energie AME'!AD28</f>
        <v>-4.8508803100000004E-2</v>
      </c>
      <c r="AE28" s="36">
        <f>'Energie AMS'!AE28-'Energie AME'!AE28</f>
        <v>-5.2131897399999995E-2</v>
      </c>
      <c r="AF28" s="36">
        <f>'Energie AMS'!AF28-'Energie AME'!AF28</f>
        <v>-5.57341155E-2</v>
      </c>
      <c r="AG28" s="36">
        <f>'Energie AMS'!AG28-'Energie AME'!AG28</f>
        <v>-5.9278810299999998E-2</v>
      </c>
      <c r="AH28" s="36">
        <f>'Energie AMS'!AH28-'Energie AME'!AH28</f>
        <v>-6.0093798990000002E-2</v>
      </c>
      <c r="AI28" s="36">
        <f>'Energie AMS'!AI28-'Energie AME'!AI28</f>
        <v>-6.0927415169999999E-2</v>
      </c>
      <c r="AJ28" s="36">
        <f>'Energie AMS'!AJ28-'Energie AME'!AJ28</f>
        <v>-6.1699591090000006E-2</v>
      </c>
      <c r="AK28" s="36">
        <f>'Energie AMS'!AK28-'Energie AME'!AK28</f>
        <v>-6.2480069750000006E-2</v>
      </c>
      <c r="AL28" s="36">
        <f>'Energie AMS'!AL28-'Energie AME'!AL28</f>
        <v>-6.3250164609999993E-2</v>
      </c>
      <c r="AM28" s="36">
        <f>'Energie AMS'!AM28-'Energie AME'!AM28</f>
        <v>-6.3974761749999998E-2</v>
      </c>
      <c r="AN28" s="36">
        <f>'Energie AMS'!AN28-'Energie AME'!AN28</f>
        <v>-6.4689807320000001E-2</v>
      </c>
      <c r="AO28" s="36">
        <f>'Energie AMS'!AO28-'Energie AME'!AO28</f>
        <v>-6.5270274640000001E-2</v>
      </c>
      <c r="AP28" s="36">
        <f>'Energie AMS'!AP28-'Energie AME'!AP28</f>
        <v>-6.5843872619999994E-2</v>
      </c>
      <c r="AQ28" s="36">
        <f>'Energie AMS'!AQ28-'Energie AME'!AQ28</f>
        <v>-6.6397316920000005E-2</v>
      </c>
      <c r="AR28" s="36">
        <f>'Energie AMS'!AR28-'Energie AME'!AR28</f>
        <v>-6.6947733319999994E-2</v>
      </c>
      <c r="AS28" s="36">
        <f>'Energie AMS'!AS28-'Energie AME'!AS28</f>
        <v>-6.7486221020000001E-2</v>
      </c>
      <c r="AT28" s="36">
        <f>'Energie AMS'!AT28-'Energie AME'!AT28</f>
        <v>-6.7723547970000006E-2</v>
      </c>
      <c r="AU28" s="36">
        <f>'Energie AMS'!AU28-'Energie AME'!AU28</f>
        <v>-6.7924402960000005E-2</v>
      </c>
      <c r="AV28" s="36">
        <f>'Energie AMS'!AV28-'Energie AME'!AV28</f>
        <v>-6.8118295649999994E-2</v>
      </c>
      <c r="AW28" s="36">
        <f>'Energie AMS'!AW28-'Energie AME'!AW28</f>
        <v>-6.8304928429999995E-2</v>
      </c>
      <c r="AX28" s="36">
        <f>'Energie AMS'!AX28-'Energie AME'!AX28</f>
        <v>-6.8512221009999999E-2</v>
      </c>
      <c r="AY28" s="18"/>
    </row>
    <row r="29" spans="1:51" x14ac:dyDescent="0.25">
      <c r="A29" s="164"/>
      <c r="B29" s="167"/>
      <c r="C29" t="s">
        <v>159</v>
      </c>
      <c r="D29" s="23">
        <f>'Variables AMS'!B574</f>
        <v>0.29584764130791702</v>
      </c>
      <c r="E29" s="23">
        <f>'Variables AMS'!C574</f>
        <v>0.300597570883747</v>
      </c>
      <c r="F29" s="23">
        <f>'Variables AMS'!D574</f>
        <v>0.30706948579999999</v>
      </c>
      <c r="G29" s="23">
        <f>'Variables AMS'!E574</f>
        <v>0.65474226410000003</v>
      </c>
      <c r="H29" s="23">
        <f>'Variables AMS'!F574</f>
        <v>0.98938788629999996</v>
      </c>
      <c r="I29" s="23">
        <f>'Variables AMS'!G574</f>
        <v>1.191330459</v>
      </c>
      <c r="J29" s="23">
        <f>'Variables AMS'!H574</f>
        <v>1.4861651769999999</v>
      </c>
      <c r="K29" s="23">
        <f>'Variables AMS'!I574</f>
        <v>1.7591862170000001</v>
      </c>
      <c r="L29" s="23">
        <f>'Variables AMS'!J574</f>
        <v>1.9607946549999999</v>
      </c>
      <c r="M29" s="23">
        <f>'Variables AMS'!K574</f>
        <v>2.0825343529999998</v>
      </c>
      <c r="N29" s="23">
        <f>'Variables AMS'!L574</f>
        <v>2.1417784630000001</v>
      </c>
      <c r="O29" s="23">
        <f>'Variables AMS'!M574</f>
        <v>2.094980708</v>
      </c>
      <c r="P29" s="23">
        <f>'Variables AMS'!N574</f>
        <v>2.2292512160000002</v>
      </c>
      <c r="Q29" s="23">
        <f>'Variables AMS'!O574</f>
        <v>2.4570620550000002</v>
      </c>
      <c r="R29" s="23">
        <f>'Variables AMS'!P574</f>
        <v>2.7386938120000002</v>
      </c>
      <c r="S29" s="36">
        <f>'Energie AMS'!S29-'Energie AME'!S29</f>
        <v>0</v>
      </c>
      <c r="T29" s="36">
        <f>'Energie AMS'!T29-'Energie AME'!T29</f>
        <v>0</v>
      </c>
      <c r="U29" s="36">
        <f>'Energie AMS'!U29-'Energie AME'!U29</f>
        <v>0</v>
      </c>
      <c r="V29" s="36">
        <f>'Energie AMS'!V29-'Energie AME'!V29</f>
        <v>0</v>
      </c>
      <c r="W29" s="36">
        <f>'Energie AMS'!W29-'Energie AME'!W29</f>
        <v>-5.4833835999999803E-2</v>
      </c>
      <c r="X29" s="36">
        <f>'Energie AMS'!X29-'Energie AME'!X29</f>
        <v>-0.24031327099999977</v>
      </c>
      <c r="Y29" s="36">
        <f>'Energie AMS'!Y29-'Energie AME'!Y29</f>
        <v>-0.50199722899999966</v>
      </c>
      <c r="Z29" s="36">
        <f>'Energie AMS'!Z29-'Energie AME'!Z29</f>
        <v>-0.607664282</v>
      </c>
      <c r="AA29" s="36">
        <f>'Energie AMS'!AA29-'Energie AME'!AA29</f>
        <v>-0.73707288599999998</v>
      </c>
      <c r="AB29" s="36">
        <f>'Energie AMS'!AB29-'Energie AME'!AB29</f>
        <v>-0.88410354299999927</v>
      </c>
      <c r="AC29" s="36">
        <f>'Energie AMS'!AC29-'Energie AME'!AC29</f>
        <v>-0.92798355600000004</v>
      </c>
      <c r="AD29" s="36">
        <f>'Energie AMS'!AD29-'Energie AME'!AD29</f>
        <v>-0.97641726099999993</v>
      </c>
      <c r="AE29" s="36">
        <f>'Energie AMS'!AE29-'Energie AME'!AE29</f>
        <v>-0.75623882700000067</v>
      </c>
      <c r="AF29" s="36">
        <f>'Energie AMS'!AF29-'Energie AME'!AF29</f>
        <v>-0.55263391200000012</v>
      </c>
      <c r="AG29" s="36">
        <f>'Energie AMS'!AG29-'Energie AME'!AG29</f>
        <v>-0.36108260200000064</v>
      </c>
      <c r="AH29" s="36">
        <f>'Energie AMS'!AH29-'Energie AME'!AH29</f>
        <v>-0.2793623519999997</v>
      </c>
      <c r="AI29" s="36">
        <f>'Energie AMS'!AI29-'Energie AME'!AI29</f>
        <v>-0.22147609700000004</v>
      </c>
      <c r="AJ29" s="36">
        <f>'Energie AMS'!AJ29-'Energie AME'!AJ29</f>
        <v>-0.1150488480000007</v>
      </c>
      <c r="AK29" s="36">
        <f>'Energie AMS'!AK29-'Energie AME'!AK29</f>
        <v>-2.5118439999999964E-2</v>
      </c>
      <c r="AL29" s="36">
        <f>'Energie AMS'!AL29-'Energie AME'!AL29</f>
        <v>5.380981099999893E-2</v>
      </c>
      <c r="AM29" s="36">
        <f>'Energie AMS'!AM29-'Energie AME'!AM29</f>
        <v>0.12742768700000084</v>
      </c>
      <c r="AN29" s="36">
        <f>'Energie AMS'!AN29-'Energie AME'!AN29</f>
        <v>0.1835751099999996</v>
      </c>
      <c r="AO29" s="36">
        <f>'Energie AMS'!AO29-'Energie AME'!AO29</f>
        <v>0.30731478000000045</v>
      </c>
      <c r="AP29" s="36">
        <f>'Energie AMS'!AP29-'Energie AME'!AP29</f>
        <v>0.41751812999999949</v>
      </c>
      <c r="AQ29" s="36">
        <f>'Energie AMS'!AQ29-'Energie AME'!AQ29</f>
        <v>0.51789096000000079</v>
      </c>
      <c r="AR29" s="36">
        <f>'Energie AMS'!AR29-'Energie AME'!AR29</f>
        <v>0.60833854000000009</v>
      </c>
      <c r="AS29" s="36">
        <f>'Energie AMS'!AS29-'Energie AME'!AS29</f>
        <v>0.6819188399999998</v>
      </c>
      <c r="AT29" s="36">
        <f>'Energie AMS'!AT29-'Energie AME'!AT29</f>
        <v>0.80429772000000099</v>
      </c>
      <c r="AU29" s="36">
        <f>'Energie AMS'!AU29-'Energie AME'!AU29</f>
        <v>0.93004048999999966</v>
      </c>
      <c r="AV29" s="36">
        <f>'Energie AMS'!AV29-'Energie AME'!AV29</f>
        <v>1.0494172300000013</v>
      </c>
      <c r="AW29" s="36">
        <f>'Energie AMS'!AW29-'Energie AME'!AW29</f>
        <v>1.1595089299999994</v>
      </c>
      <c r="AX29" s="36">
        <f>'Energie AMS'!AX29-'Energie AME'!AX29</f>
        <v>1.2554303999999998</v>
      </c>
      <c r="AY29" s="18"/>
    </row>
    <row r="30" spans="1:51" x14ac:dyDescent="0.25">
      <c r="A30" s="164"/>
      <c r="B30" s="167"/>
      <c r="C30" t="s">
        <v>160</v>
      </c>
      <c r="D30" s="23">
        <f>'Variables AMS'!B575</f>
        <v>6.65657192942814E-2</v>
      </c>
      <c r="E30" s="23">
        <f>'Variables AMS'!C575</f>
        <v>6.7634453448843099E-2</v>
      </c>
      <c r="F30" s="23">
        <f>'Variables AMS'!D575</f>
        <v>6.9090634299999995E-2</v>
      </c>
      <c r="G30" s="23">
        <f>'Variables AMS'!E575</f>
        <v>9.4406599399999999E-2</v>
      </c>
      <c r="H30" s="23">
        <f>'Variables AMS'!F575</f>
        <v>0.12835722560000001</v>
      </c>
      <c r="I30" s="23">
        <f>'Variables AMS'!G575</f>
        <v>0.15880265730000001</v>
      </c>
      <c r="J30" s="23">
        <f>'Variables AMS'!H575</f>
        <v>0.21907510450000001</v>
      </c>
      <c r="K30" s="23">
        <f>'Variables AMS'!I575</f>
        <v>0.30117638670000002</v>
      </c>
      <c r="L30" s="23">
        <f>'Variables AMS'!J575</f>
        <v>0.40476941729999999</v>
      </c>
      <c r="M30" s="23">
        <f>'Variables AMS'!K575</f>
        <v>0.5354909457</v>
      </c>
      <c r="N30" s="23">
        <f>'Variables AMS'!L575</f>
        <v>0.70825271720000005</v>
      </c>
      <c r="O30" s="23">
        <f>'Variables AMS'!M575</f>
        <v>0.92326874140000004</v>
      </c>
      <c r="P30" s="23">
        <f>'Variables AMS'!N575</f>
        <v>0.98244244290000005</v>
      </c>
      <c r="Q30" s="23">
        <f>'Variables AMS'!O575</f>
        <v>1.0828398480000001</v>
      </c>
      <c r="R30" s="23">
        <f>'Variables AMS'!P575</f>
        <v>1.2069564079999999</v>
      </c>
      <c r="S30" s="36">
        <f>'Energie AMS'!S30-'Energie AME'!S30</f>
        <v>0</v>
      </c>
      <c r="T30" s="36">
        <f>'Energie AMS'!T30-'Energie AME'!T30</f>
        <v>0</v>
      </c>
      <c r="U30" s="36">
        <f>'Energie AMS'!U30-'Energie AME'!U30</f>
        <v>0</v>
      </c>
      <c r="V30" s="36">
        <f>'Energie AMS'!V30-'Energie AME'!V30</f>
        <v>0</v>
      </c>
      <c r="W30" s="36">
        <f>'Energie AMS'!W30-'Energie AME'!W30</f>
        <v>-2.3250168000000127E-2</v>
      </c>
      <c r="X30" s="36">
        <f>'Energie AMS'!X30-'Energie AME'!X30</f>
        <v>6.756107499999997E-2</v>
      </c>
      <c r="Y30" s="36">
        <f>'Energie AMS'!Y30-'Energie AME'!Y30</f>
        <v>0.11495439500000004</v>
      </c>
      <c r="Z30" s="36">
        <f>'Energie AMS'!Z30-'Energie AME'!Z30</f>
        <v>0.3006180249999999</v>
      </c>
      <c r="AA30" s="36">
        <f>'Energie AMS'!AA30-'Energie AME'!AA30</f>
        <v>0.46938458800000005</v>
      </c>
      <c r="AB30" s="36">
        <f>'Energie AMS'!AB30-'Energie AME'!AB30</f>
        <v>0.62372914800000023</v>
      </c>
      <c r="AC30" s="36">
        <f>'Energie AMS'!AC30-'Energie AME'!AC30</f>
        <v>0.77109727800000005</v>
      </c>
      <c r="AD30" s="36">
        <f>'Energie AMS'!AD30-'Energie AME'!AD30</f>
        <v>0.91441013900000012</v>
      </c>
      <c r="AE30" s="36">
        <f>'Energie AMS'!AE30-'Energie AME'!AE30</f>
        <v>0.89729415300000026</v>
      </c>
      <c r="AF30" s="36">
        <f>'Energie AMS'!AF30-'Energie AME'!AF30</f>
        <v>0.87156383999999987</v>
      </c>
      <c r="AG30" s="36">
        <f>'Energie AMS'!AG30-'Energie AME'!AG30</f>
        <v>0.83933869900000024</v>
      </c>
      <c r="AH30" s="36">
        <f>'Energie AMS'!AH30-'Energie AME'!AH30</f>
        <v>0.73026222399999963</v>
      </c>
      <c r="AI30" s="36">
        <f>'Energie AMS'!AI30-'Energie AME'!AI30</f>
        <v>0.60769444099999959</v>
      </c>
      <c r="AJ30" s="36">
        <f>'Energie AMS'!AJ30-'Energie AME'!AJ30</f>
        <v>0.43354713</v>
      </c>
      <c r="AK30" s="36">
        <f>'Energie AMS'!AK30-'Energie AME'!AK30</f>
        <v>0.25086376799999943</v>
      </c>
      <c r="AL30" s="36">
        <f>'Energie AMS'!AL30-'Energie AME'!AL30</f>
        <v>6.3109000999999942E-2</v>
      </c>
      <c r="AM30" s="36">
        <f>'Energie AMS'!AM30-'Energie AME'!AM30</f>
        <v>-0.12638888599999998</v>
      </c>
      <c r="AN30" s="36">
        <f>'Energie AMS'!AN30-'Energie AME'!AN30</f>
        <v>-0.32548188400000022</v>
      </c>
      <c r="AO30" s="36">
        <f>'Energie AMS'!AO30-'Energie AME'!AO30</f>
        <v>-0.48743136700000012</v>
      </c>
      <c r="AP30" s="36">
        <f>'Energie AMS'!AP30-'Energie AME'!AP30</f>
        <v>-0.65606411799999975</v>
      </c>
      <c r="AQ30" s="36">
        <f>'Energie AMS'!AQ30-'Energie AME'!AQ30</f>
        <v>-0.82896614200000052</v>
      </c>
      <c r="AR30" s="36">
        <f>'Energie AMS'!AR30-'Energie AME'!AR30</f>
        <v>-1.006369845</v>
      </c>
      <c r="AS30" s="36">
        <f>'Energie AMS'!AS30-'Energie AME'!AS30</f>
        <v>-1.1918501890000002</v>
      </c>
      <c r="AT30" s="36">
        <f>'Energie AMS'!AT30-'Energie AME'!AT30</f>
        <v>-1.2415114300000001</v>
      </c>
      <c r="AU30" s="36">
        <f>'Energie AMS'!AU30-'Energie AME'!AU30</f>
        <v>-1.2870012859999997</v>
      </c>
      <c r="AV30" s="36">
        <f>'Energie AMS'!AV30-'Energie AME'!AV30</f>
        <v>-1.334308354</v>
      </c>
      <c r="AW30" s="36">
        <f>'Energie AMS'!AW30-'Energie AME'!AW30</f>
        <v>-1.3849190650000001</v>
      </c>
      <c r="AX30" s="36">
        <f>'Energie AMS'!AX30-'Energie AME'!AX30</f>
        <v>-1.4420890890000004</v>
      </c>
    </row>
    <row r="31" spans="1:51" x14ac:dyDescent="0.25">
      <c r="A31" s="164"/>
      <c r="B31" s="167"/>
      <c r="C31" t="s">
        <v>237</v>
      </c>
      <c r="D31" s="23">
        <f>'Variables AMS'!B576</f>
        <v>3.32767453113023</v>
      </c>
      <c r="E31" s="23">
        <f>'Variables AMS'!C576</f>
        <v>3.3811014220943498</v>
      </c>
      <c r="F31" s="23">
        <f>'Variables AMS'!D576</f>
        <v>3.4538970899999999</v>
      </c>
      <c r="G31" s="23">
        <f>'Variables AMS'!E576</f>
        <v>3.4224640480000001</v>
      </c>
      <c r="H31" s="23">
        <f>'Variables AMS'!F576</f>
        <v>3.3744514840000002</v>
      </c>
      <c r="I31" s="23">
        <f>'Variables AMS'!G576</f>
        <v>3.0275195689999999</v>
      </c>
      <c r="J31" s="23">
        <f>'Variables AMS'!H576</f>
        <v>3.0287857119999999</v>
      </c>
      <c r="K31" s="23">
        <f>'Variables AMS'!I576</f>
        <v>3.0195537579999998</v>
      </c>
      <c r="L31" s="23">
        <f>'Variables AMS'!J576</f>
        <v>2.9429024429999999</v>
      </c>
      <c r="M31" s="23">
        <f>'Variables AMS'!K576</f>
        <v>2.8233624389999998</v>
      </c>
      <c r="N31" s="23">
        <f>'Variables AMS'!L576</f>
        <v>2.7080025989999998</v>
      </c>
      <c r="O31" s="23">
        <f>'Variables AMS'!M576</f>
        <v>2.5599724190000002</v>
      </c>
      <c r="P31" s="23">
        <f>'Variables AMS'!N576</f>
        <v>2.7240449550000001</v>
      </c>
      <c r="Q31" s="23">
        <f>'Variables AMS'!O576</f>
        <v>3.0024195790000001</v>
      </c>
      <c r="R31" s="23">
        <f>'Variables AMS'!P576</f>
        <v>3.3465609490000001</v>
      </c>
      <c r="S31" s="36">
        <f>'Energie AMS'!S31-'Energie AME'!S31</f>
        <v>0</v>
      </c>
      <c r="T31" s="36">
        <f>'Energie AMS'!T31-'Energie AME'!T31</f>
        <v>0</v>
      </c>
      <c r="U31" s="36">
        <f>'Energie AMS'!U31-'Energie AME'!U31</f>
        <v>0</v>
      </c>
      <c r="V31" s="36">
        <f>'Energie AMS'!V31-'Energie AME'!V31</f>
        <v>0</v>
      </c>
      <c r="W31" s="36">
        <f>'Energie AMS'!W31-'Energie AME'!W31</f>
        <v>-6.6134954999999884E-2</v>
      </c>
      <c r="X31" s="36">
        <f>'Energie AMS'!X31-'Energie AME'!X31</f>
        <v>-6.5132319999996469E-3</v>
      </c>
      <c r="Y31" s="36">
        <f>'Energie AMS'!Y31-'Energie AME'!Y31</f>
        <v>-3.9307860000000083E-2</v>
      </c>
      <c r="Z31" s="36">
        <f>'Energie AMS'!Z31-'Energie AME'!Z31</f>
        <v>-0.10324380100000052</v>
      </c>
      <c r="AA31" s="36">
        <f>'Energie AMS'!AA31-'Energie AME'!AA31</f>
        <v>-0.17812290399999942</v>
      </c>
      <c r="AB31" s="36">
        <f>'Energie AMS'!AB31-'Energie AME'!AB31</f>
        <v>-0.25698244600000031</v>
      </c>
      <c r="AC31" s="36">
        <f>'Energie AMS'!AC31-'Energie AME'!AC31</f>
        <v>-0.32475921099999994</v>
      </c>
      <c r="AD31" s="36">
        <f>'Energie AMS'!AD31-'Energie AME'!AD31</f>
        <v>-0.38949711800000042</v>
      </c>
      <c r="AE31" s="36">
        <f>'Energie AMS'!AE31-'Energie AME'!AE31</f>
        <v>-0.42959208800000059</v>
      </c>
      <c r="AF31" s="36">
        <f>'Energie AMS'!AF31-'Energie AME'!AF31</f>
        <v>-0.47287542000000027</v>
      </c>
      <c r="AG31" s="36">
        <f>'Energie AMS'!AG31-'Energie AME'!AG31</f>
        <v>-0.51630309200000024</v>
      </c>
      <c r="AH31" s="36">
        <f>'Energie AMS'!AH31-'Energie AME'!AH31</f>
        <v>-0.61055550800000002</v>
      </c>
      <c r="AI31" s="36">
        <f>'Energie AMS'!AI31-'Energie AME'!AI31</f>
        <v>-0.70743267500000062</v>
      </c>
      <c r="AJ31" s="36">
        <f>'Energie AMS'!AJ31-'Energie AME'!AJ31</f>
        <v>-0.82023271999999992</v>
      </c>
      <c r="AK31" s="36">
        <f>'Energie AMS'!AK31-'Energie AME'!AK31</f>
        <v>-0.93480860999999971</v>
      </c>
      <c r="AL31" s="36">
        <f>'Energie AMS'!AL31-'Energie AME'!AL31</f>
        <v>-1.0482391489999996</v>
      </c>
      <c r="AM31" s="36">
        <f>'Energie AMS'!AM31-'Energie AME'!AM31</f>
        <v>-1.1377332820000006</v>
      </c>
      <c r="AN31" s="36">
        <f>'Energie AMS'!AN31-'Energie AME'!AN31</f>
        <v>-1.230620643</v>
      </c>
      <c r="AO31" s="36">
        <f>'Energie AMS'!AO31-'Energie AME'!AO31</f>
        <v>-1.2767370900000001</v>
      </c>
      <c r="AP31" s="36">
        <f>'Energie AMS'!AP31-'Energie AME'!AP31</f>
        <v>-1.3237655069999996</v>
      </c>
      <c r="AQ31" s="36">
        <f>'Energie AMS'!AQ31-'Energie AME'!AQ31</f>
        <v>-1.3701758490000002</v>
      </c>
      <c r="AR31" s="36">
        <f>'Energie AMS'!AR31-'Energie AME'!AR31</f>
        <v>-1.4164268130000002</v>
      </c>
      <c r="AS31" s="36">
        <f>'Energie AMS'!AS31-'Energie AME'!AS31</f>
        <v>-1.464247393</v>
      </c>
      <c r="AT31" s="36">
        <f>'Energie AMS'!AT31-'Energie AME'!AT31</f>
        <v>-1.5110884069999999</v>
      </c>
      <c r="AU31" s="36">
        <f>'Energie AMS'!AU31-'Energie AME'!AU31</f>
        <v>-1.5539091030000001</v>
      </c>
      <c r="AV31" s="36">
        <f>'Energie AMS'!AV31-'Energie AME'!AV31</f>
        <v>-1.596114585</v>
      </c>
      <c r="AW31" s="36">
        <f>'Energie AMS'!AW31-'Energie AME'!AW31</f>
        <v>-1.6383813719999996</v>
      </c>
      <c r="AX31" s="36">
        <f>'Energie AMS'!AX31-'Energie AME'!AX31</f>
        <v>-1.6825031529999994</v>
      </c>
      <c r="AY31" s="18"/>
    </row>
    <row r="32" spans="1:51" x14ac:dyDescent="0.25">
      <c r="A32" s="164"/>
      <c r="B32" s="167"/>
      <c r="C32" t="s">
        <v>161</v>
      </c>
      <c r="D32" s="23">
        <f>'Variables AMS'!B577</f>
        <v>0.21556468620722</v>
      </c>
      <c r="E32" s="23">
        <f>'Variables AMS'!C577</f>
        <v>0.21902564697065</v>
      </c>
      <c r="F32" s="23">
        <f>'Variables AMS'!D577</f>
        <v>0.223741305</v>
      </c>
      <c r="G32" s="23">
        <f>'Variables AMS'!E577</f>
        <v>0.25758870309999998</v>
      </c>
      <c r="H32" s="23">
        <f>'Variables AMS'!F577</f>
        <v>0.29508168239999999</v>
      </c>
      <c r="I32" s="23">
        <f>'Variables AMS'!G577</f>
        <v>0.3075935085</v>
      </c>
      <c r="J32" s="23">
        <f>'Variables AMS'!H577</f>
        <v>0.35752786800000003</v>
      </c>
      <c r="K32" s="23">
        <f>'Variables AMS'!I577</f>
        <v>0.41412863560000002</v>
      </c>
      <c r="L32" s="23">
        <f>'Variables AMS'!J577</f>
        <v>0.4689424042</v>
      </c>
      <c r="M32" s="23">
        <f>'Variables AMS'!K577</f>
        <v>0.5227107325</v>
      </c>
      <c r="N32" s="23">
        <f>'Variables AMS'!L577</f>
        <v>0.58249876069999995</v>
      </c>
      <c r="O32" s="23">
        <f>'Variables AMS'!M577</f>
        <v>0.63978250449999996</v>
      </c>
      <c r="P32" s="23">
        <f>'Variables AMS'!N577</f>
        <v>0.58659031449999999</v>
      </c>
      <c r="Q32" s="23">
        <f>'Variables AMS'!O577</f>
        <v>0.55806340350000005</v>
      </c>
      <c r="R32" s="23">
        <f>'Variables AMS'!P577</f>
        <v>0.53699430199999998</v>
      </c>
      <c r="S32" s="36">
        <f>'Energie AMS'!S32-'Energie AME'!S32</f>
        <v>0</v>
      </c>
      <c r="T32" s="36">
        <f>'Energie AMS'!T32-'Energie AME'!T32</f>
        <v>0</v>
      </c>
      <c r="U32" s="36">
        <f>'Energie AMS'!U32-'Energie AME'!U32</f>
        <v>0</v>
      </c>
      <c r="V32" s="36">
        <f>'Energie AMS'!V32-'Energie AME'!V32</f>
        <v>0</v>
      </c>
      <c r="W32" s="36">
        <f>'Energie AMS'!W32-'Energie AME'!W32</f>
        <v>-7.9833093000000188E-3</v>
      </c>
      <c r="X32" s="36">
        <f>'Energie AMS'!X32-'Energie AME'!X32</f>
        <v>-0.10637972220000003</v>
      </c>
      <c r="Y32" s="36">
        <f>'Energie AMS'!Y32-'Energie AME'!Y32</f>
        <v>-0.2152746016</v>
      </c>
      <c r="Z32" s="36">
        <f>'Energie AMS'!Z32-'Energie AME'!Z32</f>
        <v>-0.28181560560000007</v>
      </c>
      <c r="AA32" s="36">
        <f>'Energie AMS'!AA32-'Energie AME'!AA32</f>
        <v>-0.35069223140000005</v>
      </c>
      <c r="AB32" s="36">
        <f>'Energie AMS'!AB32-'Energie AME'!AB32</f>
        <v>-0.42063047200000003</v>
      </c>
      <c r="AC32" s="36">
        <f>'Energie AMS'!AC32-'Energie AME'!AC32</f>
        <v>-0.48911967699999992</v>
      </c>
      <c r="AD32" s="36">
        <f>'Energie AMS'!AD32-'Energie AME'!AD32</f>
        <v>-0.55809381280000014</v>
      </c>
      <c r="AE32" s="36">
        <f>'Energie AMS'!AE32-'Energie AME'!AE32</f>
        <v>-0.55781844300000005</v>
      </c>
      <c r="AF32" s="36">
        <f>'Energie AMS'!AF32-'Energie AME'!AF32</f>
        <v>-0.55876632479999988</v>
      </c>
      <c r="AG32" s="36">
        <f>'Energie AMS'!AG32-'Energie AME'!AG32</f>
        <v>-0.56019451090000005</v>
      </c>
      <c r="AH32" s="36">
        <f>'Energie AMS'!AH32-'Energie AME'!AH32</f>
        <v>-0.56896711599999994</v>
      </c>
      <c r="AI32" s="36">
        <f>'Energie AMS'!AI32-'Energie AME'!AI32</f>
        <v>-0.57902638350000002</v>
      </c>
      <c r="AJ32" s="36">
        <f>'Energie AMS'!AJ32-'Energie AME'!AJ32</f>
        <v>-0.63293998790000006</v>
      </c>
      <c r="AK32" s="36">
        <f>'Energie AMS'!AK32-'Energie AME'!AK32</f>
        <v>-0.68816921689999988</v>
      </c>
      <c r="AL32" s="36">
        <f>'Energie AMS'!AL32-'Energie AME'!AL32</f>
        <v>-0.74408646229999997</v>
      </c>
      <c r="AM32" s="36">
        <f>'Energie AMS'!AM32-'Energie AME'!AM32</f>
        <v>-0.80146708479999995</v>
      </c>
      <c r="AN32" s="36">
        <f>'Energie AMS'!AN32-'Energie AME'!AN32</f>
        <v>-0.86002776549999993</v>
      </c>
      <c r="AO32" s="36">
        <f>'Energie AMS'!AO32-'Energie AME'!AO32</f>
        <v>-0.88507255409999996</v>
      </c>
      <c r="AP32" s="36">
        <f>'Energie AMS'!AP32-'Energie AME'!AP32</f>
        <v>-0.91032024870000006</v>
      </c>
      <c r="AQ32" s="36">
        <f>'Energie AMS'!AQ32-'Energie AME'!AQ32</f>
        <v>-0.93532388579999992</v>
      </c>
      <c r="AR32" s="36">
        <f>'Energie AMS'!AR32-'Energie AME'!AR32</f>
        <v>-0.96033841689999988</v>
      </c>
      <c r="AS32" s="36">
        <f>'Energie AMS'!AS32-'Energie AME'!AS32</f>
        <v>-0.98562837749999987</v>
      </c>
      <c r="AT32" s="36">
        <f>'Energie AMS'!AT32-'Energie AME'!AT32</f>
        <v>-1.0096624022</v>
      </c>
      <c r="AU32" s="36">
        <f>'Energie AMS'!AU32-'Energie AME'!AU32</f>
        <v>-1.0326099227999999</v>
      </c>
      <c r="AV32" s="36">
        <f>'Energie AMS'!AV32-'Energie AME'!AV32</f>
        <v>-1.0554669832000001</v>
      </c>
      <c r="AW32" s="36">
        <f>'Energie AMS'!AW32-'Energie AME'!AW32</f>
        <v>-1.0783704707000001</v>
      </c>
      <c r="AX32" s="36">
        <f>'Energie AMS'!AX32-'Energie AME'!AX32</f>
        <v>-1.1020099023000001</v>
      </c>
      <c r="AY32" s="18"/>
    </row>
    <row r="33" spans="1:54" x14ac:dyDescent="0.25">
      <c r="A33" s="164"/>
      <c r="B33" s="168" t="s">
        <v>313</v>
      </c>
      <c r="C33" t="s">
        <v>162</v>
      </c>
      <c r="D33" s="23">
        <f>'Variables AMS'!B578</f>
        <v>33.108335480742298</v>
      </c>
      <c r="E33" s="23">
        <f>'Variables AMS'!C578</f>
        <v>33.639900516080203</v>
      </c>
      <c r="F33" s="23">
        <f>'Variables AMS'!D578</f>
        <v>34.363958760000003</v>
      </c>
      <c r="G33" s="23">
        <f>'Variables AMS'!E578</f>
        <v>34.230412209999997</v>
      </c>
      <c r="H33" s="23">
        <f>'Variables AMS'!F578</f>
        <v>32.924722760000002</v>
      </c>
      <c r="I33" s="23">
        <f>'Variables AMS'!G578</f>
        <v>31.190339659999999</v>
      </c>
      <c r="J33" s="23">
        <f>'Variables AMS'!H578</f>
        <v>31.519918239999999</v>
      </c>
      <c r="K33" s="23">
        <f>'Variables AMS'!I578</f>
        <v>31.079563100000001</v>
      </c>
      <c r="L33" s="23">
        <f>'Variables AMS'!J578</f>
        <v>29.520204209999999</v>
      </c>
      <c r="M33" s="23">
        <f>'Variables AMS'!K578</f>
        <v>28.62058948</v>
      </c>
      <c r="N33" s="23">
        <f>'Variables AMS'!L578</f>
        <v>28.4653432</v>
      </c>
      <c r="O33" s="23">
        <f>'Variables AMS'!M578</f>
        <v>28.85890672</v>
      </c>
      <c r="P33" s="23">
        <f>'Variables AMS'!N578</f>
        <v>29.49054404</v>
      </c>
      <c r="Q33" s="23">
        <f>'Variables AMS'!O578</f>
        <v>29.426917889999999</v>
      </c>
      <c r="R33" s="23">
        <f>'Variables AMS'!P578</f>
        <v>27.964111639999999</v>
      </c>
      <c r="S33" s="36">
        <f>'Energie AMS'!S33-'Energie AME'!S33</f>
        <v>0</v>
      </c>
      <c r="T33" s="36">
        <f>'Energie AMS'!T33-'Energie AME'!T33</f>
        <v>0</v>
      </c>
      <c r="U33" s="36">
        <f>'Energie AMS'!U33-'Energie AME'!U33</f>
        <v>0</v>
      </c>
      <c r="V33" s="36">
        <f>'Energie AMS'!V33-'Energie AME'!V33</f>
        <v>0</v>
      </c>
      <c r="W33" s="36">
        <f>'Energie AMS'!W33-'Energie AME'!W33</f>
        <v>0.10545895999999999</v>
      </c>
      <c r="X33" s="36">
        <f>'Energie AMS'!X33-'Energie AME'!X33</f>
        <v>-1.5347190099999999</v>
      </c>
      <c r="Y33" s="36">
        <f>'Energie AMS'!Y33-'Energie AME'!Y33</f>
        <v>-3.45440185</v>
      </c>
      <c r="Z33" s="36">
        <f>'Energie AMS'!Z33-'Energie AME'!Z33</f>
        <v>-4.52349332</v>
      </c>
      <c r="AA33" s="36">
        <f>'Energie AMS'!AA33-'Energie AME'!AA33</f>
        <v>-5.5910077099999995</v>
      </c>
      <c r="AB33" s="36">
        <f>'Energie AMS'!AB33-'Energie AME'!AB33</f>
        <v>-6.6995484699999999</v>
      </c>
      <c r="AC33" s="36">
        <f>'Energie AMS'!AC33-'Energie AME'!AC33</f>
        <v>-8.0512452400000001</v>
      </c>
      <c r="AD33" s="36">
        <f>'Energie AMS'!AD33-'Energie AME'!AD33</f>
        <v>-9.4000517199999987</v>
      </c>
      <c r="AE33" s="36">
        <f>'Energie AMS'!AE33-'Energie AME'!AE33</f>
        <v>-11.00261643</v>
      </c>
      <c r="AF33" s="36">
        <f>'Energie AMS'!AF33-'Energie AME'!AF33</f>
        <v>-12.52759983</v>
      </c>
      <c r="AG33" s="36">
        <f>'Energie AMS'!AG33-'Energie AME'!AG33</f>
        <v>-13.96312337</v>
      </c>
      <c r="AH33" s="36">
        <f>'Energie AMS'!AH33-'Energie AME'!AH33</f>
        <v>-14.762665658</v>
      </c>
      <c r="AI33" s="36">
        <f>'Energie AMS'!AI33-'Energie AME'!AI33</f>
        <v>-15.539965118</v>
      </c>
      <c r="AJ33" s="36">
        <f>'Energie AMS'!AJ33-'Energie AME'!AJ33</f>
        <v>-16.3744516</v>
      </c>
      <c r="AK33" s="36">
        <f>'Energie AMS'!AK33-'Energie AME'!AK33</f>
        <v>-17.170450727999999</v>
      </c>
      <c r="AL33" s="36">
        <f>'Energie AMS'!AL33-'Energie AME'!AL33</f>
        <v>-17.947200062999997</v>
      </c>
      <c r="AM33" s="36">
        <f>'Energie AMS'!AM33-'Energie AME'!AM33</f>
        <v>-17.044898878000001</v>
      </c>
      <c r="AN33" s="36">
        <f>'Energie AMS'!AN33-'Energie AME'!AN33</f>
        <v>-16.215358424000001</v>
      </c>
      <c r="AO33" s="36">
        <f>'Energie AMS'!AO33-'Energie AME'!AO33</f>
        <v>-17.238889555</v>
      </c>
      <c r="AP33" s="36">
        <f>'Energie AMS'!AP33-'Energie AME'!AP33</f>
        <v>-18.233434042999999</v>
      </c>
      <c r="AQ33" s="36">
        <f>'Energie AMS'!AQ33-'Energie AME'!AQ33</f>
        <v>-19.187071412999998</v>
      </c>
      <c r="AR33" s="36">
        <f>'Energie AMS'!AR33-'Energie AME'!AR33</f>
        <v>-20.108066178999998</v>
      </c>
      <c r="AS33" s="36">
        <f>'Energie AMS'!AS33-'Energie AME'!AS33</f>
        <v>-20.998322021</v>
      </c>
      <c r="AT33" s="36">
        <f>'Energie AMS'!AT33-'Energie AME'!AT33</f>
        <v>-20.446193616000002</v>
      </c>
      <c r="AU33" s="36">
        <f>'Energie AMS'!AU33-'Energie AME'!AU33</f>
        <v>-19.914388975000001</v>
      </c>
      <c r="AV33" s="36">
        <f>'Energie AMS'!AV33-'Energie AME'!AV33</f>
        <v>-19.397667194</v>
      </c>
      <c r="AW33" s="36">
        <f>'Energie AMS'!AW33-'Energie AME'!AW33</f>
        <v>-18.894691253000001</v>
      </c>
      <c r="AX33" s="36">
        <f>'Energie AMS'!AX33-'Energie AME'!AX33</f>
        <v>-18.412073883999998</v>
      </c>
      <c r="AY33" s="18"/>
    </row>
    <row r="34" spans="1:54" x14ac:dyDescent="0.25">
      <c r="A34" s="164"/>
      <c r="B34" s="168"/>
      <c r="C34" t="s">
        <v>163</v>
      </c>
      <c r="D34" s="23">
        <f>'Variables AMS'!B579</f>
        <v>1.54983431156195</v>
      </c>
      <c r="E34" s="23">
        <f>'Variables AMS'!C579</f>
        <v>1.57471740274219</v>
      </c>
      <c r="F34" s="23">
        <f>'Variables AMS'!D579</f>
        <v>1.6086112930000001</v>
      </c>
      <c r="G34" s="23">
        <f>'Variables AMS'!E579</f>
        <v>2.6319993460000002</v>
      </c>
      <c r="H34" s="23">
        <f>'Variables AMS'!F579</f>
        <v>3.5168632409999998</v>
      </c>
      <c r="I34" s="23">
        <f>'Variables AMS'!G579</f>
        <v>4.2494234339999997</v>
      </c>
      <c r="J34" s="23">
        <f>'Variables AMS'!H579</f>
        <v>5.1915956059999999</v>
      </c>
      <c r="K34" s="23">
        <f>'Variables AMS'!I579</f>
        <v>5.954783505</v>
      </c>
      <c r="L34" s="23">
        <f>'Variables AMS'!J579</f>
        <v>6.3789346910000004</v>
      </c>
      <c r="M34" s="23">
        <f>'Variables AMS'!K579</f>
        <v>6.78537839</v>
      </c>
      <c r="N34" s="23">
        <f>'Variables AMS'!L579</f>
        <v>7.2052673049999996</v>
      </c>
      <c r="O34" s="23">
        <f>'Variables AMS'!M579</f>
        <v>7.5694795140000002</v>
      </c>
      <c r="P34" s="23">
        <f>'Variables AMS'!N579</f>
        <v>7.8581121420000004</v>
      </c>
      <c r="Q34" s="23">
        <f>'Variables AMS'!O579</f>
        <v>7.9646787430000003</v>
      </c>
      <c r="R34" s="23">
        <f>'Variables AMS'!P579</f>
        <v>7.6869304310000004</v>
      </c>
      <c r="S34" s="36">
        <f>'Energie AMS'!S34-'Energie AME'!S34</f>
        <v>0</v>
      </c>
      <c r="T34" s="36">
        <f>'Energie AMS'!T34-'Energie AME'!T34</f>
        <v>0</v>
      </c>
      <c r="U34" s="36">
        <f>'Energie AMS'!U34-'Energie AME'!U34</f>
        <v>0</v>
      </c>
      <c r="V34" s="36">
        <f>'Energie AMS'!V34-'Energie AME'!V34</f>
        <v>0</v>
      </c>
      <c r="W34" s="36">
        <f>'Energie AMS'!W34-'Energie AME'!W34</f>
        <v>0.33145632599998986</v>
      </c>
      <c r="X34" s="36">
        <f>'Energie AMS'!X34-'Energie AME'!X34</f>
        <v>-0.14175969099999985</v>
      </c>
      <c r="Y34" s="36">
        <f>'Energie AMS'!Y34-'Energie AME'!Y34</f>
        <v>-0.37026515499999935</v>
      </c>
      <c r="Z34" s="36">
        <f>'Energie AMS'!Z34-'Energie AME'!Z34</f>
        <v>-0.57043145400000039</v>
      </c>
      <c r="AA34" s="36">
        <f>'Energie AMS'!AA34-'Energie AME'!AA34</f>
        <v>-0.7828921900000001</v>
      </c>
      <c r="AB34" s="36">
        <f>'Energie AMS'!AB34-'Energie AME'!AB34</f>
        <v>-1.0231521469999905</v>
      </c>
      <c r="AC34" s="36">
        <f>'Energie AMS'!AC34-'Energie AME'!AC34</f>
        <v>-1.373205436000001</v>
      </c>
      <c r="AD34" s="36">
        <f>'Energie AMS'!AD34-'Energie AME'!AD34</f>
        <v>-1.7426834710000012</v>
      </c>
      <c r="AE34" s="36">
        <f>'Energie AMS'!AE34-'Energie AME'!AE34</f>
        <v>-1.4671762270000004</v>
      </c>
      <c r="AF34" s="36">
        <f>'Energie AMS'!AF34-'Energie AME'!AF34</f>
        <v>-1.2094662710000001</v>
      </c>
      <c r="AG34" s="36">
        <f>'Energie AMS'!AG34-'Energie AME'!AG34</f>
        <v>-0.9596589919999996</v>
      </c>
      <c r="AH34" s="36">
        <f>'Energie AMS'!AH34-'Energie AME'!AH34</f>
        <v>-1.1176052090000006</v>
      </c>
      <c r="AI34" s="36">
        <f>'Energie AMS'!AI34-'Energie AME'!AI34</f>
        <v>-1.2826858639999994</v>
      </c>
      <c r="AJ34" s="36">
        <f>'Energie AMS'!AJ34-'Energie AME'!AJ34</f>
        <v>-1.3025302859999996</v>
      </c>
      <c r="AK34" s="36">
        <f>'Energie AMS'!AK34-'Energie AME'!AK34</f>
        <v>-1.3164110940000011</v>
      </c>
      <c r="AL34" s="36">
        <f>'Energie AMS'!AL34-'Energie AME'!AL34</f>
        <v>-1.3342199539999999</v>
      </c>
      <c r="AM34" s="36">
        <f>'Energie AMS'!AM34-'Energie AME'!AM34</f>
        <v>-2.5504009429999996</v>
      </c>
      <c r="AN34" s="36">
        <f>'Energie AMS'!AN34-'Energie AME'!AN34</f>
        <v>-3.6905227429999998</v>
      </c>
      <c r="AO34" s="36">
        <f>'Energie AMS'!AO34-'Energie AME'!AO34</f>
        <v>-3.2132482739999997</v>
      </c>
      <c r="AP34" s="36">
        <f>'Energie AMS'!AP34-'Energie AME'!AP34</f>
        <v>-2.7486686359999997</v>
      </c>
      <c r="AQ34" s="36">
        <f>'Energie AMS'!AQ34-'Energie AME'!AQ34</f>
        <v>-2.2876808530000101</v>
      </c>
      <c r="AR34" s="36">
        <f>'Energie AMS'!AR34-'Energie AME'!AR34</f>
        <v>-1.8274979390000006</v>
      </c>
      <c r="AS34" s="36">
        <f>'Energie AMS'!AS34-'Energie AME'!AS34</f>
        <v>-1.3660463829999987</v>
      </c>
      <c r="AT34" s="36">
        <f>'Energie AMS'!AT34-'Energie AME'!AT34</f>
        <v>-1.9615169629999993</v>
      </c>
      <c r="AU34" s="36">
        <f>'Energie AMS'!AU34-'Energie AME'!AU34</f>
        <v>-2.5282395489999994</v>
      </c>
      <c r="AV34" s="36">
        <f>'Energie AMS'!AV34-'Energie AME'!AV34</f>
        <v>-3.0649172280000005</v>
      </c>
      <c r="AW34" s="36">
        <f>'Energie AMS'!AW34-'Energie AME'!AW34</f>
        <v>-3.5733401759999994</v>
      </c>
      <c r="AX34" s="36">
        <f>'Energie AMS'!AX34-'Energie AME'!AX34</f>
        <v>-4.05888765</v>
      </c>
      <c r="AY34" s="18"/>
    </row>
    <row r="35" spans="1:54" x14ac:dyDescent="0.25">
      <c r="A35" s="164"/>
      <c r="B35" s="168"/>
      <c r="C35" t="s">
        <v>164</v>
      </c>
      <c r="D35" s="23">
        <f>'Variables AMS'!B580</f>
        <v>0.19372928894524399</v>
      </c>
      <c r="E35" s="23">
        <f>'Variables AMS'!C580</f>
        <v>0.196839675342774</v>
      </c>
      <c r="F35" s="23">
        <f>'Variables AMS'!D580</f>
        <v>0.20107641170000001</v>
      </c>
      <c r="G35" s="23">
        <f>'Variables AMS'!E580</f>
        <v>0.19421123270000001</v>
      </c>
      <c r="H35" s="23">
        <f>'Variables AMS'!F580</f>
        <v>0.1811292635</v>
      </c>
      <c r="I35" s="23">
        <f>'Variables AMS'!G580</f>
        <v>0.16637607609999999</v>
      </c>
      <c r="J35" s="23">
        <f>'Variables AMS'!H580</f>
        <v>0.16302722419999999</v>
      </c>
      <c r="K35" s="23">
        <f>'Variables AMS'!I580</f>
        <v>0.15586702120000001</v>
      </c>
      <c r="L35" s="23">
        <f>'Variables AMS'!J580</f>
        <v>0.14354992389999999</v>
      </c>
      <c r="M35" s="23">
        <f>'Variables AMS'!K580</f>
        <v>0.13494800300000001</v>
      </c>
      <c r="N35" s="23">
        <f>'Variables AMS'!L580</f>
        <v>0.13013933729999999</v>
      </c>
      <c r="O35" s="23">
        <f>'Variables AMS'!M580</f>
        <v>0.12793115460000001</v>
      </c>
      <c r="P35" s="23">
        <f>'Variables AMS'!N580</f>
        <v>0.1971696439</v>
      </c>
      <c r="Q35" s="23">
        <f>'Variables AMS'!O580</f>
        <v>0.26348623630000001</v>
      </c>
      <c r="R35" s="23">
        <f>'Variables AMS'!P580</f>
        <v>0.31424161909999998</v>
      </c>
      <c r="S35" s="36">
        <f>'Energie AMS'!S35-'Energie AME'!S35</f>
        <v>0</v>
      </c>
      <c r="T35" s="36">
        <f>'Energie AMS'!T35-'Energie AME'!T35</f>
        <v>0</v>
      </c>
      <c r="U35" s="36">
        <f>'Energie AMS'!U35-'Energie AME'!U35</f>
        <v>0</v>
      </c>
      <c r="V35" s="36">
        <f>'Energie AMS'!V35-'Energie AME'!V35</f>
        <v>0</v>
      </c>
      <c r="W35" s="36">
        <f>'Energie AMS'!W35-'Energie AME'!W35</f>
        <v>2.9087101000000004E-2</v>
      </c>
      <c r="X35" s="36">
        <f>'Energie AMS'!X35-'Energie AME'!X35</f>
        <v>0.40917387790000004</v>
      </c>
      <c r="Y35" s="36">
        <f>'Energie AMS'!Y35-'Energie AME'!Y35</f>
        <v>0.77140684270000004</v>
      </c>
      <c r="Z35" s="36">
        <f>'Energie AMS'!Z35-'Energie AME'!Z35</f>
        <v>1.1359344161</v>
      </c>
      <c r="AA35" s="36">
        <f>'Energie AMS'!AA35-'Energie AME'!AA35</f>
        <v>1.4861090080000001</v>
      </c>
      <c r="AB35" s="36">
        <f>'Energie AMS'!AB35-'Energie AME'!AB35</f>
        <v>1.8162117935000002</v>
      </c>
      <c r="AC35" s="36">
        <f>'Energie AMS'!AC35-'Energie AME'!AC35</f>
        <v>2.0357086311999999</v>
      </c>
      <c r="AD35" s="36">
        <f>'Energie AMS'!AD35-'Energie AME'!AD35</f>
        <v>2.2295226027999999</v>
      </c>
      <c r="AE35" s="36">
        <f>'Energie AMS'!AE35-'Energie AME'!AE35</f>
        <v>2.6825190507999999</v>
      </c>
      <c r="AF35" s="36">
        <f>'Energie AMS'!AF35-'Energie AME'!AF35</f>
        <v>3.1155043668000002</v>
      </c>
      <c r="AG35" s="36">
        <f>'Energie AMS'!AG35-'Energie AME'!AG35</f>
        <v>3.5325245850000004</v>
      </c>
      <c r="AH35" s="36">
        <f>'Energie AMS'!AH35-'Energie AME'!AH35</f>
        <v>3.8236603822999999</v>
      </c>
      <c r="AI35" s="36">
        <f>'Energie AMS'!AI35-'Energie AME'!AI35</f>
        <v>4.0983991248999994</v>
      </c>
      <c r="AJ35" s="36">
        <f>'Energie AMS'!AJ35-'Energie AME'!AJ35</f>
        <v>4.4578914755999994</v>
      </c>
      <c r="AK35" s="36">
        <f>'Energie AMS'!AK35-'Energie AME'!AK35</f>
        <v>4.8094998323000002</v>
      </c>
      <c r="AL35" s="36">
        <f>'Energie AMS'!AL35-'Energie AME'!AL35</f>
        <v>5.1485010215999996</v>
      </c>
      <c r="AM35" s="36">
        <f>'Energie AMS'!AM35-'Energie AME'!AM35</f>
        <v>5.1818424234</v>
      </c>
      <c r="AN35" s="36">
        <f>'Energie AMS'!AN35-'Energie AME'!AN35</f>
        <v>5.2049859117999997</v>
      </c>
      <c r="AO35" s="36">
        <f>'Energie AMS'!AO35-'Energie AME'!AO35</f>
        <v>5.4701744392</v>
      </c>
      <c r="AP35" s="36">
        <f>'Energie AMS'!AP35-'Energie AME'!AP35</f>
        <v>5.7330438906000003</v>
      </c>
      <c r="AQ35" s="36">
        <f>'Energie AMS'!AQ35-'Energie AME'!AQ35</f>
        <v>5.9972631172999993</v>
      </c>
      <c r="AR35" s="36">
        <f>'Energie AMS'!AR35-'Energie AME'!AR35</f>
        <v>6.2688516907</v>
      </c>
      <c r="AS35" s="36">
        <f>'Energie AMS'!AS35-'Energie AME'!AS35</f>
        <v>6.5449353296999995</v>
      </c>
      <c r="AT35" s="36">
        <f>'Energie AMS'!AT35-'Energie AME'!AT35</f>
        <v>6.6426627370000002</v>
      </c>
      <c r="AU35" s="36">
        <f>'Energie AMS'!AU35-'Energie AME'!AU35</f>
        <v>6.7305499037000001</v>
      </c>
      <c r="AV35" s="36">
        <f>'Energie AMS'!AV35-'Energie AME'!AV35</f>
        <v>6.8122744748999997</v>
      </c>
      <c r="AW35" s="36">
        <f>'Energie AMS'!AW35-'Energie AME'!AW35</f>
        <v>6.8888004059999997</v>
      </c>
      <c r="AX35" s="36">
        <f>'Energie AMS'!AX35-'Energie AME'!AX35</f>
        <v>6.9625488489999992</v>
      </c>
      <c r="AY35" s="18"/>
    </row>
    <row r="36" spans="1:54" x14ac:dyDescent="0.25">
      <c r="A36" s="164"/>
      <c r="B36" s="168"/>
      <c r="C36" t="s">
        <v>165</v>
      </c>
      <c r="D36" s="23">
        <f>'Variables AMS'!B581</f>
        <v>0.57343869527792402</v>
      </c>
      <c r="E36" s="23">
        <f>'Variables AMS'!C581</f>
        <v>0.58264543901461296</v>
      </c>
      <c r="F36" s="23">
        <f>'Variables AMS'!D581</f>
        <v>0.5951861786</v>
      </c>
      <c r="G36" s="23">
        <f>'Variables AMS'!E581</f>
        <v>0.58658068559999998</v>
      </c>
      <c r="H36" s="23">
        <f>'Variables AMS'!F581</f>
        <v>0.55821787349999996</v>
      </c>
      <c r="I36" s="23">
        <f>'Variables AMS'!G581</f>
        <v>0.52319995399999997</v>
      </c>
      <c r="J36" s="23">
        <f>'Variables AMS'!H581</f>
        <v>0.52311678669999995</v>
      </c>
      <c r="K36" s="23">
        <f>'Variables AMS'!I581</f>
        <v>0.51033395029999995</v>
      </c>
      <c r="L36" s="23">
        <f>'Variables AMS'!J581</f>
        <v>0.47958423119999999</v>
      </c>
      <c r="M36" s="23">
        <f>'Variables AMS'!K581</f>
        <v>0.46003417260000001</v>
      </c>
      <c r="N36" s="23">
        <f>'Variables AMS'!L581</f>
        <v>0.45268272840000001</v>
      </c>
      <c r="O36" s="23">
        <f>'Variables AMS'!M581</f>
        <v>0.45407057200000001</v>
      </c>
      <c r="P36" s="23">
        <f>'Variables AMS'!N581</f>
        <v>0.68304087889999998</v>
      </c>
      <c r="Q36" s="23">
        <f>'Variables AMS'!O581</f>
        <v>0.90159993319999998</v>
      </c>
      <c r="R36" s="23">
        <f>'Variables AMS'!P581</f>
        <v>1.0672907469999999</v>
      </c>
      <c r="S36" s="36">
        <f>'Energie AMS'!S36-'Energie AME'!S36</f>
        <v>0</v>
      </c>
      <c r="T36" s="36">
        <f>'Energie AMS'!T36-'Energie AME'!T36</f>
        <v>0</v>
      </c>
      <c r="U36" s="36">
        <f>'Energie AMS'!U36-'Energie AME'!U36</f>
        <v>0</v>
      </c>
      <c r="V36" s="36">
        <f>'Energie AMS'!V36-'Energie AME'!V36</f>
        <v>0</v>
      </c>
      <c r="W36" s="36">
        <f>'Energie AMS'!W36-'Energie AME'!W36</f>
        <v>3.0022270999999989E-2</v>
      </c>
      <c r="X36" s="36">
        <f>'Energie AMS'!X36-'Energie AME'!X36</f>
        <v>0.11586268899999985</v>
      </c>
      <c r="Y36" s="36">
        <f>'Energie AMS'!Y36-'Energie AME'!Y36</f>
        <v>0.23917842270000012</v>
      </c>
      <c r="Z36" s="36">
        <f>'Energie AMS'!Z36-'Energie AME'!Z36</f>
        <v>0.24990949149999997</v>
      </c>
      <c r="AA36" s="36">
        <f>'Energie AMS'!AA36-'Energie AME'!AA36</f>
        <v>0.25933132650000001</v>
      </c>
      <c r="AB36" s="36">
        <f>'Energie AMS'!AB36-'Energie AME'!AB36</f>
        <v>0.26414207029999992</v>
      </c>
      <c r="AC36" s="36">
        <f>'Energie AMS'!AC36-'Energie AME'!AC36</f>
        <v>0.23888492529999994</v>
      </c>
      <c r="AD36" s="36">
        <f>'Energie AMS'!AD36-'Energie AME'!AD36</f>
        <v>0.21013853100000002</v>
      </c>
      <c r="AE36" s="36">
        <f>'Energie AMS'!AE36-'Energie AME'!AE36</f>
        <v>0.24144290020000003</v>
      </c>
      <c r="AF36" s="36">
        <f>'Energie AMS'!AF36-'Energie AME'!AF36</f>
        <v>0.27191429050000004</v>
      </c>
      <c r="AG36" s="36">
        <f>'Energie AMS'!AG36-'Energie AME'!AG36</f>
        <v>0.30264528909999999</v>
      </c>
      <c r="AH36" s="36">
        <f>'Energie AMS'!AH36-'Energie AME'!AH36</f>
        <v>0.28712493010000006</v>
      </c>
      <c r="AI36" s="36">
        <f>'Energie AMS'!AI36-'Energie AME'!AI36</f>
        <v>0.2716602855000001</v>
      </c>
      <c r="AJ36" s="36">
        <f>'Energie AMS'!AJ36-'Energie AME'!AJ36</f>
        <v>0.27222632080000009</v>
      </c>
      <c r="AK36" s="36">
        <f>'Energie AMS'!AK36-'Energie AME'!AK36</f>
        <v>0.27412272249999992</v>
      </c>
      <c r="AL36" s="36">
        <f>'Energie AMS'!AL36-'Energie AME'!AL36</f>
        <v>0.27586015509999995</v>
      </c>
      <c r="AM36" s="36">
        <f>'Energie AMS'!AM36-'Energie AME'!AM36</f>
        <v>0.14432223460000004</v>
      </c>
      <c r="AN36" s="36">
        <f>'Energie AMS'!AN36-'Energie AME'!AN36</f>
        <v>2.0971324000000013E-2</v>
      </c>
      <c r="AO36" s="36">
        <f>'Energie AMS'!AO36-'Energie AME'!AO36</f>
        <v>6.6745101299999998E-2</v>
      </c>
      <c r="AP36" s="36">
        <f>'Energie AMS'!AP36-'Energie AME'!AP36</f>
        <v>0.11179738049999999</v>
      </c>
      <c r="AQ36" s="36">
        <f>'Energie AMS'!AQ36-'Energie AME'!AQ36</f>
        <v>0.15709575120000008</v>
      </c>
      <c r="AR36" s="36">
        <f>'Energie AMS'!AR36-'Energie AME'!AR36</f>
        <v>0.20318880409999995</v>
      </c>
      <c r="AS36" s="36">
        <f>'Energie AMS'!AS36-'Energie AME'!AS36</f>
        <v>0.24996794919999998</v>
      </c>
      <c r="AT36" s="36">
        <f>'Energie AMS'!AT36-'Energie AME'!AT36</f>
        <v>0.17729328249999987</v>
      </c>
      <c r="AU36" s="36">
        <f>'Energie AMS'!AU36-'Energie AME'!AU36</f>
        <v>0.10783771649999996</v>
      </c>
      <c r="AV36" s="36">
        <f>'Energie AMS'!AV36-'Energie AME'!AV36</f>
        <v>4.1854997999999921E-2</v>
      </c>
      <c r="AW36" s="36">
        <f>'Energie AMS'!AW36-'Energie AME'!AW36</f>
        <v>-2.0835688100000027E-2</v>
      </c>
      <c r="AX36" s="36">
        <f>'Energie AMS'!AX36-'Energie AME'!AX36</f>
        <v>-8.0657522700000039E-2</v>
      </c>
      <c r="AY36" s="18"/>
    </row>
    <row r="37" spans="1:54" x14ac:dyDescent="0.25">
      <c r="A37" s="164"/>
      <c r="B37" s="168"/>
      <c r="C37" t="s">
        <v>166</v>
      </c>
      <c r="D37" s="23">
        <f>'Variables AMS'!B582</f>
        <v>0.19372928894524399</v>
      </c>
      <c r="E37" s="23">
        <f>'Variables AMS'!C582</f>
        <v>0.196839675342774</v>
      </c>
      <c r="F37" s="23">
        <f>'Variables AMS'!D582</f>
        <v>0.20107641170000001</v>
      </c>
      <c r="G37" s="23">
        <f>'Variables AMS'!E582</f>
        <v>0.2060068156</v>
      </c>
      <c r="H37" s="23">
        <f>'Variables AMS'!F582</f>
        <v>0.20379949780000001</v>
      </c>
      <c r="I37" s="23">
        <f>'Variables AMS'!G582</f>
        <v>0.19856953090000001</v>
      </c>
      <c r="J37" s="23">
        <f>'Variables AMS'!H582</f>
        <v>0.20639021839999999</v>
      </c>
      <c r="K37" s="23">
        <f>'Variables AMS'!I582</f>
        <v>0.20931023060000001</v>
      </c>
      <c r="L37" s="23">
        <f>'Variables AMS'!J582</f>
        <v>0.2044779259</v>
      </c>
      <c r="M37" s="23">
        <f>'Variables AMS'!K582</f>
        <v>0.20389997430000001</v>
      </c>
      <c r="N37" s="23">
        <f>'Variables AMS'!L582</f>
        <v>0.20857706100000001</v>
      </c>
      <c r="O37" s="23">
        <f>'Variables AMS'!M582</f>
        <v>0.21749111339999999</v>
      </c>
      <c r="P37" s="23">
        <f>'Variables AMS'!N582</f>
        <v>0.25906053299999998</v>
      </c>
      <c r="Q37" s="23">
        <f>'Variables AMS'!O582</f>
        <v>0.29547895140000002</v>
      </c>
      <c r="R37" s="23">
        <f>'Variables AMS'!P582</f>
        <v>0.3161676256</v>
      </c>
      <c r="S37" s="36">
        <f>'Energie AMS'!S37-'Energie AME'!S37</f>
        <v>0</v>
      </c>
      <c r="T37" s="36">
        <f>'Energie AMS'!T37-'Energie AME'!T37</f>
        <v>0</v>
      </c>
      <c r="U37" s="36">
        <f>'Energie AMS'!U37-'Energie AME'!U37</f>
        <v>0</v>
      </c>
      <c r="V37" s="36">
        <f>'Energie AMS'!V37-'Energie AME'!V37</f>
        <v>0</v>
      </c>
      <c r="W37" s="36">
        <f>'Energie AMS'!W37-'Energie AME'!W37</f>
        <v>3.0068103199999974E-2</v>
      </c>
      <c r="X37" s="36">
        <f>'Energie AMS'!X37-'Energie AME'!X37</f>
        <v>0.11434225800000003</v>
      </c>
      <c r="Y37" s="36">
        <f>'Energie AMS'!Y37-'Energie AME'!Y37</f>
        <v>0.2204730063</v>
      </c>
      <c r="Z37" s="36">
        <f>'Energie AMS'!Z37-'Energie AME'!Z37</f>
        <v>0.24955197550000002</v>
      </c>
      <c r="AA37" s="36">
        <f>'Energie AMS'!AA37-'Energie AME'!AA37</f>
        <v>0.2774024061</v>
      </c>
      <c r="AB37" s="36">
        <f>'Energie AMS'!AB37-'Energie AME'!AB37</f>
        <v>0.3022953652</v>
      </c>
      <c r="AC37" s="36">
        <f>'Energie AMS'!AC37-'Energie AME'!AC37</f>
        <v>0.31833539660000004</v>
      </c>
      <c r="AD37" s="36">
        <f>'Energie AMS'!AD37-'Energie AME'!AD37</f>
        <v>0.33084906380000001</v>
      </c>
      <c r="AE37" s="36">
        <f>'Energie AMS'!AE37-'Energie AME'!AE37</f>
        <v>0.44117855000000006</v>
      </c>
      <c r="AF37" s="36">
        <f>'Energie AMS'!AF37-'Energie AME'!AF37</f>
        <v>0.54699369730000003</v>
      </c>
      <c r="AG37" s="36">
        <f>'Energie AMS'!AG37-'Energie AME'!AG37</f>
        <v>0.64930908220000005</v>
      </c>
      <c r="AH37" s="36">
        <f>'Energie AMS'!AH37-'Energie AME'!AH37</f>
        <v>0.69988933739999992</v>
      </c>
      <c r="AI37" s="36">
        <f>'Energie AMS'!AI37-'Energie AME'!AI37</f>
        <v>0.74788174900000004</v>
      </c>
      <c r="AJ37" s="36">
        <f>'Energie AMS'!AJ37-'Energie AME'!AJ37</f>
        <v>0.7675252627000001</v>
      </c>
      <c r="AK37" s="36">
        <f>'Energie AMS'!AK37-'Energie AME'!AK37</f>
        <v>0.78775763110000008</v>
      </c>
      <c r="AL37" s="36">
        <f>'Energie AMS'!AL37-'Energie AME'!AL37</f>
        <v>0.80744707800000004</v>
      </c>
      <c r="AM37" s="36">
        <f>'Energie AMS'!AM37-'Energie AME'!AM37</f>
        <v>0.67097340230000002</v>
      </c>
      <c r="AN37" s="36">
        <f>'Energie AMS'!AN37-'Energie AME'!AN37</f>
        <v>0.54331266239999998</v>
      </c>
      <c r="AO37" s="36">
        <f>'Energie AMS'!AO37-'Energie AME'!AO37</f>
        <v>0.62129143889999994</v>
      </c>
      <c r="AP37" s="36">
        <f>'Energie AMS'!AP37-'Energie AME'!AP37</f>
        <v>0.69779477519999999</v>
      </c>
      <c r="AQ37" s="36">
        <f>'Energie AMS'!AQ37-'Energie AME'!AQ37</f>
        <v>0.77355958889999998</v>
      </c>
      <c r="AR37" s="36">
        <f>'Energie AMS'!AR37-'Energie AME'!AR37</f>
        <v>0.84942619900000005</v>
      </c>
      <c r="AS37" s="36">
        <f>'Energie AMS'!AS37-'Energie AME'!AS37</f>
        <v>0.92527907099999995</v>
      </c>
      <c r="AT37" s="36">
        <f>'Energie AMS'!AT37-'Energie AME'!AT37</f>
        <v>0.8531089718999999</v>
      </c>
      <c r="AU37" s="36">
        <f>'Energie AMS'!AU37-'Energie AME'!AU37</f>
        <v>0.78414178909999999</v>
      </c>
      <c r="AV37" s="36">
        <f>'Energie AMS'!AV37-'Energie AME'!AV37</f>
        <v>0.71858012639999991</v>
      </c>
      <c r="AW37" s="36">
        <f>'Energie AMS'!AW37-'Energie AME'!AW37</f>
        <v>0.65624634230000001</v>
      </c>
      <c r="AX37" s="36">
        <f>'Energie AMS'!AX37-'Energie AME'!AX37</f>
        <v>0.59695559929999997</v>
      </c>
      <c r="AY37" s="18"/>
    </row>
    <row r="38" spans="1:54" x14ac:dyDescent="0.25">
      <c r="A38" s="164"/>
      <c r="B38" s="168"/>
      <c r="C38" t="s">
        <v>167</v>
      </c>
      <c r="D38" s="23">
        <f>'Variables AMS'!B583</f>
        <v>0.38745857789048899</v>
      </c>
      <c r="E38" s="23">
        <f>'Variables AMS'!C583</f>
        <v>0.39367935068554899</v>
      </c>
      <c r="F38" s="23">
        <f>'Variables AMS'!D583</f>
        <v>0.40215282340000003</v>
      </c>
      <c r="G38" s="23">
        <f>'Variables AMS'!E583</f>
        <v>0.52785940669999998</v>
      </c>
      <c r="H38" s="23">
        <f>'Variables AMS'!F583</f>
        <v>0.66903134630000005</v>
      </c>
      <c r="I38" s="23">
        <f>'Variables AMS'!G583</f>
        <v>0.83514646530000003</v>
      </c>
      <c r="J38" s="23">
        <f>'Variables AMS'!H583</f>
        <v>1.1121050910000001</v>
      </c>
      <c r="K38" s="23">
        <f>'Variables AMS'!I583</f>
        <v>1.444953446</v>
      </c>
      <c r="L38" s="23">
        <f>'Variables AMS'!J583</f>
        <v>1.808491662</v>
      </c>
      <c r="M38" s="23">
        <f>'Variables AMS'!K583</f>
        <v>2.3104359379999999</v>
      </c>
      <c r="N38" s="23">
        <f>'Variables AMS'!L583</f>
        <v>3.0279589589999998</v>
      </c>
      <c r="O38" s="23">
        <f>'Variables AMS'!M583</f>
        <v>4.0451221259999999</v>
      </c>
      <c r="P38" s="23">
        <f>'Variables AMS'!N583</f>
        <v>3.8683426839999999</v>
      </c>
      <c r="Q38" s="23">
        <f>'Variables AMS'!O583</f>
        <v>3.593469174</v>
      </c>
      <c r="R38" s="23">
        <f>'Variables AMS'!P583</f>
        <v>3.159846978</v>
      </c>
      <c r="S38" s="36">
        <f>'Energie AMS'!S38-'Energie AME'!S38</f>
        <v>0</v>
      </c>
      <c r="T38" s="36">
        <f>'Energie AMS'!T38-'Energie AME'!T38</f>
        <v>0</v>
      </c>
      <c r="U38" s="36">
        <f>'Energie AMS'!U38-'Energie AME'!U38</f>
        <v>0</v>
      </c>
      <c r="V38" s="36">
        <f>'Energie AMS'!V38-'Energie AME'!V38</f>
        <v>0</v>
      </c>
      <c r="W38" s="36">
        <f>'Energie AMS'!W38-'Energie AME'!W38</f>
        <v>5.9732851999999781E-2</v>
      </c>
      <c r="X38" s="36">
        <f>'Energie AMS'!X38-'Energie AME'!X38</f>
        <v>1.0651626909999994</v>
      </c>
      <c r="Y38" s="36">
        <f>'Energie AMS'!Y38-'Energie AME'!Y38</f>
        <v>1.9586204990000002</v>
      </c>
      <c r="Z38" s="36">
        <f>'Energie AMS'!Z38-'Energie AME'!Z38</f>
        <v>2.045828615</v>
      </c>
      <c r="AA38" s="36">
        <f>'Energie AMS'!AA38-'Energie AME'!AA38</f>
        <v>2.1212029380000001</v>
      </c>
      <c r="AB38" s="36">
        <f>'Energie AMS'!AB38-'Energie AME'!AB38</f>
        <v>2.1656214859999996</v>
      </c>
      <c r="AC38" s="36">
        <f>'Energie AMS'!AC38-'Energie AME'!AC38</f>
        <v>2.0894645669999998</v>
      </c>
      <c r="AD38" s="36">
        <f>'Energie AMS'!AD38-'Energie AME'!AD38</f>
        <v>1.9741955529999995</v>
      </c>
      <c r="AE38" s="36">
        <f>'Energie AMS'!AE38-'Energie AME'!AE38</f>
        <v>2.0790363259999998</v>
      </c>
      <c r="AF38" s="36">
        <f>'Energie AMS'!AF38-'Energie AME'!AF38</f>
        <v>2.1748015379999996</v>
      </c>
      <c r="AG38" s="36">
        <f>'Energie AMS'!AG38-'Energie AME'!AG38</f>
        <v>2.267431481</v>
      </c>
      <c r="AH38" s="36">
        <f>'Energie AMS'!AH38-'Energie AME'!AH38</f>
        <v>2.2522721140000002</v>
      </c>
      <c r="AI38" s="36">
        <f>'Energie AMS'!AI38-'Energie AME'!AI38</f>
        <v>2.2254062499999998</v>
      </c>
      <c r="AJ38" s="36">
        <f>'Energie AMS'!AJ38-'Energie AME'!AJ38</f>
        <v>2.2364764460000002</v>
      </c>
      <c r="AK38" s="36">
        <f>'Energie AMS'!AK38-'Energie AME'!AK38</f>
        <v>2.2519567309999999</v>
      </c>
      <c r="AL38" s="36">
        <f>'Energie AMS'!AL38-'Energie AME'!AL38</f>
        <v>2.2628276779999998</v>
      </c>
      <c r="AM38" s="36">
        <f>'Energie AMS'!AM38-'Energie AME'!AM38</f>
        <v>1.935962956</v>
      </c>
      <c r="AN38" s="36">
        <f>'Energie AMS'!AN38-'Energie AME'!AN38</f>
        <v>1.6171477960000002</v>
      </c>
      <c r="AO38" s="36">
        <f>'Energie AMS'!AO38-'Energie AME'!AO38</f>
        <v>1.6649141309999997</v>
      </c>
      <c r="AP38" s="36">
        <f>'Energie AMS'!AP38-'Energie AME'!AP38</f>
        <v>1.7135555220000001</v>
      </c>
      <c r="AQ38" s="36">
        <f>'Energie AMS'!AQ38-'Energie AME'!AQ38</f>
        <v>1.7688032169999994</v>
      </c>
      <c r="AR38" s="36">
        <f>'Energie AMS'!AR38-'Energie AME'!AR38</f>
        <v>1.8348168300000003</v>
      </c>
      <c r="AS38" s="36">
        <f>'Energie AMS'!AS38-'Energie AME'!AS38</f>
        <v>1.9092645710000005</v>
      </c>
      <c r="AT38" s="36">
        <f>'Energie AMS'!AT38-'Energie AME'!AT38</f>
        <v>1.5940031780000004</v>
      </c>
      <c r="AU38" s="36">
        <f>'Energie AMS'!AU38-'Energie AME'!AU38</f>
        <v>1.284407582</v>
      </c>
      <c r="AV38" s="36">
        <f>'Energie AMS'!AV38-'Energie AME'!AV38</f>
        <v>0.98359612399999996</v>
      </c>
      <c r="AW38" s="36">
        <f>'Energie AMS'!AW38-'Energie AME'!AW38</f>
        <v>0.69150775900000028</v>
      </c>
      <c r="AX38" s="36">
        <f>'Energie AMS'!AX38-'Energie AME'!AX38</f>
        <v>0.4071035270000003</v>
      </c>
      <c r="AY38" s="18"/>
    </row>
    <row r="39" spans="1:54"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4" x14ac:dyDescent="0.25">
      <c r="A40" s="18"/>
      <c r="B40" s="18"/>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153" t="s">
        <v>1795</v>
      </c>
      <c r="AZ40" s="14" t="s">
        <v>1796</v>
      </c>
      <c r="BA40" s="14" t="s">
        <v>1797</v>
      </c>
      <c r="BB40" s="14" t="s">
        <v>1798</v>
      </c>
    </row>
    <row r="41" spans="1:54" x14ac:dyDescent="0.25">
      <c r="A41" s="171" t="s">
        <v>168</v>
      </c>
      <c r="B41" s="26" t="s">
        <v>314</v>
      </c>
      <c r="C41" t="s">
        <v>152</v>
      </c>
      <c r="D41" s="36">
        <f>'Energie AMS'!D41-'Energie AME'!D41</f>
        <v>0</v>
      </c>
      <c r="E41" s="36">
        <f>'Energie AMS'!E41-'Energie AME'!E41</f>
        <v>0</v>
      </c>
      <c r="F41" s="36">
        <f>'Energie AMS'!F41-'Energie AME'!F41</f>
        <v>0</v>
      </c>
      <c r="G41" s="36">
        <f>'Energie AMS'!G41-'Energie AME'!G41</f>
        <v>0</v>
      </c>
      <c r="H41" s="36">
        <f>'Energie AMS'!H41-'Energie AME'!H41</f>
        <v>0</v>
      </c>
      <c r="I41" s="36">
        <f>'Energie AMS'!I41-'Energie AME'!I41</f>
        <v>0</v>
      </c>
      <c r="J41" s="36">
        <f>'Energie AMS'!J41-'Energie AME'!J41</f>
        <v>0</v>
      </c>
      <c r="K41" s="36">
        <f>'Energie AMS'!K41-'Energie AME'!K41</f>
        <v>0</v>
      </c>
      <c r="L41" s="36">
        <f>'Energie AMS'!L41-'Energie AME'!L41</f>
        <v>0</v>
      </c>
      <c r="M41" s="36">
        <f>'Energie AMS'!M41-'Energie AME'!M41</f>
        <v>0</v>
      </c>
      <c r="N41" s="36">
        <f>'Energie AMS'!N41-'Energie AME'!N41</f>
        <v>0</v>
      </c>
      <c r="O41" s="36">
        <f>'Energie AMS'!O41-'Energie AME'!O41</f>
        <v>0</v>
      </c>
      <c r="P41" s="36">
        <f>'Energie AMS'!P41-'Energie AME'!P41</f>
        <v>0</v>
      </c>
      <c r="Q41" s="36">
        <f>'Energie AMS'!Q41-'Energie AME'!Q41</f>
        <v>0</v>
      </c>
      <c r="R41" s="36">
        <f>'Energie AMS'!R41-'Energie AME'!R41</f>
        <v>0</v>
      </c>
      <c r="S41" s="36">
        <f>'Energie AMS'!S41-'Energie AME'!S41</f>
        <v>0</v>
      </c>
      <c r="T41" s="36">
        <f>'Energie AMS'!T41-'Energie AME'!T41</f>
        <v>0</v>
      </c>
      <c r="U41" s="36">
        <f>'Energie AMS'!U41-'Energie AME'!U41</f>
        <v>0</v>
      </c>
      <c r="V41" s="36">
        <f>'Energie AMS'!V41-'Energie AME'!V41</f>
        <v>0</v>
      </c>
      <c r="W41" s="36">
        <f>'Energie AMS'!W41-'Energie AME'!W41</f>
        <v>-1.2231327756965227E-3</v>
      </c>
      <c r="X41" s="36">
        <f>'Energie AMS'!X41-'Energie AME'!X41</f>
        <v>4.0572465297468163E-3</v>
      </c>
      <c r="Y41" s="36">
        <f>'Energie AMS'!Y41-'Energie AME'!Y41</f>
        <v>5.5218171681931105E-2</v>
      </c>
      <c r="Z41" s="36">
        <f>'Energie AMS'!Z41-'Energie AME'!Z41</f>
        <v>0.25972110626482026</v>
      </c>
      <c r="AA41" s="36">
        <f>'Energie AMS'!AA41-'Energie AME'!AA41</f>
        <v>0.31131560668628022</v>
      </c>
      <c r="AB41" s="36">
        <f>'Energie AMS'!AB41-'Energie AME'!AB41</f>
        <v>0.3285931931007407</v>
      </c>
      <c r="AC41" s="36">
        <f>'Energie AMS'!AC41-'Energie AME'!AC41</f>
        <v>0.29512581454289627</v>
      </c>
      <c r="AD41" s="36">
        <f>'Energie AMS'!AD41-'Energie AME'!AD41</f>
        <v>0.25631009039677893</v>
      </c>
      <c r="AE41" s="36">
        <f>'Energie AMS'!AE41-'Energie AME'!AE41</f>
        <v>0.23390924893890191</v>
      </c>
      <c r="AF41" s="36">
        <f>'Energie AMS'!AF41-'Energie AME'!AF41</f>
        <v>0.21948103717103706</v>
      </c>
      <c r="AG41" s="36">
        <f>'Energie AMS'!AG41-'Energie AME'!AG41</f>
        <v>0.20856414162541204</v>
      </c>
      <c r="AH41" s="36">
        <f>'Energie AMS'!AH41-'Energie AME'!AH41</f>
        <v>0.20536100107076494</v>
      </c>
      <c r="AI41" s="36">
        <f>'Energie AMS'!AI41-'Energie AME'!AI41</f>
        <v>0.19834478806856592</v>
      </c>
      <c r="AJ41" s="36">
        <f>'Energie AMS'!AJ41-'Energie AME'!AJ41</f>
        <v>0.19598448189817363</v>
      </c>
      <c r="AK41" s="36">
        <f>'Energie AMS'!AK41-'Energie AME'!AK41</f>
        <v>0.19999144726195311</v>
      </c>
      <c r="AL41" s="36">
        <f>'Energie AMS'!AL41-'Energie AME'!AL41</f>
        <v>0.20150325958143189</v>
      </c>
      <c r="AM41" s="36">
        <f>'Energie AMS'!AM41-'Energie AME'!AM41</f>
        <v>0.20537113522108008</v>
      </c>
      <c r="AN41" s="36">
        <f>'Energie AMS'!AN41-'Energie AME'!AN41</f>
        <v>0.22219977853542883</v>
      </c>
      <c r="AO41" s="36">
        <f>'Energie AMS'!AO41-'Energie AME'!AO41</f>
        <v>0.21772687350692366</v>
      </c>
      <c r="AP41" s="36">
        <f>'Energie AMS'!AP41-'Energie AME'!AP41</f>
        <v>0.20347634544139293</v>
      </c>
      <c r="AQ41" s="36">
        <f>'Energie AMS'!AQ41-'Energie AME'!AQ41</f>
        <v>0.18549807145372355</v>
      </c>
      <c r="AR41" s="36">
        <f>'Energie AMS'!AR41-'Energie AME'!AR41</f>
        <v>0.16637299323431531</v>
      </c>
      <c r="AS41" s="36">
        <f>'Energie AMS'!AS41-'Energie AME'!AS41</f>
        <v>0.14683166689273641</v>
      </c>
      <c r="AT41" s="36">
        <f>'Energie AMS'!AT41-'Energie AME'!AT41</f>
        <v>0.13369304753162925</v>
      </c>
      <c r="AU41" s="36">
        <f>'Energie AMS'!AU41-'Energie AME'!AU41</f>
        <v>0.12410780393712428</v>
      </c>
      <c r="AV41" s="36">
        <f>'Energie AMS'!AV41-'Energie AME'!AV41</f>
        <v>0.11587455833710936</v>
      </c>
      <c r="AW41" s="36">
        <f>'Energie AMS'!AW41-'Energie AME'!AW41</f>
        <v>0.10795071029666181</v>
      </c>
      <c r="AX41" s="36">
        <f>'Energie AMS'!AX41-'Energie AME'!AX41</f>
        <v>9.9789845512374242E-2</v>
      </c>
      <c r="AY41" s="153"/>
      <c r="AZ41" s="14"/>
      <c r="BA41" s="14"/>
      <c r="BB41" s="14"/>
    </row>
    <row r="42" spans="1:54" x14ac:dyDescent="0.25">
      <c r="A42" s="171"/>
      <c r="B42" s="167" t="s">
        <v>311</v>
      </c>
      <c r="C42" t="s">
        <v>153</v>
      </c>
      <c r="D42" s="36">
        <f>'Energie AMS'!D42-'Energie AME'!D42</f>
        <v>0</v>
      </c>
      <c r="E42" s="36">
        <f>'Energie AMS'!E42-'Energie AME'!E42</f>
        <v>0</v>
      </c>
      <c r="F42" s="36">
        <f>'Energie AMS'!F42-'Energie AME'!F42</f>
        <v>0</v>
      </c>
      <c r="G42" s="36">
        <f>'Energie AMS'!G42-'Energie AME'!G42</f>
        <v>0</v>
      </c>
      <c r="H42" s="36">
        <f>'Energie AMS'!H42-'Energie AME'!H42</f>
        <v>0</v>
      </c>
      <c r="I42" s="36">
        <f>'Energie AMS'!I42-'Energie AME'!I42</f>
        <v>0</v>
      </c>
      <c r="J42" s="36">
        <f>'Energie AMS'!J42-'Energie AME'!J42</f>
        <v>0</v>
      </c>
      <c r="K42" s="36">
        <f>'Energie AMS'!K42-'Energie AME'!K42</f>
        <v>0</v>
      </c>
      <c r="L42" s="36">
        <f>'Energie AMS'!L42-'Energie AME'!L42</f>
        <v>0</v>
      </c>
      <c r="M42" s="36">
        <f>'Energie AMS'!M42-'Energie AME'!M42</f>
        <v>0</v>
      </c>
      <c r="N42" s="36">
        <f>'Energie AMS'!N42-'Energie AME'!N42</f>
        <v>0</v>
      </c>
      <c r="O42" s="36">
        <f>'Energie AMS'!O42-'Energie AME'!O42</f>
        <v>0</v>
      </c>
      <c r="P42" s="36">
        <f>'Energie AMS'!P42-'Energie AME'!P42</f>
        <v>0</v>
      </c>
      <c r="Q42" s="36">
        <f>'Energie AMS'!Q42-'Energie AME'!Q42</f>
        <v>0</v>
      </c>
      <c r="R42" s="36">
        <f>'Energie AMS'!R42-'Energie AME'!R42</f>
        <v>0</v>
      </c>
      <c r="S42" s="36">
        <f>'Energie AMS'!S42-'Energie AME'!S42</f>
        <v>0</v>
      </c>
      <c r="T42" s="36">
        <f>'Energie AMS'!T42-'Energie AME'!T42</f>
        <v>0</v>
      </c>
      <c r="U42" s="36">
        <f>'Energie AMS'!U42-'Energie AME'!U42</f>
        <v>0</v>
      </c>
      <c r="V42" s="36">
        <f>'Energie AMS'!V42-'Energie AME'!V42</f>
        <v>0</v>
      </c>
      <c r="W42" s="36">
        <f>'Energie AMS'!W42-'Energie AME'!W42</f>
        <v>-0.30417851237382365</v>
      </c>
      <c r="X42" s="36">
        <f>'Energie AMS'!X42-'Energie AME'!X42</f>
        <v>-11.402537145409383</v>
      </c>
      <c r="Y42" s="36">
        <f>'Energie AMS'!Y42-'Energie AME'!Y42</f>
        <v>-24.595815202935796</v>
      </c>
      <c r="Z42" s="36">
        <f>'Energie AMS'!Z42-'Energie AME'!Z42</f>
        <v>-35.984441940807642</v>
      </c>
      <c r="AA42" s="36">
        <f>'Energie AMS'!AA42-'Energie AME'!AA42</f>
        <v>-46.529292300844531</v>
      </c>
      <c r="AB42" s="36">
        <f>'Energie AMS'!AB42-'Energie AME'!AB42</f>
        <v>-56.800755115378422</v>
      </c>
      <c r="AC42" s="36">
        <f>'Energie AMS'!AC42-'Energie AME'!AC42</f>
        <v>-69.247341678399039</v>
      </c>
      <c r="AD42" s="36">
        <f>'Energie AMS'!AD42-'Energie AME'!AD42</f>
        <v>-82.178338949844203</v>
      </c>
      <c r="AE42" s="36">
        <f>'Energie AMS'!AE42-'Energie AME'!AE42</f>
        <v>-95.038673488239965</v>
      </c>
      <c r="AF42" s="36">
        <f>'Energie AMS'!AF42-'Energie AME'!AF42</f>
        <v>-107.67017367458959</v>
      </c>
      <c r="AG42" s="36">
        <f>'Energie AMS'!AG42-'Energie AME'!AG42</f>
        <v>-119.9797087520152</v>
      </c>
      <c r="AH42" s="36">
        <f>'Energie AMS'!AH42-'Energie AME'!AH42</f>
        <v>-131.83098300968663</v>
      </c>
      <c r="AI42" s="36">
        <f>'Energie AMS'!AI42-'Energie AME'!AI42</f>
        <v>-143.39376202655365</v>
      </c>
      <c r="AJ42" s="36">
        <f>'Energie AMS'!AJ42-'Energie AME'!AJ42</f>
        <v>-155.35540992684417</v>
      </c>
      <c r="AK42" s="36">
        <f>'Energie AMS'!AK42-'Energie AME'!AK42</f>
        <v>-167.70222420480962</v>
      </c>
      <c r="AL42" s="36">
        <f>'Energie AMS'!AL42-'Energie AME'!AL42</f>
        <v>-180.55343699063047</v>
      </c>
      <c r="AM42" s="36">
        <f>'Energie AMS'!AM42-'Energie AME'!AM42</f>
        <v>-193.59963171764358</v>
      </c>
      <c r="AN42" s="36">
        <f>'Energie AMS'!AN42-'Energie AME'!AN42</f>
        <v>-207.32313546121441</v>
      </c>
      <c r="AO42" s="36">
        <f>'Energie AMS'!AO42-'Energie AME'!AO42</f>
        <v>-215.63955892472839</v>
      </c>
      <c r="AP42" s="36">
        <f>'Energie AMS'!AP42-'Energie AME'!AP42</f>
        <v>-221.79108898959208</v>
      </c>
      <c r="AQ42" s="36">
        <f>'Energie AMS'!AQ42-'Energie AME'!AQ42</f>
        <v>-227.05951885052292</v>
      </c>
      <c r="AR42" s="36">
        <f>'Energie AMS'!AR42-'Energie AME'!AR42</f>
        <v>-236.34536638981928</v>
      </c>
      <c r="AS42" s="36">
        <f>'Energie AMS'!AS42-'Energie AME'!AS42</f>
        <v>-248.85786618773989</v>
      </c>
      <c r="AT42" s="36">
        <f>'Energie AMS'!AT42-'Energie AME'!AT42</f>
        <v>-256.37656308796664</v>
      </c>
      <c r="AU42" s="36">
        <f>'Energie AMS'!AU42-'Energie AME'!AU42</f>
        <v>-261.64675010110955</v>
      </c>
      <c r="AV42" s="36">
        <f>'Energie AMS'!AV42-'Energie AME'!AV42</f>
        <v>-266.22268082211372</v>
      </c>
      <c r="AW42" s="36">
        <f>'Energie AMS'!AW42-'Energie AME'!AW42</f>
        <v>-270.80655180216229</v>
      </c>
      <c r="AX42" s="36">
        <f>'Energie AMS'!AX42-'Energie AME'!AX42</f>
        <v>-275.82640089230193</v>
      </c>
      <c r="AY42" s="14"/>
      <c r="AZ42" s="14"/>
      <c r="BA42" s="14"/>
      <c r="BB42" s="14"/>
    </row>
    <row r="43" spans="1:54" x14ac:dyDescent="0.25">
      <c r="A43" s="171"/>
      <c r="B43" s="167"/>
      <c r="C43" t="s">
        <v>154</v>
      </c>
      <c r="D43" s="36">
        <f>'Energie AMS'!D43-'Energie AME'!D43</f>
        <v>0</v>
      </c>
      <c r="E43" s="36">
        <f>'Energie AMS'!E43-'Energie AME'!E43</f>
        <v>0</v>
      </c>
      <c r="F43" s="36">
        <f>'Energie AMS'!F43-'Energie AME'!F43</f>
        <v>0</v>
      </c>
      <c r="G43" s="36">
        <f>'Energie AMS'!G43-'Energie AME'!G43</f>
        <v>0</v>
      </c>
      <c r="H43" s="36">
        <f>'Energie AMS'!H43-'Energie AME'!H43</f>
        <v>0</v>
      </c>
      <c r="I43" s="36">
        <f>'Energie AMS'!I43-'Energie AME'!I43</f>
        <v>0</v>
      </c>
      <c r="J43" s="36">
        <f>'Energie AMS'!J43-'Energie AME'!J43</f>
        <v>0</v>
      </c>
      <c r="K43" s="36">
        <f>'Energie AMS'!K43-'Energie AME'!K43</f>
        <v>0</v>
      </c>
      <c r="L43" s="36">
        <f>'Energie AMS'!L43-'Energie AME'!L43</f>
        <v>0</v>
      </c>
      <c r="M43" s="36">
        <f>'Energie AMS'!M43-'Energie AME'!M43</f>
        <v>0</v>
      </c>
      <c r="N43" s="36">
        <f>'Energie AMS'!N43-'Energie AME'!N43</f>
        <v>0</v>
      </c>
      <c r="O43" s="36">
        <f>'Energie AMS'!O43-'Energie AME'!O43</f>
        <v>0</v>
      </c>
      <c r="P43" s="36">
        <f>'Energie AMS'!P43-'Energie AME'!P43</f>
        <v>0</v>
      </c>
      <c r="Q43" s="36">
        <f>'Energie AMS'!Q43-'Energie AME'!Q43</f>
        <v>0</v>
      </c>
      <c r="R43" s="36">
        <f>'Energie AMS'!R43-'Energie AME'!R43</f>
        <v>0</v>
      </c>
      <c r="S43" s="36">
        <f>'Energie AMS'!S43-'Energie AME'!S43</f>
        <v>0</v>
      </c>
      <c r="T43" s="36">
        <f>'Energie AMS'!T43-'Energie AME'!T43</f>
        <v>0</v>
      </c>
      <c r="U43" s="36">
        <f>'Energie AMS'!U43-'Energie AME'!U43</f>
        <v>0</v>
      </c>
      <c r="V43" s="36">
        <f>'Energie AMS'!V43-'Energie AME'!V43</f>
        <v>0</v>
      </c>
      <c r="W43" s="36">
        <f>'Energie AMS'!W43-'Energie AME'!W43</f>
        <v>-6.5255571183058692E-2</v>
      </c>
      <c r="X43" s="36">
        <f>'Energie AMS'!X43-'Energie AME'!X43</f>
        <v>2.4839850198717102</v>
      </c>
      <c r="Y43" s="36">
        <f>'Energie AMS'!Y43-'Energie AME'!Y43</f>
        <v>6.7492744127191457</v>
      </c>
      <c r="Z43" s="36">
        <f>'Energie AMS'!Z43-'Energie AME'!Z43</f>
        <v>10.588572118208617</v>
      </c>
      <c r="AA43" s="36">
        <f>'Energie AMS'!AA43-'Energie AME'!AA43</f>
        <v>13.99291526276636</v>
      </c>
      <c r="AB43" s="36">
        <f>'Energie AMS'!AB43-'Energie AME'!AB43</f>
        <v>17.212530102259294</v>
      </c>
      <c r="AC43" s="36">
        <f>'Energie AMS'!AC43-'Energie AME'!AC43</f>
        <v>19.833238435621354</v>
      </c>
      <c r="AD43" s="36">
        <f>'Energie AMS'!AD43-'Energie AME'!AD43</f>
        <v>22.391250132937557</v>
      </c>
      <c r="AE43" s="36">
        <f>'Energie AMS'!AE43-'Energie AME'!AE43</f>
        <v>36.959614834100961</v>
      </c>
      <c r="AF43" s="36">
        <f>'Energie AMS'!AF43-'Energie AME'!AF43</f>
        <v>58.387774215859721</v>
      </c>
      <c r="AG43" s="36">
        <f>'Energie AMS'!AG43-'Energie AME'!AG43</f>
        <v>83.759194513111481</v>
      </c>
      <c r="AH43" s="36">
        <f>'Energie AMS'!AH43-'Energie AME'!AH43</f>
        <v>111.53889254926113</v>
      </c>
      <c r="AI43" s="36">
        <f>'Energie AMS'!AI43-'Energie AME'!AI43</f>
        <v>141.5100285784095</v>
      </c>
      <c r="AJ43" s="36">
        <f>'Energie AMS'!AJ43-'Energie AME'!AJ43</f>
        <v>175.93393329598652</v>
      </c>
      <c r="AK43" s="36">
        <f>'Energie AMS'!AK43-'Energie AME'!AK43</f>
        <v>215.06620093741651</v>
      </c>
      <c r="AL43" s="36">
        <f>'Energie AMS'!AL43-'Energie AME'!AL43</f>
        <v>259.66815704129738</v>
      </c>
      <c r="AM43" s="36">
        <f>'Energie AMS'!AM43-'Energie AME'!AM43</f>
        <v>310.34614674130688</v>
      </c>
      <c r="AN43" s="36">
        <f>'Energie AMS'!AN43-'Energie AME'!AN43</f>
        <v>369.22651977237791</v>
      </c>
      <c r="AO43" s="36">
        <f>'Energie AMS'!AO43-'Energie AME'!AO43</f>
        <v>409.58908076455253</v>
      </c>
      <c r="AP43" s="36">
        <f>'Energie AMS'!AP43-'Energie AME'!AP43</f>
        <v>441.22455767760596</v>
      </c>
      <c r="AQ43" s="36">
        <f>'Energie AMS'!AQ43-'Energie AME'!AQ43</f>
        <v>475.77478260669756</v>
      </c>
      <c r="AR43" s="36">
        <f>'Energie AMS'!AR43-'Energie AME'!AR43</f>
        <v>520.09996418775393</v>
      </c>
      <c r="AS43" s="36">
        <f>'Energie AMS'!AS43-'Energie AME'!AS43</f>
        <v>574.5584360622056</v>
      </c>
      <c r="AT43" s="36">
        <f>'Energie AMS'!AT43-'Energie AME'!AT43</f>
        <v>603.12869912372776</v>
      </c>
      <c r="AU43" s="36">
        <f>'Energie AMS'!AU43-'Energie AME'!AU43</f>
        <v>617.33270065321938</v>
      </c>
      <c r="AV43" s="36">
        <f>'Energie AMS'!AV43-'Energie AME'!AV43</f>
        <v>625.97398175175556</v>
      </c>
      <c r="AW43" s="36">
        <f>'Energie AMS'!AW43-'Energie AME'!AW43</f>
        <v>633.47599756258933</v>
      </c>
      <c r="AX43" s="36">
        <f>'Energie AMS'!AX43-'Energie AME'!AX43</f>
        <v>641.7250913217847</v>
      </c>
      <c r="AY43" s="153"/>
      <c r="AZ43" s="153"/>
      <c r="BA43" s="154"/>
      <c r="BB43" s="154"/>
    </row>
    <row r="44" spans="1:54" x14ac:dyDescent="0.25">
      <c r="A44" s="171"/>
      <c r="B44" s="167" t="s">
        <v>312</v>
      </c>
      <c r="C44" t="s">
        <v>155</v>
      </c>
      <c r="D44" s="36">
        <f>'Energie AMS'!D44-'Energie AME'!D44</f>
        <v>0</v>
      </c>
      <c r="E44" s="36">
        <f>'Energie AMS'!E44-'Energie AME'!E44</f>
        <v>0</v>
      </c>
      <c r="F44" s="36">
        <f>'Energie AMS'!F44-'Energie AME'!F44</f>
        <v>0</v>
      </c>
      <c r="G44" s="36">
        <f>'Energie AMS'!G44-'Energie AME'!G44</f>
        <v>0</v>
      </c>
      <c r="H44" s="36">
        <f>'Energie AMS'!H44-'Energie AME'!H44</f>
        <v>0</v>
      </c>
      <c r="I44" s="36">
        <f>'Energie AMS'!I44-'Energie AME'!I44</f>
        <v>0</v>
      </c>
      <c r="J44" s="36">
        <f>'Energie AMS'!J44-'Energie AME'!J44</f>
        <v>0</v>
      </c>
      <c r="K44" s="36">
        <f>'Energie AMS'!K44-'Energie AME'!K44</f>
        <v>0</v>
      </c>
      <c r="L44" s="36">
        <f>'Energie AMS'!L44-'Energie AME'!L44</f>
        <v>0</v>
      </c>
      <c r="M44" s="36">
        <f>'Energie AMS'!M44-'Energie AME'!M44</f>
        <v>0</v>
      </c>
      <c r="N44" s="36">
        <f>'Energie AMS'!N44-'Energie AME'!N44</f>
        <v>0</v>
      </c>
      <c r="O44" s="36">
        <f>'Energie AMS'!O44-'Energie AME'!O44</f>
        <v>0</v>
      </c>
      <c r="P44" s="36">
        <f>'Energie AMS'!P44-'Energie AME'!P44</f>
        <v>0</v>
      </c>
      <c r="Q44" s="36">
        <f>'Energie AMS'!Q44-'Energie AME'!Q44</f>
        <v>0</v>
      </c>
      <c r="R44" s="36">
        <f>'Energie AMS'!R44-'Energie AME'!R44</f>
        <v>0</v>
      </c>
      <c r="S44" s="36">
        <f>'Energie AMS'!S44-'Energie AME'!S44</f>
        <v>0</v>
      </c>
      <c r="T44" s="36">
        <f>'Energie AMS'!T44-'Energie AME'!T44</f>
        <v>0</v>
      </c>
      <c r="U44" s="36">
        <f>'Energie AMS'!U44-'Energie AME'!U44</f>
        <v>0</v>
      </c>
      <c r="V44" s="36">
        <f>'Energie AMS'!V44-'Energie AME'!V44</f>
        <v>0</v>
      </c>
      <c r="W44" s="36">
        <f>'Energie AMS'!W44-'Energie AME'!W44</f>
        <v>1.0201039166931878</v>
      </c>
      <c r="X44" s="36">
        <f>'Energie AMS'!X44-'Energie AME'!X44</f>
        <v>-4341.4605323162696</v>
      </c>
      <c r="Y44" s="36">
        <f>'Energie AMS'!Y44-'Energie AME'!Y44</f>
        <v>-4689.1802542880778</v>
      </c>
      <c r="Z44" s="36">
        <f>'Energie AMS'!Z44-'Energie AME'!Z44</f>
        <v>-711.5896228546394</v>
      </c>
      <c r="AA44" s="36">
        <f>'Energie AMS'!AA44-'Energie AME'!AA44</f>
        <v>-711.21868228128506</v>
      </c>
      <c r="AB44" s="36">
        <f>'Energie AMS'!AB44-'Energie AME'!AB44</f>
        <v>-710.92216679516423</v>
      </c>
      <c r="AC44" s="36">
        <f>'Energie AMS'!AC44-'Energie AME'!AC44</f>
        <v>-713.29155360502318</v>
      </c>
      <c r="AD44" s="36">
        <f>'Energie AMS'!AD44-'Energie AME'!AD44</f>
        <v>-721.72834042795148</v>
      </c>
      <c r="AE44" s="36">
        <f>'Energie AMS'!AE44-'Energie AME'!AE44</f>
        <v>370.66071987613213</v>
      </c>
      <c r="AF44" s="36">
        <f>'Energie AMS'!AF44-'Energie AME'!AF44</f>
        <v>466.46360434034614</v>
      </c>
      <c r="AG44" s="36">
        <f>'Energie AMS'!AG44-'Energie AME'!AG44</f>
        <v>562.52040510457209</v>
      </c>
      <c r="AH44" s="36">
        <f>'Energie AMS'!AH44-'Energie AME'!AH44</f>
        <v>658.81399659850604</v>
      </c>
      <c r="AI44" s="36">
        <f>'Energie AMS'!AI44-'Energie AME'!AI44</f>
        <v>801.09883875494415</v>
      </c>
      <c r="AJ44" s="36">
        <f>'Energie AMS'!AJ44-'Energie AME'!AJ44</f>
        <v>4064.2953042910713</v>
      </c>
      <c r="AK44" s="36">
        <f>'Energie AMS'!AK44-'Energie AME'!AK44</f>
        <v>4439.9924686600043</v>
      </c>
      <c r="AL44" s="36">
        <f>'Energie AMS'!AL44-'Energie AME'!AL44</f>
        <v>4816.18194792957</v>
      </c>
      <c r="AM44" s="36">
        <f>'Energie AMS'!AM44-'Energie AME'!AM44</f>
        <v>5191.0056649358939</v>
      </c>
      <c r="AN44" s="36">
        <f>'Energie AMS'!AN44-'Energie AME'!AN44</f>
        <v>4719.1883540460585</v>
      </c>
      <c r="AO44" s="36">
        <f>'Energie AMS'!AO44-'Energie AME'!AO44</f>
        <v>8156.0343297455784</v>
      </c>
      <c r="AP44" s="36">
        <f>'Energie AMS'!AP44-'Energie AME'!AP44</f>
        <v>8699.5169747669152</v>
      </c>
      <c r="AQ44" s="36">
        <f>'Energie AMS'!AQ44-'Energie AME'!AQ44</f>
        <v>9243.1710310867129</v>
      </c>
      <c r="AR44" s="36">
        <f>'Energie AMS'!AR44-'Energie AME'!AR44</f>
        <v>9786.5068823865222</v>
      </c>
      <c r="AS44" s="36">
        <f>'Energie AMS'!AS44-'Energie AME'!AS44</f>
        <v>8021.2679610864043</v>
      </c>
      <c r="AT44" s="36">
        <f>'Energie AMS'!AT44-'Energie AME'!AT44</f>
        <v>8466.3368717519515</v>
      </c>
      <c r="AU44" s="36">
        <f>'Energie AMS'!AU44-'Energie AME'!AU44</f>
        <v>8831.0308670250579</v>
      </c>
      <c r="AV44" s="36">
        <f>'Energie AMS'!AV44-'Energie AME'!AV44</f>
        <v>9196.0580781221761</v>
      </c>
      <c r="AW44" s="36">
        <f>'Energie AMS'!AW44-'Energie AME'!AW44</f>
        <v>9561.2116311903337</v>
      </c>
      <c r="AX44" s="36">
        <f>'Energie AMS'!AX44-'Energie AME'!AX44</f>
        <v>9925.8666076045902</v>
      </c>
      <c r="AY44" s="153">
        <f>U44</f>
        <v>0</v>
      </c>
      <c r="AZ44" s="153">
        <f>AD44</f>
        <v>-721.72834042795148</v>
      </c>
      <c r="BA44" s="154">
        <f>AVERAGE(X44:AD44)</f>
        <v>-1799.9130217954876</v>
      </c>
      <c r="BB44" s="154">
        <f>AVERAGE(X44:AX44)</f>
        <v>3828.8085698790715</v>
      </c>
    </row>
    <row r="45" spans="1:54" x14ac:dyDescent="0.25">
      <c r="A45" s="171"/>
      <c r="B45" s="167"/>
      <c r="C45" t="s">
        <v>156</v>
      </c>
      <c r="D45" s="36">
        <f>'Energie AMS'!D45-'Energie AME'!D45</f>
        <v>0</v>
      </c>
      <c r="E45" s="36">
        <f>'Energie AMS'!E45-'Energie AME'!E45</f>
        <v>0</v>
      </c>
      <c r="F45" s="36">
        <f>'Energie AMS'!F45-'Energie AME'!F45</f>
        <v>0</v>
      </c>
      <c r="G45" s="36">
        <f>'Energie AMS'!G45-'Energie AME'!G45</f>
        <v>0</v>
      </c>
      <c r="H45" s="36">
        <f>'Energie AMS'!H45-'Energie AME'!H45</f>
        <v>0</v>
      </c>
      <c r="I45" s="36">
        <f>'Energie AMS'!I45-'Energie AME'!I45</f>
        <v>0</v>
      </c>
      <c r="J45" s="36">
        <f>'Energie AMS'!J45-'Energie AME'!J45</f>
        <v>0</v>
      </c>
      <c r="K45" s="36">
        <f>'Energie AMS'!K45-'Energie AME'!K45</f>
        <v>0</v>
      </c>
      <c r="L45" s="36">
        <f>'Energie AMS'!L45-'Energie AME'!L45</f>
        <v>0</v>
      </c>
      <c r="M45" s="36">
        <f>'Energie AMS'!M45-'Energie AME'!M45</f>
        <v>0</v>
      </c>
      <c r="N45" s="36">
        <f>'Energie AMS'!N45-'Energie AME'!N45</f>
        <v>0</v>
      </c>
      <c r="O45" s="36">
        <f>'Energie AMS'!O45-'Energie AME'!O45</f>
        <v>0</v>
      </c>
      <c r="P45" s="36">
        <f>'Energie AMS'!P45-'Energie AME'!P45</f>
        <v>0</v>
      </c>
      <c r="Q45" s="36">
        <f>'Energie AMS'!Q45-'Energie AME'!Q45</f>
        <v>0</v>
      </c>
      <c r="R45" s="36">
        <f>'Energie AMS'!R45-'Energie AME'!R45</f>
        <v>0</v>
      </c>
      <c r="S45" s="36">
        <f>'Energie AMS'!S45-'Energie AME'!S45</f>
        <v>0</v>
      </c>
      <c r="T45" s="36">
        <f>'Energie AMS'!T45-'Energie AME'!T45</f>
        <v>0</v>
      </c>
      <c r="U45" s="36">
        <f>'Energie AMS'!U45-'Energie AME'!U45</f>
        <v>0</v>
      </c>
      <c r="V45" s="36">
        <f>'Energie AMS'!V45-'Energie AME'!V45</f>
        <v>0</v>
      </c>
      <c r="W45" s="36">
        <f>'Energie AMS'!W45-'Energie AME'!W45</f>
        <v>4.5441773977339395E-4</v>
      </c>
      <c r="X45" s="36">
        <f>'Energie AMS'!X45-'Energie AME'!X45</f>
        <v>-3.1173968982655538</v>
      </c>
      <c r="Y45" s="36">
        <f>'Energie AMS'!Y45-'Energie AME'!Y45</f>
        <v>-3.1224402968909892</v>
      </c>
      <c r="Z45" s="36">
        <f>'Energie AMS'!Z45-'Energie AME'!Z45</f>
        <v>-3.1225103746378471</v>
      </c>
      <c r="AA45" s="36">
        <f>'Energie AMS'!AA45-'Energie AME'!AA45</f>
        <v>-3.1219299084164214</v>
      </c>
      <c r="AB45" s="36">
        <f>'Energie AMS'!AB45-'Energie AME'!AB45</f>
        <v>-3.1214593139951741</v>
      </c>
      <c r="AC45" s="36">
        <f>'Energie AMS'!AC45-'Energie AME'!AC45</f>
        <v>-3.1215778268422065</v>
      </c>
      <c r="AD45" s="36">
        <f>'Energie AMS'!AD45-'Energie AME'!AD45</f>
        <v>-3.121775866880323</v>
      </c>
      <c r="AE45" s="36">
        <f>'Energie AMS'!AE45-'Energie AME'!AE45</f>
        <v>-3.12184122787865</v>
      </c>
      <c r="AF45" s="36">
        <f>'Energie AMS'!AF45-'Energie AME'!AF45</f>
        <v>-3.121878663328288</v>
      </c>
      <c r="AG45" s="36">
        <f>'Energie AMS'!AG45-'Energie AME'!AG45</f>
        <v>-3.1217565258670028</v>
      </c>
      <c r="AH45" s="36">
        <f>'Energie AMS'!AH45-'Energie AME'!AH45</f>
        <v>-3.1215572874987458</v>
      </c>
      <c r="AI45" s="36">
        <f>'Energie AMS'!AI45-'Energie AME'!AI45</f>
        <v>-3.1213214470972508</v>
      </c>
      <c r="AJ45" s="36">
        <f>'Energie AMS'!AJ45-'Energie AME'!AJ45</f>
        <v>-3.1208126440018815</v>
      </c>
      <c r="AK45" s="36">
        <f>'Energie AMS'!AK45-'Energie AME'!AK45</f>
        <v>-3.1204414065252362</v>
      </c>
      <c r="AL45" s="36">
        <f>'Energie AMS'!AL45-'Energie AME'!AL45</f>
        <v>-3.1199955595403779</v>
      </c>
      <c r="AM45" s="36">
        <f>'Energie AMS'!AM45-'Energie AME'!AM45</f>
        <v>-3.1197234181890074</v>
      </c>
      <c r="AN45" s="36">
        <f>'Energie AMS'!AN45-'Energie AME'!AN45</f>
        <v>-3.1194961979321203</v>
      </c>
      <c r="AO45" s="36">
        <f>'Energie AMS'!AO45-'Energie AME'!AO45</f>
        <v>-3.1199379323456009</v>
      </c>
      <c r="AP45" s="36">
        <f>'Energie AMS'!AP45-'Energie AME'!AP45</f>
        <v>-3.1203611574098966</v>
      </c>
      <c r="AQ45" s="36">
        <f>'Energie AMS'!AQ45-'Energie AME'!AQ45</f>
        <v>-3.1208082326281019</v>
      </c>
      <c r="AR45" s="36">
        <f>'Energie AMS'!AR45-'Energie AME'!AR45</f>
        <v>-3.1211825560636881</v>
      </c>
      <c r="AS45" s="36">
        <f>'Energie AMS'!AS45-'Energie AME'!AS45</f>
        <v>-3.1215922659010276</v>
      </c>
      <c r="AT45" s="36">
        <f>'Energie AMS'!AT45-'Energie AME'!AT45</f>
        <v>-3.1223659253077831</v>
      </c>
      <c r="AU45" s="36">
        <f>'Energie AMS'!AU45-'Energie AME'!AU45</f>
        <v>-3.123103253414472</v>
      </c>
      <c r="AV45" s="36">
        <f>'Energie AMS'!AV45-'Energie AME'!AV45</f>
        <v>-3.1238385412257683</v>
      </c>
      <c r="AW45" s="36">
        <f>'Energie AMS'!AW45-'Energie AME'!AW45</f>
        <v>-3.1245601182248852</v>
      </c>
      <c r="AX45" s="36">
        <f>'Energie AMS'!AX45-'Energie AME'!AX45</f>
        <v>-3.1251544116760268</v>
      </c>
      <c r="AY45" s="153">
        <f>SUM(U48:U51)</f>
        <v>0</v>
      </c>
      <c r="AZ45" s="153">
        <f>SUM(AD48:AD51)</f>
        <v>870.35480014620225</v>
      </c>
      <c r="BA45" s="154">
        <f>SUM(AVERAGE(X48:AD48),AVERAGE(X49:AD49),AVERAGE(X50:AD50),AVERAGE(X51:AD51))</f>
        <v>806.31081517325401</v>
      </c>
      <c r="BB45" s="154">
        <f>SUM(AVERAGE(X48:AX48),AVERAGE(X49:AX49),AVERAGE(X50:AX50),AVERAGE(X51:AX51))</f>
        <v>5325.270455958288</v>
      </c>
    </row>
    <row r="46" spans="1:54" x14ac:dyDescent="0.25">
      <c r="A46" s="171"/>
      <c r="B46" s="167"/>
      <c r="C46" t="s">
        <v>157</v>
      </c>
      <c r="D46" s="36">
        <f>'Energie AMS'!D46-'Energie AME'!D46</f>
        <v>0</v>
      </c>
      <c r="E46" s="36">
        <f>'Energie AMS'!E46-'Energie AME'!E46</f>
        <v>0</v>
      </c>
      <c r="F46" s="36">
        <f>'Energie AMS'!F46-'Energie AME'!F46</f>
        <v>0</v>
      </c>
      <c r="G46" s="36">
        <f>'Energie AMS'!G46-'Energie AME'!G46</f>
        <v>0</v>
      </c>
      <c r="H46" s="36">
        <f>'Energie AMS'!H46-'Energie AME'!H46</f>
        <v>0</v>
      </c>
      <c r="I46" s="36">
        <f>'Energie AMS'!I46-'Energie AME'!I46</f>
        <v>0</v>
      </c>
      <c r="J46" s="36">
        <f>'Energie AMS'!J46-'Energie AME'!J46</f>
        <v>0</v>
      </c>
      <c r="K46" s="36">
        <f>'Energie AMS'!K46-'Energie AME'!K46</f>
        <v>0</v>
      </c>
      <c r="L46" s="36">
        <f>'Energie AMS'!L46-'Energie AME'!L46</f>
        <v>0</v>
      </c>
      <c r="M46" s="36">
        <f>'Energie AMS'!M46-'Energie AME'!M46</f>
        <v>0</v>
      </c>
      <c r="N46" s="36">
        <f>'Energie AMS'!N46-'Energie AME'!N46</f>
        <v>0</v>
      </c>
      <c r="O46" s="36">
        <f>'Energie AMS'!O46-'Energie AME'!O46</f>
        <v>0</v>
      </c>
      <c r="P46" s="36">
        <f>'Energie AMS'!P46-'Energie AME'!P46</f>
        <v>0</v>
      </c>
      <c r="Q46" s="36">
        <f>'Energie AMS'!Q46-'Energie AME'!Q46</f>
        <v>0</v>
      </c>
      <c r="R46" s="36">
        <f>'Energie AMS'!R46-'Energie AME'!R46</f>
        <v>0</v>
      </c>
      <c r="S46" s="36">
        <f>'Energie AMS'!S46-'Energie AME'!S46</f>
        <v>0</v>
      </c>
      <c r="T46" s="36">
        <f>'Energie AMS'!T46-'Energie AME'!T46</f>
        <v>0</v>
      </c>
      <c r="U46" s="36">
        <f>'Energie AMS'!U46-'Energie AME'!U46</f>
        <v>0</v>
      </c>
      <c r="V46" s="36">
        <f>'Energie AMS'!V46-'Energie AME'!V46</f>
        <v>0</v>
      </c>
      <c r="W46" s="36">
        <f>'Energie AMS'!W46-'Energie AME'!W46</f>
        <v>7.4144589327085342E-5</v>
      </c>
      <c r="X46" s="36">
        <f>'Energie AMS'!X46-'Energie AME'!X46</f>
        <v>-1.4079255821219938E-4</v>
      </c>
      <c r="Y46" s="36">
        <f>'Energie AMS'!Y46-'Energie AME'!Y46</f>
        <v>-5.6082393201528635E-4</v>
      </c>
      <c r="Z46" s="36">
        <f>'Energie AMS'!Z46-'Energie AME'!Z46</f>
        <v>-80.843102251378468</v>
      </c>
      <c r="AA46" s="36">
        <f>'Energie AMS'!AA46-'Energie AME'!AA46</f>
        <v>-83.926356426852834</v>
      </c>
      <c r="AB46" s="36">
        <f>'Energie AMS'!AB46-'Energie AME'!AB46</f>
        <v>-87.009369354656471</v>
      </c>
      <c r="AC46" s="36">
        <f>'Energie AMS'!AC46-'Energie AME'!AC46</f>
        <v>-90.110856567131108</v>
      </c>
      <c r="AD46" s="36">
        <f>'Energie AMS'!AD46-'Energie AME'!AD46</f>
        <v>-93.205282051580909</v>
      </c>
      <c r="AE46" s="36">
        <f>'Energie AMS'!AE46-'Energie AME'!AE46</f>
        <v>-134.90289905624581</v>
      </c>
      <c r="AF46" s="36">
        <f>'Energie AMS'!AF46-'Energie AME'!AF46</f>
        <v>-139.27874603582586</v>
      </c>
      <c r="AG46" s="36">
        <f>'Energie AMS'!AG46-'Energie AME'!AG46</f>
        <v>-143.64369044207666</v>
      </c>
      <c r="AH46" s="36">
        <f>'Energie AMS'!AH46-'Energie AME'!AH46</f>
        <v>-148.00197604812411</v>
      </c>
      <c r="AI46" s="36">
        <f>'Energie AMS'!AI46-'Energie AME'!AI46</f>
        <v>-152.35592305678534</v>
      </c>
      <c r="AJ46" s="36">
        <f>'Energie AMS'!AJ46-'Energie AME'!AJ46</f>
        <v>-182.31825975485984</v>
      </c>
      <c r="AK46" s="36">
        <f>'Energie AMS'!AK46-'Energie AME'!AK46</f>
        <v>-183.24282519972732</v>
      </c>
      <c r="AL46" s="36">
        <f>'Energie AMS'!AL46-'Energie AME'!AL46</f>
        <v>-184.16558784085137</v>
      </c>
      <c r="AM46" s="36">
        <f>'Energie AMS'!AM46-'Energie AME'!AM46</f>
        <v>-185.0918409550078</v>
      </c>
      <c r="AN46" s="36">
        <f>'Energie AMS'!AN46-'Energie AME'!AN46</f>
        <v>-186.02176902285154</v>
      </c>
      <c r="AO46" s="36">
        <f>'Energie AMS'!AO46-'Energie AME'!AO46</f>
        <v>-189.06000542127907</v>
      </c>
      <c r="AP46" s="36">
        <f>'Energie AMS'!AP46-'Energie AME'!AP46</f>
        <v>-190.09388851450882</v>
      </c>
      <c r="AQ46" s="36">
        <f>'Energie AMS'!AQ46-'Energie AME'!AQ46</f>
        <v>-191.12981599292326</v>
      </c>
      <c r="AR46" s="36">
        <f>'Energie AMS'!AR46-'Energie AME'!AR46</f>
        <v>-192.16129176869458</v>
      </c>
      <c r="AS46" s="36">
        <f>'Energie AMS'!AS46-'Energie AME'!AS46</f>
        <v>-193.19539721555489</v>
      </c>
      <c r="AT46" s="36">
        <f>'Energie AMS'!AT46-'Energie AME'!AT46</f>
        <v>-2006.0918130668031</v>
      </c>
      <c r="AU46" s="36">
        <f>'Energie AMS'!AU46-'Energie AME'!AU46</f>
        <v>-2067.8726336805562</v>
      </c>
      <c r="AV46" s="36">
        <f>'Energie AMS'!AV46-'Energie AME'!AV46</f>
        <v>-2129.6862040088808</v>
      </c>
      <c r="AW46" s="36">
        <f>'Energie AMS'!AW46-'Energie AME'!AW46</f>
        <v>-2191.5186679885701</v>
      </c>
      <c r="AX46" s="36">
        <f>'Energie AMS'!AX46-'Energie AME'!AX46</f>
        <v>-2253.2788224354927</v>
      </c>
      <c r="AY46" s="153"/>
      <c r="AZ46" s="153"/>
      <c r="BA46" s="14"/>
      <c r="BB46" s="14"/>
    </row>
    <row r="47" spans="1:54" x14ac:dyDescent="0.25">
      <c r="A47" s="171"/>
      <c r="B47" s="167"/>
      <c r="C47" t="s">
        <v>158</v>
      </c>
      <c r="D47" s="36">
        <f>'Energie AMS'!D47-'Energie AME'!D47</f>
        <v>0</v>
      </c>
      <c r="E47" s="36">
        <f>'Energie AMS'!E47-'Energie AME'!E47</f>
        <v>0</v>
      </c>
      <c r="F47" s="36">
        <f>'Energie AMS'!F47-'Energie AME'!F47</f>
        <v>0</v>
      </c>
      <c r="G47" s="36">
        <f>'Energie AMS'!G47-'Energie AME'!G47</f>
        <v>0</v>
      </c>
      <c r="H47" s="36">
        <f>'Energie AMS'!H47-'Energie AME'!H47</f>
        <v>0</v>
      </c>
      <c r="I47" s="36">
        <f>'Energie AMS'!I47-'Energie AME'!I47</f>
        <v>0</v>
      </c>
      <c r="J47" s="36">
        <f>'Energie AMS'!J47-'Energie AME'!J47</f>
        <v>0</v>
      </c>
      <c r="K47" s="36">
        <f>'Energie AMS'!K47-'Energie AME'!K47</f>
        <v>0</v>
      </c>
      <c r="L47" s="36">
        <f>'Energie AMS'!L47-'Energie AME'!L47</f>
        <v>0</v>
      </c>
      <c r="M47" s="36">
        <f>'Energie AMS'!M47-'Energie AME'!M47</f>
        <v>0</v>
      </c>
      <c r="N47" s="36">
        <f>'Energie AMS'!N47-'Energie AME'!N47</f>
        <v>0</v>
      </c>
      <c r="O47" s="36">
        <f>'Energie AMS'!O47-'Energie AME'!O47</f>
        <v>0</v>
      </c>
      <c r="P47" s="36">
        <f>'Energie AMS'!P47-'Energie AME'!P47</f>
        <v>0</v>
      </c>
      <c r="Q47" s="36">
        <f>'Energie AMS'!Q47-'Energie AME'!Q47</f>
        <v>0</v>
      </c>
      <c r="R47" s="36">
        <f>'Energie AMS'!R47-'Energie AME'!R47</f>
        <v>0</v>
      </c>
      <c r="S47" s="36">
        <f>'Energie AMS'!S47-'Energie AME'!S47</f>
        <v>0</v>
      </c>
      <c r="T47" s="36">
        <f>'Energie AMS'!T47-'Energie AME'!T47</f>
        <v>0</v>
      </c>
      <c r="U47" s="36">
        <f>'Energie AMS'!U47-'Energie AME'!U47</f>
        <v>0</v>
      </c>
      <c r="V47" s="36">
        <f>'Energie AMS'!V47-'Energie AME'!V47</f>
        <v>0</v>
      </c>
      <c r="W47" s="36">
        <f>'Energie AMS'!W47-'Energie AME'!W47</f>
        <v>5.3086126688484114E-4</v>
      </c>
      <c r="X47" s="36">
        <f>'Energie AMS'!X47-'Energie AME'!X47</f>
        <v>-3.7440342090978098</v>
      </c>
      <c r="Y47" s="36">
        <f>'Energie AMS'!Y47-'Energie AME'!Y47</f>
        <v>-3.7500070060994748</v>
      </c>
      <c r="Z47" s="36">
        <f>'Energie AMS'!Z47-'Energie AME'!Z47</f>
        <v>-3.7500273015556944</v>
      </c>
      <c r="AA47" s="36">
        <f>'Energie AMS'!AA47-'Energie AME'!AA47</f>
        <v>-3.749301278210456</v>
      </c>
      <c r="AB47" s="36">
        <f>'Energie AMS'!AB47-'Energie AME'!AB47</f>
        <v>-3.7487053521154965</v>
      </c>
      <c r="AC47" s="36">
        <f>'Energie AMS'!AC47-'Energie AME'!AC47</f>
        <v>-3.7487282928088947</v>
      </c>
      <c r="AD47" s="36">
        <f>'Energie AMS'!AD47-'Energie AME'!AD47</f>
        <v>-3.7488498977347402</v>
      </c>
      <c r="AE47" s="36">
        <f>'Energie AMS'!AE47-'Energie AME'!AE47</f>
        <v>-3.7488950323528711</v>
      </c>
      <c r="AF47" s="36">
        <f>'Energie AMS'!AF47-'Energie AME'!AF47</f>
        <v>-3.7489028807699176</v>
      </c>
      <c r="AG47" s="36">
        <f>'Energie AMS'!AG47-'Energie AME'!AG47</f>
        <v>-3.7487285536122288</v>
      </c>
      <c r="AH47" s="36">
        <f>'Energie AMS'!AH47-'Energie AME'!AH47</f>
        <v>-3.74847036078181</v>
      </c>
      <c r="AI47" s="36">
        <f>'Energie AMS'!AI47-'Energie AME'!AI47</f>
        <v>-3.74818003612633</v>
      </c>
      <c r="AJ47" s="36">
        <f>'Energie AMS'!AJ47-'Energie AME'!AJ47</f>
        <v>-3.7475819089019757</v>
      </c>
      <c r="AK47" s="36">
        <f>'Energie AMS'!AK47-'Energie AME'!AK47</f>
        <v>-3.7471404839023728</v>
      </c>
      <c r="AL47" s="36">
        <f>'Energie AMS'!AL47-'Energie AME'!AL47</f>
        <v>-3.7466192018531257</v>
      </c>
      <c r="AM47" s="36">
        <f>'Energie AMS'!AM47-'Energie AME'!AM47</f>
        <v>-3.7462838267120748</v>
      </c>
      <c r="AN47" s="36">
        <f>'Energie AMS'!AN47-'Energie AME'!AN47</f>
        <v>-3.7460064619409237</v>
      </c>
      <c r="AO47" s="36">
        <f>'Energie AMS'!AO47-'Energie AME'!AO47</f>
        <v>-3.7465117463663962</v>
      </c>
      <c r="AP47" s="36">
        <f>'Energie AMS'!AP47-'Energie AME'!AP47</f>
        <v>-3.7470003167645354</v>
      </c>
      <c r="AQ47" s="36">
        <f>'Energie AMS'!AQ47-'Energie AME'!AQ47</f>
        <v>-3.7475187681889777</v>
      </c>
      <c r="AR47" s="36">
        <f>'Energie AMS'!AR47-'Energie AME'!AR47</f>
        <v>-3.7479491839661949</v>
      </c>
      <c r="AS47" s="36">
        <f>'Energie AMS'!AS47-'Energie AME'!AS47</f>
        <v>-3.7484229417179313</v>
      </c>
      <c r="AT47" s="36">
        <f>'Energie AMS'!AT47-'Energie AME'!AT47</f>
        <v>-3.7493101709316319</v>
      </c>
      <c r="AU47" s="36">
        <f>'Energie AMS'!AU47-'Energie AME'!AU47</f>
        <v>-3.7501600583648815</v>
      </c>
      <c r="AV47" s="36">
        <f>'Energie AMS'!AV47-'Energie AME'!AV47</f>
        <v>-3.7510110615829815</v>
      </c>
      <c r="AW47" s="36">
        <f>'Energie AMS'!AW47-'Energie AME'!AW47</f>
        <v>-3.7518472760449457</v>
      </c>
      <c r="AX47" s="36">
        <f>'Energie AMS'!AX47-'Energie AME'!AX47</f>
        <v>-3.7525298210596714</v>
      </c>
      <c r="AY47" s="153"/>
      <c r="AZ47" s="153"/>
      <c r="BA47" s="14"/>
      <c r="BB47" s="14"/>
    </row>
    <row r="48" spans="1:54" x14ac:dyDescent="0.25">
      <c r="A48" s="171"/>
      <c r="B48" s="167"/>
      <c r="C48" t="s">
        <v>159</v>
      </c>
      <c r="D48" s="36">
        <f>'Energie AMS'!D48-'Energie AME'!D48</f>
        <v>0</v>
      </c>
      <c r="E48" s="36">
        <f>'Energie AMS'!E48-'Energie AME'!E48</f>
        <v>0</v>
      </c>
      <c r="F48" s="36">
        <f>'Energie AMS'!F48-'Energie AME'!F48</f>
        <v>0</v>
      </c>
      <c r="G48" s="36">
        <f>'Energie AMS'!G48-'Energie AME'!G48</f>
        <v>0</v>
      </c>
      <c r="H48" s="36">
        <f>'Energie AMS'!H48-'Energie AME'!H48</f>
        <v>0</v>
      </c>
      <c r="I48" s="36">
        <f>'Energie AMS'!I48-'Energie AME'!I48</f>
        <v>0</v>
      </c>
      <c r="J48" s="36">
        <f>'Energie AMS'!J48-'Energie AME'!J48</f>
        <v>0</v>
      </c>
      <c r="K48" s="36">
        <f>'Energie AMS'!K48-'Energie AME'!K48</f>
        <v>0</v>
      </c>
      <c r="L48" s="36">
        <f>'Energie AMS'!L48-'Energie AME'!L48</f>
        <v>0</v>
      </c>
      <c r="M48" s="36">
        <f>'Energie AMS'!M48-'Energie AME'!M48</f>
        <v>0</v>
      </c>
      <c r="N48" s="36">
        <f>'Energie AMS'!N48-'Energie AME'!N48</f>
        <v>0</v>
      </c>
      <c r="O48" s="36">
        <f>'Energie AMS'!O48-'Energie AME'!O48</f>
        <v>0</v>
      </c>
      <c r="P48" s="36">
        <f>'Energie AMS'!P48-'Energie AME'!P48</f>
        <v>0</v>
      </c>
      <c r="Q48" s="36">
        <f>'Energie AMS'!Q48-'Energie AME'!Q48</f>
        <v>0</v>
      </c>
      <c r="R48" s="36">
        <f>'Energie AMS'!R48-'Energie AME'!R48</f>
        <v>0</v>
      </c>
      <c r="S48" s="36">
        <f>'Energie AMS'!S48-'Energie AME'!S48</f>
        <v>0</v>
      </c>
      <c r="T48" s="36">
        <f>'Energie AMS'!T48-'Energie AME'!T48</f>
        <v>0</v>
      </c>
      <c r="U48" s="36">
        <f>'Energie AMS'!U48-'Energie AME'!U48</f>
        <v>0</v>
      </c>
      <c r="V48" s="36">
        <f>'Energie AMS'!V48-'Energie AME'!V48</f>
        <v>0</v>
      </c>
      <c r="W48" s="36">
        <f>'Energie AMS'!W48-'Energie AME'!W48</f>
        <v>0.49738778327036925</v>
      </c>
      <c r="X48" s="36">
        <f>'Energie AMS'!X48-'Energie AME'!X48</f>
        <v>1239.2594213669445</v>
      </c>
      <c r="Y48" s="36">
        <f>'Energie AMS'!Y48-'Energie AME'!Y48</f>
        <v>1286.9022207269791</v>
      </c>
      <c r="Z48" s="36">
        <f>'Energie AMS'!Z48-'Energie AME'!Z48</f>
        <v>124.30404974910971</v>
      </c>
      <c r="AA48" s="36">
        <f>'Energie AMS'!AA48-'Energie AME'!AA48</f>
        <v>124.42766922539386</v>
      </c>
      <c r="AB48" s="36">
        <f>'Energie AMS'!AB48-'Energie AME'!AB48</f>
        <v>124.45307051218151</v>
      </c>
      <c r="AC48" s="36">
        <f>'Energie AMS'!AC48-'Energie AME'!AC48</f>
        <v>121.40384303034898</v>
      </c>
      <c r="AD48" s="36">
        <f>'Energie AMS'!AD48-'Energie AME'!AD48</f>
        <v>118.30551806279345</v>
      </c>
      <c r="AE48" s="36">
        <f>'Energie AMS'!AE48-'Energie AME'!AE48</f>
        <v>4726.8966713614564</v>
      </c>
      <c r="AF48" s="36">
        <f>'Energie AMS'!AF48-'Energie AME'!AF48</f>
        <v>4909.1119842275457</v>
      </c>
      <c r="AG48" s="36">
        <f>'Energie AMS'!AG48-'Energie AME'!AG48</f>
        <v>5091.6949690546899</v>
      </c>
      <c r="AH48" s="36">
        <f>'Energie AMS'!AH48-'Energie AME'!AH48</f>
        <v>5274.7630243942767</v>
      </c>
      <c r="AI48" s="36">
        <f>'Energie AMS'!AI48-'Energie AME'!AI48</f>
        <v>5458.7177251592748</v>
      </c>
      <c r="AJ48" s="36">
        <f>'Energie AMS'!AJ48-'Energie AME'!AJ48</f>
        <v>6327.8396789220787</v>
      </c>
      <c r="AK48" s="36">
        <f>'Energie AMS'!AK48-'Energie AME'!AK48</f>
        <v>6539.8328000121419</v>
      </c>
      <c r="AL48" s="36">
        <f>'Energie AMS'!AL48-'Energie AME'!AL48</f>
        <v>6752.6332074351731</v>
      </c>
      <c r="AM48" s="36">
        <f>'Energie AMS'!AM48-'Energie AME'!AM48</f>
        <v>6963.4541716515769</v>
      </c>
      <c r="AN48" s="36">
        <f>'Energie AMS'!AN48-'Energie AME'!AN48</f>
        <v>7174.7336507159098</v>
      </c>
      <c r="AO48" s="36">
        <f>'Energie AMS'!AO48-'Energie AME'!AO48</f>
        <v>7107.3211542980362</v>
      </c>
      <c r="AP48" s="36">
        <f>'Energie AMS'!AP48-'Energie AME'!AP48</f>
        <v>7307.2654151396118</v>
      </c>
      <c r="AQ48" s="36">
        <f>'Energie AMS'!AQ48-'Energie AME'!AQ48</f>
        <v>7507.3620127608656</v>
      </c>
      <c r="AR48" s="36">
        <f>'Energie AMS'!AR48-'Energie AME'!AR48</f>
        <v>7707.1667178986554</v>
      </c>
      <c r="AS48" s="36">
        <f>'Energie AMS'!AS48-'Energie AME'!AS48</f>
        <v>7907.1131845975706</v>
      </c>
      <c r="AT48" s="36">
        <f>'Energie AMS'!AT48-'Energie AME'!AT48</f>
        <v>9072.2905888449786</v>
      </c>
      <c r="AU48" s="36">
        <f>'Energie AMS'!AU48-'Energie AME'!AU48</f>
        <v>9309.4977459628681</v>
      </c>
      <c r="AV48" s="36">
        <f>'Energie AMS'!AV48-'Energie AME'!AV48</f>
        <v>9547.0865697059526</v>
      </c>
      <c r="AW48" s="36">
        <f>'Energie AMS'!AW48-'Energie AME'!AW48</f>
        <v>9784.7921571662082</v>
      </c>
      <c r="AX48" s="36">
        <f>'Energie AMS'!AX48-'Energie AME'!AX48</f>
        <v>10021.911574883758</v>
      </c>
      <c r="AY48" s="153"/>
      <c r="AZ48" s="153"/>
      <c r="BA48" s="14"/>
      <c r="BB48" s="14"/>
    </row>
    <row r="49" spans="1:54" x14ac:dyDescent="0.25">
      <c r="A49" s="171"/>
      <c r="B49" s="167"/>
      <c r="C49" t="s">
        <v>160</v>
      </c>
      <c r="D49" s="36">
        <f>'Energie AMS'!D49-'Energie AME'!D49</f>
        <v>0</v>
      </c>
      <c r="E49" s="36">
        <f>'Energie AMS'!E49-'Energie AME'!E49</f>
        <v>0</v>
      </c>
      <c r="F49" s="36">
        <f>'Energie AMS'!F49-'Energie AME'!F49</f>
        <v>0</v>
      </c>
      <c r="G49" s="36">
        <f>'Energie AMS'!G49-'Energie AME'!G49</f>
        <v>0</v>
      </c>
      <c r="H49" s="36">
        <f>'Energie AMS'!H49-'Energie AME'!H49</f>
        <v>0</v>
      </c>
      <c r="I49" s="36">
        <f>'Energie AMS'!I49-'Energie AME'!I49</f>
        <v>0</v>
      </c>
      <c r="J49" s="36">
        <f>'Energie AMS'!J49-'Energie AME'!J49</f>
        <v>0</v>
      </c>
      <c r="K49" s="36">
        <f>'Energie AMS'!K49-'Energie AME'!K49</f>
        <v>0</v>
      </c>
      <c r="L49" s="36">
        <f>'Energie AMS'!L49-'Energie AME'!L49</f>
        <v>0</v>
      </c>
      <c r="M49" s="36">
        <f>'Energie AMS'!M49-'Energie AME'!M49</f>
        <v>0</v>
      </c>
      <c r="N49" s="36">
        <f>'Energie AMS'!N49-'Energie AME'!N49</f>
        <v>0</v>
      </c>
      <c r="O49" s="36">
        <f>'Energie AMS'!O49-'Energie AME'!O49</f>
        <v>0</v>
      </c>
      <c r="P49" s="36">
        <f>'Energie AMS'!P49-'Energie AME'!P49</f>
        <v>0</v>
      </c>
      <c r="Q49" s="36">
        <f>'Energie AMS'!Q49-'Energie AME'!Q49</f>
        <v>0</v>
      </c>
      <c r="R49" s="36">
        <f>'Energie AMS'!R49-'Energie AME'!R49</f>
        <v>0</v>
      </c>
      <c r="S49" s="36">
        <f>'Energie AMS'!S49-'Energie AME'!S49</f>
        <v>0</v>
      </c>
      <c r="T49" s="36">
        <f>'Energie AMS'!T49-'Energie AME'!T49</f>
        <v>0</v>
      </c>
      <c r="U49" s="36">
        <f>'Energie AMS'!U49-'Energie AME'!U49</f>
        <v>0</v>
      </c>
      <c r="V49" s="36">
        <f>'Energie AMS'!V49-'Energie AME'!V49</f>
        <v>0</v>
      </c>
      <c r="W49" s="36">
        <f>'Energie AMS'!W49-'Energie AME'!W49</f>
        <v>0.26931490451124773</v>
      </c>
      <c r="X49" s="36">
        <f>'Energie AMS'!X49-'Energie AME'!X49</f>
        <v>967.18074343470653</v>
      </c>
      <c r="Y49" s="36">
        <f>'Energie AMS'!Y49-'Energie AME'!Y49</f>
        <v>1005.0544447974453</v>
      </c>
      <c r="Z49" s="36">
        <f>'Energie AMS'!Z49-'Energie AME'!Z49</f>
        <v>1584.6708244795682</v>
      </c>
      <c r="AA49" s="36">
        <f>'Energie AMS'!AA49-'Energie AME'!AA49</f>
        <v>1643.8853251891708</v>
      </c>
      <c r="AB49" s="36">
        <f>'Energie AMS'!AB49-'Energie AME'!AB49</f>
        <v>1703.0366522243476</v>
      </c>
      <c r="AC49" s="36">
        <f>'Energie AMS'!AC49-'Energie AME'!AC49</f>
        <v>1759.814957139087</v>
      </c>
      <c r="AD49" s="36">
        <f>'Energie AMS'!AD49-'Energie AME'!AD49</f>
        <v>1816.5464777441471</v>
      </c>
      <c r="AE49" s="36">
        <f>'Energie AMS'!AE49-'Energie AME'!AE49</f>
        <v>1040.2715281195015</v>
      </c>
      <c r="AF49" s="36">
        <f>'Energie AMS'!AF49-'Energie AME'!AF49</f>
        <v>1065.7380440570232</v>
      </c>
      <c r="AG49" s="36">
        <f>'Energie AMS'!AG49-'Energie AME'!AG49</f>
        <v>1091.399084006659</v>
      </c>
      <c r="AH49" s="36">
        <f>'Energie AMS'!AH49-'Energie AME'!AH49</f>
        <v>1117.2786139382206</v>
      </c>
      <c r="AI49" s="36">
        <f>'Energie AMS'!AI49-'Energie AME'!AI49</f>
        <v>1143.5169617318502</v>
      </c>
      <c r="AJ49" s="36">
        <f>'Energie AMS'!AJ49-'Energie AME'!AJ49</f>
        <v>902.26937180768755</v>
      </c>
      <c r="AK49" s="36">
        <f>'Energie AMS'!AK49-'Energie AME'!AK49</f>
        <v>918.14507294505847</v>
      </c>
      <c r="AL49" s="36">
        <f>'Energie AMS'!AL49-'Energie AME'!AL49</f>
        <v>934.31862473274532</v>
      </c>
      <c r="AM49" s="36">
        <f>'Energie AMS'!AM49-'Energie AME'!AM49</f>
        <v>949.80264139605424</v>
      </c>
      <c r="AN49" s="36">
        <f>'Energie AMS'!AN49-'Energie AME'!AN49</f>
        <v>965.4248137953382</v>
      </c>
      <c r="AO49" s="36">
        <f>'Energie AMS'!AO49-'Energie AME'!AO49</f>
        <v>696.78249906273231</v>
      </c>
      <c r="AP49" s="36">
        <f>'Energie AMS'!AP49-'Energie AME'!AP49</f>
        <v>700.76559218327793</v>
      </c>
      <c r="AQ49" s="36">
        <f>'Energie AMS'!AQ49-'Energie AME'!AQ49</f>
        <v>704.77542520530915</v>
      </c>
      <c r="AR49" s="36">
        <f>'Energie AMS'!AR49-'Energie AME'!AR49</f>
        <v>708.73261305215374</v>
      </c>
      <c r="AS49" s="36">
        <f>'Energie AMS'!AS49-'Energie AME'!AS49</f>
        <v>712.7085105133192</v>
      </c>
      <c r="AT49" s="36">
        <f>'Energie AMS'!AT49-'Energie AME'!AT49</f>
        <v>-2036.3331844309732</v>
      </c>
      <c r="AU49" s="36">
        <f>'Energie AMS'!AU49-'Energie AME'!AU49</f>
        <v>-2047.2014277171743</v>
      </c>
      <c r="AV49" s="36">
        <f>'Energie AMS'!AV49-'Energie AME'!AV49</f>
        <v>-2058.0837808418332</v>
      </c>
      <c r="AW49" s="36">
        <f>'Energie AMS'!AW49-'Energie AME'!AW49</f>
        <v>-2068.9664457208905</v>
      </c>
      <c r="AX49" s="36">
        <f>'Energie AMS'!AX49-'Energie AME'!AX49</f>
        <v>-2079.7654807765666</v>
      </c>
      <c r="AY49" s="14"/>
      <c r="AZ49" s="14"/>
      <c r="BA49" s="14"/>
      <c r="BB49" s="14"/>
    </row>
    <row r="50" spans="1:54" x14ac:dyDescent="0.25">
      <c r="A50" s="171"/>
      <c r="B50" s="167"/>
      <c r="C50" t="s">
        <v>237</v>
      </c>
      <c r="D50" s="36">
        <f>'Energie AMS'!D50-'Energie AME'!D50</f>
        <v>0</v>
      </c>
      <c r="E50" s="36">
        <f>'Energie AMS'!E50-'Energie AME'!E50</f>
        <v>0</v>
      </c>
      <c r="F50" s="36">
        <f>'Energie AMS'!F50-'Energie AME'!F50</f>
        <v>0</v>
      </c>
      <c r="G50" s="36">
        <f>'Energie AMS'!G50-'Energie AME'!G50</f>
        <v>0</v>
      </c>
      <c r="H50" s="36">
        <f>'Energie AMS'!H50-'Energie AME'!H50</f>
        <v>0</v>
      </c>
      <c r="I50" s="36">
        <f>'Energie AMS'!I50-'Energie AME'!I50</f>
        <v>0</v>
      </c>
      <c r="J50" s="36">
        <f>'Energie AMS'!J50-'Energie AME'!J50</f>
        <v>0</v>
      </c>
      <c r="K50" s="36">
        <f>'Energie AMS'!K50-'Energie AME'!K50</f>
        <v>0</v>
      </c>
      <c r="L50" s="36">
        <f>'Energie AMS'!L50-'Energie AME'!L50</f>
        <v>0</v>
      </c>
      <c r="M50" s="36">
        <f>'Energie AMS'!M50-'Energie AME'!M50</f>
        <v>0</v>
      </c>
      <c r="N50" s="36">
        <f>'Energie AMS'!N50-'Energie AME'!N50</f>
        <v>0</v>
      </c>
      <c r="O50" s="36">
        <f>'Energie AMS'!O50-'Energie AME'!O50</f>
        <v>0</v>
      </c>
      <c r="P50" s="36">
        <f>'Energie AMS'!P50-'Energie AME'!P50</f>
        <v>0</v>
      </c>
      <c r="Q50" s="36">
        <f>'Energie AMS'!Q50-'Energie AME'!Q50</f>
        <v>0</v>
      </c>
      <c r="R50" s="36">
        <f>'Energie AMS'!R50-'Energie AME'!R50</f>
        <v>0</v>
      </c>
      <c r="S50" s="36">
        <f>'Energie AMS'!S50-'Energie AME'!S50</f>
        <v>0</v>
      </c>
      <c r="T50" s="36">
        <f>'Energie AMS'!T50-'Energie AME'!T50</f>
        <v>0</v>
      </c>
      <c r="U50" s="36">
        <f>'Energie AMS'!U50-'Energie AME'!U50</f>
        <v>0</v>
      </c>
      <c r="V50" s="36">
        <f>'Energie AMS'!V50-'Energie AME'!V50</f>
        <v>0</v>
      </c>
      <c r="W50" s="36">
        <f>'Energie AMS'!W50-'Energie AME'!W50</f>
        <v>0.15916913867408766</v>
      </c>
      <c r="X50" s="36">
        <f>'Energie AMS'!X50-'Energie AME'!X50</f>
        <v>72.732916488223054</v>
      </c>
      <c r="Y50" s="36">
        <f>'Energie AMS'!Y50-'Energie AME'!Y50</f>
        <v>73.712939112599997</v>
      </c>
      <c r="Z50" s="36">
        <f>'Energie AMS'!Z50-'Energie AME'!Z50</f>
        <v>108.52894923802523</v>
      </c>
      <c r="AA50" s="36">
        <f>'Energie AMS'!AA50-'Energie AME'!AA50</f>
        <v>110.80889132936909</v>
      </c>
      <c r="AB50" s="36">
        <f>'Energie AMS'!AB50-'Energie AME'!AB50</f>
        <v>113.0646244747652</v>
      </c>
      <c r="AC50" s="36">
        <f>'Energie AMS'!AC50-'Energie AME'!AC50</f>
        <v>114.20546324538191</v>
      </c>
      <c r="AD50" s="36">
        <f>'Energie AMS'!AD50-'Energie AME'!AD50</f>
        <v>115.37499306669133</v>
      </c>
      <c r="AE50" s="36">
        <f>'Energie AMS'!AE50-'Energie AME'!AE50</f>
        <v>149.66967836880235</v>
      </c>
      <c r="AF50" s="36">
        <f>'Energie AMS'!AF50-'Energie AME'!AF50</f>
        <v>152.72477099339517</v>
      </c>
      <c r="AG50" s="36">
        <f>'Energie AMS'!AG50-'Energie AME'!AG50</f>
        <v>155.87178711370484</v>
      </c>
      <c r="AH50" s="36">
        <f>'Energie AMS'!AH50-'Energie AME'!AH50</f>
        <v>159.10688031891618</v>
      </c>
      <c r="AI50" s="36">
        <f>'Energie AMS'!AI50-'Energie AME'!AI50</f>
        <v>162.46494953429169</v>
      </c>
      <c r="AJ50" s="36">
        <f>'Energie AMS'!AJ50-'Energie AME'!AJ50</f>
        <v>265.61923048580547</v>
      </c>
      <c r="AK50" s="36">
        <f>'Energie AMS'!AK50-'Energie AME'!AK50</f>
        <v>271.57295608349364</v>
      </c>
      <c r="AL50" s="36">
        <f>'Energie AMS'!AL50-'Energie AME'!AL50</f>
        <v>277.63246843330012</v>
      </c>
      <c r="AM50" s="36">
        <f>'Energie AMS'!AM50-'Energie AME'!AM50</f>
        <v>283.44161232282067</v>
      </c>
      <c r="AN50" s="36">
        <f>'Energie AMS'!AN50-'Energie AME'!AN50</f>
        <v>289.30104742299363</v>
      </c>
      <c r="AO50" s="36">
        <f>'Energie AMS'!AO50-'Energie AME'!AO50</f>
        <v>228.37118478031857</v>
      </c>
      <c r="AP50" s="36">
        <f>'Energie AMS'!AP50-'Energie AME'!AP50</f>
        <v>232.45203194287978</v>
      </c>
      <c r="AQ50" s="36">
        <f>'Energie AMS'!AQ50-'Energie AME'!AQ50</f>
        <v>236.54911974877405</v>
      </c>
      <c r="AR50" s="36">
        <f>'Energie AMS'!AR50-'Energie AME'!AR50</f>
        <v>240.63379095300525</v>
      </c>
      <c r="AS50" s="36">
        <f>'Energie AMS'!AS50-'Energie AME'!AS50</f>
        <v>244.73123927278789</v>
      </c>
      <c r="AT50" s="36">
        <f>'Energie AMS'!AT50-'Energie AME'!AT50</f>
        <v>188.29347889819564</v>
      </c>
      <c r="AU50" s="36">
        <f>'Energie AMS'!AU50-'Energie AME'!AU50</f>
        <v>190.72516324406752</v>
      </c>
      <c r="AV50" s="36">
        <f>'Energie AMS'!AV50-'Energie AME'!AV50</f>
        <v>193.19581290727319</v>
      </c>
      <c r="AW50" s="36">
        <f>'Energie AMS'!AW50-'Energie AME'!AW50</f>
        <v>195.68468227221842</v>
      </c>
      <c r="AX50" s="36">
        <f>'Energie AMS'!AX50-'Energie AME'!AX50</f>
        <v>198.15800284630018</v>
      </c>
      <c r="AY50" s="153"/>
      <c r="AZ50" s="153"/>
      <c r="BA50" s="14"/>
      <c r="BB50" s="14"/>
    </row>
    <row r="51" spans="1:54" ht="15" customHeight="1" x14ac:dyDescent="0.25">
      <c r="A51" s="171"/>
      <c r="B51" s="167"/>
      <c r="C51" t="s">
        <v>161</v>
      </c>
      <c r="D51" s="36">
        <f>'Energie AMS'!D51-'Energie AME'!D51</f>
        <v>0</v>
      </c>
      <c r="E51" s="36">
        <f>'Energie AMS'!E51-'Energie AME'!E51</f>
        <v>0</v>
      </c>
      <c r="F51" s="36">
        <f>'Energie AMS'!F51-'Energie AME'!F51</f>
        <v>0</v>
      </c>
      <c r="G51" s="36">
        <f>'Energie AMS'!G51-'Energie AME'!G51</f>
        <v>0</v>
      </c>
      <c r="H51" s="36">
        <f>'Energie AMS'!H51-'Energie AME'!H51</f>
        <v>0</v>
      </c>
      <c r="I51" s="36">
        <f>'Energie AMS'!I51-'Energie AME'!I51</f>
        <v>0</v>
      </c>
      <c r="J51" s="36">
        <f>'Energie AMS'!J51-'Energie AME'!J51</f>
        <v>0</v>
      </c>
      <c r="K51" s="36">
        <f>'Energie AMS'!K51-'Energie AME'!K51</f>
        <v>0</v>
      </c>
      <c r="L51" s="36">
        <f>'Energie AMS'!L51-'Energie AME'!L51</f>
        <v>0</v>
      </c>
      <c r="M51" s="36">
        <f>'Energie AMS'!M51-'Energie AME'!M51</f>
        <v>0</v>
      </c>
      <c r="N51" s="36">
        <f>'Energie AMS'!N51-'Energie AME'!N51</f>
        <v>0</v>
      </c>
      <c r="O51" s="36">
        <f>'Energie AMS'!O51-'Energie AME'!O51</f>
        <v>0</v>
      </c>
      <c r="P51" s="36">
        <f>'Energie AMS'!P51-'Energie AME'!P51</f>
        <v>0</v>
      </c>
      <c r="Q51" s="36">
        <f>'Energie AMS'!Q51-'Energie AME'!Q51</f>
        <v>0</v>
      </c>
      <c r="R51" s="36">
        <f>'Energie AMS'!R51-'Energie AME'!R51</f>
        <v>0</v>
      </c>
      <c r="S51" s="36">
        <f>'Energie AMS'!S51-'Energie AME'!S51</f>
        <v>0</v>
      </c>
      <c r="T51" s="36">
        <f>'Energie AMS'!T51-'Energie AME'!T51</f>
        <v>0</v>
      </c>
      <c r="U51" s="36">
        <f>'Energie AMS'!U51-'Energie AME'!U51</f>
        <v>0</v>
      </c>
      <c r="V51" s="36">
        <f>'Energie AMS'!V51-'Energie AME'!V51</f>
        <v>0</v>
      </c>
      <c r="W51" s="36">
        <f>'Energie AMS'!W51-'Energie AME'!W51</f>
        <v>0.24683651839200138</v>
      </c>
      <c r="X51" s="36">
        <f>'Energie AMS'!X51-'Energie AME'!X51</f>
        <v>-1564.6488398702568</v>
      </c>
      <c r="Y51" s="36">
        <f>'Energie AMS'!Y51-'Energie AME'!Y51</f>
        <v>-1645.6776934192937</v>
      </c>
      <c r="Z51" s="36">
        <f>'Energie AMS'!Z51-'Energie AME'!Z51</f>
        <v>-1009.5977431036044</v>
      </c>
      <c r="AA51" s="36">
        <f>'Energie AMS'!AA51-'Energie AME'!AA51</f>
        <v>-1052.034093273182</v>
      </c>
      <c r="AB51" s="36">
        <f>'Energie AMS'!AB51-'Energie AME'!AB51</f>
        <v>-1094.4847126662662</v>
      </c>
      <c r="AC51" s="36">
        <f>'Energie AMS'!AC51-'Energie AME'!AC51</f>
        <v>-1137.1830173644662</v>
      </c>
      <c r="AD51" s="36">
        <f>'Energie AMS'!AD51-'Energie AME'!AD51</f>
        <v>-1179.8721887274296</v>
      </c>
      <c r="AE51" s="36">
        <f>'Energie AMS'!AE51-'Energie AME'!AE51</f>
        <v>-243.85261816787533</v>
      </c>
      <c r="AF51" s="36">
        <f>'Energie AMS'!AF51-'Energie AME'!AF51</f>
        <v>-237.75877512673355</v>
      </c>
      <c r="AG51" s="36">
        <f>'Energie AMS'!AG51-'Energie AME'!AG51</f>
        <v>-231.59086783179328</v>
      </c>
      <c r="AH51" s="36">
        <f>'Energie AMS'!AH51-'Energie AME'!AH51</f>
        <v>-225.3561655572928</v>
      </c>
      <c r="AI51" s="36">
        <f>'Energie AMS'!AI51-'Energie AME'!AI51</f>
        <v>-219.02621245607088</v>
      </c>
      <c r="AJ51" s="36">
        <f>'Energie AMS'!AJ51-'Energie AME'!AJ51</f>
        <v>-959.87278925351143</v>
      </c>
      <c r="AK51" s="36">
        <f>'Energie AMS'!AK51-'Energie AME'!AK51</f>
        <v>-990.70745759583565</v>
      </c>
      <c r="AL51" s="36">
        <f>'Energie AMS'!AL51-'Energie AME'!AL51</f>
        <v>-1021.4129571694737</v>
      </c>
      <c r="AM51" s="36">
        <f>'Energie AMS'!AM51-'Energie AME'!AM51</f>
        <v>-1052.3890959542139</v>
      </c>
      <c r="AN51" s="36">
        <f>'Energie AMS'!AN51-'Energie AME'!AN51</f>
        <v>-1083.337684944072</v>
      </c>
      <c r="AO51" s="36">
        <f>'Energie AMS'!AO51-'Energie AME'!AO51</f>
        <v>-718.40662948312024</v>
      </c>
      <c r="AP51" s="36">
        <f>'Energie AMS'!AP51-'Energie AME'!AP51</f>
        <v>-729.81308760773379</v>
      </c>
      <c r="AQ51" s="36">
        <f>'Energie AMS'!AQ51-'Energie AME'!AQ51</f>
        <v>-741.22147550759132</v>
      </c>
      <c r="AR51" s="36">
        <f>'Energie AMS'!AR51-'Energie AME'!AR51</f>
        <v>-752.62182500628944</v>
      </c>
      <c r="AS51" s="36">
        <f>'Energie AMS'!AS51-'Energie AME'!AS51</f>
        <v>-764.0292956497766</v>
      </c>
      <c r="AT51" s="36">
        <f>'Energie AMS'!AT51-'Energie AME'!AT51</f>
        <v>-787.5411343421905</v>
      </c>
      <c r="AU51" s="36">
        <f>'Energie AMS'!AU51-'Energie AME'!AU51</f>
        <v>-799.75899585718037</v>
      </c>
      <c r="AV51" s="36">
        <f>'Energie AMS'!AV51-'Energie AME'!AV51</f>
        <v>-811.95979768394898</v>
      </c>
      <c r="AW51" s="36">
        <f>'Energie AMS'!AW51-'Energie AME'!AW51</f>
        <v>-824.1534266619866</v>
      </c>
      <c r="AX51" s="36">
        <f>'Energie AMS'!AX51-'Energie AME'!AX51</f>
        <v>-836.32707267778369</v>
      </c>
      <c r="AY51" s="153"/>
      <c r="AZ51" s="153"/>
      <c r="BA51" s="14"/>
      <c r="BB51" s="14"/>
    </row>
    <row r="52" spans="1:54" x14ac:dyDescent="0.25">
      <c r="A52" s="171"/>
      <c r="B52" s="168" t="s">
        <v>313</v>
      </c>
      <c r="C52" t="s">
        <v>162</v>
      </c>
      <c r="D52" s="36">
        <f>'Energie AMS'!D52-'Energie AME'!D52</f>
        <v>0</v>
      </c>
      <c r="E52" s="36">
        <f>'Energie AMS'!E52-'Energie AME'!E52</f>
        <v>0</v>
      </c>
      <c r="F52" s="36">
        <f>'Energie AMS'!F52-'Energie AME'!F52</f>
        <v>0</v>
      </c>
      <c r="G52" s="36">
        <f>'Energie AMS'!G52-'Energie AME'!G52</f>
        <v>0</v>
      </c>
      <c r="H52" s="36">
        <f>'Energie AMS'!H52-'Energie AME'!H52</f>
        <v>0</v>
      </c>
      <c r="I52" s="36">
        <f>'Energie AMS'!I52-'Energie AME'!I52</f>
        <v>0</v>
      </c>
      <c r="J52" s="36">
        <f>'Energie AMS'!J52-'Energie AME'!J52</f>
        <v>0</v>
      </c>
      <c r="K52" s="36">
        <f>'Energie AMS'!K52-'Energie AME'!K52</f>
        <v>0</v>
      </c>
      <c r="L52" s="36">
        <f>'Energie AMS'!L52-'Energie AME'!L52</f>
        <v>0</v>
      </c>
      <c r="M52" s="36">
        <f>'Energie AMS'!M52-'Energie AME'!M52</f>
        <v>0</v>
      </c>
      <c r="N52" s="36">
        <f>'Energie AMS'!N52-'Energie AME'!N52</f>
        <v>0</v>
      </c>
      <c r="O52" s="36">
        <f>'Energie AMS'!O52-'Energie AME'!O52</f>
        <v>0</v>
      </c>
      <c r="P52" s="36">
        <f>'Energie AMS'!P52-'Energie AME'!P52</f>
        <v>0</v>
      </c>
      <c r="Q52" s="36">
        <f>'Energie AMS'!Q52-'Energie AME'!Q52</f>
        <v>0</v>
      </c>
      <c r="R52" s="36">
        <f>'Energie AMS'!R52-'Energie AME'!R52</f>
        <v>0</v>
      </c>
      <c r="S52" s="36">
        <f>'Energie AMS'!S52-'Energie AME'!S52</f>
        <v>0</v>
      </c>
      <c r="T52" s="36">
        <f>'Energie AMS'!T52-'Energie AME'!T52</f>
        <v>0</v>
      </c>
      <c r="U52" s="36">
        <f>'Energie AMS'!U52-'Energie AME'!U52</f>
        <v>0</v>
      </c>
      <c r="V52" s="36">
        <f>'Energie AMS'!V52-'Energie AME'!V52</f>
        <v>0</v>
      </c>
      <c r="W52" s="36">
        <f>'Energie AMS'!W52-'Energie AME'!W52</f>
        <v>1.4827267321215754E-5</v>
      </c>
      <c r="X52" s="36">
        <f>'Energie AMS'!X52-'Energie AME'!X52</f>
        <v>-1244.4496635105036</v>
      </c>
      <c r="Y52" s="36">
        <f>'Energie AMS'!Y52-'Energie AME'!Y52</f>
        <v>-2054.5559633903658</v>
      </c>
      <c r="Z52" s="36">
        <f>'Energie AMS'!Z52-'Energie AME'!Z52</f>
        <v>-841.32145256733418</v>
      </c>
      <c r="AA52" s="36">
        <f>'Energie AMS'!AA52-'Energie AME'!AA52</f>
        <v>-1100.9069923303512</v>
      </c>
      <c r="AB52" s="36">
        <f>'Energie AMS'!AB52-'Energie AME'!AB52</f>
        <v>-1214.9888411248842</v>
      </c>
      <c r="AC52" s="36">
        <f>'Energie AMS'!AC52-'Energie AME'!AC52</f>
        <v>-1285.7950691911103</v>
      </c>
      <c r="AD52" s="36">
        <f>'Energie AMS'!AD52-'Energie AME'!AD52</f>
        <v>-1362.3605318577036</v>
      </c>
      <c r="AE52" s="36">
        <f>'Energie AMS'!AE52-'Energie AME'!AE52</f>
        <v>-1196.4501708368464</v>
      </c>
      <c r="AF52" s="36">
        <f>'Energie AMS'!AF52-'Energie AME'!AF52</f>
        <v>-1216.2291676519094</v>
      </c>
      <c r="AG52" s="36">
        <f>'Energie AMS'!AG52-'Energie AME'!AG52</f>
        <v>-1215.4582160452151</v>
      </c>
      <c r="AH52" s="36">
        <f>'Energie AMS'!AH52-'Energie AME'!AH52</f>
        <v>-1228.1622805869204</v>
      </c>
      <c r="AI52" s="36">
        <f>'Energie AMS'!AI52-'Energie AME'!AI52</f>
        <v>-1256.7275722128479</v>
      </c>
      <c r="AJ52" s="36">
        <f>'Energie AMS'!AJ52-'Energie AME'!AJ52</f>
        <v>-1355.6402084675444</v>
      </c>
      <c r="AK52" s="36">
        <f>'Energie AMS'!AK52-'Energie AME'!AK52</f>
        <v>-1354.4250180058891</v>
      </c>
      <c r="AL52" s="36">
        <f>'Energie AMS'!AL52-'Energie AME'!AL52</f>
        <v>-1384.1610055770961</v>
      </c>
      <c r="AM52" s="36">
        <f>'Energie AMS'!AM52-'Energie AME'!AM52</f>
        <v>310.39069235244642</v>
      </c>
      <c r="AN52" s="36">
        <f>'Energie AMS'!AN52-'Energie AME'!AN52</f>
        <v>196.65010975175846</v>
      </c>
      <c r="AO52" s="36">
        <f>'Energie AMS'!AO52-'Energie AME'!AO52</f>
        <v>-1011.3786509790757</v>
      </c>
      <c r="AP52" s="36">
        <f>'Energie AMS'!AP52-'Energie AME'!AP52</f>
        <v>-1012.7009060781279</v>
      </c>
      <c r="AQ52" s="36">
        <f>'Energie AMS'!AQ52-'Energie AME'!AQ52</f>
        <v>-1012.4753912418736</v>
      </c>
      <c r="AR52" s="36">
        <f>'Energie AMS'!AR52-'Energie AME'!AR52</f>
        <v>-1018.7365264710073</v>
      </c>
      <c r="AS52" s="36">
        <f>'Energie AMS'!AS52-'Energie AME'!AS52</f>
        <v>-1013.3303512252257</v>
      </c>
      <c r="AT52" s="36">
        <f>'Energie AMS'!AT52-'Energie AME'!AT52</f>
        <v>-138.27864788410591</v>
      </c>
      <c r="AU52" s="36">
        <f>'Energie AMS'!AU52-'Energie AME'!AU52</f>
        <v>-172.98862632259954</v>
      </c>
      <c r="AV52" s="36">
        <f>'Energie AMS'!AV52-'Energie AME'!AV52</f>
        <v>-181.38344277340116</v>
      </c>
      <c r="AW52" s="36">
        <f>'Energie AMS'!AW52-'Energie AME'!AW52</f>
        <v>-182.87784861152272</v>
      </c>
      <c r="AX52" s="36">
        <f>'Energie AMS'!AX52-'Energie AME'!AX52</f>
        <v>-193.17271405709766</v>
      </c>
      <c r="AY52" s="153">
        <f>SUM(U53:U57)+U43</f>
        <v>0</v>
      </c>
      <c r="AZ52" s="153">
        <f>SUM(AD53:AD57)+AD43</f>
        <v>1476.4995630771023</v>
      </c>
      <c r="BA52" s="154">
        <f>SUM(AVERAGE(X53:AD53),AVERAGE(X54:AD54),AVERAGE(X55:AD55),AVERAGE(X56:AD56),AVERAGE(X57:AD57))+AVERAGE(X43:AD43)</f>
        <v>3456.3670626582352</v>
      </c>
      <c r="BB52" s="154">
        <f>SUM(AVERAGE(X53:AX53),AVERAGE(X54:AX54),AVERAGE(X55:AX55),AVERAGE(X56:AX56),AVERAGE(X57:AX57))+AVERAGE(X43:AX43)</f>
        <v>2781.4070764102898</v>
      </c>
    </row>
    <row r="53" spans="1:54" x14ac:dyDescent="0.25">
      <c r="A53" s="171"/>
      <c r="B53" s="168"/>
      <c r="C53" t="s">
        <v>163</v>
      </c>
      <c r="D53" s="36">
        <f>'Energie AMS'!D53-'Energie AME'!D53</f>
        <v>0</v>
      </c>
      <c r="E53" s="36">
        <f>'Energie AMS'!E53-'Energie AME'!E53</f>
        <v>0</v>
      </c>
      <c r="F53" s="36">
        <f>'Energie AMS'!F53-'Energie AME'!F53</f>
        <v>0</v>
      </c>
      <c r="G53" s="36">
        <f>'Energie AMS'!G53-'Energie AME'!G53</f>
        <v>0</v>
      </c>
      <c r="H53" s="36">
        <f>'Energie AMS'!H53-'Energie AME'!H53</f>
        <v>0</v>
      </c>
      <c r="I53" s="36">
        <f>'Energie AMS'!I53-'Energie AME'!I53</f>
        <v>0</v>
      </c>
      <c r="J53" s="36">
        <f>'Energie AMS'!J53-'Energie AME'!J53</f>
        <v>0</v>
      </c>
      <c r="K53" s="36">
        <f>'Energie AMS'!K53-'Energie AME'!K53</f>
        <v>0</v>
      </c>
      <c r="L53" s="36">
        <f>'Energie AMS'!L53-'Energie AME'!L53</f>
        <v>0</v>
      </c>
      <c r="M53" s="36">
        <f>'Energie AMS'!M53-'Energie AME'!M53</f>
        <v>0</v>
      </c>
      <c r="N53" s="36">
        <f>'Energie AMS'!N53-'Energie AME'!N53</f>
        <v>0</v>
      </c>
      <c r="O53" s="36">
        <f>'Energie AMS'!O53-'Energie AME'!O53</f>
        <v>0</v>
      </c>
      <c r="P53" s="36">
        <f>'Energie AMS'!P53-'Energie AME'!P53</f>
        <v>0</v>
      </c>
      <c r="Q53" s="36">
        <f>'Energie AMS'!Q53-'Energie AME'!Q53</f>
        <v>0</v>
      </c>
      <c r="R53" s="36">
        <f>'Energie AMS'!R53-'Energie AME'!R53</f>
        <v>0</v>
      </c>
      <c r="S53" s="36">
        <f>'Energie AMS'!S53-'Energie AME'!S53</f>
        <v>0</v>
      </c>
      <c r="T53" s="36">
        <f>'Energie AMS'!T53-'Energie AME'!T53</f>
        <v>0</v>
      </c>
      <c r="U53" s="36">
        <f>'Energie AMS'!U53-'Energie AME'!U53</f>
        <v>0</v>
      </c>
      <c r="V53" s="36">
        <f>'Energie AMS'!V53-'Energie AME'!V53</f>
        <v>0</v>
      </c>
      <c r="W53" s="36">
        <f>'Energie AMS'!W53-'Energie AME'!W53</f>
        <v>1333.426102604333</v>
      </c>
      <c r="X53" s="36">
        <f>'Energie AMS'!X53-'Energie AME'!X53</f>
        <v>954.24979433966632</v>
      </c>
      <c r="Y53" s="36">
        <f>'Energie AMS'!Y53-'Energie AME'!Y53</f>
        <v>1033.8196118897488</v>
      </c>
      <c r="Z53" s="36">
        <f>'Energie AMS'!Z53-'Energie AME'!Z53</f>
        <v>1013.0954241582402</v>
      </c>
      <c r="AA53" s="36">
        <f>'Energie AMS'!AA53-'Energie AME'!AA53</f>
        <v>961.66513625830567</v>
      </c>
      <c r="AB53" s="36">
        <f>'Energie AMS'!AB53-'Energie AME'!AB53</f>
        <v>914.37644160778382</v>
      </c>
      <c r="AC53" s="36">
        <f>'Energie AMS'!AC53-'Energie AME'!AC53</f>
        <v>782.42323049931224</v>
      </c>
      <c r="AD53" s="36">
        <f>'Energie AMS'!AD53-'Energie AME'!AD53</f>
        <v>752.11882072543176</v>
      </c>
      <c r="AE53" s="36">
        <f>'Energie AMS'!AE53-'Energie AME'!AE53</f>
        <v>1164.8466410829478</v>
      </c>
      <c r="AF53" s="36">
        <f>'Energie AMS'!AF53-'Energie AME'!AF53</f>
        <v>1155.9791903092521</v>
      </c>
      <c r="AG53" s="36">
        <f>'Energie AMS'!AG53-'Energie AME'!AG53</f>
        <v>1147.2847513194079</v>
      </c>
      <c r="AH53" s="36">
        <f>'Energie AMS'!AH53-'Energie AME'!AH53</f>
        <v>871.7883207758739</v>
      </c>
      <c r="AI53" s="36">
        <f>'Energie AMS'!AI53-'Energie AME'!AI53</f>
        <v>850.62544616043886</v>
      </c>
      <c r="AJ53" s="36">
        <f>'Energie AMS'!AJ53-'Energie AME'!AJ53</f>
        <v>951.12188641701084</v>
      </c>
      <c r="AK53" s="36">
        <f>'Energie AMS'!AK53-'Energie AME'!AK53</f>
        <v>951.17314665615561</v>
      </c>
      <c r="AL53" s="36">
        <f>'Energie AMS'!AL53-'Energie AME'!AL53</f>
        <v>937.22190451182735</v>
      </c>
      <c r="AM53" s="36">
        <f>'Energie AMS'!AM53-'Energie AME'!AM53</f>
        <v>-118.5419630786715</v>
      </c>
      <c r="AN53" s="36">
        <f>'Energie AMS'!AN53-'Energie AME'!AN53</f>
        <v>-188.25248945923636</v>
      </c>
      <c r="AO53" s="36">
        <f>'Energie AMS'!AO53-'Energie AME'!AO53</f>
        <v>1081.3692743446882</v>
      </c>
      <c r="AP53" s="36">
        <f>'Energie AMS'!AP53-'Energie AME'!AP53</f>
        <v>1079.5156972568604</v>
      </c>
      <c r="AQ53" s="36">
        <f>'Energie AMS'!AQ53-'Energie AME'!AQ53</f>
        <v>1075.4382623267616</v>
      </c>
      <c r="AR53" s="36">
        <f>'Energie AMS'!AR53-'Energie AME'!AR53</f>
        <v>1071.8203528939271</v>
      </c>
      <c r="AS53" s="36">
        <f>'Energie AMS'!AS53-'Energie AME'!AS53</f>
        <v>1070.9564789751407</v>
      </c>
      <c r="AT53" s="36">
        <f>'Energie AMS'!AT53-'Energie AME'!AT53</f>
        <v>1113.3211783246561</v>
      </c>
      <c r="AU53" s="36">
        <f>'Energie AMS'!AU53-'Energie AME'!AU53</f>
        <v>1107.9180676219935</v>
      </c>
      <c r="AV53" s="36">
        <f>'Energie AMS'!AV53-'Energie AME'!AV53</f>
        <v>1110.7430520892051</v>
      </c>
      <c r="AW53" s="36">
        <f>'Energie AMS'!AW53-'Energie AME'!AW53</f>
        <v>1110.2865671450309</v>
      </c>
      <c r="AX53" s="36">
        <f>'Energie AMS'!AX53-'Energie AME'!AX53</f>
        <v>1107.4187126368652</v>
      </c>
      <c r="AY53" s="153"/>
      <c r="AZ53" s="14"/>
      <c r="BA53" s="14"/>
      <c r="BB53" s="14"/>
    </row>
    <row r="54" spans="1:54" x14ac:dyDescent="0.25">
      <c r="A54" s="171"/>
      <c r="B54" s="168"/>
      <c r="C54" t="s">
        <v>164</v>
      </c>
      <c r="D54" s="36">
        <f>'Energie AMS'!D54-'Energie AME'!D54</f>
        <v>0</v>
      </c>
      <c r="E54" s="36">
        <f>'Energie AMS'!E54-'Energie AME'!E54</f>
        <v>0</v>
      </c>
      <c r="F54" s="36">
        <f>'Energie AMS'!F54-'Energie AME'!F54</f>
        <v>0</v>
      </c>
      <c r="G54" s="36">
        <f>'Energie AMS'!G54-'Energie AME'!G54</f>
        <v>0</v>
      </c>
      <c r="H54" s="36">
        <f>'Energie AMS'!H54-'Energie AME'!H54</f>
        <v>0</v>
      </c>
      <c r="I54" s="36">
        <f>'Energie AMS'!I54-'Energie AME'!I54</f>
        <v>0</v>
      </c>
      <c r="J54" s="36">
        <f>'Energie AMS'!J54-'Energie AME'!J54</f>
        <v>0</v>
      </c>
      <c r="K54" s="36">
        <f>'Energie AMS'!K54-'Energie AME'!K54</f>
        <v>0</v>
      </c>
      <c r="L54" s="36">
        <f>'Energie AMS'!L54-'Energie AME'!L54</f>
        <v>0</v>
      </c>
      <c r="M54" s="36">
        <f>'Energie AMS'!M54-'Energie AME'!M54</f>
        <v>0</v>
      </c>
      <c r="N54" s="36">
        <f>'Energie AMS'!N54-'Energie AME'!N54</f>
        <v>0</v>
      </c>
      <c r="O54" s="36">
        <f>'Energie AMS'!O54-'Energie AME'!O54</f>
        <v>0</v>
      </c>
      <c r="P54" s="36">
        <f>'Energie AMS'!P54-'Energie AME'!P54</f>
        <v>0</v>
      </c>
      <c r="Q54" s="36">
        <f>'Energie AMS'!Q54-'Energie AME'!Q54</f>
        <v>0</v>
      </c>
      <c r="R54" s="36">
        <f>'Energie AMS'!R54-'Energie AME'!R54</f>
        <v>0</v>
      </c>
      <c r="S54" s="36">
        <f>'Energie AMS'!S54-'Energie AME'!S54</f>
        <v>0</v>
      </c>
      <c r="T54" s="36">
        <f>'Energie AMS'!T54-'Energie AME'!T54</f>
        <v>0</v>
      </c>
      <c r="U54" s="36">
        <f>'Energie AMS'!U54-'Energie AME'!U54</f>
        <v>0</v>
      </c>
      <c r="V54" s="36">
        <f>'Energie AMS'!V54-'Energie AME'!V54</f>
        <v>0</v>
      </c>
      <c r="W54" s="36">
        <f>'Energie AMS'!W54-'Energie AME'!W54</f>
        <v>191.80177628077888</v>
      </c>
      <c r="X54" s="36">
        <f>'Energie AMS'!X54-'Energie AME'!X54</f>
        <v>613.86897943909139</v>
      </c>
      <c r="Y54" s="36">
        <f>'Energie AMS'!Y54-'Energie AME'!Y54</f>
        <v>631.22110541785332</v>
      </c>
      <c r="Z54" s="36">
        <f>'Energie AMS'!Z54-'Energie AME'!Z54</f>
        <v>1454.9111733822508</v>
      </c>
      <c r="AA54" s="36">
        <f>'Energie AMS'!AA54-'Energie AME'!AA54</f>
        <v>1414.9539266195875</v>
      </c>
      <c r="AB54" s="36">
        <f>'Energie AMS'!AB54-'Energie AME'!AB54</f>
        <v>1380.292230069552</v>
      </c>
      <c r="AC54" s="36">
        <f>'Energie AMS'!AC54-'Energie AME'!AC54</f>
        <v>1021.8531059789576</v>
      </c>
      <c r="AD54" s="36">
        <f>'Energie AMS'!AD54-'Energie AME'!AD54</f>
        <v>950.57960660468757</v>
      </c>
      <c r="AE54" s="36">
        <f>'Energie AMS'!AE54-'Energie AME'!AE54</f>
        <v>1699.1944625514989</v>
      </c>
      <c r="AF54" s="36">
        <f>'Energie AMS'!AF54-'Energie AME'!AF54</f>
        <v>1678.1883045671389</v>
      </c>
      <c r="AG54" s="36">
        <f>'Energie AMS'!AG54-'Energie AME'!AG54</f>
        <v>1657.2773722261709</v>
      </c>
      <c r="AH54" s="36">
        <f>'Energie AMS'!AH54-'Energie AME'!AH54</f>
        <v>1365.457494920767</v>
      </c>
      <c r="AI54" s="36">
        <f>'Energie AMS'!AI54-'Energie AME'!AI54</f>
        <v>1317.1741089232407</v>
      </c>
      <c r="AJ54" s="36">
        <f>'Energie AMS'!AJ54-'Energie AME'!AJ54</f>
        <v>1610.296009430547</v>
      </c>
      <c r="AK54" s="36">
        <f>'Energie AMS'!AK54-'Energie AME'!AK54</f>
        <v>1615.6068303260529</v>
      </c>
      <c r="AL54" s="36">
        <f>'Energie AMS'!AL54-'Energie AME'!AL54</f>
        <v>1619.3921246138073</v>
      </c>
      <c r="AM54" s="36">
        <f>'Energie AMS'!AM54-'Energie AME'!AM54</f>
        <v>1024.0250839882515</v>
      </c>
      <c r="AN54" s="36">
        <f>'Energie AMS'!AN54-'Energie AME'!AN54</f>
        <v>887.32508397321419</v>
      </c>
      <c r="AO54" s="36">
        <f>'Energie AMS'!AO54-'Energie AME'!AO54</f>
        <v>1247.5555524426127</v>
      </c>
      <c r="AP54" s="36">
        <f>'Energie AMS'!AP54-'Energie AME'!AP54</f>
        <v>1413.6932377973205</v>
      </c>
      <c r="AQ54" s="36">
        <f>'Energie AMS'!AQ54-'Energie AME'!AQ54</f>
        <v>1485.5104340685257</v>
      </c>
      <c r="AR54" s="36">
        <f>'Energie AMS'!AR54-'Energie AME'!AR54</f>
        <v>1544.1309202221532</v>
      </c>
      <c r="AS54" s="36">
        <f>'Energie AMS'!AS54-'Energie AME'!AS54</f>
        <v>1589.3603985611371</v>
      </c>
      <c r="AT54" s="36">
        <f>'Energie AMS'!AT54-'Energie AME'!AT54</f>
        <v>1333.0302852967288</v>
      </c>
      <c r="AU54" s="36">
        <f>'Energie AMS'!AU54-'Energie AME'!AU54</f>
        <v>1169.738135844412</v>
      </c>
      <c r="AV54" s="36">
        <f>'Energie AMS'!AV54-'Energie AME'!AV54</f>
        <v>1131.2083635404699</v>
      </c>
      <c r="AW54" s="36">
        <f>'Energie AMS'!AW54-'Energie AME'!AW54</f>
        <v>1118.9275015606559</v>
      </c>
      <c r="AX54" s="36">
        <f>'Energie AMS'!AX54-'Energie AME'!AX54</f>
        <v>1113.7613537030352</v>
      </c>
      <c r="AY54" s="153"/>
      <c r="AZ54" s="14"/>
      <c r="BA54" s="14"/>
      <c r="BB54" s="14"/>
    </row>
    <row r="55" spans="1:54" x14ac:dyDescent="0.25">
      <c r="A55" s="171"/>
      <c r="B55" s="168"/>
      <c r="C55" t="s">
        <v>165</v>
      </c>
      <c r="D55" s="36">
        <f>'Energie AMS'!D55-'Energie AME'!D55</f>
        <v>0</v>
      </c>
      <c r="E55" s="36">
        <f>'Energie AMS'!E55-'Energie AME'!E55</f>
        <v>0</v>
      </c>
      <c r="F55" s="36">
        <f>'Energie AMS'!F55-'Energie AME'!F55</f>
        <v>0</v>
      </c>
      <c r="G55" s="36">
        <f>'Energie AMS'!G55-'Energie AME'!G55</f>
        <v>0</v>
      </c>
      <c r="H55" s="36">
        <f>'Energie AMS'!H55-'Energie AME'!H55</f>
        <v>0</v>
      </c>
      <c r="I55" s="36">
        <f>'Energie AMS'!I55-'Energie AME'!I55</f>
        <v>0</v>
      </c>
      <c r="J55" s="36">
        <f>'Energie AMS'!J55-'Energie AME'!J55</f>
        <v>0</v>
      </c>
      <c r="K55" s="36">
        <f>'Energie AMS'!K55-'Energie AME'!K55</f>
        <v>0</v>
      </c>
      <c r="L55" s="36">
        <f>'Energie AMS'!L55-'Energie AME'!L55</f>
        <v>0</v>
      </c>
      <c r="M55" s="36">
        <f>'Energie AMS'!M55-'Energie AME'!M55</f>
        <v>0</v>
      </c>
      <c r="N55" s="36">
        <f>'Energie AMS'!N55-'Energie AME'!N55</f>
        <v>0</v>
      </c>
      <c r="O55" s="36">
        <f>'Energie AMS'!O55-'Energie AME'!O55</f>
        <v>0</v>
      </c>
      <c r="P55" s="36">
        <f>'Energie AMS'!P55-'Energie AME'!P55</f>
        <v>0</v>
      </c>
      <c r="Q55" s="36">
        <f>'Energie AMS'!Q55-'Energie AME'!Q55</f>
        <v>0</v>
      </c>
      <c r="R55" s="36">
        <f>'Energie AMS'!R55-'Energie AME'!R55</f>
        <v>0</v>
      </c>
      <c r="S55" s="36">
        <f>'Energie AMS'!S55-'Energie AME'!S55</f>
        <v>0</v>
      </c>
      <c r="T55" s="36">
        <f>'Energie AMS'!T55-'Energie AME'!T55</f>
        <v>0</v>
      </c>
      <c r="U55" s="36">
        <f>'Energie AMS'!U55-'Energie AME'!U55</f>
        <v>0</v>
      </c>
      <c r="V55" s="36">
        <f>'Energie AMS'!V55-'Energie AME'!V55</f>
        <v>0</v>
      </c>
      <c r="W55" s="36">
        <f>'Energie AMS'!W55-'Energie AME'!W55</f>
        <v>41.045350019148145</v>
      </c>
      <c r="X55" s="36">
        <f>'Energie AMS'!X55-'Energie AME'!X55</f>
        <v>-2.8173230108674563E-5</v>
      </c>
      <c r="Y55" s="36">
        <f>'Energie AMS'!Y55-'Energie AME'!Y55</f>
        <v>-1.1218455078937373E-4</v>
      </c>
      <c r="Z55" s="36">
        <f>'Energie AMS'!Z55-'Energie AME'!Z55</f>
        <v>63.860038786735387</v>
      </c>
      <c r="AA55" s="36">
        <f>'Energie AMS'!AA55-'Energie AME'!AA55</f>
        <v>43.032580333040116</v>
      </c>
      <c r="AB55" s="36">
        <f>'Energie AMS'!AB55-'Energie AME'!AB55</f>
        <v>26.029648079076182</v>
      </c>
      <c r="AC55" s="36">
        <f>'Energie AMS'!AC55-'Energie AME'!AC55</f>
        <v>-52.381608176728385</v>
      </c>
      <c r="AD55" s="36">
        <f>'Energie AMS'!AD55-'Energie AME'!AD55</f>
        <v>-64.129473589257628</v>
      </c>
      <c r="AE55" s="36">
        <f>'Energie AMS'!AE55-'Energie AME'!AE55</f>
        <v>29.360900326029267</v>
      </c>
      <c r="AF55" s="36">
        <f>'Energie AMS'!AF55-'Energie AME'!AF55</f>
        <v>32.526108850594241</v>
      </c>
      <c r="AG55" s="36">
        <f>'Energie AMS'!AG55-'Energie AME'!AG55</f>
        <v>33.786278742488108</v>
      </c>
      <c r="AH55" s="36">
        <f>'Energie AMS'!AH55-'Energie AME'!AH55</f>
        <v>-48.116255490022553</v>
      </c>
      <c r="AI55" s="36">
        <f>'Energie AMS'!AI55-'Energie AME'!AI55</f>
        <v>-53.285623080448559</v>
      </c>
      <c r="AJ55" s="36">
        <f>'Energie AMS'!AJ55-'Energie AME'!AJ55</f>
        <v>-20.18367097568067</v>
      </c>
      <c r="AK55" s="36">
        <f>'Energie AMS'!AK55-'Energie AME'!AK55</f>
        <v>-18.310859305670711</v>
      </c>
      <c r="AL55" s="36">
        <f>'Energie AMS'!AL55-'Energie AME'!AL55</f>
        <v>-19.917480408668489</v>
      </c>
      <c r="AM55" s="36">
        <f>'Energie AMS'!AM55-'Energie AME'!AM55</f>
        <v>-75.234946629623366</v>
      </c>
      <c r="AN55" s="36">
        <f>'Energie AMS'!AN55-'Energie AME'!AN55</f>
        <v>-76.31960258247436</v>
      </c>
      <c r="AO55" s="36">
        <f>'Energie AMS'!AO55-'Energie AME'!AO55</f>
        <v>34.329854625785906</v>
      </c>
      <c r="AP55" s="36">
        <f>'Energie AMS'!AP55-'Energie AME'!AP55</f>
        <v>45.579638936328209</v>
      </c>
      <c r="AQ55" s="36">
        <f>'Energie AMS'!AQ55-'Energie AME'!AQ55</f>
        <v>49.08143401706235</v>
      </c>
      <c r="AR55" s="36">
        <f>'Energie AMS'!AR55-'Energie AME'!AR55</f>
        <v>51.84175568428968</v>
      </c>
      <c r="AS55" s="36">
        <f>'Energie AMS'!AS55-'Energie AME'!AS55</f>
        <v>54.216651223788432</v>
      </c>
      <c r="AT55" s="36">
        <f>'Energie AMS'!AT55-'Energie AME'!AT55</f>
        <v>-66.037873565853843</v>
      </c>
      <c r="AU55" s="36">
        <f>'Energie AMS'!AU55-'Energie AME'!AU55</f>
        <v>-66.095629993840959</v>
      </c>
      <c r="AV55" s="36">
        <f>'Energie AMS'!AV55-'Energie AME'!AV55</f>
        <v>-66.167538729016201</v>
      </c>
      <c r="AW55" s="36">
        <f>'Energie AMS'!AW55-'Energie AME'!AW55</f>
        <v>-66.351680586620844</v>
      </c>
      <c r="AX55" s="36">
        <f>'Energie AMS'!AX55-'Energie AME'!AX55</f>
        <v>-67.117824902978896</v>
      </c>
      <c r="AY55" s="153"/>
      <c r="AZ55" s="14"/>
      <c r="BA55" s="14"/>
      <c r="BB55" s="14"/>
    </row>
    <row r="56" spans="1:54" x14ac:dyDescent="0.25">
      <c r="A56" s="171"/>
      <c r="B56" s="168"/>
      <c r="C56" t="s">
        <v>166</v>
      </c>
      <c r="D56" s="36">
        <f>'Energie AMS'!D56-'Energie AME'!D56</f>
        <v>0</v>
      </c>
      <c r="E56" s="36">
        <f>'Energie AMS'!E56-'Energie AME'!E56</f>
        <v>0</v>
      </c>
      <c r="F56" s="36">
        <f>'Energie AMS'!F56-'Energie AME'!F56</f>
        <v>0</v>
      </c>
      <c r="G56" s="36">
        <f>'Energie AMS'!G56-'Energie AME'!G56</f>
        <v>0</v>
      </c>
      <c r="H56" s="36">
        <f>'Energie AMS'!H56-'Energie AME'!H56</f>
        <v>0</v>
      </c>
      <c r="I56" s="36">
        <f>'Energie AMS'!I56-'Energie AME'!I56</f>
        <v>0</v>
      </c>
      <c r="J56" s="36">
        <f>'Energie AMS'!J56-'Energie AME'!J56</f>
        <v>0</v>
      </c>
      <c r="K56" s="36">
        <f>'Energie AMS'!K56-'Energie AME'!K56</f>
        <v>0</v>
      </c>
      <c r="L56" s="36">
        <f>'Energie AMS'!L56-'Energie AME'!L56</f>
        <v>0</v>
      </c>
      <c r="M56" s="36">
        <f>'Energie AMS'!M56-'Energie AME'!M56</f>
        <v>0</v>
      </c>
      <c r="N56" s="36">
        <f>'Energie AMS'!N56-'Energie AME'!N56</f>
        <v>0</v>
      </c>
      <c r="O56" s="36">
        <f>'Energie AMS'!O56-'Energie AME'!O56</f>
        <v>0</v>
      </c>
      <c r="P56" s="36">
        <f>'Energie AMS'!P56-'Energie AME'!P56</f>
        <v>0</v>
      </c>
      <c r="Q56" s="36">
        <f>'Energie AMS'!Q56-'Energie AME'!Q56</f>
        <v>0</v>
      </c>
      <c r="R56" s="36">
        <f>'Energie AMS'!R56-'Energie AME'!R56</f>
        <v>0</v>
      </c>
      <c r="S56" s="36">
        <f>'Energie AMS'!S56-'Energie AME'!S56</f>
        <v>0</v>
      </c>
      <c r="T56" s="36">
        <f>'Energie AMS'!T56-'Energie AME'!T56</f>
        <v>0</v>
      </c>
      <c r="U56" s="36">
        <f>'Energie AMS'!U56-'Energie AME'!U56</f>
        <v>0</v>
      </c>
      <c r="V56" s="36">
        <f>'Energie AMS'!V56-'Energie AME'!V56</f>
        <v>0</v>
      </c>
      <c r="W56" s="36">
        <f>'Energie AMS'!W56-'Energie AME'!W56</f>
        <v>291.95515953156428</v>
      </c>
      <c r="X56" s="36">
        <f>'Energie AMS'!X56-'Energie AME'!X56</f>
        <v>144.68239670378131</v>
      </c>
      <c r="Y56" s="36">
        <f>'Energie AMS'!Y56-'Energie AME'!Y56</f>
        <v>273.13220161814706</v>
      </c>
      <c r="Z56" s="36">
        <f>'Energie AMS'!Z56-'Energie AME'!Z56</f>
        <v>375.79142074212962</v>
      </c>
      <c r="AA56" s="36">
        <f>'Energie AMS'!AA56-'Energie AME'!AA56</f>
        <v>344.39852308931825</v>
      </c>
      <c r="AB56" s="36">
        <f>'Energie AMS'!AB56-'Energie AME'!AB56</f>
        <v>319.30872338695804</v>
      </c>
      <c r="AC56" s="36">
        <f>'Energie AMS'!AC56-'Energie AME'!AC56</f>
        <v>247.77400405954651</v>
      </c>
      <c r="AD56" s="36">
        <f>'Energie AMS'!AD56-'Energie AME'!AD56</f>
        <v>223.28014702102084</v>
      </c>
      <c r="AE56" s="36">
        <f>'Energie AMS'!AE56-'Energie AME'!AE56</f>
        <v>704.5982927762318</v>
      </c>
      <c r="AF56" s="36">
        <f>'Energie AMS'!AF56-'Energie AME'!AF56</f>
        <v>694.65867867321924</v>
      </c>
      <c r="AG56" s="36">
        <f>'Energie AMS'!AG56-'Energie AME'!AG56</f>
        <v>686.02719512466797</v>
      </c>
      <c r="AH56" s="36">
        <f>'Energie AMS'!AH56-'Energie AME'!AH56</f>
        <v>450.37670133800316</v>
      </c>
      <c r="AI56" s="36">
        <f>'Energie AMS'!AI56-'Energie AME'!AI56</f>
        <v>434.40309867244105</v>
      </c>
      <c r="AJ56" s="36">
        <f>'Energie AMS'!AJ56-'Energie AME'!AJ56</f>
        <v>292.37075075249606</v>
      </c>
      <c r="AK56" s="36">
        <f>'Energie AMS'!AK56-'Energie AME'!AK56</f>
        <v>295.50523817588345</v>
      </c>
      <c r="AL56" s="36">
        <f>'Energie AMS'!AL56-'Energie AME'!AL56</f>
        <v>292.5863604747708</v>
      </c>
      <c r="AM56" s="36">
        <f>'Energie AMS'!AM56-'Energie AME'!AM56</f>
        <v>-82.699499319412368</v>
      </c>
      <c r="AN56" s="36">
        <f>'Energie AMS'!AN56-'Energie AME'!AN56</f>
        <v>-83.935874466432296</v>
      </c>
      <c r="AO56" s="36">
        <f>'Energie AMS'!AO56-'Energie AME'!AO56</f>
        <v>491.68071893033283</v>
      </c>
      <c r="AP56" s="36">
        <f>'Energie AMS'!AP56-'Energie AME'!AP56</f>
        <v>508.66377587356351</v>
      </c>
      <c r="AQ56" s="36">
        <f>'Energie AMS'!AQ56-'Energie AME'!AQ56</f>
        <v>515.98950496698592</v>
      </c>
      <c r="AR56" s="36">
        <f>'Energie AMS'!AR56-'Energie AME'!AR56</f>
        <v>523.84909204671965</v>
      </c>
      <c r="AS56" s="36">
        <f>'Energie AMS'!AS56-'Energie AME'!AS56</f>
        <v>530.91722981147586</v>
      </c>
      <c r="AT56" s="36">
        <f>'Energie AMS'!AT56-'Energie AME'!AT56</f>
        <v>-72.436494787546081</v>
      </c>
      <c r="AU56" s="36">
        <f>'Energie AMS'!AU56-'Energie AME'!AU56</f>
        <v>-72.53493725812271</v>
      </c>
      <c r="AV56" s="36">
        <f>'Energie AMS'!AV56-'Energie AME'!AV56</f>
        <v>-72.644532483571922</v>
      </c>
      <c r="AW56" s="36">
        <f>'Energie AMS'!AW56-'Energie AME'!AW56</f>
        <v>-72.870479939060473</v>
      </c>
      <c r="AX56" s="36">
        <f>'Energie AMS'!AX56-'Energie AME'!AX56</f>
        <v>-73.73294953921237</v>
      </c>
      <c r="AY56" s="153"/>
      <c r="AZ56" s="14"/>
      <c r="BA56" s="14"/>
      <c r="BB56" s="14"/>
    </row>
    <row r="57" spans="1:54" x14ac:dyDescent="0.25">
      <c r="A57" s="171"/>
      <c r="B57" s="168"/>
      <c r="C57" t="s">
        <v>167</v>
      </c>
      <c r="D57" s="36">
        <f>'Energie AMS'!D57-'Energie AME'!D57</f>
        <v>0</v>
      </c>
      <c r="E57" s="36">
        <f>'Energie AMS'!E57-'Energie AME'!E57</f>
        <v>0</v>
      </c>
      <c r="F57" s="36">
        <f>'Energie AMS'!F57-'Energie AME'!F57</f>
        <v>0</v>
      </c>
      <c r="G57" s="36">
        <f>'Energie AMS'!G57-'Energie AME'!G57</f>
        <v>0</v>
      </c>
      <c r="H57" s="36">
        <f>'Energie AMS'!H57-'Energie AME'!H57</f>
        <v>0</v>
      </c>
      <c r="I57" s="36">
        <f>'Energie AMS'!I57-'Energie AME'!I57</f>
        <v>0</v>
      </c>
      <c r="J57" s="36">
        <f>'Energie AMS'!J57-'Energie AME'!J57</f>
        <v>0</v>
      </c>
      <c r="K57" s="36">
        <f>'Energie AMS'!K57-'Energie AME'!K57</f>
        <v>0</v>
      </c>
      <c r="L57" s="36">
        <f>'Energie AMS'!L57-'Energie AME'!L57</f>
        <v>0</v>
      </c>
      <c r="M57" s="36">
        <f>'Energie AMS'!M57-'Energie AME'!M57</f>
        <v>0</v>
      </c>
      <c r="N57" s="36">
        <f>'Energie AMS'!N57-'Energie AME'!N57</f>
        <v>0</v>
      </c>
      <c r="O57" s="36">
        <f>'Energie AMS'!O57-'Energie AME'!O57</f>
        <v>0</v>
      </c>
      <c r="P57" s="36">
        <f>'Energie AMS'!P57-'Energie AME'!P57</f>
        <v>0</v>
      </c>
      <c r="Q57" s="36">
        <f>'Energie AMS'!Q57-'Energie AME'!Q57</f>
        <v>0</v>
      </c>
      <c r="R57" s="36">
        <f>'Energie AMS'!R57-'Energie AME'!R57</f>
        <v>0</v>
      </c>
      <c r="S57" s="36">
        <f>'Energie AMS'!S57-'Energie AME'!S57</f>
        <v>0</v>
      </c>
      <c r="T57" s="36">
        <f>'Energie AMS'!T57-'Energie AME'!T57</f>
        <v>0</v>
      </c>
      <c r="U57" s="36">
        <f>'Energie AMS'!U57-'Energie AME'!U57</f>
        <v>0</v>
      </c>
      <c r="V57" s="36">
        <f>'Energie AMS'!V57-'Energie AME'!V57</f>
        <v>0</v>
      </c>
      <c r="W57" s="36">
        <f>'Energie AMS'!W57-'Energie AME'!W57</f>
        <v>153.33110469273424</v>
      </c>
      <c r="X57" s="36">
        <f>'Energie AMS'!X57-'Energie AME'!X57</f>
        <v>3309.7634278568235</v>
      </c>
      <c r="Y57" s="36">
        <f>'Energie AMS'!Y57-'Energie AME'!Y57</f>
        <v>3112.4577065096378</v>
      </c>
      <c r="Z57" s="36">
        <f>'Energie AMS'!Z57-'Energie AME'!Z57</f>
        <v>1011.8661605339958</v>
      </c>
      <c r="AA57" s="36">
        <f>'Energie AMS'!AA57-'Energie AME'!AA57</f>
        <v>813.36939347226189</v>
      </c>
      <c r="AB57" s="36">
        <f>'Energie AMS'!AB57-'Energie AME'!AB57</f>
        <v>606.64157584634063</v>
      </c>
      <c r="AC57" s="36">
        <f>'Energie AMS'!AC57-'Energie AME'!AC57</f>
        <v>-169.24685196453493</v>
      </c>
      <c r="AD57" s="36">
        <f>'Energie AMS'!AD57-'Energie AME'!AD57</f>
        <v>-407.74078781771777</v>
      </c>
      <c r="AE57" s="36">
        <f>'Energie AMS'!AE57-'Energie AME'!AE57</f>
        <v>323.36983150335936</v>
      </c>
      <c r="AF57" s="36">
        <f>'Energie AMS'!AF57-'Energie AME'!AF57</f>
        <v>330.77642295153987</v>
      </c>
      <c r="AG57" s="36">
        <f>'Energie AMS'!AG57-'Energie AME'!AG57</f>
        <v>313.02227383676677</v>
      </c>
      <c r="AH57" s="36">
        <f>'Energie AMS'!AH57-'Energie AME'!AH57</f>
        <v>-63.835402398505721</v>
      </c>
      <c r="AI57" s="36">
        <f>'Energie AMS'!AI57-'Energie AME'!AI57</f>
        <v>-187.54671461786256</v>
      </c>
      <c r="AJ57" s="36">
        <f>'Energie AMS'!AJ57-'Energie AME'!AJ57</f>
        <v>17.366790558655111</v>
      </c>
      <c r="AK57" s="36">
        <f>'Energie AMS'!AK57-'Energie AME'!AK57</f>
        <v>38.784883929061152</v>
      </c>
      <c r="AL57" s="36">
        <f>'Energie AMS'!AL57-'Energie AME'!AL57</f>
        <v>12.192276822518807</v>
      </c>
      <c r="AM57" s="36">
        <f>'Energie AMS'!AM57-'Energie AME'!AM57</f>
        <v>-1091.6629987118736</v>
      </c>
      <c r="AN57" s="36">
        <f>'Energie AMS'!AN57-'Energie AME'!AN57</f>
        <v>-1352.0224032918886</v>
      </c>
      <c r="AO57" s="36">
        <f>'Energie AMS'!AO57-'Energie AME'!AO57</f>
        <v>-157.03938472517189</v>
      </c>
      <c r="AP57" s="36">
        <f>'Energie AMS'!AP57-'Energie AME'!AP57</f>
        <v>99.50594422600966</v>
      </c>
      <c r="AQ57" s="36">
        <f>'Energie AMS'!AQ57-'Energie AME'!AQ57</f>
        <v>183.7539790195076</v>
      </c>
      <c r="AR57" s="36">
        <f>'Energie AMS'!AR57-'Energie AME'!AR57</f>
        <v>243.19361894944836</v>
      </c>
      <c r="AS57" s="36">
        <f>'Energie AMS'!AS57-'Energie AME'!AS57</f>
        <v>286.14821415678534</v>
      </c>
      <c r="AT57" s="36">
        <f>'Energie AMS'!AT57-'Energie AME'!AT57</f>
        <v>-1196.3797157488552</v>
      </c>
      <c r="AU57" s="36">
        <f>'Energie AMS'!AU57-'Energie AME'!AU57</f>
        <v>-1442.8485510068249</v>
      </c>
      <c r="AV57" s="36">
        <f>'Energie AMS'!AV57-'Energie AME'!AV57</f>
        <v>-1505.6802120489888</v>
      </c>
      <c r="AW57" s="36">
        <f>'Energie AMS'!AW57-'Energie AME'!AW57</f>
        <v>-1536.3461222861708</v>
      </c>
      <c r="AX57" s="36">
        <f>'Energie AMS'!AX57-'Energie AME'!AX57</f>
        <v>-1567.8539036851087</v>
      </c>
      <c r="AY57" s="153"/>
      <c r="AZ57" s="14"/>
      <c r="BA57" s="14"/>
      <c r="BB57" s="14"/>
    </row>
    <row r="58" spans="1:54" x14ac:dyDescent="0.25">
      <c r="A58" s="18"/>
      <c r="B58" s="18"/>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153">
        <f>SUM(AY41:AY57)</f>
        <v>0</v>
      </c>
      <c r="AZ58" s="153">
        <f>SUM(AZ41:AZ57)</f>
        <v>1625.126022795353</v>
      </c>
      <c r="BA58" s="153">
        <f t="shared" ref="BA58:BB58" si="0">SUM(BA41:BA57)</f>
        <v>2462.7648560360017</v>
      </c>
      <c r="BB58" s="153">
        <f t="shared" si="0"/>
        <v>11935.486102247651</v>
      </c>
    </row>
    <row r="59" spans="1:54" x14ac:dyDescent="0.25">
      <c r="A59" s="18"/>
      <c r="B59" s="18"/>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18"/>
    </row>
    <row r="60" spans="1:54" x14ac:dyDescent="0.25">
      <c r="A60" s="171" t="s">
        <v>308</v>
      </c>
      <c r="B60" s="26" t="s">
        <v>314</v>
      </c>
      <c r="C60" t="s">
        <v>152</v>
      </c>
      <c r="D60" s="36">
        <f>'Energie AMS'!D60-'Energie AME'!D60</f>
        <v>0</v>
      </c>
      <c r="E60" s="36">
        <f>'Energie AMS'!E60-'Energie AME'!E60</f>
        <v>0</v>
      </c>
      <c r="F60" s="36">
        <f>'Energie AMS'!F60-'Energie AME'!F60</f>
        <v>0</v>
      </c>
      <c r="G60" s="36">
        <f>'Energie AMS'!G60-'Energie AME'!G60</f>
        <v>0</v>
      </c>
      <c r="H60" s="36">
        <f>'Energie AMS'!H60-'Energie AME'!H60</f>
        <v>0</v>
      </c>
      <c r="I60" s="36">
        <f>'Energie AMS'!I60-'Energie AME'!I60</f>
        <v>0</v>
      </c>
      <c r="J60" s="36">
        <f>'Energie AMS'!J60-'Energie AME'!J60</f>
        <v>0</v>
      </c>
      <c r="K60" s="36">
        <f>'Energie AMS'!K60-'Energie AME'!K60</f>
        <v>0</v>
      </c>
      <c r="L60" s="36">
        <f>'Energie AMS'!L60-'Energie AME'!L60</f>
        <v>0</v>
      </c>
      <c r="M60" s="36">
        <f>'Energie AMS'!M60-'Energie AME'!M60</f>
        <v>0</v>
      </c>
      <c r="N60" s="36">
        <f>'Energie AMS'!N60-'Energie AME'!N60</f>
        <v>0</v>
      </c>
      <c r="O60" s="36">
        <f>'Energie AMS'!O60-'Energie AME'!O60</f>
        <v>0</v>
      </c>
      <c r="P60" s="36">
        <f>'Energie AMS'!P60-'Energie AME'!P60</f>
        <v>0</v>
      </c>
      <c r="Q60" s="36">
        <f>'Energie AMS'!Q60-'Energie AME'!Q60</f>
        <v>0</v>
      </c>
      <c r="R60" s="36">
        <f>'Energie AMS'!R60-'Energie AME'!R60</f>
        <v>0</v>
      </c>
      <c r="S60" s="36">
        <f>'Energie AMS'!S60-'Energie AME'!S60</f>
        <v>0</v>
      </c>
      <c r="T60" s="36">
        <f>'Energie AMS'!T60-'Energie AME'!T60</f>
        <v>0</v>
      </c>
      <c r="U60" s="36">
        <f>'Energie AMS'!U60-'Energie AME'!U60</f>
        <v>0</v>
      </c>
      <c r="V60" s="36">
        <f>'Energie AMS'!V60-'Energie AME'!V60</f>
        <v>0</v>
      </c>
      <c r="W60" s="36">
        <f>'Energie AMS'!W60-'Energie AME'!W60</f>
        <v>-3.306380287802213E-2</v>
      </c>
      <c r="X60" s="36">
        <f>'Energie AMS'!X60-'Energie AME'!X60</f>
        <v>0.16792310687573853</v>
      </c>
      <c r="Y60" s="36">
        <f>'Energie AMS'!Y60-'Energie AME'!Y60</f>
        <v>0.50033993583477887</v>
      </c>
      <c r="Z60" s="36">
        <f>'Energie AMS'!Z60-'Energie AME'!Z60</f>
        <v>1.6357924805554678</v>
      </c>
      <c r="AA60" s="36">
        <f>'Energie AMS'!AA60-'Energie AME'!AA60</f>
        <v>1.8641527041135113</v>
      </c>
      <c r="AB60" s="36">
        <f>'Energie AMS'!AB60-'Energie AME'!AB60</f>
        <v>1.6735335819181145</v>
      </c>
      <c r="AC60" s="36">
        <f>'Energie AMS'!AC60-'Energie AME'!AC60</f>
        <v>0.4513148377548184</v>
      </c>
      <c r="AD60" s="36">
        <f>'Energie AMS'!AD60-'Energie AME'!AD60</f>
        <v>-0.79833422298199785</v>
      </c>
      <c r="AE60" s="36">
        <f>'Energie AMS'!AE60-'Energie AME'!AE60</f>
        <v>-1.3530627249858753</v>
      </c>
      <c r="AF60" s="36">
        <f>'Energie AMS'!AF60-'Energie AME'!AF60</f>
        <v>-1.7496533430366128</v>
      </c>
      <c r="AG60" s="36">
        <f>'Energie AMS'!AG60-'Energie AME'!AG60</f>
        <v>-2.1176402878586558</v>
      </c>
      <c r="AH60" s="36">
        <f>'Energie AMS'!AH60-'Energie AME'!AH60</f>
        <v>-2.3831846944497883</v>
      </c>
      <c r="AI60" s="36">
        <f>'Energie AMS'!AI60-'Energie AME'!AI60</f>
        <v>-2.6828344323954951</v>
      </c>
      <c r="AJ60" s="36">
        <f>'Energie AMS'!AJ60-'Energie AME'!AJ60</f>
        <v>-2.8292720888489509</v>
      </c>
      <c r="AK60" s="36">
        <f>'Energie AMS'!AK60-'Energie AME'!AK60</f>
        <v>-2.9056562968425457</v>
      </c>
      <c r="AL60" s="36">
        <f>'Energie AMS'!AL60-'Energie AME'!AL60</f>
        <v>-3.0086296319807406</v>
      </c>
      <c r="AM60" s="36">
        <f>'Energie AMS'!AM60-'Energie AME'!AM60</f>
        <v>-3.0154901159359131</v>
      </c>
      <c r="AN60" s="36">
        <f>'Energie AMS'!AN60-'Energie AME'!AN60</f>
        <v>-2.9208999940549738</v>
      </c>
      <c r="AO60" s="36">
        <f>'Energie AMS'!AO60-'Energie AME'!AO60</f>
        <v>-3.2391811152519825</v>
      </c>
      <c r="AP60" s="36">
        <f>'Energie AMS'!AP60-'Energie AME'!AP60</f>
        <v>-3.6672033698789708</v>
      </c>
      <c r="AQ60" s="36">
        <f>'Energie AMS'!AQ60-'Energie AME'!AQ60</f>
        <v>-4.0949363911280479</v>
      </c>
      <c r="AR60" s="36">
        <f>'Energie AMS'!AR60-'Energie AME'!AR60</f>
        <v>-4.501643969778705</v>
      </c>
      <c r="AS60" s="36">
        <f>'Energie AMS'!AS60-'Energie AME'!AS60</f>
        <v>-4.8903648695658859</v>
      </c>
      <c r="AT60" s="36">
        <f>'Energie AMS'!AT60-'Energie AME'!AT60</f>
        <v>-5.0841823895546927</v>
      </c>
      <c r="AU60" s="36">
        <f>'Energie AMS'!AU60-'Energie AME'!AU60</f>
        <v>-5.219050975431843</v>
      </c>
      <c r="AV60" s="36">
        <f>'Energie AMS'!AV60-'Energie AME'!AV60</f>
        <v>-5.3389021328357469</v>
      </c>
      <c r="AW60" s="36">
        <f>'Energie AMS'!AW60-'Energie AME'!AW60</f>
        <v>-5.4523657998498933</v>
      </c>
      <c r="AX60" s="36">
        <f>'Energie AMS'!AX60-'Energie AME'!AX60</f>
        <v>-5.5642405879190591</v>
      </c>
      <c r="AY60" s="18"/>
    </row>
    <row r="61" spans="1:54" x14ac:dyDescent="0.25">
      <c r="A61" s="171"/>
      <c r="B61" s="167" t="s">
        <v>311</v>
      </c>
      <c r="C61" t="s">
        <v>153</v>
      </c>
      <c r="D61" s="36">
        <f>'Energie AMS'!D61-'Energie AME'!D61</f>
        <v>0</v>
      </c>
      <c r="E61" s="36">
        <f>'Energie AMS'!E61-'Energie AME'!E61</f>
        <v>0</v>
      </c>
      <c r="F61" s="36">
        <f>'Energie AMS'!F61-'Energie AME'!F61</f>
        <v>0</v>
      </c>
      <c r="G61" s="36">
        <f>'Energie AMS'!G61-'Energie AME'!G61</f>
        <v>0</v>
      </c>
      <c r="H61" s="36">
        <f>'Energie AMS'!H61-'Energie AME'!H61</f>
        <v>0</v>
      </c>
      <c r="I61" s="36">
        <f>'Energie AMS'!I61-'Energie AME'!I61</f>
        <v>0</v>
      </c>
      <c r="J61" s="36">
        <f>'Energie AMS'!J61-'Energie AME'!J61</f>
        <v>0</v>
      </c>
      <c r="K61" s="36">
        <f>'Energie AMS'!K61-'Energie AME'!K61</f>
        <v>0</v>
      </c>
      <c r="L61" s="36">
        <f>'Energie AMS'!L61-'Energie AME'!L61</f>
        <v>0</v>
      </c>
      <c r="M61" s="36">
        <f>'Energie AMS'!M61-'Energie AME'!M61</f>
        <v>0</v>
      </c>
      <c r="N61" s="36">
        <f>'Energie AMS'!N61-'Energie AME'!N61</f>
        <v>0</v>
      </c>
      <c r="O61" s="36">
        <f>'Energie AMS'!O61-'Energie AME'!O61</f>
        <v>0</v>
      </c>
      <c r="P61" s="36">
        <f>'Energie AMS'!P61-'Energie AME'!P61</f>
        <v>0</v>
      </c>
      <c r="Q61" s="36">
        <f>'Energie AMS'!Q61-'Energie AME'!Q61</f>
        <v>0</v>
      </c>
      <c r="R61" s="36">
        <f>'Energie AMS'!R61-'Energie AME'!R61</f>
        <v>0</v>
      </c>
      <c r="S61" s="36">
        <f>'Energie AMS'!S61-'Energie AME'!S61</f>
        <v>0</v>
      </c>
      <c r="T61" s="36">
        <f>'Energie AMS'!T61-'Energie AME'!T61</f>
        <v>0</v>
      </c>
      <c r="U61" s="36">
        <f>'Energie AMS'!U61-'Energie AME'!U61</f>
        <v>0</v>
      </c>
      <c r="V61" s="36">
        <f>'Energie AMS'!V61-'Energie AME'!V61</f>
        <v>0</v>
      </c>
      <c r="W61" s="36">
        <f>'Energie AMS'!W61-'Energie AME'!W61</f>
        <v>-36.645474664001085</v>
      </c>
      <c r="X61" s="36">
        <f>'Energie AMS'!X61-'Energie AME'!X61</f>
        <v>-1180.2045899871009</v>
      </c>
      <c r="Y61" s="36">
        <f>'Energie AMS'!Y61-'Energie AME'!Y61</f>
        <v>-2251.6466100242978</v>
      </c>
      <c r="Z61" s="36">
        <f>'Energie AMS'!Z61-'Energie AME'!Z61</f>
        <v>-2959.2613563194682</v>
      </c>
      <c r="AA61" s="36">
        <f>'Energie AMS'!AA61-'Energie AME'!AA61</f>
        <v>-3657.8658650619109</v>
      </c>
      <c r="AB61" s="36">
        <f>'Energie AMS'!AB61-'Energie AME'!AB61</f>
        <v>-4344.3296682283399</v>
      </c>
      <c r="AC61" s="36">
        <f>'Energie AMS'!AC61-'Energie AME'!AC61</f>
        <v>-5227.8891965781222</v>
      </c>
      <c r="AD61" s="36">
        <f>'Energie AMS'!AD61-'Energie AME'!AD61</f>
        <v>-6013.5444439954081</v>
      </c>
      <c r="AE61" s="36">
        <f>'Energie AMS'!AE61-'Energie AME'!AE61</f>
        <v>-6788.0452151593126</v>
      </c>
      <c r="AF61" s="36">
        <f>'Energie AMS'!AF61-'Energie AME'!AF61</f>
        <v>-7529.7325872993097</v>
      </c>
      <c r="AG61" s="36">
        <f>'Energie AMS'!AG61-'Energie AME'!AG61</f>
        <v>-8254.3826877414213</v>
      </c>
      <c r="AH61" s="36">
        <f>'Energie AMS'!AH61-'Energie AME'!AH61</f>
        <v>-8944.3127006695904</v>
      </c>
      <c r="AI61" s="36">
        <f>'Energie AMS'!AI61-'Energie AME'!AI61</f>
        <v>-9629.6501267500971</v>
      </c>
      <c r="AJ61" s="36">
        <f>'Energie AMS'!AJ61-'Energie AME'!AJ61</f>
        <v>-10375.097728482859</v>
      </c>
      <c r="AK61" s="36">
        <f>'Energie AMS'!AK61-'Energie AME'!AK61</f>
        <v>-11163.459962153869</v>
      </c>
      <c r="AL61" s="36">
        <f>'Energie AMS'!AL61-'Energie AME'!AL61</f>
        <v>-12018.901538149763</v>
      </c>
      <c r="AM61" s="36">
        <f>'Energie AMS'!AM61-'Energie AME'!AM61</f>
        <v>-12891.197326274163</v>
      </c>
      <c r="AN61" s="36">
        <f>'Energie AMS'!AN61-'Energie AME'!AN61</f>
        <v>-13884.607493897347</v>
      </c>
      <c r="AO61" s="36">
        <f>'Energie AMS'!AO61-'Energie AME'!AO61</f>
        <v>-14372.364566537966</v>
      </c>
      <c r="AP61" s="36">
        <f>'Energie AMS'!AP61-'Energie AME'!AP61</f>
        <v>-14860.746610841188</v>
      </c>
      <c r="AQ61" s="36">
        <f>'Energie AMS'!AQ61-'Energie AME'!AQ61</f>
        <v>-15361.885097414393</v>
      </c>
      <c r="AR61" s="36">
        <f>'Energie AMS'!AR61-'Energie AME'!AR61</f>
        <v>-16339.998679837574</v>
      </c>
      <c r="AS61" s="36">
        <f>'Energie AMS'!AS61-'Energie AME'!AS61</f>
        <v>-17589.812512363809</v>
      </c>
      <c r="AT61" s="36">
        <f>'Energie AMS'!AT61-'Energie AME'!AT61</f>
        <v>-17995.18576238981</v>
      </c>
      <c r="AU61" s="36">
        <f>'Energie AMS'!AU61-'Energie AME'!AU61</f>
        <v>-18324.592970004625</v>
      </c>
      <c r="AV61" s="36">
        <f>'Energie AMS'!AV61-'Energie AME'!AV61</f>
        <v>-18676.829504994661</v>
      </c>
      <c r="AW61" s="36">
        <f>'Energie AMS'!AW61-'Energie AME'!AW61</f>
        <v>-19061.54481856605</v>
      </c>
      <c r="AX61" s="36">
        <f>'Energie AMS'!AX61-'Energie AME'!AX61</f>
        <v>-19499.056911270018</v>
      </c>
      <c r="AY61" s="18"/>
    </row>
    <row r="62" spans="1:54" x14ac:dyDescent="0.25">
      <c r="A62" s="171"/>
      <c r="B62" s="167"/>
      <c r="C62" t="s">
        <v>154</v>
      </c>
      <c r="D62" s="36">
        <f>'Energie AMS'!D62-'Energie AME'!D62</f>
        <v>0</v>
      </c>
      <c r="E62" s="36">
        <f>'Energie AMS'!E62-'Energie AME'!E62</f>
        <v>0</v>
      </c>
      <c r="F62" s="36">
        <f>'Energie AMS'!F62-'Energie AME'!F62</f>
        <v>0</v>
      </c>
      <c r="G62" s="36">
        <f>'Energie AMS'!G62-'Energie AME'!G62</f>
        <v>0</v>
      </c>
      <c r="H62" s="36">
        <f>'Energie AMS'!H62-'Energie AME'!H62</f>
        <v>0</v>
      </c>
      <c r="I62" s="36">
        <f>'Energie AMS'!I62-'Energie AME'!I62</f>
        <v>0</v>
      </c>
      <c r="J62" s="36">
        <f>'Energie AMS'!J62-'Energie AME'!J62</f>
        <v>0</v>
      </c>
      <c r="K62" s="36">
        <f>'Energie AMS'!K62-'Energie AME'!K62</f>
        <v>0</v>
      </c>
      <c r="L62" s="36">
        <f>'Energie AMS'!L62-'Energie AME'!L62</f>
        <v>0</v>
      </c>
      <c r="M62" s="36">
        <f>'Energie AMS'!M62-'Energie AME'!M62</f>
        <v>0</v>
      </c>
      <c r="N62" s="36">
        <f>'Energie AMS'!N62-'Energie AME'!N62</f>
        <v>0</v>
      </c>
      <c r="O62" s="36">
        <f>'Energie AMS'!O62-'Energie AME'!O62</f>
        <v>0</v>
      </c>
      <c r="P62" s="36">
        <f>'Energie AMS'!P62-'Energie AME'!P62</f>
        <v>0</v>
      </c>
      <c r="Q62" s="36">
        <f>'Energie AMS'!Q62-'Energie AME'!Q62</f>
        <v>0</v>
      </c>
      <c r="R62" s="36">
        <f>'Energie AMS'!R62-'Energie AME'!R62</f>
        <v>0</v>
      </c>
      <c r="S62" s="36">
        <f>'Energie AMS'!S62-'Energie AME'!S62</f>
        <v>0</v>
      </c>
      <c r="T62" s="36">
        <f>'Energie AMS'!T62-'Energie AME'!T62</f>
        <v>0</v>
      </c>
      <c r="U62" s="36">
        <f>'Energie AMS'!U62-'Energie AME'!U62</f>
        <v>0</v>
      </c>
      <c r="V62" s="36">
        <f>'Energie AMS'!V62-'Energie AME'!V62</f>
        <v>0</v>
      </c>
      <c r="W62" s="36">
        <f>'Energie AMS'!W62-'Energie AME'!W62</f>
        <v>-2.8845955995234362</v>
      </c>
      <c r="X62" s="36">
        <f>'Energie AMS'!X62-'Energie AME'!X62</f>
        <v>102.08086957864361</v>
      </c>
      <c r="Y62" s="36">
        <f>'Energie AMS'!Y62-'Energie AME'!Y62</f>
        <v>242.66710089161825</v>
      </c>
      <c r="Z62" s="36">
        <f>'Energie AMS'!Z62-'Energie AME'!Z62</f>
        <v>336.91545389166231</v>
      </c>
      <c r="AA62" s="36">
        <f>'Energie AMS'!AA62-'Energie AME'!AA62</f>
        <v>421.32046951734947</v>
      </c>
      <c r="AB62" s="36">
        <f>'Energie AMS'!AB62-'Energie AME'!AB62</f>
        <v>509.77619311385433</v>
      </c>
      <c r="AC62" s="36">
        <f>'Energie AMS'!AC62-'Energie AME'!AC62</f>
        <v>579.8121113315924</v>
      </c>
      <c r="AD62" s="36">
        <f>'Energie AMS'!AD62-'Energie AME'!AD62</f>
        <v>654.7566879279907</v>
      </c>
      <c r="AE62" s="36">
        <f>'Energie AMS'!AE62-'Energie AME'!AE62</f>
        <v>1247.8084030516698</v>
      </c>
      <c r="AF62" s="36">
        <f>'Energie AMS'!AF62-'Energie AME'!AF62</f>
        <v>1976.6426788564258</v>
      </c>
      <c r="AG62" s="36">
        <f>'Energie AMS'!AG62-'Energie AME'!AG62</f>
        <v>2737.2120259374542</v>
      </c>
      <c r="AH62" s="36">
        <f>'Energie AMS'!AH62-'Energie AME'!AH62</f>
        <v>3527.67861915199</v>
      </c>
      <c r="AI62" s="36">
        <f>'Energie AMS'!AI62-'Energie AME'!AI62</f>
        <v>4371.7459219450457</v>
      </c>
      <c r="AJ62" s="36">
        <f>'Energie AMS'!AJ62-'Energie AME'!AJ62</f>
        <v>5362.6066740555179</v>
      </c>
      <c r="AK62" s="36">
        <f>'Energie AMS'!AK62-'Energie AME'!AK62</f>
        <v>6467.8080630672712</v>
      </c>
      <c r="AL62" s="36">
        <f>'Energie AMS'!AL62-'Energie AME'!AL62</f>
        <v>7700.6674677389292</v>
      </c>
      <c r="AM62" s="36">
        <f>'Energie AMS'!AM62-'Energie AME'!AM62</f>
        <v>9069.2081598550176</v>
      </c>
      <c r="AN62" s="36">
        <f>'Energie AMS'!AN62-'Energie AME'!AN62</f>
        <v>10641.075554112384</v>
      </c>
      <c r="AO62" s="36">
        <f>'Energie AMS'!AO62-'Energie AME'!AO62</f>
        <v>11350.951562139555</v>
      </c>
      <c r="AP62" s="36">
        <f>'Energie AMS'!AP62-'Energie AME'!AP62</f>
        <v>11969.576198184051</v>
      </c>
      <c r="AQ62" s="36">
        <f>'Energie AMS'!AQ62-'Energie AME'!AQ62</f>
        <v>12847.968766268445</v>
      </c>
      <c r="AR62" s="36">
        <f>'Energie AMS'!AR62-'Energie AME'!AR62</f>
        <v>14035.021128128987</v>
      </c>
      <c r="AS62" s="36">
        <f>'Energie AMS'!AS62-'Energie AME'!AS62</f>
        <v>15437.08594003395</v>
      </c>
      <c r="AT62" s="36">
        <f>'Energie AMS'!AT62-'Energie AME'!AT62</f>
        <v>15748.047036399055</v>
      </c>
      <c r="AU62" s="36">
        <f>'Energie AMS'!AU62-'Energie AME'!AU62</f>
        <v>15869.041217635266</v>
      </c>
      <c r="AV62" s="36">
        <f>'Energie AMS'!AV62-'Energie AME'!AV62</f>
        <v>16036.188626370998</v>
      </c>
      <c r="AW62" s="36">
        <f>'Energie AMS'!AW62-'Energie AME'!AW62</f>
        <v>16255.507601676632</v>
      </c>
      <c r="AX62" s="36">
        <f>'Energie AMS'!AX62-'Energie AME'!AX62</f>
        <v>16526.160604235625</v>
      </c>
      <c r="AY62" s="18"/>
    </row>
    <row r="63" spans="1:54" x14ac:dyDescent="0.25">
      <c r="A63" s="171"/>
      <c r="B63" s="167" t="s">
        <v>312</v>
      </c>
      <c r="C63" t="s">
        <v>155</v>
      </c>
      <c r="D63" s="36">
        <f>'Energie AMS'!D63-'Energie AME'!D63</f>
        <v>0</v>
      </c>
      <c r="E63" s="36">
        <f>'Energie AMS'!E63-'Energie AME'!E63</f>
        <v>0</v>
      </c>
      <c r="F63" s="36">
        <f>'Energie AMS'!F63-'Energie AME'!F63</f>
        <v>0</v>
      </c>
      <c r="G63" s="36">
        <f>'Energie AMS'!G63-'Energie AME'!G63</f>
        <v>0</v>
      </c>
      <c r="H63" s="36">
        <f>'Energie AMS'!H63-'Energie AME'!H63</f>
        <v>0</v>
      </c>
      <c r="I63" s="36">
        <f>'Energie AMS'!I63-'Energie AME'!I63</f>
        <v>0</v>
      </c>
      <c r="J63" s="36">
        <f>'Energie AMS'!J63-'Energie AME'!J63</f>
        <v>0</v>
      </c>
      <c r="K63" s="36">
        <f>'Energie AMS'!K63-'Energie AME'!K63</f>
        <v>0</v>
      </c>
      <c r="L63" s="36">
        <f>'Energie AMS'!L63-'Energie AME'!L63</f>
        <v>0</v>
      </c>
      <c r="M63" s="36">
        <f>'Energie AMS'!M63-'Energie AME'!M63</f>
        <v>0</v>
      </c>
      <c r="N63" s="36">
        <f>'Energie AMS'!N63-'Energie AME'!N63</f>
        <v>0</v>
      </c>
      <c r="O63" s="36">
        <f>'Energie AMS'!O63-'Energie AME'!O63</f>
        <v>0</v>
      </c>
      <c r="P63" s="36">
        <f>'Energie AMS'!P63-'Energie AME'!P63</f>
        <v>0</v>
      </c>
      <c r="Q63" s="36">
        <f>'Energie AMS'!Q63-'Energie AME'!Q63</f>
        <v>0</v>
      </c>
      <c r="R63" s="36">
        <f>'Energie AMS'!R63-'Energie AME'!R63</f>
        <v>0</v>
      </c>
      <c r="S63" s="36">
        <f>'Energie AMS'!S63-'Energie AME'!S63</f>
        <v>0</v>
      </c>
      <c r="T63" s="36">
        <f>'Energie AMS'!T63-'Energie AME'!T63</f>
        <v>0</v>
      </c>
      <c r="U63" s="36">
        <f>'Energie AMS'!U63-'Energie AME'!U63</f>
        <v>0</v>
      </c>
      <c r="V63" s="36">
        <f>'Energie AMS'!V63-'Energie AME'!V63</f>
        <v>0</v>
      </c>
      <c r="W63" s="36">
        <f>'Energie AMS'!W63-'Energie AME'!W63</f>
        <v>-261.41724244717625</v>
      </c>
      <c r="X63" s="36">
        <f>'Energie AMS'!X63-'Energie AME'!X63</f>
        <v>-1784.622890593495</v>
      </c>
      <c r="Y63" s="36">
        <f>'Energie AMS'!Y63-'Energie AME'!Y63</f>
        <v>-3928.4771094429198</v>
      </c>
      <c r="Z63" s="36">
        <f>'Energie AMS'!Z63-'Energie AME'!Z63</f>
        <v>-4420.4080091766045</v>
      </c>
      <c r="AA63" s="36">
        <f>'Energie AMS'!AA63-'Energie AME'!AA63</f>
        <v>-4786.5575373532592</v>
      </c>
      <c r="AB63" s="36">
        <f>'Energie AMS'!AB63-'Energie AME'!AB63</f>
        <v>-5194.8446889070983</v>
      </c>
      <c r="AC63" s="36">
        <f>'Energie AMS'!AC63-'Energie AME'!AC63</f>
        <v>-5603.6989968923262</v>
      </c>
      <c r="AD63" s="36">
        <f>'Energie AMS'!AD63-'Energie AME'!AD63</f>
        <v>-5986.6269026215377</v>
      </c>
      <c r="AE63" s="36">
        <f>'Energie AMS'!AE63-'Energie AME'!AE63</f>
        <v>-6215.5899878847122</v>
      </c>
      <c r="AF63" s="36">
        <f>'Energie AMS'!AF63-'Energie AME'!AF63</f>
        <v>-6423.5194410964796</v>
      </c>
      <c r="AG63" s="36">
        <f>'Energie AMS'!AG63-'Energie AME'!AG63</f>
        <v>-6631.5264496218006</v>
      </c>
      <c r="AH63" s="36">
        <f>'Energie AMS'!AH63-'Energie AME'!AH63</f>
        <v>-7109.7825247782857</v>
      </c>
      <c r="AI63" s="36">
        <f>'Energie AMS'!AI63-'Energie AME'!AI63</f>
        <v>-7649.3781409753101</v>
      </c>
      <c r="AJ63" s="36">
        <f>'Energie AMS'!AJ63-'Energie AME'!AJ63</f>
        <v>-7486.6174306427783</v>
      </c>
      <c r="AK63" s="36">
        <f>'Energie AMS'!AK63-'Energie AME'!AK63</f>
        <v>-7192.5014674456979</v>
      </c>
      <c r="AL63" s="36">
        <f>'Energie AMS'!AL63-'Energie AME'!AL63</f>
        <v>-6902.5739884364484</v>
      </c>
      <c r="AM63" s="36">
        <f>'Energie AMS'!AM63-'Energie AME'!AM63</f>
        <v>-6506.9735238606045</v>
      </c>
      <c r="AN63" s="36">
        <f>'Energie AMS'!AN63-'Energie AME'!AN63</f>
        <v>-6100.6383848548867</v>
      </c>
      <c r="AO63" s="36">
        <f>'Energie AMS'!AO63-'Energie AME'!AO63</f>
        <v>-6220.4541104214513</v>
      </c>
      <c r="AP63" s="36">
        <f>'Energie AMS'!AP63-'Energie AME'!AP63</f>
        <v>-6417.9453504355515</v>
      </c>
      <c r="AQ63" s="36">
        <f>'Energie AMS'!AQ63-'Energie AME'!AQ63</f>
        <v>-6602.1171662093657</v>
      </c>
      <c r="AR63" s="36">
        <f>'Energie AMS'!AR63-'Energie AME'!AR63</f>
        <v>-6769.3280337107208</v>
      </c>
      <c r="AS63" s="36">
        <f>'Energie AMS'!AS63-'Energie AME'!AS63</f>
        <v>-6929.7767100315359</v>
      </c>
      <c r="AT63" s="36">
        <f>'Energie AMS'!AT63-'Energie AME'!AT63</f>
        <v>-6962.4672459198446</v>
      </c>
      <c r="AU63" s="36">
        <f>'Energie AMS'!AU63-'Energie AME'!AU63</f>
        <v>-6968.0320034218003</v>
      </c>
      <c r="AV63" s="36">
        <f>'Energie AMS'!AV63-'Energie AME'!AV63</f>
        <v>-6965.0071720579217</v>
      </c>
      <c r="AW63" s="36">
        <f>'Energie AMS'!AW63-'Energie AME'!AW63</f>
        <v>-6956.7806874145917</v>
      </c>
      <c r="AX63" s="36">
        <f>'Energie AMS'!AX63-'Energie AME'!AX63</f>
        <v>-6949.221636940405</v>
      </c>
      <c r="AY63" s="18"/>
    </row>
    <row r="64" spans="1:54" x14ac:dyDescent="0.25">
      <c r="A64" s="171"/>
      <c r="B64" s="167"/>
      <c r="C64" t="s">
        <v>156</v>
      </c>
      <c r="D64" s="36">
        <f>'Energie AMS'!D64-'Energie AME'!D64</f>
        <v>0</v>
      </c>
      <c r="E64" s="36">
        <f>'Energie AMS'!E64-'Energie AME'!E64</f>
        <v>0</v>
      </c>
      <c r="F64" s="36">
        <f>'Energie AMS'!F64-'Energie AME'!F64</f>
        <v>0</v>
      </c>
      <c r="G64" s="36">
        <f>'Energie AMS'!G64-'Energie AME'!G64</f>
        <v>0</v>
      </c>
      <c r="H64" s="36">
        <f>'Energie AMS'!H64-'Energie AME'!H64</f>
        <v>0</v>
      </c>
      <c r="I64" s="36">
        <f>'Energie AMS'!I64-'Energie AME'!I64</f>
        <v>0</v>
      </c>
      <c r="J64" s="36">
        <f>'Energie AMS'!J64-'Energie AME'!J64</f>
        <v>0</v>
      </c>
      <c r="K64" s="36">
        <f>'Energie AMS'!K64-'Energie AME'!K64</f>
        <v>0</v>
      </c>
      <c r="L64" s="36">
        <f>'Energie AMS'!L64-'Energie AME'!L64</f>
        <v>0</v>
      </c>
      <c r="M64" s="36">
        <f>'Energie AMS'!M64-'Energie AME'!M64</f>
        <v>0</v>
      </c>
      <c r="N64" s="36">
        <f>'Energie AMS'!N64-'Energie AME'!N64</f>
        <v>0</v>
      </c>
      <c r="O64" s="36">
        <f>'Energie AMS'!O64-'Energie AME'!O64</f>
        <v>0</v>
      </c>
      <c r="P64" s="36">
        <f>'Energie AMS'!P64-'Energie AME'!P64</f>
        <v>0</v>
      </c>
      <c r="Q64" s="36">
        <f>'Energie AMS'!Q64-'Energie AME'!Q64</f>
        <v>0</v>
      </c>
      <c r="R64" s="36">
        <f>'Energie AMS'!R64-'Energie AME'!R64</f>
        <v>0</v>
      </c>
      <c r="S64" s="36">
        <f>'Energie AMS'!S64-'Energie AME'!S64</f>
        <v>0</v>
      </c>
      <c r="T64" s="36">
        <f>'Energie AMS'!T64-'Energie AME'!T64</f>
        <v>0</v>
      </c>
      <c r="U64" s="36">
        <f>'Energie AMS'!U64-'Energie AME'!U64</f>
        <v>0</v>
      </c>
      <c r="V64" s="36">
        <f>'Energie AMS'!V64-'Energie AME'!V64</f>
        <v>0</v>
      </c>
      <c r="W64" s="36">
        <f>'Energie AMS'!W64-'Energie AME'!W64</f>
        <v>-5.8823920598065342</v>
      </c>
      <c r="X64" s="36">
        <f>'Energie AMS'!X64-'Energie AME'!X64</f>
        <v>-253.47791981393766</v>
      </c>
      <c r="Y64" s="36">
        <f>'Energie AMS'!Y64-'Energie AME'!Y64</f>
        <v>-556.99181664517403</v>
      </c>
      <c r="Z64" s="36">
        <f>'Energie AMS'!Z64-'Energie AME'!Z64</f>
        <v>-660.31309750071455</v>
      </c>
      <c r="AA64" s="36">
        <f>'Energie AMS'!AA64-'Energie AME'!AA64</f>
        <v>-739.55999148398791</v>
      </c>
      <c r="AB64" s="36">
        <f>'Energie AMS'!AB64-'Energie AME'!AB64</f>
        <v>-816.35585325812485</v>
      </c>
      <c r="AC64" s="36">
        <f>'Energie AMS'!AC64-'Energie AME'!AC64</f>
        <v>-831.90866512207936</v>
      </c>
      <c r="AD64" s="36">
        <f>'Energie AMS'!AD64-'Energie AME'!AD64</f>
        <v>-840.44326430013984</v>
      </c>
      <c r="AE64" s="36">
        <f>'Energie AMS'!AE64-'Energie AME'!AE64</f>
        <v>-856.05721993107329</v>
      </c>
      <c r="AF64" s="36">
        <f>'Energie AMS'!AF64-'Energie AME'!AF64</f>
        <v>-872.9802685994448</v>
      </c>
      <c r="AG64" s="36">
        <f>'Energie AMS'!AG64-'Energie AME'!AG64</f>
        <v>-889.99978907433399</v>
      </c>
      <c r="AH64" s="36">
        <f>'Energie AMS'!AH64-'Energie AME'!AH64</f>
        <v>-909.35656189076485</v>
      </c>
      <c r="AI64" s="36">
        <f>'Energie AMS'!AI64-'Energie AME'!AI64</f>
        <v>-929.12361414625991</v>
      </c>
      <c r="AJ64" s="36">
        <f>'Energie AMS'!AJ64-'Energie AME'!AJ64</f>
        <v>-938.95234246091695</v>
      </c>
      <c r="AK64" s="36">
        <f>'Energie AMS'!AK64-'Energie AME'!AK64</f>
        <v>-947.12822056295488</v>
      </c>
      <c r="AL64" s="36">
        <f>'Energie AMS'!AL64-'Energie AME'!AL64</f>
        <v>-955.08630332440248</v>
      </c>
      <c r="AM64" s="36">
        <f>'Energie AMS'!AM64-'Energie AME'!AM64</f>
        <v>-949.21317154173164</v>
      </c>
      <c r="AN64" s="36">
        <f>'Energie AMS'!AN64-'Energie AME'!AN64</f>
        <v>-941.49293704604781</v>
      </c>
      <c r="AO64" s="36">
        <f>'Energie AMS'!AO64-'Energie AME'!AO64</f>
        <v>-974.7247666390607</v>
      </c>
      <c r="AP64" s="36">
        <f>'Energie AMS'!AP64-'Energie AME'!AP64</f>
        <v>-1013.1709263743348</v>
      </c>
      <c r="AQ64" s="36">
        <f>'Energie AMS'!AQ64-'Energie AME'!AQ64</f>
        <v>-1053.9782641375655</v>
      </c>
      <c r="AR64" s="36">
        <f>'Energie AMS'!AR64-'Energie AME'!AR64</f>
        <v>-1097.5075687313654</v>
      </c>
      <c r="AS64" s="36">
        <f>'Energie AMS'!AS64-'Energie AME'!AS64</f>
        <v>-1143.9373712146862</v>
      </c>
      <c r="AT64" s="36">
        <f>'Energie AMS'!AT64-'Energie AME'!AT64</f>
        <v>-1167.6297043135619</v>
      </c>
      <c r="AU64" s="36">
        <f>'Energie AMS'!AU64-'Energie AME'!AU64</f>
        <v>-1190.7802348177304</v>
      </c>
      <c r="AV64" s="36">
        <f>'Energie AMS'!AV64-'Energie AME'!AV64</f>
        <v>-1214.7016802241212</v>
      </c>
      <c r="AW64" s="36">
        <f>'Energie AMS'!AW64-'Energie AME'!AW64</f>
        <v>-1239.4246311246116</v>
      </c>
      <c r="AX64" s="36">
        <f>'Energie AMS'!AX64-'Energie AME'!AX64</f>
        <v>-1265.4118996951302</v>
      </c>
      <c r="AY64" s="18"/>
    </row>
    <row r="65" spans="1:51" x14ac:dyDescent="0.25">
      <c r="A65" s="171"/>
      <c r="B65" s="167"/>
      <c r="C65" t="s">
        <v>157</v>
      </c>
      <c r="D65" s="36">
        <f>'Energie AMS'!D65-'Energie AME'!D65</f>
        <v>0</v>
      </c>
      <c r="E65" s="36">
        <f>'Energie AMS'!E65-'Energie AME'!E65</f>
        <v>0</v>
      </c>
      <c r="F65" s="36">
        <f>'Energie AMS'!F65-'Energie AME'!F65</f>
        <v>0</v>
      </c>
      <c r="G65" s="36">
        <f>'Energie AMS'!G65-'Energie AME'!G65</f>
        <v>0</v>
      </c>
      <c r="H65" s="36">
        <f>'Energie AMS'!H65-'Energie AME'!H65</f>
        <v>0</v>
      </c>
      <c r="I65" s="36">
        <f>'Energie AMS'!I65-'Energie AME'!I65</f>
        <v>0</v>
      </c>
      <c r="J65" s="36">
        <f>'Energie AMS'!J65-'Energie AME'!J65</f>
        <v>0</v>
      </c>
      <c r="K65" s="36">
        <f>'Energie AMS'!K65-'Energie AME'!K65</f>
        <v>0</v>
      </c>
      <c r="L65" s="36">
        <f>'Energie AMS'!L65-'Energie AME'!L65</f>
        <v>0</v>
      </c>
      <c r="M65" s="36">
        <f>'Energie AMS'!M65-'Energie AME'!M65</f>
        <v>0</v>
      </c>
      <c r="N65" s="36">
        <f>'Energie AMS'!N65-'Energie AME'!N65</f>
        <v>0</v>
      </c>
      <c r="O65" s="36">
        <f>'Energie AMS'!O65-'Energie AME'!O65</f>
        <v>0</v>
      </c>
      <c r="P65" s="36">
        <f>'Energie AMS'!P65-'Energie AME'!P65</f>
        <v>0</v>
      </c>
      <c r="Q65" s="36">
        <f>'Energie AMS'!Q65-'Energie AME'!Q65</f>
        <v>0</v>
      </c>
      <c r="R65" s="36">
        <f>'Energie AMS'!R65-'Energie AME'!R65</f>
        <v>0</v>
      </c>
      <c r="S65" s="36">
        <f>'Energie AMS'!S65-'Energie AME'!S65</f>
        <v>0</v>
      </c>
      <c r="T65" s="36">
        <f>'Energie AMS'!T65-'Energie AME'!T65</f>
        <v>0</v>
      </c>
      <c r="U65" s="36">
        <f>'Energie AMS'!U65-'Energie AME'!U65</f>
        <v>0</v>
      </c>
      <c r="V65" s="36">
        <f>'Energie AMS'!V65-'Energie AME'!V65</f>
        <v>0</v>
      </c>
      <c r="W65" s="36">
        <f>'Energie AMS'!W65-'Energie AME'!W65</f>
        <v>-28.100871251580884</v>
      </c>
      <c r="X65" s="36">
        <f>'Energie AMS'!X65-'Energie AME'!X65</f>
        <v>962.91054637551838</v>
      </c>
      <c r="Y65" s="36">
        <f>'Energie AMS'!Y65-'Energie AME'!Y65</f>
        <v>2157.8746965750274</v>
      </c>
      <c r="Z65" s="36">
        <f>'Energie AMS'!Z65-'Energie AME'!Z65</f>
        <v>2182.7312249494908</v>
      </c>
      <c r="AA65" s="36">
        <f>'Energie AMS'!AA65-'Energie AME'!AA65</f>
        <v>2045.2179551632985</v>
      </c>
      <c r="AB65" s="36">
        <f>'Energie AMS'!AB65-'Energie AME'!AB65</f>
        <v>1892.7299752666827</v>
      </c>
      <c r="AC65" s="36">
        <f>'Energie AMS'!AC65-'Energie AME'!AC65</f>
        <v>1752.5629021259122</v>
      </c>
      <c r="AD65" s="36">
        <f>'Energie AMS'!AD65-'Energie AME'!AD65</f>
        <v>1626.6323851447339</v>
      </c>
      <c r="AE65" s="36">
        <f>'Energie AMS'!AE65-'Energie AME'!AE65</f>
        <v>1436.9200086091903</v>
      </c>
      <c r="AF65" s="36">
        <f>'Energie AMS'!AF65-'Energie AME'!AF65</f>
        <v>1251.9903663215773</v>
      </c>
      <c r="AG65" s="36">
        <f>'Energie AMS'!AG65-'Energie AME'!AG65</f>
        <v>1073.3224242503793</v>
      </c>
      <c r="AH65" s="36">
        <f>'Energie AMS'!AH65-'Energie AME'!AH65</f>
        <v>866.76358062165946</v>
      </c>
      <c r="AI65" s="36">
        <f>'Energie AMS'!AI65-'Energie AME'!AI65</f>
        <v>661.54560811070564</v>
      </c>
      <c r="AJ65" s="36">
        <f>'Energie AMS'!AJ65-'Energie AME'!AJ65</f>
        <v>348.3783618437451</v>
      </c>
      <c r="AK65" s="36">
        <f>'Energie AMS'!AK65-'Energie AME'!AK65</f>
        <v>33.547408548444309</v>
      </c>
      <c r="AL65" s="36">
        <f>'Energie AMS'!AL65-'Energie AME'!AL65</f>
        <v>-277.128445920633</v>
      </c>
      <c r="AM65" s="36">
        <f>'Energie AMS'!AM65-'Energie AME'!AM65</f>
        <v>-555.68639123979904</v>
      </c>
      <c r="AN65" s="36">
        <f>'Energie AMS'!AN65-'Energie AME'!AN65</f>
        <v>-852.00173556129494</v>
      </c>
      <c r="AO65" s="36">
        <f>'Energie AMS'!AO65-'Energie AME'!AO65</f>
        <v>-893.31778776704414</v>
      </c>
      <c r="AP65" s="36">
        <f>'Energie AMS'!AP65-'Energie AME'!AP65</f>
        <v>-907.20904124245556</v>
      </c>
      <c r="AQ65" s="36">
        <f>'Energie AMS'!AQ65-'Energie AME'!AQ65</f>
        <v>-917.63213090974887</v>
      </c>
      <c r="AR65" s="36">
        <f>'Energie AMS'!AR65-'Energie AME'!AR65</f>
        <v>-930.5623157634368</v>
      </c>
      <c r="AS65" s="36">
        <f>'Energie AMS'!AS65-'Energie AME'!AS65</f>
        <v>-948.20579732805641</v>
      </c>
      <c r="AT65" s="36">
        <f>'Energie AMS'!AT65-'Energie AME'!AT65</f>
        <v>-1326.806747262513</v>
      </c>
      <c r="AU65" s="36">
        <f>'Energie AMS'!AU65-'Energie AME'!AU65</f>
        <v>-1772.787549519905</v>
      </c>
      <c r="AV65" s="36">
        <f>'Energie AMS'!AV65-'Energie AME'!AV65</f>
        <v>-2232.8809840215054</v>
      </c>
      <c r="AW65" s="36">
        <f>'Energie AMS'!AW65-'Energie AME'!AW65</f>
        <v>-2697.3810737889794</v>
      </c>
      <c r="AX65" s="36">
        <f>'Energie AMS'!AX65-'Energie AME'!AX65</f>
        <v>-3167.1003938769268</v>
      </c>
      <c r="AY65" s="18"/>
    </row>
    <row r="66" spans="1:51" x14ac:dyDescent="0.25">
      <c r="A66" s="171"/>
      <c r="B66" s="167"/>
      <c r="C66" t="s">
        <v>158</v>
      </c>
      <c r="D66" s="36">
        <f>'Energie AMS'!D66-'Energie AME'!D66</f>
        <v>0</v>
      </c>
      <c r="E66" s="36">
        <f>'Energie AMS'!E66-'Energie AME'!E66</f>
        <v>0</v>
      </c>
      <c r="F66" s="36">
        <f>'Energie AMS'!F66-'Energie AME'!F66</f>
        <v>0</v>
      </c>
      <c r="G66" s="36">
        <f>'Energie AMS'!G66-'Energie AME'!G66</f>
        <v>0</v>
      </c>
      <c r="H66" s="36">
        <f>'Energie AMS'!H66-'Energie AME'!H66</f>
        <v>0</v>
      </c>
      <c r="I66" s="36">
        <f>'Energie AMS'!I66-'Energie AME'!I66</f>
        <v>0</v>
      </c>
      <c r="J66" s="36">
        <f>'Energie AMS'!J66-'Energie AME'!J66</f>
        <v>0</v>
      </c>
      <c r="K66" s="36">
        <f>'Energie AMS'!K66-'Energie AME'!K66</f>
        <v>0</v>
      </c>
      <c r="L66" s="36">
        <f>'Energie AMS'!L66-'Energie AME'!L66</f>
        <v>0</v>
      </c>
      <c r="M66" s="36">
        <f>'Energie AMS'!M66-'Energie AME'!M66</f>
        <v>0</v>
      </c>
      <c r="N66" s="36">
        <f>'Energie AMS'!N66-'Energie AME'!N66</f>
        <v>0</v>
      </c>
      <c r="O66" s="36">
        <f>'Energie AMS'!O66-'Energie AME'!O66</f>
        <v>0</v>
      </c>
      <c r="P66" s="36">
        <f>'Energie AMS'!P66-'Energie AME'!P66</f>
        <v>0</v>
      </c>
      <c r="Q66" s="36">
        <f>'Energie AMS'!Q66-'Energie AME'!Q66</f>
        <v>0</v>
      </c>
      <c r="R66" s="36">
        <f>'Energie AMS'!R66-'Energie AME'!R66</f>
        <v>0</v>
      </c>
      <c r="S66" s="36">
        <f>'Energie AMS'!S66-'Energie AME'!S66</f>
        <v>0</v>
      </c>
      <c r="T66" s="36">
        <f>'Energie AMS'!T66-'Energie AME'!T66</f>
        <v>0</v>
      </c>
      <c r="U66" s="36">
        <f>'Energie AMS'!U66-'Energie AME'!U66</f>
        <v>0</v>
      </c>
      <c r="V66" s="36">
        <f>'Energie AMS'!V66-'Energie AME'!V66</f>
        <v>0</v>
      </c>
      <c r="W66" s="36">
        <f>'Energie AMS'!W66-'Energie AME'!W66</f>
        <v>-2.2044794806770938</v>
      </c>
      <c r="X66" s="36">
        <f>'Energie AMS'!X66-'Energie AME'!X66</f>
        <v>-10.612812570188169</v>
      </c>
      <c r="Y66" s="36">
        <f>'Energie AMS'!Y66-'Energie AME'!Y66</f>
        <v>-22.897386559792835</v>
      </c>
      <c r="Z66" s="36">
        <f>'Energie AMS'!Z66-'Energie AME'!Z66</f>
        <v>-52.481097392336849</v>
      </c>
      <c r="AA66" s="36">
        <f>'Energie AMS'!AA66-'Energie AME'!AA66</f>
        <v>-87.26166850244185</v>
      </c>
      <c r="AB66" s="36">
        <f>'Energie AMS'!AB66-'Energie AME'!AB66</f>
        <v>-122.52747391918625</v>
      </c>
      <c r="AC66" s="36">
        <f>'Energie AMS'!AC66-'Energie AME'!AC66</f>
        <v>-127.53827306514306</v>
      </c>
      <c r="AD66" s="36">
        <f>'Energie AMS'!AD66-'Energie AME'!AD66</f>
        <v>-128.98616004088672</v>
      </c>
      <c r="AE66" s="36">
        <f>'Energie AMS'!AE66-'Energie AME'!AE66</f>
        <v>-137.013895128397</v>
      </c>
      <c r="AF66" s="36">
        <f>'Energie AMS'!AF66-'Energie AME'!AF66</f>
        <v>-146.06513222315945</v>
      </c>
      <c r="AG66" s="36">
        <f>'Energie AMS'!AG66-'Energie AME'!AG66</f>
        <v>-155.48192523093508</v>
      </c>
      <c r="AH66" s="36">
        <f>'Energie AMS'!AH66-'Energie AME'!AH66</f>
        <v>-158.25036856481043</v>
      </c>
      <c r="AI66" s="36">
        <f>'Energie AMS'!AI66-'Energie AME'!AI66</f>
        <v>-160.11895313658724</v>
      </c>
      <c r="AJ66" s="36">
        <f>'Energie AMS'!AJ66-'Energie AME'!AJ66</f>
        <v>-161.35845338925171</v>
      </c>
      <c r="AK66" s="36">
        <f>'Energie AMS'!AK66-'Energie AME'!AK66</f>
        <v>-162.48870575274216</v>
      </c>
      <c r="AL66" s="36">
        <f>'Energie AMS'!AL66-'Energie AME'!AL66</f>
        <v>-163.66379115291051</v>
      </c>
      <c r="AM66" s="36">
        <f>'Energie AMS'!AM66-'Energie AME'!AM66</f>
        <v>-164.79367530238187</v>
      </c>
      <c r="AN66" s="36">
        <f>'Energie AMS'!AN66-'Energie AME'!AN66</f>
        <v>-165.90003818865637</v>
      </c>
      <c r="AO66" s="36">
        <f>'Energie AMS'!AO66-'Energie AME'!AO66</f>
        <v>-172.51264875905565</v>
      </c>
      <c r="AP66" s="36">
        <f>'Energie AMS'!AP66-'Energie AME'!AP66</f>
        <v>-179.66087958162248</v>
      </c>
      <c r="AQ66" s="36">
        <f>'Energie AMS'!AQ66-'Energie AME'!AQ66</f>
        <v>-187.38493180043011</v>
      </c>
      <c r="AR66" s="36">
        <f>'Energie AMS'!AR66-'Energie AME'!AR66</f>
        <v>-195.77416059617127</v>
      </c>
      <c r="AS66" s="36">
        <f>'Energie AMS'!AS66-'Energie AME'!AS66</f>
        <v>-204.87530768960386</v>
      </c>
      <c r="AT66" s="36">
        <f>'Energie AMS'!AT66-'Energie AME'!AT66</f>
        <v>-209.72963972100379</v>
      </c>
      <c r="AU66" s="36">
        <f>'Energie AMS'!AU66-'Energie AME'!AU66</f>
        <v>-214.73116362149702</v>
      </c>
      <c r="AV66" s="36">
        <f>'Energie AMS'!AV66-'Energie AME'!AV66</f>
        <v>-219.91243292772731</v>
      </c>
      <c r="AW66" s="36">
        <f>'Energie AMS'!AW66-'Energie AME'!AW66</f>
        <v>-225.28702102993637</v>
      </c>
      <c r="AX66" s="36">
        <f>'Energie AMS'!AX66-'Energie AME'!AX66</f>
        <v>-230.96293895934585</v>
      </c>
      <c r="AY66" s="18"/>
    </row>
    <row r="67" spans="1:51" x14ac:dyDescent="0.25">
      <c r="A67" s="171"/>
      <c r="B67" s="167"/>
      <c r="C67" t="s">
        <v>159</v>
      </c>
      <c r="D67" s="36">
        <f>'Energie AMS'!D67-'Energie AME'!D67</f>
        <v>0</v>
      </c>
      <c r="E67" s="36">
        <f>'Energie AMS'!E67-'Energie AME'!E67</f>
        <v>0</v>
      </c>
      <c r="F67" s="36">
        <f>'Energie AMS'!F67-'Energie AME'!F67</f>
        <v>0</v>
      </c>
      <c r="G67" s="36">
        <f>'Energie AMS'!G67-'Energie AME'!G67</f>
        <v>0</v>
      </c>
      <c r="H67" s="36">
        <f>'Energie AMS'!H67-'Energie AME'!H67</f>
        <v>0</v>
      </c>
      <c r="I67" s="36">
        <f>'Energie AMS'!I67-'Energie AME'!I67</f>
        <v>0</v>
      </c>
      <c r="J67" s="36">
        <f>'Energie AMS'!J67-'Energie AME'!J67</f>
        <v>0</v>
      </c>
      <c r="K67" s="36">
        <f>'Energie AMS'!K67-'Energie AME'!K67</f>
        <v>0</v>
      </c>
      <c r="L67" s="36">
        <f>'Energie AMS'!L67-'Energie AME'!L67</f>
        <v>0</v>
      </c>
      <c r="M67" s="36">
        <f>'Energie AMS'!M67-'Energie AME'!M67</f>
        <v>0</v>
      </c>
      <c r="N67" s="36">
        <f>'Energie AMS'!N67-'Energie AME'!N67</f>
        <v>0</v>
      </c>
      <c r="O67" s="36">
        <f>'Energie AMS'!O67-'Energie AME'!O67</f>
        <v>0</v>
      </c>
      <c r="P67" s="36">
        <f>'Energie AMS'!P67-'Energie AME'!P67</f>
        <v>0</v>
      </c>
      <c r="Q67" s="36">
        <f>'Energie AMS'!Q67-'Energie AME'!Q67</f>
        <v>0</v>
      </c>
      <c r="R67" s="36">
        <f>'Energie AMS'!R67-'Energie AME'!R67</f>
        <v>0</v>
      </c>
      <c r="S67" s="36">
        <f>'Energie AMS'!S67-'Energie AME'!S67</f>
        <v>0</v>
      </c>
      <c r="T67" s="36">
        <f>'Energie AMS'!T67-'Energie AME'!T67</f>
        <v>0</v>
      </c>
      <c r="U67" s="36">
        <f>'Energie AMS'!U67-'Energie AME'!U67</f>
        <v>0</v>
      </c>
      <c r="V67" s="36">
        <f>'Energie AMS'!V67-'Energie AME'!V67</f>
        <v>0</v>
      </c>
      <c r="W67" s="36">
        <f>'Energie AMS'!W67-'Energie AME'!W67</f>
        <v>-36.182653253103126</v>
      </c>
      <c r="X67" s="36">
        <f>'Energie AMS'!X67-'Energie AME'!X67</f>
        <v>-121.72807899439886</v>
      </c>
      <c r="Y67" s="36">
        <f>'Energie AMS'!Y67-'Energie AME'!Y67</f>
        <v>-229.21889037054916</v>
      </c>
      <c r="Z67" s="36">
        <f>'Energie AMS'!Z67-'Energie AME'!Z67</f>
        <v>-294.96848322696587</v>
      </c>
      <c r="AA67" s="36">
        <f>'Energie AMS'!AA67-'Energie AME'!AA67</f>
        <v>-400.52315757931592</v>
      </c>
      <c r="AB67" s="36">
        <f>'Energie AMS'!AB67-'Energie AME'!AB67</f>
        <v>-520.56504920898169</v>
      </c>
      <c r="AC67" s="36">
        <f>'Energie AMS'!AC67-'Energie AME'!AC67</f>
        <v>-566.76868190984897</v>
      </c>
      <c r="AD67" s="36">
        <f>'Energie AMS'!AD67-'Energie AME'!AD67</f>
        <v>-599.71148999611069</v>
      </c>
      <c r="AE67" s="36">
        <f>'Energie AMS'!AE67-'Energie AME'!AE67</f>
        <v>-474.75562260300103</v>
      </c>
      <c r="AF67" s="36">
        <f>'Energie AMS'!AF67-'Energie AME'!AF67</f>
        <v>-356.38670997271674</v>
      </c>
      <c r="AG67" s="36">
        <f>'Energie AMS'!AG67-'Energie AME'!AG67</f>
        <v>-271.00650670258619</v>
      </c>
      <c r="AH67" s="36">
        <f>'Energie AMS'!AH67-'Energie AME'!AH67</f>
        <v>-363.30999844376583</v>
      </c>
      <c r="AI67" s="36">
        <f>'Energie AMS'!AI67-'Energie AME'!AI67</f>
        <v>-534.14446030542695</v>
      </c>
      <c r="AJ67" s="36">
        <f>'Energie AMS'!AJ67-'Energie AME'!AJ67</f>
        <v>-457.88618224237598</v>
      </c>
      <c r="AK67" s="36">
        <f>'Energie AMS'!AK67-'Energie AME'!AK67</f>
        <v>-327.96207470754871</v>
      </c>
      <c r="AL67" s="36">
        <f>'Energie AMS'!AL67-'Energie AME'!AL67</f>
        <v>-203.38059652723223</v>
      </c>
      <c r="AM67" s="36">
        <f>'Energie AMS'!AM67-'Energie AME'!AM67</f>
        <v>-82.853085250548247</v>
      </c>
      <c r="AN67" s="36">
        <f>'Energie AMS'!AN67-'Energie AME'!AN67</f>
        <v>38.541011755137333</v>
      </c>
      <c r="AO67" s="36">
        <f>'Energie AMS'!AO67-'Energie AME'!AO67</f>
        <v>168.03571348390506</v>
      </c>
      <c r="AP67" s="36">
        <f>'Energie AMS'!AP67-'Energie AME'!AP67</f>
        <v>291.86666632305332</v>
      </c>
      <c r="AQ67" s="36">
        <f>'Energie AMS'!AQ67-'Energie AME'!AQ67</f>
        <v>409.86314659640902</v>
      </c>
      <c r="AR67" s="36">
        <f>'Energie AMS'!AR67-'Energie AME'!AR67</f>
        <v>522.38840248057022</v>
      </c>
      <c r="AS67" s="36">
        <f>'Energie AMS'!AS67-'Energie AME'!AS67</f>
        <v>624.48811880533503</v>
      </c>
      <c r="AT67" s="36">
        <f>'Energie AMS'!AT67-'Energie AME'!AT67</f>
        <v>769.95386053416951</v>
      </c>
      <c r="AU67" s="36">
        <f>'Energie AMS'!AU67-'Energie AME'!AU67</f>
        <v>916.87722352155288</v>
      </c>
      <c r="AV67" s="36">
        <f>'Energie AMS'!AV67-'Energie AME'!AV67</f>
        <v>1062.565868974747</v>
      </c>
      <c r="AW67" s="36">
        <f>'Energie AMS'!AW67-'Energie AME'!AW67</f>
        <v>1206.3560774922244</v>
      </c>
      <c r="AX67" s="36">
        <f>'Energie AMS'!AX67-'Energie AME'!AX67</f>
        <v>1345.4599705212622</v>
      </c>
      <c r="AY67" s="18"/>
    </row>
    <row r="68" spans="1:51" x14ac:dyDescent="0.25">
      <c r="A68" s="171"/>
      <c r="B68" s="167"/>
      <c r="C68" t="s">
        <v>160</v>
      </c>
      <c r="D68" s="36">
        <f>'Energie AMS'!D68-'Energie AME'!D68</f>
        <v>0</v>
      </c>
      <c r="E68" s="36">
        <f>'Energie AMS'!E68-'Energie AME'!E68</f>
        <v>0</v>
      </c>
      <c r="F68" s="36">
        <f>'Energie AMS'!F68-'Energie AME'!F68</f>
        <v>0</v>
      </c>
      <c r="G68" s="36">
        <f>'Energie AMS'!G68-'Energie AME'!G68</f>
        <v>0</v>
      </c>
      <c r="H68" s="36">
        <f>'Energie AMS'!H68-'Energie AME'!H68</f>
        <v>0</v>
      </c>
      <c r="I68" s="36">
        <f>'Energie AMS'!I68-'Energie AME'!I68</f>
        <v>0</v>
      </c>
      <c r="J68" s="36">
        <f>'Energie AMS'!J68-'Energie AME'!J68</f>
        <v>0</v>
      </c>
      <c r="K68" s="36">
        <f>'Energie AMS'!K68-'Energie AME'!K68</f>
        <v>0</v>
      </c>
      <c r="L68" s="36">
        <f>'Energie AMS'!L68-'Energie AME'!L68</f>
        <v>0</v>
      </c>
      <c r="M68" s="36">
        <f>'Energie AMS'!M68-'Energie AME'!M68</f>
        <v>0</v>
      </c>
      <c r="N68" s="36">
        <f>'Energie AMS'!N68-'Energie AME'!N68</f>
        <v>0</v>
      </c>
      <c r="O68" s="36">
        <f>'Energie AMS'!O68-'Energie AME'!O68</f>
        <v>0</v>
      </c>
      <c r="P68" s="36">
        <f>'Energie AMS'!P68-'Energie AME'!P68</f>
        <v>0</v>
      </c>
      <c r="Q68" s="36">
        <f>'Energie AMS'!Q68-'Energie AME'!Q68</f>
        <v>0</v>
      </c>
      <c r="R68" s="36">
        <f>'Energie AMS'!R68-'Energie AME'!R68</f>
        <v>0</v>
      </c>
      <c r="S68" s="36">
        <f>'Energie AMS'!S68-'Energie AME'!S68</f>
        <v>0</v>
      </c>
      <c r="T68" s="36">
        <f>'Energie AMS'!T68-'Energie AME'!T68</f>
        <v>0</v>
      </c>
      <c r="U68" s="36">
        <f>'Energie AMS'!U68-'Energie AME'!U68</f>
        <v>0</v>
      </c>
      <c r="V68" s="36">
        <f>'Energie AMS'!V68-'Energie AME'!V68</f>
        <v>0</v>
      </c>
      <c r="W68" s="36">
        <f>'Energie AMS'!W68-'Energie AME'!W68</f>
        <v>-28.48544915691491</v>
      </c>
      <c r="X68" s="36">
        <f>'Energie AMS'!X68-'Energie AME'!X68</f>
        <v>17.300643520630274</v>
      </c>
      <c r="Y68" s="36">
        <f>'Energie AMS'!Y68-'Energie AME'!Y68</f>
        <v>11.223224585497064</v>
      </c>
      <c r="Z68" s="36">
        <f>'Energie AMS'!Z68-'Energie AME'!Z68</f>
        <v>202.40106333475569</v>
      </c>
      <c r="AA68" s="36">
        <f>'Energie AMS'!AA68-'Energie AME'!AA68</f>
        <v>378.09864118650148</v>
      </c>
      <c r="AB68" s="36">
        <f>'Energie AMS'!AB68-'Energie AME'!AB68</f>
        <v>502.69870680416852</v>
      </c>
      <c r="AC68" s="36">
        <f>'Energie AMS'!AC68-'Energie AME'!AC68</f>
        <v>573.11258321908099</v>
      </c>
      <c r="AD68" s="36">
        <f>'Energie AMS'!AD68-'Energie AME'!AD68</f>
        <v>604.18766279910324</v>
      </c>
      <c r="AE68" s="36">
        <f>'Energie AMS'!AE68-'Energie AME'!AE68</f>
        <v>570.64063722421997</v>
      </c>
      <c r="AF68" s="36">
        <f>'Energie AMS'!AF68-'Energie AME'!AF68</f>
        <v>534.90358115430899</v>
      </c>
      <c r="AG68" s="36">
        <f>'Energie AMS'!AG68-'Energie AME'!AG68</f>
        <v>508.08253514013268</v>
      </c>
      <c r="AH68" s="36">
        <f>'Energie AMS'!AH68-'Energie AME'!AH68</f>
        <v>367.18785018388007</v>
      </c>
      <c r="AI68" s="36">
        <f>'Energie AMS'!AI68-'Energie AME'!AI68</f>
        <v>193.16992506474526</v>
      </c>
      <c r="AJ68" s="36">
        <f>'Energie AMS'!AJ68-'Energie AME'!AJ68</f>
        <v>3.9956307283046044</v>
      </c>
      <c r="AK68" s="36">
        <f>'Energie AMS'!AK68-'Energie AME'!AK68</f>
        <v>-178.22580967122121</v>
      </c>
      <c r="AL68" s="36">
        <f>'Energie AMS'!AL68-'Energie AME'!AL68</f>
        <v>-354.9147272345208</v>
      </c>
      <c r="AM68" s="36">
        <f>'Energie AMS'!AM68-'Energie AME'!AM68</f>
        <v>-523.31521710791367</v>
      </c>
      <c r="AN68" s="36">
        <f>'Energie AMS'!AN68-'Energie AME'!AN68</f>
        <v>-682.44176480489841</v>
      </c>
      <c r="AO68" s="36">
        <f>'Energie AMS'!AO68-'Energie AME'!AO68</f>
        <v>-823.29584365428491</v>
      </c>
      <c r="AP68" s="36">
        <f>'Energie AMS'!AP68-'Energie AME'!AP68</f>
        <v>-959.0735147653595</v>
      </c>
      <c r="AQ68" s="36">
        <f>'Energie AMS'!AQ68-'Energie AME'!AQ68</f>
        <v>-1092.0037109391978</v>
      </c>
      <c r="AR68" s="36">
        <f>'Energie AMS'!AR68-'Energie AME'!AR68</f>
        <v>-1222.8325441699353</v>
      </c>
      <c r="AS68" s="36">
        <f>'Energie AMS'!AS68-'Energie AME'!AS68</f>
        <v>-1354.9223164792274</v>
      </c>
      <c r="AT68" s="36">
        <f>'Energie AMS'!AT68-'Energie AME'!AT68</f>
        <v>-1666.1656876910238</v>
      </c>
      <c r="AU68" s="36">
        <f>'Energie AMS'!AU68-'Energie AME'!AU68</f>
        <v>-2039.320091141125</v>
      </c>
      <c r="AV68" s="36">
        <f>'Energie AMS'!AV68-'Energie AME'!AV68</f>
        <v>-2433.1636806271263</v>
      </c>
      <c r="AW68" s="36">
        <f>'Energie AMS'!AW68-'Energie AME'!AW68</f>
        <v>-2844.4722849512818</v>
      </c>
      <c r="AX68" s="36">
        <f>'Energie AMS'!AX68-'Energie AME'!AX68</f>
        <v>-3279.1091114076089</v>
      </c>
      <c r="AY68" s="18"/>
    </row>
    <row r="69" spans="1:51" x14ac:dyDescent="0.25">
      <c r="A69" s="171"/>
      <c r="B69" s="167"/>
      <c r="C69" t="s">
        <v>237</v>
      </c>
      <c r="D69" s="36">
        <f>'Energie AMS'!D69-'Energie AME'!D69</f>
        <v>0</v>
      </c>
      <c r="E69" s="36">
        <f>'Energie AMS'!E69-'Energie AME'!E69</f>
        <v>0</v>
      </c>
      <c r="F69" s="36">
        <f>'Energie AMS'!F69-'Energie AME'!F69</f>
        <v>0</v>
      </c>
      <c r="G69" s="36">
        <f>'Energie AMS'!G69-'Energie AME'!G69</f>
        <v>0</v>
      </c>
      <c r="H69" s="36">
        <f>'Energie AMS'!H69-'Energie AME'!H69</f>
        <v>0</v>
      </c>
      <c r="I69" s="36">
        <f>'Energie AMS'!I69-'Energie AME'!I69</f>
        <v>0</v>
      </c>
      <c r="J69" s="36">
        <f>'Energie AMS'!J69-'Energie AME'!J69</f>
        <v>0</v>
      </c>
      <c r="K69" s="36">
        <f>'Energie AMS'!K69-'Energie AME'!K69</f>
        <v>0</v>
      </c>
      <c r="L69" s="36">
        <f>'Energie AMS'!L69-'Energie AME'!L69</f>
        <v>0</v>
      </c>
      <c r="M69" s="36">
        <f>'Energie AMS'!M69-'Energie AME'!M69</f>
        <v>0</v>
      </c>
      <c r="N69" s="36">
        <f>'Energie AMS'!N69-'Energie AME'!N69</f>
        <v>0</v>
      </c>
      <c r="O69" s="36">
        <f>'Energie AMS'!O69-'Energie AME'!O69</f>
        <v>0</v>
      </c>
      <c r="P69" s="36">
        <f>'Energie AMS'!P69-'Energie AME'!P69</f>
        <v>0</v>
      </c>
      <c r="Q69" s="36">
        <f>'Energie AMS'!Q69-'Energie AME'!Q69</f>
        <v>0</v>
      </c>
      <c r="R69" s="36">
        <f>'Energie AMS'!R69-'Energie AME'!R69</f>
        <v>0</v>
      </c>
      <c r="S69" s="36">
        <f>'Energie AMS'!S69-'Energie AME'!S69</f>
        <v>0</v>
      </c>
      <c r="T69" s="36">
        <f>'Energie AMS'!T69-'Energie AME'!T69</f>
        <v>0</v>
      </c>
      <c r="U69" s="36">
        <f>'Energie AMS'!U69-'Energie AME'!U69</f>
        <v>0</v>
      </c>
      <c r="V69" s="36">
        <f>'Energie AMS'!V69-'Energie AME'!V69</f>
        <v>0</v>
      </c>
      <c r="W69" s="36">
        <f>'Energie AMS'!W69-'Energie AME'!W69</f>
        <v>-18.627212553386016</v>
      </c>
      <c r="X69" s="36">
        <f>'Energie AMS'!X69-'Energie AME'!X69</f>
        <v>5.4729591442278434</v>
      </c>
      <c r="Y69" s="36">
        <f>'Energie AMS'!Y69-'Energie AME'!Y69</f>
        <v>26.789101457115976</v>
      </c>
      <c r="Z69" s="36">
        <f>'Energie AMS'!Z69-'Energie AME'!Z69</f>
        <v>33.894698372661878</v>
      </c>
      <c r="AA69" s="36">
        <f>'Energie AMS'!AA69-'Energie AME'!AA69</f>
        <v>-1.6793240097204034</v>
      </c>
      <c r="AB69" s="36">
        <f>'Energie AMS'!AB69-'Energie AME'!AB69</f>
        <v>-42.305206111765983</v>
      </c>
      <c r="AC69" s="36">
        <f>'Energie AMS'!AC69-'Energie AME'!AC69</f>
        <v>-83.240849245970367</v>
      </c>
      <c r="AD69" s="36">
        <f>'Energie AMS'!AD69-'Energie AME'!AD69</f>
        <v>-117.77489052429655</v>
      </c>
      <c r="AE69" s="36">
        <f>'Energie AMS'!AE69-'Energie AME'!AE69</f>
        <v>-122.35384705138767</v>
      </c>
      <c r="AF69" s="36">
        <f>'Energie AMS'!AF69-'Energie AME'!AF69</f>
        <v>-120.98563550992822</v>
      </c>
      <c r="AG69" s="36">
        <f>'Energie AMS'!AG69-'Energie AME'!AG69</f>
        <v>-119.20143699569326</v>
      </c>
      <c r="AH69" s="36">
        <f>'Energie AMS'!AH69-'Energie AME'!AH69</f>
        <v>-194.4320225804081</v>
      </c>
      <c r="AI69" s="36">
        <f>'Energie AMS'!AI69-'Energie AME'!AI69</f>
        <v>-289.9483332017262</v>
      </c>
      <c r="AJ69" s="36">
        <f>'Energie AMS'!AJ69-'Energie AME'!AJ69</f>
        <v>-351.74657365461871</v>
      </c>
      <c r="AK69" s="36">
        <f>'Energie AMS'!AK69-'Energie AME'!AK69</f>
        <v>-401.56443388025491</v>
      </c>
      <c r="AL69" s="36">
        <f>'Energie AMS'!AL69-'Energie AME'!AL69</f>
        <v>-451.40583363826636</v>
      </c>
      <c r="AM69" s="36">
        <f>'Energie AMS'!AM69-'Energie AME'!AM69</f>
        <v>-488.52645087417204</v>
      </c>
      <c r="AN69" s="36">
        <f>'Energie AMS'!AN69-'Energie AME'!AN69</f>
        <v>-521.70949528029405</v>
      </c>
      <c r="AO69" s="36">
        <f>'Energie AMS'!AO69-'Energie AME'!AO69</f>
        <v>-534.62076798738372</v>
      </c>
      <c r="AP69" s="36">
        <f>'Energie AMS'!AP69-'Energie AME'!AP69</f>
        <v>-544.03708462775694</v>
      </c>
      <c r="AQ69" s="36">
        <f>'Energie AMS'!AQ69-'Energie AME'!AQ69</f>
        <v>-553.32548990917212</v>
      </c>
      <c r="AR69" s="36">
        <f>'Energie AMS'!AR69-'Energie AME'!AR69</f>
        <v>-563.26301467842495</v>
      </c>
      <c r="AS69" s="36">
        <f>'Energie AMS'!AS69-'Energie AME'!AS69</f>
        <v>-575.1957988258132</v>
      </c>
      <c r="AT69" s="36">
        <f>'Energie AMS'!AT69-'Energie AME'!AT69</f>
        <v>-590.8185802446601</v>
      </c>
      <c r="AU69" s="36">
        <f>'Energie AMS'!AU69-'Energie AME'!AU69</f>
        <v>-608.94953703993588</v>
      </c>
      <c r="AV69" s="36">
        <f>'Energie AMS'!AV69-'Energie AME'!AV69</f>
        <v>-626.59798424381279</v>
      </c>
      <c r="AW69" s="36">
        <f>'Energie AMS'!AW69-'Energie AME'!AW69</f>
        <v>-643.67488068083912</v>
      </c>
      <c r="AX69" s="36">
        <f>'Energie AMS'!AX69-'Energie AME'!AX69</f>
        <v>-661.25664530423228</v>
      </c>
      <c r="AY69" s="18"/>
    </row>
    <row r="70" spans="1:51" x14ac:dyDescent="0.25">
      <c r="A70" s="171"/>
      <c r="B70" s="167"/>
      <c r="C70" t="s">
        <v>161</v>
      </c>
      <c r="D70" s="36">
        <f>'Energie AMS'!D70-'Energie AME'!D70</f>
        <v>0</v>
      </c>
      <c r="E70" s="36">
        <f>'Energie AMS'!E70-'Energie AME'!E70</f>
        <v>0</v>
      </c>
      <c r="F70" s="36">
        <f>'Energie AMS'!F70-'Energie AME'!F70</f>
        <v>0</v>
      </c>
      <c r="G70" s="36">
        <f>'Energie AMS'!G70-'Energie AME'!G70</f>
        <v>0</v>
      </c>
      <c r="H70" s="36">
        <f>'Energie AMS'!H70-'Energie AME'!H70</f>
        <v>0</v>
      </c>
      <c r="I70" s="36">
        <f>'Energie AMS'!I70-'Energie AME'!I70</f>
        <v>0</v>
      </c>
      <c r="J70" s="36">
        <f>'Energie AMS'!J70-'Energie AME'!J70</f>
        <v>0</v>
      </c>
      <c r="K70" s="36">
        <f>'Energie AMS'!K70-'Energie AME'!K70</f>
        <v>0</v>
      </c>
      <c r="L70" s="36">
        <f>'Energie AMS'!L70-'Energie AME'!L70</f>
        <v>0</v>
      </c>
      <c r="M70" s="36">
        <f>'Energie AMS'!M70-'Energie AME'!M70</f>
        <v>0</v>
      </c>
      <c r="N70" s="36">
        <f>'Energie AMS'!N70-'Energie AME'!N70</f>
        <v>0</v>
      </c>
      <c r="O70" s="36">
        <f>'Energie AMS'!O70-'Energie AME'!O70</f>
        <v>0</v>
      </c>
      <c r="P70" s="36">
        <f>'Energie AMS'!P70-'Energie AME'!P70</f>
        <v>0</v>
      </c>
      <c r="Q70" s="36">
        <f>'Energie AMS'!Q70-'Energie AME'!Q70</f>
        <v>0</v>
      </c>
      <c r="R70" s="36">
        <f>'Energie AMS'!R70-'Energie AME'!R70</f>
        <v>0</v>
      </c>
      <c r="S70" s="36">
        <f>'Energie AMS'!S70-'Energie AME'!S70</f>
        <v>0</v>
      </c>
      <c r="T70" s="36">
        <f>'Energie AMS'!T70-'Energie AME'!T70</f>
        <v>0</v>
      </c>
      <c r="U70" s="36">
        <f>'Energie AMS'!U70-'Energie AME'!U70</f>
        <v>0</v>
      </c>
      <c r="V70" s="36">
        <f>'Energie AMS'!V70-'Energie AME'!V70</f>
        <v>0</v>
      </c>
      <c r="W70" s="36">
        <f>'Energie AMS'!W70-'Energie AME'!W70</f>
        <v>-9.9495612815360346</v>
      </c>
      <c r="X70" s="36">
        <f>'Energie AMS'!X70-'Energie AME'!X70</f>
        <v>-91.254603282360904</v>
      </c>
      <c r="Y70" s="36">
        <f>'Energie AMS'!Y70-'Energie AME'!Y70</f>
        <v>-190.14526987760291</v>
      </c>
      <c r="Z70" s="36">
        <f>'Energie AMS'!Z70-'Energie AME'!Z70</f>
        <v>-253.35353008064999</v>
      </c>
      <c r="AA70" s="36">
        <f>'Energie AMS'!AA70-'Energie AME'!AA70</f>
        <v>-315.69806463198529</v>
      </c>
      <c r="AB70" s="36">
        <f>'Energie AMS'!AB70-'Energie AME'!AB70</f>
        <v>-375.65025943999501</v>
      </c>
      <c r="AC70" s="36">
        <f>'Energie AMS'!AC70-'Energie AME'!AC70</f>
        <v>-433.71530607942748</v>
      </c>
      <c r="AD70" s="36">
        <f>'Energie AMS'!AD70-'Energie AME'!AD70</f>
        <v>-491.11080562828374</v>
      </c>
      <c r="AE70" s="36">
        <f>'Energie AMS'!AE70-'Energie AME'!AE70</f>
        <v>-491.1183130822468</v>
      </c>
      <c r="AF70" s="36">
        <f>'Energie AMS'!AF70-'Energie AME'!AF70</f>
        <v>-481.66004576272371</v>
      </c>
      <c r="AG70" s="36">
        <f>'Energie AMS'!AG70-'Energie AME'!AG70</f>
        <v>-471.90850263308425</v>
      </c>
      <c r="AH70" s="36">
        <f>'Energie AMS'!AH70-'Energie AME'!AH70</f>
        <v>-479.16640631294331</v>
      </c>
      <c r="AI70" s="36">
        <f>'Energie AMS'!AI70-'Energie AME'!AI70</f>
        <v>-491.85293047730954</v>
      </c>
      <c r="AJ70" s="36">
        <f>'Energie AMS'!AJ70-'Energie AME'!AJ70</f>
        <v>-526.96063631001039</v>
      </c>
      <c r="AK70" s="36">
        <f>'Energie AMS'!AK70-'Energie AME'!AK70</f>
        <v>-564.89244554708478</v>
      </c>
      <c r="AL70" s="36">
        <f>'Energie AMS'!AL70-'Energie AME'!AL70</f>
        <v>-602.79962055537794</v>
      </c>
      <c r="AM70" s="36">
        <f>'Energie AMS'!AM70-'Energie AME'!AM70</f>
        <v>-634.94115043339002</v>
      </c>
      <c r="AN70" s="36">
        <f>'Energie AMS'!AN70-'Energie AME'!AN70</f>
        <v>-667.16802647303473</v>
      </c>
      <c r="AO70" s="36">
        <f>'Energie AMS'!AO70-'Energie AME'!AO70</f>
        <v>-687.27906109370906</v>
      </c>
      <c r="AP70" s="36">
        <f>'Energie AMS'!AP70-'Energie AME'!AP70</f>
        <v>-700.96567255472246</v>
      </c>
      <c r="AQ70" s="36">
        <f>'Energie AMS'!AQ70-'Energie AME'!AQ70</f>
        <v>-713.93121434002251</v>
      </c>
      <c r="AR70" s="36">
        <f>'Energie AMS'!AR70-'Energie AME'!AR70</f>
        <v>-727.21209999282507</v>
      </c>
      <c r="AS70" s="36">
        <f>'Energie AMS'!AS70-'Energie AME'!AS70</f>
        <v>-740.83654814469344</v>
      </c>
      <c r="AT70" s="36">
        <f>'Energie AMS'!AT70-'Energie AME'!AT70</f>
        <v>-750.75038762973975</v>
      </c>
      <c r="AU70" s="36">
        <f>'Energie AMS'!AU70-'Energie AME'!AU70</f>
        <v>-762.39908155699084</v>
      </c>
      <c r="AV70" s="36">
        <f>'Energie AMS'!AV70-'Energie AME'!AV70</f>
        <v>-774.07861232145558</v>
      </c>
      <c r="AW70" s="36">
        <f>'Energie AMS'!AW70-'Energie AME'!AW70</f>
        <v>-785.63265097272119</v>
      </c>
      <c r="AX70" s="36">
        <f>'Energie AMS'!AX70-'Energie AME'!AX70</f>
        <v>-797.71128463923412</v>
      </c>
      <c r="AY70" s="18"/>
    </row>
    <row r="71" spans="1:51" x14ac:dyDescent="0.25">
      <c r="A71" s="171"/>
      <c r="B71" s="168" t="s">
        <v>313</v>
      </c>
      <c r="C71" t="s">
        <v>162</v>
      </c>
      <c r="D71" s="36">
        <f>'Energie AMS'!D71-'Energie AME'!D71</f>
        <v>0</v>
      </c>
      <c r="E71" s="36">
        <f>'Energie AMS'!E71-'Energie AME'!E71</f>
        <v>0</v>
      </c>
      <c r="F71" s="36">
        <f>'Energie AMS'!F71-'Energie AME'!F71</f>
        <v>0</v>
      </c>
      <c r="G71" s="36">
        <f>'Energie AMS'!G71-'Energie AME'!G71</f>
        <v>0</v>
      </c>
      <c r="H71" s="36">
        <f>'Energie AMS'!H71-'Energie AME'!H71</f>
        <v>0</v>
      </c>
      <c r="I71" s="36">
        <f>'Energie AMS'!I71-'Energie AME'!I71</f>
        <v>0</v>
      </c>
      <c r="J71" s="36">
        <f>'Energie AMS'!J71-'Energie AME'!J71</f>
        <v>0</v>
      </c>
      <c r="K71" s="36">
        <f>'Energie AMS'!K71-'Energie AME'!K71</f>
        <v>0</v>
      </c>
      <c r="L71" s="36">
        <f>'Energie AMS'!L71-'Energie AME'!L71</f>
        <v>0</v>
      </c>
      <c r="M71" s="36">
        <f>'Energie AMS'!M71-'Energie AME'!M71</f>
        <v>0</v>
      </c>
      <c r="N71" s="36">
        <f>'Energie AMS'!N71-'Energie AME'!N71</f>
        <v>0</v>
      </c>
      <c r="O71" s="36">
        <f>'Energie AMS'!O71-'Energie AME'!O71</f>
        <v>0</v>
      </c>
      <c r="P71" s="36">
        <f>'Energie AMS'!P71-'Energie AME'!P71</f>
        <v>0</v>
      </c>
      <c r="Q71" s="36">
        <f>'Energie AMS'!Q71-'Energie AME'!Q71</f>
        <v>0</v>
      </c>
      <c r="R71" s="36">
        <f>'Energie AMS'!R71-'Energie AME'!R71</f>
        <v>0</v>
      </c>
      <c r="S71" s="36">
        <f>'Energie AMS'!S71-'Energie AME'!S71</f>
        <v>0</v>
      </c>
      <c r="T71" s="36">
        <f>'Energie AMS'!T71-'Energie AME'!T71</f>
        <v>0</v>
      </c>
      <c r="U71" s="36">
        <f>'Energie AMS'!U71-'Energie AME'!U71</f>
        <v>0</v>
      </c>
      <c r="V71" s="36">
        <f>'Energie AMS'!V71-'Energie AME'!V71</f>
        <v>0</v>
      </c>
      <c r="W71" s="36">
        <f>'Energie AMS'!W71-'Energie AME'!W71</f>
        <v>-91.882749451537165</v>
      </c>
      <c r="X71" s="36">
        <f>'Energie AMS'!X71-'Energie AME'!X71</f>
        <v>-676.20602823145055</v>
      </c>
      <c r="Y71" s="36">
        <f>'Energie AMS'!Y71-'Energie AME'!Y71</f>
        <v>-1657.7634873907828</v>
      </c>
      <c r="Z71" s="36">
        <f>'Energie AMS'!Z71-'Energie AME'!Z71</f>
        <v>-2262.1847861506776</v>
      </c>
      <c r="AA71" s="36">
        <f>'Energie AMS'!AA71-'Energie AME'!AA71</f>
        <v>-2948.7195504636784</v>
      </c>
      <c r="AB71" s="36">
        <f>'Energie AMS'!AB71-'Energie AME'!AB71</f>
        <v>-3680.8689950737062</v>
      </c>
      <c r="AC71" s="36">
        <f>'Energie AMS'!AC71-'Energie AME'!AC71</f>
        <v>-4635.5299375082268</v>
      </c>
      <c r="AD71" s="36">
        <f>'Energie AMS'!AD71-'Energie AME'!AD71</f>
        <v>-5573.5343323773996</v>
      </c>
      <c r="AE71" s="36">
        <f>'Energie AMS'!AE71-'Energie AME'!AE71</f>
        <v>-6737.2371855862257</v>
      </c>
      <c r="AF71" s="36">
        <f>'Energie AMS'!AF71-'Energie AME'!AF71</f>
        <v>-7813.0752913364195</v>
      </c>
      <c r="AG71" s="36">
        <f>'Energie AMS'!AG71-'Energie AME'!AG71</f>
        <v>-8790.7947888453291</v>
      </c>
      <c r="AH71" s="36">
        <f>'Energie AMS'!AH71-'Energie AME'!AH71</f>
        <v>-9342.6430992687438</v>
      </c>
      <c r="AI71" s="36">
        <f>'Energie AMS'!AI71-'Energie AME'!AI71</f>
        <v>-9832.2984359248949</v>
      </c>
      <c r="AJ71" s="36">
        <f>'Energie AMS'!AJ71-'Energie AME'!AJ71</f>
        <v>-10318.336572739199</v>
      </c>
      <c r="AK71" s="36">
        <f>'Energie AMS'!AK71-'Energie AME'!AK71</f>
        <v>-10759.841880441481</v>
      </c>
      <c r="AL71" s="36">
        <f>'Energie AMS'!AL71-'Energie AME'!AL71</f>
        <v>-11174.817133956247</v>
      </c>
      <c r="AM71" s="36">
        <f>'Energie AMS'!AM71-'Energie AME'!AM71</f>
        <v>-10616.513833644673</v>
      </c>
      <c r="AN71" s="36">
        <f>'Energie AMS'!AN71-'Energie AME'!AN71</f>
        <v>-10029.768178238377</v>
      </c>
      <c r="AO71" s="36">
        <f>'Energie AMS'!AO71-'Energie AME'!AO71</f>
        <v>-10565.96801816305</v>
      </c>
      <c r="AP71" s="36">
        <f>'Energie AMS'!AP71-'Energie AME'!AP71</f>
        <v>-11091.722472680885</v>
      </c>
      <c r="AQ71" s="36">
        <f>'Energie AMS'!AQ71-'Energie AME'!AQ71</f>
        <v>-11578.551882352416</v>
      </c>
      <c r="AR71" s="36">
        <f>'Energie AMS'!AR71-'Energie AME'!AR71</f>
        <v>-12036.289190928474</v>
      </c>
      <c r="AS71" s="36">
        <f>'Energie AMS'!AS71-'Energie AME'!AS71</f>
        <v>-12469.201239194701</v>
      </c>
      <c r="AT71" s="36">
        <f>'Energie AMS'!AT71-'Energie AME'!AT71</f>
        <v>-12147.334504864661</v>
      </c>
      <c r="AU71" s="36">
        <f>'Energie AMS'!AU71-'Energie AME'!AU71</f>
        <v>-11801.335711786582</v>
      </c>
      <c r="AV71" s="36">
        <f>'Energie AMS'!AV71-'Energie AME'!AV71</f>
        <v>-11467.412309242616</v>
      </c>
      <c r="AW71" s="36">
        <f>'Energie AMS'!AW71-'Energie AME'!AW71</f>
        <v>-11146.758799654483</v>
      </c>
      <c r="AX71" s="36">
        <f>'Energie AMS'!AX71-'Energie AME'!AX71</f>
        <v>-10842.088201153852</v>
      </c>
      <c r="AY71" s="18"/>
    </row>
    <row r="72" spans="1:51" x14ac:dyDescent="0.25">
      <c r="A72" s="171"/>
      <c r="B72" s="168"/>
      <c r="C72" t="s">
        <v>163</v>
      </c>
      <c r="D72" s="36">
        <f>'Energie AMS'!D72-'Energie AME'!D72</f>
        <v>0</v>
      </c>
      <c r="E72" s="36">
        <f>'Energie AMS'!E72-'Energie AME'!E72</f>
        <v>0</v>
      </c>
      <c r="F72" s="36">
        <f>'Energie AMS'!F72-'Energie AME'!F72</f>
        <v>0</v>
      </c>
      <c r="G72" s="36">
        <f>'Energie AMS'!G72-'Energie AME'!G72</f>
        <v>0</v>
      </c>
      <c r="H72" s="36">
        <f>'Energie AMS'!H72-'Energie AME'!H72</f>
        <v>0</v>
      </c>
      <c r="I72" s="36">
        <f>'Energie AMS'!I72-'Energie AME'!I72</f>
        <v>0</v>
      </c>
      <c r="J72" s="36">
        <f>'Energie AMS'!J72-'Energie AME'!J72</f>
        <v>0</v>
      </c>
      <c r="K72" s="36">
        <f>'Energie AMS'!K72-'Energie AME'!K72</f>
        <v>0</v>
      </c>
      <c r="L72" s="36">
        <f>'Energie AMS'!L72-'Energie AME'!L72</f>
        <v>0</v>
      </c>
      <c r="M72" s="36">
        <f>'Energie AMS'!M72-'Energie AME'!M72</f>
        <v>0</v>
      </c>
      <c r="N72" s="36">
        <f>'Energie AMS'!N72-'Energie AME'!N72</f>
        <v>0</v>
      </c>
      <c r="O72" s="36">
        <f>'Energie AMS'!O72-'Energie AME'!O72</f>
        <v>0</v>
      </c>
      <c r="P72" s="36">
        <f>'Energie AMS'!P72-'Energie AME'!P72</f>
        <v>0</v>
      </c>
      <c r="Q72" s="36">
        <f>'Energie AMS'!Q72-'Energie AME'!Q72</f>
        <v>0</v>
      </c>
      <c r="R72" s="36">
        <f>'Energie AMS'!R72-'Energie AME'!R72</f>
        <v>0</v>
      </c>
      <c r="S72" s="36">
        <f>'Energie AMS'!S72-'Energie AME'!S72</f>
        <v>0</v>
      </c>
      <c r="T72" s="36">
        <f>'Energie AMS'!T72-'Energie AME'!T72</f>
        <v>0</v>
      </c>
      <c r="U72" s="36">
        <f>'Energie AMS'!U72-'Energie AME'!U72</f>
        <v>0</v>
      </c>
      <c r="V72" s="36">
        <f>'Energie AMS'!V72-'Energie AME'!V72</f>
        <v>0</v>
      </c>
      <c r="W72" s="36">
        <f>'Energie AMS'!W72-'Energie AME'!W72</f>
        <v>46.501717149825936</v>
      </c>
      <c r="X72" s="36">
        <f>'Energie AMS'!X72-'Energie AME'!X72</f>
        <v>28.019064094152554</v>
      </c>
      <c r="Y72" s="36">
        <f>'Energie AMS'!Y72-'Energie AME'!Y72</f>
        <v>1.6146974841008159</v>
      </c>
      <c r="Z72" s="36">
        <f>'Energie AMS'!Z72-'Energie AME'!Z72</f>
        <v>-28.898664566776233</v>
      </c>
      <c r="AA72" s="36">
        <f>'Energie AMS'!AA72-'Energie AME'!AA72</f>
        <v>-67.336702993379959</v>
      </c>
      <c r="AB72" s="36">
        <f>'Energie AMS'!AB72-'Energie AME'!AB72</f>
        <v>-116.22003297227275</v>
      </c>
      <c r="AC72" s="36">
        <f>'Energie AMS'!AC72-'Energie AME'!AC72</f>
        <v>-195.71162889693301</v>
      </c>
      <c r="AD72" s="36">
        <f>'Energie AMS'!AD72-'Energie AME'!AD72</f>
        <v>-288.62806225207692</v>
      </c>
      <c r="AE72" s="36">
        <f>'Energie AMS'!AE72-'Energie AME'!AE72</f>
        <v>-293.27180325830136</v>
      </c>
      <c r="AF72" s="36">
        <f>'Energie AMS'!AF72-'Energie AME'!AF72</f>
        <v>-262.79804946968761</v>
      </c>
      <c r="AG72" s="36">
        <f>'Energie AMS'!AG72-'Energie AME'!AG72</f>
        <v>-225.42601256797752</v>
      </c>
      <c r="AH72" s="36">
        <f>'Energie AMS'!AH72-'Energie AME'!AH72</f>
        <v>-248.0030717030163</v>
      </c>
      <c r="AI72" s="36">
        <f>'Energie AMS'!AI72-'Energie AME'!AI72</f>
        <v>-300.27591345544283</v>
      </c>
      <c r="AJ72" s="36">
        <f>'Energie AMS'!AJ72-'Energie AME'!AJ72</f>
        <v>-334.9980703500014</v>
      </c>
      <c r="AK72" s="36">
        <f>'Energie AMS'!AK72-'Energie AME'!AK72</f>
        <v>-356.80607757382609</v>
      </c>
      <c r="AL72" s="36">
        <f>'Energie AMS'!AL72-'Energie AME'!AL72</f>
        <v>-373.09593596585637</v>
      </c>
      <c r="AM72" s="36">
        <f>'Energie AMS'!AM72-'Energie AME'!AM72</f>
        <v>-550.18428478341525</v>
      </c>
      <c r="AN72" s="36">
        <f>'Energie AMS'!AN72-'Energie AME'!AN72</f>
        <v>-780.980883624537</v>
      </c>
      <c r="AO72" s="36">
        <f>'Energie AMS'!AO72-'Energie AME'!AO72</f>
        <v>-786.96030013253062</v>
      </c>
      <c r="AP72" s="36">
        <f>'Energie AMS'!AP72-'Energie AME'!AP72</f>
        <v>-703.2920597167672</v>
      </c>
      <c r="AQ72" s="36">
        <f>'Energie AMS'!AQ72-'Energie AME'!AQ72</f>
        <v>-593.92780902214463</v>
      </c>
      <c r="AR72" s="36">
        <f>'Energie AMS'!AR72-'Energie AME'!AR72</f>
        <v>-485.32019845355944</v>
      </c>
      <c r="AS72" s="36">
        <f>'Energie AMS'!AS72-'Energie AME'!AS72</f>
        <v>-387.68222572403647</v>
      </c>
      <c r="AT72" s="36">
        <f>'Energie AMS'!AT72-'Energie AME'!AT72</f>
        <v>-439.86910262166839</v>
      </c>
      <c r="AU72" s="36">
        <f>'Energie AMS'!AU72-'Energie AME'!AU72</f>
        <v>-549.57342142856714</v>
      </c>
      <c r="AV72" s="36">
        <f>'Energie AMS'!AV72-'Energie AME'!AV72</f>
        <v>-663.22285759686997</v>
      </c>
      <c r="AW72" s="36">
        <f>'Energie AMS'!AW72-'Energie AME'!AW72</f>
        <v>-764.50795445127778</v>
      </c>
      <c r="AX72" s="36">
        <f>'Energie AMS'!AX72-'Energie AME'!AX72</f>
        <v>-853.2915090738361</v>
      </c>
      <c r="AY72" s="18"/>
    </row>
    <row r="73" spans="1:51" x14ac:dyDescent="0.25">
      <c r="A73" s="171"/>
      <c r="B73" s="168"/>
      <c r="C73" t="s">
        <v>164</v>
      </c>
      <c r="D73" s="36">
        <f>'Energie AMS'!D73-'Energie AME'!D73</f>
        <v>0</v>
      </c>
      <c r="E73" s="36">
        <f>'Energie AMS'!E73-'Energie AME'!E73</f>
        <v>0</v>
      </c>
      <c r="F73" s="36">
        <f>'Energie AMS'!F73-'Energie AME'!F73</f>
        <v>0</v>
      </c>
      <c r="G73" s="36">
        <f>'Energie AMS'!G73-'Energie AME'!G73</f>
        <v>0</v>
      </c>
      <c r="H73" s="36">
        <f>'Energie AMS'!H73-'Energie AME'!H73</f>
        <v>0</v>
      </c>
      <c r="I73" s="36">
        <f>'Energie AMS'!I73-'Energie AME'!I73</f>
        <v>0</v>
      </c>
      <c r="J73" s="36">
        <f>'Energie AMS'!J73-'Energie AME'!J73</f>
        <v>0</v>
      </c>
      <c r="K73" s="36">
        <f>'Energie AMS'!K73-'Energie AME'!K73</f>
        <v>0</v>
      </c>
      <c r="L73" s="36">
        <f>'Energie AMS'!L73-'Energie AME'!L73</f>
        <v>0</v>
      </c>
      <c r="M73" s="36">
        <f>'Energie AMS'!M73-'Energie AME'!M73</f>
        <v>0</v>
      </c>
      <c r="N73" s="36">
        <f>'Energie AMS'!N73-'Energie AME'!N73</f>
        <v>0</v>
      </c>
      <c r="O73" s="36">
        <f>'Energie AMS'!O73-'Energie AME'!O73</f>
        <v>0</v>
      </c>
      <c r="P73" s="36">
        <f>'Energie AMS'!P73-'Energie AME'!P73</f>
        <v>0</v>
      </c>
      <c r="Q73" s="36">
        <f>'Energie AMS'!Q73-'Energie AME'!Q73</f>
        <v>0</v>
      </c>
      <c r="R73" s="36">
        <f>'Energie AMS'!R73-'Energie AME'!R73</f>
        <v>0</v>
      </c>
      <c r="S73" s="36">
        <f>'Energie AMS'!S73-'Energie AME'!S73</f>
        <v>0</v>
      </c>
      <c r="T73" s="36">
        <f>'Energie AMS'!T73-'Energie AME'!T73</f>
        <v>0</v>
      </c>
      <c r="U73" s="36">
        <f>'Energie AMS'!U73-'Energie AME'!U73</f>
        <v>0</v>
      </c>
      <c r="V73" s="36">
        <f>'Energie AMS'!V73-'Energie AME'!V73</f>
        <v>0</v>
      </c>
      <c r="W73" s="36">
        <f>'Energie AMS'!W73-'Energie AME'!W73</f>
        <v>14.200278915975787</v>
      </c>
      <c r="X73" s="36">
        <f>'Energie AMS'!X73-'Energie AME'!X73</f>
        <v>273.62877080406213</v>
      </c>
      <c r="Y73" s="36">
        <f>'Energie AMS'!Y73-'Energie AME'!Y73</f>
        <v>617.09576219029429</v>
      </c>
      <c r="Z73" s="36">
        <f>'Energie AMS'!Z73-'Energie AME'!Z73</f>
        <v>930.29219593020548</v>
      </c>
      <c r="AA73" s="36">
        <f>'Energie AMS'!AA73-'Energie AME'!AA73</f>
        <v>1251.7676708971489</v>
      </c>
      <c r="AB73" s="36">
        <f>'Energie AMS'!AB73-'Energie AME'!AB73</f>
        <v>1566.5086255454462</v>
      </c>
      <c r="AC73" s="36">
        <f>'Energie AMS'!AC73-'Energie AME'!AC73</f>
        <v>1785.2656095212651</v>
      </c>
      <c r="AD73" s="36">
        <f>'Energie AMS'!AD73-'Energie AME'!AD73</f>
        <v>1919.1247520692211</v>
      </c>
      <c r="AE73" s="36">
        <f>'Energie AMS'!AE73-'Energie AME'!AE73</f>
        <v>2152.6818393836829</v>
      </c>
      <c r="AF73" s="36">
        <f>'Energie AMS'!AF73-'Energie AME'!AF73</f>
        <v>2452.3880316947107</v>
      </c>
      <c r="AG73" s="36">
        <f>'Energie AMS'!AG73-'Energie AME'!AG73</f>
        <v>2768.4512437154972</v>
      </c>
      <c r="AH73" s="36">
        <f>'Energie AMS'!AH73-'Energie AME'!AH73</f>
        <v>3016.8071714169855</v>
      </c>
      <c r="AI73" s="36">
        <f>'Energie AMS'!AI73-'Energie AME'!AI73</f>
        <v>3198.4559805122481</v>
      </c>
      <c r="AJ73" s="36">
        <f>'Energie AMS'!AJ73-'Energie AME'!AJ73</f>
        <v>3394.3473548289135</v>
      </c>
      <c r="AK73" s="36">
        <f>'Energie AMS'!AK73-'Energie AME'!AK73</f>
        <v>3603.008084063963</v>
      </c>
      <c r="AL73" s="36">
        <f>'Energie AMS'!AL73-'Energie AME'!AL73</f>
        <v>3810.4581142114243</v>
      </c>
      <c r="AM73" s="36">
        <f>'Energie AMS'!AM73-'Energie AME'!AM73</f>
        <v>3909.8113770190585</v>
      </c>
      <c r="AN73" s="36">
        <f>'Energie AMS'!AN73-'Energie AME'!AN73</f>
        <v>3921.3744302738842</v>
      </c>
      <c r="AO73" s="36">
        <f>'Energie AMS'!AO73-'Energie AME'!AO73</f>
        <v>3953.159223463229</v>
      </c>
      <c r="AP73" s="36">
        <f>'Energie AMS'!AP73-'Energie AME'!AP73</f>
        <v>4039.4864254453669</v>
      </c>
      <c r="AQ73" s="36">
        <f>'Energie AMS'!AQ73-'Energie AME'!AQ73</f>
        <v>4162.7430088319725</v>
      </c>
      <c r="AR73" s="36">
        <f>'Energie AMS'!AR73-'Energie AME'!AR73</f>
        <v>4303.8792354564375</v>
      </c>
      <c r="AS73" s="36">
        <f>'Energie AMS'!AS73-'Energie AME'!AS73</f>
        <v>4447.5625337753045</v>
      </c>
      <c r="AT73" s="36">
        <f>'Energie AMS'!AT73-'Energie AME'!AT73</f>
        <v>4544.031537560134</v>
      </c>
      <c r="AU73" s="36">
        <f>'Energie AMS'!AU73-'Energie AME'!AU73</f>
        <v>4582.4249115179064</v>
      </c>
      <c r="AV73" s="36">
        <f>'Energie AMS'!AV73-'Energie AME'!AV73</f>
        <v>4588.1235823640509</v>
      </c>
      <c r="AW73" s="36">
        <f>'Energie AMS'!AW73-'Energie AME'!AW73</f>
        <v>4582.7131892261405</v>
      </c>
      <c r="AX73" s="36">
        <f>'Energie AMS'!AX73-'Energie AME'!AX73</f>
        <v>4577.6152116619223</v>
      </c>
      <c r="AY73" s="18"/>
    </row>
    <row r="74" spans="1:51" x14ac:dyDescent="0.25">
      <c r="A74" s="171"/>
      <c r="B74" s="168"/>
      <c r="C74" t="s">
        <v>165</v>
      </c>
      <c r="D74" s="36">
        <f>'Energie AMS'!D74-'Energie AME'!D74</f>
        <v>0</v>
      </c>
      <c r="E74" s="36">
        <f>'Energie AMS'!E74-'Energie AME'!E74</f>
        <v>0</v>
      </c>
      <c r="F74" s="36">
        <f>'Energie AMS'!F74-'Energie AME'!F74</f>
        <v>0</v>
      </c>
      <c r="G74" s="36">
        <f>'Energie AMS'!G74-'Energie AME'!G74</f>
        <v>0</v>
      </c>
      <c r="H74" s="36">
        <f>'Energie AMS'!H74-'Energie AME'!H74</f>
        <v>0</v>
      </c>
      <c r="I74" s="36">
        <f>'Energie AMS'!I74-'Energie AME'!I74</f>
        <v>0</v>
      </c>
      <c r="J74" s="36">
        <f>'Energie AMS'!J74-'Energie AME'!J74</f>
        <v>0</v>
      </c>
      <c r="K74" s="36">
        <f>'Energie AMS'!K74-'Energie AME'!K74</f>
        <v>0</v>
      </c>
      <c r="L74" s="36">
        <f>'Energie AMS'!L74-'Energie AME'!L74</f>
        <v>0</v>
      </c>
      <c r="M74" s="36">
        <f>'Energie AMS'!M74-'Energie AME'!M74</f>
        <v>0</v>
      </c>
      <c r="N74" s="36">
        <f>'Energie AMS'!N74-'Energie AME'!N74</f>
        <v>0</v>
      </c>
      <c r="O74" s="36">
        <f>'Energie AMS'!O74-'Energie AME'!O74</f>
        <v>0</v>
      </c>
      <c r="P74" s="36">
        <f>'Energie AMS'!P74-'Energie AME'!P74</f>
        <v>0</v>
      </c>
      <c r="Q74" s="36">
        <f>'Energie AMS'!Q74-'Energie AME'!Q74</f>
        <v>0</v>
      </c>
      <c r="R74" s="36">
        <f>'Energie AMS'!R74-'Energie AME'!R74</f>
        <v>0</v>
      </c>
      <c r="S74" s="36">
        <f>'Energie AMS'!S74-'Energie AME'!S74</f>
        <v>0</v>
      </c>
      <c r="T74" s="36">
        <f>'Energie AMS'!T74-'Energie AME'!T74</f>
        <v>0</v>
      </c>
      <c r="U74" s="36">
        <f>'Energie AMS'!U74-'Energie AME'!U74</f>
        <v>0</v>
      </c>
      <c r="V74" s="36">
        <f>'Energie AMS'!V74-'Energie AME'!V74</f>
        <v>0</v>
      </c>
      <c r="W74" s="36">
        <f>'Energie AMS'!W74-'Energie AME'!W74</f>
        <v>3.7811396328182241</v>
      </c>
      <c r="X74" s="36">
        <f>'Energie AMS'!X74-'Energie AME'!X74</f>
        <v>24.418572278563715</v>
      </c>
      <c r="Y74" s="36">
        <f>'Energie AMS'!Y74-'Energie AME'!Y74</f>
        <v>52.535172876711471</v>
      </c>
      <c r="Z74" s="36">
        <f>'Energie AMS'!Z74-'Energie AME'!Z74</f>
        <v>64.082554345144217</v>
      </c>
      <c r="AA74" s="36">
        <f>'Energie AMS'!AA74-'Energie AME'!AA74</f>
        <v>69.028468787841405</v>
      </c>
      <c r="AB74" s="36">
        <f>'Energie AMS'!AB74-'Energie AME'!AB74</f>
        <v>70.256095542259828</v>
      </c>
      <c r="AC74" s="36">
        <f>'Energie AMS'!AC74-'Energie AME'!AC74</f>
        <v>63.882007633173004</v>
      </c>
      <c r="AD74" s="36">
        <f>'Energie AMS'!AD74-'Energie AME'!AD74</f>
        <v>53.623592885338525</v>
      </c>
      <c r="AE74" s="36">
        <f>'Energie AMS'!AE74-'Energie AME'!AE74</f>
        <v>50.681419119045415</v>
      </c>
      <c r="AF74" s="36">
        <f>'Energie AMS'!AF74-'Energie AME'!AF74</f>
        <v>52.913808454407899</v>
      </c>
      <c r="AG74" s="36">
        <f>'Energie AMS'!AG74-'Energie AME'!AG74</f>
        <v>57.190535938936705</v>
      </c>
      <c r="AH74" s="36">
        <f>'Energie AMS'!AH74-'Energie AME'!AH74</f>
        <v>55.61469061757316</v>
      </c>
      <c r="AI74" s="36">
        <f>'Energie AMS'!AI74-'Energie AME'!AI74</f>
        <v>50.103839770688495</v>
      </c>
      <c r="AJ74" s="36">
        <f>'Energie AMS'!AJ74-'Energie AME'!AJ74</f>
        <v>45.858512965574761</v>
      </c>
      <c r="AK74" s="36">
        <f>'Energie AMS'!AK74-'Energie AME'!AK74</f>
        <v>43.329534248406816</v>
      </c>
      <c r="AL74" s="36">
        <f>'Energie AMS'!AL74-'Energie AME'!AL74</f>
        <v>41.766835002647809</v>
      </c>
      <c r="AM74" s="36">
        <f>'Energie AMS'!AM74-'Energie AME'!AM74</f>
        <v>25.259754220936458</v>
      </c>
      <c r="AN74" s="36">
        <f>'Energie AMS'!AN74-'Energie AME'!AN74</f>
        <v>1.5137589728608702</v>
      </c>
      <c r="AO74" s="36">
        <f>'Energie AMS'!AO74-'Energie AME'!AO74</f>
        <v>-3.1679767739328497</v>
      </c>
      <c r="AP74" s="36">
        <f>'Energie AMS'!AP74-'Energie AME'!AP74</f>
        <v>3.5209220271935919</v>
      </c>
      <c r="AQ74" s="36">
        <f>'Energie AMS'!AQ74-'Energie AME'!AQ74</f>
        <v>14.611299439998902</v>
      </c>
      <c r="AR74" s="36">
        <f>'Energie AMS'!AR74-'Energie AME'!AR74</f>
        <v>26.039673505475264</v>
      </c>
      <c r="AS74" s="36">
        <f>'Energie AMS'!AS74-'Energie AME'!AS74</f>
        <v>36.101923842184988</v>
      </c>
      <c r="AT74" s="36">
        <f>'Energie AMS'!AT74-'Energie AME'!AT74</f>
        <v>30.973517213931274</v>
      </c>
      <c r="AU74" s="36">
        <f>'Energie AMS'!AU74-'Energie AME'!AU74</f>
        <v>17.874519084559694</v>
      </c>
      <c r="AV74" s="36">
        <f>'Energie AMS'!AV74-'Energie AME'!AV74</f>
        <v>3.4733541966788266</v>
      </c>
      <c r="AW74" s="36">
        <f>'Energie AMS'!AW74-'Energie AME'!AW74</f>
        <v>-9.3247048250821365</v>
      </c>
      <c r="AX74" s="36">
        <f>'Energie AMS'!AX74-'Energie AME'!AX74</f>
        <v>-20.141477945494501</v>
      </c>
      <c r="AY74" s="18"/>
    </row>
    <row r="75" spans="1:51" x14ac:dyDescent="0.25">
      <c r="A75" s="171"/>
      <c r="B75" s="168"/>
      <c r="C75" t="s">
        <v>166</v>
      </c>
      <c r="D75" s="36">
        <f>'Energie AMS'!D75-'Energie AME'!D75</f>
        <v>0</v>
      </c>
      <c r="E75" s="36">
        <f>'Energie AMS'!E75-'Energie AME'!E75</f>
        <v>0</v>
      </c>
      <c r="F75" s="36">
        <f>'Energie AMS'!F75-'Energie AME'!F75</f>
        <v>0</v>
      </c>
      <c r="G75" s="36">
        <f>'Energie AMS'!G75-'Energie AME'!G75</f>
        <v>0</v>
      </c>
      <c r="H75" s="36">
        <f>'Energie AMS'!H75-'Energie AME'!H75</f>
        <v>0</v>
      </c>
      <c r="I75" s="36">
        <f>'Energie AMS'!I75-'Energie AME'!I75</f>
        <v>0</v>
      </c>
      <c r="J75" s="36">
        <f>'Energie AMS'!J75-'Energie AME'!J75</f>
        <v>0</v>
      </c>
      <c r="K75" s="36">
        <f>'Energie AMS'!K75-'Energie AME'!K75</f>
        <v>0</v>
      </c>
      <c r="L75" s="36">
        <f>'Energie AMS'!L75-'Energie AME'!L75</f>
        <v>0</v>
      </c>
      <c r="M75" s="36">
        <f>'Energie AMS'!M75-'Energie AME'!M75</f>
        <v>0</v>
      </c>
      <c r="N75" s="36">
        <f>'Energie AMS'!N75-'Energie AME'!N75</f>
        <v>0</v>
      </c>
      <c r="O75" s="36">
        <f>'Energie AMS'!O75-'Energie AME'!O75</f>
        <v>0</v>
      </c>
      <c r="P75" s="36">
        <f>'Energie AMS'!P75-'Energie AME'!P75</f>
        <v>0</v>
      </c>
      <c r="Q75" s="36">
        <f>'Energie AMS'!Q75-'Energie AME'!Q75</f>
        <v>0</v>
      </c>
      <c r="R75" s="36">
        <f>'Energie AMS'!R75-'Energie AME'!R75</f>
        <v>0</v>
      </c>
      <c r="S75" s="36">
        <f>'Energie AMS'!S75-'Energie AME'!S75</f>
        <v>0</v>
      </c>
      <c r="T75" s="36">
        <f>'Energie AMS'!T75-'Energie AME'!T75</f>
        <v>0</v>
      </c>
      <c r="U75" s="36">
        <f>'Energie AMS'!U75-'Energie AME'!U75</f>
        <v>0</v>
      </c>
      <c r="V75" s="36">
        <f>'Energie AMS'!V75-'Energie AME'!V75</f>
        <v>0</v>
      </c>
      <c r="W75" s="36">
        <f>'Energie AMS'!W75-'Energie AME'!W75</f>
        <v>9.3364272434128566</v>
      </c>
      <c r="X75" s="36">
        <f>'Energie AMS'!X75-'Energie AME'!X75</f>
        <v>46.942421630790591</v>
      </c>
      <c r="Y75" s="36">
        <f>'Energie AMS'!Y75-'Energie AME'!Y75</f>
        <v>99.150798388472339</v>
      </c>
      <c r="Z75" s="36">
        <f>'Energie AMS'!Z75-'Energie AME'!Z75</f>
        <v>127.2796013402716</v>
      </c>
      <c r="AA75" s="36">
        <f>'Energie AMS'!AA75-'Energie AME'!AA75</f>
        <v>144.50633637160522</v>
      </c>
      <c r="AB75" s="36">
        <f>'Energie AMS'!AB75-'Energie AME'!AB75</f>
        <v>156.46732887898543</v>
      </c>
      <c r="AC75" s="36">
        <f>'Energie AMS'!AC75-'Energie AME'!AC75</f>
        <v>162.16635279356854</v>
      </c>
      <c r="AD75" s="36">
        <f>'Energie AMS'!AD75-'Energie AME'!AD75</f>
        <v>164.0230707188754</v>
      </c>
      <c r="AE75" s="36">
        <f>'Energie AMS'!AE75-'Energie AME'!AE75</f>
        <v>195.15285834738285</v>
      </c>
      <c r="AF75" s="36">
        <f>'Energie AMS'!AF75-'Energie AME'!AF75</f>
        <v>243.08533802770387</v>
      </c>
      <c r="AG75" s="36">
        <f>'Energie AMS'!AG75-'Energie AME'!AG75</f>
        <v>294.696544382745</v>
      </c>
      <c r="AH75" s="36">
        <f>'Energie AMS'!AH75-'Energie AME'!AH75</f>
        <v>327.97138404189178</v>
      </c>
      <c r="AI75" s="36">
        <f>'Energie AMS'!AI75-'Energie AME'!AI75</f>
        <v>346.02267301572647</v>
      </c>
      <c r="AJ75" s="36">
        <f>'Energie AMS'!AJ75-'Energie AME'!AJ75</f>
        <v>349.14875779071122</v>
      </c>
      <c r="AK75" s="36">
        <f>'Energie AMS'!AK75-'Energie AME'!AK75</f>
        <v>347.62952729090068</v>
      </c>
      <c r="AL75" s="36">
        <f>'Energie AMS'!AL75-'Energie AME'!AL75</f>
        <v>346.6780448338406</v>
      </c>
      <c r="AM75" s="36">
        <f>'Energie AMS'!AM75-'Energie AME'!AM75</f>
        <v>308.20169595623679</v>
      </c>
      <c r="AN75" s="36">
        <f>'Energie AMS'!AN75-'Energie AME'!AN75</f>
        <v>251.53674731229742</v>
      </c>
      <c r="AO75" s="36">
        <f>'Energie AMS'!AO75-'Energie AME'!AO75</f>
        <v>245.09213308530232</v>
      </c>
      <c r="AP75" s="36">
        <f>'Energie AMS'!AP75-'Energie AME'!AP75</f>
        <v>269.25445687290159</v>
      </c>
      <c r="AQ75" s="36">
        <f>'Energie AMS'!AQ75-'Energie AME'!AQ75</f>
        <v>305.62271396534675</v>
      </c>
      <c r="AR75" s="36">
        <f>'Energie AMS'!AR75-'Energie AME'!AR75</f>
        <v>342.38911698982696</v>
      </c>
      <c r="AS75" s="36">
        <f>'Energie AMS'!AS75-'Energie AME'!AS75</f>
        <v>374.2660477123473</v>
      </c>
      <c r="AT75" s="36">
        <f>'Energie AMS'!AT75-'Energie AME'!AT75</f>
        <v>363.58125252255957</v>
      </c>
      <c r="AU75" s="36">
        <f>'Energie AMS'!AU75-'Energie AME'!AU75</f>
        <v>329.28817317501478</v>
      </c>
      <c r="AV75" s="36">
        <f>'Energie AMS'!AV75-'Energie AME'!AV75</f>
        <v>290.91925688698223</v>
      </c>
      <c r="AW75" s="36">
        <f>'Energie AMS'!AW75-'Energie AME'!AW75</f>
        <v>257.11178474755525</v>
      </c>
      <c r="AX75" s="36">
        <f>'Energie AMS'!AX75-'Energie AME'!AX75</f>
        <v>228.94132159729367</v>
      </c>
      <c r="AY75" s="18"/>
    </row>
    <row r="76" spans="1:51" x14ac:dyDescent="0.25">
      <c r="A76" s="171"/>
      <c r="B76" s="168"/>
      <c r="C76" t="s">
        <v>167</v>
      </c>
      <c r="D76" s="36">
        <f>'Energie AMS'!D76-'Energie AME'!D76</f>
        <v>0</v>
      </c>
      <c r="E76" s="36">
        <f>'Energie AMS'!E76-'Energie AME'!E76</f>
        <v>0</v>
      </c>
      <c r="F76" s="36">
        <f>'Energie AMS'!F76-'Energie AME'!F76</f>
        <v>0</v>
      </c>
      <c r="G76" s="36">
        <f>'Energie AMS'!G76-'Energie AME'!G76</f>
        <v>0</v>
      </c>
      <c r="H76" s="36">
        <f>'Energie AMS'!H76-'Energie AME'!H76</f>
        <v>0</v>
      </c>
      <c r="I76" s="36">
        <f>'Energie AMS'!I76-'Energie AME'!I76</f>
        <v>0</v>
      </c>
      <c r="J76" s="36">
        <f>'Energie AMS'!J76-'Energie AME'!J76</f>
        <v>0</v>
      </c>
      <c r="K76" s="36">
        <f>'Energie AMS'!K76-'Energie AME'!K76</f>
        <v>0</v>
      </c>
      <c r="L76" s="36">
        <f>'Energie AMS'!L76-'Energie AME'!L76</f>
        <v>0</v>
      </c>
      <c r="M76" s="36">
        <f>'Energie AMS'!M76-'Energie AME'!M76</f>
        <v>0</v>
      </c>
      <c r="N76" s="36">
        <f>'Energie AMS'!N76-'Energie AME'!N76</f>
        <v>0</v>
      </c>
      <c r="O76" s="36">
        <f>'Energie AMS'!O76-'Energie AME'!O76</f>
        <v>0</v>
      </c>
      <c r="P76" s="36">
        <f>'Energie AMS'!P76-'Energie AME'!P76</f>
        <v>0</v>
      </c>
      <c r="Q76" s="36">
        <f>'Energie AMS'!Q76-'Energie AME'!Q76</f>
        <v>0</v>
      </c>
      <c r="R76" s="36">
        <f>'Energie AMS'!R76-'Energie AME'!R76</f>
        <v>0</v>
      </c>
      <c r="S76" s="36">
        <f>'Energie AMS'!S76-'Energie AME'!S76</f>
        <v>0</v>
      </c>
      <c r="T76" s="36">
        <f>'Energie AMS'!T76-'Energie AME'!T76</f>
        <v>0</v>
      </c>
      <c r="U76" s="36">
        <f>'Energie AMS'!U76-'Energie AME'!U76</f>
        <v>0</v>
      </c>
      <c r="V76" s="36">
        <f>'Energie AMS'!V76-'Energie AME'!V76</f>
        <v>0</v>
      </c>
      <c r="W76" s="36">
        <f>'Energie AMS'!W76-'Energie AME'!W76</f>
        <v>13.123812617906196</v>
      </c>
      <c r="X76" s="36">
        <f>'Energie AMS'!X76-'Energie AME'!X76</f>
        <v>357.59780557699173</v>
      </c>
      <c r="Y76" s="36">
        <f>'Energie AMS'!Y76-'Energie AME'!Y76</f>
        <v>829.79615965487528</v>
      </c>
      <c r="Z76" s="36">
        <f>'Energie AMS'!Z76-'Energie AME'!Z76</f>
        <v>1049.1274811213209</v>
      </c>
      <c r="AA76" s="36">
        <f>'Energie AMS'!AA76-'Energie AME'!AA76</f>
        <v>1108.7074803916814</v>
      </c>
      <c r="AB76" s="36">
        <f>'Energie AMS'!AB76-'Energie AME'!AB76</f>
        <v>1091.8457807311281</v>
      </c>
      <c r="AC76" s="36">
        <f>'Energie AMS'!AC76-'Energie AME'!AC76</f>
        <v>1013.231468632501</v>
      </c>
      <c r="AD76" s="36">
        <f>'Energie AMS'!AD76-'Energie AME'!AD76</f>
        <v>912.34554939485088</v>
      </c>
      <c r="AE76" s="36">
        <f>'Energie AMS'!AE76-'Energie AME'!AE76</f>
        <v>868.26914645790339</v>
      </c>
      <c r="AF76" s="36">
        <f>'Energie AMS'!AF76-'Energie AME'!AF76</f>
        <v>865.55745357825504</v>
      </c>
      <c r="AG76" s="36">
        <f>'Energie AMS'!AG76-'Energie AME'!AG76</f>
        <v>877.65681173602434</v>
      </c>
      <c r="AH76" s="36">
        <f>'Energie AMS'!AH76-'Energie AME'!AH76</f>
        <v>867.78248003236126</v>
      </c>
      <c r="AI76" s="36">
        <f>'Energie AMS'!AI76-'Energie AME'!AI76</f>
        <v>833.46322474547833</v>
      </c>
      <c r="AJ76" s="36">
        <f>'Energie AMS'!AJ76-'Energie AME'!AJ76</f>
        <v>801.24098237320413</v>
      </c>
      <c r="AK76" s="36">
        <f>'Energie AMS'!AK76-'Energie AME'!AK76</f>
        <v>776.40826199342973</v>
      </c>
      <c r="AL76" s="36">
        <f>'Energie AMS'!AL76-'Energie AME'!AL76</f>
        <v>754.83957061189267</v>
      </c>
      <c r="AM76" s="36">
        <f>'Energie AMS'!AM76-'Energie AME'!AM76</f>
        <v>675.36214242254255</v>
      </c>
      <c r="AN76" s="36">
        <f>'Energie AMS'!AN76-'Energie AME'!AN76</f>
        <v>553.71062692640771</v>
      </c>
      <c r="AO76" s="36">
        <f>'Energie AMS'!AO76-'Energie AME'!AO76</f>
        <v>483.93007540083954</v>
      </c>
      <c r="AP76" s="36">
        <f>'Energie AMS'!AP76-'Energie AME'!AP76</f>
        <v>467.11465565841809</v>
      </c>
      <c r="AQ76" s="36">
        <f>'Energie AMS'!AQ76-'Energie AME'!AQ76</f>
        <v>478.72029618536999</v>
      </c>
      <c r="AR76" s="36">
        <f>'Energie AMS'!AR76-'Energie AME'!AR76</f>
        <v>500.9514904767002</v>
      </c>
      <c r="AS76" s="36">
        <f>'Energie AMS'!AS76-'Energie AME'!AS76</f>
        <v>523.80759487415025</v>
      </c>
      <c r="AT76" s="36">
        <f>'Energie AMS'!AT76-'Energie AME'!AT76</f>
        <v>465.87298518038551</v>
      </c>
      <c r="AU76" s="36">
        <f>'Energie AMS'!AU76-'Energie AME'!AU76</f>
        <v>354.26719762226821</v>
      </c>
      <c r="AV76" s="36">
        <f>'Energie AMS'!AV76-'Energie AME'!AV76</f>
        <v>227.19338195216733</v>
      </c>
      <c r="AW76" s="36">
        <f>'Energie AMS'!AW76-'Energie AME'!AW76</f>
        <v>105.92470816867353</v>
      </c>
      <c r="AX76" s="36">
        <f>'Energie AMS'!AX76-'Energie AME'!AX76</f>
        <v>-3.6713859430642515</v>
      </c>
      <c r="AY76" s="18"/>
    </row>
    <row r="77" spans="1:51" x14ac:dyDescent="0.25">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row>
    <row r="78" spans="1:51" x14ac:dyDescent="0.25">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row>
    <row r="79" spans="1:51" x14ac:dyDescent="0.25">
      <c r="A79" s="165" t="s">
        <v>309</v>
      </c>
      <c r="B79" s="26" t="s">
        <v>314</v>
      </c>
      <c r="C79" t="s">
        <v>152</v>
      </c>
      <c r="D79" s="36">
        <f>'Energie AMS'!D79-'Energie AME'!D79</f>
        <v>0</v>
      </c>
      <c r="E79" s="36">
        <f>'Energie AMS'!E79-'Energie AME'!E79</f>
        <v>0</v>
      </c>
      <c r="F79" s="36">
        <f>'Energie AMS'!F79-'Energie AME'!F79</f>
        <v>0</v>
      </c>
      <c r="G79" s="36">
        <f>'Energie AMS'!G79-'Energie AME'!G79</f>
        <v>0</v>
      </c>
      <c r="H79" s="36">
        <f>'Energie AMS'!H79-'Energie AME'!H79</f>
        <v>0</v>
      </c>
      <c r="I79" s="36">
        <f>'Energie AMS'!I79-'Energie AME'!I79</f>
        <v>0</v>
      </c>
      <c r="J79" s="36">
        <f>'Energie AMS'!J79-'Energie AME'!J79</f>
        <v>0</v>
      </c>
      <c r="K79" s="36">
        <f>'Energie AMS'!K79-'Energie AME'!K79</f>
        <v>0</v>
      </c>
      <c r="L79" s="36">
        <f>'Energie AMS'!L79-'Energie AME'!L79</f>
        <v>0</v>
      </c>
      <c r="M79" s="36">
        <f>'Energie AMS'!M79-'Energie AME'!M79</f>
        <v>0</v>
      </c>
      <c r="N79" s="36">
        <f>'Energie AMS'!N79-'Energie AME'!N79</f>
        <v>0</v>
      </c>
      <c r="O79" s="36">
        <f>'Energie AMS'!O79-'Energie AME'!O79</f>
        <v>0</v>
      </c>
      <c r="P79" s="36">
        <f>'Energie AMS'!P79-'Energie AME'!P79</f>
        <v>0</v>
      </c>
      <c r="Q79" s="36">
        <f>'Energie AMS'!Q79-'Energie AME'!Q79</f>
        <v>0</v>
      </c>
      <c r="R79" s="36">
        <f>'Energie AMS'!R79-'Energie AME'!R79</f>
        <v>0</v>
      </c>
      <c r="S79" s="36">
        <f>'Energie AMS'!S79-'Energie AME'!S79</f>
        <v>0</v>
      </c>
      <c r="T79" s="36">
        <f>'Energie AMS'!T79-'Energie AME'!T79</f>
        <v>0</v>
      </c>
      <c r="U79" s="36">
        <f>'Energie AMS'!U79-'Energie AME'!U79</f>
        <v>0</v>
      </c>
      <c r="V79" s="36">
        <f>'Energie AMS'!V79-'Energie AME'!V79</f>
        <v>0</v>
      </c>
      <c r="W79" s="36">
        <f>'Energie AMS'!W79-'Energie AME'!W79</f>
        <v>-6.4553090792895951E-3</v>
      </c>
      <c r="X79" s="36">
        <f>'Energie AMS'!X79-'Energie AME'!X79</f>
        <v>3.1017324539162061E-2</v>
      </c>
      <c r="Y79" s="36">
        <f>'Energie AMS'!Y79-'Energie AME'!Y79</f>
        <v>0.10999152650700461</v>
      </c>
      <c r="Z79" s="36">
        <f>'Energie AMS'!Z79-'Energie AME'!Z79</f>
        <v>0.38310408041546751</v>
      </c>
      <c r="AA79" s="36">
        <f>'Energie AMS'!AA79-'Energie AME'!AA79</f>
        <v>0.40914350643316633</v>
      </c>
      <c r="AB79" s="36">
        <f>'Energie AMS'!AB79-'Energie AME'!AB79</f>
        <v>0.38094911462127223</v>
      </c>
      <c r="AC79" s="36">
        <f>'Energie AMS'!AC79-'Energie AME'!AC79</f>
        <v>0.16289648766644804</v>
      </c>
      <c r="AD79" s="36">
        <f>'Energie AMS'!AD79-'Energie AME'!AD79</f>
        <v>-3.255424304816712E-2</v>
      </c>
      <c r="AE79" s="36">
        <f>'Energie AMS'!AE79-'Energie AME'!AE79</f>
        <v>-0.10961362595849033</v>
      </c>
      <c r="AF79" s="36">
        <f>'Energie AMS'!AF79-'Energie AME'!AF79</f>
        <v>-0.18073632183065769</v>
      </c>
      <c r="AG79" s="36">
        <f>'Energie AMS'!AG79-'Energie AME'!AG79</f>
        <v>-0.25144385248660495</v>
      </c>
      <c r="AH79" s="36">
        <f>'Energie AMS'!AH79-'Energie AME'!AH79</f>
        <v>-0.29878106474580335</v>
      </c>
      <c r="AI79" s="36">
        <f>'Energie AMS'!AI79-'Energie AME'!AI79</f>
        <v>-0.35783751977737754</v>
      </c>
      <c r="AJ79" s="36">
        <f>'Energie AMS'!AJ79-'Energie AME'!AJ79</f>
        <v>-0.38634369857877982</v>
      </c>
      <c r="AK79" s="36">
        <f>'Energie AMS'!AK79-'Energie AME'!AK79</f>
        <v>-0.40001205465694101</v>
      </c>
      <c r="AL79" s="36">
        <f>'Energie AMS'!AL79-'Energie AME'!AL79</f>
        <v>-0.41997651078867282</v>
      </c>
      <c r="AM79" s="36">
        <f>'Energie AMS'!AM79-'Energie AME'!AM79</f>
        <v>-0.4219602466209782</v>
      </c>
      <c r="AN79" s="36">
        <f>'Energie AMS'!AN79-'Energie AME'!AN79</f>
        <v>-0.40209419582903339</v>
      </c>
      <c r="AO79" s="36">
        <f>'Energie AMS'!AO79-'Energie AME'!AO79</f>
        <v>-0.46364872957069814</v>
      </c>
      <c r="AP79" s="36">
        <f>'Energie AMS'!AP79-'Energie AME'!AP79</f>
        <v>-0.53495013912204215</v>
      </c>
      <c r="AQ79" s="36">
        <f>'Energie AMS'!AQ79-'Energie AME'!AQ79</f>
        <v>-0.60490964223023136</v>
      </c>
      <c r="AR79" s="36">
        <f>'Energie AMS'!AR79-'Energie AME'!AR79</f>
        <v>-0.67299707049372293</v>
      </c>
      <c r="AS79" s="36">
        <f>'Energie AMS'!AS79-'Energie AME'!AS79</f>
        <v>-0.73986231390904011</v>
      </c>
      <c r="AT79" s="36">
        <f>'Energie AMS'!AT79-'Energie AME'!AT79</f>
        <v>-0.77105147793201523</v>
      </c>
      <c r="AU79" s="36">
        <f>'Energie AMS'!AU79-'Energie AME'!AU79</f>
        <v>-0.79688644338121728</v>
      </c>
      <c r="AV79" s="36">
        <f>'Energie AMS'!AV79-'Energie AME'!AV79</f>
        <v>-0.82003029996597876</v>
      </c>
      <c r="AW79" s="36">
        <f>'Energie AMS'!AW79-'Energie AME'!AW79</f>
        <v>-0.84070828666811437</v>
      </c>
      <c r="AX79" s="36">
        <f>'Energie AMS'!AX79-'Energie AME'!AX79</f>
        <v>-0.85972724870642825</v>
      </c>
    </row>
    <row r="80" spans="1:51" x14ac:dyDescent="0.25">
      <c r="A80" s="165"/>
      <c r="B80" s="167" t="s">
        <v>311</v>
      </c>
      <c r="C80" t="s">
        <v>153</v>
      </c>
      <c r="D80" s="36">
        <f>'Energie AMS'!D80-'Energie AME'!D80</f>
        <v>0</v>
      </c>
      <c r="E80" s="36">
        <f>'Energie AMS'!E80-'Energie AME'!E80</f>
        <v>0</v>
      </c>
      <c r="F80" s="36">
        <f>'Energie AMS'!F80-'Energie AME'!F80</f>
        <v>0</v>
      </c>
      <c r="G80" s="36">
        <f>'Energie AMS'!G80-'Energie AME'!G80</f>
        <v>0</v>
      </c>
      <c r="H80" s="36">
        <f>'Energie AMS'!H80-'Energie AME'!H80</f>
        <v>0</v>
      </c>
      <c r="I80" s="36">
        <f>'Energie AMS'!I80-'Energie AME'!I80</f>
        <v>0</v>
      </c>
      <c r="J80" s="36">
        <f>'Energie AMS'!J80-'Energie AME'!J80</f>
        <v>0</v>
      </c>
      <c r="K80" s="36">
        <f>'Energie AMS'!K80-'Energie AME'!K80</f>
        <v>0</v>
      </c>
      <c r="L80" s="36">
        <f>'Energie AMS'!L80-'Energie AME'!L80</f>
        <v>0</v>
      </c>
      <c r="M80" s="36">
        <f>'Energie AMS'!M80-'Energie AME'!M80</f>
        <v>0</v>
      </c>
      <c r="N80" s="36">
        <f>'Energie AMS'!N80-'Energie AME'!N80</f>
        <v>0</v>
      </c>
      <c r="O80" s="36">
        <f>'Energie AMS'!O80-'Energie AME'!O80</f>
        <v>0</v>
      </c>
      <c r="P80" s="36">
        <f>'Energie AMS'!P80-'Energie AME'!P80</f>
        <v>0</v>
      </c>
      <c r="Q80" s="36">
        <f>'Energie AMS'!Q80-'Energie AME'!Q80</f>
        <v>0</v>
      </c>
      <c r="R80" s="36">
        <f>'Energie AMS'!R80-'Energie AME'!R80</f>
        <v>0</v>
      </c>
      <c r="S80" s="36">
        <f>'Energie AMS'!S80-'Energie AME'!S80</f>
        <v>0</v>
      </c>
      <c r="T80" s="36">
        <f>'Energie AMS'!T80-'Energie AME'!T80</f>
        <v>0</v>
      </c>
      <c r="U80" s="36">
        <f>'Energie AMS'!U80-'Energie AME'!U80</f>
        <v>0</v>
      </c>
      <c r="V80" s="36">
        <f>'Energie AMS'!V80-'Energie AME'!V80</f>
        <v>0</v>
      </c>
      <c r="W80" s="36">
        <f>'Energie AMS'!W80-'Energie AME'!W80</f>
        <v>-31.213247215033334</v>
      </c>
      <c r="X80" s="36">
        <f>'Energie AMS'!X80-'Energie AME'!X80</f>
        <v>-1001.480985253831</v>
      </c>
      <c r="Y80" s="36">
        <f>'Energie AMS'!Y80-'Energie AME'!Y80</f>
        <v>-1921.4163230146514</v>
      </c>
      <c r="Z80" s="36">
        <f>'Energie AMS'!Z80-'Energie AME'!Z80</f>
        <v>-2521.4301322990432</v>
      </c>
      <c r="AA80" s="36">
        <f>'Energie AMS'!AA80-'Energie AME'!AA80</f>
        <v>-3114.896399788624</v>
      </c>
      <c r="AB80" s="36">
        <f>'Energie AMS'!AB80-'Energie AME'!AB80</f>
        <v>-3694.4171811138367</v>
      </c>
      <c r="AC80" s="36">
        <f>'Energie AMS'!AC80-'Energie AME'!AC80</f>
        <v>-4435.5450846585118</v>
      </c>
      <c r="AD80" s="36">
        <f>'Energie AMS'!AD80-'Energie AME'!AD80</f>
        <v>-5080.5390235515188</v>
      </c>
      <c r="AE80" s="36">
        <f>'Energie AMS'!AE80-'Energie AME'!AE80</f>
        <v>-5716.04481746292</v>
      </c>
      <c r="AF80" s="36">
        <f>'Energie AMS'!AF80-'Energie AME'!AF80</f>
        <v>-6321.4150367417169</v>
      </c>
      <c r="AG80" s="36">
        <f>'Energie AMS'!AG80-'Energie AME'!AG80</f>
        <v>-6910.5553740034775</v>
      </c>
      <c r="AH80" s="36">
        <f>'Energie AMS'!AH80-'Energie AME'!AH80</f>
        <v>-7467.9060699250003</v>
      </c>
      <c r="AI80" s="36">
        <f>'Energie AMS'!AI80-'Energie AME'!AI80</f>
        <v>-8019.5406717593141</v>
      </c>
      <c r="AJ80" s="36">
        <f>'Energie AMS'!AJ80-'Energie AME'!AJ80</f>
        <v>-8617.5861704709023</v>
      </c>
      <c r="AK80" s="36">
        <f>'Energie AMS'!AK80-'Energie AME'!AK80</f>
        <v>-9248.8665515896537</v>
      </c>
      <c r="AL80" s="36">
        <f>'Energie AMS'!AL80-'Energie AME'!AL80</f>
        <v>-9934.1040323921807</v>
      </c>
      <c r="AM80" s="36">
        <f>'Energie AMS'!AM80-'Energie AME'!AM80</f>
        <v>-10627.701604372474</v>
      </c>
      <c r="AN80" s="36">
        <f>'Energie AMS'!AN80-'Energie AME'!AN80</f>
        <v>-11420.238922501954</v>
      </c>
      <c r="AO80" s="36">
        <f>'Energie AMS'!AO80-'Energie AME'!AO80</f>
        <v>-11817.824168558267</v>
      </c>
      <c r="AP80" s="36">
        <f>'Energie AMS'!AP80-'Energie AME'!AP80</f>
        <v>-12223.357064719316</v>
      </c>
      <c r="AQ80" s="36">
        <f>'Energie AMS'!AQ80-'Energie AME'!AQ80</f>
        <v>-12638.24470135071</v>
      </c>
      <c r="AR80" s="36">
        <f>'Energie AMS'!AR80-'Energie AME'!AR80</f>
        <v>-13443.876833753628</v>
      </c>
      <c r="AS80" s="36">
        <f>'Energie AMS'!AS80-'Energie AME'!AS80</f>
        <v>-14471.84758352445</v>
      </c>
      <c r="AT80" s="36">
        <f>'Energie AMS'!AT80-'Energie AME'!AT80</f>
        <v>-14813.33191592386</v>
      </c>
      <c r="AU80" s="36">
        <f>'Energie AMS'!AU80-'Energie AME'!AU80</f>
        <v>-15101.974679938668</v>
      </c>
      <c r="AV80" s="36">
        <f>'Energie AMS'!AV80-'Energie AME'!AV80</f>
        <v>-15405.249518713605</v>
      </c>
      <c r="AW80" s="36">
        <f>'Energie AMS'!AW80-'Energie AME'!AW80</f>
        <v>-15733.484960603195</v>
      </c>
      <c r="AX80" s="36">
        <f>'Energie AMS'!AX80-'Energie AME'!AX80</f>
        <v>-16105.299663878704</v>
      </c>
    </row>
    <row r="81" spans="1:50" x14ac:dyDescent="0.25">
      <c r="A81" s="165"/>
      <c r="B81" s="167"/>
      <c r="C81" t="s">
        <v>154</v>
      </c>
      <c r="D81" s="36">
        <f>'Energie AMS'!D81-'Energie AME'!D81</f>
        <v>0</v>
      </c>
      <c r="E81" s="36">
        <f>'Energie AMS'!E81-'Energie AME'!E81</f>
        <v>0</v>
      </c>
      <c r="F81" s="36">
        <f>'Energie AMS'!F81-'Energie AME'!F81</f>
        <v>0</v>
      </c>
      <c r="G81" s="36">
        <f>'Energie AMS'!G81-'Energie AME'!G81</f>
        <v>0</v>
      </c>
      <c r="H81" s="36">
        <f>'Energie AMS'!H81-'Energie AME'!H81</f>
        <v>0</v>
      </c>
      <c r="I81" s="36">
        <f>'Energie AMS'!I81-'Energie AME'!I81</f>
        <v>0</v>
      </c>
      <c r="J81" s="36">
        <f>'Energie AMS'!J81-'Energie AME'!J81</f>
        <v>0</v>
      </c>
      <c r="K81" s="36">
        <f>'Energie AMS'!K81-'Energie AME'!K81</f>
        <v>0</v>
      </c>
      <c r="L81" s="36">
        <f>'Energie AMS'!L81-'Energie AME'!L81</f>
        <v>0</v>
      </c>
      <c r="M81" s="36">
        <f>'Energie AMS'!M81-'Energie AME'!M81</f>
        <v>0</v>
      </c>
      <c r="N81" s="36">
        <f>'Energie AMS'!N81-'Energie AME'!N81</f>
        <v>0</v>
      </c>
      <c r="O81" s="36">
        <f>'Energie AMS'!O81-'Energie AME'!O81</f>
        <v>0</v>
      </c>
      <c r="P81" s="36">
        <f>'Energie AMS'!P81-'Energie AME'!P81</f>
        <v>0</v>
      </c>
      <c r="Q81" s="36">
        <f>'Energie AMS'!Q81-'Energie AME'!Q81</f>
        <v>0</v>
      </c>
      <c r="R81" s="36">
        <f>'Energie AMS'!R81-'Energie AME'!R81</f>
        <v>0</v>
      </c>
      <c r="S81" s="36">
        <f>'Energie AMS'!S81-'Energie AME'!S81</f>
        <v>0</v>
      </c>
      <c r="T81" s="36">
        <f>'Energie AMS'!T81-'Energie AME'!T81</f>
        <v>0</v>
      </c>
      <c r="U81" s="36">
        <f>'Energie AMS'!U81-'Energie AME'!U81</f>
        <v>0</v>
      </c>
      <c r="V81" s="36">
        <f>'Energie AMS'!V81-'Energie AME'!V81</f>
        <v>0</v>
      </c>
      <c r="W81" s="36">
        <f>'Energie AMS'!W81-'Energie AME'!W81</f>
        <v>0</v>
      </c>
      <c r="X81" s="36">
        <f>'Energie AMS'!X81-'Energie AME'!X81</f>
        <v>0</v>
      </c>
      <c r="Y81" s="36">
        <f>'Energie AMS'!Y81-'Energie AME'!Y81</f>
        <v>0</v>
      </c>
      <c r="Z81" s="36">
        <f>'Energie AMS'!Z81-'Energie AME'!Z81</f>
        <v>0</v>
      </c>
      <c r="AA81" s="36">
        <f>'Energie AMS'!AA81-'Energie AME'!AA81</f>
        <v>0</v>
      </c>
      <c r="AB81" s="36">
        <f>'Energie AMS'!AB81-'Energie AME'!AB81</f>
        <v>0</v>
      </c>
      <c r="AC81" s="36">
        <f>'Energie AMS'!AC81-'Energie AME'!AC81</f>
        <v>0</v>
      </c>
      <c r="AD81" s="36">
        <f>'Energie AMS'!AD81-'Energie AME'!AD81</f>
        <v>0</v>
      </c>
      <c r="AE81" s="36">
        <f>'Energie AMS'!AE81-'Energie AME'!AE81</f>
        <v>0</v>
      </c>
      <c r="AF81" s="36">
        <f>'Energie AMS'!AF81-'Energie AME'!AF81</f>
        <v>0</v>
      </c>
      <c r="AG81" s="36">
        <f>'Energie AMS'!AG81-'Energie AME'!AG81</f>
        <v>0</v>
      </c>
      <c r="AH81" s="36">
        <f>'Energie AMS'!AH81-'Energie AME'!AH81</f>
        <v>0</v>
      </c>
      <c r="AI81" s="36">
        <f>'Energie AMS'!AI81-'Energie AME'!AI81</f>
        <v>0</v>
      </c>
      <c r="AJ81" s="36">
        <f>'Energie AMS'!AJ81-'Energie AME'!AJ81</f>
        <v>0</v>
      </c>
      <c r="AK81" s="36">
        <f>'Energie AMS'!AK81-'Energie AME'!AK81</f>
        <v>0</v>
      </c>
      <c r="AL81" s="36">
        <f>'Energie AMS'!AL81-'Energie AME'!AL81</f>
        <v>0</v>
      </c>
      <c r="AM81" s="36">
        <f>'Energie AMS'!AM81-'Energie AME'!AM81</f>
        <v>0</v>
      </c>
      <c r="AN81" s="36">
        <f>'Energie AMS'!AN81-'Energie AME'!AN81</f>
        <v>0</v>
      </c>
      <c r="AO81" s="36">
        <f>'Energie AMS'!AO81-'Energie AME'!AO81</f>
        <v>0</v>
      </c>
      <c r="AP81" s="36">
        <f>'Energie AMS'!AP81-'Energie AME'!AP81</f>
        <v>0</v>
      </c>
      <c r="AQ81" s="36">
        <f>'Energie AMS'!AQ81-'Energie AME'!AQ81</f>
        <v>0</v>
      </c>
      <c r="AR81" s="36">
        <f>'Energie AMS'!AR81-'Energie AME'!AR81</f>
        <v>0</v>
      </c>
      <c r="AS81" s="36">
        <f>'Energie AMS'!AS81-'Energie AME'!AS81</f>
        <v>0</v>
      </c>
      <c r="AT81" s="36">
        <f>'Energie AMS'!AT81-'Energie AME'!AT81</f>
        <v>0</v>
      </c>
      <c r="AU81" s="36">
        <f>'Energie AMS'!AU81-'Energie AME'!AU81</f>
        <v>0</v>
      </c>
      <c r="AV81" s="36">
        <f>'Energie AMS'!AV81-'Energie AME'!AV81</f>
        <v>0</v>
      </c>
      <c r="AW81" s="36">
        <f>'Energie AMS'!AW81-'Energie AME'!AW81</f>
        <v>0</v>
      </c>
      <c r="AX81" s="36">
        <f>'Energie AMS'!AX81-'Energie AME'!AX81</f>
        <v>0</v>
      </c>
    </row>
    <row r="82" spans="1:50" x14ac:dyDescent="0.25">
      <c r="A82" s="165"/>
      <c r="B82" s="167" t="s">
        <v>312</v>
      </c>
      <c r="C82" t="s">
        <v>155</v>
      </c>
      <c r="D82" s="36">
        <f>'Energie AMS'!D82-'Energie AME'!D82</f>
        <v>0</v>
      </c>
      <c r="E82" s="36">
        <f>'Energie AMS'!E82-'Energie AME'!E82</f>
        <v>0</v>
      </c>
      <c r="F82" s="36">
        <f>'Energie AMS'!F82-'Energie AME'!F82</f>
        <v>0</v>
      </c>
      <c r="G82" s="36">
        <f>'Energie AMS'!G82-'Energie AME'!G82</f>
        <v>0</v>
      </c>
      <c r="H82" s="36">
        <f>'Energie AMS'!H82-'Energie AME'!H82</f>
        <v>0</v>
      </c>
      <c r="I82" s="36">
        <f>'Energie AMS'!I82-'Energie AME'!I82</f>
        <v>0</v>
      </c>
      <c r="J82" s="36">
        <f>'Energie AMS'!J82-'Energie AME'!J82</f>
        <v>0</v>
      </c>
      <c r="K82" s="36">
        <f>'Energie AMS'!K82-'Energie AME'!K82</f>
        <v>0</v>
      </c>
      <c r="L82" s="36">
        <f>'Energie AMS'!L82-'Energie AME'!L82</f>
        <v>0</v>
      </c>
      <c r="M82" s="36">
        <f>'Energie AMS'!M82-'Energie AME'!M82</f>
        <v>0</v>
      </c>
      <c r="N82" s="36">
        <f>'Energie AMS'!N82-'Energie AME'!N82</f>
        <v>0</v>
      </c>
      <c r="O82" s="36">
        <f>'Energie AMS'!O82-'Energie AME'!O82</f>
        <v>0</v>
      </c>
      <c r="P82" s="36">
        <f>'Energie AMS'!P82-'Energie AME'!P82</f>
        <v>0</v>
      </c>
      <c r="Q82" s="36">
        <f>'Energie AMS'!Q82-'Energie AME'!Q82</f>
        <v>0</v>
      </c>
      <c r="R82" s="36">
        <f>'Energie AMS'!R82-'Energie AME'!R82</f>
        <v>0</v>
      </c>
      <c r="S82" s="36">
        <f>'Energie AMS'!S82-'Energie AME'!S82</f>
        <v>0</v>
      </c>
      <c r="T82" s="36">
        <f>'Energie AMS'!T82-'Energie AME'!T82</f>
        <v>0</v>
      </c>
      <c r="U82" s="36">
        <f>'Energie AMS'!U82-'Energie AME'!U82</f>
        <v>0</v>
      </c>
      <c r="V82" s="36">
        <f>'Energie AMS'!V82-'Energie AME'!V82</f>
        <v>0</v>
      </c>
      <c r="W82" s="36">
        <f>'Energie AMS'!W82-'Energie AME'!W82</f>
        <v>-29.089841308759787</v>
      </c>
      <c r="X82" s="36">
        <f>'Energie AMS'!X82-'Energie AME'!X82</f>
        <v>-46.568848322248414</v>
      </c>
      <c r="Y82" s="36">
        <f>'Energie AMS'!Y82-'Energie AME'!Y82</f>
        <v>-27.212692131795848</v>
      </c>
      <c r="Z82" s="36">
        <f>'Energie AMS'!Z82-'Energie AME'!Z82</f>
        <v>59.533311986200715</v>
      </c>
      <c r="AA82" s="36">
        <f>'Energie AMS'!AA82-'Energie AME'!AA82</f>
        <v>-48.841070153252076</v>
      </c>
      <c r="AB82" s="36">
        <f>'Energie AMS'!AB82-'Energie AME'!AB82</f>
        <v>-179.10235538001325</v>
      </c>
      <c r="AC82" s="36">
        <f>'Energie AMS'!AC82-'Energie AME'!AC82</f>
        <v>-314.62137469467052</v>
      </c>
      <c r="AD82" s="36">
        <f>'Energie AMS'!AD82-'Energie AME'!AD82</f>
        <v>-420.37285627885467</v>
      </c>
      <c r="AE82" s="36">
        <f>'Energie AMS'!AE82-'Energie AME'!AE82</f>
        <v>-467.68087477037352</v>
      </c>
      <c r="AF82" s="36">
        <f>'Energie AMS'!AF82-'Energie AME'!AF82</f>
        <v>-500.85563981523956</v>
      </c>
      <c r="AG82" s="36">
        <f>'Energie AMS'!AG82-'Energie AME'!AG82</f>
        <v>-533.32379310066426</v>
      </c>
      <c r="AH82" s="36">
        <f>'Energie AMS'!AH82-'Energie AME'!AH82</f>
        <v>-803.70014894665746</v>
      </c>
      <c r="AI82" s="36">
        <f>'Energie AMS'!AI82-'Energie AME'!AI82</f>
        <v>-1128.1072576415472</v>
      </c>
      <c r="AJ82" s="36">
        <f>'Energie AMS'!AJ82-'Energie AME'!AJ82</f>
        <v>-1092.7836862389186</v>
      </c>
      <c r="AK82" s="36">
        <f>'Energie AMS'!AK82-'Energie AME'!AK82</f>
        <v>-984.41605055882246</v>
      </c>
      <c r="AL82" s="36">
        <f>'Energie AMS'!AL82-'Energie AME'!AL82</f>
        <v>-879.9418545634453</v>
      </c>
      <c r="AM82" s="36">
        <f>'Energie AMS'!AM82-'Energie AME'!AM82</f>
        <v>-741.13092261930979</v>
      </c>
      <c r="AN82" s="36">
        <f>'Energie AMS'!AN82-'Energie AME'!AN82</f>
        <v>-591.23737265019918</v>
      </c>
      <c r="AO82" s="36">
        <f>'Energie AMS'!AO82-'Energie AME'!AO82</f>
        <v>-615.88157574686829</v>
      </c>
      <c r="AP82" s="36">
        <f>'Energie AMS'!AP82-'Energie AME'!AP82</f>
        <v>-661.77406795731258</v>
      </c>
      <c r="AQ82" s="36">
        <f>'Energie AMS'!AQ82-'Energie AME'!AQ82</f>
        <v>-711.42208927745651</v>
      </c>
      <c r="AR82" s="36">
        <f>'Energie AMS'!AR82-'Energie AME'!AR82</f>
        <v>-762.2635969643261</v>
      </c>
      <c r="AS82" s="36">
        <f>'Energie AMS'!AS82-'Energie AME'!AS82</f>
        <v>-817.59825872633701</v>
      </c>
      <c r="AT82" s="36">
        <f>'Energie AMS'!AT82-'Energie AME'!AT82</f>
        <v>-845.01096438592867</v>
      </c>
      <c r="AU82" s="36">
        <f>'Energie AMS'!AU82-'Energie AME'!AU82</f>
        <v>-877.85410927737757</v>
      </c>
      <c r="AV82" s="36">
        <f>'Energie AMS'!AV82-'Energie AME'!AV82</f>
        <v>-908.87185707457229</v>
      </c>
      <c r="AW82" s="36">
        <f>'Energie AMS'!AW82-'Energie AME'!AW82</f>
        <v>-938.09783468385376</v>
      </c>
      <c r="AX82" s="36">
        <f>'Energie AMS'!AX82-'Energie AME'!AX82</f>
        <v>-967.76285426362665</v>
      </c>
    </row>
    <row r="83" spans="1:50" x14ac:dyDescent="0.25">
      <c r="A83" s="165"/>
      <c r="B83" s="167"/>
      <c r="C83" t="s">
        <v>156</v>
      </c>
      <c r="D83" s="36">
        <f>'Energie AMS'!D83-'Energie AME'!D83</f>
        <v>0</v>
      </c>
      <c r="E83" s="36">
        <f>'Energie AMS'!E83-'Energie AME'!E83</f>
        <v>0</v>
      </c>
      <c r="F83" s="36">
        <f>'Energie AMS'!F83-'Energie AME'!F83</f>
        <v>0</v>
      </c>
      <c r="G83" s="36">
        <f>'Energie AMS'!G83-'Energie AME'!G83</f>
        <v>0</v>
      </c>
      <c r="H83" s="36">
        <f>'Energie AMS'!H83-'Energie AME'!H83</f>
        <v>0</v>
      </c>
      <c r="I83" s="36">
        <f>'Energie AMS'!I83-'Energie AME'!I83</f>
        <v>0</v>
      </c>
      <c r="J83" s="36">
        <f>'Energie AMS'!J83-'Energie AME'!J83</f>
        <v>0</v>
      </c>
      <c r="K83" s="36">
        <f>'Energie AMS'!K83-'Energie AME'!K83</f>
        <v>0</v>
      </c>
      <c r="L83" s="36">
        <f>'Energie AMS'!L83-'Energie AME'!L83</f>
        <v>0</v>
      </c>
      <c r="M83" s="36">
        <f>'Energie AMS'!M83-'Energie AME'!M83</f>
        <v>0</v>
      </c>
      <c r="N83" s="36">
        <f>'Energie AMS'!N83-'Energie AME'!N83</f>
        <v>0</v>
      </c>
      <c r="O83" s="36">
        <f>'Energie AMS'!O83-'Energie AME'!O83</f>
        <v>0</v>
      </c>
      <c r="P83" s="36">
        <f>'Energie AMS'!P83-'Energie AME'!P83</f>
        <v>0</v>
      </c>
      <c r="Q83" s="36">
        <f>'Energie AMS'!Q83-'Energie AME'!Q83</f>
        <v>0</v>
      </c>
      <c r="R83" s="36">
        <f>'Energie AMS'!R83-'Energie AME'!R83</f>
        <v>0</v>
      </c>
      <c r="S83" s="36">
        <f>'Energie AMS'!S83-'Energie AME'!S83</f>
        <v>0</v>
      </c>
      <c r="T83" s="36">
        <f>'Energie AMS'!T83-'Energie AME'!T83</f>
        <v>0</v>
      </c>
      <c r="U83" s="36">
        <f>'Energie AMS'!U83-'Energie AME'!U83</f>
        <v>0</v>
      </c>
      <c r="V83" s="36">
        <f>'Energie AMS'!V83-'Energie AME'!V83</f>
        <v>0</v>
      </c>
      <c r="W83" s="36">
        <f>'Energie AMS'!W83-'Energie AME'!W83</f>
        <v>-2.3210509269770228</v>
      </c>
      <c r="X83" s="36">
        <f>'Energie AMS'!X83-'Energie AME'!X83</f>
        <v>-164.10757580997807</v>
      </c>
      <c r="Y83" s="36">
        <f>'Energie AMS'!Y83-'Energie AME'!Y83</f>
        <v>-374.18269779372923</v>
      </c>
      <c r="Z83" s="36">
        <f>'Energie AMS'!Z83-'Energie AME'!Z83</f>
        <v>-446.04908052512269</v>
      </c>
      <c r="AA83" s="36">
        <f>'Energie AMS'!AA83-'Energie AME'!AA83</f>
        <v>-501.08372470935137</v>
      </c>
      <c r="AB83" s="36">
        <f>'Energie AMS'!AB83-'Energie AME'!AB83</f>
        <v>-552.64893785924733</v>
      </c>
      <c r="AC83" s="36">
        <f>'Energie AMS'!AC83-'Energie AME'!AC83</f>
        <v>-562.31709989018441</v>
      </c>
      <c r="AD83" s="36">
        <f>'Energie AMS'!AD83-'Energie AME'!AD83</f>
        <v>-567.15813514939293</v>
      </c>
      <c r="AE83" s="36">
        <f>'Energie AMS'!AE83-'Energie AME'!AE83</f>
        <v>-576.3596038704103</v>
      </c>
      <c r="AF83" s="36">
        <f>'Energie AMS'!AF83-'Energie AME'!AF83</f>
        <v>-586.20154009407304</v>
      </c>
      <c r="AG83" s="36">
        <f>'Energie AMS'!AG83-'Energie AME'!AG83</f>
        <v>-596.16981129853764</v>
      </c>
      <c r="AH83" s="36">
        <f>'Energie AMS'!AH83-'Energie AME'!AH83</f>
        <v>-608.19223862309195</v>
      </c>
      <c r="AI83" s="36">
        <f>'Energie AMS'!AI83-'Energie AME'!AI83</f>
        <v>-620.48785291314903</v>
      </c>
      <c r="AJ83" s="36">
        <f>'Energie AMS'!AJ83-'Energie AME'!AJ83</f>
        <v>-625.72058110718126</v>
      </c>
      <c r="AK83" s="36">
        <f>'Energie AMS'!AK83-'Energie AME'!AK83</f>
        <v>-629.71344786054544</v>
      </c>
      <c r="AL83" s="36">
        <f>'Energie AMS'!AL83-'Energie AME'!AL83</f>
        <v>-633.38019708385389</v>
      </c>
      <c r="AM83" s="36">
        <f>'Energie AMS'!AM83-'Energie AME'!AM83</f>
        <v>-628.33526290749944</v>
      </c>
      <c r="AN83" s="36">
        <f>'Energie AMS'!AN83-'Energie AME'!AN83</f>
        <v>-622.42327887014164</v>
      </c>
      <c r="AO83" s="36">
        <f>'Energie AMS'!AO83-'Energie AME'!AO83</f>
        <v>-650.15753406911415</v>
      </c>
      <c r="AP83" s="36">
        <f>'Energie AMS'!AP83-'Energie AME'!AP83</f>
        <v>-681.93710811297501</v>
      </c>
      <c r="AQ83" s="36">
        <f>'Energie AMS'!AQ83-'Energie AME'!AQ83</f>
        <v>-716.35258929257964</v>
      </c>
      <c r="AR83" s="36">
        <f>'Energie AMS'!AR83-'Energie AME'!AR83</f>
        <v>-753.63563749656919</v>
      </c>
      <c r="AS83" s="36">
        <f>'Energie AMS'!AS83-'Energie AME'!AS83</f>
        <v>-793.90870180728177</v>
      </c>
      <c r="AT83" s="36">
        <f>'Energie AMS'!AT83-'Energie AME'!AT83</f>
        <v>-815.05344639172051</v>
      </c>
      <c r="AU83" s="36">
        <f>'Energie AMS'!AU83-'Energie AME'!AU83</f>
        <v>-836.36007748286704</v>
      </c>
      <c r="AV83" s="36">
        <f>'Energie AMS'!AV83-'Energie AME'!AV83</f>
        <v>-858.36735995235517</v>
      </c>
      <c r="AW83" s="36">
        <f>'Energie AMS'!AW83-'Energie AME'!AW83</f>
        <v>-881.13920760211204</v>
      </c>
      <c r="AX83" s="36">
        <f>'Energie AMS'!AX83-'Energie AME'!AX83</f>
        <v>-905.08220360337657</v>
      </c>
    </row>
    <row r="84" spans="1:50" x14ac:dyDescent="0.25">
      <c r="A84" s="165"/>
      <c r="B84" s="167"/>
      <c r="C84" t="s">
        <v>157</v>
      </c>
      <c r="D84" s="36">
        <f>'Energie AMS'!D84-'Energie AME'!D84</f>
        <v>0</v>
      </c>
      <c r="E84" s="36">
        <f>'Energie AMS'!E84-'Energie AME'!E84</f>
        <v>0</v>
      </c>
      <c r="F84" s="36">
        <f>'Energie AMS'!F84-'Energie AME'!F84</f>
        <v>0</v>
      </c>
      <c r="G84" s="36">
        <f>'Energie AMS'!G84-'Energie AME'!G84</f>
        <v>0</v>
      </c>
      <c r="H84" s="36">
        <f>'Energie AMS'!H84-'Energie AME'!H84</f>
        <v>0</v>
      </c>
      <c r="I84" s="36">
        <f>'Energie AMS'!I84-'Energie AME'!I84</f>
        <v>0</v>
      </c>
      <c r="J84" s="36">
        <f>'Energie AMS'!J84-'Energie AME'!J84</f>
        <v>0</v>
      </c>
      <c r="K84" s="36">
        <f>'Energie AMS'!K84-'Energie AME'!K84</f>
        <v>0</v>
      </c>
      <c r="L84" s="36">
        <f>'Energie AMS'!L84-'Energie AME'!L84</f>
        <v>0</v>
      </c>
      <c r="M84" s="36">
        <f>'Energie AMS'!M84-'Energie AME'!M84</f>
        <v>0</v>
      </c>
      <c r="N84" s="36">
        <f>'Energie AMS'!N84-'Energie AME'!N84</f>
        <v>0</v>
      </c>
      <c r="O84" s="36">
        <f>'Energie AMS'!O84-'Energie AME'!O84</f>
        <v>0</v>
      </c>
      <c r="P84" s="36">
        <f>'Energie AMS'!P84-'Energie AME'!P84</f>
        <v>0</v>
      </c>
      <c r="Q84" s="36">
        <f>'Energie AMS'!Q84-'Energie AME'!Q84</f>
        <v>0</v>
      </c>
      <c r="R84" s="36">
        <f>'Energie AMS'!R84-'Energie AME'!R84</f>
        <v>0</v>
      </c>
      <c r="S84" s="36">
        <f>'Energie AMS'!S84-'Energie AME'!S84</f>
        <v>0</v>
      </c>
      <c r="T84" s="36">
        <f>'Energie AMS'!T84-'Energie AME'!T84</f>
        <v>0</v>
      </c>
      <c r="U84" s="36">
        <f>'Energie AMS'!U84-'Energie AME'!U84</f>
        <v>0</v>
      </c>
      <c r="V84" s="36">
        <f>'Energie AMS'!V84-'Energie AME'!V84</f>
        <v>0</v>
      </c>
      <c r="W84" s="36">
        <f>'Energie AMS'!W84-'Energie AME'!W84</f>
        <v>-23.661569946074451</v>
      </c>
      <c r="X84" s="36">
        <f>'Energie AMS'!X84-'Energie AME'!X84</f>
        <v>831.51561620011671</v>
      </c>
      <c r="Y84" s="36">
        <f>'Energie AMS'!Y84-'Energie AME'!Y84</f>
        <v>1859.8191645363481</v>
      </c>
      <c r="Z84" s="36">
        <f>'Energie AMS'!Z84-'Energie AME'!Z84</f>
        <v>1862.4242297698488</v>
      </c>
      <c r="AA84" s="36">
        <f>'Energie AMS'!AA84-'Energie AME'!AA84</f>
        <v>1740.2758171250725</v>
      </c>
      <c r="AB84" s="36">
        <f>'Energie AMS'!AB84-'Energie AME'!AB84</f>
        <v>1611.1752700088007</v>
      </c>
      <c r="AC84" s="36">
        <f>'Energie AMS'!AC84-'Energie AME'!AC84</f>
        <v>1492.55445553611</v>
      </c>
      <c r="AD84" s="36">
        <f>'Energie AMS'!AD84-'Energie AME'!AD84</f>
        <v>1384.6664318975513</v>
      </c>
      <c r="AE84" s="36">
        <f>'Energie AMS'!AE84-'Energie AME'!AE84</f>
        <v>1218.4890557311119</v>
      </c>
      <c r="AF84" s="36">
        <f>'Energie AMS'!AF84-'Energie AME'!AF84</f>
        <v>1057.4893964543903</v>
      </c>
      <c r="AG84" s="36">
        <f>'Energie AMS'!AG84-'Energie AME'!AG84</f>
        <v>902.43516398577435</v>
      </c>
      <c r="AH84" s="36">
        <f>'Energie AMS'!AH84-'Energie AME'!AH84</f>
        <v>719.50205572099924</v>
      </c>
      <c r="AI84" s="36">
        <f>'Energie AMS'!AI84-'Energie AME'!AI84</f>
        <v>537.92612323020933</v>
      </c>
      <c r="AJ84" s="36">
        <f>'Energie AMS'!AJ84-'Energie AME'!AJ84</f>
        <v>271.78364203101523</v>
      </c>
      <c r="AK84" s="36">
        <f>'Energie AMS'!AK84-'Energie AME'!AK84</f>
        <v>11.172958579972942</v>
      </c>
      <c r="AL84" s="36">
        <f>'Energie AMS'!AL84-'Energie AME'!AL84</f>
        <v>-242.5471697090735</v>
      </c>
      <c r="AM84" s="36">
        <f>'Energie AMS'!AM84-'Energie AME'!AM84</f>
        <v>-463.49490847747063</v>
      </c>
      <c r="AN84" s="36">
        <f>'Energie AMS'!AN84-'Energie AME'!AN84</f>
        <v>-694.56944930855093</v>
      </c>
      <c r="AO84" s="36">
        <f>'Energie AMS'!AO84-'Energie AME'!AO84</f>
        <v>-722.13824103244497</v>
      </c>
      <c r="AP84" s="36">
        <f>'Energie AMS'!AP84-'Energie AME'!AP84</f>
        <v>-737.03279605929367</v>
      </c>
      <c r="AQ84" s="36">
        <f>'Energie AMS'!AQ84-'Energie AME'!AQ84</f>
        <v>-752.77537027993094</v>
      </c>
      <c r="AR84" s="36">
        <f>'Energie AMS'!AR84-'Energie AME'!AR84</f>
        <v>-771.13730030713134</v>
      </c>
      <c r="AS84" s="36">
        <f>'Energie AMS'!AS84-'Energie AME'!AS84</f>
        <v>-792.57087190727532</v>
      </c>
      <c r="AT84" s="36">
        <f>'Energie AMS'!AT84-'Energie AME'!AT84</f>
        <v>-1122.7338265706046</v>
      </c>
      <c r="AU84" s="36">
        <f>'Energie AMS'!AU84-'Energie AME'!AU84</f>
        <v>-1503.8039219816255</v>
      </c>
      <c r="AV84" s="36">
        <f>'Energie AMS'!AV84-'Energie AME'!AV84</f>
        <v>-1899.4694193325661</v>
      </c>
      <c r="AW84" s="36">
        <f>'Energie AMS'!AW84-'Energie AME'!AW84</f>
        <v>-2304.7625486227967</v>
      </c>
      <c r="AX84" s="36">
        <f>'Energie AMS'!AX84-'Energie AME'!AX84</f>
        <v>-2720.3437763295178</v>
      </c>
    </row>
    <row r="85" spans="1:50" x14ac:dyDescent="0.25">
      <c r="A85" s="165"/>
      <c r="B85" s="167"/>
      <c r="C85" t="s">
        <v>158</v>
      </c>
      <c r="D85" s="36">
        <f>'Energie AMS'!D85-'Energie AME'!D85</f>
        <v>0</v>
      </c>
      <c r="E85" s="36">
        <f>'Energie AMS'!E85-'Energie AME'!E85</f>
        <v>0</v>
      </c>
      <c r="F85" s="36">
        <f>'Energie AMS'!F85-'Energie AME'!F85</f>
        <v>0</v>
      </c>
      <c r="G85" s="36">
        <f>'Energie AMS'!G85-'Energie AME'!G85</f>
        <v>0</v>
      </c>
      <c r="H85" s="36">
        <f>'Energie AMS'!H85-'Energie AME'!H85</f>
        <v>0</v>
      </c>
      <c r="I85" s="36">
        <f>'Energie AMS'!I85-'Energie AME'!I85</f>
        <v>0</v>
      </c>
      <c r="J85" s="36">
        <f>'Energie AMS'!J85-'Energie AME'!J85</f>
        <v>0</v>
      </c>
      <c r="K85" s="36">
        <f>'Energie AMS'!K85-'Energie AME'!K85</f>
        <v>0</v>
      </c>
      <c r="L85" s="36">
        <f>'Energie AMS'!L85-'Energie AME'!L85</f>
        <v>0</v>
      </c>
      <c r="M85" s="36">
        <f>'Energie AMS'!M85-'Energie AME'!M85</f>
        <v>0</v>
      </c>
      <c r="N85" s="36">
        <f>'Energie AMS'!N85-'Energie AME'!N85</f>
        <v>0</v>
      </c>
      <c r="O85" s="36">
        <f>'Energie AMS'!O85-'Energie AME'!O85</f>
        <v>0</v>
      </c>
      <c r="P85" s="36">
        <f>'Energie AMS'!P85-'Energie AME'!P85</f>
        <v>0</v>
      </c>
      <c r="Q85" s="36">
        <f>'Energie AMS'!Q85-'Energie AME'!Q85</f>
        <v>0</v>
      </c>
      <c r="R85" s="36">
        <f>'Energie AMS'!R85-'Energie AME'!R85</f>
        <v>0</v>
      </c>
      <c r="S85" s="36">
        <f>'Energie AMS'!S85-'Energie AME'!S85</f>
        <v>0</v>
      </c>
      <c r="T85" s="36">
        <f>'Energie AMS'!T85-'Energie AME'!T85</f>
        <v>0</v>
      </c>
      <c r="U85" s="36">
        <f>'Energie AMS'!U85-'Energie AME'!U85</f>
        <v>0</v>
      </c>
      <c r="V85" s="36">
        <f>'Energie AMS'!V85-'Energie AME'!V85</f>
        <v>0</v>
      </c>
      <c r="W85" s="36">
        <f>'Energie AMS'!W85-'Energie AME'!W85</f>
        <v>-1.1190363492237339</v>
      </c>
      <c r="X85" s="36">
        <f>'Energie AMS'!X85-'Energie AME'!X85</f>
        <v>-8.1716821298239779</v>
      </c>
      <c r="Y85" s="36">
        <f>'Energie AMS'!Y85-'Energie AME'!Y85</f>
        <v>-18.162061116912781</v>
      </c>
      <c r="Z85" s="36">
        <f>'Energie AMS'!Z85-'Energie AME'!Z85</f>
        <v>-41.796208868515834</v>
      </c>
      <c r="AA85" s="36">
        <f>'Energie AMS'!AA85-'Energie AME'!AA85</f>
        <v>-69.235961228867069</v>
      </c>
      <c r="AB85" s="36">
        <f>'Energie AMS'!AB85-'Energie AME'!AB85</f>
        <v>-96.56764010973319</v>
      </c>
      <c r="AC85" s="36">
        <f>'Energie AMS'!AC85-'Energie AME'!AC85</f>
        <v>-99.390850345040775</v>
      </c>
      <c r="AD85" s="36">
        <f>'Energie AMS'!AD85-'Energie AME'!AD85</f>
        <v>-100.27770854436662</v>
      </c>
      <c r="AE85" s="36">
        <f>'Energie AMS'!AE85-'Energie AME'!AE85</f>
        <v>-106.62299042746706</v>
      </c>
      <c r="AF85" s="36">
        <f>'Energie AMS'!AF85-'Energie AME'!AF85</f>
        <v>-113.47634324161082</v>
      </c>
      <c r="AG85" s="36">
        <f>'Energie AMS'!AG85-'Energie AME'!AG85</f>
        <v>-120.39415242061339</v>
      </c>
      <c r="AH85" s="36">
        <f>'Energie AMS'!AH85-'Energie AME'!AH85</f>
        <v>-122.19636745998582</v>
      </c>
      <c r="AI85" s="36">
        <f>'Energie AMS'!AI85-'Energie AME'!AI85</f>
        <v>-123.59243461520705</v>
      </c>
      <c r="AJ85" s="36">
        <f>'Energie AMS'!AJ85-'Energie AME'!AJ85</f>
        <v>-124.51264622313968</v>
      </c>
      <c r="AK85" s="36">
        <f>'Energie AMS'!AK85-'Energie AME'!AK85</f>
        <v>-125.32949881193028</v>
      </c>
      <c r="AL85" s="36">
        <f>'Energie AMS'!AL85-'Energie AME'!AL85</f>
        <v>-126.15124795636422</v>
      </c>
      <c r="AM85" s="36">
        <f>'Energie AMS'!AM85-'Energie AME'!AM85</f>
        <v>-126.90896566059702</v>
      </c>
      <c r="AN85" s="36">
        <f>'Energie AMS'!AN85-'Energie AME'!AN85</f>
        <v>-127.62945591578486</v>
      </c>
      <c r="AO85" s="36">
        <f>'Energie AMS'!AO85-'Energie AME'!AO85</f>
        <v>-133.90210451792629</v>
      </c>
      <c r="AP85" s="36">
        <f>'Energie AMS'!AP85-'Energie AME'!AP85</f>
        <v>-140.73511343727503</v>
      </c>
      <c r="AQ85" s="36">
        <f>'Energie AMS'!AQ85-'Energie AME'!AQ85</f>
        <v>-148.16124246151915</v>
      </c>
      <c r="AR85" s="36">
        <f>'Energie AMS'!AR85-'Energie AME'!AR85</f>
        <v>-156.25916646706932</v>
      </c>
      <c r="AS85" s="36">
        <f>'Energie AMS'!AS85-'Energie AME'!AS85</f>
        <v>-165.07318328547848</v>
      </c>
      <c r="AT85" s="36">
        <f>'Energie AMS'!AT85-'Energie AME'!AT85</f>
        <v>-169.7677656366659</v>
      </c>
      <c r="AU85" s="36">
        <f>'Energie AMS'!AU85-'Energie AME'!AU85</f>
        <v>-174.65554398665984</v>
      </c>
      <c r="AV85" s="36">
        <f>'Energie AMS'!AV85-'Energie AME'!AV85</f>
        <v>-179.72987691527331</v>
      </c>
      <c r="AW85" s="36">
        <f>'Energie AMS'!AW85-'Energie AME'!AW85</f>
        <v>-184.99686671126003</v>
      </c>
      <c r="AX85" s="36">
        <f>'Energie AMS'!AX85-'Energie AME'!AX85</f>
        <v>-190.55123490697781</v>
      </c>
    </row>
    <row r="86" spans="1:50" x14ac:dyDescent="0.25">
      <c r="A86" s="165"/>
      <c r="B86" s="167"/>
      <c r="C86" t="s">
        <v>159</v>
      </c>
      <c r="D86" s="36">
        <f>'Energie AMS'!D86-'Energie AME'!D86</f>
        <v>0</v>
      </c>
      <c r="E86" s="36">
        <f>'Energie AMS'!E86-'Energie AME'!E86</f>
        <v>0</v>
      </c>
      <c r="F86" s="36">
        <f>'Energie AMS'!F86-'Energie AME'!F86</f>
        <v>0</v>
      </c>
      <c r="G86" s="36">
        <f>'Energie AMS'!G86-'Energie AME'!G86</f>
        <v>0</v>
      </c>
      <c r="H86" s="36">
        <f>'Energie AMS'!H86-'Energie AME'!H86</f>
        <v>0</v>
      </c>
      <c r="I86" s="36">
        <f>'Energie AMS'!I86-'Energie AME'!I86</f>
        <v>0</v>
      </c>
      <c r="J86" s="36">
        <f>'Energie AMS'!J86-'Energie AME'!J86</f>
        <v>0</v>
      </c>
      <c r="K86" s="36">
        <f>'Energie AMS'!K86-'Energie AME'!K86</f>
        <v>0</v>
      </c>
      <c r="L86" s="36">
        <f>'Energie AMS'!L86-'Energie AME'!L86</f>
        <v>0</v>
      </c>
      <c r="M86" s="36">
        <f>'Energie AMS'!M86-'Energie AME'!M86</f>
        <v>0</v>
      </c>
      <c r="N86" s="36">
        <f>'Energie AMS'!N86-'Energie AME'!N86</f>
        <v>0</v>
      </c>
      <c r="O86" s="36">
        <f>'Energie AMS'!O86-'Energie AME'!O86</f>
        <v>0</v>
      </c>
      <c r="P86" s="36">
        <f>'Energie AMS'!P86-'Energie AME'!P86</f>
        <v>0</v>
      </c>
      <c r="Q86" s="36">
        <f>'Energie AMS'!Q86-'Energie AME'!Q86</f>
        <v>0</v>
      </c>
      <c r="R86" s="36">
        <f>'Energie AMS'!R86-'Energie AME'!R86</f>
        <v>0</v>
      </c>
      <c r="S86" s="36">
        <f>'Energie AMS'!S86-'Energie AME'!S86</f>
        <v>0</v>
      </c>
      <c r="T86" s="36">
        <f>'Energie AMS'!T86-'Energie AME'!T86</f>
        <v>0</v>
      </c>
      <c r="U86" s="36">
        <f>'Energie AMS'!U86-'Energie AME'!U86</f>
        <v>0</v>
      </c>
      <c r="V86" s="36">
        <f>'Energie AMS'!V86-'Energie AME'!V86</f>
        <v>0</v>
      </c>
      <c r="W86" s="36">
        <f>'Energie AMS'!W86-'Energie AME'!W86</f>
        <v>-4.5282158902102765</v>
      </c>
      <c r="X86" s="36">
        <f>'Energie AMS'!X86-'Energie AME'!X86</f>
        <v>-61.302484999170474</v>
      </c>
      <c r="Y86" s="36">
        <f>'Energie AMS'!Y86-'Energie AME'!Y86</f>
        <v>-117.45456828926012</v>
      </c>
      <c r="Z86" s="36">
        <f>'Energie AMS'!Z86-'Energie AME'!Z86</f>
        <v>-116.88282893157771</v>
      </c>
      <c r="AA86" s="36">
        <f>'Energie AMS'!AA86-'Energie AME'!AA86</f>
        <v>-145.87075102233507</v>
      </c>
      <c r="AB86" s="36">
        <f>'Energie AMS'!AB86-'Energie AME'!AB86</f>
        <v>-181.84309914392543</v>
      </c>
      <c r="AC86" s="36">
        <f>'Energie AMS'!AC86-'Energie AME'!AC86</f>
        <v>-193.01177380739477</v>
      </c>
      <c r="AD86" s="36">
        <f>'Energie AMS'!AD86-'Energie AME'!AD86</f>
        <v>-197.37274163330426</v>
      </c>
      <c r="AE86" s="36">
        <f>'Energie AMS'!AE86-'Energie AME'!AE86</f>
        <v>-95.740629774523995</v>
      </c>
      <c r="AF86" s="36">
        <f>'Energie AMS'!AF86-'Energie AME'!AF86</f>
        <v>20.23113001276306</v>
      </c>
      <c r="AG86" s="36">
        <f>'Energie AMS'!AG86-'Energie AME'!AG86</f>
        <v>138.20692656135634</v>
      </c>
      <c r="AH86" s="36">
        <f>'Energie AMS'!AH86-'Energie AME'!AH86</f>
        <v>149.30434732330878</v>
      </c>
      <c r="AI86" s="36">
        <f>'Energie AMS'!AI86-'Energie AME'!AI86</f>
        <v>118.80997448571816</v>
      </c>
      <c r="AJ86" s="36">
        <f>'Energie AMS'!AJ86-'Energie AME'!AJ86</f>
        <v>170.60559330591059</v>
      </c>
      <c r="AK86" s="36">
        <f>'Energie AMS'!AK86-'Energie AME'!AK86</f>
        <v>246.05744719114045</v>
      </c>
      <c r="AL86" s="36">
        <f>'Energie AMS'!AL86-'Energie AME'!AL86</f>
        <v>319.58530616734424</v>
      </c>
      <c r="AM86" s="36">
        <f>'Energie AMS'!AM86-'Energie AME'!AM86</f>
        <v>393.69985882903075</v>
      </c>
      <c r="AN86" s="36">
        <f>'Energie AMS'!AN86-'Energie AME'!AN86</f>
        <v>473.76975956746901</v>
      </c>
      <c r="AO86" s="36">
        <f>'Energie AMS'!AO86-'Energie AME'!AO86</f>
        <v>568.24813504291114</v>
      </c>
      <c r="AP86" s="36">
        <f>'Energie AMS'!AP86-'Energie AME'!AP86</f>
        <v>662.27320993162448</v>
      </c>
      <c r="AQ86" s="36">
        <f>'Energie AMS'!AQ86-'Energie AME'!AQ86</f>
        <v>754.44760408397497</v>
      </c>
      <c r="AR86" s="36">
        <f>'Energie AMS'!AR86-'Energie AME'!AR86</f>
        <v>844.95501516440618</v>
      </c>
      <c r="AS86" s="36">
        <f>'Energie AMS'!AS86-'Energie AME'!AS86</f>
        <v>930.43685320581926</v>
      </c>
      <c r="AT86" s="36">
        <f>'Energie AMS'!AT86-'Energie AME'!AT86</f>
        <v>1031.4514915656637</v>
      </c>
      <c r="AU86" s="36">
        <f>'Energie AMS'!AU86-'Energie AME'!AU86</f>
        <v>1127.007407986905</v>
      </c>
      <c r="AV86" s="36">
        <f>'Energie AMS'!AV86-'Energie AME'!AV86</f>
        <v>1222.9613455834133</v>
      </c>
      <c r="AW86" s="36">
        <f>'Energie AMS'!AW86-'Energie AME'!AW86</f>
        <v>1319.903108444289</v>
      </c>
      <c r="AX86" s="36">
        <f>'Energie AMS'!AX86-'Energie AME'!AX86</f>
        <v>1416.2702067626387</v>
      </c>
    </row>
    <row r="87" spans="1:50" x14ac:dyDescent="0.25">
      <c r="A87" s="165"/>
      <c r="B87" s="167"/>
      <c r="C87" t="s">
        <v>160</v>
      </c>
      <c r="D87" s="36">
        <f>'Energie AMS'!D87-'Energie AME'!D87</f>
        <v>0</v>
      </c>
      <c r="E87" s="36">
        <f>'Energie AMS'!E87-'Energie AME'!E87</f>
        <v>0</v>
      </c>
      <c r="F87" s="36">
        <f>'Energie AMS'!F87-'Energie AME'!F87</f>
        <v>0</v>
      </c>
      <c r="G87" s="36">
        <f>'Energie AMS'!G87-'Energie AME'!G87</f>
        <v>0</v>
      </c>
      <c r="H87" s="36">
        <f>'Energie AMS'!H87-'Energie AME'!H87</f>
        <v>0</v>
      </c>
      <c r="I87" s="36">
        <f>'Energie AMS'!I87-'Energie AME'!I87</f>
        <v>0</v>
      </c>
      <c r="J87" s="36">
        <f>'Energie AMS'!J87-'Energie AME'!J87</f>
        <v>0</v>
      </c>
      <c r="K87" s="36">
        <f>'Energie AMS'!K87-'Energie AME'!K87</f>
        <v>0</v>
      </c>
      <c r="L87" s="36">
        <f>'Energie AMS'!L87-'Energie AME'!L87</f>
        <v>0</v>
      </c>
      <c r="M87" s="36">
        <f>'Energie AMS'!M87-'Energie AME'!M87</f>
        <v>0</v>
      </c>
      <c r="N87" s="36">
        <f>'Energie AMS'!N87-'Energie AME'!N87</f>
        <v>0</v>
      </c>
      <c r="O87" s="36">
        <f>'Energie AMS'!O87-'Energie AME'!O87</f>
        <v>0</v>
      </c>
      <c r="P87" s="36">
        <f>'Energie AMS'!P87-'Energie AME'!P87</f>
        <v>0</v>
      </c>
      <c r="Q87" s="36">
        <f>'Energie AMS'!Q87-'Energie AME'!Q87</f>
        <v>0</v>
      </c>
      <c r="R87" s="36">
        <f>'Energie AMS'!R87-'Energie AME'!R87</f>
        <v>0</v>
      </c>
      <c r="S87" s="36">
        <f>'Energie AMS'!S87-'Energie AME'!S87</f>
        <v>0</v>
      </c>
      <c r="T87" s="36">
        <f>'Energie AMS'!T87-'Energie AME'!T87</f>
        <v>0</v>
      </c>
      <c r="U87" s="36">
        <f>'Energie AMS'!U87-'Energie AME'!U87</f>
        <v>0</v>
      </c>
      <c r="V87" s="36">
        <f>'Energie AMS'!V87-'Energie AME'!V87</f>
        <v>0</v>
      </c>
      <c r="W87" s="36">
        <f>'Energie AMS'!W87-'Energie AME'!W87</f>
        <v>-2.1990812709443617</v>
      </c>
      <c r="X87" s="36">
        <f>'Energie AMS'!X87-'Energie AME'!X87</f>
        <v>27.519329789216499</v>
      </c>
      <c r="Y87" s="36">
        <f>'Energie AMS'!Y87-'Energie AME'!Y87</f>
        <v>63.752799461174391</v>
      </c>
      <c r="Z87" s="36">
        <f>'Energie AMS'!Z87-'Energie AME'!Z87</f>
        <v>156.22866382311008</v>
      </c>
      <c r="AA87" s="36">
        <f>'Energie AMS'!AA87-'Energie AME'!AA87</f>
        <v>233.62218709172419</v>
      </c>
      <c r="AB87" s="36">
        <f>'Energie AMS'!AB87-'Energie AME'!AB87</f>
        <v>304.94199225288639</v>
      </c>
      <c r="AC87" s="36">
        <f>'Energie AMS'!AC87-'Energie AME'!AC87</f>
        <v>368.52360031258854</v>
      </c>
      <c r="AD87" s="36">
        <f>'Energie AMS'!AD87-'Energie AME'!AD87</f>
        <v>432.97609324424491</v>
      </c>
      <c r="AE87" s="36">
        <f>'Energie AMS'!AE87-'Energie AME'!AE87</f>
        <v>458.31505605419443</v>
      </c>
      <c r="AF87" s="36">
        <f>'Energie AMS'!AF87-'Energie AME'!AF87</f>
        <v>481.61231443472798</v>
      </c>
      <c r="AG87" s="36">
        <f>'Energie AMS'!AG87-'Energie AME'!AG87</f>
        <v>505.84095025800184</v>
      </c>
      <c r="AH87" s="36">
        <f>'Energie AMS'!AH87-'Energie AME'!AH87</f>
        <v>448.64553800116369</v>
      </c>
      <c r="AI87" s="36">
        <f>'Energie AMS'!AI87-'Energie AME'!AI87</f>
        <v>362.96328546889481</v>
      </c>
      <c r="AJ87" s="36">
        <f>'Energie AMS'!AJ87-'Energie AME'!AJ87</f>
        <v>311.28524570454351</v>
      </c>
      <c r="AK87" s="36">
        <f>'Energie AMS'!AK87-'Energie AME'!AK87</f>
        <v>275.15553782329675</v>
      </c>
      <c r="AL87" s="36">
        <f>'Energie AMS'!AL87-'Energie AME'!AL87</f>
        <v>238.70440597954394</v>
      </c>
      <c r="AM87" s="36">
        <f>'Energie AMS'!AM87-'Energie AME'!AM87</f>
        <v>204.07293802815798</v>
      </c>
      <c r="AN87" s="36">
        <f>'Energie AMS'!AN87-'Energie AME'!AN87</f>
        <v>174.39053280167991</v>
      </c>
      <c r="AO87" s="36">
        <f>'Energie AMS'!AO87-'Energie AME'!AO87</f>
        <v>153.988421424433</v>
      </c>
      <c r="AP87" s="36">
        <f>'Energie AMS'!AP87-'Energie AME'!AP87</f>
        <v>133.95456195327415</v>
      </c>
      <c r="AQ87" s="36">
        <f>'Energie AMS'!AQ87-'Energie AME'!AQ87</f>
        <v>113.53207440307506</v>
      </c>
      <c r="AR87" s="36">
        <f>'Energie AMS'!AR87-'Energie AME'!AR87</f>
        <v>92.845366202699097</v>
      </c>
      <c r="AS87" s="36">
        <f>'Energie AMS'!AS87-'Energie AME'!AS87</f>
        <v>69.82607038260403</v>
      </c>
      <c r="AT87" s="36">
        <f>'Energie AMS'!AT87-'Energie AME'!AT87</f>
        <v>83.964220579631274</v>
      </c>
      <c r="AU87" s="36">
        <f>'Energie AMS'!AU87-'Energie AME'!AU87</f>
        <v>97.720441620658221</v>
      </c>
      <c r="AV87" s="36">
        <f>'Energie AMS'!AV87-'Energie AME'!AV87</f>
        <v>112.39727953098145</v>
      </c>
      <c r="AW87" s="36">
        <f>'Energie AMS'!AW87-'Energie AME'!AW87</f>
        <v>127.9648376693317</v>
      </c>
      <c r="AX87" s="36">
        <f>'Energie AMS'!AX87-'Energie AME'!AX87</f>
        <v>143.22097312515643</v>
      </c>
    </row>
    <row r="88" spans="1:50" x14ac:dyDescent="0.25">
      <c r="A88" s="165"/>
      <c r="B88" s="167"/>
      <c r="C88" t="s">
        <v>237</v>
      </c>
      <c r="D88" s="36">
        <f>'Energie AMS'!D88-'Energie AME'!D88</f>
        <v>0</v>
      </c>
      <c r="E88" s="36">
        <f>'Energie AMS'!E88-'Energie AME'!E88</f>
        <v>0</v>
      </c>
      <c r="F88" s="36">
        <f>'Energie AMS'!F88-'Energie AME'!F88</f>
        <v>0</v>
      </c>
      <c r="G88" s="36">
        <f>'Energie AMS'!G88-'Energie AME'!G88</f>
        <v>0</v>
      </c>
      <c r="H88" s="36">
        <f>'Energie AMS'!H88-'Energie AME'!H88</f>
        <v>0</v>
      </c>
      <c r="I88" s="36">
        <f>'Energie AMS'!I88-'Energie AME'!I88</f>
        <v>0</v>
      </c>
      <c r="J88" s="36">
        <f>'Energie AMS'!J88-'Energie AME'!J88</f>
        <v>0</v>
      </c>
      <c r="K88" s="36">
        <f>'Energie AMS'!K88-'Energie AME'!K88</f>
        <v>0</v>
      </c>
      <c r="L88" s="36">
        <f>'Energie AMS'!L88-'Energie AME'!L88</f>
        <v>0</v>
      </c>
      <c r="M88" s="36">
        <f>'Energie AMS'!M88-'Energie AME'!M88</f>
        <v>0</v>
      </c>
      <c r="N88" s="36">
        <f>'Energie AMS'!N88-'Energie AME'!N88</f>
        <v>0</v>
      </c>
      <c r="O88" s="36">
        <f>'Energie AMS'!O88-'Energie AME'!O88</f>
        <v>0</v>
      </c>
      <c r="P88" s="36">
        <f>'Energie AMS'!P88-'Energie AME'!P88</f>
        <v>0</v>
      </c>
      <c r="Q88" s="36">
        <f>'Energie AMS'!Q88-'Energie AME'!Q88</f>
        <v>0</v>
      </c>
      <c r="R88" s="36">
        <f>'Energie AMS'!R88-'Energie AME'!R88</f>
        <v>0</v>
      </c>
      <c r="S88" s="36">
        <f>'Energie AMS'!S88-'Energie AME'!S88</f>
        <v>0</v>
      </c>
      <c r="T88" s="36">
        <f>'Energie AMS'!T88-'Energie AME'!T88</f>
        <v>0</v>
      </c>
      <c r="U88" s="36">
        <f>'Energie AMS'!U88-'Energie AME'!U88</f>
        <v>0</v>
      </c>
      <c r="V88" s="36">
        <f>'Energie AMS'!V88-'Energie AME'!V88</f>
        <v>0</v>
      </c>
      <c r="W88" s="36">
        <f>'Energie AMS'!W88-'Energie AME'!W88</f>
        <v>-6.189311585368614</v>
      </c>
      <c r="X88" s="36">
        <f>'Energie AMS'!X88-'Energie AME'!X88</f>
        <v>9.8819155414319084</v>
      </c>
      <c r="Y88" s="36">
        <f>'Energie AMS'!Y88-'Energie AME'!Y88</f>
        <v>34.953467837789049</v>
      </c>
      <c r="Z88" s="36">
        <f>'Energie AMS'!Z88-'Energie AME'!Z88</f>
        <v>56.2459493876338</v>
      </c>
      <c r="AA88" s="36">
        <f>'Energie AMS'!AA88-'Energie AME'!AA88</f>
        <v>37.208269430935388</v>
      </c>
      <c r="AB88" s="36">
        <f>'Energie AMS'!AB88-'Energie AME'!AB88</f>
        <v>13.581528903984463</v>
      </c>
      <c r="AC88" s="36">
        <f>'Energie AMS'!AC88-'Energie AME'!AC88</f>
        <v>-12.06367663411902</v>
      </c>
      <c r="AD88" s="36">
        <f>'Energie AMS'!AD88-'Energie AME'!AD88</f>
        <v>-31.952324046137392</v>
      </c>
      <c r="AE88" s="36">
        <f>'Energie AMS'!AE88-'Energie AME'!AE88</f>
        <v>-26.885697776857569</v>
      </c>
      <c r="AF88" s="36">
        <f>'Energie AMS'!AF88-'Energie AME'!AF88</f>
        <v>-17.421429371807108</v>
      </c>
      <c r="AG88" s="36">
        <f>'Energie AMS'!AG88-'Energie AME'!AG88</f>
        <v>-7.4093464201728239</v>
      </c>
      <c r="AH88" s="36">
        <f>'Energie AMS'!AH88-'Energie AME'!AH88</f>
        <v>-64.114407290726604</v>
      </c>
      <c r="AI88" s="36">
        <f>'Energie AMS'!AI88-'Energie AME'!AI88</f>
        <v>-137.10215424206376</v>
      </c>
      <c r="AJ88" s="36">
        <f>'Energie AMS'!AJ88-'Energie AME'!AJ88</f>
        <v>-172.16933830013249</v>
      </c>
      <c r="AK88" s="36">
        <f>'Energie AMS'!AK88-'Energie AME'!AK88</f>
        <v>-194.36421631029066</v>
      </c>
      <c r="AL88" s="36">
        <f>'Energie AMS'!AL88-'Energie AME'!AL88</f>
        <v>-217.18743909272916</v>
      </c>
      <c r="AM88" s="36">
        <f>'Energie AMS'!AM88-'Energie AME'!AM88</f>
        <v>-232.15252181957703</v>
      </c>
      <c r="AN88" s="36">
        <f>'Energie AMS'!AN88-'Energie AME'!AN88</f>
        <v>-244.07991239422131</v>
      </c>
      <c r="AO88" s="36">
        <f>'Energie AMS'!AO88-'Energie AME'!AO88</f>
        <v>-244.61518102081777</v>
      </c>
      <c r="AP88" s="36">
        <f>'Energie AMS'!AP88-'Energie AME'!AP88</f>
        <v>-244.60386314595462</v>
      </c>
      <c r="AQ88" s="36">
        <f>'Energie AMS'!AQ88-'Energie AME'!AQ88</f>
        <v>-244.96816588974957</v>
      </c>
      <c r="AR88" s="36">
        <f>'Energie AMS'!AR88-'Energie AME'!AR88</f>
        <v>-245.66168160810048</v>
      </c>
      <c r="AS88" s="36">
        <f>'Energie AMS'!AS88-'Energie AME'!AS88</f>
        <v>-247.66937270965877</v>
      </c>
      <c r="AT88" s="36">
        <f>'Energie AMS'!AT88-'Energie AME'!AT88</f>
        <v>-252.52226400208247</v>
      </c>
      <c r="AU88" s="36">
        <f>'Energie AMS'!AU88-'Energie AME'!AU88</f>
        <v>-260.00319862693846</v>
      </c>
      <c r="AV88" s="36">
        <f>'Energie AMS'!AV88-'Energie AME'!AV88</f>
        <v>-267.11430669886681</v>
      </c>
      <c r="AW88" s="36">
        <f>'Energie AMS'!AW88-'Energie AME'!AW88</f>
        <v>-273.71501434540551</v>
      </c>
      <c r="AX88" s="36">
        <f>'Energie AMS'!AX88-'Energie AME'!AX88</f>
        <v>-280.45744068278168</v>
      </c>
    </row>
    <row r="89" spans="1:50" x14ac:dyDescent="0.25">
      <c r="A89" s="165"/>
      <c r="B89" s="167"/>
      <c r="C89" t="s">
        <v>161</v>
      </c>
      <c r="D89" s="36">
        <f>'Energie AMS'!D89-'Energie AME'!D89</f>
        <v>0</v>
      </c>
      <c r="E89" s="36">
        <f>'Energie AMS'!E89-'Energie AME'!E89</f>
        <v>0</v>
      </c>
      <c r="F89" s="36">
        <f>'Energie AMS'!F89-'Energie AME'!F89</f>
        <v>0</v>
      </c>
      <c r="G89" s="36">
        <f>'Energie AMS'!G89-'Energie AME'!G89</f>
        <v>0</v>
      </c>
      <c r="H89" s="36">
        <f>'Energie AMS'!H89-'Energie AME'!H89</f>
        <v>0</v>
      </c>
      <c r="I89" s="36">
        <f>'Energie AMS'!I89-'Energie AME'!I89</f>
        <v>0</v>
      </c>
      <c r="J89" s="36">
        <f>'Energie AMS'!J89-'Energie AME'!J89</f>
        <v>0</v>
      </c>
      <c r="K89" s="36">
        <f>'Energie AMS'!K89-'Energie AME'!K89</f>
        <v>0</v>
      </c>
      <c r="L89" s="36">
        <f>'Energie AMS'!L89-'Energie AME'!L89</f>
        <v>0</v>
      </c>
      <c r="M89" s="36">
        <f>'Energie AMS'!M89-'Energie AME'!M89</f>
        <v>0</v>
      </c>
      <c r="N89" s="36">
        <f>'Energie AMS'!N89-'Energie AME'!N89</f>
        <v>0</v>
      </c>
      <c r="O89" s="36">
        <f>'Energie AMS'!O89-'Energie AME'!O89</f>
        <v>0</v>
      </c>
      <c r="P89" s="36">
        <f>'Energie AMS'!P89-'Energie AME'!P89</f>
        <v>0</v>
      </c>
      <c r="Q89" s="36">
        <f>'Energie AMS'!Q89-'Energie AME'!Q89</f>
        <v>0</v>
      </c>
      <c r="R89" s="36">
        <f>'Energie AMS'!R89-'Energie AME'!R89</f>
        <v>0</v>
      </c>
      <c r="S89" s="36">
        <f>'Energie AMS'!S89-'Energie AME'!S89</f>
        <v>0</v>
      </c>
      <c r="T89" s="36">
        <f>'Energie AMS'!T89-'Energie AME'!T89</f>
        <v>0</v>
      </c>
      <c r="U89" s="36">
        <f>'Energie AMS'!U89-'Energie AME'!U89</f>
        <v>0</v>
      </c>
      <c r="V89" s="36">
        <f>'Energie AMS'!V89-'Energie AME'!V89</f>
        <v>0</v>
      </c>
      <c r="W89" s="36">
        <f>'Energie AMS'!W89-'Energie AME'!W89</f>
        <v>-7.7597315778177745</v>
      </c>
      <c r="X89" s="36">
        <f>'Energie AMS'!X89-'Energie AME'!X89</f>
        <v>-62.682851903978758</v>
      </c>
      <c r="Y89" s="36">
        <f>'Energie AMS'!Y89-'Energie AME'!Y89</f>
        <v>-124.57727124266682</v>
      </c>
      <c r="Z89" s="36">
        <f>'Energie AMS'!Z89-'Energie AME'!Z89</f>
        <v>-160.29004962016108</v>
      </c>
      <c r="AA89" s="36">
        <f>'Energie AMS'!AA89-'Energie AME'!AA89</f>
        <v>-200.52990372282687</v>
      </c>
      <c r="AB89" s="36">
        <f>'Energie AMS'!AB89-'Energie AME'!AB89</f>
        <v>-240.11636393372186</v>
      </c>
      <c r="AC89" s="36">
        <f>'Energie AMS'!AC89-'Energie AME'!AC89</f>
        <v>-278.39977929423856</v>
      </c>
      <c r="AD89" s="36">
        <f>'Energie AMS'!AD89-'Energie AME'!AD89</f>
        <v>-315.48104128891327</v>
      </c>
      <c r="AE89" s="36">
        <f>'Energie AMS'!AE89-'Energie AME'!AE89</f>
        <v>-312.6535832431137</v>
      </c>
      <c r="AF89" s="36">
        <f>'Energie AMS'!AF89-'Energie AME'!AF89</f>
        <v>-305.30638694362989</v>
      </c>
      <c r="AG89" s="36">
        <f>'Energie AMS'!AG89-'Energie AME'!AG89</f>
        <v>-297.97658986993616</v>
      </c>
      <c r="AH89" s="36">
        <f>'Energie AMS'!AH89-'Energie AME'!AH89</f>
        <v>-305.03093413627317</v>
      </c>
      <c r="AI89" s="36">
        <f>'Energie AMS'!AI89-'Energie AME'!AI89</f>
        <v>-315.82099369383241</v>
      </c>
      <c r="AJ89" s="36">
        <f>'Energie AMS'!AJ89-'Energie AME'!AJ89</f>
        <v>-338.2227753897314</v>
      </c>
      <c r="AK89" s="36">
        <f>'Energie AMS'!AK89-'Energie AME'!AK89</f>
        <v>-360.46316033164686</v>
      </c>
      <c r="AL89" s="36">
        <f>'Energie AMS'!AL89-'Energie AME'!AL89</f>
        <v>-382.57996843084459</v>
      </c>
      <c r="AM89" s="36">
        <f>'Energie AMS'!AM89-'Energie AME'!AM89</f>
        <v>-399.16494359694934</v>
      </c>
      <c r="AN89" s="36">
        <f>'Energie AMS'!AN89-'Energie AME'!AN89</f>
        <v>-416.04896213257746</v>
      </c>
      <c r="AO89" s="36">
        <f>'Energie AMS'!AO89-'Energie AME'!AO89</f>
        <v>-428.0892868704758</v>
      </c>
      <c r="AP89" s="36">
        <f>'Energie AMS'!AP89-'Energie AME'!AP89</f>
        <v>-435.56169293746132</v>
      </c>
      <c r="AQ89" s="36">
        <f>'Energie AMS'!AQ89-'Energie AME'!AQ89</f>
        <v>-442.41374167955746</v>
      </c>
      <c r="AR89" s="36">
        <f>'Energie AMS'!AR89-'Energie AME'!AR89</f>
        <v>-449.35817098697038</v>
      </c>
      <c r="AS89" s="36">
        <f>'Energie AMS'!AS89-'Energie AME'!AS89</f>
        <v>-456.37297286180154</v>
      </c>
      <c r="AT89" s="36">
        <f>'Energie AMS'!AT89-'Energie AME'!AT89</f>
        <v>-459.7494047453078</v>
      </c>
      <c r="AU89" s="36">
        <f>'Energie AMS'!AU89-'Energie AME'!AU89</f>
        <v>-465.07295357556472</v>
      </c>
      <c r="AV89" s="36">
        <f>'Energie AMS'!AV89-'Energie AME'!AV89</f>
        <v>-470.49793254904557</v>
      </c>
      <c r="AW89" s="36">
        <f>'Energie AMS'!AW89-'Energie AME'!AW89</f>
        <v>-475.80842089223495</v>
      </c>
      <c r="AX89" s="36">
        <f>'Energie AMS'!AX89-'Energie AME'!AX89</f>
        <v>-481.46041326601812</v>
      </c>
    </row>
    <row r="90" spans="1:50" x14ac:dyDescent="0.25">
      <c r="A90" s="165"/>
      <c r="B90" s="168" t="s">
        <v>313</v>
      </c>
      <c r="C90" t="s">
        <v>162</v>
      </c>
      <c r="D90" s="36">
        <f>'Energie AMS'!D90-'Energie AME'!D90</f>
        <v>0</v>
      </c>
      <c r="E90" s="36">
        <f>'Energie AMS'!E90-'Energie AME'!E90</f>
        <v>0</v>
      </c>
      <c r="F90" s="36">
        <f>'Energie AMS'!F90-'Energie AME'!F90</f>
        <v>0</v>
      </c>
      <c r="G90" s="36">
        <f>'Energie AMS'!G90-'Energie AME'!G90</f>
        <v>0</v>
      </c>
      <c r="H90" s="36">
        <f>'Energie AMS'!H90-'Energie AME'!H90</f>
        <v>0</v>
      </c>
      <c r="I90" s="36">
        <f>'Energie AMS'!I90-'Energie AME'!I90</f>
        <v>0</v>
      </c>
      <c r="J90" s="36">
        <f>'Energie AMS'!J90-'Energie AME'!J90</f>
        <v>0</v>
      </c>
      <c r="K90" s="36">
        <f>'Energie AMS'!K90-'Energie AME'!K90</f>
        <v>0</v>
      </c>
      <c r="L90" s="36">
        <f>'Energie AMS'!L90-'Energie AME'!L90</f>
        <v>0</v>
      </c>
      <c r="M90" s="36">
        <f>'Energie AMS'!M90-'Energie AME'!M90</f>
        <v>0</v>
      </c>
      <c r="N90" s="36">
        <f>'Energie AMS'!N90-'Energie AME'!N90</f>
        <v>0</v>
      </c>
      <c r="O90" s="36">
        <f>'Energie AMS'!O90-'Energie AME'!O90</f>
        <v>0</v>
      </c>
      <c r="P90" s="36">
        <f>'Energie AMS'!P90-'Energie AME'!P90</f>
        <v>0</v>
      </c>
      <c r="Q90" s="36">
        <f>'Energie AMS'!Q90-'Energie AME'!Q90</f>
        <v>0</v>
      </c>
      <c r="R90" s="36">
        <f>'Energie AMS'!R90-'Energie AME'!R90</f>
        <v>0</v>
      </c>
      <c r="S90" s="36">
        <f>'Energie AMS'!S90-'Energie AME'!S90</f>
        <v>0</v>
      </c>
      <c r="T90" s="36">
        <f>'Energie AMS'!T90-'Energie AME'!T90</f>
        <v>0</v>
      </c>
      <c r="U90" s="36">
        <f>'Energie AMS'!U90-'Energie AME'!U90</f>
        <v>0</v>
      </c>
      <c r="V90" s="36">
        <f>'Energie AMS'!V90-'Energie AME'!V90</f>
        <v>0</v>
      </c>
      <c r="W90" s="36">
        <f>'Energie AMS'!W90-'Energie AME'!W90</f>
        <v>-93.67259219431071</v>
      </c>
      <c r="X90" s="36">
        <f>'Energie AMS'!X90-'Energie AME'!X90</f>
        <v>-618.14552318761525</v>
      </c>
      <c r="Y90" s="36">
        <f>'Energie AMS'!Y90-'Energie AME'!Y90</f>
        <v>-1480.7848645423328</v>
      </c>
      <c r="Z90" s="36">
        <f>'Energie AMS'!Z90-'Energie AME'!Z90</f>
        <v>-1990.01630711906</v>
      </c>
      <c r="AA90" s="36">
        <f>'Energie AMS'!AA90-'Energie AME'!AA90</f>
        <v>-2587.9829437550143</v>
      </c>
      <c r="AB90" s="36">
        <f>'Energie AMS'!AB90-'Energie AME'!AB90</f>
        <v>-3228.256638987219</v>
      </c>
      <c r="AC90" s="36">
        <f>'Energie AMS'!AC90-'Energie AME'!AC90</f>
        <v>-4065.0599066475261</v>
      </c>
      <c r="AD90" s="36">
        <f>'Energie AMS'!AD90-'Energie AME'!AD90</f>
        <v>-4878.2649150141151</v>
      </c>
      <c r="AE90" s="36">
        <f>'Energie AMS'!AE90-'Energie AME'!AE90</f>
        <v>-5890.0526364532707</v>
      </c>
      <c r="AF90" s="36">
        <f>'Energie AMS'!AF90-'Energie AME'!AF90</f>
        <v>-6818.1386684460722</v>
      </c>
      <c r="AG90" s="36">
        <f>'Energie AMS'!AG90-'Energie AME'!AG90</f>
        <v>-7659.5779789638291</v>
      </c>
      <c r="AH90" s="36">
        <f>'Energie AMS'!AH90-'Energie AME'!AH90</f>
        <v>-8124.1747384922783</v>
      </c>
      <c r="AI90" s="36">
        <f>'Energie AMS'!AI90-'Energie AME'!AI90</f>
        <v>-8542.2134125908487</v>
      </c>
      <c r="AJ90" s="36">
        <f>'Energie AMS'!AJ90-'Energie AME'!AJ90</f>
        <v>-8958.5870179003505</v>
      </c>
      <c r="AK90" s="36">
        <f>'Energie AMS'!AK90-'Energie AME'!AK90</f>
        <v>-9333.659728273431</v>
      </c>
      <c r="AL90" s="36">
        <f>'Energie AMS'!AL90-'Energie AME'!AL90</f>
        <v>-9683.9524361600343</v>
      </c>
      <c r="AM90" s="36">
        <f>'Energie AMS'!AM90-'Energie AME'!AM90</f>
        <v>-9170.5684581057503</v>
      </c>
      <c r="AN90" s="36">
        <f>'Energie AMS'!AN90-'Energie AME'!AN90</f>
        <v>-8655.9489718778859</v>
      </c>
      <c r="AO90" s="36">
        <f>'Energie AMS'!AO90-'Energie AME'!AO90</f>
        <v>-9149.3981041234874</v>
      </c>
      <c r="AP90" s="36">
        <f>'Energie AMS'!AP90-'Energie AME'!AP90</f>
        <v>-9602.3411225736654</v>
      </c>
      <c r="AQ90" s="36">
        <f>'Energie AMS'!AQ90-'Energie AME'!AQ90</f>
        <v>-10016.18242001468</v>
      </c>
      <c r="AR90" s="36">
        <f>'Energie AMS'!AR90-'Energie AME'!AR90</f>
        <v>-10407.036467889873</v>
      </c>
      <c r="AS90" s="36">
        <f>'Energie AMS'!AS90-'Energie AME'!AS90</f>
        <v>-10778.916288487784</v>
      </c>
      <c r="AT90" s="36">
        <f>'Energie AMS'!AT90-'Energie AME'!AT90</f>
        <v>-10486.521070051651</v>
      </c>
      <c r="AU90" s="36">
        <f>'Energie AMS'!AU90-'Energie AME'!AU90</f>
        <v>-10192.9913474205</v>
      </c>
      <c r="AV90" s="36">
        <f>'Energie AMS'!AV90-'Energie AME'!AV90</f>
        <v>-9912.9352790983958</v>
      </c>
      <c r="AW90" s="36">
        <f>'Energie AMS'!AW90-'Energie AME'!AW90</f>
        <v>-9641.9652125424218</v>
      </c>
      <c r="AX90" s="36">
        <f>'Energie AMS'!AX90-'Energie AME'!AX90</f>
        <v>-9381.2927500822698</v>
      </c>
    </row>
    <row r="91" spans="1:50" x14ac:dyDescent="0.25">
      <c r="A91" s="165"/>
      <c r="B91" s="168"/>
      <c r="C91" t="s">
        <v>163</v>
      </c>
      <c r="D91" s="36">
        <f>'Energie AMS'!D91-'Energie AME'!D91</f>
        <v>0</v>
      </c>
      <c r="E91" s="36">
        <f>'Energie AMS'!E91-'Energie AME'!E91</f>
        <v>0</v>
      </c>
      <c r="F91" s="36">
        <f>'Energie AMS'!F91-'Energie AME'!F91</f>
        <v>0</v>
      </c>
      <c r="G91" s="36">
        <f>'Energie AMS'!G91-'Energie AME'!G91</f>
        <v>0</v>
      </c>
      <c r="H91" s="36">
        <f>'Energie AMS'!H91-'Energie AME'!H91</f>
        <v>0</v>
      </c>
      <c r="I91" s="36">
        <f>'Energie AMS'!I91-'Energie AME'!I91</f>
        <v>0</v>
      </c>
      <c r="J91" s="36">
        <f>'Energie AMS'!J91-'Energie AME'!J91</f>
        <v>0</v>
      </c>
      <c r="K91" s="36">
        <f>'Energie AMS'!K91-'Energie AME'!K91</f>
        <v>0</v>
      </c>
      <c r="L91" s="36">
        <f>'Energie AMS'!L91-'Energie AME'!L91</f>
        <v>0</v>
      </c>
      <c r="M91" s="36">
        <f>'Energie AMS'!M91-'Energie AME'!M91</f>
        <v>0</v>
      </c>
      <c r="N91" s="36">
        <f>'Energie AMS'!N91-'Energie AME'!N91</f>
        <v>0</v>
      </c>
      <c r="O91" s="36">
        <f>'Energie AMS'!O91-'Energie AME'!O91</f>
        <v>0</v>
      </c>
      <c r="P91" s="36">
        <f>'Energie AMS'!P91-'Energie AME'!P91</f>
        <v>0</v>
      </c>
      <c r="Q91" s="36">
        <f>'Energie AMS'!Q91-'Energie AME'!Q91</f>
        <v>0</v>
      </c>
      <c r="R91" s="36">
        <f>'Energie AMS'!R91-'Energie AME'!R91</f>
        <v>0</v>
      </c>
      <c r="S91" s="36">
        <f>'Energie AMS'!S91-'Energie AME'!S91</f>
        <v>0</v>
      </c>
      <c r="T91" s="36">
        <f>'Energie AMS'!T91-'Energie AME'!T91</f>
        <v>0</v>
      </c>
      <c r="U91" s="36">
        <f>'Energie AMS'!U91-'Energie AME'!U91</f>
        <v>0</v>
      </c>
      <c r="V91" s="36">
        <f>'Energie AMS'!V91-'Energie AME'!V91</f>
        <v>0</v>
      </c>
      <c r="W91" s="36">
        <f>'Energie AMS'!W91-'Energie AME'!W91</f>
        <v>0</v>
      </c>
      <c r="X91" s="36">
        <f>'Energie AMS'!X91-'Energie AME'!X91</f>
        <v>0</v>
      </c>
      <c r="Y91" s="36">
        <f>'Energie AMS'!Y91-'Energie AME'!Y91</f>
        <v>0</v>
      </c>
      <c r="Z91" s="36">
        <f>'Energie AMS'!Z91-'Energie AME'!Z91</f>
        <v>0</v>
      </c>
      <c r="AA91" s="36">
        <f>'Energie AMS'!AA91-'Energie AME'!AA91</f>
        <v>0</v>
      </c>
      <c r="AB91" s="36">
        <f>'Energie AMS'!AB91-'Energie AME'!AB91</f>
        <v>0</v>
      </c>
      <c r="AC91" s="36">
        <f>'Energie AMS'!AC91-'Energie AME'!AC91</f>
        <v>0</v>
      </c>
      <c r="AD91" s="36">
        <f>'Energie AMS'!AD91-'Energie AME'!AD91</f>
        <v>0</v>
      </c>
      <c r="AE91" s="36">
        <f>'Energie AMS'!AE91-'Energie AME'!AE91</f>
        <v>0</v>
      </c>
      <c r="AF91" s="36">
        <f>'Energie AMS'!AF91-'Energie AME'!AF91</f>
        <v>0</v>
      </c>
      <c r="AG91" s="36">
        <f>'Energie AMS'!AG91-'Energie AME'!AG91</f>
        <v>0</v>
      </c>
      <c r="AH91" s="36">
        <f>'Energie AMS'!AH91-'Energie AME'!AH91</f>
        <v>0</v>
      </c>
      <c r="AI91" s="36">
        <f>'Energie AMS'!AI91-'Energie AME'!AI91</f>
        <v>0</v>
      </c>
      <c r="AJ91" s="36">
        <f>'Energie AMS'!AJ91-'Energie AME'!AJ91</f>
        <v>0</v>
      </c>
      <c r="AK91" s="36">
        <f>'Energie AMS'!AK91-'Energie AME'!AK91</f>
        <v>0</v>
      </c>
      <c r="AL91" s="36">
        <f>'Energie AMS'!AL91-'Energie AME'!AL91</f>
        <v>0</v>
      </c>
      <c r="AM91" s="36">
        <f>'Energie AMS'!AM91-'Energie AME'!AM91</f>
        <v>0</v>
      </c>
      <c r="AN91" s="36">
        <f>'Energie AMS'!AN91-'Energie AME'!AN91</f>
        <v>0</v>
      </c>
      <c r="AO91" s="36">
        <f>'Energie AMS'!AO91-'Energie AME'!AO91</f>
        <v>0</v>
      </c>
      <c r="AP91" s="36">
        <f>'Energie AMS'!AP91-'Energie AME'!AP91</f>
        <v>0</v>
      </c>
      <c r="AQ91" s="36">
        <f>'Energie AMS'!AQ91-'Energie AME'!AQ91</f>
        <v>0</v>
      </c>
      <c r="AR91" s="36">
        <f>'Energie AMS'!AR91-'Energie AME'!AR91</f>
        <v>0</v>
      </c>
      <c r="AS91" s="36">
        <f>'Energie AMS'!AS91-'Energie AME'!AS91</f>
        <v>0</v>
      </c>
      <c r="AT91" s="36">
        <f>'Energie AMS'!AT91-'Energie AME'!AT91</f>
        <v>0</v>
      </c>
      <c r="AU91" s="36">
        <f>'Energie AMS'!AU91-'Energie AME'!AU91</f>
        <v>0</v>
      </c>
      <c r="AV91" s="36">
        <f>'Energie AMS'!AV91-'Energie AME'!AV91</f>
        <v>0</v>
      </c>
      <c r="AW91" s="36">
        <f>'Energie AMS'!AW91-'Energie AME'!AW91</f>
        <v>0</v>
      </c>
      <c r="AX91" s="36">
        <f>'Energie AMS'!AX91-'Energie AME'!AX91</f>
        <v>0</v>
      </c>
    </row>
    <row r="92" spans="1:50" x14ac:dyDescent="0.25">
      <c r="A92" s="165"/>
      <c r="B92" s="168"/>
      <c r="C92" t="s">
        <v>164</v>
      </c>
      <c r="D92" s="36">
        <f>'Energie AMS'!D92-'Energie AME'!D92</f>
        <v>0</v>
      </c>
      <c r="E92" s="36">
        <f>'Energie AMS'!E92-'Energie AME'!E92</f>
        <v>0</v>
      </c>
      <c r="F92" s="36">
        <f>'Energie AMS'!F92-'Energie AME'!F92</f>
        <v>0</v>
      </c>
      <c r="G92" s="36">
        <f>'Energie AMS'!G92-'Energie AME'!G92</f>
        <v>0</v>
      </c>
      <c r="H92" s="36">
        <f>'Energie AMS'!H92-'Energie AME'!H92</f>
        <v>0</v>
      </c>
      <c r="I92" s="36">
        <f>'Energie AMS'!I92-'Energie AME'!I92</f>
        <v>0</v>
      </c>
      <c r="J92" s="36">
        <f>'Energie AMS'!J92-'Energie AME'!J92</f>
        <v>0</v>
      </c>
      <c r="K92" s="36">
        <f>'Energie AMS'!K92-'Energie AME'!K92</f>
        <v>0</v>
      </c>
      <c r="L92" s="36">
        <f>'Energie AMS'!L92-'Energie AME'!L92</f>
        <v>0</v>
      </c>
      <c r="M92" s="36">
        <f>'Energie AMS'!M92-'Energie AME'!M92</f>
        <v>0</v>
      </c>
      <c r="N92" s="36">
        <f>'Energie AMS'!N92-'Energie AME'!N92</f>
        <v>0</v>
      </c>
      <c r="O92" s="36">
        <f>'Energie AMS'!O92-'Energie AME'!O92</f>
        <v>0</v>
      </c>
      <c r="P92" s="36">
        <f>'Energie AMS'!P92-'Energie AME'!P92</f>
        <v>0</v>
      </c>
      <c r="Q92" s="36">
        <f>'Energie AMS'!Q92-'Energie AME'!Q92</f>
        <v>0</v>
      </c>
      <c r="R92" s="36">
        <f>'Energie AMS'!R92-'Energie AME'!R92</f>
        <v>0</v>
      </c>
      <c r="S92" s="36">
        <f>'Energie AMS'!S92-'Energie AME'!S92</f>
        <v>0</v>
      </c>
      <c r="T92" s="36">
        <f>'Energie AMS'!T92-'Energie AME'!T92</f>
        <v>0</v>
      </c>
      <c r="U92" s="36">
        <f>'Energie AMS'!U92-'Energie AME'!U92</f>
        <v>0</v>
      </c>
      <c r="V92" s="36">
        <f>'Energie AMS'!V92-'Energie AME'!V92</f>
        <v>0</v>
      </c>
      <c r="W92" s="36">
        <f>'Energie AMS'!W92-'Energie AME'!W92</f>
        <v>0</v>
      </c>
      <c r="X92" s="36">
        <f>'Energie AMS'!X92-'Energie AME'!X92</f>
        <v>0</v>
      </c>
      <c r="Y92" s="36">
        <f>'Energie AMS'!Y92-'Energie AME'!Y92</f>
        <v>0</v>
      </c>
      <c r="Z92" s="36">
        <f>'Energie AMS'!Z92-'Energie AME'!Z92</f>
        <v>0</v>
      </c>
      <c r="AA92" s="36">
        <f>'Energie AMS'!AA92-'Energie AME'!AA92</f>
        <v>0</v>
      </c>
      <c r="AB92" s="36">
        <f>'Energie AMS'!AB92-'Energie AME'!AB92</f>
        <v>0</v>
      </c>
      <c r="AC92" s="36">
        <f>'Energie AMS'!AC92-'Energie AME'!AC92</f>
        <v>0</v>
      </c>
      <c r="AD92" s="36">
        <f>'Energie AMS'!AD92-'Energie AME'!AD92</f>
        <v>0</v>
      </c>
      <c r="AE92" s="36">
        <f>'Energie AMS'!AE92-'Energie AME'!AE92</f>
        <v>0</v>
      </c>
      <c r="AF92" s="36">
        <f>'Energie AMS'!AF92-'Energie AME'!AF92</f>
        <v>0</v>
      </c>
      <c r="AG92" s="36">
        <f>'Energie AMS'!AG92-'Energie AME'!AG92</f>
        <v>0</v>
      </c>
      <c r="AH92" s="36">
        <f>'Energie AMS'!AH92-'Energie AME'!AH92</f>
        <v>0</v>
      </c>
      <c r="AI92" s="36">
        <f>'Energie AMS'!AI92-'Energie AME'!AI92</f>
        <v>0</v>
      </c>
      <c r="AJ92" s="36">
        <f>'Energie AMS'!AJ92-'Energie AME'!AJ92</f>
        <v>0</v>
      </c>
      <c r="AK92" s="36">
        <f>'Energie AMS'!AK92-'Energie AME'!AK92</f>
        <v>0</v>
      </c>
      <c r="AL92" s="36">
        <f>'Energie AMS'!AL92-'Energie AME'!AL92</f>
        <v>0</v>
      </c>
      <c r="AM92" s="36">
        <f>'Energie AMS'!AM92-'Energie AME'!AM92</f>
        <v>0</v>
      </c>
      <c r="AN92" s="36">
        <f>'Energie AMS'!AN92-'Energie AME'!AN92</f>
        <v>0</v>
      </c>
      <c r="AO92" s="36">
        <f>'Energie AMS'!AO92-'Energie AME'!AO92</f>
        <v>0</v>
      </c>
      <c r="AP92" s="36">
        <f>'Energie AMS'!AP92-'Energie AME'!AP92</f>
        <v>0</v>
      </c>
      <c r="AQ92" s="36">
        <f>'Energie AMS'!AQ92-'Energie AME'!AQ92</f>
        <v>0</v>
      </c>
      <c r="AR92" s="36">
        <f>'Energie AMS'!AR92-'Energie AME'!AR92</f>
        <v>0</v>
      </c>
      <c r="AS92" s="36">
        <f>'Energie AMS'!AS92-'Energie AME'!AS92</f>
        <v>0</v>
      </c>
      <c r="AT92" s="36">
        <f>'Energie AMS'!AT92-'Energie AME'!AT92</f>
        <v>0</v>
      </c>
      <c r="AU92" s="36">
        <f>'Energie AMS'!AU92-'Energie AME'!AU92</f>
        <v>0</v>
      </c>
      <c r="AV92" s="36">
        <f>'Energie AMS'!AV92-'Energie AME'!AV92</f>
        <v>0</v>
      </c>
      <c r="AW92" s="36">
        <f>'Energie AMS'!AW92-'Energie AME'!AW92</f>
        <v>0</v>
      </c>
      <c r="AX92" s="36">
        <f>'Energie AMS'!AX92-'Energie AME'!AX92</f>
        <v>0</v>
      </c>
    </row>
    <row r="93" spans="1:50" x14ac:dyDescent="0.25">
      <c r="A93" s="165"/>
      <c r="B93" s="168"/>
      <c r="C93" t="s">
        <v>165</v>
      </c>
      <c r="D93" s="36">
        <f>'Energie AMS'!D93-'Energie AME'!D93</f>
        <v>0</v>
      </c>
      <c r="E93" s="36">
        <f>'Energie AMS'!E93-'Energie AME'!E93</f>
        <v>0</v>
      </c>
      <c r="F93" s="36">
        <f>'Energie AMS'!F93-'Energie AME'!F93</f>
        <v>0</v>
      </c>
      <c r="G93" s="36">
        <f>'Energie AMS'!G93-'Energie AME'!G93</f>
        <v>0</v>
      </c>
      <c r="H93" s="36">
        <f>'Energie AMS'!H93-'Energie AME'!H93</f>
        <v>0</v>
      </c>
      <c r="I93" s="36">
        <f>'Energie AMS'!I93-'Energie AME'!I93</f>
        <v>0</v>
      </c>
      <c r="J93" s="36">
        <f>'Energie AMS'!J93-'Energie AME'!J93</f>
        <v>0</v>
      </c>
      <c r="K93" s="36">
        <f>'Energie AMS'!K93-'Energie AME'!K93</f>
        <v>0</v>
      </c>
      <c r="L93" s="36">
        <f>'Energie AMS'!L93-'Energie AME'!L93</f>
        <v>0</v>
      </c>
      <c r="M93" s="36">
        <f>'Energie AMS'!M93-'Energie AME'!M93</f>
        <v>0</v>
      </c>
      <c r="N93" s="36">
        <f>'Energie AMS'!N93-'Energie AME'!N93</f>
        <v>0</v>
      </c>
      <c r="O93" s="36">
        <f>'Energie AMS'!O93-'Energie AME'!O93</f>
        <v>0</v>
      </c>
      <c r="P93" s="36">
        <f>'Energie AMS'!P93-'Energie AME'!P93</f>
        <v>0</v>
      </c>
      <c r="Q93" s="36">
        <f>'Energie AMS'!Q93-'Energie AME'!Q93</f>
        <v>0</v>
      </c>
      <c r="R93" s="36">
        <f>'Energie AMS'!R93-'Energie AME'!R93</f>
        <v>0</v>
      </c>
      <c r="S93" s="36">
        <f>'Energie AMS'!S93-'Energie AME'!S93</f>
        <v>0</v>
      </c>
      <c r="T93" s="36">
        <f>'Energie AMS'!T93-'Energie AME'!T93</f>
        <v>0</v>
      </c>
      <c r="U93" s="36">
        <f>'Energie AMS'!U93-'Energie AME'!U93</f>
        <v>0</v>
      </c>
      <c r="V93" s="36">
        <f>'Energie AMS'!V93-'Energie AME'!V93</f>
        <v>0</v>
      </c>
      <c r="W93" s="36">
        <f>'Energie AMS'!W93-'Energie AME'!W93</f>
        <v>0</v>
      </c>
      <c r="X93" s="36">
        <f>'Energie AMS'!X93-'Energie AME'!X93</f>
        <v>0</v>
      </c>
      <c r="Y93" s="36">
        <f>'Energie AMS'!Y93-'Energie AME'!Y93</f>
        <v>0</v>
      </c>
      <c r="Z93" s="36">
        <f>'Energie AMS'!Z93-'Energie AME'!Z93</f>
        <v>0</v>
      </c>
      <c r="AA93" s="36">
        <f>'Energie AMS'!AA93-'Energie AME'!AA93</f>
        <v>0</v>
      </c>
      <c r="AB93" s="36">
        <f>'Energie AMS'!AB93-'Energie AME'!AB93</f>
        <v>0</v>
      </c>
      <c r="AC93" s="36">
        <f>'Energie AMS'!AC93-'Energie AME'!AC93</f>
        <v>0</v>
      </c>
      <c r="AD93" s="36">
        <f>'Energie AMS'!AD93-'Energie AME'!AD93</f>
        <v>0</v>
      </c>
      <c r="AE93" s="36">
        <f>'Energie AMS'!AE93-'Energie AME'!AE93</f>
        <v>0</v>
      </c>
      <c r="AF93" s="36">
        <f>'Energie AMS'!AF93-'Energie AME'!AF93</f>
        <v>0</v>
      </c>
      <c r="AG93" s="36">
        <f>'Energie AMS'!AG93-'Energie AME'!AG93</f>
        <v>0</v>
      </c>
      <c r="AH93" s="36">
        <f>'Energie AMS'!AH93-'Energie AME'!AH93</f>
        <v>0</v>
      </c>
      <c r="AI93" s="36">
        <f>'Energie AMS'!AI93-'Energie AME'!AI93</f>
        <v>0</v>
      </c>
      <c r="AJ93" s="36">
        <f>'Energie AMS'!AJ93-'Energie AME'!AJ93</f>
        <v>0</v>
      </c>
      <c r="AK93" s="36">
        <f>'Energie AMS'!AK93-'Energie AME'!AK93</f>
        <v>0</v>
      </c>
      <c r="AL93" s="36">
        <f>'Energie AMS'!AL93-'Energie AME'!AL93</f>
        <v>0</v>
      </c>
      <c r="AM93" s="36">
        <f>'Energie AMS'!AM93-'Energie AME'!AM93</f>
        <v>0</v>
      </c>
      <c r="AN93" s="36">
        <f>'Energie AMS'!AN93-'Energie AME'!AN93</f>
        <v>0</v>
      </c>
      <c r="AO93" s="36">
        <f>'Energie AMS'!AO93-'Energie AME'!AO93</f>
        <v>0</v>
      </c>
      <c r="AP93" s="36">
        <f>'Energie AMS'!AP93-'Energie AME'!AP93</f>
        <v>0</v>
      </c>
      <c r="AQ93" s="36">
        <f>'Energie AMS'!AQ93-'Energie AME'!AQ93</f>
        <v>0</v>
      </c>
      <c r="AR93" s="36">
        <f>'Energie AMS'!AR93-'Energie AME'!AR93</f>
        <v>0</v>
      </c>
      <c r="AS93" s="36">
        <f>'Energie AMS'!AS93-'Energie AME'!AS93</f>
        <v>0</v>
      </c>
      <c r="AT93" s="36">
        <f>'Energie AMS'!AT93-'Energie AME'!AT93</f>
        <v>0</v>
      </c>
      <c r="AU93" s="36">
        <f>'Energie AMS'!AU93-'Energie AME'!AU93</f>
        <v>0</v>
      </c>
      <c r="AV93" s="36">
        <f>'Energie AMS'!AV93-'Energie AME'!AV93</f>
        <v>0</v>
      </c>
      <c r="AW93" s="36">
        <f>'Energie AMS'!AW93-'Energie AME'!AW93</f>
        <v>0</v>
      </c>
      <c r="AX93" s="36">
        <f>'Energie AMS'!AX93-'Energie AME'!AX93</f>
        <v>0</v>
      </c>
    </row>
    <row r="94" spans="1:50" x14ac:dyDescent="0.25">
      <c r="A94" s="165"/>
      <c r="B94" s="168"/>
      <c r="C94" t="s">
        <v>166</v>
      </c>
      <c r="D94" s="36">
        <f>'Energie AMS'!D94-'Energie AME'!D94</f>
        <v>0</v>
      </c>
      <c r="E94" s="36">
        <f>'Energie AMS'!E94-'Energie AME'!E94</f>
        <v>0</v>
      </c>
      <c r="F94" s="36">
        <f>'Energie AMS'!F94-'Energie AME'!F94</f>
        <v>0</v>
      </c>
      <c r="G94" s="36">
        <f>'Energie AMS'!G94-'Energie AME'!G94</f>
        <v>0</v>
      </c>
      <c r="H94" s="36">
        <f>'Energie AMS'!H94-'Energie AME'!H94</f>
        <v>0</v>
      </c>
      <c r="I94" s="36">
        <f>'Energie AMS'!I94-'Energie AME'!I94</f>
        <v>0</v>
      </c>
      <c r="J94" s="36">
        <f>'Energie AMS'!J94-'Energie AME'!J94</f>
        <v>0</v>
      </c>
      <c r="K94" s="36">
        <f>'Energie AMS'!K94-'Energie AME'!K94</f>
        <v>0</v>
      </c>
      <c r="L94" s="36">
        <f>'Energie AMS'!L94-'Energie AME'!L94</f>
        <v>0</v>
      </c>
      <c r="M94" s="36">
        <f>'Energie AMS'!M94-'Energie AME'!M94</f>
        <v>0</v>
      </c>
      <c r="N94" s="36">
        <f>'Energie AMS'!N94-'Energie AME'!N94</f>
        <v>0</v>
      </c>
      <c r="O94" s="36">
        <f>'Energie AMS'!O94-'Energie AME'!O94</f>
        <v>0</v>
      </c>
      <c r="P94" s="36">
        <f>'Energie AMS'!P94-'Energie AME'!P94</f>
        <v>0</v>
      </c>
      <c r="Q94" s="36">
        <f>'Energie AMS'!Q94-'Energie AME'!Q94</f>
        <v>0</v>
      </c>
      <c r="R94" s="36">
        <f>'Energie AMS'!R94-'Energie AME'!R94</f>
        <v>0</v>
      </c>
      <c r="S94" s="36">
        <f>'Energie AMS'!S94-'Energie AME'!S94</f>
        <v>0</v>
      </c>
      <c r="T94" s="36">
        <f>'Energie AMS'!T94-'Energie AME'!T94</f>
        <v>0</v>
      </c>
      <c r="U94" s="36">
        <f>'Energie AMS'!U94-'Energie AME'!U94</f>
        <v>0</v>
      </c>
      <c r="V94" s="36">
        <f>'Energie AMS'!V94-'Energie AME'!V94</f>
        <v>0</v>
      </c>
      <c r="W94" s="36">
        <f>'Energie AMS'!W94-'Energie AME'!W94</f>
        <v>0</v>
      </c>
      <c r="X94" s="36">
        <f>'Energie AMS'!X94-'Energie AME'!X94</f>
        <v>0</v>
      </c>
      <c r="Y94" s="36">
        <f>'Energie AMS'!Y94-'Energie AME'!Y94</f>
        <v>0</v>
      </c>
      <c r="Z94" s="36">
        <f>'Energie AMS'!Z94-'Energie AME'!Z94</f>
        <v>0</v>
      </c>
      <c r="AA94" s="36">
        <f>'Energie AMS'!AA94-'Energie AME'!AA94</f>
        <v>0</v>
      </c>
      <c r="AB94" s="36">
        <f>'Energie AMS'!AB94-'Energie AME'!AB94</f>
        <v>0</v>
      </c>
      <c r="AC94" s="36">
        <f>'Energie AMS'!AC94-'Energie AME'!AC94</f>
        <v>0</v>
      </c>
      <c r="AD94" s="36">
        <f>'Energie AMS'!AD94-'Energie AME'!AD94</f>
        <v>0</v>
      </c>
      <c r="AE94" s="36">
        <f>'Energie AMS'!AE94-'Energie AME'!AE94</f>
        <v>0</v>
      </c>
      <c r="AF94" s="36">
        <f>'Energie AMS'!AF94-'Energie AME'!AF94</f>
        <v>0</v>
      </c>
      <c r="AG94" s="36">
        <f>'Energie AMS'!AG94-'Energie AME'!AG94</f>
        <v>0</v>
      </c>
      <c r="AH94" s="36">
        <f>'Energie AMS'!AH94-'Energie AME'!AH94</f>
        <v>0</v>
      </c>
      <c r="AI94" s="36">
        <f>'Energie AMS'!AI94-'Energie AME'!AI94</f>
        <v>0</v>
      </c>
      <c r="AJ94" s="36">
        <f>'Energie AMS'!AJ94-'Energie AME'!AJ94</f>
        <v>0</v>
      </c>
      <c r="AK94" s="36">
        <f>'Energie AMS'!AK94-'Energie AME'!AK94</f>
        <v>0</v>
      </c>
      <c r="AL94" s="36">
        <f>'Energie AMS'!AL94-'Energie AME'!AL94</f>
        <v>0</v>
      </c>
      <c r="AM94" s="36">
        <f>'Energie AMS'!AM94-'Energie AME'!AM94</f>
        <v>0</v>
      </c>
      <c r="AN94" s="36">
        <f>'Energie AMS'!AN94-'Energie AME'!AN94</f>
        <v>0</v>
      </c>
      <c r="AO94" s="36">
        <f>'Energie AMS'!AO94-'Energie AME'!AO94</f>
        <v>0</v>
      </c>
      <c r="AP94" s="36">
        <f>'Energie AMS'!AP94-'Energie AME'!AP94</f>
        <v>0</v>
      </c>
      <c r="AQ94" s="36">
        <f>'Energie AMS'!AQ94-'Energie AME'!AQ94</f>
        <v>0</v>
      </c>
      <c r="AR94" s="36">
        <f>'Energie AMS'!AR94-'Energie AME'!AR94</f>
        <v>0</v>
      </c>
      <c r="AS94" s="36">
        <f>'Energie AMS'!AS94-'Energie AME'!AS94</f>
        <v>0</v>
      </c>
      <c r="AT94" s="36">
        <f>'Energie AMS'!AT94-'Energie AME'!AT94</f>
        <v>0</v>
      </c>
      <c r="AU94" s="36">
        <f>'Energie AMS'!AU94-'Energie AME'!AU94</f>
        <v>0</v>
      </c>
      <c r="AV94" s="36">
        <f>'Energie AMS'!AV94-'Energie AME'!AV94</f>
        <v>0</v>
      </c>
      <c r="AW94" s="36">
        <f>'Energie AMS'!AW94-'Energie AME'!AW94</f>
        <v>0</v>
      </c>
      <c r="AX94" s="36">
        <f>'Energie AMS'!AX94-'Energie AME'!AX94</f>
        <v>0</v>
      </c>
    </row>
    <row r="95" spans="1:50" x14ac:dyDescent="0.25">
      <c r="A95" s="165"/>
      <c r="B95" s="168"/>
      <c r="C95" t="s">
        <v>167</v>
      </c>
      <c r="D95" s="36">
        <f>'Energie AMS'!D95-'Energie AME'!D95</f>
        <v>0</v>
      </c>
      <c r="E95" s="36">
        <f>'Energie AMS'!E95-'Energie AME'!E95</f>
        <v>0</v>
      </c>
      <c r="F95" s="36">
        <f>'Energie AMS'!F95-'Energie AME'!F95</f>
        <v>0</v>
      </c>
      <c r="G95" s="36">
        <f>'Energie AMS'!G95-'Energie AME'!G95</f>
        <v>0</v>
      </c>
      <c r="H95" s="36">
        <f>'Energie AMS'!H95-'Energie AME'!H95</f>
        <v>0</v>
      </c>
      <c r="I95" s="36">
        <f>'Energie AMS'!I95-'Energie AME'!I95</f>
        <v>0</v>
      </c>
      <c r="J95" s="36">
        <f>'Energie AMS'!J95-'Energie AME'!J95</f>
        <v>0</v>
      </c>
      <c r="K95" s="36">
        <f>'Energie AMS'!K95-'Energie AME'!K95</f>
        <v>0</v>
      </c>
      <c r="L95" s="36">
        <f>'Energie AMS'!L95-'Energie AME'!L95</f>
        <v>0</v>
      </c>
      <c r="M95" s="36">
        <f>'Energie AMS'!M95-'Energie AME'!M95</f>
        <v>0</v>
      </c>
      <c r="N95" s="36">
        <f>'Energie AMS'!N95-'Energie AME'!N95</f>
        <v>0</v>
      </c>
      <c r="O95" s="36">
        <f>'Energie AMS'!O95-'Energie AME'!O95</f>
        <v>0</v>
      </c>
      <c r="P95" s="36">
        <f>'Energie AMS'!P95-'Energie AME'!P95</f>
        <v>0</v>
      </c>
      <c r="Q95" s="36">
        <f>'Energie AMS'!Q95-'Energie AME'!Q95</f>
        <v>0</v>
      </c>
      <c r="R95" s="36">
        <f>'Energie AMS'!R95-'Energie AME'!R95</f>
        <v>0</v>
      </c>
      <c r="S95" s="36">
        <f>'Energie AMS'!S95-'Energie AME'!S95</f>
        <v>0</v>
      </c>
      <c r="T95" s="36">
        <f>'Energie AMS'!T95-'Energie AME'!T95</f>
        <v>0</v>
      </c>
      <c r="U95" s="36">
        <f>'Energie AMS'!U95-'Energie AME'!U95</f>
        <v>0</v>
      </c>
      <c r="V95" s="36">
        <f>'Energie AMS'!V95-'Energie AME'!V95</f>
        <v>0</v>
      </c>
      <c r="W95" s="36">
        <f>'Energie AMS'!W95-'Energie AME'!W95</f>
        <v>0</v>
      </c>
      <c r="X95" s="36">
        <f>'Energie AMS'!X95-'Energie AME'!X95</f>
        <v>0</v>
      </c>
      <c r="Y95" s="36">
        <f>'Energie AMS'!Y95-'Energie AME'!Y95</f>
        <v>0</v>
      </c>
      <c r="Z95" s="36">
        <f>'Energie AMS'!Z95-'Energie AME'!Z95</f>
        <v>0</v>
      </c>
      <c r="AA95" s="36">
        <f>'Energie AMS'!AA95-'Energie AME'!AA95</f>
        <v>0</v>
      </c>
      <c r="AB95" s="36">
        <f>'Energie AMS'!AB95-'Energie AME'!AB95</f>
        <v>0</v>
      </c>
      <c r="AC95" s="36">
        <f>'Energie AMS'!AC95-'Energie AME'!AC95</f>
        <v>0</v>
      </c>
      <c r="AD95" s="36">
        <f>'Energie AMS'!AD95-'Energie AME'!AD95</f>
        <v>0</v>
      </c>
      <c r="AE95" s="36">
        <f>'Energie AMS'!AE95-'Energie AME'!AE95</f>
        <v>0</v>
      </c>
      <c r="AF95" s="36">
        <f>'Energie AMS'!AF95-'Energie AME'!AF95</f>
        <v>0</v>
      </c>
      <c r="AG95" s="36">
        <f>'Energie AMS'!AG95-'Energie AME'!AG95</f>
        <v>0</v>
      </c>
      <c r="AH95" s="36">
        <f>'Energie AMS'!AH95-'Energie AME'!AH95</f>
        <v>0</v>
      </c>
      <c r="AI95" s="36">
        <f>'Energie AMS'!AI95-'Energie AME'!AI95</f>
        <v>0</v>
      </c>
      <c r="AJ95" s="36">
        <f>'Energie AMS'!AJ95-'Energie AME'!AJ95</f>
        <v>0</v>
      </c>
      <c r="AK95" s="36">
        <f>'Energie AMS'!AK95-'Energie AME'!AK95</f>
        <v>0</v>
      </c>
      <c r="AL95" s="36">
        <f>'Energie AMS'!AL95-'Energie AME'!AL95</f>
        <v>0</v>
      </c>
      <c r="AM95" s="36">
        <f>'Energie AMS'!AM95-'Energie AME'!AM95</f>
        <v>0</v>
      </c>
      <c r="AN95" s="36">
        <f>'Energie AMS'!AN95-'Energie AME'!AN95</f>
        <v>0</v>
      </c>
      <c r="AO95" s="36">
        <f>'Energie AMS'!AO95-'Energie AME'!AO95</f>
        <v>0</v>
      </c>
      <c r="AP95" s="36">
        <f>'Energie AMS'!AP95-'Energie AME'!AP95</f>
        <v>0</v>
      </c>
      <c r="AQ95" s="36">
        <f>'Energie AMS'!AQ95-'Energie AME'!AQ95</f>
        <v>0</v>
      </c>
      <c r="AR95" s="36">
        <f>'Energie AMS'!AR95-'Energie AME'!AR95</f>
        <v>0</v>
      </c>
      <c r="AS95" s="36">
        <f>'Energie AMS'!AS95-'Energie AME'!AS95</f>
        <v>0</v>
      </c>
      <c r="AT95" s="36">
        <f>'Energie AMS'!AT95-'Energie AME'!AT95</f>
        <v>0</v>
      </c>
      <c r="AU95" s="36">
        <f>'Energie AMS'!AU95-'Energie AME'!AU95</f>
        <v>0</v>
      </c>
      <c r="AV95" s="36">
        <f>'Energie AMS'!AV95-'Energie AME'!AV95</f>
        <v>0</v>
      </c>
      <c r="AW95" s="36">
        <f>'Energie AMS'!AW95-'Energie AME'!AW95</f>
        <v>0</v>
      </c>
      <c r="AX95" s="36">
        <f>'Energie AMS'!AX95-'Energie AME'!AX95</f>
        <v>0</v>
      </c>
    </row>
    <row r="96" spans="1:50" x14ac:dyDescent="0.25">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row>
    <row r="97" spans="1:50" x14ac:dyDescent="0.25">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row>
    <row r="98" spans="1:50" x14ac:dyDescent="0.25">
      <c r="A98" s="165" t="s">
        <v>315</v>
      </c>
      <c r="B98" s="26" t="s">
        <v>314</v>
      </c>
      <c r="C98" t="s">
        <v>152</v>
      </c>
      <c r="D98" s="36">
        <f>'Energie AMS'!D98-'Energie AME'!D98</f>
        <v>0</v>
      </c>
      <c r="E98" s="36">
        <f>'Energie AMS'!E98-'Energie AME'!E98</f>
        <v>0</v>
      </c>
      <c r="F98" s="36">
        <f>'Energie AMS'!F98-'Energie AME'!F98</f>
        <v>0</v>
      </c>
      <c r="G98" s="36">
        <f>'Energie AMS'!G98-'Energie AME'!G98</f>
        <v>0</v>
      </c>
      <c r="H98" s="36">
        <f>'Energie AMS'!H98-'Energie AME'!H98</f>
        <v>0</v>
      </c>
      <c r="I98" s="36">
        <f>'Energie AMS'!I98-'Energie AME'!I98</f>
        <v>0</v>
      </c>
      <c r="J98" s="36">
        <f>'Energie AMS'!J98-'Energie AME'!J98</f>
        <v>0</v>
      </c>
      <c r="K98" s="36">
        <f>'Energie AMS'!K98-'Energie AME'!K98</f>
        <v>0</v>
      </c>
      <c r="L98" s="36">
        <f>'Energie AMS'!L98-'Energie AME'!L98</f>
        <v>0</v>
      </c>
      <c r="M98" s="36">
        <f>'Energie AMS'!M98-'Energie AME'!M98</f>
        <v>0</v>
      </c>
      <c r="N98" s="36">
        <f>'Energie AMS'!N98-'Energie AME'!N98</f>
        <v>0</v>
      </c>
      <c r="O98" s="36">
        <f>'Energie AMS'!O98-'Energie AME'!O98</f>
        <v>0</v>
      </c>
      <c r="P98" s="36">
        <f>'Energie AMS'!P98-'Energie AME'!P98</f>
        <v>0</v>
      </c>
      <c r="Q98" s="36">
        <f>'Energie AMS'!Q98-'Energie AME'!Q98</f>
        <v>0</v>
      </c>
      <c r="R98" s="36">
        <f>'Energie AMS'!R98-'Energie AME'!R98</f>
        <v>0</v>
      </c>
      <c r="S98" s="36">
        <f>'Energie AMS'!S98-'Energie AME'!S98</f>
        <v>0</v>
      </c>
      <c r="T98" s="36">
        <f>'Energie AMS'!T98-'Energie AME'!T98</f>
        <v>0</v>
      </c>
      <c r="U98" s="36">
        <f>'Energie AMS'!U98-'Energie AME'!U98</f>
        <v>0</v>
      </c>
      <c r="V98" s="36">
        <f>'Energie AMS'!V98-'Energie AME'!V98</f>
        <v>0</v>
      </c>
      <c r="W98" s="36">
        <f>'Energie AMS'!W98-'Energie AME'!W98</f>
        <v>-8.1209542230959997E-3</v>
      </c>
      <c r="X98" s="36">
        <f>'Energie AMS'!X98-'Energie AME'!X98</f>
        <v>4.0833106581875889E-2</v>
      </c>
      <c r="Y98" s="36">
        <f>'Energie AMS'!Y98-'Energie AME'!Y98</f>
        <v>0.13351874207150249</v>
      </c>
      <c r="Z98" s="36">
        <f>'Energie AMS'!Z98-'Energie AME'!Z98</f>
        <v>0.41769927494173853</v>
      </c>
      <c r="AA98" s="36">
        <f>'Energie AMS'!AA98-'Energie AME'!AA98</f>
        <v>0.56584814523519</v>
      </c>
      <c r="AB98" s="36">
        <f>'Energie AMS'!AB98-'Energie AME'!AB98</f>
        <v>0.5464407278360639</v>
      </c>
      <c r="AC98" s="36">
        <f>'Energie AMS'!AC98-'Energie AME'!AC98</f>
        <v>0.2175727289114695</v>
      </c>
      <c r="AD98" s="36">
        <f>'Energie AMS'!AD98-'Energie AME'!AD98</f>
        <v>-0.20921308832598573</v>
      </c>
      <c r="AE98" s="36">
        <f>'Energie AMS'!AE98-'Energie AME'!AE98</f>
        <v>-0.46903946030059274</v>
      </c>
      <c r="AF98" s="36">
        <f>'Energie AMS'!AF98-'Energie AME'!AF98</f>
        <v>-0.60779928226482305</v>
      </c>
      <c r="AG98" s="36">
        <f>'Energie AMS'!AG98-'Energie AME'!AG98</f>
        <v>-0.69699631323434419</v>
      </c>
      <c r="AH98" s="36">
        <f>'Energie AMS'!AH98-'Energie AME'!AH98</f>
        <v>-0.7568871322038051</v>
      </c>
      <c r="AI98" s="36">
        <f>'Energie AMS'!AI98-'Energie AME'!AI98</f>
        <v>-0.8231458062670276</v>
      </c>
      <c r="AJ98" s="36">
        <f>'Energie AMS'!AJ98-'Energie AME'!AJ98</f>
        <v>-0.8631804104418479</v>
      </c>
      <c r="AK98" s="36">
        <f>'Energie AMS'!AK98-'Energie AME'!AK98</f>
        <v>-0.87923418448116575</v>
      </c>
      <c r="AL98" s="36">
        <f>'Energie AMS'!AL98-'Energie AME'!AL98</f>
        <v>-0.8939316034645266</v>
      </c>
      <c r="AM98" s="36">
        <f>'Energie AMS'!AM98-'Energie AME'!AM98</f>
        <v>-0.88971351585582381</v>
      </c>
      <c r="AN98" s="36">
        <f>'Energie AMS'!AN98-'Energie AME'!AN98</f>
        <v>-0.85825044717378951</v>
      </c>
      <c r="AO98" s="36">
        <f>'Energie AMS'!AO98-'Energie AME'!AO98</f>
        <v>-0.90811956372715219</v>
      </c>
      <c r="AP98" s="36">
        <f>'Energie AMS'!AP98-'Energie AME'!AP98</f>
        <v>-1.0120144171265424</v>
      </c>
      <c r="AQ98" s="36">
        <f>'Energie AMS'!AQ98-'Energie AME'!AQ98</f>
        <v>-1.1320185508897587</v>
      </c>
      <c r="AR98" s="36">
        <f>'Energie AMS'!AR98-'Energie AME'!AR98</f>
        <v>-1.2434103112331205</v>
      </c>
      <c r="AS98" s="36">
        <f>'Energie AMS'!AS98-'Energie AME'!AS98</f>
        <v>-1.3408198258219035</v>
      </c>
      <c r="AT98" s="36">
        <f>'Energie AMS'!AT98-'Energie AME'!AT98</f>
        <v>-1.3912973353599485</v>
      </c>
      <c r="AU98" s="36">
        <f>'Energie AMS'!AU98-'Energie AME'!AU98</f>
        <v>-1.4121223121966153</v>
      </c>
      <c r="AV98" s="36">
        <f>'Energie AMS'!AV98-'Energie AME'!AV98</f>
        <v>-1.4217234216086521</v>
      </c>
      <c r="AW98" s="36">
        <f>'Energie AMS'!AW98-'Energie AME'!AW98</f>
        <v>-1.4308277039602055</v>
      </c>
      <c r="AX98" s="36">
        <f>'Energie AMS'!AX98-'Energie AME'!AX98</f>
        <v>-1.4428080932645737</v>
      </c>
    </row>
    <row r="99" spans="1:50" x14ac:dyDescent="0.25">
      <c r="A99" s="165"/>
      <c r="B99" s="167" t="s">
        <v>311</v>
      </c>
      <c r="C99" t="s">
        <v>153</v>
      </c>
      <c r="D99" s="36">
        <f>'Energie AMS'!D99-'Energie AME'!D99</f>
        <v>0</v>
      </c>
      <c r="E99" s="36">
        <f>'Energie AMS'!E99-'Energie AME'!E99</f>
        <v>0</v>
      </c>
      <c r="F99" s="36">
        <f>'Energie AMS'!F99-'Energie AME'!F99</f>
        <v>0</v>
      </c>
      <c r="G99" s="36">
        <f>'Energie AMS'!G99-'Energie AME'!G99</f>
        <v>0</v>
      </c>
      <c r="H99" s="36">
        <f>'Energie AMS'!H99-'Energie AME'!H99</f>
        <v>0</v>
      </c>
      <c r="I99" s="36">
        <f>'Energie AMS'!I99-'Energie AME'!I99</f>
        <v>0</v>
      </c>
      <c r="J99" s="36">
        <f>'Energie AMS'!J99-'Energie AME'!J99</f>
        <v>0</v>
      </c>
      <c r="K99" s="36">
        <f>'Energie AMS'!K99-'Energie AME'!K99</f>
        <v>0</v>
      </c>
      <c r="L99" s="36">
        <f>'Energie AMS'!L99-'Energie AME'!L99</f>
        <v>0</v>
      </c>
      <c r="M99" s="36">
        <f>'Energie AMS'!M99-'Energie AME'!M99</f>
        <v>0</v>
      </c>
      <c r="N99" s="36">
        <f>'Energie AMS'!N99-'Energie AME'!N99</f>
        <v>0</v>
      </c>
      <c r="O99" s="36">
        <f>'Energie AMS'!O99-'Energie AME'!O99</f>
        <v>0</v>
      </c>
      <c r="P99" s="36">
        <f>'Energie AMS'!P99-'Energie AME'!P99</f>
        <v>0</v>
      </c>
      <c r="Q99" s="36">
        <f>'Energie AMS'!Q99-'Energie AME'!Q99</f>
        <v>0</v>
      </c>
      <c r="R99" s="36">
        <f>'Energie AMS'!R99-'Energie AME'!R99</f>
        <v>0</v>
      </c>
      <c r="S99" s="36">
        <f>'Energie AMS'!S99-'Energie AME'!S99</f>
        <v>0</v>
      </c>
      <c r="T99" s="36">
        <f>'Energie AMS'!T99-'Energie AME'!T99</f>
        <v>0</v>
      </c>
      <c r="U99" s="36">
        <f>'Energie AMS'!U99-'Energie AME'!U99</f>
        <v>0</v>
      </c>
      <c r="V99" s="36">
        <f>'Energie AMS'!V99-'Energie AME'!V99</f>
        <v>0</v>
      </c>
      <c r="W99" s="36">
        <f>'Energie AMS'!W99-'Energie AME'!W99</f>
        <v>-0.21844223324313816</v>
      </c>
      <c r="X99" s="36">
        <f>'Energie AMS'!X99-'Energie AME'!X99</f>
        <v>-6.9063062542887224</v>
      </c>
      <c r="Y99" s="36">
        <f>'Energie AMS'!Y99-'Energie AME'!Y99</f>
        <v>-15.797698740830072</v>
      </c>
      <c r="Z99" s="36">
        <f>'Energie AMS'!Z99-'Energie AME'!Z99</f>
        <v>-23.499159657816335</v>
      </c>
      <c r="AA99" s="36">
        <f>'Energie AMS'!AA99-'Energie AME'!AA99</f>
        <v>-29.459034812494906</v>
      </c>
      <c r="AB99" s="36">
        <f>'Energie AMS'!AB99-'Energie AME'!AB99</f>
        <v>-34.82989025465605</v>
      </c>
      <c r="AC99" s="36">
        <f>'Energie AMS'!AC99-'Energie AME'!AC99</f>
        <v>-41.304856218594125</v>
      </c>
      <c r="AD99" s="36">
        <f>'Energie AMS'!AD99-'Energie AME'!AD99</f>
        <v>-48.342415238102205</v>
      </c>
      <c r="AE99" s="36">
        <f>'Energie AMS'!AE99-'Energie AME'!AE99</f>
        <v>-55.473305494107478</v>
      </c>
      <c r="AF99" s="36">
        <f>'Energie AMS'!AF99-'Energie AME'!AF99</f>
        <v>-62.232771275196797</v>
      </c>
      <c r="AG99" s="36">
        <f>'Energie AMS'!AG99-'Energie AME'!AG99</f>
        <v>-68.830056187983814</v>
      </c>
      <c r="AH99" s="36">
        <f>'Energie AMS'!AH99-'Energie AME'!AH99</f>
        <v>-75.031269940042705</v>
      </c>
      <c r="AI99" s="36">
        <f>'Energie AMS'!AI99-'Energie AME'!AI99</f>
        <v>-81.0007293007545</v>
      </c>
      <c r="AJ99" s="36">
        <f>'Energie AMS'!AJ99-'Energie AME'!AJ99</f>
        <v>-87.366902174468379</v>
      </c>
      <c r="AK99" s="36">
        <f>'Energie AMS'!AK99-'Energie AME'!AK99</f>
        <v>-94.007117946295921</v>
      </c>
      <c r="AL99" s="36">
        <f>'Energie AMS'!AL99-'Energie AME'!AL99</f>
        <v>-101.15939044371572</v>
      </c>
      <c r="AM99" s="36">
        <f>'Energie AMS'!AM99-'Energie AME'!AM99</f>
        <v>-108.57216086273485</v>
      </c>
      <c r="AN99" s="36">
        <f>'Energie AMS'!AN99-'Energie AME'!AN99</f>
        <v>-116.62103013305173</v>
      </c>
      <c r="AO99" s="36">
        <f>'Energie AMS'!AO99-'Energie AME'!AO99</f>
        <v>-120.89132170627929</v>
      </c>
      <c r="AP99" s="36">
        <f>'Energie AMS'!AP99-'Energie AME'!AP99</f>
        <v>-123.17510578320406</v>
      </c>
      <c r="AQ99" s="36">
        <f>'Energie AMS'!AQ99-'Energie AME'!AQ99</f>
        <v>-124.88127147329975</v>
      </c>
      <c r="AR99" s="36">
        <f>'Energie AMS'!AR99-'Energie AME'!AR99</f>
        <v>-129.34990311890439</v>
      </c>
      <c r="AS99" s="36">
        <f>'Energie AMS'!AS99-'Energie AME'!AS99</f>
        <v>-136.72224597881331</v>
      </c>
      <c r="AT99" s="36">
        <f>'Energie AMS'!AT99-'Energie AME'!AT99</f>
        <v>-140.17898342740364</v>
      </c>
      <c r="AU99" s="36">
        <f>'Energie AMS'!AU99-'Energie AME'!AU99</f>
        <v>-140.87063366625608</v>
      </c>
      <c r="AV99" s="36">
        <f>'Energie AMS'!AV99-'Energie AME'!AV99</f>
        <v>-140.45342459932212</v>
      </c>
      <c r="AW99" s="36">
        <f>'Energie AMS'!AW99-'Energie AME'!AW99</f>
        <v>-140.10896142750926</v>
      </c>
      <c r="AX99" s="36">
        <f>'Energie AMS'!AX99-'Energie AME'!AX99</f>
        <v>-140.4128416234106</v>
      </c>
    </row>
    <row r="100" spans="1:50" x14ac:dyDescent="0.25">
      <c r="A100" s="165"/>
      <c r="B100" s="167"/>
      <c r="C100" t="s">
        <v>154</v>
      </c>
      <c r="D100" s="36">
        <f>'Energie AMS'!D100-'Energie AME'!D100</f>
        <v>0</v>
      </c>
      <c r="E100" s="36">
        <f>'Energie AMS'!E100-'Energie AME'!E100</f>
        <v>0</v>
      </c>
      <c r="F100" s="36">
        <f>'Energie AMS'!F100-'Energie AME'!F100</f>
        <v>0</v>
      </c>
      <c r="G100" s="36">
        <f>'Energie AMS'!G100-'Energie AME'!G100</f>
        <v>0</v>
      </c>
      <c r="H100" s="36">
        <f>'Energie AMS'!H100-'Energie AME'!H100</f>
        <v>0</v>
      </c>
      <c r="I100" s="36">
        <f>'Energie AMS'!I100-'Energie AME'!I100</f>
        <v>0</v>
      </c>
      <c r="J100" s="36">
        <f>'Energie AMS'!J100-'Energie AME'!J100</f>
        <v>0</v>
      </c>
      <c r="K100" s="36">
        <f>'Energie AMS'!K100-'Energie AME'!K100</f>
        <v>0</v>
      </c>
      <c r="L100" s="36">
        <f>'Energie AMS'!L100-'Energie AME'!L100</f>
        <v>0</v>
      </c>
      <c r="M100" s="36">
        <f>'Energie AMS'!M100-'Energie AME'!M100</f>
        <v>0</v>
      </c>
      <c r="N100" s="36">
        <f>'Energie AMS'!N100-'Energie AME'!N100</f>
        <v>0</v>
      </c>
      <c r="O100" s="36">
        <f>'Energie AMS'!O100-'Energie AME'!O100</f>
        <v>0</v>
      </c>
      <c r="P100" s="36">
        <f>'Energie AMS'!P100-'Energie AME'!P100</f>
        <v>0</v>
      </c>
      <c r="Q100" s="36">
        <f>'Energie AMS'!Q100-'Energie AME'!Q100</f>
        <v>0</v>
      </c>
      <c r="R100" s="36">
        <f>'Energie AMS'!R100-'Energie AME'!R100</f>
        <v>0</v>
      </c>
      <c r="S100" s="36">
        <f>'Energie AMS'!S100-'Energie AME'!S100</f>
        <v>0</v>
      </c>
      <c r="T100" s="36">
        <f>'Energie AMS'!T100-'Energie AME'!T100</f>
        <v>0</v>
      </c>
      <c r="U100" s="36">
        <f>'Energie AMS'!U100-'Energie AME'!U100</f>
        <v>0</v>
      </c>
      <c r="V100" s="36">
        <f>'Energie AMS'!V100-'Energie AME'!V100</f>
        <v>0</v>
      </c>
      <c r="W100" s="36">
        <f>'Energie AMS'!W100-'Energie AME'!W100</f>
        <v>-0.29220685870518537</v>
      </c>
      <c r="X100" s="36">
        <f>'Energie AMS'!X100-'Energie AME'!X100</f>
        <v>10.57987590340872</v>
      </c>
      <c r="Y100" s="36">
        <f>'Energie AMS'!Y100-'Energie AME'!Y100</f>
        <v>29.490920592514271</v>
      </c>
      <c r="Z100" s="36">
        <f>'Energie AMS'!Z100-'Energie AME'!Z100</f>
        <v>46.437133324470153</v>
      </c>
      <c r="AA100" s="36">
        <f>'Energie AMS'!AA100-'Energie AME'!AA100</f>
        <v>60.256495544080224</v>
      </c>
      <c r="AB100" s="36">
        <f>'Energie AMS'!AB100-'Energie AME'!AB100</f>
        <v>71.833190277562494</v>
      </c>
      <c r="AC100" s="36">
        <f>'Energie AMS'!AC100-'Energie AME'!AC100</f>
        <v>80.91802119496856</v>
      </c>
      <c r="AD100" s="36">
        <f>'Energie AMS'!AD100-'Energie AME'!AD100</f>
        <v>89.7426180643929</v>
      </c>
      <c r="AE100" s="36">
        <f>'Energie AMS'!AE100-'Energie AME'!AE100</f>
        <v>148.06112402011894</v>
      </c>
      <c r="AF100" s="36">
        <f>'Energie AMS'!AF100-'Energie AME'!AF100</f>
        <v>241.55312593731799</v>
      </c>
      <c r="AG100" s="36">
        <f>'Energie AMS'!AG100-'Energie AME'!AG100</f>
        <v>351.6040499857387</v>
      </c>
      <c r="AH100" s="36">
        <f>'Energie AMS'!AH100-'Energie AME'!AH100</f>
        <v>463.97131403785096</v>
      </c>
      <c r="AI100" s="36">
        <f>'Energie AMS'!AI100-'Energie AME'!AI100</f>
        <v>573.89403315186519</v>
      </c>
      <c r="AJ100" s="36">
        <f>'Energie AMS'!AJ100-'Energie AME'!AJ100</f>
        <v>691.11447156443728</v>
      </c>
      <c r="AK100" s="36">
        <f>'Energie AMS'!AK100-'Energie AME'!AK100</f>
        <v>819.29761088147393</v>
      </c>
      <c r="AL100" s="36">
        <f>'Energie AMS'!AL100-'Energie AME'!AL100</f>
        <v>960.9878383035591</v>
      </c>
      <c r="AM100" s="36">
        <f>'Energie AMS'!AM100-'Energie AME'!AM100</f>
        <v>1117.0639705079573</v>
      </c>
      <c r="AN100" s="36">
        <f>'Energie AMS'!AN100-'Energie AME'!AN100</f>
        <v>1292.4604756056774</v>
      </c>
      <c r="AO100" s="36">
        <f>'Energie AMS'!AO100-'Energie AME'!AO100</f>
        <v>1394.660052409321</v>
      </c>
      <c r="AP100" s="36">
        <f>'Energie AMS'!AP100-'Energie AME'!AP100</f>
        <v>1450.5553522561975</v>
      </c>
      <c r="AQ100" s="36">
        <f>'Energie AMS'!AQ100-'Energie AME'!AQ100</f>
        <v>1510.0183634224845</v>
      </c>
      <c r="AR100" s="36">
        <f>'Energie AMS'!AR100-'Energie AME'!AR100</f>
        <v>1604.6543158526833</v>
      </c>
      <c r="AS100" s="36">
        <f>'Energie AMS'!AS100-'Energie AME'!AS100</f>
        <v>1736.1418570059161</v>
      </c>
      <c r="AT100" s="36">
        <f>'Energie AMS'!AT100-'Energie AME'!AT100</f>
        <v>1791.5710236361251</v>
      </c>
      <c r="AU100" s="36">
        <f>'Energie AMS'!AU100-'Energie AME'!AU100</f>
        <v>1791.0019343890672</v>
      </c>
      <c r="AV100" s="36">
        <f>'Energie AMS'!AV100-'Energie AME'!AV100</f>
        <v>1771.3248845794633</v>
      </c>
      <c r="AW100" s="36">
        <f>'Energie AMS'!AW100-'Energie AME'!AW100</f>
        <v>1756.016805343623</v>
      </c>
      <c r="AX100" s="36">
        <f>'Energie AMS'!AX100-'Energie AME'!AX100</f>
        <v>1753.3116610090401</v>
      </c>
    </row>
    <row r="101" spans="1:50" x14ac:dyDescent="0.25">
      <c r="A101" s="165"/>
      <c r="B101" s="167" t="s">
        <v>312</v>
      </c>
      <c r="C101" t="s">
        <v>155</v>
      </c>
      <c r="D101" s="36">
        <f>'Energie AMS'!D101-'Energie AME'!D101</f>
        <v>0</v>
      </c>
      <c r="E101" s="36">
        <f>'Energie AMS'!E101-'Energie AME'!E101</f>
        <v>0</v>
      </c>
      <c r="F101" s="36">
        <f>'Energie AMS'!F101-'Energie AME'!F101</f>
        <v>0</v>
      </c>
      <c r="G101" s="36">
        <f>'Energie AMS'!G101-'Energie AME'!G101</f>
        <v>0</v>
      </c>
      <c r="H101" s="36">
        <f>'Energie AMS'!H101-'Energie AME'!H101</f>
        <v>0</v>
      </c>
      <c r="I101" s="36">
        <f>'Energie AMS'!I101-'Energie AME'!I101</f>
        <v>0</v>
      </c>
      <c r="J101" s="36">
        <f>'Energie AMS'!J101-'Energie AME'!J101</f>
        <v>0</v>
      </c>
      <c r="K101" s="36">
        <f>'Energie AMS'!K101-'Energie AME'!K101</f>
        <v>0</v>
      </c>
      <c r="L101" s="36">
        <f>'Energie AMS'!L101-'Energie AME'!L101</f>
        <v>0</v>
      </c>
      <c r="M101" s="36">
        <f>'Energie AMS'!M101-'Energie AME'!M101</f>
        <v>0</v>
      </c>
      <c r="N101" s="36">
        <f>'Energie AMS'!N101-'Energie AME'!N101</f>
        <v>0</v>
      </c>
      <c r="O101" s="36">
        <f>'Energie AMS'!O101-'Energie AME'!O101</f>
        <v>0</v>
      </c>
      <c r="P101" s="36">
        <f>'Energie AMS'!P101-'Energie AME'!P101</f>
        <v>0</v>
      </c>
      <c r="Q101" s="36">
        <f>'Energie AMS'!Q101-'Energie AME'!Q101</f>
        <v>0</v>
      </c>
      <c r="R101" s="36">
        <f>'Energie AMS'!R101-'Energie AME'!R101</f>
        <v>0</v>
      </c>
      <c r="S101" s="36">
        <f>'Energie AMS'!S101-'Energie AME'!S101</f>
        <v>0</v>
      </c>
      <c r="T101" s="36">
        <f>'Energie AMS'!T101-'Energie AME'!T101</f>
        <v>0</v>
      </c>
      <c r="U101" s="36">
        <f>'Energie AMS'!U101-'Energie AME'!U101</f>
        <v>0</v>
      </c>
      <c r="V101" s="36">
        <f>'Energie AMS'!V101-'Energie AME'!V101</f>
        <v>0</v>
      </c>
      <c r="W101" s="36">
        <f>'Energie AMS'!W101-'Energie AME'!W101</f>
        <v>-25.310551355411917</v>
      </c>
      <c r="X101" s="36">
        <f>'Energie AMS'!X101-'Energie AME'!X101</f>
        <v>-194.88593905437938</v>
      </c>
      <c r="Y101" s="36">
        <f>'Energie AMS'!Y101-'Energie AME'!Y101</f>
        <v>-497.81686685810018</v>
      </c>
      <c r="Z101" s="36">
        <f>'Energie AMS'!Z101-'Energie AME'!Z101</f>
        <v>-679.64813364971906</v>
      </c>
      <c r="AA101" s="36">
        <f>'Energie AMS'!AA101-'Energie AME'!AA101</f>
        <v>-741.99896998819258</v>
      </c>
      <c r="AB101" s="36">
        <f>'Energie AMS'!AB101-'Energie AME'!AB101</f>
        <v>-751.28059266135824</v>
      </c>
      <c r="AC101" s="36">
        <f>'Energie AMS'!AC101-'Energie AME'!AC101</f>
        <v>-753.21535514833886</v>
      </c>
      <c r="AD101" s="36">
        <f>'Energie AMS'!AD101-'Energie AME'!AD101</f>
        <v>-770.58414331901167</v>
      </c>
      <c r="AE101" s="36">
        <f>'Energie AMS'!AE101-'Energie AME'!AE101</f>
        <v>-797.92791127139208</v>
      </c>
      <c r="AF101" s="36">
        <f>'Energie AMS'!AF101-'Energie AME'!AF101</f>
        <v>-826.55637030986964</v>
      </c>
      <c r="AG101" s="36">
        <f>'Energie AMS'!AG101-'Energie AME'!AG101</f>
        <v>-857.2766168976068</v>
      </c>
      <c r="AH101" s="36">
        <f>'Energie AMS'!AH101-'Energie AME'!AH101</f>
        <v>-893.8271922271415</v>
      </c>
      <c r="AI101" s="36">
        <f>'Energie AMS'!AI101-'Energie AME'!AI101</f>
        <v>-934.84464445403682</v>
      </c>
      <c r="AJ101" s="36">
        <f>'Energie AMS'!AJ101-'Energie AME'!AJ101</f>
        <v>-938.56407872060117</v>
      </c>
      <c r="AK101" s="36">
        <f>'Energie AMS'!AK101-'Energie AME'!AK101</f>
        <v>-916.86663447786395</v>
      </c>
      <c r="AL101" s="36">
        <f>'Energie AMS'!AL101-'Energie AME'!AL101</f>
        <v>-886.48114097934558</v>
      </c>
      <c r="AM101" s="36">
        <f>'Energie AMS'!AM101-'Energie AME'!AM101</f>
        <v>-848.04572987122719</v>
      </c>
      <c r="AN101" s="36">
        <f>'Energie AMS'!AN101-'Energie AME'!AN101</f>
        <v>-809.72846227013997</v>
      </c>
      <c r="AO101" s="36">
        <f>'Energie AMS'!AO101-'Energie AME'!AO101</f>
        <v>-819.43517294370668</v>
      </c>
      <c r="AP101" s="36">
        <f>'Energie AMS'!AP101-'Energie AME'!AP101</f>
        <v>-855.70978250382268</v>
      </c>
      <c r="AQ101" s="36">
        <f>'Energie AMS'!AQ101-'Energie AME'!AQ101</f>
        <v>-898.65842905889531</v>
      </c>
      <c r="AR101" s="36">
        <f>'Energie AMS'!AR101-'Energie AME'!AR101</f>
        <v>-938.3849869036053</v>
      </c>
      <c r="AS101" s="36">
        <f>'Energie AMS'!AS101-'Energie AME'!AS101</f>
        <v>-973.15267283042158</v>
      </c>
      <c r="AT101" s="36">
        <f>'Energie AMS'!AT101-'Energie AME'!AT101</f>
        <v>-996.56849269768463</v>
      </c>
      <c r="AU101" s="36">
        <f>'Energie AMS'!AU101-'Energie AME'!AU101</f>
        <v>-1013.6616231689932</v>
      </c>
      <c r="AV101" s="36">
        <f>'Energie AMS'!AV101-'Energie AME'!AV101</f>
        <v>-1028.8070416393311</v>
      </c>
      <c r="AW101" s="36">
        <f>'Energie AMS'!AW101-'Energie AME'!AW101</f>
        <v>-1044.3784490026069</v>
      </c>
      <c r="AX101" s="36">
        <f>'Energie AMS'!AX101-'Energie AME'!AX101</f>
        <v>-1061.7444382671656</v>
      </c>
    </row>
    <row r="102" spans="1:50" x14ac:dyDescent="0.25">
      <c r="A102" s="165"/>
      <c r="B102" s="167"/>
      <c r="C102" t="s">
        <v>156</v>
      </c>
      <c r="D102" s="36">
        <f>'Energie AMS'!D102-'Energie AME'!D102</f>
        <v>0</v>
      </c>
      <c r="E102" s="36">
        <f>'Energie AMS'!E102-'Energie AME'!E102</f>
        <v>0</v>
      </c>
      <c r="F102" s="36">
        <f>'Energie AMS'!F102-'Energie AME'!F102</f>
        <v>0</v>
      </c>
      <c r="G102" s="36">
        <f>'Energie AMS'!G102-'Energie AME'!G102</f>
        <v>0</v>
      </c>
      <c r="H102" s="36">
        <f>'Energie AMS'!H102-'Energie AME'!H102</f>
        <v>0</v>
      </c>
      <c r="I102" s="36">
        <f>'Energie AMS'!I102-'Energie AME'!I102</f>
        <v>0</v>
      </c>
      <c r="J102" s="36">
        <f>'Energie AMS'!J102-'Energie AME'!J102</f>
        <v>0</v>
      </c>
      <c r="K102" s="36">
        <f>'Energie AMS'!K102-'Energie AME'!K102</f>
        <v>0</v>
      </c>
      <c r="L102" s="36">
        <f>'Energie AMS'!L102-'Energie AME'!L102</f>
        <v>0</v>
      </c>
      <c r="M102" s="36">
        <f>'Energie AMS'!M102-'Energie AME'!M102</f>
        <v>0</v>
      </c>
      <c r="N102" s="36">
        <f>'Energie AMS'!N102-'Energie AME'!N102</f>
        <v>0</v>
      </c>
      <c r="O102" s="36">
        <f>'Energie AMS'!O102-'Energie AME'!O102</f>
        <v>0</v>
      </c>
      <c r="P102" s="36">
        <f>'Energie AMS'!P102-'Energie AME'!P102</f>
        <v>0</v>
      </c>
      <c r="Q102" s="36">
        <f>'Energie AMS'!Q102-'Energie AME'!Q102</f>
        <v>0</v>
      </c>
      <c r="R102" s="36">
        <f>'Energie AMS'!R102-'Energie AME'!R102</f>
        <v>0</v>
      </c>
      <c r="S102" s="36">
        <f>'Energie AMS'!S102-'Energie AME'!S102</f>
        <v>0</v>
      </c>
      <c r="T102" s="36">
        <f>'Energie AMS'!T102-'Energie AME'!T102</f>
        <v>0</v>
      </c>
      <c r="U102" s="36">
        <f>'Energie AMS'!U102-'Energie AME'!U102</f>
        <v>0</v>
      </c>
      <c r="V102" s="36">
        <f>'Energie AMS'!V102-'Energie AME'!V102</f>
        <v>0</v>
      </c>
      <c r="W102" s="36">
        <f>'Energie AMS'!W102-'Energie AME'!W102</f>
        <v>-9.8443353794028354E-2</v>
      </c>
      <c r="X102" s="36">
        <f>'Energie AMS'!X102-'Energie AME'!X102</f>
        <v>-2.8779353126904077</v>
      </c>
      <c r="Y102" s="36">
        <f>'Energie AMS'!Y102-'Energie AME'!Y102</f>
        <v>-7.7400919690475369</v>
      </c>
      <c r="Z102" s="36">
        <f>'Energie AMS'!Z102-'Energie AME'!Z102</f>
        <v>-10.816184629288307</v>
      </c>
      <c r="AA102" s="36">
        <f>'Energie AMS'!AA102-'Energie AME'!AA102</f>
        <v>-12.779439671382146</v>
      </c>
      <c r="AB102" s="36">
        <f>'Energie AMS'!AB102-'Energie AME'!AB102</f>
        <v>-14.699593723844398</v>
      </c>
      <c r="AC102" s="36">
        <f>'Energie AMS'!AC102-'Energie AME'!AC102</f>
        <v>-15.53573373546747</v>
      </c>
      <c r="AD102" s="36">
        <f>'Energie AMS'!AD102-'Energie AME'!AD102</f>
        <v>-15.922685119804576</v>
      </c>
      <c r="AE102" s="36">
        <f>'Energie AMS'!AE102-'Energie AME'!AE102</f>
        <v>-16.12352123603517</v>
      </c>
      <c r="AF102" s="36">
        <f>'Energie AMS'!AF102-'Energie AME'!AF102</f>
        <v>-16.303915146905702</v>
      </c>
      <c r="AG102" s="36">
        <f>'Energie AMS'!AG102-'Energie AME'!AG102</f>
        <v>-16.539855475919325</v>
      </c>
      <c r="AH102" s="36">
        <f>'Energie AMS'!AH102-'Energie AME'!AH102</f>
        <v>-16.843733492344668</v>
      </c>
      <c r="AI102" s="36">
        <f>'Energie AMS'!AI102-'Energie AME'!AI102</f>
        <v>-17.183409878648142</v>
      </c>
      <c r="AJ102" s="36">
        <f>'Energie AMS'!AJ102-'Energie AME'!AJ102</f>
        <v>-17.726898685399377</v>
      </c>
      <c r="AK102" s="36">
        <f>'Energie AMS'!AK102-'Energie AME'!AK102</f>
        <v>-18.401674694723802</v>
      </c>
      <c r="AL102" s="36">
        <f>'Energie AMS'!AL102-'Energie AME'!AL102</f>
        <v>-19.168297659927006</v>
      </c>
      <c r="AM102" s="36">
        <f>'Energie AMS'!AM102-'Energie AME'!AM102</f>
        <v>-19.348258351017133</v>
      </c>
      <c r="AN102" s="36">
        <f>'Energie AMS'!AN102-'Energie AME'!AN102</f>
        <v>-19.203229088162885</v>
      </c>
      <c r="AO102" s="36">
        <f>'Energie AMS'!AO102-'Energie AME'!AO102</f>
        <v>-19.229768592513658</v>
      </c>
      <c r="AP102" s="36">
        <f>'Energie AMS'!AP102-'Energie AME'!AP102</f>
        <v>-19.440562620075404</v>
      </c>
      <c r="AQ102" s="36">
        <f>'Energie AMS'!AQ102-'Energie AME'!AQ102</f>
        <v>-19.75211494352218</v>
      </c>
      <c r="AR102" s="36">
        <f>'Energie AMS'!AR102-'Energie AME'!AR102</f>
        <v>-20.084657769068965</v>
      </c>
      <c r="AS102" s="36">
        <f>'Energie AMS'!AS102-'Energie AME'!AS102</f>
        <v>-20.398479279040679</v>
      </c>
      <c r="AT102" s="36">
        <f>'Energie AMS'!AT102-'Energie AME'!AT102</f>
        <v>-20.56131303590962</v>
      </c>
      <c r="AU102" s="36">
        <f>'Energie AMS'!AU102-'Energie AME'!AU102</f>
        <v>-20.629740331688293</v>
      </c>
      <c r="AV102" s="36">
        <f>'Energie AMS'!AV102-'Energie AME'!AV102</f>
        <v>-20.668744415752961</v>
      </c>
      <c r="AW102" s="36">
        <f>'Energie AMS'!AW102-'Energie AME'!AW102</f>
        <v>-20.714681980867212</v>
      </c>
      <c r="AX102" s="36">
        <f>'Energie AMS'!AX102-'Energie AME'!AX102</f>
        <v>-20.781612213285744</v>
      </c>
    </row>
    <row r="103" spans="1:50" x14ac:dyDescent="0.25">
      <c r="A103" s="165"/>
      <c r="B103" s="167"/>
      <c r="C103" t="s">
        <v>157</v>
      </c>
      <c r="D103" s="36">
        <f>'Energie AMS'!D103-'Energie AME'!D103</f>
        <v>0</v>
      </c>
      <c r="E103" s="36">
        <f>'Energie AMS'!E103-'Energie AME'!E103</f>
        <v>0</v>
      </c>
      <c r="F103" s="36">
        <f>'Energie AMS'!F103-'Energie AME'!F103</f>
        <v>0</v>
      </c>
      <c r="G103" s="36">
        <f>'Energie AMS'!G103-'Energie AME'!G103</f>
        <v>0</v>
      </c>
      <c r="H103" s="36">
        <f>'Energie AMS'!H103-'Energie AME'!H103</f>
        <v>0</v>
      </c>
      <c r="I103" s="36">
        <f>'Energie AMS'!I103-'Energie AME'!I103</f>
        <v>0</v>
      </c>
      <c r="J103" s="36">
        <f>'Energie AMS'!J103-'Energie AME'!J103</f>
        <v>0</v>
      </c>
      <c r="K103" s="36">
        <f>'Energie AMS'!K103-'Energie AME'!K103</f>
        <v>0</v>
      </c>
      <c r="L103" s="36">
        <f>'Energie AMS'!L103-'Energie AME'!L103</f>
        <v>0</v>
      </c>
      <c r="M103" s="36">
        <f>'Energie AMS'!M103-'Energie AME'!M103</f>
        <v>0</v>
      </c>
      <c r="N103" s="36">
        <f>'Energie AMS'!N103-'Energie AME'!N103</f>
        <v>0</v>
      </c>
      <c r="O103" s="36">
        <f>'Energie AMS'!O103-'Energie AME'!O103</f>
        <v>0</v>
      </c>
      <c r="P103" s="36">
        <f>'Energie AMS'!P103-'Energie AME'!P103</f>
        <v>0</v>
      </c>
      <c r="Q103" s="36">
        <f>'Energie AMS'!Q103-'Energie AME'!Q103</f>
        <v>0</v>
      </c>
      <c r="R103" s="36">
        <f>'Energie AMS'!R103-'Energie AME'!R103</f>
        <v>0</v>
      </c>
      <c r="S103" s="36">
        <f>'Energie AMS'!S103-'Energie AME'!S103</f>
        <v>0</v>
      </c>
      <c r="T103" s="36">
        <f>'Energie AMS'!T103-'Energie AME'!T103</f>
        <v>0</v>
      </c>
      <c r="U103" s="36">
        <f>'Energie AMS'!U103-'Energie AME'!U103</f>
        <v>0</v>
      </c>
      <c r="V103" s="36">
        <f>'Energie AMS'!V103-'Energie AME'!V103</f>
        <v>0</v>
      </c>
      <c r="W103" s="36">
        <f>'Energie AMS'!W103-'Energie AME'!W103</f>
        <v>-1.2614109726784477</v>
      </c>
      <c r="X103" s="36">
        <f>'Energie AMS'!X103-'Energie AME'!X103</f>
        <v>39.039505795579743</v>
      </c>
      <c r="Y103" s="36">
        <f>'Energie AMS'!Y103-'Energie AME'!Y103</f>
        <v>107.7232595194304</v>
      </c>
      <c r="Z103" s="36">
        <f>'Energie AMS'!Z103-'Energie AME'!Z103</f>
        <v>133.38546873403635</v>
      </c>
      <c r="AA103" s="36">
        <f>'Energie AMS'!AA103-'Energie AME'!AA103</f>
        <v>133.25554502590458</v>
      </c>
      <c r="AB103" s="36">
        <f>'Energie AMS'!AB103-'Energie AME'!AB103</f>
        <v>122.25299619907489</v>
      </c>
      <c r="AC103" s="36">
        <f>'Energie AMS'!AC103-'Energie AME'!AC103</f>
        <v>110.24938687685767</v>
      </c>
      <c r="AD103" s="36">
        <f>'Energie AMS'!AD103-'Energie AME'!AD103</f>
        <v>101.03328891984745</v>
      </c>
      <c r="AE103" s="36">
        <f>'Energie AMS'!AE103-'Energie AME'!AE103</f>
        <v>92.237114591877571</v>
      </c>
      <c r="AF103" s="36">
        <f>'Energie AMS'!AF103-'Energie AME'!AF103</f>
        <v>83.62269521436275</v>
      </c>
      <c r="AG103" s="36">
        <f>'Energie AMS'!AG103-'Energie AME'!AG103</f>
        <v>74.784353670334752</v>
      </c>
      <c r="AH103" s="36">
        <f>'Energie AMS'!AH103-'Energie AME'!AH103</f>
        <v>65.577982325148099</v>
      </c>
      <c r="AI103" s="36">
        <f>'Energie AMS'!AI103-'Energie AME'!AI103</f>
        <v>56.023901345863038</v>
      </c>
      <c r="AJ103" s="36">
        <f>'Energie AMS'!AJ103-'Energie AME'!AJ103</f>
        <v>38.141718194414608</v>
      </c>
      <c r="AK103" s="36">
        <f>'Energie AMS'!AK103-'Energie AME'!AK103</f>
        <v>14.307934044832763</v>
      </c>
      <c r="AL103" s="36">
        <f>'Energie AMS'!AL103-'Energie AME'!AL103</f>
        <v>-13.342630563553996</v>
      </c>
      <c r="AM103" s="36">
        <f>'Energie AMS'!AM103-'Energie AME'!AM103</f>
        <v>-43.839376063385672</v>
      </c>
      <c r="AN103" s="36">
        <f>'Energie AMS'!AN103-'Energie AME'!AN103</f>
        <v>-82.378253736774951</v>
      </c>
      <c r="AO103" s="36">
        <f>'Energie AMS'!AO103-'Energie AME'!AO103</f>
        <v>-94.832947483103169</v>
      </c>
      <c r="AP103" s="36">
        <f>'Energie AMS'!AP103-'Energie AME'!AP103</f>
        <v>-95.030839890718823</v>
      </c>
      <c r="AQ103" s="36">
        <f>'Energie AMS'!AQ103-'Energie AME'!AQ103</f>
        <v>-90.422205614197651</v>
      </c>
      <c r="AR103" s="36">
        <f>'Energie AMS'!AR103-'Energie AME'!AR103</f>
        <v>-85.370938883369348</v>
      </c>
      <c r="AS103" s="36">
        <f>'Energie AMS'!AS103-'Energie AME'!AS103</f>
        <v>-81.913631073378951</v>
      </c>
      <c r="AT103" s="36">
        <f>'Energie AMS'!AT103-'Energie AME'!AT103</f>
        <v>-98.050418793404262</v>
      </c>
      <c r="AU103" s="36">
        <f>'Energie AMS'!AU103-'Energie AME'!AU103</f>
        <v>-124.88168595429465</v>
      </c>
      <c r="AV103" s="36">
        <f>'Energie AMS'!AV103-'Energie AME'!AV103</f>
        <v>-153.32519754429529</v>
      </c>
      <c r="AW103" s="36">
        <f>'Energie AMS'!AW103-'Energie AME'!AW103</f>
        <v>-177.70346192228243</v>
      </c>
      <c r="AX103" s="36">
        <f>'Energie AMS'!AX103-'Energie AME'!AX103</f>
        <v>-196.96426164256309</v>
      </c>
    </row>
    <row r="104" spans="1:50" x14ac:dyDescent="0.25">
      <c r="A104" s="165"/>
      <c r="B104" s="167"/>
      <c r="C104" t="s">
        <v>158</v>
      </c>
      <c r="D104" s="36">
        <f>'Energie AMS'!D104-'Energie AME'!D104</f>
        <v>0</v>
      </c>
      <c r="E104" s="36">
        <f>'Energie AMS'!E104-'Energie AME'!E104</f>
        <v>0</v>
      </c>
      <c r="F104" s="36">
        <f>'Energie AMS'!F104-'Energie AME'!F104</f>
        <v>0</v>
      </c>
      <c r="G104" s="36">
        <f>'Energie AMS'!G104-'Energie AME'!G104</f>
        <v>0</v>
      </c>
      <c r="H104" s="36">
        <f>'Energie AMS'!H104-'Energie AME'!H104</f>
        <v>0</v>
      </c>
      <c r="I104" s="36">
        <f>'Energie AMS'!I104-'Energie AME'!I104</f>
        <v>0</v>
      </c>
      <c r="J104" s="36">
        <f>'Energie AMS'!J104-'Energie AME'!J104</f>
        <v>0</v>
      </c>
      <c r="K104" s="36">
        <f>'Energie AMS'!K104-'Energie AME'!K104</f>
        <v>0</v>
      </c>
      <c r="L104" s="36">
        <f>'Energie AMS'!L104-'Energie AME'!L104</f>
        <v>0</v>
      </c>
      <c r="M104" s="36">
        <f>'Energie AMS'!M104-'Energie AME'!M104</f>
        <v>0</v>
      </c>
      <c r="N104" s="36">
        <f>'Energie AMS'!N104-'Energie AME'!N104</f>
        <v>0</v>
      </c>
      <c r="O104" s="36">
        <f>'Energie AMS'!O104-'Energie AME'!O104</f>
        <v>0</v>
      </c>
      <c r="P104" s="36">
        <f>'Energie AMS'!P104-'Energie AME'!P104</f>
        <v>0</v>
      </c>
      <c r="Q104" s="36">
        <f>'Energie AMS'!Q104-'Energie AME'!Q104</f>
        <v>0</v>
      </c>
      <c r="R104" s="36">
        <f>'Energie AMS'!R104-'Energie AME'!R104</f>
        <v>0</v>
      </c>
      <c r="S104" s="36">
        <f>'Energie AMS'!S104-'Energie AME'!S104</f>
        <v>0</v>
      </c>
      <c r="T104" s="36">
        <f>'Energie AMS'!T104-'Energie AME'!T104</f>
        <v>0</v>
      </c>
      <c r="U104" s="36">
        <f>'Energie AMS'!U104-'Energie AME'!U104</f>
        <v>0</v>
      </c>
      <c r="V104" s="36">
        <f>'Energie AMS'!V104-'Energie AME'!V104</f>
        <v>0</v>
      </c>
      <c r="W104" s="36">
        <f>'Energie AMS'!W104-'Energie AME'!W104</f>
        <v>-0.17469527759458714</v>
      </c>
      <c r="X104" s="36">
        <f>'Energie AMS'!X104-'Energie AME'!X104</f>
        <v>-0.5371287122694568</v>
      </c>
      <c r="Y104" s="36">
        <f>'Energie AMS'!Y104-'Energie AME'!Y104</f>
        <v>-1.4513140894709906</v>
      </c>
      <c r="Z104" s="36">
        <f>'Energie AMS'!Z104-'Energie AME'!Z104</f>
        <v>-3.3521946957081923</v>
      </c>
      <c r="AA104" s="36">
        <f>'Energie AMS'!AA104-'Energie AME'!AA104</f>
        <v>-5.9563557107104437</v>
      </c>
      <c r="AB104" s="36">
        <f>'Energie AMS'!AB104-'Energie AME'!AB104</f>
        <v>-9.3890253708410221</v>
      </c>
      <c r="AC104" s="36">
        <f>'Energie AMS'!AC104-'Energie AME'!AC104</f>
        <v>-11.050414823034572</v>
      </c>
      <c r="AD104" s="36">
        <f>'Energie AMS'!AD104-'Energie AME'!AD104</f>
        <v>-11.523548851146254</v>
      </c>
      <c r="AE104" s="36">
        <f>'Energie AMS'!AE104-'Energie AME'!AE104</f>
        <v>-12.05294597086662</v>
      </c>
      <c r="AF104" s="36">
        <f>'Energie AMS'!AF104-'Energie AME'!AF104</f>
        <v>-12.943210933494347</v>
      </c>
      <c r="AG104" s="36">
        <f>'Energie AMS'!AG104-'Energie AME'!AG104</f>
        <v>-14.186831601170173</v>
      </c>
      <c r="AH104" s="36">
        <f>'Energie AMS'!AH104-'Energie AME'!AH104</f>
        <v>-14.800030251231355</v>
      </c>
      <c r="AI104" s="36">
        <f>'Energie AMS'!AI104-'Energie AME'!AI104</f>
        <v>-15.022983494596929</v>
      </c>
      <c r="AJ104" s="36">
        <f>'Energie AMS'!AJ104-'Energie AME'!AJ104</f>
        <v>-15.085304362770557</v>
      </c>
      <c r="AK104" s="36">
        <f>'Energie AMS'!AK104-'Energie AME'!AK104</f>
        <v>-15.127437473784347</v>
      </c>
      <c r="AL104" s="36">
        <f>'Energie AMS'!AL104-'Energie AME'!AL104</f>
        <v>-15.211505211374446</v>
      </c>
      <c r="AM104" s="36">
        <f>'Energie AMS'!AM104-'Energie AME'!AM104</f>
        <v>-15.329197186772014</v>
      </c>
      <c r="AN104" s="36">
        <f>'Energie AMS'!AN104-'Energie AME'!AN104</f>
        <v>-15.465731392356092</v>
      </c>
      <c r="AO104" s="36">
        <f>'Energie AMS'!AO104-'Energie AME'!AO104</f>
        <v>-15.595575015400605</v>
      </c>
      <c r="AP104" s="36">
        <f>'Energie AMS'!AP104-'Energie AME'!AP104</f>
        <v>-15.709169736151733</v>
      </c>
      <c r="AQ104" s="36">
        <f>'Energie AMS'!AQ104-'Energie AME'!AQ104</f>
        <v>-15.810508289147705</v>
      </c>
      <c r="AR104" s="36">
        <f>'Energie AMS'!AR104-'Energie AME'!AR104</f>
        <v>-15.906780845367578</v>
      </c>
      <c r="AS104" s="36">
        <f>'Energie AMS'!AS104-'Energie AME'!AS104</f>
        <v>-16.002318444660105</v>
      </c>
      <c r="AT104" s="36">
        <f>'Energie AMS'!AT104-'Energie AME'!AT104</f>
        <v>-16.067245906089472</v>
      </c>
      <c r="AU104" s="36">
        <f>'Energie AMS'!AU104-'Energie AME'!AU104</f>
        <v>-16.111344074300987</v>
      </c>
      <c r="AV104" s="36">
        <f>'Energie AMS'!AV104-'Energie AME'!AV104</f>
        <v>-16.148271487143226</v>
      </c>
      <c r="AW104" s="36">
        <f>'Energie AMS'!AW104-'Energie AME'!AW104</f>
        <v>-16.186263530120684</v>
      </c>
      <c r="AX104" s="36">
        <f>'Energie AMS'!AX104-'Energie AME'!AX104</f>
        <v>-16.232324156216158</v>
      </c>
    </row>
    <row r="105" spans="1:50" x14ac:dyDescent="0.25">
      <c r="A105" s="165"/>
      <c r="B105" s="167"/>
      <c r="C105" t="s">
        <v>159</v>
      </c>
      <c r="D105" s="36">
        <f>'Energie AMS'!D105-'Energie AME'!D105</f>
        <v>0</v>
      </c>
      <c r="E105" s="36">
        <f>'Energie AMS'!E105-'Energie AME'!E105</f>
        <v>0</v>
      </c>
      <c r="F105" s="36">
        <f>'Energie AMS'!F105-'Energie AME'!F105</f>
        <v>0</v>
      </c>
      <c r="G105" s="36">
        <f>'Energie AMS'!G105-'Energie AME'!G105</f>
        <v>0</v>
      </c>
      <c r="H105" s="36">
        <f>'Energie AMS'!H105-'Energie AME'!H105</f>
        <v>0</v>
      </c>
      <c r="I105" s="36">
        <f>'Energie AMS'!I105-'Energie AME'!I105</f>
        <v>0</v>
      </c>
      <c r="J105" s="36">
        <f>'Energie AMS'!J105-'Energie AME'!J105</f>
        <v>0</v>
      </c>
      <c r="K105" s="36">
        <f>'Energie AMS'!K105-'Energie AME'!K105</f>
        <v>0</v>
      </c>
      <c r="L105" s="36">
        <f>'Energie AMS'!L105-'Energie AME'!L105</f>
        <v>0</v>
      </c>
      <c r="M105" s="36">
        <f>'Energie AMS'!M105-'Energie AME'!M105</f>
        <v>0</v>
      </c>
      <c r="N105" s="36">
        <f>'Energie AMS'!N105-'Energie AME'!N105</f>
        <v>0</v>
      </c>
      <c r="O105" s="36">
        <f>'Energie AMS'!O105-'Energie AME'!O105</f>
        <v>0</v>
      </c>
      <c r="P105" s="36">
        <f>'Energie AMS'!P105-'Energie AME'!P105</f>
        <v>0</v>
      </c>
      <c r="Q105" s="36">
        <f>'Energie AMS'!Q105-'Energie AME'!Q105</f>
        <v>0</v>
      </c>
      <c r="R105" s="36">
        <f>'Energie AMS'!R105-'Energie AME'!R105</f>
        <v>0</v>
      </c>
      <c r="S105" s="36">
        <f>'Energie AMS'!S105-'Energie AME'!S105</f>
        <v>0</v>
      </c>
      <c r="T105" s="36">
        <f>'Energie AMS'!T105-'Energie AME'!T105</f>
        <v>0</v>
      </c>
      <c r="U105" s="36">
        <f>'Energie AMS'!U105-'Energie AME'!U105</f>
        <v>0</v>
      </c>
      <c r="V105" s="36">
        <f>'Energie AMS'!V105-'Energie AME'!V105</f>
        <v>0</v>
      </c>
      <c r="W105" s="36">
        <f>'Energie AMS'!W105-'Energie AME'!W105</f>
        <v>-3.6088837049329641</v>
      </c>
      <c r="X105" s="36">
        <f>'Energie AMS'!X105-'Energie AME'!X105</f>
        <v>-7.6221365434231529</v>
      </c>
      <c r="Y105" s="36">
        <f>'Energie AMS'!Y105-'Energie AME'!Y105</f>
        <v>-14.702268979638006</v>
      </c>
      <c r="Z105" s="36">
        <f>'Energie AMS'!Z105-'Energie AME'!Z105</f>
        <v>-24.571339808948323</v>
      </c>
      <c r="AA105" s="36">
        <f>'Energie AMS'!AA105-'Energie AME'!AA105</f>
        <v>-34.371860665532836</v>
      </c>
      <c r="AB105" s="36">
        <f>'Energie AMS'!AB105-'Energie AME'!AB105</f>
        <v>-44.183426767647802</v>
      </c>
      <c r="AC105" s="36">
        <f>'Energie AMS'!AC105-'Energie AME'!AC105</f>
        <v>-48.87002025407628</v>
      </c>
      <c r="AD105" s="36">
        <f>'Energie AMS'!AD105-'Energie AME'!AD105</f>
        <v>-51.280842862743611</v>
      </c>
      <c r="AE105" s="36">
        <f>'Energie AMS'!AE105-'Energie AME'!AE105</f>
        <v>-47.369091643061665</v>
      </c>
      <c r="AF105" s="36">
        <f>'Energie AMS'!AF105-'Energie AME'!AF105</f>
        <v>-42.798968459465414</v>
      </c>
      <c r="AG105" s="36">
        <f>'Energie AMS'!AG105-'Energie AME'!AG105</f>
        <v>-42.624813872947357</v>
      </c>
      <c r="AH105" s="36">
        <f>'Energie AMS'!AH105-'Energie AME'!AH105</f>
        <v>-52.307140987966591</v>
      </c>
      <c r="AI105" s="36">
        <f>'Energie AMS'!AI105-'Energie AME'!AI105</f>
        <v>-69.998903465918715</v>
      </c>
      <c r="AJ105" s="36">
        <f>'Energie AMS'!AJ105-'Energie AME'!AJ105</f>
        <v>-73.582265304792713</v>
      </c>
      <c r="AK105" s="36">
        <f>'Energie AMS'!AK105-'Energie AME'!AK105</f>
        <v>-66.685732002625173</v>
      </c>
      <c r="AL105" s="36">
        <f>'Energie AMS'!AL105-'Energie AME'!AL105</f>
        <v>-55.824405935890127</v>
      </c>
      <c r="AM105" s="36">
        <f>'Energie AMS'!AM105-'Energie AME'!AM105</f>
        <v>-45.457962686380597</v>
      </c>
      <c r="AN105" s="36">
        <f>'Energie AMS'!AN105-'Energie AME'!AN105</f>
        <v>-37.453424977350892</v>
      </c>
      <c r="AO105" s="36">
        <f>'Energie AMS'!AO105-'Energie AME'!AO105</f>
        <v>-31.685360983892451</v>
      </c>
      <c r="AP105" s="36">
        <f>'Energie AMS'!AP105-'Energie AME'!AP105</f>
        <v>-26.908772184325699</v>
      </c>
      <c r="AQ105" s="36">
        <f>'Energie AMS'!AQ105-'Energie AME'!AQ105</f>
        <v>-22.636912969717514</v>
      </c>
      <c r="AR105" s="36">
        <f>'Energie AMS'!AR105-'Energie AME'!AR105</f>
        <v>-18.765624731434059</v>
      </c>
      <c r="AS105" s="36">
        <f>'Energie AMS'!AS105-'Energie AME'!AS105</f>
        <v>-15.367807983597572</v>
      </c>
      <c r="AT105" s="36">
        <f>'Energie AMS'!AT105-'Energie AME'!AT105</f>
        <v>-9.8744380611243514</v>
      </c>
      <c r="AU105" s="36">
        <f>'Energie AMS'!AU105-'Energie AME'!AU105</f>
        <v>-3.2355747025937944</v>
      </c>
      <c r="AV105" s="36">
        <f>'Energie AMS'!AV105-'Energie AME'!AV105</f>
        <v>3.5680466458793489</v>
      </c>
      <c r="AW105" s="36">
        <f>'Energie AMS'!AW105-'Energie AME'!AW105</f>
        <v>9.9125600565780587</v>
      </c>
      <c r="AX105" s="36">
        <f>'Energie AMS'!AX105-'Energie AME'!AX105</f>
        <v>15.420441931760251</v>
      </c>
    </row>
    <row r="106" spans="1:50" x14ac:dyDescent="0.25">
      <c r="A106" s="165"/>
      <c r="B106" s="167"/>
      <c r="C106" t="s">
        <v>160</v>
      </c>
      <c r="D106" s="36">
        <f>'Energie AMS'!D106-'Energie AME'!D106</f>
        <v>0</v>
      </c>
      <c r="E106" s="36">
        <f>'Energie AMS'!E106-'Energie AME'!E106</f>
        <v>0</v>
      </c>
      <c r="F106" s="36">
        <f>'Energie AMS'!F106-'Energie AME'!F106</f>
        <v>0</v>
      </c>
      <c r="G106" s="36">
        <f>'Energie AMS'!G106-'Energie AME'!G106</f>
        <v>0</v>
      </c>
      <c r="H106" s="36">
        <f>'Energie AMS'!H106-'Energie AME'!H106</f>
        <v>0</v>
      </c>
      <c r="I106" s="36">
        <f>'Energie AMS'!I106-'Energie AME'!I106</f>
        <v>0</v>
      </c>
      <c r="J106" s="36">
        <f>'Energie AMS'!J106-'Energie AME'!J106</f>
        <v>0</v>
      </c>
      <c r="K106" s="36">
        <f>'Energie AMS'!K106-'Energie AME'!K106</f>
        <v>0</v>
      </c>
      <c r="L106" s="36">
        <f>'Energie AMS'!L106-'Energie AME'!L106</f>
        <v>0</v>
      </c>
      <c r="M106" s="36">
        <f>'Energie AMS'!M106-'Energie AME'!M106</f>
        <v>0</v>
      </c>
      <c r="N106" s="36">
        <f>'Energie AMS'!N106-'Energie AME'!N106</f>
        <v>0</v>
      </c>
      <c r="O106" s="36">
        <f>'Energie AMS'!O106-'Energie AME'!O106</f>
        <v>0</v>
      </c>
      <c r="P106" s="36">
        <f>'Energie AMS'!P106-'Energie AME'!P106</f>
        <v>0</v>
      </c>
      <c r="Q106" s="36">
        <f>'Energie AMS'!Q106-'Energie AME'!Q106</f>
        <v>0</v>
      </c>
      <c r="R106" s="36">
        <f>'Energie AMS'!R106-'Energie AME'!R106</f>
        <v>0</v>
      </c>
      <c r="S106" s="36">
        <f>'Energie AMS'!S106-'Energie AME'!S106</f>
        <v>0</v>
      </c>
      <c r="T106" s="36">
        <f>'Energie AMS'!T106-'Energie AME'!T106</f>
        <v>0</v>
      </c>
      <c r="U106" s="36">
        <f>'Energie AMS'!U106-'Energie AME'!U106</f>
        <v>0</v>
      </c>
      <c r="V106" s="36">
        <f>'Energie AMS'!V106-'Energie AME'!V106</f>
        <v>0</v>
      </c>
      <c r="W106" s="36">
        <f>'Energie AMS'!W106-'Energie AME'!W106</f>
        <v>-6.7090530058583226</v>
      </c>
      <c r="X106" s="36">
        <f>'Energie AMS'!X106-'Energie AME'!X106</f>
        <v>-4.0212657547867821</v>
      </c>
      <c r="Y106" s="36">
        <f>'Energie AMS'!Y106-'Energie AME'!Y106</f>
        <v>-13.253313512075238</v>
      </c>
      <c r="Z106" s="36">
        <f>'Energie AMS'!Z106-'Energie AME'!Z106</f>
        <v>7.1576569125470542</v>
      </c>
      <c r="AA106" s="36">
        <f>'Energie AMS'!AA106-'Energie AME'!AA106</f>
        <v>40.890626493931904</v>
      </c>
      <c r="AB106" s="36">
        <f>'Energie AMS'!AB106-'Energie AME'!AB106</f>
        <v>67.981119183780947</v>
      </c>
      <c r="AC106" s="36">
        <f>'Energie AMS'!AC106-'Energie AME'!AC106</f>
        <v>78.463972284713009</v>
      </c>
      <c r="AD106" s="36">
        <f>'Energie AMS'!AD106-'Energie AME'!AD106</f>
        <v>71.224276774063583</v>
      </c>
      <c r="AE106" s="36">
        <f>'Energie AMS'!AE106-'Energie AME'!AE106</f>
        <v>52.521313138394817</v>
      </c>
      <c r="AF106" s="36">
        <f>'Energie AMS'!AF106-'Energie AME'!AF106</f>
        <v>33.296675820012297</v>
      </c>
      <c r="AG106" s="36">
        <f>'Energie AMS'!AG106-'Energie AME'!AG106</f>
        <v>17.498343993628168</v>
      </c>
      <c r="AH106" s="36">
        <f>'Energie AMS'!AH106-'Energie AME'!AH106</f>
        <v>-2.7267149849453745</v>
      </c>
      <c r="AI106" s="36">
        <f>'Energie AMS'!AI106-'Energie AME'!AI106</f>
        <v>-25.229481824004779</v>
      </c>
      <c r="AJ106" s="36">
        <f>'Energie AMS'!AJ106-'Energie AME'!AJ106</f>
        <v>-58.839480370328147</v>
      </c>
      <c r="AK106" s="36">
        <f>'Energie AMS'!AK106-'Energie AME'!AK106</f>
        <v>-96.673283672078924</v>
      </c>
      <c r="AL106" s="36">
        <f>'Energie AMS'!AL106-'Energie AME'!AL106</f>
        <v>-133.6443144977568</v>
      </c>
      <c r="AM106" s="36">
        <f>'Energie AMS'!AM106-'Energie AME'!AM106</f>
        <v>-167.56717803078777</v>
      </c>
      <c r="AN106" s="36">
        <f>'Energie AMS'!AN106-'Energie AME'!AN106</f>
        <v>-198.89597058637696</v>
      </c>
      <c r="AO106" s="36">
        <f>'Energie AMS'!AO106-'Energie AME'!AO106</f>
        <v>-226.94727027441741</v>
      </c>
      <c r="AP106" s="36">
        <f>'Energie AMS'!AP106-'Energie AME'!AP106</f>
        <v>-252.12561005813632</v>
      </c>
      <c r="AQ106" s="36">
        <f>'Energie AMS'!AQ106-'Energie AME'!AQ106</f>
        <v>-275.81190285872822</v>
      </c>
      <c r="AR106" s="36">
        <f>'Energie AMS'!AR106-'Energie AME'!AR106</f>
        <v>-298.93202982334651</v>
      </c>
      <c r="AS106" s="36">
        <f>'Energie AMS'!AS106-'Energie AME'!AS106</f>
        <v>-321.84799492989396</v>
      </c>
      <c r="AT106" s="36">
        <f>'Energie AMS'!AT106-'Energie AME'!AT106</f>
        <v>-393.83070603476494</v>
      </c>
      <c r="AU106" s="36">
        <f>'Energie AMS'!AU106-'Energie AME'!AU106</f>
        <v>-500.56213363989605</v>
      </c>
      <c r="AV106" s="36">
        <f>'Energie AMS'!AV106-'Energie AME'!AV106</f>
        <v>-624.94242799817926</v>
      </c>
      <c r="AW106" s="36">
        <f>'Energie AMS'!AW106-'Energie AME'!AW106</f>
        <v>-759.80081755897527</v>
      </c>
      <c r="AX106" s="36">
        <f>'Energie AMS'!AX106-'Energie AME'!AX106</f>
        <v>-907.31471606498508</v>
      </c>
    </row>
    <row r="107" spans="1:50" x14ac:dyDescent="0.25">
      <c r="A107" s="165"/>
      <c r="B107" s="167"/>
      <c r="C107" t="s">
        <v>237</v>
      </c>
      <c r="D107" s="36">
        <f>'Energie AMS'!D107-'Energie AME'!D107</f>
        <v>0</v>
      </c>
      <c r="E107" s="36">
        <f>'Energie AMS'!E107-'Energie AME'!E107</f>
        <v>0</v>
      </c>
      <c r="F107" s="36">
        <f>'Energie AMS'!F107-'Energie AME'!F107</f>
        <v>0</v>
      </c>
      <c r="G107" s="36">
        <f>'Energie AMS'!G107-'Energie AME'!G107</f>
        <v>0</v>
      </c>
      <c r="H107" s="36">
        <f>'Energie AMS'!H107-'Energie AME'!H107</f>
        <v>0</v>
      </c>
      <c r="I107" s="36">
        <f>'Energie AMS'!I107-'Energie AME'!I107</f>
        <v>0</v>
      </c>
      <c r="J107" s="36">
        <f>'Energie AMS'!J107-'Energie AME'!J107</f>
        <v>0</v>
      </c>
      <c r="K107" s="36">
        <f>'Energie AMS'!K107-'Energie AME'!K107</f>
        <v>0</v>
      </c>
      <c r="L107" s="36">
        <f>'Energie AMS'!L107-'Energie AME'!L107</f>
        <v>0</v>
      </c>
      <c r="M107" s="36">
        <f>'Energie AMS'!M107-'Energie AME'!M107</f>
        <v>0</v>
      </c>
      <c r="N107" s="36">
        <f>'Energie AMS'!N107-'Energie AME'!N107</f>
        <v>0</v>
      </c>
      <c r="O107" s="36">
        <f>'Energie AMS'!O107-'Energie AME'!O107</f>
        <v>0</v>
      </c>
      <c r="P107" s="36">
        <f>'Energie AMS'!P107-'Energie AME'!P107</f>
        <v>0</v>
      </c>
      <c r="Q107" s="36">
        <f>'Energie AMS'!Q107-'Energie AME'!Q107</f>
        <v>0</v>
      </c>
      <c r="R107" s="36">
        <f>'Energie AMS'!R107-'Energie AME'!R107</f>
        <v>0</v>
      </c>
      <c r="S107" s="36">
        <f>'Energie AMS'!S107-'Energie AME'!S107</f>
        <v>0</v>
      </c>
      <c r="T107" s="36">
        <f>'Energie AMS'!T107-'Energie AME'!T107</f>
        <v>0</v>
      </c>
      <c r="U107" s="36">
        <f>'Energie AMS'!U107-'Energie AME'!U107</f>
        <v>0</v>
      </c>
      <c r="V107" s="36">
        <f>'Energie AMS'!V107-'Energie AME'!V107</f>
        <v>0</v>
      </c>
      <c r="W107" s="36">
        <f>'Energie AMS'!W107-'Energie AME'!W107</f>
        <v>-4.3420866999587133</v>
      </c>
      <c r="X107" s="36">
        <f>'Energie AMS'!X107-'Energie AME'!X107</f>
        <v>-2.3640832005498851</v>
      </c>
      <c r="Y107" s="36">
        <f>'Energie AMS'!Y107-'Energie AME'!Y107</f>
        <v>-2.9806175161642159</v>
      </c>
      <c r="Z107" s="36">
        <f>'Energie AMS'!Z107-'Energie AME'!Z107</f>
        <v>-8.3462538799340109</v>
      </c>
      <c r="AA107" s="36">
        <f>'Energie AMS'!AA107-'Energie AME'!AA107</f>
        <v>-14.597710239304661</v>
      </c>
      <c r="AB107" s="36">
        <f>'Energie AMS'!AB107-'Energie AME'!AB107</f>
        <v>-21.004736605208564</v>
      </c>
      <c r="AC107" s="36">
        <f>'Energie AMS'!AC107-'Energie AME'!AC107</f>
        <v>-26.815460655884067</v>
      </c>
      <c r="AD107" s="36">
        <f>'Energie AMS'!AD107-'Energie AME'!AD107</f>
        <v>-32.607127301140395</v>
      </c>
      <c r="AE107" s="36">
        <f>'Energie AMS'!AE107-'Energie AME'!AE107</f>
        <v>-36.696158695186682</v>
      </c>
      <c r="AF107" s="36">
        <f>'Energie AMS'!AF107-'Energie AME'!AF107</f>
        <v>-39.213066006299414</v>
      </c>
      <c r="AG107" s="36">
        <f>'Energie AMS'!AG107-'Energie AME'!AG107</f>
        <v>-41.679919489244753</v>
      </c>
      <c r="AH107" s="36">
        <f>'Energie AMS'!AH107-'Energie AME'!AH107</f>
        <v>-48.146770825019644</v>
      </c>
      <c r="AI107" s="36">
        <f>'Energie AMS'!AI107-'Energie AME'!AI107</f>
        <v>-57.494611428349913</v>
      </c>
      <c r="AJ107" s="36">
        <f>'Energie AMS'!AJ107-'Energie AME'!AJ107</f>
        <v>-69.365814715936381</v>
      </c>
      <c r="AK107" s="36">
        <f>'Energie AMS'!AK107-'Energie AME'!AK107</f>
        <v>-81.731397195912564</v>
      </c>
      <c r="AL107" s="36">
        <f>'Energie AMS'!AL107-'Energie AME'!AL107</f>
        <v>-93.777595949492365</v>
      </c>
      <c r="AM107" s="36">
        <f>'Energie AMS'!AM107-'Energie AME'!AM107</f>
        <v>-103.83010587933995</v>
      </c>
      <c r="AN107" s="36">
        <f>'Energie AMS'!AN107-'Energie AME'!AN107</f>
        <v>-113.0059605393883</v>
      </c>
      <c r="AO107" s="36">
        <f>'Energie AMS'!AO107-'Energie AME'!AO107</f>
        <v>-118.7439271464408</v>
      </c>
      <c r="AP107" s="36">
        <f>'Energie AMS'!AP107-'Energie AME'!AP107</f>
        <v>-122.23688079013755</v>
      </c>
      <c r="AQ107" s="36">
        <f>'Energie AMS'!AQ107-'Energie AME'!AQ107</f>
        <v>-125.07199781622364</v>
      </c>
      <c r="AR107" s="36">
        <f>'Energie AMS'!AR107-'Energie AME'!AR107</f>
        <v>-128.14906667401306</v>
      </c>
      <c r="AS107" s="36">
        <f>'Energie AMS'!AS107-'Energie AME'!AS107</f>
        <v>-131.70616838225919</v>
      </c>
      <c r="AT107" s="36">
        <f>'Energie AMS'!AT107-'Energie AME'!AT107</f>
        <v>-136.10316139590498</v>
      </c>
      <c r="AU107" s="36">
        <f>'Energie AMS'!AU107-'Energie AME'!AU107</f>
        <v>-140.91928425203287</v>
      </c>
      <c r="AV107" s="36">
        <f>'Energie AMS'!AV107-'Energie AME'!AV107</f>
        <v>-145.76944856033322</v>
      </c>
      <c r="AW107" s="36">
        <f>'Energie AMS'!AW107-'Energie AME'!AW107</f>
        <v>-150.54022783071753</v>
      </c>
      <c r="AX107" s="36">
        <f>'Energie AMS'!AX107-'Energie AME'!AX107</f>
        <v>-155.4390517731465</v>
      </c>
    </row>
    <row r="108" spans="1:50" x14ac:dyDescent="0.25">
      <c r="A108" s="165"/>
      <c r="B108" s="167"/>
      <c r="C108" t="s">
        <v>161</v>
      </c>
      <c r="D108" s="36">
        <f>'Energie AMS'!D108-'Energie AME'!D108</f>
        <v>0</v>
      </c>
      <c r="E108" s="36">
        <f>'Energie AMS'!E108-'Energie AME'!E108</f>
        <v>0</v>
      </c>
      <c r="F108" s="36">
        <f>'Energie AMS'!F108-'Energie AME'!F108</f>
        <v>0</v>
      </c>
      <c r="G108" s="36">
        <f>'Energie AMS'!G108-'Energie AME'!G108</f>
        <v>0</v>
      </c>
      <c r="H108" s="36">
        <f>'Energie AMS'!H108-'Energie AME'!H108</f>
        <v>0</v>
      </c>
      <c r="I108" s="36">
        <f>'Energie AMS'!I108-'Energie AME'!I108</f>
        <v>0</v>
      </c>
      <c r="J108" s="36">
        <f>'Energie AMS'!J108-'Energie AME'!J108</f>
        <v>0</v>
      </c>
      <c r="K108" s="36">
        <f>'Energie AMS'!K108-'Energie AME'!K108</f>
        <v>0</v>
      </c>
      <c r="L108" s="36">
        <f>'Energie AMS'!L108-'Energie AME'!L108</f>
        <v>0</v>
      </c>
      <c r="M108" s="36">
        <f>'Energie AMS'!M108-'Energie AME'!M108</f>
        <v>0</v>
      </c>
      <c r="N108" s="36">
        <f>'Energie AMS'!N108-'Energie AME'!N108</f>
        <v>0</v>
      </c>
      <c r="O108" s="36">
        <f>'Energie AMS'!O108-'Energie AME'!O108</f>
        <v>0</v>
      </c>
      <c r="P108" s="36">
        <f>'Energie AMS'!P108-'Energie AME'!P108</f>
        <v>0</v>
      </c>
      <c r="Q108" s="36">
        <f>'Energie AMS'!Q108-'Energie AME'!Q108</f>
        <v>0</v>
      </c>
      <c r="R108" s="36">
        <f>'Energie AMS'!R108-'Energie AME'!R108</f>
        <v>0</v>
      </c>
      <c r="S108" s="36">
        <f>'Energie AMS'!S108-'Energie AME'!S108</f>
        <v>0</v>
      </c>
      <c r="T108" s="36">
        <f>'Energie AMS'!T108-'Energie AME'!T108</f>
        <v>0</v>
      </c>
      <c r="U108" s="36">
        <f>'Energie AMS'!U108-'Energie AME'!U108</f>
        <v>0</v>
      </c>
      <c r="V108" s="36">
        <f>'Energie AMS'!V108-'Energie AME'!V108</f>
        <v>0</v>
      </c>
      <c r="W108" s="36">
        <f>'Energie AMS'!W108-'Energie AME'!W108</f>
        <v>-0.84525516602349171</v>
      </c>
      <c r="X108" s="36">
        <f>'Energie AMS'!X108-'Energie AME'!X108</f>
        <v>-10.443864820903798</v>
      </c>
      <c r="Y108" s="36">
        <f>'Energie AMS'!Y108-'Energie AME'!Y108</f>
        <v>-25.912177791685195</v>
      </c>
      <c r="Z108" s="36">
        <f>'Energie AMS'!Z108-'Energie AME'!Z108</f>
        <v>-40.19196667181896</v>
      </c>
      <c r="AA108" s="36">
        <f>'Energie AMS'!AA108-'Energie AME'!AA108</f>
        <v>-50.552529764249755</v>
      </c>
      <c r="AB108" s="36">
        <f>'Energie AMS'!AB108-'Energie AME'!AB108</f>
        <v>-58.423744313406075</v>
      </c>
      <c r="AC108" s="36">
        <f>'Energie AMS'!AC108-'Energie AME'!AC108</f>
        <v>-65.585945447783644</v>
      </c>
      <c r="AD108" s="36">
        <f>'Energie AMS'!AD108-'Energie AME'!AD108</f>
        <v>-73.231278483577086</v>
      </c>
      <c r="AE108" s="36">
        <f>'Energie AMS'!AE108-'Energie AME'!AE108</f>
        <v>-75.207226632201696</v>
      </c>
      <c r="AF108" s="36">
        <f>'Energie AMS'!AF108-'Energie AME'!AF108</f>
        <v>-73.656072669712444</v>
      </c>
      <c r="AG108" s="36">
        <f>'Energie AMS'!AG108-'Energie AME'!AG108</f>
        <v>-71.192072789181168</v>
      </c>
      <c r="AH108" s="36">
        <f>'Energie AMS'!AH108-'Energie AME'!AH108</f>
        <v>-69.875963678538312</v>
      </c>
      <c r="AI108" s="36">
        <f>'Energie AMS'!AI108-'Energie AME'!AI108</f>
        <v>-69.861496806451157</v>
      </c>
      <c r="AJ108" s="36">
        <f>'Energie AMS'!AJ108-'Energie AME'!AJ108</f>
        <v>-73.266705285951048</v>
      </c>
      <c r="AK108" s="36">
        <f>'Energie AMS'!AK108-'Energie AME'!AK108</f>
        <v>-78.388075176328726</v>
      </c>
      <c r="AL108" s="36">
        <f>'Energie AMS'!AL108-'Energie AME'!AL108</f>
        <v>-83.830506228656361</v>
      </c>
      <c r="AM108" s="36">
        <f>'Energie AMS'!AM108-'Energie AME'!AM108</f>
        <v>-88.908575279338834</v>
      </c>
      <c r="AN108" s="36">
        <f>'Energie AMS'!AN108-'Energie AME'!AN108</f>
        <v>-93.570313468975826</v>
      </c>
      <c r="AO108" s="36">
        <f>'Energie AMS'!AO108-'Energie AME'!AO108</f>
        <v>-96.587689108075239</v>
      </c>
      <c r="AP108" s="36">
        <f>'Energie AMS'!AP108-'Energie AME'!AP108</f>
        <v>-98.538447692501052</v>
      </c>
      <c r="AQ108" s="36">
        <f>'Energie AMS'!AQ108-'Energie AME'!AQ108</f>
        <v>-100.17527453722144</v>
      </c>
      <c r="AR108" s="36">
        <f>'Energie AMS'!AR108-'Energie AME'!AR108</f>
        <v>-101.92479209232178</v>
      </c>
      <c r="AS108" s="36">
        <f>'Energie AMS'!AS108-'Energie AME'!AS108</f>
        <v>-103.89029473875354</v>
      </c>
      <c r="AT108" s="36">
        <f>'Energie AMS'!AT108-'Energie AME'!AT108</f>
        <v>-105.95195883862425</v>
      </c>
      <c r="AU108" s="36">
        <f>'Energie AMS'!AU108-'Energie AME'!AU108</f>
        <v>-108.02107167764711</v>
      </c>
      <c r="AV108" s="36">
        <f>'Energie AMS'!AV108-'Energie AME'!AV108</f>
        <v>-110.05290474057452</v>
      </c>
      <c r="AW108" s="36">
        <f>'Energie AMS'!AW108-'Energie AME'!AW108</f>
        <v>-112.05617303602713</v>
      </c>
      <c r="AX108" s="36">
        <f>'Energie AMS'!AX108-'Energie AME'!AX108</f>
        <v>-114.11857645428842</v>
      </c>
    </row>
    <row r="109" spans="1:50" x14ac:dyDescent="0.25">
      <c r="A109" s="165"/>
      <c r="B109" s="168" t="s">
        <v>313</v>
      </c>
      <c r="C109" t="s">
        <v>162</v>
      </c>
      <c r="D109" s="36">
        <f>'Energie AMS'!D109-'Energie AME'!D109</f>
        <v>0</v>
      </c>
      <c r="E109" s="36">
        <f>'Energie AMS'!E109-'Energie AME'!E109</f>
        <v>0</v>
      </c>
      <c r="F109" s="36">
        <f>'Energie AMS'!F109-'Energie AME'!F109</f>
        <v>0</v>
      </c>
      <c r="G109" s="36">
        <f>'Energie AMS'!G109-'Energie AME'!G109</f>
        <v>0</v>
      </c>
      <c r="H109" s="36">
        <f>'Energie AMS'!H109-'Energie AME'!H109</f>
        <v>0</v>
      </c>
      <c r="I109" s="36">
        <f>'Energie AMS'!I109-'Energie AME'!I109</f>
        <v>0</v>
      </c>
      <c r="J109" s="36">
        <f>'Energie AMS'!J109-'Energie AME'!J109</f>
        <v>0</v>
      </c>
      <c r="K109" s="36">
        <f>'Energie AMS'!K109-'Energie AME'!K109</f>
        <v>0</v>
      </c>
      <c r="L109" s="36">
        <f>'Energie AMS'!L109-'Energie AME'!L109</f>
        <v>0</v>
      </c>
      <c r="M109" s="36">
        <f>'Energie AMS'!M109-'Energie AME'!M109</f>
        <v>0</v>
      </c>
      <c r="N109" s="36">
        <f>'Energie AMS'!N109-'Energie AME'!N109</f>
        <v>0</v>
      </c>
      <c r="O109" s="36">
        <f>'Energie AMS'!O109-'Energie AME'!O109</f>
        <v>0</v>
      </c>
      <c r="P109" s="36">
        <f>'Energie AMS'!P109-'Energie AME'!P109</f>
        <v>0</v>
      </c>
      <c r="Q109" s="36">
        <f>'Energie AMS'!Q109-'Energie AME'!Q109</f>
        <v>0</v>
      </c>
      <c r="R109" s="36">
        <f>'Energie AMS'!R109-'Energie AME'!R109</f>
        <v>0</v>
      </c>
      <c r="S109" s="36">
        <f>'Energie AMS'!S109-'Energie AME'!S109</f>
        <v>0</v>
      </c>
      <c r="T109" s="36">
        <f>'Energie AMS'!T109-'Energie AME'!T109</f>
        <v>0</v>
      </c>
      <c r="U109" s="36">
        <f>'Energie AMS'!U109-'Energie AME'!U109</f>
        <v>0</v>
      </c>
      <c r="V109" s="36">
        <f>'Energie AMS'!V109-'Energie AME'!V109</f>
        <v>0</v>
      </c>
      <c r="W109" s="36">
        <f>'Energie AMS'!W109-'Energie AME'!W109</f>
        <v>0.69511668982374886</v>
      </c>
      <c r="X109" s="36">
        <f>'Energie AMS'!X109-'Energie AME'!X109</f>
        <v>-22.41863766244046</v>
      </c>
      <c r="Y109" s="36">
        <f>'Energie AMS'!Y109-'Energie AME'!Y109</f>
        <v>-76.134943714753035</v>
      </c>
      <c r="Z109" s="36">
        <f>'Energie AMS'!Z109-'Energie AME'!Z109</f>
        <v>-129.21199882721066</v>
      </c>
      <c r="AA109" s="36">
        <f>'Energie AMS'!AA109-'Energie AME'!AA109</f>
        <v>-175.22358153182336</v>
      </c>
      <c r="AB109" s="36">
        <f>'Energie AMS'!AB109-'Energie AME'!AB109</f>
        <v>-218.47972325797696</v>
      </c>
      <c r="AC109" s="36">
        <f>'Energie AMS'!AC109-'Energie AME'!AC109</f>
        <v>-270.5455176211384</v>
      </c>
      <c r="AD109" s="36">
        <f>'Energie AMS'!AD109-'Energie AME'!AD109</f>
        <v>-327.88032265106938</v>
      </c>
      <c r="AE109" s="36">
        <f>'Energie AMS'!AE109-'Energie AME'!AE109</f>
        <v>-396.74710389802226</v>
      </c>
      <c r="AF109" s="36">
        <f>'Energie AMS'!AF109-'Energie AME'!AF109</f>
        <v>-465.72759259325869</v>
      </c>
      <c r="AG109" s="36">
        <f>'Energie AMS'!AG109-'Energie AME'!AG109</f>
        <v>-529.21506197595011</v>
      </c>
      <c r="AH109" s="36">
        <f>'Energie AMS'!AH109-'Energie AME'!AH109</f>
        <v>-571.25109208340791</v>
      </c>
      <c r="AI109" s="36">
        <f>'Energie AMS'!AI109-'Energie AME'!AI109</f>
        <v>-601.222438437454</v>
      </c>
      <c r="AJ109" s="36">
        <f>'Energie AMS'!AJ109-'Energie AME'!AJ109</f>
        <v>-627.76235477131854</v>
      </c>
      <c r="AK109" s="36">
        <f>'Energie AMS'!AK109-'Energie AME'!AK109</f>
        <v>-652.5602713805564</v>
      </c>
      <c r="AL109" s="36">
        <f>'Energie AMS'!AL109-'Energie AME'!AL109</f>
        <v>-676.65244376713144</v>
      </c>
      <c r="AM109" s="36">
        <f>'Energie AMS'!AM109-'Energie AME'!AM109</f>
        <v>-660.64920579038676</v>
      </c>
      <c r="AN109" s="36">
        <f>'Energie AMS'!AN109-'Energie AME'!AN109</f>
        <v>-623.07861256266938</v>
      </c>
      <c r="AO109" s="36">
        <f>'Energie AMS'!AO109-'Energie AME'!AO109</f>
        <v>-621.58189572475828</v>
      </c>
      <c r="AP109" s="36">
        <f>'Energie AMS'!AP109-'Energie AME'!AP109</f>
        <v>-645.26805216432695</v>
      </c>
      <c r="AQ109" s="36">
        <f>'Energie AMS'!AQ109-'Energie AME'!AQ109</f>
        <v>-675.07415539544468</v>
      </c>
      <c r="AR109" s="36">
        <f>'Energie AMS'!AR109-'Energie AME'!AR109</f>
        <v>-701.27515748620124</v>
      </c>
      <c r="AS109" s="36">
        <f>'Energie AMS'!AS109-'Energie AME'!AS109</f>
        <v>-722.64121815992746</v>
      </c>
      <c r="AT109" s="36">
        <f>'Energie AMS'!AT109-'Energie AME'!AT109</f>
        <v>-711.66978704918427</v>
      </c>
      <c r="AU109" s="36">
        <f>'Energie AMS'!AU109-'Energie AME'!AU109</f>
        <v>-683.99661535207122</v>
      </c>
      <c r="AV109" s="36">
        <f>'Energie AMS'!AV109-'Energie AME'!AV109</f>
        <v>-651.4971812276608</v>
      </c>
      <c r="AW109" s="36">
        <f>'Energie AMS'!AW109-'Energie AME'!AW109</f>
        <v>-621.41492764723512</v>
      </c>
      <c r="AX109" s="36">
        <f>'Energie AMS'!AX109-'Energie AME'!AX109</f>
        <v>-596.19109505736083</v>
      </c>
    </row>
    <row r="110" spans="1:50" x14ac:dyDescent="0.25">
      <c r="A110" s="165"/>
      <c r="B110" s="168"/>
      <c r="C110" t="s">
        <v>163</v>
      </c>
      <c r="D110" s="36">
        <f>'Energie AMS'!D110-'Energie AME'!D110</f>
        <v>0</v>
      </c>
      <c r="E110" s="36">
        <f>'Energie AMS'!E110-'Energie AME'!E110</f>
        <v>0</v>
      </c>
      <c r="F110" s="36">
        <f>'Energie AMS'!F110-'Energie AME'!F110</f>
        <v>0</v>
      </c>
      <c r="G110" s="36">
        <f>'Energie AMS'!G110-'Energie AME'!G110</f>
        <v>0</v>
      </c>
      <c r="H110" s="36">
        <f>'Energie AMS'!H110-'Energie AME'!H110</f>
        <v>0</v>
      </c>
      <c r="I110" s="36">
        <f>'Energie AMS'!I110-'Energie AME'!I110</f>
        <v>0</v>
      </c>
      <c r="J110" s="36">
        <f>'Energie AMS'!J110-'Energie AME'!J110</f>
        <v>0</v>
      </c>
      <c r="K110" s="36">
        <f>'Energie AMS'!K110-'Energie AME'!K110</f>
        <v>0</v>
      </c>
      <c r="L110" s="36">
        <f>'Energie AMS'!L110-'Energie AME'!L110</f>
        <v>0</v>
      </c>
      <c r="M110" s="36">
        <f>'Energie AMS'!M110-'Energie AME'!M110</f>
        <v>0</v>
      </c>
      <c r="N110" s="36">
        <f>'Energie AMS'!N110-'Energie AME'!N110</f>
        <v>0</v>
      </c>
      <c r="O110" s="36">
        <f>'Energie AMS'!O110-'Energie AME'!O110</f>
        <v>0</v>
      </c>
      <c r="P110" s="36">
        <f>'Energie AMS'!P110-'Energie AME'!P110</f>
        <v>0</v>
      </c>
      <c r="Q110" s="36">
        <f>'Energie AMS'!Q110-'Energie AME'!Q110</f>
        <v>0</v>
      </c>
      <c r="R110" s="36">
        <f>'Energie AMS'!R110-'Energie AME'!R110</f>
        <v>0</v>
      </c>
      <c r="S110" s="36">
        <f>'Energie AMS'!S110-'Energie AME'!S110</f>
        <v>0</v>
      </c>
      <c r="T110" s="36">
        <f>'Energie AMS'!T110-'Energie AME'!T110</f>
        <v>0</v>
      </c>
      <c r="U110" s="36">
        <f>'Energie AMS'!U110-'Energie AME'!U110</f>
        <v>0</v>
      </c>
      <c r="V110" s="36">
        <f>'Energie AMS'!V110-'Energie AME'!V110</f>
        <v>0</v>
      </c>
      <c r="W110" s="36">
        <f>'Energie AMS'!W110-'Energie AME'!W110</f>
        <v>24.694626352604018</v>
      </c>
      <c r="X110" s="36">
        <f>'Energie AMS'!X110-'Energie AME'!X110</f>
        <v>21.080214469728617</v>
      </c>
      <c r="Y110" s="36">
        <f>'Energie AMS'!Y110-'Energie AME'!Y110</f>
        <v>5.8390236635822248</v>
      </c>
      <c r="Z110" s="36">
        <f>'Energie AMS'!Z110-'Energie AME'!Z110</f>
        <v>-14.178961953892554</v>
      </c>
      <c r="AA110" s="36">
        <f>'Energie AMS'!AA110-'Energie AME'!AA110</f>
        <v>-37.34838115767468</v>
      </c>
      <c r="AB110" s="36">
        <f>'Energie AMS'!AB110-'Energie AME'!AB110</f>
        <v>-66.033389180382414</v>
      </c>
      <c r="AC110" s="36">
        <f>'Energie AMS'!AC110-'Energie AME'!AC110</f>
        <v>-110.87244131336229</v>
      </c>
      <c r="AD110" s="36">
        <f>'Energie AMS'!AD110-'Energie AME'!AD110</f>
        <v>-165.61223869564662</v>
      </c>
      <c r="AE110" s="36">
        <f>'Energie AMS'!AE110-'Energie AME'!AE110</f>
        <v>-176.94250264295363</v>
      </c>
      <c r="AF110" s="36">
        <f>'Energie AMS'!AF110-'Energie AME'!AF110</f>
        <v>-159.41360587952147</v>
      </c>
      <c r="AG110" s="36">
        <f>'Energie AMS'!AG110-'Energie AME'!AG110</f>
        <v>-132.4241859895568</v>
      </c>
      <c r="AH110" s="36">
        <f>'Energie AMS'!AH110-'Energie AME'!AH110</f>
        <v>-135.59981400829042</v>
      </c>
      <c r="AI110" s="36">
        <f>'Energie AMS'!AI110-'Energie AME'!AI110</f>
        <v>-162.89784332609088</v>
      </c>
      <c r="AJ110" s="36">
        <f>'Energie AMS'!AJ110-'Energie AME'!AJ110</f>
        <v>-186.85090783388364</v>
      </c>
      <c r="AK110" s="36">
        <f>'Energie AMS'!AK110-'Energie AME'!AK110</f>
        <v>-201.20787508945307</v>
      </c>
      <c r="AL110" s="36">
        <f>'Energie AMS'!AL110-'Energie AME'!AL110</f>
        <v>-209.42286694127915</v>
      </c>
      <c r="AM110" s="36">
        <f>'Energie AMS'!AM110-'Energie AME'!AM110</f>
        <v>-294.62872544865627</v>
      </c>
      <c r="AN110" s="36">
        <f>'Energie AMS'!AN110-'Energie AME'!AN110</f>
        <v>-422.62846851736629</v>
      </c>
      <c r="AO110" s="36">
        <f>'Energie AMS'!AO110-'Energie AME'!AO110</f>
        <v>-448.86352937176116</v>
      </c>
      <c r="AP110" s="36">
        <f>'Energie AMS'!AP110-'Energie AME'!AP110</f>
        <v>-407.16128411473017</v>
      </c>
      <c r="AQ110" s="36">
        <f>'Energie AMS'!AQ110-'Energie AME'!AQ110</f>
        <v>-336.50546531235045</v>
      </c>
      <c r="AR110" s="36">
        <f>'Energie AMS'!AR110-'Energie AME'!AR110</f>
        <v>-264.1671428349955</v>
      </c>
      <c r="AS110" s="36">
        <f>'Energie AMS'!AS110-'Energie AME'!AS110</f>
        <v>-202.64539664227652</v>
      </c>
      <c r="AT110" s="36">
        <f>'Energie AMS'!AT110-'Energie AME'!AT110</f>
        <v>-216.65309122055112</v>
      </c>
      <c r="AU110" s="36">
        <f>'Energie AMS'!AU110-'Energie AME'!AU110</f>
        <v>-275.52404579322035</v>
      </c>
      <c r="AV110" s="36">
        <f>'Energie AMS'!AV110-'Energie AME'!AV110</f>
        <v>-342.03316418318786</v>
      </c>
      <c r="AW110" s="36">
        <f>'Energie AMS'!AW110-'Energie AME'!AW110</f>
        <v>-399.31148904459963</v>
      </c>
      <c r="AX110" s="36">
        <f>'Energie AMS'!AX110-'Energie AME'!AX110</f>
        <v>-445.76305168360977</v>
      </c>
    </row>
    <row r="111" spans="1:50" x14ac:dyDescent="0.25">
      <c r="A111" s="165"/>
      <c r="B111" s="168"/>
      <c r="C111" t="s">
        <v>164</v>
      </c>
      <c r="D111" s="36">
        <f>'Energie AMS'!D111-'Energie AME'!D111</f>
        <v>0</v>
      </c>
      <c r="E111" s="36">
        <f>'Energie AMS'!E111-'Energie AME'!E111</f>
        <v>0</v>
      </c>
      <c r="F111" s="36">
        <f>'Energie AMS'!F111-'Energie AME'!F111</f>
        <v>0</v>
      </c>
      <c r="G111" s="36">
        <f>'Energie AMS'!G111-'Energie AME'!G111</f>
        <v>0</v>
      </c>
      <c r="H111" s="36">
        <f>'Energie AMS'!H111-'Energie AME'!H111</f>
        <v>0</v>
      </c>
      <c r="I111" s="36">
        <f>'Energie AMS'!I111-'Energie AME'!I111</f>
        <v>0</v>
      </c>
      <c r="J111" s="36">
        <f>'Energie AMS'!J111-'Energie AME'!J111</f>
        <v>0</v>
      </c>
      <c r="K111" s="36">
        <f>'Energie AMS'!K111-'Energie AME'!K111</f>
        <v>0</v>
      </c>
      <c r="L111" s="36">
        <f>'Energie AMS'!L111-'Energie AME'!L111</f>
        <v>0</v>
      </c>
      <c r="M111" s="36">
        <f>'Energie AMS'!M111-'Energie AME'!M111</f>
        <v>0</v>
      </c>
      <c r="N111" s="36">
        <f>'Energie AMS'!N111-'Energie AME'!N111</f>
        <v>0</v>
      </c>
      <c r="O111" s="36">
        <f>'Energie AMS'!O111-'Energie AME'!O111</f>
        <v>0</v>
      </c>
      <c r="P111" s="36">
        <f>'Energie AMS'!P111-'Energie AME'!P111</f>
        <v>0</v>
      </c>
      <c r="Q111" s="36">
        <f>'Energie AMS'!Q111-'Energie AME'!Q111</f>
        <v>0</v>
      </c>
      <c r="R111" s="36">
        <f>'Energie AMS'!R111-'Energie AME'!R111</f>
        <v>0</v>
      </c>
      <c r="S111" s="36">
        <f>'Energie AMS'!S111-'Energie AME'!S111</f>
        <v>0</v>
      </c>
      <c r="T111" s="36">
        <f>'Energie AMS'!T111-'Energie AME'!T111</f>
        <v>0</v>
      </c>
      <c r="U111" s="36">
        <f>'Energie AMS'!U111-'Energie AME'!U111</f>
        <v>0</v>
      </c>
      <c r="V111" s="36">
        <f>'Energie AMS'!V111-'Energie AME'!V111</f>
        <v>0</v>
      </c>
      <c r="W111" s="36">
        <f>'Energie AMS'!W111-'Energie AME'!W111</f>
        <v>12.502894379390682</v>
      </c>
      <c r="X111" s="36">
        <f>'Energie AMS'!X111-'Energie AME'!X111</f>
        <v>242.65194911589015</v>
      </c>
      <c r="Y111" s="36">
        <f>'Energie AMS'!Y111-'Energie AME'!Y111</f>
        <v>555.78869769341122</v>
      </c>
      <c r="Z111" s="36">
        <f>'Energie AMS'!Z111-'Energie AME'!Z111</f>
        <v>839.15624395187069</v>
      </c>
      <c r="AA111" s="36">
        <f>'Energie AMS'!AA111-'Energie AME'!AA111</f>
        <v>1130.8214761043919</v>
      </c>
      <c r="AB111" s="36">
        <f>'Energie AMS'!AB111-'Energie AME'!AB111</f>
        <v>1418.0875001731199</v>
      </c>
      <c r="AC111" s="36">
        <f>'Energie AMS'!AC111-'Energie AME'!AC111</f>
        <v>1619.5570870881049</v>
      </c>
      <c r="AD111" s="36">
        <f>'Energie AMS'!AD111-'Energie AME'!AD111</f>
        <v>1739.5202480558532</v>
      </c>
      <c r="AE111" s="36">
        <f>'Energie AMS'!AE111-'Energie AME'!AE111</f>
        <v>1941.4473505975143</v>
      </c>
      <c r="AF111" s="36">
        <f>'Energie AMS'!AF111-'Energie AME'!AF111</f>
        <v>2207.8434621424067</v>
      </c>
      <c r="AG111" s="36">
        <f>'Energie AMS'!AG111-'Energie AME'!AG111</f>
        <v>2492.9994560804125</v>
      </c>
      <c r="AH111" s="36">
        <f>'Energie AMS'!AH111-'Energie AME'!AH111</f>
        <v>2718.8288785839109</v>
      </c>
      <c r="AI111" s="36">
        <f>'Energie AMS'!AI111-'Energie AME'!AI111</f>
        <v>2880.7041314153344</v>
      </c>
      <c r="AJ111" s="36">
        <f>'Energie AMS'!AJ111-'Energie AME'!AJ111</f>
        <v>3050.0252546890943</v>
      </c>
      <c r="AK111" s="36">
        <f>'Energie AMS'!AK111-'Energie AME'!AK111</f>
        <v>3231.408003023691</v>
      </c>
      <c r="AL111" s="36">
        <f>'Energie AMS'!AL111-'Energie AME'!AL111</f>
        <v>3412.816520737455</v>
      </c>
      <c r="AM111" s="36">
        <f>'Energie AMS'!AM111-'Energie AME'!AM111</f>
        <v>3500.8599427266126</v>
      </c>
      <c r="AN111" s="36">
        <f>'Energie AMS'!AN111-'Energie AME'!AN111</f>
        <v>3506.8930540409992</v>
      </c>
      <c r="AO111" s="36">
        <f>'Energie AMS'!AO111-'Energie AME'!AO111</f>
        <v>3525.1042111935399</v>
      </c>
      <c r="AP111" s="36">
        <f>'Energie AMS'!AP111-'Energie AME'!AP111</f>
        <v>3592.4509308412007</v>
      </c>
      <c r="AQ111" s="36">
        <f>'Energie AMS'!AQ111-'Energie AME'!AQ111</f>
        <v>3695.2806114190162</v>
      </c>
      <c r="AR111" s="36">
        <f>'Energie AMS'!AR111-'Energie AME'!AR111</f>
        <v>3815.3429587717883</v>
      </c>
      <c r="AS111" s="36">
        <f>'Energie AMS'!AS111-'Energie AME'!AS111</f>
        <v>3937.4783535124589</v>
      </c>
      <c r="AT111" s="36">
        <f>'Energie AMS'!AT111-'Energie AME'!AT111</f>
        <v>4018.4886882310361</v>
      </c>
      <c r="AU111" s="36">
        <f>'Energie AMS'!AU111-'Energie AME'!AU111</f>
        <v>4046.8124354609427</v>
      </c>
      <c r="AV111" s="36">
        <f>'Energie AMS'!AV111-'Energie AME'!AV111</f>
        <v>4043.9684413517193</v>
      </c>
      <c r="AW111" s="36">
        <f>'Energie AMS'!AW111-'Energie AME'!AW111</f>
        <v>4030.3768333253861</v>
      </c>
      <c r="AX111" s="36">
        <f>'Energie AMS'!AX111-'Energie AME'!AX111</f>
        <v>4017.3681624572314</v>
      </c>
    </row>
    <row r="112" spans="1:50" x14ac:dyDescent="0.25">
      <c r="A112" s="165"/>
      <c r="B112" s="168"/>
      <c r="C112" t="s">
        <v>165</v>
      </c>
      <c r="D112" s="36">
        <f>'Energie AMS'!D112-'Energie AME'!D112</f>
        <v>0</v>
      </c>
      <c r="E112" s="36">
        <f>'Energie AMS'!E112-'Energie AME'!E112</f>
        <v>0</v>
      </c>
      <c r="F112" s="36">
        <f>'Energie AMS'!F112-'Energie AME'!F112</f>
        <v>0</v>
      </c>
      <c r="G112" s="36">
        <f>'Energie AMS'!G112-'Energie AME'!G112</f>
        <v>0</v>
      </c>
      <c r="H112" s="36">
        <f>'Energie AMS'!H112-'Energie AME'!H112</f>
        <v>0</v>
      </c>
      <c r="I112" s="36">
        <f>'Energie AMS'!I112-'Energie AME'!I112</f>
        <v>0</v>
      </c>
      <c r="J112" s="36">
        <f>'Energie AMS'!J112-'Energie AME'!J112</f>
        <v>0</v>
      </c>
      <c r="K112" s="36">
        <f>'Energie AMS'!K112-'Energie AME'!K112</f>
        <v>0</v>
      </c>
      <c r="L112" s="36">
        <f>'Energie AMS'!L112-'Energie AME'!L112</f>
        <v>0</v>
      </c>
      <c r="M112" s="36">
        <f>'Energie AMS'!M112-'Energie AME'!M112</f>
        <v>0</v>
      </c>
      <c r="N112" s="36">
        <f>'Energie AMS'!N112-'Energie AME'!N112</f>
        <v>0</v>
      </c>
      <c r="O112" s="36">
        <f>'Energie AMS'!O112-'Energie AME'!O112</f>
        <v>0</v>
      </c>
      <c r="P112" s="36">
        <f>'Energie AMS'!P112-'Energie AME'!P112</f>
        <v>0</v>
      </c>
      <c r="Q112" s="36">
        <f>'Energie AMS'!Q112-'Energie AME'!Q112</f>
        <v>0</v>
      </c>
      <c r="R112" s="36">
        <f>'Energie AMS'!R112-'Energie AME'!R112</f>
        <v>0</v>
      </c>
      <c r="S112" s="36">
        <f>'Energie AMS'!S112-'Energie AME'!S112</f>
        <v>0</v>
      </c>
      <c r="T112" s="36">
        <f>'Energie AMS'!T112-'Energie AME'!T112</f>
        <v>0</v>
      </c>
      <c r="U112" s="36">
        <f>'Energie AMS'!U112-'Energie AME'!U112</f>
        <v>0</v>
      </c>
      <c r="V112" s="36">
        <f>'Energie AMS'!V112-'Energie AME'!V112</f>
        <v>0</v>
      </c>
      <c r="W112" s="36">
        <f>'Energie AMS'!W112-'Energie AME'!W112</f>
        <v>3.1792080054923417</v>
      </c>
      <c r="X112" s="36">
        <f>'Energie AMS'!X112-'Energie AME'!X112</f>
        <v>20.555950484981736</v>
      </c>
      <c r="Y112" s="36">
        <f>'Energie AMS'!Y112-'Energie AME'!Y112</f>
        <v>44.807126069599803</v>
      </c>
      <c r="Z112" s="36">
        <f>'Energie AMS'!Z112-'Energie AME'!Z112</f>
        <v>55.4490901896352</v>
      </c>
      <c r="AA112" s="36">
        <f>'Energie AMS'!AA112-'Energie AME'!AA112</f>
        <v>60.03441239281608</v>
      </c>
      <c r="AB112" s="36">
        <f>'Energie AMS'!AB112-'Energie AME'!AB112</f>
        <v>61.084386043621549</v>
      </c>
      <c r="AC112" s="36">
        <f>'Energie AMS'!AC112-'Energie AME'!AC112</f>
        <v>55.619701208730476</v>
      </c>
      <c r="AD112" s="36">
        <f>'Energie AMS'!AD112-'Energie AME'!AD112</f>
        <v>46.514548866505947</v>
      </c>
      <c r="AE112" s="36">
        <f>'Energie AMS'!AE112-'Energie AME'!AE112</f>
        <v>43.363401929251722</v>
      </c>
      <c r="AF112" s="36">
        <f>'Energie AMS'!AF112-'Energie AME'!AF112</f>
        <v>45.123064724270279</v>
      </c>
      <c r="AG112" s="36">
        <f>'Energie AMS'!AG112-'Energie AME'!AG112</f>
        <v>48.942693048849861</v>
      </c>
      <c r="AH112" s="36">
        <f>'Energie AMS'!AH112-'Energie AME'!AH112</f>
        <v>47.99744814876712</v>
      </c>
      <c r="AI112" s="36">
        <f>'Energie AMS'!AI112-'Energie AME'!AI112</f>
        <v>43.303664088572845</v>
      </c>
      <c r="AJ112" s="36">
        <f>'Energie AMS'!AJ112-'Energie AME'!AJ112</f>
        <v>39.340251476225092</v>
      </c>
      <c r="AK112" s="36">
        <f>'Energie AMS'!AK112-'Energie AME'!AK112</f>
        <v>36.951621171263668</v>
      </c>
      <c r="AL112" s="36">
        <f>'Energie AMS'!AL112-'Energie AME'!AL112</f>
        <v>35.539630838431009</v>
      </c>
      <c r="AM112" s="36">
        <f>'Energie AMS'!AM112-'Energie AME'!AM112</f>
        <v>22.2378363864091</v>
      </c>
      <c r="AN112" s="36">
        <f>'Energie AMS'!AN112-'Energie AME'!AN112</f>
        <v>2.1632232250469769</v>
      </c>
      <c r="AO112" s="36">
        <f>'Energie AMS'!AO112-'Energie AME'!AO112</f>
        <v>-3.0535058220029612</v>
      </c>
      <c r="AP112" s="36">
        <f>'Energie AMS'!AP112-'Energie AME'!AP112</f>
        <v>2.2685375197560518</v>
      </c>
      <c r="AQ112" s="36">
        <f>'Energie AMS'!AQ112-'Energie AME'!AQ112</f>
        <v>12.050278485906603</v>
      </c>
      <c r="AR112" s="36">
        <f>'Energie AMS'!AR112-'Energie AME'!AR112</f>
        <v>22.216762552222008</v>
      </c>
      <c r="AS112" s="36">
        <f>'Energie AMS'!AS112-'Energie AME'!AS112</f>
        <v>31.001970821637855</v>
      </c>
      <c r="AT112" s="36">
        <f>'Energie AMS'!AT112-'Energie AME'!AT112</f>
        <v>27.428686502494372</v>
      </c>
      <c r="AU112" s="36">
        <f>'Energie AMS'!AU112-'Energie AME'!AU112</f>
        <v>16.408184619358053</v>
      </c>
      <c r="AV112" s="36">
        <f>'Energie AMS'!AV112-'Energie AME'!AV112</f>
        <v>3.9543787337677827</v>
      </c>
      <c r="AW112" s="36">
        <f>'Energie AMS'!AW112-'Energie AME'!AW112</f>
        <v>-7.0195643377091983</v>
      </c>
      <c r="AX112" s="36">
        <f>'Energie AMS'!AX112-'Energie AME'!AX112</f>
        <v>-16.083367130644632</v>
      </c>
    </row>
    <row r="113" spans="1:50" x14ac:dyDescent="0.25">
      <c r="A113" s="165"/>
      <c r="B113" s="168"/>
      <c r="C113" t="s">
        <v>166</v>
      </c>
      <c r="D113" s="36">
        <f>'Energie AMS'!D113-'Energie AME'!D113</f>
        <v>0</v>
      </c>
      <c r="E113" s="36">
        <f>'Energie AMS'!E113-'Energie AME'!E113</f>
        <v>0</v>
      </c>
      <c r="F113" s="36">
        <f>'Energie AMS'!F113-'Energie AME'!F113</f>
        <v>0</v>
      </c>
      <c r="G113" s="36">
        <f>'Energie AMS'!G113-'Energie AME'!G113</f>
        <v>0</v>
      </c>
      <c r="H113" s="36">
        <f>'Energie AMS'!H113-'Energie AME'!H113</f>
        <v>0</v>
      </c>
      <c r="I113" s="36">
        <f>'Energie AMS'!I113-'Energie AME'!I113</f>
        <v>0</v>
      </c>
      <c r="J113" s="36">
        <f>'Energie AMS'!J113-'Energie AME'!J113</f>
        <v>0</v>
      </c>
      <c r="K113" s="36">
        <f>'Energie AMS'!K113-'Energie AME'!K113</f>
        <v>0</v>
      </c>
      <c r="L113" s="36">
        <f>'Energie AMS'!L113-'Energie AME'!L113</f>
        <v>0</v>
      </c>
      <c r="M113" s="36">
        <f>'Energie AMS'!M113-'Energie AME'!M113</f>
        <v>0</v>
      </c>
      <c r="N113" s="36">
        <f>'Energie AMS'!N113-'Energie AME'!N113</f>
        <v>0</v>
      </c>
      <c r="O113" s="36">
        <f>'Energie AMS'!O113-'Energie AME'!O113</f>
        <v>0</v>
      </c>
      <c r="P113" s="36">
        <f>'Energie AMS'!P113-'Energie AME'!P113</f>
        <v>0</v>
      </c>
      <c r="Q113" s="36">
        <f>'Energie AMS'!Q113-'Energie AME'!Q113</f>
        <v>0</v>
      </c>
      <c r="R113" s="36">
        <f>'Energie AMS'!R113-'Energie AME'!R113</f>
        <v>0</v>
      </c>
      <c r="S113" s="36">
        <f>'Energie AMS'!S113-'Energie AME'!S113</f>
        <v>0</v>
      </c>
      <c r="T113" s="36">
        <f>'Energie AMS'!T113-'Energie AME'!T113</f>
        <v>0</v>
      </c>
      <c r="U113" s="36">
        <f>'Energie AMS'!U113-'Energie AME'!U113</f>
        <v>0</v>
      </c>
      <c r="V113" s="36">
        <f>'Energie AMS'!V113-'Energie AME'!V113</f>
        <v>0</v>
      </c>
      <c r="W113" s="36">
        <f>'Energie AMS'!W113-'Energie AME'!W113</f>
        <v>8.4270194192994268</v>
      </c>
      <c r="X113" s="36">
        <f>'Energie AMS'!X113-'Energie AME'!X113</f>
        <v>42.514074329064329</v>
      </c>
      <c r="Y113" s="36">
        <f>'Energie AMS'!Y113-'Energie AME'!Y113</f>
        <v>90.460168539540803</v>
      </c>
      <c r="Z113" s="36">
        <f>'Energie AMS'!Z113-'Energie AME'!Z113</f>
        <v>116.98939925767323</v>
      </c>
      <c r="AA113" s="36">
        <f>'Energie AMS'!AA113-'Energie AME'!AA113</f>
        <v>133.09000793370762</v>
      </c>
      <c r="AB113" s="36">
        <f>'Energie AMS'!AB113-'Energie AME'!AB113</f>
        <v>144.03494742365689</v>
      </c>
      <c r="AC113" s="36">
        <f>'Energie AMS'!AC113-'Energie AME'!AC113</f>
        <v>149.21786981452362</v>
      </c>
      <c r="AD113" s="36">
        <f>'Energie AMS'!AD113-'Energie AME'!AD113</f>
        <v>150.76718382364581</v>
      </c>
      <c r="AE113" s="36">
        <f>'Energie AMS'!AE113-'Energie AME'!AE113</f>
        <v>178.34140543961374</v>
      </c>
      <c r="AF113" s="36">
        <f>'Energie AMS'!AF113-'Energie AME'!AF113</f>
        <v>222.34944510533632</v>
      </c>
      <c r="AG113" s="36">
        <f>'Energie AMS'!AG113-'Energie AME'!AG113</f>
        <v>270.34921824711222</v>
      </c>
      <c r="AH113" s="36">
        <f>'Energie AMS'!AH113-'Energie AME'!AH113</f>
        <v>301.75748933233695</v>
      </c>
      <c r="AI113" s="36">
        <f>'Energie AMS'!AI113-'Energie AME'!AI113</f>
        <v>318.31291056174825</v>
      </c>
      <c r="AJ113" s="36">
        <f>'Energie AMS'!AJ113-'Energie AME'!AJ113</f>
        <v>320.80507932112755</v>
      </c>
      <c r="AK113" s="36">
        <f>'Energie AMS'!AK113-'Energie AME'!AK113</f>
        <v>318.70112746267682</v>
      </c>
      <c r="AL113" s="36">
        <f>'Energie AMS'!AL113-'Energie AME'!AL113</f>
        <v>317.12907531200472</v>
      </c>
      <c r="AM113" s="36">
        <f>'Energie AMS'!AM113-'Energie AME'!AM113</f>
        <v>282.85734123077327</v>
      </c>
      <c r="AN113" s="36">
        <f>'Energie AMS'!AN113-'Energie AME'!AN113</f>
        <v>231.07619596969906</v>
      </c>
      <c r="AO113" s="36">
        <f>'Energie AMS'!AO113-'Energie AME'!AO113</f>
        <v>222.7345013824503</v>
      </c>
      <c r="AP113" s="36">
        <f>'Energie AMS'!AP113-'Energie AME'!AP113</f>
        <v>243.75899892067346</v>
      </c>
      <c r="AQ113" s="36">
        <f>'Energie AMS'!AQ113-'Energie AME'!AQ113</f>
        <v>277.15733101192052</v>
      </c>
      <c r="AR113" s="36">
        <f>'Energie AMS'!AR113-'Energie AME'!AR113</f>
        <v>311.07254145397565</v>
      </c>
      <c r="AS113" s="36">
        <f>'Energie AMS'!AS113-'Energie AME'!AS113</f>
        <v>340.10080953414933</v>
      </c>
      <c r="AT113" s="36">
        <f>'Energie AMS'!AT113-'Energie AME'!AT113</f>
        <v>331.27675108148514</v>
      </c>
      <c r="AU113" s="36">
        <f>'Energie AMS'!AU113-'Energie AME'!AU113</f>
        <v>299.68904445030523</v>
      </c>
      <c r="AV113" s="36">
        <f>'Energie AMS'!AV113-'Energie AME'!AV113</f>
        <v>263.81670353625043</v>
      </c>
      <c r="AW113" s="36">
        <f>'Energie AMS'!AW113-'Energie AME'!AW113</f>
        <v>232.32726257044598</v>
      </c>
      <c r="AX113" s="36">
        <f>'Energie AMS'!AX113-'Energie AME'!AX113</f>
        <v>206.37484540536582</v>
      </c>
    </row>
    <row r="114" spans="1:50" x14ac:dyDescent="0.25">
      <c r="A114" s="165"/>
      <c r="B114" s="168"/>
      <c r="C114" t="s">
        <v>167</v>
      </c>
      <c r="D114" s="36">
        <f>'Energie AMS'!D114-'Energie AME'!D114</f>
        <v>0</v>
      </c>
      <c r="E114" s="36">
        <f>'Energie AMS'!E114-'Energie AME'!E114</f>
        <v>0</v>
      </c>
      <c r="F114" s="36">
        <f>'Energie AMS'!F114-'Energie AME'!F114</f>
        <v>0</v>
      </c>
      <c r="G114" s="36">
        <f>'Energie AMS'!G114-'Energie AME'!G114</f>
        <v>0</v>
      </c>
      <c r="H114" s="36">
        <f>'Energie AMS'!H114-'Energie AME'!H114</f>
        <v>0</v>
      </c>
      <c r="I114" s="36">
        <f>'Energie AMS'!I114-'Energie AME'!I114</f>
        <v>0</v>
      </c>
      <c r="J114" s="36">
        <f>'Energie AMS'!J114-'Energie AME'!J114</f>
        <v>0</v>
      </c>
      <c r="K114" s="36">
        <f>'Energie AMS'!K114-'Energie AME'!K114</f>
        <v>0</v>
      </c>
      <c r="L114" s="36">
        <f>'Energie AMS'!L114-'Energie AME'!L114</f>
        <v>0</v>
      </c>
      <c r="M114" s="36">
        <f>'Energie AMS'!M114-'Energie AME'!M114</f>
        <v>0</v>
      </c>
      <c r="N114" s="36">
        <f>'Energie AMS'!N114-'Energie AME'!N114</f>
        <v>0</v>
      </c>
      <c r="O114" s="36">
        <f>'Energie AMS'!O114-'Energie AME'!O114</f>
        <v>0</v>
      </c>
      <c r="P114" s="36">
        <f>'Energie AMS'!P114-'Energie AME'!P114</f>
        <v>0</v>
      </c>
      <c r="Q114" s="36">
        <f>'Energie AMS'!Q114-'Energie AME'!Q114</f>
        <v>0</v>
      </c>
      <c r="R114" s="36">
        <f>'Energie AMS'!R114-'Energie AME'!R114</f>
        <v>0</v>
      </c>
      <c r="S114" s="36">
        <f>'Energie AMS'!S114-'Energie AME'!S114</f>
        <v>0</v>
      </c>
      <c r="T114" s="36">
        <f>'Energie AMS'!T114-'Energie AME'!T114</f>
        <v>0</v>
      </c>
      <c r="U114" s="36">
        <f>'Energie AMS'!U114-'Energie AME'!U114</f>
        <v>0</v>
      </c>
      <c r="V114" s="36">
        <f>'Energie AMS'!V114-'Energie AME'!V114</f>
        <v>0</v>
      </c>
      <c r="W114" s="36">
        <f>'Energie AMS'!W114-'Energie AME'!W114</f>
        <v>11.084137316952365</v>
      </c>
      <c r="X114" s="36">
        <f>'Energie AMS'!X114-'Energie AME'!X114</f>
        <v>303.19698844393747</v>
      </c>
      <c r="Y114" s="36">
        <f>'Energie AMS'!Y114-'Energie AME'!Y114</f>
        <v>722.1321180356922</v>
      </c>
      <c r="Z114" s="36">
        <f>'Energie AMS'!Z114-'Energie AME'!Z114</f>
        <v>930.2144081416327</v>
      </c>
      <c r="AA114" s="36">
        <f>'Energie AMS'!AA114-'Energie AME'!AA114</f>
        <v>986.18303747749042</v>
      </c>
      <c r="AB114" s="36">
        <f>'Energie AMS'!AB114-'Energie AME'!AB114</f>
        <v>966.46303156536192</v>
      </c>
      <c r="AC114" s="36">
        <f>'Energie AMS'!AC114-'Energie AME'!AC114</f>
        <v>892.81471068302017</v>
      </c>
      <c r="AD114" s="36">
        <f>'Energie AMS'!AD114-'Energie AME'!AD114</f>
        <v>800.11862783630227</v>
      </c>
      <c r="AE114" s="36">
        <f>'Energie AMS'!AE114-'Energie AME'!AE114</f>
        <v>756.16215079221638</v>
      </c>
      <c r="AF114" s="36">
        <f>'Energie AMS'!AF114-'Energie AME'!AF114</f>
        <v>752.07731944478428</v>
      </c>
      <c r="AG114" s="36">
        <f>'Energie AMS'!AG114-'Energie AME'!AG114</f>
        <v>763.21296624548836</v>
      </c>
      <c r="AH114" s="36">
        <f>'Energie AMS'!AH114-'Energie AME'!AH114</f>
        <v>756.3002714566926</v>
      </c>
      <c r="AI114" s="36">
        <f>'Energie AMS'!AI114-'Energie AME'!AI114</f>
        <v>726.62129749228438</v>
      </c>
      <c r="AJ114" s="36">
        <f>'Energie AMS'!AJ114-'Energie AME'!AJ114</f>
        <v>696.52074638783461</v>
      </c>
      <c r="AK114" s="36">
        <f>'Energie AMS'!AK114-'Energie AME'!AK114</f>
        <v>673.0145588452026</v>
      </c>
      <c r="AL114" s="36">
        <f>'Energie AMS'!AL114-'Energie AME'!AL114</f>
        <v>653.05112223510082</v>
      </c>
      <c r="AM114" s="36">
        <f>'Energie AMS'!AM114-'Energie AME'!AM114</f>
        <v>585.72205118897887</v>
      </c>
      <c r="AN114" s="36">
        <f>'Energie AMS'!AN114-'Energie AME'!AN114</f>
        <v>480.06701739443247</v>
      </c>
      <c r="AO114" s="36">
        <f>'Energie AMS'!AO114-'Energie AME'!AO114</f>
        <v>414.439069478085</v>
      </c>
      <c r="AP114" s="36">
        <f>'Energie AMS'!AP114-'Energie AME'!AP114</f>
        <v>396.73924282830239</v>
      </c>
      <c r="AQ114" s="36">
        <f>'Energie AMS'!AQ114-'Energie AME'!AQ114</f>
        <v>406.42228571163241</v>
      </c>
      <c r="AR114" s="36">
        <f>'Energie AMS'!AR114-'Energie AME'!AR114</f>
        <v>426.27732246303503</v>
      </c>
      <c r="AS114" s="36">
        <f>'Energie AMS'!AS114-'Energie AME'!AS114</f>
        <v>446.3227242412695</v>
      </c>
      <c r="AT114" s="36">
        <f>'Energie AMS'!AT114-'Energie AME'!AT114</f>
        <v>400.21634622061106</v>
      </c>
      <c r="AU114" s="36">
        <f>'Energie AMS'!AU114-'Energie AME'!AU114</f>
        <v>304.82746993627597</v>
      </c>
      <c r="AV114" s="36">
        <f>'Energie AMS'!AV114-'Energie AME'!AV114</f>
        <v>193.86881687119444</v>
      </c>
      <c r="AW114" s="36">
        <f>'Energie AMS'!AW114-'Energie AME'!AW114</f>
        <v>88.169797423821592</v>
      </c>
      <c r="AX114" s="36">
        <f>'Energie AMS'!AX114-'Energie AME'!AX114</f>
        <v>-6.144504030716007</v>
      </c>
    </row>
    <row r="115" spans="1:50" x14ac:dyDescent="0.25">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row>
    <row r="116" spans="1:50" x14ac:dyDescent="0.25">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row>
    <row r="117" spans="1:50" x14ac:dyDescent="0.25">
      <c r="A117" s="165" t="s">
        <v>316</v>
      </c>
      <c r="B117" s="26" t="s">
        <v>314</v>
      </c>
      <c r="C117" t="s">
        <v>152</v>
      </c>
      <c r="D117" s="36">
        <f>'Energie AMS'!D117-'Energie AME'!D117</f>
        <v>0</v>
      </c>
      <c r="E117" s="36">
        <f>'Energie AMS'!E117-'Energie AME'!E117</f>
        <v>0</v>
      </c>
      <c r="F117" s="36">
        <f>'Energie AMS'!F117-'Energie AME'!F117</f>
        <v>0</v>
      </c>
      <c r="G117" s="36">
        <f>'Energie AMS'!G117-'Energie AME'!G117</f>
        <v>0</v>
      </c>
      <c r="H117" s="36">
        <f>'Energie AMS'!H117-'Energie AME'!H117</f>
        <v>0</v>
      </c>
      <c r="I117" s="36">
        <f>'Energie AMS'!I117-'Energie AME'!I117</f>
        <v>0</v>
      </c>
      <c r="J117" s="36">
        <f>'Energie AMS'!J117-'Energie AME'!J117</f>
        <v>0</v>
      </c>
      <c r="K117" s="36">
        <f>'Energie AMS'!K117-'Energie AME'!K117</f>
        <v>0</v>
      </c>
      <c r="L117" s="36">
        <f>'Energie AMS'!L117-'Energie AME'!L117</f>
        <v>0</v>
      </c>
      <c r="M117" s="36">
        <f>'Energie AMS'!M117-'Energie AME'!M117</f>
        <v>0</v>
      </c>
      <c r="N117" s="36">
        <f>'Energie AMS'!N117-'Energie AME'!N117</f>
        <v>0</v>
      </c>
      <c r="O117" s="36">
        <f>'Energie AMS'!O117-'Energie AME'!O117</f>
        <v>0</v>
      </c>
      <c r="P117" s="36">
        <f>'Energie AMS'!P117-'Energie AME'!P117</f>
        <v>0</v>
      </c>
      <c r="Q117" s="36">
        <f>'Energie AMS'!Q117-'Energie AME'!Q117</f>
        <v>0</v>
      </c>
      <c r="R117" s="36">
        <f>'Energie AMS'!R117-'Energie AME'!R117</f>
        <v>0</v>
      </c>
      <c r="S117" s="36">
        <f>'Energie AMS'!S117-'Energie AME'!S117</f>
        <v>0</v>
      </c>
      <c r="T117" s="36">
        <f>'Energie AMS'!T117-'Energie AME'!T117</f>
        <v>0</v>
      </c>
      <c r="U117" s="36">
        <f>'Energie AMS'!U117-'Energie AME'!U117</f>
        <v>0</v>
      </c>
      <c r="V117" s="36">
        <f>'Energie AMS'!V117-'Energie AME'!V117</f>
        <v>0</v>
      </c>
      <c r="W117" s="36">
        <f>'Energie AMS'!W117-'Energie AME'!W117</f>
        <v>-1.8487545118582638E-2</v>
      </c>
      <c r="X117" s="36">
        <f>'Energie AMS'!X117-'Energie AME'!X117</f>
        <v>9.6072670713552633E-2</v>
      </c>
      <c r="Y117" s="36">
        <f>'Energie AMS'!Y117-'Energie AME'!Y117</f>
        <v>0.25682967030715265</v>
      </c>
      <c r="Z117" s="36">
        <f>'Energie AMS'!Z117-'Energie AME'!Z117</f>
        <v>0.83498913273485265</v>
      </c>
      <c r="AA117" s="36">
        <f>'Energie AMS'!AA117-'Energie AME'!AA117</f>
        <v>0.88916104884745906</v>
      </c>
      <c r="AB117" s="36">
        <f>'Energie AMS'!AB117-'Energie AME'!AB117</f>
        <v>0.74614373511245891</v>
      </c>
      <c r="AC117" s="36">
        <f>'Energie AMS'!AC117-'Energie AME'!AC117</f>
        <v>7.0845624296209664E-2</v>
      </c>
      <c r="AD117" s="36">
        <f>'Energie AMS'!AD117-'Energie AME'!AD117</f>
        <v>-0.55656688543247768</v>
      </c>
      <c r="AE117" s="36">
        <f>'Energie AMS'!AE117-'Energie AME'!AE117</f>
        <v>-0.77440962839701033</v>
      </c>
      <c r="AF117" s="36">
        <f>'Energie AMS'!AF117-'Energie AME'!AF117</f>
        <v>-0.96111774371995651</v>
      </c>
      <c r="AG117" s="36">
        <f>'Energie AMS'!AG117-'Energie AME'!AG117</f>
        <v>-1.1692001236496781</v>
      </c>
      <c r="AH117" s="36">
        <f>'Energie AMS'!AH117-'Energie AME'!AH117</f>
        <v>-1.3275164944462237</v>
      </c>
      <c r="AI117" s="36">
        <f>'Energie AMS'!AI117-'Energie AME'!AI117</f>
        <v>-1.5018511006666593</v>
      </c>
      <c r="AJ117" s="36">
        <f>'Energie AMS'!AJ117-'Energie AME'!AJ117</f>
        <v>-1.5797479700965464</v>
      </c>
      <c r="AK117" s="36">
        <f>'Energie AMS'!AK117-'Energie AME'!AK117</f>
        <v>-1.6264100487287134</v>
      </c>
      <c r="AL117" s="36">
        <f>'Energie AMS'!AL117-'Energie AME'!AL117</f>
        <v>-1.6947215134732403</v>
      </c>
      <c r="AM117" s="36">
        <f>'Energie AMS'!AM117-'Energie AME'!AM117</f>
        <v>-1.7038163495628602</v>
      </c>
      <c r="AN117" s="36">
        <f>'Energie AMS'!AN117-'Energie AME'!AN117</f>
        <v>-1.660555348420103</v>
      </c>
      <c r="AO117" s="36">
        <f>'Energie AMS'!AO117-'Energie AME'!AO117</f>
        <v>-1.8674128281461799</v>
      </c>
      <c r="AP117" s="36">
        <f>'Energie AMS'!AP117-'Energie AME'!AP117</f>
        <v>-2.1202388162362809</v>
      </c>
      <c r="AQ117" s="36">
        <f>'Energie AMS'!AQ117-'Energie AME'!AQ117</f>
        <v>-2.3580082046890967</v>
      </c>
      <c r="AR117" s="36">
        <f>'Energie AMS'!AR117-'Energie AME'!AR117</f>
        <v>-2.5852365883914823</v>
      </c>
      <c r="AS117" s="36">
        <f>'Energie AMS'!AS117-'Energie AME'!AS117</f>
        <v>-2.8096827185445967</v>
      </c>
      <c r="AT117" s="36">
        <f>'Energie AMS'!AT117-'Energie AME'!AT117</f>
        <v>-2.921833572074144</v>
      </c>
      <c r="AU117" s="36">
        <f>'Energie AMS'!AU117-'Energie AME'!AU117</f>
        <v>-3.0100422262887845</v>
      </c>
      <c r="AV117" s="36">
        <f>'Energie AMS'!AV117-'Energie AME'!AV117</f>
        <v>-3.0971484207608571</v>
      </c>
      <c r="AW117" s="36">
        <f>'Energie AMS'!AW117-'Energie AME'!AW117</f>
        <v>-3.1808298023832648</v>
      </c>
      <c r="AX117" s="36">
        <f>'Energie AMS'!AX117-'Energie AME'!AX117</f>
        <v>-3.2617052343957944</v>
      </c>
    </row>
    <row r="118" spans="1:50" x14ac:dyDescent="0.25">
      <c r="A118" s="165"/>
      <c r="B118" s="167" t="s">
        <v>311</v>
      </c>
      <c r="C118" t="s">
        <v>153</v>
      </c>
      <c r="D118" s="36">
        <f>'Energie AMS'!D118-'Energie AME'!D118</f>
        <v>0</v>
      </c>
      <c r="E118" s="36">
        <f>'Energie AMS'!E118-'Energie AME'!E118</f>
        <v>0</v>
      </c>
      <c r="F118" s="36">
        <f>'Energie AMS'!F118-'Energie AME'!F118</f>
        <v>0</v>
      </c>
      <c r="G118" s="36">
        <f>'Energie AMS'!G118-'Energie AME'!G118</f>
        <v>0</v>
      </c>
      <c r="H118" s="36">
        <f>'Energie AMS'!H118-'Energie AME'!H118</f>
        <v>0</v>
      </c>
      <c r="I118" s="36">
        <f>'Energie AMS'!I118-'Energie AME'!I118</f>
        <v>0</v>
      </c>
      <c r="J118" s="36">
        <f>'Energie AMS'!J118-'Energie AME'!J118</f>
        <v>0</v>
      </c>
      <c r="K118" s="36">
        <f>'Energie AMS'!K118-'Energie AME'!K118</f>
        <v>0</v>
      </c>
      <c r="L118" s="36">
        <f>'Energie AMS'!L118-'Energie AME'!L118</f>
        <v>0</v>
      </c>
      <c r="M118" s="36">
        <f>'Energie AMS'!M118-'Energie AME'!M118</f>
        <v>0</v>
      </c>
      <c r="N118" s="36">
        <f>'Energie AMS'!N118-'Energie AME'!N118</f>
        <v>0</v>
      </c>
      <c r="O118" s="36">
        <f>'Energie AMS'!O118-'Energie AME'!O118</f>
        <v>0</v>
      </c>
      <c r="P118" s="36">
        <f>'Energie AMS'!P118-'Energie AME'!P118</f>
        <v>0</v>
      </c>
      <c r="Q118" s="36">
        <f>'Energie AMS'!Q118-'Energie AME'!Q118</f>
        <v>0</v>
      </c>
      <c r="R118" s="36">
        <f>'Energie AMS'!R118-'Energie AME'!R118</f>
        <v>0</v>
      </c>
      <c r="S118" s="36">
        <f>'Energie AMS'!S118-'Energie AME'!S118</f>
        <v>0</v>
      </c>
      <c r="T118" s="36">
        <f>'Energie AMS'!T118-'Energie AME'!T118</f>
        <v>0</v>
      </c>
      <c r="U118" s="36">
        <f>'Energie AMS'!U118-'Energie AME'!U118</f>
        <v>0</v>
      </c>
      <c r="V118" s="36">
        <f>'Energie AMS'!V118-'Energie AME'!V118</f>
        <v>0</v>
      </c>
      <c r="W118" s="36">
        <f>'Energie AMS'!W118-'Energie AME'!W118</f>
        <v>-5.2138097124407068</v>
      </c>
      <c r="X118" s="36">
        <f>'Energie AMS'!X118-'Energie AME'!X118</f>
        <v>-171.81731030136234</v>
      </c>
      <c r="Y118" s="36">
        <f>'Energie AMS'!Y118-'Energie AME'!Y118</f>
        <v>-314.43254552761209</v>
      </c>
      <c r="Z118" s="36">
        <f>'Energie AMS'!Z118-'Energie AME'!Z118</f>
        <v>-414.33202788888229</v>
      </c>
      <c r="AA118" s="36">
        <f>'Energie AMS'!AA118-'Energie AME'!AA118</f>
        <v>-513.51047334846226</v>
      </c>
      <c r="AB118" s="36">
        <f>'Energie AMS'!AB118-'Energie AME'!AB118</f>
        <v>-615.08253765424433</v>
      </c>
      <c r="AC118" s="36">
        <f>'Energie AMS'!AC118-'Energie AME'!AC118</f>
        <v>-751.03923434715216</v>
      </c>
      <c r="AD118" s="36">
        <f>'Energie AMS'!AD118-'Energie AME'!AD118</f>
        <v>-884.66301295753692</v>
      </c>
      <c r="AE118" s="36">
        <f>'Energie AMS'!AE118-'Energie AME'!AE118</f>
        <v>-1016.5271156485978</v>
      </c>
      <c r="AF118" s="36">
        <f>'Energie AMS'!AF118-'Energie AME'!AF118</f>
        <v>-1146.0847482252866</v>
      </c>
      <c r="AG118" s="36">
        <f>'Energie AMS'!AG118-'Energie AME'!AG118</f>
        <v>-1274.9972620174649</v>
      </c>
      <c r="AH118" s="36">
        <f>'Energie AMS'!AH118-'Energie AME'!AH118</f>
        <v>-1401.3753884642128</v>
      </c>
      <c r="AI118" s="36">
        <f>'Energie AMS'!AI118-'Energie AME'!AI118</f>
        <v>-1529.1087315073728</v>
      </c>
      <c r="AJ118" s="36">
        <f>'Energie AMS'!AJ118-'Energie AME'!AJ118</f>
        <v>-1670.1446394142977</v>
      </c>
      <c r="AK118" s="36">
        <f>'Energie AMS'!AK118-'Energie AME'!AK118</f>
        <v>-1820.5862914475724</v>
      </c>
      <c r="AL118" s="36">
        <f>'Energie AMS'!AL118-'Energie AME'!AL118</f>
        <v>-1983.6381037668521</v>
      </c>
      <c r="AM118" s="36">
        <f>'Energie AMS'!AM118-'Energie AME'!AM118</f>
        <v>-2154.9235596652466</v>
      </c>
      <c r="AN118" s="36">
        <f>'Energie AMS'!AN118-'Energie AME'!AN118</f>
        <v>-2347.7475528586187</v>
      </c>
      <c r="AO118" s="36">
        <f>'Energie AMS'!AO118-'Energie AME'!AO118</f>
        <v>-2433.6490921099703</v>
      </c>
      <c r="AP118" s="36">
        <f>'Energie AMS'!AP118-'Energie AME'!AP118</f>
        <v>-2514.2144408836589</v>
      </c>
      <c r="AQ118" s="36">
        <f>'Energie AMS'!AQ118-'Energie AME'!AQ118</f>
        <v>-2598.7591135019356</v>
      </c>
      <c r="AR118" s="36">
        <f>'Energie AMS'!AR118-'Energie AME'!AR118</f>
        <v>-2766.7719394515884</v>
      </c>
      <c r="AS118" s="36">
        <f>'Energie AMS'!AS118-'Energie AME'!AS118</f>
        <v>-2981.2426962052064</v>
      </c>
      <c r="AT118" s="36">
        <f>'Energie AMS'!AT118-'Energie AME'!AT118</f>
        <v>-3041.6748547789457</v>
      </c>
      <c r="AU118" s="36">
        <f>'Energie AMS'!AU118-'Energie AME'!AU118</f>
        <v>-3081.7476635992321</v>
      </c>
      <c r="AV118" s="36">
        <f>'Energie AMS'!AV118-'Energie AME'!AV118</f>
        <v>-3131.1265702410992</v>
      </c>
      <c r="AW118" s="36">
        <f>'Energie AMS'!AW118-'Energie AME'!AW118</f>
        <v>-3187.9509117127677</v>
      </c>
      <c r="AX118" s="36">
        <f>'Energie AMS'!AX118-'Energie AME'!AX118</f>
        <v>-3253.344405510813</v>
      </c>
    </row>
    <row r="119" spans="1:50" x14ac:dyDescent="0.25">
      <c r="A119" s="165"/>
      <c r="B119" s="167"/>
      <c r="C119" t="s">
        <v>154</v>
      </c>
      <c r="D119" s="36">
        <f>'Energie AMS'!D119-'Energie AME'!D119</f>
        <v>0</v>
      </c>
      <c r="E119" s="36">
        <f>'Energie AMS'!E119-'Energie AME'!E119</f>
        <v>0</v>
      </c>
      <c r="F119" s="36">
        <f>'Energie AMS'!F119-'Energie AME'!F119</f>
        <v>0</v>
      </c>
      <c r="G119" s="36">
        <f>'Energie AMS'!G119-'Energie AME'!G119</f>
        <v>0</v>
      </c>
      <c r="H119" s="36">
        <f>'Energie AMS'!H119-'Energie AME'!H119</f>
        <v>0</v>
      </c>
      <c r="I119" s="36">
        <f>'Energie AMS'!I119-'Energie AME'!I119</f>
        <v>0</v>
      </c>
      <c r="J119" s="36">
        <f>'Energie AMS'!J119-'Energie AME'!J119</f>
        <v>0</v>
      </c>
      <c r="K119" s="36">
        <f>'Energie AMS'!K119-'Energie AME'!K119</f>
        <v>0</v>
      </c>
      <c r="L119" s="36">
        <f>'Energie AMS'!L119-'Energie AME'!L119</f>
        <v>0</v>
      </c>
      <c r="M119" s="36">
        <f>'Energie AMS'!M119-'Energie AME'!M119</f>
        <v>0</v>
      </c>
      <c r="N119" s="36">
        <f>'Energie AMS'!N119-'Energie AME'!N119</f>
        <v>0</v>
      </c>
      <c r="O119" s="36">
        <f>'Energie AMS'!O119-'Energie AME'!O119</f>
        <v>0</v>
      </c>
      <c r="P119" s="36">
        <f>'Energie AMS'!P119-'Energie AME'!P119</f>
        <v>0</v>
      </c>
      <c r="Q119" s="36">
        <f>'Energie AMS'!Q119-'Energie AME'!Q119</f>
        <v>0</v>
      </c>
      <c r="R119" s="36">
        <f>'Energie AMS'!R119-'Energie AME'!R119</f>
        <v>0</v>
      </c>
      <c r="S119" s="36">
        <f>'Energie AMS'!S119-'Energie AME'!S119</f>
        <v>0</v>
      </c>
      <c r="T119" s="36">
        <f>'Energie AMS'!T119-'Energie AME'!T119</f>
        <v>0</v>
      </c>
      <c r="U119" s="36">
        <f>'Energie AMS'!U119-'Energie AME'!U119</f>
        <v>0</v>
      </c>
      <c r="V119" s="36">
        <f>'Energie AMS'!V119-'Energie AME'!V119</f>
        <v>0</v>
      </c>
      <c r="W119" s="36">
        <f>'Energie AMS'!W119-'Energie AME'!W119</f>
        <v>-2.5923872421653869</v>
      </c>
      <c r="X119" s="36">
        <f>'Energie AMS'!X119-'Energie AME'!X119</f>
        <v>91.500992256054815</v>
      </c>
      <c r="Y119" s="36">
        <f>'Energie AMS'!Y119-'Energie AME'!Y119</f>
        <v>213.17617828928451</v>
      </c>
      <c r="Z119" s="36">
        <f>'Energie AMS'!Z119-'Energie AME'!Z119</f>
        <v>290.47832067319041</v>
      </c>
      <c r="AA119" s="36">
        <f>'Energie AMS'!AA119-'Energie AME'!AA119</f>
        <v>361.06397073326116</v>
      </c>
      <c r="AB119" s="36">
        <f>'Energie AMS'!AB119-'Energie AME'!AB119</f>
        <v>437.94300288529439</v>
      </c>
      <c r="AC119" s="36">
        <f>'Energie AMS'!AC119-'Energie AME'!AC119</f>
        <v>498.89409050862014</v>
      </c>
      <c r="AD119" s="36">
        <f>'Energie AMS'!AD119-'Energie AME'!AD119</f>
        <v>565.01406968239598</v>
      </c>
      <c r="AE119" s="36">
        <f>'Energie AMS'!AE119-'Energie AME'!AE119</f>
        <v>1099.7472796202642</v>
      </c>
      <c r="AF119" s="36">
        <f>'Energie AMS'!AF119-'Energie AME'!AF119</f>
        <v>1735.0895521278881</v>
      </c>
      <c r="AG119" s="36">
        <f>'Energie AMS'!AG119-'Energie AME'!AG119</f>
        <v>2385.6079758029778</v>
      </c>
      <c r="AH119" s="36">
        <f>'Energie AMS'!AH119-'Energie AME'!AH119</f>
        <v>3063.7073012905016</v>
      </c>
      <c r="AI119" s="36">
        <f>'Energie AMS'!AI119-'Energie AME'!AI119</f>
        <v>3797.8518886838224</v>
      </c>
      <c r="AJ119" s="36">
        <f>'Energie AMS'!AJ119-'Energie AME'!AJ119</f>
        <v>4671.4922086678416</v>
      </c>
      <c r="AK119" s="36">
        <f>'Energie AMS'!AK119-'Energie AME'!AK119</f>
        <v>5648.5104469826565</v>
      </c>
      <c r="AL119" s="36">
        <f>'Energie AMS'!AL119-'Energie AME'!AL119</f>
        <v>6739.6796314469348</v>
      </c>
      <c r="AM119" s="36">
        <f>'Energie AMS'!AM119-'Energie AME'!AM119</f>
        <v>7952.1441849502589</v>
      </c>
      <c r="AN119" s="36">
        <f>'Energie AMS'!AN119-'Energie AME'!AN119</f>
        <v>9348.6150751873574</v>
      </c>
      <c r="AO119" s="36">
        <f>'Energie AMS'!AO119-'Energie AME'!AO119</f>
        <v>9956.2915130728943</v>
      </c>
      <c r="AP119" s="36">
        <f>'Energie AMS'!AP119-'Energie AME'!AP119</f>
        <v>10519.020841273787</v>
      </c>
      <c r="AQ119" s="36">
        <f>'Energie AMS'!AQ119-'Energie AME'!AQ119</f>
        <v>11337.950407171318</v>
      </c>
      <c r="AR119" s="36">
        <f>'Energie AMS'!AR119-'Energie AME'!AR119</f>
        <v>12430.366813889348</v>
      </c>
      <c r="AS119" s="36">
        <f>'Energie AMS'!AS119-'Energie AME'!AS119</f>
        <v>13700.944089461638</v>
      </c>
      <c r="AT119" s="36">
        <f>'Energie AMS'!AT119-'Energie AME'!AT119</f>
        <v>13956.476011649536</v>
      </c>
      <c r="AU119" s="36">
        <f>'Energie AMS'!AU119-'Energie AME'!AU119</f>
        <v>14078.039300599272</v>
      </c>
      <c r="AV119" s="36">
        <f>'Energie AMS'!AV119-'Energie AME'!AV119</f>
        <v>14264.86374519614</v>
      </c>
      <c r="AW119" s="36">
        <f>'Energie AMS'!AW119-'Energie AME'!AW119</f>
        <v>14499.490806177066</v>
      </c>
      <c r="AX119" s="36">
        <f>'Energie AMS'!AX119-'Energie AME'!AX119</f>
        <v>14772.848950410331</v>
      </c>
    </row>
    <row r="120" spans="1:50" x14ac:dyDescent="0.25">
      <c r="A120" s="165"/>
      <c r="B120" s="167" t="s">
        <v>312</v>
      </c>
      <c r="C120" t="s">
        <v>155</v>
      </c>
      <c r="D120" s="36">
        <f>'Energie AMS'!D120-'Energie AME'!D120</f>
        <v>0</v>
      </c>
      <c r="E120" s="36">
        <f>'Energie AMS'!E120-'Energie AME'!E120</f>
        <v>0</v>
      </c>
      <c r="F120" s="36">
        <f>'Energie AMS'!F120-'Energie AME'!F120</f>
        <v>0</v>
      </c>
      <c r="G120" s="36">
        <f>'Energie AMS'!G120-'Energie AME'!G120</f>
        <v>0</v>
      </c>
      <c r="H120" s="36">
        <f>'Energie AMS'!H120-'Energie AME'!H120</f>
        <v>0</v>
      </c>
      <c r="I120" s="36">
        <f>'Energie AMS'!I120-'Energie AME'!I120</f>
        <v>0</v>
      </c>
      <c r="J120" s="36">
        <f>'Energie AMS'!J120-'Energie AME'!J120</f>
        <v>0</v>
      </c>
      <c r="K120" s="36">
        <f>'Energie AMS'!K120-'Energie AME'!K120</f>
        <v>0</v>
      </c>
      <c r="L120" s="36">
        <f>'Energie AMS'!L120-'Energie AME'!L120</f>
        <v>0</v>
      </c>
      <c r="M120" s="36">
        <f>'Energie AMS'!M120-'Energie AME'!M120</f>
        <v>0</v>
      </c>
      <c r="N120" s="36">
        <f>'Energie AMS'!N120-'Energie AME'!N120</f>
        <v>0</v>
      </c>
      <c r="O120" s="36">
        <f>'Energie AMS'!O120-'Energie AME'!O120</f>
        <v>0</v>
      </c>
      <c r="P120" s="36">
        <f>'Energie AMS'!P120-'Energie AME'!P120</f>
        <v>0</v>
      </c>
      <c r="Q120" s="36">
        <f>'Energie AMS'!Q120-'Energie AME'!Q120</f>
        <v>0</v>
      </c>
      <c r="R120" s="36">
        <f>'Energie AMS'!R120-'Energie AME'!R120</f>
        <v>0</v>
      </c>
      <c r="S120" s="36">
        <f>'Energie AMS'!S120-'Energie AME'!S120</f>
        <v>0</v>
      </c>
      <c r="T120" s="36">
        <f>'Energie AMS'!T120-'Energie AME'!T120</f>
        <v>0</v>
      </c>
      <c r="U120" s="36">
        <f>'Energie AMS'!U120-'Energie AME'!U120</f>
        <v>0</v>
      </c>
      <c r="V120" s="36">
        <f>'Energie AMS'!V120-'Energie AME'!V120</f>
        <v>0</v>
      </c>
      <c r="W120" s="36">
        <f>'Energie AMS'!W120-'Energie AME'!W120</f>
        <v>-207.01684542557814</v>
      </c>
      <c r="X120" s="36">
        <f>'Energie AMS'!X120-'Energie AME'!X120</f>
        <v>-1543.1681149690048</v>
      </c>
      <c r="Y120" s="36">
        <f>'Energie AMS'!Y120-'Energie AME'!Y120</f>
        <v>-3403.4475198207856</v>
      </c>
      <c r="Z120" s="36">
        <f>'Energie AMS'!Z120-'Energie AME'!Z120</f>
        <v>-3800.2931813919713</v>
      </c>
      <c r="AA120" s="36">
        <f>'Energie AMS'!AA120-'Energie AME'!AA120</f>
        <v>-3995.7175101376524</v>
      </c>
      <c r="AB120" s="36">
        <f>'Energie AMS'!AB120-'Energie AME'!AB120</f>
        <v>-4264.4617158235051</v>
      </c>
      <c r="AC120" s="36">
        <f>'Energie AMS'!AC120-'Energie AME'!AC120</f>
        <v>-4535.8622757559206</v>
      </c>
      <c r="AD120" s="36">
        <f>'Energie AMS'!AD120-'Energie AME'!AD120</f>
        <v>-4795.6699197887829</v>
      </c>
      <c r="AE120" s="36">
        <f>'Energie AMS'!AE120-'Energie AME'!AE120</f>
        <v>-4949.9811970074643</v>
      </c>
      <c r="AF120" s="36">
        <f>'Energie AMS'!AF120-'Energie AME'!AF120</f>
        <v>-5096.107450500589</v>
      </c>
      <c r="AG120" s="36">
        <f>'Energie AMS'!AG120-'Energie AME'!AG120</f>
        <v>-5240.9260478762062</v>
      </c>
      <c r="AH120" s="36">
        <f>'Energie AMS'!AH120-'Energie AME'!AH120</f>
        <v>-5412.2551999695406</v>
      </c>
      <c r="AI120" s="36">
        <f>'Energie AMS'!AI120-'Energie AME'!AI120</f>
        <v>-5586.4262204517436</v>
      </c>
      <c r="AJ120" s="36">
        <f>'Energie AMS'!AJ120-'Energie AME'!AJ120</f>
        <v>-5455.2696560760378</v>
      </c>
      <c r="AK120" s="36">
        <f>'Energie AMS'!AK120-'Energie AME'!AK120</f>
        <v>-5291.2187835624954</v>
      </c>
      <c r="AL120" s="36">
        <f>'Energie AMS'!AL120-'Energie AME'!AL120</f>
        <v>-5136.1509975466779</v>
      </c>
      <c r="AM120" s="36">
        <f>'Energie AMS'!AM120-'Energie AME'!AM120</f>
        <v>-4917.7968806116914</v>
      </c>
      <c r="AN120" s="36">
        <f>'Energie AMS'!AN120-'Energie AME'!AN120</f>
        <v>-4699.6725472809194</v>
      </c>
      <c r="AO120" s="36">
        <f>'Energie AMS'!AO120-'Energie AME'!AO120</f>
        <v>-4785.1373562134977</v>
      </c>
      <c r="AP120" s="36">
        <f>'Energie AMS'!AP120-'Energie AME'!AP120</f>
        <v>-4900.461494588475</v>
      </c>
      <c r="AQ120" s="36">
        <f>'Energie AMS'!AQ120-'Energie AME'!AQ120</f>
        <v>-4992.0366522035802</v>
      </c>
      <c r="AR120" s="36">
        <f>'Energie AMS'!AR120-'Energie AME'!AR120</f>
        <v>-5068.679450726333</v>
      </c>
      <c r="AS120" s="36">
        <f>'Energie AMS'!AS120-'Energie AME'!AS120</f>
        <v>-5139.0257677444715</v>
      </c>
      <c r="AT120" s="36">
        <f>'Energie AMS'!AT120-'Energie AME'!AT120</f>
        <v>-5120.8877940123693</v>
      </c>
      <c r="AU120" s="36">
        <f>'Energie AMS'!AU120-'Energie AME'!AU120</f>
        <v>-5076.5162748268249</v>
      </c>
      <c r="AV120" s="36">
        <f>'Energie AMS'!AV120-'Energie AME'!AV120</f>
        <v>-5027.3282772096272</v>
      </c>
      <c r="AW120" s="36">
        <f>'Energie AMS'!AW120-'Energie AME'!AW120</f>
        <v>-4974.3044089709347</v>
      </c>
      <c r="AX120" s="36">
        <f>'Energie AMS'!AX120-'Energie AME'!AX120</f>
        <v>-4919.7143379786839</v>
      </c>
    </row>
    <row r="121" spans="1:50" x14ac:dyDescent="0.25">
      <c r="A121" s="165"/>
      <c r="B121" s="167"/>
      <c r="C121" t="s">
        <v>156</v>
      </c>
      <c r="D121" s="36">
        <f>'Energie AMS'!D121-'Energie AME'!D121</f>
        <v>0</v>
      </c>
      <c r="E121" s="36">
        <f>'Energie AMS'!E121-'Energie AME'!E121</f>
        <v>0</v>
      </c>
      <c r="F121" s="36">
        <f>'Energie AMS'!F121-'Energie AME'!F121</f>
        <v>0</v>
      </c>
      <c r="G121" s="36">
        <f>'Energie AMS'!G121-'Energie AME'!G121</f>
        <v>0</v>
      </c>
      <c r="H121" s="36">
        <f>'Energie AMS'!H121-'Energie AME'!H121</f>
        <v>0</v>
      </c>
      <c r="I121" s="36">
        <f>'Energie AMS'!I121-'Energie AME'!I121</f>
        <v>0</v>
      </c>
      <c r="J121" s="36">
        <f>'Energie AMS'!J121-'Energie AME'!J121</f>
        <v>0</v>
      </c>
      <c r="K121" s="36">
        <f>'Energie AMS'!K121-'Energie AME'!K121</f>
        <v>0</v>
      </c>
      <c r="L121" s="36">
        <f>'Energie AMS'!L121-'Energie AME'!L121</f>
        <v>0</v>
      </c>
      <c r="M121" s="36">
        <f>'Energie AMS'!M121-'Energie AME'!M121</f>
        <v>0</v>
      </c>
      <c r="N121" s="36">
        <f>'Energie AMS'!N121-'Energie AME'!N121</f>
        <v>0</v>
      </c>
      <c r="O121" s="36">
        <f>'Energie AMS'!O121-'Energie AME'!O121</f>
        <v>0</v>
      </c>
      <c r="P121" s="36">
        <f>'Energie AMS'!P121-'Energie AME'!P121</f>
        <v>0</v>
      </c>
      <c r="Q121" s="36">
        <f>'Energie AMS'!Q121-'Energie AME'!Q121</f>
        <v>0</v>
      </c>
      <c r="R121" s="36">
        <f>'Energie AMS'!R121-'Energie AME'!R121</f>
        <v>0</v>
      </c>
      <c r="S121" s="36">
        <f>'Energie AMS'!S121-'Energie AME'!S121</f>
        <v>0</v>
      </c>
      <c r="T121" s="36">
        <f>'Energie AMS'!T121-'Energie AME'!T121</f>
        <v>0</v>
      </c>
      <c r="U121" s="36">
        <f>'Energie AMS'!U121-'Energie AME'!U121</f>
        <v>0</v>
      </c>
      <c r="V121" s="36">
        <f>'Energie AMS'!V121-'Energie AME'!V121</f>
        <v>0</v>
      </c>
      <c r="W121" s="36">
        <f>'Energie AMS'!W121-'Energie AME'!W121</f>
        <v>-3.4628977558102747</v>
      </c>
      <c r="X121" s="36">
        <f>'Energie AMS'!X121-'Energie AME'!X121</f>
        <v>-86.492408857921959</v>
      </c>
      <c r="Y121" s="36">
        <f>'Energie AMS'!Y121-'Energie AME'!Y121</f>
        <v>-175.06902719240469</v>
      </c>
      <c r="Z121" s="36">
        <f>'Energie AMS'!Z121-'Energie AME'!Z121</f>
        <v>-203.44783230604853</v>
      </c>
      <c r="AA121" s="36">
        <f>'Energie AMS'!AA121-'Energie AME'!AA121</f>
        <v>-225.69682730317481</v>
      </c>
      <c r="AB121" s="36">
        <f>'Energie AMS'!AB121-'Energie AME'!AB121</f>
        <v>-249.0073215749826</v>
      </c>
      <c r="AC121" s="36">
        <f>'Energie AMS'!AC121-'Energie AME'!AC121</f>
        <v>-254.0558313175998</v>
      </c>
      <c r="AD121" s="36">
        <f>'Energie AMS'!AD121-'Energie AME'!AD121</f>
        <v>-257.36244441997087</v>
      </c>
      <c r="AE121" s="36">
        <f>'Energie AMS'!AE121-'Energie AME'!AE121</f>
        <v>-263.57409453697716</v>
      </c>
      <c r="AF121" s="36">
        <f>'Energie AMS'!AF121-'Energie AME'!AF121</f>
        <v>-270.47481330409755</v>
      </c>
      <c r="AG121" s="36">
        <f>'Energie AMS'!AG121-'Energie AME'!AG121</f>
        <v>-277.29012262203503</v>
      </c>
      <c r="AH121" s="36">
        <f>'Energie AMS'!AH121-'Energie AME'!AH121</f>
        <v>-284.32058956841178</v>
      </c>
      <c r="AI121" s="36">
        <f>'Energie AMS'!AI121-'Energie AME'!AI121</f>
        <v>-291.45235130743072</v>
      </c>
      <c r="AJ121" s="36">
        <f>'Energie AMS'!AJ121-'Energie AME'!AJ121</f>
        <v>-295.50486204798983</v>
      </c>
      <c r="AK121" s="36">
        <f>'Energie AMS'!AK121-'Energie AME'!AK121</f>
        <v>-299.01309776916116</v>
      </c>
      <c r="AL121" s="36">
        <f>'Energie AMS'!AL121-'Energie AME'!AL121</f>
        <v>-302.53780827391921</v>
      </c>
      <c r="AM121" s="36">
        <f>'Energie AMS'!AM121-'Energie AME'!AM121</f>
        <v>-301.52965032293241</v>
      </c>
      <c r="AN121" s="36">
        <f>'Energie AMS'!AN121-'Energie AME'!AN121</f>
        <v>-299.86642896496716</v>
      </c>
      <c r="AO121" s="36">
        <f>'Energie AMS'!AO121-'Energie AME'!AO121</f>
        <v>-305.33746424449703</v>
      </c>
      <c r="AP121" s="36">
        <f>'Energie AMS'!AP121-'Energie AME'!AP121</f>
        <v>-311.79325526446962</v>
      </c>
      <c r="AQ121" s="36">
        <f>'Energie AMS'!AQ121-'Energie AME'!AQ121</f>
        <v>-317.87355949961278</v>
      </c>
      <c r="AR121" s="36">
        <f>'Energie AMS'!AR121-'Energie AME'!AR121</f>
        <v>-323.78727345229601</v>
      </c>
      <c r="AS121" s="36">
        <f>'Energie AMS'!AS121-'Energie AME'!AS121</f>
        <v>-329.63018985834282</v>
      </c>
      <c r="AT121" s="36">
        <f>'Energie AMS'!AT121-'Energie AME'!AT121</f>
        <v>-332.01494497297824</v>
      </c>
      <c r="AU121" s="36">
        <f>'Energie AMS'!AU121-'Energie AME'!AU121</f>
        <v>-333.79041728847471</v>
      </c>
      <c r="AV121" s="36">
        <f>'Energie AMS'!AV121-'Energie AME'!AV121</f>
        <v>-335.66557573613738</v>
      </c>
      <c r="AW121" s="36">
        <f>'Energie AMS'!AW121-'Energie AME'!AW121</f>
        <v>-337.57074192327769</v>
      </c>
      <c r="AX121" s="36">
        <f>'Energie AMS'!AX121-'Energie AME'!AX121</f>
        <v>-339.54808392511632</v>
      </c>
    </row>
    <row r="122" spans="1:50" x14ac:dyDescent="0.25">
      <c r="A122" s="165"/>
      <c r="B122" s="167"/>
      <c r="C122" t="s">
        <v>157</v>
      </c>
      <c r="D122" s="36">
        <f>'Energie AMS'!D122-'Energie AME'!D122</f>
        <v>0</v>
      </c>
      <c r="E122" s="36">
        <f>'Energie AMS'!E122-'Energie AME'!E122</f>
        <v>0</v>
      </c>
      <c r="F122" s="36">
        <f>'Energie AMS'!F122-'Energie AME'!F122</f>
        <v>0</v>
      </c>
      <c r="G122" s="36">
        <f>'Energie AMS'!G122-'Energie AME'!G122</f>
        <v>0</v>
      </c>
      <c r="H122" s="36">
        <f>'Energie AMS'!H122-'Energie AME'!H122</f>
        <v>0</v>
      </c>
      <c r="I122" s="36">
        <f>'Energie AMS'!I122-'Energie AME'!I122</f>
        <v>0</v>
      </c>
      <c r="J122" s="36">
        <f>'Energie AMS'!J122-'Energie AME'!J122</f>
        <v>0</v>
      </c>
      <c r="K122" s="36">
        <f>'Energie AMS'!K122-'Energie AME'!K122</f>
        <v>0</v>
      </c>
      <c r="L122" s="36">
        <f>'Energie AMS'!L122-'Energie AME'!L122</f>
        <v>0</v>
      </c>
      <c r="M122" s="36">
        <f>'Energie AMS'!M122-'Energie AME'!M122</f>
        <v>0</v>
      </c>
      <c r="N122" s="36">
        <f>'Energie AMS'!N122-'Energie AME'!N122</f>
        <v>0</v>
      </c>
      <c r="O122" s="36">
        <f>'Energie AMS'!O122-'Energie AME'!O122</f>
        <v>0</v>
      </c>
      <c r="P122" s="36">
        <f>'Energie AMS'!P122-'Energie AME'!P122</f>
        <v>0</v>
      </c>
      <c r="Q122" s="36">
        <f>'Energie AMS'!Q122-'Energie AME'!Q122</f>
        <v>0</v>
      </c>
      <c r="R122" s="36">
        <f>'Energie AMS'!R122-'Energie AME'!R122</f>
        <v>0</v>
      </c>
      <c r="S122" s="36">
        <f>'Energie AMS'!S122-'Energie AME'!S122</f>
        <v>0</v>
      </c>
      <c r="T122" s="36">
        <f>'Energie AMS'!T122-'Energie AME'!T122</f>
        <v>0</v>
      </c>
      <c r="U122" s="36">
        <f>'Energie AMS'!U122-'Energie AME'!U122</f>
        <v>0</v>
      </c>
      <c r="V122" s="36">
        <f>'Energie AMS'!V122-'Energie AME'!V122</f>
        <v>0</v>
      </c>
      <c r="W122" s="36">
        <f>'Energie AMS'!W122-'Energie AME'!W122</f>
        <v>-3.1778911954617399</v>
      </c>
      <c r="X122" s="36">
        <f>'Energie AMS'!X122-'Energie AME'!X122</f>
        <v>92.355421753195117</v>
      </c>
      <c r="Y122" s="36">
        <f>'Energie AMS'!Y122-'Energie AME'!Y122</f>
        <v>190.33227171483824</v>
      </c>
      <c r="Z122" s="36">
        <f>'Energie AMS'!Z122-'Energie AME'!Z122</f>
        <v>186.92152533143945</v>
      </c>
      <c r="AA122" s="36">
        <f>'Energie AMS'!AA122-'Energie AME'!AA122</f>
        <v>171.68659151476893</v>
      </c>
      <c r="AB122" s="36">
        <f>'Energie AMS'!AB122-'Energie AME'!AB122</f>
        <v>159.30170937816939</v>
      </c>
      <c r="AC122" s="36">
        <f>'Energie AMS'!AC122-'Energie AME'!AC122</f>
        <v>149.75905877171385</v>
      </c>
      <c r="AD122" s="36">
        <f>'Energie AMS'!AD122-'Energie AME'!AD122</f>
        <v>140.93266396611307</v>
      </c>
      <c r="AE122" s="36">
        <f>'Energie AMS'!AE122-'Energie AME'!AE122</f>
        <v>126.19383826398231</v>
      </c>
      <c r="AF122" s="36">
        <f>'Energie AMS'!AF122-'Energie AME'!AF122</f>
        <v>110.87827324841646</v>
      </c>
      <c r="AG122" s="36">
        <f>'Energie AMS'!AG122-'Energie AME'!AG122</f>
        <v>96.102908110524666</v>
      </c>
      <c r="AH122" s="36">
        <f>'Energie AMS'!AH122-'Energie AME'!AH122</f>
        <v>81.683541561984086</v>
      </c>
      <c r="AI122" s="36">
        <f>'Energie AMS'!AI122-'Energie AME'!AI122</f>
        <v>67.59558186775179</v>
      </c>
      <c r="AJ122" s="36">
        <f>'Energie AMS'!AJ122-'Energie AME'!AJ122</f>
        <v>38.453001961258266</v>
      </c>
      <c r="AK122" s="36">
        <f>'Energie AMS'!AK122-'Energie AME'!AK122</f>
        <v>8.066516716154851</v>
      </c>
      <c r="AL122" s="36">
        <f>'Energie AMS'!AL122-'Energie AME'!AL122</f>
        <v>-21.238645293734052</v>
      </c>
      <c r="AM122" s="36">
        <f>'Energie AMS'!AM122-'Energie AME'!AM122</f>
        <v>-48.352107050176592</v>
      </c>
      <c r="AN122" s="36">
        <f>'Energie AMS'!AN122-'Energie AME'!AN122</f>
        <v>-75.054033063503027</v>
      </c>
      <c r="AO122" s="36">
        <f>'Energie AMS'!AO122-'Energie AME'!AO122</f>
        <v>-76.346599125061914</v>
      </c>
      <c r="AP122" s="36">
        <f>'Energie AMS'!AP122-'Energie AME'!AP122</f>
        <v>-75.145405592848874</v>
      </c>
      <c r="AQ122" s="36">
        <f>'Energie AMS'!AQ122-'Energie AME'!AQ122</f>
        <v>-74.434555258513953</v>
      </c>
      <c r="AR122" s="36">
        <f>'Energie AMS'!AR122-'Energie AME'!AR122</f>
        <v>-74.054077525232827</v>
      </c>
      <c r="AS122" s="36">
        <f>'Energie AMS'!AS122-'Energie AME'!AS122</f>
        <v>-73.721294711881939</v>
      </c>
      <c r="AT122" s="36">
        <f>'Energie AMS'!AT122-'Energie AME'!AT122</f>
        <v>-106.02250238647204</v>
      </c>
      <c r="AU122" s="36">
        <f>'Energie AMS'!AU122-'Energie AME'!AU122</f>
        <v>-144.10194085097268</v>
      </c>
      <c r="AV122" s="36">
        <f>'Energie AMS'!AV122-'Energie AME'!AV122</f>
        <v>-180.08636584808124</v>
      </c>
      <c r="AW122" s="36">
        <f>'Energie AMS'!AW122-'Energie AME'!AW122</f>
        <v>-214.91506485012161</v>
      </c>
      <c r="AX122" s="36">
        <f>'Energie AMS'!AX122-'Energie AME'!AX122</f>
        <v>-249.79235681812946</v>
      </c>
    </row>
    <row r="123" spans="1:50" x14ac:dyDescent="0.25">
      <c r="A123" s="165"/>
      <c r="B123" s="167"/>
      <c r="C123" t="s">
        <v>158</v>
      </c>
      <c r="D123" s="36">
        <f>'Energie AMS'!D123-'Energie AME'!D123</f>
        <v>0</v>
      </c>
      <c r="E123" s="36">
        <f>'Energie AMS'!E123-'Energie AME'!E123</f>
        <v>0</v>
      </c>
      <c r="F123" s="36">
        <f>'Energie AMS'!F123-'Energie AME'!F123</f>
        <v>0</v>
      </c>
      <c r="G123" s="36">
        <f>'Energie AMS'!G123-'Energie AME'!G123</f>
        <v>0</v>
      </c>
      <c r="H123" s="36">
        <f>'Energie AMS'!H123-'Energie AME'!H123</f>
        <v>0</v>
      </c>
      <c r="I123" s="36">
        <f>'Energie AMS'!I123-'Energie AME'!I123</f>
        <v>0</v>
      </c>
      <c r="J123" s="36">
        <f>'Energie AMS'!J123-'Energie AME'!J123</f>
        <v>0</v>
      </c>
      <c r="K123" s="36">
        <f>'Energie AMS'!K123-'Energie AME'!K123</f>
        <v>0</v>
      </c>
      <c r="L123" s="36">
        <f>'Energie AMS'!L123-'Energie AME'!L123</f>
        <v>0</v>
      </c>
      <c r="M123" s="36">
        <f>'Energie AMS'!M123-'Energie AME'!M123</f>
        <v>0</v>
      </c>
      <c r="N123" s="36">
        <f>'Energie AMS'!N123-'Energie AME'!N123</f>
        <v>0</v>
      </c>
      <c r="O123" s="36">
        <f>'Energie AMS'!O123-'Energie AME'!O123</f>
        <v>0</v>
      </c>
      <c r="P123" s="36">
        <f>'Energie AMS'!P123-'Energie AME'!P123</f>
        <v>0</v>
      </c>
      <c r="Q123" s="36">
        <f>'Energie AMS'!Q123-'Energie AME'!Q123</f>
        <v>0</v>
      </c>
      <c r="R123" s="36">
        <f>'Energie AMS'!R123-'Energie AME'!R123</f>
        <v>0</v>
      </c>
      <c r="S123" s="36">
        <f>'Energie AMS'!S123-'Energie AME'!S123</f>
        <v>0</v>
      </c>
      <c r="T123" s="36">
        <f>'Energie AMS'!T123-'Energie AME'!T123</f>
        <v>0</v>
      </c>
      <c r="U123" s="36">
        <f>'Energie AMS'!U123-'Energie AME'!U123</f>
        <v>0</v>
      </c>
      <c r="V123" s="36">
        <f>'Energie AMS'!V123-'Energie AME'!V123</f>
        <v>0</v>
      </c>
      <c r="W123" s="36">
        <f>'Energie AMS'!W123-'Energie AME'!W123</f>
        <v>-0.91074778586602179</v>
      </c>
      <c r="X123" s="36">
        <f>'Energie AMS'!X123-'Energie AME'!X123</f>
        <v>-1.9040016558218156</v>
      </c>
      <c r="Y123" s="36">
        <f>'Energie AMS'!Y123-'Energie AME'!Y123</f>
        <v>-3.2840114823042512</v>
      </c>
      <c r="Z123" s="36">
        <f>'Energie AMS'!Z123-'Energie AME'!Z123</f>
        <v>-7.3326938164264597</v>
      </c>
      <c r="AA123" s="36">
        <f>'Energie AMS'!AA123-'Energie AME'!AA123</f>
        <v>-12.06935153713728</v>
      </c>
      <c r="AB123" s="36">
        <f>'Energie AMS'!AB123-'Energie AME'!AB123</f>
        <v>-16.570808419920183</v>
      </c>
      <c r="AC123" s="36">
        <f>'Energie AMS'!AC123-'Energie AME'!AC123</f>
        <v>-17.097007864114317</v>
      </c>
      <c r="AD123" s="36">
        <f>'Energie AMS'!AD123-'Energie AME'!AD123</f>
        <v>-17.184902690708022</v>
      </c>
      <c r="AE123" s="36">
        <f>'Energie AMS'!AE123-'Energie AME'!AE123</f>
        <v>-18.337958746786722</v>
      </c>
      <c r="AF123" s="36">
        <f>'Energie AMS'!AF123-'Energie AME'!AF123</f>
        <v>-19.645578115230933</v>
      </c>
      <c r="AG123" s="36">
        <f>'Energie AMS'!AG123-'Energie AME'!AG123</f>
        <v>-20.900941099839521</v>
      </c>
      <c r="AH123" s="36">
        <f>'Energie AMS'!AH123-'Energie AME'!AH123</f>
        <v>-21.253970762032672</v>
      </c>
      <c r="AI123" s="36">
        <f>'Energie AMS'!AI123-'Energie AME'!AI123</f>
        <v>-21.503535003358241</v>
      </c>
      <c r="AJ123" s="36">
        <f>'Energie AMS'!AJ123-'Energie AME'!AJ123</f>
        <v>-21.760502833206111</v>
      </c>
      <c r="AK123" s="36">
        <f>'Energie AMS'!AK123-'Energie AME'!AK123</f>
        <v>-22.031769497694206</v>
      </c>
      <c r="AL123" s="36">
        <f>'Energie AMS'!AL123-'Energie AME'!AL123</f>
        <v>-22.301038055842618</v>
      </c>
      <c r="AM123" s="36">
        <f>'Energie AMS'!AM123-'Energie AME'!AM123</f>
        <v>-22.555512450413065</v>
      </c>
      <c r="AN123" s="36">
        <f>'Energie AMS'!AN123-'Energie AME'!AN123</f>
        <v>-22.804850929653568</v>
      </c>
      <c r="AO123" s="36">
        <f>'Energie AMS'!AO123-'Energie AME'!AO123</f>
        <v>-23.014969186635806</v>
      </c>
      <c r="AP123" s="36">
        <f>'Energie AMS'!AP123-'Energie AME'!AP123</f>
        <v>-23.216596435147171</v>
      </c>
      <c r="AQ123" s="36">
        <f>'Energie AMS'!AQ123-'Energie AME'!AQ123</f>
        <v>-23.413181010224147</v>
      </c>
      <c r="AR123" s="36">
        <f>'Energie AMS'!AR123-'Energie AME'!AR123</f>
        <v>-23.608213358934162</v>
      </c>
      <c r="AS123" s="36">
        <f>'Energie AMS'!AS123-'Energie AME'!AS123</f>
        <v>-23.799805989824893</v>
      </c>
      <c r="AT123" s="36">
        <f>'Energie AMS'!AT123-'Energie AME'!AT123</f>
        <v>-23.894628162633772</v>
      </c>
      <c r="AU123" s="36">
        <f>'Energie AMS'!AU123-'Energie AME'!AU123</f>
        <v>-23.964275621510332</v>
      </c>
      <c r="AV123" s="36">
        <f>'Energie AMS'!AV123-'Energie AME'!AV123</f>
        <v>-24.034284590672996</v>
      </c>
      <c r="AW123" s="36">
        <f>'Energie AMS'!AW123-'Energie AME'!AW123</f>
        <v>-24.103890755333744</v>
      </c>
      <c r="AX123" s="36">
        <f>'Energie AMS'!AX123-'Energie AME'!AX123</f>
        <v>-24.179379938955606</v>
      </c>
    </row>
    <row r="124" spans="1:50" x14ac:dyDescent="0.25">
      <c r="A124" s="165"/>
      <c r="B124" s="167"/>
      <c r="C124" t="s">
        <v>159</v>
      </c>
      <c r="D124" s="36">
        <f>'Energie AMS'!D124-'Energie AME'!D124</f>
        <v>0</v>
      </c>
      <c r="E124" s="36">
        <f>'Energie AMS'!E124-'Energie AME'!E124</f>
        <v>0</v>
      </c>
      <c r="F124" s="36">
        <f>'Energie AMS'!F124-'Energie AME'!F124</f>
        <v>0</v>
      </c>
      <c r="G124" s="36">
        <f>'Energie AMS'!G124-'Energie AME'!G124</f>
        <v>0</v>
      </c>
      <c r="H124" s="36">
        <f>'Energie AMS'!H124-'Energie AME'!H124</f>
        <v>0</v>
      </c>
      <c r="I124" s="36">
        <f>'Energie AMS'!I124-'Energie AME'!I124</f>
        <v>0</v>
      </c>
      <c r="J124" s="36">
        <f>'Energie AMS'!J124-'Energie AME'!J124</f>
        <v>0</v>
      </c>
      <c r="K124" s="36">
        <f>'Energie AMS'!K124-'Energie AME'!K124</f>
        <v>0</v>
      </c>
      <c r="L124" s="36">
        <f>'Energie AMS'!L124-'Energie AME'!L124</f>
        <v>0</v>
      </c>
      <c r="M124" s="36">
        <f>'Energie AMS'!M124-'Energie AME'!M124</f>
        <v>0</v>
      </c>
      <c r="N124" s="36">
        <f>'Energie AMS'!N124-'Energie AME'!N124</f>
        <v>0</v>
      </c>
      <c r="O124" s="36">
        <f>'Energie AMS'!O124-'Energie AME'!O124</f>
        <v>0</v>
      </c>
      <c r="P124" s="36">
        <f>'Energie AMS'!P124-'Energie AME'!P124</f>
        <v>0</v>
      </c>
      <c r="Q124" s="36">
        <f>'Energie AMS'!Q124-'Energie AME'!Q124</f>
        <v>0</v>
      </c>
      <c r="R124" s="36">
        <f>'Energie AMS'!R124-'Energie AME'!R124</f>
        <v>0</v>
      </c>
      <c r="S124" s="36">
        <f>'Energie AMS'!S124-'Energie AME'!S124</f>
        <v>0</v>
      </c>
      <c r="T124" s="36">
        <f>'Energie AMS'!T124-'Energie AME'!T124</f>
        <v>0</v>
      </c>
      <c r="U124" s="36">
        <f>'Energie AMS'!U124-'Energie AME'!U124</f>
        <v>0</v>
      </c>
      <c r="V124" s="36">
        <f>'Energie AMS'!V124-'Energie AME'!V124</f>
        <v>0</v>
      </c>
      <c r="W124" s="36">
        <f>'Energie AMS'!W124-'Energie AME'!W124</f>
        <v>-28.045556854958704</v>
      </c>
      <c r="X124" s="36">
        <f>'Energie AMS'!X124-'Energie AME'!X124</f>
        <v>-52.803458087701983</v>
      </c>
      <c r="Y124" s="36">
        <f>'Energie AMS'!Y124-'Energie AME'!Y124</f>
        <v>-97.062053942044258</v>
      </c>
      <c r="Z124" s="36">
        <f>'Energie AMS'!Z124-'Energie AME'!Z124</f>
        <v>-153.5143128643922</v>
      </c>
      <c r="AA124" s="36">
        <f>'Energie AMS'!AA124-'Energie AME'!AA124</f>
        <v>-220.28054933462272</v>
      </c>
      <c r="AB124" s="36">
        <f>'Energie AMS'!AB124-'Energie AME'!AB124</f>
        <v>-294.53852268857327</v>
      </c>
      <c r="AC124" s="36">
        <f>'Energie AMS'!AC124-'Energie AME'!AC124</f>
        <v>-324.88688837947529</v>
      </c>
      <c r="AD124" s="36">
        <f>'Energie AMS'!AD124-'Energie AME'!AD124</f>
        <v>-351.05790681499866</v>
      </c>
      <c r="AE124" s="36">
        <f>'Energie AMS'!AE124-'Energie AME'!AE124</f>
        <v>-331.64590512831001</v>
      </c>
      <c r="AF124" s="36">
        <f>'Energie AMS'!AF124-'Energie AME'!AF124</f>
        <v>-333.81887418462247</v>
      </c>
      <c r="AG124" s="36">
        <f>'Energie AMS'!AG124-'Energie AME'!AG124</f>
        <v>-366.58862231892363</v>
      </c>
      <c r="AH124" s="36">
        <f>'Energie AMS'!AH124-'Energie AME'!AH124</f>
        <v>-460.30720331232123</v>
      </c>
      <c r="AI124" s="36">
        <f>'Energie AMS'!AI124-'Energie AME'!AI124</f>
        <v>-582.95552976944191</v>
      </c>
      <c r="AJ124" s="36">
        <f>'Energie AMS'!AJ124-'Energie AME'!AJ124</f>
        <v>-554.90951079819706</v>
      </c>
      <c r="AK124" s="36">
        <f>'Energie AMS'!AK124-'Energie AME'!AK124</f>
        <v>-507.33378554790897</v>
      </c>
      <c r="AL124" s="36">
        <f>'Energie AMS'!AL124-'Energie AME'!AL124</f>
        <v>-467.14149511178903</v>
      </c>
      <c r="AM124" s="36">
        <f>'Energie AMS'!AM124-'Energie AME'!AM124</f>
        <v>-431.09497873936789</v>
      </c>
      <c r="AN124" s="36">
        <f>'Energie AMS'!AN124-'Energie AME'!AN124</f>
        <v>-397.77532444352164</v>
      </c>
      <c r="AO124" s="36">
        <f>'Energie AMS'!AO124-'Energie AME'!AO124</f>
        <v>-368.52705751915255</v>
      </c>
      <c r="AP124" s="36">
        <f>'Energie AMS'!AP124-'Energie AME'!AP124</f>
        <v>-343.49777180896263</v>
      </c>
      <c r="AQ124" s="36">
        <f>'Energie AMS'!AQ124-'Energie AME'!AQ124</f>
        <v>-321.94754208062386</v>
      </c>
      <c r="AR124" s="36">
        <f>'Energie AMS'!AR124-'Energie AME'!AR124</f>
        <v>-303.80098821796128</v>
      </c>
      <c r="AS124" s="36">
        <f>'Energie AMS'!AS124-'Energie AME'!AS124</f>
        <v>-290.58092879640344</v>
      </c>
      <c r="AT124" s="36">
        <f>'Energie AMS'!AT124-'Energie AME'!AT124</f>
        <v>-251.62319222538554</v>
      </c>
      <c r="AU124" s="36">
        <f>'Energie AMS'!AU124-'Energie AME'!AU124</f>
        <v>-206.89460343933979</v>
      </c>
      <c r="AV124" s="36">
        <f>'Energie AMS'!AV124-'Energie AME'!AV124</f>
        <v>-163.96352218539596</v>
      </c>
      <c r="AW124" s="36">
        <f>'Energie AMS'!AW124-'Energie AME'!AW124</f>
        <v>-123.45958829133133</v>
      </c>
      <c r="AX124" s="36">
        <f>'Energie AMS'!AX124-'Energie AME'!AX124</f>
        <v>-86.230678791313039</v>
      </c>
    </row>
    <row r="125" spans="1:50" x14ac:dyDescent="0.25">
      <c r="A125" s="165"/>
      <c r="B125" s="167"/>
      <c r="C125" t="s">
        <v>160</v>
      </c>
      <c r="D125" s="36">
        <f>'Energie AMS'!D125-'Energie AME'!D125</f>
        <v>0</v>
      </c>
      <c r="E125" s="36">
        <f>'Energie AMS'!E125-'Energie AME'!E125</f>
        <v>0</v>
      </c>
      <c r="F125" s="36">
        <f>'Energie AMS'!F125-'Energie AME'!F125</f>
        <v>0</v>
      </c>
      <c r="G125" s="36">
        <f>'Energie AMS'!G125-'Energie AME'!G125</f>
        <v>0</v>
      </c>
      <c r="H125" s="36">
        <f>'Energie AMS'!H125-'Energie AME'!H125</f>
        <v>0</v>
      </c>
      <c r="I125" s="36">
        <f>'Energie AMS'!I125-'Energie AME'!I125</f>
        <v>0</v>
      </c>
      <c r="J125" s="36">
        <f>'Energie AMS'!J125-'Energie AME'!J125</f>
        <v>0</v>
      </c>
      <c r="K125" s="36">
        <f>'Energie AMS'!K125-'Energie AME'!K125</f>
        <v>0</v>
      </c>
      <c r="L125" s="36">
        <f>'Energie AMS'!L125-'Energie AME'!L125</f>
        <v>0</v>
      </c>
      <c r="M125" s="36">
        <f>'Energie AMS'!M125-'Energie AME'!M125</f>
        <v>0</v>
      </c>
      <c r="N125" s="36">
        <f>'Energie AMS'!N125-'Energie AME'!N125</f>
        <v>0</v>
      </c>
      <c r="O125" s="36">
        <f>'Energie AMS'!O125-'Energie AME'!O125</f>
        <v>0</v>
      </c>
      <c r="P125" s="36">
        <f>'Energie AMS'!P125-'Energie AME'!P125</f>
        <v>0</v>
      </c>
      <c r="Q125" s="36">
        <f>'Energie AMS'!Q125-'Energie AME'!Q125</f>
        <v>0</v>
      </c>
      <c r="R125" s="36">
        <f>'Energie AMS'!R125-'Energie AME'!R125</f>
        <v>0</v>
      </c>
      <c r="S125" s="36">
        <f>'Energie AMS'!S125-'Energie AME'!S125</f>
        <v>0</v>
      </c>
      <c r="T125" s="36">
        <f>'Energie AMS'!T125-'Energie AME'!T125</f>
        <v>0</v>
      </c>
      <c r="U125" s="36">
        <f>'Energie AMS'!U125-'Energie AME'!U125</f>
        <v>0</v>
      </c>
      <c r="V125" s="36">
        <f>'Energie AMS'!V125-'Energie AME'!V125</f>
        <v>0</v>
      </c>
      <c r="W125" s="36">
        <f>'Energie AMS'!W125-'Energie AME'!W125</f>
        <v>-19.577314428788213</v>
      </c>
      <c r="X125" s="36">
        <f>'Energie AMS'!X125-'Energie AME'!X125</f>
        <v>-6.1974219885639741</v>
      </c>
      <c r="Y125" s="36">
        <f>'Energie AMS'!Y125-'Energie AME'!Y125</f>
        <v>-39.276262473983024</v>
      </c>
      <c r="Z125" s="36">
        <f>'Energie AMS'!Z125-'Energie AME'!Z125</f>
        <v>39.014740396495199</v>
      </c>
      <c r="AA125" s="36">
        <f>'Energie AMS'!AA125-'Energie AME'!AA125</f>
        <v>103.58582913088389</v>
      </c>
      <c r="AB125" s="36">
        <f>'Energie AMS'!AB125-'Energie AME'!AB125</f>
        <v>129.77559704770192</v>
      </c>
      <c r="AC125" s="36">
        <f>'Energie AMS'!AC125-'Energie AME'!AC125</f>
        <v>126.12501433335615</v>
      </c>
      <c r="AD125" s="36">
        <f>'Energie AMS'!AD125-'Energie AME'!AD125</f>
        <v>99.987289123397886</v>
      </c>
      <c r="AE125" s="36">
        <f>'Energie AMS'!AE125-'Energie AME'!AE125</f>
        <v>59.804264466399673</v>
      </c>
      <c r="AF125" s="36">
        <f>'Energie AMS'!AF125-'Energie AME'!AF125</f>
        <v>19.99459169289662</v>
      </c>
      <c r="AG125" s="36">
        <f>'Energie AMS'!AG125-'Energie AME'!AG125</f>
        <v>-15.256757419441783</v>
      </c>
      <c r="AH125" s="36">
        <f>'Energie AMS'!AH125-'Energie AME'!AH125</f>
        <v>-78.730974256726313</v>
      </c>
      <c r="AI125" s="36">
        <f>'Energie AMS'!AI125-'Energie AME'!AI125</f>
        <v>-144.56387965559452</v>
      </c>
      <c r="AJ125" s="36">
        <f>'Energie AMS'!AJ125-'Energie AME'!AJ125</f>
        <v>-248.45013284376819</v>
      </c>
      <c r="AK125" s="36">
        <f>'Energie AMS'!AK125-'Energie AME'!AK125</f>
        <v>-356.70805863683245</v>
      </c>
      <c r="AL125" s="36">
        <f>'Energie AMS'!AL125-'Energie AME'!AL125</f>
        <v>-459.97481993523161</v>
      </c>
      <c r="AM125" s="36">
        <f>'Energie AMS'!AM125-'Energie AME'!AM125</f>
        <v>-559.82097849340471</v>
      </c>
      <c r="AN125" s="36">
        <f>'Energie AMS'!AN125-'Energie AME'!AN125</f>
        <v>-657.93632198488103</v>
      </c>
      <c r="AO125" s="36">
        <f>'Energie AMS'!AO125-'Energie AME'!AO125</f>
        <v>-750.33699762261176</v>
      </c>
      <c r="AP125" s="36">
        <f>'Energie AMS'!AP125-'Energie AME'!AP125</f>
        <v>-840.90247095951599</v>
      </c>
      <c r="AQ125" s="36">
        <f>'Energie AMS'!AQ125-'Energie AME'!AQ125</f>
        <v>-929.7238829386838</v>
      </c>
      <c r="AR125" s="36">
        <f>'Energie AMS'!AR125-'Energie AME'!AR125</f>
        <v>-1016.7458821734053</v>
      </c>
      <c r="AS125" s="36">
        <f>'Energie AMS'!AS125-'Energie AME'!AS125</f>
        <v>-1102.90039623455</v>
      </c>
      <c r="AT125" s="36">
        <f>'Energie AMS'!AT125-'Energie AME'!AT125</f>
        <v>-1356.2991986760708</v>
      </c>
      <c r="AU125" s="36">
        <f>'Energie AMS'!AU125-'Energie AME'!AU125</f>
        <v>-1636.4783985097647</v>
      </c>
      <c r="AV125" s="36">
        <f>'Energie AMS'!AV125-'Energie AME'!AV125</f>
        <v>-1920.6185374734309</v>
      </c>
      <c r="AW125" s="36">
        <f>'Energie AMS'!AW125-'Energie AME'!AW125</f>
        <v>-2212.6363032996801</v>
      </c>
      <c r="AX125" s="36">
        <f>'Energie AMS'!AX125-'Energie AME'!AX125</f>
        <v>-2515.0153681110451</v>
      </c>
    </row>
    <row r="126" spans="1:50" x14ac:dyDescent="0.25">
      <c r="A126" s="165"/>
      <c r="B126" s="167"/>
      <c r="C126" t="s">
        <v>237</v>
      </c>
      <c r="D126" s="36">
        <f>'Energie AMS'!D126-'Energie AME'!D126</f>
        <v>0</v>
      </c>
      <c r="E126" s="36">
        <f>'Energie AMS'!E126-'Energie AME'!E126</f>
        <v>0</v>
      </c>
      <c r="F126" s="36">
        <f>'Energie AMS'!F126-'Energie AME'!F126</f>
        <v>0</v>
      </c>
      <c r="G126" s="36">
        <f>'Energie AMS'!G126-'Energie AME'!G126</f>
        <v>0</v>
      </c>
      <c r="H126" s="36">
        <f>'Energie AMS'!H126-'Energie AME'!H126</f>
        <v>0</v>
      </c>
      <c r="I126" s="36">
        <f>'Energie AMS'!I126-'Energie AME'!I126</f>
        <v>0</v>
      </c>
      <c r="J126" s="36">
        <f>'Energie AMS'!J126-'Energie AME'!J126</f>
        <v>0</v>
      </c>
      <c r="K126" s="36">
        <f>'Energie AMS'!K126-'Energie AME'!K126</f>
        <v>0</v>
      </c>
      <c r="L126" s="36">
        <f>'Energie AMS'!L126-'Energie AME'!L126</f>
        <v>0</v>
      </c>
      <c r="M126" s="36">
        <f>'Energie AMS'!M126-'Energie AME'!M126</f>
        <v>0</v>
      </c>
      <c r="N126" s="36">
        <f>'Energie AMS'!N126-'Energie AME'!N126</f>
        <v>0</v>
      </c>
      <c r="O126" s="36">
        <f>'Energie AMS'!O126-'Energie AME'!O126</f>
        <v>0</v>
      </c>
      <c r="P126" s="36">
        <f>'Energie AMS'!P126-'Energie AME'!P126</f>
        <v>0</v>
      </c>
      <c r="Q126" s="36">
        <f>'Energie AMS'!Q126-'Energie AME'!Q126</f>
        <v>0</v>
      </c>
      <c r="R126" s="36">
        <f>'Energie AMS'!R126-'Energie AME'!R126</f>
        <v>0</v>
      </c>
      <c r="S126" s="36">
        <f>'Energie AMS'!S126-'Energie AME'!S126</f>
        <v>0</v>
      </c>
      <c r="T126" s="36">
        <f>'Energie AMS'!T126-'Energie AME'!T126</f>
        <v>0</v>
      </c>
      <c r="U126" s="36">
        <f>'Energie AMS'!U126-'Energie AME'!U126</f>
        <v>0</v>
      </c>
      <c r="V126" s="36">
        <f>'Energie AMS'!V126-'Energie AME'!V126</f>
        <v>0</v>
      </c>
      <c r="W126" s="36">
        <f>'Energie AMS'!W126-'Energie AME'!W126</f>
        <v>-8.0958136290611264</v>
      </c>
      <c r="X126" s="36">
        <f>'Energie AMS'!X126-'Energie AME'!X126</f>
        <v>-2.0448727033796104</v>
      </c>
      <c r="Y126" s="36">
        <f>'Energie AMS'!Y126-'Energie AME'!Y126</f>
        <v>-5.1837479142924394</v>
      </c>
      <c r="Z126" s="36">
        <f>'Energie AMS'!Z126-'Energie AME'!Z126</f>
        <v>-14.004995946662234</v>
      </c>
      <c r="AA126" s="36">
        <f>'Energie AMS'!AA126-'Energie AME'!AA126</f>
        <v>-24.289880613460355</v>
      </c>
      <c r="AB126" s="36">
        <f>'Energie AMS'!AB126-'Energie AME'!AB126</f>
        <v>-34.882000268528486</v>
      </c>
      <c r="AC126" s="36">
        <f>'Energie AMS'!AC126-'Energie AME'!AC126</f>
        <v>-44.361711893039228</v>
      </c>
      <c r="AD126" s="36">
        <f>'Energie AMS'!AD126-'Energie AME'!AD126</f>
        <v>-53.215438627382127</v>
      </c>
      <c r="AE126" s="36">
        <f>'Energie AMS'!AE126-'Energie AME'!AE126</f>
        <v>-58.771991307681674</v>
      </c>
      <c r="AF126" s="36">
        <f>'Energie AMS'!AF126-'Energie AME'!AF126</f>
        <v>-64.351140292571017</v>
      </c>
      <c r="AG126" s="36">
        <f>'Energie AMS'!AG126-'Energie AME'!AG126</f>
        <v>-70.1121718436018</v>
      </c>
      <c r="AH126" s="36">
        <f>'Energie AMS'!AH126-'Energie AME'!AH126</f>
        <v>-82.170845648231079</v>
      </c>
      <c r="AI126" s="36">
        <f>'Energie AMS'!AI126-'Energie AME'!AI126</f>
        <v>-95.35156808288059</v>
      </c>
      <c r="AJ126" s="36">
        <f>'Energie AMS'!AJ126-'Energie AME'!AJ126</f>
        <v>-110.211421567961</v>
      </c>
      <c r="AK126" s="36">
        <f>'Energie AMS'!AK126-'Energie AME'!AK126</f>
        <v>-125.46881979886973</v>
      </c>
      <c r="AL126" s="36">
        <f>'Energie AMS'!AL126-'Energie AME'!AL126</f>
        <v>-140.4408003992815</v>
      </c>
      <c r="AM126" s="36">
        <f>'Energie AMS'!AM126-'Energie AME'!AM126</f>
        <v>-152.54382277956091</v>
      </c>
      <c r="AN126" s="36">
        <f>'Energie AMS'!AN126-'Energie AME'!AN126</f>
        <v>-164.62362187530721</v>
      </c>
      <c r="AO126" s="36">
        <f>'Energie AMS'!AO126-'Energie AME'!AO126</f>
        <v>-171.26165895712603</v>
      </c>
      <c r="AP126" s="36">
        <f>'Energie AMS'!AP126-'Energie AME'!AP126</f>
        <v>-177.19634103569086</v>
      </c>
      <c r="AQ126" s="36">
        <f>'Energie AMS'!AQ126-'Energie AME'!AQ126</f>
        <v>-183.28532728951063</v>
      </c>
      <c r="AR126" s="36">
        <f>'Energie AMS'!AR126-'Energie AME'!AR126</f>
        <v>-189.45226613646594</v>
      </c>
      <c r="AS126" s="36">
        <f>'Energie AMS'!AS126-'Energie AME'!AS126</f>
        <v>-195.82025907953624</v>
      </c>
      <c r="AT126" s="36">
        <f>'Energie AMS'!AT126-'Energie AME'!AT126</f>
        <v>-202.19315345097903</v>
      </c>
      <c r="AU126" s="36">
        <f>'Energie AMS'!AU126-'Energie AME'!AU126</f>
        <v>-208.02705280878229</v>
      </c>
      <c r="AV126" s="36">
        <f>'Energie AMS'!AV126-'Energie AME'!AV126</f>
        <v>-213.71422876581772</v>
      </c>
      <c r="AW126" s="36">
        <f>'Energie AMS'!AW126-'Energie AME'!AW126</f>
        <v>-219.41963822108414</v>
      </c>
      <c r="AX126" s="36">
        <f>'Energie AMS'!AX126-'Energie AME'!AX126</f>
        <v>-225.36015160298484</v>
      </c>
    </row>
    <row r="127" spans="1:50" x14ac:dyDescent="0.25">
      <c r="A127" s="165"/>
      <c r="B127" s="167"/>
      <c r="C127" t="s">
        <v>161</v>
      </c>
      <c r="D127" s="36">
        <f>'Energie AMS'!D127-'Energie AME'!D127</f>
        <v>0</v>
      </c>
      <c r="E127" s="36">
        <f>'Energie AMS'!E127-'Energie AME'!E127</f>
        <v>0</v>
      </c>
      <c r="F127" s="36">
        <f>'Energie AMS'!F127-'Energie AME'!F127</f>
        <v>0</v>
      </c>
      <c r="G127" s="36">
        <f>'Energie AMS'!G127-'Energie AME'!G127</f>
        <v>0</v>
      </c>
      <c r="H127" s="36">
        <f>'Energie AMS'!H127-'Energie AME'!H127</f>
        <v>0</v>
      </c>
      <c r="I127" s="36">
        <f>'Energie AMS'!I127-'Energie AME'!I127</f>
        <v>0</v>
      </c>
      <c r="J127" s="36">
        <f>'Energie AMS'!J127-'Energie AME'!J127</f>
        <v>0</v>
      </c>
      <c r="K127" s="36">
        <f>'Energie AMS'!K127-'Energie AME'!K127</f>
        <v>0</v>
      </c>
      <c r="L127" s="36">
        <f>'Energie AMS'!L127-'Energie AME'!L127</f>
        <v>0</v>
      </c>
      <c r="M127" s="36">
        <f>'Energie AMS'!M127-'Energie AME'!M127</f>
        <v>0</v>
      </c>
      <c r="N127" s="36">
        <f>'Energie AMS'!N127-'Energie AME'!N127</f>
        <v>0</v>
      </c>
      <c r="O127" s="36">
        <f>'Energie AMS'!O127-'Energie AME'!O127</f>
        <v>0</v>
      </c>
      <c r="P127" s="36">
        <f>'Energie AMS'!P127-'Energie AME'!P127</f>
        <v>0</v>
      </c>
      <c r="Q127" s="36">
        <f>'Energie AMS'!Q127-'Energie AME'!Q127</f>
        <v>0</v>
      </c>
      <c r="R127" s="36">
        <f>'Energie AMS'!R127-'Energie AME'!R127</f>
        <v>0</v>
      </c>
      <c r="S127" s="36">
        <f>'Energie AMS'!S127-'Energie AME'!S127</f>
        <v>0</v>
      </c>
      <c r="T127" s="36">
        <f>'Energie AMS'!T127-'Energie AME'!T127</f>
        <v>0</v>
      </c>
      <c r="U127" s="36">
        <f>'Energie AMS'!U127-'Energie AME'!U127</f>
        <v>0</v>
      </c>
      <c r="V127" s="36">
        <f>'Energie AMS'!V127-'Energie AME'!V127</f>
        <v>0</v>
      </c>
      <c r="W127" s="36">
        <f>'Energie AMS'!W127-'Energie AME'!W127</f>
        <v>-1.3445746332658928</v>
      </c>
      <c r="X127" s="36">
        <f>'Energie AMS'!X127-'Energie AME'!X127</f>
        <v>-18.127886218233158</v>
      </c>
      <c r="Y127" s="36">
        <f>'Energie AMS'!Y127-'Energie AME'!Y127</f>
        <v>-39.655820267588382</v>
      </c>
      <c r="Z127" s="36">
        <f>'Energie AMS'!Z127-'Energie AME'!Z127</f>
        <v>-52.871513218248523</v>
      </c>
      <c r="AA127" s="36">
        <f>'Energie AMS'!AA127-'Energie AME'!AA127</f>
        <v>-64.615631441679341</v>
      </c>
      <c r="AB127" s="36">
        <f>'Energie AMS'!AB127-'Energie AME'!AB127</f>
        <v>-77.110150362299933</v>
      </c>
      <c r="AC127" s="36">
        <f>'Energie AMS'!AC127-'Energie AME'!AC127</f>
        <v>-89.729581638419759</v>
      </c>
      <c r="AD127" s="36">
        <f>'Energie AMS'!AD127-'Energie AME'!AD127</f>
        <v>-102.39848621079513</v>
      </c>
      <c r="AE127" s="36">
        <f>'Energie AMS'!AE127-'Energie AME'!AE127</f>
        <v>-103.25750406648761</v>
      </c>
      <c r="AF127" s="36">
        <f>'Energie AMS'!AF127-'Energie AME'!AF127</f>
        <v>-102.69758552549247</v>
      </c>
      <c r="AG127" s="36">
        <f>'Energie AMS'!AG127-'Energie AME'!AG127</f>
        <v>-102.73983995770847</v>
      </c>
      <c r="AH127" s="36">
        <f>'Energie AMS'!AH127-'Energie AME'!AH127</f>
        <v>-104.25950815784661</v>
      </c>
      <c r="AI127" s="36">
        <f>'Energie AMS'!AI127-'Energie AME'!AI127</f>
        <v>-106.1704398488468</v>
      </c>
      <c r="AJ127" s="36">
        <f>'Energie AMS'!AJ127-'Energie AME'!AJ127</f>
        <v>-115.47115531022266</v>
      </c>
      <c r="AK127" s="36">
        <f>'Energie AMS'!AK127-'Energie AME'!AK127</f>
        <v>-126.04121030163353</v>
      </c>
      <c r="AL127" s="36">
        <f>'Energie AMS'!AL127-'Energie AME'!AL127</f>
        <v>-136.38914589353783</v>
      </c>
      <c r="AM127" s="36">
        <f>'Energie AMS'!AM127-'Energie AME'!AM127</f>
        <v>-146.86763282873093</v>
      </c>
      <c r="AN127" s="36">
        <f>'Energie AMS'!AN127-'Energie AME'!AN127</f>
        <v>-157.54875126266791</v>
      </c>
      <c r="AO127" s="36">
        <f>'Energie AMS'!AO127-'Energie AME'!AO127</f>
        <v>-162.60208616799699</v>
      </c>
      <c r="AP127" s="36">
        <f>'Energie AMS'!AP127-'Energie AME'!AP127</f>
        <v>-166.86553225406732</v>
      </c>
      <c r="AQ127" s="36">
        <f>'Energie AMS'!AQ127-'Energie AME'!AQ127</f>
        <v>-171.34219833226288</v>
      </c>
      <c r="AR127" s="36">
        <f>'Energie AMS'!AR127-'Energie AME'!AR127</f>
        <v>-175.9291371456392</v>
      </c>
      <c r="AS127" s="36">
        <f>'Energie AMS'!AS127-'Energie AME'!AS127</f>
        <v>-180.57328112522893</v>
      </c>
      <c r="AT127" s="36">
        <f>'Energie AMS'!AT127-'Energie AME'!AT127</f>
        <v>-185.04902336454066</v>
      </c>
      <c r="AU127" s="36">
        <f>'Energie AMS'!AU127-'Energie AME'!AU127</f>
        <v>-189.30505643049707</v>
      </c>
      <c r="AV127" s="36">
        <f>'Energie AMS'!AV127-'Energie AME'!AV127</f>
        <v>-193.52777544440721</v>
      </c>
      <c r="AW127" s="36">
        <f>'Energie AMS'!AW127-'Energie AME'!AW127</f>
        <v>-197.76805665663386</v>
      </c>
      <c r="AX127" s="36">
        <f>'Energie AMS'!AX127-'Energie AME'!AX127</f>
        <v>-202.13229533164093</v>
      </c>
    </row>
    <row r="128" spans="1:50" x14ac:dyDescent="0.25">
      <c r="A128" s="165"/>
      <c r="B128" s="168" t="s">
        <v>313</v>
      </c>
      <c r="C128" t="s">
        <v>162</v>
      </c>
      <c r="D128" s="36">
        <f>'Energie AMS'!D128-'Energie AME'!D128</f>
        <v>0</v>
      </c>
      <c r="E128" s="36">
        <f>'Energie AMS'!E128-'Energie AME'!E128</f>
        <v>0</v>
      </c>
      <c r="F128" s="36">
        <f>'Energie AMS'!F128-'Energie AME'!F128</f>
        <v>0</v>
      </c>
      <c r="G128" s="36">
        <f>'Energie AMS'!G128-'Energie AME'!G128</f>
        <v>0</v>
      </c>
      <c r="H128" s="36">
        <f>'Energie AMS'!H128-'Energie AME'!H128</f>
        <v>0</v>
      </c>
      <c r="I128" s="36">
        <f>'Energie AMS'!I128-'Energie AME'!I128</f>
        <v>0</v>
      </c>
      <c r="J128" s="36">
        <f>'Energie AMS'!J128-'Energie AME'!J128</f>
        <v>0</v>
      </c>
      <c r="K128" s="36">
        <f>'Energie AMS'!K128-'Energie AME'!K128</f>
        <v>0</v>
      </c>
      <c r="L128" s="36">
        <f>'Energie AMS'!L128-'Energie AME'!L128</f>
        <v>0</v>
      </c>
      <c r="M128" s="36">
        <f>'Energie AMS'!M128-'Energie AME'!M128</f>
        <v>0</v>
      </c>
      <c r="N128" s="36">
        <f>'Energie AMS'!N128-'Energie AME'!N128</f>
        <v>0</v>
      </c>
      <c r="O128" s="36">
        <f>'Energie AMS'!O128-'Energie AME'!O128</f>
        <v>0</v>
      </c>
      <c r="P128" s="36">
        <f>'Energie AMS'!P128-'Energie AME'!P128</f>
        <v>0</v>
      </c>
      <c r="Q128" s="36">
        <f>'Energie AMS'!Q128-'Energie AME'!Q128</f>
        <v>0</v>
      </c>
      <c r="R128" s="36">
        <f>'Energie AMS'!R128-'Energie AME'!R128</f>
        <v>0</v>
      </c>
      <c r="S128" s="36">
        <f>'Energie AMS'!S128-'Energie AME'!S128</f>
        <v>0</v>
      </c>
      <c r="T128" s="36">
        <f>'Energie AMS'!T128-'Energie AME'!T128</f>
        <v>0</v>
      </c>
      <c r="U128" s="36">
        <f>'Energie AMS'!U128-'Energie AME'!U128</f>
        <v>0</v>
      </c>
      <c r="V128" s="36">
        <f>'Energie AMS'!V128-'Energie AME'!V128</f>
        <v>0</v>
      </c>
      <c r="W128" s="36">
        <f>'Energie AMS'!W128-'Energie AME'!W128</f>
        <v>1.0947293836666177</v>
      </c>
      <c r="X128" s="36">
        <f>'Energie AMS'!X128-'Energie AME'!X128</f>
        <v>-35.641852387969493</v>
      </c>
      <c r="Y128" s="36">
        <f>'Energie AMS'!Y128-'Energie AME'!Y128</f>
        <v>-100.84368498451079</v>
      </c>
      <c r="Z128" s="36">
        <f>'Energie AMS'!Z128-'Energie AME'!Z128</f>
        <v>-142.95648199129175</v>
      </c>
      <c r="AA128" s="36">
        <f>'Energie AMS'!AA128-'Energie AME'!AA128</f>
        <v>-185.51303069853373</v>
      </c>
      <c r="AB128" s="36">
        <f>'Energie AMS'!AB128-'Energie AME'!AB128</f>
        <v>-234.13264288061544</v>
      </c>
      <c r="AC128" s="36">
        <f>'Energie AMS'!AC128-'Energie AME'!AC128</f>
        <v>-299.92450444505289</v>
      </c>
      <c r="AD128" s="36">
        <f>'Energie AMS'!AD128-'Energie AME'!AD128</f>
        <v>-367.38909708337439</v>
      </c>
      <c r="AE128" s="36">
        <f>'Energie AMS'!AE128-'Energie AME'!AE128</f>
        <v>-450.43744646397647</v>
      </c>
      <c r="AF128" s="36">
        <f>'Energie AMS'!AF128-'Energie AME'!AF128</f>
        <v>-529.20903188447448</v>
      </c>
      <c r="AG128" s="36">
        <f>'Energie AMS'!AG128-'Energie AME'!AG128</f>
        <v>-602.00174494708779</v>
      </c>
      <c r="AH128" s="36">
        <f>'Energie AMS'!AH128-'Energie AME'!AH128</f>
        <v>-647.21726613728902</v>
      </c>
      <c r="AI128" s="36">
        <f>'Energie AMS'!AI128-'Energie AME'!AI128</f>
        <v>-688.86257408806796</v>
      </c>
      <c r="AJ128" s="36">
        <f>'Energie AMS'!AJ128-'Energie AME'!AJ128</f>
        <v>-731.98720860080664</v>
      </c>
      <c r="AK128" s="36">
        <f>'Energie AMS'!AK128-'Energie AME'!AK128</f>
        <v>-773.62189641798886</v>
      </c>
      <c r="AL128" s="36">
        <f>'Energie AMS'!AL128-'Energie AME'!AL128</f>
        <v>-814.21224751047475</v>
      </c>
      <c r="AM128" s="36">
        <f>'Energie AMS'!AM128-'Energie AME'!AM128</f>
        <v>-785.29616915896304</v>
      </c>
      <c r="AN128" s="36">
        <f>'Energie AMS'!AN128-'Energie AME'!AN128</f>
        <v>-750.74059078896994</v>
      </c>
      <c r="AO128" s="36">
        <f>'Energie AMS'!AO128-'Energie AME'!AO128</f>
        <v>-794.98801456443539</v>
      </c>
      <c r="AP128" s="36">
        <f>'Energie AMS'!AP128-'Energie AME'!AP128</f>
        <v>-844.11330436281503</v>
      </c>
      <c r="AQ128" s="36">
        <f>'Energie AMS'!AQ128-'Energie AME'!AQ128</f>
        <v>-887.29530312932752</v>
      </c>
      <c r="AR128" s="36">
        <f>'Energie AMS'!AR128-'Energie AME'!AR128</f>
        <v>-927.97757706603784</v>
      </c>
      <c r="AS128" s="36">
        <f>'Energie AMS'!AS128-'Energie AME'!AS128</f>
        <v>-967.64372449918153</v>
      </c>
      <c r="AT128" s="36">
        <f>'Energie AMS'!AT128-'Energie AME'!AT128</f>
        <v>-949.14364432500065</v>
      </c>
      <c r="AU128" s="36">
        <f>'Energie AMS'!AU128-'Energie AME'!AU128</f>
        <v>-924.34773690961663</v>
      </c>
      <c r="AV128" s="36">
        <f>'Energie AMS'!AV128-'Energie AME'!AV128</f>
        <v>-902.97984680811214</v>
      </c>
      <c r="AW128" s="36">
        <f>'Energie AMS'!AW128-'Energie AME'!AW128</f>
        <v>-883.37866513691097</v>
      </c>
      <c r="AX128" s="36">
        <f>'Energie AMS'!AX128-'Energie AME'!AX128</f>
        <v>-864.60435289397105</v>
      </c>
    </row>
    <row r="129" spans="1:50" x14ac:dyDescent="0.25">
      <c r="A129" s="165"/>
      <c r="B129" s="168"/>
      <c r="C129" t="s">
        <v>163</v>
      </c>
      <c r="D129" s="36">
        <f>'Energie AMS'!D129-'Energie AME'!D129</f>
        <v>0</v>
      </c>
      <c r="E129" s="36">
        <f>'Energie AMS'!E129-'Energie AME'!E129</f>
        <v>0</v>
      </c>
      <c r="F129" s="36">
        <f>'Energie AMS'!F129-'Energie AME'!F129</f>
        <v>0</v>
      </c>
      <c r="G129" s="36">
        <f>'Energie AMS'!G129-'Energie AME'!G129</f>
        <v>0</v>
      </c>
      <c r="H129" s="36">
        <f>'Energie AMS'!H129-'Energie AME'!H129</f>
        <v>0</v>
      </c>
      <c r="I129" s="36">
        <f>'Energie AMS'!I129-'Energie AME'!I129</f>
        <v>0</v>
      </c>
      <c r="J129" s="36">
        <f>'Energie AMS'!J129-'Energie AME'!J129</f>
        <v>0</v>
      </c>
      <c r="K129" s="36">
        <f>'Energie AMS'!K129-'Energie AME'!K129</f>
        <v>0</v>
      </c>
      <c r="L129" s="36">
        <f>'Energie AMS'!L129-'Energie AME'!L129</f>
        <v>0</v>
      </c>
      <c r="M129" s="36">
        <f>'Energie AMS'!M129-'Energie AME'!M129</f>
        <v>0</v>
      </c>
      <c r="N129" s="36">
        <f>'Energie AMS'!N129-'Energie AME'!N129</f>
        <v>0</v>
      </c>
      <c r="O129" s="36">
        <f>'Energie AMS'!O129-'Energie AME'!O129</f>
        <v>0</v>
      </c>
      <c r="P129" s="36">
        <f>'Energie AMS'!P129-'Energie AME'!P129</f>
        <v>0</v>
      </c>
      <c r="Q129" s="36">
        <f>'Energie AMS'!Q129-'Energie AME'!Q129</f>
        <v>0</v>
      </c>
      <c r="R129" s="36">
        <f>'Energie AMS'!R129-'Energie AME'!R129</f>
        <v>0</v>
      </c>
      <c r="S129" s="36">
        <f>'Energie AMS'!S129-'Energie AME'!S129</f>
        <v>0</v>
      </c>
      <c r="T129" s="36">
        <f>'Energie AMS'!T129-'Energie AME'!T129</f>
        <v>0</v>
      </c>
      <c r="U129" s="36">
        <f>'Energie AMS'!U129-'Energie AME'!U129</f>
        <v>0</v>
      </c>
      <c r="V129" s="36">
        <f>'Energie AMS'!V129-'Energie AME'!V129</f>
        <v>0</v>
      </c>
      <c r="W129" s="36">
        <f>'Energie AMS'!W129-'Energie AME'!W129</f>
        <v>21.807090732145184</v>
      </c>
      <c r="X129" s="36">
        <f>'Energie AMS'!X129-'Energie AME'!X129</f>
        <v>6.9388492647641442</v>
      </c>
      <c r="Y129" s="36">
        <f>'Energie AMS'!Y129-'Energie AME'!Y129</f>
        <v>-4.2243262609457588</v>
      </c>
      <c r="Z129" s="36">
        <f>'Energie AMS'!Z129-'Energie AME'!Z129</f>
        <v>-14.719703001081598</v>
      </c>
      <c r="AA129" s="36">
        <f>'Energie AMS'!AA129-'Energie AME'!AA129</f>
        <v>-29.98832230477376</v>
      </c>
      <c r="AB129" s="36">
        <f>'Energie AMS'!AB129-'Energie AME'!AB129</f>
        <v>-50.186643768644558</v>
      </c>
      <c r="AC129" s="36">
        <f>'Energie AMS'!AC129-'Energie AME'!AC129</f>
        <v>-84.839187974431525</v>
      </c>
      <c r="AD129" s="36">
        <f>'Energie AMS'!AD129-'Energie AME'!AD129</f>
        <v>-123.01582294382467</v>
      </c>
      <c r="AE129" s="36">
        <f>'Energie AMS'!AE129-'Energie AME'!AE129</f>
        <v>-116.32930095765789</v>
      </c>
      <c r="AF129" s="36">
        <f>'Energie AMS'!AF129-'Energie AME'!AF129</f>
        <v>-103.3844442451707</v>
      </c>
      <c r="AG129" s="36">
        <f>'Energie AMS'!AG129-'Energie AME'!AG129</f>
        <v>-93.001826172359188</v>
      </c>
      <c r="AH129" s="36">
        <f>'Energie AMS'!AH129-'Energie AME'!AH129</f>
        <v>-112.4032571916124</v>
      </c>
      <c r="AI129" s="36">
        <f>'Energie AMS'!AI129-'Energie AME'!AI129</f>
        <v>-137.37807072846567</v>
      </c>
      <c r="AJ129" s="36">
        <f>'Energie AMS'!AJ129-'Energie AME'!AJ129</f>
        <v>-148.14716146334115</v>
      </c>
      <c r="AK129" s="36">
        <f>'Energie AMS'!AK129-'Energie AME'!AK129</f>
        <v>-155.59820185476656</v>
      </c>
      <c r="AL129" s="36">
        <f>'Energie AMS'!AL129-'Energie AME'!AL129</f>
        <v>-163.67306785510971</v>
      </c>
      <c r="AM129" s="36">
        <f>'Energie AMS'!AM129-'Energie AME'!AM129</f>
        <v>-255.55556022074336</v>
      </c>
      <c r="AN129" s="36">
        <f>'Energie AMS'!AN129-'Energie AME'!AN129</f>
        <v>-358.35241488528425</v>
      </c>
      <c r="AO129" s="36">
        <f>'Energie AMS'!AO129-'Energie AME'!AO129</f>
        <v>-338.09677119265382</v>
      </c>
      <c r="AP129" s="36">
        <f>'Energie AMS'!AP129-'Energie AME'!AP129</f>
        <v>-296.13077563308116</v>
      </c>
      <c r="AQ129" s="36">
        <f>'Energie AMS'!AQ129-'Energie AME'!AQ129</f>
        <v>-257.42234275058888</v>
      </c>
      <c r="AR129" s="36">
        <f>'Energie AMS'!AR129-'Energie AME'!AR129</f>
        <v>-221.15305568050348</v>
      </c>
      <c r="AS129" s="36">
        <f>'Energie AMS'!AS129-'Energie AME'!AS129</f>
        <v>-185.03682976189202</v>
      </c>
      <c r="AT129" s="36">
        <f>'Energie AMS'!AT129-'Energie AME'!AT129</f>
        <v>-223.21601123789753</v>
      </c>
      <c r="AU129" s="36">
        <f>'Energie AMS'!AU129-'Energie AME'!AU129</f>
        <v>-274.04937524044499</v>
      </c>
      <c r="AV129" s="36">
        <f>'Energie AMS'!AV129-'Energie AME'!AV129</f>
        <v>-321.18969445611901</v>
      </c>
      <c r="AW129" s="36">
        <f>'Energie AMS'!AW129-'Energie AME'!AW129</f>
        <v>-365.19646571652515</v>
      </c>
      <c r="AX129" s="36">
        <f>'Energie AMS'!AX129-'Energie AME'!AX129</f>
        <v>-407.52845808707639</v>
      </c>
    </row>
    <row r="130" spans="1:50" x14ac:dyDescent="0.25">
      <c r="A130" s="165"/>
      <c r="B130" s="168"/>
      <c r="C130" t="s">
        <v>164</v>
      </c>
      <c r="D130" s="36">
        <f>'Energie AMS'!D130-'Energie AME'!D130</f>
        <v>0</v>
      </c>
      <c r="E130" s="36">
        <f>'Energie AMS'!E130-'Energie AME'!E130</f>
        <v>0</v>
      </c>
      <c r="F130" s="36">
        <f>'Energie AMS'!F130-'Energie AME'!F130</f>
        <v>0</v>
      </c>
      <c r="G130" s="36">
        <f>'Energie AMS'!G130-'Energie AME'!G130</f>
        <v>0</v>
      </c>
      <c r="H130" s="36">
        <f>'Energie AMS'!H130-'Energie AME'!H130</f>
        <v>0</v>
      </c>
      <c r="I130" s="36">
        <f>'Energie AMS'!I130-'Energie AME'!I130</f>
        <v>0</v>
      </c>
      <c r="J130" s="36">
        <f>'Energie AMS'!J130-'Energie AME'!J130</f>
        <v>0</v>
      </c>
      <c r="K130" s="36">
        <f>'Energie AMS'!K130-'Energie AME'!K130</f>
        <v>0</v>
      </c>
      <c r="L130" s="36">
        <f>'Energie AMS'!L130-'Energie AME'!L130</f>
        <v>0</v>
      </c>
      <c r="M130" s="36">
        <f>'Energie AMS'!M130-'Energie AME'!M130</f>
        <v>0</v>
      </c>
      <c r="N130" s="36">
        <f>'Energie AMS'!N130-'Energie AME'!N130</f>
        <v>0</v>
      </c>
      <c r="O130" s="36">
        <f>'Energie AMS'!O130-'Energie AME'!O130</f>
        <v>0</v>
      </c>
      <c r="P130" s="36">
        <f>'Energie AMS'!P130-'Energie AME'!P130</f>
        <v>0</v>
      </c>
      <c r="Q130" s="36">
        <f>'Energie AMS'!Q130-'Energie AME'!Q130</f>
        <v>0</v>
      </c>
      <c r="R130" s="36">
        <f>'Energie AMS'!R130-'Energie AME'!R130</f>
        <v>0</v>
      </c>
      <c r="S130" s="36">
        <f>'Energie AMS'!S130-'Energie AME'!S130</f>
        <v>0</v>
      </c>
      <c r="T130" s="36">
        <f>'Energie AMS'!T130-'Energie AME'!T130</f>
        <v>0</v>
      </c>
      <c r="U130" s="36">
        <f>'Energie AMS'!U130-'Energie AME'!U130</f>
        <v>0</v>
      </c>
      <c r="V130" s="36">
        <f>'Energie AMS'!V130-'Energie AME'!V130</f>
        <v>0</v>
      </c>
      <c r="W130" s="36">
        <f>'Energie AMS'!W130-'Energie AME'!W130</f>
        <v>1.6973844837571335</v>
      </c>
      <c r="X130" s="36">
        <f>'Energie AMS'!X130-'Energie AME'!X130</f>
        <v>30.976821404575134</v>
      </c>
      <c r="Y130" s="36">
        <f>'Energie AMS'!Y130-'Energie AME'!Y130</f>
        <v>61.307064612275425</v>
      </c>
      <c r="Z130" s="36">
        <f>'Energie AMS'!Z130-'Energie AME'!Z130</f>
        <v>91.135952531058791</v>
      </c>
      <c r="AA130" s="36">
        <f>'Energie AMS'!AA130-'Energie AME'!AA130</f>
        <v>120.94619439264589</v>
      </c>
      <c r="AB130" s="36">
        <f>'Energie AMS'!AB130-'Energie AME'!AB130</f>
        <v>148.4211265986431</v>
      </c>
      <c r="AC130" s="36">
        <f>'Energie AMS'!AC130-'Energie AME'!AC130</f>
        <v>165.70852186572364</v>
      </c>
      <c r="AD130" s="36">
        <f>'Energie AMS'!AD130-'Energie AME'!AD130</f>
        <v>179.60450274047383</v>
      </c>
      <c r="AE130" s="36">
        <f>'Energie AMS'!AE130-'Energie AME'!AE130</f>
        <v>211.23448907992596</v>
      </c>
      <c r="AF130" s="36">
        <f>'Energie AMS'!AF130-'Energie AME'!AF130</f>
        <v>244.54456920076802</v>
      </c>
      <c r="AG130" s="36">
        <f>'Energie AMS'!AG130-'Energie AME'!AG130</f>
        <v>275.45178694057967</v>
      </c>
      <c r="AH130" s="36">
        <f>'Energie AMS'!AH130-'Energie AME'!AH130</f>
        <v>297.97829186438423</v>
      </c>
      <c r="AI130" s="36">
        <f>'Energie AMS'!AI130-'Energie AME'!AI130</f>
        <v>317.75184793897074</v>
      </c>
      <c r="AJ130" s="36">
        <f>'Energie AMS'!AJ130-'Energie AME'!AJ130</f>
        <v>344.3221002957352</v>
      </c>
      <c r="AK130" s="36">
        <f>'Energie AMS'!AK130-'Energie AME'!AK130</f>
        <v>371.60008245604877</v>
      </c>
      <c r="AL130" s="36">
        <f>'Energie AMS'!AL130-'Energie AME'!AL130</f>
        <v>397.64159399818527</v>
      </c>
      <c r="AM130" s="36">
        <f>'Energie AMS'!AM130-'Energie AME'!AM130</f>
        <v>408.95143528711321</v>
      </c>
      <c r="AN130" s="36">
        <f>'Energie AMS'!AN130-'Energie AME'!AN130</f>
        <v>414.48137858529725</v>
      </c>
      <c r="AO130" s="36">
        <f>'Energie AMS'!AO130-'Energie AME'!AO130</f>
        <v>428.05501485750892</v>
      </c>
      <c r="AP130" s="36">
        <f>'Energie AMS'!AP130-'Energie AME'!AP130</f>
        <v>447.03549428233418</v>
      </c>
      <c r="AQ130" s="36">
        <f>'Energie AMS'!AQ130-'Energie AME'!AQ130</f>
        <v>467.46239790248381</v>
      </c>
      <c r="AR130" s="36">
        <f>'Energie AMS'!AR130-'Energie AME'!AR130</f>
        <v>488.53627775476104</v>
      </c>
      <c r="AS130" s="36">
        <f>'Energie AMS'!AS130-'Energie AME'!AS130</f>
        <v>510.08418264494435</v>
      </c>
      <c r="AT130" s="36">
        <f>'Energie AMS'!AT130-'Energie AME'!AT130</f>
        <v>525.54284622476303</v>
      </c>
      <c r="AU130" s="36">
        <f>'Energie AMS'!AU130-'Energie AME'!AU130</f>
        <v>535.61247545820368</v>
      </c>
      <c r="AV130" s="36">
        <f>'Energie AMS'!AV130-'Energie AME'!AV130</f>
        <v>544.15514184030133</v>
      </c>
      <c r="AW130" s="36">
        <f>'Energie AMS'!AW130-'Energie AME'!AW130</f>
        <v>552.33635716247841</v>
      </c>
      <c r="AX130" s="36">
        <f>'Energie AMS'!AX130-'Energie AME'!AX130</f>
        <v>560.24704874917245</v>
      </c>
    </row>
    <row r="131" spans="1:50" x14ac:dyDescent="0.25">
      <c r="A131" s="165"/>
      <c r="B131" s="168"/>
      <c r="C131" t="s">
        <v>165</v>
      </c>
      <c r="D131" s="36">
        <f>'Energie AMS'!D131-'Energie AME'!D131</f>
        <v>0</v>
      </c>
      <c r="E131" s="36">
        <f>'Energie AMS'!E131-'Energie AME'!E131</f>
        <v>0</v>
      </c>
      <c r="F131" s="36">
        <f>'Energie AMS'!F131-'Energie AME'!F131</f>
        <v>0</v>
      </c>
      <c r="G131" s="36">
        <f>'Energie AMS'!G131-'Energie AME'!G131</f>
        <v>0</v>
      </c>
      <c r="H131" s="36">
        <f>'Energie AMS'!H131-'Energie AME'!H131</f>
        <v>0</v>
      </c>
      <c r="I131" s="36">
        <f>'Energie AMS'!I131-'Energie AME'!I131</f>
        <v>0</v>
      </c>
      <c r="J131" s="36">
        <f>'Energie AMS'!J131-'Energie AME'!J131</f>
        <v>0</v>
      </c>
      <c r="K131" s="36">
        <f>'Energie AMS'!K131-'Energie AME'!K131</f>
        <v>0</v>
      </c>
      <c r="L131" s="36">
        <f>'Energie AMS'!L131-'Energie AME'!L131</f>
        <v>0</v>
      </c>
      <c r="M131" s="36">
        <f>'Energie AMS'!M131-'Energie AME'!M131</f>
        <v>0</v>
      </c>
      <c r="N131" s="36">
        <f>'Energie AMS'!N131-'Energie AME'!N131</f>
        <v>0</v>
      </c>
      <c r="O131" s="36">
        <f>'Energie AMS'!O131-'Energie AME'!O131</f>
        <v>0</v>
      </c>
      <c r="P131" s="36">
        <f>'Energie AMS'!P131-'Energie AME'!P131</f>
        <v>0</v>
      </c>
      <c r="Q131" s="36">
        <f>'Energie AMS'!Q131-'Energie AME'!Q131</f>
        <v>0</v>
      </c>
      <c r="R131" s="36">
        <f>'Energie AMS'!R131-'Energie AME'!R131</f>
        <v>0</v>
      </c>
      <c r="S131" s="36">
        <f>'Energie AMS'!S131-'Energie AME'!S131</f>
        <v>0</v>
      </c>
      <c r="T131" s="36">
        <f>'Energie AMS'!T131-'Energie AME'!T131</f>
        <v>0</v>
      </c>
      <c r="U131" s="36">
        <f>'Energie AMS'!U131-'Energie AME'!U131</f>
        <v>0</v>
      </c>
      <c r="V131" s="36">
        <f>'Energie AMS'!V131-'Energie AME'!V131</f>
        <v>0</v>
      </c>
      <c r="W131" s="36">
        <f>'Energie AMS'!W131-'Energie AME'!W131</f>
        <v>0.60193177841996715</v>
      </c>
      <c r="X131" s="36">
        <f>'Energie AMS'!X131-'Energie AME'!X131</f>
        <v>3.8626217973514798</v>
      </c>
      <c r="Y131" s="36">
        <f>'Energie AMS'!Y131-'Energie AME'!Y131</f>
        <v>7.728046670572958</v>
      </c>
      <c r="Z131" s="36">
        <f>'Energie AMS'!Z131-'Energie AME'!Z131</f>
        <v>8.6334641125684612</v>
      </c>
      <c r="AA131" s="36">
        <f>'Energie AMS'!AA131-'Energie AME'!AA131</f>
        <v>8.994056378929983</v>
      </c>
      <c r="AB131" s="36">
        <f>'Energie AMS'!AB131-'Energie AME'!AB131</f>
        <v>9.1717094768890242</v>
      </c>
      <c r="AC131" s="36">
        <f>'Energie AMS'!AC131-'Energie AME'!AC131</f>
        <v>8.2623064187149957</v>
      </c>
      <c r="AD131" s="36">
        <f>'Energie AMS'!AD131-'Energie AME'!AD131</f>
        <v>7.1090439824610563</v>
      </c>
      <c r="AE131" s="36">
        <f>'Energie AMS'!AE131-'Energie AME'!AE131</f>
        <v>7.3180172083670527</v>
      </c>
      <c r="AF131" s="36">
        <f>'Energie AMS'!AF131-'Energie AME'!AF131</f>
        <v>7.7907439874607931</v>
      </c>
      <c r="AG131" s="36">
        <f>'Energie AMS'!AG131-'Energie AME'!AG131</f>
        <v>8.2478427015660856</v>
      </c>
      <c r="AH131" s="36">
        <f>'Energie AMS'!AH131-'Energie AME'!AH131</f>
        <v>7.617242452962163</v>
      </c>
      <c r="AI131" s="36">
        <f>'Energie AMS'!AI131-'Energie AME'!AI131</f>
        <v>6.8001757394109354</v>
      </c>
      <c r="AJ131" s="36">
        <f>'Energie AMS'!AJ131-'Energie AME'!AJ131</f>
        <v>6.518261382398574</v>
      </c>
      <c r="AK131" s="36">
        <f>'Energie AMS'!AK131-'Energie AME'!AK131</f>
        <v>6.3779131242909983</v>
      </c>
      <c r="AL131" s="36">
        <f>'Energie AMS'!AL131-'Energie AME'!AL131</f>
        <v>6.2272042633277209</v>
      </c>
      <c r="AM131" s="36">
        <f>'Energie AMS'!AM131-'Energie AME'!AM131</f>
        <v>3.0219177352642284</v>
      </c>
      <c r="AN131" s="36">
        <f>'Energie AMS'!AN131-'Energie AME'!AN131</f>
        <v>-0.64946427190975697</v>
      </c>
      <c r="AO131" s="36">
        <f>'Energie AMS'!AO131-'Energie AME'!AO131</f>
        <v>-0.11447106452965627</v>
      </c>
      <c r="AP131" s="36">
        <f>'Energie AMS'!AP131-'Energie AME'!AP131</f>
        <v>1.2523846348239509</v>
      </c>
      <c r="AQ131" s="36">
        <f>'Energie AMS'!AQ131-'Energie AME'!AQ131</f>
        <v>2.5610210137328764</v>
      </c>
      <c r="AR131" s="36">
        <f>'Energie AMS'!AR131-'Energie AME'!AR131</f>
        <v>3.8229110734963712</v>
      </c>
      <c r="AS131" s="36">
        <f>'Energie AMS'!AS131-'Energie AME'!AS131</f>
        <v>5.099953080432968</v>
      </c>
      <c r="AT131" s="36">
        <f>'Energie AMS'!AT131-'Energie AME'!AT131</f>
        <v>3.5448307121831206</v>
      </c>
      <c r="AU131" s="36">
        <f>'Energie AMS'!AU131-'Energie AME'!AU131</f>
        <v>1.4663344934898852</v>
      </c>
      <c r="AV131" s="36">
        <f>'Energie AMS'!AV131-'Energie AME'!AV131</f>
        <v>-0.48102437417321298</v>
      </c>
      <c r="AW131" s="36">
        <f>'Energie AMS'!AW131-'Energie AME'!AW131</f>
        <v>-2.3051404971487415</v>
      </c>
      <c r="AX131" s="36">
        <f>'Energie AMS'!AX131-'Energie AME'!AX131</f>
        <v>-4.0581107884365188</v>
      </c>
    </row>
    <row r="132" spans="1:50" x14ac:dyDescent="0.25">
      <c r="A132" s="165"/>
      <c r="B132" s="168"/>
      <c r="C132" t="s">
        <v>166</v>
      </c>
      <c r="D132" s="36">
        <f>'Energie AMS'!D132-'Energie AME'!D132</f>
        <v>0</v>
      </c>
      <c r="E132" s="36">
        <f>'Energie AMS'!E132-'Energie AME'!E132</f>
        <v>0</v>
      </c>
      <c r="F132" s="36">
        <f>'Energie AMS'!F132-'Energie AME'!F132</f>
        <v>0</v>
      </c>
      <c r="G132" s="36">
        <f>'Energie AMS'!G132-'Energie AME'!G132</f>
        <v>0</v>
      </c>
      <c r="H132" s="36">
        <f>'Energie AMS'!H132-'Energie AME'!H132</f>
        <v>0</v>
      </c>
      <c r="I132" s="36">
        <f>'Energie AMS'!I132-'Energie AME'!I132</f>
        <v>0</v>
      </c>
      <c r="J132" s="36">
        <f>'Energie AMS'!J132-'Energie AME'!J132</f>
        <v>0</v>
      </c>
      <c r="K132" s="36">
        <f>'Energie AMS'!K132-'Energie AME'!K132</f>
        <v>0</v>
      </c>
      <c r="L132" s="36">
        <f>'Energie AMS'!L132-'Energie AME'!L132</f>
        <v>0</v>
      </c>
      <c r="M132" s="36">
        <f>'Energie AMS'!M132-'Energie AME'!M132</f>
        <v>0</v>
      </c>
      <c r="N132" s="36">
        <f>'Energie AMS'!N132-'Energie AME'!N132</f>
        <v>0</v>
      </c>
      <c r="O132" s="36">
        <f>'Energie AMS'!O132-'Energie AME'!O132</f>
        <v>0</v>
      </c>
      <c r="P132" s="36">
        <f>'Energie AMS'!P132-'Energie AME'!P132</f>
        <v>0</v>
      </c>
      <c r="Q132" s="36">
        <f>'Energie AMS'!Q132-'Energie AME'!Q132</f>
        <v>0</v>
      </c>
      <c r="R132" s="36">
        <f>'Energie AMS'!R132-'Energie AME'!R132</f>
        <v>0</v>
      </c>
      <c r="S132" s="36">
        <f>'Energie AMS'!S132-'Energie AME'!S132</f>
        <v>0</v>
      </c>
      <c r="T132" s="36">
        <f>'Energie AMS'!T132-'Energie AME'!T132</f>
        <v>0</v>
      </c>
      <c r="U132" s="36">
        <f>'Energie AMS'!U132-'Energie AME'!U132</f>
        <v>0</v>
      </c>
      <c r="V132" s="36">
        <f>'Energie AMS'!V132-'Energie AME'!V132</f>
        <v>0</v>
      </c>
      <c r="W132" s="36">
        <f>'Energie AMS'!W132-'Energie AME'!W132</f>
        <v>0.90940777436767206</v>
      </c>
      <c r="X132" s="36">
        <f>'Energie AMS'!X132-'Energie AME'!X132</f>
        <v>4.4283471312664595</v>
      </c>
      <c r="Y132" s="36">
        <f>'Energie AMS'!Y132-'Energie AME'!Y132</f>
        <v>8.6906298305643759</v>
      </c>
      <c r="Z132" s="36">
        <f>'Energie AMS'!Z132-'Energie AME'!Z132</f>
        <v>10.290202146377474</v>
      </c>
      <c r="AA132" s="36">
        <f>'Energie AMS'!AA132-'Energie AME'!AA132</f>
        <v>11.416328472543643</v>
      </c>
      <c r="AB132" s="36">
        <f>'Energie AMS'!AB132-'Energie AME'!AB132</f>
        <v>12.432381397578398</v>
      </c>
      <c r="AC132" s="36">
        <f>'Energie AMS'!AC132-'Energie AME'!AC132</f>
        <v>12.948482775282532</v>
      </c>
      <c r="AD132" s="36">
        <f>'Energie AMS'!AD132-'Energie AME'!AD132</f>
        <v>13.255887020719518</v>
      </c>
      <c r="AE132" s="36">
        <f>'Energie AMS'!AE132-'Energie AME'!AE132</f>
        <v>16.811452989633963</v>
      </c>
      <c r="AF132" s="36">
        <f>'Energie AMS'!AF132-'Energie AME'!AF132</f>
        <v>20.735892982026272</v>
      </c>
      <c r="AG132" s="36">
        <f>'Energie AMS'!AG132-'Energie AME'!AG132</f>
        <v>24.347326049281868</v>
      </c>
      <c r="AH132" s="36">
        <f>'Energie AMS'!AH132-'Energie AME'!AH132</f>
        <v>26.213894874032832</v>
      </c>
      <c r="AI132" s="36">
        <f>'Energie AMS'!AI132-'Energie AME'!AI132</f>
        <v>27.709762711737035</v>
      </c>
      <c r="AJ132" s="36">
        <f>'Energie AMS'!AJ132-'Energie AME'!AJ132</f>
        <v>28.343678355409967</v>
      </c>
      <c r="AK132" s="36">
        <f>'Energie AMS'!AK132-'Energie AME'!AK132</f>
        <v>28.928399899152417</v>
      </c>
      <c r="AL132" s="36">
        <f>'Energie AMS'!AL132-'Energie AME'!AL132</f>
        <v>29.548969260018183</v>
      </c>
      <c r="AM132" s="36">
        <f>'Energie AMS'!AM132-'Energie AME'!AM132</f>
        <v>25.344354976889612</v>
      </c>
      <c r="AN132" s="36">
        <f>'Energie AMS'!AN132-'Energie AME'!AN132</f>
        <v>20.46055119545882</v>
      </c>
      <c r="AO132" s="36">
        <f>'Energie AMS'!AO132-'Energie AME'!AO132</f>
        <v>22.357631722944475</v>
      </c>
      <c r="AP132" s="36">
        <f>'Energie AMS'!AP132-'Energie AME'!AP132</f>
        <v>25.49545800184271</v>
      </c>
      <c r="AQ132" s="36">
        <f>'Energie AMS'!AQ132-'Energie AME'!AQ132</f>
        <v>28.46538319204366</v>
      </c>
      <c r="AR132" s="36">
        <f>'Energie AMS'!AR132-'Energie AME'!AR132</f>
        <v>31.31657537939866</v>
      </c>
      <c r="AS132" s="36">
        <f>'Energie AMS'!AS132-'Energie AME'!AS132</f>
        <v>34.165238007837544</v>
      </c>
      <c r="AT132" s="36">
        <f>'Energie AMS'!AT132-'Energie AME'!AT132</f>
        <v>32.304501510108906</v>
      </c>
      <c r="AU132" s="36">
        <f>'Energie AMS'!AU132-'Energie AME'!AU132</f>
        <v>29.599128677854445</v>
      </c>
      <c r="AV132" s="36">
        <f>'Energie AMS'!AV132-'Energie AME'!AV132</f>
        <v>27.102553199537859</v>
      </c>
      <c r="AW132" s="36">
        <f>'Energie AMS'!AW132-'Energie AME'!AW132</f>
        <v>24.784522127573396</v>
      </c>
      <c r="AX132" s="36">
        <f>'Energie AMS'!AX132-'Energie AME'!AX132</f>
        <v>22.566476111993108</v>
      </c>
    </row>
    <row r="133" spans="1:50" x14ac:dyDescent="0.25">
      <c r="A133" s="165"/>
      <c r="B133" s="168"/>
      <c r="C133" t="s">
        <v>167</v>
      </c>
      <c r="D133" s="36">
        <f>'Energie AMS'!D133-'Energie AME'!D133</f>
        <v>0</v>
      </c>
      <c r="E133" s="36">
        <f>'Energie AMS'!E133-'Energie AME'!E133</f>
        <v>0</v>
      </c>
      <c r="F133" s="36">
        <f>'Energie AMS'!F133-'Energie AME'!F133</f>
        <v>0</v>
      </c>
      <c r="G133" s="36">
        <f>'Energie AMS'!G133-'Energie AME'!G133</f>
        <v>0</v>
      </c>
      <c r="H133" s="36">
        <f>'Energie AMS'!H133-'Energie AME'!H133</f>
        <v>0</v>
      </c>
      <c r="I133" s="36">
        <f>'Energie AMS'!I133-'Energie AME'!I133</f>
        <v>0</v>
      </c>
      <c r="J133" s="36">
        <f>'Energie AMS'!J133-'Energie AME'!J133</f>
        <v>0</v>
      </c>
      <c r="K133" s="36">
        <f>'Energie AMS'!K133-'Energie AME'!K133</f>
        <v>0</v>
      </c>
      <c r="L133" s="36">
        <f>'Energie AMS'!L133-'Energie AME'!L133</f>
        <v>0</v>
      </c>
      <c r="M133" s="36">
        <f>'Energie AMS'!M133-'Energie AME'!M133</f>
        <v>0</v>
      </c>
      <c r="N133" s="36">
        <f>'Energie AMS'!N133-'Energie AME'!N133</f>
        <v>0</v>
      </c>
      <c r="O133" s="36">
        <f>'Energie AMS'!O133-'Energie AME'!O133</f>
        <v>0</v>
      </c>
      <c r="P133" s="36">
        <f>'Energie AMS'!P133-'Energie AME'!P133</f>
        <v>0</v>
      </c>
      <c r="Q133" s="36">
        <f>'Energie AMS'!Q133-'Energie AME'!Q133</f>
        <v>0</v>
      </c>
      <c r="R133" s="36">
        <f>'Energie AMS'!R133-'Energie AME'!R133</f>
        <v>0</v>
      </c>
      <c r="S133" s="36">
        <f>'Energie AMS'!S133-'Energie AME'!S133</f>
        <v>0</v>
      </c>
      <c r="T133" s="36">
        <f>'Energie AMS'!T133-'Energie AME'!T133</f>
        <v>0</v>
      </c>
      <c r="U133" s="36">
        <f>'Energie AMS'!U133-'Energie AME'!U133</f>
        <v>0</v>
      </c>
      <c r="V133" s="36">
        <f>'Energie AMS'!V133-'Energie AME'!V133</f>
        <v>0</v>
      </c>
      <c r="W133" s="36">
        <f>'Energie AMS'!W133-'Energie AME'!W133</f>
        <v>2.0396757504286427</v>
      </c>
      <c r="X133" s="36">
        <f>'Energie AMS'!X133-'Energie AME'!X133</f>
        <v>54.400815960802873</v>
      </c>
      <c r="Y133" s="36">
        <f>'Energie AMS'!Y133-'Energie AME'!Y133</f>
        <v>107.66404031314298</v>
      </c>
      <c r="Z133" s="36">
        <f>'Energie AMS'!Z133-'Energie AME'!Z133</f>
        <v>118.91307430117192</v>
      </c>
      <c r="AA133" s="36">
        <f>'Energie AMS'!AA133-'Energie AME'!AA133</f>
        <v>122.52444342013663</v>
      </c>
      <c r="AB133" s="36">
        <f>'Energie AMS'!AB133-'Energie AME'!AB133</f>
        <v>125.38274815087161</v>
      </c>
      <c r="AC133" s="36">
        <f>'Energie AMS'!AC133-'Energie AME'!AC133</f>
        <v>120.41675785337389</v>
      </c>
      <c r="AD133" s="36">
        <f>'Energie AMS'!AD133-'Energie AME'!AD133</f>
        <v>112.22692015617741</v>
      </c>
      <c r="AE133" s="36">
        <f>'Energie AMS'!AE133-'Energie AME'!AE133</f>
        <v>112.10699646472378</v>
      </c>
      <c r="AF133" s="36">
        <f>'Energie AMS'!AF133-'Energie AME'!AF133</f>
        <v>113.48013257536655</v>
      </c>
      <c r="AG133" s="36">
        <f>'Energie AMS'!AG133-'Energie AME'!AG133</f>
        <v>114.44384575262694</v>
      </c>
      <c r="AH133" s="36">
        <f>'Energie AMS'!AH133-'Energie AME'!AH133</f>
        <v>111.48220731162911</v>
      </c>
      <c r="AI133" s="36">
        <f>'Energie AMS'!AI133-'Energie AME'!AI133</f>
        <v>106.84192615632597</v>
      </c>
      <c r="AJ133" s="36">
        <f>'Energie AMS'!AJ133-'Energie AME'!AJ133</f>
        <v>104.72023477808506</v>
      </c>
      <c r="AK133" s="36">
        <f>'Energie AMS'!AK133-'Energie AME'!AK133</f>
        <v>103.39370347852827</v>
      </c>
      <c r="AL133" s="36">
        <f>'Energie AMS'!AL133-'Energie AME'!AL133</f>
        <v>101.78844822578168</v>
      </c>
      <c r="AM133" s="36">
        <f>'Energie AMS'!AM133-'Energie AME'!AM133</f>
        <v>89.640091152593413</v>
      </c>
      <c r="AN133" s="36">
        <f>'Energie AMS'!AN133-'Energie AME'!AN133</f>
        <v>73.643611252351604</v>
      </c>
      <c r="AO133" s="36">
        <f>'Energie AMS'!AO133-'Energie AME'!AO133</f>
        <v>69.491006688679477</v>
      </c>
      <c r="AP133" s="36">
        <f>'Energie AMS'!AP133-'Energie AME'!AP133</f>
        <v>70.375413238142187</v>
      </c>
      <c r="AQ133" s="36">
        <f>'Energie AMS'!AQ133-'Energie AME'!AQ133</f>
        <v>72.298007801429947</v>
      </c>
      <c r="AR133" s="36">
        <f>'Energie AMS'!AR133-'Energie AME'!AR133</f>
        <v>74.674168652842411</v>
      </c>
      <c r="AS133" s="36">
        <f>'Energie AMS'!AS133-'Energie AME'!AS133</f>
        <v>77.484870365805136</v>
      </c>
      <c r="AT133" s="36">
        <f>'Energie AMS'!AT133-'Energie AME'!AT133</f>
        <v>65.656638862809189</v>
      </c>
      <c r="AU133" s="36">
        <f>'Energie AMS'!AU133-'Energie AME'!AU133</f>
        <v>49.439729136859512</v>
      </c>
      <c r="AV133" s="36">
        <f>'Energie AMS'!AV133-'Energie AME'!AV133</f>
        <v>33.324565177950433</v>
      </c>
      <c r="AW133" s="36">
        <f>'Energie AMS'!AW133-'Energie AME'!AW133</f>
        <v>17.754911247367545</v>
      </c>
      <c r="AX133" s="36">
        <f>'Energie AMS'!AX133-'Energie AME'!AX133</f>
        <v>2.4731176059703444</v>
      </c>
    </row>
    <row r="134" spans="1:50" x14ac:dyDescent="0.25">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row>
    <row r="135" spans="1:50" x14ac:dyDescent="0.25">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row>
    <row r="136" spans="1:50" x14ac:dyDescent="0.25">
      <c r="A136" s="165" t="s">
        <v>269</v>
      </c>
      <c r="B136" s="26" t="s">
        <v>314</v>
      </c>
      <c r="C136" t="s">
        <v>152</v>
      </c>
      <c r="D136" s="36">
        <f>'Energie AMS'!D136-'Energie AME'!D136</f>
        <v>0</v>
      </c>
      <c r="E136" s="36">
        <f>'Energie AMS'!E136-'Energie AME'!E136</f>
        <v>0</v>
      </c>
      <c r="F136" s="36">
        <f>'Energie AMS'!F136-'Energie AME'!F136</f>
        <v>0</v>
      </c>
      <c r="G136" s="36">
        <f>'Energie AMS'!G136-'Energie AME'!G136</f>
        <v>0</v>
      </c>
      <c r="H136" s="36">
        <f>'Energie AMS'!H136-'Energie AME'!H136</f>
        <v>0</v>
      </c>
      <c r="I136" s="36">
        <f>'Energie AMS'!I136-'Energie AME'!I136</f>
        <v>0</v>
      </c>
      <c r="J136" s="36">
        <f>'Energie AMS'!J136-'Energie AME'!J136</f>
        <v>0</v>
      </c>
      <c r="K136" s="36">
        <f>'Energie AMS'!K136-'Energie AME'!K136</f>
        <v>0</v>
      </c>
      <c r="L136" s="36">
        <f>'Energie AMS'!L136-'Energie AME'!L136</f>
        <v>0</v>
      </c>
      <c r="M136" s="36">
        <f>'Energie AMS'!M136-'Energie AME'!M136</f>
        <v>0</v>
      </c>
      <c r="N136" s="36">
        <f>'Energie AMS'!N136-'Energie AME'!N136</f>
        <v>0</v>
      </c>
      <c r="O136" s="36">
        <f>'Energie AMS'!O136-'Energie AME'!O136</f>
        <v>0</v>
      </c>
      <c r="P136" s="36">
        <f>'Energie AMS'!P136-'Energie AME'!P136</f>
        <v>0</v>
      </c>
      <c r="Q136" s="36">
        <f>'Energie AMS'!Q136-'Energie AME'!Q136</f>
        <v>0</v>
      </c>
      <c r="R136" s="36">
        <f>'Energie AMS'!R136-'Energie AME'!R136</f>
        <v>0</v>
      </c>
      <c r="S136" s="36">
        <f>'Energie AMS'!S136-'Energie AME'!S136</f>
        <v>0</v>
      </c>
      <c r="T136" s="36">
        <f>'Energie AMS'!T136-'Energie AME'!T136</f>
        <v>0</v>
      </c>
      <c r="U136" s="36">
        <f>'Energie AMS'!U136-'Energie AME'!U136</f>
        <v>0</v>
      </c>
      <c r="V136" s="36">
        <f>'Energie AMS'!V136-'Energie AME'!V136</f>
        <v>0</v>
      </c>
      <c r="W136" s="36">
        <f>'Energie AMS'!W136-'Energie AME'!W136</f>
        <v>-2.182458000000026E-4</v>
      </c>
      <c r="X136" s="36">
        <f>'Energie AMS'!X136-'Energie AME'!X136</f>
        <v>9.783416000000017E-4</v>
      </c>
      <c r="Y136" s="36">
        <f>'Energie AMS'!Y136-'Energie AME'!Y136</f>
        <v>3.4141057999999974E-3</v>
      </c>
      <c r="Z136" s="36">
        <f>'Energie AMS'!Z136-'Energie AME'!Z136</f>
        <v>1.0911338100000015E-2</v>
      </c>
      <c r="AA136" s="36">
        <f>'Energie AMS'!AA136-'Energie AME'!AA136</f>
        <v>1.46716281E-2</v>
      </c>
      <c r="AB136" s="36">
        <f>'Energie AMS'!AB136-'Energie AME'!AB136</f>
        <v>1.4070150500000003E-2</v>
      </c>
      <c r="AC136" s="36">
        <f>'Energie AMS'!AC136-'Energie AME'!AC136</f>
        <v>5.4159651000000031E-3</v>
      </c>
      <c r="AD136" s="36">
        <f>'Energie AMS'!AD136-'Energie AME'!AD136</f>
        <v>-5.7591044000000063E-3</v>
      </c>
      <c r="AE136" s="36">
        <f>'Energie AMS'!AE136-'Energie AME'!AE136</f>
        <v>-1.2605928099999997E-2</v>
      </c>
      <c r="AF136" s="36">
        <f>'Energie AMS'!AF136-'Energie AME'!AF136</f>
        <v>-1.6340769199999994E-2</v>
      </c>
      <c r="AG136" s="36">
        <f>'Energie AMS'!AG136-'Energie AME'!AG136</f>
        <v>-1.8726477300000002E-2</v>
      </c>
      <c r="AH136" s="36">
        <f>'Energie AMS'!AH136-'Energie AME'!AH136</f>
        <v>-2.0358219699999999E-2</v>
      </c>
      <c r="AI136" s="36">
        <f>'Energie AMS'!AI136-'Energie AME'!AI136</f>
        <v>-2.2162778699999997E-2</v>
      </c>
      <c r="AJ136" s="36">
        <f>'Energie AMS'!AJ136-'Energie AME'!AJ136</f>
        <v>-2.3248977000000004E-2</v>
      </c>
      <c r="AK136" s="36">
        <f>'Energie AMS'!AK136-'Energie AME'!AK136</f>
        <v>-2.3726515300000001E-2</v>
      </c>
      <c r="AL136" s="36">
        <f>'Energie AMS'!AL136-'Energie AME'!AL136</f>
        <v>-2.4148834399999999E-2</v>
      </c>
      <c r="AM136" s="36">
        <f>'Energie AMS'!AM136-'Energie AME'!AM136</f>
        <v>-2.4053992499999996E-2</v>
      </c>
      <c r="AN136" s="36">
        <f>'Energie AMS'!AN136-'Energie AME'!AN136</f>
        <v>-2.3263346199999993E-2</v>
      </c>
      <c r="AO136" s="36">
        <f>'Energie AMS'!AO136-'Energie AME'!AO136</f>
        <v>-2.4564538900000002E-2</v>
      </c>
      <c r="AP136" s="36">
        <f>'Energie AMS'!AP136-'Energie AME'!AP136</f>
        <v>-2.7307586199999997E-2</v>
      </c>
      <c r="AQ136" s="36">
        <f>'Energie AMS'!AQ136-'Energie AME'!AQ136</f>
        <v>-3.0445911699999995E-2</v>
      </c>
      <c r="AR136" s="36">
        <f>'Energie AMS'!AR136-'Energie AME'!AR136</f>
        <v>-3.3377926899999993E-2</v>
      </c>
      <c r="AS136" s="36">
        <f>'Energie AMS'!AS136-'Energie AME'!AS136</f>
        <v>-3.5960613799999999E-2</v>
      </c>
      <c r="AT136" s="36">
        <f>'Energie AMS'!AT136-'Energie AME'!AT136</f>
        <v>-3.7285046200000005E-2</v>
      </c>
      <c r="AU136" s="36">
        <f>'Energie AMS'!AU136-'Energie AME'!AU136</f>
        <v>-3.7820034199999991E-2</v>
      </c>
      <c r="AV136" s="36">
        <f>'Energie AMS'!AV136-'Energie AME'!AV136</f>
        <v>-3.8066615099999992E-2</v>
      </c>
      <c r="AW136" s="36">
        <f>'Energie AMS'!AW136-'Energie AME'!AW136</f>
        <v>-3.8290582399999995E-2</v>
      </c>
      <c r="AX136" s="36">
        <f>'Energie AMS'!AX136-'Energie AME'!AX136</f>
        <v>-3.8576145800000003E-2</v>
      </c>
    </row>
    <row r="137" spans="1:50" x14ac:dyDescent="0.25">
      <c r="A137" s="165"/>
      <c r="B137" s="167" t="s">
        <v>311</v>
      </c>
      <c r="C137" t="s">
        <v>153</v>
      </c>
      <c r="D137" s="36">
        <f>'Energie AMS'!D137-'Energie AME'!D137</f>
        <v>0</v>
      </c>
      <c r="E137" s="36">
        <f>'Energie AMS'!E137-'Energie AME'!E137</f>
        <v>0</v>
      </c>
      <c r="F137" s="36">
        <f>'Energie AMS'!F137-'Energie AME'!F137</f>
        <v>0</v>
      </c>
      <c r="G137" s="36">
        <f>'Energie AMS'!G137-'Energie AME'!G137</f>
        <v>0</v>
      </c>
      <c r="H137" s="36">
        <f>'Energie AMS'!H137-'Energie AME'!H137</f>
        <v>0</v>
      </c>
      <c r="I137" s="36">
        <f>'Energie AMS'!I137-'Energie AME'!I137</f>
        <v>0</v>
      </c>
      <c r="J137" s="36">
        <f>'Energie AMS'!J137-'Energie AME'!J137</f>
        <v>0</v>
      </c>
      <c r="K137" s="36">
        <f>'Energie AMS'!K137-'Energie AME'!K137</f>
        <v>0</v>
      </c>
      <c r="L137" s="36">
        <f>'Energie AMS'!L137-'Energie AME'!L137</f>
        <v>0</v>
      </c>
      <c r="M137" s="36">
        <f>'Energie AMS'!M137-'Energie AME'!M137</f>
        <v>0</v>
      </c>
      <c r="N137" s="36">
        <f>'Energie AMS'!N137-'Energie AME'!N137</f>
        <v>0</v>
      </c>
      <c r="O137" s="36">
        <f>'Energie AMS'!O137-'Energie AME'!O137</f>
        <v>0</v>
      </c>
      <c r="P137" s="36">
        <f>'Energie AMS'!P137-'Energie AME'!P137</f>
        <v>0</v>
      </c>
      <c r="Q137" s="36">
        <f>'Energie AMS'!Q137-'Energie AME'!Q137</f>
        <v>0</v>
      </c>
      <c r="R137" s="36">
        <f>'Energie AMS'!R137-'Energie AME'!R137</f>
        <v>0</v>
      </c>
      <c r="S137" s="36">
        <f>'Energie AMS'!S137-'Energie AME'!S137</f>
        <v>0</v>
      </c>
      <c r="T137" s="36">
        <f>'Energie AMS'!T137-'Energie AME'!T137</f>
        <v>0</v>
      </c>
      <c r="U137" s="36">
        <f>'Energie AMS'!U137-'Energie AME'!U137</f>
        <v>0</v>
      </c>
      <c r="V137" s="36">
        <f>'Energie AMS'!V137-'Energie AME'!V137</f>
        <v>0</v>
      </c>
      <c r="W137" s="36">
        <f>'Energie AMS'!W137-'Energie AME'!W137</f>
        <v>-4.6643929999987677E-3</v>
      </c>
      <c r="X137" s="36">
        <f>'Energie AMS'!X137-'Energie AME'!X137</f>
        <v>-0.14034728499999982</v>
      </c>
      <c r="Y137" s="36">
        <f>'Energie AMS'!Y137-'Energie AME'!Y137</f>
        <v>-0.31205914199999985</v>
      </c>
      <c r="Z137" s="36">
        <f>'Energie AMS'!Z137-'Energie AME'!Z137</f>
        <v>-0.45712822300000067</v>
      </c>
      <c r="AA137" s="36">
        <f>'Energie AMS'!AA137-'Energie AME'!AA137</f>
        <v>-0.57960615199999932</v>
      </c>
      <c r="AB137" s="36">
        <f>'Energie AMS'!AB137-'Energie AME'!AB137</f>
        <v>-0.6898362769999995</v>
      </c>
      <c r="AC137" s="36">
        <f>'Energie AMS'!AC137-'Energie AME'!AC137</f>
        <v>-0.82042795300000027</v>
      </c>
      <c r="AD137" s="36">
        <f>'Energie AMS'!AD137-'Energie AME'!AD137</f>
        <v>-0.960013279</v>
      </c>
      <c r="AE137" s="36">
        <f>'Energie AMS'!AE137-'Energie AME'!AE137</f>
        <v>-1.1024000479999998</v>
      </c>
      <c r="AF137" s="36">
        <f>'Energie AMS'!AF137-'Energie AME'!AF137</f>
        <v>-1.2396974539999999</v>
      </c>
      <c r="AG137" s="36">
        <f>'Energie AMS'!AG137-'Energie AME'!AG137</f>
        <v>-1.3705722850000006</v>
      </c>
      <c r="AH137" s="36">
        <f>'Energie AMS'!AH137-'Energie AME'!AH137</f>
        <v>-1.4939796599999999</v>
      </c>
      <c r="AI137" s="36">
        <f>'Energie AMS'!AI137-'Energie AME'!AI137</f>
        <v>-1.6129804119999998</v>
      </c>
      <c r="AJ137" s="36">
        <f>'Energie AMS'!AJ137-'Energie AME'!AJ137</f>
        <v>-1.737644113</v>
      </c>
      <c r="AK137" s="36">
        <f>'Energie AMS'!AK137-'Energie AME'!AK137</f>
        <v>-1.8681899599999996</v>
      </c>
      <c r="AL137" s="36">
        <f>'Energie AMS'!AL137-'Energie AME'!AL137</f>
        <v>-2.007695306</v>
      </c>
      <c r="AM137" s="36">
        <f>'Energie AMS'!AM137-'Energie AME'!AM137</f>
        <v>-2.1512692920000003</v>
      </c>
      <c r="AN137" s="36">
        <f>'Energie AMS'!AN137-'Energie AME'!AN137</f>
        <v>-2.3075524220000001</v>
      </c>
      <c r="AO137" s="36">
        <f>'Energie AMS'!AO137-'Energie AME'!AO137</f>
        <v>-2.3894935140000002</v>
      </c>
      <c r="AP137" s="36">
        <f>'Energie AMS'!AP137-'Energie AME'!AP137</f>
        <v>-2.4338090699999997</v>
      </c>
      <c r="AQ137" s="36">
        <f>'Energie AMS'!AQ137-'Energie AME'!AQ137</f>
        <v>-2.4663140440000002</v>
      </c>
      <c r="AR137" s="36">
        <f>'Energie AMS'!AR137-'Energie AME'!AR137</f>
        <v>-2.5535379069999999</v>
      </c>
      <c r="AS137" s="36">
        <f>'Energie AMS'!AS137-'Energie AME'!AS137</f>
        <v>-2.6978611740000003</v>
      </c>
      <c r="AT137" s="36">
        <f>'Energie AMS'!AT137-'Energie AME'!AT137</f>
        <v>-2.7653093449999999</v>
      </c>
      <c r="AU137" s="36">
        <f>'Energie AMS'!AU137-'Energie AME'!AU137</f>
        <v>-2.7786348269999994</v>
      </c>
      <c r="AV137" s="36">
        <f>'Energie AMS'!AV137-'Energie AME'!AV137</f>
        <v>-2.7704256440000004</v>
      </c>
      <c r="AW137" s="36">
        <f>'Energie AMS'!AW137-'Energie AME'!AW137</f>
        <v>-2.7633669630000002</v>
      </c>
      <c r="AX137" s="36">
        <f>'Energie AMS'!AX137-'Energie AME'!AX137</f>
        <v>-2.7684728299999994</v>
      </c>
    </row>
    <row r="138" spans="1:50" x14ac:dyDescent="0.25">
      <c r="A138" s="165"/>
      <c r="B138" s="167"/>
      <c r="C138" t="s">
        <v>154</v>
      </c>
      <c r="D138" s="36">
        <f>'Energie AMS'!D138-'Energie AME'!D138</f>
        <v>0</v>
      </c>
      <c r="E138" s="36">
        <f>'Energie AMS'!E138-'Energie AME'!E138</f>
        <v>0</v>
      </c>
      <c r="F138" s="36">
        <f>'Energie AMS'!F138-'Energie AME'!F138</f>
        <v>0</v>
      </c>
      <c r="G138" s="36">
        <f>'Energie AMS'!G138-'Energie AME'!G138</f>
        <v>0</v>
      </c>
      <c r="H138" s="36">
        <f>'Energie AMS'!H138-'Energie AME'!H138</f>
        <v>0</v>
      </c>
      <c r="I138" s="36">
        <f>'Energie AMS'!I138-'Energie AME'!I138</f>
        <v>0</v>
      </c>
      <c r="J138" s="36">
        <f>'Energie AMS'!J138-'Energie AME'!J138</f>
        <v>0</v>
      </c>
      <c r="K138" s="36">
        <f>'Energie AMS'!K138-'Energie AME'!K138</f>
        <v>0</v>
      </c>
      <c r="L138" s="36">
        <f>'Energie AMS'!L138-'Energie AME'!L138</f>
        <v>0</v>
      </c>
      <c r="M138" s="36">
        <f>'Energie AMS'!M138-'Energie AME'!M138</f>
        <v>0</v>
      </c>
      <c r="N138" s="36">
        <f>'Energie AMS'!N138-'Energie AME'!N138</f>
        <v>0</v>
      </c>
      <c r="O138" s="36">
        <f>'Energie AMS'!O138-'Energie AME'!O138</f>
        <v>0</v>
      </c>
      <c r="P138" s="36">
        <f>'Energie AMS'!P138-'Energie AME'!P138</f>
        <v>0</v>
      </c>
      <c r="Q138" s="36">
        <f>'Energie AMS'!Q138-'Energie AME'!Q138</f>
        <v>0</v>
      </c>
      <c r="R138" s="36">
        <f>'Energie AMS'!R138-'Energie AME'!R138</f>
        <v>0</v>
      </c>
      <c r="S138" s="36">
        <f>'Energie AMS'!S138-'Energie AME'!S138</f>
        <v>0</v>
      </c>
      <c r="T138" s="36">
        <f>'Energie AMS'!T138-'Energie AME'!T138</f>
        <v>0</v>
      </c>
      <c r="U138" s="36">
        <f>'Energie AMS'!U138-'Energie AME'!U138</f>
        <v>0</v>
      </c>
      <c r="V138" s="36">
        <f>'Energie AMS'!V138-'Energie AME'!V138</f>
        <v>0</v>
      </c>
      <c r="W138" s="36">
        <f>'Energie AMS'!W138-'Energie AME'!W138</f>
        <v>-6.103681999999111E-3</v>
      </c>
      <c r="X138" s="36">
        <f>'Energie AMS'!X138-'Energie AME'!X138</f>
        <v>0.20053609899999891</v>
      </c>
      <c r="Y138" s="36">
        <f>'Energie AMS'!Y138-'Energie AME'!Y138</f>
        <v>0.57009766200000911</v>
      </c>
      <c r="Z138" s="36">
        <f>'Energie AMS'!Z138-'Energie AME'!Z138</f>
        <v>0.90667725800000021</v>
      </c>
      <c r="AA138" s="36">
        <f>'Energie AMS'!AA138-'Energie AME'!AA138</f>
        <v>1.1688447110000002</v>
      </c>
      <c r="AB138" s="36">
        <f>'Energie AMS'!AB138-'Energie AME'!AB138</f>
        <v>1.388211203</v>
      </c>
      <c r="AC138" s="36">
        <f>'Energie AMS'!AC138-'Energie AME'!AC138</f>
        <v>1.5605610930000005</v>
      </c>
      <c r="AD138" s="36">
        <f>'Energie AMS'!AD138-'Energie AME'!AD138</f>
        <v>1.7308064899999902</v>
      </c>
      <c r="AE138" s="36">
        <f>'Energie AMS'!AE138-'Energie AME'!AE138</f>
        <v>2.8639711620000012</v>
      </c>
      <c r="AF138" s="36">
        <f>'Energie AMS'!AF138-'Energie AME'!AF138</f>
        <v>4.6784198569999988</v>
      </c>
      <c r="AG138" s="36">
        <f>'Energie AMS'!AG138-'Energie AME'!AG138</f>
        <v>6.8192033180000005</v>
      </c>
      <c r="AH138" s="36">
        <f>'Energie AMS'!AH138-'Energie AME'!AH138</f>
        <v>9.0025251199999996</v>
      </c>
      <c r="AI138" s="36">
        <f>'Energie AMS'!AI138-'Energie AME'!AI138</f>
        <v>11.137199321000001</v>
      </c>
      <c r="AJ138" s="36">
        <f>'Energie AMS'!AJ138-'Energie AME'!AJ138</f>
        <v>13.412417376000001</v>
      </c>
      <c r="AK138" s="36">
        <f>'Energie AMS'!AK138-'Energie AME'!AK138</f>
        <v>15.899063051999999</v>
      </c>
      <c r="AL138" s="36">
        <f>'Energie AMS'!AL138-'Energie AME'!AL138</f>
        <v>18.650699312</v>
      </c>
      <c r="AM138" s="36">
        <f>'Energie AMS'!AM138-'Energie AME'!AM138</f>
        <v>21.686968181000001</v>
      </c>
      <c r="AN138" s="36">
        <f>'Energie AMS'!AN138-'Energie AME'!AN138</f>
        <v>25.094167812999999</v>
      </c>
      <c r="AO138" s="36">
        <f>'Energie AMS'!AO138-'Energie AME'!AO138</f>
        <v>27.083584879</v>
      </c>
      <c r="AP138" s="36">
        <f>'Energie AMS'!AP138-'Energie AME'!AP138</f>
        <v>28.161689477999996</v>
      </c>
      <c r="AQ138" s="36">
        <f>'Energie AMS'!AQ138-'Energie AME'!AQ138</f>
        <v>29.316784282999997</v>
      </c>
      <c r="AR138" s="36">
        <f>'Energie AMS'!AR138-'Energie AME'!AR138</f>
        <v>31.151278241000004</v>
      </c>
      <c r="AS138" s="36">
        <f>'Energie AMS'!AS138-'Energie AME'!AS138</f>
        <v>33.696720667999998</v>
      </c>
      <c r="AT138" s="36">
        <f>'Energie AMS'!AT138-'Energie AME'!AT138</f>
        <v>34.775858573999997</v>
      </c>
      <c r="AU138" s="36">
        <f>'Energie AMS'!AU138-'Energie AME'!AU138</f>
        <v>34.773828962000003</v>
      </c>
      <c r="AV138" s="36">
        <f>'Energie AMS'!AV138-'Energie AME'!AV138</f>
        <v>34.398404628000002</v>
      </c>
      <c r="AW138" s="36">
        <f>'Energie AMS'!AW138-'Energie AME'!AW138</f>
        <v>34.111575515000006</v>
      </c>
      <c r="AX138" s="36">
        <f>'Energie AMS'!AX138-'Energie AME'!AX138</f>
        <v>34.071077177999996</v>
      </c>
    </row>
    <row r="139" spans="1:50" x14ac:dyDescent="0.25">
      <c r="A139" s="165"/>
      <c r="B139" s="167" t="s">
        <v>312</v>
      </c>
      <c r="C139" t="s">
        <v>155</v>
      </c>
      <c r="D139" s="36">
        <f>'Energie AMS'!D139-'Energie AME'!D139</f>
        <v>0</v>
      </c>
      <c r="E139" s="36">
        <f>'Energie AMS'!E139-'Energie AME'!E139</f>
        <v>0</v>
      </c>
      <c r="F139" s="36">
        <f>'Energie AMS'!F139-'Energie AME'!F139</f>
        <v>0</v>
      </c>
      <c r="G139" s="36">
        <f>'Energie AMS'!G139-'Energie AME'!G139</f>
        <v>0</v>
      </c>
      <c r="H139" s="36">
        <f>'Energie AMS'!H139-'Energie AME'!H139</f>
        <v>0</v>
      </c>
      <c r="I139" s="36">
        <f>'Energie AMS'!I139-'Energie AME'!I139</f>
        <v>0</v>
      </c>
      <c r="J139" s="36">
        <f>'Energie AMS'!J139-'Energie AME'!J139</f>
        <v>0</v>
      </c>
      <c r="K139" s="36">
        <f>'Energie AMS'!K139-'Energie AME'!K139</f>
        <v>0</v>
      </c>
      <c r="L139" s="36">
        <f>'Energie AMS'!L139-'Energie AME'!L139</f>
        <v>0</v>
      </c>
      <c r="M139" s="36">
        <f>'Energie AMS'!M139-'Energie AME'!M139</f>
        <v>0</v>
      </c>
      <c r="N139" s="36">
        <f>'Energie AMS'!N139-'Energie AME'!N139</f>
        <v>0</v>
      </c>
      <c r="O139" s="36">
        <f>'Energie AMS'!O139-'Energie AME'!O139</f>
        <v>0</v>
      </c>
      <c r="P139" s="36">
        <f>'Energie AMS'!P139-'Energie AME'!P139</f>
        <v>0</v>
      </c>
      <c r="Q139" s="36">
        <f>'Energie AMS'!Q139-'Energie AME'!Q139</f>
        <v>0</v>
      </c>
      <c r="R139" s="36">
        <f>'Energie AMS'!R139-'Energie AME'!R139</f>
        <v>0</v>
      </c>
      <c r="S139" s="36">
        <f>'Energie AMS'!S139-'Energie AME'!S139</f>
        <v>0</v>
      </c>
      <c r="T139" s="36">
        <f>'Energie AMS'!T139-'Energie AME'!T139</f>
        <v>0</v>
      </c>
      <c r="U139" s="36">
        <f>'Energie AMS'!U139-'Energie AME'!U139</f>
        <v>0</v>
      </c>
      <c r="V139" s="36">
        <f>'Energie AMS'!V139-'Energie AME'!V139</f>
        <v>0</v>
      </c>
      <c r="W139" s="36">
        <f>'Energie AMS'!W139-'Energie AME'!W139</f>
        <v>-0.29255689000000018</v>
      </c>
      <c r="X139" s="36">
        <f>'Energie AMS'!X139-'Energie AME'!X139</f>
        <v>-2.2764634799999968</v>
      </c>
      <c r="Y139" s="36">
        <f>'Energie AMS'!Y139-'Energie AME'!Y139</f>
        <v>-5.7301260200000002</v>
      </c>
      <c r="Z139" s="36">
        <f>'Energie AMS'!Z139-'Energie AME'!Z139</f>
        <v>-7.757789240000001</v>
      </c>
      <c r="AA139" s="36">
        <f>'Energie AMS'!AA139-'Energie AME'!AA139</f>
        <v>-8.5756364799999929</v>
      </c>
      <c r="AB139" s="36">
        <f>'Energie AMS'!AB139-'Energie AME'!AB139</f>
        <v>-8.8717622000000063</v>
      </c>
      <c r="AC139" s="36">
        <f>'Energie AMS'!AC139-'Energie AME'!AC139</f>
        <v>-9.0758032800000024</v>
      </c>
      <c r="AD139" s="36">
        <f>'Energie AMS'!AD139-'Energie AME'!AD139</f>
        <v>-9.3819477900000052</v>
      </c>
      <c r="AE139" s="36">
        <f>'Energie AMS'!AE139-'Energie AME'!AE139</f>
        <v>-9.7502047400000009</v>
      </c>
      <c r="AF139" s="36">
        <f>'Energie AMS'!AF139-'Energie AME'!AF139</f>
        <v>-10.163361060000007</v>
      </c>
      <c r="AG139" s="36">
        <f>'Energie AMS'!AG139-'Energie AME'!AG139</f>
        <v>-10.587344049999992</v>
      </c>
      <c r="AH139" s="36">
        <f>'Energie AMS'!AH139-'Energie AME'!AH139</f>
        <v>-11.058186839999998</v>
      </c>
      <c r="AI139" s="36">
        <f>'Energie AMS'!AI139-'Energie AME'!AI139</f>
        <v>-11.55965046</v>
      </c>
      <c r="AJ139" s="36">
        <f>'Energie AMS'!AJ139-'Energie AME'!AJ139</f>
        <v>-11.602471260000002</v>
      </c>
      <c r="AK139" s="36">
        <f>'Energie AMS'!AK139-'Energie AME'!AK139</f>
        <v>-11.370888900000004</v>
      </c>
      <c r="AL139" s="36">
        <f>'Energie AMS'!AL139-'Energie AME'!AL139</f>
        <v>-11.05056209</v>
      </c>
      <c r="AM139" s="36">
        <f>'Energie AMS'!AM139-'Energie AME'!AM139</f>
        <v>-10.633521610000003</v>
      </c>
      <c r="AN139" s="36">
        <f>'Energie AMS'!AN139-'Energie AME'!AN139</f>
        <v>-10.20815331</v>
      </c>
      <c r="AO139" s="36">
        <f>'Energie AMS'!AO139-'Energie AME'!AO139</f>
        <v>-10.31599868</v>
      </c>
      <c r="AP139" s="36">
        <f>'Energie AMS'!AP139-'Energie AME'!AP139</f>
        <v>-10.749411290000005</v>
      </c>
      <c r="AQ139" s="36">
        <f>'Energie AMS'!AQ139-'Energie AME'!AQ139</f>
        <v>-11.272046190000005</v>
      </c>
      <c r="AR139" s="36">
        <f>'Energie AMS'!AR139-'Energie AME'!AR139</f>
        <v>-11.758530620000002</v>
      </c>
      <c r="AS139" s="36">
        <f>'Energie AMS'!AS139-'Energie AME'!AS139</f>
        <v>-12.188545500000004</v>
      </c>
      <c r="AT139" s="36">
        <f>'Energie AMS'!AT139-'Energie AME'!AT139</f>
        <v>-12.465043100000003</v>
      </c>
      <c r="AU139" s="36">
        <f>'Energie AMS'!AU139-'Energie AME'!AU139</f>
        <v>-12.64096232</v>
      </c>
      <c r="AV139" s="36">
        <f>'Energie AMS'!AV139-'Energie AME'!AV139</f>
        <v>-12.782529080000003</v>
      </c>
      <c r="AW139" s="36">
        <f>'Energie AMS'!AW139-'Energie AME'!AW139</f>
        <v>-12.927745519999995</v>
      </c>
      <c r="AX139" s="36">
        <f>'Energie AMS'!AX139-'Energie AME'!AX139</f>
        <v>-13.092020769999998</v>
      </c>
    </row>
    <row r="140" spans="1:50" x14ac:dyDescent="0.25">
      <c r="A140" s="165"/>
      <c r="B140" s="167"/>
      <c r="C140" t="s">
        <v>156</v>
      </c>
      <c r="D140" s="36">
        <f>'Energie AMS'!D140-'Energie AME'!D140</f>
        <v>0</v>
      </c>
      <c r="E140" s="36">
        <f>'Energie AMS'!E140-'Energie AME'!E140</f>
        <v>0</v>
      </c>
      <c r="F140" s="36">
        <f>'Energie AMS'!F140-'Energie AME'!F140</f>
        <v>0</v>
      </c>
      <c r="G140" s="36">
        <f>'Energie AMS'!G140-'Energie AME'!G140</f>
        <v>0</v>
      </c>
      <c r="H140" s="36">
        <f>'Energie AMS'!H140-'Energie AME'!H140</f>
        <v>0</v>
      </c>
      <c r="I140" s="36">
        <f>'Energie AMS'!I140-'Energie AME'!I140</f>
        <v>0</v>
      </c>
      <c r="J140" s="36">
        <f>'Energie AMS'!J140-'Energie AME'!J140</f>
        <v>0</v>
      </c>
      <c r="K140" s="36">
        <f>'Energie AMS'!K140-'Energie AME'!K140</f>
        <v>0</v>
      </c>
      <c r="L140" s="36">
        <f>'Energie AMS'!L140-'Energie AME'!L140</f>
        <v>0</v>
      </c>
      <c r="M140" s="36">
        <f>'Energie AMS'!M140-'Energie AME'!M140</f>
        <v>0</v>
      </c>
      <c r="N140" s="36">
        <f>'Energie AMS'!N140-'Energie AME'!N140</f>
        <v>0</v>
      </c>
      <c r="O140" s="36">
        <f>'Energie AMS'!O140-'Energie AME'!O140</f>
        <v>0</v>
      </c>
      <c r="P140" s="36">
        <f>'Energie AMS'!P140-'Energie AME'!P140</f>
        <v>0</v>
      </c>
      <c r="Q140" s="36">
        <f>'Energie AMS'!Q140-'Energie AME'!Q140</f>
        <v>0</v>
      </c>
      <c r="R140" s="36">
        <f>'Energie AMS'!R140-'Energie AME'!R140</f>
        <v>0</v>
      </c>
      <c r="S140" s="36">
        <f>'Energie AMS'!S140-'Energie AME'!S140</f>
        <v>0</v>
      </c>
      <c r="T140" s="36">
        <f>'Energie AMS'!T140-'Energie AME'!T140</f>
        <v>0</v>
      </c>
      <c r="U140" s="36">
        <f>'Energie AMS'!U140-'Energie AME'!U140</f>
        <v>0</v>
      </c>
      <c r="V140" s="36">
        <f>'Energie AMS'!V140-'Energie AME'!V140</f>
        <v>0</v>
      </c>
      <c r="W140" s="36">
        <f>'Energie AMS'!W140-'Energie AME'!W140</f>
        <v>-1.1311603999999975E-3</v>
      </c>
      <c r="X140" s="36">
        <f>'Energie AMS'!X140-'Energie AME'!X140</f>
        <v>-3.2877402499999986E-2</v>
      </c>
      <c r="Y140" s="36">
        <f>'Energie AMS'!Y140-'Energie AME'!Y140</f>
        <v>-8.7953539399999975E-2</v>
      </c>
      <c r="Z140" s="36">
        <f>'Energie AMS'!Z140-'Energie AME'!Z140</f>
        <v>-0.12269104779999998</v>
      </c>
      <c r="AA140" s="36">
        <f>'Energie AMS'!AA140-'Energie AME'!AA140</f>
        <v>-0.14526069799999999</v>
      </c>
      <c r="AB140" s="36">
        <f>'Energie AMS'!AB140-'Energie AME'!AB140</f>
        <v>-0.16747468030000001</v>
      </c>
      <c r="AC140" s="36">
        <f>'Energie AMS'!AC140-'Energie AME'!AC140</f>
        <v>-0.17736586719999997</v>
      </c>
      <c r="AD140" s="36">
        <f>'Energie AMS'!AD140-'Energie AME'!AD140</f>
        <v>-0.1820729631000001</v>
      </c>
      <c r="AE140" s="36">
        <f>'Energie AMS'!AE140-'Energie AME'!AE140</f>
        <v>-0.18461105899999999</v>
      </c>
      <c r="AF140" s="36">
        <f>'Energie AMS'!AF140-'Energie AME'!AF140</f>
        <v>-0.18697450140000002</v>
      </c>
      <c r="AG140" s="36">
        <f>'Energie AMS'!AG140-'Energie AME'!AG140</f>
        <v>-0.18986927589999997</v>
      </c>
      <c r="AH140" s="36">
        <f>'Energie AMS'!AH140-'Energie AME'!AH140</f>
        <v>-0.19345700089999998</v>
      </c>
      <c r="AI140" s="36">
        <f>'Energie AMS'!AI140-'Energie AME'!AI140</f>
        <v>-0.1974224883</v>
      </c>
      <c r="AJ140" s="36">
        <f>'Energie AMS'!AJ140-'Energie AME'!AJ140</f>
        <v>-0.20350735979999998</v>
      </c>
      <c r="AK140" s="36">
        <f>'Energie AMS'!AK140-'Energie AME'!AK140</f>
        <v>-0.21108159729999998</v>
      </c>
      <c r="AL140" s="36">
        <f>'Energie AMS'!AL140-'Energie AME'!AL140</f>
        <v>-0.2197032656</v>
      </c>
      <c r="AM140" s="36">
        <f>'Energie AMS'!AM140-'Energie AME'!AM140</f>
        <v>-0.2217344745</v>
      </c>
      <c r="AN140" s="36">
        <f>'Energie AMS'!AN140-'Energie AME'!AN140</f>
        <v>-0.22011321630000003</v>
      </c>
      <c r="AO140" s="36">
        <f>'Energie AMS'!AO140-'Energie AME'!AO140</f>
        <v>-0.22043987649999996</v>
      </c>
      <c r="AP140" s="36">
        <f>'Energie AMS'!AP140-'Energie AME'!AP140</f>
        <v>-0.22290360930000003</v>
      </c>
      <c r="AQ140" s="36">
        <f>'Energie AMS'!AQ140-'Energie AME'!AQ140</f>
        <v>-0.2265410101</v>
      </c>
      <c r="AR140" s="36">
        <f>'Energie AMS'!AR140-'Energie AME'!AR140</f>
        <v>-0.23043015550000001</v>
      </c>
      <c r="AS140" s="36">
        <f>'Energie AMS'!AS140-'Energie AME'!AS140</f>
        <v>-0.23410772639999999</v>
      </c>
      <c r="AT140" s="36">
        <f>'Energie AMS'!AT140-'Energie AME'!AT140</f>
        <v>-0.23603620549999998</v>
      </c>
      <c r="AU140" s="36">
        <f>'Energie AMS'!AU140-'Energie AME'!AU140</f>
        <v>-0.2368670994</v>
      </c>
      <c r="AV140" s="36">
        <f>'Energie AMS'!AV140-'Energie AME'!AV140</f>
        <v>-0.23734984249999996</v>
      </c>
      <c r="AW140" s="36">
        <f>'Energie AMS'!AW140-'Energie AME'!AW140</f>
        <v>-0.23790493500000001</v>
      </c>
      <c r="AX140" s="36">
        <f>'Energie AMS'!AX140-'Energie AME'!AX140</f>
        <v>-0.23867343319999998</v>
      </c>
    </row>
    <row r="141" spans="1:50" x14ac:dyDescent="0.25">
      <c r="A141" s="165"/>
      <c r="B141" s="167"/>
      <c r="C141" t="s">
        <v>157</v>
      </c>
      <c r="D141" s="36">
        <f>'Energie AMS'!D141-'Energie AME'!D141</f>
        <v>0</v>
      </c>
      <c r="E141" s="36">
        <f>'Energie AMS'!E141-'Energie AME'!E141</f>
        <v>0</v>
      </c>
      <c r="F141" s="36">
        <f>'Energie AMS'!F141-'Energie AME'!F141</f>
        <v>0</v>
      </c>
      <c r="G141" s="36">
        <f>'Energie AMS'!G141-'Energie AME'!G141</f>
        <v>0</v>
      </c>
      <c r="H141" s="36">
        <f>'Energie AMS'!H141-'Energie AME'!H141</f>
        <v>0</v>
      </c>
      <c r="I141" s="36">
        <f>'Energie AMS'!I141-'Energie AME'!I141</f>
        <v>0</v>
      </c>
      <c r="J141" s="36">
        <f>'Energie AMS'!J141-'Energie AME'!J141</f>
        <v>0</v>
      </c>
      <c r="K141" s="36">
        <f>'Energie AMS'!K141-'Energie AME'!K141</f>
        <v>0</v>
      </c>
      <c r="L141" s="36">
        <f>'Energie AMS'!L141-'Energie AME'!L141</f>
        <v>0</v>
      </c>
      <c r="M141" s="36">
        <f>'Energie AMS'!M141-'Energie AME'!M141</f>
        <v>0</v>
      </c>
      <c r="N141" s="36">
        <f>'Energie AMS'!N141-'Energie AME'!N141</f>
        <v>0</v>
      </c>
      <c r="O141" s="36">
        <f>'Energie AMS'!O141-'Energie AME'!O141</f>
        <v>0</v>
      </c>
      <c r="P141" s="36">
        <f>'Energie AMS'!P141-'Energie AME'!P141</f>
        <v>0</v>
      </c>
      <c r="Q141" s="36">
        <f>'Energie AMS'!Q141-'Energie AME'!Q141</f>
        <v>0</v>
      </c>
      <c r="R141" s="36">
        <f>'Energie AMS'!R141-'Energie AME'!R141</f>
        <v>0</v>
      </c>
      <c r="S141" s="36">
        <f>'Energie AMS'!S141-'Energie AME'!S141</f>
        <v>0</v>
      </c>
      <c r="T141" s="36">
        <f>'Energie AMS'!T141-'Energie AME'!T141</f>
        <v>0</v>
      </c>
      <c r="U141" s="36">
        <f>'Energie AMS'!U141-'Energie AME'!U141</f>
        <v>0</v>
      </c>
      <c r="V141" s="36">
        <f>'Energie AMS'!V141-'Energie AME'!V141</f>
        <v>0</v>
      </c>
      <c r="W141" s="36">
        <f>'Energie AMS'!W141-'Energie AME'!W141</f>
        <v>-1.4494201000000206E-2</v>
      </c>
      <c r="X141" s="36">
        <f>'Energie AMS'!X141-'Energie AME'!X141</f>
        <v>0.44111471899999977</v>
      </c>
      <c r="Y141" s="36">
        <f>'Energie AMS'!Y141-'Energie AME'!Y141</f>
        <v>1.2195746040000002</v>
      </c>
      <c r="Z141" s="36">
        <f>'Energie AMS'!Z141-'Energie AME'!Z141</f>
        <v>1.5127816590000001</v>
      </c>
      <c r="AA141" s="36">
        <f>'Energie AMS'!AA141-'Energie AME'!AA141</f>
        <v>1.507195775</v>
      </c>
      <c r="AB141" s="36">
        <f>'Energie AMS'!AB141-'Energie AME'!AB141</f>
        <v>1.3746689230000002</v>
      </c>
      <c r="AC141" s="36">
        <f>'Energie AMS'!AC141-'Energie AME'!AC141</f>
        <v>1.2314184270000001</v>
      </c>
      <c r="AD141" s="36">
        <f>'Energie AMS'!AD141-'Energie AME'!AD141</f>
        <v>1.1235663959999997</v>
      </c>
      <c r="AE141" s="36">
        <f>'Energie AMS'!AE141-'Energie AME'!AE141</f>
        <v>1.0227138200000001</v>
      </c>
      <c r="AF141" s="36">
        <f>'Energie AMS'!AF141-'Energie AME'!AF141</f>
        <v>0.92238739599999975</v>
      </c>
      <c r="AG141" s="36">
        <f>'Energie AMS'!AG141-'Energie AME'!AG141</f>
        <v>0.81944683300000021</v>
      </c>
      <c r="AH141" s="36">
        <f>'Energie AMS'!AH141-'Energie AME'!AH141</f>
        <v>0.71293155999999991</v>
      </c>
      <c r="AI141" s="36">
        <f>'Energie AMS'!AI141-'Energie AME'!AI141</f>
        <v>0.60348308099999981</v>
      </c>
      <c r="AJ141" s="36">
        <f>'Energie AMS'!AJ141-'Energie AME'!AJ141</f>
        <v>0.40147552499999994</v>
      </c>
      <c r="AK141" s="36">
        <f>'Energie AMS'!AK141-'Energie AME'!AK141</f>
        <v>0.13234327999999995</v>
      </c>
      <c r="AL141" s="36">
        <f>'Energie AMS'!AL141-'Energie AME'!AL141</f>
        <v>-0.17959275299999988</v>
      </c>
      <c r="AM141" s="36">
        <f>'Energie AMS'!AM141-'Energie AME'!AM141</f>
        <v>-0.52290235200000001</v>
      </c>
      <c r="AN141" s="36">
        <f>'Energie AMS'!AN141-'Energie AME'!AN141</f>
        <v>-0.95586646149999988</v>
      </c>
      <c r="AO141" s="36">
        <f>'Energie AMS'!AO141-'Energie AME'!AO141</f>
        <v>-1.0958440002000001</v>
      </c>
      <c r="AP141" s="36">
        <f>'Energie AMS'!AP141-'Energie AME'!AP141</f>
        <v>-1.0988156838000001</v>
      </c>
      <c r="AQ141" s="36">
        <f>'Energie AMS'!AQ141-'Energie AME'!AQ141</f>
        <v>-1.0483179832</v>
      </c>
      <c r="AR141" s="36">
        <f>'Energie AMS'!AR141-'Energie AME'!AR141</f>
        <v>-0.99309236610000007</v>
      </c>
      <c r="AS141" s="36">
        <f>'Energie AMS'!AS141-'Energie AME'!AS141</f>
        <v>-0.95584119400000012</v>
      </c>
      <c r="AT141" s="36">
        <f>'Energie AMS'!AT141-'Energie AME'!AT141</f>
        <v>-1.1417189314</v>
      </c>
      <c r="AU141" s="36">
        <f>'Energie AMS'!AU141-'Energie AME'!AU141</f>
        <v>-1.4491532393</v>
      </c>
      <c r="AV141" s="36">
        <f>'Energie AMS'!AV141-'Energie AME'!AV141</f>
        <v>-1.7748070302999999</v>
      </c>
      <c r="AW141" s="36">
        <f>'Energie AMS'!AW141-'Energie AME'!AW141</f>
        <v>-2.0540328272999999</v>
      </c>
      <c r="AX141" s="36">
        <f>'Energie AMS'!AX141-'Energie AME'!AX141</f>
        <v>-2.2745925201000001</v>
      </c>
    </row>
    <row r="142" spans="1:50" x14ac:dyDescent="0.25">
      <c r="A142" s="165"/>
      <c r="B142" s="167"/>
      <c r="C142" t="s">
        <v>158</v>
      </c>
      <c r="D142" s="36">
        <f>'Energie AMS'!D142-'Energie AME'!D142</f>
        <v>0</v>
      </c>
      <c r="E142" s="36">
        <f>'Energie AMS'!E142-'Energie AME'!E142</f>
        <v>0</v>
      </c>
      <c r="F142" s="36">
        <f>'Energie AMS'!F142-'Energie AME'!F142</f>
        <v>0</v>
      </c>
      <c r="G142" s="36">
        <f>'Energie AMS'!G142-'Energie AME'!G142</f>
        <v>0</v>
      </c>
      <c r="H142" s="36">
        <f>'Energie AMS'!H142-'Energie AME'!H142</f>
        <v>0</v>
      </c>
      <c r="I142" s="36">
        <f>'Energie AMS'!I142-'Energie AME'!I142</f>
        <v>0</v>
      </c>
      <c r="J142" s="36">
        <f>'Energie AMS'!J142-'Energie AME'!J142</f>
        <v>0</v>
      </c>
      <c r="K142" s="36">
        <f>'Energie AMS'!K142-'Energie AME'!K142</f>
        <v>0</v>
      </c>
      <c r="L142" s="36">
        <f>'Energie AMS'!L142-'Energie AME'!L142</f>
        <v>0</v>
      </c>
      <c r="M142" s="36">
        <f>'Energie AMS'!M142-'Energie AME'!M142</f>
        <v>0</v>
      </c>
      <c r="N142" s="36">
        <f>'Energie AMS'!N142-'Energie AME'!N142</f>
        <v>0</v>
      </c>
      <c r="O142" s="36">
        <f>'Energie AMS'!O142-'Energie AME'!O142</f>
        <v>0</v>
      </c>
      <c r="P142" s="36">
        <f>'Energie AMS'!P142-'Energie AME'!P142</f>
        <v>0</v>
      </c>
      <c r="Q142" s="36">
        <f>'Energie AMS'!Q142-'Energie AME'!Q142</f>
        <v>0</v>
      </c>
      <c r="R142" s="36">
        <f>'Energie AMS'!R142-'Energie AME'!R142</f>
        <v>0</v>
      </c>
      <c r="S142" s="36">
        <f>'Energie AMS'!S142-'Energie AME'!S142</f>
        <v>0</v>
      </c>
      <c r="T142" s="36">
        <f>'Energie AMS'!T142-'Energie AME'!T142</f>
        <v>0</v>
      </c>
      <c r="U142" s="36">
        <f>'Energie AMS'!U142-'Energie AME'!U142</f>
        <v>0</v>
      </c>
      <c r="V142" s="36">
        <f>'Energie AMS'!V142-'Energie AME'!V142</f>
        <v>0</v>
      </c>
      <c r="W142" s="36">
        <f>'Energie AMS'!W142-'Energie AME'!W142</f>
        <v>-2.0073302999999987E-3</v>
      </c>
      <c r="X142" s="36">
        <f>'Energie AMS'!X142-'Energie AME'!X142</f>
        <v>-6.398979799999982E-3</v>
      </c>
      <c r="Y142" s="36">
        <f>'Energie AMS'!Y142-'Energie AME'!Y142</f>
        <v>-1.6677191999999952E-2</v>
      </c>
      <c r="Z142" s="36">
        <f>'Energie AMS'!Z142-'Energie AME'!Z142</f>
        <v>-3.8032823699999996E-2</v>
      </c>
      <c r="AA142" s="36">
        <f>'Energie AMS'!AA142-'Energie AME'!AA142</f>
        <v>-6.7895569999999988E-2</v>
      </c>
      <c r="AB142" s="36">
        <f>'Energie AMS'!AB142-'Energie AME'!AB142</f>
        <v>-0.10732495040000001</v>
      </c>
      <c r="AC142" s="36">
        <f>'Energie AMS'!AC142-'Energie AME'!AC142</f>
        <v>-0.12666335090000003</v>
      </c>
      <c r="AD142" s="36">
        <f>'Energie AMS'!AD142-'Energie AME'!AD142</f>
        <v>-0.1324129195</v>
      </c>
      <c r="AE142" s="36">
        <f>'Energie AMS'!AE142-'Energie AME'!AE142</f>
        <v>-0.13865618260000001</v>
      </c>
      <c r="AF142" s="36">
        <f>'Energie AMS'!AF142-'Energie AME'!AF142</f>
        <v>-0.1490165188</v>
      </c>
      <c r="AG142" s="36">
        <f>'Energie AMS'!AG142-'Energie AME'!AG142</f>
        <v>-0.16325387949999998</v>
      </c>
      <c r="AH142" s="36">
        <f>'Energie AMS'!AH142-'Energie AME'!AH142</f>
        <v>-0.17030270310000001</v>
      </c>
      <c r="AI142" s="36">
        <f>'Energie AMS'!AI142-'Energie AME'!AI142</f>
        <v>-0.1729308487</v>
      </c>
      <c r="AJ142" s="36">
        <f>'Energie AMS'!AJ142-'Energie AME'!AJ142</f>
        <v>-0.1736232754</v>
      </c>
      <c r="AK142" s="36">
        <f>'Energie AMS'!AK142-'Energie AME'!AK142</f>
        <v>-0.17413238980000001</v>
      </c>
      <c r="AL142" s="36">
        <f>'Energie AMS'!AL142-'Energie AME'!AL142</f>
        <v>-0.1751465197</v>
      </c>
      <c r="AM142" s="36">
        <f>'Energie AMS'!AM142-'Energie AME'!AM142</f>
        <v>-0.17653557719999999</v>
      </c>
      <c r="AN142" s="36">
        <f>'Energie AMS'!AN142-'Energie AME'!AN142</f>
        <v>-0.17812003069999999</v>
      </c>
      <c r="AO142" s="36">
        <f>'Energie AMS'!AO142-'Energie AME'!AO142</f>
        <v>-0.17960881170000012</v>
      </c>
      <c r="AP142" s="36">
        <f>'Energie AMS'!AP142-'Energie AME'!AP142</f>
        <v>-0.18097726280000001</v>
      </c>
      <c r="AQ142" s="36">
        <f>'Energie AMS'!AQ142-'Energie AME'!AQ142</f>
        <v>-0.1822527753</v>
      </c>
      <c r="AR142" s="36">
        <f>'Energie AMS'!AR142-'Energie AME'!AR142</f>
        <v>-0.1834894775</v>
      </c>
      <c r="AS142" s="36">
        <f>'Energie AMS'!AS142-'Energie AME'!AS142</f>
        <v>-0.18472311630000002</v>
      </c>
      <c r="AT142" s="36">
        <f>'Energie AMS'!AT142-'Energie AME'!AT142</f>
        <v>-0.1855584334</v>
      </c>
      <c r="AU142" s="36">
        <f>'Energie AMS'!AU142-'Energie AME'!AU142</f>
        <v>-0.18610547979999997</v>
      </c>
      <c r="AV142" s="36">
        <f>'Energie AMS'!AV142-'Energie AME'!AV142</f>
        <v>-0.18654568090000001</v>
      </c>
      <c r="AW142" s="36">
        <f>'Energie AMS'!AW142-'Energie AME'!AW142</f>
        <v>-0.18699125680000001</v>
      </c>
      <c r="AX142" s="36">
        <f>'Energie AMS'!AX142-'Energie AME'!AX142</f>
        <v>-0.1875083018</v>
      </c>
    </row>
    <row r="143" spans="1:50" x14ac:dyDescent="0.25">
      <c r="A143" s="165"/>
      <c r="B143" s="167"/>
      <c r="C143" t="s">
        <v>159</v>
      </c>
      <c r="D143" s="36">
        <f>'Energie AMS'!D143-'Energie AME'!D143</f>
        <v>0</v>
      </c>
      <c r="E143" s="36">
        <f>'Energie AMS'!E143-'Energie AME'!E143</f>
        <v>0</v>
      </c>
      <c r="F143" s="36">
        <f>'Energie AMS'!F143-'Energie AME'!F143</f>
        <v>0</v>
      </c>
      <c r="G143" s="36">
        <f>'Energie AMS'!G143-'Energie AME'!G143</f>
        <v>0</v>
      </c>
      <c r="H143" s="36">
        <f>'Energie AMS'!H143-'Energie AME'!H143</f>
        <v>0</v>
      </c>
      <c r="I143" s="36">
        <f>'Energie AMS'!I143-'Energie AME'!I143</f>
        <v>0</v>
      </c>
      <c r="J143" s="36">
        <f>'Energie AMS'!J143-'Energie AME'!J143</f>
        <v>0</v>
      </c>
      <c r="K143" s="36">
        <f>'Energie AMS'!K143-'Energie AME'!K143</f>
        <v>0</v>
      </c>
      <c r="L143" s="36">
        <f>'Energie AMS'!L143-'Energie AME'!L143</f>
        <v>0</v>
      </c>
      <c r="M143" s="36">
        <f>'Energie AMS'!M143-'Energie AME'!M143</f>
        <v>0</v>
      </c>
      <c r="N143" s="36">
        <f>'Energie AMS'!N143-'Energie AME'!N143</f>
        <v>0</v>
      </c>
      <c r="O143" s="36">
        <f>'Energie AMS'!O143-'Energie AME'!O143</f>
        <v>0</v>
      </c>
      <c r="P143" s="36">
        <f>'Energie AMS'!P143-'Energie AME'!P143</f>
        <v>0</v>
      </c>
      <c r="Q143" s="36">
        <f>'Energie AMS'!Q143-'Energie AME'!Q143</f>
        <v>0</v>
      </c>
      <c r="R143" s="36">
        <f>'Energie AMS'!R143-'Energie AME'!R143</f>
        <v>0</v>
      </c>
      <c r="S143" s="36">
        <f>'Energie AMS'!S143-'Energie AME'!S143</f>
        <v>0</v>
      </c>
      <c r="T143" s="36">
        <f>'Energie AMS'!T143-'Energie AME'!T143</f>
        <v>0</v>
      </c>
      <c r="U143" s="36">
        <f>'Energie AMS'!U143-'Energie AME'!U143</f>
        <v>0</v>
      </c>
      <c r="V143" s="36">
        <f>'Energie AMS'!V143-'Energie AME'!V143</f>
        <v>0</v>
      </c>
      <c r="W143" s="36">
        <f>'Energie AMS'!W143-'Energie AME'!W143</f>
        <v>-4.1379991999999532E-2</v>
      </c>
      <c r="X143" s="36">
        <f>'Energie AMS'!X143-'Energie AME'!X143</f>
        <v>-9.3316877999999548E-2</v>
      </c>
      <c r="Y143" s="36">
        <f>'Energie AMS'!Y143-'Energie AME'!Y143</f>
        <v>-0.17345621499999098</v>
      </c>
      <c r="Z143" s="36">
        <f>'Energie AMS'!Z143-'Energie AME'!Z143</f>
        <v>-0.27855982300000015</v>
      </c>
      <c r="AA143" s="36">
        <f>'Energie AMS'!AA143-'Energie AME'!AA143</f>
        <v>-0.40496742999999924</v>
      </c>
      <c r="AB143" s="36">
        <f>'Energie AMS'!AB143-'Energie AME'!AB143</f>
        <v>-0.54494942999999907</v>
      </c>
      <c r="AC143" s="36">
        <f>'Energie AMS'!AC143-'Energie AME'!AC143</f>
        <v>-0.62636794400000007</v>
      </c>
      <c r="AD143" s="36">
        <f>'Energie AMS'!AD143-'Energie AME'!AD143</f>
        <v>-0.67057154099999927</v>
      </c>
      <c r="AE143" s="36">
        <f>'Energie AMS'!AE143-'Energie AME'!AE143</f>
        <v>-0.63679038799999965</v>
      </c>
      <c r="AF143" s="36">
        <f>'Energie AMS'!AF143-'Energie AME'!AF143</f>
        <v>-0.60185470999999069</v>
      </c>
      <c r="AG143" s="36">
        <f>'Energie AMS'!AG143-'Energie AME'!AG143</f>
        <v>-0.61589560999999904</v>
      </c>
      <c r="AH143" s="36">
        <f>'Energie AMS'!AH143-'Energie AME'!AH143</f>
        <v>-0.73844508899999894</v>
      </c>
      <c r="AI143" s="36">
        <f>'Energie AMS'!AI143-'Energie AME'!AI143</f>
        <v>-0.94750551699999974</v>
      </c>
      <c r="AJ143" s="36">
        <f>'Energie AMS'!AJ143-'Energie AME'!AJ143</f>
        <v>-0.99235869500000007</v>
      </c>
      <c r="AK143" s="36">
        <f>'Energie AMS'!AK143-'Energie AME'!AK143</f>
        <v>-0.9221286839999987</v>
      </c>
      <c r="AL143" s="36">
        <f>'Energie AMS'!AL143-'Energie AME'!AL143</f>
        <v>-0.80937465999999958</v>
      </c>
      <c r="AM143" s="36">
        <f>'Energie AMS'!AM143-'Energie AME'!AM143</f>
        <v>-0.70130454000000064</v>
      </c>
      <c r="AN143" s="36">
        <f>'Energie AMS'!AN143-'Energie AME'!AN143</f>
        <v>-0.61784963000000026</v>
      </c>
      <c r="AO143" s="36">
        <f>'Energie AMS'!AO143-'Energie AME'!AO143</f>
        <v>-0.55794713999999956</v>
      </c>
      <c r="AP143" s="36">
        <f>'Energie AMS'!AP143-'Energie AME'!AP143</f>
        <v>-0.51499115000000018</v>
      </c>
      <c r="AQ143" s="36">
        <f>'Energie AMS'!AQ143-'Energie AME'!AQ143</f>
        <v>-0.48129008000000084</v>
      </c>
      <c r="AR143" s="36">
        <f>'Energie AMS'!AR143-'Energie AME'!AR143</f>
        <v>-0.45262679000000006</v>
      </c>
      <c r="AS143" s="36">
        <f>'Energie AMS'!AS143-'Energie AME'!AS143</f>
        <v>-0.42974170999999828</v>
      </c>
      <c r="AT143" s="36">
        <f>'Energie AMS'!AT143-'Energie AME'!AT143</f>
        <v>-0.37904177000000061</v>
      </c>
      <c r="AU143" s="36">
        <f>'Energie AMS'!AU143-'Energie AME'!AU143</f>
        <v>-0.30889765999999952</v>
      </c>
      <c r="AV143" s="36">
        <f>'Energie AMS'!AV143-'Energie AME'!AV143</f>
        <v>-0.23366139999999902</v>
      </c>
      <c r="AW143" s="36">
        <f>'Energie AMS'!AW143-'Energie AME'!AW143</f>
        <v>-0.1629495900000002</v>
      </c>
      <c r="AX143" s="36">
        <f>'Energie AMS'!AX143-'Energie AME'!AX143</f>
        <v>-0.10115839000000015</v>
      </c>
    </row>
    <row r="144" spans="1:50" x14ac:dyDescent="0.25">
      <c r="A144" s="165"/>
      <c r="B144" s="167"/>
      <c r="C144" t="s">
        <v>160</v>
      </c>
      <c r="D144" s="36">
        <f>'Energie AMS'!D144-'Energie AME'!D144</f>
        <v>0</v>
      </c>
      <c r="E144" s="36">
        <f>'Energie AMS'!E144-'Energie AME'!E144</f>
        <v>0</v>
      </c>
      <c r="F144" s="36">
        <f>'Energie AMS'!F144-'Energie AME'!F144</f>
        <v>0</v>
      </c>
      <c r="G144" s="36">
        <f>'Energie AMS'!G144-'Energie AME'!G144</f>
        <v>0</v>
      </c>
      <c r="H144" s="36">
        <f>'Energie AMS'!H144-'Energie AME'!H144</f>
        <v>0</v>
      </c>
      <c r="I144" s="36">
        <f>'Energie AMS'!I144-'Energie AME'!I144</f>
        <v>0</v>
      </c>
      <c r="J144" s="36">
        <f>'Energie AMS'!J144-'Energie AME'!J144</f>
        <v>0</v>
      </c>
      <c r="K144" s="36">
        <f>'Energie AMS'!K144-'Energie AME'!K144</f>
        <v>0</v>
      </c>
      <c r="L144" s="36">
        <f>'Energie AMS'!L144-'Energie AME'!L144</f>
        <v>0</v>
      </c>
      <c r="M144" s="36">
        <f>'Energie AMS'!M144-'Energie AME'!M144</f>
        <v>0</v>
      </c>
      <c r="N144" s="36">
        <f>'Energie AMS'!N144-'Energie AME'!N144</f>
        <v>0</v>
      </c>
      <c r="O144" s="36">
        <f>'Energie AMS'!O144-'Energie AME'!O144</f>
        <v>0</v>
      </c>
      <c r="P144" s="36">
        <f>'Energie AMS'!P144-'Energie AME'!P144</f>
        <v>0</v>
      </c>
      <c r="Q144" s="36">
        <f>'Energie AMS'!Q144-'Energie AME'!Q144</f>
        <v>0</v>
      </c>
      <c r="R144" s="36">
        <f>'Energie AMS'!R144-'Energie AME'!R144</f>
        <v>0</v>
      </c>
      <c r="S144" s="36">
        <f>'Energie AMS'!S144-'Energie AME'!S144</f>
        <v>0</v>
      </c>
      <c r="T144" s="36">
        <f>'Energie AMS'!T144-'Energie AME'!T144</f>
        <v>0</v>
      </c>
      <c r="U144" s="36">
        <f>'Energie AMS'!U144-'Energie AME'!U144</f>
        <v>0</v>
      </c>
      <c r="V144" s="36">
        <f>'Energie AMS'!V144-'Energie AME'!V144</f>
        <v>0</v>
      </c>
      <c r="W144" s="36">
        <f>'Energie AMS'!W144-'Energie AME'!W144</f>
        <v>-7.6054980000000327E-2</v>
      </c>
      <c r="X144" s="36">
        <f>'Energie AMS'!X144-'Energie AME'!X144</f>
        <v>-5.7838929999999067E-2</v>
      </c>
      <c r="Y144" s="36">
        <f>'Energie AMS'!Y144-'Energie AME'!Y144</f>
        <v>-0.16131387000000075</v>
      </c>
      <c r="Z144" s="36">
        <f>'Energie AMS'!Z144-'Energie AME'!Z144</f>
        <v>7.9256049999997913E-2</v>
      </c>
      <c r="AA144" s="36">
        <f>'Energie AMS'!AA144-'Energie AME'!AA144</f>
        <v>0.42786497999999895</v>
      </c>
      <c r="AB144" s="36">
        <f>'Energie AMS'!AB144-'Energie AME'!AB144</f>
        <v>0.67662933999999808</v>
      </c>
      <c r="AC144" s="36">
        <f>'Energie AMS'!AC144-'Energie AME'!AC144</f>
        <v>0.74134865999999988</v>
      </c>
      <c r="AD144" s="36">
        <f>'Energie AMS'!AD144-'Energie AME'!AD144</f>
        <v>0.63142081999999888</v>
      </c>
      <c r="AE144" s="36">
        <f>'Energie AMS'!AE144-'Energie AME'!AE144</f>
        <v>0.40267949000000058</v>
      </c>
      <c r="AF144" s="36">
        <f>'Energie AMS'!AF144-'Energie AME'!AF144</f>
        <v>0.15309901999999909</v>
      </c>
      <c r="AG144" s="36">
        <f>'Energie AMS'!AG144-'Energie AME'!AG144</f>
        <v>-5.9210050000000791E-2</v>
      </c>
      <c r="AH144" s="36">
        <f>'Energie AMS'!AH144-'Energie AME'!AH144</f>
        <v>-0.31633044999999882</v>
      </c>
      <c r="AI144" s="36">
        <f>'Energie AMS'!AI144-'Energie AME'!AI144</f>
        <v>-0.59103517999999866</v>
      </c>
      <c r="AJ144" s="36">
        <f>'Energie AMS'!AJ144-'Energie AME'!AJ144</f>
        <v>-0.97814852999999857</v>
      </c>
      <c r="AK144" s="36">
        <f>'Energie AMS'!AK144-'Energie AME'!AK144</f>
        <v>-1.4169975999999984</v>
      </c>
      <c r="AL144" s="36">
        <f>'Energie AMS'!AL144-'Energie AME'!AL144</f>
        <v>-1.8495727299999984</v>
      </c>
      <c r="AM144" s="36">
        <f>'Energie AMS'!AM144-'Energie AME'!AM144</f>
        <v>-2.2460516599999991</v>
      </c>
      <c r="AN144" s="36">
        <f>'Energie AMS'!AN144-'Energie AME'!AN144</f>
        <v>-2.6096053300000008</v>
      </c>
      <c r="AO144" s="36">
        <f>'Energie AMS'!AO144-'Energie AME'!AO144</f>
        <v>-2.9337502200000003</v>
      </c>
      <c r="AP144" s="36">
        <f>'Energie AMS'!AP144-'Energie AME'!AP144</f>
        <v>-3.2372262400000018</v>
      </c>
      <c r="AQ144" s="36">
        <f>'Energie AMS'!AQ144-'Energie AME'!AQ144</f>
        <v>-3.5309373899999983</v>
      </c>
      <c r="AR144" s="36">
        <f>'Energie AMS'!AR144-'Energie AME'!AR144</f>
        <v>-3.8192731300000027</v>
      </c>
      <c r="AS144" s="36">
        <f>'Energie AMS'!AS144-'Energie AME'!AS144</f>
        <v>-4.1059206199999991</v>
      </c>
      <c r="AT144" s="36">
        <f>'Energie AMS'!AT144-'Energie AME'!AT144</f>
        <v>-4.9197930899999989</v>
      </c>
      <c r="AU144" s="36">
        <f>'Energie AMS'!AU144-'Energie AME'!AU144</f>
        <v>-6.1012056799999996</v>
      </c>
      <c r="AV144" s="36">
        <f>'Energie AMS'!AV144-'Energie AME'!AV144</f>
        <v>-7.4711772100000005</v>
      </c>
      <c r="AW144" s="36">
        <f>'Energie AMS'!AW144-'Energie AME'!AW144</f>
        <v>-8.9566945400000009</v>
      </c>
      <c r="AX144" s="36">
        <f>'Energie AMS'!AX144-'Energie AME'!AX144</f>
        <v>-10.581561690000001</v>
      </c>
    </row>
    <row r="145" spans="1:50" x14ac:dyDescent="0.25">
      <c r="A145" s="165"/>
      <c r="B145" s="167"/>
      <c r="C145" t="s">
        <v>237</v>
      </c>
      <c r="D145" s="36">
        <f>'Energie AMS'!D145-'Energie AME'!D145</f>
        <v>0</v>
      </c>
      <c r="E145" s="36">
        <f>'Energie AMS'!E145-'Energie AME'!E145</f>
        <v>0</v>
      </c>
      <c r="F145" s="36">
        <f>'Energie AMS'!F145-'Energie AME'!F145</f>
        <v>0</v>
      </c>
      <c r="G145" s="36">
        <f>'Energie AMS'!G145-'Energie AME'!G145</f>
        <v>0</v>
      </c>
      <c r="H145" s="36">
        <f>'Energie AMS'!H145-'Energie AME'!H145</f>
        <v>0</v>
      </c>
      <c r="I145" s="36">
        <f>'Energie AMS'!I145-'Energie AME'!I145</f>
        <v>0</v>
      </c>
      <c r="J145" s="36">
        <f>'Energie AMS'!J145-'Energie AME'!J145</f>
        <v>0</v>
      </c>
      <c r="K145" s="36">
        <f>'Energie AMS'!K145-'Energie AME'!K145</f>
        <v>0</v>
      </c>
      <c r="L145" s="36">
        <f>'Energie AMS'!L145-'Energie AME'!L145</f>
        <v>0</v>
      </c>
      <c r="M145" s="36">
        <f>'Energie AMS'!M145-'Energie AME'!M145</f>
        <v>0</v>
      </c>
      <c r="N145" s="36">
        <f>'Energie AMS'!N145-'Energie AME'!N145</f>
        <v>0</v>
      </c>
      <c r="O145" s="36">
        <f>'Energie AMS'!O145-'Energie AME'!O145</f>
        <v>0</v>
      </c>
      <c r="P145" s="36">
        <f>'Energie AMS'!P145-'Energie AME'!P145</f>
        <v>0</v>
      </c>
      <c r="Q145" s="36">
        <f>'Energie AMS'!Q145-'Energie AME'!Q145</f>
        <v>0</v>
      </c>
      <c r="R145" s="36">
        <f>'Energie AMS'!R145-'Energie AME'!R145</f>
        <v>0</v>
      </c>
      <c r="S145" s="36">
        <f>'Energie AMS'!S145-'Energie AME'!S145</f>
        <v>0</v>
      </c>
      <c r="T145" s="36">
        <f>'Energie AMS'!T145-'Energie AME'!T145</f>
        <v>0</v>
      </c>
      <c r="U145" s="36">
        <f>'Energie AMS'!U145-'Energie AME'!U145</f>
        <v>0</v>
      </c>
      <c r="V145" s="36">
        <f>'Energie AMS'!V145-'Energie AME'!V145</f>
        <v>0</v>
      </c>
      <c r="W145" s="36">
        <f>'Energie AMS'!W145-'Energie AME'!W145</f>
        <v>-5.0370219999999577E-2</v>
      </c>
      <c r="X145" s="36">
        <f>'Energie AMS'!X145-'Energie AME'!X145</f>
        <v>-3.5470300000000066E-2</v>
      </c>
      <c r="Y145" s="36">
        <f>'Energie AMS'!Y145-'Energie AME'!Y145</f>
        <v>-4.2427703999999622E-2</v>
      </c>
      <c r="Z145" s="36">
        <f>'Energie AMS'!Z145-'Energie AME'!Z145</f>
        <v>-9.6087275999998667E-2</v>
      </c>
      <c r="AA145" s="36">
        <f>'Energie AMS'!AA145-'Energie AME'!AA145</f>
        <v>-0.18480958200001041</v>
      </c>
      <c r="AB145" s="36">
        <f>'Energie AMS'!AB145-'Energie AME'!AB145</f>
        <v>-0.28930262200000989</v>
      </c>
      <c r="AC145" s="36">
        <f>'Energie AMS'!AC145-'Energie AME'!AC145</f>
        <v>-0.3857007509999999</v>
      </c>
      <c r="AD145" s="36">
        <f>'Energie AMS'!AD145-'Energie AME'!AD145</f>
        <v>-0.46929883600000011</v>
      </c>
      <c r="AE145" s="36">
        <f>'Energie AMS'!AE145-'Energie AME'!AE145</f>
        <v>-0.52563192300000061</v>
      </c>
      <c r="AF145" s="36">
        <f>'Energie AMS'!AF145-'Energie AME'!AF145</f>
        <v>-0.57000323199999947</v>
      </c>
      <c r="AG145" s="36">
        <f>'Energie AMS'!AG145-'Energie AME'!AG145</f>
        <v>-0.61277990300000873</v>
      </c>
      <c r="AH145" s="36">
        <f>'Energie AMS'!AH145-'Energie AME'!AH145</f>
        <v>-0.69843980200000111</v>
      </c>
      <c r="AI145" s="36">
        <f>'Energie AMS'!AI145-'Energie AME'!AI145</f>
        <v>-0.81342577700000973</v>
      </c>
      <c r="AJ145" s="36">
        <f>'Energie AMS'!AJ145-'Energie AME'!AJ145</f>
        <v>-0.95126331900000949</v>
      </c>
      <c r="AK145" s="36">
        <f>'Energie AMS'!AK145-'Energie AME'!AK145</f>
        <v>-1.0970353560000099</v>
      </c>
      <c r="AL145" s="36">
        <f>'Energie AMS'!AL145-'Energie AME'!AL145</f>
        <v>-1.2407926360000001</v>
      </c>
      <c r="AM145" s="36">
        <f>'Energie AMS'!AM145-'Energie AME'!AM145</f>
        <v>-1.3608772509999998</v>
      </c>
      <c r="AN145" s="36">
        <f>'Energie AMS'!AN145-'Energie AME'!AN145</f>
        <v>-1.4692663889999995</v>
      </c>
      <c r="AO145" s="36">
        <f>'Energie AMS'!AO145-'Energie AME'!AO145</f>
        <v>-1.5372454940000093</v>
      </c>
      <c r="AP145" s="36">
        <f>'Energie AMS'!AP145-'Energie AME'!AP145</f>
        <v>-1.584833497</v>
      </c>
      <c r="AQ145" s="36">
        <f>'Energie AMS'!AQ145-'Energie AME'!AQ145</f>
        <v>-1.6280596170000088</v>
      </c>
      <c r="AR145" s="36">
        <f>'Energie AMS'!AR145-'Energie AME'!AR145</f>
        <v>-1.6745471960000007</v>
      </c>
      <c r="AS145" s="36">
        <f>'Energie AMS'!AS145-'Energie AME'!AS145</f>
        <v>-1.726865643</v>
      </c>
      <c r="AT145" s="36">
        <f>'Energie AMS'!AT145-'Energie AME'!AT145</f>
        <v>-1.7843071790000007</v>
      </c>
      <c r="AU145" s="36">
        <f>'Energie AMS'!AU145-'Energie AME'!AU145</f>
        <v>-1.8407546119999996</v>
      </c>
      <c r="AV145" s="36">
        <f>'Energie AMS'!AV145-'Energie AME'!AV145</f>
        <v>-1.8950158219999995</v>
      </c>
      <c r="AW145" s="36">
        <f>'Energie AMS'!AW145-'Energie AME'!AW145</f>
        <v>-1.94808629300001</v>
      </c>
      <c r="AX145" s="36">
        <f>'Energie AMS'!AX145-'Energie AME'!AX145</f>
        <v>-2.0023373590000002</v>
      </c>
    </row>
    <row r="146" spans="1:50" x14ac:dyDescent="0.25">
      <c r="A146" s="165"/>
      <c r="B146" s="167"/>
      <c r="C146" t="s">
        <v>161</v>
      </c>
      <c r="D146" s="36">
        <f>'Energie AMS'!D146-'Energie AME'!D146</f>
        <v>0</v>
      </c>
      <c r="E146" s="36">
        <f>'Energie AMS'!E146-'Energie AME'!E146</f>
        <v>0</v>
      </c>
      <c r="F146" s="36">
        <f>'Energie AMS'!F146-'Energie AME'!F146</f>
        <v>0</v>
      </c>
      <c r="G146" s="36">
        <f>'Energie AMS'!G146-'Energie AME'!G146</f>
        <v>0</v>
      </c>
      <c r="H146" s="36">
        <f>'Energie AMS'!H146-'Energie AME'!H146</f>
        <v>0</v>
      </c>
      <c r="I146" s="36">
        <f>'Energie AMS'!I146-'Energie AME'!I146</f>
        <v>0</v>
      </c>
      <c r="J146" s="36">
        <f>'Energie AMS'!J146-'Energie AME'!J146</f>
        <v>0</v>
      </c>
      <c r="K146" s="36">
        <f>'Energie AMS'!K146-'Energie AME'!K146</f>
        <v>0</v>
      </c>
      <c r="L146" s="36">
        <f>'Energie AMS'!L146-'Energie AME'!L146</f>
        <v>0</v>
      </c>
      <c r="M146" s="36">
        <f>'Energie AMS'!M146-'Energie AME'!M146</f>
        <v>0</v>
      </c>
      <c r="N146" s="36">
        <f>'Energie AMS'!N146-'Energie AME'!N146</f>
        <v>0</v>
      </c>
      <c r="O146" s="36">
        <f>'Energie AMS'!O146-'Energie AME'!O146</f>
        <v>0</v>
      </c>
      <c r="P146" s="36">
        <f>'Energie AMS'!P146-'Energie AME'!P146</f>
        <v>0</v>
      </c>
      <c r="Q146" s="36">
        <f>'Energie AMS'!Q146-'Energie AME'!Q146</f>
        <v>0</v>
      </c>
      <c r="R146" s="36">
        <f>'Energie AMS'!R146-'Energie AME'!R146</f>
        <v>0</v>
      </c>
      <c r="S146" s="36">
        <f>'Energie AMS'!S146-'Energie AME'!S146</f>
        <v>0</v>
      </c>
      <c r="T146" s="36">
        <f>'Energie AMS'!T146-'Energie AME'!T146</f>
        <v>0</v>
      </c>
      <c r="U146" s="36">
        <f>'Energie AMS'!U146-'Energie AME'!U146</f>
        <v>0</v>
      </c>
      <c r="V146" s="36">
        <f>'Energie AMS'!V146-'Energie AME'!V146</f>
        <v>0</v>
      </c>
      <c r="W146" s="36">
        <f>'Energie AMS'!W146-'Energie AME'!W146</f>
        <v>-9.6384469999999389E-3</v>
      </c>
      <c r="X146" s="36">
        <f>'Energie AMS'!X146-'Energie AME'!X146</f>
        <v>-0.119483373</v>
      </c>
      <c r="Y146" s="36">
        <f>'Energie AMS'!Y146-'Energie AME'!Y146</f>
        <v>-0.29360939699999999</v>
      </c>
      <c r="Z146" s="36">
        <f>'Energie AMS'!Z146-'Energie AME'!Z146</f>
        <v>-0.4525320530000001</v>
      </c>
      <c r="AA146" s="36">
        <f>'Energie AMS'!AA146-'Energie AME'!AA146</f>
        <v>-0.57352260799999977</v>
      </c>
      <c r="AB146" s="36">
        <f>'Energie AMS'!AB146-'Energie AME'!AB146</f>
        <v>-0.66980336100000004</v>
      </c>
      <c r="AC146" s="36">
        <f>'Energie AMS'!AC146-'Energie AME'!AC146</f>
        <v>-0.75770106500000001</v>
      </c>
      <c r="AD146" s="36">
        <f>'Energie AMS'!AD146-'Energie AME'!AD146</f>
        <v>-0.84831606700000028</v>
      </c>
      <c r="AE146" s="36">
        <f>'Energie AMS'!AE146-'Energie AME'!AE146</f>
        <v>-0.87357115599999968</v>
      </c>
      <c r="AF146" s="36">
        <f>'Energie AMS'!AF146-'Energie AME'!AF146</f>
        <v>-0.8605966399999998</v>
      </c>
      <c r="AG146" s="36">
        <f>'Energie AMS'!AG146-'Energie AME'!AG146</f>
        <v>-0.83684692900000002</v>
      </c>
      <c r="AH146" s="36">
        <f>'Energie AMS'!AH146-'Energie AME'!AH146</f>
        <v>-0.82523855700000004</v>
      </c>
      <c r="AI146" s="36">
        <f>'Energie AMS'!AI146-'Energie AME'!AI146</f>
        <v>-0.82747948300000029</v>
      </c>
      <c r="AJ146" s="36">
        <f>'Energie AMS'!AJ146-'Energie AME'!AJ146</f>
        <v>-0.86703595999999994</v>
      </c>
      <c r="AK146" s="36">
        <f>'Energie AMS'!AK146-'Energie AME'!AK146</f>
        <v>-0.92688850799999978</v>
      </c>
      <c r="AL146" s="36">
        <f>'Energie AMS'!AL146-'Energie AME'!AL146</f>
        <v>-0.99098478699999992</v>
      </c>
      <c r="AM146" s="36">
        <f>'Energie AMS'!AM146-'Energie AME'!AM146</f>
        <v>-1.0508033400000003</v>
      </c>
      <c r="AN146" s="36">
        <f>'Energie AMS'!AN146-'Energie AME'!AN146</f>
        <v>-1.1054542920000001</v>
      </c>
      <c r="AO146" s="36">
        <f>'Energie AMS'!AO146-'Energie AME'!AO146</f>
        <v>-1.1405509249999999</v>
      </c>
      <c r="AP146" s="36">
        <f>'Energie AMS'!AP146-'Energie AME'!AP146</f>
        <v>-1.1647252130000001</v>
      </c>
      <c r="AQ146" s="36">
        <f>'Energie AMS'!AQ146-'Energie AME'!AQ146</f>
        <v>-1.1861830179999999</v>
      </c>
      <c r="AR146" s="36">
        <f>'Energie AMS'!AR146-'Energie AME'!AR146</f>
        <v>-1.2091587530000001</v>
      </c>
      <c r="AS146" s="36">
        <f>'Energie AMS'!AS146-'Energie AME'!AS146</f>
        <v>-1.2347720910000004</v>
      </c>
      <c r="AT146" s="36">
        <f>'Energie AMS'!AT146-'Energie AME'!AT146</f>
        <v>-1.2604000580000001</v>
      </c>
      <c r="AU146" s="36">
        <f>'Energie AMS'!AU146-'Energie AME'!AU146</f>
        <v>-1.2846374480000002</v>
      </c>
      <c r="AV146" s="36">
        <f>'Energie AMS'!AV146-'Energie AME'!AV146</f>
        <v>-1.307753538</v>
      </c>
      <c r="AW146" s="36">
        <f>'Energie AMS'!AW146-'Energie AME'!AW146</f>
        <v>-1.3304265329999998</v>
      </c>
      <c r="AX146" s="36">
        <f>'Energie AMS'!AX146-'Energie AME'!AX146</f>
        <v>-1.353574176</v>
      </c>
    </row>
    <row r="147" spans="1:50" x14ac:dyDescent="0.25">
      <c r="A147" s="165"/>
      <c r="B147" s="168" t="s">
        <v>313</v>
      </c>
      <c r="C147" t="s">
        <v>162</v>
      </c>
      <c r="D147" s="36">
        <f>'Energie AMS'!D147-'Energie AME'!D147</f>
        <v>0</v>
      </c>
      <c r="E147" s="36">
        <f>'Energie AMS'!E147-'Energie AME'!E147</f>
        <v>0</v>
      </c>
      <c r="F147" s="36">
        <f>'Energie AMS'!F147-'Energie AME'!F147</f>
        <v>0</v>
      </c>
      <c r="G147" s="36">
        <f>'Energie AMS'!G147-'Energie AME'!G147</f>
        <v>0</v>
      </c>
      <c r="H147" s="36">
        <f>'Energie AMS'!H147-'Energie AME'!H147</f>
        <v>0</v>
      </c>
      <c r="I147" s="36">
        <f>'Energie AMS'!I147-'Energie AME'!I147</f>
        <v>0</v>
      </c>
      <c r="J147" s="36">
        <f>'Energie AMS'!J147-'Energie AME'!J147</f>
        <v>0</v>
      </c>
      <c r="K147" s="36">
        <f>'Energie AMS'!K147-'Energie AME'!K147</f>
        <v>0</v>
      </c>
      <c r="L147" s="36">
        <f>'Energie AMS'!L147-'Energie AME'!L147</f>
        <v>0</v>
      </c>
      <c r="M147" s="36">
        <f>'Energie AMS'!M147-'Energie AME'!M147</f>
        <v>0</v>
      </c>
      <c r="N147" s="36">
        <f>'Energie AMS'!N147-'Energie AME'!N147</f>
        <v>0</v>
      </c>
      <c r="O147" s="36">
        <f>'Energie AMS'!O147-'Energie AME'!O147</f>
        <v>0</v>
      </c>
      <c r="P147" s="36">
        <f>'Energie AMS'!P147-'Energie AME'!P147</f>
        <v>0</v>
      </c>
      <c r="Q147" s="36">
        <f>'Energie AMS'!Q147-'Energie AME'!Q147</f>
        <v>0</v>
      </c>
      <c r="R147" s="36">
        <f>'Energie AMS'!R147-'Energie AME'!R147</f>
        <v>0</v>
      </c>
      <c r="S147" s="36">
        <f>'Energie AMS'!S147-'Energie AME'!S147</f>
        <v>0</v>
      </c>
      <c r="T147" s="36">
        <f>'Energie AMS'!T147-'Energie AME'!T147</f>
        <v>0</v>
      </c>
      <c r="U147" s="36">
        <f>'Energie AMS'!U147-'Energie AME'!U147</f>
        <v>0</v>
      </c>
      <c r="V147" s="36">
        <f>'Energie AMS'!V147-'Energie AME'!V147</f>
        <v>0</v>
      </c>
      <c r="W147" s="36">
        <f>'Energie AMS'!W147-'Energie AME'!W147</f>
        <v>8.3864000000009042E-3</v>
      </c>
      <c r="X147" s="36">
        <f>'Energie AMS'!X147-'Energie AME'!X147</f>
        <v>-0.29829005000000031</v>
      </c>
      <c r="Y147" s="36">
        <f>'Energie AMS'!Y147-'Energie AME'!Y147</f>
        <v>-0.98890963999999926</v>
      </c>
      <c r="Z147" s="36">
        <f>'Energie AMS'!Z147-'Energie AME'!Z147</f>
        <v>-1.6651346</v>
      </c>
      <c r="AA147" s="36">
        <f>'Energie AMS'!AA147-'Energie AME'!AA147</f>
        <v>-2.2701690499999998</v>
      </c>
      <c r="AB147" s="36">
        <f>'Energie AMS'!AB147-'Energie AME'!AB147</f>
        <v>-2.8385996200000001</v>
      </c>
      <c r="AC147" s="36">
        <f>'Energie AMS'!AC147-'Energie AME'!AC147</f>
        <v>-3.518869350000001</v>
      </c>
      <c r="AD147" s="36">
        <f>'Energie AMS'!AD147-'Energie AME'!AD147</f>
        <v>-4.2643113080000088</v>
      </c>
      <c r="AE147" s="36">
        <f>'Energie AMS'!AE147-'Energie AME'!AE147</f>
        <v>-5.1600832160000003</v>
      </c>
      <c r="AF147" s="36">
        <f>'Energie AMS'!AF147-'Energie AME'!AF147</f>
        <v>-6.0610055090000001</v>
      </c>
      <c r="AG147" s="36">
        <f>'Energie AMS'!AG147-'Energie AME'!AG147</f>
        <v>-6.8852334699999993</v>
      </c>
      <c r="AH147" s="36">
        <f>'Energie AMS'!AH147-'Energie AME'!AH147</f>
        <v>-7.4329742289999992</v>
      </c>
      <c r="AI147" s="36">
        <f>'Energie AMS'!AI147-'Energie AME'!AI147</f>
        <v>-7.8258669100000011</v>
      </c>
      <c r="AJ147" s="36">
        <f>'Energie AMS'!AJ147-'Energie AME'!AJ147</f>
        <v>-8.1696026869999994</v>
      </c>
      <c r="AK147" s="36">
        <f>'Energie AMS'!AK147-'Energie AME'!AK147</f>
        <v>-8.4926258499999996</v>
      </c>
      <c r="AL147" s="36">
        <f>'Energie AMS'!AL147-'Energie AME'!AL147</f>
        <v>-8.8051011340000009</v>
      </c>
      <c r="AM147" s="36">
        <f>'Energie AMS'!AM147-'Energie AME'!AM147</f>
        <v>-8.6000469250000009</v>
      </c>
      <c r="AN147" s="36">
        <f>'Energie AMS'!AN147-'Energie AME'!AN147</f>
        <v>-8.1178985029999993</v>
      </c>
      <c r="AO147" s="36">
        <f>'Energie AMS'!AO147-'Energie AME'!AO147</f>
        <v>-8.0976791990000017</v>
      </c>
      <c r="AP147" s="36">
        <f>'Energie AMS'!AP147-'Energie AME'!AP147</f>
        <v>-8.4029887599999995</v>
      </c>
      <c r="AQ147" s="36">
        <f>'Energie AMS'!AQ147-'Energie AME'!AQ147</f>
        <v>-8.7856938929999995</v>
      </c>
      <c r="AR147" s="36">
        <f>'Energie AMS'!AR147-'Energie AME'!AR147</f>
        <v>-9.1232434739999988</v>
      </c>
      <c r="AS147" s="36">
        <f>'Energie AMS'!AS147-'Energie AME'!AS147</f>
        <v>-9.3993241349999987</v>
      </c>
      <c r="AT147" s="36">
        <f>'Energie AMS'!AT147-'Energie AME'!AT147</f>
        <v>-9.2578943969999994</v>
      </c>
      <c r="AU147" s="36">
        <f>'Energie AMS'!AU147-'Energie AME'!AU147</f>
        <v>-8.9009695129999997</v>
      </c>
      <c r="AV147" s="36">
        <f>'Energie AMS'!AV147-'Energie AME'!AV147</f>
        <v>-8.4819267140000001</v>
      </c>
      <c r="AW147" s="36">
        <f>'Energie AMS'!AW147-'Energie AME'!AW147</f>
        <v>-8.0934187949999998</v>
      </c>
      <c r="AX147" s="36">
        <f>'Energie AMS'!AX147-'Energie AME'!AX147</f>
        <v>-7.7662217370000004</v>
      </c>
    </row>
    <row r="148" spans="1:50" x14ac:dyDescent="0.25">
      <c r="A148" s="165"/>
      <c r="B148" s="168"/>
      <c r="C148" t="s">
        <v>163</v>
      </c>
      <c r="D148" s="36">
        <f>'Energie AMS'!D148-'Energie AME'!D148</f>
        <v>0</v>
      </c>
      <c r="E148" s="36">
        <f>'Energie AMS'!E148-'Energie AME'!E148</f>
        <v>0</v>
      </c>
      <c r="F148" s="36">
        <f>'Energie AMS'!F148-'Energie AME'!F148</f>
        <v>0</v>
      </c>
      <c r="G148" s="36">
        <f>'Energie AMS'!G148-'Energie AME'!G148</f>
        <v>0</v>
      </c>
      <c r="H148" s="36">
        <f>'Energie AMS'!H148-'Energie AME'!H148</f>
        <v>0</v>
      </c>
      <c r="I148" s="36">
        <f>'Energie AMS'!I148-'Energie AME'!I148</f>
        <v>0</v>
      </c>
      <c r="J148" s="36">
        <f>'Energie AMS'!J148-'Energie AME'!J148</f>
        <v>0</v>
      </c>
      <c r="K148" s="36">
        <f>'Energie AMS'!K148-'Energie AME'!K148</f>
        <v>0</v>
      </c>
      <c r="L148" s="36">
        <f>'Energie AMS'!L148-'Energie AME'!L148</f>
        <v>0</v>
      </c>
      <c r="M148" s="36">
        <f>'Energie AMS'!M148-'Energie AME'!M148</f>
        <v>0</v>
      </c>
      <c r="N148" s="36">
        <f>'Energie AMS'!N148-'Energie AME'!N148</f>
        <v>0</v>
      </c>
      <c r="O148" s="36">
        <f>'Energie AMS'!O148-'Energie AME'!O148</f>
        <v>0</v>
      </c>
      <c r="P148" s="36">
        <f>'Energie AMS'!P148-'Energie AME'!P148</f>
        <v>0</v>
      </c>
      <c r="Q148" s="36">
        <f>'Energie AMS'!Q148-'Energie AME'!Q148</f>
        <v>0</v>
      </c>
      <c r="R148" s="36">
        <f>'Energie AMS'!R148-'Energie AME'!R148</f>
        <v>0</v>
      </c>
      <c r="S148" s="36">
        <f>'Energie AMS'!S148-'Energie AME'!S148</f>
        <v>0</v>
      </c>
      <c r="T148" s="36">
        <f>'Energie AMS'!T148-'Energie AME'!T148</f>
        <v>0</v>
      </c>
      <c r="U148" s="36">
        <f>'Energie AMS'!U148-'Energie AME'!U148</f>
        <v>0</v>
      </c>
      <c r="V148" s="36">
        <f>'Energie AMS'!V148-'Energie AME'!V148</f>
        <v>0</v>
      </c>
      <c r="W148" s="36">
        <f>'Energie AMS'!W148-'Energie AME'!W148</f>
        <v>0.33535704000000166</v>
      </c>
      <c r="X148" s="36">
        <f>'Energie AMS'!X148-'Energie AME'!X148</f>
        <v>0.27955468999999944</v>
      </c>
      <c r="Y148" s="36">
        <f>'Energie AMS'!Y148-'Energie AME'!Y148</f>
        <v>7.3101649999999907E-2</v>
      </c>
      <c r="Z148" s="36">
        <f>'Energie AMS'!Z148-'Energie AME'!Z148</f>
        <v>-0.19486060999999921</v>
      </c>
      <c r="AA148" s="36">
        <f>'Energie AMS'!AA148-'Energie AME'!AA148</f>
        <v>-0.53072868000000106</v>
      </c>
      <c r="AB148" s="36">
        <f>'Energie AMS'!AB148-'Energie AME'!AB148</f>
        <v>-0.94476571000000042</v>
      </c>
      <c r="AC148" s="36">
        <f>'Energie AMS'!AC148-'Energie AME'!AC148</f>
        <v>-1.5847722399999995</v>
      </c>
      <c r="AD148" s="36">
        <f>'Energie AMS'!AD148-'Energie AME'!AD148</f>
        <v>-2.3616332900000003</v>
      </c>
      <c r="AE148" s="36">
        <f>'Energie AMS'!AE148-'Energie AME'!AE148</f>
        <v>-2.5328682799999989</v>
      </c>
      <c r="AF148" s="36">
        <f>'Energie AMS'!AF148-'Energie AME'!AF148</f>
        <v>-2.3043914900000004</v>
      </c>
      <c r="AG148" s="36">
        <f>'Energie AMS'!AG148-'Energie AME'!AG148</f>
        <v>-1.9354296999999985</v>
      </c>
      <c r="AH148" s="36">
        <f>'Energie AMS'!AH148-'Energie AME'!AH148</f>
        <v>-1.9917048800000003</v>
      </c>
      <c r="AI148" s="36">
        <f>'Energie AMS'!AI148-'Energie AME'!AI148</f>
        <v>-2.3881133399999985</v>
      </c>
      <c r="AJ148" s="36">
        <f>'Energie AMS'!AJ148-'Energie AME'!AJ148</f>
        <v>-2.7319972299999993</v>
      </c>
      <c r="AK148" s="36">
        <f>'Energie AMS'!AK148-'Energie AME'!AK148</f>
        <v>-2.942408750000002</v>
      </c>
      <c r="AL148" s="36">
        <f>'Energie AMS'!AL148-'Energie AME'!AL148</f>
        <v>-3.0633744299999996</v>
      </c>
      <c r="AM148" s="36">
        <f>'Energie AMS'!AM148-'Energie AME'!AM148</f>
        <v>-4.2624491099999986</v>
      </c>
      <c r="AN148" s="36">
        <f>'Energie AMS'!AN148-'Energie AME'!AN148</f>
        <v>-6.0642349299999996</v>
      </c>
      <c r="AO148" s="36">
        <f>'Energie AMS'!AO148-'Energie AME'!AO148</f>
        <v>-6.4326376399999994</v>
      </c>
      <c r="AP148" s="36">
        <f>'Energie AMS'!AP148-'Energie AME'!AP148</f>
        <v>-5.8501522999999995</v>
      </c>
      <c r="AQ148" s="36">
        <f>'Energie AMS'!AQ148-'Energie AME'!AQ148</f>
        <v>-4.8583990100000012</v>
      </c>
      <c r="AR148" s="36">
        <f>'Energie AMS'!AR148-'Energie AME'!AR148</f>
        <v>-3.8454343400000006</v>
      </c>
      <c r="AS148" s="36">
        <f>'Energie AMS'!AS148-'Energie AME'!AS148</f>
        <v>-2.9867041100000016</v>
      </c>
      <c r="AT148" s="36">
        <f>'Energie AMS'!AT148-'Energie AME'!AT148</f>
        <v>-3.1830343900000013</v>
      </c>
      <c r="AU148" s="36">
        <f>'Energie AMS'!AU148-'Energie AME'!AU148</f>
        <v>-4.00675691</v>
      </c>
      <c r="AV148" s="36">
        <f>'Energie AMS'!AV148-'Energie AME'!AV148</f>
        <v>-4.9386006099999999</v>
      </c>
      <c r="AW148" s="36">
        <f>'Energie AMS'!AW148-'Energie AME'!AW148</f>
        <v>-5.7400922820000009</v>
      </c>
      <c r="AX148" s="36">
        <f>'Energie AMS'!AX148-'Energie AME'!AX148</f>
        <v>-6.3884400329999984</v>
      </c>
    </row>
    <row r="149" spans="1:50" x14ac:dyDescent="0.25">
      <c r="A149" s="165"/>
      <c r="B149" s="168"/>
      <c r="C149" t="s">
        <v>164</v>
      </c>
      <c r="D149" s="36">
        <f>'Energie AMS'!D149-'Energie AME'!D149</f>
        <v>0</v>
      </c>
      <c r="E149" s="36">
        <f>'Energie AMS'!E149-'Energie AME'!E149</f>
        <v>0</v>
      </c>
      <c r="F149" s="36">
        <f>'Energie AMS'!F149-'Energie AME'!F149</f>
        <v>0</v>
      </c>
      <c r="G149" s="36">
        <f>'Energie AMS'!G149-'Energie AME'!G149</f>
        <v>0</v>
      </c>
      <c r="H149" s="36">
        <f>'Energie AMS'!H149-'Energie AME'!H149</f>
        <v>0</v>
      </c>
      <c r="I149" s="36">
        <f>'Energie AMS'!I149-'Energie AME'!I149</f>
        <v>0</v>
      </c>
      <c r="J149" s="36">
        <f>'Energie AMS'!J149-'Energie AME'!J149</f>
        <v>0</v>
      </c>
      <c r="K149" s="36">
        <f>'Energie AMS'!K149-'Energie AME'!K149</f>
        <v>0</v>
      </c>
      <c r="L149" s="36">
        <f>'Energie AMS'!L149-'Energie AME'!L149</f>
        <v>0</v>
      </c>
      <c r="M149" s="36">
        <f>'Energie AMS'!M149-'Energie AME'!M149</f>
        <v>0</v>
      </c>
      <c r="N149" s="36">
        <f>'Energie AMS'!N149-'Energie AME'!N149</f>
        <v>0</v>
      </c>
      <c r="O149" s="36">
        <f>'Energie AMS'!O149-'Energie AME'!O149</f>
        <v>0</v>
      </c>
      <c r="P149" s="36">
        <f>'Energie AMS'!P149-'Energie AME'!P149</f>
        <v>0</v>
      </c>
      <c r="Q149" s="36">
        <f>'Energie AMS'!Q149-'Energie AME'!Q149</f>
        <v>0</v>
      </c>
      <c r="R149" s="36">
        <f>'Energie AMS'!R149-'Energie AME'!R149</f>
        <v>0</v>
      </c>
      <c r="S149" s="36">
        <f>'Energie AMS'!S149-'Energie AME'!S149</f>
        <v>0</v>
      </c>
      <c r="T149" s="36">
        <f>'Energie AMS'!T149-'Energie AME'!T149</f>
        <v>0</v>
      </c>
      <c r="U149" s="36">
        <f>'Energie AMS'!U149-'Energie AME'!U149</f>
        <v>0</v>
      </c>
      <c r="V149" s="36">
        <f>'Energie AMS'!V149-'Energie AME'!V149</f>
        <v>0</v>
      </c>
      <c r="W149" s="36">
        <f>'Energie AMS'!W149-'Energie AME'!W149</f>
        <v>0.16605391999999952</v>
      </c>
      <c r="X149" s="36">
        <f>'Energie AMS'!X149-'Energie AME'!X149</f>
        <v>3.2645367800000002</v>
      </c>
      <c r="Y149" s="36">
        <f>'Energie AMS'!Y149-'Energie AME'!Y149</f>
        <v>7.5576555590000005</v>
      </c>
      <c r="Z149" s="36">
        <f>'Energie AMS'!Z149-'Energie AME'!Z149</f>
        <v>11.508615147</v>
      </c>
      <c r="AA149" s="36">
        <f>'Energie AMS'!AA149-'Energie AME'!AA149</f>
        <v>15.583774408</v>
      </c>
      <c r="AB149" s="36">
        <f>'Energie AMS'!AB149-'Energie AME'!AB149</f>
        <v>19.612607409999999</v>
      </c>
      <c r="AC149" s="36">
        <f>'Energie AMS'!AC149-'Energie AME'!AC149</f>
        <v>22.459538908999999</v>
      </c>
      <c r="AD149" s="36">
        <f>'Energie AMS'!AD149-'Energie AME'!AD149</f>
        <v>24.178804079999999</v>
      </c>
      <c r="AE149" s="36">
        <f>'Energie AMS'!AE149-'Energie AME'!AE149</f>
        <v>27.022517486999998</v>
      </c>
      <c r="AF149" s="36">
        <f>'Energie AMS'!AF149-'Energie AME'!AF149</f>
        <v>30.748390758000003</v>
      </c>
      <c r="AG149" s="36">
        <f>'Energie AMS'!AG149-'Energie AME'!AG149</f>
        <v>34.740881868000002</v>
      </c>
      <c r="AH149" s="36">
        <f>'Energie AMS'!AH149-'Energie AME'!AH149</f>
        <v>37.895703439000002</v>
      </c>
      <c r="AI149" s="36">
        <f>'Energie AMS'!AI149-'Energie AME'!AI149</f>
        <v>40.154354345999998</v>
      </c>
      <c r="AJ149" s="36">
        <f>'Energie AMS'!AJ149-'Energie AME'!AJ149</f>
        <v>42.507268733999993</v>
      </c>
      <c r="AK149" s="36">
        <f>'Energie AMS'!AK149-'Energie AME'!AK149</f>
        <v>45.025040568000001</v>
      </c>
      <c r="AL149" s="36">
        <f>'Energie AMS'!AL149-'Energie AME'!AL149</f>
        <v>47.548115529999997</v>
      </c>
      <c r="AM149" s="36">
        <f>'Energie AMS'!AM149-'Energie AME'!AM149</f>
        <v>48.778658788000001</v>
      </c>
      <c r="AN149" s="36">
        <f>'Energie AMS'!AN149-'Energie AME'!AN149</f>
        <v>48.854723357000005</v>
      </c>
      <c r="AO149" s="36">
        <f>'Energie AMS'!AO149-'Energie AME'!AO149</f>
        <v>49.111846873999994</v>
      </c>
      <c r="AP149" s="36">
        <f>'Energie AMS'!AP149-'Energie AME'!AP149</f>
        <v>50.035274190999999</v>
      </c>
      <c r="AQ149" s="36">
        <f>'Energie AMS'!AQ149-'Energie AME'!AQ149</f>
        <v>51.466821365000001</v>
      </c>
      <c r="AR149" s="36">
        <f>'Energie AMS'!AR149-'Energie AME'!AR149</f>
        <v>53.131698942999996</v>
      </c>
      <c r="AS149" s="36">
        <f>'Energie AMS'!AS149-'Energie AME'!AS149</f>
        <v>54.817265526000007</v>
      </c>
      <c r="AT149" s="36">
        <f>'Energie AMS'!AT149-'Energie AME'!AT149</f>
        <v>55.949765450000008</v>
      </c>
      <c r="AU149" s="36">
        <f>'Energie AMS'!AU149-'Energie AME'!AU149</f>
        <v>56.359452059000006</v>
      </c>
      <c r="AV149" s="36">
        <f>'Energie AMS'!AV149-'Energie AME'!AV149</f>
        <v>56.331383008999993</v>
      </c>
      <c r="AW149" s="36">
        <f>'Energie AMS'!AW149-'Energie AME'!AW149</f>
        <v>56.159477963</v>
      </c>
      <c r="AX149" s="36">
        <f>'Energie AMS'!AX149-'Energie AME'!AX149</f>
        <v>55.997759365</v>
      </c>
    </row>
    <row r="150" spans="1:50" x14ac:dyDescent="0.25">
      <c r="A150" s="165"/>
      <c r="B150" s="168"/>
      <c r="C150" t="s">
        <v>165</v>
      </c>
      <c r="D150" s="36">
        <f>'Energie AMS'!D150-'Energie AME'!D150</f>
        <v>0</v>
      </c>
      <c r="E150" s="36">
        <f>'Energie AMS'!E150-'Energie AME'!E150</f>
        <v>0</v>
      </c>
      <c r="F150" s="36">
        <f>'Energie AMS'!F150-'Energie AME'!F150</f>
        <v>0</v>
      </c>
      <c r="G150" s="36">
        <f>'Energie AMS'!G150-'Energie AME'!G150</f>
        <v>0</v>
      </c>
      <c r="H150" s="36">
        <f>'Energie AMS'!H150-'Energie AME'!H150</f>
        <v>0</v>
      </c>
      <c r="I150" s="36">
        <f>'Energie AMS'!I150-'Energie AME'!I150</f>
        <v>0</v>
      </c>
      <c r="J150" s="36">
        <f>'Energie AMS'!J150-'Energie AME'!J150</f>
        <v>0</v>
      </c>
      <c r="K150" s="36">
        <f>'Energie AMS'!K150-'Energie AME'!K150</f>
        <v>0</v>
      </c>
      <c r="L150" s="36">
        <f>'Energie AMS'!L150-'Energie AME'!L150</f>
        <v>0</v>
      </c>
      <c r="M150" s="36">
        <f>'Energie AMS'!M150-'Energie AME'!M150</f>
        <v>0</v>
      </c>
      <c r="N150" s="36">
        <f>'Energie AMS'!N150-'Energie AME'!N150</f>
        <v>0</v>
      </c>
      <c r="O150" s="36">
        <f>'Energie AMS'!O150-'Energie AME'!O150</f>
        <v>0</v>
      </c>
      <c r="P150" s="36">
        <f>'Energie AMS'!P150-'Energie AME'!P150</f>
        <v>0</v>
      </c>
      <c r="Q150" s="36">
        <f>'Energie AMS'!Q150-'Energie AME'!Q150</f>
        <v>0</v>
      </c>
      <c r="R150" s="36">
        <f>'Energie AMS'!R150-'Energie AME'!R150</f>
        <v>0</v>
      </c>
      <c r="S150" s="36">
        <f>'Energie AMS'!S150-'Energie AME'!S150</f>
        <v>0</v>
      </c>
      <c r="T150" s="36">
        <f>'Energie AMS'!T150-'Energie AME'!T150</f>
        <v>0</v>
      </c>
      <c r="U150" s="36">
        <f>'Energie AMS'!U150-'Energie AME'!U150</f>
        <v>0</v>
      </c>
      <c r="V150" s="36">
        <f>'Energie AMS'!V150-'Energie AME'!V150</f>
        <v>0</v>
      </c>
      <c r="W150" s="36">
        <f>'Energie AMS'!W150-'Energie AME'!W150</f>
        <v>4.0466698999999551E-2</v>
      </c>
      <c r="X150" s="36">
        <f>'Energie AMS'!X150-'Energie AME'!X150</f>
        <v>0.26256950199999984</v>
      </c>
      <c r="Y150" s="36">
        <f>'Energie AMS'!Y150-'Energie AME'!Y150</f>
        <v>0.57979327599999975</v>
      </c>
      <c r="Z150" s="36">
        <f>'Energie AMS'!Z150-'Energie AME'!Z150</f>
        <v>0.72388560999999996</v>
      </c>
      <c r="AA150" s="36">
        <f>'Energie AMS'!AA150-'Energie AME'!AA150</f>
        <v>0.78459165599999992</v>
      </c>
      <c r="AB150" s="36">
        <f>'Energie AMS'!AB150-'Energie AME'!AB150</f>
        <v>0.79852054800000039</v>
      </c>
      <c r="AC150" s="36">
        <f>'Energie AMS'!AC150-'Energie AME'!AC150</f>
        <v>0.72648267500000019</v>
      </c>
      <c r="AD150" s="36">
        <f>'Energie AMS'!AD150-'Energie AME'!AD150</f>
        <v>0.60672526299999996</v>
      </c>
      <c r="AE150" s="36">
        <f>'Energie AMS'!AE150-'Energie AME'!AE150</f>
        <v>0.56428084200000006</v>
      </c>
      <c r="AF150" s="36">
        <f>'Energie AMS'!AF150-'Energie AME'!AF150</f>
        <v>0.58526449799999991</v>
      </c>
      <c r="AG150" s="36">
        <f>'Energie AMS'!AG150-'Energie AME'!AG150</f>
        <v>0.63474997499999963</v>
      </c>
      <c r="AH150" s="36">
        <f>'Energie AMS'!AH150-'Energie AME'!AH150</f>
        <v>0.62086672999999992</v>
      </c>
      <c r="AI150" s="36">
        <f>'Energie AMS'!AI150-'Energie AME'!AI150</f>
        <v>0.55728316999999983</v>
      </c>
      <c r="AJ150" s="36">
        <f>'Energie AMS'!AJ150-'Energie AME'!AJ150</f>
        <v>0.5038531500000003</v>
      </c>
      <c r="AK150" s="36">
        <f>'Energie AMS'!AK150-'Energie AME'!AK150</f>
        <v>0.47093929499999998</v>
      </c>
      <c r="AL150" s="36">
        <f>'Energie AMS'!AL150-'Energie AME'!AL150</f>
        <v>0.45147281400000017</v>
      </c>
      <c r="AM150" s="36">
        <f>'Energie AMS'!AM150-'Energie AME'!AM150</f>
        <v>0.2757314609999999</v>
      </c>
      <c r="AN150" s="36">
        <f>'Energie AMS'!AN150-'Energie AME'!AN150</f>
        <v>1.0217583999999835E-2</v>
      </c>
      <c r="AO150" s="36">
        <f>'Energie AMS'!AO150-'Energie AME'!AO150</f>
        <v>-5.8434387000000143E-2</v>
      </c>
      <c r="AP150" s="36">
        <f>'Energie AMS'!AP150-'Energie AME'!AP150</f>
        <v>1.1263218999999935E-2</v>
      </c>
      <c r="AQ150" s="36">
        <f>'Energie AMS'!AQ150-'Energie AME'!AQ150</f>
        <v>0.14039325699999994</v>
      </c>
      <c r="AR150" s="36">
        <f>'Energie AMS'!AR150-'Energie AME'!AR150</f>
        <v>0.27417929000000019</v>
      </c>
      <c r="AS150" s="36">
        <f>'Energie AMS'!AS150-'Energie AME'!AS150</f>
        <v>0.3893248650000003</v>
      </c>
      <c r="AT150" s="36">
        <f>'Energie AMS'!AT150-'Energie AME'!AT150</f>
        <v>0.34232964100000007</v>
      </c>
      <c r="AU150" s="36">
        <f>'Energie AMS'!AU150-'Energie AME'!AU150</f>
        <v>0.19749566699999965</v>
      </c>
      <c r="AV150" s="36">
        <f>'Energie AMS'!AV150-'Energie AME'!AV150</f>
        <v>3.3559326999999861E-2</v>
      </c>
      <c r="AW150" s="36">
        <f>'Energie AMS'!AW150-'Energie AME'!AW150</f>
        <v>-0.11069224100000019</v>
      </c>
      <c r="AX150" s="36">
        <f>'Energie AMS'!AX150-'Energie AME'!AX150</f>
        <v>-0.2295757060000001</v>
      </c>
    </row>
    <row r="151" spans="1:50" x14ac:dyDescent="0.25">
      <c r="A151" s="165"/>
      <c r="B151" s="168"/>
      <c r="C151" t="s">
        <v>166</v>
      </c>
      <c r="D151" s="36">
        <f>'Energie AMS'!D151-'Energie AME'!D151</f>
        <v>0</v>
      </c>
      <c r="E151" s="36">
        <f>'Energie AMS'!E151-'Energie AME'!E151</f>
        <v>0</v>
      </c>
      <c r="F151" s="36">
        <f>'Energie AMS'!F151-'Energie AME'!F151</f>
        <v>0</v>
      </c>
      <c r="G151" s="36">
        <f>'Energie AMS'!G151-'Energie AME'!G151</f>
        <v>0</v>
      </c>
      <c r="H151" s="36">
        <f>'Energie AMS'!H151-'Energie AME'!H151</f>
        <v>0</v>
      </c>
      <c r="I151" s="36">
        <f>'Energie AMS'!I151-'Energie AME'!I151</f>
        <v>0</v>
      </c>
      <c r="J151" s="36">
        <f>'Energie AMS'!J151-'Energie AME'!J151</f>
        <v>0</v>
      </c>
      <c r="K151" s="36">
        <f>'Energie AMS'!K151-'Energie AME'!K151</f>
        <v>0</v>
      </c>
      <c r="L151" s="36">
        <f>'Energie AMS'!L151-'Energie AME'!L151</f>
        <v>0</v>
      </c>
      <c r="M151" s="36">
        <f>'Energie AMS'!M151-'Energie AME'!M151</f>
        <v>0</v>
      </c>
      <c r="N151" s="36">
        <f>'Energie AMS'!N151-'Energie AME'!N151</f>
        <v>0</v>
      </c>
      <c r="O151" s="36">
        <f>'Energie AMS'!O151-'Energie AME'!O151</f>
        <v>0</v>
      </c>
      <c r="P151" s="36">
        <f>'Energie AMS'!P151-'Energie AME'!P151</f>
        <v>0</v>
      </c>
      <c r="Q151" s="36">
        <f>'Energie AMS'!Q151-'Energie AME'!Q151</f>
        <v>0</v>
      </c>
      <c r="R151" s="36">
        <f>'Energie AMS'!R151-'Energie AME'!R151</f>
        <v>0</v>
      </c>
      <c r="S151" s="36">
        <f>'Energie AMS'!S151-'Energie AME'!S151</f>
        <v>0</v>
      </c>
      <c r="T151" s="36">
        <f>'Energie AMS'!T151-'Energie AME'!T151</f>
        <v>0</v>
      </c>
      <c r="U151" s="36">
        <f>'Energie AMS'!U151-'Energie AME'!U151</f>
        <v>0</v>
      </c>
      <c r="V151" s="36">
        <f>'Energie AMS'!V151-'Energie AME'!V151</f>
        <v>0</v>
      </c>
      <c r="W151" s="36">
        <f>'Energie AMS'!W151-'Energie AME'!W151</f>
        <v>0.11014802499999998</v>
      </c>
      <c r="X151" s="36">
        <f>'Energie AMS'!X151-'Energie AME'!X151</f>
        <v>0.56116507800000015</v>
      </c>
      <c r="Y151" s="36">
        <f>'Energie AMS'!Y151-'Energie AME'!Y151</f>
        <v>1.2085951860000002</v>
      </c>
      <c r="Z151" s="36">
        <f>'Energie AMS'!Z151-'Energie AME'!Z151</f>
        <v>1.5779423700000001</v>
      </c>
      <c r="AA151" s="36">
        <f>'Energie AMS'!AA151-'Energie AME'!AA151</f>
        <v>1.8027895249999997</v>
      </c>
      <c r="AB151" s="36">
        <f>'Energie AMS'!AB151-'Energie AME'!AB151</f>
        <v>1.9569508949999999</v>
      </c>
      <c r="AC151" s="36">
        <f>'Energie AMS'!AC151-'Energie AME'!AC151</f>
        <v>2.0317652900000001</v>
      </c>
      <c r="AD151" s="36">
        <f>'Energie AMS'!AD151-'Energie AME'!AD151</f>
        <v>2.0569005410000001</v>
      </c>
      <c r="AE151" s="36">
        <f>'Energie AMS'!AE151-'Energie AME'!AE151</f>
        <v>2.4364226260000001</v>
      </c>
      <c r="AF151" s="36">
        <f>'Energie AMS'!AF151-'Energie AME'!AF151</f>
        <v>3.03945233</v>
      </c>
      <c r="AG151" s="36">
        <f>'Energie AMS'!AG151-'Energie AME'!AG151</f>
        <v>3.699036719</v>
      </c>
      <c r="AH151" s="36">
        <f>'Energie AMS'!AH151-'Energie AME'!AH151</f>
        <v>4.1298729380000001</v>
      </c>
      <c r="AI151" s="36">
        <f>'Energie AMS'!AI151-'Energie AME'!AI151</f>
        <v>4.3563372030000007</v>
      </c>
      <c r="AJ151" s="36">
        <f>'Energie AMS'!AJ151-'Energie AME'!AJ151</f>
        <v>4.3891283400000001</v>
      </c>
      <c r="AK151" s="36">
        <f>'Energie AMS'!AK151-'Energie AME'!AK151</f>
        <v>4.3583745409999999</v>
      </c>
      <c r="AL151" s="36">
        <f>'Energie AMS'!AL151-'Energie AME'!AL151</f>
        <v>4.335798134</v>
      </c>
      <c r="AM151" s="36">
        <f>'Energie AMS'!AM151-'Energie AME'!AM151</f>
        <v>3.8656835199999997</v>
      </c>
      <c r="AN151" s="36">
        <f>'Energie AMS'!AN151-'Energie AME'!AN151</f>
        <v>3.1541854079999996</v>
      </c>
      <c r="AO151" s="36">
        <f>'Energie AMS'!AO151-'Energie AME'!AO151</f>
        <v>3.0401610650000004</v>
      </c>
      <c r="AP151" s="36">
        <f>'Energie AMS'!AP151-'Energie AME'!AP151</f>
        <v>3.3273965329999999</v>
      </c>
      <c r="AQ151" s="36">
        <f>'Energie AMS'!AQ151-'Energie AME'!AQ151</f>
        <v>3.7856772310000002</v>
      </c>
      <c r="AR151" s="36">
        <f>'Energie AMS'!AR151-'Energie AME'!AR151</f>
        <v>4.2502306070000007</v>
      </c>
      <c r="AS151" s="36">
        <f>'Energie AMS'!AS151-'Energie AME'!AS151</f>
        <v>4.6467636379999995</v>
      </c>
      <c r="AT151" s="36">
        <f>'Energie AMS'!AT151-'Energie AME'!AT151</f>
        <v>4.526173494</v>
      </c>
      <c r="AU151" s="36">
        <f>'Energie AMS'!AU151-'Energie AME'!AU151</f>
        <v>4.0943428999999991</v>
      </c>
      <c r="AV151" s="36">
        <f>'Energie AMS'!AV151-'Energie AME'!AV151</f>
        <v>3.6031982670000002</v>
      </c>
      <c r="AW151" s="36">
        <f>'Energie AMS'!AW151-'Energie AME'!AW151</f>
        <v>3.1725264750000002</v>
      </c>
      <c r="AX151" s="36">
        <f>'Energie AMS'!AX151-'Energie AME'!AX151</f>
        <v>2.8179171299999997</v>
      </c>
    </row>
    <row r="152" spans="1:50" x14ac:dyDescent="0.25">
      <c r="A152" s="165"/>
      <c r="B152" s="168"/>
      <c r="C152" t="s">
        <v>167</v>
      </c>
      <c r="D152" s="36">
        <f>'Energie AMS'!D152-'Energie AME'!D152</f>
        <v>0</v>
      </c>
      <c r="E152" s="36">
        <f>'Energie AMS'!E152-'Energie AME'!E152</f>
        <v>0</v>
      </c>
      <c r="F152" s="36">
        <f>'Energie AMS'!F152-'Energie AME'!F152</f>
        <v>0</v>
      </c>
      <c r="G152" s="36">
        <f>'Energie AMS'!G152-'Energie AME'!G152</f>
        <v>0</v>
      </c>
      <c r="H152" s="36">
        <f>'Energie AMS'!H152-'Energie AME'!H152</f>
        <v>0</v>
      </c>
      <c r="I152" s="36">
        <f>'Energie AMS'!I152-'Energie AME'!I152</f>
        <v>0</v>
      </c>
      <c r="J152" s="36">
        <f>'Energie AMS'!J152-'Energie AME'!J152</f>
        <v>0</v>
      </c>
      <c r="K152" s="36">
        <f>'Energie AMS'!K152-'Energie AME'!K152</f>
        <v>0</v>
      </c>
      <c r="L152" s="36">
        <f>'Energie AMS'!L152-'Energie AME'!L152</f>
        <v>0</v>
      </c>
      <c r="M152" s="36">
        <f>'Energie AMS'!M152-'Energie AME'!M152</f>
        <v>0</v>
      </c>
      <c r="N152" s="36">
        <f>'Energie AMS'!N152-'Energie AME'!N152</f>
        <v>0</v>
      </c>
      <c r="O152" s="36">
        <f>'Energie AMS'!O152-'Energie AME'!O152</f>
        <v>0</v>
      </c>
      <c r="P152" s="36">
        <f>'Energie AMS'!P152-'Energie AME'!P152</f>
        <v>0</v>
      </c>
      <c r="Q152" s="36">
        <f>'Energie AMS'!Q152-'Energie AME'!Q152</f>
        <v>0</v>
      </c>
      <c r="R152" s="36">
        <f>'Energie AMS'!R152-'Energie AME'!R152</f>
        <v>0</v>
      </c>
      <c r="S152" s="36">
        <f>'Energie AMS'!S152-'Energie AME'!S152</f>
        <v>0</v>
      </c>
      <c r="T152" s="36">
        <f>'Energie AMS'!T152-'Energie AME'!T152</f>
        <v>0</v>
      </c>
      <c r="U152" s="36">
        <f>'Energie AMS'!U152-'Energie AME'!U152</f>
        <v>0</v>
      </c>
      <c r="V152" s="36">
        <f>'Energie AMS'!V152-'Energie AME'!V152</f>
        <v>0</v>
      </c>
      <c r="W152" s="36">
        <f>'Energie AMS'!W152-'Energie AME'!W152</f>
        <v>0.14527827999999943</v>
      </c>
      <c r="X152" s="36">
        <f>'Energie AMS'!X152-'Energie AME'!X152</f>
        <v>4.03423248</v>
      </c>
      <c r="Y152" s="36">
        <f>'Energie AMS'!Y152-'Energie AME'!Y152</f>
        <v>9.7196843000000008</v>
      </c>
      <c r="Z152" s="36">
        <f>'Energie AMS'!Z152-'Energie AME'!Z152</f>
        <v>12.635505290000001</v>
      </c>
      <c r="AA152" s="36">
        <f>'Energie AMS'!AA152-'Energie AME'!AA152</f>
        <v>13.450944249999999</v>
      </c>
      <c r="AB152" s="36">
        <f>'Energie AMS'!AB152-'Energie AME'!AB152</f>
        <v>13.216829599999997</v>
      </c>
      <c r="AC152" s="36">
        <f>'Energie AMS'!AC152-'Energie AME'!AC152</f>
        <v>12.22799165</v>
      </c>
      <c r="AD152" s="36">
        <f>'Energie AMS'!AD152-'Energie AME'!AD152</f>
        <v>10.970275560000001</v>
      </c>
      <c r="AE152" s="36">
        <f>'Energie AMS'!AE152-'Energie AME'!AE152</f>
        <v>10.3654981</v>
      </c>
      <c r="AF152" s="36">
        <f>'Energie AMS'!AF152-'Energie AME'!AF152</f>
        <v>10.292805829999999</v>
      </c>
      <c r="AG152" s="36">
        <f>'Energie AMS'!AG152-'Energie AME'!AG152</f>
        <v>10.439353529999998</v>
      </c>
      <c r="AH152" s="36">
        <f>'Energie AMS'!AH152-'Energie AME'!AH152</f>
        <v>10.329514929999998</v>
      </c>
      <c r="AI152" s="36">
        <f>'Energie AMS'!AI152-'Energie AME'!AI152</f>
        <v>9.9013683099999952</v>
      </c>
      <c r="AJ152" s="36">
        <f>'Energie AMS'!AJ152-'Energie AME'!AJ152</f>
        <v>9.4711830799999994</v>
      </c>
      <c r="AK152" s="36">
        <f>'Energie AMS'!AK152-'Energie AME'!AK152</f>
        <v>9.129379390000004</v>
      </c>
      <c r="AL152" s="36">
        <f>'Energie AMS'!AL152-'Energie AME'!AL152</f>
        <v>8.8423001700000015</v>
      </c>
      <c r="AM152" s="36">
        <f>'Energie AMS'!AM152-'Energie AME'!AM152</f>
        <v>7.9081508800000009</v>
      </c>
      <c r="AN152" s="36">
        <f>'Energie AMS'!AN152-'Energie AME'!AN152</f>
        <v>6.4392348700000035</v>
      </c>
      <c r="AO152" s="36">
        <f>'Energie AMS'!AO152-'Energie AME'!AO152</f>
        <v>5.5318640499999994</v>
      </c>
      <c r="AP152" s="36">
        <f>'Energie AMS'!AP152-'Energie AME'!AP152</f>
        <v>5.2765411499999999</v>
      </c>
      <c r="AQ152" s="36">
        <f>'Energie AMS'!AQ152-'Energie AME'!AQ152</f>
        <v>5.4071488800000012</v>
      </c>
      <c r="AR152" s="36">
        <f>'Energie AMS'!AR152-'Energie AME'!AR152</f>
        <v>5.6733396899999988</v>
      </c>
      <c r="AS152" s="36">
        <f>'Energie AMS'!AS152-'Energie AME'!AS152</f>
        <v>5.9374094299999989</v>
      </c>
      <c r="AT152" s="36">
        <f>'Energie AMS'!AT152-'Energie AME'!AT152</f>
        <v>5.2981363700000017</v>
      </c>
      <c r="AU152" s="36">
        <f>'Energie AMS'!AU152-'Energie AME'!AU152</f>
        <v>3.9831200799999991</v>
      </c>
      <c r="AV152" s="36">
        <f>'Energie AMS'!AV152-'Energie AME'!AV152</f>
        <v>2.4509757599999986</v>
      </c>
      <c r="AW152" s="36">
        <f>'Energie AMS'!AW152-'Energie AME'!AW152</f>
        <v>0.99401585000000026</v>
      </c>
      <c r="AX152" s="36">
        <f>'Energie AMS'!AX152-'Energie AME'!AX152</f>
        <v>-0.30309548000000319</v>
      </c>
    </row>
    <row r="155" spans="1:50" x14ac:dyDescent="0.25">
      <c r="A155" s="165" t="s">
        <v>760</v>
      </c>
      <c r="B155" s="26" t="s">
        <v>314</v>
      </c>
      <c r="C155" t="s">
        <v>152</v>
      </c>
      <c r="D155" s="36">
        <f>'Energie AMS'!D155-'Energie AME'!D155</f>
        <v>0</v>
      </c>
      <c r="E155" s="36">
        <f>'Energie AMS'!E155-'Energie AME'!E155</f>
        <v>0</v>
      </c>
      <c r="F155" s="36">
        <f>'Energie AMS'!F155-'Energie AME'!F155</f>
        <v>0</v>
      </c>
      <c r="G155" s="36">
        <f>'Energie AMS'!G155-'Energie AME'!G155</f>
        <v>0</v>
      </c>
      <c r="H155" s="36">
        <f>'Energie AMS'!H155-'Energie AME'!H155</f>
        <v>0</v>
      </c>
      <c r="I155" s="36">
        <f>'Energie AMS'!I155-'Energie AME'!I155</f>
        <v>0</v>
      </c>
      <c r="J155" s="36">
        <f>'Energie AMS'!J155-'Energie AME'!J155</f>
        <v>0</v>
      </c>
      <c r="K155" s="36">
        <f>'Energie AMS'!K155-'Energie AME'!K155</f>
        <v>0</v>
      </c>
      <c r="L155" s="36">
        <f>'Energie AMS'!L155-'Energie AME'!L155</f>
        <v>0</v>
      </c>
      <c r="M155" s="36">
        <f>'Energie AMS'!M155-'Energie AME'!M155</f>
        <v>0</v>
      </c>
      <c r="N155" s="36">
        <f>'Energie AMS'!N155-'Energie AME'!N155</f>
        <v>0</v>
      </c>
      <c r="O155" s="36">
        <f>'Energie AMS'!O155-'Energie AME'!O155</f>
        <v>0</v>
      </c>
      <c r="P155" s="36">
        <f>'Energie AMS'!P155-'Energie AME'!P155</f>
        <v>0</v>
      </c>
      <c r="Q155" s="36">
        <f>'Energie AMS'!Q155-'Energie AME'!Q155</f>
        <v>0</v>
      </c>
      <c r="R155" s="36">
        <f>'Energie AMS'!R155-'Energie AME'!R155</f>
        <v>0</v>
      </c>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row>
    <row r="156" spans="1:50" x14ac:dyDescent="0.25">
      <c r="A156" s="165"/>
      <c r="B156" s="167" t="s">
        <v>311</v>
      </c>
      <c r="C156" t="s">
        <v>153</v>
      </c>
      <c r="D156" s="36">
        <f>'Energie AMS'!D156-'Energie AME'!D156</f>
        <v>0</v>
      </c>
      <c r="E156" s="36">
        <f>'Energie AMS'!E156-'Energie AME'!E156</f>
        <v>0</v>
      </c>
      <c r="F156" s="36">
        <f>'Energie AMS'!F156-'Energie AME'!F156</f>
        <v>0</v>
      </c>
      <c r="G156" s="36">
        <f>'Energie AMS'!G156-'Energie AME'!G156</f>
        <v>0</v>
      </c>
      <c r="H156" s="36">
        <f>'Energie AMS'!H156-'Energie AME'!H156</f>
        <v>0</v>
      </c>
      <c r="I156" s="36">
        <f>'Energie AMS'!I156-'Energie AME'!I156</f>
        <v>0</v>
      </c>
      <c r="J156" s="36">
        <f>'Energie AMS'!J156-'Energie AME'!J156</f>
        <v>0</v>
      </c>
      <c r="K156" s="36">
        <f>'Energie AMS'!K156-'Energie AME'!K156</f>
        <v>0</v>
      </c>
      <c r="L156" s="36">
        <f>'Energie AMS'!L156-'Energie AME'!L156</f>
        <v>0</v>
      </c>
      <c r="M156" s="36">
        <f>'Energie AMS'!M156-'Energie AME'!M156</f>
        <v>0</v>
      </c>
      <c r="N156" s="36">
        <f>'Energie AMS'!N156-'Energie AME'!N156</f>
        <v>0</v>
      </c>
      <c r="O156" s="36">
        <f>'Energie AMS'!O156-'Energie AME'!O156</f>
        <v>0</v>
      </c>
      <c r="P156" s="36">
        <f>'Energie AMS'!P156-'Energie AME'!P156</f>
        <v>0</v>
      </c>
      <c r="Q156" s="36">
        <f>'Energie AMS'!Q156-'Energie AME'!Q156</f>
        <v>0</v>
      </c>
      <c r="R156" s="36">
        <f>'Energie AMS'!R156-'Energie AME'!R156</f>
        <v>0</v>
      </c>
      <c r="S156" s="36">
        <f>'Energie AMS'!S156-'Energie AME'!S156</f>
        <v>0</v>
      </c>
      <c r="T156" s="36">
        <f>'Energie AMS'!T156-'Energie AME'!T156</f>
        <v>0</v>
      </c>
      <c r="U156" s="36">
        <f>'Energie AMS'!U156-'Energie AME'!U156</f>
        <v>0</v>
      </c>
      <c r="V156" s="36">
        <f>'Energie AMS'!V156-'Energie AME'!V156</f>
        <v>0</v>
      </c>
      <c r="W156" s="36">
        <f>'Energie AMS'!W156-'Energie AME'!W156</f>
        <v>0.46949571697504666</v>
      </c>
      <c r="X156" s="36">
        <f>'Energie AMS'!X156-'Energie AME'!X156</f>
        <v>0.7135598126752285</v>
      </c>
      <c r="Y156" s="36">
        <f>'Energie AMS'!Y156-'Energie AME'!Y156</f>
        <v>1.4766369723449344</v>
      </c>
      <c r="Z156" s="36">
        <f>'Energie AMS'!Z156-'Energie AME'!Z156</f>
        <v>2.7693186108473355</v>
      </c>
      <c r="AA156" s="36">
        <f>'Energie AMS'!AA156-'Energie AME'!AA156</f>
        <v>3.7150842917457396</v>
      </c>
      <c r="AB156" s="36">
        <f>'Energie AMS'!AB156-'Energie AME'!AB156</f>
        <v>4.8073983283508852</v>
      </c>
      <c r="AC156" s="36">
        <f>'Energie AMS'!AC156-'Energie AME'!AC156</f>
        <v>5.6759913661254018</v>
      </c>
      <c r="AD156" s="36">
        <f>'Energie AMS'!AD156-'Energie AME'!AD156</f>
        <v>6.8802794969190728</v>
      </c>
      <c r="AE156" s="36">
        <f>'Energie AMS'!AE156-'Energie AME'!AE156</f>
        <v>8.5258448799044828</v>
      </c>
      <c r="AF156" s="36">
        <f>'Energie AMS'!AF156-'Energie AME'!AF156</f>
        <v>10.250075530532825</v>
      </c>
      <c r="AG156" s="36">
        <f>'Energie AMS'!AG156-'Energie AME'!AG156</f>
        <v>12.11410647612157</v>
      </c>
      <c r="AH156" s="36">
        <f>'Energie AMS'!AH156-'Energie AME'!AH156</f>
        <v>14.155263931975206</v>
      </c>
      <c r="AI156" s="36">
        <f>'Energie AMS'!AI156-'Energie AME'!AI156</f>
        <v>16.302402710239711</v>
      </c>
      <c r="AJ156" s="36">
        <f>'Energie AMS'!AJ156-'Energie AME'!AJ156</f>
        <v>18.980674884432759</v>
      </c>
      <c r="AK156" s="36">
        <f>'Energie AMS'!AK156-'Energie AME'!AK156</f>
        <v>21.835445133112955</v>
      </c>
      <c r="AL156" s="36">
        <f>'Energie AMS'!AL156-'Energie AME'!AL156</f>
        <v>24.947640050125003</v>
      </c>
      <c r="AM156" s="36">
        <f>'Energie AMS'!AM156-'Energie AME'!AM156</f>
        <v>28.280949127382208</v>
      </c>
      <c r="AN156" s="36">
        <f>'Energie AMS'!AN156-'Energie AME'!AN156</f>
        <v>32.116822013646392</v>
      </c>
      <c r="AO156" s="36">
        <f>'Energie AMS'!AO156-'Energie AME'!AO156</f>
        <v>34.868532310492355</v>
      </c>
      <c r="AP156" s="36">
        <f>'Energie AMS'!AP156-'Energie AME'!AP156</f>
        <v>38.324879471777464</v>
      </c>
      <c r="AQ156" s="36">
        <f>'Energie AMS'!AQ156-'Energie AME'!AQ156</f>
        <v>42.722200040665918</v>
      </c>
      <c r="AR156" s="36">
        <f>'Energie AMS'!AR156-'Energie AME'!AR156</f>
        <v>47.510422663159346</v>
      </c>
      <c r="AS156" s="36">
        <f>'Energie AMS'!AS156-'Energie AME'!AS156</f>
        <v>52.779354229570544</v>
      </c>
      <c r="AT156" s="36">
        <f>'Energie AMS'!AT156-'Energie AME'!AT156</f>
        <v>55.521405179426083</v>
      </c>
      <c r="AU156" s="36">
        <f>'Energie AMS'!AU156-'Energie AME'!AU156</f>
        <v>59.192205936950302</v>
      </c>
      <c r="AV156" s="36">
        <f>'Energie AMS'!AV156-'Energie AME'!AV156</f>
        <v>62.994559206562073</v>
      </c>
      <c r="AW156" s="36">
        <f>'Energie AMS'!AW156-'Energie AME'!AW156</f>
        <v>66.881152230698149</v>
      </c>
      <c r="AX156" s="36">
        <f>'Energie AMS'!AX156-'Energie AME'!AX156</f>
        <v>70.862637029408262</v>
      </c>
    </row>
    <row r="157" spans="1:50" x14ac:dyDescent="0.25">
      <c r="A157" s="165"/>
      <c r="B157" s="167"/>
      <c r="C157" t="s">
        <v>154</v>
      </c>
      <c r="D157" s="36">
        <f>'Energie AMS'!D157-'Energie AME'!D157</f>
        <v>0</v>
      </c>
      <c r="E157" s="36">
        <f>'Energie AMS'!E157-'Energie AME'!E157</f>
        <v>0</v>
      </c>
      <c r="F157" s="36">
        <f>'Energie AMS'!F157-'Energie AME'!F157</f>
        <v>0</v>
      </c>
      <c r="G157" s="36">
        <f>'Energie AMS'!G157-'Energie AME'!G157</f>
        <v>0</v>
      </c>
      <c r="H157" s="36">
        <f>'Energie AMS'!H157-'Energie AME'!H157</f>
        <v>0</v>
      </c>
      <c r="I157" s="36">
        <f>'Energie AMS'!I157-'Energie AME'!I157</f>
        <v>0</v>
      </c>
      <c r="J157" s="36">
        <f>'Energie AMS'!J157-'Energie AME'!J157</f>
        <v>0</v>
      </c>
      <c r="K157" s="36">
        <f>'Energie AMS'!K157-'Energie AME'!K157</f>
        <v>0</v>
      </c>
      <c r="L157" s="36">
        <f>'Energie AMS'!L157-'Energie AME'!L157</f>
        <v>0</v>
      </c>
      <c r="M157" s="36">
        <f>'Energie AMS'!M157-'Energie AME'!M157</f>
        <v>0</v>
      </c>
      <c r="N157" s="36">
        <f>'Energie AMS'!N157-'Energie AME'!N157</f>
        <v>0</v>
      </c>
      <c r="O157" s="36">
        <f>'Energie AMS'!O157-'Energie AME'!O157</f>
        <v>0</v>
      </c>
      <c r="P157" s="36">
        <f>'Energie AMS'!P157-'Energie AME'!P157</f>
        <v>0</v>
      </c>
      <c r="Q157" s="36">
        <f>'Energie AMS'!Q157-'Energie AME'!Q157</f>
        <v>0</v>
      </c>
      <c r="R157" s="36">
        <f>'Energie AMS'!R157-'Energie AME'!R157</f>
        <v>0</v>
      </c>
      <c r="S157" s="36">
        <f>'Energie AMS'!S157-'Energie AME'!S157</f>
        <v>0</v>
      </c>
      <c r="T157" s="36">
        <f>'Energie AMS'!T157-'Energie AME'!T157</f>
        <v>0</v>
      </c>
      <c r="U157" s="36">
        <f>'Energie AMS'!U157-'Energie AME'!U157</f>
        <v>0</v>
      </c>
      <c r="V157" s="36">
        <f>'Energie AMS'!V157-'Energie AME'!V157</f>
        <v>0</v>
      </c>
      <c r="W157" s="36">
        <f>'Energie AMS'!W157-'Energie AME'!W157</f>
        <v>0.55566403676304787</v>
      </c>
      <c r="X157" s="36">
        <f>'Energie AMS'!X157-'Energie AME'!X157</f>
        <v>0.18041777196202702</v>
      </c>
      <c r="Y157" s="36">
        <f>'Energie AMS'!Y157-'Energie AME'!Y157</f>
        <v>1.0966032394609329</v>
      </c>
      <c r="Z157" s="36">
        <f>'Energie AMS'!Z157-'Energie AME'!Z157</f>
        <v>2.7451063373567308</v>
      </c>
      <c r="AA157" s="36">
        <f>'Energie AMS'!AA157-'Energie AME'!AA157</f>
        <v>3.7854499551691418</v>
      </c>
      <c r="AB157" s="36">
        <f>'Energie AMS'!AB157-'Energie AME'!AB157</f>
        <v>4.981906185380538</v>
      </c>
      <c r="AC157" s="36">
        <f>'Energie AMS'!AC157-'Energie AME'!AC157</f>
        <v>5.9579216683507781</v>
      </c>
      <c r="AD157" s="36">
        <f>'Energie AMS'!AD157-'Energie AME'!AD157</f>
        <v>7.1560169497967507</v>
      </c>
      <c r="AE157" s="36">
        <f>'Energie AMS'!AE157-'Energie AME'!AE157</f>
        <v>7.2791299554574778</v>
      </c>
      <c r="AF157" s="36">
        <f>'Energie AMS'!AF157-'Energie AME'!AF157</f>
        <v>9.8170043793051462</v>
      </c>
      <c r="AG157" s="36">
        <f>'Energie AMS'!AG157-'Energie AME'!AG157</f>
        <v>12.353226162866505</v>
      </c>
      <c r="AH157" s="36">
        <f>'Energie AMS'!AH157-'Energie AME'!AH157</f>
        <v>14.866621050853325</v>
      </c>
      <c r="AI157" s="36">
        <f>'Energie AMS'!AI157-'Energie AME'!AI157</f>
        <v>17.34586769905053</v>
      </c>
      <c r="AJ157" s="36">
        <f>'Energie AMS'!AJ157-'Energie AME'!AJ157</f>
        <v>20.220501801841337</v>
      </c>
      <c r="AK157" s="36">
        <f>'Energie AMS'!AK157-'Energie AME'!AK157</f>
        <v>23.482955117104297</v>
      </c>
      <c r="AL157" s="36">
        <f>'Energie AMS'!AL157-'Energie AME'!AL157</f>
        <v>27.062966627032864</v>
      </c>
      <c r="AM157" s="36">
        <f>'Energie AMS'!AM157-'Energie AME'!AM157</f>
        <v>30.857948249416779</v>
      </c>
      <c r="AN157" s="36">
        <f>'Energie AMS'!AN157-'Energie AME'!AN157</f>
        <v>35.11270746610613</v>
      </c>
      <c r="AO157" s="36">
        <f>'Energie AMS'!AO157-'Energie AME'!AO157</f>
        <v>39.680344237178318</v>
      </c>
      <c r="AP157" s="36">
        <f>'Energie AMS'!AP157-'Energie AME'!AP157</f>
        <v>43.016781132794321</v>
      </c>
      <c r="AQ157" s="36">
        <f>'Energie AMS'!AQ157-'Energie AME'!AQ157</f>
        <v>47.498173218677934</v>
      </c>
      <c r="AR157" s="36">
        <f>'Energie AMS'!AR157-'Energie AME'!AR157</f>
        <v>52.509329909372696</v>
      </c>
      <c r="AS157" s="36">
        <f>'Energie AMS'!AS157-'Energie AME'!AS157</f>
        <v>57.910521533310927</v>
      </c>
      <c r="AT157" s="36">
        <f>'Energie AMS'!AT157-'Energie AME'!AT157</f>
        <v>63.826518310208002</v>
      </c>
      <c r="AU157" s="36">
        <f>'Energie AMS'!AU157-'Energie AME'!AU157</f>
        <v>68.252849388312711</v>
      </c>
      <c r="AV157" s="36">
        <f>'Energie AMS'!AV157-'Energie AME'!AV157</f>
        <v>72.84030290919145</v>
      </c>
      <c r="AW157" s="36">
        <f>'Energie AMS'!AW157-'Energie AME'!AW157</f>
        <v>77.682815578449919</v>
      </c>
      <c r="AX157" s="36">
        <f>'Energie AMS'!AX157-'Energie AME'!AX157</f>
        <v>82.721239897073104</v>
      </c>
    </row>
    <row r="158" spans="1:50" x14ac:dyDescent="0.25">
      <c r="A158" s="165"/>
      <c r="B158" s="167" t="s">
        <v>312</v>
      </c>
      <c r="C158" t="s">
        <v>155</v>
      </c>
      <c r="D158" s="36">
        <f>'Energie AMS'!D158-'Energie AME'!D158</f>
        <v>0</v>
      </c>
      <c r="E158" s="36">
        <f>'Energie AMS'!E158-'Energie AME'!E158</f>
        <v>0</v>
      </c>
      <c r="F158" s="36">
        <f>'Energie AMS'!F158-'Energie AME'!F158</f>
        <v>0</v>
      </c>
      <c r="G158" s="36">
        <f>'Energie AMS'!G158-'Energie AME'!G158</f>
        <v>0</v>
      </c>
      <c r="H158" s="36">
        <f>'Energie AMS'!H158-'Energie AME'!H158</f>
        <v>0</v>
      </c>
      <c r="I158" s="36">
        <f>'Energie AMS'!I158-'Energie AME'!I158</f>
        <v>0</v>
      </c>
      <c r="J158" s="36">
        <f>'Energie AMS'!J158-'Energie AME'!J158</f>
        <v>0</v>
      </c>
      <c r="K158" s="36">
        <f>'Energie AMS'!K158-'Energie AME'!K158</f>
        <v>0</v>
      </c>
      <c r="L158" s="36">
        <f>'Energie AMS'!L158-'Energie AME'!L158</f>
        <v>0</v>
      </c>
      <c r="M158" s="36">
        <f>'Energie AMS'!M158-'Energie AME'!M158</f>
        <v>0</v>
      </c>
      <c r="N158" s="36">
        <f>'Energie AMS'!N158-'Energie AME'!N158</f>
        <v>0</v>
      </c>
      <c r="O158" s="36">
        <f>'Energie AMS'!O158-'Energie AME'!O158</f>
        <v>0</v>
      </c>
      <c r="P158" s="36">
        <f>'Energie AMS'!P158-'Energie AME'!P158</f>
        <v>0</v>
      </c>
      <c r="Q158" s="36">
        <f>'Energie AMS'!Q158-'Energie AME'!Q158</f>
        <v>0</v>
      </c>
      <c r="R158" s="36">
        <f>'Energie AMS'!R158-'Energie AME'!R158</f>
        <v>0</v>
      </c>
      <c r="S158" s="36">
        <f>'Energie AMS'!S158-'Energie AME'!S158</f>
        <v>0</v>
      </c>
      <c r="T158" s="36">
        <f>'Energie AMS'!T158-'Energie AME'!T158</f>
        <v>0</v>
      </c>
      <c r="U158" s="36">
        <f>'Energie AMS'!U158-'Energie AME'!U158</f>
        <v>0</v>
      </c>
      <c r="V158" s="36">
        <f>'Energie AMS'!V158-'Energie AME'!V158</f>
        <v>0</v>
      </c>
      <c r="W158" s="36">
        <f>'Energie AMS'!W158-'Energie AME'!W158</f>
        <v>0.62416485908873653</v>
      </c>
      <c r="X158" s="36">
        <f>'Energie AMS'!X158-'Energie AME'!X158</f>
        <v>-4.176876879005917</v>
      </c>
      <c r="Y158" s="36">
        <f>'Energie AMS'!Y158-'Energie AME'!Y158</f>
        <v>-6.5347702651573769</v>
      </c>
      <c r="Z158" s="36">
        <f>'Energie AMS'!Z158-'Energie AME'!Z158</f>
        <v>-3.9759629928238809</v>
      </c>
      <c r="AA158" s="36">
        <f>'Energie AMS'!AA158-'Energie AME'!AA158</f>
        <v>-3.3382915642119713</v>
      </c>
      <c r="AB158" s="36">
        <f>'Energie AMS'!AB158-'Energie AME'!AB158</f>
        <v>-2.5420441025630538</v>
      </c>
      <c r="AC158" s="36">
        <f>'Energie AMS'!AC158-'Energie AME'!AC158</f>
        <v>-2.5214959575945954</v>
      </c>
      <c r="AD158" s="36">
        <f>'Energie AMS'!AD158-'Energie AME'!AD158</f>
        <v>-2.1030094406541764</v>
      </c>
      <c r="AE158" s="36">
        <f>'Energie AMS'!AE158-'Energie AME'!AE158</f>
        <v>-2.6747674001703388</v>
      </c>
      <c r="AF158" s="36">
        <f>'Energie AMS'!AF158-'Energie AME'!AF158</f>
        <v>-3.1472126577268256</v>
      </c>
      <c r="AG158" s="36">
        <f>'Energie AMS'!AG158-'Energie AME'!AG158</f>
        <v>-3.5722356848489909</v>
      </c>
      <c r="AH158" s="36">
        <f>'Energie AMS'!AH158-'Energie AME'!AH158</f>
        <v>2.0724871191337257</v>
      </c>
      <c r="AI158" s="36">
        <f>'Energie AMS'!AI158-'Energie AME'!AI158</f>
        <v>8.0002443330330948</v>
      </c>
      <c r="AJ158" s="36">
        <f>'Energie AMS'!AJ158-'Energie AME'!AJ158</f>
        <v>7.9827738933513643</v>
      </c>
      <c r="AK158" s="36">
        <f>'Energie AMS'!AK158-'Energie AME'!AK158</f>
        <v>8.7603551889846614</v>
      </c>
      <c r="AL158" s="36">
        <f>'Energie AMS'!AL158-'Energie AME'!AL158</f>
        <v>9.4128931282707953</v>
      </c>
      <c r="AM158" s="36">
        <f>'Energie AMS'!AM158-'Energie AME'!AM158</f>
        <v>9.8495798048434153</v>
      </c>
      <c r="AN158" s="36">
        <f>'Energie AMS'!AN158-'Energie AME'!AN158</f>
        <v>10.641037131296116</v>
      </c>
      <c r="AO158" s="36">
        <f>'Energie AMS'!AO158-'Energie AME'!AO158</f>
        <v>12.630998766343367</v>
      </c>
      <c r="AP158" s="36">
        <f>'Energie AMS'!AP158-'Energie AME'!AP158</f>
        <v>14.351266990581124</v>
      </c>
      <c r="AQ158" s="36">
        <f>'Energie AMS'!AQ158-'Energie AME'!AQ158</f>
        <v>16.190655430879232</v>
      </c>
      <c r="AR158" s="36">
        <f>'Energie AMS'!AR158-'Energie AME'!AR158</f>
        <v>18.225566496742232</v>
      </c>
      <c r="AS158" s="36">
        <f>'Energie AMS'!AS158-'Energie AME'!AS158</f>
        <v>19.839588064896404</v>
      </c>
      <c r="AT158" s="36">
        <f>'Energie AMS'!AT158-'Energie AME'!AT158</f>
        <v>21.757809591563813</v>
      </c>
      <c r="AU158" s="36">
        <f>'Energie AMS'!AU158-'Energie AME'!AU158</f>
        <v>23.840725343490362</v>
      </c>
      <c r="AV158" s="36">
        <f>'Energie AMS'!AV158-'Energie AME'!AV158</f>
        <v>26.147196171155272</v>
      </c>
      <c r="AW158" s="36">
        <f>'Energie AMS'!AW158-'Energie AME'!AW158</f>
        <v>28.703246111391223</v>
      </c>
      <c r="AX158" s="36">
        <f>'Energie AMS'!AX158-'Energie AME'!AX158</f>
        <v>31.550576348782442</v>
      </c>
    </row>
    <row r="159" spans="1:50" x14ac:dyDescent="0.25">
      <c r="A159" s="165"/>
      <c r="B159" s="167"/>
      <c r="C159" t="s">
        <v>156</v>
      </c>
      <c r="D159" s="36">
        <f>'Energie AMS'!D159-'Energie AME'!D159</f>
        <v>0</v>
      </c>
      <c r="E159" s="36">
        <f>'Energie AMS'!E159-'Energie AME'!E159</f>
        <v>0</v>
      </c>
      <c r="F159" s="36">
        <f>'Energie AMS'!F159-'Energie AME'!F159</f>
        <v>0</v>
      </c>
      <c r="G159" s="36">
        <f>'Energie AMS'!G159-'Energie AME'!G159</f>
        <v>0</v>
      </c>
      <c r="H159" s="36">
        <f>'Energie AMS'!H159-'Energie AME'!H159</f>
        <v>0</v>
      </c>
      <c r="I159" s="36">
        <f>'Energie AMS'!I159-'Energie AME'!I159</f>
        <v>0</v>
      </c>
      <c r="J159" s="36">
        <f>'Energie AMS'!J159-'Energie AME'!J159</f>
        <v>0</v>
      </c>
      <c r="K159" s="36">
        <f>'Energie AMS'!K159-'Energie AME'!K159</f>
        <v>0</v>
      </c>
      <c r="L159" s="36">
        <f>'Energie AMS'!L159-'Energie AME'!L159</f>
        <v>0</v>
      </c>
      <c r="M159" s="36">
        <f>'Energie AMS'!M159-'Energie AME'!M159</f>
        <v>0</v>
      </c>
      <c r="N159" s="36">
        <f>'Energie AMS'!N159-'Energie AME'!N159</f>
        <v>0</v>
      </c>
      <c r="O159" s="36">
        <f>'Energie AMS'!O159-'Energie AME'!O159</f>
        <v>0</v>
      </c>
      <c r="P159" s="36">
        <f>'Energie AMS'!P159-'Energie AME'!P159</f>
        <v>0</v>
      </c>
      <c r="Q159" s="36">
        <f>'Energie AMS'!Q159-'Energie AME'!Q159</f>
        <v>0</v>
      </c>
      <c r="R159" s="36">
        <f>'Energie AMS'!R159-'Energie AME'!R159</f>
        <v>0</v>
      </c>
      <c r="S159" s="36">
        <f>'Energie AMS'!S159-'Energie AME'!S159</f>
        <v>0</v>
      </c>
      <c r="T159" s="36">
        <f>'Energie AMS'!T159-'Energie AME'!T159</f>
        <v>0</v>
      </c>
      <c r="U159" s="36">
        <f>'Energie AMS'!U159-'Energie AME'!U159</f>
        <v>0</v>
      </c>
      <c r="V159" s="36">
        <f>'Energie AMS'!V159-'Energie AME'!V159</f>
        <v>0</v>
      </c>
      <c r="W159" s="36">
        <f>'Energie AMS'!W159-'Energie AME'!W159</f>
        <v>2.5247592807303931</v>
      </c>
      <c r="X159" s="36">
        <f>'Energie AMS'!X159-'Energie AME'!X159</f>
        <v>36.5306821336045</v>
      </c>
      <c r="Y159" s="36">
        <f>'Energie AMS'!Y159-'Energie AME'!Y159</f>
        <v>83.572926754911521</v>
      </c>
      <c r="Z159" s="36">
        <f>'Energie AMS'!Z159-'Energie AME'!Z159</f>
        <v>98.209451601991702</v>
      </c>
      <c r="AA159" s="36">
        <f>'Energie AMS'!AA159-'Energie AME'!AA159</f>
        <v>147.47534713742465</v>
      </c>
      <c r="AB159" s="36">
        <f>'Energie AMS'!AB159-'Energie AME'!AB159</f>
        <v>267.92552269091397</v>
      </c>
      <c r="AC159" s="36">
        <f>'Energie AMS'!AC159-'Energie AME'!AC159</f>
        <v>270.11319061183389</v>
      </c>
      <c r="AD159" s="36">
        <f>'Energie AMS'!AD159-'Energie AME'!AD159</f>
        <v>299.93964666454917</v>
      </c>
      <c r="AE159" s="36">
        <f>'Energie AMS'!AE159-'Energie AME'!AE159</f>
        <v>291.15782442195109</v>
      </c>
      <c r="AF159" s="36">
        <f>'Energie AMS'!AF159-'Energie AME'!AF159</f>
        <v>285.33476413914832</v>
      </c>
      <c r="AG159" s="36">
        <f>'Energie AMS'!AG159-'Energie AME'!AG159</f>
        <v>279.76670720475101</v>
      </c>
      <c r="AH159" s="36">
        <f>'Energie AMS'!AH159-'Energie AME'!AH159</f>
        <v>310.56932523327879</v>
      </c>
      <c r="AI159" s="36">
        <f>'Energie AMS'!AI159-'Energie AME'!AI159</f>
        <v>343.44857452370081</v>
      </c>
      <c r="AJ159" s="36">
        <f>'Energie AMS'!AJ159-'Energie AME'!AJ159</f>
        <v>415.57547095718013</v>
      </c>
      <c r="AK159" s="36">
        <f>'Energie AMS'!AK159-'Energie AME'!AK159</f>
        <v>525.12471515163452</v>
      </c>
      <c r="AL159" s="36">
        <f>'Energie AMS'!AL159-'Energie AME'!AL159</f>
        <v>724.64219600689057</v>
      </c>
      <c r="AM159" s="36">
        <f>'Energie AMS'!AM159-'Energie AME'!AM159</f>
        <v>632.06358275791968</v>
      </c>
      <c r="AN159" s="36">
        <f>'Energie AMS'!AN159-'Energie AME'!AN159</f>
        <v>569.95164138314658</v>
      </c>
      <c r="AO159" s="36">
        <f>'Energie AMS'!AO159-'Energie AME'!AO159</f>
        <v>575.94946436453711</v>
      </c>
      <c r="AP159" s="36">
        <f>'Energie AMS'!AP159-'Energie AME'!AP159</f>
        <v>575.55024932706215</v>
      </c>
      <c r="AQ159" s="36">
        <f>'Energie AMS'!AQ159-'Energie AME'!AQ159</f>
        <v>571.59748009012299</v>
      </c>
      <c r="AR159" s="36">
        <f>'Energie AMS'!AR159-'Energie AME'!AR159</f>
        <v>566.24286329305664</v>
      </c>
      <c r="AS159" s="36">
        <f>'Energie AMS'!AS159-'Energie AME'!AS159</f>
        <v>559.97634739891737</v>
      </c>
      <c r="AT159" s="36">
        <f>'Energie AMS'!AT159-'Energie AME'!AT159</f>
        <v>536.55253779702502</v>
      </c>
      <c r="AU159" s="36">
        <f>'Energie AMS'!AU159-'Energie AME'!AU159</f>
        <v>515.77797013228906</v>
      </c>
      <c r="AV159" s="36">
        <f>'Energie AMS'!AV159-'Energie AME'!AV159</f>
        <v>495.85292010276208</v>
      </c>
      <c r="AW159" s="36">
        <f>'Energie AMS'!AW159-'Energie AME'!AW159</f>
        <v>475.9540267383303</v>
      </c>
      <c r="AX159" s="36">
        <f>'Energie AMS'!AX159-'Energie AME'!AX159</f>
        <v>456.22976921929552</v>
      </c>
    </row>
    <row r="160" spans="1:50" x14ac:dyDescent="0.25">
      <c r="A160" s="165"/>
      <c r="B160" s="167"/>
      <c r="C160" t="s">
        <v>157</v>
      </c>
      <c r="D160" s="36">
        <f>'Energie AMS'!D160-'Energie AME'!D160</f>
        <v>0</v>
      </c>
      <c r="E160" s="36">
        <f>'Energie AMS'!E160-'Energie AME'!E160</f>
        <v>0</v>
      </c>
      <c r="F160" s="36">
        <f>'Energie AMS'!F160-'Energie AME'!F160</f>
        <v>0</v>
      </c>
      <c r="G160" s="36">
        <f>'Energie AMS'!G160-'Energie AME'!G160</f>
        <v>0</v>
      </c>
      <c r="H160" s="36">
        <f>'Energie AMS'!H160-'Energie AME'!H160</f>
        <v>0</v>
      </c>
      <c r="I160" s="36">
        <f>'Energie AMS'!I160-'Energie AME'!I160</f>
        <v>0</v>
      </c>
      <c r="J160" s="36">
        <f>'Energie AMS'!J160-'Energie AME'!J160</f>
        <v>0</v>
      </c>
      <c r="K160" s="36">
        <f>'Energie AMS'!K160-'Energie AME'!K160</f>
        <v>0</v>
      </c>
      <c r="L160" s="36">
        <f>'Energie AMS'!L160-'Energie AME'!L160</f>
        <v>0</v>
      </c>
      <c r="M160" s="36">
        <f>'Energie AMS'!M160-'Energie AME'!M160</f>
        <v>0</v>
      </c>
      <c r="N160" s="36">
        <f>'Energie AMS'!N160-'Energie AME'!N160</f>
        <v>0</v>
      </c>
      <c r="O160" s="36">
        <f>'Energie AMS'!O160-'Energie AME'!O160</f>
        <v>0</v>
      </c>
      <c r="P160" s="36">
        <f>'Energie AMS'!P160-'Energie AME'!P160</f>
        <v>0</v>
      </c>
      <c r="Q160" s="36">
        <f>'Energie AMS'!Q160-'Energie AME'!Q160</f>
        <v>0</v>
      </c>
      <c r="R160" s="36">
        <f>'Energie AMS'!R160-'Energie AME'!R160</f>
        <v>0</v>
      </c>
      <c r="S160" s="36">
        <f>'Energie AMS'!S160-'Energie AME'!S160</f>
        <v>0</v>
      </c>
      <c r="T160" s="36">
        <f>'Energie AMS'!T160-'Energie AME'!T160</f>
        <v>0</v>
      </c>
      <c r="U160" s="36">
        <f>'Energie AMS'!U160-'Energie AME'!U160</f>
        <v>0</v>
      </c>
      <c r="V160" s="36">
        <f>'Energie AMS'!V160-'Energie AME'!V160</f>
        <v>0</v>
      </c>
      <c r="W160" s="36">
        <f>'Energie AMS'!W160-'Energie AME'!W160</f>
        <v>0.4259246325952688</v>
      </c>
      <c r="X160" s="36">
        <f>'Energie AMS'!X160-'Energie AME'!X160</f>
        <v>-10.707487836329989</v>
      </c>
      <c r="Y160" s="36">
        <f>'Energie AMS'!Y160-'Energie AME'!Y160</f>
        <v>-20.12053961374798</v>
      </c>
      <c r="Z160" s="36">
        <f>'Energie AMS'!Z160-'Energie AME'!Z160</f>
        <v>-5.0865657548511081</v>
      </c>
      <c r="AA160" s="36">
        <f>'Energie AMS'!AA160-'Energie AME'!AA160</f>
        <v>-4.2344534153192228</v>
      </c>
      <c r="AB160" s="36">
        <f>'Energie AMS'!AB160-'Energie AME'!AB160</f>
        <v>-4.8702848113940007</v>
      </c>
      <c r="AC160" s="36">
        <f>'Energie AMS'!AC160-'Energie AME'!AC160</f>
        <v>-6.3270168208185282</v>
      </c>
      <c r="AD160" s="36">
        <f>'Energie AMS'!AD160-'Energie AME'!AD160</f>
        <v>-6.8831499168177714</v>
      </c>
      <c r="AE160" s="36">
        <f>'Energie AMS'!AE160-'Energie AME'!AE160</f>
        <v>-8.771106178769827</v>
      </c>
      <c r="AF160" s="36">
        <f>'Energie AMS'!AF160-'Energie AME'!AF160</f>
        <v>-10.471255905719161</v>
      </c>
      <c r="AG160" s="36">
        <f>'Energie AMS'!AG160-'Energie AME'!AG160</f>
        <v>-12.062815542974718</v>
      </c>
      <c r="AH160" s="36">
        <f>'Energie AMS'!AH160-'Energie AME'!AH160</f>
        <v>-7.7113464071357782</v>
      </c>
      <c r="AI160" s="36">
        <f>'Energie AMS'!AI160-'Energie AME'!AI160</f>
        <v>-3.5918260606726591</v>
      </c>
      <c r="AJ160" s="36">
        <f>'Energie AMS'!AJ160-'Energie AME'!AJ160</f>
        <v>-1.682201157642524</v>
      </c>
      <c r="AK160" s="36">
        <f>'Energie AMS'!AK160-'Energie AME'!AK160</f>
        <v>1.0730998559875218</v>
      </c>
      <c r="AL160" s="36">
        <f>'Energie AMS'!AL160-'Energie AME'!AL160</f>
        <v>5.9357249829558612</v>
      </c>
      <c r="AM160" s="36">
        <f>'Energie AMS'!AM160-'Energie AME'!AM160</f>
        <v>18.623548302982243</v>
      </c>
      <c r="AN160" s="36">
        <f>'Energie AMS'!AN160-'Energie AME'!AN160</f>
        <v>58.028410193348108</v>
      </c>
      <c r="AO160" s="36">
        <f>'Energie AMS'!AO160-'Energie AME'!AO160</f>
        <v>31.058461297149108</v>
      </c>
      <c r="AP160" s="36">
        <f>'Energie AMS'!AP160-'Energie AME'!AP160</f>
        <v>24.485301674530803</v>
      </c>
      <c r="AQ160" s="36">
        <f>'Energie AMS'!AQ160-'Energie AME'!AQ160</f>
        <v>21.996697206402359</v>
      </c>
      <c r="AR160" s="36">
        <f>'Energie AMS'!AR160-'Energie AME'!AR160</f>
        <v>19.390539947132993</v>
      </c>
      <c r="AS160" s="36">
        <f>'Energie AMS'!AS160-'Energie AME'!AS160</f>
        <v>15.266302337176512</v>
      </c>
      <c r="AT160" s="36">
        <f>'Energie AMS'!AT160-'Energie AME'!AT160</f>
        <v>20.918100562490707</v>
      </c>
      <c r="AU160" s="36">
        <f>'Energie AMS'!AU160-'Energie AME'!AU160</f>
        <v>20.332322503960995</v>
      </c>
      <c r="AV160" s="36">
        <f>'Energie AMS'!AV160-'Energie AME'!AV160</f>
        <v>19.801415669374506</v>
      </c>
      <c r="AW160" s="36">
        <f>'Energie AMS'!AW160-'Energie AME'!AW160</f>
        <v>20.093997429572056</v>
      </c>
      <c r="AX160" s="36">
        <f>'Energie AMS'!AX160-'Energie AME'!AX160</f>
        <v>21.06925126438216</v>
      </c>
    </row>
    <row r="161" spans="1:50" x14ac:dyDescent="0.25">
      <c r="A161" s="165"/>
      <c r="B161" s="167"/>
      <c r="C161" t="s">
        <v>158</v>
      </c>
      <c r="D161" s="36">
        <f>'Energie AMS'!D161-'Energie AME'!D161</f>
        <v>0</v>
      </c>
      <c r="E161" s="36">
        <f>'Energie AMS'!E161-'Energie AME'!E161</f>
        <v>0</v>
      </c>
      <c r="F161" s="36">
        <f>'Energie AMS'!F161-'Energie AME'!F161</f>
        <v>0</v>
      </c>
      <c r="G161" s="36">
        <f>'Energie AMS'!G161-'Energie AME'!G161</f>
        <v>0</v>
      </c>
      <c r="H161" s="36">
        <f>'Energie AMS'!H161-'Energie AME'!H161</f>
        <v>0</v>
      </c>
      <c r="I161" s="36">
        <f>'Energie AMS'!I161-'Energie AME'!I161</f>
        <v>0</v>
      </c>
      <c r="J161" s="36">
        <f>'Energie AMS'!J161-'Energie AME'!J161</f>
        <v>0</v>
      </c>
      <c r="K161" s="36">
        <f>'Energie AMS'!K161-'Energie AME'!K161</f>
        <v>0</v>
      </c>
      <c r="L161" s="36">
        <f>'Energie AMS'!L161-'Energie AME'!L161</f>
        <v>0</v>
      </c>
      <c r="M161" s="36">
        <f>'Energie AMS'!M161-'Energie AME'!M161</f>
        <v>0</v>
      </c>
      <c r="N161" s="36">
        <f>'Energie AMS'!N161-'Energie AME'!N161</f>
        <v>0</v>
      </c>
      <c r="O161" s="36">
        <f>'Energie AMS'!O161-'Energie AME'!O161</f>
        <v>0</v>
      </c>
      <c r="P161" s="36">
        <f>'Energie AMS'!P161-'Energie AME'!P161</f>
        <v>0</v>
      </c>
      <c r="Q161" s="36">
        <f>'Energie AMS'!Q161-'Energie AME'!Q161</f>
        <v>0</v>
      </c>
      <c r="R161" s="36">
        <f>'Energie AMS'!R161-'Energie AME'!R161</f>
        <v>0</v>
      </c>
      <c r="S161" s="36">
        <f>'Energie AMS'!S161-'Energie AME'!S161</f>
        <v>0</v>
      </c>
      <c r="T161" s="36">
        <f>'Energie AMS'!T161-'Energie AME'!T161</f>
        <v>0</v>
      </c>
      <c r="U161" s="36">
        <f>'Energie AMS'!U161-'Energie AME'!U161</f>
        <v>0</v>
      </c>
      <c r="V161" s="36">
        <f>'Energie AMS'!V161-'Energie AME'!V161</f>
        <v>0</v>
      </c>
      <c r="W161" s="36">
        <f>'Energie AMS'!W161-'Energie AME'!W161</f>
        <v>2.0819878610614353</v>
      </c>
      <c r="X161" s="36">
        <f>'Energie AMS'!X161-'Energie AME'!X161</f>
        <v>4.8156327977000615</v>
      </c>
      <c r="Y161" s="36">
        <f>'Energie AMS'!Y161-'Energie AME'!Y161</f>
        <v>22.245679932637813</v>
      </c>
      <c r="Z161" s="36">
        <f>'Energie AMS'!Z161-'Energie AME'!Z161</f>
        <v>54.961178615816209</v>
      </c>
      <c r="AA161" s="36">
        <f>'Energie AMS'!AA161-'Energie AME'!AA161</f>
        <v>96.737226861361933</v>
      </c>
      <c r="AB161" s="36">
        <f>'Energie AMS'!AB161-'Energie AME'!AB161</f>
        <v>188.53536962581859</v>
      </c>
      <c r="AC161" s="36">
        <f>'Energie AMS'!AC161-'Energie AME'!AC161</f>
        <v>170.55849486445152</v>
      </c>
      <c r="AD161" s="36">
        <f>'Energie AMS'!AD161-'Energie AME'!AD161</f>
        <v>169.3476644043202</v>
      </c>
      <c r="AE161" s="36">
        <f>'Energie AMS'!AE161-'Energie AME'!AE161</f>
        <v>213.40204313050754</v>
      </c>
      <c r="AF161" s="36">
        <f>'Energie AMS'!AF161-'Energie AME'!AF161</f>
        <v>270.05486525595421</v>
      </c>
      <c r="AG161" s="36">
        <f>'Energie AMS'!AG161-'Energie AME'!AG161</f>
        <v>359.7023606217499</v>
      </c>
      <c r="AH161" s="36">
        <f>'Energie AMS'!AH161-'Energie AME'!AH161</f>
        <v>381.38896084942724</v>
      </c>
      <c r="AI161" s="36">
        <f>'Energie AMS'!AI161-'Energie AME'!AI161</f>
        <v>416.95472729754789</v>
      </c>
      <c r="AJ161" s="36">
        <f>'Energie AMS'!AJ161-'Energie AME'!AJ161</f>
        <v>414.37053140053416</v>
      </c>
      <c r="AK161" s="36">
        <f>'Energie AMS'!AK161-'Energie AME'!AK161</f>
        <v>414.28515512517913</v>
      </c>
      <c r="AL161" s="36">
        <f>'Energie AMS'!AL161-'Energie AME'!AL161</f>
        <v>411.24396228666558</v>
      </c>
      <c r="AM161" s="36">
        <f>'Energie AMS'!AM161-'Energie AME'!AM161</f>
        <v>405.66262224715007</v>
      </c>
      <c r="AN161" s="36">
        <f>'Energie AMS'!AN161-'Energie AME'!AN161</f>
        <v>400.71049717932357</v>
      </c>
      <c r="AO161" s="36">
        <f>'Energie AMS'!AO161-'Energie AME'!AO161</f>
        <v>397.96744273366033</v>
      </c>
      <c r="AP161" s="36">
        <f>'Energie AMS'!AP161-'Energie AME'!AP161</f>
        <v>395.57244787505971</v>
      </c>
      <c r="AQ161" s="36">
        <f>'Energie AMS'!AQ161-'Energie AME'!AQ161</f>
        <v>392.67938583897075</v>
      </c>
      <c r="AR161" s="36">
        <f>'Energie AMS'!AR161-'Energie AME'!AR161</f>
        <v>390.26400023916148</v>
      </c>
      <c r="AS161" s="36">
        <f>'Energie AMS'!AS161-'Energie AME'!AS161</f>
        <v>388.66178679643338</v>
      </c>
      <c r="AT161" s="36">
        <f>'Energie AMS'!AT161-'Energie AME'!AT161</f>
        <v>385.68135178710816</v>
      </c>
      <c r="AU161" s="36">
        <f>'Energie AMS'!AU161-'Energie AME'!AU161</f>
        <v>383.04578861358925</v>
      </c>
      <c r="AV161" s="36">
        <f>'Energie AMS'!AV161-'Energie AME'!AV161</f>
        <v>381.02271673069282</v>
      </c>
      <c r="AW161" s="36">
        <f>'Energie AMS'!AW161-'Energie AME'!AW161</f>
        <v>379.38739515617226</v>
      </c>
      <c r="AX161" s="36">
        <f>'Energie AMS'!AX161-'Energie AME'!AX161</f>
        <v>378.26510403532427</v>
      </c>
    </row>
    <row r="162" spans="1:50" x14ac:dyDescent="0.25">
      <c r="A162" s="165"/>
      <c r="B162" s="167"/>
      <c r="C162" t="s">
        <v>159</v>
      </c>
      <c r="D162" s="36">
        <f>'Energie AMS'!D162-'Energie AME'!D162</f>
        <v>0</v>
      </c>
      <c r="E162" s="36">
        <f>'Energie AMS'!E162-'Energie AME'!E162</f>
        <v>0</v>
      </c>
      <c r="F162" s="36">
        <f>'Energie AMS'!F162-'Energie AME'!F162</f>
        <v>0</v>
      </c>
      <c r="G162" s="36">
        <f>'Energie AMS'!G162-'Energie AME'!G162</f>
        <v>0</v>
      </c>
      <c r="H162" s="36">
        <f>'Energie AMS'!H162-'Energie AME'!H162</f>
        <v>0</v>
      </c>
      <c r="I162" s="36">
        <f>'Energie AMS'!I162-'Energie AME'!I162</f>
        <v>0</v>
      </c>
      <c r="J162" s="36">
        <f>'Energie AMS'!J162-'Energie AME'!J162</f>
        <v>0</v>
      </c>
      <c r="K162" s="36">
        <f>'Energie AMS'!K162-'Energie AME'!K162</f>
        <v>0</v>
      </c>
      <c r="L162" s="36">
        <f>'Energie AMS'!L162-'Energie AME'!L162</f>
        <v>0</v>
      </c>
      <c r="M162" s="36">
        <f>'Energie AMS'!M162-'Energie AME'!M162</f>
        <v>0</v>
      </c>
      <c r="N162" s="36">
        <f>'Energie AMS'!N162-'Energie AME'!N162</f>
        <v>0</v>
      </c>
      <c r="O162" s="36">
        <f>'Energie AMS'!O162-'Energie AME'!O162</f>
        <v>0</v>
      </c>
      <c r="P162" s="36">
        <f>'Energie AMS'!P162-'Energie AME'!P162</f>
        <v>0</v>
      </c>
      <c r="Q162" s="36">
        <f>'Energie AMS'!Q162-'Energie AME'!Q162</f>
        <v>0</v>
      </c>
      <c r="R162" s="36">
        <f>'Energie AMS'!R162-'Energie AME'!R162</f>
        <v>0</v>
      </c>
      <c r="S162" s="36">
        <f>'Energie AMS'!S162-'Energie AME'!S162</f>
        <v>0</v>
      </c>
      <c r="T162" s="36">
        <f>'Energie AMS'!T162-'Energie AME'!T162</f>
        <v>0</v>
      </c>
      <c r="U162" s="36">
        <f>'Energie AMS'!U162-'Energie AME'!U162</f>
        <v>0</v>
      </c>
      <c r="V162" s="36">
        <f>'Energie AMS'!V162-'Energie AME'!V162</f>
        <v>0</v>
      </c>
      <c r="W162" s="36">
        <f>'Energie AMS'!W162-'Energie AME'!W162</f>
        <v>0.76838780073063617</v>
      </c>
      <c r="X162" s="36">
        <f>'Energie AMS'!X162-'Energie AME'!X162</f>
        <v>5.2520114227050954</v>
      </c>
      <c r="Y162" s="36">
        <f>'Energie AMS'!Y162-'Energie AME'!Y162</f>
        <v>12.025469930483368</v>
      </c>
      <c r="Z162" s="36">
        <f>'Energie AMS'!Z162-'Energie AME'!Z162</f>
        <v>15.078579342329135</v>
      </c>
      <c r="AA162" s="36">
        <f>'Energie AMS'!AA162-'Energie AME'!AA162</f>
        <v>15.305983745635928</v>
      </c>
      <c r="AB162" s="36">
        <f>'Energie AMS'!AB162-'Energie AME'!AB162</f>
        <v>15.721386131971684</v>
      </c>
      <c r="AC162" s="36">
        <f>'Energie AMS'!AC162-'Energie AME'!AC162</f>
        <v>14.83170738265656</v>
      </c>
      <c r="AD162" s="36">
        <f>'Energie AMS'!AD162-'Energie AME'!AD162</f>
        <v>14.595947531071175</v>
      </c>
      <c r="AE162" s="36">
        <f>'Energie AMS'!AE162-'Energie AME'!AE162</f>
        <v>12.612330792862622</v>
      </c>
      <c r="AF162" s="36">
        <f>'Energie AMS'!AF162-'Energie AME'!AF162</f>
        <v>11.0251171503389</v>
      </c>
      <c r="AG162" s="36">
        <f>'Energie AMS'!AG162-'Energie AME'!AG162</f>
        <v>9.3895895468390336</v>
      </c>
      <c r="AH162" s="36">
        <f>'Energie AMS'!AH162-'Energie AME'!AH162</f>
        <v>14.198098727811953</v>
      </c>
      <c r="AI162" s="36">
        <f>'Energie AMS'!AI162-'Energie AME'!AI162</f>
        <v>18.839126726634532</v>
      </c>
      <c r="AJ162" s="36">
        <f>'Energie AMS'!AJ162-'Energie AME'!AJ162</f>
        <v>19.248007822967139</v>
      </c>
      <c r="AK162" s="36">
        <f>'Energie AMS'!AK162-'Energie AME'!AK162</f>
        <v>20.486927789655184</v>
      </c>
      <c r="AL162" s="36">
        <f>'Energie AMS'!AL162-'Energie AME'!AL162</f>
        <v>21.468938810706405</v>
      </c>
      <c r="AM162" s="36">
        <f>'Energie AMS'!AM162-'Energie AME'!AM162</f>
        <v>22.332695788241693</v>
      </c>
      <c r="AN162" s="36">
        <f>'Energie AMS'!AN162-'Energie AME'!AN162</f>
        <v>23.617497474040846</v>
      </c>
      <c r="AO162" s="36">
        <f>'Energie AMS'!AO162-'Energie AME'!AO162</f>
        <v>23.832842723673849</v>
      </c>
      <c r="AP162" s="36">
        <f>'Energie AMS'!AP162-'Energie AME'!AP162</f>
        <v>24.089706063880271</v>
      </c>
      <c r="AQ162" s="36">
        <f>'Energie AMS'!AQ162-'Energie AME'!AQ162</f>
        <v>24.323734077348703</v>
      </c>
      <c r="AR162" s="36">
        <f>'Energie AMS'!AR162-'Energie AME'!AR162</f>
        <v>24.569274706720194</v>
      </c>
      <c r="AS162" s="36">
        <f>'Energie AMS'!AS162-'Energie AME'!AS162</f>
        <v>24.855241122602564</v>
      </c>
      <c r="AT162" s="36">
        <f>'Energie AMS'!AT162-'Energie AME'!AT162</f>
        <v>25.637997411245138</v>
      </c>
      <c r="AU162" s="36">
        <f>'Energie AMS'!AU162-'Energie AME'!AU162</f>
        <v>26.36424561791442</v>
      </c>
      <c r="AV162" s="36">
        <f>'Energie AMS'!AV162-'Energie AME'!AV162</f>
        <v>27.09421017121349</v>
      </c>
      <c r="AW162" s="36">
        <f>'Energie AMS'!AW162-'Energie AME'!AW162</f>
        <v>27.831651425138901</v>
      </c>
      <c r="AX162" s="36">
        <f>'Energie AMS'!AX162-'Energie AME'!AX162</f>
        <v>28.587894393941482</v>
      </c>
    </row>
    <row r="163" spans="1:50" x14ac:dyDescent="0.25">
      <c r="A163" s="165"/>
      <c r="B163" s="167"/>
      <c r="C163" t="s">
        <v>160</v>
      </c>
      <c r="D163" s="36">
        <f>'Energie AMS'!D163-'Energie AME'!D163</f>
        <v>0</v>
      </c>
      <c r="E163" s="36">
        <f>'Energie AMS'!E163-'Energie AME'!E163</f>
        <v>0</v>
      </c>
      <c r="F163" s="36">
        <f>'Energie AMS'!F163-'Energie AME'!F163</f>
        <v>0</v>
      </c>
      <c r="G163" s="36">
        <f>'Energie AMS'!G163-'Energie AME'!G163</f>
        <v>0</v>
      </c>
      <c r="H163" s="36">
        <f>'Energie AMS'!H163-'Energie AME'!H163</f>
        <v>0</v>
      </c>
      <c r="I163" s="36">
        <f>'Energie AMS'!I163-'Energie AME'!I163</f>
        <v>0</v>
      </c>
      <c r="J163" s="36">
        <f>'Energie AMS'!J163-'Energie AME'!J163</f>
        <v>0</v>
      </c>
      <c r="K163" s="36">
        <f>'Energie AMS'!K163-'Energie AME'!K163</f>
        <v>0</v>
      </c>
      <c r="L163" s="36">
        <f>'Energie AMS'!L163-'Energie AME'!L163</f>
        <v>0</v>
      </c>
      <c r="M163" s="36">
        <f>'Energie AMS'!M163-'Energie AME'!M163</f>
        <v>0</v>
      </c>
      <c r="N163" s="36">
        <f>'Energie AMS'!N163-'Energie AME'!N163</f>
        <v>0</v>
      </c>
      <c r="O163" s="36">
        <f>'Energie AMS'!O163-'Energie AME'!O163</f>
        <v>0</v>
      </c>
      <c r="P163" s="36">
        <f>'Energie AMS'!P163-'Energie AME'!P163</f>
        <v>0</v>
      </c>
      <c r="Q163" s="36">
        <f>'Energie AMS'!Q163-'Energie AME'!Q163</f>
        <v>0</v>
      </c>
      <c r="R163" s="36">
        <f>'Energie AMS'!R163-'Energie AME'!R163</f>
        <v>0</v>
      </c>
      <c r="S163" s="36">
        <f>'Energie AMS'!S163-'Energie AME'!S163</f>
        <v>0</v>
      </c>
      <c r="T163" s="36">
        <f>'Energie AMS'!T163-'Energie AME'!T163</f>
        <v>0</v>
      </c>
      <c r="U163" s="36">
        <f>'Energie AMS'!U163-'Energie AME'!U163</f>
        <v>0</v>
      </c>
      <c r="V163" s="36">
        <f>'Energie AMS'!V163-'Energie AME'!V163</f>
        <v>0</v>
      </c>
      <c r="W163" s="36">
        <f>'Energie AMS'!W163-'Energie AME'!W163</f>
        <v>1.5520588210105188</v>
      </c>
      <c r="X163" s="36">
        <f>'Energie AMS'!X163-'Energie AME'!X163</f>
        <v>-4.0917886518698197</v>
      </c>
      <c r="Y163" s="36">
        <f>'Energie AMS'!Y163-'Energie AME'!Y163</f>
        <v>-4.1704218700706406</v>
      </c>
      <c r="Z163" s="36">
        <f>'Energie AMS'!Z163-'Energie AME'!Z163</f>
        <v>-5.9449579334991256</v>
      </c>
      <c r="AA163" s="36">
        <f>'Energie AMS'!AA163-'Energie AME'!AA163</f>
        <v>-7.4955823546132763</v>
      </c>
      <c r="AB163" s="36">
        <f>'Energie AMS'!AB163-'Energie AME'!AB163</f>
        <v>-8.3836782384075548</v>
      </c>
      <c r="AC163" s="36">
        <f>'Energie AMS'!AC163-'Energie AME'!AC163</f>
        <v>-10.078686278198518</v>
      </c>
      <c r="AD163" s="36">
        <f>'Energie AMS'!AD163-'Energie AME'!AD163</f>
        <v>-11.408692170244905</v>
      </c>
      <c r="AE163" s="36">
        <f>'Energie AMS'!AE163-'Energie AME'!AE163</f>
        <v>-10.316915027922875</v>
      </c>
      <c r="AF163" s="36">
        <f>'Energie AMS'!AF163-'Energie AME'!AF163</f>
        <v>-9.9263801211772886</v>
      </c>
      <c r="AG163" s="36">
        <f>'Energie AMS'!AG163-'Energie AME'!AG163</f>
        <v>-9.5482167619976224</v>
      </c>
      <c r="AH163" s="36">
        <f>'Energie AMS'!AH163-'Energie AME'!AH163</f>
        <v>-0.34426302865844605</v>
      </c>
      <c r="AI163" s="36">
        <f>'Energie AMS'!AI163-'Energie AME'!AI163</f>
        <v>8.7567097192333563</v>
      </c>
      <c r="AJ163" s="36">
        <f>'Energie AMS'!AJ163-'Energie AME'!AJ163</f>
        <v>9.5844732996172013</v>
      </c>
      <c r="AK163" s="36">
        <f>'Energie AMS'!AK163-'Energie AME'!AK163</f>
        <v>10.527702269371872</v>
      </c>
      <c r="AL163" s="36">
        <f>'Energie AMS'!AL163-'Energie AME'!AL163</f>
        <v>11.213481971635517</v>
      </c>
      <c r="AM163" s="36">
        <f>'Energie AMS'!AM163-'Energie AME'!AM163</f>
        <v>11.820866622288875</v>
      </c>
      <c r="AN163" s="36">
        <f>'Energie AMS'!AN163-'Energie AME'!AN163</f>
        <v>12.910682995609207</v>
      </c>
      <c r="AO163" s="36">
        <f>'Energie AMS'!AO163-'Energie AME'!AO163</f>
        <v>12.889270926406553</v>
      </c>
      <c r="AP163" s="36">
        <f>'Energie AMS'!AP163-'Energie AME'!AP163</f>
        <v>12.952385513749746</v>
      </c>
      <c r="AQ163" s="36">
        <f>'Energie AMS'!AQ163-'Energie AME'!AQ163</f>
        <v>12.996144023443676</v>
      </c>
      <c r="AR163" s="36">
        <f>'Energie AMS'!AR163-'Energie AME'!AR163</f>
        <v>13.028891764328606</v>
      </c>
      <c r="AS163" s="36">
        <f>'Energie AMS'!AS163-'Energie AME'!AS163</f>
        <v>13.082939489537537</v>
      </c>
      <c r="AT163" s="36">
        <f>'Energie AMS'!AT163-'Energie AME'!AT163</f>
        <v>7.5369572145984733</v>
      </c>
      <c r="AU163" s="36">
        <f>'Energie AMS'!AU163-'Energie AME'!AU163</f>
        <v>1.1646625112875881</v>
      </c>
      <c r="AV163" s="36">
        <f>'Energie AMS'!AV163-'Energie AME'!AV163</f>
        <v>-5.2909258597992306</v>
      </c>
      <c r="AW163" s="36">
        <f>'Energie AMS'!AW163-'Energie AME'!AW163</f>
        <v>-11.738019299202989</v>
      </c>
      <c r="AX163" s="36">
        <f>'Energie AMS'!AX163-'Energie AME'!AX163</f>
        <v>-18.237329611878806</v>
      </c>
    </row>
    <row r="164" spans="1:50" x14ac:dyDescent="0.25">
      <c r="A164" s="165"/>
      <c r="B164" s="167"/>
      <c r="C164" t="s">
        <v>237</v>
      </c>
      <c r="D164" s="36">
        <f>'Energie AMS'!D164-'Energie AME'!D164</f>
        <v>0</v>
      </c>
      <c r="E164" s="36">
        <f>'Energie AMS'!E164-'Energie AME'!E164</f>
        <v>0</v>
      </c>
      <c r="F164" s="36">
        <f>'Energie AMS'!F164-'Energie AME'!F164</f>
        <v>0</v>
      </c>
      <c r="G164" s="36">
        <f>'Energie AMS'!G164-'Energie AME'!G164</f>
        <v>0</v>
      </c>
      <c r="H164" s="36">
        <f>'Energie AMS'!H164-'Energie AME'!H164</f>
        <v>0</v>
      </c>
      <c r="I164" s="36">
        <f>'Energie AMS'!I164-'Energie AME'!I164</f>
        <v>0</v>
      </c>
      <c r="J164" s="36">
        <f>'Energie AMS'!J164-'Energie AME'!J164</f>
        <v>0</v>
      </c>
      <c r="K164" s="36">
        <f>'Energie AMS'!K164-'Energie AME'!K164</f>
        <v>0</v>
      </c>
      <c r="L164" s="36">
        <f>'Energie AMS'!L164-'Energie AME'!L164</f>
        <v>0</v>
      </c>
      <c r="M164" s="36">
        <f>'Energie AMS'!M164-'Energie AME'!M164</f>
        <v>0</v>
      </c>
      <c r="N164" s="36">
        <f>'Energie AMS'!N164-'Energie AME'!N164</f>
        <v>0</v>
      </c>
      <c r="O164" s="36">
        <f>'Energie AMS'!O164-'Energie AME'!O164</f>
        <v>0</v>
      </c>
      <c r="P164" s="36">
        <f>'Energie AMS'!P164-'Energie AME'!P164</f>
        <v>0</v>
      </c>
      <c r="Q164" s="36">
        <f>'Energie AMS'!Q164-'Energie AME'!Q164</f>
        <v>0</v>
      </c>
      <c r="R164" s="36">
        <f>'Energie AMS'!R164-'Energie AME'!R164</f>
        <v>0</v>
      </c>
      <c r="S164" s="36">
        <f>'Energie AMS'!S164-'Energie AME'!S164</f>
        <v>0</v>
      </c>
      <c r="T164" s="36">
        <f>'Energie AMS'!T164-'Energie AME'!T164</f>
        <v>0</v>
      </c>
      <c r="U164" s="36">
        <f>'Energie AMS'!U164-'Energie AME'!U164</f>
        <v>0</v>
      </c>
      <c r="V164" s="36">
        <f>'Energie AMS'!V164-'Energie AME'!V164</f>
        <v>0</v>
      </c>
      <c r="W164" s="36">
        <f>'Energie AMS'!W164-'Energie AME'!W164</f>
        <v>0.58137923952814674</v>
      </c>
      <c r="X164" s="36">
        <f>'Energie AMS'!X164-'Energie AME'!X164</f>
        <v>0.48010965902520297</v>
      </c>
      <c r="Y164" s="36">
        <f>'Energie AMS'!Y164-'Energie AME'!Y164</f>
        <v>3.4469608958208937</v>
      </c>
      <c r="Z164" s="36">
        <f>'Energie AMS'!Z164-'Energie AME'!Z164</f>
        <v>6.9931267730898483</v>
      </c>
      <c r="AA164" s="36">
        <f>'Energie AMS'!AA164-'Energie AME'!AA164</f>
        <v>7.4292476579798077</v>
      </c>
      <c r="AB164" s="36">
        <f>'Energie AMS'!AB164-'Energie AME'!AB164</f>
        <v>8.0301639310688415</v>
      </c>
      <c r="AC164" s="36">
        <f>'Energie AMS'!AC164-'Energie AME'!AC164</f>
        <v>8.0169677055079305</v>
      </c>
      <c r="AD164" s="36">
        <f>'Energie AMS'!AD164-'Energie AME'!AD164</f>
        <v>8.4750500298013449</v>
      </c>
      <c r="AE164" s="36">
        <f>'Energie AMS'!AE164-'Energie AME'!AE164</f>
        <v>7.9123659749206325</v>
      </c>
      <c r="AF164" s="36">
        <f>'Energie AMS'!AF164-'Energie AME'!AF164</f>
        <v>7.5158707095367561</v>
      </c>
      <c r="AG164" s="36">
        <f>'Energie AMS'!AG164-'Energie AME'!AG164</f>
        <v>7.170229025850702</v>
      </c>
      <c r="AH164" s="36">
        <f>'Energie AMS'!AH164-'Energie AME'!AH164</f>
        <v>11.4234291165305</v>
      </c>
      <c r="AI164" s="36">
        <f>'Energie AMS'!AI164-'Energie AME'!AI164</f>
        <v>15.649180391926549</v>
      </c>
      <c r="AJ164" s="36">
        <f>'Energie AMS'!AJ164-'Energie AME'!AJ164</f>
        <v>15.900774883191957</v>
      </c>
      <c r="AK164" s="36">
        <f>'Energie AMS'!AK164-'Energie AME'!AK164</f>
        <v>16.642227618551786</v>
      </c>
      <c r="AL164" s="36">
        <f>'Energie AMS'!AL164-'Energie AME'!AL164</f>
        <v>17.256087193319914</v>
      </c>
      <c r="AM164" s="36">
        <f>'Energie AMS'!AM164-'Energie AME'!AM164</f>
        <v>17.704958730559795</v>
      </c>
      <c r="AN164" s="36">
        <f>'Energie AMS'!AN164-'Energie AME'!AN164</f>
        <v>18.738100547758293</v>
      </c>
      <c r="AO164" s="36">
        <f>'Energie AMS'!AO164-'Energie AME'!AO164</f>
        <v>18.955897932393611</v>
      </c>
      <c r="AP164" s="36">
        <f>'Energie AMS'!AP164-'Energie AME'!AP164</f>
        <v>19.319661845310932</v>
      </c>
      <c r="AQ164" s="36">
        <f>'Energie AMS'!AQ164-'Energie AME'!AQ164</f>
        <v>19.68959560648031</v>
      </c>
      <c r="AR164" s="36">
        <f>'Energie AMS'!AR164-'Energie AME'!AR164</f>
        <v>20.053853078602856</v>
      </c>
      <c r="AS164" s="36">
        <f>'Energie AMS'!AS164-'Energie AME'!AS164</f>
        <v>20.430157041122342</v>
      </c>
      <c r="AT164" s="36">
        <f>'Energie AMS'!AT164-'Energie AME'!AT164</f>
        <v>21.09791030980513</v>
      </c>
      <c r="AU164" s="36">
        <f>'Energie AMS'!AU164-'Energie AME'!AU164</f>
        <v>21.64033913927517</v>
      </c>
      <c r="AV164" s="36">
        <f>'Energie AMS'!AV164-'Energie AME'!AV164</f>
        <v>22.204782375693071</v>
      </c>
      <c r="AW164" s="36">
        <f>'Energie AMS'!AW164-'Energie AME'!AW164</f>
        <v>22.812173121030582</v>
      </c>
      <c r="AX164" s="36">
        <f>'Energie AMS'!AX164-'Energie AME'!AX164</f>
        <v>23.469198412044861</v>
      </c>
    </row>
    <row r="165" spans="1:50" x14ac:dyDescent="0.25">
      <c r="A165" s="165"/>
      <c r="B165" s="167"/>
      <c r="C165" t="s">
        <v>161</v>
      </c>
      <c r="D165" s="36">
        <f>'Energie AMS'!D165-'Energie AME'!D165</f>
        <v>0</v>
      </c>
      <c r="E165" s="36">
        <f>'Energie AMS'!E165-'Energie AME'!E165</f>
        <v>0</v>
      </c>
      <c r="F165" s="36">
        <f>'Energie AMS'!F165-'Energie AME'!F165</f>
        <v>0</v>
      </c>
      <c r="G165" s="36">
        <f>'Energie AMS'!G165-'Energie AME'!G165</f>
        <v>0</v>
      </c>
      <c r="H165" s="36">
        <f>'Energie AMS'!H165-'Energie AME'!H165</f>
        <v>0</v>
      </c>
      <c r="I165" s="36">
        <f>'Energie AMS'!I165-'Energie AME'!I165</f>
        <v>0</v>
      </c>
      <c r="J165" s="36">
        <f>'Energie AMS'!J165-'Energie AME'!J165</f>
        <v>0</v>
      </c>
      <c r="K165" s="36">
        <f>'Energie AMS'!K165-'Energie AME'!K165</f>
        <v>0</v>
      </c>
      <c r="L165" s="36">
        <f>'Energie AMS'!L165-'Energie AME'!L165</f>
        <v>0</v>
      </c>
      <c r="M165" s="36">
        <f>'Energie AMS'!M165-'Energie AME'!M165</f>
        <v>0</v>
      </c>
      <c r="N165" s="36">
        <f>'Energie AMS'!N165-'Energie AME'!N165</f>
        <v>0</v>
      </c>
      <c r="O165" s="36">
        <f>'Energie AMS'!O165-'Energie AME'!O165</f>
        <v>0</v>
      </c>
      <c r="P165" s="36">
        <f>'Energie AMS'!P165-'Energie AME'!P165</f>
        <v>0</v>
      </c>
      <c r="Q165" s="36">
        <f>'Energie AMS'!Q165-'Energie AME'!Q165</f>
        <v>0</v>
      </c>
      <c r="R165" s="36">
        <f>'Energie AMS'!R165-'Energie AME'!R165</f>
        <v>0</v>
      </c>
      <c r="S165" s="36">
        <f>'Energie AMS'!S165-'Energie AME'!S165</f>
        <v>0</v>
      </c>
      <c r="T165" s="36">
        <f>'Energie AMS'!T165-'Energie AME'!T165</f>
        <v>0</v>
      </c>
      <c r="U165" s="36">
        <f>'Energie AMS'!U165-'Energie AME'!U165</f>
        <v>0</v>
      </c>
      <c r="V165" s="36">
        <f>'Energie AMS'!V165-'Energie AME'!V165</f>
        <v>0</v>
      </c>
      <c r="W165" s="36">
        <f>'Energie AMS'!W165-'Energie AME'!W165</f>
        <v>0.66786584951213968</v>
      </c>
      <c r="X165" s="36">
        <f>'Energie AMS'!X165-'Energie AME'!X165</f>
        <v>1.3594399101740748</v>
      </c>
      <c r="Y165" s="36">
        <f>'Energie AMS'!Y165-'Energie AME'!Y165</f>
        <v>2.7484129184225594</v>
      </c>
      <c r="Z165" s="36">
        <f>'Energie AMS'!Z165-'Energie AME'!Z165</f>
        <v>6.5641105045012154</v>
      </c>
      <c r="AA165" s="36">
        <f>'Energie AMS'!AA165-'Energie AME'!AA165</f>
        <v>7.7665170751449324</v>
      </c>
      <c r="AB165" s="36">
        <f>'Energie AMS'!AB165-'Energie AME'!AB165</f>
        <v>9.4340088834080262</v>
      </c>
      <c r="AC165" s="36">
        <f>'Energie AMS'!AC165-'Energie AME'!AC165</f>
        <v>10.296192550741111</v>
      </c>
      <c r="AD165" s="36">
        <f>'Energie AMS'!AD165-'Energie AME'!AD165</f>
        <v>11.686348566941049</v>
      </c>
      <c r="AE165" s="36">
        <f>'Energie AMS'!AE165-'Energie AME'!AE165</f>
        <v>10.79955416823141</v>
      </c>
      <c r="AF165" s="36">
        <f>'Energie AMS'!AF165-'Energie AME'!AF165</f>
        <v>11.082660182421051</v>
      </c>
      <c r="AG165" s="36">
        <f>'Energie AMS'!AG165-'Energie AME'!AG165</f>
        <v>11.405406330943208</v>
      </c>
      <c r="AH165" s="36">
        <f>'Energie AMS'!AH165-'Energie AME'!AH165</f>
        <v>21.079010804453304</v>
      </c>
      <c r="AI165" s="36">
        <f>'Energie AMS'!AI165-'Energie AME'!AI165</f>
        <v>31.325822196286907</v>
      </c>
      <c r="AJ165" s="36">
        <f>'Energie AMS'!AJ165-'Energie AME'!AJ165</f>
        <v>31.831586199404654</v>
      </c>
      <c r="AK165" s="36">
        <f>'Energie AMS'!AK165-'Energie AME'!AK165</f>
        <v>32.703279006765541</v>
      </c>
      <c r="AL165" s="36">
        <f>'Energie AMS'!AL165-'Energie AME'!AL165</f>
        <v>33.423511859364481</v>
      </c>
      <c r="AM165" s="36">
        <f>'Energie AMS'!AM165-'Energie AME'!AM165</f>
        <v>34.647278810117427</v>
      </c>
      <c r="AN165" s="36">
        <f>'Energie AMS'!AN165-'Energie AME'!AN165</f>
        <v>36.276911057595868</v>
      </c>
      <c r="AO165" s="36">
        <f>'Energie AMS'!AO165-'Energie AME'!AO165</f>
        <v>36.801632393927633</v>
      </c>
      <c r="AP165" s="36">
        <f>'Energie AMS'!AP165-'Energie AME'!AP165</f>
        <v>37.606102818867413</v>
      </c>
      <c r="AQ165" s="36">
        <f>'Energie AMS'!AQ165-'Energie AME'!AQ165</f>
        <v>38.417551381635889</v>
      </c>
      <c r="AR165" s="36">
        <f>'Energie AMS'!AR165-'Energie AME'!AR165</f>
        <v>39.226269680198953</v>
      </c>
      <c r="AS165" s="36">
        <f>'Energie AMS'!AS165-'Energie AME'!AS165</f>
        <v>40.131823693074239</v>
      </c>
      <c r="AT165" s="36">
        <f>'Energie AMS'!AT165-'Energie AME'!AT165</f>
        <v>41.727316010694267</v>
      </c>
      <c r="AU165" s="36">
        <f>'Energie AMS'!AU165-'Energie AME'!AU165</f>
        <v>43.038671067114961</v>
      </c>
      <c r="AV165" s="36">
        <f>'Energie AMS'!AV165-'Energie AME'!AV165</f>
        <v>44.354075506631631</v>
      </c>
      <c r="AW165" s="36">
        <f>'Energie AMS'!AW165-'Energie AME'!AW165</f>
        <v>45.710265616594768</v>
      </c>
      <c r="AX165" s="36">
        <f>'Energie AMS'!AX165-'Energie AME'!AX165</f>
        <v>47.117969253440521</v>
      </c>
    </row>
    <row r="166" spans="1:50" x14ac:dyDescent="0.25">
      <c r="A166" s="165"/>
      <c r="B166" s="168" t="s">
        <v>313</v>
      </c>
      <c r="C166" t="s">
        <v>162</v>
      </c>
      <c r="D166" s="36">
        <f>'Energie AMS'!D166-'Energie AME'!D166</f>
        <v>0</v>
      </c>
      <c r="E166" s="36">
        <f>'Energie AMS'!E166-'Energie AME'!E166</f>
        <v>0</v>
      </c>
      <c r="F166" s="36">
        <f>'Energie AMS'!F166-'Energie AME'!F166</f>
        <v>0</v>
      </c>
      <c r="G166" s="36">
        <f>'Energie AMS'!G166-'Energie AME'!G166</f>
        <v>0</v>
      </c>
      <c r="H166" s="36">
        <f>'Energie AMS'!H166-'Energie AME'!H166</f>
        <v>0</v>
      </c>
      <c r="I166" s="36">
        <f>'Energie AMS'!I166-'Energie AME'!I166</f>
        <v>0</v>
      </c>
      <c r="J166" s="36">
        <f>'Energie AMS'!J166-'Energie AME'!J166</f>
        <v>0</v>
      </c>
      <c r="K166" s="36">
        <f>'Energie AMS'!K166-'Energie AME'!K166</f>
        <v>0</v>
      </c>
      <c r="L166" s="36">
        <f>'Energie AMS'!L166-'Energie AME'!L166</f>
        <v>0</v>
      </c>
      <c r="M166" s="36">
        <f>'Energie AMS'!M166-'Energie AME'!M166</f>
        <v>0</v>
      </c>
      <c r="N166" s="36">
        <f>'Energie AMS'!N166-'Energie AME'!N166</f>
        <v>0</v>
      </c>
      <c r="O166" s="36">
        <f>'Energie AMS'!O166-'Energie AME'!O166</f>
        <v>0</v>
      </c>
      <c r="P166" s="36">
        <f>'Energie AMS'!P166-'Energie AME'!P166</f>
        <v>0</v>
      </c>
      <c r="Q166" s="36">
        <f>'Energie AMS'!Q166-'Energie AME'!Q166</f>
        <v>0</v>
      </c>
      <c r="R166" s="36">
        <f>'Energie AMS'!R166-'Energie AME'!R166</f>
        <v>0</v>
      </c>
      <c r="S166" s="36">
        <f>'Energie AMS'!S166-'Energie AME'!S166</f>
        <v>0</v>
      </c>
      <c r="T166" s="36">
        <f>'Energie AMS'!T166-'Energie AME'!T166</f>
        <v>0</v>
      </c>
      <c r="U166" s="36">
        <f>'Energie AMS'!U166-'Energie AME'!U166</f>
        <v>0</v>
      </c>
      <c r="V166" s="36">
        <f>'Energie AMS'!V166-'Energie AME'!V166</f>
        <v>0</v>
      </c>
      <c r="W166" s="36">
        <f>'Energie AMS'!W166-'Energie AME'!W166</f>
        <v>-0.58812989023996209</v>
      </c>
      <c r="X166" s="36">
        <f>'Energie AMS'!X166-'Energie AME'!X166</f>
        <v>1.2922092949698722</v>
      </c>
      <c r="Y166" s="36">
        <f>'Energie AMS'!Y166-'Energie AME'!Y166</f>
        <v>4.8560604908662128</v>
      </c>
      <c r="Z166" s="36">
        <f>'Energie AMS'!Z166-'Energie AME'!Z166</f>
        <v>7.8588716316033143</v>
      </c>
      <c r="AA166" s="36">
        <f>'Energie AMS'!AA166-'Energie AME'!AA166</f>
        <v>7.814181020973237</v>
      </c>
      <c r="AB166" s="36">
        <f>'Energie AMS'!AB166-'Energie AME'!AB166</f>
        <v>7.8496302609177135</v>
      </c>
      <c r="AC166" s="36">
        <f>'Energie AMS'!AC166-'Energie AME'!AC166</f>
        <v>7.2805727093694017</v>
      </c>
      <c r="AD166" s="36">
        <f>'Energie AMS'!AD166-'Energie AME'!AD166</f>
        <v>7.1222832256777835</v>
      </c>
      <c r="AE166" s="36">
        <f>'Energie AMS'!AE166-'Energie AME'!AE166</f>
        <v>6.6926888658270016</v>
      </c>
      <c r="AF166" s="36">
        <f>'Energie AMS'!AF166-'Energie AME'!AF166</f>
        <v>6.3465376974047913</v>
      </c>
      <c r="AG166" s="36">
        <f>'Energie AMS'!AG166-'Energie AME'!AG166</f>
        <v>6.2294196897898786</v>
      </c>
      <c r="AH166" s="36">
        <f>'Energie AMS'!AH166-'Energie AME'!AH166</f>
        <v>6.0144964061102471</v>
      </c>
      <c r="AI166" s="36">
        <f>'Energie AMS'!AI166-'Energie AME'!AI166</f>
        <v>5.9401546170331727</v>
      </c>
      <c r="AJ166" s="36">
        <f>'Energie AMS'!AJ166-'Energie AME'!AJ166</f>
        <v>6.1397204759041983</v>
      </c>
      <c r="AK166" s="36">
        <f>'Energie AMS'!AK166-'Energie AME'!AK166</f>
        <v>6.5982380025265357</v>
      </c>
      <c r="AL166" s="36">
        <f>'Energie AMS'!AL166-'Energie AME'!AL166</f>
        <v>7.076875503268532</v>
      </c>
      <c r="AM166" s="36">
        <f>'Energie AMS'!AM166-'Energie AME'!AM166</f>
        <v>5.8413916820349314</v>
      </c>
      <c r="AN166" s="36">
        <f>'Energie AMS'!AN166-'Energie AME'!AN166</f>
        <v>5.8723499663421848</v>
      </c>
      <c r="AO166" s="36">
        <f>'Energie AMS'!AO166-'Energie AME'!AO166</f>
        <v>7.1385912669186666</v>
      </c>
      <c r="AP166" s="36">
        <f>'Energie AMS'!AP166-'Energie AME'!AP166</f>
        <v>8.3111169126671456</v>
      </c>
      <c r="AQ166" s="36">
        <f>'Energie AMS'!AQ166-'Energie AME'!AQ166</f>
        <v>9.9282051649793956</v>
      </c>
      <c r="AR166" s="36">
        <f>'Energie AMS'!AR166-'Energie AME'!AR166</f>
        <v>12.222958064135284</v>
      </c>
      <c r="AS166" s="36">
        <f>'Energie AMS'!AS166-'Energie AME'!AS166</f>
        <v>15.578749538527049</v>
      </c>
      <c r="AT166" s="36">
        <f>'Energie AMS'!AT166-'Energie AME'!AT166</f>
        <v>13.839990538515345</v>
      </c>
      <c r="AU166" s="36">
        <f>'Energie AMS'!AU166-'Energie AME'!AU166</f>
        <v>13.004936360283885</v>
      </c>
      <c r="AV166" s="36">
        <f>'Energie AMS'!AV166-'Energie AME'!AV166</f>
        <v>12.342223384375743</v>
      </c>
      <c r="AW166" s="36">
        <f>'Energie AMS'!AW166-'Energie AME'!AW166</f>
        <v>11.731402907880629</v>
      </c>
      <c r="AX166" s="36">
        <f>'Energie AMS'!AX166-'Energie AME'!AX166</f>
        <v>11.127358496820058</v>
      </c>
    </row>
    <row r="167" spans="1:50" x14ac:dyDescent="0.25">
      <c r="A167" s="165"/>
      <c r="B167" s="168"/>
      <c r="C167" t="s">
        <v>163</v>
      </c>
      <c r="D167" s="36">
        <f>'Energie AMS'!D167-'Energie AME'!D167</f>
        <v>0</v>
      </c>
      <c r="E167" s="36">
        <f>'Energie AMS'!E167-'Energie AME'!E167</f>
        <v>0</v>
      </c>
      <c r="F167" s="36">
        <f>'Energie AMS'!F167-'Energie AME'!F167</f>
        <v>0</v>
      </c>
      <c r="G167" s="36">
        <f>'Energie AMS'!G167-'Energie AME'!G167</f>
        <v>0</v>
      </c>
      <c r="H167" s="36">
        <f>'Energie AMS'!H167-'Energie AME'!H167</f>
        <v>0</v>
      </c>
      <c r="I167" s="36">
        <f>'Energie AMS'!I167-'Energie AME'!I167</f>
        <v>0</v>
      </c>
      <c r="J167" s="36">
        <f>'Energie AMS'!J167-'Energie AME'!J167</f>
        <v>0</v>
      </c>
      <c r="K167" s="36">
        <f>'Energie AMS'!K167-'Energie AME'!K167</f>
        <v>0</v>
      </c>
      <c r="L167" s="36">
        <f>'Energie AMS'!L167-'Energie AME'!L167</f>
        <v>0</v>
      </c>
      <c r="M167" s="36">
        <f>'Energie AMS'!M167-'Energie AME'!M167</f>
        <v>0</v>
      </c>
      <c r="N167" s="36">
        <f>'Energie AMS'!N167-'Energie AME'!N167</f>
        <v>0</v>
      </c>
      <c r="O167" s="36">
        <f>'Energie AMS'!O167-'Energie AME'!O167</f>
        <v>0</v>
      </c>
      <c r="P167" s="36">
        <f>'Energie AMS'!P167-'Energie AME'!P167</f>
        <v>0</v>
      </c>
      <c r="Q167" s="36">
        <f>'Energie AMS'!Q167-'Energie AME'!Q167</f>
        <v>0</v>
      </c>
      <c r="R167" s="36">
        <f>'Energie AMS'!R167-'Energie AME'!R167</f>
        <v>0</v>
      </c>
      <c r="S167" s="36">
        <f>'Energie AMS'!S167-'Energie AME'!S167</f>
        <v>0</v>
      </c>
      <c r="T167" s="36">
        <f>'Energie AMS'!T167-'Energie AME'!T167</f>
        <v>0</v>
      </c>
      <c r="U167" s="36">
        <f>'Energie AMS'!U167-'Energie AME'!U167</f>
        <v>0</v>
      </c>
      <c r="V167" s="36">
        <f>'Energie AMS'!V167-'Energie AME'!V167</f>
        <v>0</v>
      </c>
      <c r="W167" s="36">
        <f>'Energie AMS'!W167-'Energie AME'!W167</f>
        <v>0.19618166701710393</v>
      </c>
      <c r="X167" s="36">
        <f>'Energie AMS'!X167-'Energie AME'!X167</f>
        <v>1.4320340347934248</v>
      </c>
      <c r="Y167" s="36">
        <f>'Energie AMS'!Y167-'Energie AME'!Y167</f>
        <v>4.3132559511198245</v>
      </c>
      <c r="Z167" s="36">
        <f>'Energie AMS'!Z167-'Energie AME'!Z167</f>
        <v>7.2781411177509412</v>
      </c>
      <c r="AA167" s="36">
        <f>'Energie AMS'!AA167-'Energie AME'!AA167</f>
        <v>7.3119413323393054</v>
      </c>
      <c r="AB167" s="36">
        <f>'Energie AMS'!AB167-'Energie AME'!AB167</f>
        <v>7.5083184480522469</v>
      </c>
      <c r="AC167" s="36">
        <f>'Energie AMS'!AC167-'Energie AME'!AC167</f>
        <v>7.2416863541111276</v>
      </c>
      <c r="AD167" s="36">
        <f>'Energie AMS'!AD167-'Energie AME'!AD167</f>
        <v>7.3688564025520868</v>
      </c>
      <c r="AE167" s="36">
        <f>'Energie AMS'!AE167-'Energie AME'!AE167</f>
        <v>6.6335090969472041</v>
      </c>
      <c r="AF167" s="36">
        <f>'Energie AMS'!AF167-'Energie AME'!AF167</f>
        <v>6.3045576231598091</v>
      </c>
      <c r="AG167" s="36">
        <f>'Energie AMS'!AG167-'Energie AME'!AG167</f>
        <v>6.0923167719871678</v>
      </c>
      <c r="AH167" s="36">
        <f>'Energie AMS'!AH167-'Energie AME'!AH167</f>
        <v>6.4417671924246491</v>
      </c>
      <c r="AI167" s="36">
        <f>'Energie AMS'!AI167-'Energie AME'!AI167</f>
        <v>6.3105322651808429</v>
      </c>
      <c r="AJ167" s="36">
        <f>'Energie AMS'!AJ167-'Energie AME'!AJ167</f>
        <v>6.079083923215677</v>
      </c>
      <c r="AK167" s="36">
        <f>'Energie AMS'!AK167-'Energie AME'!AK167</f>
        <v>6.1050619578572771</v>
      </c>
      <c r="AL167" s="36">
        <f>'Energie AMS'!AL167-'Energie AME'!AL167</f>
        <v>6.0075756001928866</v>
      </c>
      <c r="AM167" s="36">
        <f>'Energie AMS'!AM167-'Energie AME'!AM167</f>
        <v>7.3311392898555354</v>
      </c>
      <c r="AN167" s="36">
        <f>'Energie AMS'!AN167-'Energie AME'!AN167</f>
        <v>8.5531460341063088</v>
      </c>
      <c r="AO167" s="36">
        <f>'Energie AMS'!AO167-'Energie AME'!AO167</f>
        <v>6.7847048201492619</v>
      </c>
      <c r="AP167" s="36">
        <f>'Energie AMS'!AP167-'Energie AME'!AP167</f>
        <v>6.284551993250119</v>
      </c>
      <c r="AQ167" s="36">
        <f>'Energie AMS'!AQ167-'Energie AME'!AQ167</f>
        <v>6.1265222004133371</v>
      </c>
      <c r="AR167" s="36">
        <f>'Energie AMS'!AR167-'Energie AME'!AR167</f>
        <v>5.9873028071031094</v>
      </c>
      <c r="AS167" s="36">
        <f>'Energie AMS'!AS167-'Energie AME'!AS167</f>
        <v>5.7578931645404481</v>
      </c>
      <c r="AT167" s="36">
        <f>'Energie AMS'!AT167-'Energie AME'!AT167</f>
        <v>7.0056534430418118</v>
      </c>
      <c r="AU167" s="36">
        <f>'Energie AMS'!AU167-'Energie AME'!AU167</f>
        <v>7.6768793040515888</v>
      </c>
      <c r="AV167" s="36">
        <f>'Energie AMS'!AV167-'Energie AME'!AV167</f>
        <v>8.2848881914328203</v>
      </c>
      <c r="AW167" s="36">
        <f>'Energie AMS'!AW167-'Energie AME'!AW167</f>
        <v>9.0350807148913646</v>
      </c>
      <c r="AX167" s="36">
        <f>'Energie AMS'!AX167-'Energie AME'!AX167</f>
        <v>9.9789463091225379</v>
      </c>
    </row>
    <row r="168" spans="1:50" x14ac:dyDescent="0.25">
      <c r="A168" s="165"/>
      <c r="B168" s="168"/>
      <c r="C168" t="s">
        <v>164</v>
      </c>
      <c r="D168" s="36">
        <f>'Energie AMS'!D168-'Energie AME'!D168</f>
        <v>0</v>
      </c>
      <c r="E168" s="36">
        <f>'Energie AMS'!E168-'Energie AME'!E168</f>
        <v>0</v>
      </c>
      <c r="F168" s="36">
        <f>'Energie AMS'!F168-'Energie AME'!F168</f>
        <v>0</v>
      </c>
      <c r="G168" s="36">
        <f>'Energie AMS'!G168-'Energie AME'!G168</f>
        <v>0</v>
      </c>
      <c r="H168" s="36">
        <f>'Energie AMS'!H168-'Energie AME'!H168</f>
        <v>0</v>
      </c>
      <c r="I168" s="36">
        <f>'Energie AMS'!I168-'Energie AME'!I168</f>
        <v>0</v>
      </c>
      <c r="J168" s="36">
        <f>'Energie AMS'!J168-'Energie AME'!J168</f>
        <v>0</v>
      </c>
      <c r="K168" s="36">
        <f>'Energie AMS'!K168-'Energie AME'!K168</f>
        <v>0</v>
      </c>
      <c r="L168" s="36">
        <f>'Energie AMS'!L168-'Energie AME'!L168</f>
        <v>0</v>
      </c>
      <c r="M168" s="36">
        <f>'Energie AMS'!M168-'Energie AME'!M168</f>
        <v>0</v>
      </c>
      <c r="N168" s="36">
        <f>'Energie AMS'!N168-'Energie AME'!N168</f>
        <v>0</v>
      </c>
      <c r="O168" s="36">
        <f>'Energie AMS'!O168-'Energie AME'!O168</f>
        <v>0</v>
      </c>
      <c r="P168" s="36">
        <f>'Energie AMS'!P168-'Energie AME'!P168</f>
        <v>0</v>
      </c>
      <c r="Q168" s="36">
        <f>'Energie AMS'!Q168-'Energie AME'!Q168</f>
        <v>0</v>
      </c>
      <c r="R168" s="36">
        <f>'Energie AMS'!R168-'Energie AME'!R168</f>
        <v>0</v>
      </c>
      <c r="S168" s="36">
        <f>'Energie AMS'!S168-'Energie AME'!S168</f>
        <v>0</v>
      </c>
      <c r="T168" s="36">
        <f>'Energie AMS'!T168-'Energie AME'!T168</f>
        <v>0</v>
      </c>
      <c r="U168" s="36">
        <f>'Energie AMS'!U168-'Energie AME'!U168</f>
        <v>0</v>
      </c>
      <c r="V168" s="36">
        <f>'Energie AMS'!V168-'Energie AME'!V168</f>
        <v>0</v>
      </c>
      <c r="W168" s="36">
        <f>'Energie AMS'!W168-'Energie AME'!W168</f>
        <v>-0.18437315585153868</v>
      </c>
      <c r="X168" s="36">
        <f>'Energie AMS'!X168-'Energie AME'!X168</f>
        <v>-7.9381497070637863</v>
      </c>
      <c r="Y168" s="36">
        <f>'Energie AMS'!Y168-'Energie AME'!Y168</f>
        <v>-13.583637774136818</v>
      </c>
      <c r="Z168" s="36">
        <f>'Energie AMS'!Z168-'Energie AME'!Z168</f>
        <v>-3.7710045067157409</v>
      </c>
      <c r="AA168" s="36">
        <f>'Energie AMS'!AA168-'Energie AME'!AA168</f>
        <v>-0.79770635049324312</v>
      </c>
      <c r="AB168" s="36">
        <f>'Energie AMS'!AB168-'Energie AME'!AB168</f>
        <v>9.9895267800050647E-2</v>
      </c>
      <c r="AC168" s="36">
        <f>'Energie AMS'!AC168-'Energie AME'!AC168</f>
        <v>-0.29169092236713112</v>
      </c>
      <c r="AD168" s="36">
        <f>'Energie AMS'!AD168-'Energie AME'!AD168</f>
        <v>-1.0897552611618337</v>
      </c>
      <c r="AE168" s="36">
        <f>'Energie AMS'!AE168-'Energie AME'!AE168</f>
        <v>-2.9868051004640108</v>
      </c>
      <c r="AF168" s="36">
        <f>'Energie AMS'!AF168-'Energie AME'!AF168</f>
        <v>-3.2607472445448522</v>
      </c>
      <c r="AG168" s="36">
        <f>'Energie AMS'!AG168-'Energie AME'!AG168</f>
        <v>-3.065124921850007</v>
      </c>
      <c r="AH168" s="36">
        <f>'Energie AMS'!AH168-'Energie AME'!AH168</f>
        <v>-2.2151958017808653</v>
      </c>
      <c r="AI168" s="36">
        <f>'Energie AMS'!AI168-'Energie AME'!AI168</f>
        <v>-2.2128041397115794</v>
      </c>
      <c r="AJ168" s="36">
        <f>'Energie AMS'!AJ168-'Energie AME'!AJ168</f>
        <v>-2.5690949118271291</v>
      </c>
      <c r="AK168" s="36">
        <f>'Energie AMS'!AK168-'Energie AME'!AK168</f>
        <v>-2.5387755113277422</v>
      </c>
      <c r="AL168" s="36">
        <f>'Energie AMS'!AL168-'Energie AME'!AL168</f>
        <v>-2.5627068562485533</v>
      </c>
      <c r="AM168" s="36">
        <f>'Energie AMS'!AM168-'Energie AME'!AM168</f>
        <v>-1.2742015201598278</v>
      </c>
      <c r="AN168" s="36">
        <f>'Energie AMS'!AN168-'Energie AME'!AN168</f>
        <v>-0.4297499230819497</v>
      </c>
      <c r="AO168" s="36">
        <f>'Energie AMS'!AO168-'Energie AME'!AO168</f>
        <v>-1.7091226229405265</v>
      </c>
      <c r="AP168" s="36">
        <f>'Energie AMS'!AP168-'Energie AME'!AP168</f>
        <v>-2.0963537920715041</v>
      </c>
      <c r="AQ168" s="36">
        <f>'Energie AMS'!AQ168-'Energie AME'!AQ168</f>
        <v>-2.0789860031822016</v>
      </c>
      <c r="AR168" s="36">
        <f>'Energie AMS'!AR168-'Energie AME'!AR168</f>
        <v>-1.9555620363761719</v>
      </c>
      <c r="AS168" s="36">
        <f>'Energie AMS'!AS168-'Energie AME'!AS168</f>
        <v>-1.868819383530905</v>
      </c>
      <c r="AT168" s="36">
        <f>'Energie AMS'!AT168-'Energie AME'!AT168</f>
        <v>-1.1140741861145855</v>
      </c>
      <c r="AU168" s="36">
        <f>'Energie AMS'!AU168-'Energie AME'!AU168</f>
        <v>-0.77814985361911937</v>
      </c>
      <c r="AV168" s="36">
        <f>'Energie AMS'!AV168-'Energie AME'!AV168</f>
        <v>-0.67017230723569554</v>
      </c>
      <c r="AW168" s="36">
        <f>'Energie AMS'!AW168-'Energie AME'!AW168</f>
        <v>-0.63862708169999394</v>
      </c>
      <c r="AX168" s="36">
        <f>'Energie AMS'!AX168-'Energie AME'!AX168</f>
        <v>-0.60719758903644561</v>
      </c>
    </row>
    <row r="169" spans="1:50" x14ac:dyDescent="0.25">
      <c r="A169" s="165"/>
      <c r="B169" s="168"/>
      <c r="C169" t="s">
        <v>165</v>
      </c>
      <c r="D169" s="36">
        <f>'Energie AMS'!D169-'Energie AME'!D169</f>
        <v>0</v>
      </c>
      <c r="E169" s="36">
        <f>'Energie AMS'!E169-'Energie AME'!E169</f>
        <v>0</v>
      </c>
      <c r="F169" s="36">
        <f>'Energie AMS'!F169-'Energie AME'!F169</f>
        <v>0</v>
      </c>
      <c r="G169" s="36">
        <f>'Energie AMS'!G169-'Energie AME'!G169</f>
        <v>0</v>
      </c>
      <c r="H169" s="36">
        <f>'Energie AMS'!H169-'Energie AME'!H169</f>
        <v>0</v>
      </c>
      <c r="I169" s="36">
        <f>'Energie AMS'!I169-'Energie AME'!I169</f>
        <v>0</v>
      </c>
      <c r="J169" s="36">
        <f>'Energie AMS'!J169-'Energie AME'!J169</f>
        <v>0</v>
      </c>
      <c r="K169" s="36">
        <f>'Energie AMS'!K169-'Energie AME'!K169</f>
        <v>0</v>
      </c>
      <c r="L169" s="36">
        <f>'Energie AMS'!L169-'Energie AME'!L169</f>
        <v>0</v>
      </c>
      <c r="M169" s="36">
        <f>'Energie AMS'!M169-'Energie AME'!M169</f>
        <v>0</v>
      </c>
      <c r="N169" s="36">
        <f>'Energie AMS'!N169-'Energie AME'!N169</f>
        <v>0</v>
      </c>
      <c r="O169" s="36">
        <f>'Energie AMS'!O169-'Energie AME'!O169</f>
        <v>0</v>
      </c>
      <c r="P169" s="36">
        <f>'Energie AMS'!P169-'Energie AME'!P169</f>
        <v>0</v>
      </c>
      <c r="Q169" s="36">
        <f>'Energie AMS'!Q169-'Energie AME'!Q169</f>
        <v>0</v>
      </c>
      <c r="R169" s="36">
        <f>'Energie AMS'!R169-'Energie AME'!R169</f>
        <v>0</v>
      </c>
      <c r="S169" s="36">
        <f>'Energie AMS'!S169-'Energie AME'!S169</f>
        <v>0</v>
      </c>
      <c r="T169" s="36">
        <f>'Energie AMS'!T169-'Energie AME'!T169</f>
        <v>0</v>
      </c>
      <c r="U169" s="36">
        <f>'Energie AMS'!U169-'Energie AME'!U169</f>
        <v>0</v>
      </c>
      <c r="V169" s="36">
        <f>'Energie AMS'!V169-'Energie AME'!V169</f>
        <v>0</v>
      </c>
      <c r="W169" s="36">
        <f>'Energie AMS'!W169-'Energie AME'!W169</f>
        <v>-0.12801643805943641</v>
      </c>
      <c r="X169" s="36">
        <f>'Energie AMS'!X169-'Energie AME'!X169</f>
        <v>-0.53049246219076096</v>
      </c>
      <c r="Y169" s="36">
        <f>'Energie AMS'!Y169-'Energie AME'!Y169</f>
        <v>0.35688384109153048</v>
      </c>
      <c r="Z169" s="36">
        <f>'Energie AMS'!Z169-'Energie AME'!Z169</f>
        <v>3.6668556453266277</v>
      </c>
      <c r="AA169" s="36">
        <f>'Energie AMS'!AA169-'Energie AME'!AA169</f>
        <v>3.5381437409847329</v>
      </c>
      <c r="AB169" s="36">
        <f>'Energie AMS'!AB169-'Energie AME'!AB169</f>
        <v>3.3942071613290636</v>
      </c>
      <c r="AC169" s="36">
        <f>'Energie AMS'!AC169-'Energie AME'!AC169</f>
        <v>2.7725920844426462</v>
      </c>
      <c r="AD169" s="36">
        <f>'Energie AMS'!AD169-'Energie AME'!AD169</f>
        <v>2.533687860763191</v>
      </c>
      <c r="AE169" s="36">
        <f>'Energie AMS'!AE169-'Energie AME'!AE169</f>
        <v>1.7691677818646205</v>
      </c>
      <c r="AF169" s="36">
        <f>'Energie AMS'!AF169-'Energie AME'!AF169</f>
        <v>1.2850927978918492</v>
      </c>
      <c r="AG169" s="36">
        <f>'Energie AMS'!AG169-'Energie AME'!AG169</f>
        <v>0.93815713450977611</v>
      </c>
      <c r="AH169" s="36">
        <f>'Energie AMS'!AH169-'Energie AME'!AH169</f>
        <v>0.97055262910124185</v>
      </c>
      <c r="AI169" s="36">
        <f>'Energie AMS'!AI169-'Energie AME'!AI169</f>
        <v>0.6124320300137498</v>
      </c>
      <c r="AJ169" s="36">
        <f>'Energie AMS'!AJ169-'Energie AME'!AJ169</f>
        <v>0.20999747838959948</v>
      </c>
      <c r="AK169" s="36">
        <f>'Energie AMS'!AK169-'Energie AME'!AK169</f>
        <v>3.8373057211604333E-2</v>
      </c>
      <c r="AL169" s="36">
        <f>'Energie AMS'!AL169-'Energie AME'!AL169</f>
        <v>-0.23756035133394704</v>
      </c>
      <c r="AM169" s="36">
        <f>'Energie AMS'!AM169-'Energie AME'!AM169</f>
        <v>0.53540741166905192</v>
      </c>
      <c r="AN169" s="36">
        <f>'Energie AMS'!AN169-'Energie AME'!AN169</f>
        <v>1.3734350353100275</v>
      </c>
      <c r="AO169" s="36">
        <f>'Energie AMS'!AO169-'Energie AME'!AO169</f>
        <v>0.24951215921448622</v>
      </c>
      <c r="AP169" s="36">
        <f>'Energie AMS'!AP169-'Energie AME'!AP169</f>
        <v>-0.11674227529629633</v>
      </c>
      <c r="AQ169" s="36">
        <f>'Energie AMS'!AQ169-'Energie AME'!AQ169</f>
        <v>-0.21246318040130063</v>
      </c>
      <c r="AR169" s="36">
        <f>'Energie AMS'!AR169-'Energie AME'!AR169</f>
        <v>-0.27629216832601955</v>
      </c>
      <c r="AS169" s="36">
        <f>'Energie AMS'!AS169-'Energie AME'!AS169</f>
        <v>-0.39433803374252818</v>
      </c>
      <c r="AT169" s="36">
        <f>'Energie AMS'!AT169-'Energie AME'!AT169</f>
        <v>0.11434825470547239</v>
      </c>
      <c r="AU169" s="36">
        <f>'Energie AMS'!AU169-'Energie AME'!AU169</f>
        <v>0.18255307155733291</v>
      </c>
      <c r="AV169" s="36">
        <f>'Energie AMS'!AV169-'Energie AME'!AV169</f>
        <v>0.12449654304819546</v>
      </c>
      <c r="AW169" s="36">
        <f>'Energie AMS'!AW169-'Energie AME'!AW169</f>
        <v>0.10749349841223577</v>
      </c>
      <c r="AX169" s="36">
        <f>'Energie AMS'!AX169-'Energie AME'!AX169</f>
        <v>0.17327421801312326</v>
      </c>
    </row>
    <row r="170" spans="1:50" x14ac:dyDescent="0.25">
      <c r="A170" s="165"/>
      <c r="B170" s="168"/>
      <c r="C170" t="s">
        <v>166</v>
      </c>
      <c r="D170" s="36">
        <f>'Energie AMS'!D170-'Energie AME'!D170</f>
        <v>0</v>
      </c>
      <c r="E170" s="36">
        <f>'Energie AMS'!E170-'Energie AME'!E170</f>
        <v>0</v>
      </c>
      <c r="F170" s="36">
        <f>'Energie AMS'!F170-'Energie AME'!F170</f>
        <v>0</v>
      </c>
      <c r="G170" s="36">
        <f>'Energie AMS'!G170-'Energie AME'!G170</f>
        <v>0</v>
      </c>
      <c r="H170" s="36">
        <f>'Energie AMS'!H170-'Energie AME'!H170</f>
        <v>0</v>
      </c>
      <c r="I170" s="36">
        <f>'Energie AMS'!I170-'Energie AME'!I170</f>
        <v>0</v>
      </c>
      <c r="J170" s="36">
        <f>'Energie AMS'!J170-'Energie AME'!J170</f>
        <v>0</v>
      </c>
      <c r="K170" s="36">
        <f>'Energie AMS'!K170-'Energie AME'!K170</f>
        <v>0</v>
      </c>
      <c r="L170" s="36">
        <f>'Energie AMS'!L170-'Energie AME'!L170</f>
        <v>0</v>
      </c>
      <c r="M170" s="36">
        <f>'Energie AMS'!M170-'Energie AME'!M170</f>
        <v>0</v>
      </c>
      <c r="N170" s="36">
        <f>'Energie AMS'!N170-'Energie AME'!N170</f>
        <v>0</v>
      </c>
      <c r="O170" s="36">
        <f>'Energie AMS'!O170-'Energie AME'!O170</f>
        <v>0</v>
      </c>
      <c r="P170" s="36">
        <f>'Energie AMS'!P170-'Energie AME'!P170</f>
        <v>0</v>
      </c>
      <c r="Q170" s="36">
        <f>'Energie AMS'!Q170-'Energie AME'!Q170</f>
        <v>0</v>
      </c>
      <c r="R170" s="36">
        <f>'Energie AMS'!R170-'Energie AME'!R170</f>
        <v>0</v>
      </c>
      <c r="S170" s="36">
        <f>'Energie AMS'!S170-'Energie AME'!S170</f>
        <v>0</v>
      </c>
      <c r="T170" s="36">
        <f>'Energie AMS'!T170-'Energie AME'!T170</f>
        <v>0</v>
      </c>
      <c r="U170" s="36">
        <f>'Energie AMS'!U170-'Energie AME'!U170</f>
        <v>0</v>
      </c>
      <c r="V170" s="36">
        <f>'Energie AMS'!V170-'Energie AME'!V170</f>
        <v>0</v>
      </c>
      <c r="W170" s="36">
        <f>'Energie AMS'!W170-'Energie AME'!W170</f>
        <v>0.39489294757107274</v>
      </c>
      <c r="X170" s="36">
        <f>'Energie AMS'!X170-'Energie AME'!X170</f>
        <v>-2.4716219338129406</v>
      </c>
      <c r="Y170" s="36">
        <f>'Energie AMS'!Y170-'Energie AME'!Y170</f>
        <v>-5.1621583097786754</v>
      </c>
      <c r="Z170" s="36">
        <f>'Energie AMS'!Z170-'Energie AME'!Z170</f>
        <v>0.91270739767097098</v>
      </c>
      <c r="AA170" s="36">
        <f>'Energie AMS'!AA170-'Energie AME'!AA170</f>
        <v>2.113980886076142</v>
      </c>
      <c r="AB170" s="36">
        <f>'Energie AMS'!AB170-'Energie AME'!AB170</f>
        <v>2.672833500680369</v>
      </c>
      <c r="AC170" s="36">
        <f>'Energie AMS'!AC170-'Energie AME'!AC170</f>
        <v>2.4087899943356135</v>
      </c>
      <c r="AD170" s="36">
        <f>'Energie AMS'!AD170-'Energie AME'!AD170</f>
        <v>2.5273656343861646</v>
      </c>
      <c r="AE170" s="36">
        <f>'Energie AMS'!AE170-'Energie AME'!AE170</f>
        <v>0.91571028051517089</v>
      </c>
      <c r="AF170" s="36">
        <f>'Energie AMS'!AF170-'Energie AME'!AF170</f>
        <v>0.64687721207300086</v>
      </c>
      <c r="AG170" s="36">
        <f>'Energie AMS'!AG170-'Energie AME'!AG170</f>
        <v>0.70429153941454814</v>
      </c>
      <c r="AH170" s="36">
        <f>'Energie AMS'!AH170-'Energie AME'!AH170</f>
        <v>1.3296801736096668</v>
      </c>
      <c r="AI170" s="36">
        <f>'Energie AMS'!AI170-'Energie AME'!AI170</f>
        <v>1.1139156030941493</v>
      </c>
      <c r="AJ170" s="36">
        <f>'Energie AMS'!AJ170-'Energie AME'!AJ170</f>
        <v>0.90641632802469729</v>
      </c>
      <c r="AK170" s="36">
        <f>'Energie AMS'!AK170-'Energie AME'!AK170</f>
        <v>0.67793319868593471</v>
      </c>
      <c r="AL170" s="36">
        <f>'Energie AMS'!AL170-'Energie AME'!AL170</f>
        <v>0.313954054146798</v>
      </c>
      <c r="AM170" s="36">
        <f>'Energie AMS'!AM170-'Energie AME'!AM170</f>
        <v>2.7730324997654279</v>
      </c>
      <c r="AN170" s="36">
        <f>'Energie AMS'!AN170-'Energie AME'!AN170</f>
        <v>4.9925983774442599</v>
      </c>
      <c r="AO170" s="36">
        <f>'Energie AMS'!AO170-'Energie AME'!AO170</f>
        <v>2.4007870678786603</v>
      </c>
      <c r="AP170" s="36">
        <f>'Energie AMS'!AP170-'Energie AME'!AP170</f>
        <v>1.6929636534860109</v>
      </c>
      <c r="AQ170" s="36">
        <f>'Energie AMS'!AQ170-'Energie AME'!AQ170</f>
        <v>1.6281263865837943</v>
      </c>
      <c r="AR170" s="36">
        <f>'Energie AMS'!AR170-'Energie AME'!AR170</f>
        <v>1.6043238235514892</v>
      </c>
      <c r="AS170" s="36">
        <f>'Energie AMS'!AS170-'Energie AME'!AS170</f>
        <v>1.4084078098198489</v>
      </c>
      <c r="AT170" s="36">
        <f>'Energie AMS'!AT170-'Energie AME'!AT170</f>
        <v>2.6276642534532684</v>
      </c>
      <c r="AU170" s="36">
        <f>'Energie AMS'!AU170-'Energie AME'!AU170</f>
        <v>2.8185936473068907</v>
      </c>
      <c r="AV170" s="36">
        <f>'Energie AMS'!AV170-'Energie AME'!AV170</f>
        <v>2.7083654872588951</v>
      </c>
      <c r="AW170" s="36">
        <f>'Energie AMS'!AW170-'Energie AME'!AW170</f>
        <v>2.6815983838890389</v>
      </c>
      <c r="AX170" s="36">
        <f>'Energie AMS'!AX170-'Energie AME'!AX170</f>
        <v>2.8269360465691378</v>
      </c>
    </row>
    <row r="171" spans="1:50" x14ac:dyDescent="0.25">
      <c r="A171" s="165"/>
      <c r="B171" s="168"/>
      <c r="C171" t="s">
        <v>167</v>
      </c>
      <c r="D171" s="36">
        <f>'Energie AMS'!D171-'Energie AME'!D171</f>
        <v>0</v>
      </c>
      <c r="E171" s="36">
        <f>'Energie AMS'!E171-'Energie AME'!E171</f>
        <v>0</v>
      </c>
      <c r="F171" s="36">
        <f>'Energie AMS'!F171-'Energie AME'!F171</f>
        <v>0</v>
      </c>
      <c r="G171" s="36">
        <f>'Energie AMS'!G171-'Energie AME'!G171</f>
        <v>0</v>
      </c>
      <c r="H171" s="36">
        <f>'Energie AMS'!H171-'Energie AME'!H171</f>
        <v>0</v>
      </c>
      <c r="I171" s="36">
        <f>'Energie AMS'!I171-'Energie AME'!I171</f>
        <v>0</v>
      </c>
      <c r="J171" s="36">
        <f>'Energie AMS'!J171-'Energie AME'!J171</f>
        <v>0</v>
      </c>
      <c r="K171" s="36">
        <f>'Energie AMS'!K171-'Energie AME'!K171</f>
        <v>0</v>
      </c>
      <c r="L171" s="36">
        <f>'Energie AMS'!L171-'Energie AME'!L171</f>
        <v>0</v>
      </c>
      <c r="M171" s="36">
        <f>'Energie AMS'!M171-'Energie AME'!M171</f>
        <v>0</v>
      </c>
      <c r="N171" s="36">
        <f>'Energie AMS'!N171-'Energie AME'!N171</f>
        <v>0</v>
      </c>
      <c r="O171" s="36">
        <f>'Energie AMS'!O171-'Energie AME'!O171</f>
        <v>0</v>
      </c>
      <c r="P171" s="36">
        <f>'Energie AMS'!P171-'Energie AME'!P171</f>
        <v>0</v>
      </c>
      <c r="Q171" s="36">
        <f>'Energie AMS'!Q171-'Energie AME'!Q171</f>
        <v>0</v>
      </c>
      <c r="R171" s="36">
        <f>'Energie AMS'!R171-'Energie AME'!R171</f>
        <v>0</v>
      </c>
      <c r="S171" s="36">
        <f>'Energie AMS'!S171-'Energie AME'!S171</f>
        <v>0</v>
      </c>
      <c r="T171" s="36">
        <f>'Energie AMS'!T171-'Energie AME'!T171</f>
        <v>0</v>
      </c>
      <c r="U171" s="36">
        <f>'Energie AMS'!U171-'Energie AME'!U171</f>
        <v>0</v>
      </c>
      <c r="V171" s="36">
        <f>'Energie AMS'!V171-'Energie AME'!V171</f>
        <v>0</v>
      </c>
      <c r="W171" s="36">
        <f>'Energie AMS'!W171-'Energie AME'!W171</f>
        <v>-0.24503538776986034</v>
      </c>
      <c r="X171" s="36">
        <f>'Energie AMS'!X171-'Energie AME'!X171</f>
        <v>-2.7406475413729652</v>
      </c>
      <c r="Y171" s="36">
        <f>'Energie AMS'!Y171-'Energie AME'!Y171</f>
        <v>-1.6571937978873947</v>
      </c>
      <c r="Z171" s="36">
        <f>'Energie AMS'!Z171-'Energie AME'!Z171</f>
        <v>3.7358522090410062</v>
      </c>
      <c r="AA171" s="36">
        <f>'Energie AMS'!AA171-'Energie AME'!AA171</f>
        <v>4.0507234635579863</v>
      </c>
      <c r="AB171" s="36">
        <f>'Energie AMS'!AB171-'Energie AME'!AB171</f>
        <v>3.7284085607795561</v>
      </c>
      <c r="AC171" s="36">
        <f>'Energie AMS'!AC171-'Energie AME'!AC171</f>
        <v>2.7570836811923911</v>
      </c>
      <c r="AD171" s="36">
        <f>'Energie AMS'!AD171-'Energie AME'!AD171</f>
        <v>2.2442590581189634</v>
      </c>
      <c r="AE171" s="36">
        <f>'Energie AMS'!AE171-'Energie AME'!AE171</f>
        <v>1.0880624709037718</v>
      </c>
      <c r="AF171" s="36">
        <f>'Energie AMS'!AF171-'Energie AME'!AF171</f>
        <v>0.42478503686965752</v>
      </c>
      <c r="AG171" s="36">
        <f>'Energie AMS'!AG171-'Energie AME'!AG171</f>
        <v>-4.6029920228306764E-2</v>
      </c>
      <c r="AH171" s="36">
        <f>'Energie AMS'!AH171-'Energie AME'!AH171</f>
        <v>-0.10625563830341633</v>
      </c>
      <c r="AI171" s="36">
        <f>'Energie AMS'!AI171-'Energie AME'!AI171</f>
        <v>-0.55777490251610118</v>
      </c>
      <c r="AJ171" s="36">
        <f>'Energie AMS'!AJ171-'Energie AME'!AJ171</f>
        <v>-1.0929422629815875</v>
      </c>
      <c r="AK171" s="36">
        <f>'Energie AMS'!AK171-'Energie AME'!AK171</f>
        <v>-1.3701046155428855</v>
      </c>
      <c r="AL171" s="36">
        <f>'Energie AMS'!AL171-'Energie AME'!AL171</f>
        <v>-1.7411615509561358</v>
      </c>
      <c r="AM171" s="36">
        <f>'Energie AMS'!AM171-'Energie AME'!AM171</f>
        <v>-1.4450213548604154</v>
      </c>
      <c r="AN171" s="36">
        <f>'Energie AMS'!AN171-'Energie AME'!AN171</f>
        <v>-1.1980281186879651</v>
      </c>
      <c r="AO171" s="36">
        <f>'Energie AMS'!AO171-'Energie AME'!AO171</f>
        <v>-2.1977048187153017</v>
      </c>
      <c r="AP171" s="36">
        <f>'Energie AMS'!AP171-'Energie AME'!AP171</f>
        <v>-2.6056690012270494</v>
      </c>
      <c r="AQ171" s="36">
        <f>'Energie AMS'!AQ171-'Energie AME'!AQ171</f>
        <v>-2.7666933008502426</v>
      </c>
      <c r="AR171" s="36">
        <f>'Energie AMS'!AR171-'Energie AME'!AR171</f>
        <v>-2.8589011440437773</v>
      </c>
      <c r="AS171" s="36">
        <f>'Energie AMS'!AS171-'Energie AME'!AS171</f>
        <v>-2.9583743136368952</v>
      </c>
      <c r="AT171" s="36">
        <f>'Energie AMS'!AT171-'Energie AME'!AT171</f>
        <v>-2.5682245622749278</v>
      </c>
      <c r="AU171" s="36">
        <f>'Energie AMS'!AU171-'Energie AME'!AU171</f>
        <v>-2.7377142349140584</v>
      </c>
      <c r="AV171" s="36">
        <f>'Energie AMS'!AV171-'Energie AME'!AV171</f>
        <v>-3.0996007316258414</v>
      </c>
      <c r="AW171" s="36">
        <f>'Energie AMS'!AW171-'Energie AME'!AW171</f>
        <v>-3.466554809426853</v>
      </c>
      <c r="AX171" s="36">
        <f>'Energie AMS'!AX171-'Energie AME'!AX171</f>
        <v>-3.781927172622197</v>
      </c>
    </row>
  </sheetData>
  <mergeCells count="36">
    <mergeCell ref="A4:A19"/>
    <mergeCell ref="B4:B5"/>
    <mergeCell ref="B6:B13"/>
    <mergeCell ref="B14:B19"/>
    <mergeCell ref="A41:A57"/>
    <mergeCell ref="B42:B43"/>
    <mergeCell ref="B44:B51"/>
    <mergeCell ref="B52:B57"/>
    <mergeCell ref="A22:A38"/>
    <mergeCell ref="B23:B24"/>
    <mergeCell ref="B25:B32"/>
    <mergeCell ref="B33:B38"/>
    <mergeCell ref="A60:A76"/>
    <mergeCell ref="B61:B62"/>
    <mergeCell ref="B63:B70"/>
    <mergeCell ref="B71:B76"/>
    <mergeCell ref="A79:A95"/>
    <mergeCell ref="B80:B81"/>
    <mergeCell ref="B82:B89"/>
    <mergeCell ref="B90:B95"/>
    <mergeCell ref="A98:A114"/>
    <mergeCell ref="B99:B100"/>
    <mergeCell ref="B101:B108"/>
    <mergeCell ref="B109:B114"/>
    <mergeCell ref="A117:A133"/>
    <mergeCell ref="B118:B119"/>
    <mergeCell ref="B120:B127"/>
    <mergeCell ref="B128:B133"/>
    <mergeCell ref="A155:A171"/>
    <mergeCell ref="B156:B157"/>
    <mergeCell ref="B158:B165"/>
    <mergeCell ref="B166:B171"/>
    <mergeCell ref="A136:A152"/>
    <mergeCell ref="B137:B138"/>
    <mergeCell ref="B139:B146"/>
    <mergeCell ref="B147:B152"/>
  </mergeCells>
  <pageMargins left="0.7" right="0.7" top="0.75" bottom="0.75" header="0.3" footer="0.3"/>
  <pageSetup paperSize="9" orientation="portrait" r:id="rId1"/>
  <headerFooter scaleWithDoc="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4"/>
  <sheetViews>
    <sheetView workbookViewId="0"/>
  </sheetViews>
  <sheetFormatPr baseColWidth="10" defaultRowHeight="15" x14ac:dyDescent="0.25"/>
  <cols>
    <col min="1" max="1" width="26.85546875" customWidth="1"/>
    <col min="3" max="7" width="0" hidden="1" customWidth="1"/>
    <col min="9" max="12" width="0" hidden="1" customWidth="1"/>
    <col min="14" max="17" width="0" hidden="1" customWidth="1"/>
    <col min="19" max="22" width="0" hidden="1" customWidth="1"/>
    <col min="24" max="27" width="0" hidden="1" customWidth="1"/>
    <col min="29" max="32" width="0" hidden="1" customWidth="1"/>
  </cols>
  <sheetData>
    <row r="1" spans="1:34" x14ac:dyDescent="0.25">
      <c r="B1">
        <f>'Energie AMS-AME'!S1</f>
        <v>2019</v>
      </c>
      <c r="C1">
        <f>'Energie AMS-AME'!T1</f>
        <v>2020</v>
      </c>
      <c r="D1">
        <f>'Energie AMS-AME'!U1</f>
        <v>2021</v>
      </c>
      <c r="E1">
        <f>'Energie AMS-AME'!V1</f>
        <v>2022</v>
      </c>
      <c r="F1">
        <f>'Energie AMS-AME'!W1</f>
        <v>2023</v>
      </c>
      <c r="G1">
        <f>'Energie AMS-AME'!X1</f>
        <v>2024</v>
      </c>
      <c r="H1">
        <f>'Energie AMS-AME'!Y1</f>
        <v>2025</v>
      </c>
      <c r="I1">
        <f>'Energie AMS-AME'!Z1</f>
        <v>2026</v>
      </c>
      <c r="J1">
        <f>'Energie AMS-AME'!AA1</f>
        <v>2027</v>
      </c>
      <c r="K1">
        <f>'Energie AMS-AME'!AB1</f>
        <v>2028</v>
      </c>
      <c r="L1">
        <f>'Energie AMS-AME'!AC1</f>
        <v>2029</v>
      </c>
      <c r="M1">
        <f>'Energie AMS-AME'!AD1</f>
        <v>2030</v>
      </c>
      <c r="N1">
        <f>'Energie AMS-AME'!AE1</f>
        <v>2031</v>
      </c>
      <c r="O1">
        <f>'Energie AMS-AME'!AF1</f>
        <v>2032</v>
      </c>
      <c r="P1">
        <f>'Energie AMS-AME'!AG1</f>
        <v>2033</v>
      </c>
      <c r="Q1">
        <f>'Energie AMS-AME'!AH1</f>
        <v>2034</v>
      </c>
      <c r="R1">
        <f>'Energie AMS-AME'!AI1</f>
        <v>2035</v>
      </c>
      <c r="S1">
        <f>'Energie AMS-AME'!AJ1</f>
        <v>2036</v>
      </c>
      <c r="T1">
        <f>'Energie AMS-AME'!AK1</f>
        <v>2037</v>
      </c>
      <c r="U1">
        <f>'Energie AMS-AME'!AL1</f>
        <v>2038</v>
      </c>
      <c r="V1">
        <f>'Energie AMS-AME'!AM1</f>
        <v>2039</v>
      </c>
      <c r="W1">
        <f>'Energie AMS-AME'!AN1</f>
        <v>2040</v>
      </c>
      <c r="X1">
        <f>'Energie AMS-AME'!AO1</f>
        <v>2041</v>
      </c>
      <c r="Y1">
        <f>'Energie AMS-AME'!AP1</f>
        <v>2042</v>
      </c>
      <c r="Z1">
        <f>'Energie AMS-AME'!AQ1</f>
        <v>2043</v>
      </c>
      <c r="AA1">
        <f>'Energie AMS-AME'!AR1</f>
        <v>2044</v>
      </c>
      <c r="AB1">
        <f>'Energie AMS-AME'!AS1</f>
        <v>2045</v>
      </c>
      <c r="AC1">
        <f>'Energie AMS-AME'!AT1</f>
        <v>2046</v>
      </c>
      <c r="AD1">
        <f>'Energie AMS-AME'!AU1</f>
        <v>2047</v>
      </c>
      <c r="AE1">
        <f>'Energie AMS-AME'!AV1</f>
        <v>2048</v>
      </c>
      <c r="AF1">
        <f>'Energie AMS-AME'!AW1</f>
        <v>2049</v>
      </c>
      <c r="AG1">
        <f>'Energie AMS-AME'!AX1</f>
        <v>2050</v>
      </c>
    </row>
    <row r="2" spans="1:34" x14ac:dyDescent="0.25">
      <c r="A2" t="s">
        <v>838</v>
      </c>
      <c r="B2" s="21">
        <f>SUM('Energie AME'!S41:S57)</f>
        <v>7769.1363305252671</v>
      </c>
      <c r="C2" s="21">
        <f>SUM('Energie AME'!T41:T57)</f>
        <v>7900.0030197726328</v>
      </c>
      <c r="D2" s="21">
        <f>SUM('Energie AME'!U41:U57)</f>
        <v>21942.035820092395</v>
      </c>
      <c r="E2" s="21">
        <f>SUM('Energie AME'!V41:V57)</f>
        <v>21958.214052799467</v>
      </c>
      <c r="F2" s="21">
        <f>SUM('Energie AME'!W41:W57)</f>
        <v>22766.392563684847</v>
      </c>
      <c r="G2" s="21">
        <f>SUM('Energie AME'!X41:X57)</f>
        <v>22206.958422701733</v>
      </c>
      <c r="H2" s="21">
        <f>SUM('Energie AME'!Y41:Y57)</f>
        <v>22543.919885220894</v>
      </c>
      <c r="I2" s="21">
        <f>SUM('Energie AME'!Z41:Z57)</f>
        <v>15525.651733124707</v>
      </c>
      <c r="J2" s="21">
        <f>SUM('Energie AME'!AA41:AA57)</f>
        <v>16203.276007801989</v>
      </c>
      <c r="K2" s="21">
        <f>SUM('Energie AME'!AB41:AB57)</f>
        <v>16588.270547074964</v>
      </c>
      <c r="L2" s="21">
        <f>SUM('Energie AME'!AC41:AC57)</f>
        <v>16943.076849190678</v>
      </c>
      <c r="M2" s="21">
        <f>SUM('Energie AME'!AD41:AD57)</f>
        <v>17272.066710722269</v>
      </c>
      <c r="N2" s="21">
        <f>SUM('Energie AME'!AE41:AE57)</f>
        <v>16218.110194974201</v>
      </c>
      <c r="O2" s="21">
        <f>SUM('Energie AME'!AF41:AF57)</f>
        <v>16336.492831119744</v>
      </c>
      <c r="P2" s="21">
        <f>SUM('Energie AME'!AG41:AG57)</f>
        <v>16418.144366143035</v>
      </c>
      <c r="Q2" s="21">
        <f>SUM('Energie AME'!AH41:AH57)</f>
        <v>16555.272361997679</v>
      </c>
      <c r="R2" s="21">
        <f>SUM('Energie AME'!AI41:AI57)</f>
        <v>16640.259887023807</v>
      </c>
      <c r="S2" s="21">
        <f>SUM('Energie AME'!AJ41:AJ57)</f>
        <v>17134.055681456004</v>
      </c>
      <c r="T2" s="21">
        <f>SUM('Energie AME'!AK41:AK57)</f>
        <v>17238.019332261036</v>
      </c>
      <c r="U2" s="21">
        <f>SUM('Energie AME'!AL41:AL57)</f>
        <v>17419.522084695884</v>
      </c>
      <c r="V2" s="21">
        <f>SUM('Energie AME'!AM41:AM57)</f>
        <v>17587.974507178362</v>
      </c>
      <c r="W2" s="21">
        <f>SUM('Energie AME'!AN41:AN57)</f>
        <v>17687.585507650663</v>
      </c>
      <c r="X2" s="21">
        <f>SUM('Energie AME'!AO41:AO57)</f>
        <v>15797.868302171075</v>
      </c>
      <c r="Y2" s="21">
        <f>SUM('Energie AME'!AP41:AP57)</f>
        <v>15847.554144921245</v>
      </c>
      <c r="Z2" s="21">
        <f>SUM('Energie AME'!AQ41:AQ57)</f>
        <v>15907.76522955821</v>
      </c>
      <c r="AA2" s="21">
        <f>SUM('Energie AME'!AR41:AR57)</f>
        <v>15979.522157680854</v>
      </c>
      <c r="AB2" s="21">
        <f>SUM('Energie AME'!AS41:AS57)</f>
        <v>15970.056284406852</v>
      </c>
      <c r="AC2" s="21">
        <f>SUM('Energie AME'!AT41:AT57)</f>
        <v>16821.108704417966</v>
      </c>
      <c r="AD2" s="21">
        <f>SUM('Energie AME'!AU41:AU57)</f>
        <v>16899.934374556091</v>
      </c>
      <c r="AE2" s="21">
        <f>SUM('Energie AME'!AV41:AV57)</f>
        <v>16981.340666223718</v>
      </c>
      <c r="AF2" s="21">
        <f>SUM('Energie AME'!AW41:AW57)</f>
        <v>17065.131818338057</v>
      </c>
      <c r="AG2" s="21">
        <f>SUM('Energie AME'!AX41:AX57)</f>
        <v>17173.57958337984</v>
      </c>
      <c r="AH2" s="21"/>
    </row>
    <row r="3" spans="1:34" x14ac:dyDescent="0.25">
      <c r="A3" t="s">
        <v>837</v>
      </c>
      <c r="B3" s="21">
        <f>SUM('Energie AMS'!S41:S57)</f>
        <v>7769.1363305252671</v>
      </c>
      <c r="C3" s="21">
        <f>SUM('Energie AMS'!T41:T57)</f>
        <v>7900.0030197726328</v>
      </c>
      <c r="D3" s="21">
        <f>SUM('Energie AMS'!U41:U57)</f>
        <v>21942.035820092395</v>
      </c>
      <c r="E3" s="21">
        <f>SUM('Energie AMS'!V41:V57)</f>
        <v>21958.214052799467</v>
      </c>
      <c r="F3" s="21">
        <f>SUM('Energie AMS'!W41:W57)</f>
        <v>24779.775286109481</v>
      </c>
      <c r="G3" s="21">
        <f>SUM('Energie AMS'!X41:X57)</f>
        <v>22342.360971681788</v>
      </c>
      <c r="H3" s="21">
        <f>SUM('Energie AMS'!Y41:Y57)</f>
        <v>21546.14176126556</v>
      </c>
      <c r="I3" s="21">
        <f>SUM('Energie AMS'!Z41:Z57)</f>
        <v>18587.319167025278</v>
      </c>
      <c r="J3" s="21">
        <f>SUM('Energie AMS'!AA41:AA57)</f>
        <v>18672.635036388747</v>
      </c>
      <c r="K3" s="21">
        <f>SUM('Energie AMS'!AB41:AB57)</f>
        <v>18621.938626848874</v>
      </c>
      <c r="L3" s="21">
        <f>SUM('Energie AMS'!AC41:AC57)</f>
        <v>17486.553212726431</v>
      </c>
      <c r="M3" s="21">
        <f>SUM('Energie AMS'!AD41:AD57)</f>
        <v>17352.834264984274</v>
      </c>
      <c r="N3" s="21">
        <f>SUM('Energie AMS'!AE41:AE57)</f>
        <v>24787.057347213755</v>
      </c>
      <c r="O3" s="21">
        <f>SUM('Energie AMS'!AF41:AF57)</f>
        <v>25173.459551309672</v>
      </c>
      <c r="P3" s="21">
        <f>SUM('Energie AMS'!AG41:AG57)</f>
        <v>25523.453273176317</v>
      </c>
      <c r="Q3" s="21">
        <f>SUM('Energie AMS'!AH41:AH57)</f>
        <v>24712.428557093739</v>
      </c>
      <c r="R3" s="21">
        <f>SUM('Energie AMS'!AI41:AI57)</f>
        <v>24930.764080392979</v>
      </c>
      <c r="S3" s="21">
        <f>SUM('Energie AMS'!AJ41:AJ57)</f>
        <v>29061.12588896789</v>
      </c>
      <c r="T3" s="21">
        <f>SUM('Energie AMS'!AK41:AK57)</f>
        <v>29802.642955231207</v>
      </c>
      <c r="U3" s="21">
        <f>SUM('Energie AMS'!AL41:AL57)</f>
        <v>30524.473577202363</v>
      </c>
      <c r="V3" s="21">
        <f>SUM('Energie AMS'!AM41:AM57)</f>
        <v>29814.559908090592</v>
      </c>
      <c r="W3" s="21">
        <f>SUM('Energie AMS'!AN41:AN57)</f>
        <v>29105.578825018802</v>
      </c>
      <c r="X3" s="21">
        <f>SUM('Energie AMS'!AO41:AO57)</f>
        <v>32952.72899882713</v>
      </c>
      <c r="Y3" s="21">
        <f>SUM('Energie AMS'!AP41:AP57)</f>
        <v>34214.674154402921</v>
      </c>
      <c r="Z3" s="21">
        <f>SUM('Energie AMS'!AQ41:AQ57)</f>
        <v>35206.602184843141</v>
      </c>
      <c r="AA3" s="21">
        <f>SUM('Energie AMS'!AR41:AR57)</f>
        <v>36170.930097572877</v>
      </c>
      <c r="AB3" s="21">
        <f>SUM('Energie AMS'!AS41:AS57)</f>
        <v>34735.89849484845</v>
      </c>
      <c r="AC3" s="21">
        <f>SUM('Energie AMS'!AT41:AT57)</f>
        <v>31031.296396695208</v>
      </c>
      <c r="AD3" s="21">
        <f>SUM('Energie AMS'!AU41:AU57)</f>
        <v>31188.48034746245</v>
      </c>
      <c r="AE3" s="21">
        <f>SUM('Energie AMS'!AV41:AV57)</f>
        <v>31687.01935990432</v>
      </c>
      <c r="AF3" s="21">
        <f>SUM('Energie AMS'!AW41:AW57)</f>
        <v>32248.850674954138</v>
      </c>
      <c r="AG3" s="21">
        <f>SUM('Energie AMS'!AX41:AX57)</f>
        <v>32828.567863022407</v>
      </c>
      <c r="AH3" s="21"/>
    </row>
    <row r="4" spans="1:34" x14ac:dyDescent="0.25">
      <c r="A4" t="s">
        <v>839</v>
      </c>
      <c r="B4" s="21">
        <f>B3-B2</f>
        <v>0</v>
      </c>
      <c r="C4" s="21">
        <f t="shared" ref="C4:AG4" si="0">C3-C2</f>
        <v>0</v>
      </c>
      <c r="D4" s="21">
        <f t="shared" si="0"/>
        <v>0</v>
      </c>
      <c r="E4" s="21">
        <f t="shared" si="0"/>
        <v>0</v>
      </c>
      <c r="F4" s="21">
        <f t="shared" si="0"/>
        <v>2013.3827224246343</v>
      </c>
      <c r="G4" s="21">
        <f t="shared" si="0"/>
        <v>135.40254898005514</v>
      </c>
      <c r="H4" s="21">
        <f t="shared" si="0"/>
        <v>-997.77812395533329</v>
      </c>
      <c r="I4" s="21">
        <f t="shared" si="0"/>
        <v>3061.6674339005713</v>
      </c>
      <c r="J4" s="21">
        <f t="shared" si="0"/>
        <v>2469.3590285867576</v>
      </c>
      <c r="K4" s="21">
        <f t="shared" si="0"/>
        <v>2033.66807977391</v>
      </c>
      <c r="L4" s="21">
        <f t="shared" si="0"/>
        <v>543.47636353575217</v>
      </c>
      <c r="M4" s="21">
        <f t="shared" si="0"/>
        <v>80.767554262005433</v>
      </c>
      <c r="N4" s="21">
        <f t="shared" si="0"/>
        <v>8568.9471522395543</v>
      </c>
      <c r="O4" s="21">
        <f t="shared" si="0"/>
        <v>8836.9667201899283</v>
      </c>
      <c r="P4" s="21">
        <f t="shared" si="0"/>
        <v>9105.3089070332826</v>
      </c>
      <c r="Q4" s="21">
        <f t="shared" si="0"/>
        <v>8157.1561950960604</v>
      </c>
      <c r="R4" s="21">
        <f t="shared" si="0"/>
        <v>8290.5041933691718</v>
      </c>
      <c r="S4" s="21">
        <f t="shared" si="0"/>
        <v>11927.070207511886</v>
      </c>
      <c r="T4" s="21">
        <f t="shared" si="0"/>
        <v>12564.623622970172</v>
      </c>
      <c r="U4" s="21">
        <f t="shared" si="0"/>
        <v>13104.95149250648</v>
      </c>
      <c r="V4" s="21">
        <f t="shared" si="0"/>
        <v>12226.58540091223</v>
      </c>
      <c r="W4" s="21">
        <f t="shared" si="0"/>
        <v>11417.993317368138</v>
      </c>
      <c r="X4" s="21">
        <f t="shared" si="0"/>
        <v>17154.860696656055</v>
      </c>
      <c r="Y4" s="21">
        <f t="shared" si="0"/>
        <v>18367.120009481674</v>
      </c>
      <c r="Z4" s="21">
        <f t="shared" si="0"/>
        <v>19298.836955284933</v>
      </c>
      <c r="AA4" s="21">
        <f t="shared" si="0"/>
        <v>20191.407939892022</v>
      </c>
      <c r="AB4" s="21">
        <f t="shared" si="0"/>
        <v>18765.842210441599</v>
      </c>
      <c r="AC4" s="21">
        <f t="shared" si="0"/>
        <v>14210.187692277243</v>
      </c>
      <c r="AD4" s="21">
        <f t="shared" si="0"/>
        <v>14288.545972906359</v>
      </c>
      <c r="AE4" s="21">
        <f t="shared" si="0"/>
        <v>14705.678693680602</v>
      </c>
      <c r="AF4" s="21">
        <f t="shared" si="0"/>
        <v>15183.71885661608</v>
      </c>
      <c r="AG4" s="21">
        <f t="shared" si="0"/>
        <v>15654.988279642566</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X47"/>
  <sheetViews>
    <sheetView workbookViewId="0">
      <pane xSplit="2" ySplit="1" topLeftCell="C2" activePane="bottomRight" state="frozen"/>
      <selection pane="topRight" activeCell="C1" sqref="C1"/>
      <selection pane="bottomLeft" activeCell="A2" sqref="A2"/>
      <selection pane="bottomRight" activeCell="AW7" sqref="AW7"/>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'Variables AME'!B51</f>
        <v>21.072806770403201</v>
      </c>
      <c r="D3" s="23">
        <f>'Variables AME'!C51</f>
        <v>21.411137499294501</v>
      </c>
      <c r="E3" s="23">
        <f>'Variables AME'!D51</f>
        <v>21.754900240000001</v>
      </c>
      <c r="F3" s="23">
        <f>'Variables AME'!E51</f>
        <v>23.111168339999999</v>
      </c>
      <c r="G3" s="23">
        <f>'Variables AME'!F51</f>
        <v>23.88585204</v>
      </c>
      <c r="H3" s="23">
        <f>'Variables AME'!G51</f>
        <v>23.44448118</v>
      </c>
      <c r="I3" s="23">
        <f>'Variables AME'!H51</f>
        <v>24.603056120000002</v>
      </c>
      <c r="J3" s="23">
        <f>'Variables AME'!I51</f>
        <v>25.44177577</v>
      </c>
      <c r="K3" s="23">
        <f>'Variables AME'!J51</f>
        <v>25.78365646</v>
      </c>
      <c r="L3" s="23">
        <f>'Variables AME'!K51</f>
        <v>26.23266297</v>
      </c>
      <c r="M3" s="23">
        <f>'Variables AME'!L51</f>
        <v>27.090238729999999</v>
      </c>
      <c r="N3" s="23">
        <f>'Variables AME'!M51</f>
        <v>28.319810010000001</v>
      </c>
      <c r="O3" s="23">
        <f>'Variables AME'!N51</f>
        <v>27.949438529999998</v>
      </c>
      <c r="P3" s="23">
        <f>'Variables AME'!O51</f>
        <v>27.547144419999999</v>
      </c>
      <c r="Q3" s="23">
        <f>'Variables AME'!P51</f>
        <v>26.801155999999999</v>
      </c>
      <c r="R3" s="23">
        <f>'Variables AME'!Q51</f>
        <v>25.82682475</v>
      </c>
      <c r="S3" s="23">
        <f>'Variables AME'!R51</f>
        <v>25.021981459999999</v>
      </c>
      <c r="T3" s="23">
        <f>'Variables AME'!S51</f>
        <v>25.034436400000001</v>
      </c>
      <c r="U3" s="23">
        <f>'Variables AME'!T51</f>
        <v>25.010957390000002</v>
      </c>
      <c r="V3" s="23">
        <f>'Variables AME'!U51</f>
        <v>24.998994039999999</v>
      </c>
      <c r="W3" s="23">
        <f>'Variables AME'!V51</f>
        <v>25.182671500000001</v>
      </c>
      <c r="X3" s="23">
        <f>'Variables AME'!W51</f>
        <v>25.408836130000001</v>
      </c>
      <c r="Y3" s="23">
        <f>'Variables AME'!X51</f>
        <v>25.569184159999999</v>
      </c>
      <c r="Z3" s="23">
        <f>'Variables AME'!Y51</f>
        <v>25.682776</v>
      </c>
      <c r="AA3" s="23">
        <f>'Variables AME'!Z51</f>
        <v>25.764488790000001</v>
      </c>
      <c r="AB3" s="23">
        <f>'Variables AME'!AA51</f>
        <v>25.819158510000001</v>
      </c>
      <c r="AC3" s="23">
        <f>'Variables AME'!AB51</f>
        <v>25.85001879</v>
      </c>
      <c r="AD3" s="23">
        <f>'Variables AME'!AC51</f>
        <v>25.861495470000001</v>
      </c>
      <c r="AE3" s="23">
        <f>'Variables AME'!AD51</f>
        <v>25.848674039999999</v>
      </c>
      <c r="AF3" s="23">
        <f>'Variables AME'!AE51</f>
        <v>25.812299759999998</v>
      </c>
      <c r="AG3" s="23">
        <f>'Variables AME'!AF51</f>
        <v>25.764021</v>
      </c>
      <c r="AH3" s="23">
        <f>'Variables AME'!AG51</f>
        <v>25.701683070000001</v>
      </c>
      <c r="AI3" s="23">
        <f>'Variables AME'!AH51</f>
        <v>25.621796060000001</v>
      </c>
      <c r="AJ3" s="23">
        <f>'Variables AME'!AI51</f>
        <v>25.52992901</v>
      </c>
      <c r="AK3" s="23">
        <f>'Variables AME'!AJ51</f>
        <v>25.425130100000001</v>
      </c>
      <c r="AL3" s="23">
        <f>'Variables AME'!AK51</f>
        <v>25.309381980000001</v>
      </c>
      <c r="AM3" s="23">
        <f>'Variables AME'!AL51</f>
        <v>25.183194870000001</v>
      </c>
      <c r="AN3" s="23">
        <f>'Variables AME'!AM51</f>
        <v>24.912207009999999</v>
      </c>
      <c r="AO3" s="23">
        <f>'Variables AME'!AN51</f>
        <v>24.615316579999998</v>
      </c>
      <c r="AP3" s="23">
        <f>'Variables AME'!AO51</f>
        <v>24.3137753</v>
      </c>
      <c r="AQ3" s="23">
        <f>'Variables AME'!AP51</f>
        <v>24.012499600000002</v>
      </c>
      <c r="AR3" s="23">
        <f>'Variables AME'!AQ51</f>
        <v>23.712359039999999</v>
      </c>
      <c r="AS3" s="23">
        <f>'Variables AME'!AR51</f>
        <v>23.414925669999999</v>
      </c>
      <c r="AT3" s="23">
        <f>'Variables AME'!AS51</f>
        <v>23.119102819999998</v>
      </c>
      <c r="AU3" s="23">
        <f>'Variables AME'!AT51</f>
        <v>22.825637950000001</v>
      </c>
      <c r="AV3" s="23">
        <f>'Variables AME'!AU51</f>
        <v>22.534187410000001</v>
      </c>
      <c r="AW3" s="23">
        <f>'Variables AME'!AV51</f>
        <v>22.244617309999999</v>
      </c>
      <c r="AX3" s="18"/>
    </row>
    <row r="4" spans="1:50" x14ac:dyDescent="0.25">
      <c r="A4" s="18"/>
      <c r="B4" t="s">
        <v>82</v>
      </c>
      <c r="C4" s="23">
        <f>'Variables AME'!B52</f>
        <v>0</v>
      </c>
      <c r="D4" s="23">
        <f>'Variables AME'!C52</f>
        <v>0</v>
      </c>
      <c r="E4" s="23">
        <f>'Variables AME'!D52</f>
        <v>0</v>
      </c>
      <c r="F4" s="23">
        <f>'Variables AME'!E52</f>
        <v>0</v>
      </c>
      <c r="G4" s="23">
        <f>'Variables AME'!F52</f>
        <v>0</v>
      </c>
      <c r="H4" s="23">
        <f>'Variables AME'!G52</f>
        <v>0</v>
      </c>
      <c r="I4" s="23">
        <f>'Variables AME'!H52</f>
        <v>0</v>
      </c>
      <c r="J4" s="23">
        <f>'Variables AME'!I52</f>
        <v>0</v>
      </c>
      <c r="K4" s="23">
        <f>'Variables AME'!J52</f>
        <v>0</v>
      </c>
      <c r="L4" s="23">
        <f>'Variables AME'!K52</f>
        <v>0</v>
      </c>
      <c r="M4" s="23">
        <f>'Variables AME'!L52</f>
        <v>0</v>
      </c>
      <c r="N4" s="23">
        <f>'Variables AME'!M52</f>
        <v>0</v>
      </c>
      <c r="O4" s="23">
        <f>'Variables AME'!N52</f>
        <v>0</v>
      </c>
      <c r="P4" s="23">
        <f>'Variables AME'!O52</f>
        <v>0</v>
      </c>
      <c r="Q4" s="23">
        <f>'Variables AME'!P52</f>
        <v>0</v>
      </c>
      <c r="R4" s="23">
        <f>'Variables AME'!Q52</f>
        <v>0</v>
      </c>
      <c r="S4" s="23">
        <f>'Variables AME'!R52</f>
        <v>0</v>
      </c>
      <c r="T4" s="23">
        <f>'Variables AME'!S52</f>
        <v>0</v>
      </c>
      <c r="U4" s="23">
        <f>'Variables AME'!T52</f>
        <v>0</v>
      </c>
      <c r="V4" s="23">
        <f>'Variables AME'!U52</f>
        <v>0</v>
      </c>
      <c r="W4" s="23">
        <f>'Variables AME'!V52</f>
        <v>0</v>
      </c>
      <c r="X4" s="23">
        <f>'Variables AME'!W52</f>
        <v>0</v>
      </c>
      <c r="Y4" s="23">
        <f>'Variables AME'!X52</f>
        <v>0</v>
      </c>
      <c r="Z4" s="23">
        <f>'Variables AME'!Y52</f>
        <v>0</v>
      </c>
      <c r="AA4" s="23">
        <f>'Variables AME'!Z52</f>
        <v>0</v>
      </c>
      <c r="AB4" s="23">
        <f>'Variables AME'!AA52</f>
        <v>0</v>
      </c>
      <c r="AC4" s="23">
        <f>'Variables AME'!AB52</f>
        <v>0</v>
      </c>
      <c r="AD4" s="23">
        <f>'Variables AME'!AC52</f>
        <v>0</v>
      </c>
      <c r="AE4" s="23">
        <f>'Variables AME'!AD52</f>
        <v>0</v>
      </c>
      <c r="AF4" s="23">
        <f>'Variables AME'!AE52</f>
        <v>0</v>
      </c>
      <c r="AG4" s="23">
        <f>'Variables AME'!AF52</f>
        <v>0</v>
      </c>
      <c r="AH4" s="23">
        <f>'Variables AME'!AG52</f>
        <v>0</v>
      </c>
      <c r="AI4" s="23">
        <f>'Variables AME'!AH52</f>
        <v>0</v>
      </c>
      <c r="AJ4" s="23">
        <f>'Variables AME'!AI52</f>
        <v>0</v>
      </c>
      <c r="AK4" s="23">
        <f>'Variables AME'!AJ52</f>
        <v>0</v>
      </c>
      <c r="AL4" s="23">
        <f>'Variables AME'!AK52</f>
        <v>0</v>
      </c>
      <c r="AM4" s="23">
        <f>'Variables AME'!AL52</f>
        <v>0</v>
      </c>
      <c r="AN4" s="23">
        <f>'Variables AME'!AM52</f>
        <v>0</v>
      </c>
      <c r="AO4" s="23">
        <f>'Variables AME'!AN52</f>
        <v>0</v>
      </c>
      <c r="AP4" s="23">
        <f>'Variables AME'!AO52</f>
        <v>0</v>
      </c>
      <c r="AQ4" s="23">
        <f>'Variables AME'!AP52</f>
        <v>0</v>
      </c>
      <c r="AR4" s="23">
        <f>'Variables AME'!AQ52</f>
        <v>0</v>
      </c>
      <c r="AS4" s="23">
        <f>'Variables AME'!AR52</f>
        <v>0</v>
      </c>
      <c r="AT4" s="23">
        <f>'Variables AME'!AS52</f>
        <v>0</v>
      </c>
      <c r="AU4" s="23">
        <f>'Variables AME'!AT52</f>
        <v>0</v>
      </c>
      <c r="AV4" s="23">
        <f>'Variables AME'!AU52</f>
        <v>0</v>
      </c>
      <c r="AW4" s="23">
        <f>'Variables AME'!AV52</f>
        <v>0</v>
      </c>
      <c r="AX4" s="18"/>
    </row>
    <row r="5" spans="1:50" x14ac:dyDescent="0.25">
      <c r="B5" t="s">
        <v>83</v>
      </c>
      <c r="C5" s="23">
        <f>'Variables AME'!B53</f>
        <v>4.6065844460580001</v>
      </c>
      <c r="D5" s="23">
        <f>'Variables AME'!C53</f>
        <v>4.68054464938142</v>
      </c>
      <c r="E5" s="23">
        <f>'Variables AME'!D53</f>
        <v>4.7556923080000004</v>
      </c>
      <c r="F5" s="23">
        <f>'Variables AME'!E53</f>
        <v>4.8584285280000001</v>
      </c>
      <c r="G5" s="23">
        <f>'Variables AME'!F53</f>
        <v>4.674088695</v>
      </c>
      <c r="H5" s="23">
        <f>'Variables AME'!G53</f>
        <v>4.6130689909999996</v>
      </c>
      <c r="I5" s="23">
        <f>'Variables AME'!H53</f>
        <v>4.5416749269999999</v>
      </c>
      <c r="J5" s="23">
        <f>'Variables AME'!I53</f>
        <v>4.3426200279999998</v>
      </c>
      <c r="K5" s="23">
        <f>'Variables AME'!J53</f>
        <v>4.126897316</v>
      </c>
      <c r="L5" s="23">
        <f>'Variables AME'!K53</f>
        <v>4.0489182240000003</v>
      </c>
      <c r="M5" s="23">
        <f>'Variables AME'!L53</f>
        <v>4.0627365219999998</v>
      </c>
      <c r="N5" s="23">
        <f>'Variables AME'!M53</f>
        <v>4.1781674649999996</v>
      </c>
      <c r="O5" s="23">
        <f>'Variables AME'!N53</f>
        <v>3.917070549</v>
      </c>
      <c r="P5" s="23">
        <f>'Variables AME'!O53</f>
        <v>3.640444644</v>
      </c>
      <c r="Q5" s="23">
        <f>'Variables AME'!P53</f>
        <v>3.4042399319999999</v>
      </c>
      <c r="R5" s="23">
        <f>'Variables AME'!Q53</f>
        <v>3.2198846799999998</v>
      </c>
      <c r="S5" s="23">
        <f>'Variables AME'!R53</f>
        <v>3.0142307009999998</v>
      </c>
      <c r="T5" s="23">
        <f>'Variables AME'!S53</f>
        <v>3.0092941139999998</v>
      </c>
      <c r="U5" s="23">
        <f>'Variables AME'!T53</f>
        <v>3.0128963639999999</v>
      </c>
      <c r="V5" s="23">
        <f>'Variables AME'!U53</f>
        <v>3.014477657</v>
      </c>
      <c r="W5" s="23">
        <f>'Variables AME'!V53</f>
        <v>2.918623915</v>
      </c>
      <c r="X5" s="23">
        <f>'Variables AME'!W53</f>
        <v>2.8147546879999998</v>
      </c>
      <c r="Y5" s="23">
        <f>'Variables AME'!X53</f>
        <v>2.724129746</v>
      </c>
      <c r="Z5" s="23">
        <f>'Variables AME'!Y53</f>
        <v>2.6426242709999999</v>
      </c>
      <c r="AA5" s="23">
        <f>'Variables AME'!Z53</f>
        <v>2.5674745429999999</v>
      </c>
      <c r="AB5" s="23">
        <f>'Variables AME'!AA53</f>
        <v>2.4977718879999999</v>
      </c>
      <c r="AC5" s="23">
        <f>'Variables AME'!AB53</f>
        <v>2.4327475949999999</v>
      </c>
      <c r="AD5" s="23">
        <f>'Variables AME'!AC53</f>
        <v>2.3715017970000001</v>
      </c>
      <c r="AE5" s="23">
        <f>'Variables AME'!AD53</f>
        <v>2.3146737640000001</v>
      </c>
      <c r="AF5" s="23">
        <f>'Variables AME'!AE53</f>
        <v>2.2621250979999998</v>
      </c>
      <c r="AG5" s="23">
        <f>'Variables AME'!AF53</f>
        <v>2.2119047649999999</v>
      </c>
      <c r="AH5" s="23">
        <f>'Variables AME'!AG53</f>
        <v>2.1643702550000001</v>
      </c>
      <c r="AI5" s="23">
        <f>'Variables AME'!AH53</f>
        <v>2.1199206510000002</v>
      </c>
      <c r="AJ5" s="23">
        <f>'Variables AME'!AI53</f>
        <v>2.077741724</v>
      </c>
      <c r="AK5" s="23">
        <f>'Variables AME'!AJ53</f>
        <v>2.0380681900000002</v>
      </c>
      <c r="AL5" s="23">
        <f>'Variables AME'!AK53</f>
        <v>2.0004819970000001</v>
      </c>
      <c r="AM5" s="23">
        <f>'Variables AME'!AL53</f>
        <v>1.9649021550000001</v>
      </c>
      <c r="AN5" s="23">
        <f>'Variables AME'!AM53</f>
        <v>1.956295911</v>
      </c>
      <c r="AO5" s="23">
        <f>'Variables AME'!AN53</f>
        <v>1.952640207</v>
      </c>
      <c r="AP5" s="23">
        <f>'Variables AME'!AO53</f>
        <v>1.949911825</v>
      </c>
      <c r="AQ5" s="23">
        <f>'Variables AME'!AP53</f>
        <v>1.947178914</v>
      </c>
      <c r="AR5" s="23">
        <f>'Variables AME'!AQ53</f>
        <v>1.9442810319999999</v>
      </c>
      <c r="AS5" s="23">
        <f>'Variables AME'!AR53</f>
        <v>1.9408811589999999</v>
      </c>
      <c r="AT5" s="23">
        <f>'Variables AME'!AS53</f>
        <v>1.9372526779999999</v>
      </c>
      <c r="AU5" s="23">
        <f>'Variables AME'!AT53</f>
        <v>1.9332058969999999</v>
      </c>
      <c r="AV5" s="23">
        <f>'Variables AME'!AU53</f>
        <v>1.9288109</v>
      </c>
      <c r="AW5" s="23">
        <f>'Variables AME'!AV53</f>
        <v>1.9240908759999999</v>
      </c>
    </row>
    <row r="6" spans="1:50" x14ac:dyDescent="0.25">
      <c r="A6" s="18"/>
      <c r="B6" t="s">
        <v>84</v>
      </c>
      <c r="C6" s="23">
        <f>'Variables AME'!B54</f>
        <v>10.826676236859401</v>
      </c>
      <c r="D6" s="23">
        <f>'Variables AME'!C54</f>
        <v>11.000502025829901</v>
      </c>
      <c r="E6" s="23">
        <f>'Variables AME'!D54</f>
        <v>11.17711864</v>
      </c>
      <c r="F6" s="23">
        <f>'Variables AME'!E54</f>
        <v>11.88783493</v>
      </c>
      <c r="G6" s="23">
        <f>'Variables AME'!F54</f>
        <v>12.504639129999999</v>
      </c>
      <c r="H6" s="23">
        <f>'Variables AME'!G54</f>
        <v>11.787154080000001</v>
      </c>
      <c r="I6" s="23">
        <f>'Variables AME'!H54</f>
        <v>12.31025775</v>
      </c>
      <c r="J6" s="23">
        <f>'Variables AME'!I54</f>
        <v>12.87104454</v>
      </c>
      <c r="K6" s="23">
        <f>'Variables AME'!J54</f>
        <v>13.217652709999999</v>
      </c>
      <c r="L6" s="23">
        <f>'Variables AME'!K54</f>
        <v>13.28064095</v>
      </c>
      <c r="M6" s="23">
        <f>'Variables AME'!L54</f>
        <v>13.295464689999999</v>
      </c>
      <c r="N6" s="23">
        <f>'Variables AME'!M54</f>
        <v>13.068312840000001</v>
      </c>
      <c r="O6" s="23">
        <f>'Variables AME'!N54</f>
        <v>12.451328670000001</v>
      </c>
      <c r="P6" s="23">
        <f>'Variables AME'!O54</f>
        <v>12.503448819999999</v>
      </c>
      <c r="Q6" s="23">
        <f>'Variables AME'!P54</f>
        <v>12.948171759999999</v>
      </c>
      <c r="R6" s="23">
        <f>'Variables AME'!Q54</f>
        <v>12.810045179999999</v>
      </c>
      <c r="S6" s="23">
        <f>'Variables AME'!R54</f>
        <v>12.634897280000001</v>
      </c>
      <c r="T6" s="23">
        <f>'Variables AME'!S54</f>
        <v>12.736727139999999</v>
      </c>
      <c r="U6" s="23">
        <f>'Variables AME'!T54</f>
        <v>12.766863130000001</v>
      </c>
      <c r="V6" s="23">
        <f>'Variables AME'!U54</f>
        <v>12.803144919999999</v>
      </c>
      <c r="W6" s="23">
        <f>'Variables AME'!V54</f>
        <v>13.078122219999999</v>
      </c>
      <c r="X6" s="23">
        <f>'Variables AME'!W54</f>
        <v>13.396180899999999</v>
      </c>
      <c r="Y6" s="23">
        <f>'Variables AME'!X54</f>
        <v>13.614864430000001</v>
      </c>
      <c r="Z6" s="23">
        <f>'Variables AME'!Y54</f>
        <v>13.79315579</v>
      </c>
      <c r="AA6" s="23">
        <f>'Variables AME'!Z54</f>
        <v>13.94115934</v>
      </c>
      <c r="AB6" s="23">
        <f>'Variables AME'!AA54</f>
        <v>14.06024631</v>
      </c>
      <c r="AC6" s="23">
        <f>'Variables AME'!AB54</f>
        <v>14.15686979</v>
      </c>
      <c r="AD6" s="23">
        <f>'Variables AME'!AC54</f>
        <v>14.236272080000001</v>
      </c>
      <c r="AE6" s="23">
        <f>'Variables AME'!AD54</f>
        <v>14.302970910000001</v>
      </c>
      <c r="AF6" s="23">
        <f>'Variables AME'!AE54</f>
        <v>14.356875479999999</v>
      </c>
      <c r="AG6" s="23">
        <f>'Variables AME'!AF54</f>
        <v>14.4000228</v>
      </c>
      <c r="AH6" s="23">
        <f>'Variables AME'!AG54</f>
        <v>14.43149425</v>
      </c>
      <c r="AI6" s="23">
        <f>'Variables AME'!AH54</f>
        <v>14.45688313</v>
      </c>
      <c r="AJ6" s="23">
        <f>'Variables AME'!AI54</f>
        <v>14.47266634</v>
      </c>
      <c r="AK6" s="23">
        <f>'Variables AME'!AJ54</f>
        <v>14.475275310000001</v>
      </c>
      <c r="AL6" s="23">
        <f>'Variables AME'!AK54</f>
        <v>14.46802527</v>
      </c>
      <c r="AM6" s="23">
        <f>'Variables AME'!AL54</f>
        <v>14.45053961</v>
      </c>
      <c r="AN6" s="23">
        <f>'Variables AME'!AM54</f>
        <v>14.315929799999999</v>
      </c>
      <c r="AO6" s="23">
        <f>'Variables AME'!AN54</f>
        <v>14.155714680000001</v>
      </c>
      <c r="AP6" s="23">
        <f>'Variables AME'!AO54</f>
        <v>13.98936898</v>
      </c>
      <c r="AQ6" s="23">
        <f>'Variables AME'!AP54</f>
        <v>13.821597690000001</v>
      </c>
      <c r="AR6" s="23">
        <f>'Variables AME'!AQ54</f>
        <v>13.65306545</v>
      </c>
      <c r="AS6" s="23">
        <f>'Variables AME'!AR54</f>
        <v>13.486661339999999</v>
      </c>
      <c r="AT6" s="23">
        <f>'Variables AME'!AS54</f>
        <v>13.31900551</v>
      </c>
      <c r="AU6" s="23">
        <f>'Variables AME'!AT54</f>
        <v>13.152783429999999</v>
      </c>
      <c r="AV6" s="23">
        <f>'Variables AME'!AU54</f>
        <v>12.98743483</v>
      </c>
      <c r="AW6" s="23">
        <f>'Variables AME'!AV54</f>
        <v>12.82293851</v>
      </c>
      <c r="AX6" s="18"/>
    </row>
    <row r="7" spans="1:50" x14ac:dyDescent="0.25">
      <c r="A7" s="18"/>
      <c r="B7" t="s">
        <v>85</v>
      </c>
      <c r="C7" s="23">
        <f>'Variables AME'!B55</f>
        <v>5.6395460874857797</v>
      </c>
      <c r="D7" s="23">
        <f>'Variables AME'!C55</f>
        <v>5.7300908240832298</v>
      </c>
      <c r="E7" s="23">
        <f>'Variables AME'!D55</f>
        <v>5.8220892859999998</v>
      </c>
      <c r="F7" s="23">
        <f>'Variables AME'!E55</f>
        <v>6.3649048800000001</v>
      </c>
      <c r="G7" s="23">
        <f>'Variables AME'!F55</f>
        <v>6.7071242209999999</v>
      </c>
      <c r="H7" s="23">
        <f>'Variables AME'!G55</f>
        <v>7.0442581080000002</v>
      </c>
      <c r="I7" s="23">
        <f>'Variables AME'!H55</f>
        <v>7.7511234450000002</v>
      </c>
      <c r="J7" s="23">
        <f>'Variables AME'!I55</f>
        <v>8.2281112029999903</v>
      </c>
      <c r="K7" s="23">
        <f>'Variables AME'!J55</f>
        <v>8.4391064339999904</v>
      </c>
      <c r="L7" s="23">
        <f>'Variables AME'!K55</f>
        <v>8.9031037919999996</v>
      </c>
      <c r="M7" s="23">
        <f>'Variables AME'!L55</f>
        <v>9.7320375200000004</v>
      </c>
      <c r="N7" s="23">
        <f>'Variables AME'!M55</f>
        <v>11.0733297</v>
      </c>
      <c r="O7" s="23">
        <f>'Variables AME'!N55</f>
        <v>11.58103931</v>
      </c>
      <c r="P7" s="23">
        <f>'Variables AME'!O55</f>
        <v>11.40325095</v>
      </c>
      <c r="Q7" s="23">
        <f>'Variables AME'!P55</f>
        <v>10.44874431</v>
      </c>
      <c r="R7" s="23">
        <f>'Variables AME'!Q55</f>
        <v>9.7968948910000009</v>
      </c>
      <c r="S7" s="23">
        <f>'Variables AME'!R55</f>
        <v>9.3728534789999998</v>
      </c>
      <c r="T7" s="23">
        <f>'Variables AME'!S55</f>
        <v>9.2884151470000003</v>
      </c>
      <c r="U7" s="23">
        <f>'Variables AME'!T55</f>
        <v>9.2311978989999997</v>
      </c>
      <c r="V7" s="23">
        <f>'Variables AME'!U55</f>
        <v>9.1813714649999998</v>
      </c>
      <c r="W7" s="23">
        <f>'Variables AME'!V55</f>
        <v>9.1859253560000003</v>
      </c>
      <c r="X7" s="23">
        <f>'Variables AME'!W55</f>
        <v>9.1979005409999903</v>
      </c>
      <c r="Y7" s="23">
        <f>'Variables AME'!X55</f>
        <v>9.2301899840000008</v>
      </c>
      <c r="Z7" s="23">
        <f>'Variables AME'!Y55</f>
        <v>9.2469959349999904</v>
      </c>
      <c r="AA7" s="23">
        <f>'Variables AME'!Z55</f>
        <v>9.2558549039999996</v>
      </c>
      <c r="AB7" s="23">
        <f>'Variables AME'!AA55</f>
        <v>9.2611403180000007</v>
      </c>
      <c r="AC7" s="23">
        <f>'Variables AME'!AB55</f>
        <v>9.2604014019999994</v>
      </c>
      <c r="AD7" s="23">
        <f>'Variables AME'!AC55</f>
        <v>9.2537215980000003</v>
      </c>
      <c r="AE7" s="23">
        <f>'Variables AME'!AD55</f>
        <v>9.2310293649999995</v>
      </c>
      <c r="AF7" s="23">
        <f>'Variables AME'!AE55</f>
        <v>9.1932991830000006</v>
      </c>
      <c r="AG7" s="23">
        <f>'Variables AME'!AF55</f>
        <v>9.1520934339999904</v>
      </c>
      <c r="AH7" s="23">
        <f>'Variables AME'!AG55</f>
        <v>9.1058185690000002</v>
      </c>
      <c r="AI7" s="23">
        <f>'Variables AME'!AH55</f>
        <v>9.0449922740000002</v>
      </c>
      <c r="AJ7" s="23">
        <f>'Variables AME'!AI55</f>
        <v>8.9795209440000008</v>
      </c>
      <c r="AK7" s="23">
        <f>'Variables AME'!AJ55</f>
        <v>8.9117865950000006</v>
      </c>
      <c r="AL7" s="23">
        <f>'Variables AME'!AK55</f>
        <v>8.8408747129999998</v>
      </c>
      <c r="AM7" s="23">
        <f>'Variables AME'!AL55</f>
        <v>8.7677531099999904</v>
      </c>
      <c r="AN7" s="23">
        <f>'Variables AME'!AM55</f>
        <v>8.6399812950000001</v>
      </c>
      <c r="AO7" s="23">
        <f>'Variables AME'!AN55</f>
        <v>8.5069616949999904</v>
      </c>
      <c r="AP7" s="23">
        <f>'Variables AME'!AO55</f>
        <v>8.3744945000000008</v>
      </c>
      <c r="AQ7" s="23">
        <f>'Variables AME'!AP55</f>
        <v>8.2437229989999903</v>
      </c>
      <c r="AR7" s="23">
        <f>'Variables AME'!AQ55</f>
        <v>8.1150125509999995</v>
      </c>
      <c r="AS7" s="23">
        <f>'Variables AME'!AR55</f>
        <v>7.9873831639999997</v>
      </c>
      <c r="AT7" s="23">
        <f>'Variables AME'!AS55</f>
        <v>7.8628446329999999</v>
      </c>
      <c r="AU7" s="23">
        <f>'Variables AME'!AT55</f>
        <v>7.7396486229999999</v>
      </c>
      <c r="AV7" s="23">
        <f>'Variables AME'!AU55</f>
        <v>7.6179416800000004</v>
      </c>
      <c r="AW7" s="23">
        <f>'Variables AME'!AV55</f>
        <v>7.49758792</v>
      </c>
      <c r="AX7" s="18"/>
    </row>
    <row r="8" spans="1:50" x14ac:dyDescent="0.25">
      <c r="A8" s="18"/>
      <c r="B8" t="s">
        <v>62</v>
      </c>
      <c r="C8" s="23">
        <f>('Variables AME'!B56+'Variables AME'!B57)/10^6</f>
        <v>26.373665118452209</v>
      </c>
      <c r="D8" s="23">
        <f>('Variables AME'!C56+'Variables AME'!C57)/10^6</f>
        <v>26.797102842732709</v>
      </c>
      <c r="E8" s="23">
        <f>('Variables AME'!D56+'Variables AME'!D57)/10^6</f>
        <v>27.233166483000002</v>
      </c>
      <c r="F8" s="23">
        <f>('Variables AME'!E56+'Variables AME'!E57)/10^6</f>
        <v>28.260495162000002</v>
      </c>
      <c r="G8" s="23">
        <f>('Variables AME'!F56+'Variables AME'!F57)/10^6</f>
        <v>27.949647701</v>
      </c>
      <c r="H8" s="23">
        <f>('Variables AME'!G56+'Variables AME'!G57)/10^6</f>
        <v>27.971425130999997</v>
      </c>
      <c r="I8" s="23">
        <f>('Variables AME'!H56+'Variables AME'!H57)/10^6</f>
        <v>28.658293309000001</v>
      </c>
      <c r="J8" s="23">
        <f>('Variables AME'!I56+'Variables AME'!I57)/10^6</f>
        <v>28.463111697999999</v>
      </c>
      <c r="K8" s="23">
        <f>('Variables AME'!J56+'Variables AME'!J57)/10^6</f>
        <v>27.694188178000005</v>
      </c>
      <c r="L8" s="23">
        <f>('Variables AME'!K56+'Variables AME'!K57)/10^6</f>
        <v>27.777492233000004</v>
      </c>
      <c r="M8" s="23">
        <f>('Variables AME'!L56+'Variables AME'!L57)/10^6</f>
        <v>28.727225906000005</v>
      </c>
      <c r="N8" s="23">
        <f>('Variables AME'!M56+'Variables AME'!M57)/10^6</f>
        <v>30.761116067999996</v>
      </c>
      <c r="O8" s="23">
        <f>('Variables AME'!N56+'Variables AME'!N57)/10^6</f>
        <v>30.760989899999998</v>
      </c>
      <c r="P8" s="23">
        <f>('Variables AME'!O56+'Variables AME'!O57)/10^6</f>
        <v>29.568627627999998</v>
      </c>
      <c r="Q8" s="23">
        <f>('Variables AME'!P56+'Variables AME'!P57)/10^6</f>
        <v>27.210396186000001</v>
      </c>
      <c r="R8" s="23">
        <f>('Variables AME'!Q56+'Variables AME'!Q57)/10^6</f>
        <v>25.516406391</v>
      </c>
      <c r="S8" s="23">
        <f>('Variables AME'!R56+'Variables AME'!R57)/10^6</f>
        <v>24.144568295999999</v>
      </c>
      <c r="T8" s="23">
        <f>('Variables AME'!S56+'Variables AME'!S57)/10^6</f>
        <v>23.351189652999999</v>
      </c>
      <c r="U8" s="23">
        <f>('Variables AME'!T56+'Variables AME'!T57)/10^6</f>
        <v>22.620943625999999</v>
      </c>
      <c r="V8" s="23">
        <f>('Variables AME'!U56+'Variables AME'!U57)/10^6</f>
        <v>21.888854450999997</v>
      </c>
      <c r="W8" s="23">
        <f>('Variables AME'!V56+'Variables AME'!V57)/10^6</f>
        <v>22.296996125</v>
      </c>
      <c r="X8" s="23">
        <f>('Variables AME'!W56+'Variables AME'!W57)/10^6</f>
        <v>22.659275443999999</v>
      </c>
      <c r="Y8" s="23">
        <f>('Variables AME'!X56+'Variables AME'!X57)/10^6</f>
        <v>22.300401158</v>
      </c>
      <c r="Z8" s="23">
        <f>('Variables AME'!Y56+'Variables AME'!Y57)/10^6</f>
        <v>21.942294914999998</v>
      </c>
      <c r="AA8" s="23">
        <f>('Variables AME'!Z56+'Variables AME'!Z57)/10^6</f>
        <v>21.589388273000001</v>
      </c>
      <c r="AB8" s="23">
        <f>('Variables AME'!AA56+'Variables AME'!AA57)/10^6</f>
        <v>21.242127994000001</v>
      </c>
      <c r="AC8" s="23">
        <f>('Variables AME'!AB56+'Variables AME'!AB57)/10^6</f>
        <v>20.898853047999999</v>
      </c>
      <c r="AD8" s="23">
        <f>('Variables AME'!AC56+'Variables AME'!AC57)/10^6</f>
        <v>20.578742730999998</v>
      </c>
      <c r="AE8" s="23">
        <f>('Variables AME'!AD56+'Variables AME'!AD57)/10^6</f>
        <v>20.248757444999999</v>
      </c>
      <c r="AF8" s="23">
        <f>('Variables AME'!AE56+'Variables AME'!AE57)/10^6</f>
        <v>19.910607285000001</v>
      </c>
      <c r="AG8" s="23">
        <f>('Variables AME'!AF56+'Variables AME'!AF57)/10^6</f>
        <v>19.572908974000001</v>
      </c>
      <c r="AH8" s="23">
        <f>('Variables AME'!AG56+'Variables AME'!AG57)/10^6</f>
        <v>19.237766910000001</v>
      </c>
      <c r="AI8" s="23">
        <f>('Variables AME'!AH56+'Variables AME'!AH57)/10^6</f>
        <v>18.963565095</v>
      </c>
      <c r="AJ8" s="23">
        <f>('Variables AME'!AI56+'Variables AME'!AI57)/10^6</f>
        <v>18.690344659000001</v>
      </c>
      <c r="AK8" s="23">
        <f>('Variables AME'!AJ56+'Variables AME'!AJ57)/10^6</f>
        <v>18.422224574999998</v>
      </c>
      <c r="AL8" s="23">
        <f>('Variables AME'!AK56+'Variables AME'!AK57)/10^6</f>
        <v>18.155524577000001</v>
      </c>
      <c r="AM8" s="23">
        <f>('Variables AME'!AL56+'Variables AME'!AL57)/10^6</f>
        <v>17.892674299999999</v>
      </c>
      <c r="AN8" s="23">
        <f>('Variables AME'!AM56+'Variables AME'!AM57)/10^6</f>
        <v>17.615469027</v>
      </c>
      <c r="AO8" s="23">
        <f>('Variables AME'!AN56+'Variables AME'!AN57)/10^6</f>
        <v>17.347373770999997</v>
      </c>
      <c r="AP8" s="23">
        <f>('Variables AME'!AO56+'Variables AME'!AO57)/10^6</f>
        <v>17.084953401</v>
      </c>
      <c r="AQ8" s="23">
        <f>('Variables AME'!AP56+'Variables AME'!AP57)/10^6</f>
        <v>16.827079090000002</v>
      </c>
      <c r="AR8" s="23">
        <f>('Variables AME'!AQ56+'Variables AME'!AQ57)/10^6</f>
        <v>16.573737951999998</v>
      </c>
      <c r="AS8" s="23">
        <f>('Variables AME'!AR56+'Variables AME'!AR57)/10^6</f>
        <v>16.320548609999999</v>
      </c>
      <c r="AT8" s="23">
        <f>('Variables AME'!AS56+'Variables AME'!AS57)/10^6</f>
        <v>16.072750734</v>
      </c>
      <c r="AU8" s="23">
        <f>('Variables AME'!AT56+'Variables AME'!AT57)/10^6</f>
        <v>15.827405355999998</v>
      </c>
      <c r="AV8" s="23">
        <f>('Variables AME'!AU56+'Variables AME'!AU57)/10^6</f>
        <v>15.584882316</v>
      </c>
      <c r="AW8" s="23">
        <f>('Variables AME'!AV56+'Variables AME'!AV57)/10^6</f>
        <v>15.345040966000001</v>
      </c>
      <c r="AX8" s="18"/>
    </row>
    <row r="9" spans="1:50" x14ac:dyDescent="0.2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25">
      <c r="A10" s="18"/>
      <c r="B10" t="s">
        <v>61</v>
      </c>
      <c r="C10" s="23">
        <f>C11+C12</f>
        <v>37590.842095315071</v>
      </c>
      <c r="D10" s="23">
        <f t="shared" ref="D10:AW10" si="0">D11+D12</f>
        <v>38194.375224257768</v>
      </c>
      <c r="E10" s="23">
        <f t="shared" si="0"/>
        <v>38669.509473797378</v>
      </c>
      <c r="F10" s="23">
        <f t="shared" si="0"/>
        <v>39958.641492802439</v>
      </c>
      <c r="G10" s="23">
        <f t="shared" si="0"/>
        <v>42212.039739037726</v>
      </c>
      <c r="H10" s="23">
        <f t="shared" si="0"/>
        <v>37403.395500222308</v>
      </c>
      <c r="I10" s="23">
        <f t="shared" si="0"/>
        <v>39636.461539551477</v>
      </c>
      <c r="J10" s="23">
        <f t="shared" si="0"/>
        <v>42536.888275130877</v>
      </c>
      <c r="K10" s="23">
        <f t="shared" si="0"/>
        <v>44448.015541654408</v>
      </c>
      <c r="L10" s="23">
        <f t="shared" si="0"/>
        <v>43851.829910868662</v>
      </c>
      <c r="M10" s="23">
        <f t="shared" si="0"/>
        <v>42830.233528995392</v>
      </c>
      <c r="N10" s="23">
        <f t="shared" si="0"/>
        <v>40481.908204169064</v>
      </c>
      <c r="O10" s="23">
        <f t="shared" si="0"/>
        <v>36817.805768878388</v>
      </c>
      <c r="P10" s="23">
        <f t="shared" si="0"/>
        <v>36887.680263851384</v>
      </c>
      <c r="Q10" s="23">
        <f t="shared" si="0"/>
        <v>38565.541840748978</v>
      </c>
      <c r="R10" s="23">
        <f t="shared" si="0"/>
        <v>36883.449022401561</v>
      </c>
      <c r="S10" s="23">
        <f t="shared" si="0"/>
        <v>35558.419160896716</v>
      </c>
      <c r="T10" s="23">
        <f t="shared" si="0"/>
        <v>35730.056465653586</v>
      </c>
      <c r="U10" s="23">
        <f t="shared" si="0"/>
        <v>35923.59999980453</v>
      </c>
      <c r="V10" s="23">
        <f t="shared" si="0"/>
        <v>36084.046285863747</v>
      </c>
      <c r="W10" s="23">
        <f t="shared" si="0"/>
        <v>36198.472041421206</v>
      </c>
      <c r="X10" s="23">
        <f t="shared" si="0"/>
        <v>36218.778157372028</v>
      </c>
      <c r="Y10" s="23">
        <f t="shared" si="0"/>
        <v>35741.250012413817</v>
      </c>
      <c r="Z10" s="23">
        <f t="shared" si="0"/>
        <v>35272.924093037545</v>
      </c>
      <c r="AA10" s="23">
        <f t="shared" si="0"/>
        <v>34808.38296375925</v>
      </c>
      <c r="AB10" s="23">
        <f t="shared" si="0"/>
        <v>34352.432654979209</v>
      </c>
      <c r="AC10" s="23">
        <f t="shared" si="0"/>
        <v>33900.904453893469</v>
      </c>
      <c r="AD10" s="23">
        <f t="shared" si="0"/>
        <v>33447.453207140847</v>
      </c>
      <c r="AE10" s="23">
        <f t="shared" si="0"/>
        <v>33008.077783084118</v>
      </c>
      <c r="AF10" s="23">
        <f t="shared" si="0"/>
        <v>32586.56897774055</v>
      </c>
      <c r="AG10" s="23">
        <f t="shared" si="0"/>
        <v>32151.677581193591</v>
      </c>
      <c r="AH10" s="23">
        <f t="shared" si="0"/>
        <v>31721.168372405657</v>
      </c>
      <c r="AI10" s="23">
        <f t="shared" si="0"/>
        <v>31303.976102046909</v>
      </c>
      <c r="AJ10" s="23">
        <f t="shared" si="0"/>
        <v>30888.825384039381</v>
      </c>
      <c r="AK10" s="23">
        <f t="shared" si="0"/>
        <v>30486.705715501648</v>
      </c>
      <c r="AL10" s="23">
        <f t="shared" si="0"/>
        <v>30091.729152333595</v>
      </c>
      <c r="AM10" s="23">
        <f t="shared" si="0"/>
        <v>29704.726020945425</v>
      </c>
      <c r="AN10" s="23">
        <f t="shared" si="0"/>
        <v>29367.281712384276</v>
      </c>
      <c r="AO10" s="23">
        <f t="shared" si="0"/>
        <v>29037.129781232434</v>
      </c>
      <c r="AP10" s="23">
        <f t="shared" si="0"/>
        <v>28714.784480242219</v>
      </c>
      <c r="AQ10" s="23">
        <f t="shared" si="0"/>
        <v>28398.486251911407</v>
      </c>
      <c r="AR10" s="23">
        <f t="shared" si="0"/>
        <v>28085.828157501863</v>
      </c>
      <c r="AS10" s="23">
        <f t="shared" si="0"/>
        <v>27795.371355690546</v>
      </c>
      <c r="AT10" s="23">
        <f t="shared" si="0"/>
        <v>27509.441041613863</v>
      </c>
      <c r="AU10" s="23">
        <f t="shared" si="0"/>
        <v>27222.643129899217</v>
      </c>
      <c r="AV10" s="23">
        <f t="shared" si="0"/>
        <v>26937.350789880715</v>
      </c>
      <c r="AW10" s="23">
        <f t="shared" si="0"/>
        <v>26651.855682779344</v>
      </c>
      <c r="AX10" s="18"/>
    </row>
    <row r="11" spans="1:50" x14ac:dyDescent="0.25">
      <c r="A11" s="18"/>
      <c r="B11" t="s">
        <v>88</v>
      </c>
      <c r="C11" s="23">
        <f>'Variables AME'!B58*'Variables AME'!B59/'Variables AME'!B64*'Variables AME'!$S64</f>
        <v>30713.635325520114</v>
      </c>
      <c r="D11" s="23">
        <f>'Variables AME'!C58*'Variables AME'!C59/'Variables AME'!C64*'Variables AME'!$S64</f>
        <v>31206.752675278196</v>
      </c>
      <c r="E11" s="23">
        <f>'Variables AME'!D58*'Variables AME'!D59/'Variables AME'!D64*'Variables AME'!$S64</f>
        <v>31592.68895863933</v>
      </c>
      <c r="F11" s="23">
        <f>'Variables AME'!E58*'Variables AME'!E59/'Variables AME'!E64*'Variables AME'!$S64</f>
        <v>32781.282206926277</v>
      </c>
      <c r="G11" s="23">
        <f>'Variables AME'!F58*'Variables AME'!F59/'Variables AME'!F64*'Variables AME'!$S64</f>
        <v>34721.53611556971</v>
      </c>
      <c r="H11" s="23">
        <f>'Variables AME'!G58*'Variables AME'!G59/'Variables AME'!G64*'Variables AME'!$S64</f>
        <v>30225.973489317665</v>
      </c>
      <c r="I11" s="23">
        <f>'Variables AME'!H58*'Variables AME'!H59/'Variables AME'!H64*'Variables AME'!$S64</f>
        <v>32274.432993190701</v>
      </c>
      <c r="J11" s="23">
        <f>'Variables AME'!I58*'Variables AME'!I59/'Variables AME'!I64*'Variables AME'!$S64</f>
        <v>34806.169418274359</v>
      </c>
      <c r="K11" s="23">
        <f>'Variables AME'!J58*'Variables AME'!J59/'Variables AME'!J64*'Variables AME'!$S64</f>
        <v>36377.893061547285</v>
      </c>
      <c r="L11" s="23">
        <f>'Variables AME'!K58*'Variables AME'!K59/'Variables AME'!K64*'Variables AME'!$S64</f>
        <v>35784.271353026663</v>
      </c>
      <c r="M11" s="23">
        <f>'Variables AME'!L58*'Variables AME'!L59/'Variables AME'!L64*'Variables AME'!$S64</f>
        <v>34915.721409950653</v>
      </c>
      <c r="N11" s="23">
        <f>'Variables AME'!M58*'Variables AME'!M59/'Variables AME'!M64*'Variables AME'!$S64</f>
        <v>32872.143966237803</v>
      </c>
      <c r="O11" s="23">
        <f>'Variables AME'!N58*'Variables AME'!N59/'Variables AME'!N64*'Variables AME'!$S64</f>
        <v>29758.194000427942</v>
      </c>
      <c r="P11" s="23">
        <f>'Variables AME'!O58*'Variables AME'!O59/'Variables AME'!O64*'Variables AME'!$S64</f>
        <v>29871.439433237549</v>
      </c>
      <c r="Q11" s="23">
        <f>'Variables AME'!P58*'Variables AME'!P59/'Variables AME'!P64*'Variables AME'!$S64</f>
        <v>31359.146280315854</v>
      </c>
      <c r="R11" s="23">
        <f>'Variables AME'!Q58*'Variables AME'!Q59/'Variables AME'!Q64*'Variables AME'!$S64</f>
        <v>29925.803484512282</v>
      </c>
      <c r="S11" s="23">
        <f>'Variables AME'!R58*'Variables AME'!R59/'Variables AME'!R64*'Variables AME'!$S64</f>
        <v>28865.082914191229</v>
      </c>
      <c r="T11" s="23">
        <f>'Variables AME'!S58*'Variables AME'!S59/'Variables AME'!S64*'Variables AME'!$S64</f>
        <v>29026.538036170095</v>
      </c>
      <c r="U11" s="23">
        <f>'Variables AME'!T58*'Variables AME'!T59/'Variables AME'!T64*'Variables AME'!$S64</f>
        <v>29212.573855115912</v>
      </c>
      <c r="V11" s="23">
        <f>'Variables AME'!U58*'Variables AME'!U59/'Variables AME'!U64*'Variables AME'!$S64</f>
        <v>29378.702335237267</v>
      </c>
      <c r="W11" s="23">
        <f>'Variables AME'!V58*'Variables AME'!V59/'Variables AME'!V64*'Variables AME'!$S64</f>
        <v>29494.289730020311</v>
      </c>
      <c r="X11" s="23">
        <f>'Variables AME'!W58*'Variables AME'!W59/'Variables AME'!W64*'Variables AME'!$S64</f>
        <v>29536.244439508653</v>
      </c>
      <c r="Y11" s="23">
        <f>'Variables AME'!X58*'Variables AME'!X59/'Variables AME'!X64*'Variables AME'!$S64</f>
        <v>29135.753546383854</v>
      </c>
      <c r="Z11" s="23">
        <f>'Variables AME'!Y58*'Variables AME'!Y59/'Variables AME'!Y64*'Variables AME'!$S64</f>
        <v>28741.666237163918</v>
      </c>
      <c r="AA11" s="23">
        <f>'Variables AME'!Z58*'Variables AME'!Z59/'Variables AME'!Z64*'Variables AME'!$S64</f>
        <v>28352.178038646325</v>
      </c>
      <c r="AB11" s="23">
        <f>'Variables AME'!AA58*'Variables AME'!AA59/'Variables AME'!AA64*'Variables AME'!$S64</f>
        <v>27970.898552340332</v>
      </c>
      <c r="AC11" s="23">
        <f>'Variables AME'!AB58*'Variables AME'!AB59/'Variables AME'!AB64*'Variables AME'!$S64</f>
        <v>27594.404919975568</v>
      </c>
      <c r="AD11" s="23">
        <f>'Variables AME'!AC58*'Variables AME'!AC59/'Variables AME'!AC64*'Variables AME'!$S64</f>
        <v>27217.867688057231</v>
      </c>
      <c r="AE11" s="23">
        <f>'Variables AME'!AD58*'Variables AME'!AD59/'Variables AME'!AD64*'Variables AME'!$S64</f>
        <v>26852.414901824395</v>
      </c>
      <c r="AF11" s="23">
        <f>'Variables AME'!AE58*'Variables AME'!AE59/'Variables AME'!AE64*'Variables AME'!$S64</f>
        <v>26501.21876981288</v>
      </c>
      <c r="AG11" s="23">
        <f>'Variables AME'!AF58*'Variables AME'!AF59/'Variables AME'!AF64*'Variables AME'!$S64</f>
        <v>26141.136005085846</v>
      </c>
      <c r="AH11" s="23">
        <f>'Variables AME'!AG58*'Variables AME'!AG59/'Variables AME'!AG64*'Variables AME'!$S64</f>
        <v>25785.151191328816</v>
      </c>
      <c r="AI11" s="23">
        <f>'Variables AME'!AH58*'Variables AME'!AH59/'Variables AME'!AH64*'Variables AME'!$S64</f>
        <v>25439.693242009929</v>
      </c>
      <c r="AJ11" s="23">
        <f>'Variables AME'!AI58*'Variables AME'!AI59/'Variables AME'!AI64*'Variables AME'!$S64</f>
        <v>25096.565097953524</v>
      </c>
      <c r="AK11" s="23">
        <f>'Variables AME'!AJ58*'Variables AME'!AJ59/'Variables AME'!AJ64*'Variables AME'!$S64</f>
        <v>24763.970212777243</v>
      </c>
      <c r="AL11" s="23">
        <f>'Variables AME'!AK58*'Variables AME'!AK59/'Variables AME'!AK64*'Variables AME'!$S64</f>
        <v>24437.466119091394</v>
      </c>
      <c r="AM11" s="23">
        <f>'Variables AME'!AL58*'Variables AME'!AL59/'Variables AME'!AL64*'Variables AME'!$S64</f>
        <v>24117.425886407917</v>
      </c>
      <c r="AN11" s="23">
        <f>'Variables AME'!AM58*'Variables AME'!AM59/'Variables AME'!AM64*'Variables AME'!$S64</f>
        <v>23843.167667122805</v>
      </c>
      <c r="AO11" s="23">
        <f>'Variables AME'!AN58*'Variables AME'!AN59/'Variables AME'!AN64*'Variables AME'!$S64</f>
        <v>23575.519244756084</v>
      </c>
      <c r="AP11" s="23">
        <f>'Variables AME'!AO58*'Variables AME'!AO59/'Variables AME'!AO64*'Variables AME'!$S64</f>
        <v>23314.003093686919</v>
      </c>
      <c r="AQ11" s="23">
        <f>'Variables AME'!AP58*'Variables AME'!AP59/'Variables AME'!AP64*'Variables AME'!$S64</f>
        <v>23057.546239943069</v>
      </c>
      <c r="AR11" s="23">
        <f>'Variables AME'!AQ58*'Variables AME'!AQ59/'Variables AME'!AQ64*'Variables AME'!$S64</f>
        <v>22803.854771944767</v>
      </c>
      <c r="AS11" s="23">
        <f>'Variables AME'!AR58*'Variables AME'!AR59/'Variables AME'!AR64*'Variables AME'!$S64</f>
        <v>22570.254940062827</v>
      </c>
      <c r="AT11" s="23">
        <f>'Variables AME'!AS58*'Variables AME'!AS59/'Variables AME'!AS64*'Variables AME'!$S64</f>
        <v>22340.184668600745</v>
      </c>
      <c r="AU11" s="23">
        <f>'Variables AME'!AT58*'Variables AME'!AT59/'Variables AME'!AT64*'Variables AME'!$S64</f>
        <v>22109.519360255068</v>
      </c>
      <c r="AV11" s="23">
        <f>'Variables AME'!AU58*'Variables AME'!AU59/'Variables AME'!AU64*'Variables AME'!$S64</f>
        <v>21880.085322475679</v>
      </c>
      <c r="AW11" s="23">
        <f>'Variables AME'!AV58*'Variables AME'!AV59/'Variables AME'!AV64*'Variables AME'!$S64</f>
        <v>21650.56969667778</v>
      </c>
      <c r="AX11" s="18"/>
    </row>
    <row r="12" spans="1:50" x14ac:dyDescent="0.25">
      <c r="B12" t="s">
        <v>87</v>
      </c>
      <c r="C12" s="23">
        <f>'Variables AME'!B60*'Variables AME'!B61/'Variables AME'!B64*'Variables AME'!$S64</f>
        <v>6877.206769794956</v>
      </c>
      <c r="D12" s="23">
        <f>'Variables AME'!C60*'Variables AME'!C61/'Variables AME'!C64*'Variables AME'!$S64</f>
        <v>6987.6225489795734</v>
      </c>
      <c r="E12" s="23">
        <f>'Variables AME'!D60*'Variables AME'!D61/'Variables AME'!D64*'Variables AME'!$S64</f>
        <v>7076.8205151580469</v>
      </c>
      <c r="F12" s="23">
        <f>'Variables AME'!E60*'Variables AME'!E61/'Variables AME'!E64*'Variables AME'!$S64</f>
        <v>7177.3592858761594</v>
      </c>
      <c r="G12" s="23">
        <f>'Variables AME'!F60*'Variables AME'!F61/'Variables AME'!F64*'Variables AME'!$S64</f>
        <v>7490.5036234680183</v>
      </c>
      <c r="H12" s="23">
        <f>'Variables AME'!G60*'Variables AME'!G61/'Variables AME'!G64*'Variables AME'!$S64</f>
        <v>7177.4220109046473</v>
      </c>
      <c r="I12" s="23">
        <f>'Variables AME'!H60*'Variables AME'!H61/'Variables AME'!H64*'Variables AME'!$S64</f>
        <v>7362.0285463607752</v>
      </c>
      <c r="J12" s="23">
        <f>'Variables AME'!I60*'Variables AME'!I61/'Variables AME'!I64*'Variables AME'!$S64</f>
        <v>7730.7188568565207</v>
      </c>
      <c r="K12" s="23">
        <f>'Variables AME'!J60*'Variables AME'!J61/'Variables AME'!J64*'Variables AME'!$S64</f>
        <v>8070.1224801071194</v>
      </c>
      <c r="L12" s="23">
        <f>'Variables AME'!K60*'Variables AME'!K61/'Variables AME'!K64*'Variables AME'!$S64</f>
        <v>8067.5585578419968</v>
      </c>
      <c r="M12" s="23">
        <f>'Variables AME'!L60*'Variables AME'!L61/'Variables AME'!L64*'Variables AME'!$S64</f>
        <v>7914.5121190447362</v>
      </c>
      <c r="N12" s="23">
        <f>'Variables AME'!M60*'Variables AME'!M61/'Variables AME'!M64*'Variables AME'!$S64</f>
        <v>7609.7642379312583</v>
      </c>
      <c r="O12" s="23">
        <f>'Variables AME'!N60*'Variables AME'!N61/'Variables AME'!N64*'Variables AME'!$S64</f>
        <v>7059.6117684504425</v>
      </c>
      <c r="P12" s="23">
        <f>'Variables AME'!O60*'Variables AME'!O61/'Variables AME'!O64*'Variables AME'!$S64</f>
        <v>7016.2408306138377</v>
      </c>
      <c r="Q12" s="23">
        <f>'Variables AME'!P60*'Variables AME'!P61/'Variables AME'!P64*'Variables AME'!$S64</f>
        <v>7206.3955604331204</v>
      </c>
      <c r="R12" s="23">
        <f>'Variables AME'!Q60*'Variables AME'!Q61/'Variables AME'!Q64*'Variables AME'!$S64</f>
        <v>6957.6455378892797</v>
      </c>
      <c r="S12" s="23">
        <f>'Variables AME'!R60*'Variables AME'!R61/'Variables AME'!R64*'Variables AME'!$S64</f>
        <v>6693.3362467054894</v>
      </c>
      <c r="T12" s="23">
        <f>'Variables AME'!S60*'Variables AME'!S61/'Variables AME'!S64*'Variables AME'!$S64</f>
        <v>6703.5184294834926</v>
      </c>
      <c r="U12" s="23">
        <f>'Variables AME'!T60*'Variables AME'!T61/'Variables AME'!T64*'Variables AME'!$S64</f>
        <v>6711.026144688617</v>
      </c>
      <c r="V12" s="23">
        <f>'Variables AME'!U60*'Variables AME'!U61/'Variables AME'!U64*'Variables AME'!$S64</f>
        <v>6705.3439506264767</v>
      </c>
      <c r="W12" s="23">
        <f>'Variables AME'!V60*'Variables AME'!V61/'Variables AME'!V64*'Variables AME'!$S64</f>
        <v>6704.1823114008948</v>
      </c>
      <c r="X12" s="23">
        <f>'Variables AME'!W60*'Variables AME'!W61/'Variables AME'!W64*'Variables AME'!$S64</f>
        <v>6682.5337178633763</v>
      </c>
      <c r="Y12" s="23">
        <f>'Variables AME'!X60*'Variables AME'!X61/'Variables AME'!X64*'Variables AME'!$S64</f>
        <v>6605.4964660299656</v>
      </c>
      <c r="Z12" s="23">
        <f>'Variables AME'!Y60*'Variables AME'!Y61/'Variables AME'!Y64*'Variables AME'!$S64</f>
        <v>6531.2578558736259</v>
      </c>
      <c r="AA12" s="23">
        <f>'Variables AME'!Z60*'Variables AME'!Z61/'Variables AME'!Z64*'Variables AME'!$S64</f>
        <v>6456.2049251129229</v>
      </c>
      <c r="AB12" s="23">
        <f>'Variables AME'!AA60*'Variables AME'!AA61/'Variables AME'!AA64*'Variables AME'!$S64</f>
        <v>6381.5341026388778</v>
      </c>
      <c r="AC12" s="23">
        <f>'Variables AME'!AB60*'Variables AME'!AB61/'Variables AME'!AB64*'Variables AME'!$S64</f>
        <v>6306.4995339178995</v>
      </c>
      <c r="AD12" s="23">
        <f>'Variables AME'!AC60*'Variables AME'!AC61/'Variables AME'!AC64*'Variables AME'!$S64</f>
        <v>6229.5855190836182</v>
      </c>
      <c r="AE12" s="23">
        <f>'Variables AME'!AD60*'Variables AME'!AD61/'Variables AME'!AD64*'Variables AME'!$S64</f>
        <v>6155.6628812597237</v>
      </c>
      <c r="AF12" s="23">
        <f>'Variables AME'!AE60*'Variables AME'!AE61/'Variables AME'!AE64*'Variables AME'!$S64</f>
        <v>6085.3502079276695</v>
      </c>
      <c r="AG12" s="23">
        <f>'Variables AME'!AF60*'Variables AME'!AF61/'Variables AME'!AF64*'Variables AME'!$S64</f>
        <v>6010.5415761077466</v>
      </c>
      <c r="AH12" s="23">
        <f>'Variables AME'!AG60*'Variables AME'!AG61/'Variables AME'!AG64*'Variables AME'!$S64</f>
        <v>5936.0171810768425</v>
      </c>
      <c r="AI12" s="23">
        <f>'Variables AME'!AH60*'Variables AME'!AH61/'Variables AME'!AH64*'Variables AME'!$S64</f>
        <v>5864.2828600369812</v>
      </c>
      <c r="AJ12" s="23">
        <f>'Variables AME'!AI60*'Variables AME'!AI61/'Variables AME'!AI64*'Variables AME'!$S64</f>
        <v>5792.2602860858578</v>
      </c>
      <c r="AK12" s="23">
        <f>'Variables AME'!AJ60*'Variables AME'!AJ61/'Variables AME'!AJ64*'Variables AME'!$S64</f>
        <v>5722.7355027244039</v>
      </c>
      <c r="AL12" s="23">
        <f>'Variables AME'!AK60*'Variables AME'!AK61/'Variables AME'!AK64*'Variables AME'!$S64</f>
        <v>5654.2630332422013</v>
      </c>
      <c r="AM12" s="23">
        <f>'Variables AME'!AL60*'Variables AME'!AL61/'Variables AME'!AL64*'Variables AME'!$S64</f>
        <v>5587.3001345375069</v>
      </c>
      <c r="AN12" s="23">
        <f>'Variables AME'!AM60*'Variables AME'!AM61/'Variables AME'!AM64*'Variables AME'!$S64</f>
        <v>5524.1140452614727</v>
      </c>
      <c r="AO12" s="23">
        <f>'Variables AME'!AN60*'Variables AME'!AN61/'Variables AME'!AN64*'Variables AME'!$S64</f>
        <v>5461.6105364763516</v>
      </c>
      <c r="AP12" s="23">
        <f>'Variables AME'!AO60*'Variables AME'!AO61/'Variables AME'!AO64*'Variables AME'!$S64</f>
        <v>5400.7813865552998</v>
      </c>
      <c r="AQ12" s="23">
        <f>'Variables AME'!AP60*'Variables AME'!AP61/'Variables AME'!AP64*'Variables AME'!$S64</f>
        <v>5340.9400119683387</v>
      </c>
      <c r="AR12" s="23">
        <f>'Variables AME'!AQ60*'Variables AME'!AQ61/'Variables AME'!AQ64*'Variables AME'!$S64</f>
        <v>5281.9733855570967</v>
      </c>
      <c r="AS12" s="23">
        <f>'Variables AME'!AR60*'Variables AME'!AR61/'Variables AME'!AR64*'Variables AME'!$S64</f>
        <v>5225.1164156277191</v>
      </c>
      <c r="AT12" s="23">
        <f>'Variables AME'!AS60*'Variables AME'!AS61/'Variables AME'!AS64*'Variables AME'!$S64</f>
        <v>5169.2563730131169</v>
      </c>
      <c r="AU12" s="23">
        <f>'Variables AME'!AT60*'Variables AME'!AT61/'Variables AME'!AT64*'Variables AME'!$S64</f>
        <v>5113.1237696441476</v>
      </c>
      <c r="AV12" s="23">
        <f>'Variables AME'!AU60*'Variables AME'!AU61/'Variables AME'!AU64*'Variables AME'!$S64</f>
        <v>5057.2654674050355</v>
      </c>
      <c r="AW12" s="23">
        <f>'Variables AME'!AV60*'Variables AME'!AV61/'Variables AME'!AV64*'Variables AME'!$S64</f>
        <v>5001.2859861015631</v>
      </c>
    </row>
    <row r="13" spans="1:50" x14ac:dyDescent="0.2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25">
      <c r="A14" s="18"/>
      <c r="B14" t="s">
        <v>267</v>
      </c>
      <c r="C14" s="23">
        <f>C15+C16</f>
        <v>4429.9749615025548</v>
      </c>
      <c r="D14" s="23">
        <f t="shared" ref="D14:AW14" si="1">D15+D16</f>
        <v>4501.0996424254818</v>
      </c>
      <c r="E14" s="23">
        <f t="shared" si="1"/>
        <v>4573.3407496026693</v>
      </c>
      <c r="F14" s="23">
        <f t="shared" si="1"/>
        <v>4653.8864554447282</v>
      </c>
      <c r="G14" s="23">
        <f t="shared" si="1"/>
        <v>4735.8261147430803</v>
      </c>
      <c r="H14" s="23">
        <f t="shared" si="1"/>
        <v>4819.2087638055182</v>
      </c>
      <c r="I14" s="23">
        <f t="shared" si="1"/>
        <v>4904.1257942394259</v>
      </c>
      <c r="J14" s="23">
        <f t="shared" si="1"/>
        <v>4990.4790044820147</v>
      </c>
      <c r="K14" s="23">
        <f t="shared" si="1"/>
        <v>5078.2356430452146</v>
      </c>
      <c r="L14" s="23">
        <f t="shared" si="1"/>
        <v>5167.3966048446746</v>
      </c>
      <c r="M14" s="23">
        <f t="shared" si="1"/>
        <v>5258.111263645711</v>
      </c>
      <c r="N14" s="23">
        <f t="shared" si="1"/>
        <v>5350.4947913450378</v>
      </c>
      <c r="O14" s="23">
        <f t="shared" si="1"/>
        <v>5430.1453721376474</v>
      </c>
      <c r="P14" s="23">
        <f t="shared" si="1"/>
        <v>5510.9816808962496</v>
      </c>
      <c r="Q14" s="23">
        <f t="shared" si="1"/>
        <v>5593.0213657541854</v>
      </c>
      <c r="R14" s="23">
        <f t="shared" si="1"/>
        <v>5672.9800653431348</v>
      </c>
      <c r="S14" s="23">
        <f t="shared" si="1"/>
        <v>5753.1973404487144</v>
      </c>
      <c r="T14" s="23">
        <f t="shared" si="1"/>
        <v>5826.8558129355706</v>
      </c>
      <c r="U14" s="23">
        <f t="shared" si="1"/>
        <v>5900.3024979033407</v>
      </c>
      <c r="V14" s="23">
        <f t="shared" si="1"/>
        <v>6004.5217170757642</v>
      </c>
      <c r="W14" s="23">
        <f t="shared" si="1"/>
        <v>5941.8666942664076</v>
      </c>
      <c r="X14" s="23">
        <f t="shared" si="1"/>
        <v>5993.3527730280421</v>
      </c>
      <c r="Y14" s="23">
        <f t="shared" si="1"/>
        <v>6047.5497011748312</v>
      </c>
      <c r="Z14" s="23">
        <f t="shared" si="1"/>
        <v>6103.9284446925813</v>
      </c>
      <c r="AA14" s="23">
        <f t="shared" si="1"/>
        <v>6163.1740482844871</v>
      </c>
      <c r="AB14" s="23">
        <f t="shared" si="1"/>
        <v>6222.5675719548371</v>
      </c>
      <c r="AC14" s="23">
        <f t="shared" si="1"/>
        <v>6283.7161089715009</v>
      </c>
      <c r="AD14" s="23">
        <f t="shared" si="1"/>
        <v>6348.2356345299431</v>
      </c>
      <c r="AE14" s="23">
        <f t="shared" si="1"/>
        <v>6415.0336825570885</v>
      </c>
      <c r="AF14" s="23">
        <f t="shared" si="1"/>
        <v>6485.4226038683328</v>
      </c>
      <c r="AG14" s="23">
        <f t="shared" si="1"/>
        <v>6561.0461998048067</v>
      </c>
      <c r="AH14" s="23">
        <f t="shared" si="1"/>
        <v>6643.1941209631841</v>
      </c>
      <c r="AI14" s="23">
        <f t="shared" si="1"/>
        <v>6732.7765748074999</v>
      </c>
      <c r="AJ14" s="23">
        <f t="shared" si="1"/>
        <v>6830.9795339728043</v>
      </c>
      <c r="AK14" s="23">
        <f t="shared" si="1"/>
        <v>6932.7539769505365</v>
      </c>
      <c r="AL14" s="23">
        <f t="shared" si="1"/>
        <v>7038.3772339119887</v>
      </c>
      <c r="AM14" s="23">
        <f t="shared" si="1"/>
        <v>7146.4802734791247</v>
      </c>
      <c r="AN14" s="23">
        <f t="shared" si="1"/>
        <v>7258.4425849789723</v>
      </c>
      <c r="AO14" s="23">
        <f t="shared" si="1"/>
        <v>7373.6269840617024</v>
      </c>
      <c r="AP14" s="23">
        <f t="shared" si="1"/>
        <v>7488.7314722467854</v>
      </c>
      <c r="AQ14" s="23">
        <f t="shared" si="1"/>
        <v>7603.5128099181347</v>
      </c>
      <c r="AR14" s="23">
        <f t="shared" si="1"/>
        <v>7717.6589900252166</v>
      </c>
      <c r="AS14" s="23">
        <f t="shared" si="1"/>
        <v>7831.8796013247702</v>
      </c>
      <c r="AT14" s="23">
        <f t="shared" si="1"/>
        <v>7946.8571525582847</v>
      </c>
      <c r="AU14" s="23">
        <f t="shared" si="1"/>
        <v>8063.219323454221</v>
      </c>
      <c r="AV14" s="23">
        <f t="shared" si="1"/>
        <v>8180.4725900749654</v>
      </c>
      <c r="AW14" s="23">
        <f t="shared" si="1"/>
        <v>8298.7360974341154</v>
      </c>
      <c r="AX14" s="18"/>
    </row>
    <row r="15" spans="1:50" x14ac:dyDescent="0.25">
      <c r="A15" s="18"/>
      <c r="B15" t="s">
        <v>88</v>
      </c>
      <c r="C15" s="23">
        <f>'Variables AME'!B62*'Variables AME'!$S64</f>
        <v>3136.0736654567659</v>
      </c>
      <c r="D15" s="23">
        <f>'Variables AME'!C62*'Variables AME'!$S64</f>
        <v>3186.4243425474351</v>
      </c>
      <c r="E15" s="23">
        <f>'Variables AME'!D62*'Variables AME'!$S64</f>
        <v>3237.559215238738</v>
      </c>
      <c r="F15" s="23">
        <f>'Variables AME'!E62*'Variables AME'!$S64</f>
        <v>3294.5560501030118</v>
      </c>
      <c r="G15" s="23">
        <f>'Variables AME'!F62*'Variables AME'!$S64</f>
        <v>3352.5312548058037</v>
      </c>
      <c r="H15" s="23">
        <f>'Variables AME'!G62*'Variables AME'!$S64</f>
        <v>3411.5248680054597</v>
      </c>
      <c r="I15" s="23">
        <f>'Variables AME'!H62*'Variables AME'!$S64</f>
        <v>3471.6098925561778</v>
      </c>
      <c r="J15" s="23">
        <f>'Variables AME'!I62*'Variables AME'!$S64</f>
        <v>3532.7158979351912</v>
      </c>
      <c r="K15" s="23">
        <f>'Variables AME'!J62*'Variables AME'!$S64</f>
        <v>3594.8256988965654</v>
      </c>
      <c r="L15" s="23">
        <f>'Variables AME'!K62*'Variables AME'!$S64</f>
        <v>3657.9350545099878</v>
      </c>
      <c r="M15" s="23">
        <f>'Variables AME'!L62*'Variables AME'!$S64</f>
        <v>3722.1469726524601</v>
      </c>
      <c r="N15" s="23">
        <f>'Variables AME'!M62*'Variables AME'!$S64</f>
        <v>3787.5416232181537</v>
      </c>
      <c r="O15" s="23">
        <f>'Variables AME'!N62*'Variables AME'!$S64</f>
        <v>3843.9251741522303</v>
      </c>
      <c r="P15" s="23">
        <f>'Variables AME'!O62*'Variables AME'!$S64</f>
        <v>3901.1480843267982</v>
      </c>
      <c r="Q15" s="23">
        <f>'Variables AME'!P62*'Variables AME'!$S64</f>
        <v>3959.2228483954304</v>
      </c>
      <c r="R15" s="23">
        <f>'Variables AME'!Q62*'Variables AME'!$S64</f>
        <v>4015.824510772225</v>
      </c>
      <c r="S15" s="23">
        <f>'Variables AME'!R62*'Variables AME'!$S64</f>
        <v>4072.6092164624224</v>
      </c>
      <c r="T15" s="23">
        <f>'Variables AME'!S62*'Variables AME'!$S64</f>
        <v>4124.7510347461157</v>
      </c>
      <c r="U15" s="23">
        <f>'Variables AME'!T62*'Variables AME'!$S64</f>
        <v>4176.7429326165111</v>
      </c>
      <c r="V15" s="23">
        <f>'Variables AME'!U62*'Variables AME'!$S64</f>
        <v>4250.5182830708009</v>
      </c>
      <c r="W15" s="23">
        <f>'Variables AME'!V62*'Variables AME'!$S64</f>
        <v>4268.8125631417361</v>
      </c>
      <c r="X15" s="23">
        <f>'Variables AME'!W62*'Variables AME'!$S64</f>
        <v>4305.8016828987802</v>
      </c>
      <c r="Y15" s="23">
        <f>'Variables AME'!X62*'Variables AME'!$S64</f>
        <v>4344.7383562221166</v>
      </c>
      <c r="Z15" s="23">
        <f>'Variables AME'!Y62*'Variables AME'!$S64</f>
        <v>4385.242511774768</v>
      </c>
      <c r="AA15" s="23">
        <f>'Variables AME'!Z62*'Variables AME'!$S64</f>
        <v>4427.8063035680598</v>
      </c>
      <c r="AB15" s="23">
        <f>'Variables AME'!AA62*'Variables AME'!$S64</f>
        <v>4470.4763654924391</v>
      </c>
      <c r="AC15" s="23">
        <f>'Variables AME'!AB62*'Variables AME'!$S64</f>
        <v>4514.407280906391</v>
      </c>
      <c r="AD15" s="23">
        <f>'Variables AME'!AC62*'Variables AME'!$S64</f>
        <v>4560.7600132997877</v>
      </c>
      <c r="AE15" s="23">
        <f>'Variables AME'!AD62*'Variables AME'!$S64</f>
        <v>4608.7497051176369</v>
      </c>
      <c r="AF15" s="23">
        <f>'Variables AME'!AE62*'Variables AME'!$S64</f>
        <v>4659.3191852627215</v>
      </c>
      <c r="AG15" s="23">
        <f>'Variables AME'!AF62*'Variables AME'!$S64</f>
        <v>4713.6494106544351</v>
      </c>
      <c r="AH15" s="23">
        <f>'Variables AME'!AG62*'Variables AME'!$S64</f>
        <v>4772.6669044356931</v>
      </c>
      <c r="AI15" s="23">
        <f>'Variables AME'!AH62*'Variables AME'!$S64</f>
        <v>4837.0255854380994</v>
      </c>
      <c r="AJ15" s="23">
        <f>'Variables AME'!AI62*'Variables AME'!$S64</f>
        <v>4907.5774916085675</v>
      </c>
      <c r="AK15" s="23">
        <f>'Variables AME'!AJ62*'Variables AME'!$S64</f>
        <v>4980.6952587059704</v>
      </c>
      <c r="AL15" s="23">
        <f>'Variables AME'!AK62*'Variables AME'!$S64</f>
        <v>5056.5781266944068</v>
      </c>
      <c r="AM15" s="23">
        <f>'Variables AME'!AL62*'Variables AME'!$S64</f>
        <v>5134.2425436006552</v>
      </c>
      <c r="AN15" s="23">
        <f>'Variables AME'!AM62*'Variables AME'!$S64</f>
        <v>5214.6795756034626</v>
      </c>
      <c r="AO15" s="23">
        <f>'Variables AME'!AN62*'Variables AME'!$S64</f>
        <v>5297.4314513066183</v>
      </c>
      <c r="AP15" s="23">
        <f>'Variables AME'!AO62*'Variables AME'!$S64</f>
        <v>5380.1259157463055</v>
      </c>
      <c r="AQ15" s="23">
        <f>'Variables AME'!AP62*'Variables AME'!$S64</f>
        <v>5462.5882190084476</v>
      </c>
      <c r="AR15" s="23">
        <f>'Variables AME'!AQ62*'Variables AME'!$S64</f>
        <v>5544.5942067654742</v>
      </c>
      <c r="AS15" s="23">
        <f>'Variables AME'!AR62*'Variables AME'!$S64</f>
        <v>5626.6536690388075</v>
      </c>
      <c r="AT15" s="23">
        <f>'Variables AME'!AS62*'Variables AME'!$S64</f>
        <v>5709.2569380472032</v>
      </c>
      <c r="AU15" s="23">
        <f>'Variables AME'!AT62*'Variables AME'!$S64</f>
        <v>5792.8549586997724</v>
      </c>
      <c r="AV15" s="23">
        <f>'Variables AME'!AU62*'Variables AME'!$S64</f>
        <v>5877.0931691639598</v>
      </c>
      <c r="AW15" s="23">
        <f>'Variables AME'!AV62*'Variables AME'!$S64</f>
        <v>5962.0571661376944</v>
      </c>
      <c r="AX15" s="18"/>
    </row>
    <row r="16" spans="1:50" x14ac:dyDescent="0.25">
      <c r="A16" s="18"/>
      <c r="B16" t="s">
        <v>87</v>
      </c>
      <c r="C16" s="23">
        <f>'Variables AME'!B63*'Variables AME'!$S64</f>
        <v>1293.901296045789</v>
      </c>
      <c r="D16" s="23">
        <f>'Variables AME'!C63*'Variables AME'!$S64</f>
        <v>1314.6752998780464</v>
      </c>
      <c r="E16" s="23">
        <f>'Variables AME'!D63*'Variables AME'!$S64</f>
        <v>1335.7815343639313</v>
      </c>
      <c r="F16" s="23">
        <f>'Variables AME'!E63*'Variables AME'!$S64</f>
        <v>1359.3304053417162</v>
      </c>
      <c r="G16" s="23">
        <f>'Variables AME'!F63*'Variables AME'!$S64</f>
        <v>1383.2948599372764</v>
      </c>
      <c r="H16" s="23">
        <f>'Variables AME'!G63*'Variables AME'!$S64</f>
        <v>1407.6838958000587</v>
      </c>
      <c r="I16" s="23">
        <f>'Variables AME'!H63*'Variables AME'!$S64</f>
        <v>1432.5159016832483</v>
      </c>
      <c r="J16" s="23">
        <f>'Variables AME'!I63*'Variables AME'!$S64</f>
        <v>1457.7631065468231</v>
      </c>
      <c r="K16" s="23">
        <f>'Variables AME'!J63*'Variables AME'!$S64</f>
        <v>1483.4099441486489</v>
      </c>
      <c r="L16" s="23">
        <f>'Variables AME'!K63*'Variables AME'!$S64</f>
        <v>1509.4615503346868</v>
      </c>
      <c r="M16" s="23">
        <f>'Variables AME'!L63*'Variables AME'!$S64</f>
        <v>1535.9642909932504</v>
      </c>
      <c r="N16" s="23">
        <f>'Variables AME'!M63*'Variables AME'!$S64</f>
        <v>1562.9531681268841</v>
      </c>
      <c r="O16" s="23">
        <f>'Variables AME'!N63*'Variables AME'!$S64</f>
        <v>1586.2201979854167</v>
      </c>
      <c r="P16" s="23">
        <f>'Variables AME'!O63*'Variables AME'!$S64</f>
        <v>1609.8335965694514</v>
      </c>
      <c r="Q16" s="23">
        <f>'Variables AME'!P63*'Variables AME'!$S64</f>
        <v>1633.7985173587547</v>
      </c>
      <c r="R16" s="23">
        <f>'Variables AME'!Q63*'Variables AME'!$S64</f>
        <v>1657.1555545709095</v>
      </c>
      <c r="S16" s="23">
        <f>'Variables AME'!R63*'Variables AME'!$S64</f>
        <v>1680.5881239862915</v>
      </c>
      <c r="T16" s="23">
        <f>'Variables AME'!S63*'Variables AME'!$S64</f>
        <v>1702.1047781894547</v>
      </c>
      <c r="U16" s="23">
        <f>'Variables AME'!T63*'Variables AME'!$S64</f>
        <v>1723.5595652868294</v>
      </c>
      <c r="V16" s="23">
        <f>'Variables AME'!U63*'Variables AME'!$S64</f>
        <v>1754.0034340049633</v>
      </c>
      <c r="W16" s="23">
        <f>'Variables AME'!V63*'Variables AME'!$S64</f>
        <v>1673.0541311246714</v>
      </c>
      <c r="X16" s="23">
        <f>'Variables AME'!W63*'Variables AME'!$S64</f>
        <v>1687.5510901292616</v>
      </c>
      <c r="Y16" s="23">
        <f>'Variables AME'!X63*'Variables AME'!$S64</f>
        <v>1702.8113449527143</v>
      </c>
      <c r="Z16" s="23">
        <f>'Variables AME'!Y63*'Variables AME'!$S64</f>
        <v>1718.685932917813</v>
      </c>
      <c r="AA16" s="23">
        <f>'Variables AME'!Z63*'Variables AME'!$S64</f>
        <v>1735.3677447164271</v>
      </c>
      <c r="AB16" s="23">
        <f>'Variables AME'!AA63*'Variables AME'!$S64</f>
        <v>1752.0912064623978</v>
      </c>
      <c r="AC16" s="23">
        <f>'Variables AME'!AB63*'Variables AME'!$S64</f>
        <v>1769.3088280651098</v>
      </c>
      <c r="AD16" s="23">
        <f>'Variables AME'!AC63*'Variables AME'!$S64</f>
        <v>1787.4756212301556</v>
      </c>
      <c r="AE16" s="23">
        <f>'Variables AME'!AD63*'Variables AME'!$S64</f>
        <v>1806.2839774394517</v>
      </c>
      <c r="AF16" s="23">
        <f>'Variables AME'!AE63*'Variables AME'!$S64</f>
        <v>1826.1034186056113</v>
      </c>
      <c r="AG16" s="23">
        <f>'Variables AME'!AF63*'Variables AME'!$S64</f>
        <v>1847.3967891503719</v>
      </c>
      <c r="AH16" s="23">
        <f>'Variables AME'!AG63*'Variables AME'!$S64</f>
        <v>1870.5272165274914</v>
      </c>
      <c r="AI16" s="23">
        <f>'Variables AME'!AH63*'Variables AME'!$S64</f>
        <v>1895.7509893694009</v>
      </c>
      <c r="AJ16" s="23">
        <f>'Variables AME'!AI63*'Variables AME'!$S64</f>
        <v>1923.4020423642366</v>
      </c>
      <c r="AK16" s="23">
        <f>'Variables AME'!AJ63*'Variables AME'!$S64</f>
        <v>1952.0587182445663</v>
      </c>
      <c r="AL16" s="23">
        <f>'Variables AME'!AK63*'Variables AME'!$S64</f>
        <v>1981.7991072175819</v>
      </c>
      <c r="AM16" s="23">
        <f>'Variables AME'!AL63*'Variables AME'!$S64</f>
        <v>2012.2377298784691</v>
      </c>
      <c r="AN16" s="23">
        <f>'Variables AME'!AM63*'Variables AME'!$S64</f>
        <v>2043.7630093755097</v>
      </c>
      <c r="AO16" s="23">
        <f>'Variables AME'!AN63*'Variables AME'!$S64</f>
        <v>2076.1955327550845</v>
      </c>
      <c r="AP16" s="23">
        <f>'Variables AME'!AO63*'Variables AME'!$S64</f>
        <v>2108.6055565004795</v>
      </c>
      <c r="AQ16" s="23">
        <f>'Variables AME'!AP63*'Variables AME'!$S64</f>
        <v>2140.9245909096876</v>
      </c>
      <c r="AR16" s="23">
        <f>'Variables AME'!AQ63*'Variables AME'!$S64</f>
        <v>2173.0647832597424</v>
      </c>
      <c r="AS16" s="23">
        <f>'Variables AME'!AR63*'Variables AME'!$S64</f>
        <v>2205.2259322859627</v>
      </c>
      <c r="AT16" s="23">
        <f>'Variables AME'!AS63*'Variables AME'!$S64</f>
        <v>2237.600214511081</v>
      </c>
      <c r="AU16" s="23">
        <f>'Variables AME'!AT63*'Variables AME'!$S64</f>
        <v>2270.3643647544491</v>
      </c>
      <c r="AV16" s="23">
        <f>'Variables AME'!AU63*'Variables AME'!$S64</f>
        <v>2303.3794209110051</v>
      </c>
      <c r="AW16" s="23">
        <f>'Variables AME'!AV63*'Variables AME'!$S64</f>
        <v>2336.6789312964215</v>
      </c>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row>
    <row r="19" spans="1:50" x14ac:dyDescent="0.2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row>
    <row r="20" spans="1:50" x14ac:dyDescent="0.2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2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2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2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2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2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2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X47"/>
  <sheetViews>
    <sheetView workbookViewId="0">
      <pane xSplit="2" ySplit="1" topLeftCell="C2" activePane="bottomRight" state="frozen"/>
      <selection pane="topRight" activeCell="C1" sqref="C1"/>
      <selection pane="bottomLeft" activeCell="A2" sqref="A2"/>
      <selection pane="bottomRight" activeCell="V19" sqref="V19"/>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'Variables AMS'!B51</f>
        <v>21.072806770403201</v>
      </c>
      <c r="D3" s="23">
        <f>'Variables AMS'!C51</f>
        <v>21.411137499294501</v>
      </c>
      <c r="E3" s="23">
        <f>'Variables AMS'!D51</f>
        <v>21.754900240000001</v>
      </c>
      <c r="F3" s="23">
        <f>'Variables AMS'!E51</f>
        <v>23.111168339999999</v>
      </c>
      <c r="G3" s="23">
        <f>'Variables AMS'!F51</f>
        <v>23.88585204</v>
      </c>
      <c r="H3" s="23">
        <f>'Variables AMS'!G51</f>
        <v>23.44448118</v>
      </c>
      <c r="I3" s="23">
        <f>'Variables AMS'!H51</f>
        <v>24.603056120000002</v>
      </c>
      <c r="J3" s="23">
        <f>'Variables AMS'!I51</f>
        <v>25.44177577</v>
      </c>
      <c r="K3" s="23">
        <f>'Variables AMS'!J51</f>
        <v>25.78365646</v>
      </c>
      <c r="L3" s="23">
        <f>'Variables AMS'!K51</f>
        <v>26.23266297</v>
      </c>
      <c r="M3" s="23">
        <f>'Variables AMS'!L51</f>
        <v>27.090238729999999</v>
      </c>
      <c r="N3" s="23">
        <f>'Variables AMS'!M51</f>
        <v>28.319810010000001</v>
      </c>
      <c r="O3" s="23">
        <f>'Variables AMS'!N51</f>
        <v>27.949438529999998</v>
      </c>
      <c r="P3" s="23">
        <f>'Variables AMS'!O51</f>
        <v>27.547144419999999</v>
      </c>
      <c r="Q3" s="23">
        <f>'Variables AMS'!P51</f>
        <v>26.801155999999999</v>
      </c>
      <c r="R3" s="23">
        <f>'Variables AMS'!Q51</f>
        <v>25.82682475</v>
      </c>
      <c r="S3" s="23">
        <f>'Variables AMS'!R51</f>
        <v>25.021981459999999</v>
      </c>
      <c r="T3" s="23">
        <f>'Variables AMS'!S51</f>
        <v>25.034436400000001</v>
      </c>
      <c r="U3" s="23">
        <f>'Variables AMS'!T51</f>
        <v>25.010957390000002</v>
      </c>
      <c r="V3" s="23">
        <f>'Variables AMS'!U51</f>
        <v>25.11365352</v>
      </c>
      <c r="W3" s="23">
        <f>'Variables AMS'!V51</f>
        <v>26.5195483</v>
      </c>
      <c r="X3" s="23">
        <f>'Variables AMS'!W51</f>
        <v>27.201104730000001</v>
      </c>
      <c r="Y3" s="23">
        <f>'Variables AMS'!X51</f>
        <v>27.25603323</v>
      </c>
      <c r="Z3" s="23">
        <f>'Variables AMS'!Y51</f>
        <v>27.037315020000001</v>
      </c>
      <c r="AA3" s="23">
        <f>'Variables AMS'!Z51</f>
        <v>26.61180061</v>
      </c>
      <c r="AB3" s="23">
        <f>'Variables AMS'!AA51</f>
        <v>25.903201500000002</v>
      </c>
      <c r="AC3" s="23">
        <f>'Variables AMS'!AB51</f>
        <v>25.08833147</v>
      </c>
      <c r="AD3" s="23">
        <f>'Variables AMS'!AC51</f>
        <v>24.859817639999999</v>
      </c>
      <c r="AE3" s="23">
        <f>'Variables AMS'!AD51</f>
        <v>24.591356149999999</v>
      </c>
      <c r="AF3" s="23">
        <f>'Variables AMS'!AE51</f>
        <v>24.320337970000001</v>
      </c>
      <c r="AG3" s="23">
        <f>'Variables AMS'!AF51</f>
        <v>24.020209009999999</v>
      </c>
      <c r="AH3" s="23">
        <f>'Variables AMS'!AG51</f>
        <v>23.726901770000001</v>
      </c>
      <c r="AI3" s="23">
        <f>'Variables AMS'!AH51</f>
        <v>23.458023149999999</v>
      </c>
      <c r="AJ3" s="23">
        <f>'Variables AMS'!AI51</f>
        <v>23.189274009999998</v>
      </c>
      <c r="AK3" s="23">
        <f>'Variables AMS'!AJ51</f>
        <v>22.920060320000001</v>
      </c>
      <c r="AL3" s="23">
        <f>'Variables AMS'!AK51</f>
        <v>22.538032090000002</v>
      </c>
      <c r="AM3" s="23">
        <f>'Variables AMS'!AL51</f>
        <v>22.148523749999999</v>
      </c>
      <c r="AN3" s="23">
        <f>'Variables AMS'!AM51</f>
        <v>21.891926689999998</v>
      </c>
      <c r="AO3" s="23">
        <f>'Variables AMS'!AN51</f>
        <v>21.650225280000001</v>
      </c>
      <c r="AP3" s="23">
        <f>'Variables AMS'!AO51</f>
        <v>21.41470627</v>
      </c>
      <c r="AQ3" s="23">
        <f>'Variables AMS'!AP51</f>
        <v>21.186971929999999</v>
      </c>
      <c r="AR3" s="23">
        <f>'Variables AMS'!AQ51</f>
        <v>20.96686132</v>
      </c>
      <c r="AS3" s="23">
        <f>'Variables AMS'!AR51</f>
        <v>20.638075709999999</v>
      </c>
      <c r="AT3" s="23">
        <f>'Variables AMS'!AS51</f>
        <v>20.304296520000001</v>
      </c>
      <c r="AU3" s="23">
        <f>'Variables AMS'!AT51</f>
        <v>19.974269289999999</v>
      </c>
      <c r="AV3" s="23">
        <f>'Variables AMS'!AU51</f>
        <v>19.648138840000001</v>
      </c>
      <c r="AW3" s="23">
        <f>'Variables AMS'!AV51</f>
        <v>19.326157819999999</v>
      </c>
      <c r="AX3" s="18"/>
    </row>
    <row r="4" spans="1:50" x14ac:dyDescent="0.25">
      <c r="A4" s="18"/>
      <c r="B4" t="s">
        <v>82</v>
      </c>
      <c r="C4" s="23">
        <f>'Variables AMS'!B52</f>
        <v>0</v>
      </c>
      <c r="D4" s="23">
        <f>'Variables AMS'!C52</f>
        <v>0</v>
      </c>
      <c r="E4" s="23">
        <f>'Variables AMS'!D52</f>
        <v>0</v>
      </c>
      <c r="F4" s="23">
        <f>'Variables AMS'!E52</f>
        <v>0</v>
      </c>
      <c r="G4" s="23">
        <f>'Variables AMS'!F52</f>
        <v>0</v>
      </c>
      <c r="H4" s="23">
        <f>'Variables AMS'!G52</f>
        <v>0</v>
      </c>
      <c r="I4" s="23">
        <f>'Variables AMS'!H52</f>
        <v>0</v>
      </c>
      <c r="J4" s="23">
        <f>'Variables AMS'!I52</f>
        <v>0</v>
      </c>
      <c r="K4" s="23">
        <f>'Variables AMS'!J52</f>
        <v>0</v>
      </c>
      <c r="L4" s="23">
        <f>'Variables AMS'!K52</f>
        <v>0</v>
      </c>
      <c r="M4" s="23">
        <f>'Variables AMS'!L52</f>
        <v>0</v>
      </c>
      <c r="N4" s="23">
        <f>'Variables AMS'!M52</f>
        <v>0</v>
      </c>
      <c r="O4" s="23">
        <f>'Variables AMS'!N52</f>
        <v>0</v>
      </c>
      <c r="P4" s="23">
        <f>'Variables AMS'!O52</f>
        <v>0</v>
      </c>
      <c r="Q4" s="23">
        <f>'Variables AMS'!P52</f>
        <v>0</v>
      </c>
      <c r="R4" s="23">
        <f>'Variables AMS'!Q52</f>
        <v>0</v>
      </c>
      <c r="S4" s="23">
        <f>'Variables AMS'!R52</f>
        <v>0</v>
      </c>
      <c r="T4" s="23">
        <f>'Variables AMS'!S52</f>
        <v>0</v>
      </c>
      <c r="U4" s="23">
        <f>'Variables AMS'!T52</f>
        <v>0</v>
      </c>
      <c r="V4" s="23">
        <f>'Variables AMS'!U52</f>
        <v>0</v>
      </c>
      <c r="W4" s="23">
        <f>'Variables AMS'!V52</f>
        <v>0</v>
      </c>
      <c r="X4" s="23">
        <f>'Variables AMS'!W52</f>
        <v>0</v>
      </c>
      <c r="Y4" s="23">
        <f>'Variables AMS'!X52</f>
        <v>0</v>
      </c>
      <c r="Z4" s="23">
        <f>'Variables AMS'!Y52</f>
        <v>0</v>
      </c>
      <c r="AA4" s="23">
        <f>'Variables AMS'!Z52</f>
        <v>0</v>
      </c>
      <c r="AB4" s="23">
        <f>'Variables AMS'!AA52</f>
        <v>0</v>
      </c>
      <c r="AC4" s="23">
        <f>'Variables AMS'!AB52</f>
        <v>0</v>
      </c>
      <c r="AD4" s="23">
        <f>'Variables AMS'!AC52</f>
        <v>0</v>
      </c>
      <c r="AE4" s="23">
        <f>'Variables AMS'!AD52</f>
        <v>0</v>
      </c>
      <c r="AF4" s="23">
        <f>'Variables AMS'!AE52</f>
        <v>0</v>
      </c>
      <c r="AG4" s="23">
        <f>'Variables AMS'!AF52</f>
        <v>0</v>
      </c>
      <c r="AH4" s="23">
        <f>'Variables AMS'!AG52</f>
        <v>0</v>
      </c>
      <c r="AI4" s="23">
        <f>'Variables AMS'!AH52</f>
        <v>0</v>
      </c>
      <c r="AJ4" s="23">
        <f>'Variables AMS'!AI52</f>
        <v>0</v>
      </c>
      <c r="AK4" s="23">
        <f>'Variables AMS'!AJ52</f>
        <v>0</v>
      </c>
      <c r="AL4" s="23">
        <f>'Variables AMS'!AK52</f>
        <v>0</v>
      </c>
      <c r="AM4" s="23">
        <f>'Variables AMS'!AL52</f>
        <v>0</v>
      </c>
      <c r="AN4" s="23">
        <f>'Variables AMS'!AM52</f>
        <v>0</v>
      </c>
      <c r="AO4" s="23">
        <f>'Variables AMS'!AN52</f>
        <v>0</v>
      </c>
      <c r="AP4" s="23">
        <f>'Variables AMS'!AO52</f>
        <v>0</v>
      </c>
      <c r="AQ4" s="23">
        <f>'Variables AMS'!AP52</f>
        <v>0</v>
      </c>
      <c r="AR4" s="23">
        <f>'Variables AMS'!AQ52</f>
        <v>0</v>
      </c>
      <c r="AS4" s="23">
        <f>'Variables AMS'!AR52</f>
        <v>0</v>
      </c>
      <c r="AT4" s="23">
        <f>'Variables AMS'!AS52</f>
        <v>0</v>
      </c>
      <c r="AU4" s="23">
        <f>'Variables AMS'!AT52</f>
        <v>0</v>
      </c>
      <c r="AV4" s="23">
        <f>'Variables AMS'!AU52</f>
        <v>0</v>
      </c>
      <c r="AW4" s="23">
        <f>'Variables AMS'!AV52</f>
        <v>0</v>
      </c>
      <c r="AX4" s="18"/>
    </row>
    <row r="5" spans="1:50" x14ac:dyDescent="0.25">
      <c r="B5" t="s">
        <v>83</v>
      </c>
      <c r="C5" s="23">
        <f>'Variables AMS'!B53</f>
        <v>4.6065844460580001</v>
      </c>
      <c r="D5" s="23">
        <f>'Variables AMS'!C53</f>
        <v>4.68054464938142</v>
      </c>
      <c r="E5" s="23">
        <f>'Variables AMS'!D53</f>
        <v>4.7556923080000004</v>
      </c>
      <c r="F5" s="23">
        <f>'Variables AMS'!E53</f>
        <v>4.8584285280000001</v>
      </c>
      <c r="G5" s="23">
        <f>'Variables AMS'!F53</f>
        <v>4.674088695</v>
      </c>
      <c r="H5" s="23">
        <f>'Variables AMS'!G53</f>
        <v>4.6130689909999996</v>
      </c>
      <c r="I5" s="23">
        <f>'Variables AMS'!H53</f>
        <v>4.5416749269999999</v>
      </c>
      <c r="J5" s="23">
        <f>'Variables AMS'!I53</f>
        <v>4.3426200279999998</v>
      </c>
      <c r="K5" s="23">
        <f>'Variables AMS'!J53</f>
        <v>4.126897316</v>
      </c>
      <c r="L5" s="23">
        <f>'Variables AMS'!K53</f>
        <v>4.0489182240000003</v>
      </c>
      <c r="M5" s="23">
        <f>'Variables AMS'!L53</f>
        <v>4.0627365219999998</v>
      </c>
      <c r="N5" s="23">
        <f>'Variables AMS'!M53</f>
        <v>4.1781674649999996</v>
      </c>
      <c r="O5" s="23">
        <f>'Variables AMS'!N53</f>
        <v>3.917070549</v>
      </c>
      <c r="P5" s="23">
        <f>'Variables AMS'!O53</f>
        <v>3.640444644</v>
      </c>
      <c r="Q5" s="23">
        <f>'Variables AMS'!P53</f>
        <v>3.4042399319999999</v>
      </c>
      <c r="R5" s="23">
        <f>'Variables AMS'!Q53</f>
        <v>3.2198846799999998</v>
      </c>
      <c r="S5" s="23">
        <f>'Variables AMS'!R53</f>
        <v>3.0142307009999998</v>
      </c>
      <c r="T5" s="23">
        <f>'Variables AMS'!S53</f>
        <v>3.0092941139999998</v>
      </c>
      <c r="U5" s="23">
        <f>'Variables AMS'!T53</f>
        <v>3.0128963639999999</v>
      </c>
      <c r="V5" s="23">
        <f>'Variables AMS'!U53</f>
        <v>2.997870212</v>
      </c>
      <c r="W5" s="23">
        <f>'Variables AMS'!V53</f>
        <v>2.5198912290000002</v>
      </c>
      <c r="X5" s="23">
        <f>'Variables AMS'!W53</f>
        <v>2.1738888099999998</v>
      </c>
      <c r="Y5" s="23">
        <f>'Variables AMS'!X53</f>
        <v>1.936867039</v>
      </c>
      <c r="Z5" s="23">
        <f>'Variables AMS'!Y53</f>
        <v>1.7456390340000001</v>
      </c>
      <c r="AA5" s="23">
        <f>'Variables AMS'!Z53</f>
        <v>1.588820879</v>
      </c>
      <c r="AB5" s="23">
        <f>'Variables AMS'!AA53</f>
        <v>1.476765608</v>
      </c>
      <c r="AC5" s="23">
        <f>'Variables AMS'!AB53</f>
        <v>1.382710509</v>
      </c>
      <c r="AD5" s="23">
        <f>'Variables AMS'!AC53</f>
        <v>1.3700012070000001</v>
      </c>
      <c r="AE5" s="23">
        <f>'Variables AMS'!AD53</f>
        <v>1.364572321</v>
      </c>
      <c r="AF5" s="23">
        <f>'Variables AMS'!AE53</f>
        <v>1.3597624450000001</v>
      </c>
      <c r="AG5" s="23">
        <f>'Variables AMS'!AF53</f>
        <v>1.3594806500000001</v>
      </c>
      <c r="AH5" s="23">
        <f>'Variables AMS'!AG53</f>
        <v>1.3579401929999999</v>
      </c>
      <c r="AI5" s="23">
        <f>'Variables AMS'!AH53</f>
        <v>1.3526566440000001</v>
      </c>
      <c r="AJ5" s="23">
        <f>'Variables AMS'!AI53</f>
        <v>1.347542416</v>
      </c>
      <c r="AK5" s="23">
        <f>'Variables AMS'!AJ53</f>
        <v>1.3425068979999999</v>
      </c>
      <c r="AL5" s="23">
        <f>'Variables AMS'!AK53</f>
        <v>1.3542535630000001</v>
      </c>
      <c r="AM5" s="23">
        <f>'Variables AMS'!AL53</f>
        <v>1.3672689220000001</v>
      </c>
      <c r="AN5" s="23">
        <f>'Variables AMS'!AM53</f>
        <v>1.3603821229999999</v>
      </c>
      <c r="AO5" s="23">
        <f>'Variables AMS'!AN53</f>
        <v>1.3512480280000001</v>
      </c>
      <c r="AP5" s="23">
        <f>'Variables AMS'!AO53</f>
        <v>1.34119013</v>
      </c>
      <c r="AQ5" s="23">
        <f>'Variables AMS'!AP53</f>
        <v>1.3299812339999999</v>
      </c>
      <c r="AR5" s="23">
        <f>'Variables AMS'!AQ53</f>
        <v>1.317632403</v>
      </c>
      <c r="AS5" s="23">
        <f>'Variables AMS'!AR53</f>
        <v>1.3213842060000001</v>
      </c>
      <c r="AT5" s="23">
        <f>'Variables AMS'!AS53</f>
        <v>1.3257794490000001</v>
      </c>
      <c r="AU5" s="23">
        <f>'Variables AMS'!AT53</f>
        <v>1.3295580279999999</v>
      </c>
      <c r="AV5" s="23">
        <f>'Variables AMS'!AU53</f>
        <v>1.33272334</v>
      </c>
      <c r="AW5" s="23">
        <f>'Variables AMS'!AV53</f>
        <v>1.3352485890000001</v>
      </c>
    </row>
    <row r="6" spans="1:50" x14ac:dyDescent="0.25">
      <c r="A6" s="18"/>
      <c r="B6" t="s">
        <v>84</v>
      </c>
      <c r="C6" s="23">
        <f>'Variables AMS'!B54</f>
        <v>10.826676236859401</v>
      </c>
      <c r="D6" s="23">
        <f>'Variables AMS'!C54</f>
        <v>11.000502025829901</v>
      </c>
      <c r="E6" s="23">
        <f>'Variables AMS'!D54</f>
        <v>11.17711864</v>
      </c>
      <c r="F6" s="23">
        <f>'Variables AMS'!E54</f>
        <v>11.88783493</v>
      </c>
      <c r="G6" s="23">
        <f>'Variables AMS'!F54</f>
        <v>12.504639129999999</v>
      </c>
      <c r="H6" s="23">
        <f>'Variables AMS'!G54</f>
        <v>11.787154080000001</v>
      </c>
      <c r="I6" s="23">
        <f>'Variables AMS'!H54</f>
        <v>12.31025775</v>
      </c>
      <c r="J6" s="23">
        <f>'Variables AMS'!I54</f>
        <v>12.87104454</v>
      </c>
      <c r="K6" s="23">
        <f>'Variables AMS'!J54</f>
        <v>13.217652709999999</v>
      </c>
      <c r="L6" s="23">
        <f>'Variables AMS'!K54</f>
        <v>13.28064095</v>
      </c>
      <c r="M6" s="23">
        <f>'Variables AMS'!L54</f>
        <v>13.295464689999999</v>
      </c>
      <c r="N6" s="23">
        <f>'Variables AMS'!M54</f>
        <v>13.068312840000001</v>
      </c>
      <c r="O6" s="23">
        <f>'Variables AMS'!N54</f>
        <v>12.451328670000001</v>
      </c>
      <c r="P6" s="23">
        <f>'Variables AMS'!O54</f>
        <v>12.503448819999999</v>
      </c>
      <c r="Q6" s="23">
        <f>'Variables AMS'!P54</f>
        <v>12.948171759999999</v>
      </c>
      <c r="R6" s="23">
        <f>'Variables AMS'!Q54</f>
        <v>12.810045179999999</v>
      </c>
      <c r="S6" s="23">
        <f>'Variables AMS'!R54</f>
        <v>12.634897280000001</v>
      </c>
      <c r="T6" s="23">
        <f>'Variables AMS'!S54</f>
        <v>12.736727139999999</v>
      </c>
      <c r="U6" s="23">
        <f>'Variables AMS'!T54</f>
        <v>12.766863130000001</v>
      </c>
      <c r="V6" s="23">
        <f>'Variables AMS'!U54</f>
        <v>12.742244879999999</v>
      </c>
      <c r="W6" s="23">
        <f>'Variables AMS'!V54</f>
        <v>12.82849719</v>
      </c>
      <c r="X6" s="23">
        <f>'Variables AMS'!W54</f>
        <v>12.39379542</v>
      </c>
      <c r="Y6" s="23">
        <f>'Variables AMS'!X54</f>
        <v>11.74022834</v>
      </c>
      <c r="Z6" s="23">
        <f>'Variables AMS'!Y54</f>
        <v>11.04965724</v>
      </c>
      <c r="AA6" s="23">
        <f>'Variables AMS'!Z54</f>
        <v>10.375912400000001</v>
      </c>
      <c r="AB6" s="23">
        <f>'Variables AMS'!AA54</f>
        <v>9.8803890200000009</v>
      </c>
      <c r="AC6" s="23">
        <f>'Variables AMS'!AB54</f>
        <v>9.4233749539999998</v>
      </c>
      <c r="AD6" s="23">
        <f>'Variables AMS'!AC54</f>
        <v>9.3467048930000001</v>
      </c>
      <c r="AE6" s="23">
        <f>'Variables AMS'!AD54</f>
        <v>9.2875980009999903</v>
      </c>
      <c r="AF6" s="23">
        <f>'Variables AMS'!AE54</f>
        <v>9.2258430330000003</v>
      </c>
      <c r="AG6" s="23">
        <f>'Variables AMS'!AF54</f>
        <v>9.1878654120000007</v>
      </c>
      <c r="AH6" s="23">
        <f>'Variables AMS'!AG54</f>
        <v>9.1516324319999995</v>
      </c>
      <c r="AI6" s="23">
        <f>'Variables AMS'!AH54</f>
        <v>9.0925070619999904</v>
      </c>
      <c r="AJ6" s="23">
        <f>'Variables AMS'!AI54</f>
        <v>9.0249026969999999</v>
      </c>
      <c r="AK6" s="23">
        <f>'Variables AMS'!AJ54</f>
        <v>8.9559184169999995</v>
      </c>
      <c r="AL6" s="23">
        <f>'Variables AMS'!AK54</f>
        <v>8.99429005</v>
      </c>
      <c r="AM6" s="23">
        <f>'Variables AMS'!AL54</f>
        <v>9.0334261579999904</v>
      </c>
      <c r="AN6" s="23">
        <f>'Variables AMS'!AM54</f>
        <v>8.9550655649999999</v>
      </c>
      <c r="AO6" s="23">
        <f>'Variables AMS'!AN54</f>
        <v>8.8645256030000006</v>
      </c>
      <c r="AP6" s="23">
        <f>'Variables AMS'!AO54</f>
        <v>8.7684864400000002</v>
      </c>
      <c r="AQ6" s="23">
        <f>'Variables AMS'!AP54</f>
        <v>8.6647257450000001</v>
      </c>
      <c r="AR6" s="23">
        <f>'Variables AMS'!AQ54</f>
        <v>8.5542552680000004</v>
      </c>
      <c r="AS6" s="23">
        <f>'Variables AMS'!AR54</f>
        <v>8.5427909629999998</v>
      </c>
      <c r="AT6" s="23">
        <f>'Variables AMS'!AS54</f>
        <v>8.5374616559999996</v>
      </c>
      <c r="AU6" s="23">
        <f>'Variables AMS'!AT54</f>
        <v>8.5284832599999998</v>
      </c>
      <c r="AV6" s="23">
        <f>'Variables AMS'!AU54</f>
        <v>8.5146732570000001</v>
      </c>
      <c r="AW6" s="23">
        <f>'Variables AMS'!AV54</f>
        <v>8.4956784190000008</v>
      </c>
      <c r="AX6" s="18"/>
    </row>
    <row r="7" spans="1:50" x14ac:dyDescent="0.25">
      <c r="A7" s="18"/>
      <c r="B7" t="s">
        <v>85</v>
      </c>
      <c r="C7" s="23">
        <f>'Variables AMS'!B55</f>
        <v>5.6395460874857797</v>
      </c>
      <c r="D7" s="23">
        <f>'Variables AMS'!C55</f>
        <v>5.7300908240832298</v>
      </c>
      <c r="E7" s="23">
        <f>'Variables AMS'!D55</f>
        <v>5.8220892859999998</v>
      </c>
      <c r="F7" s="23">
        <f>'Variables AMS'!E55</f>
        <v>6.3649048800000001</v>
      </c>
      <c r="G7" s="23">
        <f>'Variables AMS'!F55</f>
        <v>6.7071242209999999</v>
      </c>
      <c r="H7" s="23">
        <f>'Variables AMS'!G55</f>
        <v>7.0442581080000002</v>
      </c>
      <c r="I7" s="23">
        <f>'Variables AMS'!H55</f>
        <v>7.7511234450000002</v>
      </c>
      <c r="J7" s="23">
        <f>'Variables AMS'!I55</f>
        <v>8.2281112029999903</v>
      </c>
      <c r="K7" s="23">
        <f>'Variables AMS'!J55</f>
        <v>8.4391064339999904</v>
      </c>
      <c r="L7" s="23">
        <f>'Variables AMS'!K55</f>
        <v>8.9031037919999996</v>
      </c>
      <c r="M7" s="23">
        <f>'Variables AMS'!L55</f>
        <v>9.7320375200000004</v>
      </c>
      <c r="N7" s="23">
        <f>'Variables AMS'!M55</f>
        <v>11.0733297</v>
      </c>
      <c r="O7" s="23">
        <f>'Variables AMS'!N55</f>
        <v>11.58103931</v>
      </c>
      <c r="P7" s="23">
        <f>'Variables AMS'!O55</f>
        <v>11.40325095</v>
      </c>
      <c r="Q7" s="23">
        <f>'Variables AMS'!P55</f>
        <v>10.44874431</v>
      </c>
      <c r="R7" s="23">
        <f>'Variables AMS'!Q55</f>
        <v>9.7968948910000009</v>
      </c>
      <c r="S7" s="23">
        <f>'Variables AMS'!R55</f>
        <v>9.3728534789999998</v>
      </c>
      <c r="T7" s="23">
        <f>'Variables AMS'!S55</f>
        <v>9.2884151470000003</v>
      </c>
      <c r="U7" s="23">
        <f>'Variables AMS'!T55</f>
        <v>9.2311978989999997</v>
      </c>
      <c r="V7" s="23">
        <f>'Variables AMS'!U55</f>
        <v>9.3735384269999997</v>
      </c>
      <c r="W7" s="23">
        <f>'Variables AMS'!V55</f>
        <v>11.171159879999999</v>
      </c>
      <c r="X7" s="23">
        <f>'Variables AMS'!W55</f>
        <v>12.633420490000001</v>
      </c>
      <c r="Y7" s="23">
        <f>'Variables AMS'!X55</f>
        <v>13.578937850000001</v>
      </c>
      <c r="Z7" s="23">
        <f>'Variables AMS'!Y55</f>
        <v>14.242018740000001</v>
      </c>
      <c r="AA7" s="23">
        <f>'Variables AMS'!Z55</f>
        <v>14.64706734</v>
      </c>
      <c r="AB7" s="23">
        <f>'Variables AMS'!AA55</f>
        <v>14.54604687</v>
      </c>
      <c r="AC7" s="23">
        <f>'Variables AMS'!AB55</f>
        <v>14.28224601</v>
      </c>
      <c r="AD7" s="23">
        <f>'Variables AMS'!AC55</f>
        <v>14.14311154</v>
      </c>
      <c r="AE7" s="23">
        <f>'Variables AMS'!AD55</f>
        <v>13.939185820000001</v>
      </c>
      <c r="AF7" s="23">
        <f>'Variables AMS'!AE55</f>
        <v>13.7347325</v>
      </c>
      <c r="AG7" s="23">
        <f>'Variables AMS'!AF55</f>
        <v>13.47286295</v>
      </c>
      <c r="AH7" s="23">
        <f>'Variables AMS'!AG55</f>
        <v>13.21732914</v>
      </c>
      <c r="AI7" s="23">
        <f>'Variables AMS'!AH55</f>
        <v>13.012859450000001</v>
      </c>
      <c r="AJ7" s="23">
        <f>'Variables AMS'!AI55</f>
        <v>12.816828900000001</v>
      </c>
      <c r="AK7" s="23">
        <f>'Variables AMS'!AJ55</f>
        <v>12.621634999999999</v>
      </c>
      <c r="AL7" s="23">
        <f>'Variables AMS'!AK55</f>
        <v>12.18948848</v>
      </c>
      <c r="AM7" s="23">
        <f>'Variables AMS'!AL55</f>
        <v>11.747828670000001</v>
      </c>
      <c r="AN7" s="23">
        <f>'Variables AMS'!AM55</f>
        <v>11.576479000000001</v>
      </c>
      <c r="AO7" s="23">
        <f>'Variables AMS'!AN55</f>
        <v>11.43445165</v>
      </c>
      <c r="AP7" s="23">
        <f>'Variables AMS'!AO55</f>
        <v>11.3050297</v>
      </c>
      <c r="AQ7" s="23">
        <f>'Variables AMS'!AP55</f>
        <v>11.19226495</v>
      </c>
      <c r="AR7" s="23">
        <f>'Variables AMS'!AQ55</f>
        <v>11.09497365</v>
      </c>
      <c r="AS7" s="23">
        <f>'Variables AMS'!AR55</f>
        <v>10.77390054</v>
      </c>
      <c r="AT7" s="23">
        <f>'Variables AMS'!AS55</f>
        <v>10.441055410000001</v>
      </c>
      <c r="AU7" s="23">
        <f>'Variables AMS'!AT55</f>
        <v>10.116228</v>
      </c>
      <c r="AV7" s="23">
        <f>'Variables AMS'!AU55</f>
        <v>9.8007422440000003</v>
      </c>
      <c r="AW7" s="23">
        <f>'Variables AMS'!AV55</f>
        <v>9.4952308110000008</v>
      </c>
      <c r="AX7" s="18"/>
    </row>
    <row r="8" spans="1:50" x14ac:dyDescent="0.25">
      <c r="A8" s="18"/>
      <c r="B8" t="s">
        <v>62</v>
      </c>
      <c r="C8" s="23">
        <f>('Variables AMS'!B56+'Variables AMS'!B57)/10^6</f>
        <v>26.373665118452209</v>
      </c>
      <c r="D8" s="23">
        <f>('Variables AMS'!C56+'Variables AMS'!C57)/10^6</f>
        <v>26.797102842732709</v>
      </c>
      <c r="E8" s="23">
        <f>('Variables AMS'!D56+'Variables AMS'!D57)/10^6</f>
        <v>27.233166483000002</v>
      </c>
      <c r="F8" s="23">
        <f>('Variables AMS'!E56+'Variables AMS'!E57)/10^6</f>
        <v>28.260495162000002</v>
      </c>
      <c r="G8" s="23">
        <f>('Variables AMS'!F56+'Variables AMS'!F57)/10^6</f>
        <v>27.949647701</v>
      </c>
      <c r="H8" s="23">
        <f>('Variables AMS'!G56+'Variables AMS'!G57)/10^6</f>
        <v>27.971425130999997</v>
      </c>
      <c r="I8" s="23">
        <f>('Variables AMS'!H56+'Variables AMS'!H57)/10^6</f>
        <v>28.658293309000001</v>
      </c>
      <c r="J8" s="23">
        <f>('Variables AMS'!I56+'Variables AMS'!I57)/10^6</f>
        <v>28.463111697999999</v>
      </c>
      <c r="K8" s="23">
        <f>('Variables AMS'!J56+'Variables AMS'!J57)/10^6</f>
        <v>27.694188178000005</v>
      </c>
      <c r="L8" s="23">
        <f>('Variables AMS'!K56+'Variables AMS'!K57)/10^6</f>
        <v>27.777492233000004</v>
      </c>
      <c r="M8" s="23">
        <f>('Variables AMS'!L56+'Variables AMS'!L57)/10^6</f>
        <v>28.727225906000005</v>
      </c>
      <c r="N8" s="23">
        <f>('Variables AMS'!M56+'Variables AMS'!M57)/10^6</f>
        <v>30.761116067999996</v>
      </c>
      <c r="O8" s="23">
        <f>('Variables AMS'!N56+'Variables AMS'!N57)/10^6</f>
        <v>30.760989899999998</v>
      </c>
      <c r="P8" s="23">
        <f>('Variables AMS'!O56+'Variables AMS'!O57)/10^6</f>
        <v>29.568627627999998</v>
      </c>
      <c r="Q8" s="23">
        <f>('Variables AMS'!P56+'Variables AMS'!P57)/10^6</f>
        <v>27.210396186000001</v>
      </c>
      <c r="R8" s="23">
        <f>('Variables AMS'!Q56+'Variables AMS'!Q57)/10^6</f>
        <v>25.516406391</v>
      </c>
      <c r="S8" s="23">
        <f>('Variables AMS'!R56+'Variables AMS'!R57)/10^6</f>
        <v>24.144568295999999</v>
      </c>
      <c r="T8" s="23">
        <f>('Variables AMS'!S56+'Variables AMS'!S57)/10^6</f>
        <v>23.351189652999999</v>
      </c>
      <c r="U8" s="23">
        <f>('Variables AMS'!T56+'Variables AMS'!T57)/10^6</f>
        <v>22.620943625999999</v>
      </c>
      <c r="V8" s="23">
        <f>('Variables AMS'!U56+'Variables AMS'!U57)/10^6</f>
        <v>21.913451817000002</v>
      </c>
      <c r="W8" s="23">
        <f>('Variables AMS'!V56+'Variables AMS'!V57)/10^6</f>
        <v>22.923662879999998</v>
      </c>
      <c r="X8" s="23">
        <f>('Variables AMS'!W56+'Variables AMS'!W57)/10^6</f>
        <v>23.593031782000001</v>
      </c>
      <c r="Y8" s="23">
        <f>('Variables AMS'!X56+'Variables AMS'!X57)/10^6</f>
        <v>23.404139565000001</v>
      </c>
      <c r="Z8" s="23">
        <f>('Variables AMS'!Y56+'Variables AMS'!Y57)/10^6</f>
        <v>22.893091270000003</v>
      </c>
      <c r="AA8" s="23">
        <f>('Variables AMS'!Z56+'Variables AMS'!Z57)/10^6</f>
        <v>22.101665061999999</v>
      </c>
      <c r="AB8" s="23">
        <f>('Variables AMS'!AA56+'Variables AMS'!AA57)/10^6</f>
        <v>20.836664070000001</v>
      </c>
      <c r="AC8" s="23">
        <f>('Variables AMS'!AB56+'Variables AMS'!AB57)/10^6</f>
        <v>19.456416061999999</v>
      </c>
      <c r="AD8" s="23">
        <f>('Variables AMS'!AC56+'Variables AMS'!AC57)/10^6</f>
        <v>17.569668066999999</v>
      </c>
      <c r="AE8" s="23">
        <f>('Variables AMS'!AD56+'Variables AMS'!AD57)/10^6</f>
        <v>15.703571833</v>
      </c>
      <c r="AF8" s="23">
        <f>('Variables AMS'!AE56+'Variables AMS'!AE57)/10^6</f>
        <v>13.909738248</v>
      </c>
      <c r="AG8" s="23">
        <f>('Variables AMS'!AF56+'Variables AMS'!AF57)/10^6</f>
        <v>12.781361555</v>
      </c>
      <c r="AH8" s="23">
        <f>('Variables AMS'!AG56+'Variables AMS'!AG57)/10^6</f>
        <v>11.691244341000001</v>
      </c>
      <c r="AI8" s="23">
        <f>('Variables AMS'!AH56+'Variables AMS'!AH57)/10^6</f>
        <v>10.614089074000001</v>
      </c>
      <c r="AJ8" s="23">
        <f>('Variables AMS'!AI56+'Variables AMS'!AI57)/10^6</f>
        <v>9.5720525799999994</v>
      </c>
      <c r="AK8" s="23">
        <f>('Variables AMS'!AJ56+'Variables AMS'!AJ57)/10^6</f>
        <v>8.5544742829999993</v>
      </c>
      <c r="AL8" s="23">
        <f>('Variables AMS'!AK56+'Variables AMS'!AK57)/10^6</f>
        <v>9.1973200629999994</v>
      </c>
      <c r="AM8" s="23">
        <f>('Variables AMS'!AL56+'Variables AMS'!AL57)/10^6</f>
        <v>9.7035154549999998</v>
      </c>
      <c r="AN8" s="23">
        <f>('Variables AMS'!AM56+'Variables AMS'!AM57)/10^6</f>
        <v>8.3672201420000007</v>
      </c>
      <c r="AO8" s="23">
        <f>('Variables AMS'!AN56+'Variables AMS'!AN57)/10^6</f>
        <v>7.0875112329999999</v>
      </c>
      <c r="AP8" s="23">
        <f>('Variables AMS'!AO56+'Variables AMS'!AO57)/10^6</f>
        <v>5.8492628930000006</v>
      </c>
      <c r="AQ8" s="23">
        <f>('Variables AMS'!AP56+'Variables AMS'!AP57)/10^6</f>
        <v>4.6469768778999994</v>
      </c>
      <c r="AR8" s="23">
        <f>('Variables AMS'!AQ56+'Variables AMS'!AQ57)/10^6</f>
        <v>3.4702333903000002</v>
      </c>
      <c r="AS8" s="23">
        <f>('Variables AMS'!AR56+'Variables AMS'!AR57)/10^6</f>
        <v>3.7484082905</v>
      </c>
      <c r="AT8" s="23">
        <f>('Variables AMS'!AS56+'Variables AMS'!AS57)/10^6</f>
        <v>3.9898551524999997</v>
      </c>
      <c r="AU8" s="23">
        <f>('Variables AMS'!AT56+'Variables AMS'!AT57)/10^6</f>
        <v>4.1996853035000008</v>
      </c>
      <c r="AV8" s="23">
        <f>('Variables AMS'!AU56+'Variables AMS'!AU57)/10^6</f>
        <v>4.3799721328999999</v>
      </c>
      <c r="AW8" s="23">
        <f>('Variables AMS'!AV56+'Variables AMS'!AV57)/10^6</f>
        <v>4.532783716</v>
      </c>
      <c r="AX8" s="18"/>
    </row>
    <row r="9" spans="1:50" x14ac:dyDescent="0.2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25">
      <c r="A10" s="18"/>
      <c r="B10" t="s">
        <v>61</v>
      </c>
      <c r="C10" s="23">
        <f>C11+C12</f>
        <v>37590.842095315071</v>
      </c>
      <c r="D10" s="23">
        <f t="shared" ref="D10:AW10" si="0">D11+D12</f>
        <v>38194.375224257768</v>
      </c>
      <c r="E10" s="23">
        <f t="shared" si="0"/>
        <v>38669.509473797378</v>
      </c>
      <c r="F10" s="23">
        <f t="shared" si="0"/>
        <v>39958.641492802439</v>
      </c>
      <c r="G10" s="23">
        <f t="shared" si="0"/>
        <v>42212.039739037726</v>
      </c>
      <c r="H10" s="23">
        <f t="shared" si="0"/>
        <v>37403.395500222308</v>
      </c>
      <c r="I10" s="23">
        <f t="shared" si="0"/>
        <v>39636.461539551477</v>
      </c>
      <c r="J10" s="23">
        <f t="shared" si="0"/>
        <v>42536.888275130877</v>
      </c>
      <c r="K10" s="23">
        <f t="shared" si="0"/>
        <v>44448.015541654408</v>
      </c>
      <c r="L10" s="23">
        <f t="shared" si="0"/>
        <v>43851.829910868662</v>
      </c>
      <c r="M10" s="23">
        <f t="shared" si="0"/>
        <v>42830.233528995392</v>
      </c>
      <c r="N10" s="23">
        <f t="shared" si="0"/>
        <v>40481.908204169064</v>
      </c>
      <c r="O10" s="23">
        <f t="shared" si="0"/>
        <v>36817.805768878388</v>
      </c>
      <c r="P10" s="23">
        <f t="shared" si="0"/>
        <v>36887.680263851384</v>
      </c>
      <c r="Q10" s="23">
        <f t="shared" si="0"/>
        <v>38565.541840748978</v>
      </c>
      <c r="R10" s="23">
        <f t="shared" si="0"/>
        <v>36883.449022401561</v>
      </c>
      <c r="S10" s="23">
        <f t="shared" si="0"/>
        <v>35558.419160896716</v>
      </c>
      <c r="T10" s="23">
        <f t="shared" si="0"/>
        <v>35730.056465653586</v>
      </c>
      <c r="U10" s="23">
        <f t="shared" si="0"/>
        <v>35923.59999980453</v>
      </c>
      <c r="V10" s="23">
        <f t="shared" si="0"/>
        <v>35877.412317944676</v>
      </c>
      <c r="W10" s="23">
        <f t="shared" si="0"/>
        <v>35011.739701051731</v>
      </c>
      <c r="X10" s="23">
        <f t="shared" si="0"/>
        <v>34178.888296520381</v>
      </c>
      <c r="Y10" s="23">
        <f t="shared" si="0"/>
        <v>33135.94655717352</v>
      </c>
      <c r="Z10" s="23">
        <f t="shared" si="0"/>
        <v>31727.044111005824</v>
      </c>
      <c r="AA10" s="23">
        <f t="shared" si="0"/>
        <v>30335.231957740645</v>
      </c>
      <c r="AB10" s="23">
        <f t="shared" si="0"/>
        <v>29474.690249323845</v>
      </c>
      <c r="AC10" s="23">
        <f t="shared" si="0"/>
        <v>28643.100295489188</v>
      </c>
      <c r="AD10" s="23">
        <f t="shared" si="0"/>
        <v>28176.011448179332</v>
      </c>
      <c r="AE10" s="23">
        <f t="shared" si="0"/>
        <v>27763.114587163094</v>
      </c>
      <c r="AF10" s="23">
        <f t="shared" si="0"/>
        <v>27345.441363462407</v>
      </c>
      <c r="AG10" s="23">
        <f t="shared" si="0"/>
        <v>27048.782694822778</v>
      </c>
      <c r="AH10" s="23">
        <f t="shared" si="0"/>
        <v>26672.912833915514</v>
      </c>
      <c r="AI10" s="23">
        <f t="shared" si="0"/>
        <v>26192.562577325461</v>
      </c>
      <c r="AJ10" s="23">
        <f t="shared" si="0"/>
        <v>25768.407732534477</v>
      </c>
      <c r="AK10" s="23">
        <f t="shared" si="0"/>
        <v>25345.885507574749</v>
      </c>
      <c r="AL10" s="23">
        <f t="shared" si="0"/>
        <v>25299.992646190462</v>
      </c>
      <c r="AM10" s="23">
        <f t="shared" si="0"/>
        <v>25231.084128241077</v>
      </c>
      <c r="AN10" s="23">
        <f t="shared" si="0"/>
        <v>24774.225765100571</v>
      </c>
      <c r="AO10" s="23">
        <f t="shared" si="0"/>
        <v>24353.230379587516</v>
      </c>
      <c r="AP10" s="23">
        <f t="shared" si="0"/>
        <v>23922.789861033143</v>
      </c>
      <c r="AQ10" s="23">
        <f t="shared" si="0"/>
        <v>23466.103404714777</v>
      </c>
      <c r="AR10" s="23">
        <f t="shared" si="0"/>
        <v>22988.470848486366</v>
      </c>
      <c r="AS10" s="23">
        <f t="shared" si="0"/>
        <v>22913.012059977013</v>
      </c>
      <c r="AT10" s="23">
        <f t="shared" si="0"/>
        <v>22788.516549541182</v>
      </c>
      <c r="AU10" s="23">
        <f t="shared" si="0"/>
        <v>22652.78271565861</v>
      </c>
      <c r="AV10" s="23">
        <f t="shared" si="0"/>
        <v>22513.28595561667</v>
      </c>
      <c r="AW10" s="23">
        <f t="shared" si="0"/>
        <v>22367.208420765986</v>
      </c>
      <c r="AX10" s="18"/>
    </row>
    <row r="11" spans="1:50" x14ac:dyDescent="0.25">
      <c r="A11" s="18"/>
      <c r="B11" t="s">
        <v>88</v>
      </c>
      <c r="C11" s="23">
        <f>'Variables AMS'!B58*'Variables AMS'!B59/'Variables AMS'!B64*'Variables AMS'!$S64</f>
        <v>30713.635325520114</v>
      </c>
      <c r="D11" s="23">
        <f>'Variables AMS'!C58*'Variables AMS'!C59/'Variables AMS'!C64*'Variables AMS'!$S64</f>
        <v>31206.752675278196</v>
      </c>
      <c r="E11" s="23">
        <f>'Variables AMS'!D58*'Variables AMS'!D59/'Variables AMS'!D64*'Variables AMS'!$S64</f>
        <v>31592.68895863933</v>
      </c>
      <c r="F11" s="23">
        <f>'Variables AMS'!E58*'Variables AMS'!E59/'Variables AMS'!E64*'Variables AMS'!$S64</f>
        <v>32781.282206926277</v>
      </c>
      <c r="G11" s="23">
        <f>'Variables AMS'!F58*'Variables AMS'!F59/'Variables AMS'!F64*'Variables AMS'!$S64</f>
        <v>34721.53611556971</v>
      </c>
      <c r="H11" s="23">
        <f>'Variables AMS'!G58*'Variables AMS'!G59/'Variables AMS'!G64*'Variables AMS'!$S64</f>
        <v>30225.973489317665</v>
      </c>
      <c r="I11" s="23">
        <f>'Variables AMS'!H58*'Variables AMS'!H59/'Variables AMS'!H64*'Variables AMS'!$S64</f>
        <v>32274.432993190701</v>
      </c>
      <c r="J11" s="23">
        <f>'Variables AMS'!I58*'Variables AMS'!I59/'Variables AMS'!I64*'Variables AMS'!$S64</f>
        <v>34806.169418274359</v>
      </c>
      <c r="K11" s="23">
        <f>'Variables AMS'!J58*'Variables AMS'!J59/'Variables AMS'!J64*'Variables AMS'!$S64</f>
        <v>36377.893061547285</v>
      </c>
      <c r="L11" s="23">
        <f>'Variables AMS'!K58*'Variables AMS'!K59/'Variables AMS'!K64*'Variables AMS'!$S64</f>
        <v>35784.271353026663</v>
      </c>
      <c r="M11" s="23">
        <f>'Variables AMS'!L58*'Variables AMS'!L59/'Variables AMS'!L64*'Variables AMS'!$S64</f>
        <v>34915.721409950653</v>
      </c>
      <c r="N11" s="23">
        <f>'Variables AMS'!M58*'Variables AMS'!M59/'Variables AMS'!M64*'Variables AMS'!$S64</f>
        <v>32872.143966237803</v>
      </c>
      <c r="O11" s="23">
        <f>'Variables AMS'!N58*'Variables AMS'!N59/'Variables AMS'!N64*'Variables AMS'!$S64</f>
        <v>29758.194000427942</v>
      </c>
      <c r="P11" s="23">
        <f>'Variables AMS'!O58*'Variables AMS'!O59/'Variables AMS'!O64*'Variables AMS'!$S64</f>
        <v>29871.439433237549</v>
      </c>
      <c r="Q11" s="23">
        <f>'Variables AMS'!P58*'Variables AMS'!P59/'Variables AMS'!P64*'Variables AMS'!$S64</f>
        <v>31359.146280315854</v>
      </c>
      <c r="R11" s="23">
        <f>'Variables AMS'!Q58*'Variables AMS'!Q59/'Variables AMS'!Q64*'Variables AMS'!$S64</f>
        <v>29925.803484512282</v>
      </c>
      <c r="S11" s="23">
        <f>'Variables AMS'!R58*'Variables AMS'!R59/'Variables AMS'!R64*'Variables AMS'!$S64</f>
        <v>28865.082914191229</v>
      </c>
      <c r="T11" s="23">
        <f>'Variables AMS'!S58*'Variables AMS'!S59/'Variables AMS'!S64*'Variables AMS'!$S64</f>
        <v>29026.538036170095</v>
      </c>
      <c r="U11" s="23">
        <f>'Variables AMS'!T58*'Variables AMS'!T59/'Variables AMS'!T64*'Variables AMS'!$S64</f>
        <v>29212.573855115912</v>
      </c>
      <c r="V11" s="23">
        <f>'Variables AMS'!U58*'Variables AMS'!U59/'Variables AMS'!U64*'Variables AMS'!$S64</f>
        <v>29234.986517757327</v>
      </c>
      <c r="W11" s="23">
        <f>'Variables AMS'!V58*'Variables AMS'!V59/'Variables AMS'!V64*'Variables AMS'!$S64</f>
        <v>28566.497728371705</v>
      </c>
      <c r="X11" s="23">
        <f>'Variables AMS'!W58*'Variables AMS'!W59/'Variables AMS'!W64*'Variables AMS'!$S64</f>
        <v>27890.602952896104</v>
      </c>
      <c r="Y11" s="23">
        <f>'Variables AMS'!X58*'Variables AMS'!X59/'Variables AMS'!X64*'Variables AMS'!$S64</f>
        <v>26998.511433805001</v>
      </c>
      <c r="Z11" s="23">
        <f>'Variables AMS'!Y58*'Variables AMS'!Y59/'Variables AMS'!Y64*'Variables AMS'!$S64</f>
        <v>25838.529365487255</v>
      </c>
      <c r="AA11" s="23">
        <f>'Variables AMS'!Z58*'Variables AMS'!Z59/'Variables AMS'!Z64*'Variables AMS'!$S64</f>
        <v>24696.034126798218</v>
      </c>
      <c r="AB11" s="23">
        <f>'Variables AMS'!AA58*'Variables AMS'!AA59/'Variables AMS'!AA64*'Variables AMS'!$S64</f>
        <v>23972.544860638362</v>
      </c>
      <c r="AC11" s="23">
        <f>'Variables AMS'!AB58*'Variables AMS'!AB59/'Variables AMS'!AB64*'Variables AMS'!$S64</f>
        <v>23280.148592231981</v>
      </c>
      <c r="AD11" s="23">
        <f>'Variables AMS'!AC58*'Variables AMS'!AC59/'Variables AMS'!AC64*'Variables AMS'!$S64</f>
        <v>22902.19995097729</v>
      </c>
      <c r="AE11" s="23">
        <f>'Variables AMS'!AD58*'Variables AMS'!AD59/'Variables AMS'!AD64*'Variables AMS'!$S64</f>
        <v>22571.415084238059</v>
      </c>
      <c r="AF11" s="23">
        <f>'Variables AMS'!AE58*'Variables AMS'!AE59/'Variables AMS'!AE64*'Variables AMS'!$S64</f>
        <v>22237.774510252646</v>
      </c>
      <c r="AG11" s="23">
        <f>'Variables AMS'!AF58*'Variables AMS'!AF59/'Variables AMS'!AF64*'Variables AMS'!$S64</f>
        <v>21995.470442310347</v>
      </c>
      <c r="AH11" s="23">
        <f>'Variables AMS'!AG58*'Variables AMS'!AG59/'Variables AMS'!AG64*'Variables AMS'!$S64</f>
        <v>21691.398028873096</v>
      </c>
      <c r="AI11" s="23">
        <f>'Variables AMS'!AH58*'Variables AMS'!AH59/'Variables AMS'!AH64*'Variables AMS'!$S64</f>
        <v>21303.945560127908</v>
      </c>
      <c r="AJ11" s="23">
        <f>'Variables AMS'!AI58*'Variables AMS'!AI59/'Variables AMS'!AI64*'Variables AMS'!$S64</f>
        <v>20960.036141010274</v>
      </c>
      <c r="AK11" s="23">
        <f>'Variables AMS'!AJ58*'Variables AMS'!AJ59/'Variables AMS'!AJ64*'Variables AMS'!$S64</f>
        <v>20617.11956864781</v>
      </c>
      <c r="AL11" s="23">
        <f>'Variables AMS'!AK58*'Variables AMS'!AK59/'Variables AMS'!AK64*'Variables AMS'!$S64</f>
        <v>20555.298434201592</v>
      </c>
      <c r="AM11" s="23">
        <f>'Variables AMS'!AL58*'Variables AMS'!AL59/'Variables AMS'!AL64*'Variables AMS'!$S64</f>
        <v>20475.796170697762</v>
      </c>
      <c r="AN11" s="23">
        <f>'Variables AMS'!AM58*'Variables AMS'!AM59/'Variables AMS'!AM64*'Variables AMS'!$S64</f>
        <v>20118.999742358585</v>
      </c>
      <c r="AO11" s="23">
        <f>'Variables AMS'!AN58*'Variables AMS'!AN59/'Variables AMS'!AN64*'Variables AMS'!$S64</f>
        <v>19787.778739780806</v>
      </c>
      <c r="AP11" s="23">
        <f>'Variables AMS'!AO58*'Variables AMS'!AO59/'Variables AMS'!AO64*'Variables AMS'!$S64</f>
        <v>19448.655025809894</v>
      </c>
      <c r="AQ11" s="23">
        <f>'Variables AMS'!AP58*'Variables AMS'!AP59/'Variables AMS'!AP64*'Variables AMS'!$S64</f>
        <v>19087.874104471655</v>
      </c>
      <c r="AR11" s="23">
        <f>'Variables AMS'!AQ58*'Variables AMS'!AQ59/'Variables AMS'!AQ64*'Variables AMS'!$S64</f>
        <v>18710.055331803833</v>
      </c>
      <c r="AS11" s="23">
        <f>'Variables AMS'!AR58*'Variables AMS'!AR59/'Variables AMS'!AR64*'Variables AMS'!$S64</f>
        <v>18638.58405020749</v>
      </c>
      <c r="AT11" s="23">
        <f>'Variables AMS'!AS58*'Variables AMS'!AS59/'Variables AMS'!AS64*'Variables AMS'!$S64</f>
        <v>18530.479644941839</v>
      </c>
      <c r="AU11" s="23">
        <f>'Variables AMS'!AT58*'Variables AMS'!AT59/'Variables AMS'!AT64*'Variables AMS'!$S64</f>
        <v>18413.430848732296</v>
      </c>
      <c r="AV11" s="23">
        <f>'Variables AMS'!AU58*'Variables AMS'!AU59/'Variables AMS'!AU64*'Variables AMS'!$S64</f>
        <v>18293.209039432775</v>
      </c>
      <c r="AW11" s="23">
        <f>'Variables AMS'!AV58*'Variables AMS'!AV59/'Variables AMS'!AV64*'Variables AMS'!$S64</f>
        <v>18167.674587870388</v>
      </c>
      <c r="AX11" s="18"/>
    </row>
    <row r="12" spans="1:50" x14ac:dyDescent="0.25">
      <c r="B12" t="s">
        <v>87</v>
      </c>
      <c r="C12" s="23">
        <f>'Variables AMS'!B60*'Variables AMS'!B61/'Variables AMS'!B64*'Variables AMS'!$S64</f>
        <v>6877.206769794956</v>
      </c>
      <c r="D12" s="23">
        <f>'Variables AMS'!C60*'Variables AMS'!C61/'Variables AMS'!C64*'Variables AMS'!$S64</f>
        <v>6987.6225489795734</v>
      </c>
      <c r="E12" s="23">
        <f>'Variables AMS'!D60*'Variables AMS'!D61/'Variables AMS'!D64*'Variables AMS'!$S64</f>
        <v>7076.8205151580469</v>
      </c>
      <c r="F12" s="23">
        <f>'Variables AMS'!E60*'Variables AMS'!E61/'Variables AMS'!E64*'Variables AMS'!$S64</f>
        <v>7177.3592858761594</v>
      </c>
      <c r="G12" s="23">
        <f>'Variables AMS'!F60*'Variables AMS'!F61/'Variables AMS'!F64*'Variables AMS'!$S64</f>
        <v>7490.5036234680183</v>
      </c>
      <c r="H12" s="23">
        <f>'Variables AMS'!G60*'Variables AMS'!G61/'Variables AMS'!G64*'Variables AMS'!$S64</f>
        <v>7177.4220109046473</v>
      </c>
      <c r="I12" s="23">
        <f>'Variables AMS'!H60*'Variables AMS'!H61/'Variables AMS'!H64*'Variables AMS'!$S64</f>
        <v>7362.0285463607752</v>
      </c>
      <c r="J12" s="23">
        <f>'Variables AMS'!I60*'Variables AMS'!I61/'Variables AMS'!I64*'Variables AMS'!$S64</f>
        <v>7730.7188568565207</v>
      </c>
      <c r="K12" s="23">
        <f>'Variables AMS'!J60*'Variables AMS'!J61/'Variables AMS'!J64*'Variables AMS'!$S64</f>
        <v>8070.1224801071194</v>
      </c>
      <c r="L12" s="23">
        <f>'Variables AMS'!K60*'Variables AMS'!K61/'Variables AMS'!K64*'Variables AMS'!$S64</f>
        <v>8067.5585578419968</v>
      </c>
      <c r="M12" s="23">
        <f>'Variables AMS'!L60*'Variables AMS'!L61/'Variables AMS'!L64*'Variables AMS'!$S64</f>
        <v>7914.5121190447362</v>
      </c>
      <c r="N12" s="23">
        <f>'Variables AMS'!M60*'Variables AMS'!M61/'Variables AMS'!M64*'Variables AMS'!$S64</f>
        <v>7609.7642379312583</v>
      </c>
      <c r="O12" s="23">
        <f>'Variables AMS'!N60*'Variables AMS'!N61/'Variables AMS'!N64*'Variables AMS'!$S64</f>
        <v>7059.6117684504425</v>
      </c>
      <c r="P12" s="23">
        <f>'Variables AMS'!O60*'Variables AMS'!O61/'Variables AMS'!O64*'Variables AMS'!$S64</f>
        <v>7016.2408306138377</v>
      </c>
      <c r="Q12" s="23">
        <f>'Variables AMS'!P60*'Variables AMS'!P61/'Variables AMS'!P64*'Variables AMS'!$S64</f>
        <v>7206.3955604331204</v>
      </c>
      <c r="R12" s="23">
        <f>'Variables AMS'!Q60*'Variables AMS'!Q61/'Variables AMS'!Q64*'Variables AMS'!$S64</f>
        <v>6957.6455378892797</v>
      </c>
      <c r="S12" s="23">
        <f>'Variables AMS'!R60*'Variables AMS'!R61/'Variables AMS'!R64*'Variables AMS'!$S64</f>
        <v>6693.3362467054894</v>
      </c>
      <c r="T12" s="23">
        <f>'Variables AMS'!S60*'Variables AMS'!S61/'Variables AMS'!S64*'Variables AMS'!$S64</f>
        <v>6703.5184294834926</v>
      </c>
      <c r="U12" s="23">
        <f>'Variables AMS'!T60*'Variables AMS'!T61/'Variables AMS'!T64*'Variables AMS'!$S64</f>
        <v>6711.026144688617</v>
      </c>
      <c r="V12" s="23">
        <f>'Variables AMS'!U60*'Variables AMS'!U61/'Variables AMS'!U64*'Variables AMS'!$S64</f>
        <v>6642.4258001873513</v>
      </c>
      <c r="W12" s="23">
        <f>'Variables AMS'!V60*'Variables AMS'!V61/'Variables AMS'!V64*'Variables AMS'!$S64</f>
        <v>6445.2419726800235</v>
      </c>
      <c r="X12" s="23">
        <f>'Variables AMS'!W60*'Variables AMS'!W61/'Variables AMS'!W64*'Variables AMS'!$S64</f>
        <v>6288.2853436242804</v>
      </c>
      <c r="Y12" s="23">
        <f>'Variables AMS'!X60*'Variables AMS'!X61/'Variables AMS'!X64*'Variables AMS'!$S64</f>
        <v>6137.4351233685156</v>
      </c>
      <c r="Z12" s="23">
        <f>'Variables AMS'!Y60*'Variables AMS'!Y61/'Variables AMS'!Y64*'Variables AMS'!$S64</f>
        <v>5888.5147455185679</v>
      </c>
      <c r="AA12" s="23">
        <f>'Variables AMS'!Z60*'Variables AMS'!Z61/'Variables AMS'!Z64*'Variables AMS'!$S64</f>
        <v>5639.1978309424267</v>
      </c>
      <c r="AB12" s="23">
        <f>'Variables AMS'!AA60*'Variables AMS'!AA61/'Variables AMS'!AA64*'Variables AMS'!$S64</f>
        <v>5502.1453886854833</v>
      </c>
      <c r="AC12" s="23">
        <f>'Variables AMS'!AB60*'Variables AMS'!AB61/'Variables AMS'!AB64*'Variables AMS'!$S64</f>
        <v>5362.9517032572057</v>
      </c>
      <c r="AD12" s="23">
        <f>'Variables AMS'!AC60*'Variables AMS'!AC61/'Variables AMS'!AC64*'Variables AMS'!$S64</f>
        <v>5273.8114972020412</v>
      </c>
      <c r="AE12" s="23">
        <f>'Variables AMS'!AD60*'Variables AMS'!AD61/'Variables AMS'!AD64*'Variables AMS'!$S64</f>
        <v>5191.6995029250375</v>
      </c>
      <c r="AF12" s="23">
        <f>'Variables AMS'!AE60*'Variables AMS'!AE61/'Variables AMS'!AE64*'Variables AMS'!$S64</f>
        <v>5107.6668532097601</v>
      </c>
      <c r="AG12" s="23">
        <f>'Variables AMS'!AF60*'Variables AMS'!AF61/'Variables AMS'!AF64*'Variables AMS'!$S64</f>
        <v>5053.3122525124318</v>
      </c>
      <c r="AH12" s="23">
        <f>'Variables AMS'!AG60*'Variables AMS'!AG61/'Variables AMS'!AG64*'Variables AMS'!$S64</f>
        <v>4981.5148050424168</v>
      </c>
      <c r="AI12" s="23">
        <f>'Variables AMS'!AH60*'Variables AMS'!AH61/'Variables AMS'!AH64*'Variables AMS'!$S64</f>
        <v>4888.6170171975546</v>
      </c>
      <c r="AJ12" s="23">
        <f>'Variables AMS'!AI60*'Variables AMS'!AI61/'Variables AMS'!AI64*'Variables AMS'!$S64</f>
        <v>4808.3715915242028</v>
      </c>
      <c r="AK12" s="23">
        <f>'Variables AMS'!AJ60*'Variables AMS'!AJ61/'Variables AMS'!AJ64*'Variables AMS'!$S64</f>
        <v>4728.7659389269411</v>
      </c>
      <c r="AL12" s="23">
        <f>'Variables AMS'!AK60*'Variables AMS'!AK61/'Variables AMS'!AK64*'Variables AMS'!$S64</f>
        <v>4744.6942119888708</v>
      </c>
      <c r="AM12" s="23">
        <f>'Variables AMS'!AL60*'Variables AMS'!AL61/'Variables AMS'!AL64*'Variables AMS'!$S64</f>
        <v>4755.2879575433162</v>
      </c>
      <c r="AN12" s="23">
        <f>'Variables AMS'!AM60*'Variables AMS'!AM61/'Variables AMS'!AM64*'Variables AMS'!$S64</f>
        <v>4655.2260227419865</v>
      </c>
      <c r="AO12" s="23">
        <f>'Variables AMS'!AN60*'Variables AMS'!AN61/'Variables AMS'!AN64*'Variables AMS'!$S64</f>
        <v>4565.4516398067099</v>
      </c>
      <c r="AP12" s="23">
        <f>'Variables AMS'!AO60*'Variables AMS'!AO61/'Variables AMS'!AO64*'Variables AMS'!$S64</f>
        <v>4474.1348352232499</v>
      </c>
      <c r="AQ12" s="23">
        <f>'Variables AMS'!AP60*'Variables AMS'!AP61/'Variables AMS'!AP64*'Variables AMS'!$S64</f>
        <v>4378.2293002431215</v>
      </c>
      <c r="AR12" s="23">
        <f>'Variables AMS'!AQ60*'Variables AMS'!AQ61/'Variables AMS'!AQ64*'Variables AMS'!$S64</f>
        <v>4278.4155166825349</v>
      </c>
      <c r="AS12" s="23">
        <f>'Variables AMS'!AR60*'Variables AMS'!AR61/'Variables AMS'!AR64*'Variables AMS'!$S64</f>
        <v>4274.4280097695237</v>
      </c>
      <c r="AT12" s="23">
        <f>'Variables AMS'!AS60*'Variables AMS'!AS61/'Variables AMS'!AS64*'Variables AMS'!$S64</f>
        <v>4258.036904599343</v>
      </c>
      <c r="AU12" s="23">
        <f>'Variables AMS'!AT60*'Variables AMS'!AT61/'Variables AMS'!AT64*'Variables AMS'!$S64</f>
        <v>4239.3518669263131</v>
      </c>
      <c r="AV12" s="23">
        <f>'Variables AMS'!AU60*'Variables AMS'!AU61/'Variables AMS'!AU64*'Variables AMS'!$S64</f>
        <v>4220.0769161838944</v>
      </c>
      <c r="AW12" s="23">
        <f>'Variables AMS'!AV60*'Variables AMS'!AV61/'Variables AMS'!AV64*'Variables AMS'!$S64</f>
        <v>4199.5338328955968</v>
      </c>
    </row>
    <row r="13" spans="1:50" x14ac:dyDescent="0.2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25">
      <c r="A14" s="18"/>
      <c r="B14" t="s">
        <v>267</v>
      </c>
      <c r="C14" s="23">
        <f>C15+C16</f>
        <v>4429.9749615025548</v>
      </c>
      <c r="D14" s="23">
        <f t="shared" ref="D14:AW14" si="1">D15+D16</f>
        <v>4501.0996424254818</v>
      </c>
      <c r="E14" s="23">
        <f t="shared" si="1"/>
        <v>4573.3407496026693</v>
      </c>
      <c r="F14" s="23">
        <f t="shared" si="1"/>
        <v>4653.8864554447282</v>
      </c>
      <c r="G14" s="23">
        <f t="shared" si="1"/>
        <v>4735.8261147430803</v>
      </c>
      <c r="H14" s="23">
        <f t="shared" si="1"/>
        <v>4819.2087638055182</v>
      </c>
      <c r="I14" s="23">
        <f t="shared" si="1"/>
        <v>4904.1257942394259</v>
      </c>
      <c r="J14" s="23">
        <f t="shared" si="1"/>
        <v>4990.4790044820147</v>
      </c>
      <c r="K14" s="23">
        <f t="shared" si="1"/>
        <v>5078.2356430452146</v>
      </c>
      <c r="L14" s="23">
        <f t="shared" si="1"/>
        <v>5167.3966048446746</v>
      </c>
      <c r="M14" s="23">
        <f t="shared" si="1"/>
        <v>5258.111263645711</v>
      </c>
      <c r="N14" s="23">
        <f t="shared" si="1"/>
        <v>5350.4947913450378</v>
      </c>
      <c r="O14" s="23">
        <f t="shared" si="1"/>
        <v>5430.1453721376474</v>
      </c>
      <c r="P14" s="23">
        <f t="shared" si="1"/>
        <v>5510.9816808962496</v>
      </c>
      <c r="Q14" s="23">
        <f t="shared" si="1"/>
        <v>5593.0213657541854</v>
      </c>
      <c r="R14" s="23">
        <f t="shared" si="1"/>
        <v>5672.9800653431348</v>
      </c>
      <c r="S14" s="23">
        <f t="shared" si="1"/>
        <v>5753.1973404487144</v>
      </c>
      <c r="T14" s="23">
        <f t="shared" si="1"/>
        <v>5826.8558129355706</v>
      </c>
      <c r="U14" s="23">
        <f t="shared" si="1"/>
        <v>5900.3024979033407</v>
      </c>
      <c r="V14" s="23">
        <f t="shared" si="1"/>
        <v>6004.5217170757642</v>
      </c>
      <c r="W14" s="23">
        <f t="shared" si="1"/>
        <v>11854.970347739692</v>
      </c>
      <c r="X14" s="23">
        <f t="shared" si="1"/>
        <v>14122.390528181237</v>
      </c>
      <c r="Y14" s="23">
        <f t="shared" si="1"/>
        <v>16431.45106980186</v>
      </c>
      <c r="Z14" s="23">
        <f t="shared" si="1"/>
        <v>18593.113397748071</v>
      </c>
      <c r="AA14" s="23">
        <f t="shared" si="1"/>
        <v>20406.166171085588</v>
      </c>
      <c r="AB14" s="23">
        <f t="shared" si="1"/>
        <v>21673.892653613046</v>
      </c>
      <c r="AC14" s="23">
        <f t="shared" si="1"/>
        <v>22262.077041130055</v>
      </c>
      <c r="AD14" s="23">
        <f t="shared" si="1"/>
        <v>22160.521103049334</v>
      </c>
      <c r="AE14" s="23">
        <f t="shared" si="1"/>
        <v>21262.569840551099</v>
      </c>
      <c r="AF14" s="23">
        <f t="shared" si="1"/>
        <v>19736.033151969372</v>
      </c>
      <c r="AG14" s="23">
        <f t="shared" si="1"/>
        <v>17754.628190070078</v>
      </c>
      <c r="AH14" s="23">
        <f t="shared" si="1"/>
        <v>15522.289809551605</v>
      </c>
      <c r="AI14" s="23">
        <f t="shared" si="1"/>
        <v>13240.540862447981</v>
      </c>
      <c r="AJ14" s="23">
        <f t="shared" si="1"/>
        <v>11082.187064103158</v>
      </c>
      <c r="AK14" s="23">
        <f t="shared" si="1"/>
        <v>9164.1817378147607</v>
      </c>
      <c r="AL14" s="23">
        <f t="shared" si="1"/>
        <v>7561.4870993835593</v>
      </c>
      <c r="AM14" s="23">
        <f t="shared" si="1"/>
        <v>6296.5252658808586</v>
      </c>
      <c r="AN14" s="23">
        <f t="shared" si="1"/>
        <v>5354.5289487517111</v>
      </c>
      <c r="AO14" s="23">
        <f t="shared" si="1"/>
        <v>4692.7192127500593</v>
      </c>
      <c r="AP14" s="23">
        <f t="shared" si="1"/>
        <v>4255.0416871150546</v>
      </c>
      <c r="AQ14" s="23">
        <f t="shared" si="1"/>
        <v>3986.595577113173</v>
      </c>
      <c r="AR14" s="23">
        <f t="shared" si="1"/>
        <v>3838.2743281524331</v>
      </c>
      <c r="AS14" s="23">
        <f t="shared" si="1"/>
        <v>3770.9016620616494</v>
      </c>
      <c r="AT14" s="23">
        <f t="shared" si="1"/>
        <v>3755.3849282708743</v>
      </c>
      <c r="AU14" s="23">
        <f t="shared" si="1"/>
        <v>3771.645347765847</v>
      </c>
      <c r="AV14" s="23">
        <f t="shared" si="1"/>
        <v>3806.225579319278</v>
      </c>
      <c r="AW14" s="23">
        <f t="shared" si="1"/>
        <v>3851.0914871726841</v>
      </c>
      <c r="AX14" s="18"/>
    </row>
    <row r="15" spans="1:50" x14ac:dyDescent="0.25">
      <c r="A15" s="18"/>
      <c r="B15" t="s">
        <v>88</v>
      </c>
      <c r="C15" s="23">
        <f>'Variables AMS'!B62*'Variables AMS'!$S64</f>
        <v>3136.0736654567659</v>
      </c>
      <c r="D15" s="23">
        <f>'Variables AMS'!C62*'Variables AMS'!$S64</f>
        <v>3186.4243425474351</v>
      </c>
      <c r="E15" s="23">
        <f>'Variables AMS'!D62*'Variables AMS'!$S64</f>
        <v>3237.559215238738</v>
      </c>
      <c r="F15" s="23">
        <f>'Variables AMS'!E62*'Variables AMS'!$S64</f>
        <v>3294.5560501030118</v>
      </c>
      <c r="G15" s="23">
        <f>'Variables AMS'!F62*'Variables AMS'!$S64</f>
        <v>3352.5312548058037</v>
      </c>
      <c r="H15" s="23">
        <f>'Variables AMS'!G62*'Variables AMS'!$S64</f>
        <v>3411.5248680054597</v>
      </c>
      <c r="I15" s="23">
        <f>'Variables AMS'!H62*'Variables AMS'!$S64</f>
        <v>3471.6098925561778</v>
      </c>
      <c r="J15" s="23">
        <f>'Variables AMS'!I62*'Variables AMS'!$S64</f>
        <v>3532.7158979351912</v>
      </c>
      <c r="K15" s="23">
        <f>'Variables AMS'!J62*'Variables AMS'!$S64</f>
        <v>3594.8256988965654</v>
      </c>
      <c r="L15" s="23">
        <f>'Variables AMS'!K62*'Variables AMS'!$S64</f>
        <v>3657.9350545099878</v>
      </c>
      <c r="M15" s="23">
        <f>'Variables AMS'!L62*'Variables AMS'!$S64</f>
        <v>3722.1469726524601</v>
      </c>
      <c r="N15" s="23">
        <f>'Variables AMS'!M62*'Variables AMS'!$S64</f>
        <v>3787.5416232181537</v>
      </c>
      <c r="O15" s="23">
        <f>'Variables AMS'!N62*'Variables AMS'!$S64</f>
        <v>3843.9251741522303</v>
      </c>
      <c r="P15" s="23">
        <f>'Variables AMS'!O62*'Variables AMS'!$S64</f>
        <v>3901.1480843267982</v>
      </c>
      <c r="Q15" s="23">
        <f>'Variables AMS'!P62*'Variables AMS'!$S64</f>
        <v>3959.2228483954304</v>
      </c>
      <c r="R15" s="23">
        <f>'Variables AMS'!Q62*'Variables AMS'!$S64</f>
        <v>4015.824510772225</v>
      </c>
      <c r="S15" s="23">
        <f>'Variables AMS'!R62*'Variables AMS'!$S64</f>
        <v>4072.6092164624224</v>
      </c>
      <c r="T15" s="23">
        <f>'Variables AMS'!S62*'Variables AMS'!$S64</f>
        <v>4124.7510347461157</v>
      </c>
      <c r="U15" s="23">
        <f>'Variables AMS'!T62*'Variables AMS'!$S64</f>
        <v>4176.7429326165111</v>
      </c>
      <c r="V15" s="23">
        <f>'Variables AMS'!U62*'Variables AMS'!$S64</f>
        <v>4250.5182830708009</v>
      </c>
      <c r="W15" s="23">
        <f>'Variables AMS'!V62*'Variables AMS'!$S64</f>
        <v>8516.9609078899684</v>
      </c>
      <c r="X15" s="23">
        <f>'Variables AMS'!W62*'Variables AMS'!$S64</f>
        <v>10145.942547283905</v>
      </c>
      <c r="Y15" s="23">
        <f>'Variables AMS'!X62*'Variables AMS'!$S64</f>
        <v>11804.839851272774</v>
      </c>
      <c r="Z15" s="23">
        <f>'Variables AMS'!Y62*'Variables AMS'!$S64</f>
        <v>13357.841926601663</v>
      </c>
      <c r="AA15" s="23">
        <f>'Variables AMS'!Z62*'Variables AMS'!$S64</f>
        <v>14660.392600088551</v>
      </c>
      <c r="AB15" s="23">
        <f>'Variables AMS'!AA62*'Variables AMS'!$S64</f>
        <v>15571.164753691841</v>
      </c>
      <c r="AC15" s="23">
        <f>'Variables AMS'!AB62*'Variables AMS'!$S64</f>
        <v>15993.733794262082</v>
      </c>
      <c r="AD15" s="23">
        <f>'Variables AMS'!AC62*'Variables AMS'!$S64</f>
        <v>15920.773007713002</v>
      </c>
      <c r="AE15" s="23">
        <f>'Variables AMS'!AD62*'Variables AMS'!$S64</f>
        <v>15275.658294536901</v>
      </c>
      <c r="AF15" s="23">
        <f>'Variables AMS'!AE62*'Variables AMS'!$S64</f>
        <v>14178.949241219603</v>
      </c>
      <c r="AG15" s="23">
        <f>'Variables AMS'!AF62*'Variables AMS'!$S64</f>
        <v>12755.449384348407</v>
      </c>
      <c r="AH15" s="23">
        <f>'Variables AMS'!AG62*'Variables AMS'!$S64</f>
        <v>11151.671547511227</v>
      </c>
      <c r="AI15" s="23">
        <f>'Variables AMS'!AH62*'Variables AMS'!$S64</f>
        <v>9512.3956956225156</v>
      </c>
      <c r="AJ15" s="23">
        <f>'Variables AMS'!AI62*'Variables AMS'!$S64</f>
        <v>7961.7705669519273</v>
      </c>
      <c r="AK15" s="23">
        <f>'Variables AMS'!AJ62*'Variables AMS'!$S64</f>
        <v>6583.818881345298</v>
      </c>
      <c r="AL15" s="23">
        <f>'Variables AMS'!AK62*'Variables AMS'!$S64</f>
        <v>5432.3957069676635</v>
      </c>
      <c r="AM15" s="23">
        <f>'Variables AMS'!AL62*'Variables AMS'!$S64</f>
        <v>4523.6097580289106</v>
      </c>
      <c r="AN15" s="23">
        <f>'Variables AMS'!AM62*'Variables AMS'!$S64</f>
        <v>3846.8517753564543</v>
      </c>
      <c r="AO15" s="23">
        <f>'Variables AMS'!AN62*'Variables AMS'!$S64</f>
        <v>3371.3881105939249</v>
      </c>
      <c r="AP15" s="23">
        <f>'Variables AMS'!AO62*'Variables AMS'!$S64</f>
        <v>3056.947646648061</v>
      </c>
      <c r="AQ15" s="23">
        <f>'Variables AMS'!AP62*'Variables AMS'!$S64</f>
        <v>2864.0880310550988</v>
      </c>
      <c r="AR15" s="23">
        <f>'Variables AMS'!AQ62*'Variables AMS'!$S64</f>
        <v>2757.5296643893839</v>
      </c>
      <c r="AS15" s="23">
        <f>'Variables AMS'!AR62*'Variables AMS'!$S64</f>
        <v>2709.1271508486043</v>
      </c>
      <c r="AT15" s="23">
        <f>'Variables AMS'!AS62*'Variables AMS'!$S64</f>
        <v>2697.9794709665384</v>
      </c>
      <c r="AU15" s="23">
        <f>'Variables AMS'!AT62*'Variables AMS'!$S64</f>
        <v>2709.6614364306074</v>
      </c>
      <c r="AV15" s="23">
        <f>'Variables AMS'!AU62*'Variables AMS'!$S64</f>
        <v>2734.5048965728238</v>
      </c>
      <c r="AW15" s="23">
        <f>'Variables AMS'!AV62*'Variables AMS'!$S64</f>
        <v>2766.7378901326183</v>
      </c>
      <c r="AX15" s="18"/>
    </row>
    <row r="16" spans="1:50" x14ac:dyDescent="0.25">
      <c r="A16" s="18"/>
      <c r="B16" t="s">
        <v>87</v>
      </c>
      <c r="C16" s="23">
        <f>'Variables AMS'!B63*'Variables AMS'!$S64</f>
        <v>1293.901296045789</v>
      </c>
      <c r="D16" s="23">
        <f>'Variables AMS'!C63*'Variables AMS'!$S64</f>
        <v>1314.6752998780464</v>
      </c>
      <c r="E16" s="23">
        <f>'Variables AMS'!D63*'Variables AMS'!$S64</f>
        <v>1335.7815343639313</v>
      </c>
      <c r="F16" s="23">
        <f>'Variables AMS'!E63*'Variables AMS'!$S64</f>
        <v>1359.3304053417162</v>
      </c>
      <c r="G16" s="23">
        <f>'Variables AMS'!F63*'Variables AMS'!$S64</f>
        <v>1383.2948599372764</v>
      </c>
      <c r="H16" s="23">
        <f>'Variables AMS'!G63*'Variables AMS'!$S64</f>
        <v>1407.6838958000587</v>
      </c>
      <c r="I16" s="23">
        <f>'Variables AMS'!H63*'Variables AMS'!$S64</f>
        <v>1432.5159016832483</v>
      </c>
      <c r="J16" s="23">
        <f>'Variables AMS'!I63*'Variables AMS'!$S64</f>
        <v>1457.7631065468231</v>
      </c>
      <c r="K16" s="23">
        <f>'Variables AMS'!J63*'Variables AMS'!$S64</f>
        <v>1483.4099441486489</v>
      </c>
      <c r="L16" s="23">
        <f>'Variables AMS'!K63*'Variables AMS'!$S64</f>
        <v>1509.4615503346868</v>
      </c>
      <c r="M16" s="23">
        <f>'Variables AMS'!L63*'Variables AMS'!$S64</f>
        <v>1535.9642909932504</v>
      </c>
      <c r="N16" s="23">
        <f>'Variables AMS'!M63*'Variables AMS'!$S64</f>
        <v>1562.9531681268841</v>
      </c>
      <c r="O16" s="23">
        <f>'Variables AMS'!N63*'Variables AMS'!$S64</f>
        <v>1586.2201979854167</v>
      </c>
      <c r="P16" s="23">
        <f>'Variables AMS'!O63*'Variables AMS'!$S64</f>
        <v>1609.8335965694514</v>
      </c>
      <c r="Q16" s="23">
        <f>'Variables AMS'!P63*'Variables AMS'!$S64</f>
        <v>1633.7985173587547</v>
      </c>
      <c r="R16" s="23">
        <f>'Variables AMS'!Q63*'Variables AMS'!$S64</f>
        <v>1657.1555545709095</v>
      </c>
      <c r="S16" s="23">
        <f>'Variables AMS'!R63*'Variables AMS'!$S64</f>
        <v>1680.5881239862915</v>
      </c>
      <c r="T16" s="23">
        <f>'Variables AMS'!S63*'Variables AMS'!$S64</f>
        <v>1702.1047781894547</v>
      </c>
      <c r="U16" s="23">
        <f>'Variables AMS'!T63*'Variables AMS'!$S64</f>
        <v>1723.5595652868294</v>
      </c>
      <c r="V16" s="23">
        <f>'Variables AMS'!U63*'Variables AMS'!$S64</f>
        <v>1754.0034340049633</v>
      </c>
      <c r="W16" s="23">
        <f>'Variables AMS'!V63*'Variables AMS'!$S64</f>
        <v>3338.009439849724</v>
      </c>
      <c r="X16" s="23">
        <f>'Variables AMS'!W63*'Variables AMS'!$S64</f>
        <v>3976.447980897331</v>
      </c>
      <c r="Y16" s="23">
        <f>'Variables AMS'!X63*'Variables AMS'!$S64</f>
        <v>4626.6112185290867</v>
      </c>
      <c r="Z16" s="23">
        <f>'Variables AMS'!Y63*'Variables AMS'!$S64</f>
        <v>5235.2714711464096</v>
      </c>
      <c r="AA16" s="23">
        <f>'Variables AMS'!Z63*'Variables AMS'!$S64</f>
        <v>5745.7735709970357</v>
      </c>
      <c r="AB16" s="23">
        <f>'Variables AMS'!AA63*'Variables AMS'!$S64</f>
        <v>6102.727899921204</v>
      </c>
      <c r="AC16" s="23">
        <f>'Variables AMS'!AB63*'Variables AMS'!$S64</f>
        <v>6268.3432468679748</v>
      </c>
      <c r="AD16" s="23">
        <f>'Variables AMS'!AC63*'Variables AMS'!$S64</f>
        <v>6239.7480953363329</v>
      </c>
      <c r="AE16" s="23">
        <f>'Variables AMS'!AD63*'Variables AMS'!$S64</f>
        <v>5986.9115460141975</v>
      </c>
      <c r="AF16" s="23">
        <f>'Variables AMS'!AE63*'Variables AMS'!$S64</f>
        <v>5557.0839107497668</v>
      </c>
      <c r="AG16" s="23">
        <f>'Variables AMS'!AF63*'Variables AMS'!$S64</f>
        <v>4999.1788057216691</v>
      </c>
      <c r="AH16" s="23">
        <f>'Variables AMS'!AG63*'Variables AMS'!$S64</f>
        <v>4370.6182620403779</v>
      </c>
      <c r="AI16" s="23">
        <f>'Variables AMS'!AH63*'Variables AMS'!$S64</f>
        <v>3728.1451668254645</v>
      </c>
      <c r="AJ16" s="23">
        <f>'Variables AMS'!AI63*'Variables AMS'!$S64</f>
        <v>3120.4164971512314</v>
      </c>
      <c r="AK16" s="23">
        <f>'Variables AMS'!AJ63*'Variables AMS'!$S64</f>
        <v>2580.3628564694636</v>
      </c>
      <c r="AL16" s="23">
        <f>'Variables AMS'!AK63*'Variables AMS'!$S64</f>
        <v>2129.0913924158958</v>
      </c>
      <c r="AM16" s="23">
        <f>'Variables AMS'!AL63*'Variables AMS'!$S64</f>
        <v>1772.9155078519475</v>
      </c>
      <c r="AN16" s="23">
        <f>'Variables AMS'!AM63*'Variables AMS'!$S64</f>
        <v>1507.6771733952573</v>
      </c>
      <c r="AO16" s="23">
        <f>'Variables AMS'!AN63*'Variables AMS'!$S64</f>
        <v>1321.3311021561342</v>
      </c>
      <c r="AP16" s="23">
        <f>'Variables AMS'!AO63*'Variables AMS'!$S64</f>
        <v>1198.0940404669936</v>
      </c>
      <c r="AQ16" s="23">
        <f>'Variables AMS'!AP63*'Variables AMS'!$S64</f>
        <v>1122.5075460580742</v>
      </c>
      <c r="AR16" s="23">
        <f>'Variables AMS'!AQ63*'Variables AMS'!$S64</f>
        <v>1080.7446637630492</v>
      </c>
      <c r="AS16" s="23">
        <f>'Variables AMS'!AR63*'Variables AMS'!$S64</f>
        <v>1061.7745112130449</v>
      </c>
      <c r="AT16" s="23">
        <f>'Variables AMS'!AS63*'Variables AMS'!$S64</f>
        <v>1057.4054573043356</v>
      </c>
      <c r="AU16" s="23">
        <f>'Variables AMS'!AT63*'Variables AMS'!$S64</f>
        <v>1061.9839113352396</v>
      </c>
      <c r="AV16" s="23">
        <f>'Variables AMS'!AU63*'Variables AMS'!$S64</f>
        <v>1071.720682746454</v>
      </c>
      <c r="AW16" s="23">
        <f>'Variables AMS'!AV63*'Variables AMS'!$S64</f>
        <v>1084.3535970400658</v>
      </c>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row>
    <row r="19" spans="1:50" x14ac:dyDescent="0.2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row>
    <row r="20" spans="1:50" x14ac:dyDescent="0.2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2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2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2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2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2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2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X47"/>
  <sheetViews>
    <sheetView workbookViewId="0">
      <pane xSplit="2" ySplit="1" topLeftCell="C2" activePane="bottomRight" state="frozen"/>
      <selection pane="topRight" activeCell="C1" sqref="C1"/>
      <selection pane="bottomLeft" activeCell="A2" sqref="A2"/>
      <selection pane="bottomRight" activeCell="V1" sqref="V1:W1048576"/>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0" hidden="1" customWidth="1"/>
    <col min="23" max="23" width="11.42578125" hidden="1"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A3" s="18"/>
      <c r="B3" t="s">
        <v>81</v>
      </c>
      <c r="C3" s="23">
        <f>'Tertiaire AMS'!C3-'Tertiaire AME'!C3</f>
        <v>0</v>
      </c>
      <c r="D3" s="23">
        <f>'Tertiaire AMS'!D3-'Tertiaire AME'!D3</f>
        <v>0</v>
      </c>
      <c r="E3" s="23">
        <f>'Tertiaire AMS'!E3-'Tertiaire AME'!E3</f>
        <v>0</v>
      </c>
      <c r="F3" s="23">
        <f>'Tertiaire AMS'!F3-'Tertiaire AME'!F3</f>
        <v>0</v>
      </c>
      <c r="G3" s="23">
        <f>'Tertiaire AMS'!G3-'Tertiaire AME'!G3</f>
        <v>0</v>
      </c>
      <c r="H3" s="23">
        <f>'Tertiaire AMS'!H3-'Tertiaire AME'!H3</f>
        <v>0</v>
      </c>
      <c r="I3" s="23">
        <f>'Tertiaire AMS'!I3-'Tertiaire AME'!I3</f>
        <v>0</v>
      </c>
      <c r="J3" s="23">
        <f>'Tertiaire AMS'!J3-'Tertiaire AME'!J3</f>
        <v>0</v>
      </c>
      <c r="K3" s="23">
        <f>'Tertiaire AMS'!K3-'Tertiaire AME'!K3</f>
        <v>0</v>
      </c>
      <c r="L3" s="23">
        <f>'Tertiaire AMS'!L3-'Tertiaire AME'!L3</f>
        <v>0</v>
      </c>
      <c r="M3" s="23">
        <f>'Tertiaire AMS'!M3-'Tertiaire AME'!M3</f>
        <v>0</v>
      </c>
      <c r="N3" s="23">
        <f>'Tertiaire AMS'!N3-'Tertiaire AME'!N3</f>
        <v>0</v>
      </c>
      <c r="O3" s="23">
        <f>'Tertiaire AMS'!O3-'Tertiaire AME'!O3</f>
        <v>0</v>
      </c>
      <c r="P3" s="23">
        <f>'Tertiaire AMS'!P3-'Tertiaire AME'!P3</f>
        <v>0</v>
      </c>
      <c r="Q3" s="23">
        <f>'Tertiaire AMS'!Q3-'Tertiaire AME'!Q3</f>
        <v>0</v>
      </c>
      <c r="R3" s="23">
        <f>'Tertiaire AMS'!R3-'Tertiaire AME'!R3</f>
        <v>0</v>
      </c>
      <c r="S3" s="23">
        <f>'Tertiaire AMS'!S3-'Tertiaire AME'!S3</f>
        <v>0</v>
      </c>
      <c r="T3" s="23">
        <f>'Tertiaire AMS'!T3-'Tertiaire AME'!T3</f>
        <v>0</v>
      </c>
      <c r="U3" s="23">
        <f>'Tertiaire AMS'!U3-'Tertiaire AME'!U3</f>
        <v>0</v>
      </c>
      <c r="V3" s="23">
        <f>'Tertiaire AMS'!V3-'Tertiaire AME'!V3</f>
        <v>0.11465948000000026</v>
      </c>
      <c r="W3" s="23">
        <f>'Tertiaire AMS'!W3-'Tertiaire AME'!W3</f>
        <v>1.3368767999999989</v>
      </c>
      <c r="X3" s="23">
        <f>'Tertiaire AMS'!X3-'Tertiaire AME'!X3</f>
        <v>1.7922685999999999</v>
      </c>
      <c r="Y3" s="23">
        <f>'Tertiaire AMS'!Y3-'Tertiaire AME'!Y3</f>
        <v>1.6868490700000009</v>
      </c>
      <c r="Z3" s="23">
        <f>'Tertiaire AMS'!Z3-'Tertiaire AME'!Z3</f>
        <v>1.3545390200000007</v>
      </c>
      <c r="AA3" s="23">
        <f>'Tertiaire AMS'!AA3-'Tertiaire AME'!AA3</f>
        <v>0.84731181999999805</v>
      </c>
      <c r="AB3" s="23">
        <f>'Tertiaire AMS'!AB3-'Tertiaire AME'!AB3</f>
        <v>8.4042990000000373E-2</v>
      </c>
      <c r="AC3" s="23">
        <f>'Tertiaire AMS'!AC3-'Tertiaire AME'!AC3</f>
        <v>-0.76168732000000006</v>
      </c>
      <c r="AD3" s="23">
        <f>'Tertiaire AMS'!AD3-'Tertiaire AME'!AD3</f>
        <v>-1.001677830000002</v>
      </c>
      <c r="AE3" s="23">
        <f>'Tertiaire AMS'!AE3-'Tertiaire AME'!AE3</f>
        <v>-1.2573178899999995</v>
      </c>
      <c r="AF3" s="23">
        <f>'Tertiaire AMS'!AF3-'Tertiaire AME'!AF3</f>
        <v>-1.4919617899999977</v>
      </c>
      <c r="AG3" s="23">
        <f>'Tertiaire AMS'!AG3-'Tertiaire AME'!AG3</f>
        <v>-1.7438119900000011</v>
      </c>
      <c r="AH3" s="23">
        <f>'Tertiaire AMS'!AH3-'Tertiaire AME'!AH3</f>
        <v>-1.9747813000000001</v>
      </c>
      <c r="AI3" s="23">
        <f>'Tertiaire AMS'!AI3-'Tertiaire AME'!AI3</f>
        <v>-2.1637729100000023</v>
      </c>
      <c r="AJ3" s="23">
        <f>'Tertiaire AMS'!AJ3-'Tertiaire AME'!AJ3</f>
        <v>-2.3406550000000017</v>
      </c>
      <c r="AK3" s="23">
        <f>'Tertiaire AMS'!AK3-'Tertiaire AME'!AK3</f>
        <v>-2.5050697799999995</v>
      </c>
      <c r="AL3" s="23">
        <f>'Tertiaire AMS'!AL3-'Tertiaire AME'!AL3</f>
        <v>-2.7713498899999998</v>
      </c>
      <c r="AM3" s="23">
        <f>'Tertiaire AMS'!AM3-'Tertiaire AME'!AM3</f>
        <v>-3.0346711200000023</v>
      </c>
      <c r="AN3" s="23">
        <f>'Tertiaire AMS'!AN3-'Tertiaire AME'!AN3</f>
        <v>-3.0202803200000012</v>
      </c>
      <c r="AO3" s="23">
        <f>'Tertiaire AMS'!AO3-'Tertiaire AME'!AO3</f>
        <v>-2.9650912999999974</v>
      </c>
      <c r="AP3" s="23">
        <f>'Tertiaire AMS'!AP3-'Tertiaire AME'!AP3</f>
        <v>-2.8990690299999997</v>
      </c>
      <c r="AQ3" s="23">
        <f>'Tertiaire AMS'!AQ3-'Tertiaire AME'!AQ3</f>
        <v>-2.8255276700000032</v>
      </c>
      <c r="AR3" s="23">
        <f>'Tertiaire AMS'!AR3-'Tertiaire AME'!AR3</f>
        <v>-2.7454977199999995</v>
      </c>
      <c r="AS3" s="23">
        <f>'Tertiaire AMS'!AS3-'Tertiaire AME'!AS3</f>
        <v>-2.7768499599999998</v>
      </c>
      <c r="AT3" s="23">
        <f>'Tertiaire AMS'!AT3-'Tertiaire AME'!AT3</f>
        <v>-2.8148062999999972</v>
      </c>
      <c r="AU3" s="23">
        <f>'Tertiaire AMS'!AU3-'Tertiaire AME'!AU3</f>
        <v>-2.8513686600000021</v>
      </c>
      <c r="AV3" s="23">
        <f>'Tertiaire AMS'!AV3-'Tertiaire AME'!AV3</f>
        <v>-2.8860485699999998</v>
      </c>
      <c r="AW3" s="23">
        <f>'Tertiaire AMS'!AW3-'Tertiaire AME'!AW3</f>
        <v>-2.91845949</v>
      </c>
      <c r="AX3" s="18"/>
    </row>
    <row r="4" spans="1:50" x14ac:dyDescent="0.25">
      <c r="A4" s="18"/>
      <c r="B4" t="s">
        <v>82</v>
      </c>
      <c r="C4" s="23">
        <f>'Tertiaire AMS'!C4-'Tertiaire AME'!C4</f>
        <v>0</v>
      </c>
      <c r="D4" s="23">
        <f>'Tertiaire AMS'!D4-'Tertiaire AME'!D4</f>
        <v>0</v>
      </c>
      <c r="E4" s="23">
        <f>'Tertiaire AMS'!E4-'Tertiaire AME'!E4</f>
        <v>0</v>
      </c>
      <c r="F4" s="23">
        <f>'Tertiaire AMS'!F4-'Tertiaire AME'!F4</f>
        <v>0</v>
      </c>
      <c r="G4" s="23">
        <f>'Tertiaire AMS'!G4-'Tertiaire AME'!G4</f>
        <v>0</v>
      </c>
      <c r="H4" s="23">
        <f>'Tertiaire AMS'!H4-'Tertiaire AME'!H4</f>
        <v>0</v>
      </c>
      <c r="I4" s="23">
        <f>'Tertiaire AMS'!I4-'Tertiaire AME'!I4</f>
        <v>0</v>
      </c>
      <c r="J4" s="23">
        <f>'Tertiaire AMS'!J4-'Tertiaire AME'!J4</f>
        <v>0</v>
      </c>
      <c r="K4" s="23">
        <f>'Tertiaire AMS'!K4-'Tertiaire AME'!K4</f>
        <v>0</v>
      </c>
      <c r="L4" s="23">
        <f>'Tertiaire AMS'!L4-'Tertiaire AME'!L4</f>
        <v>0</v>
      </c>
      <c r="M4" s="23">
        <f>'Tertiaire AMS'!M4-'Tertiaire AME'!M4</f>
        <v>0</v>
      </c>
      <c r="N4" s="23">
        <f>'Tertiaire AMS'!N4-'Tertiaire AME'!N4</f>
        <v>0</v>
      </c>
      <c r="O4" s="23">
        <f>'Tertiaire AMS'!O4-'Tertiaire AME'!O4</f>
        <v>0</v>
      </c>
      <c r="P4" s="23">
        <f>'Tertiaire AMS'!P4-'Tertiaire AME'!P4</f>
        <v>0</v>
      </c>
      <c r="Q4" s="23">
        <f>'Tertiaire AMS'!Q4-'Tertiaire AME'!Q4</f>
        <v>0</v>
      </c>
      <c r="R4" s="23">
        <f>'Tertiaire AMS'!R4-'Tertiaire AME'!R4</f>
        <v>0</v>
      </c>
      <c r="S4" s="23">
        <f>'Tertiaire AMS'!S4-'Tertiaire AME'!S4</f>
        <v>0</v>
      </c>
      <c r="T4" s="23">
        <f>'Tertiaire AMS'!T4-'Tertiaire AME'!T4</f>
        <v>0</v>
      </c>
      <c r="U4" s="23">
        <f>'Tertiaire AMS'!U4-'Tertiaire AME'!U4</f>
        <v>0</v>
      </c>
      <c r="V4" s="23">
        <f>'Tertiaire AMS'!V4-'Tertiaire AME'!V4</f>
        <v>0</v>
      </c>
      <c r="W4" s="23">
        <f>'Tertiaire AMS'!W4-'Tertiaire AME'!W4</f>
        <v>0</v>
      </c>
      <c r="X4" s="23">
        <f>'Tertiaire AMS'!X4-'Tertiaire AME'!X4</f>
        <v>0</v>
      </c>
      <c r="Y4" s="23">
        <f>'Tertiaire AMS'!Y4-'Tertiaire AME'!Y4</f>
        <v>0</v>
      </c>
      <c r="Z4" s="23">
        <f>'Tertiaire AMS'!Z4-'Tertiaire AME'!Z4</f>
        <v>0</v>
      </c>
      <c r="AA4" s="23">
        <f>'Tertiaire AMS'!AA4-'Tertiaire AME'!AA4</f>
        <v>0</v>
      </c>
      <c r="AB4" s="23">
        <f>'Tertiaire AMS'!AB4-'Tertiaire AME'!AB4</f>
        <v>0</v>
      </c>
      <c r="AC4" s="23">
        <f>'Tertiaire AMS'!AC4-'Tertiaire AME'!AC4</f>
        <v>0</v>
      </c>
      <c r="AD4" s="23">
        <f>'Tertiaire AMS'!AD4-'Tertiaire AME'!AD4</f>
        <v>0</v>
      </c>
      <c r="AE4" s="23">
        <f>'Tertiaire AMS'!AE4-'Tertiaire AME'!AE4</f>
        <v>0</v>
      </c>
      <c r="AF4" s="23">
        <f>'Tertiaire AMS'!AF4-'Tertiaire AME'!AF4</f>
        <v>0</v>
      </c>
      <c r="AG4" s="23">
        <f>'Tertiaire AMS'!AG4-'Tertiaire AME'!AG4</f>
        <v>0</v>
      </c>
      <c r="AH4" s="23">
        <f>'Tertiaire AMS'!AH4-'Tertiaire AME'!AH4</f>
        <v>0</v>
      </c>
      <c r="AI4" s="23">
        <f>'Tertiaire AMS'!AI4-'Tertiaire AME'!AI4</f>
        <v>0</v>
      </c>
      <c r="AJ4" s="23">
        <f>'Tertiaire AMS'!AJ4-'Tertiaire AME'!AJ4</f>
        <v>0</v>
      </c>
      <c r="AK4" s="23">
        <f>'Tertiaire AMS'!AK4-'Tertiaire AME'!AK4</f>
        <v>0</v>
      </c>
      <c r="AL4" s="23">
        <f>'Tertiaire AMS'!AL4-'Tertiaire AME'!AL4</f>
        <v>0</v>
      </c>
      <c r="AM4" s="23">
        <f>'Tertiaire AMS'!AM4-'Tertiaire AME'!AM4</f>
        <v>0</v>
      </c>
      <c r="AN4" s="23">
        <f>'Tertiaire AMS'!AN4-'Tertiaire AME'!AN4</f>
        <v>0</v>
      </c>
      <c r="AO4" s="23">
        <f>'Tertiaire AMS'!AO4-'Tertiaire AME'!AO4</f>
        <v>0</v>
      </c>
      <c r="AP4" s="23">
        <f>'Tertiaire AMS'!AP4-'Tertiaire AME'!AP4</f>
        <v>0</v>
      </c>
      <c r="AQ4" s="23">
        <f>'Tertiaire AMS'!AQ4-'Tertiaire AME'!AQ4</f>
        <v>0</v>
      </c>
      <c r="AR4" s="23">
        <f>'Tertiaire AMS'!AR4-'Tertiaire AME'!AR4</f>
        <v>0</v>
      </c>
      <c r="AS4" s="23">
        <f>'Tertiaire AMS'!AS4-'Tertiaire AME'!AS4</f>
        <v>0</v>
      </c>
      <c r="AT4" s="23">
        <f>'Tertiaire AMS'!AT4-'Tertiaire AME'!AT4</f>
        <v>0</v>
      </c>
      <c r="AU4" s="23">
        <f>'Tertiaire AMS'!AU4-'Tertiaire AME'!AU4</f>
        <v>0</v>
      </c>
      <c r="AV4" s="23">
        <f>'Tertiaire AMS'!AV4-'Tertiaire AME'!AV4</f>
        <v>0</v>
      </c>
      <c r="AW4" s="23">
        <f>'Tertiaire AMS'!AW4-'Tertiaire AME'!AW4</f>
        <v>0</v>
      </c>
      <c r="AX4" s="18"/>
    </row>
    <row r="5" spans="1:50" x14ac:dyDescent="0.25">
      <c r="B5" t="s">
        <v>83</v>
      </c>
      <c r="C5" s="23">
        <f>'Tertiaire AMS'!C5-'Tertiaire AME'!C5</f>
        <v>0</v>
      </c>
      <c r="D5" s="23">
        <f>'Tertiaire AMS'!D5-'Tertiaire AME'!D5</f>
        <v>0</v>
      </c>
      <c r="E5" s="23">
        <f>'Tertiaire AMS'!E5-'Tertiaire AME'!E5</f>
        <v>0</v>
      </c>
      <c r="F5" s="23">
        <f>'Tertiaire AMS'!F5-'Tertiaire AME'!F5</f>
        <v>0</v>
      </c>
      <c r="G5" s="23">
        <f>'Tertiaire AMS'!G5-'Tertiaire AME'!G5</f>
        <v>0</v>
      </c>
      <c r="H5" s="23">
        <f>'Tertiaire AMS'!H5-'Tertiaire AME'!H5</f>
        <v>0</v>
      </c>
      <c r="I5" s="23">
        <f>'Tertiaire AMS'!I5-'Tertiaire AME'!I5</f>
        <v>0</v>
      </c>
      <c r="J5" s="23">
        <f>'Tertiaire AMS'!J5-'Tertiaire AME'!J5</f>
        <v>0</v>
      </c>
      <c r="K5" s="23">
        <f>'Tertiaire AMS'!K5-'Tertiaire AME'!K5</f>
        <v>0</v>
      </c>
      <c r="L5" s="23">
        <f>'Tertiaire AMS'!L5-'Tertiaire AME'!L5</f>
        <v>0</v>
      </c>
      <c r="M5" s="23">
        <f>'Tertiaire AMS'!M5-'Tertiaire AME'!M5</f>
        <v>0</v>
      </c>
      <c r="N5" s="23">
        <f>'Tertiaire AMS'!N5-'Tertiaire AME'!N5</f>
        <v>0</v>
      </c>
      <c r="O5" s="23">
        <f>'Tertiaire AMS'!O5-'Tertiaire AME'!O5</f>
        <v>0</v>
      </c>
      <c r="P5" s="23">
        <f>'Tertiaire AMS'!P5-'Tertiaire AME'!P5</f>
        <v>0</v>
      </c>
      <c r="Q5" s="23">
        <f>'Tertiaire AMS'!Q5-'Tertiaire AME'!Q5</f>
        <v>0</v>
      </c>
      <c r="R5" s="23">
        <f>'Tertiaire AMS'!R5-'Tertiaire AME'!R5</f>
        <v>0</v>
      </c>
      <c r="S5" s="23">
        <f>'Tertiaire AMS'!S5-'Tertiaire AME'!S5</f>
        <v>0</v>
      </c>
      <c r="T5" s="23">
        <f>'Tertiaire AMS'!T5-'Tertiaire AME'!T5</f>
        <v>0</v>
      </c>
      <c r="U5" s="23">
        <f>'Tertiaire AMS'!U5-'Tertiaire AME'!U5</f>
        <v>0</v>
      </c>
      <c r="V5" s="23">
        <f>'Tertiaire AMS'!V5-'Tertiaire AME'!V5</f>
        <v>-1.6607444999999998E-2</v>
      </c>
      <c r="W5" s="23">
        <f>'Tertiaire AMS'!W5-'Tertiaire AME'!W5</f>
        <v>-0.39873268599999978</v>
      </c>
      <c r="X5" s="23">
        <f>'Tertiaire AMS'!X5-'Tertiaire AME'!X5</f>
        <v>-0.64086587800000006</v>
      </c>
      <c r="Y5" s="23">
        <f>'Tertiaire AMS'!Y5-'Tertiaire AME'!Y5</f>
        <v>-0.78726270700000001</v>
      </c>
      <c r="Z5" s="23">
        <f>'Tertiaire AMS'!Z5-'Tertiaire AME'!Z5</f>
        <v>-0.89698523699999977</v>
      </c>
      <c r="AA5" s="23">
        <f>'Tertiaire AMS'!AA5-'Tertiaire AME'!AA5</f>
        <v>-0.97865366399999987</v>
      </c>
      <c r="AB5" s="23">
        <f>'Tertiaire AMS'!AB5-'Tertiaire AME'!AB5</f>
        <v>-1.0210062799999999</v>
      </c>
      <c r="AC5" s="23">
        <f>'Tertiaire AMS'!AC5-'Tertiaire AME'!AC5</f>
        <v>-1.0500370859999999</v>
      </c>
      <c r="AD5" s="23">
        <f>'Tertiaire AMS'!AD5-'Tertiaire AME'!AD5</f>
        <v>-1.00150059</v>
      </c>
      <c r="AE5" s="23">
        <f>'Tertiaire AMS'!AE5-'Tertiaire AME'!AE5</f>
        <v>-0.9501014430000001</v>
      </c>
      <c r="AF5" s="23">
        <f>'Tertiaire AMS'!AF5-'Tertiaire AME'!AF5</f>
        <v>-0.90236265299999974</v>
      </c>
      <c r="AG5" s="23">
        <f>'Tertiaire AMS'!AG5-'Tertiaire AME'!AG5</f>
        <v>-0.85242411499999982</v>
      </c>
      <c r="AH5" s="23">
        <f>'Tertiaire AMS'!AH5-'Tertiaire AME'!AH5</f>
        <v>-0.80643006200000023</v>
      </c>
      <c r="AI5" s="23">
        <f>'Tertiaire AMS'!AI5-'Tertiaire AME'!AI5</f>
        <v>-0.76726400700000008</v>
      </c>
      <c r="AJ5" s="23">
        <f>'Tertiaire AMS'!AJ5-'Tertiaire AME'!AJ5</f>
        <v>-0.73019930799999999</v>
      </c>
      <c r="AK5" s="23">
        <f>'Tertiaire AMS'!AK5-'Tertiaire AME'!AK5</f>
        <v>-0.69556129200000028</v>
      </c>
      <c r="AL5" s="23">
        <f>'Tertiaire AMS'!AL5-'Tertiaire AME'!AL5</f>
        <v>-0.64622843399999996</v>
      </c>
      <c r="AM5" s="23">
        <f>'Tertiaire AMS'!AM5-'Tertiaire AME'!AM5</f>
        <v>-0.59763323300000004</v>
      </c>
      <c r="AN5" s="23">
        <f>'Tertiaire AMS'!AN5-'Tertiaire AME'!AN5</f>
        <v>-0.59591378800000006</v>
      </c>
      <c r="AO5" s="23">
        <f>'Tertiaire AMS'!AO5-'Tertiaire AME'!AO5</f>
        <v>-0.60139217899999986</v>
      </c>
      <c r="AP5" s="23">
        <f>'Tertiaire AMS'!AP5-'Tertiaire AME'!AP5</f>
        <v>-0.60872169500000006</v>
      </c>
      <c r="AQ5" s="23">
        <f>'Tertiaire AMS'!AQ5-'Tertiaire AME'!AQ5</f>
        <v>-0.61719768000000008</v>
      </c>
      <c r="AR5" s="23">
        <f>'Tertiaire AMS'!AR5-'Tertiaire AME'!AR5</f>
        <v>-0.62664862899999996</v>
      </c>
      <c r="AS5" s="23">
        <f>'Tertiaire AMS'!AS5-'Tertiaire AME'!AS5</f>
        <v>-0.61949695299999985</v>
      </c>
      <c r="AT5" s="23">
        <f>'Tertiaire AMS'!AT5-'Tertiaire AME'!AT5</f>
        <v>-0.61147322899999978</v>
      </c>
      <c r="AU5" s="23">
        <f>'Tertiaire AMS'!AU5-'Tertiaire AME'!AU5</f>
        <v>-0.603647869</v>
      </c>
      <c r="AV5" s="23">
        <f>'Tertiaire AMS'!AV5-'Tertiaire AME'!AV5</f>
        <v>-0.59608755999999996</v>
      </c>
      <c r="AW5" s="23">
        <f>'Tertiaire AMS'!AW5-'Tertiaire AME'!AW5</f>
        <v>-0.58884228699999985</v>
      </c>
    </row>
    <row r="6" spans="1:50" x14ac:dyDescent="0.25">
      <c r="A6" s="18"/>
      <c r="B6" t="s">
        <v>84</v>
      </c>
      <c r="C6" s="23">
        <f>'Tertiaire AMS'!C6-'Tertiaire AME'!C6</f>
        <v>0</v>
      </c>
      <c r="D6" s="23">
        <f>'Tertiaire AMS'!D6-'Tertiaire AME'!D6</f>
        <v>0</v>
      </c>
      <c r="E6" s="23">
        <f>'Tertiaire AMS'!E6-'Tertiaire AME'!E6</f>
        <v>0</v>
      </c>
      <c r="F6" s="23">
        <f>'Tertiaire AMS'!F6-'Tertiaire AME'!F6</f>
        <v>0</v>
      </c>
      <c r="G6" s="23">
        <f>'Tertiaire AMS'!G6-'Tertiaire AME'!G6</f>
        <v>0</v>
      </c>
      <c r="H6" s="23">
        <f>'Tertiaire AMS'!H6-'Tertiaire AME'!H6</f>
        <v>0</v>
      </c>
      <c r="I6" s="23">
        <f>'Tertiaire AMS'!I6-'Tertiaire AME'!I6</f>
        <v>0</v>
      </c>
      <c r="J6" s="23">
        <f>'Tertiaire AMS'!J6-'Tertiaire AME'!J6</f>
        <v>0</v>
      </c>
      <c r="K6" s="23">
        <f>'Tertiaire AMS'!K6-'Tertiaire AME'!K6</f>
        <v>0</v>
      </c>
      <c r="L6" s="23">
        <f>'Tertiaire AMS'!L6-'Tertiaire AME'!L6</f>
        <v>0</v>
      </c>
      <c r="M6" s="23">
        <f>'Tertiaire AMS'!M6-'Tertiaire AME'!M6</f>
        <v>0</v>
      </c>
      <c r="N6" s="23">
        <f>'Tertiaire AMS'!N6-'Tertiaire AME'!N6</f>
        <v>0</v>
      </c>
      <c r="O6" s="23">
        <f>'Tertiaire AMS'!O6-'Tertiaire AME'!O6</f>
        <v>0</v>
      </c>
      <c r="P6" s="23">
        <f>'Tertiaire AMS'!P6-'Tertiaire AME'!P6</f>
        <v>0</v>
      </c>
      <c r="Q6" s="23">
        <f>'Tertiaire AMS'!Q6-'Tertiaire AME'!Q6</f>
        <v>0</v>
      </c>
      <c r="R6" s="23">
        <f>'Tertiaire AMS'!R6-'Tertiaire AME'!R6</f>
        <v>0</v>
      </c>
      <c r="S6" s="23">
        <f>'Tertiaire AMS'!S6-'Tertiaire AME'!S6</f>
        <v>0</v>
      </c>
      <c r="T6" s="23">
        <f>'Tertiaire AMS'!T6-'Tertiaire AME'!T6</f>
        <v>0</v>
      </c>
      <c r="U6" s="23">
        <f>'Tertiaire AMS'!U6-'Tertiaire AME'!U6</f>
        <v>0</v>
      </c>
      <c r="V6" s="23">
        <f>'Tertiaire AMS'!V6-'Tertiaire AME'!V6</f>
        <v>-6.0900039999999933E-2</v>
      </c>
      <c r="W6" s="23">
        <f>'Tertiaire AMS'!W6-'Tertiaire AME'!W6</f>
        <v>-0.24962502999999892</v>
      </c>
      <c r="X6" s="23">
        <f>'Tertiaire AMS'!X6-'Tertiaire AME'!X6</f>
        <v>-1.0023854799999992</v>
      </c>
      <c r="Y6" s="23">
        <f>'Tertiaire AMS'!Y6-'Tertiaire AME'!Y6</f>
        <v>-1.874636090000001</v>
      </c>
      <c r="Z6" s="23">
        <f>'Tertiaire AMS'!Z6-'Tertiaire AME'!Z6</f>
        <v>-2.74349855</v>
      </c>
      <c r="AA6" s="23">
        <f>'Tertiaire AMS'!AA6-'Tertiaire AME'!AA6</f>
        <v>-3.5652469399999998</v>
      </c>
      <c r="AB6" s="23">
        <f>'Tertiaire AMS'!AB6-'Tertiaire AME'!AB6</f>
        <v>-4.1798572899999993</v>
      </c>
      <c r="AC6" s="23">
        <f>'Tertiaire AMS'!AC6-'Tertiaire AME'!AC6</f>
        <v>-4.7334948360000002</v>
      </c>
      <c r="AD6" s="23">
        <f>'Tertiaire AMS'!AD6-'Tertiaire AME'!AD6</f>
        <v>-4.8895671870000008</v>
      </c>
      <c r="AE6" s="23">
        <f>'Tertiaire AMS'!AE6-'Tertiaire AME'!AE6</f>
        <v>-5.0153729090000105</v>
      </c>
      <c r="AF6" s="23">
        <f>'Tertiaire AMS'!AF6-'Tertiaire AME'!AF6</f>
        <v>-5.1310324469999991</v>
      </c>
      <c r="AG6" s="23">
        <f>'Tertiaire AMS'!AG6-'Tertiaire AME'!AG6</f>
        <v>-5.2121573879999996</v>
      </c>
      <c r="AH6" s="23">
        <f>'Tertiaire AMS'!AH6-'Tertiaire AME'!AH6</f>
        <v>-5.2798618180000005</v>
      </c>
      <c r="AI6" s="23">
        <f>'Tertiaire AMS'!AI6-'Tertiaire AME'!AI6</f>
        <v>-5.3643760680000092</v>
      </c>
      <c r="AJ6" s="23">
        <f>'Tertiaire AMS'!AJ6-'Tertiaire AME'!AJ6</f>
        <v>-5.447763643</v>
      </c>
      <c r="AK6" s="23">
        <f>'Tertiaire AMS'!AK6-'Tertiaire AME'!AK6</f>
        <v>-5.5193568930000012</v>
      </c>
      <c r="AL6" s="23">
        <f>'Tertiaire AMS'!AL6-'Tertiaire AME'!AL6</f>
        <v>-5.47373522</v>
      </c>
      <c r="AM6" s="23">
        <f>'Tertiaire AMS'!AM6-'Tertiaire AME'!AM6</f>
        <v>-5.4171134520000095</v>
      </c>
      <c r="AN6" s="23">
        <f>'Tertiaire AMS'!AN6-'Tertiaire AME'!AN6</f>
        <v>-5.3608642349999993</v>
      </c>
      <c r="AO6" s="23">
        <f>'Tertiaire AMS'!AO6-'Tertiaire AME'!AO6</f>
        <v>-5.2911890770000003</v>
      </c>
      <c r="AP6" s="23">
        <f>'Tertiaire AMS'!AP6-'Tertiaire AME'!AP6</f>
        <v>-5.2208825399999998</v>
      </c>
      <c r="AQ6" s="23">
        <f>'Tertiaire AMS'!AQ6-'Tertiaire AME'!AQ6</f>
        <v>-5.1568719450000007</v>
      </c>
      <c r="AR6" s="23">
        <f>'Tertiaire AMS'!AR6-'Tertiaire AME'!AR6</f>
        <v>-5.0988101819999994</v>
      </c>
      <c r="AS6" s="23">
        <f>'Tertiaire AMS'!AS6-'Tertiaire AME'!AS6</f>
        <v>-4.9438703769999996</v>
      </c>
      <c r="AT6" s="23">
        <f>'Tertiaire AMS'!AT6-'Tertiaire AME'!AT6</f>
        <v>-4.7815438540000006</v>
      </c>
      <c r="AU6" s="23">
        <f>'Tertiaire AMS'!AU6-'Tertiaire AME'!AU6</f>
        <v>-4.6243001699999997</v>
      </c>
      <c r="AV6" s="23">
        <f>'Tertiaire AMS'!AV6-'Tertiaire AME'!AV6</f>
        <v>-4.4727615729999997</v>
      </c>
      <c r="AW6" s="23">
        <f>'Tertiaire AMS'!AW6-'Tertiaire AME'!AW6</f>
        <v>-4.3272600909999994</v>
      </c>
      <c r="AX6" s="18"/>
    </row>
    <row r="7" spans="1:50" x14ac:dyDescent="0.25">
      <c r="A7" s="18"/>
      <c r="B7" t="s">
        <v>85</v>
      </c>
      <c r="C7" s="23">
        <f>'Tertiaire AMS'!C7-'Tertiaire AME'!C7</f>
        <v>0</v>
      </c>
      <c r="D7" s="23">
        <f>'Tertiaire AMS'!D7-'Tertiaire AME'!D7</f>
        <v>0</v>
      </c>
      <c r="E7" s="23">
        <f>'Tertiaire AMS'!E7-'Tertiaire AME'!E7</f>
        <v>0</v>
      </c>
      <c r="F7" s="23">
        <f>'Tertiaire AMS'!F7-'Tertiaire AME'!F7</f>
        <v>0</v>
      </c>
      <c r="G7" s="23">
        <f>'Tertiaire AMS'!G7-'Tertiaire AME'!G7</f>
        <v>0</v>
      </c>
      <c r="H7" s="23">
        <f>'Tertiaire AMS'!H7-'Tertiaire AME'!H7</f>
        <v>0</v>
      </c>
      <c r="I7" s="23">
        <f>'Tertiaire AMS'!I7-'Tertiaire AME'!I7</f>
        <v>0</v>
      </c>
      <c r="J7" s="23">
        <f>'Tertiaire AMS'!J7-'Tertiaire AME'!J7</f>
        <v>0</v>
      </c>
      <c r="K7" s="23">
        <f>'Tertiaire AMS'!K7-'Tertiaire AME'!K7</f>
        <v>0</v>
      </c>
      <c r="L7" s="23">
        <f>'Tertiaire AMS'!L7-'Tertiaire AME'!L7</f>
        <v>0</v>
      </c>
      <c r="M7" s="23">
        <f>'Tertiaire AMS'!M7-'Tertiaire AME'!M7</f>
        <v>0</v>
      </c>
      <c r="N7" s="23">
        <f>'Tertiaire AMS'!N7-'Tertiaire AME'!N7</f>
        <v>0</v>
      </c>
      <c r="O7" s="23">
        <f>'Tertiaire AMS'!O7-'Tertiaire AME'!O7</f>
        <v>0</v>
      </c>
      <c r="P7" s="23">
        <f>'Tertiaire AMS'!P7-'Tertiaire AME'!P7</f>
        <v>0</v>
      </c>
      <c r="Q7" s="23">
        <f>'Tertiaire AMS'!Q7-'Tertiaire AME'!Q7</f>
        <v>0</v>
      </c>
      <c r="R7" s="23">
        <f>'Tertiaire AMS'!R7-'Tertiaire AME'!R7</f>
        <v>0</v>
      </c>
      <c r="S7" s="23">
        <f>'Tertiaire AMS'!S7-'Tertiaire AME'!S7</f>
        <v>0</v>
      </c>
      <c r="T7" s="23">
        <f>'Tertiaire AMS'!T7-'Tertiaire AME'!T7</f>
        <v>0</v>
      </c>
      <c r="U7" s="23">
        <f>'Tertiaire AMS'!U7-'Tertiaire AME'!U7</f>
        <v>0</v>
      </c>
      <c r="V7" s="23">
        <f>'Tertiaire AMS'!V7-'Tertiaire AME'!V7</f>
        <v>0.19216696199999994</v>
      </c>
      <c r="W7" s="23">
        <f>'Tertiaire AMS'!W7-'Tertiaire AME'!W7</f>
        <v>1.9852345239999991</v>
      </c>
      <c r="X7" s="23">
        <f>'Tertiaire AMS'!X7-'Tertiaire AME'!X7</f>
        <v>3.4355199490000103</v>
      </c>
      <c r="Y7" s="23">
        <f>'Tertiaire AMS'!Y7-'Tertiaire AME'!Y7</f>
        <v>4.3487478660000001</v>
      </c>
      <c r="Z7" s="23">
        <f>'Tertiaire AMS'!Z7-'Tertiaire AME'!Z7</f>
        <v>4.9950228050000103</v>
      </c>
      <c r="AA7" s="23">
        <f>'Tertiaire AMS'!AA7-'Tertiaire AME'!AA7</f>
        <v>5.391212436</v>
      </c>
      <c r="AB7" s="23">
        <f>'Tertiaire AMS'!AB7-'Tertiaire AME'!AB7</f>
        <v>5.2849065519999989</v>
      </c>
      <c r="AC7" s="23">
        <f>'Tertiaire AMS'!AC7-'Tertiaire AME'!AC7</f>
        <v>5.0218446080000003</v>
      </c>
      <c r="AD7" s="23">
        <f>'Tertiaire AMS'!AD7-'Tertiaire AME'!AD7</f>
        <v>4.8893899419999993</v>
      </c>
      <c r="AE7" s="23">
        <f>'Tertiaire AMS'!AE7-'Tertiaire AME'!AE7</f>
        <v>4.708156455000001</v>
      </c>
      <c r="AF7" s="23">
        <f>'Tertiaire AMS'!AF7-'Tertiaire AME'!AF7</f>
        <v>4.5414333169999992</v>
      </c>
      <c r="AG7" s="23">
        <f>'Tertiaire AMS'!AG7-'Tertiaire AME'!AG7</f>
        <v>4.3207695160000092</v>
      </c>
      <c r="AH7" s="23">
        <f>'Tertiaire AMS'!AH7-'Tertiaire AME'!AH7</f>
        <v>4.1115105710000002</v>
      </c>
      <c r="AI7" s="23">
        <f>'Tertiaire AMS'!AI7-'Tertiaire AME'!AI7</f>
        <v>3.9678671760000004</v>
      </c>
      <c r="AJ7" s="23">
        <f>'Tertiaire AMS'!AJ7-'Tertiaire AME'!AJ7</f>
        <v>3.8373079560000001</v>
      </c>
      <c r="AK7" s="23">
        <f>'Tertiaire AMS'!AK7-'Tertiaire AME'!AK7</f>
        <v>3.7098484049999989</v>
      </c>
      <c r="AL7" s="23">
        <f>'Tertiaire AMS'!AL7-'Tertiaire AME'!AL7</f>
        <v>3.3486137669999998</v>
      </c>
      <c r="AM7" s="23">
        <f>'Tertiaire AMS'!AM7-'Tertiaire AME'!AM7</f>
        <v>2.9800755600000102</v>
      </c>
      <c r="AN7" s="23">
        <f>'Tertiaire AMS'!AN7-'Tertiaire AME'!AN7</f>
        <v>2.9364977050000007</v>
      </c>
      <c r="AO7" s="23">
        <f>'Tertiaire AMS'!AO7-'Tertiaire AME'!AO7</f>
        <v>2.9274899550000093</v>
      </c>
      <c r="AP7" s="23">
        <f>'Tertiaire AMS'!AP7-'Tertiaire AME'!AP7</f>
        <v>2.9305351999999996</v>
      </c>
      <c r="AQ7" s="23">
        <f>'Tertiaire AMS'!AQ7-'Tertiaire AME'!AQ7</f>
        <v>2.9485419510000099</v>
      </c>
      <c r="AR7" s="23">
        <f>'Tertiaire AMS'!AR7-'Tertiaire AME'!AR7</f>
        <v>2.9799610990000005</v>
      </c>
      <c r="AS7" s="23">
        <f>'Tertiaire AMS'!AS7-'Tertiaire AME'!AS7</f>
        <v>2.7865173759999999</v>
      </c>
      <c r="AT7" s="23">
        <f>'Tertiaire AMS'!AT7-'Tertiaire AME'!AT7</f>
        <v>2.5782107770000007</v>
      </c>
      <c r="AU7" s="23">
        <f>'Tertiaire AMS'!AU7-'Tertiaire AME'!AU7</f>
        <v>2.3765793769999997</v>
      </c>
      <c r="AV7" s="23">
        <f>'Tertiaire AMS'!AV7-'Tertiaire AME'!AV7</f>
        <v>2.1828005639999999</v>
      </c>
      <c r="AW7" s="23">
        <f>'Tertiaire AMS'!AW7-'Tertiaire AME'!AW7</f>
        <v>1.9976428910000008</v>
      </c>
      <c r="AX7" s="18"/>
    </row>
    <row r="8" spans="1:50" x14ac:dyDescent="0.25">
      <c r="A8" s="18"/>
      <c r="B8" t="s">
        <v>62</v>
      </c>
      <c r="C8" s="23">
        <f>'Tertiaire AMS'!C8-'Tertiaire AME'!C8</f>
        <v>0</v>
      </c>
      <c r="D8" s="23">
        <f>'Tertiaire AMS'!D8-'Tertiaire AME'!D8</f>
        <v>0</v>
      </c>
      <c r="E8" s="23">
        <f>'Tertiaire AMS'!E8-'Tertiaire AME'!E8</f>
        <v>0</v>
      </c>
      <c r="F8" s="23">
        <f>'Tertiaire AMS'!F8-'Tertiaire AME'!F8</f>
        <v>0</v>
      </c>
      <c r="G8" s="23">
        <f>'Tertiaire AMS'!G8-'Tertiaire AME'!G8</f>
        <v>0</v>
      </c>
      <c r="H8" s="23">
        <f>'Tertiaire AMS'!H8-'Tertiaire AME'!H8</f>
        <v>0</v>
      </c>
      <c r="I8" s="23">
        <f>'Tertiaire AMS'!I8-'Tertiaire AME'!I8</f>
        <v>0</v>
      </c>
      <c r="J8" s="23">
        <f>'Tertiaire AMS'!J8-'Tertiaire AME'!J8</f>
        <v>0</v>
      </c>
      <c r="K8" s="23">
        <f>'Tertiaire AMS'!K8-'Tertiaire AME'!K8</f>
        <v>0</v>
      </c>
      <c r="L8" s="23">
        <f>'Tertiaire AMS'!L8-'Tertiaire AME'!L8</f>
        <v>0</v>
      </c>
      <c r="M8" s="23">
        <f>'Tertiaire AMS'!M8-'Tertiaire AME'!M8</f>
        <v>0</v>
      </c>
      <c r="N8" s="23">
        <f>'Tertiaire AMS'!N8-'Tertiaire AME'!N8</f>
        <v>0</v>
      </c>
      <c r="O8" s="23">
        <f>'Tertiaire AMS'!O8-'Tertiaire AME'!O8</f>
        <v>0</v>
      </c>
      <c r="P8" s="23">
        <f>'Tertiaire AMS'!P8-'Tertiaire AME'!P8</f>
        <v>0</v>
      </c>
      <c r="Q8" s="23">
        <f>'Tertiaire AMS'!Q8-'Tertiaire AME'!Q8</f>
        <v>0</v>
      </c>
      <c r="R8" s="23">
        <f>'Tertiaire AMS'!R8-'Tertiaire AME'!R8</f>
        <v>0</v>
      </c>
      <c r="S8" s="23">
        <f>'Tertiaire AMS'!S8-'Tertiaire AME'!S8</f>
        <v>0</v>
      </c>
      <c r="T8" s="23">
        <f>'Tertiaire AMS'!T8-'Tertiaire AME'!T8</f>
        <v>0</v>
      </c>
      <c r="U8" s="23">
        <f>'Tertiaire AMS'!U8-'Tertiaire AME'!U8</f>
        <v>0</v>
      </c>
      <c r="V8" s="23">
        <f>'Tertiaire AMS'!V8-'Tertiaire AME'!V8</f>
        <v>2.4597366000005394E-2</v>
      </c>
      <c r="W8" s="23">
        <f>'Tertiaire AMS'!W8-'Tertiaire AME'!W8</f>
        <v>0.62666675499999869</v>
      </c>
      <c r="X8" s="23">
        <f>'Tertiaire AMS'!X8-'Tertiaire AME'!X8</f>
        <v>0.93375633800000202</v>
      </c>
      <c r="Y8" s="23">
        <f>'Tertiaire AMS'!Y8-'Tertiaire AME'!Y8</f>
        <v>1.1037384070000016</v>
      </c>
      <c r="Z8" s="23">
        <f>'Tertiaire AMS'!Z8-'Tertiaire AME'!Z8</f>
        <v>0.95079635500000492</v>
      </c>
      <c r="AA8" s="23">
        <f>'Tertiaire AMS'!AA8-'Tertiaire AME'!AA8</f>
        <v>0.51227678899999773</v>
      </c>
      <c r="AB8" s="23">
        <f>'Tertiaire AMS'!AB8-'Tertiaire AME'!AB8</f>
        <v>-0.40546392399999931</v>
      </c>
      <c r="AC8" s="23">
        <f>'Tertiaire AMS'!AC8-'Tertiaire AME'!AC8</f>
        <v>-1.4424369860000006</v>
      </c>
      <c r="AD8" s="23">
        <f>'Tertiaire AMS'!AD8-'Tertiaire AME'!AD8</f>
        <v>-3.0090746639999999</v>
      </c>
      <c r="AE8" s="23">
        <f>'Tertiaire AMS'!AE8-'Tertiaire AME'!AE8</f>
        <v>-4.5451856119999992</v>
      </c>
      <c r="AF8" s="23">
        <f>'Tertiaire AMS'!AF8-'Tertiaire AME'!AF8</f>
        <v>-6.0008690370000011</v>
      </c>
      <c r="AG8" s="23">
        <f>'Tertiaire AMS'!AG8-'Tertiaire AME'!AG8</f>
        <v>-6.7915474190000005</v>
      </c>
      <c r="AH8" s="23">
        <f>'Tertiaire AMS'!AH8-'Tertiaire AME'!AH8</f>
        <v>-7.5465225690000004</v>
      </c>
      <c r="AI8" s="23">
        <f>'Tertiaire AMS'!AI8-'Tertiaire AME'!AI8</f>
        <v>-8.3494760209999992</v>
      </c>
      <c r="AJ8" s="23">
        <f>'Tertiaire AMS'!AJ8-'Tertiaire AME'!AJ8</f>
        <v>-9.1182920790000015</v>
      </c>
      <c r="AK8" s="23">
        <f>'Tertiaire AMS'!AK8-'Tertiaire AME'!AK8</f>
        <v>-9.8677502919999984</v>
      </c>
      <c r="AL8" s="23">
        <f>'Tertiaire AMS'!AL8-'Tertiaire AME'!AL8</f>
        <v>-8.958204514000002</v>
      </c>
      <c r="AM8" s="23">
        <f>'Tertiaire AMS'!AM8-'Tertiaire AME'!AM8</f>
        <v>-8.1891588449999997</v>
      </c>
      <c r="AN8" s="23">
        <f>'Tertiaire AMS'!AN8-'Tertiaire AME'!AN8</f>
        <v>-9.2482488849999989</v>
      </c>
      <c r="AO8" s="23">
        <f>'Tertiaire AMS'!AO8-'Tertiaire AME'!AO8</f>
        <v>-10.259862537999997</v>
      </c>
      <c r="AP8" s="23">
        <f>'Tertiaire AMS'!AP8-'Tertiaire AME'!AP8</f>
        <v>-11.235690507999999</v>
      </c>
      <c r="AQ8" s="23">
        <f>'Tertiaire AMS'!AQ8-'Tertiaire AME'!AQ8</f>
        <v>-12.180102212100003</v>
      </c>
      <c r="AR8" s="23">
        <f>'Tertiaire AMS'!AR8-'Tertiaire AME'!AR8</f>
        <v>-13.103504561699998</v>
      </c>
      <c r="AS8" s="23">
        <f>'Tertiaire AMS'!AS8-'Tertiaire AME'!AS8</f>
        <v>-12.572140319499999</v>
      </c>
      <c r="AT8" s="23">
        <f>'Tertiaire AMS'!AT8-'Tertiaire AME'!AT8</f>
        <v>-12.082895581500001</v>
      </c>
      <c r="AU8" s="23">
        <f>'Tertiaire AMS'!AU8-'Tertiaire AME'!AU8</f>
        <v>-11.627720052499997</v>
      </c>
      <c r="AV8" s="23">
        <f>'Tertiaire AMS'!AV8-'Tertiaire AME'!AV8</f>
        <v>-11.204910183100001</v>
      </c>
      <c r="AW8" s="23">
        <f>'Tertiaire AMS'!AW8-'Tertiaire AME'!AW8</f>
        <v>-10.812257250000002</v>
      </c>
      <c r="AX8" s="18"/>
    </row>
    <row r="9" spans="1:50" x14ac:dyDescent="0.25">
      <c r="A9" s="1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18"/>
    </row>
    <row r="10" spans="1:50" x14ac:dyDescent="0.25">
      <c r="A10" s="18"/>
      <c r="B10" t="s">
        <v>61</v>
      </c>
      <c r="C10" s="23">
        <f>'Tertiaire AMS'!C10-'Tertiaire AME'!C10</f>
        <v>0</v>
      </c>
      <c r="D10" s="23">
        <f>'Tertiaire AMS'!D10-'Tertiaire AME'!D10</f>
        <v>0</v>
      </c>
      <c r="E10" s="23">
        <f>'Tertiaire AMS'!E10-'Tertiaire AME'!E10</f>
        <v>0</v>
      </c>
      <c r="F10" s="23">
        <f>'Tertiaire AMS'!F10-'Tertiaire AME'!F10</f>
        <v>0</v>
      </c>
      <c r="G10" s="23">
        <f>'Tertiaire AMS'!G10-'Tertiaire AME'!G10</f>
        <v>0</v>
      </c>
      <c r="H10" s="23">
        <f>'Tertiaire AMS'!H10-'Tertiaire AME'!H10</f>
        <v>0</v>
      </c>
      <c r="I10" s="23">
        <f>'Tertiaire AMS'!I10-'Tertiaire AME'!I10</f>
        <v>0</v>
      </c>
      <c r="J10" s="23">
        <f>'Tertiaire AMS'!J10-'Tertiaire AME'!J10</f>
        <v>0</v>
      </c>
      <c r="K10" s="23">
        <f>'Tertiaire AMS'!K10-'Tertiaire AME'!K10</f>
        <v>0</v>
      </c>
      <c r="L10" s="23">
        <f>'Tertiaire AMS'!L10-'Tertiaire AME'!L10</f>
        <v>0</v>
      </c>
      <c r="M10" s="23">
        <f>'Tertiaire AMS'!M10-'Tertiaire AME'!M10</f>
        <v>0</v>
      </c>
      <c r="N10" s="23">
        <f>'Tertiaire AMS'!N10-'Tertiaire AME'!N10</f>
        <v>0</v>
      </c>
      <c r="O10" s="23">
        <f>'Tertiaire AMS'!O10-'Tertiaire AME'!O10</f>
        <v>0</v>
      </c>
      <c r="P10" s="23">
        <f>'Tertiaire AMS'!P10-'Tertiaire AME'!P10</f>
        <v>0</v>
      </c>
      <c r="Q10" s="23">
        <f>'Tertiaire AMS'!Q10-'Tertiaire AME'!Q10</f>
        <v>0</v>
      </c>
      <c r="R10" s="23">
        <f>'Tertiaire AMS'!R10-'Tertiaire AME'!R10</f>
        <v>0</v>
      </c>
      <c r="S10" s="23">
        <f>'Tertiaire AMS'!S10-'Tertiaire AME'!S10</f>
        <v>0</v>
      </c>
      <c r="T10" s="23">
        <f>'Tertiaire AMS'!T10-'Tertiaire AME'!T10</f>
        <v>0</v>
      </c>
      <c r="U10" s="23">
        <f>'Tertiaire AMS'!U10-'Tertiaire AME'!U10</f>
        <v>0</v>
      </c>
      <c r="V10" s="23">
        <f>'Tertiaire AMS'!V10-'Tertiaire AME'!V10</f>
        <v>-206.63396791907144</v>
      </c>
      <c r="W10" s="23">
        <f>'Tertiaire AMS'!W10-'Tertiaire AME'!W10</f>
        <v>-1186.7323403694754</v>
      </c>
      <c r="X10" s="23">
        <f>'Tertiaire AMS'!X10-'Tertiaire AME'!X10</f>
        <v>-2039.8898608516465</v>
      </c>
      <c r="Y10" s="23">
        <f>'Tertiaire AMS'!Y10-'Tertiaire AME'!Y10</f>
        <v>-2605.3034552402969</v>
      </c>
      <c r="Z10" s="23">
        <f>'Tertiaire AMS'!Z10-'Tertiaire AME'!Z10</f>
        <v>-3545.8799820317217</v>
      </c>
      <c r="AA10" s="23">
        <f>'Tertiaire AMS'!AA10-'Tertiaire AME'!AA10</f>
        <v>-4473.1510060186047</v>
      </c>
      <c r="AB10" s="23">
        <f>'Tertiaire AMS'!AB10-'Tertiaire AME'!AB10</f>
        <v>-4877.7424056553646</v>
      </c>
      <c r="AC10" s="23">
        <f>'Tertiaire AMS'!AC10-'Tertiaire AME'!AC10</f>
        <v>-5257.8041584042803</v>
      </c>
      <c r="AD10" s="23">
        <f>'Tertiaire AMS'!AD10-'Tertiaire AME'!AD10</f>
        <v>-5271.441758961515</v>
      </c>
      <c r="AE10" s="23">
        <f>'Tertiaire AMS'!AE10-'Tertiaire AME'!AE10</f>
        <v>-5244.9631959210237</v>
      </c>
      <c r="AF10" s="23">
        <f>'Tertiaire AMS'!AF10-'Tertiaire AME'!AF10</f>
        <v>-5241.1276142781426</v>
      </c>
      <c r="AG10" s="23">
        <f>'Tertiaire AMS'!AG10-'Tertiaire AME'!AG10</f>
        <v>-5102.8948863708138</v>
      </c>
      <c r="AH10" s="23">
        <f>'Tertiaire AMS'!AH10-'Tertiaire AME'!AH10</f>
        <v>-5048.2555384901425</v>
      </c>
      <c r="AI10" s="23">
        <f>'Tertiaire AMS'!AI10-'Tertiaire AME'!AI10</f>
        <v>-5111.4135247214472</v>
      </c>
      <c r="AJ10" s="23">
        <f>'Tertiaire AMS'!AJ10-'Tertiaire AME'!AJ10</f>
        <v>-5120.4176515049039</v>
      </c>
      <c r="AK10" s="23">
        <f>'Tertiaire AMS'!AK10-'Tertiaire AME'!AK10</f>
        <v>-5140.8202079268995</v>
      </c>
      <c r="AL10" s="23">
        <f>'Tertiaire AMS'!AL10-'Tertiaire AME'!AL10</f>
        <v>-4791.7365061431337</v>
      </c>
      <c r="AM10" s="23">
        <f>'Tertiaire AMS'!AM10-'Tertiaire AME'!AM10</f>
        <v>-4473.6418927043487</v>
      </c>
      <c r="AN10" s="23">
        <f>'Tertiaire AMS'!AN10-'Tertiaire AME'!AN10</f>
        <v>-4593.0559472837049</v>
      </c>
      <c r="AO10" s="23">
        <f>'Tertiaire AMS'!AO10-'Tertiaire AME'!AO10</f>
        <v>-4683.8994016449178</v>
      </c>
      <c r="AP10" s="23">
        <f>'Tertiaire AMS'!AP10-'Tertiaire AME'!AP10</f>
        <v>-4791.9946192090756</v>
      </c>
      <c r="AQ10" s="23">
        <f>'Tertiaire AMS'!AQ10-'Tertiaire AME'!AQ10</f>
        <v>-4932.3828471966299</v>
      </c>
      <c r="AR10" s="23">
        <f>'Tertiaire AMS'!AR10-'Tertiaire AME'!AR10</f>
        <v>-5097.3573090154969</v>
      </c>
      <c r="AS10" s="23">
        <f>'Tertiaire AMS'!AS10-'Tertiaire AME'!AS10</f>
        <v>-4882.3592957135334</v>
      </c>
      <c r="AT10" s="23">
        <f>'Tertiaire AMS'!AT10-'Tertiaire AME'!AT10</f>
        <v>-4720.9244920726815</v>
      </c>
      <c r="AU10" s="23">
        <f>'Tertiaire AMS'!AU10-'Tertiaire AME'!AU10</f>
        <v>-4569.8604142406075</v>
      </c>
      <c r="AV10" s="23">
        <f>'Tertiaire AMS'!AV10-'Tertiaire AME'!AV10</f>
        <v>-4424.0648342640452</v>
      </c>
      <c r="AW10" s="23">
        <f>'Tertiaire AMS'!AW10-'Tertiaire AME'!AW10</f>
        <v>-4284.6472620133572</v>
      </c>
      <c r="AX10" s="18"/>
    </row>
    <row r="11" spans="1:50" x14ac:dyDescent="0.25">
      <c r="A11" s="18"/>
      <c r="B11" t="s">
        <v>88</v>
      </c>
      <c r="C11" s="23">
        <f>'Tertiaire AMS'!C11-'Tertiaire AME'!C11</f>
        <v>0</v>
      </c>
      <c r="D11" s="23">
        <f>'Tertiaire AMS'!D11-'Tertiaire AME'!D11</f>
        <v>0</v>
      </c>
      <c r="E11" s="23">
        <f>'Tertiaire AMS'!E11-'Tertiaire AME'!E11</f>
        <v>0</v>
      </c>
      <c r="F11" s="23">
        <f>'Tertiaire AMS'!F11-'Tertiaire AME'!F11</f>
        <v>0</v>
      </c>
      <c r="G11" s="23">
        <f>'Tertiaire AMS'!G11-'Tertiaire AME'!G11</f>
        <v>0</v>
      </c>
      <c r="H11" s="23">
        <f>'Tertiaire AMS'!H11-'Tertiaire AME'!H11</f>
        <v>0</v>
      </c>
      <c r="I11" s="23">
        <f>'Tertiaire AMS'!I11-'Tertiaire AME'!I11</f>
        <v>0</v>
      </c>
      <c r="J11" s="23">
        <f>'Tertiaire AMS'!J11-'Tertiaire AME'!J11</f>
        <v>0</v>
      </c>
      <c r="K11" s="23">
        <f>'Tertiaire AMS'!K11-'Tertiaire AME'!K11</f>
        <v>0</v>
      </c>
      <c r="L11" s="23">
        <f>'Tertiaire AMS'!L11-'Tertiaire AME'!L11</f>
        <v>0</v>
      </c>
      <c r="M11" s="23">
        <f>'Tertiaire AMS'!M11-'Tertiaire AME'!M11</f>
        <v>0</v>
      </c>
      <c r="N11" s="23">
        <f>'Tertiaire AMS'!N11-'Tertiaire AME'!N11</f>
        <v>0</v>
      </c>
      <c r="O11" s="23">
        <f>'Tertiaire AMS'!O11-'Tertiaire AME'!O11</f>
        <v>0</v>
      </c>
      <c r="P11" s="23">
        <f>'Tertiaire AMS'!P11-'Tertiaire AME'!P11</f>
        <v>0</v>
      </c>
      <c r="Q11" s="23">
        <f>'Tertiaire AMS'!Q11-'Tertiaire AME'!Q11</f>
        <v>0</v>
      </c>
      <c r="R11" s="23">
        <f>'Tertiaire AMS'!R11-'Tertiaire AME'!R11</f>
        <v>0</v>
      </c>
      <c r="S11" s="23">
        <f>'Tertiaire AMS'!S11-'Tertiaire AME'!S11</f>
        <v>0</v>
      </c>
      <c r="T11" s="23">
        <f>'Tertiaire AMS'!T11-'Tertiaire AME'!T11</f>
        <v>0</v>
      </c>
      <c r="U11" s="23">
        <f>'Tertiaire AMS'!U11-'Tertiaire AME'!U11</f>
        <v>0</v>
      </c>
      <c r="V11" s="23">
        <f>'Tertiaire AMS'!V11-'Tertiaire AME'!V11</f>
        <v>-143.7158174799406</v>
      </c>
      <c r="W11" s="23">
        <f>'Tertiaire AMS'!W11-'Tertiaire AME'!W11</f>
        <v>-927.79200164860595</v>
      </c>
      <c r="X11" s="23">
        <f>'Tertiaire AMS'!X11-'Tertiaire AME'!X11</f>
        <v>-1645.6414866125488</v>
      </c>
      <c r="Y11" s="23">
        <f>'Tertiaire AMS'!Y11-'Tertiaire AME'!Y11</f>
        <v>-2137.2421125788533</v>
      </c>
      <c r="Z11" s="23">
        <f>'Tertiaire AMS'!Z11-'Tertiaire AME'!Z11</f>
        <v>-2903.1368716766628</v>
      </c>
      <c r="AA11" s="23">
        <f>'Tertiaire AMS'!AA11-'Tertiaire AME'!AA11</f>
        <v>-3656.1439118481067</v>
      </c>
      <c r="AB11" s="23">
        <f>'Tertiaire AMS'!AB11-'Tertiaire AME'!AB11</f>
        <v>-3998.3536917019701</v>
      </c>
      <c r="AC11" s="23">
        <f>'Tertiaire AMS'!AC11-'Tertiaire AME'!AC11</f>
        <v>-4314.2563277435875</v>
      </c>
      <c r="AD11" s="23">
        <f>'Tertiaire AMS'!AD11-'Tertiaire AME'!AD11</f>
        <v>-4315.6677370799407</v>
      </c>
      <c r="AE11" s="23">
        <f>'Tertiaire AMS'!AE11-'Tertiaire AME'!AE11</f>
        <v>-4280.9998175863366</v>
      </c>
      <c r="AF11" s="23">
        <f>'Tertiaire AMS'!AF11-'Tertiaire AME'!AF11</f>
        <v>-4263.4442595602341</v>
      </c>
      <c r="AG11" s="23">
        <f>'Tertiaire AMS'!AG11-'Tertiaire AME'!AG11</f>
        <v>-4145.665562775499</v>
      </c>
      <c r="AH11" s="23">
        <f>'Tertiaire AMS'!AH11-'Tertiaire AME'!AH11</f>
        <v>-4093.7531624557196</v>
      </c>
      <c r="AI11" s="23">
        <f>'Tertiaire AMS'!AI11-'Tertiaire AME'!AI11</f>
        <v>-4135.7476818820214</v>
      </c>
      <c r="AJ11" s="23">
        <f>'Tertiaire AMS'!AJ11-'Tertiaire AME'!AJ11</f>
        <v>-4136.5289569432498</v>
      </c>
      <c r="AK11" s="23">
        <f>'Tertiaire AMS'!AK11-'Tertiaire AME'!AK11</f>
        <v>-4146.8506441294339</v>
      </c>
      <c r="AL11" s="23">
        <f>'Tertiaire AMS'!AL11-'Tertiaire AME'!AL11</f>
        <v>-3882.1676848898023</v>
      </c>
      <c r="AM11" s="23">
        <f>'Tertiaire AMS'!AM11-'Tertiaire AME'!AM11</f>
        <v>-3641.6297157101544</v>
      </c>
      <c r="AN11" s="23">
        <f>'Tertiaire AMS'!AN11-'Tertiaire AME'!AN11</f>
        <v>-3724.1679247642205</v>
      </c>
      <c r="AO11" s="23">
        <f>'Tertiaire AMS'!AO11-'Tertiaire AME'!AO11</f>
        <v>-3787.7405049752779</v>
      </c>
      <c r="AP11" s="23">
        <f>'Tertiaire AMS'!AP11-'Tertiaire AME'!AP11</f>
        <v>-3865.3480678770247</v>
      </c>
      <c r="AQ11" s="23">
        <f>'Tertiaire AMS'!AQ11-'Tertiaire AME'!AQ11</f>
        <v>-3969.6721354714136</v>
      </c>
      <c r="AR11" s="23">
        <f>'Tertiaire AMS'!AR11-'Tertiaire AME'!AR11</f>
        <v>-4093.7994401409342</v>
      </c>
      <c r="AS11" s="23">
        <f>'Tertiaire AMS'!AS11-'Tertiaire AME'!AS11</f>
        <v>-3931.670889855337</v>
      </c>
      <c r="AT11" s="23">
        <f>'Tertiaire AMS'!AT11-'Tertiaire AME'!AT11</f>
        <v>-3809.7050236589057</v>
      </c>
      <c r="AU11" s="23">
        <f>'Tertiaire AMS'!AU11-'Tertiaire AME'!AU11</f>
        <v>-3696.088511522772</v>
      </c>
      <c r="AV11" s="23">
        <f>'Tertiaire AMS'!AV11-'Tertiaire AME'!AV11</f>
        <v>-3586.8762830429041</v>
      </c>
      <c r="AW11" s="23">
        <f>'Tertiaire AMS'!AW11-'Tertiaire AME'!AW11</f>
        <v>-3482.8951088073918</v>
      </c>
      <c r="AX11" s="18"/>
    </row>
    <row r="12" spans="1:50" x14ac:dyDescent="0.25">
      <c r="B12" t="s">
        <v>87</v>
      </c>
      <c r="C12" s="23">
        <f>'Tertiaire AMS'!C12-'Tertiaire AME'!C12</f>
        <v>0</v>
      </c>
      <c r="D12" s="23">
        <f>'Tertiaire AMS'!D12-'Tertiaire AME'!D12</f>
        <v>0</v>
      </c>
      <c r="E12" s="23">
        <f>'Tertiaire AMS'!E12-'Tertiaire AME'!E12</f>
        <v>0</v>
      </c>
      <c r="F12" s="23">
        <f>'Tertiaire AMS'!F12-'Tertiaire AME'!F12</f>
        <v>0</v>
      </c>
      <c r="G12" s="23">
        <f>'Tertiaire AMS'!G12-'Tertiaire AME'!G12</f>
        <v>0</v>
      </c>
      <c r="H12" s="23">
        <f>'Tertiaire AMS'!H12-'Tertiaire AME'!H12</f>
        <v>0</v>
      </c>
      <c r="I12" s="23">
        <f>'Tertiaire AMS'!I12-'Tertiaire AME'!I12</f>
        <v>0</v>
      </c>
      <c r="J12" s="23">
        <f>'Tertiaire AMS'!J12-'Tertiaire AME'!J12</f>
        <v>0</v>
      </c>
      <c r="K12" s="23">
        <f>'Tertiaire AMS'!K12-'Tertiaire AME'!K12</f>
        <v>0</v>
      </c>
      <c r="L12" s="23">
        <f>'Tertiaire AMS'!L12-'Tertiaire AME'!L12</f>
        <v>0</v>
      </c>
      <c r="M12" s="23">
        <f>'Tertiaire AMS'!M12-'Tertiaire AME'!M12</f>
        <v>0</v>
      </c>
      <c r="N12" s="23">
        <f>'Tertiaire AMS'!N12-'Tertiaire AME'!N12</f>
        <v>0</v>
      </c>
      <c r="O12" s="23">
        <f>'Tertiaire AMS'!O12-'Tertiaire AME'!O12</f>
        <v>0</v>
      </c>
      <c r="P12" s="23">
        <f>'Tertiaire AMS'!P12-'Tertiaire AME'!P12</f>
        <v>0</v>
      </c>
      <c r="Q12" s="23">
        <f>'Tertiaire AMS'!Q12-'Tertiaire AME'!Q12</f>
        <v>0</v>
      </c>
      <c r="R12" s="23">
        <f>'Tertiaire AMS'!R12-'Tertiaire AME'!R12</f>
        <v>0</v>
      </c>
      <c r="S12" s="23">
        <f>'Tertiaire AMS'!S12-'Tertiaire AME'!S12</f>
        <v>0</v>
      </c>
      <c r="T12" s="23">
        <f>'Tertiaire AMS'!T12-'Tertiaire AME'!T12</f>
        <v>0</v>
      </c>
      <c r="U12" s="23">
        <f>'Tertiaire AMS'!U12-'Tertiaire AME'!U12</f>
        <v>0</v>
      </c>
      <c r="V12" s="23">
        <f>'Tertiaire AMS'!V12-'Tertiaire AME'!V12</f>
        <v>-62.918150439125384</v>
      </c>
      <c r="W12" s="23">
        <f>'Tertiaire AMS'!W12-'Tertiaire AME'!W12</f>
        <v>-258.9403387208713</v>
      </c>
      <c r="X12" s="23">
        <f>'Tertiaire AMS'!X12-'Tertiaire AME'!X12</f>
        <v>-394.24837423909594</v>
      </c>
      <c r="Y12" s="23">
        <f>'Tertiaire AMS'!Y12-'Tertiaire AME'!Y12</f>
        <v>-468.06134266145</v>
      </c>
      <c r="Z12" s="23">
        <f>'Tertiaire AMS'!Z12-'Tertiaire AME'!Z12</f>
        <v>-642.74311035505798</v>
      </c>
      <c r="AA12" s="23">
        <f>'Tertiaire AMS'!AA12-'Tertiaire AME'!AA12</f>
        <v>-817.0070941704962</v>
      </c>
      <c r="AB12" s="23">
        <f>'Tertiaire AMS'!AB12-'Tertiaire AME'!AB12</f>
        <v>-879.38871395339447</v>
      </c>
      <c r="AC12" s="23">
        <f>'Tertiaire AMS'!AC12-'Tertiaire AME'!AC12</f>
        <v>-943.54783066069376</v>
      </c>
      <c r="AD12" s="23">
        <f>'Tertiaire AMS'!AD12-'Tertiaire AME'!AD12</f>
        <v>-955.77402188157703</v>
      </c>
      <c r="AE12" s="23">
        <f>'Tertiaire AMS'!AE12-'Tertiaire AME'!AE12</f>
        <v>-963.96337833468624</v>
      </c>
      <c r="AF12" s="23">
        <f>'Tertiaire AMS'!AF12-'Tertiaire AME'!AF12</f>
        <v>-977.68335471790942</v>
      </c>
      <c r="AG12" s="23">
        <f>'Tertiaire AMS'!AG12-'Tertiaire AME'!AG12</f>
        <v>-957.22932359531478</v>
      </c>
      <c r="AH12" s="23">
        <f>'Tertiaire AMS'!AH12-'Tertiaire AME'!AH12</f>
        <v>-954.50237603442565</v>
      </c>
      <c r="AI12" s="23">
        <f>'Tertiaire AMS'!AI12-'Tertiaire AME'!AI12</f>
        <v>-975.66584283942666</v>
      </c>
      <c r="AJ12" s="23">
        <f>'Tertiaire AMS'!AJ12-'Tertiaire AME'!AJ12</f>
        <v>-983.88869456165503</v>
      </c>
      <c r="AK12" s="23">
        <f>'Tertiaire AMS'!AK12-'Tertiaire AME'!AK12</f>
        <v>-993.9695637974628</v>
      </c>
      <c r="AL12" s="23">
        <f>'Tertiaire AMS'!AL12-'Tertiaire AME'!AL12</f>
        <v>-909.5688212533305</v>
      </c>
      <c r="AM12" s="23">
        <f>'Tertiaire AMS'!AM12-'Tertiaire AME'!AM12</f>
        <v>-832.01217699419067</v>
      </c>
      <c r="AN12" s="23">
        <f>'Tertiaire AMS'!AN12-'Tertiaire AME'!AN12</f>
        <v>-868.88802251948619</v>
      </c>
      <c r="AO12" s="23">
        <f>'Tertiaire AMS'!AO12-'Tertiaire AME'!AO12</f>
        <v>-896.15889666964176</v>
      </c>
      <c r="AP12" s="23">
        <f>'Tertiaire AMS'!AP12-'Tertiaire AME'!AP12</f>
        <v>-926.64655133204997</v>
      </c>
      <c r="AQ12" s="23">
        <f>'Tertiaire AMS'!AQ12-'Tertiaire AME'!AQ12</f>
        <v>-962.71071172521715</v>
      </c>
      <c r="AR12" s="23">
        <f>'Tertiaire AMS'!AR12-'Tertiaire AME'!AR12</f>
        <v>-1003.5578688745618</v>
      </c>
      <c r="AS12" s="23">
        <f>'Tertiaire AMS'!AS12-'Tertiaire AME'!AS12</f>
        <v>-950.68840585819544</v>
      </c>
      <c r="AT12" s="23">
        <f>'Tertiaire AMS'!AT12-'Tertiaire AME'!AT12</f>
        <v>-911.21946841377394</v>
      </c>
      <c r="AU12" s="23">
        <f>'Tertiaire AMS'!AU12-'Tertiaire AME'!AU12</f>
        <v>-873.77190271783456</v>
      </c>
      <c r="AV12" s="23">
        <f>'Tertiaire AMS'!AV12-'Tertiaire AME'!AV12</f>
        <v>-837.1885512211411</v>
      </c>
      <c r="AW12" s="23">
        <f>'Tertiaire AMS'!AW12-'Tertiaire AME'!AW12</f>
        <v>-801.75215320596635</v>
      </c>
    </row>
    <row r="13" spans="1:50" x14ac:dyDescent="0.25">
      <c r="A13" s="18"/>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18"/>
    </row>
    <row r="14" spans="1:50" x14ac:dyDescent="0.25">
      <c r="A14" s="18"/>
      <c r="B14" t="s">
        <v>267</v>
      </c>
      <c r="C14" s="23">
        <f>'Tertiaire AMS'!C14-'Tertiaire AME'!C14</f>
        <v>0</v>
      </c>
      <c r="D14" s="23">
        <f>'Tertiaire AMS'!D14-'Tertiaire AME'!D14</f>
        <v>0</v>
      </c>
      <c r="E14" s="23">
        <f>'Tertiaire AMS'!E14-'Tertiaire AME'!E14</f>
        <v>0</v>
      </c>
      <c r="F14" s="23">
        <f>'Tertiaire AMS'!F14-'Tertiaire AME'!F14</f>
        <v>0</v>
      </c>
      <c r="G14" s="23">
        <f>'Tertiaire AMS'!G14-'Tertiaire AME'!G14</f>
        <v>0</v>
      </c>
      <c r="H14" s="23">
        <f>'Tertiaire AMS'!H14-'Tertiaire AME'!H14</f>
        <v>0</v>
      </c>
      <c r="I14" s="23">
        <f>'Tertiaire AMS'!I14-'Tertiaire AME'!I14</f>
        <v>0</v>
      </c>
      <c r="J14" s="23">
        <f>'Tertiaire AMS'!J14-'Tertiaire AME'!J14</f>
        <v>0</v>
      </c>
      <c r="K14" s="23">
        <f>'Tertiaire AMS'!K14-'Tertiaire AME'!K14</f>
        <v>0</v>
      </c>
      <c r="L14" s="23">
        <f>'Tertiaire AMS'!L14-'Tertiaire AME'!L14</f>
        <v>0</v>
      </c>
      <c r="M14" s="23">
        <f>'Tertiaire AMS'!M14-'Tertiaire AME'!M14</f>
        <v>0</v>
      </c>
      <c r="N14" s="23">
        <f>'Tertiaire AMS'!N14-'Tertiaire AME'!N14</f>
        <v>0</v>
      </c>
      <c r="O14" s="23">
        <f>'Tertiaire AMS'!O14-'Tertiaire AME'!O14</f>
        <v>0</v>
      </c>
      <c r="P14" s="23">
        <f>'Tertiaire AMS'!P14-'Tertiaire AME'!P14</f>
        <v>0</v>
      </c>
      <c r="Q14" s="23">
        <f>'Tertiaire AMS'!Q14-'Tertiaire AME'!Q14</f>
        <v>0</v>
      </c>
      <c r="R14" s="23">
        <f>'Tertiaire AMS'!R14-'Tertiaire AME'!R14</f>
        <v>0</v>
      </c>
      <c r="S14" s="23">
        <f>'Tertiaire AMS'!S14-'Tertiaire AME'!S14</f>
        <v>0</v>
      </c>
      <c r="T14" s="23">
        <f>'Tertiaire AMS'!T14-'Tertiaire AME'!T14</f>
        <v>0</v>
      </c>
      <c r="U14" s="23">
        <f>'Tertiaire AMS'!U14-'Tertiaire AME'!U14</f>
        <v>0</v>
      </c>
      <c r="V14" s="23">
        <f>'Tertiaire AMS'!V14-'Tertiaire AME'!V14</f>
        <v>0</v>
      </c>
      <c r="W14" s="23">
        <f>'Tertiaire AMS'!W14-'Tertiaire AME'!W14</f>
        <v>5913.1036534732848</v>
      </c>
      <c r="X14" s="23">
        <f>'Tertiaire AMS'!X14-'Tertiaire AME'!X14</f>
        <v>8129.0377551531947</v>
      </c>
      <c r="Y14" s="23">
        <f>'Tertiaire AMS'!Y14-'Tertiaire AME'!Y14</f>
        <v>10383.90136862703</v>
      </c>
      <c r="Z14" s="23">
        <f>'Tertiaire AMS'!Z14-'Tertiaire AME'!Z14</f>
        <v>12489.18495305549</v>
      </c>
      <c r="AA14" s="23">
        <f>'Tertiaire AMS'!AA14-'Tertiaire AME'!AA14</f>
        <v>14242.992122801101</v>
      </c>
      <c r="AB14" s="23">
        <f>'Tertiaire AMS'!AB14-'Tertiaire AME'!AB14</f>
        <v>15451.325081658208</v>
      </c>
      <c r="AC14" s="23">
        <f>'Tertiaire AMS'!AC14-'Tertiaire AME'!AC14</f>
        <v>15978.360932158554</v>
      </c>
      <c r="AD14" s="23">
        <f>'Tertiaire AMS'!AD14-'Tertiaire AME'!AD14</f>
        <v>15812.285468519391</v>
      </c>
      <c r="AE14" s="23">
        <f>'Tertiaire AMS'!AE14-'Tertiaire AME'!AE14</f>
        <v>14847.536157994011</v>
      </c>
      <c r="AF14" s="23">
        <f>'Tertiaire AMS'!AF14-'Tertiaire AME'!AF14</f>
        <v>13250.610548101038</v>
      </c>
      <c r="AG14" s="23">
        <f>'Tertiaire AMS'!AG14-'Tertiaire AME'!AG14</f>
        <v>11193.581990265271</v>
      </c>
      <c r="AH14" s="23">
        <f>'Tertiaire AMS'!AH14-'Tertiaire AME'!AH14</f>
        <v>8879.0956885884207</v>
      </c>
      <c r="AI14" s="23">
        <f>'Tertiaire AMS'!AI14-'Tertiaire AME'!AI14</f>
        <v>6507.7642876404807</v>
      </c>
      <c r="AJ14" s="23">
        <f>'Tertiaire AMS'!AJ14-'Tertiaire AME'!AJ14</f>
        <v>4251.2075301303539</v>
      </c>
      <c r="AK14" s="23">
        <f>'Tertiaire AMS'!AK14-'Tertiaire AME'!AK14</f>
        <v>2231.4277608642242</v>
      </c>
      <c r="AL14" s="23">
        <f>'Tertiaire AMS'!AL14-'Tertiaire AME'!AL14</f>
        <v>523.10986547157063</v>
      </c>
      <c r="AM14" s="23">
        <f>'Tertiaire AMS'!AM14-'Tertiaire AME'!AM14</f>
        <v>-849.95500759826609</v>
      </c>
      <c r="AN14" s="23">
        <f>'Tertiaire AMS'!AN14-'Tertiaire AME'!AN14</f>
        <v>-1903.9136362272611</v>
      </c>
      <c r="AO14" s="23">
        <f>'Tertiaire AMS'!AO14-'Tertiaire AME'!AO14</f>
        <v>-2680.907771311643</v>
      </c>
      <c r="AP14" s="23">
        <f>'Tertiaire AMS'!AP14-'Tertiaire AME'!AP14</f>
        <v>-3233.6897851317308</v>
      </c>
      <c r="AQ14" s="23">
        <f>'Tertiaire AMS'!AQ14-'Tertiaire AME'!AQ14</f>
        <v>-3616.9172328049617</v>
      </c>
      <c r="AR14" s="23">
        <f>'Tertiaire AMS'!AR14-'Tertiaire AME'!AR14</f>
        <v>-3879.3846618727835</v>
      </c>
      <c r="AS14" s="23">
        <f>'Tertiaire AMS'!AS14-'Tertiaire AME'!AS14</f>
        <v>-4060.9779392631208</v>
      </c>
      <c r="AT14" s="23">
        <f>'Tertiaire AMS'!AT14-'Tertiaire AME'!AT14</f>
        <v>-4191.4722242874104</v>
      </c>
      <c r="AU14" s="23">
        <f>'Tertiaire AMS'!AU14-'Tertiaire AME'!AU14</f>
        <v>-4291.573975688374</v>
      </c>
      <c r="AV14" s="23">
        <f>'Tertiaire AMS'!AV14-'Tertiaire AME'!AV14</f>
        <v>-4374.2470107556874</v>
      </c>
      <c r="AW14" s="23">
        <f>'Tertiaire AMS'!AW14-'Tertiaire AME'!AW14</f>
        <v>-4447.6446102614318</v>
      </c>
      <c r="AX14" s="18"/>
    </row>
    <row r="15" spans="1:50" x14ac:dyDescent="0.25">
      <c r="A15" s="18"/>
      <c r="B15" t="s">
        <v>88</v>
      </c>
      <c r="C15" s="23">
        <f>'Tertiaire AMS'!C15-'Tertiaire AME'!C15</f>
        <v>0</v>
      </c>
      <c r="D15" s="23">
        <f>'Tertiaire AMS'!D15-'Tertiaire AME'!D15</f>
        <v>0</v>
      </c>
      <c r="E15" s="23">
        <f>'Tertiaire AMS'!E15-'Tertiaire AME'!E15</f>
        <v>0</v>
      </c>
      <c r="F15" s="23">
        <f>'Tertiaire AMS'!F15-'Tertiaire AME'!F15</f>
        <v>0</v>
      </c>
      <c r="G15" s="23">
        <f>'Tertiaire AMS'!G15-'Tertiaire AME'!G15</f>
        <v>0</v>
      </c>
      <c r="H15" s="23">
        <f>'Tertiaire AMS'!H15-'Tertiaire AME'!H15</f>
        <v>0</v>
      </c>
      <c r="I15" s="23">
        <f>'Tertiaire AMS'!I15-'Tertiaire AME'!I15</f>
        <v>0</v>
      </c>
      <c r="J15" s="23">
        <f>'Tertiaire AMS'!J15-'Tertiaire AME'!J15</f>
        <v>0</v>
      </c>
      <c r="K15" s="23">
        <f>'Tertiaire AMS'!K15-'Tertiaire AME'!K15</f>
        <v>0</v>
      </c>
      <c r="L15" s="23">
        <f>'Tertiaire AMS'!L15-'Tertiaire AME'!L15</f>
        <v>0</v>
      </c>
      <c r="M15" s="23">
        <f>'Tertiaire AMS'!M15-'Tertiaire AME'!M15</f>
        <v>0</v>
      </c>
      <c r="N15" s="23">
        <f>'Tertiaire AMS'!N15-'Tertiaire AME'!N15</f>
        <v>0</v>
      </c>
      <c r="O15" s="23">
        <f>'Tertiaire AMS'!O15-'Tertiaire AME'!O15</f>
        <v>0</v>
      </c>
      <c r="P15" s="23">
        <f>'Tertiaire AMS'!P15-'Tertiaire AME'!P15</f>
        <v>0</v>
      </c>
      <c r="Q15" s="23">
        <f>'Tertiaire AMS'!Q15-'Tertiaire AME'!Q15</f>
        <v>0</v>
      </c>
      <c r="R15" s="23">
        <f>'Tertiaire AMS'!R15-'Tertiaire AME'!R15</f>
        <v>0</v>
      </c>
      <c r="S15" s="23">
        <f>'Tertiaire AMS'!S15-'Tertiaire AME'!S15</f>
        <v>0</v>
      </c>
      <c r="T15" s="23">
        <f>'Tertiaire AMS'!T15-'Tertiaire AME'!T15</f>
        <v>0</v>
      </c>
      <c r="U15" s="23">
        <f>'Tertiaire AMS'!U15-'Tertiaire AME'!U15</f>
        <v>0</v>
      </c>
      <c r="V15" s="23">
        <f>'Tertiaire AMS'!V15-'Tertiaire AME'!V15</f>
        <v>0</v>
      </c>
      <c r="W15" s="23">
        <f>'Tertiaire AMS'!W15-'Tertiaire AME'!W15</f>
        <v>4248.1483447482324</v>
      </c>
      <c r="X15" s="23">
        <f>'Tertiaire AMS'!X15-'Tertiaire AME'!X15</f>
        <v>5840.1408643851246</v>
      </c>
      <c r="Y15" s="23">
        <f>'Tertiaire AMS'!Y15-'Tertiaire AME'!Y15</f>
        <v>7460.1014950506578</v>
      </c>
      <c r="Z15" s="23">
        <f>'Tertiaire AMS'!Z15-'Tertiaire AME'!Z15</f>
        <v>8972.5994148268946</v>
      </c>
      <c r="AA15" s="23">
        <f>'Tertiaire AMS'!AA15-'Tertiaire AME'!AA15</f>
        <v>10232.586296520491</v>
      </c>
      <c r="AB15" s="23">
        <f>'Tertiaire AMS'!AB15-'Tertiaire AME'!AB15</f>
        <v>11100.688388199402</v>
      </c>
      <c r="AC15" s="23">
        <f>'Tertiaire AMS'!AC15-'Tertiaire AME'!AC15</f>
        <v>11479.326513355691</v>
      </c>
      <c r="AD15" s="23">
        <f>'Tertiaire AMS'!AD15-'Tertiaire AME'!AD15</f>
        <v>11360.012994413213</v>
      </c>
      <c r="AE15" s="23">
        <f>'Tertiaire AMS'!AE15-'Tertiaire AME'!AE15</f>
        <v>10666.908589419265</v>
      </c>
      <c r="AF15" s="23">
        <f>'Tertiaire AMS'!AF15-'Tertiaire AME'!AF15</f>
        <v>9519.6300559568808</v>
      </c>
      <c r="AG15" s="23">
        <f>'Tertiaire AMS'!AG15-'Tertiaire AME'!AG15</f>
        <v>8041.7999736939719</v>
      </c>
      <c r="AH15" s="23">
        <f>'Tertiaire AMS'!AH15-'Tertiaire AME'!AH15</f>
        <v>6379.0046430755337</v>
      </c>
      <c r="AI15" s="23">
        <f>'Tertiaire AMS'!AI15-'Tertiaire AME'!AI15</f>
        <v>4675.3701101844163</v>
      </c>
      <c r="AJ15" s="23">
        <f>'Tertiaire AMS'!AJ15-'Tertiaire AME'!AJ15</f>
        <v>3054.1930753433599</v>
      </c>
      <c r="AK15" s="23">
        <f>'Tertiaire AMS'!AK15-'Tertiaire AME'!AK15</f>
        <v>1603.1236226393276</v>
      </c>
      <c r="AL15" s="23">
        <f>'Tertiaire AMS'!AL15-'Tertiaire AME'!AL15</f>
        <v>375.81758027325668</v>
      </c>
      <c r="AM15" s="23">
        <f>'Tertiaire AMS'!AM15-'Tertiaire AME'!AM15</f>
        <v>-610.63278557174453</v>
      </c>
      <c r="AN15" s="23">
        <f>'Tertiaire AMS'!AN15-'Tertiaire AME'!AN15</f>
        <v>-1367.8278002470083</v>
      </c>
      <c r="AO15" s="23">
        <f>'Tertiaire AMS'!AO15-'Tertiaire AME'!AO15</f>
        <v>-1926.0433407126934</v>
      </c>
      <c r="AP15" s="23">
        <f>'Tertiaire AMS'!AP15-'Tertiaire AME'!AP15</f>
        <v>-2323.1782690982445</v>
      </c>
      <c r="AQ15" s="23">
        <f>'Tertiaire AMS'!AQ15-'Tertiaire AME'!AQ15</f>
        <v>-2598.5001879533488</v>
      </c>
      <c r="AR15" s="23">
        <f>'Tertiaire AMS'!AR15-'Tertiaire AME'!AR15</f>
        <v>-2787.0645423760902</v>
      </c>
      <c r="AS15" s="23">
        <f>'Tertiaire AMS'!AS15-'Tertiaire AME'!AS15</f>
        <v>-2917.5265181902032</v>
      </c>
      <c r="AT15" s="23">
        <f>'Tertiaire AMS'!AT15-'Tertiaire AME'!AT15</f>
        <v>-3011.2774670806648</v>
      </c>
      <c r="AU15" s="23">
        <f>'Tertiaire AMS'!AU15-'Tertiaire AME'!AU15</f>
        <v>-3083.193522269165</v>
      </c>
      <c r="AV15" s="23">
        <f>'Tertiaire AMS'!AV15-'Tertiaire AME'!AV15</f>
        <v>-3142.588272591136</v>
      </c>
      <c r="AW15" s="23">
        <f>'Tertiaire AMS'!AW15-'Tertiaire AME'!AW15</f>
        <v>-3195.3192760050761</v>
      </c>
      <c r="AX15" s="18"/>
    </row>
    <row r="16" spans="1:50" x14ac:dyDescent="0.25">
      <c r="A16" s="18"/>
      <c r="B16" t="s">
        <v>87</v>
      </c>
      <c r="C16" s="23">
        <f>'Tertiaire AMS'!C16-'Tertiaire AME'!C16</f>
        <v>0</v>
      </c>
      <c r="D16" s="23">
        <f>'Tertiaire AMS'!D16-'Tertiaire AME'!D16</f>
        <v>0</v>
      </c>
      <c r="E16" s="23">
        <f>'Tertiaire AMS'!E16-'Tertiaire AME'!E16</f>
        <v>0</v>
      </c>
      <c r="F16" s="23">
        <f>'Tertiaire AMS'!F16-'Tertiaire AME'!F16</f>
        <v>0</v>
      </c>
      <c r="G16" s="23">
        <f>'Tertiaire AMS'!G16-'Tertiaire AME'!G16</f>
        <v>0</v>
      </c>
      <c r="H16" s="23">
        <f>'Tertiaire AMS'!H16-'Tertiaire AME'!H16</f>
        <v>0</v>
      </c>
      <c r="I16" s="23">
        <f>'Tertiaire AMS'!I16-'Tertiaire AME'!I16</f>
        <v>0</v>
      </c>
      <c r="J16" s="23">
        <f>'Tertiaire AMS'!J16-'Tertiaire AME'!J16</f>
        <v>0</v>
      </c>
      <c r="K16" s="23">
        <f>'Tertiaire AMS'!K16-'Tertiaire AME'!K16</f>
        <v>0</v>
      </c>
      <c r="L16" s="23">
        <f>'Tertiaire AMS'!L16-'Tertiaire AME'!L16</f>
        <v>0</v>
      </c>
      <c r="M16" s="23">
        <f>'Tertiaire AMS'!M16-'Tertiaire AME'!M16</f>
        <v>0</v>
      </c>
      <c r="N16" s="23">
        <f>'Tertiaire AMS'!N16-'Tertiaire AME'!N16</f>
        <v>0</v>
      </c>
      <c r="O16" s="23">
        <f>'Tertiaire AMS'!O16-'Tertiaire AME'!O16</f>
        <v>0</v>
      </c>
      <c r="P16" s="23">
        <f>'Tertiaire AMS'!P16-'Tertiaire AME'!P16</f>
        <v>0</v>
      </c>
      <c r="Q16" s="23">
        <f>'Tertiaire AMS'!Q16-'Tertiaire AME'!Q16</f>
        <v>0</v>
      </c>
      <c r="R16" s="23">
        <f>'Tertiaire AMS'!R16-'Tertiaire AME'!R16</f>
        <v>0</v>
      </c>
      <c r="S16" s="23">
        <f>'Tertiaire AMS'!S16-'Tertiaire AME'!S16</f>
        <v>0</v>
      </c>
      <c r="T16" s="23">
        <f>'Tertiaire AMS'!T16-'Tertiaire AME'!T16</f>
        <v>0</v>
      </c>
      <c r="U16" s="23">
        <f>'Tertiaire AMS'!U16-'Tertiaire AME'!U16</f>
        <v>0</v>
      </c>
      <c r="V16" s="23">
        <f>'Tertiaire AMS'!V16-'Tertiaire AME'!V16</f>
        <v>0</v>
      </c>
      <c r="W16" s="23">
        <f>'Tertiaire AMS'!W16-'Tertiaire AME'!W16</f>
        <v>1664.9553087250526</v>
      </c>
      <c r="X16" s="23">
        <f>'Tertiaire AMS'!X16-'Tertiaire AME'!X16</f>
        <v>2288.8968907680692</v>
      </c>
      <c r="Y16" s="23">
        <f>'Tertiaire AMS'!Y16-'Tertiaire AME'!Y16</f>
        <v>2923.7998735763722</v>
      </c>
      <c r="Z16" s="23">
        <f>'Tertiaire AMS'!Z16-'Tertiaire AME'!Z16</f>
        <v>3516.5855382285963</v>
      </c>
      <c r="AA16" s="23">
        <f>'Tertiaire AMS'!AA16-'Tertiaire AME'!AA16</f>
        <v>4010.4058262806084</v>
      </c>
      <c r="AB16" s="23">
        <f>'Tertiaire AMS'!AB16-'Tertiaire AME'!AB16</f>
        <v>4350.6366934588059</v>
      </c>
      <c r="AC16" s="23">
        <f>'Tertiaire AMS'!AC16-'Tertiaire AME'!AC16</f>
        <v>4499.0344188028648</v>
      </c>
      <c r="AD16" s="23">
        <f>'Tertiaire AMS'!AD16-'Tertiaire AME'!AD16</f>
        <v>4452.2724741061775</v>
      </c>
      <c r="AE16" s="23">
        <f>'Tertiaire AMS'!AE16-'Tertiaire AME'!AE16</f>
        <v>4180.627568574746</v>
      </c>
      <c r="AF16" s="23">
        <f>'Tertiaire AMS'!AF16-'Tertiaire AME'!AF16</f>
        <v>3730.9804921441555</v>
      </c>
      <c r="AG16" s="23">
        <f>'Tertiaire AMS'!AG16-'Tertiaire AME'!AG16</f>
        <v>3151.7820165712974</v>
      </c>
      <c r="AH16" s="23">
        <f>'Tertiaire AMS'!AH16-'Tertiaire AME'!AH16</f>
        <v>2500.0910455128865</v>
      </c>
      <c r="AI16" s="23">
        <f>'Tertiaire AMS'!AI16-'Tertiaire AME'!AI16</f>
        <v>1832.3941774560635</v>
      </c>
      <c r="AJ16" s="23">
        <f>'Tertiaire AMS'!AJ16-'Tertiaire AME'!AJ16</f>
        <v>1197.0144547869947</v>
      </c>
      <c r="AK16" s="23">
        <f>'Tertiaire AMS'!AK16-'Tertiaire AME'!AK16</f>
        <v>628.30413822489732</v>
      </c>
      <c r="AL16" s="23">
        <f>'Tertiaire AMS'!AL16-'Tertiaire AME'!AL16</f>
        <v>147.29228519831395</v>
      </c>
      <c r="AM16" s="23">
        <f>'Tertiaire AMS'!AM16-'Tertiaire AME'!AM16</f>
        <v>-239.32222202652156</v>
      </c>
      <c r="AN16" s="23">
        <f>'Tertiaire AMS'!AN16-'Tertiaire AME'!AN16</f>
        <v>-536.08583598025234</v>
      </c>
      <c r="AO16" s="23">
        <f>'Tertiaire AMS'!AO16-'Tertiaire AME'!AO16</f>
        <v>-754.86443059895032</v>
      </c>
      <c r="AP16" s="23">
        <f>'Tertiaire AMS'!AP16-'Tertiaire AME'!AP16</f>
        <v>-910.5115160334858</v>
      </c>
      <c r="AQ16" s="23">
        <f>'Tertiaire AMS'!AQ16-'Tertiaire AME'!AQ16</f>
        <v>-1018.4170448516134</v>
      </c>
      <c r="AR16" s="23">
        <f>'Tertiaire AMS'!AR16-'Tertiaire AME'!AR16</f>
        <v>-1092.3201194966932</v>
      </c>
      <c r="AS16" s="23">
        <f>'Tertiaire AMS'!AS16-'Tertiaire AME'!AS16</f>
        <v>-1143.4514210729178</v>
      </c>
      <c r="AT16" s="23">
        <f>'Tertiaire AMS'!AT16-'Tertiaire AME'!AT16</f>
        <v>-1180.1947572067454</v>
      </c>
      <c r="AU16" s="23">
        <f>'Tertiaire AMS'!AU16-'Tertiaire AME'!AU16</f>
        <v>-1208.3804534192095</v>
      </c>
      <c r="AV16" s="23">
        <f>'Tertiaire AMS'!AV16-'Tertiaire AME'!AV16</f>
        <v>-1231.6587381645511</v>
      </c>
      <c r="AW16" s="23">
        <f>'Tertiaire AMS'!AW16-'Tertiaire AME'!AW16</f>
        <v>-1252.3253342563557</v>
      </c>
      <c r="AX16" s="18"/>
    </row>
    <row r="17" spans="1:50" x14ac:dyDescent="0.25">
      <c r="A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spans="1:50" x14ac:dyDescent="0.25">
      <c r="A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25">
        <f>SUM(W14:AW14)</f>
        <v>122553.84130929898</v>
      </c>
      <c r="AX18" s="18"/>
    </row>
    <row r="19" spans="1:50" x14ac:dyDescent="0.25">
      <c r="A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25">
        <f>-SUM(W8:AW8)</f>
        <v>184.42407940939995</v>
      </c>
      <c r="AX19" s="18"/>
    </row>
    <row r="20" spans="1:50" x14ac:dyDescent="0.25">
      <c r="A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25">
        <f>AW18/AW19</f>
        <v>664.52190897070307</v>
      </c>
      <c r="AX20" s="18"/>
    </row>
    <row r="21" spans="1:50" x14ac:dyDescent="0.25">
      <c r="A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spans="1:50" x14ac:dyDescent="0.25">
      <c r="A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x14ac:dyDescent="0.25">
      <c r="A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spans="1:50" x14ac:dyDescent="0.25">
      <c r="A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spans="1:50" x14ac:dyDescent="0.25">
      <c r="A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spans="1:50" x14ac:dyDescent="0.25">
      <c r="A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spans="1:50" x14ac:dyDescent="0.25">
      <c r="A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spans="1:50" x14ac:dyDescent="0.25">
      <c r="A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spans="1:50" x14ac:dyDescent="0.25">
      <c r="A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0" x14ac:dyDescent="0.25">
      <c r="A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sheetData>
  <pageMargins left="0.7" right="0.7" top="0.75" bottom="0.75" header="0.3" footer="0.3"/>
  <pageSetup paperSize="9" orientation="portrait" r:id="rId1"/>
  <headerFooter scaleWithDoc="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election activeCell="Q24" sqref="Q24"/>
    </sheetView>
  </sheetViews>
  <sheetFormatPr baseColWidth="10" defaultRowHeight="15" x14ac:dyDescent="0.25"/>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X54"/>
  <sheetViews>
    <sheetView workbookViewId="0">
      <pane xSplit="2" ySplit="1" topLeftCell="C11" activePane="bottomRight" state="frozen"/>
      <selection pane="topRight" activeCell="C1" sqref="C1"/>
      <selection pane="bottomLeft" activeCell="A2" sqref="A2"/>
      <selection pane="bottomRight" activeCell="C23" sqref="C23"/>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21" width="11.42578125"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B3" t="s">
        <v>71</v>
      </c>
      <c r="C3" s="21">
        <f>'Variables AME'!B37/10^6</f>
        <v>2318.13152443746</v>
      </c>
      <c r="D3" s="21">
        <f>'Variables AME'!C37/10^6</f>
        <v>2355.3498758831902</v>
      </c>
      <c r="E3" s="21">
        <f>'Variables AME'!D37/10^6</f>
        <v>2393.1657799999998</v>
      </c>
      <c r="F3" s="21">
        <f>'Variables AME'!E37/10^6</f>
        <v>2417.743066</v>
      </c>
      <c r="G3" s="21">
        <f>'Variables AME'!F37/10^6</f>
        <v>2442.5727550000001</v>
      </c>
      <c r="H3" s="21">
        <f>'Variables AME'!G37/10^6</f>
        <v>2467.65744</v>
      </c>
      <c r="I3" s="21">
        <f>'Variables AME'!H37/10^6</f>
        <v>2492.9997389999999</v>
      </c>
      <c r="J3" s="21">
        <f>'Variables AME'!I37/10^6</f>
        <v>2518.6022969999999</v>
      </c>
      <c r="K3" s="21">
        <f>'Variables AME'!J37/10^6</f>
        <v>2544.4677889999998</v>
      </c>
      <c r="L3" s="21">
        <f>'Variables AME'!K37/10^6</f>
        <v>2570.5989129999998</v>
      </c>
      <c r="M3" s="21">
        <f>'Variables AME'!L37/10^6</f>
        <v>2596.9983980000002</v>
      </c>
      <c r="N3" s="21">
        <f>'Variables AME'!M37/10^6</f>
        <v>2623.6689999999999</v>
      </c>
      <c r="O3" s="21">
        <f>'Variables AME'!N37/10^6</f>
        <v>2653.9884459999998</v>
      </c>
      <c r="P3" s="21">
        <f>'Variables AME'!O37/10^6</f>
        <v>2684.6582669999998</v>
      </c>
      <c r="Q3" s="21">
        <f>'Variables AME'!P37/10^6</f>
        <v>2715.6825130000002</v>
      </c>
      <c r="R3" s="21">
        <f>'Variables AME'!Q37/10^6</f>
        <v>2745.4671250000001</v>
      </c>
      <c r="S3" s="21">
        <f>'Variables AME'!R37/10^6</f>
        <v>2775.1517399999998</v>
      </c>
      <c r="T3" s="21">
        <f>'Variables AME'!S37/10^6</f>
        <v>2804.2295709999999</v>
      </c>
      <c r="U3" s="21">
        <f>'Variables AME'!T37/10^6</f>
        <v>2833.057577</v>
      </c>
      <c r="V3" s="21">
        <f>'Variables AME'!U37/10^6</f>
        <v>2863.7831890000002</v>
      </c>
      <c r="W3" s="21">
        <f>'Variables AME'!V37/10^6</f>
        <v>2894.5245209999998</v>
      </c>
      <c r="X3" s="21">
        <f>'Variables AME'!W37/10^6</f>
        <v>2924.4115230000002</v>
      </c>
      <c r="Y3" s="21">
        <f>'Variables AME'!X37/10^6</f>
        <v>2953.5440950000002</v>
      </c>
      <c r="Z3" s="21">
        <f>'Variables AME'!Y37/10^6</f>
        <v>2981.851909</v>
      </c>
      <c r="AA3" s="21">
        <f>'Variables AME'!Z37/10^6</f>
        <v>3009.4840250000002</v>
      </c>
      <c r="AB3" s="21">
        <f>'Variables AME'!AA37/10^6</f>
        <v>3036.284686</v>
      </c>
      <c r="AC3" s="21">
        <f>'Variables AME'!AB37/10^6</f>
        <v>3062.1841720000002</v>
      </c>
      <c r="AD3" s="21">
        <f>'Variables AME'!AC37/10^6</f>
        <v>3087.9642170000002</v>
      </c>
      <c r="AE3" s="21">
        <f>'Variables AME'!AD37/10^6</f>
        <v>3113.4830480000001</v>
      </c>
      <c r="AF3" s="21">
        <f>'Variables AME'!AE37/10^6</f>
        <v>3138.6863410000001</v>
      </c>
      <c r="AG3" s="21">
        <f>'Variables AME'!AF37/10^6</f>
        <v>3163.564425</v>
      </c>
      <c r="AH3" s="21">
        <f>'Variables AME'!AG37/10^6</f>
        <v>3188.384924</v>
      </c>
      <c r="AI3" s="21">
        <f>'Variables AME'!AH37/10^6</f>
        <v>3212.8180080000002</v>
      </c>
      <c r="AJ3" s="21">
        <f>'Variables AME'!AI37/10^6</f>
        <v>3236.7125150000002</v>
      </c>
      <c r="AK3" s="21">
        <f>'Variables AME'!AJ37/10^6</f>
        <v>3260.3378939999998</v>
      </c>
      <c r="AL3" s="21">
        <f>'Variables AME'!AK37/10^6</f>
        <v>3283.6388120000001</v>
      </c>
      <c r="AM3" s="21">
        <f>'Variables AME'!AL37/10^6</f>
        <v>3306.5109349999998</v>
      </c>
      <c r="AN3" s="21">
        <f>'Variables AME'!AM37/10^6</f>
        <v>3328.4743349999999</v>
      </c>
      <c r="AO3" s="21">
        <f>'Variables AME'!AN37/10^6</f>
        <v>3349.3155099999999</v>
      </c>
      <c r="AP3" s="21">
        <f>'Variables AME'!AO37/10^6</f>
        <v>3369.0117409999998</v>
      </c>
      <c r="AQ3" s="21">
        <f>'Variables AME'!AP37/10^6</f>
        <v>3387.8346879999999</v>
      </c>
      <c r="AR3" s="21">
        <f>'Variables AME'!AQ37/10^6</f>
        <v>3405.5716659999998</v>
      </c>
      <c r="AS3" s="21">
        <f>'Variables AME'!AR37/10^6</f>
        <v>3422.2537269999998</v>
      </c>
      <c r="AT3" s="21">
        <f>'Variables AME'!AS37/10^6</f>
        <v>3438.0130909999998</v>
      </c>
      <c r="AU3" s="21">
        <f>'Variables AME'!AT37/10^6</f>
        <v>3452.7362859999998</v>
      </c>
      <c r="AV3" s="21">
        <f>'Variables AME'!AU37/10^6</f>
        <v>3466.4090259999998</v>
      </c>
      <c r="AW3" s="21">
        <f>'Variables AME'!AV37/10^6</f>
        <v>3479.017918</v>
      </c>
    </row>
    <row r="4" spans="1:50" x14ac:dyDescent="0.25">
      <c r="B4" t="s">
        <v>72</v>
      </c>
      <c r="C4" s="16">
        <f>'Variables AME'!B38/'Variables AME'!B$37</f>
        <v>2.7625624832392507E-4</v>
      </c>
      <c r="D4" s="16">
        <f>'Variables AME'!C38/'Variables AME'!C$37</f>
        <v>2.7625624832392523E-4</v>
      </c>
      <c r="E4" s="16">
        <f>'Variables AME'!D38/'Variables AME'!D$37</f>
        <v>2.7625624832392512E-4</v>
      </c>
      <c r="F4" s="16">
        <f>'Variables AME'!E38/'Variables AME'!E$37</f>
        <v>6.8665537349534055E-4</v>
      </c>
      <c r="G4" s="16">
        <f>'Variables AME'!F38/'Variables AME'!F$37</f>
        <v>1.5516117328509217E-3</v>
      </c>
      <c r="H4" s="16">
        <f>'Variables AME'!G38/'Variables AME'!G$37</f>
        <v>2.4123193351342962E-3</v>
      </c>
      <c r="I4" s="16">
        <f>'Variables AME'!H38/'Variables AME'!H$37</f>
        <v>3.0561545393727775E-3</v>
      </c>
      <c r="J4" s="16">
        <f>'Variables AME'!I38/'Variables AME'!I$37</f>
        <v>3.6189736743498253E-3</v>
      </c>
      <c r="K4" s="16">
        <f>'Variables AME'!J38/'Variables AME'!J$37</f>
        <v>4.2385774214255536E-3</v>
      </c>
      <c r="L4" s="16">
        <f>'Variables AME'!K38/'Variables AME'!K$37</f>
        <v>4.8361178156306169E-3</v>
      </c>
      <c r="M4" s="16">
        <f>'Variables AME'!L38/'Variables AME'!L$37</f>
        <v>5.4915121553340282E-3</v>
      </c>
      <c r="N4" s="16">
        <f>'Variables AME'!M38/'Variables AME'!M$37</f>
        <v>6.1747302651363415E-3</v>
      </c>
      <c r="O4" s="16">
        <f>'Variables AME'!N38/'Variables AME'!N$37</f>
        <v>6.8213629216379787E-3</v>
      </c>
      <c r="P4" s="16">
        <f>'Variables AME'!O38/'Variables AME'!O$37</f>
        <v>7.6855120272184716E-3</v>
      </c>
      <c r="Q4" s="16">
        <f>'Variables AME'!P38/'Variables AME'!P$37</f>
        <v>9.007228762164218E-3</v>
      </c>
      <c r="R4" s="16">
        <f>'Variables AME'!Q38/'Variables AME'!Q$37</f>
        <v>1.094201766120219E-2</v>
      </c>
      <c r="S4" s="16">
        <f>'Variables AME'!R38/'Variables AME'!R$37</f>
        <v>1.3491118521684872E-2</v>
      </c>
      <c r="T4" s="16">
        <f>'Variables AME'!S38/'Variables AME'!S$37</f>
        <v>1.6141910893500096E-2</v>
      </c>
      <c r="U4" s="16">
        <f>'Variables AME'!T38/'Variables AME'!T$37</f>
        <v>1.935199968581507E-2</v>
      </c>
      <c r="V4" s="16">
        <f>'Variables AME'!U38/'Variables AME'!U$37</f>
        <v>2.2543545456925301E-2</v>
      </c>
      <c r="W4" s="16">
        <f>'Variables AME'!V38/'Variables AME'!V$37</f>
        <v>2.5512441475012124E-2</v>
      </c>
      <c r="X4" s="16">
        <f>'Variables AME'!W38/'Variables AME'!W$37</f>
        <v>2.7937857335545727E-2</v>
      </c>
      <c r="Y4" s="16">
        <f>'Variables AME'!X38/'Variables AME'!X$37</f>
        <v>2.9914056952652333E-2</v>
      </c>
      <c r="Z4" s="16">
        <f>'Variables AME'!Y38/'Variables AME'!Y$37</f>
        <v>3.1289241872943734E-2</v>
      </c>
      <c r="AA4" s="16">
        <f>'Variables AME'!Z38/'Variables AME'!Z$37</f>
        <v>3.2619321978291614E-2</v>
      </c>
      <c r="AB4" s="16">
        <f>'Variables AME'!AA38/'Variables AME'!AA$37</f>
        <v>3.3969306723961125E-2</v>
      </c>
      <c r="AC4" s="16">
        <f>'Variables AME'!AB38/'Variables AME'!AB$37</f>
        <v>3.5378221431156952E-2</v>
      </c>
      <c r="AD4" s="16">
        <f>'Variables AME'!AC38/'Variables AME'!AC$37</f>
        <v>3.68740384921371E-2</v>
      </c>
      <c r="AE4" s="16">
        <f>'Variables AME'!AD38/'Variables AME'!AD$37</f>
        <v>3.8463937221989333E-2</v>
      </c>
      <c r="AF4" s="16">
        <f>'Variables AME'!AE38/'Variables AME'!AE$37</f>
        <v>4.0157000797933509E-2</v>
      </c>
      <c r="AG4" s="16">
        <f>'Variables AME'!AF38/'Variables AME'!AF$37</f>
        <v>4.1958918570150501E-2</v>
      </c>
      <c r="AH4" s="16">
        <f>'Variables AME'!AG38/'Variables AME'!AG$37</f>
        <v>4.3872347045384535E-2</v>
      </c>
      <c r="AI4" s="16">
        <f>'Variables AME'!AH38/'Variables AME'!AH$37</f>
        <v>4.5895331740807406E-2</v>
      </c>
      <c r="AJ4" s="16">
        <f>'Variables AME'!AI38/'Variables AME'!AI$37</f>
        <v>4.8026734774744118E-2</v>
      </c>
      <c r="AK4" s="16">
        <f>'Variables AME'!AJ38/'Variables AME'!AJ$37</f>
        <v>5.0278115253535129E-2</v>
      </c>
      <c r="AL4" s="16">
        <f>'Variables AME'!AK38/'Variables AME'!AK$37</f>
        <v>5.2659764091008678E-2</v>
      </c>
      <c r="AM4" s="16">
        <f>'Variables AME'!AL38/'Variables AME'!AL$37</f>
        <v>5.5179249271105159E-2</v>
      </c>
      <c r="AN4" s="16">
        <f>'Variables AME'!AM38/'Variables AME'!AM$37</f>
        <v>5.7836446529187374E-2</v>
      </c>
      <c r="AO4" s="16">
        <f>'Variables AME'!AN38/'Variables AME'!AN$37</f>
        <v>6.0640233830941769E-2</v>
      </c>
      <c r="AP4" s="16">
        <f>'Variables AME'!AO38/'Variables AME'!AO$37</f>
        <v>6.3601128126789752E-2</v>
      </c>
      <c r="AQ4" s="16">
        <f>'Variables AME'!AP38/'Variables AME'!AP$37</f>
        <v>6.6738319966101009E-2</v>
      </c>
      <c r="AR4" s="16">
        <f>'Variables AME'!AQ38/'Variables AME'!AQ$37</f>
        <v>7.0052064821236978E-2</v>
      </c>
      <c r="AS4" s="16">
        <f>'Variables AME'!AR38/'Variables AME'!AR$37</f>
        <v>7.3550227475579572E-2</v>
      </c>
      <c r="AT4" s="16">
        <f>'Variables AME'!AS38/'Variables AME'!AS$37</f>
        <v>7.7247431632889024E-2</v>
      </c>
      <c r="AU4" s="16">
        <f>'Variables AME'!AT38/'Variables AME'!AT$37</f>
        <v>8.1145700248246522E-2</v>
      </c>
      <c r="AV4" s="16">
        <f>'Variables AME'!AU38/'Variables AME'!AU$37</f>
        <v>8.5244796180610913E-2</v>
      </c>
      <c r="AW4" s="16">
        <f>'Variables AME'!AV38/'Variables AME'!AV$37</f>
        <v>8.9541948688520653E-2</v>
      </c>
    </row>
    <row r="5" spans="1:50" x14ac:dyDescent="0.25">
      <c r="B5" t="s">
        <v>73</v>
      </c>
      <c r="C5" s="16">
        <f>'Variables AME'!B39/'Variables AME'!B$37</f>
        <v>1.7713701388459596E-2</v>
      </c>
      <c r="D5" s="16">
        <f>'Variables AME'!C39/'Variables AME'!C$37</f>
        <v>1.7713701388459593E-2</v>
      </c>
      <c r="E5" s="16">
        <f>'Variables AME'!D39/'Variables AME'!D$37</f>
        <v>1.77137013884596E-2</v>
      </c>
      <c r="F5" s="16">
        <f>'Variables AME'!E39/'Variables AME'!E$37</f>
        <v>1.9632553685090374E-2</v>
      </c>
      <c r="G5" s="16">
        <f>'Variables AME'!F39/'Variables AME'!F$37</f>
        <v>2.2270143924535832E-2</v>
      </c>
      <c r="H5" s="16">
        <f>'Variables AME'!G39/'Variables AME'!G$37</f>
        <v>2.485635060432051E-2</v>
      </c>
      <c r="I5" s="16">
        <f>'Variables AME'!H39/'Variables AME'!H$37</f>
        <v>2.6845522738339924E-2</v>
      </c>
      <c r="J5" s="16">
        <f>'Variables AME'!I39/'Variables AME'!I$37</f>
        <v>2.8714739058303972E-2</v>
      </c>
      <c r="K5" s="16">
        <f>'Variables AME'!J39/'Variables AME'!J$37</f>
        <v>3.0712230258065965E-2</v>
      </c>
      <c r="L5" s="16">
        <f>'Variables AME'!K39/'Variables AME'!K$37</f>
        <v>3.2963240469556676E-2</v>
      </c>
      <c r="M5" s="16">
        <f>'Variables AME'!L39/'Variables AME'!L$37</f>
        <v>3.5381322980700583E-2</v>
      </c>
      <c r="N5" s="16">
        <f>'Variables AME'!M39/'Variables AME'!M$37</f>
        <v>3.7735324154838129E-2</v>
      </c>
      <c r="O5" s="16">
        <f>'Variables AME'!N39/'Variables AME'!N$37</f>
        <v>3.9647291629543141E-2</v>
      </c>
      <c r="P5" s="16">
        <f>'Variables AME'!O39/'Variables AME'!O$37</f>
        <v>4.2243010365236922E-2</v>
      </c>
      <c r="Q5" s="16">
        <f>'Variables AME'!P39/'Variables AME'!P$37</f>
        <v>4.557824672342322E-2</v>
      </c>
      <c r="R5" s="16">
        <f>'Variables AME'!Q39/'Variables AME'!Q$37</f>
        <v>5.0915219427367937E-2</v>
      </c>
      <c r="S5" s="16">
        <f>'Variables AME'!R39/'Variables AME'!R$37</f>
        <v>5.6908898718453504E-2</v>
      </c>
      <c r="T5" s="16">
        <f>'Variables AME'!S39/'Variables AME'!S$37</f>
        <v>6.403172563220931E-2</v>
      </c>
      <c r="U5" s="16">
        <f>'Variables AME'!T39/'Variables AME'!T$37</f>
        <v>7.1195860203302888E-2</v>
      </c>
      <c r="V5" s="16">
        <f>'Variables AME'!U39/'Variables AME'!U$37</f>
        <v>7.8896301985380501E-2</v>
      </c>
      <c r="W5" s="16">
        <f>'Variables AME'!V39/'Variables AME'!V$37</f>
        <v>8.5895428004218316E-2</v>
      </c>
      <c r="X5" s="16">
        <f>'Variables AME'!W39/'Variables AME'!W$37</f>
        <v>9.2706831773757867E-2</v>
      </c>
      <c r="Y5" s="16">
        <f>'Variables AME'!X39/'Variables AME'!X$37</f>
        <v>9.8027483893041389E-2</v>
      </c>
      <c r="Z5" s="16">
        <f>'Variables AME'!Y39/'Variables AME'!Y$37</f>
        <v>0.10225292730994576</v>
      </c>
      <c r="AA5" s="16">
        <f>'Variables AME'!Z39/'Variables AME'!Z$37</f>
        <v>0.10613121935412168</v>
      </c>
      <c r="AB5" s="16">
        <f>'Variables AME'!AA39/'Variables AME'!AA$37</f>
        <v>0.1098751451859083</v>
      </c>
      <c r="AC5" s="16">
        <f>'Variables AME'!AB39/'Variables AME'!AB$37</f>
        <v>0.11359655052125976</v>
      </c>
      <c r="AD5" s="16">
        <f>'Variables AME'!AC39/'Variables AME'!AC$37</f>
        <v>0.11734261177806907</v>
      </c>
      <c r="AE5" s="16">
        <f>'Variables AME'!AD39/'Variables AME'!AD$37</f>
        <v>0.12112846865900136</v>
      </c>
      <c r="AF5" s="16">
        <f>'Variables AME'!AE39/'Variables AME'!AE$37</f>
        <v>0.12497051287865531</v>
      </c>
      <c r="AG5" s="16">
        <f>'Variables AME'!AF39/'Variables AME'!AF$37</f>
        <v>0.12887361233365746</v>
      </c>
      <c r="AH5" s="16">
        <f>'Variables AME'!AG39/'Variables AME'!AG$37</f>
        <v>0.13282634057518208</v>
      </c>
      <c r="AI5" s="16">
        <f>'Variables AME'!AH39/'Variables AME'!AH$37</f>
        <v>0.1368260592431291</v>
      </c>
      <c r="AJ5" s="16">
        <f>'Variables AME'!AI39/'Variables AME'!AI$37</f>
        <v>0.14086775986034708</v>
      </c>
      <c r="AK5" s="16">
        <f>'Variables AME'!AJ39/'Variables AME'!AJ$37</f>
        <v>0.14495751448638042</v>
      </c>
      <c r="AL5" s="16">
        <f>'Variables AME'!AK39/'Variables AME'!AK$37</f>
        <v>0.14910583566948046</v>
      </c>
      <c r="AM5" s="16">
        <f>'Variables AME'!AL39/'Variables AME'!AL$37</f>
        <v>0.15331766205091954</v>
      </c>
      <c r="AN5" s="16">
        <f>'Variables AME'!AM39/'Variables AME'!AM$37</f>
        <v>0.15759675253737537</v>
      </c>
      <c r="AO5" s="16">
        <f>'Variables AME'!AN39/'Variables AME'!AN$37</f>
        <v>0.16195981757478561</v>
      </c>
      <c r="AP5" s="16">
        <f>'Variables AME'!AO39/'Variables AME'!AO$37</f>
        <v>0.16641270601021629</v>
      </c>
      <c r="AQ5" s="16">
        <f>'Variables AME'!AP39/'Variables AME'!AP$37</f>
        <v>0.17096216581982174</v>
      </c>
      <c r="AR5" s="16">
        <f>'Variables AME'!AQ39/'Variables AME'!AQ$37</f>
        <v>0.17559638414609713</v>
      </c>
      <c r="AS5" s="16">
        <f>'Variables AME'!AR39/'Variables AME'!AR$37</f>
        <v>0.18030837054297699</v>
      </c>
      <c r="AT5" s="16">
        <f>'Variables AME'!AS39/'Variables AME'!AS$37</f>
        <v>0.18509818041876674</v>
      </c>
      <c r="AU5" s="16">
        <f>'Variables AME'!AT39/'Variables AME'!AT$37</f>
        <v>0.18995185020626273</v>
      </c>
      <c r="AV5" s="16">
        <f>'Variables AME'!AU39/'Variables AME'!AU$37</f>
        <v>0.1948506756801873</v>
      </c>
      <c r="AW5" s="16">
        <f>'Variables AME'!AV39/'Variables AME'!AV$37</f>
        <v>0.19977348736954681</v>
      </c>
    </row>
    <row r="6" spans="1:50" x14ac:dyDescent="0.25">
      <c r="B6" t="s">
        <v>74</v>
      </c>
      <c r="C6" s="16">
        <f>'Variables AME'!B40/'Variables AME'!B$37</f>
        <v>0.12575058882882745</v>
      </c>
      <c r="D6" s="16">
        <f>'Variables AME'!C40/'Variables AME'!C$37</f>
        <v>0.12575058882882711</v>
      </c>
      <c r="E6" s="16">
        <f>'Variables AME'!D40/'Variables AME'!D$37</f>
        <v>0.12575058882882739</v>
      </c>
      <c r="F6" s="16">
        <f>'Variables AME'!E40/'Variables AME'!E$37</f>
        <v>0.1361443874781027</v>
      </c>
      <c r="G6" s="16">
        <f>'Variables AME'!F40/'Variables AME'!F$37</f>
        <v>0.14692642393777949</v>
      </c>
      <c r="H6" s="16">
        <f>'Variables AME'!G40/'Variables AME'!G$37</f>
        <v>0.1575452567273681</v>
      </c>
      <c r="I6" s="16">
        <f>'Variables AME'!H40/'Variables AME'!H$37</f>
        <v>0.16640967943559018</v>
      </c>
      <c r="J6" s="16">
        <f>'Variables AME'!I40/'Variables AME'!I$37</f>
        <v>0.17521672013308737</v>
      </c>
      <c r="K6" s="16">
        <f>'Variables AME'!J40/'Variables AME'!J$37</f>
        <v>0.18474197980896506</v>
      </c>
      <c r="L6" s="16">
        <f>'Variables AME'!K40/'Variables AME'!K$37</f>
        <v>0.19514396884832105</v>
      </c>
      <c r="M6" s="16">
        <f>'Variables AME'!L40/'Variables AME'!L$37</f>
        <v>0.20525545310713741</v>
      </c>
      <c r="N6" s="16">
        <f>'Variables AME'!M40/'Variables AME'!M$37</f>
        <v>0.21407455403101536</v>
      </c>
      <c r="O6" s="16">
        <f>'Variables AME'!N40/'Variables AME'!N$37</f>
        <v>0.22095884896704635</v>
      </c>
      <c r="P6" s="16">
        <f>'Variables AME'!O40/'Variables AME'!O$37</f>
        <v>0.22700630616239248</v>
      </c>
      <c r="Q6" s="16">
        <f>'Variables AME'!P40/'Variables AME'!P$37</f>
        <v>0.23328456315025808</v>
      </c>
      <c r="R6" s="16">
        <f>'Variables AME'!Q40/'Variables AME'!Q$37</f>
        <v>0.24144018399054767</v>
      </c>
      <c r="S6" s="16">
        <f>'Variables AME'!R40/'Variables AME'!R$37</f>
        <v>0.2495494924540595</v>
      </c>
      <c r="T6" s="16">
        <f>'Variables AME'!S40/'Variables AME'!S$37</f>
        <v>0.2583786422456209</v>
      </c>
      <c r="U6" s="16">
        <f>'Variables AME'!T40/'Variables AME'!T$37</f>
        <v>0.26649911301820323</v>
      </c>
      <c r="V6" s="16">
        <f>'Variables AME'!U40/'Variables AME'!U$37</f>
        <v>0.27485099448986255</v>
      </c>
      <c r="W6" s="16">
        <f>'Variables AME'!V40/'Variables AME'!V$37</f>
        <v>0.28253144347779391</v>
      </c>
      <c r="X6" s="16">
        <f>'Variables AME'!W40/'Variables AME'!W$37</f>
        <v>0.2901961274005006</v>
      </c>
      <c r="Y6" s="16">
        <f>'Variables AME'!X40/'Variables AME'!X$37</f>
        <v>0.29690874373080928</v>
      </c>
      <c r="Z6" s="16">
        <f>'Variables AME'!Y40/'Variables AME'!Y$37</f>
        <v>0.30322403777698809</v>
      </c>
      <c r="AA6" s="16">
        <f>'Variables AME'!Z40/'Variables AME'!Z$37</f>
        <v>0.30894049543924729</v>
      </c>
      <c r="AB6" s="16">
        <f>'Variables AME'!AA40/'Variables AME'!AA$37</f>
        <v>0.31415029015497264</v>
      </c>
      <c r="AC6" s="16">
        <f>'Variables AME'!AB40/'Variables AME'!AB$37</f>
        <v>0.31891751552035652</v>
      </c>
      <c r="AD6" s="16">
        <f>'Variables AME'!AC40/'Variables AME'!AC$37</f>
        <v>0.32329988556988515</v>
      </c>
      <c r="AE6" s="16">
        <f>'Variables AME'!AD40/'Variables AME'!AD$37</f>
        <v>0.32733211753141367</v>
      </c>
      <c r="AF6" s="16">
        <f>'Variables AME'!AE40/'Variables AME'!AE$37</f>
        <v>0.33104814024486173</v>
      </c>
      <c r="AG6" s="16">
        <f>'Variables AME'!AF40/'Variables AME'!AF$37</f>
        <v>0.33447538436015889</v>
      </c>
      <c r="AH6" s="16">
        <f>'Variables AME'!AG40/'Variables AME'!AG$37</f>
        <v>0.3376375351974284</v>
      </c>
      <c r="AI6" s="16">
        <f>'Variables AME'!AH40/'Variables AME'!AH$37</f>
        <v>0.34055275813182628</v>
      </c>
      <c r="AJ6" s="16">
        <f>'Variables AME'!AI40/'Variables AME'!AI$37</f>
        <v>0.34323928611250171</v>
      </c>
      <c r="AK6" s="16">
        <f>'Variables AME'!AJ40/'Variables AME'!AJ$37</f>
        <v>0.3457069370246077</v>
      </c>
      <c r="AL6" s="16">
        <f>'Variables AME'!AK40/'Variables AME'!AK$37</f>
        <v>0.34795818341058149</v>
      </c>
      <c r="AM6" s="16">
        <f>'Variables AME'!AL40/'Variables AME'!AL$37</f>
        <v>0.34999439462008008</v>
      </c>
      <c r="AN6" s="16">
        <f>'Variables AME'!AM40/'Variables AME'!AM$37</f>
        <v>0.35182958831497196</v>
      </c>
      <c r="AO6" s="16">
        <f>'Variables AME'!AN40/'Variables AME'!AN$37</f>
        <v>0.35350058257127293</v>
      </c>
      <c r="AP6" s="16">
        <f>'Variables AME'!AO40/'Variables AME'!AO$37</f>
        <v>0.35501744367473842</v>
      </c>
      <c r="AQ6" s="16">
        <f>'Variables AME'!AP40/'Variables AME'!AP$37</f>
        <v>0.35637488785285143</v>
      </c>
      <c r="AR6" s="16">
        <f>'Variables AME'!AQ40/'Variables AME'!AQ$37</f>
        <v>0.35756909865011777</v>
      </c>
      <c r="AS6" s="16">
        <f>'Variables AME'!AR40/'Variables AME'!AR$37</f>
        <v>0.35859465249988459</v>
      </c>
      <c r="AT6" s="16">
        <f>'Variables AME'!AS40/'Variables AME'!AS$37</f>
        <v>0.35944785295757908</v>
      </c>
      <c r="AU6" s="16">
        <f>'Variables AME'!AT40/'Variables AME'!AT$37</f>
        <v>0.36012348091620222</v>
      </c>
      <c r="AV6" s="16">
        <f>'Variables AME'!AU40/'Variables AME'!AU$37</f>
        <v>0.36061661899215236</v>
      </c>
      <c r="AW6" s="16">
        <f>'Variables AME'!AV40/'Variables AME'!AV$37</f>
        <v>0.36092274388797785</v>
      </c>
    </row>
    <row r="7" spans="1:50" x14ac:dyDescent="0.25">
      <c r="B7" t="s">
        <v>75</v>
      </c>
      <c r="C7" s="16">
        <f>'Variables AME'!B41/'Variables AME'!B$37</f>
        <v>0.27637430617113351</v>
      </c>
      <c r="D7" s="16">
        <f>'Variables AME'!C41/'Variables AME'!C$37</f>
        <v>0.27637430617113345</v>
      </c>
      <c r="E7" s="16">
        <f>'Variables AME'!D41/'Variables AME'!D$37</f>
        <v>0.27637430617113368</v>
      </c>
      <c r="F7" s="16">
        <f>'Variables AME'!E41/'Variables AME'!E$37</f>
        <v>0.28130677683018945</v>
      </c>
      <c r="G7" s="16">
        <f>'Variables AME'!F41/'Variables AME'!F$37</f>
        <v>0.28600091770859043</v>
      </c>
      <c r="H7" s="16">
        <f>'Variables AME'!G41/'Variables AME'!G$37</f>
        <v>0.29065195775309882</v>
      </c>
      <c r="I7" s="16">
        <f>'Variables AME'!H41/'Variables AME'!H$37</f>
        <v>0.29435387506071459</v>
      </c>
      <c r="J7" s="16">
        <f>'Variables AME'!I41/'Variables AME'!I$37</f>
        <v>0.29805692998619543</v>
      </c>
      <c r="K7" s="16">
        <f>'Variables AME'!J41/'Variables AME'!J$37</f>
        <v>0.3022823732825804</v>
      </c>
      <c r="L7" s="16">
        <f>'Variables AME'!K41/'Variables AME'!K$37</f>
        <v>0.30687414703656646</v>
      </c>
      <c r="M7" s="16">
        <f>'Variables AME'!L41/'Variables AME'!L$37</f>
        <v>0.3109784036917223</v>
      </c>
      <c r="N7" s="16">
        <f>'Variables AME'!M41/'Variables AME'!M$37</f>
        <v>0.31400616049509295</v>
      </c>
      <c r="O7" s="16">
        <f>'Variables AME'!N41/'Variables AME'!N$37</f>
        <v>0.31595936069873909</v>
      </c>
      <c r="P7" s="16">
        <f>'Variables AME'!O41/'Variables AME'!O$37</f>
        <v>0.31651156839769212</v>
      </c>
      <c r="Q7" s="16">
        <f>'Variables AME'!P41/'Variables AME'!P$37</f>
        <v>0.31673536629647986</v>
      </c>
      <c r="R7" s="16">
        <f>'Variables AME'!Q41/'Variables AME'!Q$37</f>
        <v>0.31649499591075964</v>
      </c>
      <c r="S7" s="16">
        <f>'Variables AME'!R41/'Variables AME'!R$37</f>
        <v>0.31588906897033314</v>
      </c>
      <c r="T7" s="16">
        <f>'Variables AME'!S41/'Variables AME'!S$37</f>
        <v>0.31461760403781147</v>
      </c>
      <c r="U7" s="16">
        <f>'Variables AME'!T41/'Variables AME'!T$37</f>
        <v>0.31302787246529723</v>
      </c>
      <c r="V7" s="16">
        <f>'Variables AME'!U41/'Variables AME'!U$37</f>
        <v>0.31105824275442384</v>
      </c>
      <c r="W7" s="16">
        <f>'Variables AME'!V41/'Variables AME'!V$37</f>
        <v>0.30925876222694471</v>
      </c>
      <c r="X7" s="16">
        <f>'Variables AME'!W41/'Variables AME'!W$37</f>
        <v>0.30732194150228015</v>
      </c>
      <c r="Y7" s="16">
        <f>'Variables AME'!X41/'Variables AME'!X$37</f>
        <v>0.3060567526079207</v>
      </c>
      <c r="Z7" s="16">
        <f>'Variables AME'!Y41/'Variables AME'!Y$37</f>
        <v>0.30501380201172157</v>
      </c>
      <c r="AA7" s="16">
        <f>'Variables AME'!Z41/'Variables AME'!Z$37</f>
        <v>0.30387262155345718</v>
      </c>
      <c r="AB7" s="16">
        <f>'Variables AME'!AA41/'Variables AME'!AA$37</f>
        <v>0.30250189069392158</v>
      </c>
      <c r="AC7" s="16">
        <f>'Variables AME'!AB41/'Variables AME'!AB$37</f>
        <v>0.30084543379972772</v>
      </c>
      <c r="AD7" s="16">
        <f>'Variables AME'!AC41/'Variables AME'!AC$37</f>
        <v>0.29893758642605411</v>
      </c>
      <c r="AE7" s="16">
        <f>'Variables AME'!AD41/'Variables AME'!AD$37</f>
        <v>0.29678163967957472</v>
      </c>
      <c r="AF7" s="16">
        <f>'Variables AME'!AE41/'Variables AME'!AE$37</f>
        <v>0.29438515315474784</v>
      </c>
      <c r="AG7" s="16">
        <f>'Variables AME'!AF41/'Variables AME'!AF$37</f>
        <v>0.29176226186700782</v>
      </c>
      <c r="AH7" s="16">
        <f>'Variables AME'!AG41/'Variables AME'!AG$37</f>
        <v>0.28894724293333163</v>
      </c>
      <c r="AI7" s="16">
        <f>'Variables AME'!AH41/'Variables AME'!AH$37</f>
        <v>0.28593829230678292</v>
      </c>
      <c r="AJ7" s="16">
        <f>'Variables AME'!AI41/'Variables AME'!AI$37</f>
        <v>0.28274475495084245</v>
      </c>
      <c r="AK7" s="16">
        <f>'Variables AME'!AJ41/'Variables AME'!AJ$37</f>
        <v>0.27937833222018799</v>
      </c>
      <c r="AL7" s="16">
        <f>'Variables AME'!AK41/'Variables AME'!AK$37</f>
        <v>0.27582979854241046</v>
      </c>
      <c r="AM7" s="16">
        <f>'Variables AME'!AL41/'Variables AME'!AL$37</f>
        <v>0.27209258641087786</v>
      </c>
      <c r="AN7" s="16">
        <f>'Variables AME'!AM41/'Variables AME'!AM$37</f>
        <v>0.26815519312093478</v>
      </c>
      <c r="AO7" s="16">
        <f>'Variables AME'!AN41/'Variables AME'!AN$37</f>
        <v>0.2640145413174288</v>
      </c>
      <c r="AP7" s="16">
        <f>'Variables AME'!AO41/'Variables AME'!AO$37</f>
        <v>0.25967293691898119</v>
      </c>
      <c r="AQ7" s="16">
        <f>'Variables AME'!AP41/'Variables AME'!AP$37</f>
        <v>0.25513343666430988</v>
      </c>
      <c r="AR7" s="16">
        <f>'Variables AME'!AQ41/'Variables AME'!AQ$37</f>
        <v>0.25040472153728566</v>
      </c>
      <c r="AS7" s="16">
        <f>'Variables AME'!AR41/'Variables AME'!AR$37</f>
        <v>0.24549722011304279</v>
      </c>
      <c r="AT7" s="16">
        <f>'Variables AME'!AS41/'Variables AME'!AS$37</f>
        <v>0.24041751491981159</v>
      </c>
      <c r="AU7" s="16">
        <f>'Variables AME'!AT41/'Variables AME'!AT$37</f>
        <v>0.2351811413725792</v>
      </c>
      <c r="AV7" s="16">
        <f>'Variables AME'!AU41/'Variables AME'!AU$37</f>
        <v>0.22980910868422139</v>
      </c>
      <c r="AW7" s="16">
        <f>'Variables AME'!AV41/'Variables AME'!AV$37</f>
        <v>0.2247262798949459</v>
      </c>
    </row>
    <row r="8" spans="1:50" x14ac:dyDescent="0.25">
      <c r="B8" t="s">
        <v>76</v>
      </c>
      <c r="C8" s="16">
        <f>'Variables AME'!B42/'Variables AME'!B$37</f>
        <v>0.32873347328240649</v>
      </c>
      <c r="D8" s="16">
        <f>'Variables AME'!C42/'Variables AME'!C$37</f>
        <v>0.32873347328240687</v>
      </c>
      <c r="E8" s="16">
        <f>'Variables AME'!D42/'Variables AME'!D$37</f>
        <v>0.32873347328240671</v>
      </c>
      <c r="F8" s="16">
        <f>'Variables AME'!E42/'Variables AME'!E$37</f>
        <v>0.31986915904156704</v>
      </c>
      <c r="G8" s="16">
        <f>'Variables AME'!F42/'Variables AME'!F$37</f>
        <v>0.31024119815829193</v>
      </c>
      <c r="H8" s="16">
        <f>'Variables AME'!G42/'Variables AME'!G$37</f>
        <v>0.3007238911977993</v>
      </c>
      <c r="I8" s="16">
        <f>'Variables AME'!H42/'Variables AME'!H$37</f>
        <v>0.29304431174671697</v>
      </c>
      <c r="J8" s="16">
        <f>'Variables AME'!I42/'Variables AME'!I$37</f>
        <v>0.28544233845745592</v>
      </c>
      <c r="K8" s="16">
        <f>'Variables AME'!J42/'Variables AME'!J$37</f>
        <v>0.27707204376797084</v>
      </c>
      <c r="L8" s="16">
        <f>'Variables AME'!K42/'Variables AME'!K$37</f>
        <v>0.26786359385658076</v>
      </c>
      <c r="M8" s="16">
        <f>'Variables AME'!L42/'Variables AME'!L$37</f>
        <v>0.25887092095156539</v>
      </c>
      <c r="N8" s="16">
        <f>'Variables AME'!M42/'Variables AME'!M$37</f>
        <v>0.25108520564141285</v>
      </c>
      <c r="O8" s="16">
        <f>'Variables AME'!N42/'Variables AME'!N$37</f>
        <v>0.24511245814971419</v>
      </c>
      <c r="P8" s="16">
        <f>'Variables AME'!O42/'Variables AME'!O$37</f>
        <v>0.23974782649683138</v>
      </c>
      <c r="Q8" s="16">
        <f>'Variables AME'!P42/'Variables AME'!P$37</f>
        <v>0.23373398869766923</v>
      </c>
      <c r="R8" s="16">
        <f>'Variables AME'!Q42/'Variables AME'!Q$37</f>
        <v>0.22540659626365039</v>
      </c>
      <c r="S8" s="16">
        <f>'Variables AME'!R42/'Variables AME'!R$37</f>
        <v>0.21658450215050223</v>
      </c>
      <c r="T8" s="16">
        <f>'Variables AME'!S42/'Variables AME'!S$37</f>
        <v>0.20692735901542922</v>
      </c>
      <c r="U8" s="16">
        <f>'Variables AME'!T42/'Variables AME'!T$37</f>
        <v>0.19749945194989588</v>
      </c>
      <c r="V8" s="16">
        <f>'Variables AME'!U42/'Variables AME'!U$37</f>
        <v>0.1877630588675126</v>
      </c>
      <c r="W8" s="16">
        <f>'Variables AME'!V42/'Variables AME'!V$37</f>
        <v>0.17881333415727521</v>
      </c>
      <c r="X8" s="16">
        <f>'Variables AME'!W42/'Variables AME'!W$37</f>
        <v>0.17033646375766931</v>
      </c>
      <c r="Y8" s="16">
        <f>'Variables AME'!X42/'Variables AME'!X$37</f>
        <v>0.16314287239378425</v>
      </c>
      <c r="Z8" s="16">
        <f>'Variables AME'!Y42/'Variables AME'!Y$37</f>
        <v>0.15704816331977003</v>
      </c>
      <c r="AA8" s="16">
        <f>'Variables AME'!Z42/'Variables AME'!Z$37</f>
        <v>0.15154718227819802</v>
      </c>
      <c r="AB8" s="16">
        <f>'Variables AME'!AA42/'Variables AME'!AA$37</f>
        <v>0.14650286995519235</v>
      </c>
      <c r="AC8" s="16">
        <f>'Variables AME'!AB42/'Variables AME'!AB$37</f>
        <v>0.14182651366013266</v>
      </c>
      <c r="AD8" s="16">
        <f>'Variables AME'!AC42/'Variables AME'!AC$37</f>
        <v>0.13742343005913144</v>
      </c>
      <c r="AE8" s="16">
        <f>'Variables AME'!AD42/'Variables AME'!AD$37</f>
        <v>0.13326348346959105</v>
      </c>
      <c r="AF8" s="16">
        <f>'Variables AME'!AE42/'Variables AME'!AE$37</f>
        <v>0.12931200282685398</v>
      </c>
      <c r="AG8" s="16">
        <f>'Variables AME'!AF42/'Variables AME'!AF$37</f>
        <v>0.12554224041130441</v>
      </c>
      <c r="AH8" s="16">
        <f>'Variables AME'!AG42/'Variables AME'!AG$37</f>
        <v>0.12192817419055139</v>
      </c>
      <c r="AI8" s="16">
        <f>'Variables AME'!AH42/'Variables AME'!AH$37</f>
        <v>0.11846624899146793</v>
      </c>
      <c r="AJ8" s="16">
        <f>'Variables AME'!AI42/'Variables AME'!AI$37</f>
        <v>0.11514658313730405</v>
      </c>
      <c r="AK8" s="16">
        <f>'Variables AME'!AJ42/'Variables AME'!AJ$37</f>
        <v>0.11194716163367084</v>
      </c>
      <c r="AL8" s="16">
        <f>'Variables AME'!AK42/'Variables AME'!AK$37</f>
        <v>0.10886070730242058</v>
      </c>
      <c r="AM8" s="16">
        <f>'Variables AME'!AL42/'Variables AME'!AL$37</f>
        <v>0.10588389325862005</v>
      </c>
      <c r="AN8" s="16">
        <f>'Variables AME'!AM42/'Variables AME'!AM$37</f>
        <v>0.1030154331654175</v>
      </c>
      <c r="AO8" s="16">
        <f>'Variables AME'!AN42/'Variables AME'!AN$37</f>
        <v>0.10022397609235686</v>
      </c>
      <c r="AP8" s="16">
        <f>'Variables AME'!AO42/'Variables AME'!AO$37</f>
        <v>9.7493955275592487E-2</v>
      </c>
      <c r="AQ8" s="16">
        <f>'Variables AME'!AP42/'Variables AME'!AP$37</f>
        <v>9.4811383222958484E-2</v>
      </c>
      <c r="AR8" s="16">
        <f>'Variables AME'!AQ42/'Variables AME'!AQ$37</f>
        <v>9.2180784751689906E-2</v>
      </c>
      <c r="AS8" s="16">
        <f>'Variables AME'!AR42/'Variables AME'!AR$37</f>
        <v>8.9598915556970332E-2</v>
      </c>
      <c r="AT8" s="16">
        <f>'Variables AME'!AS42/'Variables AME'!AS$37</f>
        <v>8.7055758363312169E-2</v>
      </c>
      <c r="AU8" s="16">
        <f>'Variables AME'!AT42/'Variables AME'!AT$37</f>
        <v>8.4552625893769176E-2</v>
      </c>
      <c r="AV8" s="16">
        <f>'Variables AME'!AU42/'Variables AME'!AU$37</f>
        <v>8.20913705121422E-2</v>
      </c>
      <c r="AW8" s="16">
        <f>'Variables AME'!AV42/'Variables AME'!AV$37</f>
        <v>7.9674869383641961E-2</v>
      </c>
    </row>
    <row r="9" spans="1:50" x14ac:dyDescent="0.25">
      <c r="B9" t="s">
        <v>77</v>
      </c>
      <c r="C9" s="16">
        <f>'Variables AME'!B43/'Variables AME'!B$37</f>
        <v>0.17222130679137473</v>
      </c>
      <c r="D9" s="16">
        <f>'Variables AME'!C43/'Variables AME'!C$37</f>
        <v>0.17222130679137462</v>
      </c>
      <c r="E9" s="16">
        <f>'Variables AME'!D43/'Variables AME'!D$37</f>
        <v>0.1722213067913749</v>
      </c>
      <c r="F9" s="16">
        <f>'Variables AME'!E43/'Variables AME'!E$37</f>
        <v>0.16789436562073465</v>
      </c>
      <c r="G9" s="16">
        <f>'Variables AME'!F43/'Variables AME'!F$37</f>
        <v>0.16298851315075771</v>
      </c>
      <c r="H9" s="16">
        <f>'Variables AME'!G43/'Variables AME'!G$37</f>
        <v>0.15804716366952457</v>
      </c>
      <c r="I9" s="16">
        <f>'Variables AME'!H43/'Variables AME'!H$37</f>
        <v>0.15414395685181417</v>
      </c>
      <c r="J9" s="16">
        <f>'Variables AME'!I43/'Variables AME'!I$37</f>
        <v>0.15024042944402985</v>
      </c>
      <c r="K9" s="16">
        <f>'Variables AME'!J43/'Variables AME'!J$37</f>
        <v>0.14574065036435011</v>
      </c>
      <c r="L9" s="16">
        <f>'Variables AME'!K43/'Variables AME'!K$37</f>
        <v>0.14068513386942369</v>
      </c>
      <c r="M9" s="16">
        <f>'Variables AME'!L43/'Variables AME'!L$37</f>
        <v>0.13574905593761558</v>
      </c>
      <c r="N9" s="16">
        <f>'Variables AME'!M43/'Variables AME'!M$37</f>
        <v>0.13156743022843204</v>
      </c>
      <c r="O9" s="16">
        <f>'Variables AME'!N43/'Variables AME'!N$37</f>
        <v>0.12851866239812562</v>
      </c>
      <c r="P9" s="16">
        <f>'Variables AME'!O43/'Variables AME'!O$37</f>
        <v>0.12594461963974055</v>
      </c>
      <c r="Q9" s="16">
        <f>'Variables AME'!P43/'Variables AME'!P$37</f>
        <v>0.1229560377553604</v>
      </c>
      <c r="R9" s="16">
        <f>'Variables AME'!Q43/'Variables AME'!Q$37</f>
        <v>0.1186341714435936</v>
      </c>
      <c r="S9" s="16">
        <f>'Variables AME'!R43/'Variables AME'!R$37</f>
        <v>0.11394611935706261</v>
      </c>
      <c r="T9" s="16">
        <f>'Variables AME'!S43/'Variables AME'!S$37</f>
        <v>0.10884899020273545</v>
      </c>
      <c r="U9" s="16">
        <f>'Variables AME'!T43/'Variables AME'!T$37</f>
        <v>0.10378881823198469</v>
      </c>
      <c r="V9" s="16">
        <f>'Variables AME'!U43/'Variables AME'!U$37</f>
        <v>9.8598670697064433E-2</v>
      </c>
      <c r="W9" s="16">
        <f>'Variables AME'!V43/'Variables AME'!V$37</f>
        <v>9.3809610777175381E-2</v>
      </c>
      <c r="X9" s="16">
        <f>'Variables AME'!W43/'Variables AME'!W$37</f>
        <v>8.9275472807662029E-2</v>
      </c>
      <c r="Y9" s="16">
        <f>'Variables AME'!X43/'Variables AME'!X$37</f>
        <v>8.5395443131178306E-2</v>
      </c>
      <c r="Z9" s="16">
        <f>'Variables AME'!Y43/'Variables AME'!Y$37</f>
        <v>8.2080293243697769E-2</v>
      </c>
      <c r="AA9" s="16">
        <f>'Variables AME'!Z43/'Variables AME'!Z$37</f>
        <v>7.9102810156967018E-2</v>
      </c>
      <c r="AB9" s="16">
        <f>'Variables AME'!AA43/'Variables AME'!AA$37</f>
        <v>7.6391413713437273E-2</v>
      </c>
      <c r="AC9" s="16">
        <f>'Variables AME'!AB43/'Variables AME'!AB$37</f>
        <v>7.3896898452128768E-2</v>
      </c>
      <c r="AD9" s="16">
        <f>'Variables AME'!AC43/'Variables AME'!AC$37</f>
        <v>7.1565800206939381E-2</v>
      </c>
      <c r="AE9" s="16">
        <f>'Variables AME'!AD43/'Variables AME'!AD$37</f>
        <v>6.9378152882109412E-2</v>
      </c>
      <c r="AF9" s="16">
        <f>'Variables AME'!AE43/'Variables AME'!AE$37</f>
        <v>6.7311735594671837E-2</v>
      </c>
      <c r="AG9" s="16">
        <f>'Variables AME'!AF43/'Variables AME'!AF$37</f>
        <v>6.5349195061832815E-2</v>
      </c>
      <c r="AH9" s="16">
        <f>'Variables AME'!AG43/'Variables AME'!AG$37</f>
        <v>6.3474097646310415E-2</v>
      </c>
      <c r="AI9" s="16">
        <f>'Variables AME'!AH43/'Variables AME'!AH$37</f>
        <v>6.1682351040905893E-2</v>
      </c>
      <c r="AJ9" s="16">
        <f>'Variables AME'!AI43/'Variables AME'!AI$37</f>
        <v>5.9966867554809698E-2</v>
      </c>
      <c r="AK9" s="16">
        <f>'Variables AME'!AJ43/'Variables AME'!AJ$37</f>
        <v>5.8315228354058453E-2</v>
      </c>
      <c r="AL9" s="16">
        <f>'Variables AME'!AK43/'Variables AME'!AK$37</f>
        <v>5.672352827580112E-2</v>
      </c>
      <c r="AM9" s="16">
        <f>'Variables AME'!AL43/'Variables AME'!AL$37</f>
        <v>5.5190089428813573E-2</v>
      </c>
      <c r="AN9" s="16">
        <f>'Variables AME'!AM43/'Variables AME'!AM$37</f>
        <v>5.3712388141337435E-2</v>
      </c>
      <c r="AO9" s="16">
        <f>'Variables AME'!AN43/'Variables AME'!AN$37</f>
        <v>5.2267570366937452E-2</v>
      </c>
      <c r="AP9" s="16">
        <f>'Variables AME'!AO43/'Variables AME'!AO$37</f>
        <v>5.0845197455190463E-2</v>
      </c>
      <c r="AQ9" s="16">
        <f>'Variables AME'!AP43/'Variables AME'!AP$37</f>
        <v>4.9437699895231724E-2</v>
      </c>
      <c r="AR9" s="16">
        <f>'Variables AME'!AQ43/'Variables AME'!AQ$37</f>
        <v>4.8047880634440307E-2</v>
      </c>
      <c r="AS9" s="16">
        <f>'Variables AME'!AR43/'Variables AME'!AR$37</f>
        <v>4.6674265014249192E-2</v>
      </c>
      <c r="AT9" s="16">
        <f>'Variables AME'!AS43/'Variables AME'!AS$37</f>
        <v>4.531093857897122E-2</v>
      </c>
      <c r="AU9" s="16">
        <f>'Variables AME'!AT43/'Variables AME'!AT$37</f>
        <v>4.3958932634219725E-2</v>
      </c>
      <c r="AV9" s="16">
        <f>'Variables AME'!AU43/'Variables AME'!AU$37</f>
        <v>4.2619881292681586E-2</v>
      </c>
      <c r="AW9" s="16">
        <f>'Variables AME'!AV43/'Variables AME'!AV$37</f>
        <v>4.1296171185744378E-2</v>
      </c>
    </row>
    <row r="10" spans="1:50" x14ac:dyDescent="0.25">
      <c r="B10" t="s">
        <v>78</v>
      </c>
      <c r="C10" s="16">
        <f>'Variables AME'!B44/'Variables AME'!B$37</f>
        <v>7.8930367289473571E-2</v>
      </c>
      <c r="D10" s="16">
        <f>'Variables AME'!C44/'Variables AME'!C$37</f>
        <v>7.8930367289473502E-2</v>
      </c>
      <c r="E10" s="16">
        <f>'Variables AME'!D44/'Variables AME'!D$37</f>
        <v>7.893036728947378E-2</v>
      </c>
      <c r="F10" s="16">
        <f>'Variables AME'!E44/'Variables AME'!E$37</f>
        <v>7.4466101932768397E-2</v>
      </c>
      <c r="G10" s="16">
        <f>'Variables AME'!F44/'Variables AME'!F$37</f>
        <v>7.0021191446557343E-2</v>
      </c>
      <c r="H10" s="16">
        <f>'Variables AME'!G44/'Variables AME'!G$37</f>
        <v>6.5763060613469926E-2</v>
      </c>
      <c r="I10" s="16">
        <f>'Variables AME'!H44/'Variables AME'!H$37</f>
        <v>6.2146499486657188E-2</v>
      </c>
      <c r="J10" s="16">
        <f>'Variables AME'!I44/'Variables AME'!I$37</f>
        <v>5.870986938911698E-2</v>
      </c>
      <c r="K10" s="16">
        <f>'Variables AME'!J44/'Variables AME'!J$37</f>
        <v>5.5212144955158637E-2</v>
      </c>
      <c r="L10" s="16">
        <f>'Variables AME'!K44/'Variables AME'!K$37</f>
        <v>5.1633798033898101E-2</v>
      </c>
      <c r="M10" s="16">
        <f>'Variables AME'!L44/'Variables AME'!L$37</f>
        <v>4.8273331241384929E-2</v>
      </c>
      <c r="N10" s="16">
        <f>'Variables AME'!M44/'Variables AME'!M$37</f>
        <v>4.5356595172638015E-2</v>
      </c>
      <c r="O10" s="16">
        <f>'Variables AME'!N44/'Variables AME'!N$37</f>
        <v>4.2982015189978712E-2</v>
      </c>
      <c r="P10" s="16">
        <f>'Variables AME'!O44/'Variables AME'!O$37</f>
        <v>4.0861156985385512E-2</v>
      </c>
      <c r="Q10" s="16">
        <f>'Variables AME'!P44/'Variables AME'!P$37</f>
        <v>3.8704568445258464E-2</v>
      </c>
      <c r="R10" s="16">
        <f>'Variables AME'!Q44/'Variables AME'!Q$37</f>
        <v>3.616681547406983E-2</v>
      </c>
      <c r="S10" s="16">
        <f>'Variables AME'!R44/'Variables AME'!R$37</f>
        <v>3.3630799683767927E-2</v>
      </c>
      <c r="T10" s="16">
        <f>'Variables AME'!S44/'Variables AME'!S$37</f>
        <v>3.1053768076108774E-2</v>
      </c>
      <c r="U10" s="16">
        <f>'Variables AME'!T44/'Variables AME'!T$37</f>
        <v>2.8636884427852203E-2</v>
      </c>
      <c r="V10" s="16">
        <f>'Variables AME'!U44/'Variables AME'!U$37</f>
        <v>2.628918590247371E-2</v>
      </c>
      <c r="W10" s="16">
        <f>'Variables AME'!V44/'Variables AME'!V$37</f>
        <v>2.4178979909218738E-2</v>
      </c>
      <c r="X10" s="16">
        <f>'Variables AME'!W44/'Variables AME'!W$37</f>
        <v>2.2225305354194501E-2</v>
      </c>
      <c r="Y10" s="16">
        <f>'Variables AME'!X44/'Variables AME'!X$37</f>
        <v>2.0554647334628671E-2</v>
      </c>
      <c r="Z10" s="16">
        <f>'Variables AME'!Y44/'Variables AME'!Y$37</f>
        <v>1.9091534558834458E-2</v>
      </c>
      <c r="AA10" s="16">
        <f>'Variables AME'!Z44/'Variables AME'!Z$37</f>
        <v>1.7786349226425947E-2</v>
      </c>
      <c r="AB10" s="16">
        <f>'Variables AME'!AA44/'Variables AME'!AA$37</f>
        <v>1.6609083589074231E-2</v>
      </c>
      <c r="AC10" s="16">
        <f>'Variables AME'!AB44/'Variables AME'!AB$37</f>
        <v>1.5538866726269527E-2</v>
      </c>
      <c r="AD10" s="16">
        <f>'Variables AME'!AC44/'Variables AME'!AC$37</f>
        <v>1.4556647551981656E-2</v>
      </c>
      <c r="AE10" s="16">
        <f>'Variables AME'!AD44/'Variables AME'!AD$37</f>
        <v>1.3652200540261301E-2</v>
      </c>
      <c r="AF10" s="16">
        <f>'Variables AME'!AE44/'Variables AME'!AE$37</f>
        <v>1.2815454553252538E-2</v>
      </c>
      <c r="AG10" s="16">
        <f>'Variables AME'!AF44/'Variables AME'!AF$37</f>
        <v>1.203838727260944E-2</v>
      </c>
      <c r="AH10" s="16">
        <f>'Variables AME'!AG44/'Variables AME'!AG$37</f>
        <v>1.1314262618812959E-2</v>
      </c>
      <c r="AI10" s="16">
        <f>'Variables AME'!AH44/'Variables AME'!AH$37</f>
        <v>1.0638958557530595E-2</v>
      </c>
      <c r="AJ10" s="16">
        <f>'Variables AME'!AI44/'Variables AME'!AI$37</f>
        <v>1.0008013767018169E-2</v>
      </c>
      <c r="AK10" s="16">
        <f>'Variables AME'!AJ44/'Variables AME'!AJ$37</f>
        <v>9.4167108895370222E-3</v>
      </c>
      <c r="AL10" s="16">
        <f>'Variables AME'!AK44/'Variables AME'!AK$37</f>
        <v>8.8621827082972122E-3</v>
      </c>
      <c r="AM10" s="16">
        <f>'Variables AME'!AL44/'Variables AME'!AL$37</f>
        <v>8.3421248204642636E-3</v>
      </c>
      <c r="AN10" s="16">
        <f>'Variables AME'!AM44/'Variables AME'!AM$37</f>
        <v>7.854198187771215E-3</v>
      </c>
      <c r="AO10" s="16">
        <f>'Variables AME'!AN44/'Variables AME'!AN$37</f>
        <v>7.3932782880762405E-3</v>
      </c>
      <c r="AP10" s="16">
        <f>'Variables AME'!AO44/'Variables AME'!AO$37</f>
        <v>6.9566323841434184E-3</v>
      </c>
      <c r="AQ10" s="16">
        <f>'Variables AME'!AP44/'Variables AME'!AP$37</f>
        <v>6.5421064901735847E-3</v>
      </c>
      <c r="AR10" s="16">
        <f>'Variables AME'!AQ44/'Variables AME'!AQ$37</f>
        <v>6.1490655149231558E-3</v>
      </c>
      <c r="AS10" s="16">
        <f>'Variables AME'!AR44/'Variables AME'!AR$37</f>
        <v>5.7763488382052393E-3</v>
      </c>
      <c r="AT10" s="16">
        <f>'Variables AME'!AS44/'Variables AME'!AS$37</f>
        <v>5.4223231112181941E-3</v>
      </c>
      <c r="AU10" s="16">
        <f>'Variables AME'!AT44/'Variables AME'!AT$37</f>
        <v>5.0862685694264458E-3</v>
      </c>
      <c r="AV10" s="16">
        <f>'Variables AME'!AU44/'Variables AME'!AU$37</f>
        <v>4.7675484676054499E-3</v>
      </c>
      <c r="AW10" s="16">
        <f>'Variables AME'!AV44/'Variables AME'!AV$37</f>
        <v>4.4656292454312106E-3</v>
      </c>
    </row>
    <row r="11" spans="1:50" x14ac:dyDescent="0.25">
      <c r="B11" t="s">
        <v>79</v>
      </c>
      <c r="C11" s="16">
        <f>C4+C5</f>
        <v>1.7989957636783523E-2</v>
      </c>
      <c r="D11" s="16">
        <f t="shared" ref="D11:AW11" si="0">D4+D5</f>
        <v>1.7989957636783519E-2</v>
      </c>
      <c r="E11" s="16">
        <f t="shared" si="0"/>
        <v>1.7989957636783526E-2</v>
      </c>
      <c r="F11" s="16">
        <f t="shared" si="0"/>
        <v>2.0319209058585714E-2</v>
      </c>
      <c r="G11" s="16">
        <f t="shared" si="0"/>
        <v>2.3821755657386753E-2</v>
      </c>
      <c r="H11" s="16">
        <f t="shared" si="0"/>
        <v>2.7268669939454804E-2</v>
      </c>
      <c r="I11" s="16">
        <f t="shared" si="0"/>
        <v>2.9901677277712702E-2</v>
      </c>
      <c r="J11" s="16">
        <f t="shared" si="0"/>
        <v>3.2333712732653799E-2</v>
      </c>
      <c r="K11" s="16">
        <f t="shared" si="0"/>
        <v>3.4950807679491519E-2</v>
      </c>
      <c r="L11" s="16">
        <f t="shared" si="0"/>
        <v>3.7799358285187296E-2</v>
      </c>
      <c r="M11" s="16">
        <f t="shared" si="0"/>
        <v>4.087283513603461E-2</v>
      </c>
      <c r="N11" s="16">
        <f t="shared" si="0"/>
        <v>4.3910054419974469E-2</v>
      </c>
      <c r="O11" s="16">
        <f t="shared" si="0"/>
        <v>4.646865455118112E-2</v>
      </c>
      <c r="P11" s="16">
        <f t="shared" si="0"/>
        <v>4.9928522392455391E-2</v>
      </c>
      <c r="Q11" s="16">
        <f t="shared" si="0"/>
        <v>5.458547548558744E-2</v>
      </c>
      <c r="R11" s="16">
        <f t="shared" si="0"/>
        <v>6.1857237088570126E-2</v>
      </c>
      <c r="S11" s="16">
        <f t="shared" si="0"/>
        <v>7.0400017240138377E-2</v>
      </c>
      <c r="T11" s="16">
        <f t="shared" si="0"/>
        <v>8.0173636525709413E-2</v>
      </c>
      <c r="U11" s="16">
        <f t="shared" si="0"/>
        <v>9.0547859889117954E-2</v>
      </c>
      <c r="V11" s="16">
        <f t="shared" si="0"/>
        <v>0.1014398474423058</v>
      </c>
      <c r="W11" s="16">
        <f t="shared" si="0"/>
        <v>0.11140786947923044</v>
      </c>
      <c r="X11" s="16">
        <f t="shared" si="0"/>
        <v>0.12064468910930359</v>
      </c>
      <c r="Y11" s="16">
        <f t="shared" si="0"/>
        <v>0.12794154084569373</v>
      </c>
      <c r="Z11" s="16">
        <f t="shared" si="0"/>
        <v>0.1335421691828895</v>
      </c>
      <c r="AA11" s="16">
        <f t="shared" si="0"/>
        <v>0.1387505413324133</v>
      </c>
      <c r="AB11" s="16">
        <f t="shared" si="0"/>
        <v>0.14384445190986941</v>
      </c>
      <c r="AC11" s="16">
        <f t="shared" si="0"/>
        <v>0.14897477195241671</v>
      </c>
      <c r="AD11" s="16">
        <f t="shared" si="0"/>
        <v>0.15421665027020617</v>
      </c>
      <c r="AE11" s="16">
        <f t="shared" si="0"/>
        <v>0.15959240588099069</v>
      </c>
      <c r="AF11" s="16">
        <f t="shared" si="0"/>
        <v>0.16512751367658882</v>
      </c>
      <c r="AG11" s="16">
        <f t="shared" si="0"/>
        <v>0.17083253090380796</v>
      </c>
      <c r="AH11" s="16">
        <f t="shared" si="0"/>
        <v>0.17669868762056662</v>
      </c>
      <c r="AI11" s="16">
        <f t="shared" si="0"/>
        <v>0.1827213909839365</v>
      </c>
      <c r="AJ11" s="16">
        <f t="shared" si="0"/>
        <v>0.1888944946350912</v>
      </c>
      <c r="AK11" s="16">
        <f t="shared" si="0"/>
        <v>0.19523562973991554</v>
      </c>
      <c r="AL11" s="16">
        <f t="shared" si="0"/>
        <v>0.20176559976048913</v>
      </c>
      <c r="AM11" s="16">
        <f t="shared" si="0"/>
        <v>0.20849691132202469</v>
      </c>
      <c r="AN11" s="16">
        <f t="shared" si="0"/>
        <v>0.21543319906656275</v>
      </c>
      <c r="AO11" s="16">
        <f t="shared" si="0"/>
        <v>0.22260005140572739</v>
      </c>
      <c r="AP11" s="16">
        <f t="shared" si="0"/>
        <v>0.23001383413700605</v>
      </c>
      <c r="AQ11" s="16">
        <f t="shared" si="0"/>
        <v>0.23770048578592273</v>
      </c>
      <c r="AR11" s="16">
        <f t="shared" si="0"/>
        <v>0.24564844896733412</v>
      </c>
      <c r="AS11" s="16">
        <f t="shared" si="0"/>
        <v>0.25385859801855659</v>
      </c>
      <c r="AT11" s="16">
        <f t="shared" si="0"/>
        <v>0.26234561205165574</v>
      </c>
      <c r="AU11" s="16">
        <f t="shared" si="0"/>
        <v>0.27109755045450923</v>
      </c>
      <c r="AV11" s="16">
        <f t="shared" si="0"/>
        <v>0.2800954718607982</v>
      </c>
      <c r="AW11" s="16">
        <f t="shared" si="0"/>
        <v>0.28931543605806748</v>
      </c>
    </row>
    <row r="12" spans="1:50" x14ac:dyDescent="0.25">
      <c r="A12" s="18"/>
      <c r="B12" t="s">
        <v>80</v>
      </c>
      <c r="C12" s="22">
        <f>C9+C10</f>
        <v>0.25115167408084832</v>
      </c>
      <c r="D12" s="22">
        <f t="shared" ref="D12:AW12" si="1">D9+D10</f>
        <v>0.25115167408084815</v>
      </c>
      <c r="E12" s="22">
        <f t="shared" si="1"/>
        <v>0.25115167408084871</v>
      </c>
      <c r="F12" s="22">
        <f t="shared" si="1"/>
        <v>0.24236046755350305</v>
      </c>
      <c r="G12" s="22">
        <f t="shared" si="1"/>
        <v>0.23300970459731507</v>
      </c>
      <c r="H12" s="22">
        <f t="shared" si="1"/>
        <v>0.22381022428299449</v>
      </c>
      <c r="I12" s="22">
        <f t="shared" si="1"/>
        <v>0.21629045633847135</v>
      </c>
      <c r="J12" s="22">
        <f t="shared" si="1"/>
        <v>0.20895029883314684</v>
      </c>
      <c r="K12" s="22">
        <f t="shared" si="1"/>
        <v>0.20095279531950874</v>
      </c>
      <c r="L12" s="22">
        <f t="shared" si="1"/>
        <v>0.19231893190332178</v>
      </c>
      <c r="M12" s="22">
        <f t="shared" si="1"/>
        <v>0.18402238717900049</v>
      </c>
      <c r="N12" s="22">
        <f t="shared" si="1"/>
        <v>0.17692402540107005</v>
      </c>
      <c r="O12" s="22">
        <f t="shared" si="1"/>
        <v>0.17150067758810433</v>
      </c>
      <c r="P12" s="22">
        <f t="shared" si="1"/>
        <v>0.16680577662512605</v>
      </c>
      <c r="Q12" s="22">
        <f t="shared" si="1"/>
        <v>0.16166060620061887</v>
      </c>
      <c r="R12" s="22">
        <f t="shared" si="1"/>
        <v>0.15480098691766342</v>
      </c>
      <c r="S12" s="22">
        <f t="shared" si="1"/>
        <v>0.14757691904083053</v>
      </c>
      <c r="T12" s="22">
        <f t="shared" si="1"/>
        <v>0.13990275827884421</v>
      </c>
      <c r="U12" s="22">
        <f t="shared" si="1"/>
        <v>0.13242570265983689</v>
      </c>
      <c r="V12" s="22">
        <f t="shared" si="1"/>
        <v>0.12488785659953815</v>
      </c>
      <c r="W12" s="22">
        <f t="shared" si="1"/>
        <v>0.11798859068639411</v>
      </c>
      <c r="X12" s="22">
        <f t="shared" si="1"/>
        <v>0.11150077816185652</v>
      </c>
      <c r="Y12" s="22">
        <f t="shared" si="1"/>
        <v>0.10595009046580697</v>
      </c>
      <c r="Z12" s="22">
        <f t="shared" si="1"/>
        <v>0.10117182780253223</v>
      </c>
      <c r="AA12" s="22">
        <f t="shared" si="1"/>
        <v>9.6889159383392959E-2</v>
      </c>
      <c r="AB12" s="22">
        <f t="shared" si="1"/>
        <v>9.3000497302511503E-2</v>
      </c>
      <c r="AC12" s="22">
        <f t="shared" si="1"/>
        <v>8.9435765178398297E-2</v>
      </c>
      <c r="AD12" s="22">
        <f t="shared" si="1"/>
        <v>8.6122447758921042E-2</v>
      </c>
      <c r="AE12" s="22">
        <f t="shared" si="1"/>
        <v>8.3030353422370709E-2</v>
      </c>
      <c r="AF12" s="22">
        <f t="shared" si="1"/>
        <v>8.0127190147924382E-2</v>
      </c>
      <c r="AG12" s="22">
        <f t="shared" si="1"/>
        <v>7.7387582334442262E-2</v>
      </c>
      <c r="AH12" s="22">
        <f t="shared" si="1"/>
        <v>7.478836026512338E-2</v>
      </c>
      <c r="AI12" s="22">
        <f t="shared" si="1"/>
        <v>7.2321309598436495E-2</v>
      </c>
      <c r="AJ12" s="22">
        <f t="shared" si="1"/>
        <v>6.9974881321827873E-2</v>
      </c>
      <c r="AK12" s="22">
        <f t="shared" si="1"/>
        <v>6.7731939243595468E-2</v>
      </c>
      <c r="AL12" s="22">
        <f t="shared" si="1"/>
        <v>6.5585710984098336E-2</v>
      </c>
      <c r="AM12" s="22">
        <f t="shared" si="1"/>
        <v>6.3532214249277838E-2</v>
      </c>
      <c r="AN12" s="22">
        <f t="shared" si="1"/>
        <v>6.156658632910865E-2</v>
      </c>
      <c r="AO12" s="22">
        <f t="shared" si="1"/>
        <v>5.9660848655013692E-2</v>
      </c>
      <c r="AP12" s="22">
        <f t="shared" si="1"/>
        <v>5.7801829839333879E-2</v>
      </c>
      <c r="AQ12" s="22">
        <f t="shared" si="1"/>
        <v>5.5979806385405312E-2</v>
      </c>
      <c r="AR12" s="22">
        <f t="shared" si="1"/>
        <v>5.4196946149363462E-2</v>
      </c>
      <c r="AS12" s="22">
        <f t="shared" si="1"/>
        <v>5.2450613852454434E-2</v>
      </c>
      <c r="AT12" s="22">
        <f t="shared" si="1"/>
        <v>5.0733261690189414E-2</v>
      </c>
      <c r="AU12" s="22">
        <f t="shared" si="1"/>
        <v>4.9045201203646173E-2</v>
      </c>
      <c r="AV12" s="22">
        <f t="shared" si="1"/>
        <v>4.7387429760287036E-2</v>
      </c>
      <c r="AW12" s="22">
        <f t="shared" si="1"/>
        <v>4.5761800431175587E-2</v>
      </c>
      <c r="AX12" s="18"/>
    </row>
    <row r="13" spans="1:50" x14ac:dyDescent="0.25">
      <c r="A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0" x14ac:dyDescent="0.25">
      <c r="A14" s="18"/>
      <c r="B14" t="s">
        <v>81</v>
      </c>
      <c r="C14" s="23">
        <f>'Variables AME'!B32</f>
        <v>39.525714811669303</v>
      </c>
      <c r="D14" s="23">
        <f>'Variables AME'!C32</f>
        <v>40.160312947925298</v>
      </c>
      <c r="E14" s="23">
        <f>'Variables AME'!D32</f>
        <v>40.805099759999997</v>
      </c>
      <c r="F14" s="23">
        <f>'Variables AME'!E32</f>
        <v>40.514596310000002</v>
      </c>
      <c r="G14" s="23">
        <f>'Variables AME'!F32</f>
        <v>39.92503936</v>
      </c>
      <c r="H14" s="23">
        <f>'Variables AME'!G32</f>
        <v>39.640992429999997</v>
      </c>
      <c r="I14" s="23">
        <f>'Variables AME'!H32</f>
        <v>39.474506849999997</v>
      </c>
      <c r="J14" s="23">
        <f>'Variables AME'!I32</f>
        <v>39.094452490000002</v>
      </c>
      <c r="K14" s="23">
        <f>'Variables AME'!J32</f>
        <v>38.493625280000003</v>
      </c>
      <c r="L14" s="23">
        <f>'Variables AME'!K32</f>
        <v>38.03581664</v>
      </c>
      <c r="M14" s="23">
        <f>'Variables AME'!L32</f>
        <v>37.73533982</v>
      </c>
      <c r="N14" s="23">
        <f>'Variables AME'!M32</f>
        <v>37.652607009999997</v>
      </c>
      <c r="O14" s="23">
        <f>'Variables AME'!N32</f>
        <v>37.760386959999998</v>
      </c>
      <c r="P14" s="23">
        <f>'Variables AME'!O32</f>
        <v>37.592953860000001</v>
      </c>
      <c r="Q14" s="23">
        <f>'Variables AME'!P32</f>
        <v>36.986231760000003</v>
      </c>
      <c r="R14" s="23">
        <f>'Variables AME'!Q32</f>
        <v>36.397311000000002</v>
      </c>
      <c r="S14" s="23">
        <f>'Variables AME'!R32</f>
        <v>35.786796160000002</v>
      </c>
      <c r="T14" s="23">
        <f>'Variables AME'!S32</f>
        <v>35.061982180000001</v>
      </c>
      <c r="U14" s="23">
        <f>'Variables AME'!T32</f>
        <v>34.617854860000001</v>
      </c>
      <c r="V14" s="23">
        <f>'Variables AME'!U32</f>
        <v>34.13524726</v>
      </c>
      <c r="W14" s="23">
        <f>'Variables AME'!V32</f>
        <v>33.697171070000003</v>
      </c>
      <c r="X14" s="23">
        <f>'Variables AME'!W32</f>
        <v>33.283890200000002</v>
      </c>
      <c r="Y14" s="23">
        <f>'Variables AME'!X32</f>
        <v>33.032893059999999</v>
      </c>
      <c r="Z14" s="23">
        <f>'Variables AME'!Y32</f>
        <v>32.872648499999997</v>
      </c>
      <c r="AA14" s="23">
        <f>'Variables AME'!Z32</f>
        <v>32.760612250000001</v>
      </c>
      <c r="AB14" s="23">
        <f>'Variables AME'!AA32</f>
        <v>32.680992629999999</v>
      </c>
      <c r="AC14" s="23">
        <f>'Variables AME'!AB32</f>
        <v>32.618989939999999</v>
      </c>
      <c r="AD14" s="23">
        <f>'Variables AME'!AC32</f>
        <v>32.57548705</v>
      </c>
      <c r="AE14" s="23">
        <f>'Variables AME'!AD32</f>
        <v>32.53733424</v>
      </c>
      <c r="AF14" s="23">
        <f>'Variables AME'!AE32</f>
        <v>32.502371699999998</v>
      </c>
      <c r="AG14" s="23">
        <f>'Variables AME'!AF32</f>
        <v>32.47245461</v>
      </c>
      <c r="AH14" s="23">
        <f>'Variables AME'!AG32</f>
        <v>32.447227509999998</v>
      </c>
      <c r="AI14" s="23">
        <f>'Variables AME'!AH32</f>
        <v>32.414228270000002</v>
      </c>
      <c r="AJ14" s="23">
        <f>'Variables AME'!AI32</f>
        <v>32.380376630000001</v>
      </c>
      <c r="AK14" s="23">
        <f>'Variables AME'!AJ32</f>
        <v>32.347888959999999</v>
      </c>
      <c r="AL14" s="23">
        <f>'Variables AME'!AK32</f>
        <v>32.31267089</v>
      </c>
      <c r="AM14" s="23">
        <f>'Variables AME'!AL32</f>
        <v>32.274110039999997</v>
      </c>
      <c r="AN14" s="23">
        <f>'Variables AME'!AM32</f>
        <v>32.217300219999998</v>
      </c>
      <c r="AO14" s="23">
        <f>'Variables AME'!AN32</f>
        <v>32.14730849</v>
      </c>
      <c r="AP14" s="23">
        <f>'Variables AME'!AO32</f>
        <v>32.059289360000001</v>
      </c>
      <c r="AQ14" s="23">
        <f>'Variables AME'!AP32</f>
        <v>31.953602180000001</v>
      </c>
      <c r="AR14" s="23">
        <f>'Variables AME'!AQ32</f>
        <v>31.829199249999999</v>
      </c>
      <c r="AS14" s="23">
        <f>'Variables AME'!AR32</f>
        <v>31.680330510000001</v>
      </c>
      <c r="AT14" s="23">
        <f>'Variables AME'!AS32</f>
        <v>31.512115770000001</v>
      </c>
      <c r="AU14" s="23">
        <f>'Variables AME'!AT32</f>
        <v>31.322781389999999</v>
      </c>
      <c r="AV14" s="23">
        <f>'Variables AME'!AU32</f>
        <v>31.11413289</v>
      </c>
      <c r="AW14" s="23">
        <f>'Variables AME'!AV32</f>
        <v>30.90463218</v>
      </c>
      <c r="AX14" s="18"/>
    </row>
    <row r="15" spans="1:50" x14ac:dyDescent="0.25">
      <c r="A15" s="18"/>
      <c r="B15" t="s">
        <v>82</v>
      </c>
      <c r="C15" s="23">
        <f>'Variables AME'!B33</f>
        <v>0.35839918454870201</v>
      </c>
      <c r="D15" s="23">
        <f>'Variables AME'!C33</f>
        <v>0.36415339938413299</v>
      </c>
      <c r="E15" s="23">
        <f>'Variables AME'!D33</f>
        <v>0.37</v>
      </c>
      <c r="F15" s="23">
        <f>'Variables AME'!E33</f>
        <v>0.36029239759999998</v>
      </c>
      <c r="G15" s="23">
        <f>'Variables AME'!F33</f>
        <v>0.34979032739999999</v>
      </c>
      <c r="H15" s="23">
        <f>'Variables AME'!G33</f>
        <v>0.33941286040000002</v>
      </c>
      <c r="I15" s="23">
        <f>'Variables AME'!H33</f>
        <v>0.33119722550000003</v>
      </c>
      <c r="J15" s="23">
        <f>'Variables AME'!I33</f>
        <v>0.32316696150000002</v>
      </c>
      <c r="K15" s="23">
        <f>'Variables AME'!J33</f>
        <v>0.31423736019999998</v>
      </c>
      <c r="L15" s="23">
        <f>'Variables AME'!K33</f>
        <v>0.30433911499999999</v>
      </c>
      <c r="M15" s="23">
        <f>'Variables AME'!L33</f>
        <v>0.29476943119999999</v>
      </c>
      <c r="N15" s="23">
        <f>'Variables AME'!M33</f>
        <v>0.28669986040000001</v>
      </c>
      <c r="O15" s="23">
        <f>'Variables AME'!N33</f>
        <v>0.28118860709999999</v>
      </c>
      <c r="P15" s="23">
        <f>'Variables AME'!O33</f>
        <v>0.27646613489999999</v>
      </c>
      <c r="Q15" s="23">
        <f>'Variables AME'!P33</f>
        <v>0.27100066620000002</v>
      </c>
      <c r="R15" s="23">
        <f>'Variables AME'!Q33</f>
        <v>0.2626703581</v>
      </c>
      <c r="S15" s="23">
        <f>'Variables AME'!R33</f>
        <v>0.25363917670000002</v>
      </c>
      <c r="T15" s="23">
        <f>'Variables AME'!S33</f>
        <v>0.24359439050000001</v>
      </c>
      <c r="U15" s="23">
        <f>'Variables AME'!T33</f>
        <v>0.2337033168</v>
      </c>
      <c r="V15" s="23">
        <f>'Variables AME'!U33</f>
        <v>0.22364227049999999</v>
      </c>
      <c r="W15" s="23">
        <f>'Variables AME'!V33</f>
        <v>0.2144403449</v>
      </c>
      <c r="X15" s="23">
        <f>'Variables AME'!W33</f>
        <v>0.2056426817</v>
      </c>
      <c r="Y15" s="23">
        <f>'Variables AME'!X33</f>
        <v>0.1982322262</v>
      </c>
      <c r="Z15" s="23">
        <f>'Variables AME'!Y33</f>
        <v>0.19191098740000001</v>
      </c>
      <c r="AA15" s="23">
        <f>'Variables AME'!Z33</f>
        <v>0.18623198739999999</v>
      </c>
      <c r="AB15" s="23">
        <f>'Variables AME'!AA33</f>
        <v>0.18102532130000001</v>
      </c>
      <c r="AC15" s="23">
        <f>'Variables AME'!AB33</f>
        <v>0.1761835561</v>
      </c>
      <c r="AD15" s="23">
        <f>'Variables AME'!AC33</f>
        <v>0.17164915080000001</v>
      </c>
      <c r="AE15" s="23">
        <f>'Variables AME'!AD33</f>
        <v>0.16737361819999999</v>
      </c>
      <c r="AF15" s="23">
        <f>'Variables AME'!AE33</f>
        <v>0.16330952479999999</v>
      </c>
      <c r="AG15" s="23">
        <f>'Variables AME'!AF33</f>
        <v>0.1594227762</v>
      </c>
      <c r="AH15" s="23">
        <f>'Variables AME'!AG33</f>
        <v>0.1556975783</v>
      </c>
      <c r="AI15" s="23">
        <f>'Variables AME'!AH33</f>
        <v>0.15210880020000001</v>
      </c>
      <c r="AJ15" s="23">
        <f>'Variables AME'!AI33</f>
        <v>0.14863622300000001</v>
      </c>
      <c r="AK15" s="23">
        <f>'Variables AME'!AJ33</f>
        <v>0.1452689268</v>
      </c>
      <c r="AL15" s="23">
        <f>'Variables AME'!AK33</f>
        <v>0.14199507959999999</v>
      </c>
      <c r="AM15" s="23">
        <f>'Variables AME'!AL33</f>
        <v>0.1388057288</v>
      </c>
      <c r="AN15" s="23">
        <f>'Variables AME'!AM33</f>
        <v>0.1356763027</v>
      </c>
      <c r="AO15" s="23">
        <f>'Variables AME'!AN33</f>
        <v>0.1325589385</v>
      </c>
      <c r="AP15" s="23">
        <f>'Variables AME'!AO33</f>
        <v>0.1294365334</v>
      </c>
      <c r="AQ15" s="23">
        <f>'Variables AME'!AP33</f>
        <v>0.12630704209999999</v>
      </c>
      <c r="AR15" s="23">
        <f>'Variables AME'!AQ33</f>
        <v>0.12317024729999999</v>
      </c>
      <c r="AS15" s="23">
        <f>'Variables AME'!AR33</f>
        <v>0.1200272518</v>
      </c>
      <c r="AT15" s="23">
        <f>'Variables AME'!AS33</f>
        <v>0.116873927</v>
      </c>
      <c r="AU15" s="23">
        <f>'Variables AME'!AT33</f>
        <v>0.11371127089999999</v>
      </c>
      <c r="AV15" s="23">
        <f>'Variables AME'!AU33</f>
        <v>0.1105453945</v>
      </c>
      <c r="AW15" s="23">
        <f>'Variables AME'!AV33</f>
        <v>0.10742526199999999</v>
      </c>
      <c r="AX15" s="18"/>
    </row>
    <row r="16" spans="1:50" x14ac:dyDescent="0.25">
      <c r="B16" t="s">
        <v>83</v>
      </c>
      <c r="C16" s="23">
        <f>'Variables AME'!B34</f>
        <v>9.6518912203120095</v>
      </c>
      <c r="D16" s="23">
        <f>'Variables AME'!C34</f>
        <v>9.8068554558467902</v>
      </c>
      <c r="E16" s="23">
        <f>'Variables AME'!D34</f>
        <v>9.9643076920000002</v>
      </c>
      <c r="F16" s="23">
        <f>'Variables AME'!E34</f>
        <v>9.4886315200000002</v>
      </c>
      <c r="G16" s="23">
        <f>'Variables AME'!F34</f>
        <v>8.7627787809999997</v>
      </c>
      <c r="H16" s="23">
        <f>'Variables AME'!G34</f>
        <v>8.9120600569999997</v>
      </c>
      <c r="I16" s="23">
        <f>'Variables AME'!H34</f>
        <v>8.2443078500000002</v>
      </c>
      <c r="J16" s="23">
        <f>'Variables AME'!I34</f>
        <v>7.6298226619999996</v>
      </c>
      <c r="K16" s="23">
        <f>'Variables AME'!J34</f>
        <v>7.1767839630000001</v>
      </c>
      <c r="L16" s="23">
        <f>'Variables AME'!K34</f>
        <v>6.954837532</v>
      </c>
      <c r="M16" s="23">
        <f>'Variables AME'!L34</f>
        <v>6.7749890060000002</v>
      </c>
      <c r="N16" s="23">
        <f>'Variables AME'!M34</f>
        <v>6.8019244929999996</v>
      </c>
      <c r="O16" s="23">
        <f>'Variables AME'!N34</f>
        <v>6.7468889369999996</v>
      </c>
      <c r="P16" s="23">
        <f>'Variables AME'!O34</f>
        <v>6.4681826659999997</v>
      </c>
      <c r="Q16" s="23">
        <f>'Variables AME'!P34</f>
        <v>6.1418570839999997</v>
      </c>
      <c r="R16" s="23">
        <f>'Variables AME'!Q34</f>
        <v>6.0602659689999996</v>
      </c>
      <c r="S16" s="23">
        <f>'Variables AME'!R34</f>
        <v>5.8187086710000004</v>
      </c>
      <c r="T16" s="23">
        <f>'Variables AME'!S34</f>
        <v>5.6318060360000004</v>
      </c>
      <c r="U16" s="23">
        <f>'Variables AME'!T34</f>
        <v>5.4348574860000003</v>
      </c>
      <c r="V16" s="23">
        <f>'Variables AME'!U34</f>
        <v>5.2193346939999996</v>
      </c>
      <c r="W16" s="23">
        <f>'Variables AME'!V34</f>
        <v>5.0390903729999996</v>
      </c>
      <c r="X16" s="23">
        <f>'Variables AME'!W34</f>
        <v>4.8476295929999997</v>
      </c>
      <c r="Y16" s="23">
        <f>'Variables AME'!X34</f>
        <v>4.73418238</v>
      </c>
      <c r="Z16" s="23">
        <f>'Variables AME'!Y34</f>
        <v>4.6426447949999998</v>
      </c>
      <c r="AA16" s="23">
        <f>'Variables AME'!Z34</f>
        <v>4.5611058260000004</v>
      </c>
      <c r="AB16" s="23">
        <f>'Variables AME'!AA34</f>
        <v>4.4871408319999997</v>
      </c>
      <c r="AC16" s="23">
        <f>'Variables AME'!AB34</f>
        <v>4.418337019</v>
      </c>
      <c r="AD16" s="23">
        <f>'Variables AME'!AC34</f>
        <v>4.3528543859999997</v>
      </c>
      <c r="AE16" s="23">
        <f>'Variables AME'!AD34</f>
        <v>4.29250007</v>
      </c>
      <c r="AF16" s="23">
        <f>'Variables AME'!AE34</f>
        <v>4.236876724</v>
      </c>
      <c r="AG16" s="23">
        <f>'Variables AME'!AF34</f>
        <v>4.1814330489999998</v>
      </c>
      <c r="AH16" s="23">
        <f>'Variables AME'!AG34</f>
        <v>4.1284091739999997</v>
      </c>
      <c r="AI16" s="23">
        <f>'Variables AME'!AH34</f>
        <v>4.0787753809999998</v>
      </c>
      <c r="AJ16" s="23">
        <f>'Variables AME'!AI34</f>
        <v>4.0305354099999997</v>
      </c>
      <c r="AK16" s="23">
        <f>'Variables AME'!AJ34</f>
        <v>3.9852070880000001</v>
      </c>
      <c r="AL16" s="23">
        <f>'Variables AME'!AK34</f>
        <v>3.9416801380000002</v>
      </c>
      <c r="AM16" s="23">
        <f>'Variables AME'!AL34</f>
        <v>3.9003254799999998</v>
      </c>
      <c r="AN16" s="23">
        <f>'Variables AME'!AM34</f>
        <v>3.8444848280000001</v>
      </c>
      <c r="AO16" s="23">
        <f>'Variables AME'!AN34</f>
        <v>3.7875693830000001</v>
      </c>
      <c r="AP16" s="23">
        <f>'Variables AME'!AO34</f>
        <v>3.7297109179999999</v>
      </c>
      <c r="AQ16" s="23">
        <f>'Variables AME'!AP34</f>
        <v>3.6703060129999998</v>
      </c>
      <c r="AR16" s="23">
        <f>'Variables AME'!AQ34</f>
        <v>3.6090617800000002</v>
      </c>
      <c r="AS16" s="23">
        <f>'Variables AME'!AR34</f>
        <v>3.5432444689999998</v>
      </c>
      <c r="AT16" s="23">
        <f>'Variables AME'!AS34</f>
        <v>3.4763766999999999</v>
      </c>
      <c r="AU16" s="23">
        <f>'Variables AME'!AT34</f>
        <v>3.4074938889999999</v>
      </c>
      <c r="AV16" s="23">
        <f>'Variables AME'!AU34</f>
        <v>3.3370602200000001</v>
      </c>
      <c r="AW16" s="23">
        <f>'Variables AME'!AV34</f>
        <v>3.266697175</v>
      </c>
    </row>
    <row r="17" spans="1:50" x14ac:dyDescent="0.25">
      <c r="A17" s="18"/>
      <c r="B17" t="s">
        <v>84</v>
      </c>
      <c r="C17" s="23">
        <f>'Variables AME'!B35</f>
        <v>12.401465507675301</v>
      </c>
      <c r="D17" s="23">
        <f>'Variables AME'!C35</f>
        <v>12.6005750477687</v>
      </c>
      <c r="E17" s="23">
        <f>'Variables AME'!D35</f>
        <v>12.802881360000001</v>
      </c>
      <c r="F17" s="23">
        <f>'Variables AME'!E35</f>
        <v>12.95566601</v>
      </c>
      <c r="G17" s="23">
        <f>'Variables AME'!F35</f>
        <v>13.34142319</v>
      </c>
      <c r="H17" s="23">
        <f>'Variables AME'!G35</f>
        <v>13.05453904</v>
      </c>
      <c r="I17" s="23">
        <f>'Variables AME'!H35</f>
        <v>13.31706232</v>
      </c>
      <c r="J17" s="23">
        <f>'Variables AME'!I35</f>
        <v>13.66777027</v>
      </c>
      <c r="K17" s="23">
        <f>'Variables AME'!J35</f>
        <v>13.982993779999999</v>
      </c>
      <c r="L17" s="23">
        <f>'Variables AME'!K35</f>
        <v>14.023287160000001</v>
      </c>
      <c r="M17" s="23">
        <f>'Variables AME'!L35</f>
        <v>13.963923879999999</v>
      </c>
      <c r="N17" s="23">
        <f>'Variables AME'!M35</f>
        <v>13.74589454</v>
      </c>
      <c r="O17" s="23">
        <f>'Variables AME'!N35</f>
        <v>13.65601133</v>
      </c>
      <c r="P17" s="23">
        <f>'Variables AME'!O35</f>
        <v>13.8648399</v>
      </c>
      <c r="Q17" s="23">
        <f>'Variables AME'!P35</f>
        <v>14.263389930000001</v>
      </c>
      <c r="R17" s="23">
        <f>'Variables AME'!Q35</f>
        <v>14.28077553</v>
      </c>
      <c r="S17" s="23">
        <f>'Variables AME'!R35</f>
        <v>14.33528806</v>
      </c>
      <c r="T17" s="23">
        <f>'Variables AME'!S35</f>
        <v>14.31912554</v>
      </c>
      <c r="U17" s="23">
        <f>'Variables AME'!T35</f>
        <v>14.39713821</v>
      </c>
      <c r="V17" s="23">
        <f>'Variables AME'!U35</f>
        <v>14.4853191</v>
      </c>
      <c r="W17" s="23">
        <f>'Variables AME'!V35</f>
        <v>14.58498159</v>
      </c>
      <c r="X17" s="23">
        <f>'Variables AME'!W35</f>
        <v>14.695700390000001</v>
      </c>
      <c r="Y17" s="23">
        <f>'Variables AME'!X35</f>
        <v>14.7826164</v>
      </c>
      <c r="Z17" s="23">
        <f>'Variables AME'!Y35</f>
        <v>14.89406767</v>
      </c>
      <c r="AA17" s="23">
        <f>'Variables AME'!Z35</f>
        <v>15.01065039</v>
      </c>
      <c r="AB17" s="23">
        <f>'Variables AME'!AA35</f>
        <v>15.12558179</v>
      </c>
      <c r="AC17" s="23">
        <f>'Variables AME'!AB35</f>
        <v>15.238265609999999</v>
      </c>
      <c r="AD17" s="23">
        <f>'Variables AME'!AC35</f>
        <v>15.350840099999999</v>
      </c>
      <c r="AE17" s="23">
        <f>'Variables AME'!AD35</f>
        <v>15.46477136</v>
      </c>
      <c r="AF17" s="23">
        <f>'Variables AME'!AE35</f>
        <v>15.577622440000001</v>
      </c>
      <c r="AG17" s="23">
        <f>'Variables AME'!AF35</f>
        <v>15.688801979999999</v>
      </c>
      <c r="AH17" s="23">
        <f>'Variables AME'!AG35</f>
        <v>15.798571219999999</v>
      </c>
      <c r="AI17" s="23">
        <f>'Variables AME'!AH35</f>
        <v>15.90873577</v>
      </c>
      <c r="AJ17" s="23">
        <f>'Variables AME'!AI35</f>
        <v>16.014422400000001</v>
      </c>
      <c r="AK17" s="23">
        <f>'Variables AME'!AJ35</f>
        <v>16.11452912</v>
      </c>
      <c r="AL17" s="23">
        <f>'Variables AME'!AK35</f>
        <v>16.210071159999998</v>
      </c>
      <c r="AM17" s="23">
        <f>'Variables AME'!AL35</f>
        <v>16.29927056</v>
      </c>
      <c r="AN17" s="23">
        <f>'Variables AME'!AM35</f>
        <v>16.394463129999998</v>
      </c>
      <c r="AO17" s="23">
        <f>'Variables AME'!AN35</f>
        <v>16.478649799999999</v>
      </c>
      <c r="AP17" s="23">
        <f>'Variables AME'!AO35</f>
        <v>16.552166119999999</v>
      </c>
      <c r="AQ17" s="23">
        <f>'Variables AME'!AP35</f>
        <v>16.61627112</v>
      </c>
      <c r="AR17" s="23">
        <f>'Variables AME'!AQ35</f>
        <v>16.67002527</v>
      </c>
      <c r="AS17" s="23">
        <f>'Variables AME'!AR35</f>
        <v>16.71830361</v>
      </c>
      <c r="AT17" s="23">
        <f>'Variables AME'!AS35</f>
        <v>16.756293580000001</v>
      </c>
      <c r="AU17" s="23">
        <f>'Variables AME'!AT35</f>
        <v>16.784847800000001</v>
      </c>
      <c r="AV17" s="23">
        <f>'Variables AME'!AU35</f>
        <v>16.803435230000002</v>
      </c>
      <c r="AW17" s="23">
        <f>'Variables AME'!AV35</f>
        <v>16.823558429999999</v>
      </c>
      <c r="AX17" s="18"/>
    </row>
    <row r="18" spans="1:50" x14ac:dyDescent="0.25">
      <c r="A18" s="18"/>
      <c r="B18" t="s">
        <v>85</v>
      </c>
      <c r="C18" s="23">
        <f>'Variables AME'!B36</f>
        <v>17.113958899133198</v>
      </c>
      <c r="D18" s="23">
        <f>'Variables AME'!C36</f>
        <v>17.388729044925601</v>
      </c>
      <c r="E18" s="23">
        <f>'Variables AME'!D36</f>
        <v>17.667910710000001</v>
      </c>
      <c r="F18" s="23">
        <f>'Variables AME'!E36</f>
        <v>17.71000639</v>
      </c>
      <c r="G18" s="23">
        <f>'Variables AME'!F36</f>
        <v>17.47104706</v>
      </c>
      <c r="H18" s="23">
        <f>'Variables AME'!G36</f>
        <v>17.334980470000001</v>
      </c>
      <c r="I18" s="23">
        <f>'Variables AME'!H36</f>
        <v>17.581939460000001</v>
      </c>
      <c r="J18" s="23">
        <f>'Variables AME'!I36</f>
        <v>17.4736926</v>
      </c>
      <c r="K18" s="23">
        <f>'Variables AME'!J36</f>
        <v>17.019610180000001</v>
      </c>
      <c r="L18" s="23">
        <f>'Variables AME'!K36</f>
        <v>16.753352830000001</v>
      </c>
      <c r="M18" s="23">
        <f>'Variables AME'!L36</f>
        <v>16.70165751</v>
      </c>
      <c r="N18" s="23">
        <f>'Variables AME'!M36</f>
        <v>16.818088110000001</v>
      </c>
      <c r="O18" s="23">
        <f>'Variables AME'!N36</f>
        <v>17.076298090000002</v>
      </c>
      <c r="P18" s="23">
        <f>'Variables AME'!O36</f>
        <v>16.983465160000002</v>
      </c>
      <c r="Q18" s="23">
        <f>'Variables AME'!P36</f>
        <v>16.30998408</v>
      </c>
      <c r="R18" s="23">
        <f>'Variables AME'!Q36</f>
        <v>15.79359915</v>
      </c>
      <c r="S18" s="23">
        <f>'Variables AME'!R36</f>
        <v>15.37916025</v>
      </c>
      <c r="T18" s="23">
        <f>'Variables AME'!S36</f>
        <v>14.86745621</v>
      </c>
      <c r="U18" s="23">
        <f>'Variables AME'!T36</f>
        <v>14.55215585</v>
      </c>
      <c r="V18" s="23">
        <f>'Variables AME'!U36</f>
        <v>14.206951200000001</v>
      </c>
      <c r="W18" s="23">
        <f>'Variables AME'!V36</f>
        <v>13.858658760000001</v>
      </c>
      <c r="X18" s="23">
        <f>'Variables AME'!W36</f>
        <v>13.53491753</v>
      </c>
      <c r="Y18" s="23">
        <f>'Variables AME'!X36</f>
        <v>13.31786206</v>
      </c>
      <c r="Z18" s="23">
        <f>'Variables AME'!Y36</f>
        <v>13.14402505</v>
      </c>
      <c r="AA18" s="23">
        <f>'Variables AME'!Z36</f>
        <v>13.00262405</v>
      </c>
      <c r="AB18" s="23">
        <f>'Variables AME'!AA36</f>
        <v>12.887244689999999</v>
      </c>
      <c r="AC18" s="23">
        <f>'Variables AME'!AB36</f>
        <v>12.78620375</v>
      </c>
      <c r="AD18" s="23">
        <f>'Variables AME'!AC36</f>
        <v>12.70014342</v>
      </c>
      <c r="AE18" s="23">
        <f>'Variables AME'!AD36</f>
        <v>12.6126892</v>
      </c>
      <c r="AF18" s="23">
        <f>'Variables AME'!AE36</f>
        <v>12.524563000000001</v>
      </c>
      <c r="AG18" s="23">
        <f>'Variables AME'!AF36</f>
        <v>12.4427968</v>
      </c>
      <c r="AH18" s="23">
        <f>'Variables AME'!AG36</f>
        <v>12.364549540000001</v>
      </c>
      <c r="AI18" s="23">
        <f>'Variables AME'!AH36</f>
        <v>12.27460831</v>
      </c>
      <c r="AJ18" s="23">
        <f>'Variables AME'!AI36</f>
        <v>12.186782600000001</v>
      </c>
      <c r="AK18" s="23">
        <f>'Variables AME'!AJ36</f>
        <v>12.102883820000001</v>
      </c>
      <c r="AL18" s="23">
        <f>'Variables AME'!AK36</f>
        <v>12.01892451</v>
      </c>
      <c r="AM18" s="23">
        <f>'Variables AME'!AL36</f>
        <v>11.935708269999999</v>
      </c>
      <c r="AN18" s="23">
        <f>'Variables AME'!AM36</f>
        <v>11.842675959999999</v>
      </c>
      <c r="AO18" s="23">
        <f>'Variables AME'!AN36</f>
        <v>11.74853036</v>
      </c>
      <c r="AP18" s="23">
        <f>'Variables AME'!AO36</f>
        <v>11.647975779999999</v>
      </c>
      <c r="AQ18" s="23">
        <f>'Variables AME'!AP36</f>
        <v>11.540718</v>
      </c>
      <c r="AR18" s="23">
        <f>'Variables AME'!AQ36</f>
        <v>11.426941960000001</v>
      </c>
      <c r="AS18" s="23">
        <f>'Variables AME'!AR36</f>
        <v>11.298755180000001</v>
      </c>
      <c r="AT18" s="23">
        <f>'Variables AME'!AS36</f>
        <v>11.162571570000001</v>
      </c>
      <c r="AU18" s="23">
        <f>'Variables AME'!AT36</f>
        <v>11.01672844</v>
      </c>
      <c r="AV18" s="23">
        <f>'Variables AME'!AU36</f>
        <v>10.86309204</v>
      </c>
      <c r="AW18" s="23">
        <f>'Variables AME'!AV36</f>
        <v>10.706951310000001</v>
      </c>
      <c r="AX18" s="18"/>
    </row>
    <row r="19" spans="1:50" x14ac:dyDescent="0.25">
      <c r="A19" s="18"/>
      <c r="B19" t="s">
        <v>62</v>
      </c>
      <c r="C19" s="23">
        <f>'Variables AME'!B31/10^6-'Transport AME'!C39</f>
        <v>69.76275211429359</v>
      </c>
      <c r="D19" s="23">
        <f>'Variables AME'!C31/10^6-'Transport AME'!D39</f>
        <v>70.882815664889606</v>
      </c>
      <c r="E19" s="23">
        <f>'Variables AME'!D31/10^6-'Transport AME'!E39</f>
        <v>71.989419667879972</v>
      </c>
      <c r="F19" s="23">
        <f>'Variables AME'!E31/10^6-'Transport AME'!F39</f>
        <v>69.242111452092118</v>
      </c>
      <c r="G19" s="23">
        <f>'Variables AME'!F31/10^6-'Transport AME'!G39</f>
        <v>65.160722506487474</v>
      </c>
      <c r="H19" s="23">
        <f>'Variables AME'!G31/10^6-'Transport AME'!H39</f>
        <v>64.11637532778677</v>
      </c>
      <c r="I19" s="23">
        <f>'Variables AME'!H31/10^6-'Transport AME'!I39</f>
        <v>61.324121564248486</v>
      </c>
      <c r="J19" s="23">
        <f>'Variables AME'!I31/10^6-'Transport AME'!J39</f>
        <v>58.041782390078382</v>
      </c>
      <c r="K19" s="23">
        <f>'Variables AME'!J31/10^6-'Transport AME'!K39</f>
        <v>54.677211108480051</v>
      </c>
      <c r="L19" s="23">
        <f>'Variables AME'!K31/10^6-'Transport AME'!L39</f>
        <v>52.451107335733639</v>
      </c>
      <c r="M19" s="23">
        <f>'Variables AME'!L31/10^6-'Transport AME'!M39</f>
        <v>50.791081507355713</v>
      </c>
      <c r="N19" s="23">
        <f>'Variables AME'!M31/10^6-'Transport AME'!N39</f>
        <v>50.08895729400777</v>
      </c>
      <c r="O19" s="23">
        <f>'Variables AME'!N31/10^6-'Transport AME'!O39</f>
        <v>50.20082277341298</v>
      </c>
      <c r="P19" s="23">
        <f>'Variables AME'!O31/10^6-'Transport AME'!P39</f>
        <v>49.041124432925272</v>
      </c>
      <c r="Q19" s="23">
        <f>'Variables AME'!P31/10^6-'Transport AME'!Q39</f>
        <v>46.76931698380983</v>
      </c>
      <c r="R19" s="23">
        <f>'Variables AME'!Q31/10^6-'Transport AME'!R39</f>
        <v>45.505964509753341</v>
      </c>
      <c r="S19" s="23">
        <f>'Variables AME'!R31/10^6-'Transport AME'!S39</f>
        <v>43.927727836240081</v>
      </c>
      <c r="T19" s="23">
        <f>'Variables AME'!S31/10^6-'Transport AME'!T39</f>
        <v>41.444353411104515</v>
      </c>
      <c r="U19" s="23">
        <f>'Variables AME'!T31/10^6-'Transport AME'!U39</f>
        <v>39.2781772269648</v>
      </c>
      <c r="V19" s="23">
        <f>'Variables AME'!U31/10^6-'Transport AME'!V39</f>
        <v>37.035971246931155</v>
      </c>
      <c r="W19" s="23">
        <f>'Variables AME'!V31/10^6-'Transport AME'!W39</f>
        <v>36.978853210498045</v>
      </c>
      <c r="X19" s="23">
        <f>'Variables AME'!W31/10^6-'Transport AME'!X39</f>
        <v>36.823252037751139</v>
      </c>
      <c r="Y19" s="23">
        <f>'Variables AME'!X31/10^6-'Transport AME'!Y39</f>
        <v>35.894334518325444</v>
      </c>
      <c r="Z19" s="23">
        <f>'Variables AME'!Y31/10^6-'Transport AME'!Z39</f>
        <v>35.108946230993176</v>
      </c>
      <c r="AA19" s="23">
        <f>'Variables AME'!Z31/10^6-'Transport AME'!AA39</f>
        <v>34.411101428365342</v>
      </c>
      <c r="AB19" s="23">
        <f>'Variables AME'!AA31/10^6-'Transport AME'!AB39</f>
        <v>33.775925133312811</v>
      </c>
      <c r="AC19" s="23">
        <f>'Variables AME'!AB31/10^6-'Transport AME'!AC39</f>
        <v>33.182695918196778</v>
      </c>
      <c r="AD19" s="23">
        <f>'Variables AME'!AC31/10^6-'Transport AME'!AD39</f>
        <v>32.655619407423366</v>
      </c>
      <c r="AE19" s="23">
        <f>'Variables AME'!AD31/10^6-'Transport AME'!AE39</f>
        <v>32.146399577506081</v>
      </c>
      <c r="AF19" s="23">
        <f>'Variables AME'!AE31/10^6-'Transport AME'!AF39</f>
        <v>31.654824269343194</v>
      </c>
      <c r="AG19" s="23">
        <f>'Variables AME'!AF31/10^6-'Transport AME'!AG39</f>
        <v>31.172991097747683</v>
      </c>
      <c r="AH19" s="23">
        <f>'Variables AME'!AG31/10^6-'Transport AME'!AH39</f>
        <v>30.707617387595612</v>
      </c>
      <c r="AI19" s="23">
        <f>'Variables AME'!AH31/10^6-'Transport AME'!AI39</f>
        <v>30.335496944208714</v>
      </c>
      <c r="AJ19" s="23">
        <f>'Variables AME'!AI31/10^6-'Transport AME'!AJ39</f>
        <v>29.972508016172021</v>
      </c>
      <c r="AK19" s="23">
        <f>'Variables AME'!AJ31/10^6-'Transport AME'!AK39</f>
        <v>29.625693691005026</v>
      </c>
      <c r="AL19" s="23">
        <f>'Variables AME'!AK31/10^6-'Transport AME'!AL39</f>
        <v>29.284319769774065</v>
      </c>
      <c r="AM19" s="23">
        <f>'Variables AME'!AL31/10^6-'Transport AME'!AM39</f>
        <v>28.952259458613035</v>
      </c>
      <c r="AN19" s="23">
        <f>'Variables AME'!AM31/10^6-'Transport AME'!AN39</f>
        <v>28.540646398648988</v>
      </c>
      <c r="AO19" s="23">
        <f>'Variables AME'!AN31/10^6-'Transport AME'!AO39</f>
        <v>28.125960779449144</v>
      </c>
      <c r="AP19" s="23">
        <f>'Variables AME'!AO31/10^6-'Transport AME'!AP39</f>
        <v>27.701269381192986</v>
      </c>
      <c r="AQ19" s="23">
        <f>'Variables AME'!AP31/10^6-'Transport AME'!AQ39</f>
        <v>27.264510642404652</v>
      </c>
      <c r="AR19" s="23">
        <f>'Variables AME'!AQ31/10^6-'Transport AME'!AR39</f>
        <v>26.815225519749113</v>
      </c>
      <c r="AS19" s="23">
        <f>'Variables AME'!AR31/10^6-'Transport AME'!AS39</f>
        <v>26.331679680570879</v>
      </c>
      <c r="AT19" s="23">
        <f>'Variables AME'!AS31/10^6-'Transport AME'!AT39</f>
        <v>25.836107480495784</v>
      </c>
      <c r="AU19" s="23">
        <f>'Variables AME'!AT31/10^6-'Transport AME'!AU39</f>
        <v>25.323619021886856</v>
      </c>
      <c r="AV19" s="23">
        <f>'Variables AME'!AU31/10^6-'Transport AME'!AV39</f>
        <v>24.798376876512314</v>
      </c>
      <c r="AW19" s="23">
        <f>'Variables AME'!AV31/10^6-'Transport AME'!AW39</f>
        <v>24.272597113769809</v>
      </c>
      <c r="AX19" s="18"/>
    </row>
    <row r="20" spans="1:50" x14ac:dyDescent="0.25">
      <c r="A20" s="18"/>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18"/>
    </row>
    <row r="21" spans="1:50" x14ac:dyDescent="0.25">
      <c r="A21" s="18"/>
      <c r="B21" t="s">
        <v>61</v>
      </c>
      <c r="C21" s="23">
        <f>'Variables AME'!B29*'Variables AME'!B30/'Variables AME'!B8*'Variables AME'!$S8</f>
        <v>46380.569324709235</v>
      </c>
      <c r="D21" s="23">
        <f>'Variables AME'!C29*'Variables AME'!C30/'Variables AME'!C8*'Variables AME'!$S8</f>
        <v>47125.224367437659</v>
      </c>
      <c r="E21" s="23">
        <f>'Variables AME'!D29*'Variables AME'!D30/'Variables AME'!D8*'Variables AME'!$S8</f>
        <v>47336.462168744903</v>
      </c>
      <c r="F21" s="23">
        <f>'Variables AME'!E29*'Variables AME'!E30/'Variables AME'!E8*'Variables AME'!$S8</f>
        <v>46407.680102919738</v>
      </c>
      <c r="G21" s="23">
        <f>'Variables AME'!F29*'Variables AME'!F30/'Variables AME'!F8*'Variables AME'!$S8</f>
        <v>47261.436118703132</v>
      </c>
      <c r="H21" s="23">
        <f>'Variables AME'!G29*'Variables AME'!G30/'Variables AME'!G8*'Variables AME'!$S8</f>
        <v>44072.910186636334</v>
      </c>
      <c r="I21" s="23">
        <f>'Variables AME'!H29*'Variables AME'!H30/'Variables AME'!H8*'Variables AME'!$S8</f>
        <v>44436.896432068897</v>
      </c>
      <c r="J21" s="23">
        <f>'Variables AME'!I29*'Variables AME'!I30/'Variables AME'!I8*'Variables AME'!$S8</f>
        <v>45760.941607206711</v>
      </c>
      <c r="K21" s="23">
        <f>'Variables AME'!J29*'Variables AME'!J30/'Variables AME'!J8*'Variables AME'!$S8</f>
        <v>46725.382986461707</v>
      </c>
      <c r="L21" s="23">
        <f>'Variables AME'!K29*'Variables AME'!K30/'Variables AME'!K8*'Variables AME'!$S8</f>
        <v>45765.103489100409</v>
      </c>
      <c r="M21" s="23">
        <f>'Variables AME'!L29*'Variables AME'!L30/'Variables AME'!L8*'Variables AME'!$S8</f>
        <v>44272.880707863813</v>
      </c>
      <c r="N21" s="23">
        <f>'Variables AME'!M29*'Variables AME'!M30/'Variables AME'!M8*'Variables AME'!$S8</f>
        <v>41911.665683331827</v>
      </c>
      <c r="O21" s="23">
        <f>'Variables AME'!N29*'Variables AME'!N30/'Variables AME'!N8*'Variables AME'!$S8</f>
        <v>40618.271317767401</v>
      </c>
      <c r="P21" s="23">
        <f>'Variables AME'!O29*'Variables AME'!O30/'Variables AME'!O8*'Variables AME'!$S8</f>
        <v>41543.363947801234</v>
      </c>
      <c r="Q21" s="23">
        <f>'Variables AME'!P29*'Variables AME'!P30/'Variables AME'!P8*'Variables AME'!$S8</f>
        <v>43619.467954349653</v>
      </c>
      <c r="R21" s="23">
        <f>'Variables AME'!Q29*'Variables AME'!Q30/'Variables AME'!Q8*'Variables AME'!$S8</f>
        <v>43659.485622601271</v>
      </c>
      <c r="S21" s="23">
        <f>'Variables AME'!R29*'Variables AME'!R30/'Variables AME'!R8*'Variables AME'!$S8</f>
        <v>43308.674559665451</v>
      </c>
      <c r="T21" s="23">
        <f>'Variables AME'!S29*'Variables AME'!S30/'Variables AME'!S8*'Variables AME'!$S8</f>
        <v>42733.075082344098</v>
      </c>
      <c r="U21" s="23">
        <f>'Variables AME'!T29*'Variables AME'!T30/'Variables AME'!T8*'Variables AME'!$S8</f>
        <v>42396.259469929602</v>
      </c>
      <c r="V21" s="23">
        <f>'Variables AME'!U29*'Variables AME'!U30/'Variables AME'!U8*'Variables AME'!$S8</f>
        <v>41955.227626013577</v>
      </c>
      <c r="W21" s="23">
        <f>'Variables AME'!V29*'Variables AME'!V30/'Variables AME'!V8*'Variables AME'!$S8</f>
        <v>41867.616356984872</v>
      </c>
      <c r="X21" s="23">
        <f>'Variables AME'!W29*'Variables AME'!W30/'Variables AME'!W8*'Variables AME'!$S8</f>
        <v>41683.303802727554</v>
      </c>
      <c r="Y21" s="23">
        <f>'Variables AME'!X29*'Variables AME'!X30/'Variables AME'!X8*'Variables AME'!$S8</f>
        <v>41355.753339498267</v>
      </c>
      <c r="Z21" s="23">
        <f>'Variables AME'!Y29*'Variables AME'!Y30/'Variables AME'!Y8*'Variables AME'!$S8</f>
        <v>41156.75087486564</v>
      </c>
      <c r="AA21" s="23">
        <f>'Variables AME'!Z29*'Variables AME'!Z30/'Variables AME'!Z8*'Variables AME'!$S8</f>
        <v>40999.20317604953</v>
      </c>
      <c r="AB21" s="23">
        <f>'Variables AME'!AA29*'Variables AME'!AA30/'Variables AME'!AA8*'Variables AME'!$S8</f>
        <v>40873.785275011316</v>
      </c>
      <c r="AC21" s="23">
        <f>'Variables AME'!AB29*'Variables AME'!AB30/'Variables AME'!AB8*'Variables AME'!$S8</f>
        <v>40758.511706892285</v>
      </c>
      <c r="AD21" s="23">
        <f>'Variables AME'!AC29*'Variables AME'!AC30/'Variables AME'!AC8*'Variables AME'!$S8</f>
        <v>40631.855811667709</v>
      </c>
      <c r="AE21" s="23">
        <f>'Variables AME'!AD29*'Variables AME'!AD30/'Variables AME'!AD8*'Variables AME'!$S8</f>
        <v>40532.810221419961</v>
      </c>
      <c r="AF21" s="23">
        <f>'Variables AME'!AE29*'Variables AME'!AE30/'Variables AME'!AE8*'Variables AME'!$S8</f>
        <v>40446.163780126568</v>
      </c>
      <c r="AG21" s="23">
        <f>'Variables AME'!AF29*'Variables AME'!AF30/'Variables AME'!AF8*'Variables AME'!$S8</f>
        <v>40325.679120362263</v>
      </c>
      <c r="AH21" s="23">
        <f>'Variables AME'!AG29*'Variables AME'!AG30/'Variables AME'!AG8*'Variables AME'!$S8</f>
        <v>40212.507216425387</v>
      </c>
      <c r="AI21" s="23">
        <f>'Variables AME'!AH29*'Variables AME'!AH30/'Variables AME'!AH8*'Variables AME'!$S8</f>
        <v>40089.735067196612</v>
      </c>
      <c r="AJ21" s="23">
        <f>'Variables AME'!AI29*'Variables AME'!AI30/'Variables AME'!AI8*'Variables AME'!$S8</f>
        <v>39957.82725541175</v>
      </c>
      <c r="AK21" s="23">
        <f>'Variables AME'!AJ29*'Variables AME'!AJ30/'Variables AME'!AJ8*'Variables AME'!$S8</f>
        <v>39838.538109038185</v>
      </c>
      <c r="AL21" s="23">
        <f>'Variables AME'!AK29*'Variables AME'!AK30/'Variables AME'!AK8*'Variables AME'!$S8</f>
        <v>39715.297535407721</v>
      </c>
      <c r="AM21" s="23">
        <f>'Variables AME'!AL29*'Variables AME'!AL30/'Variables AME'!AL8*'Variables AME'!$S8</f>
        <v>39591.182188267048</v>
      </c>
      <c r="AN21" s="23">
        <f>'Variables AME'!AM29*'Variables AME'!AM30/'Variables AME'!AM8*'Variables AME'!$S8</f>
        <v>39527.926806573574</v>
      </c>
      <c r="AO21" s="23">
        <f>'Variables AME'!AN29*'Variables AME'!AN30/'Variables AME'!AN8*'Variables AME'!$S8</f>
        <v>39450.974997800469</v>
      </c>
      <c r="AP21" s="23">
        <f>'Variables AME'!AO29*'Variables AME'!AO30/'Variables AME'!AO8*'Variables AME'!$S8</f>
        <v>39362.176894390643</v>
      </c>
      <c r="AQ21" s="23">
        <f>'Variables AME'!AP29*'Variables AME'!AP30/'Variables AME'!AP8*'Variables AME'!$S8</f>
        <v>39259.190482271923</v>
      </c>
      <c r="AR21" s="23">
        <f>'Variables AME'!AQ29*'Variables AME'!AQ30/'Variables AME'!AQ8*'Variables AME'!$S8</f>
        <v>39140.560741470224</v>
      </c>
      <c r="AS21" s="23">
        <f>'Variables AME'!AR29*'Variables AME'!AR30/'Variables AME'!AR8*'Variables AME'!$S8</f>
        <v>39023.095044626447</v>
      </c>
      <c r="AT21" s="23">
        <f>'Variables AME'!AS29*'Variables AME'!AS30/'Variables AME'!AS8*'Variables AME'!$S8</f>
        <v>38894.997366575684</v>
      </c>
      <c r="AU21" s="23">
        <f>'Variables AME'!AT29*'Variables AME'!AT30/'Variables AME'!AT8*'Variables AME'!$S8</f>
        <v>38739.515669030283</v>
      </c>
      <c r="AV21" s="23">
        <f>'Variables AME'!AU29*'Variables AME'!AU30/'Variables AME'!AU8*'Variables AME'!$S8</f>
        <v>38562.660370984748</v>
      </c>
      <c r="AW21" s="23">
        <f>'Variables AME'!AV29*'Variables AME'!AV30/'Variables AME'!AV8*'Variables AME'!$S8</f>
        <v>38385.271684761763</v>
      </c>
      <c r="AX21" s="18"/>
    </row>
    <row r="22" spans="1:50" x14ac:dyDescent="0.25">
      <c r="A22" s="18"/>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18"/>
    </row>
    <row r="23" spans="1:50" x14ac:dyDescent="0.25">
      <c r="A23" s="18"/>
      <c r="B23" t="s">
        <v>1612</v>
      </c>
      <c r="C23" s="23">
        <f>'Variables AME'!B48/'Variables AME'!B8*'Variables AME'!$S8</f>
        <v>5651.8764451520901</v>
      </c>
      <c r="D23" s="23">
        <f>'Variables AME'!C48/'Variables AME'!C8*'Variables AME'!$S8</f>
        <v>5742.6191496302363</v>
      </c>
      <c r="E23" s="23">
        <f>'Variables AME'!D48/'Variables AME'!D8*'Variables AME'!$S8</f>
        <v>5861.2317629516638</v>
      </c>
      <c r="F23" s="23">
        <f>'Variables AME'!E48/'Variables AME'!E8*'Variables AME'!$S8</f>
        <v>7875.7994566772986</v>
      </c>
      <c r="G23" s="23">
        <f>'Variables AME'!F48/'Variables AME'!F8*'Variables AME'!$S8</f>
        <v>9386.9093090731531</v>
      </c>
      <c r="H23" s="23">
        <f>'Variables AME'!G48/'Variables AME'!G8*'Variables AME'!$S8</f>
        <v>9517.7010483046743</v>
      </c>
      <c r="I23" s="23">
        <f>'Variables AME'!H48/'Variables AME'!H8*'Variables AME'!$S8</f>
        <v>7274.2504318556903</v>
      </c>
      <c r="J23" s="23">
        <f>'Variables AME'!I48/'Variables AME'!I8*'Variables AME'!$S8</f>
        <v>7187.6722532068043</v>
      </c>
      <c r="K23" s="23">
        <f>'Variables AME'!J48/'Variables AME'!J8*'Variables AME'!$S8</f>
        <v>8356.4763422100441</v>
      </c>
      <c r="L23" s="23">
        <f>'Variables AME'!K48/'Variables AME'!K8*'Variables AME'!$S8</f>
        <v>9577.469892519015</v>
      </c>
      <c r="M23" s="23">
        <f>'Variables AME'!L48/'Variables AME'!L8*'Variables AME'!$S8</f>
        <v>9659.7659538624885</v>
      </c>
      <c r="N23" s="23">
        <f>'Variables AME'!M48/'Variables AME'!M8*'Variables AME'!$S8</f>
        <v>8509.7214742623382</v>
      </c>
      <c r="O23" s="23">
        <f>'Variables AME'!N48/'Variables AME'!N8*'Variables AME'!$S8</f>
        <v>5822.7534848674186</v>
      </c>
      <c r="P23" s="23">
        <f>'Variables AME'!O48/'Variables AME'!O8*'Variables AME'!$S8</f>
        <v>5587.0281052794935</v>
      </c>
      <c r="Q23" s="23">
        <f>'Variables AME'!P48/'Variables AME'!P8*'Variables AME'!$S8</f>
        <v>7208.1759506417284</v>
      </c>
      <c r="R23" s="23">
        <f>'Variables AME'!Q48/'Variables AME'!Q8*'Variables AME'!$S8</f>
        <v>11770.753206534095</v>
      </c>
      <c r="S23" s="23">
        <f>'Variables AME'!R48/'Variables AME'!R8*'Variables AME'!$S8</f>
        <v>13614.11921110426</v>
      </c>
      <c r="T23" s="23">
        <f>'Variables AME'!S48/'Variables AME'!S8*'Variables AME'!$S8</f>
        <v>15518.48252</v>
      </c>
      <c r="U23" s="23">
        <f>'Variables AME'!T48/'Variables AME'!T8*'Variables AME'!$S8</f>
        <v>16174.431825117887</v>
      </c>
      <c r="V23" s="23">
        <f>'Variables AME'!U48/'Variables AME'!U8*'Variables AME'!$S8</f>
        <v>16844.846828138085</v>
      </c>
      <c r="W23" s="23">
        <f>'Variables AME'!V48/'Variables AME'!V8*'Variables AME'!$S8</f>
        <v>15567.364092397116</v>
      </c>
      <c r="X23" s="23">
        <f>'Variables AME'!W48/'Variables AME'!W8*'Variables AME'!$S8</f>
        <v>14618.028036796772</v>
      </c>
      <c r="Y23" s="23">
        <f>'Variables AME'!X48/'Variables AME'!X8*'Variables AME'!$S8</f>
        <v>12054.721301040569</v>
      </c>
      <c r="Z23" s="23">
        <f>'Variables AME'!Y48/'Variables AME'!Y8*'Variables AME'!$S8</f>
        <v>9740.9957891159247</v>
      </c>
      <c r="AA23" s="23">
        <f>'Variables AME'!Z48/'Variables AME'!Z8*'Variables AME'!$S8</f>
        <v>8889.0456626663945</v>
      </c>
      <c r="AB23" s="23">
        <f>'Variables AME'!AA48/'Variables AME'!AA8*'Variables AME'!$S8</f>
        <v>8376.9757062599656</v>
      </c>
      <c r="AC23" s="23">
        <f>'Variables AME'!AB48/'Variables AME'!AB8*'Variables AME'!$S8</f>
        <v>8067.6742676828835</v>
      </c>
      <c r="AD23" s="23">
        <f>'Variables AME'!AC48/'Variables AME'!AC8*'Variables AME'!$S8</f>
        <v>7871.6960620891705</v>
      </c>
      <c r="AE23" s="23">
        <f>'Variables AME'!AD48/'Variables AME'!AD8*'Variables AME'!$S8</f>
        <v>7735.809438893215</v>
      </c>
      <c r="AF23" s="23">
        <f>'Variables AME'!AE48/'Variables AME'!AE8*'Variables AME'!$S8</f>
        <v>7660.3299833484343</v>
      </c>
      <c r="AG23" s="23">
        <f>'Variables AME'!AF48/'Variables AME'!AF8*'Variables AME'!$S8</f>
        <v>7623.2580505986834</v>
      </c>
      <c r="AH23" s="23">
        <f>'Variables AME'!AG48/'Variables AME'!AG8*'Variables AME'!$S8</f>
        <v>7593.6067553452158</v>
      </c>
      <c r="AI23" s="23">
        <f>'Variables AME'!AH48/'Variables AME'!AH8*'Variables AME'!$S8</f>
        <v>7579.5228832605653</v>
      </c>
      <c r="AJ23" s="23">
        <f>'Variables AME'!AI48/'Variables AME'!AI8*'Variables AME'!$S8</f>
        <v>7579.3481487699009</v>
      </c>
      <c r="AK23" s="23">
        <f>'Variables AME'!AJ48/'Variables AME'!AJ8*'Variables AME'!$S8</f>
        <v>7598.0773171537348</v>
      </c>
      <c r="AL23" s="23">
        <f>'Variables AME'!AK48/'Variables AME'!AK8*'Variables AME'!$S8</f>
        <v>7641.8500455090052</v>
      </c>
      <c r="AM23" s="23">
        <f>'Variables AME'!AL48/'Variables AME'!AL8*'Variables AME'!$S8</f>
        <v>7703.2366195957629</v>
      </c>
      <c r="AN23" s="23">
        <f>'Variables AME'!AM48/'Variables AME'!AM8*'Variables AME'!$S8</f>
        <v>7803.0389493860739</v>
      </c>
      <c r="AO23" s="23">
        <f>'Variables AME'!AN48/'Variables AME'!AN8*'Variables AME'!$S8</f>
        <v>7987.3765959972761</v>
      </c>
      <c r="AP23" s="23">
        <f>'Variables AME'!AO48/'Variables AME'!AO8*'Variables AME'!$S8</f>
        <v>8212.2029416201258</v>
      </c>
      <c r="AQ23" s="23">
        <f>'Variables AME'!AP48/'Variables AME'!AP8*'Variables AME'!$S8</f>
        <v>8456.8907328884561</v>
      </c>
      <c r="AR23" s="23">
        <f>'Variables AME'!AQ48/'Variables AME'!AQ8*'Variables AME'!$S8</f>
        <v>8709.5666890615739</v>
      </c>
      <c r="AS23" s="23">
        <f>'Variables AME'!AR48/'Variables AME'!AR8*'Variables AME'!$S8</f>
        <v>8969.7234575855564</v>
      </c>
      <c r="AT23" s="23">
        <f>'Variables AME'!AS48/'Variables AME'!AS8*'Variables AME'!$S8</f>
        <v>9248.8516248625019</v>
      </c>
      <c r="AU23" s="23">
        <f>'Variables AME'!AT48/'Variables AME'!AT8*'Variables AME'!$S8</f>
        <v>9536.0849062537181</v>
      </c>
      <c r="AV23" s="23">
        <f>'Variables AME'!AU48/'Variables AME'!AU8*'Variables AME'!$S8</f>
        <v>9814.2805565490344</v>
      </c>
      <c r="AW23" s="23">
        <f>'Variables AME'!AV48/'Variables AME'!AV8*'Variables AME'!$S8</f>
        <v>10079.036285153285</v>
      </c>
      <c r="AX23" s="18"/>
    </row>
    <row r="24" spans="1:50" x14ac:dyDescent="0.25">
      <c r="A24" s="19"/>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18"/>
    </row>
    <row r="25" spans="1:50" x14ac:dyDescent="0.25">
      <c r="A25" s="18"/>
      <c r="B25" s="11" t="s">
        <v>147</v>
      </c>
      <c r="C25" s="23">
        <f>'Variables AME'!B49/'Variables AME'!B8*'Variables AME'!$S8</f>
        <v>0</v>
      </c>
      <c r="D25" s="23">
        <f>'Variables AME'!C49/'Variables AME'!C8*'Variables AME'!$S8</f>
        <v>0</v>
      </c>
      <c r="E25" s="23">
        <f>'Variables AME'!D49/'Variables AME'!D8*'Variables AME'!$S8</f>
        <v>0</v>
      </c>
      <c r="F25" s="23">
        <f>'Variables AME'!E49/'Variables AME'!E8*'Variables AME'!$S8</f>
        <v>1383.0672221718821</v>
      </c>
      <c r="G25" s="23">
        <f>'Variables AME'!F49/'Variables AME'!F8*'Variables AME'!$S8</f>
        <v>1648.432853868228</v>
      </c>
      <c r="H25" s="23">
        <f>'Variables AME'!G49/'Variables AME'!G8*'Variables AME'!$S8</f>
        <v>1522.8321673111318</v>
      </c>
      <c r="I25" s="23">
        <f>'Variables AME'!H49/'Variables AME'!H8*'Variables AME'!$S8</f>
        <v>1018.3950605747963</v>
      </c>
      <c r="J25" s="23">
        <f>'Variables AME'!I49/'Variables AME'!I8*'Variables AME'!$S8</f>
        <v>887.84696788371321</v>
      </c>
      <c r="K25" s="23">
        <f>'Variables AME'!J49/'Variables AME'!J8*'Variables AME'!$S8</f>
        <v>696.19020977129412</v>
      </c>
      <c r="L25" s="23">
        <f>'Variables AME'!K49/'Variables AME'!K8*'Variables AME'!$S8</f>
        <v>985.51338473787519</v>
      </c>
      <c r="M25" s="23">
        <f>'Variables AME'!L49/'Variables AME'!L8*'Variables AME'!$S8</f>
        <v>1331.1505801774945</v>
      </c>
      <c r="N25" s="23">
        <f>'Variables AME'!M49/'Variables AME'!M8*'Variables AME'!$S8</f>
        <v>1711.1894959944962</v>
      </c>
      <c r="O25" s="23">
        <f>'Variables AME'!N49/'Variables AME'!N8*'Variables AME'!$S8</f>
        <v>1060.839240511614</v>
      </c>
      <c r="P25" s="23">
        <f>'Variables AME'!O49/'Variables AME'!O8*'Variables AME'!$S8</f>
        <v>1108.2475345978594</v>
      </c>
      <c r="Q25" s="23">
        <f>'Variables AME'!P49/'Variables AME'!P8*'Variables AME'!$S8</f>
        <v>924.10892433670631</v>
      </c>
      <c r="R25" s="23">
        <f>'Variables AME'!Q49/'Variables AME'!Q8*'Variables AME'!$S8</f>
        <v>1603.3869632198307</v>
      </c>
      <c r="S25" s="23">
        <f>'Variables AME'!R49/'Variables AME'!R8*'Variables AME'!$S8</f>
        <v>1566.5231158255463</v>
      </c>
      <c r="T25" s="23">
        <f>'Variables AME'!S49/'Variables AME'!S8*'Variables AME'!$S8</f>
        <v>3033.2483969999998</v>
      </c>
      <c r="U25" s="23">
        <f>'Variables AME'!T49/'Variables AME'!T8*'Variables AME'!$S8</f>
        <v>2227.2563621366917</v>
      </c>
      <c r="V25" s="23">
        <f>'Variables AME'!U49/'Variables AME'!U8*'Variables AME'!$S8</f>
        <v>2319.5740469088432</v>
      </c>
      <c r="W25" s="23">
        <f>'Variables AME'!V49/'Variables AME'!V8*'Variables AME'!$S8</f>
        <v>0</v>
      </c>
      <c r="X25" s="23">
        <f>'Variables AME'!W49/'Variables AME'!W8*'Variables AME'!$S8</f>
        <v>0</v>
      </c>
      <c r="Y25" s="23">
        <f>'Variables AME'!X49/'Variables AME'!X8*'Variables AME'!$S8</f>
        <v>0</v>
      </c>
      <c r="Z25" s="23">
        <f>'Variables AME'!Y49/'Variables AME'!Y8*'Variables AME'!$S8</f>
        <v>0</v>
      </c>
      <c r="AA25" s="23">
        <f>'Variables AME'!Z49/'Variables AME'!Z8*'Variables AME'!$S8</f>
        <v>0</v>
      </c>
      <c r="AB25" s="23">
        <f>'Variables AME'!AA49/'Variables AME'!AA8*'Variables AME'!$S8</f>
        <v>0</v>
      </c>
      <c r="AC25" s="23">
        <f>'Variables AME'!AB49/'Variables AME'!AB8*'Variables AME'!$S8</f>
        <v>0</v>
      </c>
      <c r="AD25" s="23">
        <f>'Variables AME'!AC49/'Variables AME'!AC8*'Variables AME'!$S8</f>
        <v>0</v>
      </c>
      <c r="AE25" s="23">
        <f>'Variables AME'!AD49/'Variables AME'!AD8*'Variables AME'!$S8</f>
        <v>0</v>
      </c>
      <c r="AF25" s="23">
        <f>'Variables AME'!AE49/'Variables AME'!AE8*'Variables AME'!$S8</f>
        <v>0</v>
      </c>
      <c r="AG25" s="23">
        <f>'Variables AME'!AF49/'Variables AME'!AF8*'Variables AME'!$S8</f>
        <v>0</v>
      </c>
      <c r="AH25" s="23">
        <f>'Variables AME'!AG49/'Variables AME'!AG8*'Variables AME'!$S8</f>
        <v>0</v>
      </c>
      <c r="AI25" s="23">
        <f>'Variables AME'!AH49/'Variables AME'!AH8*'Variables AME'!$S8</f>
        <v>0</v>
      </c>
      <c r="AJ25" s="23">
        <f>'Variables AME'!AI49/'Variables AME'!AI8*'Variables AME'!$S8</f>
        <v>0</v>
      </c>
      <c r="AK25" s="23">
        <f>'Variables AME'!AJ49/'Variables AME'!AJ8*'Variables AME'!$S8</f>
        <v>0</v>
      </c>
      <c r="AL25" s="23">
        <f>'Variables AME'!AK49/'Variables AME'!AK8*'Variables AME'!$S8</f>
        <v>0</v>
      </c>
      <c r="AM25" s="23">
        <f>'Variables AME'!AL49/'Variables AME'!AL8*'Variables AME'!$S8</f>
        <v>0</v>
      </c>
      <c r="AN25" s="23">
        <f>'Variables AME'!AM49/'Variables AME'!AM8*'Variables AME'!$S8</f>
        <v>0</v>
      </c>
      <c r="AO25" s="23">
        <f>'Variables AME'!AN49/'Variables AME'!AN8*'Variables AME'!$S8</f>
        <v>0</v>
      </c>
      <c r="AP25" s="23">
        <f>'Variables AME'!AO49/'Variables AME'!AO8*'Variables AME'!$S8</f>
        <v>0</v>
      </c>
      <c r="AQ25" s="23">
        <f>'Variables AME'!AP49/'Variables AME'!AP8*'Variables AME'!$S8</f>
        <v>0</v>
      </c>
      <c r="AR25" s="23">
        <f>'Variables AME'!AQ49/'Variables AME'!AQ8*'Variables AME'!$S8</f>
        <v>0</v>
      </c>
      <c r="AS25" s="23">
        <f>'Variables AME'!AR49/'Variables AME'!AR8*'Variables AME'!$S8</f>
        <v>0</v>
      </c>
      <c r="AT25" s="23">
        <f>'Variables AME'!AS49/'Variables AME'!AS8*'Variables AME'!$S8</f>
        <v>0</v>
      </c>
      <c r="AU25" s="23">
        <f>'Variables AME'!AT49/'Variables AME'!AT8*'Variables AME'!$S8</f>
        <v>0</v>
      </c>
      <c r="AV25" s="23">
        <f>'Variables AME'!AU49/'Variables AME'!AU8*'Variables AME'!$S8</f>
        <v>0</v>
      </c>
      <c r="AW25" s="23">
        <f>'Variables AME'!AV49/'Variables AME'!AV8*'Variables AME'!$S8</f>
        <v>0</v>
      </c>
      <c r="AX25" s="18"/>
    </row>
    <row r="26" spans="1:50" x14ac:dyDescent="0.25">
      <c r="A26" s="18"/>
      <c r="B26" s="11" t="s">
        <v>148</v>
      </c>
      <c r="C26" s="23">
        <f>'Variables AME'!B50*'Variables AME'!B48/'Variables AME'!B8*'Variables AME'!$S8</f>
        <v>0</v>
      </c>
      <c r="D26" s="23">
        <f>'Variables AME'!C50*'Variables AME'!C48/'Variables AME'!C8*'Variables AME'!$S8</f>
        <v>0</v>
      </c>
      <c r="E26" s="23">
        <f>'Variables AME'!D50*'Variables AME'!D48/'Variables AME'!D8*'Variables AME'!$S8</f>
        <v>0</v>
      </c>
      <c r="F26" s="23">
        <f>'Variables AME'!E50*'Variables AME'!E48/'Variables AME'!E8*'Variables AME'!$S8</f>
        <v>0</v>
      </c>
      <c r="G26" s="23">
        <f>'Variables AME'!F50*'Variables AME'!F48/'Variables AME'!F8*'Variables AME'!$S8</f>
        <v>0</v>
      </c>
      <c r="H26" s="23">
        <f>'Variables AME'!G50*'Variables AME'!G48/'Variables AME'!G8*'Variables AME'!$S8</f>
        <v>0</v>
      </c>
      <c r="I26" s="23">
        <f>'Variables AME'!H50*'Variables AME'!H48/'Variables AME'!H8*'Variables AME'!$S8</f>
        <v>0</v>
      </c>
      <c r="J26" s="23">
        <f>'Variables AME'!I50*'Variables AME'!I48/'Variables AME'!I8*'Variables AME'!$S8</f>
        <v>291.32152507758906</v>
      </c>
      <c r="K26" s="23">
        <f>'Variables AME'!J50*'Variables AME'!J48/'Variables AME'!J8*'Variables AME'!$S8</f>
        <v>283.14997196331495</v>
      </c>
      <c r="L26" s="23">
        <f>'Variables AME'!K50*'Variables AME'!K48/'Variables AME'!K8*'Variables AME'!$S8</f>
        <v>276.12305993335355</v>
      </c>
      <c r="M26" s="23">
        <f>'Variables AME'!L50*'Variables AME'!L48/'Variables AME'!L8*'Variables AME'!$S8</f>
        <v>293.73165448383236</v>
      </c>
      <c r="N26" s="23">
        <f>'Variables AME'!M50*'Variables AME'!M48/'Variables AME'!M8*'Variables AME'!$S8</f>
        <v>224.08777374191553</v>
      </c>
      <c r="O26" s="23">
        <f>'Variables AME'!N50*'Variables AME'!N48/'Variables AME'!N8*'Variables AME'!$S8</f>
        <v>368.96127718807179</v>
      </c>
      <c r="P26" s="23">
        <f>'Variables AME'!O50*'Variables AME'!O48/'Variables AME'!O8*'Variables AME'!$S8</f>
        <v>861.2102627603183</v>
      </c>
      <c r="Q26" s="23">
        <f>'Variables AME'!P50*'Variables AME'!P48/'Variables AME'!P8*'Variables AME'!$S8</f>
        <v>1342.8022245804523</v>
      </c>
      <c r="R26" s="23">
        <f>'Variables AME'!Q50*'Variables AME'!Q48/'Variables AME'!Q8*'Variables AME'!$S8</f>
        <v>2976.2005105794892</v>
      </c>
      <c r="S26" s="23">
        <f>'Variables AME'!R50*'Variables AME'!R48/'Variables AME'!R8*'Variables AME'!$S8</f>
        <v>2596.0226234016468</v>
      </c>
      <c r="T26" s="23">
        <f>'Variables AME'!S50*'Variables AME'!S48/'Variables AME'!S8*'Variables AME'!$S8</f>
        <v>3115.6047807131813</v>
      </c>
      <c r="U26" s="23">
        <f>'Variables AME'!T50*'Variables AME'!T48/'Variables AME'!T8*'Variables AME'!$S8</f>
        <v>3114.480305410978</v>
      </c>
      <c r="V26" s="23">
        <f>'Variables AME'!U50*'Variables AME'!U48/'Variables AME'!U8*'Variables AME'!$S8</f>
        <v>3112.8655649913617</v>
      </c>
      <c r="W26" s="23">
        <f>'Variables AME'!V50*'Variables AME'!V48/'Variables AME'!V8*'Variables AME'!$S8</f>
        <v>3111.1001980748374</v>
      </c>
      <c r="X26" s="23">
        <f>'Variables AME'!W50*'Variables AME'!W48/'Variables AME'!W8*'Variables AME'!$S8</f>
        <v>3109.4090891392475</v>
      </c>
      <c r="Y26" s="23">
        <f>'Variables AME'!X50*'Variables AME'!X48/'Variables AME'!X8*'Variables AME'!$S8</f>
        <v>0</v>
      </c>
      <c r="Z26" s="23">
        <f>'Variables AME'!Y50*'Variables AME'!Y48/'Variables AME'!Y8*'Variables AME'!$S8</f>
        <v>0</v>
      </c>
      <c r="AA26" s="23">
        <f>'Variables AME'!Z50*'Variables AME'!Z48/'Variables AME'!Z8*'Variables AME'!$S8</f>
        <v>0</v>
      </c>
      <c r="AB26" s="23">
        <f>'Variables AME'!AA50*'Variables AME'!AA48/'Variables AME'!AA8*'Variables AME'!$S8</f>
        <v>0</v>
      </c>
      <c r="AC26" s="23">
        <f>'Variables AME'!AB50*'Variables AME'!AB48/'Variables AME'!AB8*'Variables AME'!$S8</f>
        <v>0</v>
      </c>
      <c r="AD26" s="23">
        <f>'Variables AME'!AC50*'Variables AME'!AC48/'Variables AME'!AC8*'Variables AME'!$S8</f>
        <v>0</v>
      </c>
      <c r="AE26" s="23">
        <f>'Variables AME'!AD50*'Variables AME'!AD48/'Variables AME'!AD8*'Variables AME'!$S8</f>
        <v>0</v>
      </c>
      <c r="AF26" s="23">
        <f>'Variables AME'!AE50*'Variables AME'!AE48/'Variables AME'!AE8*'Variables AME'!$S8</f>
        <v>0</v>
      </c>
      <c r="AG26" s="23">
        <f>'Variables AME'!AF50*'Variables AME'!AF48/'Variables AME'!AF8*'Variables AME'!$S8</f>
        <v>0</v>
      </c>
      <c r="AH26" s="23">
        <f>'Variables AME'!AG50*'Variables AME'!AG48/'Variables AME'!AG8*'Variables AME'!$S8</f>
        <v>0</v>
      </c>
      <c r="AI26" s="23">
        <f>'Variables AME'!AH50*'Variables AME'!AH48/'Variables AME'!AH8*'Variables AME'!$S8</f>
        <v>0</v>
      </c>
      <c r="AJ26" s="23">
        <f>'Variables AME'!AI50*'Variables AME'!AI48/'Variables AME'!AI8*'Variables AME'!$S8</f>
        <v>0</v>
      </c>
      <c r="AK26" s="23">
        <f>'Variables AME'!AJ50*'Variables AME'!AJ48/'Variables AME'!AJ8*'Variables AME'!$S8</f>
        <v>0</v>
      </c>
      <c r="AL26" s="23">
        <f>'Variables AME'!AK50*'Variables AME'!AK48/'Variables AME'!AK8*'Variables AME'!$S8</f>
        <v>0</v>
      </c>
      <c r="AM26" s="23">
        <f>'Variables AME'!AL50*'Variables AME'!AL48/'Variables AME'!AL8*'Variables AME'!$S8</f>
        <v>0</v>
      </c>
      <c r="AN26" s="23">
        <f>'Variables AME'!AM50*'Variables AME'!AM48/'Variables AME'!AM8*'Variables AME'!$S8</f>
        <v>0</v>
      </c>
      <c r="AO26" s="23">
        <f>'Variables AME'!AN50*'Variables AME'!AN48/'Variables AME'!AN8*'Variables AME'!$S8</f>
        <v>0</v>
      </c>
      <c r="AP26" s="23">
        <f>'Variables AME'!AO50*'Variables AME'!AO48/'Variables AME'!AO8*'Variables AME'!$S8</f>
        <v>0</v>
      </c>
      <c r="AQ26" s="23">
        <f>'Variables AME'!AP50*'Variables AME'!AP48/'Variables AME'!AP8*'Variables AME'!$S8</f>
        <v>0</v>
      </c>
      <c r="AR26" s="23">
        <f>'Variables AME'!AQ50*'Variables AME'!AQ48/'Variables AME'!AQ8*'Variables AME'!$S8</f>
        <v>0</v>
      </c>
      <c r="AS26" s="23">
        <f>'Variables AME'!AR50*'Variables AME'!AR48/'Variables AME'!AR8*'Variables AME'!$S8</f>
        <v>0</v>
      </c>
      <c r="AT26" s="23">
        <f>'Variables AME'!AS50*'Variables AME'!AS48/'Variables AME'!AS8*'Variables AME'!$S8</f>
        <v>0</v>
      </c>
      <c r="AU26" s="23">
        <f>'Variables AME'!AT50*'Variables AME'!AT48/'Variables AME'!AT8*'Variables AME'!$S8</f>
        <v>0</v>
      </c>
      <c r="AV26" s="23">
        <f>'Variables AME'!AU50*'Variables AME'!AU48/'Variables AME'!AU8*'Variables AME'!$S8</f>
        <v>0</v>
      </c>
      <c r="AW26" s="23">
        <f>'Variables AME'!AV50*'Variables AME'!AV48/'Variables AME'!AV8*'Variables AME'!$S8</f>
        <v>0</v>
      </c>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B29" t="s">
        <v>846</v>
      </c>
      <c r="C29" s="18"/>
      <c r="D29" s="18"/>
      <c r="E29" s="18"/>
      <c r="F29" s="18"/>
      <c r="G29" s="18"/>
      <c r="H29" s="18"/>
      <c r="I29" s="18"/>
      <c r="J29" s="18"/>
      <c r="K29" s="18"/>
      <c r="L29" s="18"/>
      <c r="M29" s="18"/>
      <c r="N29" s="18"/>
      <c r="O29" s="18"/>
      <c r="P29" s="18"/>
      <c r="Q29" s="18"/>
      <c r="R29" s="18">
        <f>(R25+R26)/R23</f>
        <v>0.38906494711461054</v>
      </c>
      <c r="S29" s="18">
        <f t="shared" ref="S29:AW29" si="2">(S25+S26)/S23</f>
        <v>0.30575211474805081</v>
      </c>
      <c r="T29" s="18">
        <f t="shared" si="2"/>
        <v>0.39622773488249424</v>
      </c>
      <c r="U29" s="18">
        <f t="shared" si="2"/>
        <v>0.33025807183237715</v>
      </c>
      <c r="V29" s="18">
        <f t="shared" si="2"/>
        <v>0.32249860549789694</v>
      </c>
      <c r="W29" s="18">
        <f t="shared" si="2"/>
        <v>0.1998475901</v>
      </c>
      <c r="X29" s="18">
        <f t="shared" si="2"/>
        <v>0.21271057090000001</v>
      </c>
      <c r="Y29" s="18">
        <f t="shared" si="2"/>
        <v>0</v>
      </c>
      <c r="Z29" s="18">
        <f t="shared" si="2"/>
        <v>0</v>
      </c>
      <c r="AA29" s="18">
        <f t="shared" si="2"/>
        <v>0</v>
      </c>
      <c r="AB29" s="18">
        <f t="shared" si="2"/>
        <v>0</v>
      </c>
      <c r="AC29" s="18">
        <f t="shared" si="2"/>
        <v>0</v>
      </c>
      <c r="AD29" s="18">
        <f t="shared" si="2"/>
        <v>0</v>
      </c>
      <c r="AE29" s="18">
        <f t="shared" si="2"/>
        <v>0</v>
      </c>
      <c r="AF29" s="18">
        <f t="shared" si="2"/>
        <v>0</v>
      </c>
      <c r="AG29" s="18">
        <f t="shared" si="2"/>
        <v>0</v>
      </c>
      <c r="AH29" s="18">
        <f t="shared" si="2"/>
        <v>0</v>
      </c>
      <c r="AI29" s="18">
        <f t="shared" si="2"/>
        <v>0</v>
      </c>
      <c r="AJ29" s="18">
        <f t="shared" si="2"/>
        <v>0</v>
      </c>
      <c r="AK29" s="18">
        <f t="shared" si="2"/>
        <v>0</v>
      </c>
      <c r="AL29" s="18">
        <f t="shared" si="2"/>
        <v>0</v>
      </c>
      <c r="AM29" s="18">
        <f t="shared" si="2"/>
        <v>0</v>
      </c>
      <c r="AN29" s="18">
        <f t="shared" si="2"/>
        <v>0</v>
      </c>
      <c r="AO29" s="18">
        <f t="shared" si="2"/>
        <v>0</v>
      </c>
      <c r="AP29" s="18">
        <f t="shared" si="2"/>
        <v>0</v>
      </c>
      <c r="AQ29" s="18">
        <f t="shared" si="2"/>
        <v>0</v>
      </c>
      <c r="AR29" s="18">
        <f t="shared" si="2"/>
        <v>0</v>
      </c>
      <c r="AS29" s="18">
        <f t="shared" si="2"/>
        <v>0</v>
      </c>
      <c r="AT29" s="18">
        <f t="shared" si="2"/>
        <v>0</v>
      </c>
      <c r="AU29" s="18">
        <f t="shared" si="2"/>
        <v>0</v>
      </c>
      <c r="AV29" s="18">
        <f t="shared" si="2"/>
        <v>0</v>
      </c>
      <c r="AW29" s="18">
        <f t="shared" si="2"/>
        <v>0</v>
      </c>
      <c r="AX29" s="18"/>
    </row>
    <row r="30" spans="1:50" x14ac:dyDescent="0.25">
      <c r="A30" s="18"/>
      <c r="B30" t="s">
        <v>845</v>
      </c>
      <c r="C30" s="18"/>
      <c r="D30" s="18"/>
      <c r="E30" s="18"/>
      <c r="F30" s="18"/>
      <c r="G30" s="18"/>
      <c r="H30" s="18"/>
      <c r="I30" s="18"/>
      <c r="J30" s="18"/>
      <c r="K30" s="18"/>
      <c r="L30" s="18"/>
      <c r="M30" s="18"/>
      <c r="N30" s="18"/>
      <c r="O30" s="18"/>
      <c r="P30" s="18"/>
      <c r="Q30" s="18"/>
      <c r="R30" s="18">
        <f>R25/R23</f>
        <v>0.13621787281461056</v>
      </c>
      <c r="S30" s="18">
        <f t="shared" ref="S30:AW30" si="3">S25/S23</f>
        <v>0.11506606424805085</v>
      </c>
      <c r="T30" s="18">
        <f t="shared" si="3"/>
        <v>0.19546037398249425</v>
      </c>
      <c r="U30" s="18">
        <f t="shared" si="3"/>
        <v>0.13770229373237711</v>
      </c>
      <c r="V30" s="18">
        <f t="shared" si="3"/>
        <v>0.13770229379789695</v>
      </c>
      <c r="W30" s="18">
        <f t="shared" si="3"/>
        <v>0</v>
      </c>
      <c r="X30" s="18">
        <f t="shared" si="3"/>
        <v>0</v>
      </c>
      <c r="Y30" s="18">
        <f t="shared" si="3"/>
        <v>0</v>
      </c>
      <c r="Z30" s="18">
        <f t="shared" si="3"/>
        <v>0</v>
      </c>
      <c r="AA30" s="18">
        <f t="shared" si="3"/>
        <v>0</v>
      </c>
      <c r="AB30" s="18">
        <f t="shared" si="3"/>
        <v>0</v>
      </c>
      <c r="AC30" s="18">
        <f t="shared" si="3"/>
        <v>0</v>
      </c>
      <c r="AD30" s="18">
        <f t="shared" si="3"/>
        <v>0</v>
      </c>
      <c r="AE30" s="18">
        <f t="shared" si="3"/>
        <v>0</v>
      </c>
      <c r="AF30" s="18">
        <f t="shared" si="3"/>
        <v>0</v>
      </c>
      <c r="AG30" s="18">
        <f t="shared" si="3"/>
        <v>0</v>
      </c>
      <c r="AH30" s="18">
        <f t="shared" si="3"/>
        <v>0</v>
      </c>
      <c r="AI30" s="18">
        <f t="shared" si="3"/>
        <v>0</v>
      </c>
      <c r="AJ30" s="18">
        <f t="shared" si="3"/>
        <v>0</v>
      </c>
      <c r="AK30" s="18">
        <f t="shared" si="3"/>
        <v>0</v>
      </c>
      <c r="AL30" s="18">
        <f t="shared" si="3"/>
        <v>0</v>
      </c>
      <c r="AM30" s="18">
        <f t="shared" si="3"/>
        <v>0</v>
      </c>
      <c r="AN30" s="18">
        <f t="shared" si="3"/>
        <v>0</v>
      </c>
      <c r="AO30" s="18">
        <f t="shared" si="3"/>
        <v>0</v>
      </c>
      <c r="AP30" s="18">
        <f t="shared" si="3"/>
        <v>0</v>
      </c>
      <c r="AQ30" s="18">
        <f t="shared" si="3"/>
        <v>0</v>
      </c>
      <c r="AR30" s="18">
        <f t="shared" si="3"/>
        <v>0</v>
      </c>
      <c r="AS30" s="18">
        <f t="shared" si="3"/>
        <v>0</v>
      </c>
      <c r="AT30" s="18">
        <f t="shared" si="3"/>
        <v>0</v>
      </c>
      <c r="AU30" s="18">
        <f t="shared" si="3"/>
        <v>0</v>
      </c>
      <c r="AV30" s="18">
        <f t="shared" si="3"/>
        <v>0</v>
      </c>
      <c r="AW30" s="18">
        <f t="shared" si="3"/>
        <v>0</v>
      </c>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B32" t="s">
        <v>1613</v>
      </c>
      <c r="C32" s="25">
        <f>'Variables AME'!B764*'Variables AME'!B765/'Variables AME'!B8*'Variables AME'!$S8</f>
        <v>102386.05849306623</v>
      </c>
      <c r="D32" s="25">
        <f>'Variables AME'!C764*'Variables AME'!C765/'Variables AME'!C8*'Variables AME'!$S8</f>
        <v>104029.89977988144</v>
      </c>
      <c r="E32" s="25">
        <f>'Variables AME'!D764*'Variables AME'!D765/'Variables AME'!D8*'Variables AME'!$S8</f>
        <v>106135.56085974119</v>
      </c>
      <c r="F32" s="25">
        <f>'Variables AME'!E764*'Variables AME'!E765/'Variables AME'!E8*'Variables AME'!$S8</f>
        <v>78021.789262599108</v>
      </c>
      <c r="G32" s="25">
        <f>'Variables AME'!F764*'Variables AME'!F765/'Variables AME'!F8*'Variables AME'!$S8</f>
        <v>79406.976604337513</v>
      </c>
      <c r="H32" s="25">
        <f>'Variables AME'!G764*'Variables AME'!G765/'Variables AME'!G8*'Variables AME'!$S8</f>
        <v>81110.1582808323</v>
      </c>
      <c r="I32" s="25">
        <f>'Variables AME'!H764*'Variables AME'!H765/'Variables AME'!H8*'Variables AME'!$S8</f>
        <v>80749.770498879618</v>
      </c>
      <c r="J32" s="25">
        <f>'Variables AME'!I764*'Variables AME'!I765/'Variables AME'!I8*'Variables AME'!$S8</f>
        <v>81980.32527900931</v>
      </c>
      <c r="K32" s="25">
        <f>'Variables AME'!J764*'Variables AME'!J765/'Variables AME'!J8*'Variables AME'!$S8</f>
        <v>84226.406303033931</v>
      </c>
      <c r="L32" s="25">
        <f>'Variables AME'!K764*'Variables AME'!K765/'Variables AME'!K8*'Variables AME'!$S8</f>
        <v>86310.936540722454</v>
      </c>
      <c r="M32" s="25">
        <f>'Variables AME'!L764*'Variables AME'!L765/'Variables AME'!L8*'Variables AME'!$S8</f>
        <v>87659.049184739168</v>
      </c>
      <c r="N32" s="25">
        <f>'Variables AME'!M764*'Variables AME'!M765/'Variables AME'!M8*'Variables AME'!$S8</f>
        <v>88623.158094475046</v>
      </c>
      <c r="O32" s="25">
        <f>'Variables AME'!N764*'Variables AME'!N765/'Variables AME'!N8*'Variables AME'!$S8</f>
        <v>94460.143116009494</v>
      </c>
      <c r="P32" s="25">
        <f>'Variables AME'!O764*'Variables AME'!O765/'Variables AME'!O8*'Variables AME'!$S8</f>
        <v>95250.907962702913</v>
      </c>
      <c r="Q32" s="25">
        <f>'Variables AME'!P764*'Variables AME'!P765/'Variables AME'!P8*'Variables AME'!$S8</f>
        <v>97577.47834295065</v>
      </c>
      <c r="R32" s="25">
        <f>'Variables AME'!Q764*'Variables AME'!Q765/'Variables AME'!Q8*'Variables AME'!$S8</f>
        <v>97221.564484405681</v>
      </c>
      <c r="S32" s="25">
        <f>'Variables AME'!R764*'Variables AME'!R765/'Variables AME'!R8*'Variables AME'!$S8</f>
        <v>99589.375692088157</v>
      </c>
      <c r="T32" s="25">
        <f>'Variables AME'!S764*'Variables AME'!S765/'Variables AME'!S8*'Variables AME'!$S8</f>
        <v>98735.617876042757</v>
      </c>
      <c r="U32" s="25">
        <f>'Variables AME'!T764*'Variables AME'!T765/'Variables AME'!T8*'Variables AME'!$S8</f>
        <v>99337.599091143449</v>
      </c>
      <c r="V32" s="25">
        <f>'Variables AME'!U764*'Variables AME'!U765/'Variables AME'!U8*'Variables AME'!$S8</f>
        <v>103067.36978770996</v>
      </c>
      <c r="W32" s="25">
        <f>'Variables AME'!V764*'Variables AME'!V765/'Variables AME'!V8*'Variables AME'!$S8</f>
        <v>103720.557614708</v>
      </c>
      <c r="X32" s="25">
        <f>'Variables AME'!W764*'Variables AME'!W765/'Variables AME'!W8*'Variables AME'!$S8</f>
        <v>100762.12359762532</v>
      </c>
      <c r="Y32" s="25">
        <f>'Variables AME'!X764*'Variables AME'!X765/'Variables AME'!X8*'Variables AME'!$S8</f>
        <v>99523.01056905491</v>
      </c>
      <c r="Z32" s="25">
        <f>'Variables AME'!Y764*'Variables AME'!Y765/'Variables AME'!Y8*'Variables AME'!$S8</f>
        <v>95327.061437244643</v>
      </c>
      <c r="AA32" s="25">
        <f>'Variables AME'!Z764*'Variables AME'!Z765/'Variables AME'!Z8*'Variables AME'!$S8</f>
        <v>92887.612973882729</v>
      </c>
      <c r="AB32" s="25">
        <f>'Variables AME'!AA764*'Variables AME'!AA765/'Variables AME'!AA8*'Variables AME'!$S8</f>
        <v>90504.288120299781</v>
      </c>
      <c r="AC32" s="25">
        <f>'Variables AME'!AB764*'Variables AME'!AB765/'Variables AME'!AB8*'Variables AME'!$S8</f>
        <v>88194.515691289707</v>
      </c>
      <c r="AD32" s="25">
        <f>'Variables AME'!AC764*'Variables AME'!AC765/'Variables AME'!AC8*'Variables AME'!$S8</f>
        <v>87455.933180547159</v>
      </c>
      <c r="AE32" s="25">
        <f>'Variables AME'!AD764*'Variables AME'!AD765/'Variables AME'!AD8*'Variables AME'!$S8</f>
        <v>86527.883878239882</v>
      </c>
      <c r="AF32" s="25">
        <f>'Variables AME'!AE764*'Variables AME'!AE765/'Variables AME'!AE8*'Variables AME'!$S8</f>
        <v>85537.402757302014</v>
      </c>
      <c r="AG32" s="25">
        <f>'Variables AME'!AF764*'Variables AME'!AF765/'Variables AME'!AF8*'Variables AME'!$S8</f>
        <v>84554.413117306496</v>
      </c>
      <c r="AH32" s="25">
        <f>'Variables AME'!AG764*'Variables AME'!AG765/'Variables AME'!AG8*'Variables AME'!$S8</f>
        <v>84084.859169616058</v>
      </c>
      <c r="AI32" s="25">
        <f>'Variables AME'!AH764*'Variables AME'!AH765/'Variables AME'!AH8*'Variables AME'!$S8</f>
        <v>82979.511461974631</v>
      </c>
      <c r="AJ32" s="25">
        <f>'Variables AME'!AI764*'Variables AME'!AI765/'Variables AME'!AI8*'Variables AME'!$S8</f>
        <v>81604.183591632362</v>
      </c>
      <c r="AK32" s="25">
        <f>'Variables AME'!AJ764*'Variables AME'!AJ765/'Variables AME'!AJ8*'Variables AME'!$S8</f>
        <v>80743.558981575901</v>
      </c>
      <c r="AL32" s="25">
        <f>'Variables AME'!AK764*'Variables AME'!AK765/'Variables AME'!AK8*'Variables AME'!$S8</f>
        <v>79801.468054164696</v>
      </c>
      <c r="AM32" s="25">
        <f>'Variables AME'!AL764*'Variables AME'!AL765/'Variables AME'!AL8*'Variables AME'!$S8</f>
        <v>78679.104370718924</v>
      </c>
      <c r="AN32" s="25">
        <f>'Variables AME'!AM764*'Variables AME'!AM765/'Variables AME'!AM8*'Variables AME'!$S8</f>
        <v>76693.073771271855</v>
      </c>
      <c r="AO32" s="25">
        <f>'Variables AME'!AN764*'Variables AME'!AN765/'Variables AME'!AN8*'Variables AME'!$S8</f>
        <v>74394.912334270106</v>
      </c>
      <c r="AP32" s="25">
        <f>'Variables AME'!AO764*'Variables AME'!AO765/'Variables AME'!AO8*'Variables AME'!$S8</f>
        <v>72091.014224146638</v>
      </c>
      <c r="AQ32" s="25">
        <f>'Variables AME'!AP764*'Variables AME'!AP765/'Variables AME'!AP8*'Variables AME'!$S8</f>
        <v>70301.348999975802</v>
      </c>
      <c r="AR32" s="25">
        <f>'Variables AME'!AQ764*'Variables AME'!AQ765/'Variables AME'!AQ8*'Variables AME'!$S8</f>
        <v>68124.878889438289</v>
      </c>
      <c r="AS32" s="25">
        <f>'Variables AME'!AR764*'Variables AME'!AR765/'Variables AME'!AR8*'Variables AME'!$S8</f>
        <v>66008.694683723559</v>
      </c>
      <c r="AT32" s="25">
        <f>'Variables AME'!AS764*'Variables AME'!AS765/'Variables AME'!AS8*'Variables AME'!$S8</f>
        <v>64149.409703282843</v>
      </c>
      <c r="AU32" s="25">
        <f>'Variables AME'!AT764*'Variables AME'!AT765/'Variables AME'!AT8*'Variables AME'!$S8</f>
        <v>62090.235077332582</v>
      </c>
      <c r="AV32" s="25">
        <f>'Variables AME'!AU764*'Variables AME'!AU765/'Variables AME'!AU8*'Variables AME'!$S8</f>
        <v>59995.96075678584</v>
      </c>
      <c r="AW32" s="25">
        <f>'Variables AME'!AV764*'Variables AME'!AV765/'Variables AME'!AV8*'Variables AME'!$S8</f>
        <v>60508.194377753316</v>
      </c>
      <c r="AX32" s="18"/>
    </row>
    <row r="33" spans="1:50" x14ac:dyDescent="0.25">
      <c r="A33" s="18"/>
      <c r="B33" t="s">
        <v>1614</v>
      </c>
      <c r="C33" s="25">
        <f>'Variables AME'!B766*'Variables AME'!B767/'Variables AME'!B8*'Variables AME'!$S8</f>
        <v>67698.305631122319</v>
      </c>
      <c r="D33" s="25">
        <f>'Variables AME'!C766*'Variables AME'!C767/'Variables AME'!C8*'Variables AME'!$S8</f>
        <v>68785.223825667519</v>
      </c>
      <c r="E33" s="25">
        <f>'Variables AME'!D766*'Variables AME'!D767/'Variables AME'!D8*'Variables AME'!$S8</f>
        <v>70205.968193304579</v>
      </c>
      <c r="F33" s="25">
        <f>'Variables AME'!E766*'Variables AME'!E767/'Variables AME'!E8*'Variables AME'!$S8</f>
        <v>41193.868199852477</v>
      </c>
      <c r="G33" s="25">
        <f>'Variables AME'!F766*'Variables AME'!F767/'Variables AME'!F8*'Variables AME'!$S8</f>
        <v>41333.422848048453</v>
      </c>
      <c r="H33" s="25">
        <f>'Variables AME'!G766*'Variables AME'!G767/'Variables AME'!G8*'Variables AME'!$S8</f>
        <v>42561.508781116383</v>
      </c>
      <c r="I33" s="25">
        <f>'Variables AME'!H766*'Variables AME'!H767/'Variables AME'!H8*'Variables AME'!$S8</f>
        <v>43904.095844065851</v>
      </c>
      <c r="J33" s="25">
        <f>'Variables AME'!I766*'Variables AME'!I767/'Variables AME'!I8*'Variables AME'!$S8</f>
        <v>45036.759422984491</v>
      </c>
      <c r="K33" s="25">
        <f>'Variables AME'!J766*'Variables AME'!J767/'Variables AME'!J8*'Variables AME'!$S8</f>
        <v>46032.722708406312</v>
      </c>
      <c r="L33" s="25">
        <f>'Variables AME'!K766*'Variables AME'!K767/'Variables AME'!K8*'Variables AME'!$S8</f>
        <v>47047.212248639204</v>
      </c>
      <c r="M33" s="25">
        <f>'Variables AME'!L766*'Variables AME'!L767/'Variables AME'!L8*'Variables AME'!$S8</f>
        <v>48455.12960289789</v>
      </c>
      <c r="N33" s="25">
        <f>'Variables AME'!M766*'Variables AME'!M767/'Variables AME'!M8*'Variables AME'!$S8</f>
        <v>50593.891180526531</v>
      </c>
      <c r="O33" s="25">
        <f>'Variables AME'!N766*'Variables AME'!N767/'Variables AME'!N8*'Variables AME'!$S8</f>
        <v>58417.265366052736</v>
      </c>
      <c r="P33" s="25">
        <f>'Variables AME'!O766*'Variables AME'!O767/'Variables AME'!O8*'Variables AME'!$S8</f>
        <v>59400.104544931775</v>
      </c>
      <c r="Q33" s="25">
        <f>'Variables AME'!P766*'Variables AME'!P767/'Variables AME'!P8*'Variables AME'!$S8</f>
        <v>59838.050187542809</v>
      </c>
      <c r="R33" s="25">
        <f>'Variables AME'!Q766*'Variables AME'!Q767/'Variables AME'!Q8*'Variables AME'!$S8</f>
        <v>57464.786997821328</v>
      </c>
      <c r="S33" s="25">
        <f>'Variables AME'!R766*'Variables AME'!R767/'Variables AME'!R8*'Variables AME'!$S8</f>
        <v>57859.955189378037</v>
      </c>
      <c r="T33" s="25">
        <f>'Variables AME'!S766*'Variables AME'!S767/'Variables AME'!S8*'Variables AME'!$S8</f>
        <v>57386.133604915616</v>
      </c>
      <c r="U33" s="25">
        <f>'Variables AME'!T766*'Variables AME'!T767/'Variables AME'!T8*'Variables AME'!$S8</f>
        <v>56841.224455151278</v>
      </c>
      <c r="V33" s="25">
        <f>'Variables AME'!U766*'Variables AME'!U767/'Variables AME'!U8*'Variables AME'!$S8</f>
        <v>60291.737003747301</v>
      </c>
      <c r="W33" s="25">
        <f>'Variables AME'!V766*'Variables AME'!V767/'Variables AME'!V8*'Variables AME'!$S8</f>
        <v>60203.590925104065</v>
      </c>
      <c r="X33" s="25">
        <f>'Variables AME'!W766*'Variables AME'!W767/'Variables AME'!W8*'Variables AME'!$S8</f>
        <v>58504.134156191969</v>
      </c>
      <c r="Y33" s="25">
        <f>'Variables AME'!X766*'Variables AME'!X767/'Variables AME'!X8*'Variables AME'!$S8</f>
        <v>57020.359992086007</v>
      </c>
      <c r="Z33" s="25">
        <f>'Variables AME'!Y766*'Variables AME'!Y767/'Variables AME'!Y8*'Variables AME'!$S8</f>
        <v>55437.474268319362</v>
      </c>
      <c r="AA33" s="25">
        <f>'Variables AME'!Z766*'Variables AME'!Z767/'Variables AME'!Z8*'Variables AME'!$S8</f>
        <v>54150.055653470488</v>
      </c>
      <c r="AB33" s="25">
        <f>'Variables AME'!AA766*'Variables AME'!AA767/'Variables AME'!AA8*'Variables AME'!$S8</f>
        <v>52581.346067014405</v>
      </c>
      <c r="AC33" s="25">
        <f>'Variables AME'!AB766*'Variables AME'!AB767/'Variables AME'!AB8*'Variables AME'!$S8</f>
        <v>50887.318823342001</v>
      </c>
      <c r="AD33" s="25">
        <f>'Variables AME'!AC766*'Variables AME'!AC767/'Variables AME'!AC8*'Variables AME'!$S8</f>
        <v>50650.208888879999</v>
      </c>
      <c r="AE33" s="25">
        <f>'Variables AME'!AD766*'Variables AME'!AD767/'Variables AME'!AD8*'Variables AME'!$S8</f>
        <v>50157.097125985689</v>
      </c>
      <c r="AF33" s="25">
        <f>'Variables AME'!AE766*'Variables AME'!AE767/'Variables AME'!AE8*'Variables AME'!$S8</f>
        <v>49548.22604244596</v>
      </c>
      <c r="AG33" s="25">
        <f>'Variables AME'!AF766*'Variables AME'!AF767/'Variables AME'!AF8*'Variables AME'!$S8</f>
        <v>48912.69263180501</v>
      </c>
      <c r="AH33" s="25">
        <f>'Variables AME'!AG766*'Variables AME'!AG767/'Variables AME'!AG8*'Variables AME'!$S8</f>
        <v>48778.094576412659</v>
      </c>
      <c r="AI33" s="25">
        <f>'Variables AME'!AH766*'Variables AME'!AH767/'Variables AME'!AH8*'Variables AME'!$S8</f>
        <v>48005.744826826653</v>
      </c>
      <c r="AJ33" s="25">
        <f>'Variables AME'!AI766*'Variables AME'!AI767/'Variables AME'!AI8*'Variables AME'!$S8</f>
        <v>46951.261923761042</v>
      </c>
      <c r="AK33" s="25">
        <f>'Variables AME'!AJ766*'Variables AME'!AJ767/'Variables AME'!AJ8*'Variables AME'!$S8</f>
        <v>46392.751469595161</v>
      </c>
      <c r="AL33" s="25">
        <f>'Variables AME'!AK766*'Variables AME'!AK767/'Variables AME'!AK8*'Variables AME'!$S8</f>
        <v>45727.697348939408</v>
      </c>
      <c r="AM33" s="25">
        <f>'Variables AME'!AL766*'Variables AME'!AL767/'Variables AME'!AL8*'Variables AME'!$S8</f>
        <v>44865.440282845746</v>
      </c>
      <c r="AN33" s="25">
        <f>'Variables AME'!AM766*'Variables AME'!AM767/'Variables AME'!AM8*'Variables AME'!$S8</f>
        <v>43106.759266486006</v>
      </c>
      <c r="AO33" s="25">
        <f>'Variables AME'!AN766*'Variables AME'!AN767/'Variables AME'!AN8*'Variables AME'!$S8</f>
        <v>40956.781767055028</v>
      </c>
      <c r="AP33" s="25">
        <f>'Variables AME'!AO766*'Variables AME'!AO767/'Variables AME'!AO8*'Variables AME'!$S8</f>
        <v>38765.546468199456</v>
      </c>
      <c r="AQ33" s="25">
        <f>'Variables AME'!AP766*'Variables AME'!AP767/'Variables AME'!AP8*'Variables AME'!$S8</f>
        <v>37071.278196788713</v>
      </c>
      <c r="AR33" s="25">
        <f>'Variables AME'!AQ766*'Variables AME'!AQ767/'Variables AME'!AQ8*'Variables AME'!$S8</f>
        <v>34985.649529258189</v>
      </c>
      <c r="AS33" s="25">
        <f>'Variables AME'!AR766*'Variables AME'!AR767/'Variables AME'!AR8*'Variables AME'!$S8</f>
        <v>32956.249989957229</v>
      </c>
      <c r="AT33" s="25">
        <f>'Variables AME'!AS766*'Variables AME'!AS767/'Variables AME'!AS8*'Variables AME'!$S8</f>
        <v>31167.166201686108</v>
      </c>
      <c r="AU33" s="25">
        <f>'Variables AME'!AT766*'Variables AME'!AT767/'Variables AME'!AT8*'Variables AME'!$S8</f>
        <v>29172.319823702001</v>
      </c>
      <c r="AV33" s="25">
        <f>'Variables AME'!AU766*'Variables AME'!AU767/'Variables AME'!AU8*'Variables AME'!$S8</f>
        <v>27153.538978853518</v>
      </c>
      <c r="AW33" s="25">
        <f>'Variables AME'!AV766*'Variables AME'!AV767/'Variables AME'!AV8*'Variables AME'!$S8</f>
        <v>27759.292407789475</v>
      </c>
      <c r="AX33" s="18"/>
    </row>
    <row r="34" spans="1:50" x14ac:dyDescent="0.25">
      <c r="A34" s="18"/>
      <c r="B34" t="s">
        <v>1615</v>
      </c>
      <c r="C34" s="25">
        <f>C23</f>
        <v>5651.8764451520901</v>
      </c>
      <c r="D34" s="25">
        <f t="shared" ref="D34:AW34" si="4">D23</f>
        <v>5742.6191496302363</v>
      </c>
      <c r="E34" s="25">
        <f t="shared" si="4"/>
        <v>5861.2317629516638</v>
      </c>
      <c r="F34" s="25">
        <f t="shared" si="4"/>
        <v>7875.7994566772986</v>
      </c>
      <c r="G34" s="25">
        <f t="shared" si="4"/>
        <v>9386.9093090731531</v>
      </c>
      <c r="H34" s="25">
        <f t="shared" si="4"/>
        <v>9517.7010483046743</v>
      </c>
      <c r="I34" s="25">
        <f t="shared" si="4"/>
        <v>7274.2504318556903</v>
      </c>
      <c r="J34" s="25">
        <f t="shared" si="4"/>
        <v>7187.6722532068043</v>
      </c>
      <c r="K34" s="25">
        <f t="shared" si="4"/>
        <v>8356.4763422100441</v>
      </c>
      <c r="L34" s="25">
        <f t="shared" si="4"/>
        <v>9577.469892519015</v>
      </c>
      <c r="M34" s="25">
        <f t="shared" si="4"/>
        <v>9659.7659538624885</v>
      </c>
      <c r="N34" s="25">
        <f t="shared" si="4"/>
        <v>8509.7214742623382</v>
      </c>
      <c r="O34" s="25">
        <f t="shared" si="4"/>
        <v>5822.7534848674186</v>
      </c>
      <c r="P34" s="25">
        <f t="shared" si="4"/>
        <v>5587.0281052794935</v>
      </c>
      <c r="Q34" s="25">
        <f t="shared" si="4"/>
        <v>7208.1759506417284</v>
      </c>
      <c r="R34" s="25">
        <f t="shared" si="4"/>
        <v>11770.753206534095</v>
      </c>
      <c r="S34" s="25">
        <f t="shared" si="4"/>
        <v>13614.11921110426</v>
      </c>
      <c r="T34" s="25">
        <f t="shared" si="4"/>
        <v>15518.48252</v>
      </c>
      <c r="U34" s="25">
        <f t="shared" si="4"/>
        <v>16174.431825117887</v>
      </c>
      <c r="V34" s="25">
        <f t="shared" si="4"/>
        <v>16844.846828138085</v>
      </c>
      <c r="W34" s="25">
        <f t="shared" si="4"/>
        <v>15567.364092397116</v>
      </c>
      <c r="X34" s="25">
        <f t="shared" si="4"/>
        <v>14618.028036796772</v>
      </c>
      <c r="Y34" s="25">
        <f t="shared" si="4"/>
        <v>12054.721301040569</v>
      </c>
      <c r="Z34" s="25">
        <f t="shared" si="4"/>
        <v>9740.9957891159247</v>
      </c>
      <c r="AA34" s="25">
        <f t="shared" si="4"/>
        <v>8889.0456626663945</v>
      </c>
      <c r="AB34" s="25">
        <f t="shared" si="4"/>
        <v>8376.9757062599656</v>
      </c>
      <c r="AC34" s="25">
        <f t="shared" si="4"/>
        <v>8067.6742676828835</v>
      </c>
      <c r="AD34" s="25">
        <f t="shared" si="4"/>
        <v>7871.6960620891705</v>
      </c>
      <c r="AE34" s="25">
        <f t="shared" si="4"/>
        <v>7735.809438893215</v>
      </c>
      <c r="AF34" s="25">
        <f t="shared" si="4"/>
        <v>7660.3299833484343</v>
      </c>
      <c r="AG34" s="25">
        <f t="shared" si="4"/>
        <v>7623.2580505986834</v>
      </c>
      <c r="AH34" s="25">
        <f t="shared" si="4"/>
        <v>7593.6067553452158</v>
      </c>
      <c r="AI34" s="25">
        <f t="shared" si="4"/>
        <v>7579.5228832605653</v>
      </c>
      <c r="AJ34" s="25">
        <f t="shared" si="4"/>
        <v>7579.3481487699009</v>
      </c>
      <c r="AK34" s="25">
        <f t="shared" si="4"/>
        <v>7598.0773171537348</v>
      </c>
      <c r="AL34" s="25">
        <f t="shared" si="4"/>
        <v>7641.8500455090052</v>
      </c>
      <c r="AM34" s="25">
        <f t="shared" si="4"/>
        <v>7703.2366195957629</v>
      </c>
      <c r="AN34" s="25">
        <f t="shared" si="4"/>
        <v>7803.0389493860739</v>
      </c>
      <c r="AO34" s="25">
        <f t="shared" si="4"/>
        <v>7987.3765959972761</v>
      </c>
      <c r="AP34" s="25">
        <f t="shared" si="4"/>
        <v>8212.2029416201258</v>
      </c>
      <c r="AQ34" s="25">
        <f t="shared" si="4"/>
        <v>8456.8907328884561</v>
      </c>
      <c r="AR34" s="25">
        <f t="shared" si="4"/>
        <v>8709.5666890615739</v>
      </c>
      <c r="AS34" s="25">
        <f t="shared" si="4"/>
        <v>8969.7234575855564</v>
      </c>
      <c r="AT34" s="25">
        <f t="shared" si="4"/>
        <v>9248.8516248625019</v>
      </c>
      <c r="AU34" s="25">
        <f t="shared" si="4"/>
        <v>9536.0849062537181</v>
      </c>
      <c r="AV34" s="25">
        <f t="shared" si="4"/>
        <v>9814.2805565490344</v>
      </c>
      <c r="AW34" s="25">
        <f t="shared" si="4"/>
        <v>10079.036285153285</v>
      </c>
      <c r="AX34" s="18"/>
    </row>
    <row r="35" spans="1:50" x14ac:dyDescent="0.25">
      <c r="A35" s="18"/>
      <c r="B35" t="s">
        <v>1616</v>
      </c>
      <c r="C35" s="25">
        <f>C32-(C33+C34)</f>
        <v>29035.876416791827</v>
      </c>
      <c r="D35" s="25">
        <f t="shared" ref="D35:AW35" si="5">D32-(D33+D34)</f>
        <v>29502.056804583684</v>
      </c>
      <c r="E35" s="25">
        <f t="shared" si="5"/>
        <v>30068.360903484951</v>
      </c>
      <c r="F35" s="25">
        <f t="shared" si="5"/>
        <v>28952.121606069333</v>
      </c>
      <c r="G35" s="25">
        <f t="shared" si="5"/>
        <v>28686.644447215906</v>
      </c>
      <c r="H35" s="25">
        <f t="shared" si="5"/>
        <v>29030.948451411241</v>
      </c>
      <c r="I35" s="25">
        <f t="shared" si="5"/>
        <v>29571.424222958078</v>
      </c>
      <c r="J35" s="25">
        <f t="shared" si="5"/>
        <v>29755.893602818018</v>
      </c>
      <c r="K35" s="25">
        <f t="shared" si="5"/>
        <v>29837.207252417575</v>
      </c>
      <c r="L35" s="25">
        <f t="shared" si="5"/>
        <v>29686.254399564234</v>
      </c>
      <c r="M35" s="25">
        <f t="shared" si="5"/>
        <v>29544.153627978791</v>
      </c>
      <c r="N35" s="25">
        <f t="shared" si="5"/>
        <v>29519.545439686175</v>
      </c>
      <c r="O35" s="25">
        <f t="shared" si="5"/>
        <v>30220.12426508934</v>
      </c>
      <c r="P35" s="25">
        <f t="shared" si="5"/>
        <v>30263.775312491642</v>
      </c>
      <c r="Q35" s="25">
        <f t="shared" si="5"/>
        <v>30531.252204766119</v>
      </c>
      <c r="R35" s="25">
        <f t="shared" si="5"/>
        <v>27986.02428005026</v>
      </c>
      <c r="S35" s="25">
        <f t="shared" si="5"/>
        <v>28115.301291605865</v>
      </c>
      <c r="T35" s="25">
        <f t="shared" si="5"/>
        <v>25831.001751127144</v>
      </c>
      <c r="U35" s="25">
        <f t="shared" si="5"/>
        <v>26321.942810874287</v>
      </c>
      <c r="V35" s="25">
        <f t="shared" si="5"/>
        <v>25930.785955824569</v>
      </c>
      <c r="W35" s="25">
        <f t="shared" si="5"/>
        <v>27949.602597206816</v>
      </c>
      <c r="X35" s="25">
        <f t="shared" si="5"/>
        <v>27639.96140463659</v>
      </c>
      <c r="Y35" s="25">
        <f t="shared" si="5"/>
        <v>30447.929275928342</v>
      </c>
      <c r="Z35" s="25">
        <f t="shared" si="5"/>
        <v>30148.591379809353</v>
      </c>
      <c r="AA35" s="25">
        <f t="shared" si="5"/>
        <v>29848.511657745847</v>
      </c>
      <c r="AB35" s="25">
        <f t="shared" si="5"/>
        <v>29545.966347025409</v>
      </c>
      <c r="AC35" s="25">
        <f t="shared" si="5"/>
        <v>29239.522600264827</v>
      </c>
      <c r="AD35" s="25">
        <f t="shared" si="5"/>
        <v>28934.028229577991</v>
      </c>
      <c r="AE35" s="25">
        <f t="shared" si="5"/>
        <v>28634.977313360978</v>
      </c>
      <c r="AF35" s="25">
        <f t="shared" si="5"/>
        <v>28328.84673150762</v>
      </c>
      <c r="AG35" s="25">
        <f t="shared" si="5"/>
        <v>28018.462434902802</v>
      </c>
      <c r="AH35" s="25">
        <f t="shared" si="5"/>
        <v>27713.157837858183</v>
      </c>
      <c r="AI35" s="25">
        <f t="shared" si="5"/>
        <v>27394.243751887414</v>
      </c>
      <c r="AJ35" s="25">
        <f t="shared" si="5"/>
        <v>27073.573519101417</v>
      </c>
      <c r="AK35" s="25">
        <f t="shared" si="5"/>
        <v>26752.730194827003</v>
      </c>
      <c r="AL35" s="25">
        <f t="shared" si="5"/>
        <v>26431.920659716285</v>
      </c>
      <c r="AM35" s="25">
        <f t="shared" si="5"/>
        <v>26110.427468277412</v>
      </c>
      <c r="AN35" s="25">
        <f t="shared" si="5"/>
        <v>25783.275555399778</v>
      </c>
      <c r="AO35" s="25">
        <f t="shared" si="5"/>
        <v>25450.753971217804</v>
      </c>
      <c r="AP35" s="25">
        <f t="shared" si="5"/>
        <v>25113.264814327056</v>
      </c>
      <c r="AQ35" s="25">
        <f t="shared" si="5"/>
        <v>24773.180070298637</v>
      </c>
      <c r="AR35" s="25">
        <f t="shared" si="5"/>
        <v>24429.662671118524</v>
      </c>
      <c r="AS35" s="25">
        <f t="shared" si="5"/>
        <v>24082.721236180776</v>
      </c>
      <c r="AT35" s="25">
        <f t="shared" si="5"/>
        <v>23733.391876734233</v>
      </c>
      <c r="AU35" s="25">
        <f t="shared" si="5"/>
        <v>23381.830347376861</v>
      </c>
      <c r="AV35" s="25">
        <f t="shared" si="5"/>
        <v>23028.141221383288</v>
      </c>
      <c r="AW35" s="25">
        <f t="shared" si="5"/>
        <v>22669.86568481056</v>
      </c>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2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2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2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X54"/>
  <sheetViews>
    <sheetView workbookViewId="0">
      <pane xSplit="2" ySplit="1" topLeftCell="C17" activePane="bottomRight" state="frozen"/>
      <selection pane="topRight" activeCell="C1" sqref="C1"/>
      <selection pane="bottomLeft" activeCell="A2" sqref="A2"/>
      <selection pane="bottomRight" activeCell="C33" sqref="C33"/>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3" max="23" width="11.42578125"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B3" t="s">
        <v>71</v>
      </c>
      <c r="C3" s="21">
        <f>'Variables AMS'!B37/10^6</f>
        <v>2318.13152443746</v>
      </c>
      <c r="D3" s="21">
        <f>'Variables AMS'!C37/10^6</f>
        <v>2355.3498758831902</v>
      </c>
      <c r="E3" s="21">
        <f>'Variables AMS'!D37/10^6</f>
        <v>2393.1657799999998</v>
      </c>
      <c r="F3" s="21">
        <f>'Variables AMS'!E37/10^6</f>
        <v>2417.743066</v>
      </c>
      <c r="G3" s="21">
        <f>'Variables AMS'!F37/10^6</f>
        <v>2442.5727550000001</v>
      </c>
      <c r="H3" s="21">
        <f>'Variables AMS'!G37/10^6</f>
        <v>2467.65744</v>
      </c>
      <c r="I3" s="21">
        <f>'Variables AMS'!H37/10^6</f>
        <v>2492.9997389999999</v>
      </c>
      <c r="J3" s="21">
        <f>'Variables AMS'!I37/10^6</f>
        <v>2518.6022969999999</v>
      </c>
      <c r="K3" s="21">
        <f>'Variables AMS'!J37/10^6</f>
        <v>2544.4677889999998</v>
      </c>
      <c r="L3" s="21">
        <f>'Variables AMS'!K37/10^6</f>
        <v>2570.5989129999998</v>
      </c>
      <c r="M3" s="21">
        <f>'Variables AMS'!L37/10^6</f>
        <v>2596.9983980000002</v>
      </c>
      <c r="N3" s="21">
        <f>'Variables AMS'!M37/10^6</f>
        <v>2623.6689999999999</v>
      </c>
      <c r="O3" s="21">
        <f>'Variables AMS'!N37/10^6</f>
        <v>2653.9884459999998</v>
      </c>
      <c r="P3" s="21">
        <f>'Variables AMS'!O37/10^6</f>
        <v>2684.6582669999998</v>
      </c>
      <c r="Q3" s="21">
        <f>'Variables AMS'!P37/10^6</f>
        <v>2715.6825130000002</v>
      </c>
      <c r="R3" s="21">
        <f>'Variables AMS'!Q37/10^6</f>
        <v>2745.4671250000001</v>
      </c>
      <c r="S3" s="21">
        <f>'Variables AMS'!R37/10^6</f>
        <v>2775.1517399999998</v>
      </c>
      <c r="T3" s="21">
        <f>'Variables AMS'!S37/10^6</f>
        <v>2804.2295709999999</v>
      </c>
      <c r="U3" s="21">
        <f>'Variables AMS'!T37/10^6</f>
        <v>2833.057577</v>
      </c>
      <c r="V3" s="21">
        <f>'Variables AMS'!U37/10^6</f>
        <v>2863.7831890000002</v>
      </c>
      <c r="W3" s="21">
        <f>'Variables AMS'!V37/10^6</f>
        <v>2893.2943919999998</v>
      </c>
      <c r="X3" s="21">
        <f>'Variables AMS'!W37/10^6</f>
        <v>2920.6834960000001</v>
      </c>
      <c r="Y3" s="21">
        <f>'Variables AMS'!X37/10^6</f>
        <v>2946.0163050000001</v>
      </c>
      <c r="Z3" s="21">
        <f>'Variables AMS'!Y37/10^6</f>
        <v>2969.1923109999998</v>
      </c>
      <c r="AA3" s="21">
        <f>'Variables AMS'!Z37/10^6</f>
        <v>2990.3332730000002</v>
      </c>
      <c r="AB3" s="21">
        <f>'Variables AMS'!AA37/10^6</f>
        <v>3009.2612450000001</v>
      </c>
      <c r="AC3" s="21">
        <f>'Variables AMS'!AB37/10^6</f>
        <v>3025.8887220000001</v>
      </c>
      <c r="AD3" s="21">
        <f>'Variables AMS'!AC37/10^6</f>
        <v>3041.8177479999999</v>
      </c>
      <c r="AE3" s="21">
        <f>'Variables AMS'!AD37/10^6</f>
        <v>3056.9036289999999</v>
      </c>
      <c r="AF3" s="21">
        <f>'Variables AMS'!AE37/10^6</f>
        <v>3071.0895609999998</v>
      </c>
      <c r="AG3" s="21">
        <f>'Variables AMS'!AF37/10^6</f>
        <v>3084.3635640000002</v>
      </c>
      <c r="AH3" s="21">
        <f>'Variables AMS'!AG37/10^6</f>
        <v>3096.9837219999999</v>
      </c>
      <c r="AI3" s="21">
        <f>'Variables AMS'!AH37/10^6</f>
        <v>3108.626593</v>
      </c>
      <c r="AJ3" s="21">
        <f>'Variables AMS'!AI37/10^6</f>
        <v>3119.1464190000002</v>
      </c>
      <c r="AK3" s="21">
        <f>'Variables AMS'!AJ37/10^6</f>
        <v>3128.8041459999999</v>
      </c>
      <c r="AL3" s="21">
        <f>'Variables AMS'!AK37/10^6</f>
        <v>3137.5466540000002</v>
      </c>
      <c r="AM3" s="21">
        <f>'Variables AMS'!AL37/10^6</f>
        <v>3145.2756850000001</v>
      </c>
      <c r="AN3" s="21">
        <f>'Variables AMS'!AM37/10^6</f>
        <v>3152.7797169999999</v>
      </c>
      <c r="AO3" s="21">
        <f>'Variables AMS'!AN37/10^6</f>
        <v>3159.874851</v>
      </c>
      <c r="AP3" s="21">
        <f>'Variables AMS'!AO37/10^6</f>
        <v>3166.5585679999999</v>
      </c>
      <c r="AQ3" s="21">
        <f>'Variables AMS'!AP37/10^6</f>
        <v>3173.1031410000001</v>
      </c>
      <c r="AR3" s="21">
        <f>'Variables AMS'!AQ37/10^6</f>
        <v>3179.3241320000002</v>
      </c>
      <c r="AS3" s="21">
        <f>'Variables AMS'!AR37/10^6</f>
        <v>3185.2655490000002</v>
      </c>
      <c r="AT3" s="21">
        <f>'Variables AMS'!AS37/10^6</f>
        <v>3191.0639059999999</v>
      </c>
      <c r="AU3" s="21">
        <f>'Variables AMS'!AT37/10^6</f>
        <v>3196.6260010000001</v>
      </c>
      <c r="AV3" s="21">
        <f>'Variables AMS'!AU37/10^6</f>
        <v>3201.9504139999999</v>
      </c>
      <c r="AW3" s="21">
        <f>'Variables AMS'!AV37/10^6</f>
        <v>3207.035723</v>
      </c>
    </row>
    <row r="4" spans="1:50" x14ac:dyDescent="0.25">
      <c r="B4" t="s">
        <v>72</v>
      </c>
      <c r="C4" s="16">
        <f>'Variables AMS'!B38/'Variables AMS'!B$37</f>
        <v>2.7625624832392507E-4</v>
      </c>
      <c r="D4" s="16">
        <f>'Variables AMS'!C38/'Variables AMS'!C$37</f>
        <v>2.7625624832392523E-4</v>
      </c>
      <c r="E4" s="16">
        <f>'Variables AMS'!D38/'Variables AMS'!D$37</f>
        <v>2.7625624832392512E-4</v>
      </c>
      <c r="F4" s="16">
        <f>'Variables AMS'!E38/'Variables AMS'!E$37</f>
        <v>6.8665537349534055E-4</v>
      </c>
      <c r="G4" s="16">
        <f>'Variables AMS'!F38/'Variables AMS'!F$37</f>
        <v>1.5516117328509217E-3</v>
      </c>
      <c r="H4" s="16">
        <f>'Variables AMS'!G38/'Variables AMS'!G$37</f>
        <v>2.4123193351342962E-3</v>
      </c>
      <c r="I4" s="16">
        <f>'Variables AMS'!H38/'Variables AMS'!H$37</f>
        <v>3.0561545393727775E-3</v>
      </c>
      <c r="J4" s="16">
        <f>'Variables AMS'!I38/'Variables AMS'!I$37</f>
        <v>3.6189736743498253E-3</v>
      </c>
      <c r="K4" s="16">
        <f>'Variables AMS'!J38/'Variables AMS'!J$37</f>
        <v>4.2385774214255536E-3</v>
      </c>
      <c r="L4" s="16">
        <f>'Variables AMS'!K38/'Variables AMS'!K$37</f>
        <v>4.8361178156306169E-3</v>
      </c>
      <c r="M4" s="16">
        <f>'Variables AMS'!L38/'Variables AMS'!L$37</f>
        <v>5.4915121553340282E-3</v>
      </c>
      <c r="N4" s="16">
        <f>'Variables AMS'!M38/'Variables AMS'!M$37</f>
        <v>6.1747302651363415E-3</v>
      </c>
      <c r="O4" s="16">
        <f>'Variables AMS'!N38/'Variables AMS'!N$37</f>
        <v>6.8213629216379787E-3</v>
      </c>
      <c r="P4" s="16">
        <f>'Variables AMS'!O38/'Variables AMS'!O$37</f>
        <v>7.6855120272184716E-3</v>
      </c>
      <c r="Q4" s="16">
        <f>'Variables AMS'!P38/'Variables AMS'!P$37</f>
        <v>9.007228762164218E-3</v>
      </c>
      <c r="R4" s="16">
        <f>'Variables AMS'!Q38/'Variables AMS'!Q$37</f>
        <v>1.094201766120219E-2</v>
      </c>
      <c r="S4" s="16">
        <f>'Variables AMS'!R38/'Variables AMS'!R$37</f>
        <v>1.3491118521684872E-2</v>
      </c>
      <c r="T4" s="16">
        <f>'Variables AMS'!S38/'Variables AMS'!S$37</f>
        <v>1.6141910893500096E-2</v>
      </c>
      <c r="U4" s="16">
        <f>'Variables AMS'!T38/'Variables AMS'!T$37</f>
        <v>1.935199968581507E-2</v>
      </c>
      <c r="V4" s="16">
        <f>'Variables AMS'!U38/'Variables AMS'!U$37</f>
        <v>2.2533836670273154E-2</v>
      </c>
      <c r="W4" s="16">
        <f>'Variables AMS'!V38/'Variables AMS'!V$37</f>
        <v>2.5989387384123472E-2</v>
      </c>
      <c r="X4" s="16">
        <f>'Variables AMS'!W38/'Variables AMS'!W$37</f>
        <v>3.0441580770996349E-2</v>
      </c>
      <c r="Y4" s="16">
        <f>'Variables AMS'!X38/'Variables AMS'!X$37</f>
        <v>3.6628967571175751E-2</v>
      </c>
      <c r="Z4" s="16">
        <f>'Variables AMS'!Y38/'Variables AMS'!Y$37</f>
        <v>4.3383790676938747E-2</v>
      </c>
      <c r="AA4" s="16">
        <f>'Variables AMS'!Z38/'Variables AMS'!Z$37</f>
        <v>5.0414734826113812E-2</v>
      </c>
      <c r="AB4" s="16">
        <f>'Variables AMS'!AA38/'Variables AMS'!AA$37</f>
        <v>5.7637308654470108E-2</v>
      </c>
      <c r="AC4" s="16">
        <f>'Variables AMS'!AB38/'Variables AMS'!AB$37</f>
        <v>6.4947080099530499E-2</v>
      </c>
      <c r="AD4" s="16">
        <f>'Variables AMS'!AC38/'Variables AMS'!AC$37</f>
        <v>7.2652098451757741E-2</v>
      </c>
      <c r="AE4" s="16">
        <f>'Variables AMS'!AD38/'Variables AMS'!AD$37</f>
        <v>8.0731978580800723E-2</v>
      </c>
      <c r="AF4" s="16">
        <f>'Variables AMS'!AE38/'Variables AMS'!AE$37</f>
        <v>8.8866248827707189E-2</v>
      </c>
      <c r="AG4" s="16">
        <f>'Variables AMS'!AF38/'Variables AMS'!AF$37</f>
        <v>9.713254812006332E-2</v>
      </c>
      <c r="AH4" s="16">
        <f>'Variables AMS'!AG38/'Variables AMS'!AG$37</f>
        <v>0.10555696433847772</v>
      </c>
      <c r="AI4" s="16">
        <f>'Variables AMS'!AH38/'Variables AMS'!AH$37</f>
        <v>0.11397612698090948</v>
      </c>
      <c r="AJ4" s="16">
        <f>'Variables AMS'!AI38/'Variables AMS'!AI$37</f>
        <v>0.12242684456038677</v>
      </c>
      <c r="AK4" s="16">
        <f>'Variables AMS'!AJ38/'Variables AMS'!AJ$37</f>
        <v>0.13097785431021991</v>
      </c>
      <c r="AL4" s="16">
        <f>'Variables AMS'!AK38/'Variables AMS'!AK$37</f>
        <v>0.13959721240849476</v>
      </c>
      <c r="AM4" s="16">
        <f>'Variables AMS'!AL38/'Variables AMS'!AL$37</f>
        <v>0.1485406038103779</v>
      </c>
      <c r="AN4" s="16">
        <f>'Variables AMS'!AM38/'Variables AMS'!AM$37</f>
        <v>0.15784668241063796</v>
      </c>
      <c r="AO4" s="16">
        <f>'Variables AMS'!AN38/'Variables AMS'!AN$37</f>
        <v>0.16720557107911865</v>
      </c>
      <c r="AP4" s="16">
        <f>'Variables AMS'!AO38/'Variables AMS'!AO$37</f>
        <v>0.17659135752325048</v>
      </c>
      <c r="AQ4" s="16">
        <f>'Variables AMS'!AP38/'Variables AMS'!AP$37</f>
        <v>0.18597945877486369</v>
      </c>
      <c r="AR4" s="16">
        <f>'Variables AMS'!AQ38/'Variables AMS'!AQ$37</f>
        <v>0.19537217330189471</v>
      </c>
      <c r="AS4" s="16">
        <f>'Variables AMS'!AR38/'Variables AMS'!AR$37</f>
        <v>0.20480345436342143</v>
      </c>
      <c r="AT4" s="16">
        <f>'Variables AMS'!AS38/'Variables AMS'!AS$37</f>
        <v>0.21444081938107074</v>
      </c>
      <c r="AU4" s="16">
        <f>'Variables AMS'!AT38/'Variables AMS'!AT$37</f>
        <v>0.22430574570678405</v>
      </c>
      <c r="AV4" s="16">
        <f>'Variables AMS'!AU38/'Variables AMS'!AU$37</f>
        <v>0.23439578586803189</v>
      </c>
      <c r="AW4" s="16">
        <f>'Variables AMS'!AV38/'Variables AMS'!AV$37</f>
        <v>0.24470610304455284</v>
      </c>
    </row>
    <row r="5" spans="1:50" x14ac:dyDescent="0.25">
      <c r="B5" t="s">
        <v>73</v>
      </c>
      <c r="C5" s="16">
        <f>'Variables AMS'!B39/'Variables AMS'!B$37</f>
        <v>1.7713701388459596E-2</v>
      </c>
      <c r="D5" s="16">
        <f>'Variables AMS'!C39/'Variables AMS'!C$37</f>
        <v>1.7713701388459593E-2</v>
      </c>
      <c r="E5" s="16">
        <f>'Variables AMS'!D39/'Variables AMS'!D$37</f>
        <v>1.77137013884596E-2</v>
      </c>
      <c r="F5" s="16">
        <f>'Variables AMS'!E39/'Variables AMS'!E$37</f>
        <v>1.9632553685090374E-2</v>
      </c>
      <c r="G5" s="16">
        <f>'Variables AMS'!F39/'Variables AMS'!F$37</f>
        <v>2.2270143924535832E-2</v>
      </c>
      <c r="H5" s="16">
        <f>'Variables AMS'!G39/'Variables AMS'!G$37</f>
        <v>2.485635060432051E-2</v>
      </c>
      <c r="I5" s="16">
        <f>'Variables AMS'!H39/'Variables AMS'!H$37</f>
        <v>2.6845522738339924E-2</v>
      </c>
      <c r="J5" s="16">
        <f>'Variables AMS'!I39/'Variables AMS'!I$37</f>
        <v>2.8714739058303972E-2</v>
      </c>
      <c r="K5" s="16">
        <f>'Variables AMS'!J39/'Variables AMS'!J$37</f>
        <v>3.0712230258065965E-2</v>
      </c>
      <c r="L5" s="16">
        <f>'Variables AMS'!K39/'Variables AMS'!K$37</f>
        <v>3.2963240469556676E-2</v>
      </c>
      <c r="M5" s="16">
        <f>'Variables AMS'!L39/'Variables AMS'!L$37</f>
        <v>3.5381322980700583E-2</v>
      </c>
      <c r="N5" s="16">
        <f>'Variables AMS'!M39/'Variables AMS'!M$37</f>
        <v>3.7735324154838129E-2</v>
      </c>
      <c r="O5" s="16">
        <f>'Variables AMS'!N39/'Variables AMS'!N$37</f>
        <v>3.9647291629543141E-2</v>
      </c>
      <c r="P5" s="16">
        <f>'Variables AMS'!O39/'Variables AMS'!O$37</f>
        <v>4.2243010365236922E-2</v>
      </c>
      <c r="Q5" s="16">
        <f>'Variables AMS'!P39/'Variables AMS'!P$37</f>
        <v>4.557824672342322E-2</v>
      </c>
      <c r="R5" s="16">
        <f>'Variables AMS'!Q39/'Variables AMS'!Q$37</f>
        <v>5.0915219427367937E-2</v>
      </c>
      <c r="S5" s="16">
        <f>'Variables AMS'!R39/'Variables AMS'!R$37</f>
        <v>5.6908898718453504E-2</v>
      </c>
      <c r="T5" s="16">
        <f>'Variables AMS'!S39/'Variables AMS'!S$37</f>
        <v>6.403172563220931E-2</v>
      </c>
      <c r="U5" s="16">
        <f>'Variables AMS'!T39/'Variables AMS'!T$37</f>
        <v>7.1195860203302888E-2</v>
      </c>
      <c r="V5" s="16">
        <f>'Variables AMS'!U39/'Variables AMS'!U$37</f>
        <v>7.8870248441841803E-2</v>
      </c>
      <c r="W5" s="16">
        <f>'Variables AMS'!V39/'Variables AMS'!V$37</f>
        <v>8.7010410760855611E-2</v>
      </c>
      <c r="X5" s="16">
        <f>'Variables AMS'!W39/'Variables AMS'!W$37</f>
        <v>9.6873372067700414E-2</v>
      </c>
      <c r="Y5" s="16">
        <f>'Variables AMS'!X39/'Variables AMS'!X$37</f>
        <v>0.10789728395613887</v>
      </c>
      <c r="Z5" s="16">
        <f>'Variables AMS'!Y39/'Variables AMS'!Y$37</f>
        <v>0.11939915204771659</v>
      </c>
      <c r="AA5" s="16">
        <f>'Variables AMS'!Z39/'Variables AMS'!Z$37</f>
        <v>0.13080980097832728</v>
      </c>
      <c r="AB5" s="16">
        <f>'Variables AMS'!AA39/'Variables AMS'!AA$37</f>
        <v>0.14170879092286984</v>
      </c>
      <c r="AC5" s="16">
        <f>'Variables AMS'!AB39/'Variables AMS'!AB$37</f>
        <v>0.15220580778515488</v>
      </c>
      <c r="AD5" s="16">
        <f>'Variables AMS'!AC39/'Variables AMS'!AC$37</f>
        <v>0.16248797904640275</v>
      </c>
      <c r="AE5" s="16">
        <f>'Variables AMS'!AD39/'Variables AMS'!AD$37</f>
        <v>0.17224853891525801</v>
      </c>
      <c r="AF5" s="16">
        <f>'Variables AMS'!AE39/'Variables AMS'!AE$37</f>
        <v>0.18142867338540636</v>
      </c>
      <c r="AG5" s="16">
        <f>'Variables AMS'!AF39/'Variables AMS'!AF$37</f>
        <v>0.19010150957677441</v>
      </c>
      <c r="AH5" s="16">
        <f>'Variables AMS'!AG39/'Variables AMS'!AG$37</f>
        <v>0.1982514602961804</v>
      </c>
      <c r="AI5" s="16">
        <f>'Variables AMS'!AH39/'Variables AMS'!AH$37</f>
        <v>0.2058568671261444</v>
      </c>
      <c r="AJ5" s="16">
        <f>'Variables AMS'!AI39/'Variables AMS'!AI$37</f>
        <v>0.21297128353883793</v>
      </c>
      <c r="AK5" s="16">
        <f>'Variables AMS'!AJ39/'Variables AMS'!AJ$37</f>
        <v>0.21962026727639089</v>
      </c>
      <c r="AL5" s="16">
        <f>'Variables AMS'!AK39/'Variables AMS'!AK$37</f>
        <v>0.22586609971091126</v>
      </c>
      <c r="AM5" s="16">
        <f>'Variables AMS'!AL39/'Variables AMS'!AL$37</f>
        <v>0.23192103728102931</v>
      </c>
      <c r="AN5" s="16">
        <f>'Variables AMS'!AM39/'Variables AMS'!AM$37</f>
        <v>0.23767926010163429</v>
      </c>
      <c r="AO5" s="16">
        <f>'Variables AMS'!AN39/'Variables AMS'!AN$37</f>
        <v>0.24308068281783984</v>
      </c>
      <c r="AP5" s="16">
        <f>'Variables AMS'!AO39/'Variables AMS'!AO$37</f>
        <v>0.24809819734242161</v>
      </c>
      <c r="AQ5" s="16">
        <f>'Variables AMS'!AP39/'Variables AMS'!AP$37</f>
        <v>0.25273657009058437</v>
      </c>
      <c r="AR5" s="16">
        <f>'Variables AMS'!AQ39/'Variables AMS'!AQ$37</f>
        <v>0.25700247627346978</v>
      </c>
      <c r="AS5" s="16">
        <f>'Variables AMS'!AR39/'Variables AMS'!AR$37</f>
        <v>0.26093043870735688</v>
      </c>
      <c r="AT5" s="16">
        <f>'Variables AMS'!AS39/'Variables AMS'!AS$37</f>
        <v>0.26454300906125444</v>
      </c>
      <c r="AU5" s="16">
        <f>'Variables AMS'!AT39/'Variables AMS'!AT$37</f>
        <v>0.26784789479036714</v>
      </c>
      <c r="AV5" s="16">
        <f>'Variables AMS'!AU39/'Variables AMS'!AU$37</f>
        <v>0.27085089494455866</v>
      </c>
      <c r="AW5" s="16">
        <f>'Variables AMS'!AV39/'Variables AMS'!AV$37</f>
        <v>0.27355782965190251</v>
      </c>
    </row>
    <row r="6" spans="1:50" x14ac:dyDescent="0.25">
      <c r="B6" t="s">
        <v>74</v>
      </c>
      <c r="C6" s="16">
        <f>'Variables AMS'!B40/'Variables AMS'!B$37</f>
        <v>0.12575058882882745</v>
      </c>
      <c r="D6" s="16">
        <f>'Variables AMS'!C40/'Variables AMS'!C$37</f>
        <v>0.12575058882882711</v>
      </c>
      <c r="E6" s="16">
        <f>'Variables AMS'!D40/'Variables AMS'!D$37</f>
        <v>0.12575058882882739</v>
      </c>
      <c r="F6" s="16">
        <f>'Variables AMS'!E40/'Variables AMS'!E$37</f>
        <v>0.1361443874781027</v>
      </c>
      <c r="G6" s="16">
        <f>'Variables AMS'!F40/'Variables AMS'!F$37</f>
        <v>0.14692642393777949</v>
      </c>
      <c r="H6" s="16">
        <f>'Variables AMS'!G40/'Variables AMS'!G$37</f>
        <v>0.1575452567273681</v>
      </c>
      <c r="I6" s="16">
        <f>'Variables AMS'!H40/'Variables AMS'!H$37</f>
        <v>0.16640967943559018</v>
      </c>
      <c r="J6" s="16">
        <f>'Variables AMS'!I40/'Variables AMS'!I$37</f>
        <v>0.17521672013308737</v>
      </c>
      <c r="K6" s="16">
        <f>'Variables AMS'!J40/'Variables AMS'!J$37</f>
        <v>0.18474197980896506</v>
      </c>
      <c r="L6" s="16">
        <f>'Variables AMS'!K40/'Variables AMS'!K$37</f>
        <v>0.19514396884832105</v>
      </c>
      <c r="M6" s="16">
        <f>'Variables AMS'!L40/'Variables AMS'!L$37</f>
        <v>0.20525545310713741</v>
      </c>
      <c r="N6" s="16">
        <f>'Variables AMS'!M40/'Variables AMS'!M$37</f>
        <v>0.21407455403101536</v>
      </c>
      <c r="O6" s="16">
        <f>'Variables AMS'!N40/'Variables AMS'!N$37</f>
        <v>0.22095884896704635</v>
      </c>
      <c r="P6" s="16">
        <f>'Variables AMS'!O40/'Variables AMS'!O$37</f>
        <v>0.22700630616239248</v>
      </c>
      <c r="Q6" s="16">
        <f>'Variables AMS'!P40/'Variables AMS'!P$37</f>
        <v>0.23328456315025808</v>
      </c>
      <c r="R6" s="16">
        <f>'Variables AMS'!Q40/'Variables AMS'!Q$37</f>
        <v>0.24144018399054767</v>
      </c>
      <c r="S6" s="16">
        <f>'Variables AMS'!R40/'Variables AMS'!R$37</f>
        <v>0.2495494924540595</v>
      </c>
      <c r="T6" s="16">
        <f>'Variables AMS'!S40/'Variables AMS'!S$37</f>
        <v>0.2583786422456209</v>
      </c>
      <c r="U6" s="16">
        <f>'Variables AMS'!T40/'Variables AMS'!T$37</f>
        <v>0.26649911301820323</v>
      </c>
      <c r="V6" s="16">
        <f>'Variables AMS'!U40/'Variables AMS'!U$37</f>
        <v>0.27481830098835741</v>
      </c>
      <c r="W6" s="16">
        <f>'Variables AMS'!V40/'Variables AMS'!V$37</f>
        <v>0.28277542816320506</v>
      </c>
      <c r="X6" s="16">
        <f>'Variables AMS'!W40/'Variables AMS'!W$37</f>
        <v>0.2906016376174983</v>
      </c>
      <c r="Y6" s="16">
        <f>'Variables AMS'!X40/'Variables AMS'!X$37</f>
        <v>0.29720630612735183</v>
      </c>
      <c r="Z6" s="16">
        <f>'Variables AMS'!Y40/'Variables AMS'!Y$37</f>
        <v>0.30287053582498652</v>
      </c>
      <c r="AA6" s="16">
        <f>'Variables AMS'!Z40/'Variables AMS'!Z$37</f>
        <v>0.30756400335180967</v>
      </c>
      <c r="AB6" s="16">
        <f>'Variables AMS'!AA40/'Variables AMS'!AA$37</f>
        <v>0.31128998575861433</v>
      </c>
      <c r="AC6" s="16">
        <f>'Variables AMS'!AB40/'Variables AMS'!AB$37</f>
        <v>0.31444743228069044</v>
      </c>
      <c r="AD6" s="16">
        <f>'Variables AMS'!AC40/'Variables AMS'!AC$37</f>
        <v>0.31703610343981725</v>
      </c>
      <c r="AE6" s="16">
        <f>'Variables AMS'!AD40/'Variables AMS'!AD$37</f>
        <v>0.31884504066582076</v>
      </c>
      <c r="AF6" s="16">
        <f>'Variables AMS'!AE40/'Variables AMS'!AE$37</f>
        <v>0.32004939458032305</v>
      </c>
      <c r="AG6" s="16">
        <f>'Variables AMS'!AF40/'Variables AMS'!AF$37</f>
        <v>0.32065540879927212</v>
      </c>
      <c r="AH6" s="16">
        <f>'Variables AMS'!AG40/'Variables AMS'!AG$37</f>
        <v>0.32068546471359205</v>
      </c>
      <c r="AI6" s="16">
        <f>'Variables AMS'!AH40/'Variables AMS'!AH$37</f>
        <v>0.32027171749797867</v>
      </c>
      <c r="AJ6" s="16">
        <f>'Variables AMS'!AI40/'Variables AMS'!AI$37</f>
        <v>0.31943819845412647</v>
      </c>
      <c r="AK6" s="16">
        <f>'Variables AMS'!AJ40/'Variables AMS'!AJ$37</f>
        <v>0.3181764949310445</v>
      </c>
      <c r="AL6" s="16">
        <f>'Variables AMS'!AK40/'Variables AMS'!AK$37</f>
        <v>0.31656434100628994</v>
      </c>
      <c r="AM6" s="16">
        <f>'Variables AMS'!AL40/'Variables AMS'!AL$37</f>
        <v>0.31458268383873</v>
      </c>
      <c r="AN6" s="16">
        <f>'Variables AMS'!AM40/'Variables AMS'!AM$37</f>
        <v>0.31220747722794362</v>
      </c>
      <c r="AO6" s="16">
        <f>'Variables AMS'!AN40/'Variables AMS'!AN$37</f>
        <v>0.30960514246011828</v>
      </c>
      <c r="AP6" s="16">
        <f>'Variables AMS'!AO40/'Variables AMS'!AO$37</f>
        <v>0.30680438142459776</v>
      </c>
      <c r="AQ6" s="16">
        <f>'Variables AMS'!AP40/'Variables AMS'!AP$37</f>
        <v>0.30383493118857935</v>
      </c>
      <c r="AR6" s="16">
        <f>'Variables AMS'!AQ40/'Variables AMS'!AQ$37</f>
        <v>0.30070290974031461</v>
      </c>
      <c r="AS6" s="16">
        <f>'Variables AMS'!AR40/'Variables AMS'!AR$37</f>
        <v>0.2974147250603375</v>
      </c>
      <c r="AT6" s="16">
        <f>'Variables AMS'!AS40/'Variables AMS'!AS$37</f>
        <v>0.29396455368261748</v>
      </c>
      <c r="AU6" s="16">
        <f>'Variables AMS'!AT40/'Variables AMS'!AT$37</f>
        <v>0.29036413124639415</v>
      </c>
      <c r="AV6" s="16">
        <f>'Variables AMS'!AU40/'Variables AMS'!AU$37</f>
        <v>0.2866168060527623</v>
      </c>
      <c r="AW6" s="16">
        <f>'Variables AMS'!AV40/'Variables AMS'!AV$37</f>
        <v>0.28272073148341414</v>
      </c>
    </row>
    <row r="7" spans="1:50" x14ac:dyDescent="0.25">
      <c r="B7" t="s">
        <v>75</v>
      </c>
      <c r="C7" s="16">
        <f>'Variables AMS'!B41/'Variables AMS'!B$37</f>
        <v>0.27637430617113351</v>
      </c>
      <c r="D7" s="16">
        <f>'Variables AMS'!C41/'Variables AMS'!C$37</f>
        <v>0.27637430617113345</v>
      </c>
      <c r="E7" s="16">
        <f>'Variables AMS'!D41/'Variables AMS'!D$37</f>
        <v>0.27637430617113368</v>
      </c>
      <c r="F7" s="16">
        <f>'Variables AMS'!E41/'Variables AMS'!E$37</f>
        <v>0.28130677683018945</v>
      </c>
      <c r="G7" s="16">
        <f>'Variables AMS'!F41/'Variables AMS'!F$37</f>
        <v>0.28600091770859043</v>
      </c>
      <c r="H7" s="16">
        <f>'Variables AMS'!G41/'Variables AMS'!G$37</f>
        <v>0.29065195775309882</v>
      </c>
      <c r="I7" s="16">
        <f>'Variables AMS'!H41/'Variables AMS'!H$37</f>
        <v>0.29435387506071459</v>
      </c>
      <c r="J7" s="16">
        <f>'Variables AMS'!I41/'Variables AMS'!I$37</f>
        <v>0.29805692998619543</v>
      </c>
      <c r="K7" s="16">
        <f>'Variables AMS'!J41/'Variables AMS'!J$37</f>
        <v>0.3022823732825804</v>
      </c>
      <c r="L7" s="16">
        <f>'Variables AMS'!K41/'Variables AMS'!K$37</f>
        <v>0.30687414703656646</v>
      </c>
      <c r="M7" s="16">
        <f>'Variables AMS'!L41/'Variables AMS'!L$37</f>
        <v>0.3109784036917223</v>
      </c>
      <c r="N7" s="16">
        <f>'Variables AMS'!M41/'Variables AMS'!M$37</f>
        <v>0.31400616049509295</v>
      </c>
      <c r="O7" s="16">
        <f>'Variables AMS'!N41/'Variables AMS'!N$37</f>
        <v>0.31595936069873909</v>
      </c>
      <c r="P7" s="16">
        <f>'Variables AMS'!O41/'Variables AMS'!O$37</f>
        <v>0.31651156839769212</v>
      </c>
      <c r="Q7" s="16">
        <f>'Variables AMS'!P41/'Variables AMS'!P$37</f>
        <v>0.31673536629647986</v>
      </c>
      <c r="R7" s="16">
        <f>'Variables AMS'!Q41/'Variables AMS'!Q$37</f>
        <v>0.31649499591075964</v>
      </c>
      <c r="S7" s="16">
        <f>'Variables AMS'!R41/'Variables AMS'!R$37</f>
        <v>0.31588906897033314</v>
      </c>
      <c r="T7" s="16">
        <f>'Variables AMS'!S41/'Variables AMS'!S$37</f>
        <v>0.31461760403781147</v>
      </c>
      <c r="U7" s="16">
        <f>'Variables AMS'!T41/'Variables AMS'!T$37</f>
        <v>0.31302787246529723</v>
      </c>
      <c r="V7" s="16">
        <f>'Variables AMS'!U41/'Variables AMS'!U$37</f>
        <v>0.31104818846675619</v>
      </c>
      <c r="W7" s="16">
        <f>'Variables AMS'!V41/'Variables AMS'!V$37</f>
        <v>0.30829644092435654</v>
      </c>
      <c r="X7" s="16">
        <f>'Variables AMS'!W41/'Variables AMS'!W$37</f>
        <v>0.30377336038468172</v>
      </c>
      <c r="Y7" s="16">
        <f>'Variables AMS'!X41/'Variables AMS'!X$37</f>
        <v>0.29755899232879501</v>
      </c>
      <c r="Z7" s="16">
        <f>'Variables AMS'!Y41/'Variables AMS'!Y$37</f>
        <v>0.29025553390637215</v>
      </c>
      <c r="AA7" s="16">
        <f>'Variables AMS'!Z41/'Variables AMS'!Z$37</f>
        <v>0.28239691669979289</v>
      </c>
      <c r="AB7" s="16">
        <f>'Variables AMS'!AA41/'Variables AMS'!AA$37</f>
        <v>0.27441689174447198</v>
      </c>
      <c r="AC7" s="16">
        <f>'Variables AMS'!AB41/'Variables AMS'!AB$37</f>
        <v>0.26644875852113376</v>
      </c>
      <c r="AD7" s="16">
        <f>'Variables AMS'!AC41/'Variables AMS'!AC$37</f>
        <v>0.2584073735899578</v>
      </c>
      <c r="AE7" s="16">
        <f>'Variables AMS'!AD41/'Variables AMS'!AD$37</f>
        <v>0.25042438032317832</v>
      </c>
      <c r="AF7" s="16">
        <f>'Variables AMS'!AE41/'Variables AMS'!AE$37</f>
        <v>0.24260057950162792</v>
      </c>
      <c r="AG7" s="16">
        <f>'Variables AMS'!AF41/'Variables AMS'!AF$37</f>
        <v>0.23487433496993546</v>
      </c>
      <c r="AH7" s="16">
        <f>'Variables AMS'!AG41/'Variables AMS'!AG$37</f>
        <v>0.22729345485400648</v>
      </c>
      <c r="AI7" s="16">
        <f>'Variables AMS'!AH41/'Variables AMS'!AH$37</f>
        <v>0.21991931830585099</v>
      </c>
      <c r="AJ7" s="16">
        <f>'Variables AMS'!AI41/'Variables AMS'!AI$37</f>
        <v>0.21271169729592612</v>
      </c>
      <c r="AK7" s="16">
        <f>'Variables AMS'!AJ41/'Variables AMS'!AJ$37</f>
        <v>0.20566093864412821</v>
      </c>
      <c r="AL7" s="16">
        <f>'Variables AMS'!AK41/'Variables AMS'!AK$37</f>
        <v>0.19875699645931066</v>
      </c>
      <c r="AM7" s="16">
        <f>'Variables AMS'!AL41/'Variables AMS'!AL$37</f>
        <v>0.19183036096881917</v>
      </c>
      <c r="AN7" s="16">
        <f>'Variables AMS'!AM41/'Variables AMS'!AM$37</f>
        <v>0.18498320071500257</v>
      </c>
      <c r="AO7" s="16">
        <f>'Variables AMS'!AN41/'Variables AMS'!AN$37</f>
        <v>0.17829505378091318</v>
      </c>
      <c r="AP7" s="16">
        <f>'Variables AMS'!AO41/'Variables AMS'!AO$37</f>
        <v>0.17178819027610037</v>
      </c>
      <c r="AQ7" s="16">
        <f>'Variables AMS'!AP41/'Variables AMS'!AP$37</f>
        <v>0.16547563856828315</v>
      </c>
      <c r="AR7" s="16">
        <f>'Variables AMS'!AQ41/'Variables AMS'!AQ$37</f>
        <v>0.15935256635230044</v>
      </c>
      <c r="AS7" s="16">
        <f>'Variables AMS'!AR41/'Variables AMS'!AR$37</f>
        <v>0.15340296555601243</v>
      </c>
      <c r="AT7" s="16">
        <f>'Variables AMS'!AS41/'Variables AMS'!AS$37</f>
        <v>0.14757685695812575</v>
      </c>
      <c r="AU7" s="16">
        <f>'Variables AMS'!AT41/'Variables AMS'!AT$37</f>
        <v>0.1418654627279308</v>
      </c>
      <c r="AV7" s="16">
        <f>'Variables AMS'!AU41/'Variables AMS'!AU$37</f>
        <v>0.13626488074027995</v>
      </c>
      <c r="AW7" s="16">
        <f>'Variables AMS'!AV41/'Variables AMS'!AV$37</f>
        <v>0.13094935416159068</v>
      </c>
    </row>
    <row r="8" spans="1:50" x14ac:dyDescent="0.25">
      <c r="B8" t="s">
        <v>76</v>
      </c>
      <c r="C8" s="16">
        <f>'Variables AMS'!B42/'Variables AMS'!B$37</f>
        <v>0.32873347328240649</v>
      </c>
      <c r="D8" s="16">
        <f>'Variables AMS'!C42/'Variables AMS'!C$37</f>
        <v>0.32873347328240687</v>
      </c>
      <c r="E8" s="16">
        <f>'Variables AMS'!D42/'Variables AMS'!D$37</f>
        <v>0.32873347328240671</v>
      </c>
      <c r="F8" s="16">
        <f>'Variables AMS'!E42/'Variables AMS'!E$37</f>
        <v>0.31986915904156704</v>
      </c>
      <c r="G8" s="16">
        <f>'Variables AMS'!F42/'Variables AMS'!F$37</f>
        <v>0.31024119815829193</v>
      </c>
      <c r="H8" s="16">
        <f>'Variables AMS'!G42/'Variables AMS'!G$37</f>
        <v>0.3007238911977993</v>
      </c>
      <c r="I8" s="16">
        <f>'Variables AMS'!H42/'Variables AMS'!H$37</f>
        <v>0.29304431174671697</v>
      </c>
      <c r="J8" s="16">
        <f>'Variables AMS'!I42/'Variables AMS'!I$37</f>
        <v>0.28544233845745592</v>
      </c>
      <c r="K8" s="16">
        <f>'Variables AMS'!J42/'Variables AMS'!J$37</f>
        <v>0.27707204376797084</v>
      </c>
      <c r="L8" s="16">
        <f>'Variables AMS'!K42/'Variables AMS'!K$37</f>
        <v>0.26786359385658076</v>
      </c>
      <c r="M8" s="16">
        <f>'Variables AMS'!L42/'Variables AMS'!L$37</f>
        <v>0.25887092095156539</v>
      </c>
      <c r="N8" s="16">
        <f>'Variables AMS'!M42/'Variables AMS'!M$37</f>
        <v>0.25108520564141285</v>
      </c>
      <c r="O8" s="16">
        <f>'Variables AMS'!N42/'Variables AMS'!N$37</f>
        <v>0.24511245814971419</v>
      </c>
      <c r="P8" s="16">
        <f>'Variables AMS'!O42/'Variables AMS'!O$37</f>
        <v>0.23974782649683138</v>
      </c>
      <c r="Q8" s="16">
        <f>'Variables AMS'!P42/'Variables AMS'!P$37</f>
        <v>0.23373398869766923</v>
      </c>
      <c r="R8" s="16">
        <f>'Variables AMS'!Q42/'Variables AMS'!Q$37</f>
        <v>0.22540659626365039</v>
      </c>
      <c r="S8" s="16">
        <f>'Variables AMS'!R42/'Variables AMS'!R$37</f>
        <v>0.21658450215050223</v>
      </c>
      <c r="T8" s="16">
        <f>'Variables AMS'!S42/'Variables AMS'!S$37</f>
        <v>0.20692735901542922</v>
      </c>
      <c r="U8" s="16">
        <f>'Variables AMS'!T42/'Variables AMS'!T$37</f>
        <v>0.19749945194989588</v>
      </c>
      <c r="V8" s="16">
        <f>'Variables AMS'!U42/'Variables AMS'!U$37</f>
        <v>0.18780573032409123</v>
      </c>
      <c r="W8" s="16">
        <f>'Variables AMS'!V42/'Variables AMS'!V$37</f>
        <v>0.17826741752451439</v>
      </c>
      <c r="X8" s="16">
        <f>'Variables AMS'!W42/'Variables AMS'!W$37</f>
        <v>0.16816761335922581</v>
      </c>
      <c r="Y8" s="16">
        <f>'Variables AMS'!X42/'Variables AMS'!X$37</f>
        <v>0.15802659703881033</v>
      </c>
      <c r="Z8" s="16">
        <f>'Variables AMS'!Y42/'Variables AMS'!Y$37</f>
        <v>0.14836809992668742</v>
      </c>
      <c r="AA8" s="16">
        <f>'Variables AMS'!Z42/'Variables AMS'!Z$37</f>
        <v>0.13942316860278603</v>
      </c>
      <c r="AB8" s="16">
        <f>'Variables AMS'!AA42/'Variables AMS'!AA$37</f>
        <v>0.13126512214794431</v>
      </c>
      <c r="AC8" s="16">
        <f>'Variables AMS'!AB42/'Variables AMS'!AB$37</f>
        <v>0.12360006211755199</v>
      </c>
      <c r="AD8" s="16">
        <f>'Variables AMS'!AC42/'Variables AMS'!AC$37</f>
        <v>0.11619301900397748</v>
      </c>
      <c r="AE8" s="16">
        <f>'Variables AMS'!AD42/'Variables AMS'!AD$37</f>
        <v>0.1092839161597266</v>
      </c>
      <c r="AF8" s="16">
        <f>'Variables AMS'!AE42/'Variables AMS'!AE$37</f>
        <v>0.10292595778192612</v>
      </c>
      <c r="AG8" s="16">
        <f>'Variables AMS'!AF42/'Variables AMS'!AF$37</f>
        <v>9.7065766336487558E-2</v>
      </c>
      <c r="AH8" s="16">
        <f>'Variables AMS'!AG42/'Variables AMS'!AG$37</f>
        <v>9.1661741514313319E-2</v>
      </c>
      <c r="AI8" s="16">
        <f>'Variables AMS'!AH42/'Variables AMS'!AH$37</f>
        <v>8.6720762476601501E-2</v>
      </c>
      <c r="AJ8" s="16">
        <f>'Variables AMS'!AI42/'Variables AMS'!AI$37</f>
        <v>8.219877625436986E-2</v>
      </c>
      <c r="AK8" s="16">
        <f>'Variables AMS'!AJ42/'Variables AMS'!AJ$37</f>
        <v>7.8048128935201175E-2</v>
      </c>
      <c r="AL8" s="16">
        <f>'Variables AMS'!AK42/'Variables AMS'!AK$37</f>
        <v>7.4214653478743134E-2</v>
      </c>
      <c r="AM8" s="16">
        <f>'Variables AMS'!AL42/'Variables AMS'!AL$37</f>
        <v>7.0533385025039544E-2</v>
      </c>
      <c r="AN8" s="16">
        <f>'Variables AMS'!AM42/'Variables AMS'!AM$37</f>
        <v>6.6993831113891303E-2</v>
      </c>
      <c r="AO8" s="16">
        <f>'Variables AMS'!AN42/'Variables AMS'!AN$37</f>
        <v>6.3676826706071346E-2</v>
      </c>
      <c r="AP8" s="16">
        <f>'Variables AMS'!AO42/'Variables AMS'!AO$37</f>
        <v>6.0583787376832753E-2</v>
      </c>
      <c r="AQ8" s="16">
        <f>'Variables AMS'!AP42/'Variables AMS'!AP$37</f>
        <v>5.7700928701075585E-2</v>
      </c>
      <c r="AR8" s="16">
        <f>'Variables AMS'!AQ42/'Variables AMS'!AQ$37</f>
        <v>5.5022291857343725E-2</v>
      </c>
      <c r="AS8" s="16">
        <f>'Variables AMS'!AR42/'Variables AMS'!AR$37</f>
        <v>5.2513382362269094E-2</v>
      </c>
      <c r="AT8" s="16">
        <f>'Variables AMS'!AS42/'Variables AMS'!AS$37</f>
        <v>5.0095693038119934E-2</v>
      </c>
      <c r="AU8" s="16">
        <f>'Variables AMS'!AT42/'Variables AMS'!AT$37</f>
        <v>4.775054430898374E-2</v>
      </c>
      <c r="AV8" s="16">
        <f>'Variables AMS'!AU42/'Variables AMS'!AU$37</f>
        <v>4.5476126133413633E-2</v>
      </c>
      <c r="AW8" s="16">
        <f>'Variables AMS'!AV42/'Variables AMS'!AV$37</f>
        <v>4.3275760760835148E-2</v>
      </c>
    </row>
    <row r="9" spans="1:50" x14ac:dyDescent="0.25">
      <c r="B9" t="s">
        <v>77</v>
      </c>
      <c r="C9" s="16">
        <f>'Variables AMS'!B43/'Variables AMS'!B$37</f>
        <v>0.17222130679137473</v>
      </c>
      <c r="D9" s="16">
        <f>'Variables AMS'!C43/'Variables AMS'!C$37</f>
        <v>0.17222130679137462</v>
      </c>
      <c r="E9" s="16">
        <f>'Variables AMS'!D43/'Variables AMS'!D$37</f>
        <v>0.1722213067913749</v>
      </c>
      <c r="F9" s="16">
        <f>'Variables AMS'!E43/'Variables AMS'!E$37</f>
        <v>0.16789436562073465</v>
      </c>
      <c r="G9" s="16">
        <f>'Variables AMS'!F43/'Variables AMS'!F$37</f>
        <v>0.16298851315075771</v>
      </c>
      <c r="H9" s="16">
        <f>'Variables AMS'!G43/'Variables AMS'!G$37</f>
        <v>0.15804716366952457</v>
      </c>
      <c r="I9" s="16">
        <f>'Variables AMS'!H43/'Variables AMS'!H$37</f>
        <v>0.15414395685181417</v>
      </c>
      <c r="J9" s="16">
        <f>'Variables AMS'!I43/'Variables AMS'!I$37</f>
        <v>0.15024042944402985</v>
      </c>
      <c r="K9" s="16">
        <f>'Variables AMS'!J43/'Variables AMS'!J$37</f>
        <v>0.14574065036435011</v>
      </c>
      <c r="L9" s="16">
        <f>'Variables AMS'!K43/'Variables AMS'!K$37</f>
        <v>0.14068513386942369</v>
      </c>
      <c r="M9" s="16">
        <f>'Variables AMS'!L43/'Variables AMS'!L$37</f>
        <v>0.13574905593761558</v>
      </c>
      <c r="N9" s="16">
        <f>'Variables AMS'!M43/'Variables AMS'!M$37</f>
        <v>0.13156743022843204</v>
      </c>
      <c r="O9" s="16">
        <f>'Variables AMS'!N43/'Variables AMS'!N$37</f>
        <v>0.12851866239812562</v>
      </c>
      <c r="P9" s="16">
        <f>'Variables AMS'!O43/'Variables AMS'!O$37</f>
        <v>0.12594461963974055</v>
      </c>
      <c r="Q9" s="16">
        <f>'Variables AMS'!P43/'Variables AMS'!P$37</f>
        <v>0.1229560377553604</v>
      </c>
      <c r="R9" s="16">
        <f>'Variables AMS'!Q43/'Variables AMS'!Q$37</f>
        <v>0.1186341714435936</v>
      </c>
      <c r="S9" s="16">
        <f>'Variables AMS'!R43/'Variables AMS'!R$37</f>
        <v>0.11394611935706261</v>
      </c>
      <c r="T9" s="16">
        <f>'Variables AMS'!S43/'Variables AMS'!S$37</f>
        <v>0.10884899020273545</v>
      </c>
      <c r="U9" s="16">
        <f>'Variables AMS'!T43/'Variables AMS'!T$37</f>
        <v>0.10378881823198469</v>
      </c>
      <c r="V9" s="16">
        <f>'Variables AMS'!U43/'Variables AMS'!U$37</f>
        <v>9.8623684846276261E-2</v>
      </c>
      <c r="W9" s="16">
        <f>'Variables AMS'!V43/'Variables AMS'!V$37</f>
        <v>9.3545740470919903E-2</v>
      </c>
      <c r="X9" s="16">
        <f>'Variables AMS'!W43/'Variables AMS'!W$37</f>
        <v>8.8179839976744959E-2</v>
      </c>
      <c r="Y9" s="16">
        <f>'Variables AMS'!X43/'Variables AMS'!X$37</f>
        <v>8.2757561282404371E-2</v>
      </c>
      <c r="Z9" s="16">
        <f>'Variables AMS'!Y43/'Variables AMS'!Y$37</f>
        <v>7.7654423610690804E-2</v>
      </c>
      <c r="AA9" s="16">
        <f>'Variables AMS'!Z43/'Variables AMS'!Z$37</f>
        <v>7.2980897403805867E-2</v>
      </c>
      <c r="AB9" s="16">
        <f>'Variables AMS'!AA43/'Variables AMS'!AA$37</f>
        <v>6.874285529171463E-2</v>
      </c>
      <c r="AC9" s="16">
        <f>'Variables AMS'!AB43/'Variables AMS'!AB$37</f>
        <v>6.4758412322077449E-2</v>
      </c>
      <c r="AD9" s="16">
        <f>'Variables AMS'!AC43/'Variables AMS'!AC$37</f>
        <v>6.0888035360361768E-2</v>
      </c>
      <c r="AE9" s="16">
        <f>'Variables AMS'!AD43/'Variables AMS'!AD$37</f>
        <v>5.7266217207268065E-2</v>
      </c>
      <c r="AF9" s="16">
        <f>'Variables AMS'!AE43/'Variables AMS'!AE$37</f>
        <v>5.3942617240396395E-2</v>
      </c>
      <c r="AG9" s="16">
        <f>'Variables AMS'!AF43/'Variables AMS'!AF$37</f>
        <v>5.0889271139113998E-2</v>
      </c>
      <c r="AH9" s="16">
        <f>'Variables AMS'!AG43/'Variables AMS'!AG$37</f>
        <v>4.8080384937845014E-2</v>
      </c>
      <c r="AI9" s="16">
        <f>'Variables AMS'!AH43/'Variables AMS'!AH$37</f>
        <v>4.5509481202588423E-2</v>
      </c>
      <c r="AJ9" s="16">
        <f>'Variables AMS'!AI43/'Variables AMS'!AI$37</f>
        <v>4.3156077502497003E-2</v>
      </c>
      <c r="AK9" s="16">
        <f>'Variables AMS'!AJ43/'Variables AMS'!AJ$37</f>
        <v>4.1000085979814471E-2</v>
      </c>
      <c r="AL9" s="16">
        <f>'Variables AMS'!AK43/'Variables AMS'!AK$37</f>
        <v>3.9009388639356948E-2</v>
      </c>
      <c r="AM9" s="16">
        <f>'Variables AMS'!AL43/'Variables AMS'!AL$37</f>
        <v>3.7091843572370352E-2</v>
      </c>
      <c r="AN9" s="16">
        <f>'Variables AMS'!AM43/'Variables AMS'!AM$37</f>
        <v>3.5246767543195279E-2</v>
      </c>
      <c r="AO9" s="16">
        <f>'Variables AMS'!AN43/'Variables AMS'!AN$37</f>
        <v>3.3510507945113552E-2</v>
      </c>
      <c r="AP9" s="16">
        <f>'Variables AMS'!AO43/'Variables AMS'!AO$37</f>
        <v>3.1884930100557041E-2</v>
      </c>
      <c r="AQ9" s="16">
        <f>'Variables AMS'!AP43/'Variables AMS'!AP$37</f>
        <v>3.0364119055908117E-2</v>
      </c>
      <c r="AR9" s="16">
        <f>'Variables AMS'!AQ43/'Variables AMS'!AQ$37</f>
        <v>2.8946634196151223E-2</v>
      </c>
      <c r="AS9" s="16">
        <f>'Variables AMS'!AR43/'Variables AMS'!AR$37</f>
        <v>2.7613758535018768E-2</v>
      </c>
      <c r="AT9" s="16">
        <f>'Variables AMS'!AS43/'Variables AMS'!AS$37</f>
        <v>2.6319373119442629E-2</v>
      </c>
      <c r="AU9" s="16">
        <f>'Variables AMS'!AT43/'Variables AMS'!AT$37</f>
        <v>2.5052725831844976E-2</v>
      </c>
      <c r="AV9" s="16">
        <f>'Variables AMS'!AU43/'Variables AMS'!AU$37</f>
        <v>2.3813610718832326E-2</v>
      </c>
      <c r="AW9" s="16">
        <f>'Variables AMS'!AV43/'Variables AMS'!AV$37</f>
        <v>2.2605544606214542E-2</v>
      </c>
    </row>
    <row r="10" spans="1:50" x14ac:dyDescent="0.25">
      <c r="B10" t="s">
        <v>78</v>
      </c>
      <c r="C10" s="16">
        <f>'Variables AMS'!B44/'Variables AMS'!B$37</f>
        <v>7.8930367289473571E-2</v>
      </c>
      <c r="D10" s="16">
        <f>'Variables AMS'!C44/'Variables AMS'!C$37</f>
        <v>7.8930367289473502E-2</v>
      </c>
      <c r="E10" s="16">
        <f>'Variables AMS'!D44/'Variables AMS'!D$37</f>
        <v>7.893036728947378E-2</v>
      </c>
      <c r="F10" s="16">
        <f>'Variables AMS'!E44/'Variables AMS'!E$37</f>
        <v>7.4466101932768397E-2</v>
      </c>
      <c r="G10" s="16">
        <f>'Variables AMS'!F44/'Variables AMS'!F$37</f>
        <v>7.0021191446557343E-2</v>
      </c>
      <c r="H10" s="16">
        <f>'Variables AMS'!G44/'Variables AMS'!G$37</f>
        <v>6.5763060613469926E-2</v>
      </c>
      <c r="I10" s="16">
        <f>'Variables AMS'!H44/'Variables AMS'!H$37</f>
        <v>6.2146499486657188E-2</v>
      </c>
      <c r="J10" s="16">
        <f>'Variables AMS'!I44/'Variables AMS'!I$37</f>
        <v>5.870986938911698E-2</v>
      </c>
      <c r="K10" s="16">
        <f>'Variables AMS'!J44/'Variables AMS'!J$37</f>
        <v>5.5212144955158637E-2</v>
      </c>
      <c r="L10" s="16">
        <f>'Variables AMS'!K44/'Variables AMS'!K$37</f>
        <v>5.1633798033898101E-2</v>
      </c>
      <c r="M10" s="16">
        <f>'Variables AMS'!L44/'Variables AMS'!L$37</f>
        <v>4.8273331241384929E-2</v>
      </c>
      <c r="N10" s="16">
        <f>'Variables AMS'!M44/'Variables AMS'!M$37</f>
        <v>4.5356595172638015E-2</v>
      </c>
      <c r="O10" s="16">
        <f>'Variables AMS'!N44/'Variables AMS'!N$37</f>
        <v>4.2982015189978712E-2</v>
      </c>
      <c r="P10" s="16">
        <f>'Variables AMS'!O44/'Variables AMS'!O$37</f>
        <v>4.0861156985385512E-2</v>
      </c>
      <c r="Q10" s="16">
        <f>'Variables AMS'!P44/'Variables AMS'!P$37</f>
        <v>3.8704568445258464E-2</v>
      </c>
      <c r="R10" s="16">
        <f>'Variables AMS'!Q44/'Variables AMS'!Q$37</f>
        <v>3.616681547406983E-2</v>
      </c>
      <c r="S10" s="16">
        <f>'Variables AMS'!R44/'Variables AMS'!R$37</f>
        <v>3.3630799683767927E-2</v>
      </c>
      <c r="T10" s="16">
        <f>'Variables AMS'!S44/'Variables AMS'!S$37</f>
        <v>3.1053768076108774E-2</v>
      </c>
      <c r="U10" s="16">
        <f>'Variables AMS'!T44/'Variables AMS'!T$37</f>
        <v>2.8636884427852203E-2</v>
      </c>
      <c r="V10" s="16">
        <f>'Variables AMS'!U44/'Variables AMS'!U$37</f>
        <v>2.6300010370652365E-2</v>
      </c>
      <c r="W10" s="16">
        <f>'Variables AMS'!V44/'Variables AMS'!V$37</f>
        <v>2.4115174740918656E-2</v>
      </c>
      <c r="X10" s="16">
        <f>'Variables AMS'!W44/'Variables AMS'!W$37</f>
        <v>2.1962595689622097E-2</v>
      </c>
      <c r="Y10" s="16">
        <f>'Variables AMS'!X44/'Variables AMS'!X$37</f>
        <v>1.9924291875227755E-2</v>
      </c>
      <c r="Z10" s="16">
        <f>'Variables AMS'!Y44/'Variables AMS'!Y$37</f>
        <v>1.8068464188475394E-2</v>
      </c>
      <c r="AA10" s="16">
        <f>'Variables AMS'!Z44/'Variables AMS'!Z$37</f>
        <v>1.6410478120643914E-2</v>
      </c>
      <c r="AB10" s="16">
        <f>'Variables AMS'!AA44/'Variables AMS'!AA$37</f>
        <v>1.4939045572960882E-2</v>
      </c>
      <c r="AC10" s="16">
        <f>'Variables AMS'!AB44/'Variables AMS'!AB$37</f>
        <v>1.3592446728449123E-2</v>
      </c>
      <c r="AD10" s="16">
        <f>'Variables AMS'!AC44/'Variables AMS'!AC$37</f>
        <v>1.2335391025537537E-2</v>
      </c>
      <c r="AE10" s="16">
        <f>'Variables AMS'!AD44/'Variables AMS'!AD$37</f>
        <v>1.1199928187202919E-2</v>
      </c>
      <c r="AF10" s="16">
        <f>'Variables AMS'!AE44/'Variables AMS'!AE$37</f>
        <v>1.0186528848677885E-2</v>
      </c>
      <c r="AG10" s="16">
        <f>'Variables AMS'!AF44/'Variables AMS'!AF$37</f>
        <v>9.2811612269454238E-3</v>
      </c>
      <c r="AH10" s="16">
        <f>'Variables AMS'!AG44/'Variables AMS'!AG$37</f>
        <v>8.4705294844297542E-3</v>
      </c>
      <c r="AI10" s="16">
        <f>'Variables AMS'!AH44/'Variables AMS'!AH$37</f>
        <v>7.7457262941197516E-3</v>
      </c>
      <c r="AJ10" s="16">
        <f>'Variables AMS'!AI44/'Variables AMS'!AI$37</f>
        <v>7.0971224643879092E-3</v>
      </c>
      <c r="AK10" s="16">
        <f>'Variables AMS'!AJ44/'Variables AMS'!AJ$37</f>
        <v>6.5162298688669663E-3</v>
      </c>
      <c r="AL10" s="16">
        <f>'Variables AMS'!AK44/'Variables AMS'!AK$37</f>
        <v>5.991308268208464E-3</v>
      </c>
      <c r="AM10" s="16">
        <f>'Variables AMS'!AL44/'Variables AMS'!AL$37</f>
        <v>5.5000854018937926E-3</v>
      </c>
      <c r="AN10" s="16">
        <f>'Variables AMS'!AM44/'Variables AMS'!AM$37</f>
        <v>5.0427808940385925E-3</v>
      </c>
      <c r="AO10" s="16">
        <f>'Variables AMS'!AN44/'Variables AMS'!AN$37</f>
        <v>4.6262151190493463E-3</v>
      </c>
      <c r="AP10" s="16">
        <f>'Variables AMS'!AO44/'Variables AMS'!AO$37</f>
        <v>4.2491560857181023E-3</v>
      </c>
      <c r="AQ10" s="16">
        <f>'Variables AMS'!AP44/'Variables AMS'!AP$37</f>
        <v>3.9083537278563367E-3</v>
      </c>
      <c r="AR10" s="16">
        <f>'Variables AMS'!AQ44/'Variables AMS'!AQ$37</f>
        <v>3.6009481747298609E-3</v>
      </c>
      <c r="AS10" s="16">
        <f>'Variables AMS'!AR44/'Variables AMS'!AR$37</f>
        <v>3.3212755882539454E-3</v>
      </c>
      <c r="AT10" s="16">
        <f>'Variables AMS'!AS44/'Variables AMS'!AS$37</f>
        <v>3.0596946907399196E-3</v>
      </c>
      <c r="AU10" s="16">
        <f>'Variables AMS'!AT44/'Variables AMS'!AT$37</f>
        <v>2.813495442440406E-3</v>
      </c>
      <c r="AV10" s="16">
        <f>'Variables AMS'!AU44/'Variables AMS'!AU$37</f>
        <v>2.5818953997080855E-3</v>
      </c>
      <c r="AW10" s="16">
        <f>'Variables AMS'!AV44/'Variables AMS'!AV$37</f>
        <v>2.3647708045813993E-3</v>
      </c>
    </row>
    <row r="11" spans="1:50" x14ac:dyDescent="0.25">
      <c r="B11" t="s">
        <v>79</v>
      </c>
      <c r="C11" s="16">
        <f>C4+C5</f>
        <v>1.7989957636783523E-2</v>
      </c>
      <c r="D11" s="16">
        <f t="shared" ref="D11:AW11" si="0">D4+D5</f>
        <v>1.7989957636783519E-2</v>
      </c>
      <c r="E11" s="16">
        <f t="shared" si="0"/>
        <v>1.7989957636783526E-2</v>
      </c>
      <c r="F11" s="16">
        <f t="shared" si="0"/>
        <v>2.0319209058585714E-2</v>
      </c>
      <c r="G11" s="16">
        <f t="shared" si="0"/>
        <v>2.3821755657386753E-2</v>
      </c>
      <c r="H11" s="16">
        <f t="shared" si="0"/>
        <v>2.7268669939454804E-2</v>
      </c>
      <c r="I11" s="16">
        <f t="shared" si="0"/>
        <v>2.9901677277712702E-2</v>
      </c>
      <c r="J11" s="16">
        <f t="shared" si="0"/>
        <v>3.2333712732653799E-2</v>
      </c>
      <c r="K11" s="16">
        <f t="shared" si="0"/>
        <v>3.4950807679491519E-2</v>
      </c>
      <c r="L11" s="16">
        <f t="shared" si="0"/>
        <v>3.7799358285187296E-2</v>
      </c>
      <c r="M11" s="16">
        <f t="shared" si="0"/>
        <v>4.087283513603461E-2</v>
      </c>
      <c r="N11" s="16">
        <f t="shared" si="0"/>
        <v>4.3910054419974469E-2</v>
      </c>
      <c r="O11" s="16">
        <f t="shared" si="0"/>
        <v>4.646865455118112E-2</v>
      </c>
      <c r="P11" s="16">
        <f t="shared" si="0"/>
        <v>4.9928522392455391E-2</v>
      </c>
      <c r="Q11" s="16">
        <f t="shared" si="0"/>
        <v>5.458547548558744E-2</v>
      </c>
      <c r="R11" s="16">
        <f t="shared" si="0"/>
        <v>6.1857237088570126E-2</v>
      </c>
      <c r="S11" s="16">
        <f t="shared" si="0"/>
        <v>7.0400017240138377E-2</v>
      </c>
      <c r="T11" s="16">
        <f t="shared" si="0"/>
        <v>8.0173636525709413E-2</v>
      </c>
      <c r="U11" s="16">
        <f t="shared" si="0"/>
        <v>9.0547859889117954E-2</v>
      </c>
      <c r="V11" s="16">
        <f t="shared" si="0"/>
        <v>0.10140408511211496</v>
      </c>
      <c r="W11" s="16">
        <f t="shared" si="0"/>
        <v>0.11299979814497908</v>
      </c>
      <c r="X11" s="16">
        <f t="shared" si="0"/>
        <v>0.12731495283869676</v>
      </c>
      <c r="Y11" s="16">
        <f t="shared" si="0"/>
        <v>0.14452625152731463</v>
      </c>
      <c r="Z11" s="16">
        <f t="shared" si="0"/>
        <v>0.16278294272465532</v>
      </c>
      <c r="AA11" s="16">
        <f t="shared" si="0"/>
        <v>0.18122453580444109</v>
      </c>
      <c r="AB11" s="16">
        <f t="shared" si="0"/>
        <v>0.19934609957733995</v>
      </c>
      <c r="AC11" s="16">
        <f t="shared" si="0"/>
        <v>0.2171528878846854</v>
      </c>
      <c r="AD11" s="16">
        <f t="shared" si="0"/>
        <v>0.23514007749816049</v>
      </c>
      <c r="AE11" s="16">
        <f t="shared" si="0"/>
        <v>0.25298051749605877</v>
      </c>
      <c r="AF11" s="16">
        <f t="shared" si="0"/>
        <v>0.27029492221311358</v>
      </c>
      <c r="AG11" s="16">
        <f t="shared" si="0"/>
        <v>0.28723405769683774</v>
      </c>
      <c r="AH11" s="16">
        <f t="shared" si="0"/>
        <v>0.30380842463465813</v>
      </c>
      <c r="AI11" s="16">
        <f t="shared" si="0"/>
        <v>0.3198329941070539</v>
      </c>
      <c r="AJ11" s="16">
        <f t="shared" si="0"/>
        <v>0.3353981280992247</v>
      </c>
      <c r="AK11" s="16">
        <f t="shared" si="0"/>
        <v>0.3505981215866108</v>
      </c>
      <c r="AL11" s="16">
        <f t="shared" si="0"/>
        <v>0.36546331211940603</v>
      </c>
      <c r="AM11" s="16">
        <f t="shared" si="0"/>
        <v>0.38046164109140723</v>
      </c>
      <c r="AN11" s="16">
        <f t="shared" si="0"/>
        <v>0.39552594251227224</v>
      </c>
      <c r="AO11" s="16">
        <f t="shared" si="0"/>
        <v>0.4102862538969585</v>
      </c>
      <c r="AP11" s="16">
        <f t="shared" si="0"/>
        <v>0.42468955486567206</v>
      </c>
      <c r="AQ11" s="16">
        <f t="shared" si="0"/>
        <v>0.43871602886544803</v>
      </c>
      <c r="AR11" s="16">
        <f t="shared" si="0"/>
        <v>0.4523746495753645</v>
      </c>
      <c r="AS11" s="16">
        <f t="shared" si="0"/>
        <v>0.46573389307077828</v>
      </c>
      <c r="AT11" s="16">
        <f t="shared" si="0"/>
        <v>0.47898382844232518</v>
      </c>
      <c r="AU11" s="16">
        <f t="shared" si="0"/>
        <v>0.49215364049715116</v>
      </c>
      <c r="AV11" s="16">
        <f t="shared" si="0"/>
        <v>0.50524668081259061</v>
      </c>
      <c r="AW11" s="16">
        <f t="shared" si="0"/>
        <v>0.51826393269645532</v>
      </c>
    </row>
    <row r="12" spans="1:50" x14ac:dyDescent="0.25">
      <c r="A12" s="18"/>
      <c r="B12" t="s">
        <v>80</v>
      </c>
      <c r="C12" s="22">
        <f>C9+C10</f>
        <v>0.25115167408084832</v>
      </c>
      <c r="D12" s="22">
        <f t="shared" ref="D12:AW12" si="1">D9+D10</f>
        <v>0.25115167408084815</v>
      </c>
      <c r="E12" s="22">
        <f t="shared" si="1"/>
        <v>0.25115167408084871</v>
      </c>
      <c r="F12" s="22">
        <f t="shared" si="1"/>
        <v>0.24236046755350305</v>
      </c>
      <c r="G12" s="22">
        <f t="shared" si="1"/>
        <v>0.23300970459731507</v>
      </c>
      <c r="H12" s="22">
        <f t="shared" si="1"/>
        <v>0.22381022428299449</v>
      </c>
      <c r="I12" s="22">
        <f t="shared" si="1"/>
        <v>0.21629045633847135</v>
      </c>
      <c r="J12" s="22">
        <f t="shared" si="1"/>
        <v>0.20895029883314684</v>
      </c>
      <c r="K12" s="22">
        <f t="shared" si="1"/>
        <v>0.20095279531950874</v>
      </c>
      <c r="L12" s="22">
        <f t="shared" si="1"/>
        <v>0.19231893190332178</v>
      </c>
      <c r="M12" s="22">
        <f t="shared" si="1"/>
        <v>0.18402238717900049</v>
      </c>
      <c r="N12" s="22">
        <f t="shared" si="1"/>
        <v>0.17692402540107005</v>
      </c>
      <c r="O12" s="22">
        <f t="shared" si="1"/>
        <v>0.17150067758810433</v>
      </c>
      <c r="P12" s="22">
        <f t="shared" si="1"/>
        <v>0.16680577662512605</v>
      </c>
      <c r="Q12" s="22">
        <f t="shared" si="1"/>
        <v>0.16166060620061887</v>
      </c>
      <c r="R12" s="22">
        <f t="shared" si="1"/>
        <v>0.15480098691766342</v>
      </c>
      <c r="S12" s="22">
        <f t="shared" si="1"/>
        <v>0.14757691904083053</v>
      </c>
      <c r="T12" s="22">
        <f t="shared" si="1"/>
        <v>0.13990275827884421</v>
      </c>
      <c r="U12" s="22">
        <f t="shared" si="1"/>
        <v>0.13242570265983689</v>
      </c>
      <c r="V12" s="22">
        <f t="shared" si="1"/>
        <v>0.12492369521692863</v>
      </c>
      <c r="W12" s="22">
        <f t="shared" si="1"/>
        <v>0.11766091521183855</v>
      </c>
      <c r="X12" s="22">
        <f t="shared" si="1"/>
        <v>0.11014243566636706</v>
      </c>
      <c r="Y12" s="22">
        <f t="shared" si="1"/>
        <v>0.10268185315763212</v>
      </c>
      <c r="Z12" s="22">
        <f t="shared" si="1"/>
        <v>9.5722887799166198E-2</v>
      </c>
      <c r="AA12" s="22">
        <f t="shared" si="1"/>
        <v>8.9391375524449784E-2</v>
      </c>
      <c r="AB12" s="22">
        <f t="shared" si="1"/>
        <v>8.3681900864675515E-2</v>
      </c>
      <c r="AC12" s="22">
        <f t="shared" si="1"/>
        <v>7.8350859050526578E-2</v>
      </c>
      <c r="AD12" s="22">
        <f t="shared" si="1"/>
        <v>7.3223426385899307E-2</v>
      </c>
      <c r="AE12" s="22">
        <f t="shared" si="1"/>
        <v>6.846614539447099E-2</v>
      </c>
      <c r="AF12" s="22">
        <f t="shared" si="1"/>
        <v>6.4129146089074274E-2</v>
      </c>
      <c r="AG12" s="22">
        <f t="shared" si="1"/>
        <v>6.0170432366059422E-2</v>
      </c>
      <c r="AH12" s="22">
        <f t="shared" si="1"/>
        <v>5.6550914422274765E-2</v>
      </c>
      <c r="AI12" s="22">
        <f t="shared" si="1"/>
        <v>5.3255207496708173E-2</v>
      </c>
      <c r="AJ12" s="22">
        <f t="shared" si="1"/>
        <v>5.0253199966884911E-2</v>
      </c>
      <c r="AK12" s="22">
        <f t="shared" si="1"/>
        <v>4.7516315848681434E-2</v>
      </c>
      <c r="AL12" s="22">
        <f t="shared" si="1"/>
        <v>4.5000696907565411E-2</v>
      </c>
      <c r="AM12" s="22">
        <f t="shared" si="1"/>
        <v>4.2591928974264143E-2</v>
      </c>
      <c r="AN12" s="22">
        <f t="shared" si="1"/>
        <v>4.0289548437233869E-2</v>
      </c>
      <c r="AO12" s="22">
        <f t="shared" si="1"/>
        <v>3.8136723064162895E-2</v>
      </c>
      <c r="AP12" s="22">
        <f t="shared" si="1"/>
        <v>3.6134086186275144E-2</v>
      </c>
      <c r="AQ12" s="22">
        <f t="shared" si="1"/>
        <v>3.4272472783764454E-2</v>
      </c>
      <c r="AR12" s="22">
        <f t="shared" si="1"/>
        <v>3.2547582370881081E-2</v>
      </c>
      <c r="AS12" s="22">
        <f t="shared" si="1"/>
        <v>3.0935034123272712E-2</v>
      </c>
      <c r="AT12" s="22">
        <f t="shared" si="1"/>
        <v>2.9379067810182548E-2</v>
      </c>
      <c r="AU12" s="22">
        <f t="shared" si="1"/>
        <v>2.7866221274285383E-2</v>
      </c>
      <c r="AV12" s="22">
        <f t="shared" si="1"/>
        <v>2.6395506118540413E-2</v>
      </c>
      <c r="AW12" s="22">
        <f t="shared" si="1"/>
        <v>2.4970315410795942E-2</v>
      </c>
      <c r="AX12" s="18"/>
    </row>
    <row r="13" spans="1:50" x14ac:dyDescent="0.25">
      <c r="A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0" x14ac:dyDescent="0.25">
      <c r="A14" s="18"/>
      <c r="B14" t="s">
        <v>81</v>
      </c>
      <c r="C14" s="23">
        <f>'Variables AMS'!B32</f>
        <v>39.525714811669303</v>
      </c>
      <c r="D14" s="23">
        <f>'Variables AMS'!C32</f>
        <v>40.160312947925298</v>
      </c>
      <c r="E14" s="23">
        <f>'Variables AMS'!D32</f>
        <v>40.805099759999997</v>
      </c>
      <c r="F14" s="23">
        <f>'Variables AMS'!E32</f>
        <v>40.514596310000002</v>
      </c>
      <c r="G14" s="23">
        <f>'Variables AMS'!F32</f>
        <v>39.92503936</v>
      </c>
      <c r="H14" s="23">
        <f>'Variables AMS'!G32</f>
        <v>39.640992429999997</v>
      </c>
      <c r="I14" s="23">
        <f>'Variables AMS'!H32</f>
        <v>39.474506849999997</v>
      </c>
      <c r="J14" s="23">
        <f>'Variables AMS'!I32</f>
        <v>39.094452490000002</v>
      </c>
      <c r="K14" s="23">
        <f>'Variables AMS'!J32</f>
        <v>38.493625280000003</v>
      </c>
      <c r="L14" s="23">
        <f>'Variables AMS'!K32</f>
        <v>38.03581664</v>
      </c>
      <c r="M14" s="23">
        <f>'Variables AMS'!L32</f>
        <v>37.73533982</v>
      </c>
      <c r="N14" s="23">
        <f>'Variables AMS'!M32</f>
        <v>37.652607009999997</v>
      </c>
      <c r="O14" s="23">
        <f>'Variables AMS'!N32</f>
        <v>37.760386959999998</v>
      </c>
      <c r="P14" s="23">
        <f>'Variables AMS'!O32</f>
        <v>37.592953860000001</v>
      </c>
      <c r="Q14" s="23">
        <f>'Variables AMS'!P32</f>
        <v>36.986231760000003</v>
      </c>
      <c r="R14" s="23">
        <f>'Variables AMS'!Q32</f>
        <v>36.397311000000002</v>
      </c>
      <c r="S14" s="23">
        <f>'Variables AMS'!R32</f>
        <v>35.786796160000002</v>
      </c>
      <c r="T14" s="23">
        <f>'Variables AMS'!S32</f>
        <v>35.061982180000001</v>
      </c>
      <c r="U14" s="23">
        <f>'Variables AMS'!T32</f>
        <v>34.617854860000001</v>
      </c>
      <c r="V14" s="23">
        <f>'Variables AMS'!U32</f>
        <v>34.263622339999998</v>
      </c>
      <c r="W14" s="23">
        <f>'Variables AMS'!V32</f>
        <v>33.798124600000001</v>
      </c>
      <c r="X14" s="23">
        <f>'Variables AMS'!W32</f>
        <v>33.186642939999999</v>
      </c>
      <c r="Y14" s="23">
        <f>'Variables AMS'!X32</f>
        <v>32.510214349999998</v>
      </c>
      <c r="Z14" s="23">
        <f>'Variables AMS'!Y32</f>
        <v>31.787355860000002</v>
      </c>
      <c r="AA14" s="23">
        <f>'Variables AMS'!Z32</f>
        <v>31.068440540000001</v>
      </c>
      <c r="AB14" s="23">
        <f>'Variables AMS'!AA32</f>
        <v>30.252272529999999</v>
      </c>
      <c r="AC14" s="23">
        <f>'Variables AMS'!AB32</f>
        <v>29.46505565</v>
      </c>
      <c r="AD14" s="23">
        <f>'Variables AMS'!AC32</f>
        <v>28.79093812</v>
      </c>
      <c r="AE14" s="23">
        <f>'Variables AMS'!AD32</f>
        <v>28.140460210000001</v>
      </c>
      <c r="AF14" s="23">
        <f>'Variables AMS'!AE32</f>
        <v>27.533772259999999</v>
      </c>
      <c r="AG14" s="23">
        <f>'Variables AMS'!AF32</f>
        <v>26.93587106</v>
      </c>
      <c r="AH14" s="23">
        <f>'Variables AMS'!AG32</f>
        <v>26.361149659999999</v>
      </c>
      <c r="AI14" s="23">
        <f>'Variables AMS'!AH32</f>
        <v>25.838079709999999</v>
      </c>
      <c r="AJ14" s="23">
        <f>'Variables AMS'!AI32</f>
        <v>25.353583220000001</v>
      </c>
      <c r="AK14" s="23">
        <f>'Variables AMS'!AJ32</f>
        <v>24.89326616</v>
      </c>
      <c r="AL14" s="23">
        <f>'Variables AMS'!AK32</f>
        <v>24.342594859999998</v>
      </c>
      <c r="AM14" s="23">
        <f>'Variables AMS'!AL32</f>
        <v>23.810883990000001</v>
      </c>
      <c r="AN14" s="23">
        <f>'Variables AMS'!AM32</f>
        <v>23.398109300000002</v>
      </c>
      <c r="AO14" s="23">
        <f>'Variables AMS'!AN32</f>
        <v>22.98942581</v>
      </c>
      <c r="AP14" s="23">
        <f>'Variables AMS'!AO32</f>
        <v>22.600367250000001</v>
      </c>
      <c r="AQ14" s="23">
        <f>'Variables AMS'!AP32</f>
        <v>22.235721380000001</v>
      </c>
      <c r="AR14" s="23">
        <f>'Variables AMS'!AQ32</f>
        <v>21.89219404</v>
      </c>
      <c r="AS14" s="23">
        <f>'Variables AMS'!AR32</f>
        <v>21.469482450000001</v>
      </c>
      <c r="AT14" s="23">
        <f>'Variables AMS'!AS32</f>
        <v>21.061512130000001</v>
      </c>
      <c r="AU14" s="23">
        <f>'Variables AMS'!AT32</f>
        <v>20.657374780000001</v>
      </c>
      <c r="AV14" s="23">
        <f>'Variables AMS'!AU32</f>
        <v>20.256651309999999</v>
      </c>
      <c r="AW14" s="23">
        <f>'Variables AMS'!AV32</f>
        <v>19.867386369999998</v>
      </c>
      <c r="AX14" s="18"/>
    </row>
    <row r="15" spans="1:50" x14ac:dyDescent="0.25">
      <c r="A15" s="18"/>
      <c r="B15" t="s">
        <v>82</v>
      </c>
      <c r="C15" s="23">
        <f>'Variables AMS'!B33</f>
        <v>0.35839918454870201</v>
      </c>
      <c r="D15" s="23">
        <f>'Variables AMS'!C33</f>
        <v>0.36415339938413299</v>
      </c>
      <c r="E15" s="23">
        <f>'Variables AMS'!D33</f>
        <v>0.37</v>
      </c>
      <c r="F15" s="23">
        <f>'Variables AMS'!E33</f>
        <v>0.36029239759999998</v>
      </c>
      <c r="G15" s="23">
        <f>'Variables AMS'!F33</f>
        <v>0.34979032739999999</v>
      </c>
      <c r="H15" s="23">
        <f>'Variables AMS'!G33</f>
        <v>0.33941286040000002</v>
      </c>
      <c r="I15" s="23">
        <f>'Variables AMS'!H33</f>
        <v>0.33119722550000003</v>
      </c>
      <c r="J15" s="23">
        <f>'Variables AMS'!I33</f>
        <v>0.32316696150000002</v>
      </c>
      <c r="K15" s="23">
        <f>'Variables AMS'!J33</f>
        <v>0.31423736019999998</v>
      </c>
      <c r="L15" s="23">
        <f>'Variables AMS'!K33</f>
        <v>0.30433911499999999</v>
      </c>
      <c r="M15" s="23">
        <f>'Variables AMS'!L33</f>
        <v>0.29476943119999999</v>
      </c>
      <c r="N15" s="23">
        <f>'Variables AMS'!M33</f>
        <v>0.28669986040000001</v>
      </c>
      <c r="O15" s="23">
        <f>'Variables AMS'!N33</f>
        <v>0.28118860709999999</v>
      </c>
      <c r="P15" s="23">
        <f>'Variables AMS'!O33</f>
        <v>0.27646613489999999</v>
      </c>
      <c r="Q15" s="23">
        <f>'Variables AMS'!P33</f>
        <v>0.27100066620000002</v>
      </c>
      <c r="R15" s="23">
        <f>'Variables AMS'!Q33</f>
        <v>0.2626703581</v>
      </c>
      <c r="S15" s="23">
        <f>'Variables AMS'!R33</f>
        <v>0.25363917670000002</v>
      </c>
      <c r="T15" s="23">
        <f>'Variables AMS'!S33</f>
        <v>0.24359439050000001</v>
      </c>
      <c r="U15" s="23">
        <f>'Variables AMS'!T33</f>
        <v>0.2337033168</v>
      </c>
      <c r="V15" s="23">
        <f>'Variables AMS'!U33</f>
        <v>0.22369886920000001</v>
      </c>
      <c r="W15" s="23">
        <f>'Variables AMS'!V33</f>
        <v>0.21374157429999999</v>
      </c>
      <c r="X15" s="23">
        <f>'Variables AMS'!W33</f>
        <v>0.20290522059999999</v>
      </c>
      <c r="Y15" s="23">
        <f>'Variables AMS'!X33</f>
        <v>0.1917548449</v>
      </c>
      <c r="Z15" s="23">
        <f>'Variables AMS'!Y33</f>
        <v>0.18099882889999999</v>
      </c>
      <c r="AA15" s="23">
        <f>'Variables AMS'!Z33</f>
        <v>0.17093659510000001</v>
      </c>
      <c r="AB15" s="23">
        <f>'Variables AMS'!AA33</f>
        <v>0.16164325979999999</v>
      </c>
      <c r="AC15" s="23">
        <f>'Variables AMS'!AB33</f>
        <v>0.15277610280000001</v>
      </c>
      <c r="AD15" s="23">
        <f>'Variables AMS'!AC33</f>
        <v>0.14415829190000001</v>
      </c>
      <c r="AE15" s="23">
        <f>'Variables AMS'!AD33</f>
        <v>0.13607593139999999</v>
      </c>
      <c r="AF15" s="23">
        <f>'Variables AMS'!AE33</f>
        <v>0.12861374179999999</v>
      </c>
      <c r="AG15" s="23">
        <f>'Variables AMS'!AF33</f>
        <v>0.12170687500000001</v>
      </c>
      <c r="AH15" s="23">
        <f>'Variables AMS'!AG33</f>
        <v>0.1153158435</v>
      </c>
      <c r="AI15" s="23">
        <f>'Variables AMS'!AH33</f>
        <v>0.1094222304</v>
      </c>
      <c r="AJ15" s="23">
        <f>'Variables AMS'!AI33</f>
        <v>0.10397366080000001</v>
      </c>
      <c r="AK15" s="23">
        <f>'Variables AMS'!AJ33</f>
        <v>9.8934307599999896E-2</v>
      </c>
      <c r="AL15" s="23">
        <f>'Variables AMS'!AK33</f>
        <v>9.4235659400000005E-2</v>
      </c>
      <c r="AM15" s="23">
        <f>'Variables AMS'!AL33</f>
        <v>8.9675687000000004E-2</v>
      </c>
      <c r="AN15" s="23">
        <f>'Variables AMS'!AM33</f>
        <v>8.5287403900000003E-2</v>
      </c>
      <c r="AO15" s="23">
        <f>'Variables AMS'!AN33</f>
        <v>8.1153437999999994E-2</v>
      </c>
      <c r="AP15" s="23">
        <f>'Variables AMS'!AO33</f>
        <v>7.72785151E-2</v>
      </c>
      <c r="AQ15" s="23">
        <f>'Variables AMS'!AP33</f>
        <v>7.3655601200000004E-2</v>
      </c>
      <c r="AR15" s="23">
        <f>'Variables AMS'!AQ33</f>
        <v>7.0271678599999998E-2</v>
      </c>
      <c r="AS15" s="23">
        <f>'Variables AMS'!AR33</f>
        <v>6.7086226999999998E-2</v>
      </c>
      <c r="AT15" s="23">
        <f>'Variables AMS'!AS33</f>
        <v>6.4007675099999994E-2</v>
      </c>
      <c r="AU15" s="23">
        <f>'Variables AMS'!AT33</f>
        <v>6.10118589E-2</v>
      </c>
      <c r="AV15" s="23">
        <f>'Variables AMS'!AU33</f>
        <v>5.80967555E-2</v>
      </c>
      <c r="AW15" s="23">
        <f>'Variables AMS'!AV33</f>
        <v>5.52837906E-2</v>
      </c>
      <c r="AX15" s="18"/>
    </row>
    <row r="16" spans="1:50" x14ac:dyDescent="0.25">
      <c r="B16" t="s">
        <v>83</v>
      </c>
      <c r="C16" s="23">
        <f>'Variables AMS'!B34</f>
        <v>9.6518912203120095</v>
      </c>
      <c r="D16" s="23">
        <f>'Variables AMS'!C34</f>
        <v>9.8068554558467902</v>
      </c>
      <c r="E16" s="23">
        <f>'Variables AMS'!D34</f>
        <v>9.9643076920000002</v>
      </c>
      <c r="F16" s="23">
        <f>'Variables AMS'!E34</f>
        <v>9.4886315200000002</v>
      </c>
      <c r="G16" s="23">
        <f>'Variables AMS'!F34</f>
        <v>8.7627787809999997</v>
      </c>
      <c r="H16" s="23">
        <f>'Variables AMS'!G34</f>
        <v>8.9120600569999997</v>
      </c>
      <c r="I16" s="23">
        <f>'Variables AMS'!H34</f>
        <v>8.2443078500000002</v>
      </c>
      <c r="J16" s="23">
        <f>'Variables AMS'!I34</f>
        <v>7.6298226619999996</v>
      </c>
      <c r="K16" s="23">
        <f>'Variables AMS'!J34</f>
        <v>7.1767839630000001</v>
      </c>
      <c r="L16" s="23">
        <f>'Variables AMS'!K34</f>
        <v>6.954837532</v>
      </c>
      <c r="M16" s="23">
        <f>'Variables AMS'!L34</f>
        <v>6.7749890060000002</v>
      </c>
      <c r="N16" s="23">
        <f>'Variables AMS'!M34</f>
        <v>6.8019244929999996</v>
      </c>
      <c r="O16" s="23">
        <f>'Variables AMS'!N34</f>
        <v>6.7468889369999996</v>
      </c>
      <c r="P16" s="23">
        <f>'Variables AMS'!O34</f>
        <v>6.4681826659999997</v>
      </c>
      <c r="Q16" s="23">
        <f>'Variables AMS'!P34</f>
        <v>6.1418570839999997</v>
      </c>
      <c r="R16" s="23">
        <f>'Variables AMS'!Q34</f>
        <v>6.0602659689999996</v>
      </c>
      <c r="S16" s="23">
        <f>'Variables AMS'!R34</f>
        <v>5.8187086710000004</v>
      </c>
      <c r="T16" s="23">
        <f>'Variables AMS'!S34</f>
        <v>5.6318060360000004</v>
      </c>
      <c r="U16" s="23">
        <f>'Variables AMS'!T34</f>
        <v>5.4348574860000003</v>
      </c>
      <c r="V16" s="23">
        <f>'Variables AMS'!U34</f>
        <v>5.1886998149999997</v>
      </c>
      <c r="W16" s="23">
        <f>'Variables AMS'!V34</f>
        <v>4.9874563490000003</v>
      </c>
      <c r="X16" s="23">
        <f>'Variables AMS'!W34</f>
        <v>4.7903614240000003</v>
      </c>
      <c r="Y16" s="23">
        <f>'Variables AMS'!X34</f>
        <v>4.6419156380000004</v>
      </c>
      <c r="Z16" s="23">
        <f>'Variables AMS'!Y34</f>
        <v>4.4455594600000001</v>
      </c>
      <c r="AA16" s="23">
        <f>'Variables AMS'!Z34</f>
        <v>4.2564297240000002</v>
      </c>
      <c r="AB16" s="23">
        <f>'Variables AMS'!AA34</f>
        <v>4.0632378740000004</v>
      </c>
      <c r="AC16" s="23">
        <f>'Variables AMS'!AB34</f>
        <v>3.877833544</v>
      </c>
      <c r="AD16" s="23">
        <f>'Variables AMS'!AC34</f>
        <v>3.6933614600000002</v>
      </c>
      <c r="AE16" s="23">
        <f>'Variables AMS'!AD34</f>
        <v>3.5227484979999999</v>
      </c>
      <c r="AF16" s="23">
        <f>'Variables AMS'!AE34</f>
        <v>3.3655355230000001</v>
      </c>
      <c r="AG16" s="23">
        <f>'Variables AMS'!AF34</f>
        <v>3.22941323</v>
      </c>
      <c r="AH16" s="23">
        <f>'Variables AMS'!AG34</f>
        <v>3.095265795</v>
      </c>
      <c r="AI16" s="23">
        <f>'Variables AMS'!AH34</f>
        <v>2.9719461319999998</v>
      </c>
      <c r="AJ16" s="23">
        <f>'Variables AMS'!AI34</f>
        <v>2.863840315</v>
      </c>
      <c r="AK16" s="23">
        <f>'Variables AMS'!AJ34</f>
        <v>2.7632608670000001</v>
      </c>
      <c r="AL16" s="23">
        <f>'Variables AMS'!AK34</f>
        <v>2.689504753</v>
      </c>
      <c r="AM16" s="23">
        <f>'Variables AMS'!AL34</f>
        <v>2.6166679830000001</v>
      </c>
      <c r="AN16" s="23">
        <f>'Variables AMS'!AM34</f>
        <v>2.5047292419999998</v>
      </c>
      <c r="AO16" s="23">
        <f>'Variables AMS'!AN34</f>
        <v>2.3999615109999999</v>
      </c>
      <c r="AP16" s="23">
        <f>'Variables AMS'!AO34</f>
        <v>2.3009144460000002</v>
      </c>
      <c r="AQ16" s="23">
        <f>'Variables AMS'!AP34</f>
        <v>2.2076488689999998</v>
      </c>
      <c r="AR16" s="23">
        <f>'Variables AMS'!AQ34</f>
        <v>2.119596214</v>
      </c>
      <c r="AS16" s="23">
        <f>'Variables AMS'!AR34</f>
        <v>2.0497620400000001</v>
      </c>
      <c r="AT16" s="23">
        <f>'Variables AMS'!AS34</f>
        <v>1.97798395</v>
      </c>
      <c r="AU16" s="23">
        <f>'Variables AMS'!AT34</f>
        <v>1.906779972</v>
      </c>
      <c r="AV16" s="23">
        <f>'Variables AMS'!AU34</f>
        <v>1.8367199489999999</v>
      </c>
      <c r="AW16" s="23">
        <f>'Variables AMS'!AV34</f>
        <v>1.768460661</v>
      </c>
    </row>
    <row r="17" spans="1:50" x14ac:dyDescent="0.25">
      <c r="A17" s="18"/>
      <c r="B17" t="s">
        <v>84</v>
      </c>
      <c r="C17" s="23">
        <f>'Variables AMS'!B35</f>
        <v>12.401465507675301</v>
      </c>
      <c r="D17" s="23">
        <f>'Variables AMS'!C35</f>
        <v>12.6005750477687</v>
      </c>
      <c r="E17" s="23">
        <f>'Variables AMS'!D35</f>
        <v>12.802881360000001</v>
      </c>
      <c r="F17" s="23">
        <f>'Variables AMS'!E35</f>
        <v>12.95566601</v>
      </c>
      <c r="G17" s="23">
        <f>'Variables AMS'!F35</f>
        <v>13.34142319</v>
      </c>
      <c r="H17" s="23">
        <f>'Variables AMS'!G35</f>
        <v>13.05453904</v>
      </c>
      <c r="I17" s="23">
        <f>'Variables AMS'!H35</f>
        <v>13.31706232</v>
      </c>
      <c r="J17" s="23">
        <f>'Variables AMS'!I35</f>
        <v>13.66777027</v>
      </c>
      <c r="K17" s="23">
        <f>'Variables AMS'!J35</f>
        <v>13.982993779999999</v>
      </c>
      <c r="L17" s="23">
        <f>'Variables AMS'!K35</f>
        <v>14.023287160000001</v>
      </c>
      <c r="M17" s="23">
        <f>'Variables AMS'!L35</f>
        <v>13.963923879999999</v>
      </c>
      <c r="N17" s="23">
        <f>'Variables AMS'!M35</f>
        <v>13.74589454</v>
      </c>
      <c r="O17" s="23">
        <f>'Variables AMS'!N35</f>
        <v>13.65601133</v>
      </c>
      <c r="P17" s="23">
        <f>'Variables AMS'!O35</f>
        <v>13.8648399</v>
      </c>
      <c r="Q17" s="23">
        <f>'Variables AMS'!P35</f>
        <v>14.263389930000001</v>
      </c>
      <c r="R17" s="23">
        <f>'Variables AMS'!Q35</f>
        <v>14.28077553</v>
      </c>
      <c r="S17" s="23">
        <f>'Variables AMS'!R35</f>
        <v>14.33528806</v>
      </c>
      <c r="T17" s="23">
        <f>'Variables AMS'!S35</f>
        <v>14.31912554</v>
      </c>
      <c r="U17" s="23">
        <f>'Variables AMS'!T35</f>
        <v>14.39713821</v>
      </c>
      <c r="V17" s="23">
        <f>'Variables AMS'!U35</f>
        <v>14.44074341</v>
      </c>
      <c r="W17" s="23">
        <f>'Variables AMS'!V35</f>
        <v>14.478514049999999</v>
      </c>
      <c r="X17" s="23">
        <f>'Variables AMS'!W35</f>
        <v>14.44866451</v>
      </c>
      <c r="Y17" s="23">
        <f>'Variables AMS'!X35</f>
        <v>14.314366529999999</v>
      </c>
      <c r="Z17" s="23">
        <f>'Variables AMS'!Y35</f>
        <v>14.19912287</v>
      </c>
      <c r="AA17" s="23">
        <f>'Variables AMS'!Z35</f>
        <v>14.082402950000001</v>
      </c>
      <c r="AB17" s="23">
        <f>'Variables AMS'!AA35</f>
        <v>14.040212410000001</v>
      </c>
      <c r="AC17" s="23">
        <f>'Variables AMS'!AB35</f>
        <v>13.979165119999999</v>
      </c>
      <c r="AD17" s="23">
        <f>'Variables AMS'!AC35</f>
        <v>13.85101332</v>
      </c>
      <c r="AE17" s="23">
        <f>'Variables AMS'!AD35</f>
        <v>13.71994887</v>
      </c>
      <c r="AF17" s="23">
        <f>'Variables AMS'!AE35</f>
        <v>13.58921776</v>
      </c>
      <c r="AG17" s="23">
        <f>'Variables AMS'!AF35</f>
        <v>13.46632228</v>
      </c>
      <c r="AH17" s="23">
        <f>'Variables AMS'!AG35</f>
        <v>13.355849839999999</v>
      </c>
      <c r="AI17" s="23">
        <f>'Variables AMS'!AH35</f>
        <v>13.23928327</v>
      </c>
      <c r="AJ17" s="23">
        <f>'Variables AMS'!AI35</f>
        <v>13.115444910000001</v>
      </c>
      <c r="AK17" s="23">
        <f>'Variables AMS'!AJ35</f>
        <v>12.994971169999999</v>
      </c>
      <c r="AL17" s="23">
        <f>'Variables AMS'!AK35</f>
        <v>12.92088128</v>
      </c>
      <c r="AM17" s="23">
        <f>'Variables AMS'!AL35</f>
        <v>12.82727115</v>
      </c>
      <c r="AN17" s="23">
        <f>'Variables AMS'!AM35</f>
        <v>12.695900760000001</v>
      </c>
      <c r="AO17" s="23">
        <f>'Variables AMS'!AN35</f>
        <v>12.57158712</v>
      </c>
      <c r="AP17" s="23">
        <f>'Variables AMS'!AO35</f>
        <v>12.449060469999999</v>
      </c>
      <c r="AQ17" s="23">
        <f>'Variables AMS'!AP35</f>
        <v>12.32805913</v>
      </c>
      <c r="AR17" s="23">
        <f>'Variables AMS'!AQ35</f>
        <v>12.208992050000001</v>
      </c>
      <c r="AS17" s="23">
        <f>'Variables AMS'!AR35</f>
        <v>12.132587109999999</v>
      </c>
      <c r="AT17" s="23">
        <f>'Variables AMS'!AS35</f>
        <v>12.051706510000001</v>
      </c>
      <c r="AU17" s="23">
        <f>'Variables AMS'!AT35</f>
        <v>11.96754501</v>
      </c>
      <c r="AV17" s="23">
        <f>'Variables AMS'!AU35</f>
        <v>11.879859529999999</v>
      </c>
      <c r="AW17" s="23">
        <f>'Variables AMS'!AV35</f>
        <v>11.793203009999999</v>
      </c>
      <c r="AX17" s="18"/>
    </row>
    <row r="18" spans="1:50" x14ac:dyDescent="0.25">
      <c r="A18" s="18"/>
      <c r="B18" t="s">
        <v>85</v>
      </c>
      <c r="C18" s="23">
        <f>'Variables AMS'!B36</f>
        <v>17.113958899133198</v>
      </c>
      <c r="D18" s="23">
        <f>'Variables AMS'!C36</f>
        <v>17.388729044925601</v>
      </c>
      <c r="E18" s="23">
        <f>'Variables AMS'!D36</f>
        <v>17.667910710000001</v>
      </c>
      <c r="F18" s="23">
        <f>'Variables AMS'!E36</f>
        <v>17.71000639</v>
      </c>
      <c r="G18" s="23">
        <f>'Variables AMS'!F36</f>
        <v>17.47104706</v>
      </c>
      <c r="H18" s="23">
        <f>'Variables AMS'!G36</f>
        <v>17.334980470000001</v>
      </c>
      <c r="I18" s="23">
        <f>'Variables AMS'!H36</f>
        <v>17.581939460000001</v>
      </c>
      <c r="J18" s="23">
        <f>'Variables AMS'!I36</f>
        <v>17.4736926</v>
      </c>
      <c r="K18" s="23">
        <f>'Variables AMS'!J36</f>
        <v>17.019610180000001</v>
      </c>
      <c r="L18" s="23">
        <f>'Variables AMS'!K36</f>
        <v>16.753352830000001</v>
      </c>
      <c r="M18" s="23">
        <f>'Variables AMS'!L36</f>
        <v>16.70165751</v>
      </c>
      <c r="N18" s="23">
        <f>'Variables AMS'!M36</f>
        <v>16.818088110000001</v>
      </c>
      <c r="O18" s="23">
        <f>'Variables AMS'!N36</f>
        <v>17.076298090000002</v>
      </c>
      <c r="P18" s="23">
        <f>'Variables AMS'!O36</f>
        <v>16.983465160000002</v>
      </c>
      <c r="Q18" s="23">
        <f>'Variables AMS'!P36</f>
        <v>16.30998408</v>
      </c>
      <c r="R18" s="23">
        <f>'Variables AMS'!Q36</f>
        <v>15.79359915</v>
      </c>
      <c r="S18" s="23">
        <f>'Variables AMS'!R36</f>
        <v>15.37916025</v>
      </c>
      <c r="T18" s="23">
        <f>'Variables AMS'!S36</f>
        <v>14.86745621</v>
      </c>
      <c r="U18" s="23">
        <f>'Variables AMS'!T36</f>
        <v>14.55215585</v>
      </c>
      <c r="V18" s="23">
        <f>'Variables AMS'!U36</f>
        <v>14.41048024</v>
      </c>
      <c r="W18" s="23">
        <f>'Variables AMS'!V36</f>
        <v>14.11841263</v>
      </c>
      <c r="X18" s="23">
        <f>'Variables AMS'!W36</f>
        <v>13.744711779999999</v>
      </c>
      <c r="Y18" s="23">
        <f>'Variables AMS'!X36</f>
        <v>13.362177340000001</v>
      </c>
      <c r="Z18" s="23">
        <f>'Variables AMS'!Y36</f>
        <v>12.9616747</v>
      </c>
      <c r="AA18" s="23">
        <f>'Variables AMS'!Z36</f>
        <v>12.55867127</v>
      </c>
      <c r="AB18" s="23">
        <f>'Variables AMS'!AA36</f>
        <v>11.98717899</v>
      </c>
      <c r="AC18" s="23">
        <f>'Variables AMS'!AB36</f>
        <v>11.45528088</v>
      </c>
      <c r="AD18" s="23">
        <f>'Variables AMS'!AC36</f>
        <v>11.10240505</v>
      </c>
      <c r="AE18" s="23">
        <f>'Variables AMS'!AD36</f>
        <v>10.76168691</v>
      </c>
      <c r="AF18" s="23">
        <f>'Variables AMS'!AE36</f>
        <v>10.450405229999999</v>
      </c>
      <c r="AG18" s="23">
        <f>'Variables AMS'!AF36</f>
        <v>10.11842867</v>
      </c>
      <c r="AH18" s="23">
        <f>'Variables AMS'!AG36</f>
        <v>9.794718177</v>
      </c>
      <c r="AI18" s="23">
        <f>'Variables AMS'!AH36</f>
        <v>9.5174280769999999</v>
      </c>
      <c r="AJ18" s="23">
        <f>'Variables AMS'!AI36</f>
        <v>9.2703243329999996</v>
      </c>
      <c r="AK18" s="23">
        <f>'Variables AMS'!AJ36</f>
        <v>9.036099815</v>
      </c>
      <c r="AL18" s="23">
        <f>'Variables AMS'!AK36</f>
        <v>8.6379731629999998</v>
      </c>
      <c r="AM18" s="23">
        <f>'Variables AMS'!AL36</f>
        <v>8.2772691750000007</v>
      </c>
      <c r="AN18" s="23">
        <f>'Variables AMS'!AM36</f>
        <v>8.1121918920000002</v>
      </c>
      <c r="AO18" s="23">
        <f>'Variables AMS'!AN36</f>
        <v>7.9367237480000004</v>
      </c>
      <c r="AP18" s="23">
        <f>'Variables AMS'!AO36</f>
        <v>7.7731138199999998</v>
      </c>
      <c r="AQ18" s="23">
        <f>'Variables AMS'!AP36</f>
        <v>7.6263577810000003</v>
      </c>
      <c r="AR18" s="23">
        <f>'Variables AMS'!AQ36</f>
        <v>7.4933341000000002</v>
      </c>
      <c r="AS18" s="23">
        <f>'Variables AMS'!AR36</f>
        <v>7.2200470719999998</v>
      </c>
      <c r="AT18" s="23">
        <f>'Variables AMS'!AS36</f>
        <v>6.9678140019999999</v>
      </c>
      <c r="AU18" s="23">
        <f>'Variables AMS'!AT36</f>
        <v>6.722037941</v>
      </c>
      <c r="AV18" s="23">
        <f>'Variables AMS'!AU36</f>
        <v>6.481975072</v>
      </c>
      <c r="AW18" s="23">
        <f>'Variables AMS'!AV36</f>
        <v>6.2504389099999997</v>
      </c>
      <c r="AX18" s="18"/>
    </row>
    <row r="19" spans="1:50" x14ac:dyDescent="0.25">
      <c r="A19" s="18"/>
      <c r="B19" t="s">
        <v>62</v>
      </c>
      <c r="C19" s="23">
        <f>'Variables AMS'!B31/10^6-'Transport AMS'!C39</f>
        <v>69.76275211429359</v>
      </c>
      <c r="D19" s="23">
        <f>'Variables AMS'!C31/10^6-'Transport AMS'!D39</f>
        <v>70.882815664889606</v>
      </c>
      <c r="E19" s="23">
        <f>'Variables AMS'!D31/10^6-'Transport AMS'!E39</f>
        <v>71.989419667879972</v>
      </c>
      <c r="F19" s="23">
        <f>'Variables AMS'!E31/10^6-'Transport AMS'!F39</f>
        <v>69.242111452092118</v>
      </c>
      <c r="G19" s="23">
        <f>'Variables AMS'!F31/10^6-'Transport AMS'!G39</f>
        <v>65.160722506487474</v>
      </c>
      <c r="H19" s="23">
        <f>'Variables AMS'!G31/10^6-'Transport AMS'!H39</f>
        <v>64.11637532778677</v>
      </c>
      <c r="I19" s="23">
        <f>'Variables AMS'!H31/10^6-'Transport AMS'!I39</f>
        <v>61.324121564248486</v>
      </c>
      <c r="J19" s="23">
        <f>'Variables AMS'!I31/10^6-'Transport AMS'!J39</f>
        <v>58.041782390078382</v>
      </c>
      <c r="K19" s="23">
        <f>'Variables AMS'!J31/10^6-'Transport AMS'!K39</f>
        <v>54.677211108480051</v>
      </c>
      <c r="L19" s="23">
        <f>'Variables AMS'!K31/10^6-'Transport AMS'!L39</f>
        <v>52.451107335733639</v>
      </c>
      <c r="M19" s="23">
        <f>'Variables AMS'!L31/10^6-'Transport AMS'!M39</f>
        <v>50.791081507355713</v>
      </c>
      <c r="N19" s="23">
        <f>'Variables AMS'!M31/10^6-'Transport AMS'!N39</f>
        <v>50.08895729400777</v>
      </c>
      <c r="O19" s="23">
        <f>'Variables AMS'!N31/10^6-'Transport AMS'!O39</f>
        <v>50.20082277341298</v>
      </c>
      <c r="P19" s="23">
        <f>'Variables AMS'!O31/10^6-'Transport AMS'!P39</f>
        <v>49.041124432925272</v>
      </c>
      <c r="Q19" s="23">
        <f>'Variables AMS'!P31/10^6-'Transport AMS'!Q39</f>
        <v>46.76931698380983</v>
      </c>
      <c r="R19" s="23">
        <f>'Variables AMS'!Q31/10^6-'Transport AMS'!R39</f>
        <v>45.505964509753341</v>
      </c>
      <c r="S19" s="23">
        <f>'Variables AMS'!R31/10^6-'Transport AMS'!S39</f>
        <v>43.927727836240081</v>
      </c>
      <c r="T19" s="23">
        <f>'Variables AMS'!S31/10^6-'Transport AMS'!T39</f>
        <v>41.444353411104515</v>
      </c>
      <c r="U19" s="23">
        <f>'Variables AMS'!T31/10^6-'Transport AMS'!U39</f>
        <v>39.2781772269648</v>
      </c>
      <c r="V19" s="23">
        <f>'Variables AMS'!U31/10^6-'Transport AMS'!V39</f>
        <v>36.905772627339729</v>
      </c>
      <c r="W19" s="23">
        <f>'Variables AMS'!V31/10^6-'Transport AMS'!W39</f>
        <v>35.54070161610619</v>
      </c>
      <c r="X19" s="23">
        <f>'Variables AMS'!W31/10^6-'Transport AMS'!X39</f>
        <v>33.814185435229405</v>
      </c>
      <c r="Y19" s="23">
        <f>'Variables AMS'!X31/10^6-'Transport AMS'!Y39</f>
        <v>31.882091896321548</v>
      </c>
      <c r="Z19" s="23">
        <f>'Variables AMS'!Y31/10^6-'Transport AMS'!Z39</f>
        <v>29.847083379278516</v>
      </c>
      <c r="AA19" s="23">
        <f>'Variables AMS'!Z31/10^6-'Transport AMS'!AA39</f>
        <v>27.888704150155256</v>
      </c>
      <c r="AB19" s="23">
        <f>'Variables AMS'!AA31/10^6-'Transport AMS'!AB39</f>
        <v>25.803001678920239</v>
      </c>
      <c r="AC19" s="23">
        <f>'Variables AMS'!AB31/10^6-'Transport AMS'!AC39</f>
        <v>23.853568187008058</v>
      </c>
      <c r="AD19" s="23">
        <f>'Variables AMS'!AC31/10^6-'Transport AMS'!AD39</f>
        <v>21.361034847299919</v>
      </c>
      <c r="AE19" s="23">
        <f>'Variables AMS'!AD31/10^6-'Transport AMS'!AE39</f>
        <v>19.033831730216583</v>
      </c>
      <c r="AF19" s="23">
        <f>'Variables AMS'!AE31/10^6-'Transport AMS'!AF39</f>
        <v>16.874679183989755</v>
      </c>
      <c r="AG19" s="23">
        <f>'Variables AMS'!AF31/10^6-'Transport AMS'!AG39</f>
        <v>15.326306046224538</v>
      </c>
      <c r="AH19" s="23">
        <f>'Variables AMS'!AG31/10^6-'Transport AMS'!AH39</f>
        <v>13.844414614009494</v>
      </c>
      <c r="AI19" s="23">
        <f>'Variables AMS'!AH31/10^6-'Transport AMS'!AI39</f>
        <v>12.420626851139815</v>
      </c>
      <c r="AJ19" s="23">
        <f>'Variables AMS'!AI31/10^6-'Transport AMS'!AJ39</f>
        <v>11.092013068488885</v>
      </c>
      <c r="AK19" s="23">
        <f>'Variables AMS'!AJ31/10^6-'Transport AMS'!AK39</f>
        <v>9.8194243039532658</v>
      </c>
      <c r="AL19" s="23">
        <f>'Variables AMS'!AK31/10^6-'Transport AMS'!AL39</f>
        <v>9.7790939921238618</v>
      </c>
      <c r="AM19" s="23">
        <f>'Variables AMS'!AL31/10^6-'Transport AMS'!AM39</f>
        <v>9.6519164040155019</v>
      </c>
      <c r="AN19" s="23">
        <f>'Variables AMS'!AM31/10^6-'Transport AMS'!AN39</f>
        <v>8.3471472496782635</v>
      </c>
      <c r="AO19" s="23">
        <f>'Variables AMS'!AN31/10^6-'Transport AMS'!AO39</f>
        <v>7.0971153577723545</v>
      </c>
      <c r="AP19" s="23">
        <f>'Variables AMS'!AO31/10^6-'Transport AMS'!AP39</f>
        <v>5.9079846635492412</v>
      </c>
      <c r="AQ19" s="23">
        <f>'Variables AMS'!AP31/10^6-'Transport AMS'!AQ39</f>
        <v>4.7735372631168476</v>
      </c>
      <c r="AR19" s="23">
        <f>'Variables AMS'!AQ31/10^6-'Transport AMS'!AR39</f>
        <v>3.679926914420852</v>
      </c>
      <c r="AS19" s="23">
        <f>'Variables AMS'!AR31/10^6-'Transport AMS'!AS39</f>
        <v>3.7351047592120219</v>
      </c>
      <c r="AT19" s="23">
        <f>'Variables AMS'!AS31/10^6-'Transport AMS'!AT39</f>
        <v>3.7724512388242211</v>
      </c>
      <c r="AU19" s="23">
        <f>'Variables AMS'!AT31/10^6-'Transport AMS'!AU39</f>
        <v>3.792403061528197</v>
      </c>
      <c r="AV19" s="23">
        <f>'Variables AMS'!AU31/10^6-'Transport AMS'!AV39</f>
        <v>3.7962725587217054</v>
      </c>
      <c r="AW19" s="23">
        <f>'Variables AMS'!AV31/10^6-'Transport AMS'!AW39</f>
        <v>3.7867766204104436</v>
      </c>
      <c r="AX19" s="18"/>
    </row>
    <row r="20" spans="1:50" x14ac:dyDescent="0.25">
      <c r="A20" s="18"/>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18"/>
    </row>
    <row r="21" spans="1:50" x14ac:dyDescent="0.25">
      <c r="A21" s="18"/>
      <c r="B21" t="s">
        <v>61</v>
      </c>
      <c r="C21" s="23">
        <f>'Variables AMS'!B29*'Variables AMS'!B30/'Variables AMS'!B8*'Variables AMS'!$S8</f>
        <v>46380.569324709235</v>
      </c>
      <c r="D21" s="23">
        <f>'Variables AMS'!C29*'Variables AMS'!C30/'Variables AMS'!C8*'Variables AMS'!$S8</f>
        <v>47125.224367437659</v>
      </c>
      <c r="E21" s="23">
        <f>'Variables AMS'!D29*'Variables AMS'!D30/'Variables AMS'!D8*'Variables AMS'!$S8</f>
        <v>47336.462168744903</v>
      </c>
      <c r="F21" s="23">
        <f>'Variables AMS'!E29*'Variables AMS'!E30/'Variables AMS'!E8*'Variables AMS'!$S8</f>
        <v>46407.680102919738</v>
      </c>
      <c r="G21" s="23">
        <f>'Variables AMS'!F29*'Variables AMS'!F30/'Variables AMS'!F8*'Variables AMS'!$S8</f>
        <v>47261.436118703132</v>
      </c>
      <c r="H21" s="23">
        <f>'Variables AMS'!G29*'Variables AMS'!G30/'Variables AMS'!G8*'Variables AMS'!$S8</f>
        <v>44072.910186636334</v>
      </c>
      <c r="I21" s="23">
        <f>'Variables AMS'!H29*'Variables AMS'!H30/'Variables AMS'!H8*'Variables AMS'!$S8</f>
        <v>44436.896432068897</v>
      </c>
      <c r="J21" s="23">
        <f>'Variables AMS'!I29*'Variables AMS'!I30/'Variables AMS'!I8*'Variables AMS'!$S8</f>
        <v>45760.941607206711</v>
      </c>
      <c r="K21" s="23">
        <f>'Variables AMS'!J29*'Variables AMS'!J30/'Variables AMS'!J8*'Variables AMS'!$S8</f>
        <v>46725.382986461707</v>
      </c>
      <c r="L21" s="23">
        <f>'Variables AMS'!K29*'Variables AMS'!K30/'Variables AMS'!K8*'Variables AMS'!$S8</f>
        <v>45765.103489100409</v>
      </c>
      <c r="M21" s="23">
        <f>'Variables AMS'!L29*'Variables AMS'!L30/'Variables AMS'!L8*'Variables AMS'!$S8</f>
        <v>44272.880707863813</v>
      </c>
      <c r="N21" s="23">
        <f>'Variables AMS'!M29*'Variables AMS'!M30/'Variables AMS'!M8*'Variables AMS'!$S8</f>
        <v>41911.665683331827</v>
      </c>
      <c r="O21" s="23">
        <f>'Variables AMS'!N29*'Variables AMS'!N30/'Variables AMS'!N8*'Variables AMS'!$S8</f>
        <v>40618.271317767401</v>
      </c>
      <c r="P21" s="23">
        <f>'Variables AMS'!O29*'Variables AMS'!O30/'Variables AMS'!O8*'Variables AMS'!$S8</f>
        <v>41543.363947801234</v>
      </c>
      <c r="Q21" s="23">
        <f>'Variables AMS'!P29*'Variables AMS'!P30/'Variables AMS'!P8*'Variables AMS'!$S8</f>
        <v>43619.467954349653</v>
      </c>
      <c r="R21" s="23">
        <f>'Variables AMS'!Q29*'Variables AMS'!Q30/'Variables AMS'!Q8*'Variables AMS'!$S8</f>
        <v>43659.485622601271</v>
      </c>
      <c r="S21" s="23">
        <f>'Variables AMS'!R29*'Variables AMS'!R30/'Variables AMS'!R8*'Variables AMS'!$S8</f>
        <v>43308.674559665451</v>
      </c>
      <c r="T21" s="23">
        <f>'Variables AMS'!S29*'Variables AMS'!S30/'Variables AMS'!S8*'Variables AMS'!$S8</f>
        <v>42733.075082344098</v>
      </c>
      <c r="U21" s="23">
        <f>'Variables AMS'!T29*'Variables AMS'!T30/'Variables AMS'!T8*'Variables AMS'!$S8</f>
        <v>42396.259469929602</v>
      </c>
      <c r="V21" s="23">
        <f>'Variables AMS'!U29*'Variables AMS'!U30/'Variables AMS'!U8*'Variables AMS'!$S8</f>
        <v>41709.880935461668</v>
      </c>
      <c r="W21" s="23">
        <f>'Variables AMS'!V29*'Variables AMS'!V30/'Variables AMS'!V8*'Variables AMS'!$S8</f>
        <v>41388.146475118556</v>
      </c>
      <c r="X21" s="23">
        <f>'Variables AMS'!W29*'Variables AMS'!W30/'Variables AMS'!W8*'Variables AMS'!$S8</f>
        <v>41369.089078883517</v>
      </c>
      <c r="Y21" s="23">
        <f>'Variables AMS'!X29*'Variables AMS'!X30/'Variables AMS'!X8*'Variables AMS'!$S8</f>
        <v>41244.218649077877</v>
      </c>
      <c r="Z21" s="23">
        <f>'Variables AMS'!Y29*'Variables AMS'!Y30/'Variables AMS'!Y8*'Variables AMS'!$S8</f>
        <v>40393.770631803483</v>
      </c>
      <c r="AA21" s="23">
        <f>'Variables AMS'!Z29*'Variables AMS'!Z30/'Variables AMS'!Z8*'Variables AMS'!$S8</f>
        <v>39490.526722851551</v>
      </c>
      <c r="AB21" s="23">
        <f>'Variables AMS'!AA29*'Variables AMS'!AA30/'Variables AMS'!AA8*'Variables AMS'!$S8</f>
        <v>38880.374150427313</v>
      </c>
      <c r="AC21" s="23">
        <f>'Variables AMS'!AB29*'Variables AMS'!AB30/'Variables AMS'!AB8*'Variables AMS'!$S8</f>
        <v>38290.675450434879</v>
      </c>
      <c r="AD21" s="23">
        <f>'Variables AMS'!AC29*'Variables AMS'!AC30/'Variables AMS'!AC8*'Variables AMS'!$S8</f>
        <v>37301.036371282462</v>
      </c>
      <c r="AE21" s="23">
        <f>'Variables AMS'!AD29*'Variables AMS'!AD30/'Variables AMS'!AD8*'Variables AMS'!$S8</f>
        <v>36365.891049309983</v>
      </c>
      <c r="AF21" s="23">
        <f>'Variables AMS'!AE29*'Variables AMS'!AE30/'Variables AMS'!AE8*'Variables AMS'!$S8</f>
        <v>35477.46309192077</v>
      </c>
      <c r="AG21" s="23">
        <f>'Variables AMS'!AF29*'Variables AMS'!AF30/'Variables AMS'!AF8*'Variables AMS'!$S8</f>
        <v>34733.547884308558</v>
      </c>
      <c r="AH21" s="23">
        <f>'Variables AMS'!AG29*'Variables AMS'!AG30/'Variables AMS'!AG8*'Variables AMS'!$S8</f>
        <v>33876.716404743282</v>
      </c>
      <c r="AI21" s="23">
        <f>'Variables AMS'!AH29*'Variables AMS'!AH30/'Variables AMS'!AH8*'Variables AMS'!$S8</f>
        <v>32988.023115019649</v>
      </c>
      <c r="AJ21" s="23">
        <f>'Variables AMS'!AI29*'Variables AMS'!AI30/'Variables AMS'!AI8*'Variables AMS'!$S8</f>
        <v>32257.431914827015</v>
      </c>
      <c r="AK21" s="23">
        <f>'Variables AMS'!AJ29*'Variables AMS'!AJ30/'Variables AMS'!AJ8*'Variables AMS'!$S8</f>
        <v>31557.70702233012</v>
      </c>
      <c r="AL21" s="23">
        <f>'Variables AMS'!AK29*'Variables AMS'!AK30/'Variables AMS'!AK8*'Variables AMS'!$S8</f>
        <v>31079.554246405878</v>
      </c>
      <c r="AM21" s="23">
        <f>'Variables AMS'!AL29*'Variables AMS'!AL30/'Variables AMS'!AL8*'Variables AMS'!$S8</f>
        <v>30628.315629997494</v>
      </c>
      <c r="AN21" s="23">
        <f>'Variables AMS'!AM29*'Variables AMS'!AM30/'Variables AMS'!AM8*'Variables AMS'!$S8</f>
        <v>29957.258310500645</v>
      </c>
      <c r="AO21" s="23">
        <f>'Variables AMS'!AN29*'Variables AMS'!AN30/'Variables AMS'!AN8*'Variables AMS'!$S8</f>
        <v>29324.2375534616</v>
      </c>
      <c r="AP21" s="23">
        <f>'Variables AMS'!AO29*'Variables AMS'!AO30/'Variables AMS'!AO8*'Variables AMS'!$S8</f>
        <v>28708.311380466952</v>
      </c>
      <c r="AQ21" s="23">
        <f>'Variables AMS'!AP29*'Variables AMS'!AP30/'Variables AMS'!AP8*'Variables AMS'!$S8</f>
        <v>28106.806658044698</v>
      </c>
      <c r="AR21" s="23">
        <f>'Variables AMS'!AQ29*'Variables AMS'!AQ30/'Variables AMS'!AQ8*'Variables AMS'!$S8</f>
        <v>27512.146888599906</v>
      </c>
      <c r="AS21" s="23">
        <f>'Variables AMS'!AR29*'Variables AMS'!AR30/'Variables AMS'!AR8*'Variables AMS'!$S8</f>
        <v>27161.065298286583</v>
      </c>
      <c r="AT21" s="23">
        <f>'Variables AMS'!AS29*'Variables AMS'!AS30/'Variables AMS'!AS8*'Variables AMS'!$S8</f>
        <v>26764.816353198959</v>
      </c>
      <c r="AU21" s="23">
        <f>'Variables AMS'!AT29*'Variables AMS'!AT30/'Variables AMS'!AT8*'Variables AMS'!$S8</f>
        <v>26361.953021083325</v>
      </c>
      <c r="AV21" s="23">
        <f>'Variables AMS'!AU29*'Variables AMS'!AU30/'Variables AMS'!AU8*'Variables AMS'!$S8</f>
        <v>25962.428239808076</v>
      </c>
      <c r="AW21" s="23">
        <f>'Variables AMS'!AV29*'Variables AMS'!AV30/'Variables AMS'!AV8*'Variables AMS'!$S8</f>
        <v>25573.432662785417</v>
      </c>
      <c r="AX21" s="18"/>
    </row>
    <row r="22" spans="1:50" x14ac:dyDescent="0.25">
      <c r="A22" s="18"/>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18"/>
    </row>
    <row r="23" spans="1:50" x14ac:dyDescent="0.25">
      <c r="A23" s="18"/>
      <c r="B23" t="s">
        <v>1612</v>
      </c>
      <c r="C23" s="23">
        <f>'Variables AMS'!B48/'Variables AMS'!B8*'Variables AMS'!$S8</f>
        <v>5651.8764451520901</v>
      </c>
      <c r="D23" s="23">
        <f>'Variables AMS'!C48/'Variables AMS'!C8*'Variables AMS'!$S8</f>
        <v>5742.6191496302363</v>
      </c>
      <c r="E23" s="23">
        <f>'Variables AMS'!D48/'Variables AMS'!D8*'Variables AMS'!$S8</f>
        <v>5861.2317629516638</v>
      </c>
      <c r="F23" s="23">
        <f>'Variables AMS'!E48/'Variables AMS'!E8*'Variables AMS'!$S8</f>
        <v>7875.7994566772986</v>
      </c>
      <c r="G23" s="23">
        <f>'Variables AMS'!F48/'Variables AMS'!F8*'Variables AMS'!$S8</f>
        <v>9386.9093090731531</v>
      </c>
      <c r="H23" s="23">
        <f>'Variables AMS'!G48/'Variables AMS'!G8*'Variables AMS'!$S8</f>
        <v>9517.7010483046743</v>
      </c>
      <c r="I23" s="23">
        <f>'Variables AMS'!H48/'Variables AMS'!H8*'Variables AMS'!$S8</f>
        <v>7274.2504318556903</v>
      </c>
      <c r="J23" s="23">
        <f>'Variables AMS'!I48/'Variables AMS'!I8*'Variables AMS'!$S8</f>
        <v>7187.6722532068043</v>
      </c>
      <c r="K23" s="23">
        <f>'Variables AMS'!J48/'Variables AMS'!J8*'Variables AMS'!$S8</f>
        <v>8356.4763422100441</v>
      </c>
      <c r="L23" s="23">
        <f>'Variables AMS'!K48/'Variables AMS'!K8*'Variables AMS'!$S8</f>
        <v>9577.469892519015</v>
      </c>
      <c r="M23" s="23">
        <f>'Variables AMS'!L48/'Variables AMS'!L8*'Variables AMS'!$S8</f>
        <v>9659.7659538624885</v>
      </c>
      <c r="N23" s="23">
        <f>'Variables AMS'!M48/'Variables AMS'!M8*'Variables AMS'!$S8</f>
        <v>8509.7214742623382</v>
      </c>
      <c r="O23" s="23">
        <f>'Variables AMS'!N48/'Variables AMS'!N8*'Variables AMS'!$S8</f>
        <v>5822.7534848674186</v>
      </c>
      <c r="P23" s="23">
        <f>'Variables AMS'!O48/'Variables AMS'!O8*'Variables AMS'!$S8</f>
        <v>5587.0281052794935</v>
      </c>
      <c r="Q23" s="23">
        <f>'Variables AMS'!P48/'Variables AMS'!P8*'Variables AMS'!$S8</f>
        <v>7208.1759506417284</v>
      </c>
      <c r="R23" s="23">
        <f>'Variables AMS'!Q48/'Variables AMS'!Q8*'Variables AMS'!$S8</f>
        <v>11770.753206534095</v>
      </c>
      <c r="S23" s="23">
        <f>'Variables AMS'!R48/'Variables AMS'!R8*'Variables AMS'!$S8</f>
        <v>13614.11921110426</v>
      </c>
      <c r="T23" s="23">
        <f>'Variables AMS'!S48/'Variables AMS'!S8*'Variables AMS'!$S8</f>
        <v>15518.48252</v>
      </c>
      <c r="U23" s="23">
        <f>'Variables AMS'!T48/'Variables AMS'!T8*'Variables AMS'!$S8</f>
        <v>16174.431825117887</v>
      </c>
      <c r="V23" s="23">
        <f>'Variables AMS'!U48/'Variables AMS'!U8*'Variables AMS'!$S8</f>
        <v>16769.676917981335</v>
      </c>
      <c r="W23" s="23">
        <f>'Variables AMS'!V48/'Variables AMS'!V8*'Variables AMS'!$S8</f>
        <v>17443.56793936286</v>
      </c>
      <c r="X23" s="23">
        <f>'Variables AMS'!W48/'Variables AMS'!W8*'Variables AMS'!$S8</f>
        <v>20484.29864720755</v>
      </c>
      <c r="Y23" s="23">
        <f>'Variables AMS'!X48/'Variables AMS'!X8*'Variables AMS'!$S8</f>
        <v>23511.307803221924</v>
      </c>
      <c r="Z23" s="23">
        <f>'Variables AMS'!Y48/'Variables AMS'!Y8*'Variables AMS'!$S8</f>
        <v>24179.684326842769</v>
      </c>
      <c r="AA23" s="23">
        <f>'Variables AMS'!Z48/'Variables AMS'!Z8*'Variables AMS'!$S8</f>
        <v>23894.933439344248</v>
      </c>
      <c r="AB23" s="23">
        <f>'Variables AMS'!AA48/'Variables AMS'!AA8*'Variables AMS'!$S8</f>
        <v>23167.599466342563</v>
      </c>
      <c r="AC23" s="23">
        <f>'Variables AMS'!AB48/'Variables AMS'!AB8*'Variables AMS'!$S8</f>
        <v>22720.870979515581</v>
      </c>
      <c r="AD23" s="23">
        <f>'Variables AMS'!AC48/'Variables AMS'!AC8*'Variables AMS'!$S8</f>
        <v>22946.701943889642</v>
      </c>
      <c r="AE23" s="23">
        <f>'Variables AMS'!AD48/'Variables AMS'!AD8*'Variables AMS'!$S8</f>
        <v>22666.821889311574</v>
      </c>
      <c r="AF23" s="23">
        <f>'Variables AMS'!AE48/'Variables AMS'!AE8*'Variables AMS'!$S8</f>
        <v>21884.924203381874</v>
      </c>
      <c r="AG23" s="23">
        <f>'Variables AMS'!AF48/'Variables AMS'!AF8*'Variables AMS'!$S8</f>
        <v>21277.702903518595</v>
      </c>
      <c r="AH23" s="23">
        <f>'Variables AMS'!AG48/'Variables AMS'!AG8*'Variables AMS'!$S8</f>
        <v>20727.381382839139</v>
      </c>
      <c r="AI23" s="23">
        <f>'Variables AMS'!AH48/'Variables AMS'!AH8*'Variables AMS'!$S8</f>
        <v>19972.393424865437</v>
      </c>
      <c r="AJ23" s="23">
        <f>'Variables AMS'!AI48/'Variables AMS'!AI8*'Variables AMS'!$S8</f>
        <v>19322.562259892537</v>
      </c>
      <c r="AK23" s="23">
        <f>'Variables AMS'!AJ48/'Variables AMS'!AJ8*'Variables AMS'!$S8</f>
        <v>18793.542070432206</v>
      </c>
      <c r="AL23" s="23">
        <f>'Variables AMS'!AK48/'Variables AMS'!AK8*'Variables AMS'!$S8</f>
        <v>18324.005329816486</v>
      </c>
      <c r="AM23" s="23">
        <f>'Variables AMS'!AL48/'Variables AMS'!AL8*'Variables AMS'!$S8</f>
        <v>18473.684495330217</v>
      </c>
      <c r="AN23" s="23">
        <f>'Variables AMS'!AM48/'Variables AMS'!AM8*'Variables AMS'!$S8</f>
        <v>18598.608913310018</v>
      </c>
      <c r="AO23" s="23">
        <f>'Variables AMS'!AN48/'Variables AMS'!AN8*'Variables AMS'!$S8</f>
        <v>18223.217617414368</v>
      </c>
      <c r="AP23" s="23">
        <f>'Variables AMS'!AO48/'Variables AMS'!AO8*'Variables AMS'!$S8</f>
        <v>17791.890490326095</v>
      </c>
      <c r="AQ23" s="23">
        <f>'Variables AMS'!AP48/'Variables AMS'!AP8*'Variables AMS'!$S8</f>
        <v>17339.400429216581</v>
      </c>
      <c r="AR23" s="23">
        <f>'Variables AMS'!AQ48/'Variables AMS'!AQ8*'Variables AMS'!$S8</f>
        <v>16898.634831249372</v>
      </c>
      <c r="AS23" s="23">
        <f>'Variables AMS'!AR48/'Variables AMS'!AR8*'Variables AMS'!$S8</f>
        <v>16553.049158354523</v>
      </c>
      <c r="AT23" s="23">
        <f>'Variables AMS'!AS48/'Variables AMS'!AS8*'Variables AMS'!$S8</f>
        <v>16521.390068300807</v>
      </c>
      <c r="AU23" s="23">
        <f>'Variables AMS'!AT48/'Variables AMS'!AT8*'Variables AMS'!$S8</f>
        <v>16546.439251479394</v>
      </c>
      <c r="AV23" s="23">
        <f>'Variables AMS'!AU48/'Variables AMS'!AU8*'Variables AMS'!$S8</f>
        <v>16571.224066993662</v>
      </c>
      <c r="AW23" s="23">
        <f>'Variables AMS'!AV48/'Variables AMS'!AV8*'Variables AMS'!$S8</f>
        <v>16585.721959336155</v>
      </c>
      <c r="AX23" s="18"/>
    </row>
    <row r="24" spans="1:50" x14ac:dyDescent="0.25">
      <c r="A24" s="19"/>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18"/>
    </row>
    <row r="25" spans="1:50" x14ac:dyDescent="0.25">
      <c r="A25" s="18"/>
      <c r="B25" t="s">
        <v>147</v>
      </c>
      <c r="C25" s="23">
        <f>'Variables AMS'!B49/'Variables AMS'!B8*'Variables AMS'!$S8</f>
        <v>0</v>
      </c>
      <c r="D25" s="23">
        <f>'Variables AMS'!C49/'Variables AMS'!C8*'Variables AMS'!$S8</f>
        <v>0</v>
      </c>
      <c r="E25" s="23">
        <f>'Variables AMS'!D49/'Variables AMS'!D8*'Variables AMS'!$S8</f>
        <v>0</v>
      </c>
      <c r="F25" s="23">
        <f>'Variables AMS'!E49/'Variables AMS'!E8*'Variables AMS'!$S8</f>
        <v>1383.0672221718821</v>
      </c>
      <c r="G25" s="23">
        <f>'Variables AMS'!F49/'Variables AMS'!F8*'Variables AMS'!$S8</f>
        <v>1648.432853868228</v>
      </c>
      <c r="H25" s="23">
        <f>'Variables AMS'!G49/'Variables AMS'!G8*'Variables AMS'!$S8</f>
        <v>1522.8321673111318</v>
      </c>
      <c r="I25" s="23">
        <f>'Variables AMS'!H49/'Variables AMS'!H8*'Variables AMS'!$S8</f>
        <v>1018.3950605747963</v>
      </c>
      <c r="J25" s="23">
        <f>'Variables AMS'!I49/'Variables AMS'!I8*'Variables AMS'!$S8</f>
        <v>887.84696788371321</v>
      </c>
      <c r="K25" s="23">
        <f>'Variables AMS'!J49/'Variables AMS'!J8*'Variables AMS'!$S8</f>
        <v>696.19020977129412</v>
      </c>
      <c r="L25" s="23">
        <f>'Variables AMS'!K49/'Variables AMS'!K8*'Variables AMS'!$S8</f>
        <v>985.51338473787519</v>
      </c>
      <c r="M25" s="23">
        <f>'Variables AMS'!L49/'Variables AMS'!L8*'Variables AMS'!$S8</f>
        <v>1331.1505801774945</v>
      </c>
      <c r="N25" s="23">
        <f>'Variables AMS'!M49/'Variables AMS'!M8*'Variables AMS'!$S8</f>
        <v>1711.1894959944962</v>
      </c>
      <c r="O25" s="23">
        <f>'Variables AMS'!N49/'Variables AMS'!N8*'Variables AMS'!$S8</f>
        <v>1060.839240511614</v>
      </c>
      <c r="P25" s="23">
        <f>'Variables AMS'!O49/'Variables AMS'!O8*'Variables AMS'!$S8</f>
        <v>1108.2475345978594</v>
      </c>
      <c r="Q25" s="23">
        <f>'Variables AMS'!P49/'Variables AMS'!P8*'Variables AMS'!$S8</f>
        <v>924.10892433670631</v>
      </c>
      <c r="R25" s="23">
        <f>'Variables AMS'!Q49/'Variables AMS'!Q8*'Variables AMS'!$S8</f>
        <v>1603.3869632198307</v>
      </c>
      <c r="S25" s="23">
        <f>'Variables AMS'!R49/'Variables AMS'!R8*'Variables AMS'!$S8</f>
        <v>1566.5231158255463</v>
      </c>
      <c r="T25" s="23">
        <f>'Variables AMS'!S49/'Variables AMS'!S8*'Variables AMS'!$S8</f>
        <v>3033.2483969999998</v>
      </c>
      <c r="U25" s="23">
        <f>'Variables AMS'!T49/'Variables AMS'!T8*'Variables AMS'!$S8</f>
        <v>2227.2563621366917</v>
      </c>
      <c r="V25" s="23">
        <f>'Variables AMS'!U49/'Variables AMS'!U8*'Variables AMS'!$S8</f>
        <v>2309.2229786832841</v>
      </c>
      <c r="W25" s="23">
        <f>'Variables AMS'!V49/'Variables AMS'!V8*'Variables AMS'!$S8</f>
        <v>2761.2472727793306</v>
      </c>
      <c r="X25" s="23">
        <f>'Variables AMS'!W49/'Variables AMS'!W8*'Variables AMS'!$S8</f>
        <v>3687.1737555764989</v>
      </c>
      <c r="Y25" s="23">
        <f>'Variables AMS'!X49/'Variables AMS'!X8*'Variables AMS'!$S8</f>
        <v>5172.4877165282196</v>
      </c>
      <c r="Z25" s="23">
        <f>'Variables AMS'!Y49/'Variables AMS'!Y8*'Variables AMS'!$S8</f>
        <v>5319.5305522596145</v>
      </c>
      <c r="AA25" s="23">
        <f>'Variables AMS'!Z49/'Variables AMS'!Z8*'Variables AMS'!$S8</f>
        <v>5256.8853575238354</v>
      </c>
      <c r="AB25" s="23">
        <f>'Variables AMS'!AA49/'Variables AMS'!AA8*'Variables AMS'!$S8</f>
        <v>5096.8718831054457</v>
      </c>
      <c r="AC25" s="23">
        <f>'Variables AMS'!AB49/'Variables AMS'!AB8*'Variables AMS'!$S8</f>
        <v>4998.5916146610753</v>
      </c>
      <c r="AD25" s="23">
        <f>'Variables AMS'!AC49/'Variables AMS'!AC8*'Variables AMS'!$S8</f>
        <v>5736.6754863800888</v>
      </c>
      <c r="AE25" s="23">
        <f>'Variables AMS'!AD49/'Variables AMS'!AD8*'Variables AMS'!$S8</f>
        <v>5666.7054731269063</v>
      </c>
      <c r="AF25" s="23">
        <f>'Variables AMS'!AE49/'Variables AMS'!AE8*'Variables AMS'!$S8</f>
        <v>5471.2310508454684</v>
      </c>
      <c r="AG25" s="23">
        <f>'Variables AMS'!AF49/'Variables AMS'!AF8*'Variables AMS'!$S8</f>
        <v>5319.4257258796488</v>
      </c>
      <c r="AH25" s="23">
        <f>'Variables AMS'!AG49/'Variables AMS'!AG8*'Variables AMS'!$S8</f>
        <v>5181.8453457097849</v>
      </c>
      <c r="AI25" s="23">
        <f>'Variables AMS'!AH49/'Variables AMS'!AH8*'Variables AMS'!$S8</f>
        <v>4993.0983565849365</v>
      </c>
      <c r="AJ25" s="23">
        <f>'Variables AMS'!AI49/'Variables AMS'!AI8*'Variables AMS'!$S8</f>
        <v>4830.6405653343918</v>
      </c>
      <c r="AK25" s="23">
        <f>'Variables AMS'!AJ49/'Variables AMS'!AJ8*'Variables AMS'!$S8</f>
        <v>4698.3855179620441</v>
      </c>
      <c r="AL25" s="23">
        <f>'Variables AMS'!AK49/'Variables AMS'!AK8*'Variables AMS'!$S8</f>
        <v>4581.00133280102</v>
      </c>
      <c r="AM25" s="23">
        <f>'Variables AMS'!AL49/'Variables AMS'!AL8*'Variables AMS'!$S8</f>
        <v>4618.4211241724115</v>
      </c>
      <c r="AN25" s="23">
        <f>'Variables AMS'!AM49/'Variables AMS'!AM8*'Variables AMS'!$S8</f>
        <v>4649.6522289934901</v>
      </c>
      <c r="AO25" s="23">
        <f>'Variables AMS'!AN49/'Variables AMS'!AN8*'Variables AMS'!$S8</f>
        <v>4555.8044033749293</v>
      </c>
      <c r="AP25" s="23">
        <f>'Variables AMS'!AO49/'Variables AMS'!AO8*'Variables AMS'!$S8</f>
        <v>4447.9726225815239</v>
      </c>
      <c r="AQ25" s="23">
        <f>'Variables AMS'!AP49/'Variables AMS'!AP8*'Variables AMS'!$S8</f>
        <v>4334.8501073041452</v>
      </c>
      <c r="AR25" s="23">
        <f>'Variables AMS'!AQ49/'Variables AMS'!AQ8*'Variables AMS'!$S8</f>
        <v>4224.658708119</v>
      </c>
      <c r="AS25" s="23">
        <f>'Variables AMS'!AR49/'Variables AMS'!AR8*'Variables AMS'!$S8</f>
        <v>4138.2622895886307</v>
      </c>
      <c r="AT25" s="23">
        <f>'Variables AMS'!AS49/'Variables AMS'!AS8*'Variables AMS'!$S8</f>
        <v>4130.3475164867123</v>
      </c>
      <c r="AU25" s="23">
        <f>'Variables AMS'!AT49/'Variables AMS'!AT8*'Variables AMS'!$S8</f>
        <v>4136.6098122933281</v>
      </c>
      <c r="AV25" s="23">
        <f>'Variables AMS'!AU49/'Variables AMS'!AU8*'Variables AMS'!$S8</f>
        <v>4142.8060167484155</v>
      </c>
      <c r="AW25" s="23">
        <f>'Variables AMS'!AV49/'Variables AMS'!AV8*'Variables AMS'!$S8</f>
        <v>4146.4304895573468</v>
      </c>
      <c r="AX25" s="18"/>
    </row>
    <row r="26" spans="1:50" x14ac:dyDescent="0.25">
      <c r="A26" s="18"/>
      <c r="B26" t="s">
        <v>148</v>
      </c>
      <c r="C26" s="23">
        <f>'Variables AMS'!B50*'Variables AMS'!B48/'Variables AMS'!B8*'Variables AMS'!$S8</f>
        <v>0</v>
      </c>
      <c r="D26" s="23">
        <f>'Variables AMS'!C50*'Variables AMS'!C48/'Variables AMS'!C8*'Variables AMS'!$S8</f>
        <v>0</v>
      </c>
      <c r="E26" s="23">
        <f>'Variables AMS'!D50*'Variables AMS'!D48/'Variables AMS'!D8*'Variables AMS'!$S8</f>
        <v>0</v>
      </c>
      <c r="F26" s="23">
        <f>'Variables AMS'!E50*'Variables AMS'!E48/'Variables AMS'!E8*'Variables AMS'!$S8</f>
        <v>0</v>
      </c>
      <c r="G26" s="23">
        <f>'Variables AMS'!F50*'Variables AMS'!F48/'Variables AMS'!F8*'Variables AMS'!$S8</f>
        <v>0</v>
      </c>
      <c r="H26" s="23">
        <f>'Variables AMS'!G50*'Variables AMS'!G48/'Variables AMS'!G8*'Variables AMS'!$S8</f>
        <v>0</v>
      </c>
      <c r="I26" s="23">
        <f>'Variables AMS'!H50*'Variables AMS'!H48/'Variables AMS'!H8*'Variables AMS'!$S8</f>
        <v>0</v>
      </c>
      <c r="J26" s="23">
        <f>'Variables AMS'!I50*'Variables AMS'!I48/'Variables AMS'!I8*'Variables AMS'!$S8</f>
        <v>291.32152507758906</v>
      </c>
      <c r="K26" s="23">
        <f>'Variables AMS'!J50*'Variables AMS'!J48/'Variables AMS'!J8*'Variables AMS'!$S8</f>
        <v>283.14997196331495</v>
      </c>
      <c r="L26" s="23">
        <f>'Variables AMS'!K50*'Variables AMS'!K48/'Variables AMS'!K8*'Variables AMS'!$S8</f>
        <v>276.12305993335355</v>
      </c>
      <c r="M26" s="23">
        <f>'Variables AMS'!L50*'Variables AMS'!L48/'Variables AMS'!L8*'Variables AMS'!$S8</f>
        <v>293.73165448383236</v>
      </c>
      <c r="N26" s="23">
        <f>'Variables AMS'!M50*'Variables AMS'!M48/'Variables AMS'!M8*'Variables AMS'!$S8</f>
        <v>224.08777374191553</v>
      </c>
      <c r="O26" s="23">
        <f>'Variables AMS'!N50*'Variables AMS'!N48/'Variables AMS'!N8*'Variables AMS'!$S8</f>
        <v>368.96127718807179</v>
      </c>
      <c r="P26" s="23">
        <f>'Variables AMS'!O50*'Variables AMS'!O48/'Variables AMS'!O8*'Variables AMS'!$S8</f>
        <v>861.2102627603183</v>
      </c>
      <c r="Q26" s="23">
        <f>'Variables AMS'!P50*'Variables AMS'!P48/'Variables AMS'!P8*'Variables AMS'!$S8</f>
        <v>1342.8022245804523</v>
      </c>
      <c r="R26" s="23">
        <f>'Variables AMS'!Q50*'Variables AMS'!Q48/'Variables AMS'!Q8*'Variables AMS'!$S8</f>
        <v>2976.2005105794892</v>
      </c>
      <c r="S26" s="23">
        <f>'Variables AMS'!R50*'Variables AMS'!R48/'Variables AMS'!R8*'Variables AMS'!$S8</f>
        <v>2596.0226234016468</v>
      </c>
      <c r="T26" s="23">
        <f>'Variables AMS'!S50*'Variables AMS'!S48/'Variables AMS'!S8*'Variables AMS'!$S8</f>
        <v>3115.6047807131813</v>
      </c>
      <c r="U26" s="23">
        <f>'Variables AMS'!T50*'Variables AMS'!T48/'Variables AMS'!T8*'Variables AMS'!$S8</f>
        <v>3114.480305410978</v>
      </c>
      <c r="V26" s="23">
        <f>'Variables AMS'!U50*'Variables AMS'!U48/'Variables AMS'!U8*'Variables AMS'!$S8</f>
        <v>3113.4483124212265</v>
      </c>
      <c r="W26" s="23">
        <f>'Variables AMS'!V50*'Variables AMS'!V48/'Variables AMS'!V8*'Variables AMS'!$S8</f>
        <v>3109.5547300727458</v>
      </c>
      <c r="X26" s="23">
        <f>'Variables AMS'!W50*'Variables AMS'!W48/'Variables AMS'!W8*'Variables AMS'!$S8</f>
        <v>5340.0649099526618</v>
      </c>
      <c r="Y26" s="23">
        <f>'Variables AMS'!X50*'Variables AMS'!X48/'Variables AMS'!X8*'Variables AMS'!$S8</f>
        <v>4771.515784730499</v>
      </c>
      <c r="Z26" s="23">
        <f>'Variables AMS'!Y50*'Variables AMS'!Y48/'Variables AMS'!Y8*'Variables AMS'!$S8</f>
        <v>4346.1111239190759</v>
      </c>
      <c r="AA26" s="23">
        <f>'Variables AMS'!Z50*'Variables AMS'!Z48/'Variables AMS'!Z8*'Variables AMS'!$S8</f>
        <v>4141.712925359584</v>
      </c>
      <c r="AB26" s="23">
        <f>'Variables AMS'!AA50*'Variables AMS'!AA48/'Variables AMS'!AA8*'Variables AMS'!$S8</f>
        <v>3552.7156884766541</v>
      </c>
      <c r="AC26" s="23">
        <f>'Variables AMS'!AB50*'Variables AMS'!AB48/'Variables AMS'!AB8*'Variables AMS'!$S8</f>
        <v>3450.1012782571729</v>
      </c>
      <c r="AD26" s="23">
        <f>'Variables AMS'!AC50*'Variables AMS'!AC48/'Variables AMS'!AC8*'Variables AMS'!$S8</f>
        <v>3224.734226234059</v>
      </c>
      <c r="AE26" s="23">
        <f>'Variables AMS'!AD50*'Variables AMS'!AD48/'Variables AMS'!AD8*'Variables AMS'!$S8</f>
        <v>3003.491197807331</v>
      </c>
      <c r="AF26" s="23">
        <f>'Variables AMS'!AE50*'Variables AMS'!AE48/'Variables AMS'!AE8*'Variables AMS'!$S8</f>
        <v>2824.4859394294326</v>
      </c>
      <c r="AG26" s="23">
        <f>'Variables AMS'!AF50*'Variables AMS'!AF48/'Variables AMS'!AF8*'Variables AMS'!$S8</f>
        <v>2835.4040728987834</v>
      </c>
      <c r="AH26" s="23">
        <f>'Variables AMS'!AG50*'Variables AMS'!AG48/'Variables AMS'!AG8*'Variables AMS'!$S8</f>
        <v>2649.6214997252364</v>
      </c>
      <c r="AI26" s="23">
        <f>'Variables AMS'!AH50*'Variables AMS'!AH48/'Variables AMS'!AH8*'Variables AMS'!$S8</f>
        <v>2493.7963671445154</v>
      </c>
      <c r="AJ26" s="23">
        <f>'Variables AMS'!AI50*'Variables AMS'!AI48/'Variables AMS'!AI8*'Variables AMS'!$S8</f>
        <v>2499.9041224895673</v>
      </c>
      <c r="AK26" s="23">
        <f>'Variables AMS'!AJ50*'Variables AMS'!AJ48/'Variables AMS'!AJ8*'Variables AMS'!$S8</f>
        <v>2367.5045923215253</v>
      </c>
      <c r="AL26" s="23">
        <f>'Variables AMS'!AK50*'Variables AMS'!AK48/'Variables AMS'!AK8*'Variables AMS'!$S8</f>
        <v>2234.0301955397631</v>
      </c>
      <c r="AM26" s="23">
        <f>'Variables AMS'!AL50*'Variables AMS'!AL48/'Variables AMS'!AL8*'Variables AMS'!$S8</f>
        <v>2499.9891681153554</v>
      </c>
      <c r="AN26" s="23">
        <f>'Variables AMS'!AM50*'Variables AMS'!AM48/'Variables AMS'!AM8*'Variables AMS'!$S8</f>
        <v>2337.6093918759275</v>
      </c>
      <c r="AO26" s="23">
        <f>'Variables AMS'!AN50*'Variables AMS'!AN48/'Variables AMS'!AN8*'Variables AMS'!$S8</f>
        <v>2190.2466848920531</v>
      </c>
      <c r="AP26" s="23">
        <f>'Variables AMS'!AO50*'Variables AMS'!AO48/'Variables AMS'!AO8*'Variables AMS'!$S8</f>
        <v>2056.6667347738844</v>
      </c>
      <c r="AQ26" s="23">
        <f>'Variables AMS'!AP50*'Variables AMS'!AP48/'Variables AMS'!AP8*'Variables AMS'!$S8</f>
        <v>1935.8425461361585</v>
      </c>
      <c r="AR26" s="23">
        <f>'Variables AMS'!AQ50*'Variables AMS'!AQ48/'Variables AMS'!AQ8*'Variables AMS'!$S8</f>
        <v>1826.448508992301</v>
      </c>
      <c r="AS26" s="23">
        <f>'Variables AMS'!AR50*'Variables AMS'!AR48/'Variables AMS'!AR8*'Variables AMS'!$S8</f>
        <v>1725.9944308643694</v>
      </c>
      <c r="AT26" s="23">
        <f>'Variables AMS'!AS50*'Variables AMS'!AS48/'Variables AMS'!AS8*'Variables AMS'!$S8</f>
        <v>1633.6495639947591</v>
      </c>
      <c r="AU26" s="23">
        <f>'Variables AMS'!AT50*'Variables AMS'!AT48/'Variables AMS'!AT8*'Variables AMS'!$S8</f>
        <v>1549.6895614852551</v>
      </c>
      <c r="AV26" s="23">
        <f>'Variables AMS'!AU50*'Variables AMS'!AU48/'Variables AMS'!AU8*'Variables AMS'!$S8</f>
        <v>1473.1108599171596</v>
      </c>
      <c r="AW26" s="23">
        <f>'Variables AMS'!AV50*'Variables AMS'!AV48/'Variables AMS'!AV8*'Variables AMS'!$S8</f>
        <v>1401.7176350590305</v>
      </c>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B29" t="s">
        <v>846</v>
      </c>
      <c r="C29" s="18"/>
      <c r="D29" s="18"/>
      <c r="E29" s="18"/>
      <c r="F29" s="18"/>
      <c r="G29" s="18"/>
      <c r="H29" s="18"/>
      <c r="I29" s="18"/>
      <c r="J29" s="18"/>
      <c r="K29" s="18"/>
      <c r="L29" s="18"/>
      <c r="M29" s="18"/>
      <c r="N29" s="18"/>
      <c r="O29" s="18"/>
      <c r="P29" s="18"/>
      <c r="Q29" s="18"/>
      <c r="R29" s="18">
        <f>(R25+R26)/R23</f>
        <v>0.38906494711461054</v>
      </c>
      <c r="S29" s="18">
        <f t="shared" ref="S29:AW29" si="2">(S25+S26)/S23</f>
        <v>0.30575211474805081</v>
      </c>
      <c r="T29" s="18">
        <f t="shared" si="2"/>
        <v>0.39622773488249424</v>
      </c>
      <c r="U29" s="18">
        <f t="shared" si="2"/>
        <v>0.33025807183237715</v>
      </c>
      <c r="V29" s="18">
        <f t="shared" si="2"/>
        <v>0.32336170324724833</v>
      </c>
      <c r="W29" s="18">
        <f t="shared" si="2"/>
        <v>0.33655970058763751</v>
      </c>
      <c r="X29" s="18">
        <f t="shared" si="2"/>
        <v>0.44069063925504559</v>
      </c>
      <c r="Y29" s="18">
        <f t="shared" si="2"/>
        <v>0.42294557089231843</v>
      </c>
      <c r="Z29" s="18">
        <f t="shared" si="2"/>
        <v>0.3997422607146488</v>
      </c>
      <c r="AA29" s="18">
        <f t="shared" si="2"/>
        <v>0.39333017213632998</v>
      </c>
      <c r="AB29" s="18">
        <f t="shared" si="2"/>
        <v>0.37334845952201706</v>
      </c>
      <c r="AC29" s="18">
        <f t="shared" si="2"/>
        <v>0.37184722806336618</v>
      </c>
      <c r="AD29" s="18">
        <f t="shared" si="2"/>
        <v>0.39053149051776631</v>
      </c>
      <c r="AE29" s="18">
        <f t="shared" si="2"/>
        <v>0.38250605723525033</v>
      </c>
      <c r="AF29" s="18">
        <f t="shared" si="2"/>
        <v>0.37906080519999996</v>
      </c>
      <c r="AG29" s="18">
        <f t="shared" si="2"/>
        <v>0.38325705719999997</v>
      </c>
      <c r="AH29" s="18">
        <f t="shared" si="2"/>
        <v>0.37783194609999998</v>
      </c>
      <c r="AI29" s="18">
        <f t="shared" si="2"/>
        <v>0.37486216921845433</v>
      </c>
      <c r="AJ29" s="18">
        <f t="shared" si="2"/>
        <v>0.37937746501869613</v>
      </c>
      <c r="AK29" s="18">
        <f t="shared" si="2"/>
        <v>0.37597436841883586</v>
      </c>
      <c r="AL29" s="18">
        <f t="shared" si="2"/>
        <v>0.37191822451893142</v>
      </c>
      <c r="AM29" s="18">
        <f t="shared" si="2"/>
        <v>0.38532704691839681</v>
      </c>
      <c r="AN29" s="18">
        <f t="shared" si="2"/>
        <v>0.37568732443580838</v>
      </c>
      <c r="AO29" s="18">
        <f t="shared" si="2"/>
        <v>0.37018989894629584</v>
      </c>
      <c r="AP29" s="18">
        <f t="shared" si="2"/>
        <v>0.3655957393</v>
      </c>
      <c r="AQ29" s="18">
        <f t="shared" si="2"/>
        <v>0.36164414560000002</v>
      </c>
      <c r="AR29" s="18">
        <f t="shared" si="2"/>
        <v>0.35808260711814688</v>
      </c>
      <c r="AS29" s="18">
        <f t="shared" si="2"/>
        <v>0.35427048300000002</v>
      </c>
      <c r="AT29" s="18">
        <f t="shared" si="2"/>
        <v>0.34888087846438015</v>
      </c>
      <c r="AU29" s="18">
        <f t="shared" si="2"/>
        <v>0.34365698186515747</v>
      </c>
      <c r="AV29" s="18">
        <f t="shared" si="2"/>
        <v>0.3388957179</v>
      </c>
      <c r="AW29" s="18">
        <f t="shared" si="2"/>
        <v>0.33451351338331747</v>
      </c>
      <c r="AX29" s="18"/>
    </row>
    <row r="30" spans="1:50" x14ac:dyDescent="0.25">
      <c r="A30" s="18"/>
      <c r="B30" t="s">
        <v>845</v>
      </c>
      <c r="C30" s="18"/>
      <c r="D30" s="18"/>
      <c r="E30" s="18"/>
      <c r="F30" s="18"/>
      <c r="G30" s="18"/>
      <c r="H30" s="18"/>
      <c r="I30" s="18"/>
      <c r="J30" s="18"/>
      <c r="K30" s="18"/>
      <c r="L30" s="18"/>
      <c r="M30" s="18"/>
      <c r="N30" s="18"/>
      <c r="O30" s="18"/>
      <c r="P30" s="18"/>
      <c r="Q30" s="18"/>
      <c r="R30" s="18">
        <f>R25/R23</f>
        <v>0.13621787281461056</v>
      </c>
      <c r="S30" s="18">
        <f t="shared" ref="S30:AW30" si="3">S25/S23</f>
        <v>0.11506606424805085</v>
      </c>
      <c r="T30" s="18">
        <f t="shared" si="3"/>
        <v>0.19546037398249425</v>
      </c>
      <c r="U30" s="18">
        <f t="shared" si="3"/>
        <v>0.13770229373237711</v>
      </c>
      <c r="V30" s="18">
        <f t="shared" si="3"/>
        <v>0.13770229384724836</v>
      </c>
      <c r="W30" s="18">
        <f t="shared" si="3"/>
        <v>0.15829601388763745</v>
      </c>
      <c r="X30" s="18">
        <f t="shared" si="3"/>
        <v>0.17999999995504556</v>
      </c>
      <c r="Y30" s="18">
        <f t="shared" si="3"/>
        <v>0.21999999999231842</v>
      </c>
      <c r="Z30" s="18">
        <f t="shared" si="3"/>
        <v>0.22000000001464887</v>
      </c>
      <c r="AA30" s="18">
        <f t="shared" si="3"/>
        <v>0.22000000003632991</v>
      </c>
      <c r="AB30" s="18">
        <f t="shared" si="3"/>
        <v>0.22000000002201703</v>
      </c>
      <c r="AC30" s="18">
        <f t="shared" si="3"/>
        <v>0.21999999996336617</v>
      </c>
      <c r="AD30" s="18">
        <f t="shared" si="3"/>
        <v>0.25000000001776629</v>
      </c>
      <c r="AE30" s="18">
        <f t="shared" si="3"/>
        <v>0.2500000000352503</v>
      </c>
      <c r="AF30" s="18">
        <f t="shared" si="3"/>
        <v>0.25</v>
      </c>
      <c r="AG30" s="18">
        <f t="shared" si="3"/>
        <v>0.25</v>
      </c>
      <c r="AH30" s="18">
        <f t="shared" si="3"/>
        <v>0.25</v>
      </c>
      <c r="AI30" s="18">
        <f t="shared" si="3"/>
        <v>0.25000000001845435</v>
      </c>
      <c r="AJ30" s="18">
        <f t="shared" si="3"/>
        <v>0.25000000001869616</v>
      </c>
      <c r="AK30" s="18">
        <f t="shared" si="3"/>
        <v>0.25000000001883588</v>
      </c>
      <c r="AL30" s="18">
        <f t="shared" si="3"/>
        <v>0.25000000001893136</v>
      </c>
      <c r="AM30" s="18">
        <f t="shared" si="3"/>
        <v>0.25000000001839684</v>
      </c>
      <c r="AN30" s="18">
        <f t="shared" si="3"/>
        <v>0.25000000003580836</v>
      </c>
      <c r="AO30" s="18">
        <f t="shared" si="3"/>
        <v>0.24999999994629585</v>
      </c>
      <c r="AP30" s="18">
        <f t="shared" si="3"/>
        <v>0.25</v>
      </c>
      <c r="AQ30" s="18">
        <f t="shared" si="3"/>
        <v>0.25</v>
      </c>
      <c r="AR30" s="18">
        <f t="shared" si="3"/>
        <v>0.25000000001814687</v>
      </c>
      <c r="AS30" s="18">
        <f t="shared" si="3"/>
        <v>0.25</v>
      </c>
      <c r="AT30" s="18">
        <f t="shared" si="3"/>
        <v>0.24999999996438016</v>
      </c>
      <c r="AU30" s="18">
        <f t="shared" si="3"/>
        <v>0.24999999996515743</v>
      </c>
      <c r="AV30" s="18">
        <f t="shared" si="3"/>
        <v>0.25</v>
      </c>
      <c r="AW30" s="18">
        <f t="shared" si="3"/>
        <v>0.24999999998331746</v>
      </c>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B32" t="s">
        <v>1613</v>
      </c>
      <c r="C32" s="25">
        <f>'Variables AMS'!B764*'Variables AMS'!B765/'Variables AMS'!B8*'Variables AMS'!$S8</f>
        <v>102386.05849306623</v>
      </c>
      <c r="D32" s="25">
        <f>'Variables AMS'!C764*'Variables AMS'!C765/'Variables AMS'!C8*'Variables AMS'!$S8</f>
        <v>104029.89977988144</v>
      </c>
      <c r="E32" s="25">
        <f>'Variables AMS'!D764*'Variables AMS'!D765/'Variables AMS'!D8*'Variables AMS'!$S8</f>
        <v>106135.56085974119</v>
      </c>
      <c r="F32" s="25">
        <f>'Variables AMS'!E764*'Variables AMS'!E765/'Variables AMS'!E8*'Variables AMS'!$S8</f>
        <v>78021.789262599108</v>
      </c>
      <c r="G32" s="25">
        <f>'Variables AMS'!F764*'Variables AMS'!F765/'Variables AMS'!F8*'Variables AMS'!$S8</f>
        <v>79406.976604337513</v>
      </c>
      <c r="H32" s="25">
        <f>'Variables AMS'!G764*'Variables AMS'!G765/'Variables AMS'!G8*'Variables AMS'!$S8</f>
        <v>81110.1582808323</v>
      </c>
      <c r="I32" s="25">
        <f>'Variables AMS'!H764*'Variables AMS'!H765/'Variables AMS'!H8*'Variables AMS'!$S8</f>
        <v>80749.770498879618</v>
      </c>
      <c r="J32" s="25">
        <f>'Variables AMS'!I764*'Variables AMS'!I765/'Variables AMS'!I8*'Variables AMS'!$S8</f>
        <v>81980.32527900931</v>
      </c>
      <c r="K32" s="25">
        <f>'Variables AMS'!J764*'Variables AMS'!J765/'Variables AMS'!J8*'Variables AMS'!$S8</f>
        <v>84226.406303033931</v>
      </c>
      <c r="L32" s="25">
        <f>'Variables AMS'!K764*'Variables AMS'!K765/'Variables AMS'!K8*'Variables AMS'!$S8</f>
        <v>86310.936540722454</v>
      </c>
      <c r="M32" s="25">
        <f>'Variables AMS'!L764*'Variables AMS'!L765/'Variables AMS'!L8*'Variables AMS'!$S8</f>
        <v>87659.049184739168</v>
      </c>
      <c r="N32" s="25">
        <f>'Variables AMS'!M764*'Variables AMS'!M765/'Variables AMS'!M8*'Variables AMS'!$S8</f>
        <v>88623.158094475046</v>
      </c>
      <c r="O32" s="25">
        <f>'Variables AMS'!N764*'Variables AMS'!N765/'Variables AMS'!N8*'Variables AMS'!$S8</f>
        <v>94460.143116009494</v>
      </c>
      <c r="P32" s="25">
        <f>'Variables AMS'!O764*'Variables AMS'!O765/'Variables AMS'!O8*'Variables AMS'!$S8</f>
        <v>95250.907962702913</v>
      </c>
      <c r="Q32" s="25">
        <f>'Variables AMS'!P764*'Variables AMS'!P765/'Variables AMS'!P8*'Variables AMS'!$S8</f>
        <v>97577.47834295065</v>
      </c>
      <c r="R32" s="25">
        <f>'Variables AMS'!Q764*'Variables AMS'!Q765/'Variables AMS'!Q8*'Variables AMS'!$S8</f>
        <v>97221.564484405681</v>
      </c>
      <c r="S32" s="25">
        <f>'Variables AMS'!R764*'Variables AMS'!R765/'Variables AMS'!R8*'Variables AMS'!$S8</f>
        <v>99589.375692088157</v>
      </c>
      <c r="T32" s="25">
        <f>'Variables AMS'!S764*'Variables AMS'!S765/'Variables AMS'!S8*'Variables AMS'!$S8</f>
        <v>98735.617876042757</v>
      </c>
      <c r="U32" s="25">
        <f>'Variables AMS'!T764*'Variables AMS'!T765/'Variables AMS'!T8*'Variables AMS'!$S8</f>
        <v>99337.599091143449</v>
      </c>
      <c r="V32" s="25">
        <f>'Variables AMS'!U764*'Variables AMS'!U765/'Variables AMS'!U8*'Variables AMS'!$S8</f>
        <v>103021.86123365251</v>
      </c>
      <c r="W32" s="25">
        <f>'Variables AMS'!V764*'Variables AMS'!V765/'Variables AMS'!V8*'Variables AMS'!$S8</f>
        <v>100486.36720100544</v>
      </c>
      <c r="X32" s="25">
        <f>'Variables AMS'!W764*'Variables AMS'!W765/'Variables AMS'!W8*'Variables AMS'!$S8</f>
        <v>95905.201288215525</v>
      </c>
      <c r="Y32" s="25">
        <f>'Variables AMS'!X764*'Variables AMS'!X765/'Variables AMS'!X8*'Variables AMS'!$S8</f>
        <v>93786.443556054379</v>
      </c>
      <c r="Z32" s="25">
        <f>'Variables AMS'!Y764*'Variables AMS'!Y765/'Variables AMS'!Y8*'Variables AMS'!$S8</f>
        <v>90263.47082882798</v>
      </c>
      <c r="AA32" s="25">
        <f>'Variables AMS'!Z764*'Variables AMS'!Z765/'Variables AMS'!Z8*'Variables AMS'!$S8</f>
        <v>85959.998205513883</v>
      </c>
      <c r="AB32" s="25">
        <f>'Variables AMS'!AA764*'Variables AMS'!AA765/'Variables AMS'!AA8*'Variables AMS'!$S8</f>
        <v>81291.131508492253</v>
      </c>
      <c r="AC32" s="25">
        <f>'Variables AMS'!AB764*'Variables AMS'!AB765/'Variables AMS'!AB8*'Variables AMS'!$S8</f>
        <v>76189.564055542927</v>
      </c>
      <c r="AD32" s="25">
        <f>'Variables AMS'!AC764*'Variables AMS'!AC765/'Variables AMS'!AC8*'Variables AMS'!$S8</f>
        <v>74070.554035807261</v>
      </c>
      <c r="AE32" s="25">
        <f>'Variables AMS'!AD764*'Variables AMS'!AD765/'Variables AMS'!AD8*'Variables AMS'!$S8</f>
        <v>71984.17584516319</v>
      </c>
      <c r="AF32" s="25">
        <f>'Variables AMS'!AE764*'Variables AMS'!AE765/'Variables AMS'!AE8*'Variables AMS'!$S8</f>
        <v>69378.113948265454</v>
      </c>
      <c r="AG32" s="25">
        <f>'Variables AMS'!AF764*'Variables AMS'!AF765/'Variables AMS'!AF8*'Variables AMS'!$S8</f>
        <v>66694.7633234815</v>
      </c>
      <c r="AH32" s="25">
        <f>'Variables AMS'!AG764*'Variables AMS'!AG765/'Variables AMS'!AG8*'Variables AMS'!$S8</f>
        <v>64743.298527693936</v>
      </c>
      <c r="AI32" s="25">
        <f>'Variables AMS'!AH764*'Variables AMS'!AH765/'Variables AMS'!AH8*'Variables AMS'!$S8</f>
        <v>62017.796088669638</v>
      </c>
      <c r="AJ32" s="25">
        <f>'Variables AMS'!AI764*'Variables AMS'!AI765/'Variables AMS'!AI8*'Variables AMS'!$S8</f>
        <v>58940.997348778212</v>
      </c>
      <c r="AK32" s="25">
        <f>'Variables AMS'!AJ764*'Variables AMS'!AJ765/'Variables AMS'!AJ8*'Variables AMS'!$S8</f>
        <v>56568.433131256352</v>
      </c>
      <c r="AL32" s="25">
        <f>'Variables AMS'!AK764*'Variables AMS'!AK765/'Variables AMS'!AK8*'Variables AMS'!$S8</f>
        <v>54153.808301893099</v>
      </c>
      <c r="AM32" s="25">
        <f>'Variables AMS'!AL764*'Variables AMS'!AL765/'Variables AMS'!AL8*'Variables AMS'!$S8</f>
        <v>51619.101533388188</v>
      </c>
      <c r="AN32" s="25">
        <f>'Variables AMS'!AM764*'Variables AMS'!AM765/'Variables AMS'!AM8*'Variables AMS'!$S8</f>
        <v>50954.625485806697</v>
      </c>
      <c r="AO32" s="25">
        <f>'Variables AMS'!AN764*'Variables AMS'!AN765/'Variables AMS'!AN8*'Variables AMS'!$S8</f>
        <v>49557.969097092682</v>
      </c>
      <c r="AP32" s="25">
        <f>'Variables AMS'!AO764*'Variables AMS'!AO765/'Variables AMS'!AO8*'Variables AMS'!$S8</f>
        <v>48105.600010583192</v>
      </c>
      <c r="AQ32" s="25">
        <f>'Variables AMS'!AP764*'Variables AMS'!AP765/'Variables AMS'!AP8*'Variables AMS'!$S8</f>
        <v>47133.025265247947</v>
      </c>
      <c r="AR32" s="25">
        <f>'Variables AMS'!AQ764*'Variables AMS'!AQ765/'Variables AMS'!AQ8*'Variables AMS'!$S8</f>
        <v>45829.276019100507</v>
      </c>
      <c r="AS32" s="25">
        <f>'Variables AMS'!AR764*'Variables AMS'!AR765/'Variables AMS'!AR8*'Variables AMS'!$S8</f>
        <v>44673.395078777357</v>
      </c>
      <c r="AT32" s="25">
        <f>'Variables AMS'!AS764*'Variables AMS'!AS765/'Variables AMS'!AS8*'Variables AMS'!$S8</f>
        <v>44003.368083009045</v>
      </c>
      <c r="AU32" s="25">
        <f>'Variables AMS'!AT764*'Variables AMS'!AT765/'Variables AMS'!AT8*'Variables AMS'!$S8</f>
        <v>43206.9008699146</v>
      </c>
      <c r="AV32" s="25">
        <f>'Variables AMS'!AU764*'Variables AMS'!AU765/'Variables AMS'!AU8*'Variables AMS'!$S8</f>
        <v>42407.190593810941</v>
      </c>
      <c r="AW32" s="25">
        <f>'Variables AMS'!AV764*'Variables AMS'!AV765/'Variables AMS'!AV8*'Variables AMS'!$S8</f>
        <v>42683.001941068447</v>
      </c>
      <c r="AX32" s="18"/>
    </row>
    <row r="33" spans="1:50" x14ac:dyDescent="0.25">
      <c r="A33" s="18"/>
      <c r="B33" t="s">
        <v>1614</v>
      </c>
      <c r="C33" s="25">
        <f>'Variables AMS'!B766*'Variables AMS'!B767/'Variables AMS'!B8*'Variables AMS'!$S8</f>
        <v>67698.305631122319</v>
      </c>
      <c r="D33" s="25">
        <f>'Variables AMS'!C766*'Variables AMS'!C767/'Variables AMS'!C8*'Variables AMS'!$S8</f>
        <v>68785.223825667519</v>
      </c>
      <c r="E33" s="25">
        <f>'Variables AMS'!D766*'Variables AMS'!D767/'Variables AMS'!D8*'Variables AMS'!$S8</f>
        <v>70205.968193304579</v>
      </c>
      <c r="F33" s="25">
        <f>'Variables AMS'!E766*'Variables AMS'!E767/'Variables AMS'!E8*'Variables AMS'!$S8</f>
        <v>41193.868199852477</v>
      </c>
      <c r="G33" s="25">
        <f>'Variables AMS'!F766*'Variables AMS'!F767/'Variables AMS'!F8*'Variables AMS'!$S8</f>
        <v>41333.422848048453</v>
      </c>
      <c r="H33" s="25">
        <f>'Variables AMS'!G766*'Variables AMS'!G767/'Variables AMS'!G8*'Variables AMS'!$S8</f>
        <v>42561.508781116383</v>
      </c>
      <c r="I33" s="25">
        <f>'Variables AMS'!H766*'Variables AMS'!H767/'Variables AMS'!H8*'Variables AMS'!$S8</f>
        <v>43904.095844065851</v>
      </c>
      <c r="J33" s="25">
        <f>'Variables AMS'!I766*'Variables AMS'!I767/'Variables AMS'!I8*'Variables AMS'!$S8</f>
        <v>45036.759422984491</v>
      </c>
      <c r="K33" s="25">
        <f>'Variables AMS'!J766*'Variables AMS'!J767/'Variables AMS'!J8*'Variables AMS'!$S8</f>
        <v>46032.722708406312</v>
      </c>
      <c r="L33" s="25">
        <f>'Variables AMS'!K766*'Variables AMS'!K767/'Variables AMS'!K8*'Variables AMS'!$S8</f>
        <v>47047.212248639204</v>
      </c>
      <c r="M33" s="25">
        <f>'Variables AMS'!L766*'Variables AMS'!L767/'Variables AMS'!L8*'Variables AMS'!$S8</f>
        <v>48455.12960289789</v>
      </c>
      <c r="N33" s="25">
        <f>'Variables AMS'!M766*'Variables AMS'!M767/'Variables AMS'!M8*'Variables AMS'!$S8</f>
        <v>50593.891180526531</v>
      </c>
      <c r="O33" s="25">
        <f>'Variables AMS'!N766*'Variables AMS'!N767/'Variables AMS'!N8*'Variables AMS'!$S8</f>
        <v>58417.265366052736</v>
      </c>
      <c r="P33" s="25">
        <f>'Variables AMS'!O766*'Variables AMS'!O767/'Variables AMS'!O8*'Variables AMS'!$S8</f>
        <v>59400.104544931775</v>
      </c>
      <c r="Q33" s="25">
        <f>'Variables AMS'!P766*'Variables AMS'!P767/'Variables AMS'!P8*'Variables AMS'!$S8</f>
        <v>59838.050187542809</v>
      </c>
      <c r="R33" s="25">
        <f>'Variables AMS'!Q766*'Variables AMS'!Q767/'Variables AMS'!Q8*'Variables AMS'!$S8</f>
        <v>57464.786997821328</v>
      </c>
      <c r="S33" s="25">
        <f>'Variables AMS'!R766*'Variables AMS'!R767/'Variables AMS'!R8*'Variables AMS'!$S8</f>
        <v>57859.955189378037</v>
      </c>
      <c r="T33" s="25">
        <f>'Variables AMS'!S766*'Variables AMS'!S767/'Variables AMS'!S8*'Variables AMS'!$S8</f>
        <v>57386.133604915616</v>
      </c>
      <c r="U33" s="25">
        <f>'Variables AMS'!T766*'Variables AMS'!T767/'Variables AMS'!T8*'Variables AMS'!$S8</f>
        <v>56841.224455151278</v>
      </c>
      <c r="V33" s="25">
        <f>'Variables AMS'!U766*'Variables AMS'!U767/'Variables AMS'!U8*'Variables AMS'!$S8</f>
        <v>60305.75863768984</v>
      </c>
      <c r="W33" s="25">
        <f>'Variables AMS'!V766*'Variables AMS'!V767/'Variables AMS'!V8*'Variables AMS'!$S8</f>
        <v>57881.521815643951</v>
      </c>
      <c r="X33" s="25">
        <f>'Variables AMS'!W766*'Variables AMS'!W767/'Variables AMS'!W8*'Variables AMS'!$S8</f>
        <v>53776.229392031186</v>
      </c>
      <c r="Y33" s="25">
        <f>'Variables AMS'!X766*'Variables AMS'!X767/'Variables AMS'!X8*'Variables AMS'!$S8</f>
        <v>49880.812306083237</v>
      </c>
      <c r="Z33" s="25">
        <f>'Variables AMS'!Y766*'Variables AMS'!Y767/'Variables AMS'!Y8*'Variables AMS'!$S8</f>
        <v>45764.878753685371</v>
      </c>
      <c r="AA33" s="25">
        <f>'Variables AMS'!Z766*'Variables AMS'!Z767/'Variables AMS'!Z8*'Variables AMS'!$S8</f>
        <v>41859.478935903157</v>
      </c>
      <c r="AB33" s="25">
        <f>'Variables AMS'!AA766*'Variables AMS'!AA767/'Variables AMS'!AA8*'Variables AMS'!$S8</f>
        <v>37598.11726947756</v>
      </c>
      <c r="AC33" s="25">
        <f>'Variables AMS'!AB766*'Variables AMS'!AB767/'Variables AMS'!AB8*'Variables AMS'!$S8</f>
        <v>33194.823185121146</v>
      </c>
      <c r="AD33" s="25">
        <f>'Variables AMS'!AC766*'Variables AMS'!AC767/'Variables AMS'!AC8*'Variables AMS'!$S8</f>
        <v>31801.084224022477</v>
      </c>
      <c r="AE33" s="25">
        <f>'Variables AMS'!AD766*'Variables AMS'!AD767/'Variables AMS'!AD8*'Variables AMS'!$S8</f>
        <v>30132.836092732625</v>
      </c>
      <c r="AF33" s="25">
        <f>'Variables AMS'!AE766*'Variables AMS'!AE767/'Variables AMS'!AE8*'Variables AMS'!$S8</f>
        <v>28363.777503137917</v>
      </c>
      <c r="AG33" s="25">
        <f>'Variables AMS'!AF766*'Variables AMS'!AF767/'Variables AMS'!AF8*'Variables AMS'!$S8</f>
        <v>26580.266723319561</v>
      </c>
      <c r="AH33" s="25">
        <f>'Variables AMS'!AG766*'Variables AMS'!AG767/'Variables AMS'!AG8*'Variables AMS'!$S8</f>
        <v>25284.633360789572</v>
      </c>
      <c r="AI33" s="25">
        <f>'Variables AMS'!AH766*'Variables AMS'!AH767/'Variables AMS'!AH8*'Variables AMS'!$S8</f>
        <v>23399.224855673652</v>
      </c>
      <c r="AJ33" s="25">
        <f>'Variables AMS'!AI766*'Variables AMS'!AI767/'Variables AMS'!AI8*'Variables AMS'!$S8</f>
        <v>21248.221216295031</v>
      </c>
      <c r="AK33" s="25">
        <f>'Variables AMS'!AJ766*'Variables AMS'!AJ767/'Variables AMS'!AJ8*'Variables AMS'!$S8</f>
        <v>19578.88965635253</v>
      </c>
      <c r="AL33" s="25">
        <f>'Variables AMS'!AK766*'Variables AMS'!AK767/'Variables AMS'!AK8*'Variables AMS'!$S8</f>
        <v>17820.004410102512</v>
      </c>
      <c r="AM33" s="25">
        <f>'Variables AMS'!AL766*'Variables AMS'!AL767/'Variables AMS'!AL8*'Variables AMS'!$S8</f>
        <v>15883.022103029702</v>
      </c>
      <c r="AN33" s="25">
        <f>'Variables AMS'!AM766*'Variables AMS'!AM767/'Variables AMS'!AM8*'Variables AMS'!$S8</f>
        <v>15397.917620435652</v>
      </c>
      <c r="AO33" s="25">
        <f>'Variables AMS'!AN766*'Variables AMS'!AN767/'Variables AMS'!AN8*'Variables AMS'!$S8</f>
        <v>14569.618655367427</v>
      </c>
      <c r="AP33" s="25">
        <f>'Variables AMS'!AO766*'Variables AMS'!AO767/'Variables AMS'!AO8*'Variables AMS'!$S8</f>
        <v>13738.745855889249</v>
      </c>
      <c r="AQ33" s="25">
        <f>'Variables AMS'!AP766*'Variables AMS'!AP767/'Variables AMS'!AP8*'Variables AMS'!$S8</f>
        <v>13408.60835805038</v>
      </c>
      <c r="AR33" s="25">
        <f>'Variables AMS'!AQ766*'Variables AMS'!AQ767/'Variables AMS'!AQ8*'Variables AMS'!$S8</f>
        <v>12744.52947322712</v>
      </c>
      <c r="AS33" s="25">
        <f>'Variables AMS'!AR766*'Variables AMS'!AR767/'Variables AMS'!AR8*'Variables AMS'!$S8</f>
        <v>12161.709099953792</v>
      </c>
      <c r="AT33" s="25">
        <f>'Variables AMS'!AS766*'Variables AMS'!AS767/'Variables AMS'!AS8*'Variables AMS'!$S8</f>
        <v>11829.999298524264</v>
      </c>
      <c r="AU33" s="25">
        <f>'Variables AMS'!AT766*'Variables AMS'!AT767/'Variables AMS'!AT8*'Variables AMS'!$S8</f>
        <v>11329.786518745002</v>
      </c>
      <c r="AV33" s="25">
        <f>'Variables AMS'!AU766*'Variables AMS'!AU767/'Variables AMS'!AU8*'Variables AMS'!$S8</f>
        <v>10826.341321596699</v>
      </c>
      <c r="AW33" s="25">
        <f>'Variables AMS'!AV766*'Variables AMS'!AV767/'Variables AMS'!AV8*'Variables AMS'!$S8</f>
        <v>11406.287345465958</v>
      </c>
      <c r="AX33" s="18"/>
    </row>
    <row r="34" spans="1:50" x14ac:dyDescent="0.25">
      <c r="A34" s="18"/>
      <c r="B34" t="s">
        <v>1615</v>
      </c>
      <c r="C34" s="25">
        <f>C23</f>
        <v>5651.8764451520901</v>
      </c>
      <c r="D34" s="25">
        <f t="shared" ref="D34:AW34" si="4">D23</f>
        <v>5742.6191496302363</v>
      </c>
      <c r="E34" s="25">
        <f t="shared" si="4"/>
        <v>5861.2317629516638</v>
      </c>
      <c r="F34" s="25">
        <f t="shared" si="4"/>
        <v>7875.7994566772986</v>
      </c>
      <c r="G34" s="25">
        <f t="shared" si="4"/>
        <v>9386.9093090731531</v>
      </c>
      <c r="H34" s="25">
        <f t="shared" si="4"/>
        <v>9517.7010483046743</v>
      </c>
      <c r="I34" s="25">
        <f t="shared" si="4"/>
        <v>7274.2504318556903</v>
      </c>
      <c r="J34" s="25">
        <f t="shared" si="4"/>
        <v>7187.6722532068043</v>
      </c>
      <c r="K34" s="25">
        <f t="shared" si="4"/>
        <v>8356.4763422100441</v>
      </c>
      <c r="L34" s="25">
        <f t="shared" si="4"/>
        <v>9577.469892519015</v>
      </c>
      <c r="M34" s="25">
        <f t="shared" si="4"/>
        <v>9659.7659538624885</v>
      </c>
      <c r="N34" s="25">
        <f t="shared" si="4"/>
        <v>8509.7214742623382</v>
      </c>
      <c r="O34" s="25">
        <f t="shared" si="4"/>
        <v>5822.7534848674186</v>
      </c>
      <c r="P34" s="25">
        <f t="shared" si="4"/>
        <v>5587.0281052794935</v>
      </c>
      <c r="Q34" s="25">
        <f t="shared" si="4"/>
        <v>7208.1759506417284</v>
      </c>
      <c r="R34" s="25">
        <f t="shared" si="4"/>
        <v>11770.753206534095</v>
      </c>
      <c r="S34" s="25">
        <f t="shared" si="4"/>
        <v>13614.11921110426</v>
      </c>
      <c r="T34" s="25">
        <f t="shared" si="4"/>
        <v>15518.48252</v>
      </c>
      <c r="U34" s="25">
        <f t="shared" si="4"/>
        <v>16174.431825117887</v>
      </c>
      <c r="V34" s="25">
        <f t="shared" si="4"/>
        <v>16769.676917981335</v>
      </c>
      <c r="W34" s="25">
        <f t="shared" si="4"/>
        <v>17443.56793936286</v>
      </c>
      <c r="X34" s="25">
        <f t="shared" si="4"/>
        <v>20484.29864720755</v>
      </c>
      <c r="Y34" s="25">
        <f t="shared" si="4"/>
        <v>23511.307803221924</v>
      </c>
      <c r="Z34" s="25">
        <f t="shared" si="4"/>
        <v>24179.684326842769</v>
      </c>
      <c r="AA34" s="25">
        <f t="shared" si="4"/>
        <v>23894.933439344248</v>
      </c>
      <c r="AB34" s="25">
        <f t="shared" si="4"/>
        <v>23167.599466342563</v>
      </c>
      <c r="AC34" s="25">
        <f t="shared" si="4"/>
        <v>22720.870979515581</v>
      </c>
      <c r="AD34" s="25">
        <f t="shared" si="4"/>
        <v>22946.701943889642</v>
      </c>
      <c r="AE34" s="25">
        <f t="shared" si="4"/>
        <v>22666.821889311574</v>
      </c>
      <c r="AF34" s="25">
        <f t="shared" si="4"/>
        <v>21884.924203381874</v>
      </c>
      <c r="AG34" s="25">
        <f t="shared" si="4"/>
        <v>21277.702903518595</v>
      </c>
      <c r="AH34" s="25">
        <f t="shared" si="4"/>
        <v>20727.381382839139</v>
      </c>
      <c r="AI34" s="25">
        <f t="shared" si="4"/>
        <v>19972.393424865437</v>
      </c>
      <c r="AJ34" s="25">
        <f t="shared" si="4"/>
        <v>19322.562259892537</v>
      </c>
      <c r="AK34" s="25">
        <f t="shared" si="4"/>
        <v>18793.542070432206</v>
      </c>
      <c r="AL34" s="25">
        <f t="shared" si="4"/>
        <v>18324.005329816486</v>
      </c>
      <c r="AM34" s="25">
        <f t="shared" si="4"/>
        <v>18473.684495330217</v>
      </c>
      <c r="AN34" s="25">
        <f t="shared" si="4"/>
        <v>18598.608913310018</v>
      </c>
      <c r="AO34" s="25">
        <f t="shared" si="4"/>
        <v>18223.217617414368</v>
      </c>
      <c r="AP34" s="25">
        <f t="shared" si="4"/>
        <v>17791.890490326095</v>
      </c>
      <c r="AQ34" s="25">
        <f t="shared" si="4"/>
        <v>17339.400429216581</v>
      </c>
      <c r="AR34" s="25">
        <f t="shared" si="4"/>
        <v>16898.634831249372</v>
      </c>
      <c r="AS34" s="25">
        <f t="shared" si="4"/>
        <v>16553.049158354523</v>
      </c>
      <c r="AT34" s="25">
        <f t="shared" si="4"/>
        <v>16521.390068300807</v>
      </c>
      <c r="AU34" s="25">
        <f t="shared" si="4"/>
        <v>16546.439251479394</v>
      </c>
      <c r="AV34" s="25">
        <f t="shared" si="4"/>
        <v>16571.224066993662</v>
      </c>
      <c r="AW34" s="25">
        <f t="shared" si="4"/>
        <v>16585.721959336155</v>
      </c>
      <c r="AX34" s="18"/>
    </row>
    <row r="35" spans="1:50" x14ac:dyDescent="0.25">
      <c r="A35" s="18"/>
      <c r="B35" t="s">
        <v>1616</v>
      </c>
      <c r="C35" s="25">
        <f>C32-(C33+C34)</f>
        <v>29035.876416791827</v>
      </c>
      <c r="D35" s="25">
        <f t="shared" ref="D35:AW35" si="5">D32-(D33+D34)</f>
        <v>29502.056804583684</v>
      </c>
      <c r="E35" s="25">
        <f t="shared" si="5"/>
        <v>30068.360903484951</v>
      </c>
      <c r="F35" s="25">
        <f t="shared" si="5"/>
        <v>28952.121606069333</v>
      </c>
      <c r="G35" s="25">
        <f t="shared" si="5"/>
        <v>28686.644447215906</v>
      </c>
      <c r="H35" s="25">
        <f t="shared" si="5"/>
        <v>29030.948451411241</v>
      </c>
      <c r="I35" s="25">
        <f t="shared" si="5"/>
        <v>29571.424222958078</v>
      </c>
      <c r="J35" s="25">
        <f t="shared" si="5"/>
        <v>29755.893602818018</v>
      </c>
      <c r="K35" s="25">
        <f t="shared" si="5"/>
        <v>29837.207252417575</v>
      </c>
      <c r="L35" s="25">
        <f t="shared" si="5"/>
        <v>29686.254399564234</v>
      </c>
      <c r="M35" s="25">
        <f t="shared" si="5"/>
        <v>29544.153627978791</v>
      </c>
      <c r="N35" s="25">
        <f t="shared" si="5"/>
        <v>29519.545439686175</v>
      </c>
      <c r="O35" s="25">
        <f t="shared" si="5"/>
        <v>30220.12426508934</v>
      </c>
      <c r="P35" s="25">
        <f t="shared" si="5"/>
        <v>30263.775312491642</v>
      </c>
      <c r="Q35" s="25">
        <f t="shared" si="5"/>
        <v>30531.252204766119</v>
      </c>
      <c r="R35" s="25">
        <f t="shared" si="5"/>
        <v>27986.02428005026</v>
      </c>
      <c r="S35" s="25">
        <f t="shared" si="5"/>
        <v>28115.301291605865</v>
      </c>
      <c r="T35" s="25">
        <f t="shared" si="5"/>
        <v>25831.001751127144</v>
      </c>
      <c r="U35" s="25">
        <f t="shared" si="5"/>
        <v>26321.942810874287</v>
      </c>
      <c r="V35" s="25">
        <f t="shared" si="5"/>
        <v>25946.425677981344</v>
      </c>
      <c r="W35" s="25">
        <f t="shared" si="5"/>
        <v>25161.277445998639</v>
      </c>
      <c r="X35" s="25">
        <f t="shared" si="5"/>
        <v>21644.673248976789</v>
      </c>
      <c r="Y35" s="25">
        <f t="shared" si="5"/>
        <v>20394.323446749215</v>
      </c>
      <c r="Z35" s="25">
        <f t="shared" si="5"/>
        <v>20318.90774829984</v>
      </c>
      <c r="AA35" s="25">
        <f t="shared" si="5"/>
        <v>20205.585830266486</v>
      </c>
      <c r="AB35" s="25">
        <f t="shared" si="5"/>
        <v>20525.414772672128</v>
      </c>
      <c r="AC35" s="25">
        <f t="shared" si="5"/>
        <v>20273.8698909062</v>
      </c>
      <c r="AD35" s="25">
        <f t="shared" si="5"/>
        <v>19322.767867895142</v>
      </c>
      <c r="AE35" s="25">
        <f t="shared" si="5"/>
        <v>19184.517863118992</v>
      </c>
      <c r="AF35" s="25">
        <f t="shared" si="5"/>
        <v>19129.412241745667</v>
      </c>
      <c r="AG35" s="25">
        <f t="shared" si="5"/>
        <v>18836.793696643348</v>
      </c>
      <c r="AH35" s="25">
        <f t="shared" si="5"/>
        <v>18731.283784065228</v>
      </c>
      <c r="AI35" s="25">
        <f t="shared" si="5"/>
        <v>18646.177808130553</v>
      </c>
      <c r="AJ35" s="25">
        <f t="shared" si="5"/>
        <v>18370.213872590641</v>
      </c>
      <c r="AK35" s="25">
        <f t="shared" si="5"/>
        <v>18196.001404471615</v>
      </c>
      <c r="AL35" s="25">
        <f t="shared" si="5"/>
        <v>18009.798561974101</v>
      </c>
      <c r="AM35" s="25">
        <f t="shared" si="5"/>
        <v>17262.394935028271</v>
      </c>
      <c r="AN35" s="25">
        <f t="shared" si="5"/>
        <v>16958.098952061031</v>
      </c>
      <c r="AO35" s="25">
        <f t="shared" si="5"/>
        <v>16765.132824310887</v>
      </c>
      <c r="AP35" s="25">
        <f t="shared" si="5"/>
        <v>16574.963664367846</v>
      </c>
      <c r="AQ35" s="25">
        <f t="shared" si="5"/>
        <v>16385.016477980986</v>
      </c>
      <c r="AR35" s="25">
        <f t="shared" si="5"/>
        <v>16186.111714624014</v>
      </c>
      <c r="AS35" s="25">
        <f t="shared" si="5"/>
        <v>15958.636820469044</v>
      </c>
      <c r="AT35" s="25">
        <f t="shared" si="5"/>
        <v>15651.978716183974</v>
      </c>
      <c r="AU35" s="25">
        <f t="shared" si="5"/>
        <v>15330.675099690205</v>
      </c>
      <c r="AV35" s="25">
        <f t="shared" si="5"/>
        <v>15009.625205220582</v>
      </c>
      <c r="AW35" s="25">
        <f t="shared" si="5"/>
        <v>14690.992636266332</v>
      </c>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2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2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2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X54"/>
  <sheetViews>
    <sheetView zoomScaleNormal="100" workbookViewId="0">
      <pane xSplit="2" ySplit="1" topLeftCell="AH21" activePane="bottomRight" state="frozen"/>
      <selection pane="topRight" activeCell="C1" sqref="C1"/>
      <selection pane="bottomLeft" activeCell="A2" sqref="A2"/>
      <selection pane="bottomRight" activeCell="X36" sqref="X36"/>
    </sheetView>
  </sheetViews>
  <sheetFormatPr baseColWidth="10" defaultRowHeight="15" x14ac:dyDescent="0.25"/>
  <cols>
    <col min="1" max="1" width="34" customWidth="1"/>
    <col min="2" max="2" width="39" customWidth="1"/>
    <col min="3" max="3" width="14.8554687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10.85546875" hidden="1" customWidth="1"/>
    <col min="23" max="23" width="11.42578125" hidden="1" customWidth="1"/>
    <col min="24" max="24" width="10.85546875" customWidth="1"/>
    <col min="25" max="28" width="10.85546875"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0" x14ac:dyDescent="0.25">
      <c r="B3" t="s">
        <v>71</v>
      </c>
      <c r="C3" s="21">
        <f>'Résidentiel AMS'!C3-'Résidentiel AME'!C3</f>
        <v>0</v>
      </c>
      <c r="D3" s="21">
        <f>'Résidentiel AMS'!D3-'Résidentiel AME'!D3</f>
        <v>0</v>
      </c>
      <c r="E3" s="21">
        <f>'Résidentiel AMS'!E3-'Résidentiel AME'!E3</f>
        <v>0</v>
      </c>
      <c r="F3" s="21">
        <f>'Résidentiel AMS'!F3-'Résidentiel AME'!F3</f>
        <v>0</v>
      </c>
      <c r="G3" s="21">
        <f>'Résidentiel AMS'!G3-'Résidentiel AME'!G3</f>
        <v>0</v>
      </c>
      <c r="H3" s="21">
        <f>'Résidentiel AMS'!H3-'Résidentiel AME'!H3</f>
        <v>0</v>
      </c>
      <c r="I3" s="21">
        <f>'Résidentiel AMS'!I3-'Résidentiel AME'!I3</f>
        <v>0</v>
      </c>
      <c r="J3" s="21">
        <f>'Résidentiel AMS'!J3-'Résidentiel AME'!J3</f>
        <v>0</v>
      </c>
      <c r="K3" s="21">
        <f>'Résidentiel AMS'!K3-'Résidentiel AME'!K3</f>
        <v>0</v>
      </c>
      <c r="L3" s="21">
        <f>'Résidentiel AMS'!L3-'Résidentiel AME'!L3</f>
        <v>0</v>
      </c>
      <c r="M3" s="21">
        <f>'Résidentiel AMS'!M3-'Résidentiel AME'!M3</f>
        <v>0</v>
      </c>
      <c r="N3" s="21">
        <f>'Résidentiel AMS'!N3-'Résidentiel AME'!N3</f>
        <v>0</v>
      </c>
      <c r="O3" s="21">
        <f>'Résidentiel AMS'!O3-'Résidentiel AME'!O3</f>
        <v>0</v>
      </c>
      <c r="P3" s="21">
        <f>'Résidentiel AMS'!P3-'Résidentiel AME'!P3</f>
        <v>0</v>
      </c>
      <c r="Q3" s="21">
        <f>'Résidentiel AMS'!Q3-'Résidentiel AME'!Q3</f>
        <v>0</v>
      </c>
      <c r="R3" s="21">
        <f>'Résidentiel AMS'!R3-'Résidentiel AME'!R3</f>
        <v>0</v>
      </c>
      <c r="S3" s="21">
        <f>'Résidentiel AMS'!S3-'Résidentiel AME'!S3</f>
        <v>0</v>
      </c>
      <c r="T3" s="21">
        <f>'Résidentiel AMS'!T3-'Résidentiel AME'!T3</f>
        <v>0</v>
      </c>
      <c r="U3" s="21">
        <f>'Résidentiel AMS'!U3-'Résidentiel AME'!U3</f>
        <v>0</v>
      </c>
      <c r="V3" s="21">
        <f>'Résidentiel AMS'!V3-'Résidentiel AME'!V3</f>
        <v>0</v>
      </c>
      <c r="W3" s="21">
        <f>'Résidentiel AMS'!W3-'Résidentiel AME'!W3</f>
        <v>-1.2301290000000336</v>
      </c>
      <c r="X3" s="21">
        <f>'Résidentiel AMS'!X3-'Résidentiel AME'!X3</f>
        <v>-3.728027000000111</v>
      </c>
      <c r="Y3" s="21">
        <f>'Résidentiel AMS'!Y3-'Résidentiel AME'!Y3</f>
        <v>-7.5277900000000955</v>
      </c>
      <c r="Z3" s="21">
        <f>'Résidentiel AMS'!Z3-'Résidentiel AME'!Z3</f>
        <v>-12.659598000000187</v>
      </c>
      <c r="AA3" s="21">
        <f>'Résidentiel AMS'!AA3-'Résidentiel AME'!AA3</f>
        <v>-19.150752000000011</v>
      </c>
      <c r="AB3" s="21">
        <f>'Résidentiel AMS'!AB3-'Résidentiel AME'!AB3</f>
        <v>-27.023440999999821</v>
      </c>
      <c r="AC3" s="21">
        <f>'Résidentiel AMS'!AC3-'Résidentiel AME'!AC3</f>
        <v>-36.295450000000073</v>
      </c>
      <c r="AD3" s="21">
        <f>'Résidentiel AMS'!AD3-'Résidentiel AME'!AD3</f>
        <v>-46.146469000000252</v>
      </c>
      <c r="AE3" s="21">
        <f>'Résidentiel AMS'!AE3-'Résidentiel AME'!AE3</f>
        <v>-56.579419000000144</v>
      </c>
      <c r="AF3" s="21">
        <f>'Résidentiel AMS'!AF3-'Résidentiel AME'!AF3</f>
        <v>-67.596780000000308</v>
      </c>
      <c r="AG3" s="21">
        <f>'Résidentiel AMS'!AG3-'Résidentiel AME'!AG3</f>
        <v>-79.200860999999804</v>
      </c>
      <c r="AH3" s="21">
        <f>'Résidentiel AMS'!AH3-'Résidentiel AME'!AH3</f>
        <v>-91.401202000000012</v>
      </c>
      <c r="AI3" s="21">
        <f>'Résidentiel AMS'!AI3-'Résidentiel AME'!AI3</f>
        <v>-104.19141500000023</v>
      </c>
      <c r="AJ3" s="21">
        <f>'Résidentiel AMS'!AJ3-'Résidentiel AME'!AJ3</f>
        <v>-117.56609600000002</v>
      </c>
      <c r="AK3" s="21">
        <f>'Résidentiel AMS'!AK3-'Résidentiel AME'!AK3</f>
        <v>-131.53374799999983</v>
      </c>
      <c r="AL3" s="21">
        <f>'Résidentiel AMS'!AL3-'Résidentiel AME'!AL3</f>
        <v>-146.09215799999993</v>
      </c>
      <c r="AM3" s="21">
        <f>'Résidentiel AMS'!AM3-'Résidentiel AME'!AM3</f>
        <v>-161.23524999999972</v>
      </c>
      <c r="AN3" s="21">
        <f>'Résidentiel AMS'!AN3-'Résidentiel AME'!AN3</f>
        <v>-175.69461799999999</v>
      </c>
      <c r="AO3" s="21">
        <f>'Résidentiel AMS'!AO3-'Résidentiel AME'!AO3</f>
        <v>-189.44065899999987</v>
      </c>
      <c r="AP3" s="21">
        <f>'Résidentiel AMS'!AP3-'Résidentiel AME'!AP3</f>
        <v>-202.45317299999988</v>
      </c>
      <c r="AQ3" s="21">
        <f>'Résidentiel AMS'!AQ3-'Résidentiel AME'!AQ3</f>
        <v>-214.73154699999986</v>
      </c>
      <c r="AR3" s="21">
        <f>'Résidentiel AMS'!AR3-'Résidentiel AME'!AR3</f>
        <v>-226.24753399999963</v>
      </c>
      <c r="AS3" s="21">
        <f>'Résidentiel AMS'!AS3-'Résidentiel AME'!AS3</f>
        <v>-236.98817799999961</v>
      </c>
      <c r="AT3" s="21">
        <f>'Résidentiel AMS'!AT3-'Résidentiel AME'!AT3</f>
        <v>-246.94918499999994</v>
      </c>
      <c r="AU3" s="21">
        <f>'Résidentiel AMS'!AU3-'Résidentiel AME'!AU3</f>
        <v>-256.11028499999975</v>
      </c>
      <c r="AV3" s="21">
        <f>'Résidentiel AMS'!AV3-'Résidentiel AME'!AV3</f>
        <v>-264.4586119999999</v>
      </c>
      <c r="AW3" s="21">
        <f>'Résidentiel AMS'!AW3-'Résidentiel AME'!AW3</f>
        <v>-271.98219500000005</v>
      </c>
    </row>
    <row r="4" spans="1:50" x14ac:dyDescent="0.25">
      <c r="B4" t="s">
        <v>72</v>
      </c>
      <c r="C4" s="16">
        <f>'Résidentiel AMS'!C4-'Résidentiel AME'!C4</f>
        <v>0</v>
      </c>
      <c r="D4" s="16">
        <f>'Résidentiel AMS'!D4-'Résidentiel AME'!D4</f>
        <v>0</v>
      </c>
      <c r="E4" s="16">
        <f>'Résidentiel AMS'!E4-'Résidentiel AME'!E4</f>
        <v>0</v>
      </c>
      <c r="F4" s="16">
        <f>'Résidentiel AMS'!F4-'Résidentiel AME'!F4</f>
        <v>0</v>
      </c>
      <c r="G4" s="16">
        <f>'Résidentiel AMS'!G4-'Résidentiel AME'!G4</f>
        <v>0</v>
      </c>
      <c r="H4" s="16">
        <f>'Résidentiel AMS'!H4-'Résidentiel AME'!H4</f>
        <v>0</v>
      </c>
      <c r="I4" s="16">
        <f>'Résidentiel AMS'!I4-'Résidentiel AME'!I4</f>
        <v>0</v>
      </c>
      <c r="J4" s="16">
        <f>'Résidentiel AMS'!J4-'Résidentiel AME'!J4</f>
        <v>0</v>
      </c>
      <c r="K4" s="16">
        <f>'Résidentiel AMS'!K4-'Résidentiel AME'!K4</f>
        <v>0</v>
      </c>
      <c r="L4" s="16">
        <f>'Résidentiel AMS'!L4-'Résidentiel AME'!L4</f>
        <v>0</v>
      </c>
      <c r="M4" s="16">
        <f>'Résidentiel AMS'!M4-'Résidentiel AME'!M4</f>
        <v>0</v>
      </c>
      <c r="N4" s="16">
        <f>'Résidentiel AMS'!N4-'Résidentiel AME'!N4</f>
        <v>0</v>
      </c>
      <c r="O4" s="16">
        <f>'Résidentiel AMS'!O4-'Résidentiel AME'!O4</f>
        <v>0</v>
      </c>
      <c r="P4" s="16">
        <f>'Résidentiel AMS'!P4-'Résidentiel AME'!P4</f>
        <v>0</v>
      </c>
      <c r="Q4" s="16">
        <f>'Résidentiel AMS'!Q4-'Résidentiel AME'!Q4</f>
        <v>0</v>
      </c>
      <c r="R4" s="16">
        <f>'Résidentiel AMS'!R4-'Résidentiel AME'!R4</f>
        <v>0</v>
      </c>
      <c r="S4" s="16">
        <f>'Résidentiel AMS'!S4-'Résidentiel AME'!S4</f>
        <v>0</v>
      </c>
      <c r="T4" s="16">
        <f>'Résidentiel AMS'!T4-'Résidentiel AME'!T4</f>
        <v>0</v>
      </c>
      <c r="U4" s="16">
        <f>'Résidentiel AMS'!U4-'Résidentiel AME'!U4</f>
        <v>0</v>
      </c>
      <c r="V4" s="16">
        <f>'Résidentiel AMS'!V4-'Résidentiel AME'!V4</f>
        <v>-9.7087866521468336E-6</v>
      </c>
      <c r="W4" s="16">
        <f>'Résidentiel AMS'!W4-'Résidentiel AME'!W4</f>
        <v>4.7694590911134815E-4</v>
      </c>
      <c r="X4" s="16">
        <f>'Résidentiel AMS'!X4-'Résidentiel AME'!X4</f>
        <v>2.5037234354506228E-3</v>
      </c>
      <c r="Y4" s="16">
        <f>'Résidentiel AMS'!Y4-'Résidentiel AME'!Y4</f>
        <v>6.7149106185234175E-3</v>
      </c>
      <c r="Z4" s="16">
        <f>'Résidentiel AMS'!Z4-'Résidentiel AME'!Z4</f>
        <v>1.2094548803995013E-2</v>
      </c>
      <c r="AA4" s="16">
        <f>'Résidentiel AMS'!AA4-'Résidentiel AME'!AA4</f>
        <v>1.7795412847822198E-2</v>
      </c>
      <c r="AB4" s="16">
        <f>'Résidentiel AMS'!AB4-'Résidentiel AME'!AB4</f>
        <v>2.3668001930508983E-2</v>
      </c>
      <c r="AC4" s="16">
        <f>'Résidentiel AMS'!AC4-'Résidentiel AME'!AC4</f>
        <v>2.9568858668373547E-2</v>
      </c>
      <c r="AD4" s="16">
        <f>'Résidentiel AMS'!AD4-'Résidentiel AME'!AD4</f>
        <v>3.5778059959620641E-2</v>
      </c>
      <c r="AE4" s="16">
        <f>'Résidentiel AMS'!AE4-'Résidentiel AME'!AE4</f>
        <v>4.226804135881139E-2</v>
      </c>
      <c r="AF4" s="16">
        <f>'Résidentiel AMS'!AF4-'Résidentiel AME'!AF4</f>
        <v>4.870924802977368E-2</v>
      </c>
      <c r="AG4" s="16">
        <f>'Résidentiel AMS'!AG4-'Résidentiel AME'!AG4</f>
        <v>5.5173629549912818E-2</v>
      </c>
      <c r="AH4" s="16">
        <f>'Résidentiel AMS'!AH4-'Résidentiel AME'!AH4</f>
        <v>6.1684617293093186E-2</v>
      </c>
      <c r="AI4" s="16">
        <f>'Résidentiel AMS'!AI4-'Résidentiel AME'!AI4</f>
        <v>6.8080795240102077E-2</v>
      </c>
      <c r="AJ4" s="16">
        <f>'Résidentiel AMS'!AJ4-'Résidentiel AME'!AJ4</f>
        <v>7.4400109785642654E-2</v>
      </c>
      <c r="AK4" s="16">
        <f>'Résidentiel AMS'!AK4-'Résidentiel AME'!AK4</f>
        <v>8.0699739056684788E-2</v>
      </c>
      <c r="AL4" s="16">
        <f>'Résidentiel AMS'!AL4-'Résidentiel AME'!AL4</f>
        <v>8.6937448317486093E-2</v>
      </c>
      <c r="AM4" s="16">
        <f>'Résidentiel AMS'!AM4-'Résidentiel AME'!AM4</f>
        <v>9.3361354539272745E-2</v>
      </c>
      <c r="AN4" s="16">
        <f>'Résidentiel AMS'!AN4-'Résidentiel AME'!AN4</f>
        <v>0.10001023588145058</v>
      </c>
      <c r="AO4" s="16">
        <f>'Résidentiel AMS'!AO4-'Résidentiel AME'!AO4</f>
        <v>0.10656533724817688</v>
      </c>
      <c r="AP4" s="16">
        <f>'Résidentiel AMS'!AP4-'Résidentiel AME'!AP4</f>
        <v>0.11299022939646072</v>
      </c>
      <c r="AQ4" s="16">
        <f>'Résidentiel AMS'!AQ4-'Résidentiel AME'!AQ4</f>
        <v>0.11924113880876268</v>
      </c>
      <c r="AR4" s="16">
        <f>'Résidentiel AMS'!AR4-'Résidentiel AME'!AR4</f>
        <v>0.12532010848065772</v>
      </c>
      <c r="AS4" s="16">
        <f>'Résidentiel AMS'!AS4-'Résidentiel AME'!AS4</f>
        <v>0.13125322688784186</v>
      </c>
      <c r="AT4" s="16">
        <f>'Résidentiel AMS'!AT4-'Résidentiel AME'!AT4</f>
        <v>0.13719338774818171</v>
      </c>
      <c r="AU4" s="16">
        <f>'Résidentiel AMS'!AU4-'Résidentiel AME'!AU4</f>
        <v>0.14316004545853753</v>
      </c>
      <c r="AV4" s="16">
        <f>'Résidentiel AMS'!AV4-'Résidentiel AME'!AV4</f>
        <v>0.14915098968742097</v>
      </c>
      <c r="AW4" s="16">
        <f>'Résidentiel AMS'!AW4-'Résidentiel AME'!AW4</f>
        <v>0.1551641543560322</v>
      </c>
    </row>
    <row r="5" spans="1:50" x14ac:dyDescent="0.25">
      <c r="B5" t="s">
        <v>73</v>
      </c>
      <c r="C5" s="16">
        <f>'Résidentiel AMS'!C5-'Résidentiel AME'!C5</f>
        <v>0</v>
      </c>
      <c r="D5" s="16">
        <f>'Résidentiel AMS'!D5-'Résidentiel AME'!D5</f>
        <v>0</v>
      </c>
      <c r="E5" s="16">
        <f>'Résidentiel AMS'!E5-'Résidentiel AME'!E5</f>
        <v>0</v>
      </c>
      <c r="F5" s="16">
        <f>'Résidentiel AMS'!F5-'Résidentiel AME'!F5</f>
        <v>0</v>
      </c>
      <c r="G5" s="16">
        <f>'Résidentiel AMS'!G5-'Résidentiel AME'!G5</f>
        <v>0</v>
      </c>
      <c r="H5" s="16">
        <f>'Résidentiel AMS'!H5-'Résidentiel AME'!H5</f>
        <v>0</v>
      </c>
      <c r="I5" s="16">
        <f>'Résidentiel AMS'!I5-'Résidentiel AME'!I5</f>
        <v>0</v>
      </c>
      <c r="J5" s="16">
        <f>'Résidentiel AMS'!J5-'Résidentiel AME'!J5</f>
        <v>0</v>
      </c>
      <c r="K5" s="16">
        <f>'Résidentiel AMS'!K5-'Résidentiel AME'!K5</f>
        <v>0</v>
      </c>
      <c r="L5" s="16">
        <f>'Résidentiel AMS'!L5-'Résidentiel AME'!L5</f>
        <v>0</v>
      </c>
      <c r="M5" s="16">
        <f>'Résidentiel AMS'!M5-'Résidentiel AME'!M5</f>
        <v>0</v>
      </c>
      <c r="N5" s="16">
        <f>'Résidentiel AMS'!N5-'Résidentiel AME'!N5</f>
        <v>0</v>
      </c>
      <c r="O5" s="16">
        <f>'Résidentiel AMS'!O5-'Résidentiel AME'!O5</f>
        <v>0</v>
      </c>
      <c r="P5" s="16">
        <f>'Résidentiel AMS'!P5-'Résidentiel AME'!P5</f>
        <v>0</v>
      </c>
      <c r="Q5" s="16">
        <f>'Résidentiel AMS'!Q5-'Résidentiel AME'!Q5</f>
        <v>0</v>
      </c>
      <c r="R5" s="16">
        <f>'Résidentiel AMS'!R5-'Résidentiel AME'!R5</f>
        <v>0</v>
      </c>
      <c r="S5" s="16">
        <f>'Résidentiel AMS'!S5-'Résidentiel AME'!S5</f>
        <v>0</v>
      </c>
      <c r="T5" s="16">
        <f>'Résidentiel AMS'!T5-'Résidentiel AME'!T5</f>
        <v>0</v>
      </c>
      <c r="U5" s="16">
        <f>'Résidentiel AMS'!U5-'Résidentiel AME'!U5</f>
        <v>0</v>
      </c>
      <c r="V5" s="16">
        <f>'Résidentiel AMS'!V5-'Résidentiel AME'!V5</f>
        <v>-2.6053543538698265E-5</v>
      </c>
      <c r="W5" s="16">
        <f>'Résidentiel AMS'!W5-'Résidentiel AME'!W5</f>
        <v>1.114982756637295E-3</v>
      </c>
      <c r="X5" s="16">
        <f>'Résidentiel AMS'!X5-'Résidentiel AME'!X5</f>
        <v>4.1665402939425472E-3</v>
      </c>
      <c r="Y5" s="16">
        <f>'Résidentiel AMS'!Y5-'Résidentiel AME'!Y5</f>
        <v>9.8698000630974836E-3</v>
      </c>
      <c r="Z5" s="16">
        <f>'Résidentiel AMS'!Z5-'Résidentiel AME'!Z5</f>
        <v>1.7146224737770832E-2</v>
      </c>
      <c r="AA5" s="16">
        <f>'Résidentiel AMS'!AA5-'Résidentiel AME'!AA5</f>
        <v>2.4678581624205609E-2</v>
      </c>
      <c r="AB5" s="16">
        <f>'Résidentiel AMS'!AB5-'Résidentiel AME'!AB5</f>
        <v>3.1833645736961541E-2</v>
      </c>
      <c r="AC5" s="16">
        <f>'Résidentiel AMS'!AC5-'Résidentiel AME'!AC5</f>
        <v>3.8609257263895122E-2</v>
      </c>
      <c r="AD5" s="16">
        <f>'Résidentiel AMS'!AD5-'Résidentiel AME'!AD5</f>
        <v>4.514536726833368E-2</v>
      </c>
      <c r="AE5" s="16">
        <f>'Résidentiel AMS'!AE5-'Résidentiel AME'!AE5</f>
        <v>5.1120070256256658E-2</v>
      </c>
      <c r="AF5" s="16">
        <f>'Résidentiel AMS'!AF5-'Résidentiel AME'!AF5</f>
        <v>5.6458160506751051E-2</v>
      </c>
      <c r="AG5" s="16">
        <f>'Résidentiel AMS'!AG5-'Résidentiel AME'!AG5</f>
        <v>6.1227897243116947E-2</v>
      </c>
      <c r="AH5" s="16">
        <f>'Résidentiel AMS'!AH5-'Résidentiel AME'!AH5</f>
        <v>6.542511972099832E-2</v>
      </c>
      <c r="AI5" s="16">
        <f>'Résidentiel AMS'!AI5-'Résidentiel AME'!AI5</f>
        <v>6.9030807883015299E-2</v>
      </c>
      <c r="AJ5" s="16">
        <f>'Résidentiel AMS'!AJ5-'Résidentiel AME'!AJ5</f>
        <v>7.210352367849085E-2</v>
      </c>
      <c r="AK5" s="16">
        <f>'Résidentiel AMS'!AK5-'Résidentiel AME'!AK5</f>
        <v>7.4662752790010473E-2</v>
      </c>
      <c r="AL5" s="16">
        <f>'Résidentiel AMS'!AL5-'Résidentiel AME'!AL5</f>
        <v>7.6760264041430798E-2</v>
      </c>
      <c r="AM5" s="16">
        <f>'Résidentiel AMS'!AM5-'Résidentiel AME'!AM5</f>
        <v>7.8603375230109768E-2</v>
      </c>
      <c r="AN5" s="16">
        <f>'Résidentiel AMS'!AN5-'Résidentiel AME'!AN5</f>
        <v>8.0082507564258915E-2</v>
      </c>
      <c r="AO5" s="16">
        <f>'Résidentiel AMS'!AO5-'Résidentiel AME'!AO5</f>
        <v>8.112086524305423E-2</v>
      </c>
      <c r="AP5" s="16">
        <f>'Résidentiel AMS'!AP5-'Résidentiel AME'!AP5</f>
        <v>8.1685491332205318E-2</v>
      </c>
      <c r="AQ5" s="16">
        <f>'Résidentiel AMS'!AQ5-'Résidentiel AME'!AQ5</f>
        <v>8.177440427076263E-2</v>
      </c>
      <c r="AR5" s="16">
        <f>'Résidentiel AMS'!AR5-'Résidentiel AME'!AR5</f>
        <v>8.1406092127372653E-2</v>
      </c>
      <c r="AS5" s="16">
        <f>'Résidentiel AMS'!AS5-'Résidentiel AME'!AS5</f>
        <v>8.062206816437989E-2</v>
      </c>
      <c r="AT5" s="16">
        <f>'Résidentiel AMS'!AT5-'Résidentiel AME'!AT5</f>
        <v>7.9444828642487697E-2</v>
      </c>
      <c r="AU5" s="16">
        <f>'Résidentiel AMS'!AU5-'Résidentiel AME'!AU5</f>
        <v>7.7896044584104401E-2</v>
      </c>
      <c r="AV5" s="16">
        <f>'Résidentiel AMS'!AV5-'Résidentiel AME'!AV5</f>
        <v>7.6000219264371366E-2</v>
      </c>
      <c r="AW5" s="16">
        <f>'Résidentiel AMS'!AW5-'Résidentiel AME'!AW5</f>
        <v>7.3784342282355697E-2</v>
      </c>
    </row>
    <row r="6" spans="1:50" x14ac:dyDescent="0.25">
      <c r="B6" t="s">
        <v>74</v>
      </c>
      <c r="C6" s="16">
        <f>'Résidentiel AMS'!C6-'Résidentiel AME'!C6</f>
        <v>0</v>
      </c>
      <c r="D6" s="16">
        <f>'Résidentiel AMS'!D6-'Résidentiel AME'!D6</f>
        <v>0</v>
      </c>
      <c r="E6" s="16">
        <f>'Résidentiel AMS'!E6-'Résidentiel AME'!E6</f>
        <v>0</v>
      </c>
      <c r="F6" s="16">
        <f>'Résidentiel AMS'!F6-'Résidentiel AME'!F6</f>
        <v>0</v>
      </c>
      <c r="G6" s="16">
        <f>'Résidentiel AMS'!G6-'Résidentiel AME'!G6</f>
        <v>0</v>
      </c>
      <c r="H6" s="16">
        <f>'Résidentiel AMS'!H6-'Résidentiel AME'!H6</f>
        <v>0</v>
      </c>
      <c r="I6" s="16">
        <f>'Résidentiel AMS'!I6-'Résidentiel AME'!I6</f>
        <v>0</v>
      </c>
      <c r="J6" s="16">
        <f>'Résidentiel AMS'!J6-'Résidentiel AME'!J6</f>
        <v>0</v>
      </c>
      <c r="K6" s="16">
        <f>'Résidentiel AMS'!K6-'Résidentiel AME'!K6</f>
        <v>0</v>
      </c>
      <c r="L6" s="16">
        <f>'Résidentiel AMS'!L6-'Résidentiel AME'!L6</f>
        <v>0</v>
      </c>
      <c r="M6" s="16">
        <f>'Résidentiel AMS'!M6-'Résidentiel AME'!M6</f>
        <v>0</v>
      </c>
      <c r="N6" s="16">
        <f>'Résidentiel AMS'!N6-'Résidentiel AME'!N6</f>
        <v>0</v>
      </c>
      <c r="O6" s="16">
        <f>'Résidentiel AMS'!O6-'Résidentiel AME'!O6</f>
        <v>0</v>
      </c>
      <c r="P6" s="16">
        <f>'Résidentiel AMS'!P6-'Résidentiel AME'!P6</f>
        <v>0</v>
      </c>
      <c r="Q6" s="16">
        <f>'Résidentiel AMS'!Q6-'Résidentiel AME'!Q6</f>
        <v>0</v>
      </c>
      <c r="R6" s="16">
        <f>'Résidentiel AMS'!R6-'Résidentiel AME'!R6</f>
        <v>0</v>
      </c>
      <c r="S6" s="16">
        <f>'Résidentiel AMS'!S6-'Résidentiel AME'!S6</f>
        <v>0</v>
      </c>
      <c r="T6" s="16">
        <f>'Résidentiel AMS'!T6-'Résidentiel AME'!T6</f>
        <v>0</v>
      </c>
      <c r="U6" s="16">
        <f>'Résidentiel AMS'!U6-'Résidentiel AME'!U6</f>
        <v>0</v>
      </c>
      <c r="V6" s="16">
        <f>'Résidentiel AMS'!V6-'Résidentiel AME'!V6</f>
        <v>-3.2693501505143274E-5</v>
      </c>
      <c r="W6" s="16">
        <f>'Résidentiel AMS'!W6-'Résidentiel AME'!W6</f>
        <v>2.4398468541114715E-4</v>
      </c>
      <c r="X6" s="16">
        <f>'Résidentiel AMS'!X6-'Résidentiel AME'!X6</f>
        <v>4.0551021699769541E-4</v>
      </c>
      <c r="Y6" s="16">
        <f>'Résidentiel AMS'!Y6-'Résidentiel AME'!Y6</f>
        <v>2.9756239654255001E-4</v>
      </c>
      <c r="Z6" s="16">
        <f>'Résidentiel AMS'!Z6-'Résidentiel AME'!Z6</f>
        <v>-3.5350195200156698E-4</v>
      </c>
      <c r="AA6" s="16">
        <f>'Résidentiel AMS'!AA6-'Résidentiel AME'!AA6</f>
        <v>-1.3764920874376196E-3</v>
      </c>
      <c r="AB6" s="16">
        <f>'Résidentiel AMS'!AB6-'Résidentiel AME'!AB6</f>
        <v>-2.8603043963583152E-3</v>
      </c>
      <c r="AC6" s="16">
        <f>'Résidentiel AMS'!AC6-'Résidentiel AME'!AC6</f>
        <v>-4.4700832396660783E-3</v>
      </c>
      <c r="AD6" s="16">
        <f>'Résidentiel AMS'!AD6-'Résidentiel AME'!AD6</f>
        <v>-6.2637821300678964E-3</v>
      </c>
      <c r="AE6" s="16">
        <f>'Résidentiel AMS'!AE6-'Résidentiel AME'!AE6</f>
        <v>-8.487076865592913E-3</v>
      </c>
      <c r="AF6" s="16">
        <f>'Résidentiel AMS'!AF6-'Résidentiel AME'!AF6</f>
        <v>-1.0998745664538678E-2</v>
      </c>
      <c r="AG6" s="16">
        <f>'Résidentiel AMS'!AG6-'Résidentiel AME'!AG6</f>
        <v>-1.3819975560886766E-2</v>
      </c>
      <c r="AH6" s="16">
        <f>'Résidentiel AMS'!AH6-'Résidentiel AME'!AH6</f>
        <v>-1.6952070483836346E-2</v>
      </c>
      <c r="AI6" s="16">
        <f>'Résidentiel AMS'!AI6-'Résidentiel AME'!AI6</f>
        <v>-2.0281040633847613E-2</v>
      </c>
      <c r="AJ6" s="16">
        <f>'Résidentiel AMS'!AJ6-'Résidentiel AME'!AJ6</f>
        <v>-2.3801087658375242E-2</v>
      </c>
      <c r="AK6" s="16">
        <f>'Résidentiel AMS'!AK6-'Résidentiel AME'!AK6</f>
        <v>-2.7530442093563201E-2</v>
      </c>
      <c r="AL6" s="16">
        <f>'Résidentiel AMS'!AL6-'Résidentiel AME'!AL6</f>
        <v>-3.139384240429155E-2</v>
      </c>
      <c r="AM6" s="16">
        <f>'Résidentiel AMS'!AM6-'Résidentiel AME'!AM6</f>
        <v>-3.5411710781350081E-2</v>
      </c>
      <c r="AN6" s="16">
        <f>'Résidentiel AMS'!AN6-'Résidentiel AME'!AN6</f>
        <v>-3.9622111087028344E-2</v>
      </c>
      <c r="AO6" s="16">
        <f>'Résidentiel AMS'!AO6-'Résidentiel AME'!AO6</f>
        <v>-4.3895440111154649E-2</v>
      </c>
      <c r="AP6" s="16">
        <f>'Résidentiel AMS'!AP6-'Résidentiel AME'!AP6</f>
        <v>-4.8213062250140659E-2</v>
      </c>
      <c r="AQ6" s="16">
        <f>'Résidentiel AMS'!AQ6-'Résidentiel AME'!AQ6</f>
        <v>-5.2539956664272081E-2</v>
      </c>
      <c r="AR6" s="16">
        <f>'Résidentiel AMS'!AR6-'Résidentiel AME'!AR6</f>
        <v>-5.6866188909803161E-2</v>
      </c>
      <c r="AS6" s="16">
        <f>'Résidentiel AMS'!AS6-'Résidentiel AME'!AS6</f>
        <v>-6.1179927439547088E-2</v>
      </c>
      <c r="AT6" s="16">
        <f>'Résidentiel AMS'!AT6-'Résidentiel AME'!AT6</f>
        <v>-6.5483299274961604E-2</v>
      </c>
      <c r="AU6" s="16">
        <f>'Résidentiel AMS'!AU6-'Résidentiel AME'!AU6</f>
        <v>-6.9759349669808068E-2</v>
      </c>
      <c r="AV6" s="16">
        <f>'Résidentiel AMS'!AV6-'Résidentiel AME'!AV6</f>
        <v>-7.3999812939390064E-2</v>
      </c>
      <c r="AW6" s="16">
        <f>'Résidentiel AMS'!AW6-'Résidentiel AME'!AW6</f>
        <v>-7.8202012404563703E-2</v>
      </c>
    </row>
    <row r="7" spans="1:50" x14ac:dyDescent="0.25">
      <c r="B7" t="s">
        <v>75</v>
      </c>
      <c r="C7" s="16">
        <f>'Résidentiel AMS'!C7-'Résidentiel AME'!C7</f>
        <v>0</v>
      </c>
      <c r="D7" s="16">
        <f>'Résidentiel AMS'!D7-'Résidentiel AME'!D7</f>
        <v>0</v>
      </c>
      <c r="E7" s="16">
        <f>'Résidentiel AMS'!E7-'Résidentiel AME'!E7</f>
        <v>0</v>
      </c>
      <c r="F7" s="16">
        <f>'Résidentiel AMS'!F7-'Résidentiel AME'!F7</f>
        <v>0</v>
      </c>
      <c r="G7" s="16">
        <f>'Résidentiel AMS'!G7-'Résidentiel AME'!G7</f>
        <v>0</v>
      </c>
      <c r="H7" s="16">
        <f>'Résidentiel AMS'!H7-'Résidentiel AME'!H7</f>
        <v>0</v>
      </c>
      <c r="I7" s="16">
        <f>'Résidentiel AMS'!I7-'Résidentiel AME'!I7</f>
        <v>0</v>
      </c>
      <c r="J7" s="16">
        <f>'Résidentiel AMS'!J7-'Résidentiel AME'!J7</f>
        <v>0</v>
      </c>
      <c r="K7" s="16">
        <f>'Résidentiel AMS'!K7-'Résidentiel AME'!K7</f>
        <v>0</v>
      </c>
      <c r="L7" s="16">
        <f>'Résidentiel AMS'!L7-'Résidentiel AME'!L7</f>
        <v>0</v>
      </c>
      <c r="M7" s="16">
        <f>'Résidentiel AMS'!M7-'Résidentiel AME'!M7</f>
        <v>0</v>
      </c>
      <c r="N7" s="16">
        <f>'Résidentiel AMS'!N7-'Résidentiel AME'!N7</f>
        <v>0</v>
      </c>
      <c r="O7" s="16">
        <f>'Résidentiel AMS'!O7-'Résidentiel AME'!O7</f>
        <v>0</v>
      </c>
      <c r="P7" s="16">
        <f>'Résidentiel AMS'!P7-'Résidentiel AME'!P7</f>
        <v>0</v>
      </c>
      <c r="Q7" s="16">
        <f>'Résidentiel AMS'!Q7-'Résidentiel AME'!Q7</f>
        <v>0</v>
      </c>
      <c r="R7" s="16">
        <f>'Résidentiel AMS'!R7-'Résidentiel AME'!R7</f>
        <v>0</v>
      </c>
      <c r="S7" s="16">
        <f>'Résidentiel AMS'!S7-'Résidentiel AME'!S7</f>
        <v>0</v>
      </c>
      <c r="T7" s="16">
        <f>'Résidentiel AMS'!T7-'Résidentiel AME'!T7</f>
        <v>0</v>
      </c>
      <c r="U7" s="16">
        <f>'Résidentiel AMS'!U7-'Résidentiel AME'!U7</f>
        <v>0</v>
      </c>
      <c r="V7" s="16">
        <f>'Résidentiel AMS'!V7-'Résidentiel AME'!V7</f>
        <v>-1.0054287667649042E-5</v>
      </c>
      <c r="W7" s="16">
        <f>'Résidentiel AMS'!W7-'Résidentiel AME'!W7</f>
        <v>-9.6232130258816495E-4</v>
      </c>
      <c r="X7" s="16">
        <f>'Résidentiel AMS'!X7-'Résidentiel AME'!X7</f>
        <v>-3.5485811175984261E-3</v>
      </c>
      <c r="Y7" s="16">
        <f>'Résidentiel AMS'!Y7-'Résidentiel AME'!Y7</f>
        <v>-8.4977602791256879E-3</v>
      </c>
      <c r="Z7" s="16">
        <f>'Résidentiel AMS'!Z7-'Résidentiel AME'!Z7</f>
        <v>-1.4758268105349415E-2</v>
      </c>
      <c r="AA7" s="16">
        <f>'Résidentiel AMS'!AA7-'Résidentiel AME'!AA7</f>
        <v>-2.147570485366429E-2</v>
      </c>
      <c r="AB7" s="16">
        <f>'Résidentiel AMS'!AB7-'Résidentiel AME'!AB7</f>
        <v>-2.8084998949449602E-2</v>
      </c>
      <c r="AC7" s="16">
        <f>'Résidentiel AMS'!AC7-'Résidentiel AME'!AC7</f>
        <v>-3.4396675278593969E-2</v>
      </c>
      <c r="AD7" s="16">
        <f>'Résidentiel AMS'!AD7-'Résidentiel AME'!AD7</f>
        <v>-4.0530212836096313E-2</v>
      </c>
      <c r="AE7" s="16">
        <f>'Résidentiel AMS'!AE7-'Résidentiel AME'!AE7</f>
        <v>-4.6357259356396396E-2</v>
      </c>
      <c r="AF7" s="16">
        <f>'Résidentiel AMS'!AF7-'Résidentiel AME'!AF7</f>
        <v>-5.178457365311992E-2</v>
      </c>
      <c r="AG7" s="16">
        <f>'Résidentiel AMS'!AG7-'Résidentiel AME'!AG7</f>
        <v>-5.6887926897072366E-2</v>
      </c>
      <c r="AH7" s="16">
        <f>'Résidentiel AMS'!AH7-'Résidentiel AME'!AH7</f>
        <v>-6.1653788079325145E-2</v>
      </c>
      <c r="AI7" s="16">
        <f>'Résidentiel AMS'!AI7-'Résidentiel AME'!AI7</f>
        <v>-6.6018974000931929E-2</v>
      </c>
      <c r="AJ7" s="16">
        <f>'Résidentiel AMS'!AJ7-'Résidentiel AME'!AJ7</f>
        <v>-7.0033057654916325E-2</v>
      </c>
      <c r="AK7" s="16">
        <f>'Résidentiel AMS'!AK7-'Résidentiel AME'!AK7</f>
        <v>-7.3717393576059775E-2</v>
      </c>
      <c r="AL7" s="16">
        <f>'Résidentiel AMS'!AL7-'Résidentiel AME'!AL7</f>
        <v>-7.7072802083099801E-2</v>
      </c>
      <c r="AM7" s="16">
        <f>'Résidentiel AMS'!AM7-'Résidentiel AME'!AM7</f>
        <v>-8.0262225442058688E-2</v>
      </c>
      <c r="AN7" s="16">
        <f>'Résidentiel AMS'!AN7-'Résidentiel AME'!AN7</f>
        <v>-8.3171992405932205E-2</v>
      </c>
      <c r="AO7" s="16">
        <f>'Résidentiel AMS'!AO7-'Résidentiel AME'!AO7</f>
        <v>-8.5719487536515621E-2</v>
      </c>
      <c r="AP7" s="16">
        <f>'Résidentiel AMS'!AP7-'Résidentiel AME'!AP7</f>
        <v>-8.7884746642880818E-2</v>
      </c>
      <c r="AQ7" s="16">
        <f>'Résidentiel AMS'!AQ7-'Résidentiel AME'!AQ7</f>
        <v>-8.9657798096026725E-2</v>
      </c>
      <c r="AR7" s="16">
        <f>'Résidentiel AMS'!AR7-'Résidentiel AME'!AR7</f>
        <v>-9.1052155184985217E-2</v>
      </c>
      <c r="AS7" s="16">
        <f>'Résidentiel AMS'!AS7-'Résidentiel AME'!AS7</f>
        <v>-9.2094254557030353E-2</v>
      </c>
      <c r="AT7" s="16">
        <f>'Résidentiel AMS'!AT7-'Résidentiel AME'!AT7</f>
        <v>-9.2840657961685835E-2</v>
      </c>
      <c r="AU7" s="16">
        <f>'Résidentiel AMS'!AU7-'Résidentiel AME'!AU7</f>
        <v>-9.3315678644648403E-2</v>
      </c>
      <c r="AV7" s="16">
        <f>'Résidentiel AMS'!AV7-'Résidentiel AME'!AV7</f>
        <v>-9.3544227943941433E-2</v>
      </c>
      <c r="AW7" s="16">
        <f>'Résidentiel AMS'!AW7-'Résidentiel AME'!AW7</f>
        <v>-9.3776925733355221E-2</v>
      </c>
    </row>
    <row r="8" spans="1:50" x14ac:dyDescent="0.25">
      <c r="B8" t="s">
        <v>76</v>
      </c>
      <c r="C8" s="16">
        <f>'Résidentiel AMS'!C8-'Résidentiel AME'!C8</f>
        <v>0</v>
      </c>
      <c r="D8" s="16">
        <f>'Résidentiel AMS'!D8-'Résidentiel AME'!D8</f>
        <v>0</v>
      </c>
      <c r="E8" s="16">
        <f>'Résidentiel AMS'!E8-'Résidentiel AME'!E8</f>
        <v>0</v>
      </c>
      <c r="F8" s="16">
        <f>'Résidentiel AMS'!F8-'Résidentiel AME'!F8</f>
        <v>0</v>
      </c>
      <c r="G8" s="16">
        <f>'Résidentiel AMS'!G8-'Résidentiel AME'!G8</f>
        <v>0</v>
      </c>
      <c r="H8" s="16">
        <f>'Résidentiel AMS'!H8-'Résidentiel AME'!H8</f>
        <v>0</v>
      </c>
      <c r="I8" s="16">
        <f>'Résidentiel AMS'!I8-'Résidentiel AME'!I8</f>
        <v>0</v>
      </c>
      <c r="J8" s="16">
        <f>'Résidentiel AMS'!J8-'Résidentiel AME'!J8</f>
        <v>0</v>
      </c>
      <c r="K8" s="16">
        <f>'Résidentiel AMS'!K8-'Résidentiel AME'!K8</f>
        <v>0</v>
      </c>
      <c r="L8" s="16">
        <f>'Résidentiel AMS'!L8-'Résidentiel AME'!L8</f>
        <v>0</v>
      </c>
      <c r="M8" s="16">
        <f>'Résidentiel AMS'!M8-'Résidentiel AME'!M8</f>
        <v>0</v>
      </c>
      <c r="N8" s="16">
        <f>'Résidentiel AMS'!N8-'Résidentiel AME'!N8</f>
        <v>0</v>
      </c>
      <c r="O8" s="16">
        <f>'Résidentiel AMS'!O8-'Résidentiel AME'!O8</f>
        <v>0</v>
      </c>
      <c r="P8" s="16">
        <f>'Résidentiel AMS'!P8-'Résidentiel AME'!P8</f>
        <v>0</v>
      </c>
      <c r="Q8" s="16">
        <f>'Résidentiel AMS'!Q8-'Résidentiel AME'!Q8</f>
        <v>0</v>
      </c>
      <c r="R8" s="16">
        <f>'Résidentiel AMS'!R8-'Résidentiel AME'!R8</f>
        <v>0</v>
      </c>
      <c r="S8" s="16">
        <f>'Résidentiel AMS'!S8-'Résidentiel AME'!S8</f>
        <v>0</v>
      </c>
      <c r="T8" s="16">
        <f>'Résidentiel AMS'!T8-'Résidentiel AME'!T8</f>
        <v>0</v>
      </c>
      <c r="U8" s="16">
        <f>'Résidentiel AMS'!U8-'Résidentiel AME'!U8</f>
        <v>0</v>
      </c>
      <c r="V8" s="16">
        <f>'Résidentiel AMS'!V8-'Résidentiel AME'!V8</f>
        <v>4.267145657863014E-5</v>
      </c>
      <c r="W8" s="16">
        <f>'Résidentiel AMS'!W8-'Résidentiel AME'!W8</f>
        <v>-5.4591663276082336E-4</v>
      </c>
      <c r="X8" s="16">
        <f>'Résidentiel AMS'!X8-'Résidentiel AME'!X8</f>
        <v>-2.1688503984435004E-3</v>
      </c>
      <c r="Y8" s="16">
        <f>'Résidentiel AMS'!Y8-'Résidentiel AME'!Y8</f>
        <v>-5.1162753549739148E-3</v>
      </c>
      <c r="Z8" s="16">
        <f>'Résidentiel AMS'!Z8-'Résidentiel AME'!Z8</f>
        <v>-8.6800633930826099E-3</v>
      </c>
      <c r="AA8" s="16">
        <f>'Résidentiel AMS'!AA8-'Résidentiel AME'!AA8</f>
        <v>-1.2124013675411993E-2</v>
      </c>
      <c r="AB8" s="16">
        <f>'Résidentiel AMS'!AB8-'Résidentiel AME'!AB8</f>
        <v>-1.5237747807248042E-2</v>
      </c>
      <c r="AC8" s="16">
        <f>'Résidentiel AMS'!AC8-'Résidentiel AME'!AC8</f>
        <v>-1.8226451542580666E-2</v>
      </c>
      <c r="AD8" s="16">
        <f>'Résidentiel AMS'!AD8-'Résidentiel AME'!AD8</f>
        <v>-2.1230411055153955E-2</v>
      </c>
      <c r="AE8" s="16">
        <f>'Résidentiel AMS'!AE8-'Résidentiel AME'!AE8</f>
        <v>-2.3979567309864447E-2</v>
      </c>
      <c r="AF8" s="16">
        <f>'Résidentiel AMS'!AF8-'Résidentiel AME'!AF8</f>
        <v>-2.6386045044927864E-2</v>
      </c>
      <c r="AG8" s="16">
        <f>'Résidentiel AMS'!AG8-'Résidentiel AME'!AG8</f>
        <v>-2.8476474074816849E-2</v>
      </c>
      <c r="AH8" s="16">
        <f>'Résidentiel AMS'!AH8-'Résidentiel AME'!AH8</f>
        <v>-3.0266432676238075E-2</v>
      </c>
      <c r="AI8" s="16">
        <f>'Résidentiel AMS'!AI8-'Résidentiel AME'!AI8</f>
        <v>-3.1745486514866431E-2</v>
      </c>
      <c r="AJ8" s="16">
        <f>'Résidentiel AMS'!AJ8-'Résidentiel AME'!AJ8</f>
        <v>-3.2947806882934194E-2</v>
      </c>
      <c r="AK8" s="16">
        <f>'Résidentiel AMS'!AK8-'Résidentiel AME'!AK8</f>
        <v>-3.3899032698469667E-2</v>
      </c>
      <c r="AL8" s="16">
        <f>'Résidentiel AMS'!AL8-'Résidentiel AME'!AL8</f>
        <v>-3.4646053823677442E-2</v>
      </c>
      <c r="AM8" s="16">
        <f>'Résidentiel AMS'!AM8-'Résidentiel AME'!AM8</f>
        <v>-3.5350508233580505E-2</v>
      </c>
      <c r="AN8" s="16">
        <f>'Résidentiel AMS'!AN8-'Résidentiel AME'!AN8</f>
        <v>-3.60216020515262E-2</v>
      </c>
      <c r="AO8" s="16">
        <f>'Résidentiel AMS'!AO8-'Résidentiel AME'!AO8</f>
        <v>-3.6547149386285518E-2</v>
      </c>
      <c r="AP8" s="16">
        <f>'Résidentiel AMS'!AP8-'Résidentiel AME'!AP8</f>
        <v>-3.6910167898759734E-2</v>
      </c>
      <c r="AQ8" s="16">
        <f>'Résidentiel AMS'!AQ8-'Résidentiel AME'!AQ8</f>
        <v>-3.7110454521882899E-2</v>
      </c>
      <c r="AR8" s="16">
        <f>'Résidentiel AMS'!AR8-'Résidentiel AME'!AR8</f>
        <v>-3.7158492894346182E-2</v>
      </c>
      <c r="AS8" s="16">
        <f>'Résidentiel AMS'!AS8-'Résidentiel AME'!AS8</f>
        <v>-3.7085533194701238E-2</v>
      </c>
      <c r="AT8" s="16">
        <f>'Résidentiel AMS'!AT8-'Résidentiel AME'!AT8</f>
        <v>-3.6960065325192235E-2</v>
      </c>
      <c r="AU8" s="16">
        <f>'Résidentiel AMS'!AU8-'Résidentiel AME'!AU8</f>
        <v>-3.6802081584785436E-2</v>
      </c>
      <c r="AV8" s="16">
        <f>'Résidentiel AMS'!AV8-'Résidentiel AME'!AV8</f>
        <v>-3.6615244378728568E-2</v>
      </c>
      <c r="AW8" s="16">
        <f>'Résidentiel AMS'!AW8-'Résidentiel AME'!AW8</f>
        <v>-3.6399108622806813E-2</v>
      </c>
    </row>
    <row r="9" spans="1:50" x14ac:dyDescent="0.25">
      <c r="B9" t="s">
        <v>77</v>
      </c>
      <c r="C9" s="16">
        <f>'Résidentiel AMS'!C9-'Résidentiel AME'!C9</f>
        <v>0</v>
      </c>
      <c r="D9" s="16">
        <f>'Résidentiel AMS'!D9-'Résidentiel AME'!D9</f>
        <v>0</v>
      </c>
      <c r="E9" s="16">
        <f>'Résidentiel AMS'!E9-'Résidentiel AME'!E9</f>
        <v>0</v>
      </c>
      <c r="F9" s="16">
        <f>'Résidentiel AMS'!F9-'Résidentiel AME'!F9</f>
        <v>0</v>
      </c>
      <c r="G9" s="16">
        <f>'Résidentiel AMS'!G9-'Résidentiel AME'!G9</f>
        <v>0</v>
      </c>
      <c r="H9" s="16">
        <f>'Résidentiel AMS'!H9-'Résidentiel AME'!H9</f>
        <v>0</v>
      </c>
      <c r="I9" s="16">
        <f>'Résidentiel AMS'!I9-'Résidentiel AME'!I9</f>
        <v>0</v>
      </c>
      <c r="J9" s="16">
        <f>'Résidentiel AMS'!J9-'Résidentiel AME'!J9</f>
        <v>0</v>
      </c>
      <c r="K9" s="16">
        <f>'Résidentiel AMS'!K9-'Résidentiel AME'!K9</f>
        <v>0</v>
      </c>
      <c r="L9" s="16">
        <f>'Résidentiel AMS'!L9-'Résidentiel AME'!L9</f>
        <v>0</v>
      </c>
      <c r="M9" s="16">
        <f>'Résidentiel AMS'!M9-'Résidentiel AME'!M9</f>
        <v>0</v>
      </c>
      <c r="N9" s="16">
        <f>'Résidentiel AMS'!N9-'Résidentiel AME'!N9</f>
        <v>0</v>
      </c>
      <c r="O9" s="16">
        <f>'Résidentiel AMS'!O9-'Résidentiel AME'!O9</f>
        <v>0</v>
      </c>
      <c r="P9" s="16">
        <f>'Résidentiel AMS'!P9-'Résidentiel AME'!P9</f>
        <v>0</v>
      </c>
      <c r="Q9" s="16">
        <f>'Résidentiel AMS'!Q9-'Résidentiel AME'!Q9</f>
        <v>0</v>
      </c>
      <c r="R9" s="16">
        <f>'Résidentiel AMS'!R9-'Résidentiel AME'!R9</f>
        <v>0</v>
      </c>
      <c r="S9" s="16">
        <f>'Résidentiel AMS'!S9-'Résidentiel AME'!S9</f>
        <v>0</v>
      </c>
      <c r="T9" s="16">
        <f>'Résidentiel AMS'!T9-'Résidentiel AME'!T9</f>
        <v>0</v>
      </c>
      <c r="U9" s="16">
        <f>'Résidentiel AMS'!U9-'Résidentiel AME'!U9</f>
        <v>0</v>
      </c>
      <c r="V9" s="16">
        <f>'Résidentiel AMS'!V9-'Résidentiel AME'!V9</f>
        <v>2.5014149211827208E-5</v>
      </c>
      <c r="W9" s="16">
        <f>'Résidentiel AMS'!W9-'Résidentiel AME'!W9</f>
        <v>-2.6387030625547869E-4</v>
      </c>
      <c r="X9" s="16">
        <f>'Résidentiel AMS'!X9-'Résidentiel AME'!X9</f>
        <v>-1.0956328309170704E-3</v>
      </c>
      <c r="Y9" s="16">
        <f>'Résidentiel AMS'!Y9-'Résidentiel AME'!Y9</f>
        <v>-2.6378818487739347E-3</v>
      </c>
      <c r="Z9" s="16">
        <f>'Résidentiel AMS'!Z9-'Résidentiel AME'!Z9</f>
        <v>-4.4258696330069652E-3</v>
      </c>
      <c r="AA9" s="16">
        <f>'Résidentiel AMS'!AA9-'Résidentiel AME'!AA9</f>
        <v>-6.1219127531611517E-3</v>
      </c>
      <c r="AB9" s="16">
        <f>'Résidentiel AMS'!AB9-'Résidentiel AME'!AB9</f>
        <v>-7.6485584217226427E-3</v>
      </c>
      <c r="AC9" s="16">
        <f>'Résidentiel AMS'!AC9-'Résidentiel AME'!AC9</f>
        <v>-9.1384861300513182E-3</v>
      </c>
      <c r="AD9" s="16">
        <f>'Résidentiel AMS'!AD9-'Résidentiel AME'!AD9</f>
        <v>-1.0677764846577613E-2</v>
      </c>
      <c r="AE9" s="16">
        <f>'Résidentiel AMS'!AE9-'Résidentiel AME'!AE9</f>
        <v>-1.2111935674841347E-2</v>
      </c>
      <c r="AF9" s="16">
        <f>'Résidentiel AMS'!AF9-'Résidentiel AME'!AF9</f>
        <v>-1.3369118354275442E-2</v>
      </c>
      <c r="AG9" s="16">
        <f>'Résidentiel AMS'!AG9-'Résidentiel AME'!AG9</f>
        <v>-1.4459923922718818E-2</v>
      </c>
      <c r="AH9" s="16">
        <f>'Résidentiel AMS'!AH9-'Résidentiel AME'!AH9</f>
        <v>-1.5393712708465401E-2</v>
      </c>
      <c r="AI9" s="16">
        <f>'Résidentiel AMS'!AI9-'Résidentiel AME'!AI9</f>
        <v>-1.617286983831747E-2</v>
      </c>
      <c r="AJ9" s="16">
        <f>'Résidentiel AMS'!AJ9-'Résidentiel AME'!AJ9</f>
        <v>-1.6810790052312695E-2</v>
      </c>
      <c r="AK9" s="16">
        <f>'Résidentiel AMS'!AK9-'Résidentiel AME'!AK9</f>
        <v>-1.7315142374243982E-2</v>
      </c>
      <c r="AL9" s="16">
        <f>'Résidentiel AMS'!AL9-'Résidentiel AME'!AL9</f>
        <v>-1.7714139636444172E-2</v>
      </c>
      <c r="AM9" s="16">
        <f>'Résidentiel AMS'!AM9-'Résidentiel AME'!AM9</f>
        <v>-1.8098245856443221E-2</v>
      </c>
      <c r="AN9" s="16">
        <f>'Résidentiel AMS'!AN9-'Résidentiel AME'!AN9</f>
        <v>-1.8465620598142156E-2</v>
      </c>
      <c r="AO9" s="16">
        <f>'Résidentiel AMS'!AO9-'Résidentiel AME'!AO9</f>
        <v>-1.87570624218239E-2</v>
      </c>
      <c r="AP9" s="16">
        <f>'Résidentiel AMS'!AP9-'Résidentiel AME'!AP9</f>
        <v>-1.8960267354633423E-2</v>
      </c>
      <c r="AQ9" s="16">
        <f>'Résidentiel AMS'!AQ9-'Résidentiel AME'!AQ9</f>
        <v>-1.9073580839323607E-2</v>
      </c>
      <c r="AR9" s="16">
        <f>'Résidentiel AMS'!AR9-'Résidentiel AME'!AR9</f>
        <v>-1.9101246438289084E-2</v>
      </c>
      <c r="AS9" s="16">
        <f>'Résidentiel AMS'!AS9-'Résidentiel AME'!AS9</f>
        <v>-1.9060506479230424E-2</v>
      </c>
      <c r="AT9" s="16">
        <f>'Résidentiel AMS'!AT9-'Résidentiel AME'!AT9</f>
        <v>-1.8991565459528591E-2</v>
      </c>
      <c r="AU9" s="16">
        <f>'Résidentiel AMS'!AU9-'Résidentiel AME'!AU9</f>
        <v>-1.8906206802374748E-2</v>
      </c>
      <c r="AV9" s="16">
        <f>'Résidentiel AMS'!AV9-'Résidentiel AME'!AV9</f>
        <v>-1.880627057384926E-2</v>
      </c>
      <c r="AW9" s="16">
        <f>'Résidentiel AMS'!AW9-'Résidentiel AME'!AW9</f>
        <v>-1.8690626579529836E-2</v>
      </c>
    </row>
    <row r="10" spans="1:50" x14ac:dyDescent="0.25">
      <c r="B10" t="s">
        <v>78</v>
      </c>
      <c r="C10" s="16">
        <f>'Résidentiel AMS'!C10-'Résidentiel AME'!C10</f>
        <v>0</v>
      </c>
      <c r="D10" s="16">
        <f>'Résidentiel AMS'!D10-'Résidentiel AME'!D10</f>
        <v>0</v>
      </c>
      <c r="E10" s="16">
        <f>'Résidentiel AMS'!E10-'Résidentiel AME'!E10</f>
        <v>0</v>
      </c>
      <c r="F10" s="16">
        <f>'Résidentiel AMS'!F10-'Résidentiel AME'!F10</f>
        <v>0</v>
      </c>
      <c r="G10" s="16">
        <f>'Résidentiel AMS'!G10-'Résidentiel AME'!G10</f>
        <v>0</v>
      </c>
      <c r="H10" s="16">
        <f>'Résidentiel AMS'!H10-'Résidentiel AME'!H10</f>
        <v>0</v>
      </c>
      <c r="I10" s="16">
        <f>'Résidentiel AMS'!I10-'Résidentiel AME'!I10</f>
        <v>0</v>
      </c>
      <c r="J10" s="16">
        <f>'Résidentiel AMS'!J10-'Résidentiel AME'!J10</f>
        <v>0</v>
      </c>
      <c r="K10" s="16">
        <f>'Résidentiel AMS'!K10-'Résidentiel AME'!K10</f>
        <v>0</v>
      </c>
      <c r="L10" s="16">
        <f>'Résidentiel AMS'!L10-'Résidentiel AME'!L10</f>
        <v>0</v>
      </c>
      <c r="M10" s="16">
        <f>'Résidentiel AMS'!M10-'Résidentiel AME'!M10</f>
        <v>0</v>
      </c>
      <c r="N10" s="16">
        <f>'Résidentiel AMS'!N10-'Résidentiel AME'!N10</f>
        <v>0</v>
      </c>
      <c r="O10" s="16">
        <f>'Résidentiel AMS'!O10-'Résidentiel AME'!O10</f>
        <v>0</v>
      </c>
      <c r="P10" s="16">
        <f>'Résidentiel AMS'!P10-'Résidentiel AME'!P10</f>
        <v>0</v>
      </c>
      <c r="Q10" s="16">
        <f>'Résidentiel AMS'!Q10-'Résidentiel AME'!Q10</f>
        <v>0</v>
      </c>
      <c r="R10" s="16">
        <f>'Résidentiel AMS'!R10-'Résidentiel AME'!R10</f>
        <v>0</v>
      </c>
      <c r="S10" s="16">
        <f>'Résidentiel AMS'!S10-'Résidentiel AME'!S10</f>
        <v>0</v>
      </c>
      <c r="T10" s="16">
        <f>'Résidentiel AMS'!T10-'Résidentiel AME'!T10</f>
        <v>0</v>
      </c>
      <c r="U10" s="16">
        <f>'Résidentiel AMS'!U10-'Résidentiel AME'!U10</f>
        <v>0</v>
      </c>
      <c r="V10" s="16">
        <f>'Résidentiel AMS'!V10-'Résidentiel AME'!V10</f>
        <v>1.0824468178655122E-5</v>
      </c>
      <c r="W10" s="16">
        <f>'Résidentiel AMS'!W10-'Résidentiel AME'!W10</f>
        <v>-6.3805168300082316E-5</v>
      </c>
      <c r="X10" s="16">
        <f>'Résidentiel AMS'!X10-'Résidentiel AME'!X10</f>
        <v>-2.6270966457240391E-4</v>
      </c>
      <c r="Y10" s="16">
        <f>'Résidentiel AMS'!Y10-'Résidentiel AME'!Y10</f>
        <v>-6.3035545940091572E-4</v>
      </c>
      <c r="Z10" s="16">
        <f>'Résidentiel AMS'!Z10-'Résidentiel AME'!Z10</f>
        <v>-1.0230703703590638E-3</v>
      </c>
      <c r="AA10" s="16">
        <f>'Résidentiel AMS'!AA10-'Résidentiel AME'!AA10</f>
        <v>-1.3758711057820332E-3</v>
      </c>
      <c r="AB10" s="16">
        <f>'Résidentiel AMS'!AB10-'Résidentiel AME'!AB10</f>
        <v>-1.6700380161133489E-3</v>
      </c>
      <c r="AC10" s="16">
        <f>'Résidentiel AMS'!AC10-'Résidentiel AME'!AC10</f>
        <v>-1.946419997820404E-3</v>
      </c>
      <c r="AD10" s="16">
        <f>'Résidentiel AMS'!AD10-'Résidentiel AME'!AD10</f>
        <v>-2.2212565264441188E-3</v>
      </c>
      <c r="AE10" s="16">
        <f>'Résidentiel AMS'!AE10-'Résidentiel AME'!AE10</f>
        <v>-2.4522723530583813E-3</v>
      </c>
      <c r="AF10" s="16">
        <f>'Résidentiel AMS'!AF10-'Résidentiel AME'!AF10</f>
        <v>-2.6289257045746528E-3</v>
      </c>
      <c r="AG10" s="16">
        <f>'Résidentiel AMS'!AG10-'Résidentiel AME'!AG10</f>
        <v>-2.7572260456640157E-3</v>
      </c>
      <c r="AH10" s="16">
        <f>'Résidentiel AMS'!AH10-'Résidentiel AME'!AH10</f>
        <v>-2.8437331343832053E-3</v>
      </c>
      <c r="AI10" s="16">
        <f>'Résidentiel AMS'!AI10-'Résidentiel AME'!AI10</f>
        <v>-2.8932322634108434E-3</v>
      </c>
      <c r="AJ10" s="16">
        <f>'Résidentiel AMS'!AJ10-'Résidentiel AME'!AJ10</f>
        <v>-2.9108913026302599E-3</v>
      </c>
      <c r="AK10" s="16">
        <f>'Résidentiel AMS'!AK10-'Résidentiel AME'!AK10</f>
        <v>-2.9004810206700558E-3</v>
      </c>
      <c r="AL10" s="16">
        <f>'Résidentiel AMS'!AL10-'Résidentiel AME'!AL10</f>
        <v>-2.8708744400887483E-3</v>
      </c>
      <c r="AM10" s="16">
        <f>'Résidentiel AMS'!AM10-'Résidentiel AME'!AM10</f>
        <v>-2.842039418570471E-3</v>
      </c>
      <c r="AN10" s="16">
        <f>'Résidentiel AMS'!AN10-'Résidentiel AME'!AN10</f>
        <v>-2.8114172937326225E-3</v>
      </c>
      <c r="AO10" s="16">
        <f>'Résidentiel AMS'!AO10-'Résidentiel AME'!AO10</f>
        <v>-2.7670631690268942E-3</v>
      </c>
      <c r="AP10" s="16">
        <f>'Résidentiel AMS'!AP10-'Résidentiel AME'!AP10</f>
        <v>-2.707476298425316E-3</v>
      </c>
      <c r="AQ10" s="16">
        <f>'Résidentiel AMS'!AQ10-'Résidentiel AME'!AQ10</f>
        <v>-2.633752762317248E-3</v>
      </c>
      <c r="AR10" s="16">
        <f>'Résidentiel AMS'!AR10-'Résidentiel AME'!AR10</f>
        <v>-2.5481173401932949E-3</v>
      </c>
      <c r="AS10" s="16">
        <f>'Résidentiel AMS'!AS10-'Résidentiel AME'!AS10</f>
        <v>-2.4550732499512939E-3</v>
      </c>
      <c r="AT10" s="16">
        <f>'Résidentiel AMS'!AT10-'Résidentiel AME'!AT10</f>
        <v>-2.3626284204782745E-3</v>
      </c>
      <c r="AU10" s="16">
        <f>'Résidentiel AMS'!AU10-'Résidentiel AME'!AU10</f>
        <v>-2.2727731269860398E-3</v>
      </c>
      <c r="AV10" s="16">
        <f>'Résidentiel AMS'!AV10-'Résidentiel AME'!AV10</f>
        <v>-2.1856530678973645E-3</v>
      </c>
      <c r="AW10" s="16">
        <f>'Résidentiel AMS'!AW10-'Résidentiel AME'!AW10</f>
        <v>-2.1008584408498112E-3</v>
      </c>
    </row>
    <row r="11" spans="1:50" x14ac:dyDescent="0.25">
      <c r="B11" t="s">
        <v>79</v>
      </c>
      <c r="C11" s="16">
        <f>'Résidentiel AMS'!C11-'Résidentiel AME'!C11</f>
        <v>0</v>
      </c>
      <c r="D11" s="16">
        <f>'Résidentiel AMS'!D11-'Résidentiel AME'!D11</f>
        <v>0</v>
      </c>
      <c r="E11" s="16">
        <f>'Résidentiel AMS'!E11-'Résidentiel AME'!E11</f>
        <v>0</v>
      </c>
      <c r="F11" s="16">
        <f>'Résidentiel AMS'!F11-'Résidentiel AME'!F11</f>
        <v>0</v>
      </c>
      <c r="G11" s="16">
        <f>'Résidentiel AMS'!G11-'Résidentiel AME'!G11</f>
        <v>0</v>
      </c>
      <c r="H11" s="16">
        <f>'Résidentiel AMS'!H11-'Résidentiel AME'!H11</f>
        <v>0</v>
      </c>
      <c r="I11" s="16">
        <f>'Résidentiel AMS'!I11-'Résidentiel AME'!I11</f>
        <v>0</v>
      </c>
      <c r="J11" s="16">
        <f>'Résidentiel AMS'!J11-'Résidentiel AME'!J11</f>
        <v>0</v>
      </c>
      <c r="K11" s="16">
        <f>'Résidentiel AMS'!K11-'Résidentiel AME'!K11</f>
        <v>0</v>
      </c>
      <c r="L11" s="16">
        <f>'Résidentiel AMS'!L11-'Résidentiel AME'!L11</f>
        <v>0</v>
      </c>
      <c r="M11" s="16">
        <f>'Résidentiel AMS'!M11-'Résidentiel AME'!M11</f>
        <v>0</v>
      </c>
      <c r="N11" s="16">
        <f>'Résidentiel AMS'!N11-'Résidentiel AME'!N11</f>
        <v>0</v>
      </c>
      <c r="O11" s="16">
        <f>'Résidentiel AMS'!O11-'Résidentiel AME'!O11</f>
        <v>0</v>
      </c>
      <c r="P11" s="16">
        <f>'Résidentiel AMS'!P11-'Résidentiel AME'!P11</f>
        <v>0</v>
      </c>
      <c r="Q11" s="16">
        <f>'Résidentiel AMS'!Q11-'Résidentiel AME'!Q11</f>
        <v>0</v>
      </c>
      <c r="R11" s="16">
        <f>'Résidentiel AMS'!R11-'Résidentiel AME'!R11</f>
        <v>0</v>
      </c>
      <c r="S11" s="16">
        <f>'Résidentiel AMS'!S11-'Résidentiel AME'!S11</f>
        <v>0</v>
      </c>
      <c r="T11" s="16">
        <f>'Résidentiel AMS'!T11-'Résidentiel AME'!T11</f>
        <v>0</v>
      </c>
      <c r="U11" s="16">
        <f>'Résidentiel AMS'!U11-'Résidentiel AME'!U11</f>
        <v>0</v>
      </c>
      <c r="V11" s="16">
        <f>'Résidentiel AMS'!V11-'Résidentiel AME'!V11</f>
        <v>-3.5762330190841629E-5</v>
      </c>
      <c r="W11" s="16">
        <f>'Résidentiel AMS'!W11-'Résidentiel AME'!W11</f>
        <v>1.5919286657486431E-3</v>
      </c>
      <c r="X11" s="16">
        <f>'Résidentiel AMS'!X11-'Résidentiel AME'!X11</f>
        <v>6.6702637293931666E-3</v>
      </c>
      <c r="Y11" s="16">
        <f>'Résidentiel AMS'!Y11-'Résidentiel AME'!Y11</f>
        <v>1.6584710681620901E-2</v>
      </c>
      <c r="Z11" s="16">
        <f>'Résidentiel AMS'!Z11-'Résidentiel AME'!Z11</f>
        <v>2.9240773541765824E-2</v>
      </c>
      <c r="AA11" s="16">
        <f>'Résidentiel AMS'!AA11-'Résidentiel AME'!AA11</f>
        <v>4.2473994472027793E-2</v>
      </c>
      <c r="AB11" s="16">
        <f>'Résidentiel AMS'!AB11-'Résidentiel AME'!AB11</f>
        <v>5.5501647667470538E-2</v>
      </c>
      <c r="AC11" s="16">
        <f>'Résidentiel AMS'!AC11-'Résidentiel AME'!AC11</f>
        <v>6.817811593226869E-2</v>
      </c>
      <c r="AD11" s="16">
        <f>'Résidentiel AMS'!AD11-'Résidentiel AME'!AD11</f>
        <v>8.0923427227954314E-2</v>
      </c>
      <c r="AE11" s="16">
        <f>'Résidentiel AMS'!AE11-'Résidentiel AME'!AE11</f>
        <v>9.3388111615068076E-2</v>
      </c>
      <c r="AF11" s="16">
        <f>'Résidentiel AMS'!AF11-'Résidentiel AME'!AF11</f>
        <v>0.10516740853652476</v>
      </c>
      <c r="AG11" s="16">
        <f>'Résidentiel AMS'!AG11-'Résidentiel AME'!AG11</f>
        <v>0.11640152679302979</v>
      </c>
      <c r="AH11" s="16">
        <f>'Résidentiel AMS'!AH11-'Résidentiel AME'!AH11</f>
        <v>0.12710973701409151</v>
      </c>
      <c r="AI11" s="16">
        <f>'Résidentiel AMS'!AI11-'Résidentiel AME'!AI11</f>
        <v>0.1371116031231174</v>
      </c>
      <c r="AJ11" s="16">
        <f>'Résidentiel AMS'!AJ11-'Résidentiel AME'!AJ11</f>
        <v>0.1465036334641335</v>
      </c>
      <c r="AK11" s="16">
        <f>'Résidentiel AMS'!AK11-'Résidentiel AME'!AK11</f>
        <v>0.15536249184669526</v>
      </c>
      <c r="AL11" s="16">
        <f>'Résidentiel AMS'!AL11-'Résidentiel AME'!AL11</f>
        <v>0.16369771235891689</v>
      </c>
      <c r="AM11" s="16">
        <f>'Résidentiel AMS'!AM11-'Résidentiel AME'!AM11</f>
        <v>0.17196472976938254</v>
      </c>
      <c r="AN11" s="16">
        <f>'Résidentiel AMS'!AN11-'Résidentiel AME'!AN11</f>
        <v>0.1800927434457095</v>
      </c>
      <c r="AO11" s="16">
        <f>'Résidentiel AMS'!AO11-'Résidentiel AME'!AO11</f>
        <v>0.18768620249123111</v>
      </c>
      <c r="AP11" s="16">
        <f>'Résidentiel AMS'!AP11-'Résidentiel AME'!AP11</f>
        <v>0.19467572072866601</v>
      </c>
      <c r="AQ11" s="16">
        <f>'Résidentiel AMS'!AQ11-'Résidentiel AME'!AQ11</f>
        <v>0.20101554307952529</v>
      </c>
      <c r="AR11" s="16">
        <f>'Résidentiel AMS'!AR11-'Résidentiel AME'!AR11</f>
        <v>0.20672620060803037</v>
      </c>
      <c r="AS11" s="16">
        <f>'Résidentiel AMS'!AS11-'Résidentiel AME'!AS11</f>
        <v>0.21187529505222169</v>
      </c>
      <c r="AT11" s="16">
        <f>'Résidentiel AMS'!AT11-'Résidentiel AME'!AT11</f>
        <v>0.21663821639066944</v>
      </c>
      <c r="AU11" s="16">
        <f>'Résidentiel AMS'!AU11-'Résidentiel AME'!AU11</f>
        <v>0.22105609004264193</v>
      </c>
      <c r="AV11" s="16">
        <f>'Résidentiel AMS'!AV11-'Résidentiel AME'!AV11</f>
        <v>0.22515120895179241</v>
      </c>
      <c r="AW11" s="16">
        <f>'Résidentiel AMS'!AW11-'Résidentiel AME'!AW11</f>
        <v>0.22894849663838784</v>
      </c>
    </row>
    <row r="12" spans="1:50" x14ac:dyDescent="0.25">
      <c r="A12" s="18"/>
      <c r="B12" t="s">
        <v>80</v>
      </c>
      <c r="C12" s="16">
        <f>'Résidentiel AMS'!C12-'Résidentiel AME'!C12</f>
        <v>0</v>
      </c>
      <c r="D12" s="16">
        <f>'Résidentiel AMS'!D12-'Résidentiel AME'!D12</f>
        <v>0</v>
      </c>
      <c r="E12" s="16">
        <f>'Résidentiel AMS'!E12-'Résidentiel AME'!E12</f>
        <v>0</v>
      </c>
      <c r="F12" s="16">
        <f>'Résidentiel AMS'!F12-'Résidentiel AME'!F12</f>
        <v>0</v>
      </c>
      <c r="G12" s="16">
        <f>'Résidentiel AMS'!G12-'Résidentiel AME'!G12</f>
        <v>0</v>
      </c>
      <c r="H12" s="16">
        <f>'Résidentiel AMS'!H12-'Résidentiel AME'!H12</f>
        <v>0</v>
      </c>
      <c r="I12" s="16">
        <f>'Résidentiel AMS'!I12-'Résidentiel AME'!I12</f>
        <v>0</v>
      </c>
      <c r="J12" s="16">
        <f>'Résidentiel AMS'!J12-'Résidentiel AME'!J12</f>
        <v>0</v>
      </c>
      <c r="K12" s="16">
        <f>'Résidentiel AMS'!K12-'Résidentiel AME'!K12</f>
        <v>0</v>
      </c>
      <c r="L12" s="16">
        <f>'Résidentiel AMS'!L12-'Résidentiel AME'!L12</f>
        <v>0</v>
      </c>
      <c r="M12" s="16">
        <f>'Résidentiel AMS'!M12-'Résidentiel AME'!M12</f>
        <v>0</v>
      </c>
      <c r="N12" s="16">
        <f>'Résidentiel AMS'!N12-'Résidentiel AME'!N12</f>
        <v>0</v>
      </c>
      <c r="O12" s="16">
        <f>'Résidentiel AMS'!O12-'Résidentiel AME'!O12</f>
        <v>0</v>
      </c>
      <c r="P12" s="16">
        <f>'Résidentiel AMS'!P12-'Résidentiel AME'!P12</f>
        <v>0</v>
      </c>
      <c r="Q12" s="16">
        <f>'Résidentiel AMS'!Q12-'Résidentiel AME'!Q12</f>
        <v>0</v>
      </c>
      <c r="R12" s="16">
        <f>'Résidentiel AMS'!R12-'Résidentiel AME'!R12</f>
        <v>0</v>
      </c>
      <c r="S12" s="16">
        <f>'Résidentiel AMS'!S12-'Résidentiel AME'!S12</f>
        <v>0</v>
      </c>
      <c r="T12" s="16">
        <f>'Résidentiel AMS'!T12-'Résidentiel AME'!T12</f>
        <v>0</v>
      </c>
      <c r="U12" s="16">
        <f>'Résidentiel AMS'!U12-'Résidentiel AME'!U12</f>
        <v>0</v>
      </c>
      <c r="V12" s="16">
        <f>'Résidentiel AMS'!V12-'Résidentiel AME'!V12</f>
        <v>3.583861739048233E-5</v>
      </c>
      <c r="W12" s="16">
        <f>'Résidentiel AMS'!W12-'Résidentiel AME'!W12</f>
        <v>-3.2767547455556101E-4</v>
      </c>
      <c r="X12" s="16">
        <f>'Résidentiel AMS'!X12-'Résidentiel AME'!X12</f>
        <v>-1.3583424954894674E-3</v>
      </c>
      <c r="Y12" s="16">
        <f>'Résidentiel AMS'!Y12-'Résidentiel AME'!Y12</f>
        <v>-3.2682373081748539E-3</v>
      </c>
      <c r="Z12" s="16">
        <f>'Résidentiel AMS'!Z12-'Résidentiel AME'!Z12</f>
        <v>-5.448940003366029E-3</v>
      </c>
      <c r="AA12" s="16">
        <f>'Résidentiel AMS'!AA12-'Résidentiel AME'!AA12</f>
        <v>-7.4977838589431745E-3</v>
      </c>
      <c r="AB12" s="16">
        <f>'Résidentiel AMS'!AB12-'Résidentiel AME'!AB12</f>
        <v>-9.3185964378359881E-3</v>
      </c>
      <c r="AC12" s="16">
        <f>'Résidentiel AMS'!AC12-'Résidentiel AME'!AC12</f>
        <v>-1.1084906127871719E-2</v>
      </c>
      <c r="AD12" s="16">
        <f>'Résidentiel AMS'!AD12-'Résidentiel AME'!AD12</f>
        <v>-1.2899021373021735E-2</v>
      </c>
      <c r="AE12" s="16">
        <f>'Résidentiel AMS'!AE12-'Résidentiel AME'!AE12</f>
        <v>-1.4564208027899719E-2</v>
      </c>
      <c r="AF12" s="16">
        <f>'Résidentiel AMS'!AF12-'Résidentiel AME'!AF12</f>
        <v>-1.5998044058850108E-2</v>
      </c>
      <c r="AG12" s="16">
        <f>'Résidentiel AMS'!AG12-'Résidentiel AME'!AG12</f>
        <v>-1.721714996838284E-2</v>
      </c>
      <c r="AH12" s="16">
        <f>'Résidentiel AMS'!AH12-'Résidentiel AME'!AH12</f>
        <v>-1.8237445842848615E-2</v>
      </c>
      <c r="AI12" s="16">
        <f>'Résidentiel AMS'!AI12-'Résidentiel AME'!AI12</f>
        <v>-1.9066102101728322E-2</v>
      </c>
      <c r="AJ12" s="16">
        <f>'Résidentiel AMS'!AJ12-'Résidentiel AME'!AJ12</f>
        <v>-1.9721681354942962E-2</v>
      </c>
      <c r="AK12" s="16">
        <f>'Résidentiel AMS'!AK12-'Résidentiel AME'!AK12</f>
        <v>-2.0215623394914034E-2</v>
      </c>
      <c r="AL12" s="16">
        <f>'Résidentiel AMS'!AL12-'Résidentiel AME'!AL12</f>
        <v>-2.0585014076532925E-2</v>
      </c>
      <c r="AM12" s="16">
        <f>'Résidentiel AMS'!AM12-'Résidentiel AME'!AM12</f>
        <v>-2.0940285275013695E-2</v>
      </c>
      <c r="AN12" s="16">
        <f>'Résidentiel AMS'!AN12-'Résidentiel AME'!AN12</f>
        <v>-2.1277037891874781E-2</v>
      </c>
      <c r="AO12" s="16">
        <f>'Résidentiel AMS'!AO12-'Résidentiel AME'!AO12</f>
        <v>-2.1524125590850797E-2</v>
      </c>
      <c r="AP12" s="16">
        <f>'Résidentiel AMS'!AP12-'Résidentiel AME'!AP12</f>
        <v>-2.1667743653058735E-2</v>
      </c>
      <c r="AQ12" s="16">
        <f>'Résidentiel AMS'!AQ12-'Résidentiel AME'!AQ12</f>
        <v>-2.1707333601640857E-2</v>
      </c>
      <c r="AR12" s="16">
        <f>'Résidentiel AMS'!AR12-'Résidentiel AME'!AR12</f>
        <v>-2.1649363778482381E-2</v>
      </c>
      <c r="AS12" s="16">
        <f>'Résidentiel AMS'!AS12-'Résidentiel AME'!AS12</f>
        <v>-2.1515579729181722E-2</v>
      </c>
      <c r="AT12" s="16">
        <f>'Résidentiel AMS'!AT12-'Résidentiel AME'!AT12</f>
        <v>-2.1354193880006866E-2</v>
      </c>
      <c r="AU12" s="16">
        <f>'Résidentiel AMS'!AU12-'Résidentiel AME'!AU12</f>
        <v>-2.117897992936079E-2</v>
      </c>
      <c r="AV12" s="16">
        <f>'Résidentiel AMS'!AV12-'Résidentiel AME'!AV12</f>
        <v>-2.0991923641746624E-2</v>
      </c>
      <c r="AW12" s="16">
        <f>'Résidentiel AMS'!AW12-'Résidentiel AME'!AW12</f>
        <v>-2.0791485020379644E-2</v>
      </c>
      <c r="AX12" s="18"/>
    </row>
    <row r="13" spans="1:50" x14ac:dyDescent="0.25">
      <c r="A13" s="18"/>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18"/>
    </row>
    <row r="14" spans="1:50" x14ac:dyDescent="0.25">
      <c r="A14" s="18"/>
      <c r="B14" t="s">
        <v>81</v>
      </c>
      <c r="C14" s="21">
        <f>'Résidentiel AMS'!C14-'Résidentiel AME'!C14</f>
        <v>0</v>
      </c>
      <c r="D14" s="21">
        <f>'Résidentiel AMS'!D14-'Résidentiel AME'!D14</f>
        <v>0</v>
      </c>
      <c r="E14" s="21">
        <f>'Résidentiel AMS'!E14-'Résidentiel AME'!E14</f>
        <v>0</v>
      </c>
      <c r="F14" s="21">
        <f>'Résidentiel AMS'!F14-'Résidentiel AME'!F14</f>
        <v>0</v>
      </c>
      <c r="G14" s="21">
        <f>'Résidentiel AMS'!G14-'Résidentiel AME'!G14</f>
        <v>0</v>
      </c>
      <c r="H14" s="21">
        <f>'Résidentiel AMS'!H14-'Résidentiel AME'!H14</f>
        <v>0</v>
      </c>
      <c r="I14" s="21">
        <f>'Résidentiel AMS'!I14-'Résidentiel AME'!I14</f>
        <v>0</v>
      </c>
      <c r="J14" s="21">
        <f>'Résidentiel AMS'!J14-'Résidentiel AME'!J14</f>
        <v>0</v>
      </c>
      <c r="K14" s="21">
        <f>'Résidentiel AMS'!K14-'Résidentiel AME'!K14</f>
        <v>0</v>
      </c>
      <c r="L14" s="21">
        <f>'Résidentiel AMS'!L14-'Résidentiel AME'!L14</f>
        <v>0</v>
      </c>
      <c r="M14" s="21">
        <f>'Résidentiel AMS'!M14-'Résidentiel AME'!M14</f>
        <v>0</v>
      </c>
      <c r="N14" s="21">
        <f>'Résidentiel AMS'!N14-'Résidentiel AME'!N14</f>
        <v>0</v>
      </c>
      <c r="O14" s="21">
        <f>'Résidentiel AMS'!O14-'Résidentiel AME'!O14</f>
        <v>0</v>
      </c>
      <c r="P14" s="21">
        <f>'Résidentiel AMS'!P14-'Résidentiel AME'!P14</f>
        <v>0</v>
      </c>
      <c r="Q14" s="21">
        <f>'Résidentiel AMS'!Q14-'Résidentiel AME'!Q14</f>
        <v>0</v>
      </c>
      <c r="R14" s="21">
        <f>'Résidentiel AMS'!R14-'Résidentiel AME'!R14</f>
        <v>0</v>
      </c>
      <c r="S14" s="21">
        <f>'Résidentiel AMS'!S14-'Résidentiel AME'!S14</f>
        <v>0</v>
      </c>
      <c r="T14" s="21">
        <f>'Résidentiel AMS'!T14-'Résidentiel AME'!T14</f>
        <v>0</v>
      </c>
      <c r="U14" s="21">
        <f>'Résidentiel AMS'!U14-'Résidentiel AME'!U14</f>
        <v>0</v>
      </c>
      <c r="V14" s="21">
        <f>'Résidentiel AMS'!V14-'Résidentiel AME'!V14</f>
        <v>0.12837507999999787</v>
      </c>
      <c r="W14" s="21">
        <f>'Résidentiel AMS'!W14-'Résidentiel AME'!W14</f>
        <v>0.10095352999999818</v>
      </c>
      <c r="X14" s="21">
        <f>'Résidentiel AMS'!X14-'Résidentiel AME'!X14</f>
        <v>-9.7247260000003166E-2</v>
      </c>
      <c r="Y14" s="21">
        <f>'Résidentiel AMS'!Y14-'Résidentiel AME'!Y14</f>
        <v>-0.52267871000000099</v>
      </c>
      <c r="Z14" s="21">
        <f>'Résidentiel AMS'!Z14-'Résidentiel AME'!Z14</f>
        <v>-1.0852926399999951</v>
      </c>
      <c r="AA14" s="21">
        <f>'Résidentiel AMS'!AA14-'Résidentiel AME'!AA14</f>
        <v>-1.6921717100000002</v>
      </c>
      <c r="AB14" s="21">
        <f>'Résidentiel AMS'!AB14-'Résidentiel AME'!AB14</f>
        <v>-2.4287200999999996</v>
      </c>
      <c r="AC14" s="21">
        <f>'Résidentiel AMS'!AC14-'Résidentiel AME'!AC14</f>
        <v>-3.1539342899999987</v>
      </c>
      <c r="AD14" s="21">
        <f>'Résidentiel AMS'!AD14-'Résidentiel AME'!AD14</f>
        <v>-3.7845489299999997</v>
      </c>
      <c r="AE14" s="21">
        <f>'Résidentiel AMS'!AE14-'Résidentiel AME'!AE14</f>
        <v>-4.3968740299999993</v>
      </c>
      <c r="AF14" s="21">
        <f>'Résidentiel AMS'!AF14-'Résidentiel AME'!AF14</f>
        <v>-4.9685994399999984</v>
      </c>
      <c r="AG14" s="21">
        <f>'Résidentiel AMS'!AG14-'Résidentiel AME'!AG14</f>
        <v>-5.5365835499999996</v>
      </c>
      <c r="AH14" s="21">
        <f>'Résidentiel AMS'!AH14-'Résidentiel AME'!AH14</f>
        <v>-6.0860778499999988</v>
      </c>
      <c r="AI14" s="21">
        <f>'Résidentiel AMS'!AI14-'Résidentiel AME'!AI14</f>
        <v>-6.5761485600000036</v>
      </c>
      <c r="AJ14" s="21">
        <f>'Résidentiel AMS'!AJ14-'Résidentiel AME'!AJ14</f>
        <v>-7.0267934099999998</v>
      </c>
      <c r="AK14" s="21">
        <f>'Résidentiel AMS'!AK14-'Résidentiel AME'!AK14</f>
        <v>-7.4546227999999992</v>
      </c>
      <c r="AL14" s="21">
        <f>'Résidentiel AMS'!AL14-'Résidentiel AME'!AL14</f>
        <v>-7.9700760300000013</v>
      </c>
      <c r="AM14" s="21">
        <f>'Résidentiel AMS'!AM14-'Résidentiel AME'!AM14</f>
        <v>-8.4632260499999958</v>
      </c>
      <c r="AN14" s="21">
        <f>'Résidentiel AMS'!AN14-'Résidentiel AME'!AN14</f>
        <v>-8.8191909199999969</v>
      </c>
      <c r="AO14" s="21">
        <f>'Résidentiel AMS'!AO14-'Résidentiel AME'!AO14</f>
        <v>-9.1578826800000002</v>
      </c>
      <c r="AP14" s="21">
        <f>'Résidentiel AMS'!AP14-'Résidentiel AME'!AP14</f>
        <v>-9.4589221099999996</v>
      </c>
      <c r="AQ14" s="21">
        <f>'Résidentiel AMS'!AQ14-'Résidentiel AME'!AQ14</f>
        <v>-9.7178807999999997</v>
      </c>
      <c r="AR14" s="21">
        <f>'Résidentiel AMS'!AR14-'Résidentiel AME'!AR14</f>
        <v>-9.9370052099999988</v>
      </c>
      <c r="AS14" s="21">
        <f>'Résidentiel AMS'!AS14-'Résidentiel AME'!AS14</f>
        <v>-10.21084806</v>
      </c>
      <c r="AT14" s="21">
        <f>'Résidentiel AMS'!AT14-'Résidentiel AME'!AT14</f>
        <v>-10.450603640000001</v>
      </c>
      <c r="AU14" s="21">
        <f>'Résidentiel AMS'!AU14-'Résidentiel AME'!AU14</f>
        <v>-10.665406609999998</v>
      </c>
      <c r="AV14" s="21">
        <f>'Résidentiel AMS'!AV14-'Résidentiel AME'!AV14</f>
        <v>-10.857481580000002</v>
      </c>
      <c r="AW14" s="21">
        <f>'Résidentiel AMS'!AW14-'Résidentiel AME'!AW14</f>
        <v>-11.037245810000002</v>
      </c>
      <c r="AX14" s="18"/>
    </row>
    <row r="15" spans="1:50" x14ac:dyDescent="0.25">
      <c r="A15" s="18"/>
      <c r="B15" t="s">
        <v>82</v>
      </c>
      <c r="C15" s="21">
        <f>'Résidentiel AMS'!C15-'Résidentiel AME'!C15</f>
        <v>0</v>
      </c>
      <c r="D15" s="21">
        <f>'Résidentiel AMS'!D15-'Résidentiel AME'!D15</f>
        <v>0</v>
      </c>
      <c r="E15" s="21">
        <f>'Résidentiel AMS'!E15-'Résidentiel AME'!E15</f>
        <v>0</v>
      </c>
      <c r="F15" s="21">
        <f>'Résidentiel AMS'!F15-'Résidentiel AME'!F15</f>
        <v>0</v>
      </c>
      <c r="G15" s="21">
        <f>'Résidentiel AMS'!G15-'Résidentiel AME'!G15</f>
        <v>0</v>
      </c>
      <c r="H15" s="21">
        <f>'Résidentiel AMS'!H15-'Résidentiel AME'!H15</f>
        <v>0</v>
      </c>
      <c r="I15" s="21">
        <f>'Résidentiel AMS'!I15-'Résidentiel AME'!I15</f>
        <v>0</v>
      </c>
      <c r="J15" s="21">
        <f>'Résidentiel AMS'!J15-'Résidentiel AME'!J15</f>
        <v>0</v>
      </c>
      <c r="K15" s="21">
        <f>'Résidentiel AMS'!K15-'Résidentiel AME'!K15</f>
        <v>0</v>
      </c>
      <c r="L15" s="21">
        <f>'Résidentiel AMS'!L15-'Résidentiel AME'!L15</f>
        <v>0</v>
      </c>
      <c r="M15" s="21">
        <f>'Résidentiel AMS'!M15-'Résidentiel AME'!M15</f>
        <v>0</v>
      </c>
      <c r="N15" s="21">
        <f>'Résidentiel AMS'!N15-'Résidentiel AME'!N15</f>
        <v>0</v>
      </c>
      <c r="O15" s="21">
        <f>'Résidentiel AMS'!O15-'Résidentiel AME'!O15</f>
        <v>0</v>
      </c>
      <c r="P15" s="21">
        <f>'Résidentiel AMS'!P15-'Résidentiel AME'!P15</f>
        <v>0</v>
      </c>
      <c r="Q15" s="21">
        <f>'Résidentiel AMS'!Q15-'Résidentiel AME'!Q15</f>
        <v>0</v>
      </c>
      <c r="R15" s="21">
        <f>'Résidentiel AMS'!R15-'Résidentiel AME'!R15</f>
        <v>0</v>
      </c>
      <c r="S15" s="21">
        <f>'Résidentiel AMS'!S15-'Résidentiel AME'!S15</f>
        <v>0</v>
      </c>
      <c r="T15" s="21">
        <f>'Résidentiel AMS'!T15-'Résidentiel AME'!T15</f>
        <v>0</v>
      </c>
      <c r="U15" s="21">
        <f>'Résidentiel AMS'!U15-'Résidentiel AME'!U15</f>
        <v>0</v>
      </c>
      <c r="V15" s="21">
        <f>'Résidentiel AMS'!V15-'Résidentiel AME'!V15</f>
        <v>5.6598700000021207E-5</v>
      </c>
      <c r="W15" s="21">
        <f>'Résidentiel AMS'!W15-'Résidentiel AME'!W15</f>
        <v>-6.9877060000000935E-4</v>
      </c>
      <c r="X15" s="21">
        <f>'Résidentiel AMS'!X15-'Résidentiel AME'!X15</f>
        <v>-2.7374611000000049E-3</v>
      </c>
      <c r="Y15" s="21">
        <f>'Résidentiel AMS'!Y15-'Résidentiel AME'!Y15</f>
        <v>-6.4773813000000013E-3</v>
      </c>
      <c r="Z15" s="21">
        <f>'Résidentiel AMS'!Z15-'Résidentiel AME'!Z15</f>
        <v>-1.0912158500000019E-2</v>
      </c>
      <c r="AA15" s="21">
        <f>'Résidentiel AMS'!AA15-'Résidentiel AME'!AA15</f>
        <v>-1.5295392299999988E-2</v>
      </c>
      <c r="AB15" s="21">
        <f>'Résidentiel AMS'!AB15-'Résidentiel AME'!AB15</f>
        <v>-1.938206150000002E-2</v>
      </c>
      <c r="AC15" s="21">
        <f>'Résidentiel AMS'!AC15-'Résidentiel AME'!AC15</f>
        <v>-2.3407453299999992E-2</v>
      </c>
      <c r="AD15" s="21">
        <f>'Résidentiel AMS'!AD15-'Résidentiel AME'!AD15</f>
        <v>-2.7490858899999998E-2</v>
      </c>
      <c r="AE15" s="21">
        <f>'Résidentiel AMS'!AE15-'Résidentiel AME'!AE15</f>
        <v>-3.1297686800000002E-2</v>
      </c>
      <c r="AF15" s="21">
        <f>'Résidentiel AMS'!AF15-'Résidentiel AME'!AF15</f>
        <v>-3.4695783000000008E-2</v>
      </c>
      <c r="AG15" s="21">
        <f>'Résidentiel AMS'!AG15-'Résidentiel AME'!AG15</f>
        <v>-3.7715901199999999E-2</v>
      </c>
      <c r="AH15" s="21">
        <f>'Résidentiel AMS'!AH15-'Résidentiel AME'!AH15</f>
        <v>-4.0381734799999999E-2</v>
      </c>
      <c r="AI15" s="21">
        <f>'Résidentiel AMS'!AI15-'Résidentiel AME'!AI15</f>
        <v>-4.2686569800000004E-2</v>
      </c>
      <c r="AJ15" s="21">
        <f>'Résidentiel AMS'!AJ15-'Résidentiel AME'!AJ15</f>
        <v>-4.4662562200000006E-2</v>
      </c>
      <c r="AK15" s="21">
        <f>'Résidentiel AMS'!AK15-'Résidentiel AME'!AK15</f>
        <v>-4.6334619200000107E-2</v>
      </c>
      <c r="AL15" s="21">
        <f>'Résidentiel AMS'!AL15-'Résidentiel AME'!AL15</f>
        <v>-4.7759420199999986E-2</v>
      </c>
      <c r="AM15" s="21">
        <f>'Résidentiel AMS'!AM15-'Résidentiel AME'!AM15</f>
        <v>-4.9130041799999996E-2</v>
      </c>
      <c r="AN15" s="21">
        <f>'Résidentiel AMS'!AN15-'Résidentiel AME'!AN15</f>
        <v>-5.0388898799999998E-2</v>
      </c>
      <c r="AO15" s="21">
        <f>'Résidentiel AMS'!AO15-'Résidentiel AME'!AO15</f>
        <v>-5.1405500500000006E-2</v>
      </c>
      <c r="AP15" s="21">
        <f>'Résidentiel AMS'!AP15-'Résidentiel AME'!AP15</f>
        <v>-5.2158018299999998E-2</v>
      </c>
      <c r="AQ15" s="21">
        <f>'Résidentiel AMS'!AQ15-'Résidentiel AME'!AQ15</f>
        <v>-5.2651440899999985E-2</v>
      </c>
      <c r="AR15" s="21">
        <f>'Résidentiel AMS'!AR15-'Résidentiel AME'!AR15</f>
        <v>-5.2898568699999995E-2</v>
      </c>
      <c r="AS15" s="21">
        <f>'Résidentiel AMS'!AS15-'Résidentiel AME'!AS15</f>
        <v>-5.29410248E-2</v>
      </c>
      <c r="AT15" s="21">
        <f>'Résidentiel AMS'!AT15-'Résidentiel AME'!AT15</f>
        <v>-5.2866251900000008E-2</v>
      </c>
      <c r="AU15" s="21">
        <f>'Résidentiel AMS'!AU15-'Résidentiel AME'!AU15</f>
        <v>-5.2699411999999994E-2</v>
      </c>
      <c r="AV15" s="21">
        <f>'Résidentiel AMS'!AV15-'Résidentiel AME'!AV15</f>
        <v>-5.2448639000000005E-2</v>
      </c>
      <c r="AW15" s="21">
        <f>'Résidentiel AMS'!AW15-'Résidentiel AME'!AW15</f>
        <v>-5.2141471399999993E-2</v>
      </c>
      <c r="AX15" s="18"/>
    </row>
    <row r="16" spans="1:50" x14ac:dyDescent="0.25">
      <c r="B16" t="s">
        <v>83</v>
      </c>
      <c r="C16" s="21">
        <f>'Résidentiel AMS'!C16-'Résidentiel AME'!C16</f>
        <v>0</v>
      </c>
      <c r="D16" s="21">
        <f>'Résidentiel AMS'!D16-'Résidentiel AME'!D16</f>
        <v>0</v>
      </c>
      <c r="E16" s="21">
        <f>'Résidentiel AMS'!E16-'Résidentiel AME'!E16</f>
        <v>0</v>
      </c>
      <c r="F16" s="21">
        <f>'Résidentiel AMS'!F16-'Résidentiel AME'!F16</f>
        <v>0</v>
      </c>
      <c r="G16" s="21">
        <f>'Résidentiel AMS'!G16-'Résidentiel AME'!G16</f>
        <v>0</v>
      </c>
      <c r="H16" s="21">
        <f>'Résidentiel AMS'!H16-'Résidentiel AME'!H16</f>
        <v>0</v>
      </c>
      <c r="I16" s="21">
        <f>'Résidentiel AMS'!I16-'Résidentiel AME'!I16</f>
        <v>0</v>
      </c>
      <c r="J16" s="21">
        <f>'Résidentiel AMS'!J16-'Résidentiel AME'!J16</f>
        <v>0</v>
      </c>
      <c r="K16" s="21">
        <f>'Résidentiel AMS'!K16-'Résidentiel AME'!K16</f>
        <v>0</v>
      </c>
      <c r="L16" s="21">
        <f>'Résidentiel AMS'!L16-'Résidentiel AME'!L16</f>
        <v>0</v>
      </c>
      <c r="M16" s="21">
        <f>'Résidentiel AMS'!M16-'Résidentiel AME'!M16</f>
        <v>0</v>
      </c>
      <c r="N16" s="21">
        <f>'Résidentiel AMS'!N16-'Résidentiel AME'!N16</f>
        <v>0</v>
      </c>
      <c r="O16" s="21">
        <f>'Résidentiel AMS'!O16-'Résidentiel AME'!O16</f>
        <v>0</v>
      </c>
      <c r="P16" s="21">
        <f>'Résidentiel AMS'!P16-'Résidentiel AME'!P16</f>
        <v>0</v>
      </c>
      <c r="Q16" s="21">
        <f>'Résidentiel AMS'!Q16-'Résidentiel AME'!Q16</f>
        <v>0</v>
      </c>
      <c r="R16" s="21">
        <f>'Résidentiel AMS'!R16-'Résidentiel AME'!R16</f>
        <v>0</v>
      </c>
      <c r="S16" s="21">
        <f>'Résidentiel AMS'!S16-'Résidentiel AME'!S16</f>
        <v>0</v>
      </c>
      <c r="T16" s="21">
        <f>'Résidentiel AMS'!T16-'Résidentiel AME'!T16</f>
        <v>0</v>
      </c>
      <c r="U16" s="21">
        <f>'Résidentiel AMS'!U16-'Résidentiel AME'!U16</f>
        <v>0</v>
      </c>
      <c r="V16" s="21">
        <f>'Résidentiel AMS'!V16-'Résidentiel AME'!V16</f>
        <v>-3.0634878999999948E-2</v>
      </c>
      <c r="W16" s="21">
        <f>'Résidentiel AMS'!W16-'Résidentiel AME'!W16</f>
        <v>-5.1634023999999279E-2</v>
      </c>
      <c r="X16" s="21">
        <f>'Résidentiel AMS'!X16-'Résidentiel AME'!X16</f>
        <v>-5.7268168999999425E-2</v>
      </c>
      <c r="Y16" s="21">
        <f>'Résidentiel AMS'!Y16-'Résidentiel AME'!Y16</f>
        <v>-9.2266741999999624E-2</v>
      </c>
      <c r="Z16" s="21">
        <f>'Résidentiel AMS'!Z16-'Résidentiel AME'!Z16</f>
        <v>-0.1970853349999997</v>
      </c>
      <c r="AA16" s="21">
        <f>'Résidentiel AMS'!AA16-'Résidentiel AME'!AA16</f>
        <v>-0.30467610200000017</v>
      </c>
      <c r="AB16" s="21">
        <f>'Résidentiel AMS'!AB16-'Résidentiel AME'!AB16</f>
        <v>-0.42390295799999933</v>
      </c>
      <c r="AC16" s="21">
        <f>'Résidentiel AMS'!AC16-'Résidentiel AME'!AC16</f>
        <v>-0.54050347499999996</v>
      </c>
      <c r="AD16" s="21">
        <f>'Résidentiel AMS'!AD16-'Résidentiel AME'!AD16</f>
        <v>-0.65949292599999954</v>
      </c>
      <c r="AE16" s="21">
        <f>'Résidentiel AMS'!AE16-'Résidentiel AME'!AE16</f>
        <v>-0.76975157200000011</v>
      </c>
      <c r="AF16" s="21">
        <f>'Résidentiel AMS'!AF16-'Résidentiel AME'!AF16</f>
        <v>-0.8713412009999999</v>
      </c>
      <c r="AG16" s="21">
        <f>'Résidentiel AMS'!AG16-'Résidentiel AME'!AG16</f>
        <v>-0.95201981899999977</v>
      </c>
      <c r="AH16" s="21">
        <f>'Résidentiel AMS'!AH16-'Résidentiel AME'!AH16</f>
        <v>-1.0331433789999998</v>
      </c>
      <c r="AI16" s="21">
        <f>'Résidentiel AMS'!AI16-'Résidentiel AME'!AI16</f>
        <v>-1.106829249</v>
      </c>
      <c r="AJ16" s="21">
        <f>'Résidentiel AMS'!AJ16-'Résidentiel AME'!AJ16</f>
        <v>-1.1666950949999997</v>
      </c>
      <c r="AK16" s="21">
        <f>'Résidentiel AMS'!AK16-'Résidentiel AME'!AK16</f>
        <v>-1.2219462210000001</v>
      </c>
      <c r="AL16" s="21">
        <f>'Résidentiel AMS'!AL16-'Résidentiel AME'!AL16</f>
        <v>-1.2521753850000001</v>
      </c>
      <c r="AM16" s="21">
        <f>'Résidentiel AMS'!AM16-'Résidentiel AME'!AM16</f>
        <v>-1.2836574969999996</v>
      </c>
      <c r="AN16" s="21">
        <f>'Résidentiel AMS'!AN16-'Résidentiel AME'!AN16</f>
        <v>-1.3397555860000003</v>
      </c>
      <c r="AO16" s="21">
        <f>'Résidentiel AMS'!AO16-'Résidentiel AME'!AO16</f>
        <v>-1.3876078720000002</v>
      </c>
      <c r="AP16" s="21">
        <f>'Résidentiel AMS'!AP16-'Résidentiel AME'!AP16</f>
        <v>-1.4287964719999997</v>
      </c>
      <c r="AQ16" s="21">
        <f>'Résidentiel AMS'!AQ16-'Résidentiel AME'!AQ16</f>
        <v>-1.462657144</v>
      </c>
      <c r="AR16" s="21">
        <f>'Résidentiel AMS'!AR16-'Résidentiel AME'!AR16</f>
        <v>-1.4894655660000002</v>
      </c>
      <c r="AS16" s="21">
        <f>'Résidentiel AMS'!AS16-'Résidentiel AME'!AS16</f>
        <v>-1.4934824289999997</v>
      </c>
      <c r="AT16" s="21">
        <f>'Résidentiel AMS'!AT16-'Résidentiel AME'!AT16</f>
        <v>-1.4983927499999998</v>
      </c>
      <c r="AU16" s="21">
        <f>'Résidentiel AMS'!AU16-'Résidentiel AME'!AU16</f>
        <v>-1.5007139169999999</v>
      </c>
      <c r="AV16" s="21">
        <f>'Résidentiel AMS'!AV16-'Résidentiel AME'!AV16</f>
        <v>-1.5003402710000002</v>
      </c>
      <c r="AW16" s="21">
        <f>'Résidentiel AMS'!AW16-'Résidentiel AME'!AW16</f>
        <v>-1.498236514</v>
      </c>
    </row>
    <row r="17" spans="1:50" x14ac:dyDescent="0.25">
      <c r="A17" s="18"/>
      <c r="B17" t="s">
        <v>84</v>
      </c>
      <c r="C17" s="21">
        <f>'Résidentiel AMS'!C17-'Résidentiel AME'!C17</f>
        <v>0</v>
      </c>
      <c r="D17" s="21">
        <f>'Résidentiel AMS'!D17-'Résidentiel AME'!D17</f>
        <v>0</v>
      </c>
      <c r="E17" s="21">
        <f>'Résidentiel AMS'!E17-'Résidentiel AME'!E17</f>
        <v>0</v>
      </c>
      <c r="F17" s="21">
        <f>'Résidentiel AMS'!F17-'Résidentiel AME'!F17</f>
        <v>0</v>
      </c>
      <c r="G17" s="21">
        <f>'Résidentiel AMS'!G17-'Résidentiel AME'!G17</f>
        <v>0</v>
      </c>
      <c r="H17" s="21">
        <f>'Résidentiel AMS'!H17-'Résidentiel AME'!H17</f>
        <v>0</v>
      </c>
      <c r="I17" s="21">
        <f>'Résidentiel AMS'!I17-'Résidentiel AME'!I17</f>
        <v>0</v>
      </c>
      <c r="J17" s="21">
        <f>'Résidentiel AMS'!J17-'Résidentiel AME'!J17</f>
        <v>0</v>
      </c>
      <c r="K17" s="21">
        <f>'Résidentiel AMS'!K17-'Résidentiel AME'!K17</f>
        <v>0</v>
      </c>
      <c r="L17" s="21">
        <f>'Résidentiel AMS'!L17-'Résidentiel AME'!L17</f>
        <v>0</v>
      </c>
      <c r="M17" s="21">
        <f>'Résidentiel AMS'!M17-'Résidentiel AME'!M17</f>
        <v>0</v>
      </c>
      <c r="N17" s="21">
        <f>'Résidentiel AMS'!N17-'Résidentiel AME'!N17</f>
        <v>0</v>
      </c>
      <c r="O17" s="21">
        <f>'Résidentiel AMS'!O17-'Résidentiel AME'!O17</f>
        <v>0</v>
      </c>
      <c r="P17" s="21">
        <f>'Résidentiel AMS'!P17-'Résidentiel AME'!P17</f>
        <v>0</v>
      </c>
      <c r="Q17" s="21">
        <f>'Résidentiel AMS'!Q17-'Résidentiel AME'!Q17</f>
        <v>0</v>
      </c>
      <c r="R17" s="21">
        <f>'Résidentiel AMS'!R17-'Résidentiel AME'!R17</f>
        <v>0</v>
      </c>
      <c r="S17" s="21">
        <f>'Résidentiel AMS'!S17-'Résidentiel AME'!S17</f>
        <v>0</v>
      </c>
      <c r="T17" s="21">
        <f>'Résidentiel AMS'!T17-'Résidentiel AME'!T17</f>
        <v>0</v>
      </c>
      <c r="U17" s="21">
        <f>'Résidentiel AMS'!U17-'Résidentiel AME'!U17</f>
        <v>0</v>
      </c>
      <c r="V17" s="21">
        <f>'Résidentiel AMS'!V17-'Résidentiel AME'!V17</f>
        <v>-4.4575690000000279E-2</v>
      </c>
      <c r="W17" s="21">
        <f>'Résidentiel AMS'!W17-'Résidentiel AME'!W17</f>
        <v>-0.10646754000000058</v>
      </c>
      <c r="X17" s="21">
        <f>'Résidentiel AMS'!X17-'Résidentiel AME'!X17</f>
        <v>-0.24703588000000032</v>
      </c>
      <c r="Y17" s="21">
        <f>'Résidentiel AMS'!Y17-'Résidentiel AME'!Y17</f>
        <v>-0.46824987000000107</v>
      </c>
      <c r="Z17" s="21">
        <f>'Résidentiel AMS'!Z17-'Résidentiel AME'!Z17</f>
        <v>-0.69494480000000003</v>
      </c>
      <c r="AA17" s="21">
        <f>'Résidentiel AMS'!AA17-'Résidentiel AME'!AA17</f>
        <v>-0.92824743999999981</v>
      </c>
      <c r="AB17" s="21">
        <f>'Résidentiel AMS'!AB17-'Résidentiel AME'!AB17</f>
        <v>-1.0853693799999995</v>
      </c>
      <c r="AC17" s="21">
        <f>'Résidentiel AMS'!AC17-'Résidentiel AME'!AC17</f>
        <v>-1.2591004899999998</v>
      </c>
      <c r="AD17" s="21">
        <f>'Résidentiel AMS'!AD17-'Résidentiel AME'!AD17</f>
        <v>-1.4998267799999994</v>
      </c>
      <c r="AE17" s="21">
        <f>'Résidentiel AMS'!AE17-'Résidentiel AME'!AE17</f>
        <v>-1.7448224900000007</v>
      </c>
      <c r="AF17" s="21">
        <f>'Résidentiel AMS'!AF17-'Résidentiel AME'!AF17</f>
        <v>-1.9884046800000004</v>
      </c>
      <c r="AG17" s="21">
        <f>'Résidentiel AMS'!AG17-'Résidentiel AME'!AG17</f>
        <v>-2.2224796999999992</v>
      </c>
      <c r="AH17" s="21">
        <f>'Résidentiel AMS'!AH17-'Résidentiel AME'!AH17</f>
        <v>-2.4427213800000001</v>
      </c>
      <c r="AI17" s="21">
        <f>'Résidentiel AMS'!AI17-'Résidentiel AME'!AI17</f>
        <v>-2.6694525000000002</v>
      </c>
      <c r="AJ17" s="21">
        <f>'Résidentiel AMS'!AJ17-'Résidentiel AME'!AJ17</f>
        <v>-2.89897749</v>
      </c>
      <c r="AK17" s="21">
        <f>'Résidentiel AMS'!AK17-'Résidentiel AME'!AK17</f>
        <v>-3.1195579500000008</v>
      </c>
      <c r="AL17" s="21">
        <f>'Résidentiel AMS'!AL17-'Résidentiel AME'!AL17</f>
        <v>-3.2891898799999986</v>
      </c>
      <c r="AM17" s="21">
        <f>'Résidentiel AMS'!AM17-'Résidentiel AME'!AM17</f>
        <v>-3.4719994100000005</v>
      </c>
      <c r="AN17" s="21">
        <f>'Résidentiel AMS'!AN17-'Résidentiel AME'!AN17</f>
        <v>-3.6985623699999977</v>
      </c>
      <c r="AO17" s="21">
        <f>'Résidentiel AMS'!AO17-'Résidentiel AME'!AO17</f>
        <v>-3.9070626799999992</v>
      </c>
      <c r="AP17" s="21">
        <f>'Résidentiel AMS'!AP17-'Résidentiel AME'!AP17</f>
        <v>-4.1031056499999998</v>
      </c>
      <c r="AQ17" s="21">
        <f>'Résidentiel AMS'!AQ17-'Résidentiel AME'!AQ17</f>
        <v>-4.2882119900000006</v>
      </c>
      <c r="AR17" s="21">
        <f>'Résidentiel AMS'!AR17-'Résidentiel AME'!AR17</f>
        <v>-4.4610332199999991</v>
      </c>
      <c r="AS17" s="21">
        <f>'Résidentiel AMS'!AS17-'Résidentiel AME'!AS17</f>
        <v>-4.5857165000000002</v>
      </c>
      <c r="AT17" s="21">
        <f>'Résidentiel AMS'!AT17-'Résidentiel AME'!AT17</f>
        <v>-4.7045870700000005</v>
      </c>
      <c r="AU17" s="21">
        <f>'Résidentiel AMS'!AU17-'Résidentiel AME'!AU17</f>
        <v>-4.8173027900000012</v>
      </c>
      <c r="AV17" s="21">
        <f>'Résidentiel AMS'!AV17-'Résidentiel AME'!AV17</f>
        <v>-4.9235757000000024</v>
      </c>
      <c r="AW17" s="21">
        <f>'Résidentiel AMS'!AW17-'Résidentiel AME'!AW17</f>
        <v>-5.0303554199999994</v>
      </c>
      <c r="AX17" s="18"/>
    </row>
    <row r="18" spans="1:50" x14ac:dyDescent="0.25">
      <c r="A18" s="18"/>
      <c r="B18" t="s">
        <v>85</v>
      </c>
      <c r="C18" s="21">
        <f>'Résidentiel AMS'!C18-'Résidentiel AME'!C18</f>
        <v>0</v>
      </c>
      <c r="D18" s="21">
        <f>'Résidentiel AMS'!D18-'Résidentiel AME'!D18</f>
        <v>0</v>
      </c>
      <c r="E18" s="21">
        <f>'Résidentiel AMS'!E18-'Résidentiel AME'!E18</f>
        <v>0</v>
      </c>
      <c r="F18" s="21">
        <f>'Résidentiel AMS'!F18-'Résidentiel AME'!F18</f>
        <v>0</v>
      </c>
      <c r="G18" s="21">
        <f>'Résidentiel AMS'!G18-'Résidentiel AME'!G18</f>
        <v>0</v>
      </c>
      <c r="H18" s="21">
        <f>'Résidentiel AMS'!H18-'Résidentiel AME'!H18</f>
        <v>0</v>
      </c>
      <c r="I18" s="21">
        <f>'Résidentiel AMS'!I18-'Résidentiel AME'!I18</f>
        <v>0</v>
      </c>
      <c r="J18" s="21">
        <f>'Résidentiel AMS'!J18-'Résidentiel AME'!J18</f>
        <v>0</v>
      </c>
      <c r="K18" s="21">
        <f>'Résidentiel AMS'!K18-'Résidentiel AME'!K18</f>
        <v>0</v>
      </c>
      <c r="L18" s="21">
        <f>'Résidentiel AMS'!L18-'Résidentiel AME'!L18</f>
        <v>0</v>
      </c>
      <c r="M18" s="21">
        <f>'Résidentiel AMS'!M18-'Résidentiel AME'!M18</f>
        <v>0</v>
      </c>
      <c r="N18" s="21">
        <f>'Résidentiel AMS'!N18-'Résidentiel AME'!N18</f>
        <v>0</v>
      </c>
      <c r="O18" s="21">
        <f>'Résidentiel AMS'!O18-'Résidentiel AME'!O18</f>
        <v>0</v>
      </c>
      <c r="P18" s="21">
        <f>'Résidentiel AMS'!P18-'Résidentiel AME'!P18</f>
        <v>0</v>
      </c>
      <c r="Q18" s="21">
        <f>'Résidentiel AMS'!Q18-'Résidentiel AME'!Q18</f>
        <v>0</v>
      </c>
      <c r="R18" s="21">
        <f>'Résidentiel AMS'!R18-'Résidentiel AME'!R18</f>
        <v>0</v>
      </c>
      <c r="S18" s="21">
        <f>'Résidentiel AMS'!S18-'Résidentiel AME'!S18</f>
        <v>0</v>
      </c>
      <c r="T18" s="21">
        <f>'Résidentiel AMS'!T18-'Résidentiel AME'!T18</f>
        <v>0</v>
      </c>
      <c r="U18" s="21">
        <f>'Résidentiel AMS'!U18-'Résidentiel AME'!U18</f>
        <v>0</v>
      </c>
      <c r="V18" s="21">
        <f>'Résidentiel AMS'!V18-'Résidentiel AME'!V18</f>
        <v>0.20352903999999938</v>
      </c>
      <c r="W18" s="21">
        <f>'Résidentiel AMS'!W18-'Résidentiel AME'!W18</f>
        <v>0.25975386999999905</v>
      </c>
      <c r="X18" s="21">
        <f>'Résidentiel AMS'!X18-'Résidentiel AME'!X18</f>
        <v>0.20979424999999985</v>
      </c>
      <c r="Y18" s="21">
        <f>'Résidentiel AMS'!Y18-'Résidentiel AME'!Y18</f>
        <v>4.4315280000001067E-2</v>
      </c>
      <c r="Z18" s="21">
        <f>'Résidentiel AMS'!Z18-'Résidentiel AME'!Z18</f>
        <v>-0.18235035000000011</v>
      </c>
      <c r="AA18" s="21">
        <f>'Résidentiel AMS'!AA18-'Résidentiel AME'!AA18</f>
        <v>-0.44395278000000005</v>
      </c>
      <c r="AB18" s="21">
        <f>'Résidentiel AMS'!AB18-'Résidentiel AME'!AB18</f>
        <v>-0.90006569999999897</v>
      </c>
      <c r="AC18" s="21">
        <f>'Résidentiel AMS'!AC18-'Résidentiel AME'!AC18</f>
        <v>-1.3309228700000002</v>
      </c>
      <c r="AD18" s="21">
        <f>'Résidentiel AMS'!AD18-'Résidentiel AME'!AD18</f>
        <v>-1.5977383700000001</v>
      </c>
      <c r="AE18" s="21">
        <f>'Résidentiel AMS'!AE18-'Résidentiel AME'!AE18</f>
        <v>-1.8510022900000003</v>
      </c>
      <c r="AF18" s="21">
        <f>'Résidentiel AMS'!AF18-'Résidentiel AME'!AF18</f>
        <v>-2.0741577700000011</v>
      </c>
      <c r="AG18" s="21">
        <f>'Résidentiel AMS'!AG18-'Résidentiel AME'!AG18</f>
        <v>-2.3243681299999999</v>
      </c>
      <c r="AH18" s="21">
        <f>'Résidentiel AMS'!AH18-'Résidentiel AME'!AH18</f>
        <v>-2.5698313630000005</v>
      </c>
      <c r="AI18" s="21">
        <f>'Résidentiel AMS'!AI18-'Résidentiel AME'!AI18</f>
        <v>-2.7571802329999997</v>
      </c>
      <c r="AJ18" s="21">
        <f>'Résidentiel AMS'!AJ18-'Résidentiel AME'!AJ18</f>
        <v>-2.9164582670000012</v>
      </c>
      <c r="AK18" s="21">
        <f>'Résidentiel AMS'!AK18-'Résidentiel AME'!AK18</f>
        <v>-3.0667840050000006</v>
      </c>
      <c r="AL18" s="21">
        <f>'Résidentiel AMS'!AL18-'Résidentiel AME'!AL18</f>
        <v>-3.3809513469999999</v>
      </c>
      <c r="AM18" s="21">
        <f>'Résidentiel AMS'!AM18-'Résidentiel AME'!AM18</f>
        <v>-3.6584390949999985</v>
      </c>
      <c r="AN18" s="21">
        <f>'Résidentiel AMS'!AN18-'Résidentiel AME'!AN18</f>
        <v>-3.7304840679999991</v>
      </c>
      <c r="AO18" s="21">
        <f>'Résidentiel AMS'!AO18-'Résidentiel AME'!AO18</f>
        <v>-3.8118066119999998</v>
      </c>
      <c r="AP18" s="21">
        <f>'Résidentiel AMS'!AP18-'Résidentiel AME'!AP18</f>
        <v>-3.8748619599999996</v>
      </c>
      <c r="AQ18" s="21">
        <f>'Résidentiel AMS'!AQ18-'Résidentiel AME'!AQ18</f>
        <v>-3.9143602189999998</v>
      </c>
      <c r="AR18" s="21">
        <f>'Résidentiel AMS'!AR18-'Résidentiel AME'!AR18</f>
        <v>-3.9336078600000004</v>
      </c>
      <c r="AS18" s="21">
        <f>'Résidentiel AMS'!AS18-'Résidentiel AME'!AS18</f>
        <v>-4.0787081080000007</v>
      </c>
      <c r="AT18" s="21">
        <f>'Résidentiel AMS'!AT18-'Résidentiel AME'!AT18</f>
        <v>-4.1947575680000009</v>
      </c>
      <c r="AU18" s="21">
        <f>'Résidentiel AMS'!AU18-'Résidentiel AME'!AU18</f>
        <v>-4.2946904989999997</v>
      </c>
      <c r="AV18" s="21">
        <f>'Résidentiel AMS'!AV18-'Résidentiel AME'!AV18</f>
        <v>-4.3811169679999997</v>
      </c>
      <c r="AW18" s="21">
        <f>'Résidentiel AMS'!AW18-'Résidentiel AME'!AW18</f>
        <v>-4.4565124000000012</v>
      </c>
      <c r="AX18" s="18"/>
    </row>
    <row r="19" spans="1:50" x14ac:dyDescent="0.25">
      <c r="A19" s="18"/>
      <c r="B19" t="s">
        <v>62</v>
      </c>
      <c r="C19" s="21">
        <f>'Résidentiel AMS'!C19-'Résidentiel AME'!C19</f>
        <v>0</v>
      </c>
      <c r="D19" s="21">
        <f>'Résidentiel AMS'!D19-'Résidentiel AME'!D19</f>
        <v>0</v>
      </c>
      <c r="E19" s="21">
        <f>'Résidentiel AMS'!E19-'Résidentiel AME'!E19</f>
        <v>0</v>
      </c>
      <c r="F19" s="21">
        <f>'Résidentiel AMS'!F19-'Résidentiel AME'!F19</f>
        <v>0</v>
      </c>
      <c r="G19" s="21">
        <f>'Résidentiel AMS'!G19-'Résidentiel AME'!G19</f>
        <v>0</v>
      </c>
      <c r="H19" s="21">
        <f>'Résidentiel AMS'!H19-'Résidentiel AME'!H19</f>
        <v>0</v>
      </c>
      <c r="I19" s="21">
        <f>'Résidentiel AMS'!I19-'Résidentiel AME'!I19</f>
        <v>0</v>
      </c>
      <c r="J19" s="21">
        <f>'Résidentiel AMS'!J19-'Résidentiel AME'!J19</f>
        <v>0</v>
      </c>
      <c r="K19" s="21">
        <f>'Résidentiel AMS'!K19-'Résidentiel AME'!K19</f>
        <v>0</v>
      </c>
      <c r="L19" s="21">
        <f>'Résidentiel AMS'!L19-'Résidentiel AME'!L19</f>
        <v>0</v>
      </c>
      <c r="M19" s="21">
        <f>'Résidentiel AMS'!M19-'Résidentiel AME'!M19</f>
        <v>0</v>
      </c>
      <c r="N19" s="21">
        <f>'Résidentiel AMS'!N19-'Résidentiel AME'!N19</f>
        <v>0</v>
      </c>
      <c r="O19" s="21">
        <f>'Résidentiel AMS'!O19-'Résidentiel AME'!O19</f>
        <v>0</v>
      </c>
      <c r="P19" s="21">
        <f>'Résidentiel AMS'!P19-'Résidentiel AME'!P19</f>
        <v>0</v>
      </c>
      <c r="Q19" s="21">
        <f>'Résidentiel AMS'!Q19-'Résidentiel AME'!Q19</f>
        <v>0</v>
      </c>
      <c r="R19" s="21">
        <f>'Résidentiel AMS'!R19-'Résidentiel AME'!R19</f>
        <v>0</v>
      </c>
      <c r="S19" s="21">
        <f>'Résidentiel AMS'!S19-'Résidentiel AME'!S19</f>
        <v>0</v>
      </c>
      <c r="T19" s="21">
        <f>'Résidentiel AMS'!T19-'Résidentiel AME'!T19</f>
        <v>0</v>
      </c>
      <c r="U19" s="21">
        <f>'Résidentiel AMS'!U19-'Résidentiel AME'!U19</f>
        <v>0</v>
      </c>
      <c r="V19" s="21">
        <f>'Résidentiel AMS'!V19-'Résidentiel AME'!V19</f>
        <v>-0.13019861959142531</v>
      </c>
      <c r="W19" s="21">
        <f>'Résidentiel AMS'!W19-'Résidentiel AME'!W19</f>
        <v>-1.4381515943918544</v>
      </c>
      <c r="X19" s="21">
        <f>'Résidentiel AMS'!X19-'Résidentiel AME'!X19</f>
        <v>-3.0090666025217345</v>
      </c>
      <c r="Y19" s="21">
        <f>'Résidentiel AMS'!Y19-'Résidentiel AME'!Y19</f>
        <v>-4.012242622003896</v>
      </c>
      <c r="Z19" s="21">
        <f>'Résidentiel AMS'!Z19-'Résidentiel AME'!Z19</f>
        <v>-5.2618628517146604</v>
      </c>
      <c r="AA19" s="21">
        <f>'Résidentiel AMS'!AA19-'Résidentiel AME'!AA19</f>
        <v>-6.5223972782100859</v>
      </c>
      <c r="AB19" s="21">
        <f>'Résidentiel AMS'!AB19-'Résidentiel AME'!AB19</f>
        <v>-7.9729234543925713</v>
      </c>
      <c r="AC19" s="21">
        <f>'Résidentiel AMS'!AC19-'Résidentiel AME'!AC19</f>
        <v>-9.32912773118872</v>
      </c>
      <c r="AD19" s="21">
        <f>'Résidentiel AMS'!AD19-'Résidentiel AME'!AD19</f>
        <v>-11.294584560123447</v>
      </c>
      <c r="AE19" s="21">
        <f>'Résidentiel AMS'!AE19-'Résidentiel AME'!AE19</f>
        <v>-13.112567847289498</v>
      </c>
      <c r="AF19" s="21">
        <f>'Résidentiel AMS'!AF19-'Résidentiel AME'!AF19</f>
        <v>-14.780145085353439</v>
      </c>
      <c r="AG19" s="21">
        <f>'Résidentiel AMS'!AG19-'Résidentiel AME'!AG19</f>
        <v>-15.846685051523146</v>
      </c>
      <c r="AH19" s="21">
        <f>'Résidentiel AMS'!AH19-'Résidentiel AME'!AH19</f>
        <v>-16.863202773586117</v>
      </c>
      <c r="AI19" s="21">
        <f>'Résidentiel AMS'!AI19-'Résidentiel AME'!AI19</f>
        <v>-17.914870093068899</v>
      </c>
      <c r="AJ19" s="21">
        <f>'Résidentiel AMS'!AJ19-'Résidentiel AME'!AJ19</f>
        <v>-18.880494947683136</v>
      </c>
      <c r="AK19" s="21">
        <f>'Résidentiel AMS'!AK19-'Résidentiel AME'!AK19</f>
        <v>-19.80626938705176</v>
      </c>
      <c r="AL19" s="21">
        <f>'Résidentiel AMS'!AL19-'Résidentiel AME'!AL19</f>
        <v>-19.505225777650203</v>
      </c>
      <c r="AM19" s="21">
        <f>'Résidentiel AMS'!AM19-'Résidentiel AME'!AM19</f>
        <v>-19.300343054597533</v>
      </c>
      <c r="AN19" s="21">
        <f>'Résidentiel AMS'!AN19-'Résidentiel AME'!AN19</f>
        <v>-20.193499148970723</v>
      </c>
      <c r="AO19" s="21">
        <f>'Résidentiel AMS'!AO19-'Résidentiel AME'!AO19</f>
        <v>-21.028845421676792</v>
      </c>
      <c r="AP19" s="21">
        <f>'Résidentiel AMS'!AP19-'Résidentiel AME'!AP19</f>
        <v>-21.793284717643743</v>
      </c>
      <c r="AQ19" s="21">
        <f>'Résidentiel AMS'!AQ19-'Résidentiel AME'!AQ19</f>
        <v>-22.490973379287805</v>
      </c>
      <c r="AR19" s="21">
        <f>'Résidentiel AMS'!AR19-'Résidentiel AME'!AR19</f>
        <v>-23.135298605328259</v>
      </c>
      <c r="AS19" s="21">
        <f>'Résidentiel AMS'!AS19-'Résidentiel AME'!AS19</f>
        <v>-22.596574921358858</v>
      </c>
      <c r="AT19" s="21">
        <f>'Résidentiel AMS'!AT19-'Résidentiel AME'!AT19</f>
        <v>-22.063656241671563</v>
      </c>
      <c r="AU19" s="21">
        <f>'Résidentiel AMS'!AU19-'Résidentiel AME'!AU19</f>
        <v>-21.531215960358658</v>
      </c>
      <c r="AV19" s="21">
        <f>'Résidentiel AMS'!AV19-'Résidentiel AME'!AV19</f>
        <v>-21.002104317790611</v>
      </c>
      <c r="AW19" s="21">
        <f>'Résidentiel AMS'!AW19-'Résidentiel AME'!AW19</f>
        <v>-20.485820493359366</v>
      </c>
      <c r="AX19" s="18"/>
    </row>
    <row r="20" spans="1:50" x14ac:dyDescent="0.25">
      <c r="A20" s="18"/>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18"/>
    </row>
    <row r="21" spans="1:50" x14ac:dyDescent="0.25">
      <c r="A21" s="18"/>
      <c r="B21" t="s">
        <v>61</v>
      </c>
      <c r="C21" s="21">
        <f>'Résidentiel AMS'!C21-'Résidentiel AME'!C21</f>
        <v>0</v>
      </c>
      <c r="D21" s="21">
        <f>'Résidentiel AMS'!D21-'Résidentiel AME'!D21</f>
        <v>0</v>
      </c>
      <c r="E21" s="21">
        <f>'Résidentiel AMS'!E21-'Résidentiel AME'!E21</f>
        <v>0</v>
      </c>
      <c r="F21" s="21">
        <f>'Résidentiel AMS'!F21-'Résidentiel AME'!F21</f>
        <v>0</v>
      </c>
      <c r="G21" s="21">
        <f>'Résidentiel AMS'!G21-'Résidentiel AME'!G21</f>
        <v>0</v>
      </c>
      <c r="H21" s="21">
        <f>'Résidentiel AMS'!H21-'Résidentiel AME'!H21</f>
        <v>0</v>
      </c>
      <c r="I21" s="21">
        <f>'Résidentiel AMS'!I21-'Résidentiel AME'!I21</f>
        <v>0</v>
      </c>
      <c r="J21" s="21">
        <f>'Résidentiel AMS'!J21-'Résidentiel AME'!J21</f>
        <v>0</v>
      </c>
      <c r="K21" s="21">
        <f>'Résidentiel AMS'!K21-'Résidentiel AME'!K21</f>
        <v>0</v>
      </c>
      <c r="L21" s="21">
        <f>'Résidentiel AMS'!L21-'Résidentiel AME'!L21</f>
        <v>0</v>
      </c>
      <c r="M21" s="21">
        <f>'Résidentiel AMS'!M21-'Résidentiel AME'!M21</f>
        <v>0</v>
      </c>
      <c r="N21" s="21">
        <f>'Résidentiel AMS'!N21-'Résidentiel AME'!N21</f>
        <v>0</v>
      </c>
      <c r="O21" s="21">
        <f>'Résidentiel AMS'!O21-'Résidentiel AME'!O21</f>
        <v>0</v>
      </c>
      <c r="P21" s="21">
        <f>'Résidentiel AMS'!P21-'Résidentiel AME'!P21</f>
        <v>0</v>
      </c>
      <c r="Q21" s="21">
        <f>'Résidentiel AMS'!Q21-'Résidentiel AME'!Q21</f>
        <v>0</v>
      </c>
      <c r="R21" s="21">
        <f>'Résidentiel AMS'!R21-'Résidentiel AME'!R21</f>
        <v>0</v>
      </c>
      <c r="S21" s="21">
        <f>'Résidentiel AMS'!S21-'Résidentiel AME'!S21</f>
        <v>0</v>
      </c>
      <c r="T21" s="21">
        <f>'Résidentiel AMS'!T21-'Résidentiel AME'!T21</f>
        <v>0</v>
      </c>
      <c r="U21" s="21">
        <f>'Résidentiel AMS'!U21-'Résidentiel AME'!U21</f>
        <v>0</v>
      </c>
      <c r="V21" s="21">
        <f>'Résidentiel AMS'!V21-'Résidentiel AME'!V21</f>
        <v>-245.34669055190898</v>
      </c>
      <c r="W21" s="21">
        <f>'Résidentiel AMS'!W21-'Résidentiel AME'!W21</f>
        <v>-479.46988186631643</v>
      </c>
      <c r="X21" s="21">
        <f>'Résidentiel AMS'!X21-'Résidentiel AME'!X21</f>
        <v>-314.21472384403751</v>
      </c>
      <c r="Y21" s="21">
        <f>'Résidentiel AMS'!Y21-'Résidentiel AME'!Y21</f>
        <v>-111.53469042039069</v>
      </c>
      <c r="Z21" s="21">
        <f>'Résidentiel AMS'!Z21-'Résidentiel AME'!Z21</f>
        <v>-762.98024306215666</v>
      </c>
      <c r="AA21" s="21">
        <f>'Résidentiel AMS'!AA21-'Résidentiel AME'!AA21</f>
        <v>-1508.6764531979788</v>
      </c>
      <c r="AB21" s="21">
        <f>'Résidentiel AMS'!AB21-'Résidentiel AME'!AB21</f>
        <v>-1993.4111245840031</v>
      </c>
      <c r="AC21" s="21">
        <f>'Résidentiel AMS'!AC21-'Résidentiel AME'!AC21</f>
        <v>-2467.8362564574054</v>
      </c>
      <c r="AD21" s="21">
        <f>'Résidentiel AMS'!AD21-'Résidentiel AME'!AD21</f>
        <v>-3330.8194403852467</v>
      </c>
      <c r="AE21" s="21">
        <f>'Résidentiel AMS'!AE21-'Résidentiel AME'!AE21</f>
        <v>-4166.9191721099778</v>
      </c>
      <c r="AF21" s="21">
        <f>'Résidentiel AMS'!AF21-'Résidentiel AME'!AF21</f>
        <v>-4968.7006882057976</v>
      </c>
      <c r="AG21" s="21">
        <f>'Résidentiel AMS'!AG21-'Résidentiel AME'!AG21</f>
        <v>-5592.1312360537049</v>
      </c>
      <c r="AH21" s="21">
        <f>'Résidentiel AMS'!AH21-'Résidentiel AME'!AH21</f>
        <v>-6335.7908116821054</v>
      </c>
      <c r="AI21" s="21">
        <f>'Résidentiel AMS'!AI21-'Résidentiel AME'!AI21</f>
        <v>-7101.7119521769637</v>
      </c>
      <c r="AJ21" s="21">
        <f>'Résidentiel AMS'!AJ21-'Résidentiel AME'!AJ21</f>
        <v>-7700.3953405847351</v>
      </c>
      <c r="AK21" s="21">
        <f>'Résidentiel AMS'!AK21-'Résidentiel AME'!AK21</f>
        <v>-8280.8310867080654</v>
      </c>
      <c r="AL21" s="21">
        <f>'Résidentiel AMS'!AL21-'Résidentiel AME'!AL21</f>
        <v>-8635.7432890018426</v>
      </c>
      <c r="AM21" s="21">
        <f>'Résidentiel AMS'!AM21-'Résidentiel AME'!AM21</f>
        <v>-8962.8665582695539</v>
      </c>
      <c r="AN21" s="21">
        <f>'Résidentiel AMS'!AN21-'Résidentiel AME'!AN21</f>
        <v>-9570.668496072929</v>
      </c>
      <c r="AO21" s="21">
        <f>'Résidentiel AMS'!AO21-'Résidentiel AME'!AO21</f>
        <v>-10126.737444338869</v>
      </c>
      <c r="AP21" s="21">
        <f>'Résidentiel AMS'!AP21-'Résidentiel AME'!AP21</f>
        <v>-10653.865513923691</v>
      </c>
      <c r="AQ21" s="21">
        <f>'Résidentiel AMS'!AQ21-'Résidentiel AME'!AQ21</f>
        <v>-11152.383824227225</v>
      </c>
      <c r="AR21" s="21">
        <f>'Résidentiel AMS'!AR21-'Résidentiel AME'!AR21</f>
        <v>-11628.413852870319</v>
      </c>
      <c r="AS21" s="21">
        <f>'Résidentiel AMS'!AS21-'Résidentiel AME'!AS21</f>
        <v>-11862.029746339864</v>
      </c>
      <c r="AT21" s="21">
        <f>'Résidentiel AMS'!AT21-'Résidentiel AME'!AT21</f>
        <v>-12130.181013376725</v>
      </c>
      <c r="AU21" s="21">
        <f>'Résidentiel AMS'!AU21-'Résidentiel AME'!AU21</f>
        <v>-12377.562647946957</v>
      </c>
      <c r="AV21" s="21">
        <f>'Résidentiel AMS'!AV21-'Résidentiel AME'!AV21</f>
        <v>-12600.232131176672</v>
      </c>
      <c r="AW21" s="21">
        <f>'Résidentiel AMS'!AW21-'Résidentiel AME'!AW21</f>
        <v>-12811.839021976346</v>
      </c>
      <c r="AX21" s="18"/>
    </row>
    <row r="22" spans="1:50" x14ac:dyDescent="0.25">
      <c r="A22" s="18"/>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18"/>
    </row>
    <row r="23" spans="1:50" x14ac:dyDescent="0.25">
      <c r="A23" s="18"/>
      <c r="B23" t="s">
        <v>1612</v>
      </c>
      <c r="C23" s="21">
        <f>'Résidentiel AMS'!C23-'Résidentiel AME'!C23</f>
        <v>0</v>
      </c>
      <c r="D23" s="21">
        <f>'Résidentiel AMS'!D23-'Résidentiel AME'!D23</f>
        <v>0</v>
      </c>
      <c r="E23" s="21">
        <f>'Résidentiel AMS'!E23-'Résidentiel AME'!E23</f>
        <v>0</v>
      </c>
      <c r="F23" s="21">
        <f>'Résidentiel AMS'!F23-'Résidentiel AME'!F23</f>
        <v>0</v>
      </c>
      <c r="G23" s="21">
        <f>'Résidentiel AMS'!G23-'Résidentiel AME'!G23</f>
        <v>0</v>
      </c>
      <c r="H23" s="21">
        <f>'Résidentiel AMS'!H23-'Résidentiel AME'!H23</f>
        <v>0</v>
      </c>
      <c r="I23" s="21">
        <f>'Résidentiel AMS'!I23-'Résidentiel AME'!I23</f>
        <v>0</v>
      </c>
      <c r="J23" s="21">
        <f>'Résidentiel AMS'!J23-'Résidentiel AME'!J23</f>
        <v>0</v>
      </c>
      <c r="K23" s="21">
        <f>'Résidentiel AMS'!K23-'Résidentiel AME'!K23</f>
        <v>0</v>
      </c>
      <c r="L23" s="21">
        <f>'Résidentiel AMS'!L23-'Résidentiel AME'!L23</f>
        <v>0</v>
      </c>
      <c r="M23" s="21">
        <f>'Résidentiel AMS'!M23-'Résidentiel AME'!M23</f>
        <v>0</v>
      </c>
      <c r="N23" s="21">
        <f>'Résidentiel AMS'!N23-'Résidentiel AME'!N23</f>
        <v>0</v>
      </c>
      <c r="O23" s="21">
        <f>'Résidentiel AMS'!O23-'Résidentiel AME'!O23</f>
        <v>0</v>
      </c>
      <c r="P23" s="21">
        <f>'Résidentiel AMS'!P23-'Résidentiel AME'!P23</f>
        <v>0</v>
      </c>
      <c r="Q23" s="21">
        <f>'Résidentiel AMS'!Q23-'Résidentiel AME'!Q23</f>
        <v>0</v>
      </c>
      <c r="R23" s="21">
        <f>'Résidentiel AMS'!R23-'Résidentiel AME'!R23</f>
        <v>0</v>
      </c>
      <c r="S23" s="21">
        <f>'Résidentiel AMS'!S23-'Résidentiel AME'!S23</f>
        <v>0</v>
      </c>
      <c r="T23" s="21">
        <f>'Résidentiel AMS'!T23-'Résidentiel AME'!T23</f>
        <v>0</v>
      </c>
      <c r="U23" s="21">
        <f>'Résidentiel AMS'!U23-'Résidentiel AME'!U23</f>
        <v>0</v>
      </c>
      <c r="V23" s="21">
        <f>'Résidentiel AMS'!V23-'Résidentiel AME'!V23</f>
        <v>-75.16991015675012</v>
      </c>
      <c r="W23" s="21">
        <f>'Résidentiel AMS'!W23-'Résidentiel AME'!W23</f>
        <v>1876.2038469657437</v>
      </c>
      <c r="X23" s="21">
        <f>'Résidentiel AMS'!X23-'Résidentiel AME'!X23</f>
        <v>5866.2706104107783</v>
      </c>
      <c r="Y23" s="21">
        <f>'Résidentiel AMS'!Y23-'Résidentiel AME'!Y23</f>
        <v>11456.586502181355</v>
      </c>
      <c r="Z23" s="21">
        <f>'Résidentiel AMS'!Z23-'Résidentiel AME'!Z23</f>
        <v>14438.688537726845</v>
      </c>
      <c r="AA23" s="21">
        <f>'Résidentiel AMS'!AA23-'Résidentiel AME'!AA23</f>
        <v>15005.887776677853</v>
      </c>
      <c r="AB23" s="21">
        <f>'Résidentiel AMS'!AB23-'Résidentiel AME'!AB23</f>
        <v>14790.623760082597</v>
      </c>
      <c r="AC23" s="21">
        <f>'Résidentiel AMS'!AC23-'Résidentiel AME'!AC23</f>
        <v>14653.196711832697</v>
      </c>
      <c r="AD23" s="21">
        <f>'Résidentiel AMS'!AD23-'Résidentiel AME'!AD23</f>
        <v>15075.005881800473</v>
      </c>
      <c r="AE23" s="21">
        <f>'Résidentiel AMS'!AE23-'Résidentiel AME'!AE23</f>
        <v>14931.012450418359</v>
      </c>
      <c r="AF23" s="21">
        <f>'Résidentiel AMS'!AF23-'Résidentiel AME'!AF23</f>
        <v>14224.594220033439</v>
      </c>
      <c r="AG23" s="21">
        <f>'Résidentiel AMS'!AG23-'Résidentiel AME'!AG23</f>
        <v>13654.444852919911</v>
      </c>
      <c r="AH23" s="21">
        <f>'Résidentiel AMS'!AH23-'Résidentiel AME'!AH23</f>
        <v>13133.774627493924</v>
      </c>
      <c r="AI23" s="21">
        <f>'Résidentiel AMS'!AI23-'Résidentiel AME'!AI23</f>
        <v>12392.870541604872</v>
      </c>
      <c r="AJ23" s="21">
        <f>'Résidentiel AMS'!AJ23-'Résidentiel AME'!AJ23</f>
        <v>11743.214111122636</v>
      </c>
      <c r="AK23" s="21">
        <f>'Résidentiel AMS'!AK23-'Résidentiel AME'!AK23</f>
        <v>11195.464753278471</v>
      </c>
      <c r="AL23" s="21">
        <f>'Résidentiel AMS'!AL23-'Résidentiel AME'!AL23</f>
        <v>10682.155284307481</v>
      </c>
      <c r="AM23" s="21">
        <f>'Résidentiel AMS'!AM23-'Résidentiel AME'!AM23</f>
        <v>10770.447875734455</v>
      </c>
      <c r="AN23" s="21">
        <f>'Résidentiel AMS'!AN23-'Résidentiel AME'!AN23</f>
        <v>10795.569963923943</v>
      </c>
      <c r="AO23" s="21">
        <f>'Résidentiel AMS'!AO23-'Résidentiel AME'!AO23</f>
        <v>10235.841021417091</v>
      </c>
      <c r="AP23" s="21">
        <f>'Résidentiel AMS'!AP23-'Résidentiel AME'!AP23</f>
        <v>9579.6875487059697</v>
      </c>
      <c r="AQ23" s="21">
        <f>'Résidentiel AMS'!AQ23-'Résidentiel AME'!AQ23</f>
        <v>8882.5096963281248</v>
      </c>
      <c r="AR23" s="21">
        <f>'Résidentiel AMS'!AR23-'Résidentiel AME'!AR23</f>
        <v>8189.068142187798</v>
      </c>
      <c r="AS23" s="21">
        <f>'Résidentiel AMS'!AS23-'Résidentiel AME'!AS23</f>
        <v>7583.3257007689663</v>
      </c>
      <c r="AT23" s="21">
        <f>'Résidentiel AMS'!AT23-'Résidentiel AME'!AT23</f>
        <v>7272.538443438305</v>
      </c>
      <c r="AU23" s="21">
        <f>'Résidentiel AMS'!AU23-'Résidentiel AME'!AU23</f>
        <v>7010.3543452256763</v>
      </c>
      <c r="AV23" s="21">
        <f>'Résidentiel AMS'!AV23-'Résidentiel AME'!AV23</f>
        <v>6756.9435104446275</v>
      </c>
      <c r="AW23" s="21">
        <f>'Résidentiel AMS'!AW23-'Résidentiel AME'!AW23</f>
        <v>6506.6856741828706</v>
      </c>
      <c r="AX23" s="18"/>
    </row>
    <row r="24" spans="1:50" x14ac:dyDescent="0.25">
      <c r="A24" s="19"/>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18"/>
    </row>
    <row r="25" spans="1:50" x14ac:dyDescent="0.25">
      <c r="A25" s="18"/>
      <c r="B25" t="s">
        <v>147</v>
      </c>
      <c r="C25" s="21">
        <f>'Résidentiel AMS'!C25-'Résidentiel AME'!C25</f>
        <v>0</v>
      </c>
      <c r="D25" s="21">
        <f>'Résidentiel AMS'!D25-'Résidentiel AME'!D25</f>
        <v>0</v>
      </c>
      <c r="E25" s="21">
        <f>'Résidentiel AMS'!E25-'Résidentiel AME'!E25</f>
        <v>0</v>
      </c>
      <c r="F25" s="21">
        <f>'Résidentiel AMS'!F25-'Résidentiel AME'!F25</f>
        <v>0</v>
      </c>
      <c r="G25" s="21">
        <f>'Résidentiel AMS'!G25-'Résidentiel AME'!G25</f>
        <v>0</v>
      </c>
      <c r="H25" s="21">
        <f>'Résidentiel AMS'!H25-'Résidentiel AME'!H25</f>
        <v>0</v>
      </c>
      <c r="I25" s="21">
        <f>'Résidentiel AMS'!I25-'Résidentiel AME'!I25</f>
        <v>0</v>
      </c>
      <c r="J25" s="21">
        <f>'Résidentiel AMS'!J25-'Résidentiel AME'!J25</f>
        <v>0</v>
      </c>
      <c r="K25" s="21">
        <f>'Résidentiel AMS'!K25-'Résidentiel AME'!K25</f>
        <v>0</v>
      </c>
      <c r="L25" s="21">
        <f>'Résidentiel AMS'!L25-'Résidentiel AME'!L25</f>
        <v>0</v>
      </c>
      <c r="M25" s="21">
        <f>'Résidentiel AMS'!M25-'Résidentiel AME'!M25</f>
        <v>0</v>
      </c>
      <c r="N25" s="21">
        <f>'Résidentiel AMS'!N25-'Résidentiel AME'!N25</f>
        <v>0</v>
      </c>
      <c r="O25" s="21">
        <f>'Résidentiel AMS'!O25-'Résidentiel AME'!O25</f>
        <v>0</v>
      </c>
      <c r="P25" s="21">
        <f>'Résidentiel AMS'!P25-'Résidentiel AME'!P25</f>
        <v>0</v>
      </c>
      <c r="Q25" s="21">
        <f>'Résidentiel AMS'!Q25-'Résidentiel AME'!Q25</f>
        <v>0</v>
      </c>
      <c r="R25" s="21">
        <f>'Résidentiel AMS'!R25-'Résidentiel AME'!R25</f>
        <v>0</v>
      </c>
      <c r="S25" s="21">
        <f>'Résidentiel AMS'!S25-'Résidentiel AME'!S25</f>
        <v>0</v>
      </c>
      <c r="T25" s="21">
        <f>'Résidentiel AMS'!T25-'Résidentiel AME'!T25</f>
        <v>0</v>
      </c>
      <c r="U25" s="21">
        <f>'Résidentiel AMS'!U25-'Résidentiel AME'!U25</f>
        <v>0</v>
      </c>
      <c r="V25" s="21">
        <f>'Résidentiel AMS'!V25-'Résidentiel AME'!V25</f>
        <v>-10.351068225559175</v>
      </c>
      <c r="W25" s="21">
        <f>'Résidentiel AMS'!W25-'Résidentiel AME'!W25</f>
        <v>2761.2472727793306</v>
      </c>
      <c r="X25" s="21">
        <f>'Résidentiel AMS'!X25-'Résidentiel AME'!X25</f>
        <v>3687.1737555764989</v>
      </c>
      <c r="Y25" s="21">
        <f>'Résidentiel AMS'!Y25-'Résidentiel AME'!Y25</f>
        <v>5172.4877165282196</v>
      </c>
      <c r="Z25" s="21">
        <f>'Résidentiel AMS'!Z25-'Résidentiel AME'!Z25</f>
        <v>5319.5305522596145</v>
      </c>
      <c r="AA25" s="21">
        <f>'Résidentiel AMS'!AA25-'Résidentiel AME'!AA25</f>
        <v>5256.8853575238354</v>
      </c>
      <c r="AB25" s="21">
        <f>'Résidentiel AMS'!AB25-'Résidentiel AME'!AB25</f>
        <v>5096.8718831054457</v>
      </c>
      <c r="AC25" s="21">
        <f>'Résidentiel AMS'!AC25-'Résidentiel AME'!AC25</f>
        <v>4998.5916146610753</v>
      </c>
      <c r="AD25" s="21">
        <f>'Résidentiel AMS'!AD25-'Résidentiel AME'!AD25</f>
        <v>5736.6754863800888</v>
      </c>
      <c r="AE25" s="21">
        <f>'Résidentiel AMS'!AE25-'Résidentiel AME'!AE25</f>
        <v>5666.7054731269063</v>
      </c>
      <c r="AF25" s="21">
        <f>'Résidentiel AMS'!AF25-'Résidentiel AME'!AF25</f>
        <v>5471.2310508454684</v>
      </c>
      <c r="AG25" s="21">
        <f>'Résidentiel AMS'!AG25-'Résidentiel AME'!AG25</f>
        <v>5319.4257258796488</v>
      </c>
      <c r="AH25" s="21">
        <f>'Résidentiel AMS'!AH25-'Résidentiel AME'!AH25</f>
        <v>5181.8453457097849</v>
      </c>
      <c r="AI25" s="21">
        <f>'Résidentiel AMS'!AI25-'Résidentiel AME'!AI25</f>
        <v>4993.0983565849365</v>
      </c>
      <c r="AJ25" s="21">
        <f>'Résidentiel AMS'!AJ25-'Résidentiel AME'!AJ25</f>
        <v>4830.6405653343918</v>
      </c>
      <c r="AK25" s="21">
        <f>'Résidentiel AMS'!AK25-'Résidentiel AME'!AK25</f>
        <v>4698.3855179620441</v>
      </c>
      <c r="AL25" s="21">
        <f>'Résidentiel AMS'!AL25-'Résidentiel AME'!AL25</f>
        <v>4581.00133280102</v>
      </c>
      <c r="AM25" s="21">
        <f>'Résidentiel AMS'!AM25-'Résidentiel AME'!AM25</f>
        <v>4618.4211241724115</v>
      </c>
      <c r="AN25" s="21">
        <f>'Résidentiel AMS'!AN25-'Résidentiel AME'!AN25</f>
        <v>4649.6522289934901</v>
      </c>
      <c r="AO25" s="21">
        <f>'Résidentiel AMS'!AO25-'Résidentiel AME'!AO25</f>
        <v>4555.8044033749293</v>
      </c>
      <c r="AP25" s="21">
        <f>'Résidentiel AMS'!AP25-'Résidentiel AME'!AP25</f>
        <v>4447.9726225815239</v>
      </c>
      <c r="AQ25" s="21">
        <f>'Résidentiel AMS'!AQ25-'Résidentiel AME'!AQ25</f>
        <v>4334.8501073041452</v>
      </c>
      <c r="AR25" s="21">
        <f>'Résidentiel AMS'!AR25-'Résidentiel AME'!AR25</f>
        <v>4224.658708119</v>
      </c>
      <c r="AS25" s="21">
        <f>'Résidentiel AMS'!AS25-'Résidentiel AME'!AS25</f>
        <v>4138.2622895886307</v>
      </c>
      <c r="AT25" s="21">
        <f>'Résidentiel AMS'!AT25-'Résidentiel AME'!AT25</f>
        <v>4130.3475164867123</v>
      </c>
      <c r="AU25" s="21">
        <f>'Résidentiel AMS'!AU25-'Résidentiel AME'!AU25</f>
        <v>4136.6098122933281</v>
      </c>
      <c r="AV25" s="21">
        <f>'Résidentiel AMS'!AV25-'Résidentiel AME'!AV25</f>
        <v>4142.8060167484155</v>
      </c>
      <c r="AW25" s="21">
        <f>'Résidentiel AMS'!AW25-'Résidentiel AME'!AW25</f>
        <v>4146.4304895573468</v>
      </c>
      <c r="AX25" s="18"/>
    </row>
    <row r="26" spans="1:50" x14ac:dyDescent="0.25">
      <c r="A26" s="18"/>
      <c r="B26" t="s">
        <v>148</v>
      </c>
      <c r="C26" s="21">
        <f>'Résidentiel AMS'!C26-'Résidentiel AME'!C26</f>
        <v>0</v>
      </c>
      <c r="D26" s="21">
        <f>'Résidentiel AMS'!D26-'Résidentiel AME'!D26</f>
        <v>0</v>
      </c>
      <c r="E26" s="21">
        <f>'Résidentiel AMS'!E26-'Résidentiel AME'!E26</f>
        <v>0</v>
      </c>
      <c r="F26" s="21">
        <f>'Résidentiel AMS'!F26-'Résidentiel AME'!F26</f>
        <v>0</v>
      </c>
      <c r="G26" s="21">
        <f>'Résidentiel AMS'!G26-'Résidentiel AME'!G26</f>
        <v>0</v>
      </c>
      <c r="H26" s="21">
        <f>'Résidentiel AMS'!H26-'Résidentiel AME'!H26</f>
        <v>0</v>
      </c>
      <c r="I26" s="21">
        <f>'Résidentiel AMS'!I26-'Résidentiel AME'!I26</f>
        <v>0</v>
      </c>
      <c r="J26" s="21">
        <f>'Résidentiel AMS'!J26-'Résidentiel AME'!J26</f>
        <v>0</v>
      </c>
      <c r="K26" s="21">
        <f>'Résidentiel AMS'!K26-'Résidentiel AME'!K26</f>
        <v>0</v>
      </c>
      <c r="L26" s="21">
        <f>'Résidentiel AMS'!L26-'Résidentiel AME'!L26</f>
        <v>0</v>
      </c>
      <c r="M26" s="21">
        <f>'Résidentiel AMS'!M26-'Résidentiel AME'!M26</f>
        <v>0</v>
      </c>
      <c r="N26" s="21">
        <f>'Résidentiel AMS'!N26-'Résidentiel AME'!N26</f>
        <v>0</v>
      </c>
      <c r="O26" s="21">
        <f>'Résidentiel AMS'!O26-'Résidentiel AME'!O26</f>
        <v>0</v>
      </c>
      <c r="P26" s="21">
        <f>'Résidentiel AMS'!P26-'Résidentiel AME'!P26</f>
        <v>0</v>
      </c>
      <c r="Q26" s="21">
        <f>'Résidentiel AMS'!Q26-'Résidentiel AME'!Q26</f>
        <v>0</v>
      </c>
      <c r="R26" s="21">
        <f>'Résidentiel AMS'!R26-'Résidentiel AME'!R26</f>
        <v>0</v>
      </c>
      <c r="S26" s="21">
        <f>'Résidentiel AMS'!S26-'Résidentiel AME'!S26</f>
        <v>0</v>
      </c>
      <c r="T26" s="21">
        <f>'Résidentiel AMS'!T26-'Résidentiel AME'!T26</f>
        <v>0</v>
      </c>
      <c r="U26" s="21">
        <f>'Résidentiel AMS'!U26-'Résidentiel AME'!U26</f>
        <v>0</v>
      </c>
      <c r="V26" s="21">
        <f>'Résidentiel AMS'!V26-'Résidentiel AME'!V26</f>
        <v>0.58274742986486672</v>
      </c>
      <c r="W26" s="21">
        <f>'Résidentiel AMS'!W26-'Résidentiel AME'!W26</f>
        <v>-1.5454680020916385</v>
      </c>
      <c r="X26" s="21">
        <f>'Résidentiel AMS'!X26-'Résidentiel AME'!X26</f>
        <v>2230.6558208134143</v>
      </c>
      <c r="Y26" s="21">
        <f>'Résidentiel AMS'!Y26-'Résidentiel AME'!Y26</f>
        <v>4771.515784730499</v>
      </c>
      <c r="Z26" s="21">
        <f>'Résidentiel AMS'!Z26-'Résidentiel AME'!Z26</f>
        <v>4346.1111239190759</v>
      </c>
      <c r="AA26" s="21">
        <f>'Résidentiel AMS'!AA26-'Résidentiel AME'!AA26</f>
        <v>4141.712925359584</v>
      </c>
      <c r="AB26" s="21">
        <f>'Résidentiel AMS'!AB26-'Résidentiel AME'!AB26</f>
        <v>3552.7156884766541</v>
      </c>
      <c r="AC26" s="21">
        <f>'Résidentiel AMS'!AC26-'Résidentiel AME'!AC26</f>
        <v>3450.1012782571729</v>
      </c>
      <c r="AD26" s="21">
        <f>'Résidentiel AMS'!AD26-'Résidentiel AME'!AD26</f>
        <v>3224.734226234059</v>
      </c>
      <c r="AE26" s="21">
        <f>'Résidentiel AMS'!AE26-'Résidentiel AME'!AE26</f>
        <v>3003.491197807331</v>
      </c>
      <c r="AF26" s="21">
        <f>'Résidentiel AMS'!AF26-'Résidentiel AME'!AF26</f>
        <v>2824.4859394294326</v>
      </c>
      <c r="AG26" s="21">
        <f>'Résidentiel AMS'!AG26-'Résidentiel AME'!AG26</f>
        <v>2835.4040728987834</v>
      </c>
      <c r="AH26" s="21">
        <f>'Résidentiel AMS'!AH26-'Résidentiel AME'!AH26</f>
        <v>2649.6214997252364</v>
      </c>
      <c r="AI26" s="21">
        <f>'Résidentiel AMS'!AI26-'Résidentiel AME'!AI26</f>
        <v>2493.7963671445154</v>
      </c>
      <c r="AJ26" s="21">
        <f>'Résidentiel AMS'!AJ26-'Résidentiel AME'!AJ26</f>
        <v>2499.9041224895673</v>
      </c>
      <c r="AK26" s="21">
        <f>'Résidentiel AMS'!AK26-'Résidentiel AME'!AK26</f>
        <v>2367.5045923215253</v>
      </c>
      <c r="AL26" s="21">
        <f>'Résidentiel AMS'!AL26-'Résidentiel AME'!AL26</f>
        <v>2234.0301955397631</v>
      </c>
      <c r="AM26" s="21">
        <f>'Résidentiel AMS'!AM26-'Résidentiel AME'!AM26</f>
        <v>2499.9891681153554</v>
      </c>
      <c r="AN26" s="21">
        <f>'Résidentiel AMS'!AN26-'Résidentiel AME'!AN26</f>
        <v>2337.6093918759275</v>
      </c>
      <c r="AO26" s="21">
        <f>'Résidentiel AMS'!AO26-'Résidentiel AME'!AO26</f>
        <v>2190.2466848920531</v>
      </c>
      <c r="AP26" s="21">
        <f>'Résidentiel AMS'!AP26-'Résidentiel AME'!AP26</f>
        <v>2056.6667347738844</v>
      </c>
      <c r="AQ26" s="21">
        <f>'Résidentiel AMS'!AQ26-'Résidentiel AME'!AQ26</f>
        <v>1935.8425461361585</v>
      </c>
      <c r="AR26" s="21">
        <f>'Résidentiel AMS'!AR26-'Résidentiel AME'!AR26</f>
        <v>1826.448508992301</v>
      </c>
      <c r="AS26" s="21">
        <f>'Résidentiel AMS'!AS26-'Résidentiel AME'!AS26</f>
        <v>1725.9944308643694</v>
      </c>
      <c r="AT26" s="21">
        <f>'Résidentiel AMS'!AT26-'Résidentiel AME'!AT26</f>
        <v>1633.6495639947591</v>
      </c>
      <c r="AU26" s="21">
        <f>'Résidentiel AMS'!AU26-'Résidentiel AME'!AU26</f>
        <v>1549.6895614852551</v>
      </c>
      <c r="AV26" s="21">
        <f>'Résidentiel AMS'!AV26-'Résidentiel AME'!AV26</f>
        <v>1473.1108599171596</v>
      </c>
      <c r="AW26" s="21">
        <f>'Résidentiel AMS'!AW26-'Résidentiel AME'!AW26</f>
        <v>1401.7176350590305</v>
      </c>
      <c r="AX26" s="18"/>
    </row>
    <row r="27" spans="1:50" x14ac:dyDescent="0.25">
      <c r="A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spans="1:50" x14ac:dyDescent="0.25">
      <c r="A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spans="1:50" x14ac:dyDescent="0.25">
      <c r="A29" s="18"/>
      <c r="B29" t="s">
        <v>846</v>
      </c>
      <c r="C29" s="18"/>
      <c r="D29" s="18"/>
      <c r="E29" s="18"/>
      <c r="F29" s="18"/>
      <c r="G29" s="18"/>
      <c r="H29" s="18"/>
      <c r="I29" s="18"/>
      <c r="J29" s="18"/>
      <c r="K29" s="18"/>
      <c r="L29" s="18"/>
      <c r="M29" s="18"/>
      <c r="N29" s="18"/>
      <c r="O29" s="18"/>
      <c r="P29" s="18"/>
      <c r="Q29" s="18"/>
      <c r="R29" s="18">
        <f>'Résidentiel AMS'!R29-'Résidentiel AME'!R29</f>
        <v>0</v>
      </c>
      <c r="S29" s="18">
        <f>'Résidentiel AMS'!S29-'Résidentiel AME'!S29</f>
        <v>0</v>
      </c>
      <c r="T29" s="18">
        <f>'Résidentiel AMS'!T29-'Résidentiel AME'!T29</f>
        <v>0</v>
      </c>
      <c r="U29" s="18">
        <f>'Résidentiel AMS'!U29-'Résidentiel AME'!U29</f>
        <v>0</v>
      </c>
      <c r="V29" s="18">
        <f>'Résidentiel AMS'!V29-'Résidentiel AME'!V29</f>
        <v>8.6309774935139361E-4</v>
      </c>
      <c r="W29" s="18">
        <f>'Résidentiel AMS'!W29-'Résidentiel AME'!W29</f>
        <v>0.13671211048763751</v>
      </c>
      <c r="X29" s="18">
        <f>'Résidentiel AMS'!X29-'Résidentiel AME'!X29</f>
        <v>0.22798006835504558</v>
      </c>
      <c r="Y29" s="18">
        <f>'Résidentiel AMS'!Y29-'Résidentiel AME'!Y29</f>
        <v>0.42294557089231843</v>
      </c>
      <c r="Z29" s="18">
        <f>'Résidentiel AMS'!Z29-'Résidentiel AME'!Z29</f>
        <v>0.3997422607146488</v>
      </c>
      <c r="AA29" s="18">
        <f>'Résidentiel AMS'!AA29-'Résidentiel AME'!AA29</f>
        <v>0.39333017213632998</v>
      </c>
      <c r="AB29" s="18">
        <f>'Résidentiel AMS'!AB29-'Résidentiel AME'!AB29</f>
        <v>0.37334845952201706</v>
      </c>
      <c r="AC29" s="18">
        <f>'Résidentiel AMS'!AC29-'Résidentiel AME'!AC29</f>
        <v>0.37184722806336618</v>
      </c>
      <c r="AD29" s="18">
        <f>'Résidentiel AMS'!AD29-'Résidentiel AME'!AD29</f>
        <v>0.39053149051776631</v>
      </c>
      <c r="AE29" s="18">
        <f>'Résidentiel AMS'!AE29-'Résidentiel AME'!AE29</f>
        <v>0.38250605723525033</v>
      </c>
      <c r="AF29" s="18">
        <f>'Résidentiel AMS'!AF29-'Résidentiel AME'!AF29</f>
        <v>0.37906080519999996</v>
      </c>
      <c r="AG29" s="18">
        <f>'Résidentiel AMS'!AG29-'Résidentiel AME'!AG29</f>
        <v>0.38325705719999997</v>
      </c>
      <c r="AH29" s="18">
        <f>'Résidentiel AMS'!AH29-'Résidentiel AME'!AH29</f>
        <v>0.37783194609999998</v>
      </c>
      <c r="AI29" s="18">
        <f>'Résidentiel AMS'!AI29-'Résidentiel AME'!AI29</f>
        <v>0.37486216921845433</v>
      </c>
      <c r="AJ29" s="18">
        <f>'Résidentiel AMS'!AJ29-'Résidentiel AME'!AJ29</f>
        <v>0.37937746501869613</v>
      </c>
      <c r="AK29" s="18">
        <f>'Résidentiel AMS'!AK29-'Résidentiel AME'!AK29</f>
        <v>0.37597436841883586</v>
      </c>
      <c r="AL29" s="18">
        <f>'Résidentiel AMS'!AL29-'Résidentiel AME'!AL29</f>
        <v>0.37191822451893142</v>
      </c>
      <c r="AM29" s="18">
        <f>'Résidentiel AMS'!AM29-'Résidentiel AME'!AM29</f>
        <v>0.38532704691839681</v>
      </c>
      <c r="AN29" s="18">
        <f>'Résidentiel AMS'!AN29-'Résidentiel AME'!AN29</f>
        <v>0.37568732443580838</v>
      </c>
      <c r="AO29" s="18">
        <f>'Résidentiel AMS'!AO29-'Résidentiel AME'!AO29</f>
        <v>0.37018989894629584</v>
      </c>
      <c r="AP29" s="18">
        <f>'Résidentiel AMS'!AP29-'Résidentiel AME'!AP29</f>
        <v>0.3655957393</v>
      </c>
      <c r="AQ29" s="18">
        <f>'Résidentiel AMS'!AQ29-'Résidentiel AME'!AQ29</f>
        <v>0.36164414560000002</v>
      </c>
      <c r="AR29" s="18">
        <f>'Résidentiel AMS'!AR29-'Résidentiel AME'!AR29</f>
        <v>0.35808260711814688</v>
      </c>
      <c r="AS29" s="18">
        <f>'Résidentiel AMS'!AS29-'Résidentiel AME'!AS29</f>
        <v>0.35427048300000002</v>
      </c>
      <c r="AT29" s="18">
        <f>'Résidentiel AMS'!AT29-'Résidentiel AME'!AT29</f>
        <v>0.34888087846438015</v>
      </c>
      <c r="AU29" s="18">
        <f>'Résidentiel AMS'!AU29-'Résidentiel AME'!AU29</f>
        <v>0.34365698186515747</v>
      </c>
      <c r="AV29" s="18">
        <f>'Résidentiel AMS'!AV29-'Résidentiel AME'!AV29</f>
        <v>0.3388957179</v>
      </c>
      <c r="AW29" s="18">
        <f>'Résidentiel AMS'!AW29-'Résidentiel AME'!AW29</f>
        <v>0.33451351338331747</v>
      </c>
      <c r="AX29" s="18"/>
    </row>
    <row r="30" spans="1:50" x14ac:dyDescent="0.25">
      <c r="A30" s="18"/>
      <c r="B30" t="s">
        <v>845</v>
      </c>
      <c r="C30" s="18"/>
      <c r="D30" s="18"/>
      <c r="E30" s="18"/>
      <c r="F30" s="18"/>
      <c r="G30" s="18"/>
      <c r="H30" s="18"/>
      <c r="I30" s="18"/>
      <c r="J30" s="18"/>
      <c r="K30" s="18"/>
      <c r="L30" s="18"/>
      <c r="M30" s="18"/>
      <c r="N30" s="18"/>
      <c r="O30" s="18"/>
      <c r="P30" s="18"/>
      <c r="Q30" s="18"/>
      <c r="R30" s="18">
        <f>'Résidentiel AMS'!R30-'Résidentiel AME'!R30</f>
        <v>0</v>
      </c>
      <c r="S30" s="18">
        <f>'Résidentiel AMS'!S30-'Résidentiel AME'!S30</f>
        <v>0</v>
      </c>
      <c r="T30" s="18">
        <f>'Résidentiel AMS'!T30-'Résidentiel AME'!T30</f>
        <v>0</v>
      </c>
      <c r="U30" s="18">
        <f>'Résidentiel AMS'!U30-'Résidentiel AME'!U30</f>
        <v>0</v>
      </c>
      <c r="V30" s="18">
        <f>'Résidentiel AMS'!V30-'Résidentiel AME'!V30</f>
        <v>4.9351411846032534E-11</v>
      </c>
      <c r="W30" s="18">
        <f>'Résidentiel AMS'!W30-'Résidentiel AME'!W30</f>
        <v>0.15829601388763745</v>
      </c>
      <c r="X30" s="18">
        <f>'Résidentiel AMS'!X30-'Résidentiel AME'!X30</f>
        <v>0.17999999995504556</v>
      </c>
      <c r="Y30" s="18">
        <f>'Résidentiel AMS'!Y30-'Résidentiel AME'!Y30</f>
        <v>0.21999999999231842</v>
      </c>
      <c r="Z30" s="18">
        <f>'Résidentiel AMS'!Z30-'Résidentiel AME'!Z30</f>
        <v>0.22000000001464887</v>
      </c>
      <c r="AA30" s="18">
        <f>'Résidentiel AMS'!AA30-'Résidentiel AME'!AA30</f>
        <v>0.22000000003632991</v>
      </c>
      <c r="AB30" s="18">
        <f>'Résidentiel AMS'!AB30-'Résidentiel AME'!AB30</f>
        <v>0.22000000002201703</v>
      </c>
      <c r="AC30" s="18">
        <f>'Résidentiel AMS'!AC30-'Résidentiel AME'!AC30</f>
        <v>0.21999999996336617</v>
      </c>
      <c r="AD30" s="18">
        <f>'Résidentiel AMS'!AD30-'Résidentiel AME'!AD30</f>
        <v>0.25000000001776629</v>
      </c>
      <c r="AE30" s="18">
        <f>'Résidentiel AMS'!AE30-'Résidentiel AME'!AE30</f>
        <v>0.2500000000352503</v>
      </c>
      <c r="AF30" s="18">
        <f>'Résidentiel AMS'!AF30-'Résidentiel AME'!AF30</f>
        <v>0.25</v>
      </c>
      <c r="AG30" s="18">
        <f>'Résidentiel AMS'!AG30-'Résidentiel AME'!AG30</f>
        <v>0.25</v>
      </c>
      <c r="AH30" s="18">
        <f>'Résidentiel AMS'!AH30-'Résidentiel AME'!AH30</f>
        <v>0.25</v>
      </c>
      <c r="AI30" s="18">
        <f>'Résidentiel AMS'!AI30-'Résidentiel AME'!AI30</f>
        <v>0.25000000001845435</v>
      </c>
      <c r="AJ30" s="18">
        <f>'Résidentiel AMS'!AJ30-'Résidentiel AME'!AJ30</f>
        <v>0.25000000001869616</v>
      </c>
      <c r="AK30" s="18">
        <f>'Résidentiel AMS'!AK30-'Résidentiel AME'!AK30</f>
        <v>0.25000000001883588</v>
      </c>
      <c r="AL30" s="18">
        <f>'Résidentiel AMS'!AL30-'Résidentiel AME'!AL30</f>
        <v>0.25000000001893136</v>
      </c>
      <c r="AM30" s="18">
        <f>'Résidentiel AMS'!AM30-'Résidentiel AME'!AM30</f>
        <v>0.25000000001839684</v>
      </c>
      <c r="AN30" s="18">
        <f>'Résidentiel AMS'!AN30-'Résidentiel AME'!AN30</f>
        <v>0.25000000003580836</v>
      </c>
      <c r="AO30" s="18">
        <f>'Résidentiel AMS'!AO30-'Résidentiel AME'!AO30</f>
        <v>0.24999999994629585</v>
      </c>
      <c r="AP30" s="18">
        <f>'Résidentiel AMS'!AP30-'Résidentiel AME'!AP30</f>
        <v>0.25</v>
      </c>
      <c r="AQ30" s="18">
        <f>'Résidentiel AMS'!AQ30-'Résidentiel AME'!AQ30</f>
        <v>0.25</v>
      </c>
      <c r="AR30" s="18">
        <f>'Résidentiel AMS'!AR30-'Résidentiel AME'!AR30</f>
        <v>0.25000000001814687</v>
      </c>
      <c r="AS30" s="18">
        <f>'Résidentiel AMS'!AS30-'Résidentiel AME'!AS30</f>
        <v>0.25</v>
      </c>
      <c r="AT30" s="18">
        <f>'Résidentiel AMS'!AT30-'Résidentiel AME'!AT30</f>
        <v>0.24999999996438016</v>
      </c>
      <c r="AU30" s="18">
        <f>'Résidentiel AMS'!AU30-'Résidentiel AME'!AU30</f>
        <v>0.24999999996515743</v>
      </c>
      <c r="AV30" s="18">
        <f>'Résidentiel AMS'!AV30-'Résidentiel AME'!AV30</f>
        <v>0.25</v>
      </c>
      <c r="AW30" s="18">
        <f>'Résidentiel AMS'!AW30-'Résidentiel AME'!AW30</f>
        <v>0.24999999998331746</v>
      </c>
      <c r="AX30" s="18"/>
    </row>
    <row r="31" spans="1:50" x14ac:dyDescent="0.25">
      <c r="A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spans="1:50" x14ac:dyDescent="0.25">
      <c r="A32" s="18"/>
      <c r="B32" t="s">
        <v>1613</v>
      </c>
      <c r="C32" s="21">
        <f>'Résidentiel AMS'!C32-'Résidentiel AME'!C32</f>
        <v>0</v>
      </c>
      <c r="D32" s="21">
        <f>'Résidentiel AMS'!D32-'Résidentiel AME'!D32</f>
        <v>0</v>
      </c>
      <c r="E32" s="21">
        <f>'Résidentiel AMS'!E32-'Résidentiel AME'!E32</f>
        <v>0</v>
      </c>
      <c r="F32" s="21">
        <f>'Résidentiel AMS'!F32-'Résidentiel AME'!F32</f>
        <v>0</v>
      </c>
      <c r="G32" s="21">
        <f>'Résidentiel AMS'!G32-'Résidentiel AME'!G32</f>
        <v>0</v>
      </c>
      <c r="H32" s="21">
        <f>'Résidentiel AMS'!H32-'Résidentiel AME'!H32</f>
        <v>0</v>
      </c>
      <c r="I32" s="21">
        <f>'Résidentiel AMS'!I32-'Résidentiel AME'!I32</f>
        <v>0</v>
      </c>
      <c r="J32" s="21">
        <f>'Résidentiel AMS'!J32-'Résidentiel AME'!J32</f>
        <v>0</v>
      </c>
      <c r="K32" s="21">
        <f>'Résidentiel AMS'!K32-'Résidentiel AME'!K32</f>
        <v>0</v>
      </c>
      <c r="L32" s="21">
        <f>'Résidentiel AMS'!L32-'Résidentiel AME'!L32</f>
        <v>0</v>
      </c>
      <c r="M32" s="21">
        <f>'Résidentiel AMS'!M32-'Résidentiel AME'!M32</f>
        <v>0</v>
      </c>
      <c r="N32" s="21">
        <f>'Résidentiel AMS'!N32-'Résidentiel AME'!N32</f>
        <v>0</v>
      </c>
      <c r="O32" s="21">
        <f>'Résidentiel AMS'!O32-'Résidentiel AME'!O32</f>
        <v>0</v>
      </c>
      <c r="P32" s="21">
        <f>'Résidentiel AMS'!P32-'Résidentiel AME'!P32</f>
        <v>0</v>
      </c>
      <c r="Q32" s="21">
        <f>'Résidentiel AMS'!Q32-'Résidentiel AME'!Q32</f>
        <v>0</v>
      </c>
      <c r="R32" s="21">
        <f>'Résidentiel AMS'!R32-'Résidentiel AME'!R32</f>
        <v>0</v>
      </c>
      <c r="S32" s="21">
        <f>'Résidentiel AMS'!S32-'Résidentiel AME'!S32</f>
        <v>0</v>
      </c>
      <c r="T32" s="21">
        <f>'Résidentiel AMS'!T32-'Résidentiel AME'!T32</f>
        <v>0</v>
      </c>
      <c r="U32" s="21">
        <f>'Résidentiel AMS'!U32-'Résidentiel AME'!U32</f>
        <v>0</v>
      </c>
      <c r="V32" s="21">
        <f>'Résidentiel AMS'!V32-'Résidentiel AME'!V32</f>
        <v>-45.508554057450965</v>
      </c>
      <c r="W32" s="21">
        <f>'Résidentiel AMS'!W32-'Résidentiel AME'!W32</f>
        <v>-3234.1904137025558</v>
      </c>
      <c r="X32" s="21">
        <f>'Résidentiel AMS'!X32-'Résidentiel AME'!X32</f>
        <v>-4856.9223094097979</v>
      </c>
      <c r="Y32" s="21">
        <f>'Résidentiel AMS'!Y32-'Résidentiel AME'!Y32</f>
        <v>-5736.567013000531</v>
      </c>
      <c r="Z32" s="21">
        <f>'Résidentiel AMS'!Z32-'Résidentiel AME'!Z32</f>
        <v>-5063.5906084166636</v>
      </c>
      <c r="AA32" s="21">
        <f>'Résidentiel AMS'!AA32-'Résidentiel AME'!AA32</f>
        <v>-6927.6147683688469</v>
      </c>
      <c r="AB32" s="21">
        <f>'Résidentiel AMS'!AB32-'Résidentiel AME'!AB32</f>
        <v>-9213.156611807528</v>
      </c>
      <c r="AC32" s="21">
        <f>'Résidentiel AMS'!AC32-'Résidentiel AME'!AC32</f>
        <v>-12004.95163574678</v>
      </c>
      <c r="AD32" s="21">
        <f>'Résidentiel AMS'!AD32-'Résidentiel AME'!AD32</f>
        <v>-13385.379144739898</v>
      </c>
      <c r="AE32" s="21">
        <f>'Résidentiel AMS'!AE32-'Résidentiel AME'!AE32</f>
        <v>-14543.708033076691</v>
      </c>
      <c r="AF32" s="21">
        <f>'Résidentiel AMS'!AF32-'Résidentiel AME'!AF32</f>
        <v>-16159.28880903656</v>
      </c>
      <c r="AG32" s="21">
        <f>'Résidentiel AMS'!AG32-'Résidentiel AME'!AG32</f>
        <v>-17859.649793824996</v>
      </c>
      <c r="AH32" s="21">
        <f>'Résidentiel AMS'!AH32-'Résidentiel AME'!AH32</f>
        <v>-19341.560641922122</v>
      </c>
      <c r="AI32" s="21">
        <f>'Résidentiel AMS'!AI32-'Résidentiel AME'!AI32</f>
        <v>-20961.715373304993</v>
      </c>
      <c r="AJ32" s="21">
        <f>'Résidentiel AMS'!AJ32-'Résidentiel AME'!AJ32</f>
        <v>-22663.18624285415</v>
      </c>
      <c r="AK32" s="21">
        <f>'Résidentiel AMS'!AK32-'Résidentiel AME'!AK32</f>
        <v>-24175.125850319549</v>
      </c>
      <c r="AL32" s="21">
        <f>'Résidentiel AMS'!AL32-'Résidentiel AME'!AL32</f>
        <v>-25647.659752271597</v>
      </c>
      <c r="AM32" s="21">
        <f>'Résidentiel AMS'!AM32-'Résidentiel AME'!AM32</f>
        <v>-27060.002837330736</v>
      </c>
      <c r="AN32" s="21">
        <f>'Résidentiel AMS'!AN32-'Résidentiel AME'!AN32</f>
        <v>-25738.448285465158</v>
      </c>
      <c r="AO32" s="21">
        <f>'Résidentiel AMS'!AO32-'Résidentiel AME'!AO32</f>
        <v>-24836.943237177424</v>
      </c>
      <c r="AP32" s="21">
        <f>'Résidentiel AMS'!AP32-'Résidentiel AME'!AP32</f>
        <v>-23985.414213563447</v>
      </c>
      <c r="AQ32" s="21">
        <f>'Résidentiel AMS'!AQ32-'Résidentiel AME'!AQ32</f>
        <v>-23168.323734727855</v>
      </c>
      <c r="AR32" s="21">
        <f>'Résidentiel AMS'!AR32-'Résidentiel AME'!AR32</f>
        <v>-22295.602870337781</v>
      </c>
      <c r="AS32" s="21">
        <f>'Résidentiel AMS'!AS32-'Résidentiel AME'!AS32</f>
        <v>-21335.299604946202</v>
      </c>
      <c r="AT32" s="21">
        <f>'Résidentiel AMS'!AT32-'Résidentiel AME'!AT32</f>
        <v>-20146.041620273798</v>
      </c>
      <c r="AU32" s="21">
        <f>'Résidentiel AMS'!AU32-'Résidentiel AME'!AU32</f>
        <v>-18883.334207417982</v>
      </c>
      <c r="AV32" s="21">
        <f>'Résidentiel AMS'!AV32-'Résidentiel AME'!AV32</f>
        <v>-17588.770162974899</v>
      </c>
      <c r="AW32" s="21">
        <f>'Résidentiel AMS'!AW32-'Résidentiel AME'!AW32</f>
        <v>-17825.192436684869</v>
      </c>
      <c r="AX32" s="18"/>
    </row>
    <row r="33" spans="1:50" x14ac:dyDescent="0.25">
      <c r="A33" s="18"/>
      <c r="B33" t="s">
        <v>1614</v>
      </c>
      <c r="C33" s="21">
        <f>'Résidentiel AMS'!C33-'Résidentiel AME'!C33</f>
        <v>0</v>
      </c>
      <c r="D33" s="21">
        <f>'Résidentiel AMS'!D33-'Résidentiel AME'!D33</f>
        <v>0</v>
      </c>
      <c r="E33" s="21">
        <f>'Résidentiel AMS'!E33-'Résidentiel AME'!E33</f>
        <v>0</v>
      </c>
      <c r="F33" s="21">
        <f>'Résidentiel AMS'!F33-'Résidentiel AME'!F33</f>
        <v>0</v>
      </c>
      <c r="G33" s="21">
        <f>'Résidentiel AMS'!G33-'Résidentiel AME'!G33</f>
        <v>0</v>
      </c>
      <c r="H33" s="21">
        <f>'Résidentiel AMS'!H33-'Résidentiel AME'!H33</f>
        <v>0</v>
      </c>
      <c r="I33" s="21">
        <f>'Résidentiel AMS'!I33-'Résidentiel AME'!I33</f>
        <v>0</v>
      </c>
      <c r="J33" s="21">
        <f>'Résidentiel AMS'!J33-'Résidentiel AME'!J33</f>
        <v>0</v>
      </c>
      <c r="K33" s="21">
        <f>'Résidentiel AMS'!K33-'Résidentiel AME'!K33</f>
        <v>0</v>
      </c>
      <c r="L33" s="21">
        <f>'Résidentiel AMS'!L33-'Résidentiel AME'!L33</f>
        <v>0</v>
      </c>
      <c r="M33" s="21">
        <f>'Résidentiel AMS'!M33-'Résidentiel AME'!M33</f>
        <v>0</v>
      </c>
      <c r="N33" s="21">
        <f>'Résidentiel AMS'!N33-'Résidentiel AME'!N33</f>
        <v>0</v>
      </c>
      <c r="O33" s="21">
        <f>'Résidentiel AMS'!O33-'Résidentiel AME'!O33</f>
        <v>0</v>
      </c>
      <c r="P33" s="21">
        <f>'Résidentiel AMS'!P33-'Résidentiel AME'!P33</f>
        <v>0</v>
      </c>
      <c r="Q33" s="21">
        <f>'Résidentiel AMS'!Q33-'Résidentiel AME'!Q33</f>
        <v>0</v>
      </c>
      <c r="R33" s="21">
        <f>'Résidentiel AMS'!R33-'Résidentiel AME'!R33</f>
        <v>0</v>
      </c>
      <c r="S33" s="21">
        <f>'Résidentiel AMS'!S33-'Résidentiel AME'!S33</f>
        <v>0</v>
      </c>
      <c r="T33" s="21">
        <f>'Résidentiel AMS'!T33-'Résidentiel AME'!T33</f>
        <v>0</v>
      </c>
      <c r="U33" s="21">
        <f>'Résidentiel AMS'!U33-'Résidentiel AME'!U33</f>
        <v>0</v>
      </c>
      <c r="V33" s="21">
        <f>'Résidentiel AMS'!V33-'Résidentiel AME'!V33</f>
        <v>14.021633942538756</v>
      </c>
      <c r="W33" s="21">
        <f>'Résidentiel AMS'!W33-'Résidentiel AME'!W33</f>
        <v>-2322.0691094601134</v>
      </c>
      <c r="X33" s="21">
        <f>'Résidentiel AMS'!X33-'Résidentiel AME'!X33</f>
        <v>-4727.9047641607831</v>
      </c>
      <c r="Y33" s="21">
        <f>'Résidentiel AMS'!Y33-'Résidentiel AME'!Y33</f>
        <v>-7139.5476860027702</v>
      </c>
      <c r="Z33" s="21">
        <f>'Résidentiel AMS'!Z33-'Résidentiel AME'!Z33</f>
        <v>-9672.5955146339911</v>
      </c>
      <c r="AA33" s="21">
        <f>'Résidentiel AMS'!AA33-'Résidentiel AME'!AA33</f>
        <v>-12290.576717567332</v>
      </c>
      <c r="AB33" s="21">
        <f>'Résidentiel AMS'!AB33-'Résidentiel AME'!AB33</f>
        <v>-14983.228797536845</v>
      </c>
      <c r="AC33" s="21">
        <f>'Résidentiel AMS'!AC33-'Résidentiel AME'!AC33</f>
        <v>-17692.495638220855</v>
      </c>
      <c r="AD33" s="21">
        <f>'Résidentiel AMS'!AD33-'Résidentiel AME'!AD33</f>
        <v>-18849.124664857522</v>
      </c>
      <c r="AE33" s="21">
        <f>'Résidentiel AMS'!AE33-'Résidentiel AME'!AE33</f>
        <v>-20024.261033253064</v>
      </c>
      <c r="AF33" s="21">
        <f>'Résidentiel AMS'!AF33-'Résidentiel AME'!AF33</f>
        <v>-21184.448539308043</v>
      </c>
      <c r="AG33" s="21">
        <f>'Résidentiel AMS'!AG33-'Résidentiel AME'!AG33</f>
        <v>-22332.425908485449</v>
      </c>
      <c r="AH33" s="21">
        <f>'Résidentiel AMS'!AH33-'Résidentiel AME'!AH33</f>
        <v>-23493.461215623087</v>
      </c>
      <c r="AI33" s="21">
        <f>'Résidentiel AMS'!AI33-'Résidentiel AME'!AI33</f>
        <v>-24606.519971153</v>
      </c>
      <c r="AJ33" s="21">
        <f>'Résidentiel AMS'!AJ33-'Résidentiel AME'!AJ33</f>
        <v>-25703.040707466011</v>
      </c>
      <c r="AK33" s="21">
        <f>'Résidentiel AMS'!AK33-'Résidentiel AME'!AK33</f>
        <v>-26813.861813242631</v>
      </c>
      <c r="AL33" s="21">
        <f>'Résidentiel AMS'!AL33-'Résidentiel AME'!AL33</f>
        <v>-27907.692938836895</v>
      </c>
      <c r="AM33" s="21">
        <f>'Résidentiel AMS'!AM33-'Résidentiel AME'!AM33</f>
        <v>-28982.418179816043</v>
      </c>
      <c r="AN33" s="21">
        <f>'Résidentiel AMS'!AN33-'Résidentiel AME'!AN33</f>
        <v>-27708.841646050354</v>
      </c>
      <c r="AO33" s="21">
        <f>'Résidentiel AMS'!AO33-'Résidentiel AME'!AO33</f>
        <v>-26387.163111687601</v>
      </c>
      <c r="AP33" s="21">
        <f>'Résidentiel AMS'!AP33-'Résidentiel AME'!AP33</f>
        <v>-25026.80061231021</v>
      </c>
      <c r="AQ33" s="21">
        <f>'Résidentiel AMS'!AQ33-'Résidentiel AME'!AQ33</f>
        <v>-23662.669838738333</v>
      </c>
      <c r="AR33" s="21">
        <f>'Résidentiel AMS'!AR33-'Résidentiel AME'!AR33</f>
        <v>-22241.120056031068</v>
      </c>
      <c r="AS33" s="21">
        <f>'Résidentiel AMS'!AS33-'Résidentiel AME'!AS33</f>
        <v>-20794.540890003438</v>
      </c>
      <c r="AT33" s="21">
        <f>'Résidentiel AMS'!AT33-'Résidentiel AME'!AT33</f>
        <v>-19337.166903161844</v>
      </c>
      <c r="AU33" s="21">
        <f>'Résidentiel AMS'!AU33-'Résidentiel AME'!AU33</f>
        <v>-17842.533304956996</v>
      </c>
      <c r="AV33" s="21">
        <f>'Résidentiel AMS'!AV33-'Résidentiel AME'!AV33</f>
        <v>-16327.197657256818</v>
      </c>
      <c r="AW33" s="21">
        <f>'Résidentiel AMS'!AW33-'Résidentiel AME'!AW33</f>
        <v>-16353.005062323517</v>
      </c>
      <c r="AX33" s="18"/>
    </row>
    <row r="34" spans="1:50" x14ac:dyDescent="0.25">
      <c r="A34" s="18"/>
      <c r="B34" t="s">
        <v>1615</v>
      </c>
      <c r="C34" s="21">
        <f>'Résidentiel AMS'!C34-'Résidentiel AME'!C34</f>
        <v>0</v>
      </c>
      <c r="D34" s="21">
        <f>'Résidentiel AMS'!D34-'Résidentiel AME'!D34</f>
        <v>0</v>
      </c>
      <c r="E34" s="21">
        <f>'Résidentiel AMS'!E34-'Résidentiel AME'!E34</f>
        <v>0</v>
      </c>
      <c r="F34" s="21">
        <f>'Résidentiel AMS'!F34-'Résidentiel AME'!F34</f>
        <v>0</v>
      </c>
      <c r="G34" s="21">
        <f>'Résidentiel AMS'!G34-'Résidentiel AME'!G34</f>
        <v>0</v>
      </c>
      <c r="H34" s="21">
        <f>'Résidentiel AMS'!H34-'Résidentiel AME'!H34</f>
        <v>0</v>
      </c>
      <c r="I34" s="21">
        <f>'Résidentiel AMS'!I34-'Résidentiel AME'!I34</f>
        <v>0</v>
      </c>
      <c r="J34" s="21">
        <f>'Résidentiel AMS'!J34-'Résidentiel AME'!J34</f>
        <v>0</v>
      </c>
      <c r="K34" s="21">
        <f>'Résidentiel AMS'!K34-'Résidentiel AME'!K34</f>
        <v>0</v>
      </c>
      <c r="L34" s="21">
        <f>'Résidentiel AMS'!L34-'Résidentiel AME'!L34</f>
        <v>0</v>
      </c>
      <c r="M34" s="21">
        <f>'Résidentiel AMS'!M34-'Résidentiel AME'!M34</f>
        <v>0</v>
      </c>
      <c r="N34" s="21">
        <f>'Résidentiel AMS'!N34-'Résidentiel AME'!N34</f>
        <v>0</v>
      </c>
      <c r="O34" s="21">
        <f>'Résidentiel AMS'!O34-'Résidentiel AME'!O34</f>
        <v>0</v>
      </c>
      <c r="P34" s="21">
        <f>'Résidentiel AMS'!P34-'Résidentiel AME'!P34</f>
        <v>0</v>
      </c>
      <c r="Q34" s="21">
        <f>'Résidentiel AMS'!Q34-'Résidentiel AME'!Q34</f>
        <v>0</v>
      </c>
      <c r="R34" s="21">
        <f>'Résidentiel AMS'!R34-'Résidentiel AME'!R34</f>
        <v>0</v>
      </c>
      <c r="S34" s="21">
        <f>'Résidentiel AMS'!S34-'Résidentiel AME'!S34</f>
        <v>0</v>
      </c>
      <c r="T34" s="21">
        <f>'Résidentiel AMS'!T34-'Résidentiel AME'!T34</f>
        <v>0</v>
      </c>
      <c r="U34" s="21">
        <f>'Résidentiel AMS'!U34-'Résidentiel AME'!U34</f>
        <v>0</v>
      </c>
      <c r="V34" s="21">
        <f>'Résidentiel AMS'!V34-'Résidentiel AME'!V34</f>
        <v>-75.16991015675012</v>
      </c>
      <c r="W34" s="21">
        <f>'Résidentiel AMS'!W34-'Résidentiel AME'!W34</f>
        <v>1876.2038469657437</v>
      </c>
      <c r="X34" s="21">
        <f>'Résidentiel AMS'!X34-'Résidentiel AME'!X34</f>
        <v>5866.2706104107783</v>
      </c>
      <c r="Y34" s="21">
        <f>'Résidentiel AMS'!Y34-'Résidentiel AME'!Y34</f>
        <v>11456.586502181355</v>
      </c>
      <c r="Z34" s="21">
        <f>'Résidentiel AMS'!Z34-'Résidentiel AME'!Z34</f>
        <v>14438.688537726845</v>
      </c>
      <c r="AA34" s="21">
        <f>'Résidentiel AMS'!AA34-'Résidentiel AME'!AA34</f>
        <v>15005.887776677853</v>
      </c>
      <c r="AB34" s="21">
        <f>'Résidentiel AMS'!AB34-'Résidentiel AME'!AB34</f>
        <v>14790.623760082597</v>
      </c>
      <c r="AC34" s="21">
        <f>'Résidentiel AMS'!AC34-'Résidentiel AME'!AC34</f>
        <v>14653.196711832697</v>
      </c>
      <c r="AD34" s="21">
        <f>'Résidentiel AMS'!AD34-'Résidentiel AME'!AD34</f>
        <v>15075.005881800473</v>
      </c>
      <c r="AE34" s="21">
        <f>'Résidentiel AMS'!AE34-'Résidentiel AME'!AE34</f>
        <v>14931.012450418359</v>
      </c>
      <c r="AF34" s="21">
        <f>'Résidentiel AMS'!AF34-'Résidentiel AME'!AF34</f>
        <v>14224.594220033439</v>
      </c>
      <c r="AG34" s="21">
        <f>'Résidentiel AMS'!AG34-'Résidentiel AME'!AG34</f>
        <v>13654.444852919911</v>
      </c>
      <c r="AH34" s="21">
        <f>'Résidentiel AMS'!AH34-'Résidentiel AME'!AH34</f>
        <v>13133.774627493924</v>
      </c>
      <c r="AI34" s="21">
        <f>'Résidentiel AMS'!AI34-'Résidentiel AME'!AI34</f>
        <v>12392.870541604872</v>
      </c>
      <c r="AJ34" s="21">
        <f>'Résidentiel AMS'!AJ34-'Résidentiel AME'!AJ34</f>
        <v>11743.214111122636</v>
      </c>
      <c r="AK34" s="21">
        <f>'Résidentiel AMS'!AK34-'Résidentiel AME'!AK34</f>
        <v>11195.464753278471</v>
      </c>
      <c r="AL34" s="21">
        <f>'Résidentiel AMS'!AL34-'Résidentiel AME'!AL34</f>
        <v>10682.155284307481</v>
      </c>
      <c r="AM34" s="21">
        <f>'Résidentiel AMS'!AM34-'Résidentiel AME'!AM34</f>
        <v>10770.447875734455</v>
      </c>
      <c r="AN34" s="21">
        <f>'Résidentiel AMS'!AN34-'Résidentiel AME'!AN34</f>
        <v>10795.569963923943</v>
      </c>
      <c r="AO34" s="21">
        <f>'Résidentiel AMS'!AO34-'Résidentiel AME'!AO34</f>
        <v>10235.841021417091</v>
      </c>
      <c r="AP34" s="21">
        <f>'Résidentiel AMS'!AP34-'Résidentiel AME'!AP34</f>
        <v>9579.6875487059697</v>
      </c>
      <c r="AQ34" s="21">
        <f>'Résidentiel AMS'!AQ34-'Résidentiel AME'!AQ34</f>
        <v>8882.5096963281248</v>
      </c>
      <c r="AR34" s="21">
        <f>'Résidentiel AMS'!AR34-'Résidentiel AME'!AR34</f>
        <v>8189.068142187798</v>
      </c>
      <c r="AS34" s="21">
        <f>'Résidentiel AMS'!AS34-'Résidentiel AME'!AS34</f>
        <v>7583.3257007689663</v>
      </c>
      <c r="AT34" s="21">
        <f>'Résidentiel AMS'!AT34-'Résidentiel AME'!AT34</f>
        <v>7272.538443438305</v>
      </c>
      <c r="AU34" s="21">
        <f>'Résidentiel AMS'!AU34-'Résidentiel AME'!AU34</f>
        <v>7010.3543452256763</v>
      </c>
      <c r="AV34" s="21">
        <f>'Résidentiel AMS'!AV34-'Résidentiel AME'!AV34</f>
        <v>6756.9435104446275</v>
      </c>
      <c r="AW34" s="21">
        <f>'Résidentiel AMS'!AW34-'Résidentiel AME'!AW34</f>
        <v>6506.6856741828706</v>
      </c>
      <c r="AX34" s="18"/>
    </row>
    <row r="35" spans="1:50" x14ac:dyDescent="0.25">
      <c r="A35" s="18"/>
      <c r="B35" t="s">
        <v>1616</v>
      </c>
      <c r="C35" s="21">
        <f>'Résidentiel AMS'!C35-'Résidentiel AME'!C35</f>
        <v>0</v>
      </c>
      <c r="D35" s="21">
        <f>'Résidentiel AMS'!D35-'Résidentiel AME'!D35</f>
        <v>0</v>
      </c>
      <c r="E35" s="21">
        <f>'Résidentiel AMS'!E35-'Résidentiel AME'!E35</f>
        <v>0</v>
      </c>
      <c r="F35" s="21">
        <f>'Résidentiel AMS'!F35-'Résidentiel AME'!F35</f>
        <v>0</v>
      </c>
      <c r="G35" s="21">
        <f>'Résidentiel AMS'!G35-'Résidentiel AME'!G35</f>
        <v>0</v>
      </c>
      <c r="H35" s="21">
        <f>'Résidentiel AMS'!H35-'Résidentiel AME'!H35</f>
        <v>0</v>
      </c>
      <c r="I35" s="21">
        <f>'Résidentiel AMS'!I35-'Résidentiel AME'!I35</f>
        <v>0</v>
      </c>
      <c r="J35" s="21">
        <f>'Résidentiel AMS'!J35-'Résidentiel AME'!J35</f>
        <v>0</v>
      </c>
      <c r="K35" s="21">
        <f>'Résidentiel AMS'!K35-'Résidentiel AME'!K35</f>
        <v>0</v>
      </c>
      <c r="L35" s="21">
        <f>'Résidentiel AMS'!L35-'Résidentiel AME'!L35</f>
        <v>0</v>
      </c>
      <c r="M35" s="21">
        <f>'Résidentiel AMS'!M35-'Résidentiel AME'!M35</f>
        <v>0</v>
      </c>
      <c r="N35" s="21">
        <f>'Résidentiel AMS'!N35-'Résidentiel AME'!N35</f>
        <v>0</v>
      </c>
      <c r="O35" s="21">
        <f>'Résidentiel AMS'!O35-'Résidentiel AME'!O35</f>
        <v>0</v>
      </c>
      <c r="P35" s="21">
        <f>'Résidentiel AMS'!P35-'Résidentiel AME'!P35</f>
        <v>0</v>
      </c>
      <c r="Q35" s="21">
        <f>'Résidentiel AMS'!Q35-'Résidentiel AME'!Q35</f>
        <v>0</v>
      </c>
      <c r="R35" s="21">
        <f>'Résidentiel AMS'!R35-'Résidentiel AME'!R35</f>
        <v>0</v>
      </c>
      <c r="S35" s="21">
        <f>'Résidentiel AMS'!S35-'Résidentiel AME'!S35</f>
        <v>0</v>
      </c>
      <c r="T35" s="21">
        <f>'Résidentiel AMS'!T35-'Résidentiel AME'!T35</f>
        <v>0</v>
      </c>
      <c r="U35" s="21">
        <f>'Résidentiel AMS'!U35-'Résidentiel AME'!U35</f>
        <v>0</v>
      </c>
      <c r="V35" s="21">
        <f>'Résidentiel AMS'!V35-'Résidentiel AME'!V35</f>
        <v>15.639722156774951</v>
      </c>
      <c r="W35" s="21">
        <f>'Résidentiel AMS'!W35-'Résidentiel AME'!W35</f>
        <v>-2788.325151208177</v>
      </c>
      <c r="X35" s="21">
        <f>'Résidentiel AMS'!X35-'Résidentiel AME'!X35</f>
        <v>-5995.2881556598004</v>
      </c>
      <c r="Y35" s="21">
        <f>'Résidentiel AMS'!Y35-'Résidentiel AME'!Y35</f>
        <v>-10053.605829179127</v>
      </c>
      <c r="Z35" s="21">
        <f>'Résidentiel AMS'!Z35-'Résidentiel AME'!Z35</f>
        <v>-9829.6836315095134</v>
      </c>
      <c r="AA35" s="21">
        <f>'Résidentiel AMS'!AA35-'Résidentiel AME'!AA35</f>
        <v>-9642.925827479361</v>
      </c>
      <c r="AB35" s="21">
        <f>'Résidentiel AMS'!AB35-'Résidentiel AME'!AB35</f>
        <v>-9020.5515743532815</v>
      </c>
      <c r="AC35" s="21">
        <f>'Résidentiel AMS'!AC35-'Résidentiel AME'!AC35</f>
        <v>-8965.6527093586265</v>
      </c>
      <c r="AD35" s="21">
        <f>'Résidentiel AMS'!AD35-'Résidentiel AME'!AD35</f>
        <v>-9611.2603616828492</v>
      </c>
      <c r="AE35" s="21">
        <f>'Résidentiel AMS'!AE35-'Résidentiel AME'!AE35</f>
        <v>-9450.4594502419859</v>
      </c>
      <c r="AF35" s="21">
        <f>'Résidentiel AMS'!AF35-'Résidentiel AME'!AF35</f>
        <v>-9199.4344897619521</v>
      </c>
      <c r="AG35" s="21">
        <f>'Résidentiel AMS'!AG35-'Résidentiel AME'!AG35</f>
        <v>-9181.6687382594537</v>
      </c>
      <c r="AH35" s="21">
        <f>'Résidentiel AMS'!AH35-'Résidentiel AME'!AH35</f>
        <v>-8981.8740537929552</v>
      </c>
      <c r="AI35" s="21">
        <f>'Résidentiel AMS'!AI35-'Résidentiel AME'!AI35</f>
        <v>-8748.0659437568611</v>
      </c>
      <c r="AJ35" s="21">
        <f>'Résidentiel AMS'!AJ35-'Résidentiel AME'!AJ35</f>
        <v>-8703.3596465107767</v>
      </c>
      <c r="AK35" s="21">
        <f>'Résidentiel AMS'!AK35-'Résidentiel AME'!AK35</f>
        <v>-8556.7287903553879</v>
      </c>
      <c r="AL35" s="21">
        <f>'Résidentiel AMS'!AL35-'Résidentiel AME'!AL35</f>
        <v>-8422.1220977421835</v>
      </c>
      <c r="AM35" s="21">
        <f>'Résidentiel AMS'!AM35-'Résidentiel AME'!AM35</f>
        <v>-8848.0325332491411</v>
      </c>
      <c r="AN35" s="21">
        <f>'Résidentiel AMS'!AN35-'Résidentiel AME'!AN35</f>
        <v>-8825.1766033387466</v>
      </c>
      <c r="AO35" s="21">
        <f>'Résidentiel AMS'!AO35-'Résidentiel AME'!AO35</f>
        <v>-8685.6211469069167</v>
      </c>
      <c r="AP35" s="21">
        <f>'Résidentiel AMS'!AP35-'Résidentiel AME'!AP35</f>
        <v>-8538.3011499592103</v>
      </c>
      <c r="AQ35" s="21">
        <f>'Résidentiel AMS'!AQ35-'Résidentiel AME'!AQ35</f>
        <v>-8388.1635923176509</v>
      </c>
      <c r="AR35" s="21">
        <f>'Résidentiel AMS'!AR35-'Résidentiel AME'!AR35</f>
        <v>-8243.5509564945096</v>
      </c>
      <c r="AS35" s="21">
        <f>'Résidentiel AMS'!AS35-'Résidentiel AME'!AS35</f>
        <v>-8124.0844157117317</v>
      </c>
      <c r="AT35" s="21">
        <f>'Résidentiel AMS'!AT35-'Résidentiel AME'!AT35</f>
        <v>-8081.4131605502589</v>
      </c>
      <c r="AU35" s="21">
        <f>'Résidentiel AMS'!AU35-'Résidentiel AME'!AU35</f>
        <v>-8051.1552476866564</v>
      </c>
      <c r="AV35" s="21">
        <f>'Résidentiel AMS'!AV35-'Résidentiel AME'!AV35</f>
        <v>-8018.5160161627064</v>
      </c>
      <c r="AW35" s="21">
        <f>'Résidentiel AMS'!AW35-'Résidentiel AME'!AW35</f>
        <v>-7978.8730485442284</v>
      </c>
      <c r="AX35" s="18"/>
    </row>
    <row r="36" spans="1:50" x14ac:dyDescent="0.25">
      <c r="A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spans="1:50" x14ac:dyDescent="0.25">
      <c r="A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1:50" x14ac:dyDescent="0.25">
      <c r="A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spans="1:50" x14ac:dyDescent="0.25">
      <c r="A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spans="1:50" x14ac:dyDescent="0.25">
      <c r="A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spans="1:50" x14ac:dyDescent="0.25">
      <c r="A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spans="1:50" x14ac:dyDescent="0.25">
      <c r="A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spans="1:50" x14ac:dyDescent="0.25">
      <c r="A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spans="1:50" x14ac:dyDescent="0.25">
      <c r="A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spans="1:50" x14ac:dyDescent="0.25">
      <c r="A46" s="1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spans="1:50" x14ac:dyDescent="0.25">
      <c r="A47" s="1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spans="1:50" x14ac:dyDescent="0.25">
      <c r="A48" s="1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spans="1:50" x14ac:dyDescent="0.25">
      <c r="A49" s="1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spans="1:50" x14ac:dyDescent="0.25">
      <c r="A50" s="1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spans="1:50" x14ac:dyDescent="0.25">
      <c r="A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spans="1:50"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spans="1:50"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sheetData>
  <pageMargins left="0.7" right="0.7" top="0.75" bottom="0.75" header="0.3" footer="0.3"/>
  <pageSetup paperSize="9" orientation="portrait" r:id="rId1"/>
  <headerFooter scaleWithDoc="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
  <sheetViews>
    <sheetView topLeftCell="A22" zoomScale="70" zoomScaleNormal="70" workbookViewId="0">
      <selection activeCell="B30" sqref="B30"/>
    </sheetView>
  </sheetViews>
  <sheetFormatPr baseColWidth="10" defaultRowHeight="15" x14ac:dyDescent="0.2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X50"/>
  <sheetViews>
    <sheetView workbookViewId="0">
      <pane xSplit="2" ySplit="1" topLeftCell="C32" activePane="bottomRight" state="frozen"/>
      <selection activeCell="V1" sqref="V1:W1048576"/>
      <selection pane="topRight" activeCell="V1" sqref="V1:W1048576"/>
      <selection pane="bottomLeft" activeCell="V1" sqref="V1:W1048576"/>
      <selection pane="bottomRight" activeCell="B47" sqref="B47"/>
    </sheetView>
  </sheetViews>
  <sheetFormatPr baseColWidth="10" defaultRowHeight="15" x14ac:dyDescent="0.25"/>
  <cols>
    <col min="1" max="1" width="20.42578125" customWidth="1"/>
    <col min="2" max="2" width="39" customWidth="1"/>
    <col min="3" max="3" width="13.2851562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0" hidden="1" customWidth="1"/>
    <col min="23" max="23" width="11.42578125" hidden="1"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t="s">
        <v>1</v>
      </c>
    </row>
    <row r="3" spans="1:50" x14ac:dyDescent="0.25">
      <c r="A3" t="s">
        <v>19</v>
      </c>
      <c r="B3" s="24" t="s">
        <v>56</v>
      </c>
      <c r="C3" s="21">
        <f>'Variables AME'!B2</f>
        <v>1.1492990066676601</v>
      </c>
      <c r="D3" s="21">
        <f>'Variables AME'!C2</f>
        <v>1.1677513739710099</v>
      </c>
      <c r="E3" s="21">
        <f>'Variables AME'!D2</f>
        <v>2.1795283799999998</v>
      </c>
      <c r="F3" s="21">
        <f>'Variables AME'!E2</f>
        <v>3.5470159610000001</v>
      </c>
      <c r="G3" s="21">
        <f>'Variables AME'!F2</f>
        <v>5.7123384799999997</v>
      </c>
      <c r="H3" s="21">
        <f>'Variables AME'!G2</f>
        <v>9.1532956710000004</v>
      </c>
      <c r="I3" s="21">
        <f>'Variables AME'!H2</f>
        <v>12.615337999999999</v>
      </c>
      <c r="J3" s="21">
        <f>'Variables AME'!I2</f>
        <v>17.146760090000001</v>
      </c>
      <c r="K3" s="21">
        <f>'Variables AME'!J2</f>
        <v>20.46581909</v>
      </c>
      <c r="L3" s="21">
        <f>'Variables AME'!K2</f>
        <v>26.068456510000001</v>
      </c>
      <c r="M3" s="21">
        <f>'Variables AME'!L2</f>
        <v>34.52071342</v>
      </c>
      <c r="N3" s="21">
        <f>'Variables AME'!M2</f>
        <v>42.053286890000003</v>
      </c>
      <c r="O3" s="21">
        <f>'Variables AME'!N2</f>
        <v>57.29388385</v>
      </c>
      <c r="P3" s="21">
        <f>'Variables AME'!O2</f>
        <v>77.334792660000005</v>
      </c>
      <c r="Q3" s="21">
        <f>'Variables AME'!P2</f>
        <v>101.82700869999999</v>
      </c>
      <c r="R3" s="21">
        <f>'Variables AME'!Q2</f>
        <v>131.38200760000001</v>
      </c>
      <c r="S3" s="21">
        <f>'Variables AME'!R2</f>
        <v>142.42415170000001</v>
      </c>
      <c r="T3" s="21">
        <f>'Variables AME'!S2</f>
        <v>157.17608960000001</v>
      </c>
      <c r="U3" s="21">
        <f>'Variables AME'!T2</f>
        <v>197.20988589999999</v>
      </c>
      <c r="V3" s="21">
        <f>'Variables AME'!U2</f>
        <v>245.2243259</v>
      </c>
      <c r="W3" s="21">
        <f>'Variables AME'!V2</f>
        <v>291.13822720000002</v>
      </c>
      <c r="X3" s="21">
        <f>'Variables AME'!W2</f>
        <v>336.905259</v>
      </c>
      <c r="Y3" s="21">
        <f>'Variables AME'!X2</f>
        <v>436.40521289999998</v>
      </c>
      <c r="Z3" s="21">
        <f>'Variables AME'!Y2</f>
        <v>519.20602110000004</v>
      </c>
      <c r="AA3" s="21">
        <f>'Variables AME'!Z2</f>
        <v>600.30870919999995</v>
      </c>
      <c r="AB3" s="21">
        <f>'Variables AME'!AA2</f>
        <v>677.02292269999998</v>
      </c>
      <c r="AC3" s="21">
        <f>'Variables AME'!AB2</f>
        <v>748.55698180000002</v>
      </c>
      <c r="AD3" s="21">
        <f>'Variables AME'!AC2</f>
        <v>816.71217939999997</v>
      </c>
      <c r="AE3" s="21">
        <f>'Variables AME'!AD2</f>
        <v>838.45698830000003</v>
      </c>
      <c r="AF3" s="21">
        <f>'Variables AME'!AE2</f>
        <v>876.08867210000005</v>
      </c>
      <c r="AG3" s="21">
        <f>'Variables AME'!AF2</f>
        <v>917.71998499999995</v>
      </c>
      <c r="AH3" s="21">
        <f>'Variables AME'!AG2</f>
        <v>914.71055449999994</v>
      </c>
      <c r="AI3" s="21">
        <f>'Variables AME'!AH2</f>
        <v>979.21172039999999</v>
      </c>
      <c r="AJ3" s="21">
        <f>'Variables AME'!AI2</f>
        <v>1029.4204970000001</v>
      </c>
      <c r="AK3" s="21">
        <f>'Variables AME'!AJ2</f>
        <v>1070.8730109999999</v>
      </c>
      <c r="AL3" s="21">
        <f>'Variables AME'!AK2</f>
        <v>1107.4310760000001</v>
      </c>
      <c r="AM3" s="21">
        <f>'Variables AME'!AL2</f>
        <v>1139.4611970000001</v>
      </c>
      <c r="AN3" s="21">
        <f>'Variables AME'!AM2</f>
        <v>1160.249677</v>
      </c>
      <c r="AO3" s="21">
        <f>'Variables AME'!AN2</f>
        <v>1184.295942</v>
      </c>
      <c r="AP3" s="21">
        <f>'Variables AME'!AO2</f>
        <v>1210.3840600000001</v>
      </c>
      <c r="AQ3" s="21">
        <f>'Variables AME'!AP2</f>
        <v>1236.026644</v>
      </c>
      <c r="AR3" s="21">
        <f>'Variables AME'!AQ2</f>
        <v>1260.9108570000001</v>
      </c>
      <c r="AS3" s="21">
        <f>'Variables AME'!AR2</f>
        <v>1278.593883</v>
      </c>
      <c r="AT3" s="21">
        <f>'Variables AME'!AS2</f>
        <v>1298.7024260000001</v>
      </c>
      <c r="AU3" s="21">
        <f>'Variables AME'!AT2</f>
        <v>1319.119929</v>
      </c>
      <c r="AV3" s="21">
        <f>'Variables AME'!AU2</f>
        <v>1339.3600160000001</v>
      </c>
      <c r="AW3" s="21">
        <f>'Variables AME'!AV2</f>
        <v>1360.016977</v>
      </c>
    </row>
    <row r="4" spans="1:50" x14ac:dyDescent="0.25">
      <c r="B4" s="11" t="s">
        <v>60</v>
      </c>
      <c r="C4" s="16">
        <f>C3/C33</f>
        <v>4.9999999999999784E-4</v>
      </c>
      <c r="D4" s="16">
        <f t="shared" ref="D4:AW4" si="0">D3/D33</f>
        <v>4.999999999999999E-4</v>
      </c>
      <c r="E4" s="16">
        <f t="shared" si="0"/>
        <v>9.1846960809102392E-4</v>
      </c>
      <c r="F4" s="16">
        <f t="shared" si="0"/>
        <v>1.4497275715841253E-3</v>
      </c>
      <c r="G4" s="16">
        <f t="shared" si="0"/>
        <v>2.3563064506527029E-3</v>
      </c>
      <c r="H4" s="16">
        <f t="shared" si="0"/>
        <v>3.4406178491644748E-3</v>
      </c>
      <c r="I4" s="16">
        <f t="shared" si="0"/>
        <v>4.8542020489731642E-3</v>
      </c>
      <c r="J4" s="16">
        <f t="shared" si="0"/>
        <v>6.7432000005511993E-3</v>
      </c>
      <c r="K4" s="16">
        <f t="shared" si="0"/>
        <v>9.3277966219581353E-3</v>
      </c>
      <c r="L4" s="16">
        <f t="shared" si="0"/>
        <v>1.2570229937820603E-2</v>
      </c>
      <c r="M4" s="16">
        <f t="shared" si="0"/>
        <v>1.6601740432401185E-2</v>
      </c>
      <c r="N4" s="16">
        <f t="shared" si="0"/>
        <v>2.1672628650882531E-2</v>
      </c>
      <c r="O4" s="16">
        <f t="shared" si="0"/>
        <v>2.8053388334616191E-2</v>
      </c>
      <c r="P4" s="16">
        <f t="shared" si="0"/>
        <v>3.6110282766194692E-2</v>
      </c>
      <c r="Q4" s="16">
        <f t="shared" si="0"/>
        <v>4.6206411049932332E-2</v>
      </c>
      <c r="R4" s="16">
        <f t="shared" si="0"/>
        <v>5.8644775391889128E-2</v>
      </c>
      <c r="S4" s="16">
        <f t="shared" si="0"/>
        <v>7.3727681369418971E-2</v>
      </c>
      <c r="T4" s="16">
        <f t="shared" si="0"/>
        <v>9.167443659606149E-2</v>
      </c>
      <c r="U4" s="16">
        <f t="shared" si="0"/>
        <v>0.11265023187505074</v>
      </c>
      <c r="V4" s="16">
        <f t="shared" si="0"/>
        <v>0.13661755421314639</v>
      </c>
      <c r="W4" s="16">
        <f t="shared" si="0"/>
        <v>0.16335140117773084</v>
      </c>
      <c r="X4" s="16">
        <f t="shared" si="0"/>
        <v>0.19240866648950231</v>
      </c>
      <c r="Y4" s="16">
        <f t="shared" si="0"/>
        <v>0.22315819615828897</v>
      </c>
      <c r="Z4" s="16">
        <f t="shared" si="0"/>
        <v>0.25487674604666194</v>
      </c>
      <c r="AA4" s="16">
        <f t="shared" si="0"/>
        <v>0.28682878544215618</v>
      </c>
      <c r="AB4" s="16">
        <f t="shared" si="0"/>
        <v>0.3183469083246101</v>
      </c>
      <c r="AC4" s="16">
        <f t="shared" si="0"/>
        <v>0.34888839572932295</v>
      </c>
      <c r="AD4" s="16">
        <f t="shared" si="0"/>
        <v>0.37805944365838945</v>
      </c>
      <c r="AE4" s="16">
        <f t="shared" si="0"/>
        <v>0.40561029460601855</v>
      </c>
      <c r="AF4" s="16">
        <f t="shared" si="0"/>
        <v>0.43141567667237318</v>
      </c>
      <c r="AG4" s="16">
        <f t="shared" si="0"/>
        <v>0.45544645863910949</v>
      </c>
      <c r="AH4" s="16">
        <f t="shared" si="0"/>
        <v>0.47773838682409492</v>
      </c>
      <c r="AI4" s="16">
        <f t="shared" si="0"/>
        <v>0.49837201360634586</v>
      </c>
      <c r="AJ4" s="16">
        <f t="shared" si="0"/>
        <v>0.51745208661875131</v>
      </c>
      <c r="AK4" s="16">
        <f t="shared" si="0"/>
        <v>0.53509332767504214</v>
      </c>
      <c r="AL4" s="16">
        <f t="shared" si="0"/>
        <v>0.55141362130894467</v>
      </c>
      <c r="AM4" s="16">
        <f t="shared" si="0"/>
        <v>0.56652771198570806</v>
      </c>
      <c r="AN4" s="16">
        <f t="shared" si="0"/>
        <v>0.58054572224744216</v>
      </c>
      <c r="AO4" s="16">
        <f t="shared" si="0"/>
        <v>0.59356823287312777</v>
      </c>
      <c r="AP4" s="16">
        <f t="shared" si="0"/>
        <v>0.60568717684432161</v>
      </c>
      <c r="AQ4" s="16">
        <f t="shared" si="0"/>
        <v>0.61698604486269892</v>
      </c>
      <c r="AR4" s="16">
        <f t="shared" si="0"/>
        <v>0.62754016399769175</v>
      </c>
      <c r="AS4" s="16">
        <f t="shared" si="0"/>
        <v>0.63741755948894963</v>
      </c>
      <c r="AT4" s="16">
        <f t="shared" si="0"/>
        <v>0.64667886239542338</v>
      </c>
      <c r="AU4" s="16">
        <f t="shared" si="0"/>
        <v>0.65537841558310694</v>
      </c>
      <c r="AV4" s="16">
        <f t="shared" si="0"/>
        <v>0.66356485047406344</v>
      </c>
      <c r="AW4" s="16">
        <f t="shared" si="0"/>
        <v>0.67128177574052184</v>
      </c>
    </row>
    <row r="5" spans="1:50" x14ac:dyDescent="0.25">
      <c r="B5" t="s">
        <v>57</v>
      </c>
      <c r="C5" s="23">
        <f>'Variables AME'!B9</f>
        <v>2.3360541304970401</v>
      </c>
      <c r="D5" s="23">
        <f>'Variables AME'!C9</f>
        <v>2.3735602351802898</v>
      </c>
      <c r="E5" s="23">
        <f>'Variables AME'!D9</f>
        <v>2.411668513</v>
      </c>
      <c r="F5" s="23">
        <f>'Variables AME'!E9</f>
        <v>5.8260427049999999</v>
      </c>
      <c r="G5" s="23">
        <f>'Variables AME'!F9</f>
        <v>11.21794884</v>
      </c>
      <c r="H5" s="23">
        <f>'Variables AME'!G9</f>
        <v>19.754257320000001</v>
      </c>
      <c r="I5" s="23">
        <f>'Variables AME'!H9</f>
        <v>31.283111170000002</v>
      </c>
      <c r="J5" s="23">
        <f>'Variables AME'!I9</f>
        <v>46.709300140000003</v>
      </c>
      <c r="K5" s="23">
        <f>'Variables AME'!J9</f>
        <v>64.606107719999997</v>
      </c>
      <c r="L5" s="23">
        <f>'Variables AME'!K9</f>
        <v>87.121228299999999</v>
      </c>
      <c r="M5" s="23">
        <f>'Variables AME'!L9</f>
        <v>116.8502742</v>
      </c>
      <c r="N5" s="23">
        <f>'Variables AME'!M9</f>
        <v>152.47679600000001</v>
      </c>
      <c r="O5" s="23">
        <f>'Variables AME'!N9</f>
        <v>201.384456</v>
      </c>
      <c r="P5" s="23">
        <f>'Variables AME'!O9</f>
        <v>268.6500259</v>
      </c>
      <c r="Q5" s="23">
        <f>'Variables AME'!P9</f>
        <v>357.04453330000001</v>
      </c>
      <c r="R5" s="23">
        <f>'Variables AME'!Q9</f>
        <v>470.57431430000003</v>
      </c>
      <c r="S5" s="23">
        <f>'Variables AME'!R9</f>
        <v>589.46975020000002</v>
      </c>
      <c r="T5" s="23">
        <f>'Variables AME'!S9</f>
        <v>717.17235240000002</v>
      </c>
      <c r="U5" s="23">
        <f>'Variables AME'!T9</f>
        <v>874.53932980000002</v>
      </c>
      <c r="V5" s="23">
        <f>'Variables AME'!U9</f>
        <v>1068.320166</v>
      </c>
      <c r="W5" s="23">
        <f>'Variables AME'!V9</f>
        <v>1296.6160299999999</v>
      </c>
      <c r="X5" s="23">
        <f>'Variables AME'!W9</f>
        <v>1557.2497579999999</v>
      </c>
      <c r="Y5" s="23">
        <f>'Variables AME'!X9</f>
        <v>1902.052044</v>
      </c>
      <c r="Z5" s="23">
        <f>'Variables AME'!Y9</f>
        <v>2309.3726510000001</v>
      </c>
      <c r="AA5" s="23">
        <f>'Variables AME'!Z9</f>
        <v>2773.8359099999998</v>
      </c>
      <c r="AB5" s="23">
        <f>'Variables AME'!AA9</f>
        <v>3287.6920140000002</v>
      </c>
      <c r="AC5" s="23">
        <f>'Variables AME'!AB9</f>
        <v>3842.855348</v>
      </c>
      <c r="AD5" s="23">
        <f>'Variables AME'!AC9</f>
        <v>4433.5172130000001</v>
      </c>
      <c r="AE5" s="23">
        <f>'Variables AME'!AD9</f>
        <v>5011.1790709999996</v>
      </c>
      <c r="AF5" s="23">
        <f>'Variables AME'!AE9</f>
        <v>5592.4925039999998</v>
      </c>
      <c r="AG5" s="23">
        <f>'Variables AME'!AF9</f>
        <v>6181.2423410000001</v>
      </c>
      <c r="AH5" s="23">
        <f>'Variables AME'!AG9</f>
        <v>6732.3504050000001</v>
      </c>
      <c r="AI5" s="23">
        <f>'Variables AME'!AH9</f>
        <v>7315.5415139999996</v>
      </c>
      <c r="AJ5" s="23">
        <f>'Variables AME'!AI9</f>
        <v>7914.636039</v>
      </c>
      <c r="AK5" s="23">
        <f>'Variables AME'!AJ9</f>
        <v>8519.9422240000004</v>
      </c>
      <c r="AL5" s="23">
        <f>'Variables AME'!AK9</f>
        <v>9126.2002269999903</v>
      </c>
      <c r="AM5" s="23">
        <f>'Variables AME'!AL9</f>
        <v>9728.8261170000005</v>
      </c>
      <c r="AN5" s="23">
        <f>'Variables AME'!AM9</f>
        <v>10313.40561</v>
      </c>
      <c r="AO5" s="23">
        <f>'Variables AME'!AN9</f>
        <v>10883.808360000001</v>
      </c>
      <c r="AP5" s="23">
        <f>'Variables AME'!AO9</f>
        <v>11442.46737</v>
      </c>
      <c r="AQ5" s="23">
        <f>'Variables AME'!AP9</f>
        <v>11989.188749999999</v>
      </c>
      <c r="AR5" s="23">
        <f>'Variables AME'!AQ9</f>
        <v>12523.482110000001</v>
      </c>
      <c r="AS5" s="23">
        <f>'Variables AME'!AR9</f>
        <v>13038.44903</v>
      </c>
      <c r="AT5" s="23">
        <f>'Variables AME'!AS9</f>
        <v>13537.24661</v>
      </c>
      <c r="AU5" s="23">
        <f>'Variables AME'!AT9</f>
        <v>14020.73403</v>
      </c>
      <c r="AV5" s="23">
        <f>'Variables AME'!AU9</f>
        <v>14489.241</v>
      </c>
      <c r="AW5" s="23">
        <f>'Variables AME'!AV9</f>
        <v>14943.680420000001</v>
      </c>
    </row>
    <row r="6" spans="1:50" x14ac:dyDescent="0.25">
      <c r="B6" t="s">
        <v>55</v>
      </c>
      <c r="C6" s="16">
        <f>C5/C34</f>
        <v>7.5360400966123297E-5</v>
      </c>
      <c r="D6" s="16">
        <f t="shared" ref="D6:AW6" si="1">D5/D34</f>
        <v>7.5360400966123351E-5</v>
      </c>
      <c r="E6" s="16">
        <f t="shared" si="1"/>
        <v>7.5360400972489787E-5</v>
      </c>
      <c r="F6" s="16">
        <f t="shared" si="1"/>
        <v>1.7822978328169774E-4</v>
      </c>
      <c r="G6" s="16">
        <f t="shared" si="1"/>
        <v>3.3672573814878533E-4</v>
      </c>
      <c r="H6" s="16">
        <f t="shared" si="1"/>
        <v>5.7857678084321444E-4</v>
      </c>
      <c r="I6" s="16">
        <f t="shared" si="1"/>
        <v>8.9729397183650934E-4</v>
      </c>
      <c r="J6" s="16">
        <f t="shared" si="1"/>
        <v>1.3161572401533621E-3</v>
      </c>
      <c r="K6" s="16">
        <f t="shared" si="1"/>
        <v>1.8081089490852025E-3</v>
      </c>
      <c r="L6" s="16">
        <f t="shared" si="1"/>
        <v>2.4308435255600046E-3</v>
      </c>
      <c r="M6" s="16">
        <f t="shared" si="1"/>
        <v>3.2505303935858399E-3</v>
      </c>
      <c r="N6" s="16">
        <f t="shared" si="1"/>
        <v>4.2459271814842461E-3</v>
      </c>
      <c r="O6" s="16">
        <f t="shared" si="1"/>
        <v>5.5973553061921645E-3</v>
      </c>
      <c r="P6" s="16">
        <f t="shared" si="1"/>
        <v>7.3965065444781923E-3</v>
      </c>
      <c r="Q6" s="16">
        <f t="shared" si="1"/>
        <v>9.7263788321928207E-3</v>
      </c>
      <c r="R6" s="16">
        <f t="shared" si="1"/>
        <v>1.26792467017579E-2</v>
      </c>
      <c r="S6" s="16">
        <f t="shared" si="1"/>
        <v>1.585030017437946E-2</v>
      </c>
      <c r="T6" s="16">
        <f t="shared" si="1"/>
        <v>1.9359580943524263E-2</v>
      </c>
      <c r="U6" s="16">
        <f t="shared" si="1"/>
        <v>2.3805136549258948E-2</v>
      </c>
      <c r="V6" s="16">
        <f t="shared" si="1"/>
        <v>2.9372561099634216E-2</v>
      </c>
      <c r="W6" s="16">
        <f t="shared" si="1"/>
        <v>3.6002955242415216E-2</v>
      </c>
      <c r="X6" s="16">
        <f t="shared" si="1"/>
        <v>4.3685708375058967E-2</v>
      </c>
      <c r="Y6" s="16">
        <f t="shared" si="1"/>
        <v>5.3570800203015391E-2</v>
      </c>
      <c r="Z6" s="16">
        <f t="shared" si="1"/>
        <v>6.5137296411038173E-2</v>
      </c>
      <c r="AA6" s="16">
        <f t="shared" si="1"/>
        <v>7.8221464205818284E-2</v>
      </c>
      <c r="AB6" s="16">
        <f t="shared" si="1"/>
        <v>9.2605728096453302E-2</v>
      </c>
      <c r="AC6" s="16">
        <f t="shared" si="1"/>
        <v>0.10806913626508799</v>
      </c>
      <c r="AD6" s="16">
        <f t="shared" si="1"/>
        <v>0.12443987518240876</v>
      </c>
      <c r="AE6" s="16">
        <f t="shared" si="1"/>
        <v>0.14076668823917496</v>
      </c>
      <c r="AF6" s="16">
        <f t="shared" si="1"/>
        <v>0.15737610318003245</v>
      </c>
      <c r="AG6" s="16">
        <f t="shared" si="1"/>
        <v>0.17431351011206961</v>
      </c>
      <c r="AH6" s="16">
        <f t="shared" si="1"/>
        <v>0.19077625893466305</v>
      </c>
      <c r="AI6" s="16">
        <f t="shared" si="1"/>
        <v>0.20795650265420407</v>
      </c>
      <c r="AJ6" s="16">
        <f t="shared" si="1"/>
        <v>0.2254989727552274</v>
      </c>
      <c r="AK6" s="16">
        <f t="shared" si="1"/>
        <v>0.24318374028052508</v>
      </c>
      <c r="AL6" s="16">
        <f t="shared" si="1"/>
        <v>0.26087926836525033</v>
      </c>
      <c r="AM6" s="16">
        <f t="shared" si="1"/>
        <v>0.27847582228310724</v>
      </c>
      <c r="AN6" s="16">
        <f t="shared" si="1"/>
        <v>0.29579008460172879</v>
      </c>
      <c r="AO6" s="16">
        <f t="shared" si="1"/>
        <v>0.31286915705335949</v>
      </c>
      <c r="AP6" s="16">
        <f t="shared" si="1"/>
        <v>0.32973131407696377</v>
      </c>
      <c r="AQ6" s="16">
        <f t="shared" si="1"/>
        <v>0.3463559657682741</v>
      </c>
      <c r="AR6" s="16">
        <f t="shared" si="1"/>
        <v>0.36271959723039371</v>
      </c>
      <c r="AS6" s="16">
        <f t="shared" si="1"/>
        <v>0.37872482561387694</v>
      </c>
      <c r="AT6" s="16">
        <f t="shared" si="1"/>
        <v>0.39440283718413882</v>
      </c>
      <c r="AU6" s="16">
        <f t="shared" si="1"/>
        <v>0.40975411704291681</v>
      </c>
      <c r="AV6" s="16">
        <f t="shared" si="1"/>
        <v>0.42477291310222226</v>
      </c>
      <c r="AW6" s="16">
        <f t="shared" si="1"/>
        <v>0.43945993456080495</v>
      </c>
    </row>
    <row r="7" spans="1:50" x14ac:dyDescent="0.25">
      <c r="B7" s="6" t="s">
        <v>58</v>
      </c>
      <c r="C7" s="21">
        <f>'Variables AME'!B5/'Variables AME'!B8*'Variables AME'!$S8</f>
        <v>39.282488300652247</v>
      </c>
      <c r="D7" s="21">
        <f>'Variables AME'!C5/'Variables AME'!C8*'Variables AME'!$S8</f>
        <v>39.282488300652254</v>
      </c>
      <c r="E7" s="21">
        <f>'Variables AME'!D5/'Variables AME'!D8*'Variables AME'!$S8</f>
        <v>39.582125768613153</v>
      </c>
      <c r="F7" s="21">
        <f>'Variables AME'!E5/'Variables AME'!E8*'Variables AME'!$S8</f>
        <v>39.867127235874705</v>
      </c>
      <c r="G7" s="21">
        <f>'Variables AME'!F5/'Variables AME'!F8*'Variables AME'!$S8</f>
        <v>39.840766972534759</v>
      </c>
      <c r="H7" s="21">
        <f>'Variables AME'!G5/'Variables AME'!G8*'Variables AME'!$S8</f>
        <v>40.382589566656527</v>
      </c>
      <c r="I7" s="21">
        <f>'Variables AME'!H5/'Variables AME'!H8*'Variables AME'!$S8</f>
        <v>40.151192041980174</v>
      </c>
      <c r="J7" s="21">
        <f>'Variables AME'!I5/'Variables AME'!I8*'Variables AME'!$S8</f>
        <v>40.102987919761823</v>
      </c>
      <c r="K7" s="21">
        <f>'Variables AME'!J5/'Variables AME'!J8*'Variables AME'!$S8</f>
        <v>40.099095940965377</v>
      </c>
      <c r="L7" s="21">
        <f>'Variables AME'!K5/'Variables AME'!K8*'Variables AME'!$S8</f>
        <v>40.290559077096013</v>
      </c>
      <c r="M7" s="21">
        <f>'Variables AME'!L5/'Variables AME'!L8*'Variables AME'!$S8</f>
        <v>40.559130145849728</v>
      </c>
      <c r="N7" s="21">
        <f>'Variables AME'!M5/'Variables AME'!M8*'Variables AME'!$S8</f>
        <v>40.901390195000168</v>
      </c>
      <c r="O7" s="21">
        <f>'Variables AME'!N5/'Variables AME'!N8*'Variables AME'!$S8</f>
        <v>41.143847249387278</v>
      </c>
      <c r="P7" s="21">
        <f>'Variables AME'!O5/'Variables AME'!O8*'Variables AME'!$S8</f>
        <v>41.487343791747165</v>
      </c>
      <c r="Q7" s="21">
        <f>'Variables AME'!P5/'Variables AME'!P8*'Variables AME'!$S8</f>
        <v>41.183973718637276</v>
      </c>
      <c r="R7" s="21">
        <f>'Variables AME'!Q5/'Variables AME'!Q8*'Variables AME'!$S8</f>
        <v>40.999819902846852</v>
      </c>
      <c r="S7" s="21">
        <f>'Variables AME'!R5/'Variables AME'!R8*'Variables AME'!$S8</f>
        <v>40.865060374769378</v>
      </c>
      <c r="T7" s="21">
        <f>'Variables AME'!S5/'Variables AME'!S8*'Variables AME'!$S8</f>
        <v>40.604049119999999</v>
      </c>
      <c r="U7" s="21">
        <f>'Variables AME'!T5/'Variables AME'!T8*'Variables AME'!$S8</f>
        <v>39.8852374085115</v>
      </c>
      <c r="V7" s="21">
        <f>'Variables AME'!U5/'Variables AME'!U8*'Variables AME'!$S8</f>
        <v>39.378117921447519</v>
      </c>
      <c r="W7" s="21">
        <f>'Variables AME'!V5/'Variables AME'!V8*'Variables AME'!$S8</f>
        <v>39.107803174816745</v>
      </c>
      <c r="X7" s="21">
        <f>'Variables AME'!W5/'Variables AME'!W8*'Variables AME'!$S8</f>
        <v>38.842258097172362</v>
      </c>
      <c r="Y7" s="21">
        <f>'Variables AME'!X5/'Variables AME'!X8*'Variables AME'!$S8</f>
        <v>38.601451587334452</v>
      </c>
      <c r="Z7" s="21">
        <f>'Variables AME'!Y5/'Variables AME'!Y8*'Variables AME'!$S8</f>
        <v>38.37570535609192</v>
      </c>
      <c r="AA7" s="21">
        <f>'Variables AME'!Z5/'Variables AME'!Z8*'Variables AME'!$S8</f>
        <v>38.158839065742391</v>
      </c>
      <c r="AB7" s="21">
        <f>'Variables AME'!AA5/'Variables AME'!AA8*'Variables AME'!$S8</f>
        <v>37.949938835130119</v>
      </c>
      <c r="AC7" s="21">
        <f>'Variables AME'!AB5/'Variables AME'!AB8*'Variables AME'!$S8</f>
        <v>37.747700869688188</v>
      </c>
      <c r="AD7" s="21">
        <f>'Variables AME'!AC5/'Variables AME'!AC8*'Variables AME'!$S8</f>
        <v>37.549182906971907</v>
      </c>
      <c r="AE7" s="21">
        <f>'Variables AME'!AD5/'Variables AME'!AD8*'Variables AME'!$S8</f>
        <v>37.363533521253231</v>
      </c>
      <c r="AF7" s="21">
        <f>'Variables AME'!AE5/'Variables AME'!AE8*'Variables AME'!$S8</f>
        <v>37.174115667183145</v>
      </c>
      <c r="AG7" s="21">
        <f>'Variables AME'!AF5/'Variables AME'!AF8*'Variables AME'!$S8</f>
        <v>36.984963723407695</v>
      </c>
      <c r="AH7" s="21">
        <f>'Variables AME'!AG5/'Variables AME'!AG8*'Variables AME'!$S8</f>
        <v>36.80516879127876</v>
      </c>
      <c r="AI7" s="21">
        <f>'Variables AME'!AH5/'Variables AME'!AH8*'Variables AME'!$S8</f>
        <v>36.613361314826015</v>
      </c>
      <c r="AJ7" s="21">
        <f>'Variables AME'!AI5/'Variables AME'!AI8*'Variables AME'!$S8</f>
        <v>36.42648379918969</v>
      </c>
      <c r="AK7" s="21">
        <f>'Variables AME'!AJ5/'Variables AME'!AJ8*'Variables AME'!$S8</f>
        <v>36.242901161950229</v>
      </c>
      <c r="AL7" s="21">
        <f>'Variables AME'!AK5/'Variables AME'!AK8*'Variables AME'!$S8</f>
        <v>36.062982224678429</v>
      </c>
      <c r="AM7" s="21">
        <f>'Variables AME'!AL5/'Variables AME'!AL8*'Variables AME'!$S8</f>
        <v>35.886535227271899</v>
      </c>
      <c r="AN7" s="21">
        <f>'Variables AME'!AM5/'Variables AME'!AM8*'Variables AME'!$S8</f>
        <v>35.69102123134639</v>
      </c>
      <c r="AO7" s="21">
        <f>'Variables AME'!AN5/'Variables AME'!AN8*'Variables AME'!$S8</f>
        <v>35.498693584542991</v>
      </c>
      <c r="AP7" s="21">
        <f>'Variables AME'!AO5/'Variables AME'!AO8*'Variables AME'!$S8</f>
        <v>35.309480544839964</v>
      </c>
      <c r="AQ7" s="21">
        <f>'Variables AME'!AP5/'Variables AME'!AP8*'Variables AME'!$S8</f>
        <v>35.12325824778037</v>
      </c>
      <c r="AR7" s="21">
        <f>'Variables AME'!AQ5/'Variables AME'!AQ8*'Variables AME'!$S8</f>
        <v>34.940519187239396</v>
      </c>
      <c r="AS7" s="21">
        <f>'Variables AME'!AR5/'Variables AME'!AR8*'Variables AME'!$S8</f>
        <v>34.760481610996983</v>
      </c>
      <c r="AT7" s="21">
        <f>'Variables AME'!AS5/'Variables AME'!AS8*'Variables AME'!$S8</f>
        <v>34.582721116812252</v>
      </c>
      <c r="AU7" s="21">
        <f>'Variables AME'!AT5/'Variables AME'!AT8*'Variables AME'!$S8</f>
        <v>34.408068252471303</v>
      </c>
      <c r="AV7" s="21">
        <f>'Variables AME'!AU5/'Variables AME'!AU8*'Variables AME'!$S8</f>
        <v>34.236273317541425</v>
      </c>
      <c r="AW7" s="21">
        <f>'Variables AME'!AV5/'Variables AME'!AV8*'Variables AME'!$S8</f>
        <v>34.063889334746811</v>
      </c>
    </row>
    <row r="8" spans="1:50" x14ac:dyDescent="0.25">
      <c r="B8" t="s">
        <v>149</v>
      </c>
      <c r="C8" s="21">
        <f>C3*1000*C7*1000/10^6</f>
        <v>45.147324783373598</v>
      </c>
      <c r="D8" s="21">
        <f t="shared" ref="D8:AW8" si="2">D3*1000*D7*1000/10^6</f>
        <v>45.872179686086795</v>
      </c>
      <c r="E8" s="21">
        <f t="shared" si="2"/>
        <v>86.270366453421673</v>
      </c>
      <c r="F8" s="21">
        <f t="shared" si="2"/>
        <v>141.40933662486538</v>
      </c>
      <c r="G8" s="21">
        <f t="shared" si="2"/>
        <v>227.58394624992337</v>
      </c>
      <c r="H8" s="21">
        <f t="shared" si="2"/>
        <v>369.63378226424692</v>
      </c>
      <c r="I8" s="21">
        <f t="shared" si="2"/>
        <v>506.52085871249011</v>
      </c>
      <c r="J8" s="21">
        <f t="shared" si="2"/>
        <v>687.6363127523241</v>
      </c>
      <c r="K8" s="21">
        <f t="shared" si="2"/>
        <v>820.66084320035077</v>
      </c>
      <c r="L8" s="21">
        <f t="shared" si="2"/>
        <v>1050.312687064863</v>
      </c>
      <c r="M8" s="21">
        <f t="shared" si="2"/>
        <v>1400.1301083293613</v>
      </c>
      <c r="N8" s="21">
        <f t="shared" si="2"/>
        <v>1720.0378960701755</v>
      </c>
      <c r="O8" s="21">
        <f t="shared" si="2"/>
        <v>2357.290805448537</v>
      </c>
      <c r="P8" s="21">
        <f t="shared" si="2"/>
        <v>3208.4151301489051</v>
      </c>
      <c r="Q8" s="21">
        <f t="shared" si="2"/>
        <v>4193.6408501482492</v>
      </c>
      <c r="R8" s="21">
        <f t="shared" si="2"/>
        <v>5386.6386500744575</v>
      </c>
      <c r="S8" s="21">
        <f t="shared" si="2"/>
        <v>5820.171558045814</v>
      </c>
      <c r="T8" s="21">
        <f t="shared" si="2"/>
        <v>6381.9856626079218</v>
      </c>
      <c r="U8" s="21">
        <f t="shared" si="2"/>
        <v>7865.7631184269649</v>
      </c>
      <c r="V8" s="21">
        <f t="shared" si="2"/>
        <v>9656.4724224976762</v>
      </c>
      <c r="W8" s="21">
        <f t="shared" si="2"/>
        <v>11385.77648600268</v>
      </c>
      <c r="X8" s="21">
        <f t="shared" si="2"/>
        <v>13086.161024372701</v>
      </c>
      <c r="Y8" s="21">
        <f t="shared" si="2"/>
        <v>16845.874698219737</v>
      </c>
      <c r="Z8" s="21">
        <f t="shared" si="2"/>
        <v>19924.897284842446</v>
      </c>
      <c r="AA8" s="21">
        <f t="shared" si="2"/>
        <v>22907.083424126347</v>
      </c>
      <c r="AB8" s="21">
        <f t="shared" si="2"/>
        <v>25692.978506446027</v>
      </c>
      <c r="AC8" s="21">
        <f t="shared" si="2"/>
        <v>28256.305032903027</v>
      </c>
      <c r="AD8" s="21">
        <f t="shared" si="2"/>
        <v>30666.875006642258</v>
      </c>
      <c r="AE8" s="21">
        <f t="shared" si="2"/>
        <v>31327.715788476078</v>
      </c>
      <c r="AF8" s="21">
        <f t="shared" si="2"/>
        <v>32567.821631354291</v>
      </c>
      <c r="AG8" s="21">
        <f t="shared" si="2"/>
        <v>33941.840353471256</v>
      </c>
      <c r="AH8" s="21">
        <f t="shared" si="2"/>
        <v>33666.076353536686</v>
      </c>
      <c r="AI8" s="21">
        <f t="shared" si="2"/>
        <v>35852.23252271759</v>
      </c>
      <c r="AJ8" s="21">
        <f t="shared" si="2"/>
        <v>37498.169056524297</v>
      </c>
      <c r="AK8" s="21">
        <f t="shared" si="2"/>
        <v>38811.544694673044</v>
      </c>
      <c r="AL8" s="21">
        <f t="shared" si="2"/>
        <v>39937.267208844511</v>
      </c>
      <c r="AM8" s="21">
        <f t="shared" si="2"/>
        <v>40891.314386249913</v>
      </c>
      <c r="AN8" s="21">
        <f t="shared" si="2"/>
        <v>41410.495855469788</v>
      </c>
      <c r="AO8" s="21">
        <f t="shared" si="2"/>
        <v>42040.958758475703</v>
      </c>
      <c r="AP8" s="21">
        <f t="shared" si="2"/>
        <v>42738.032418354407</v>
      </c>
      <c r="AQ8" s="21">
        <f t="shared" si="2"/>
        <v>43413.283018349299</v>
      </c>
      <c r="AR8" s="21">
        <f t="shared" si="2"/>
        <v>44056.879992406975</v>
      </c>
      <c r="AS8" s="21">
        <f t="shared" si="2"/>
        <v>44444.539157954721</v>
      </c>
      <c r="AT8" s="21">
        <f t="shared" si="2"/>
        <v>44912.663812085506</v>
      </c>
      <c r="AU8" s="21">
        <f t="shared" si="2"/>
        <v>45388.368550227096</v>
      </c>
      <c r="AV8" s="21">
        <f t="shared" si="2"/>
        <v>45854.695578362654</v>
      </c>
      <c r="AW8" s="21">
        <f t="shared" si="2"/>
        <v>46327.467797904901</v>
      </c>
    </row>
    <row r="9" spans="1:50" x14ac:dyDescent="0.25">
      <c r="B9" s="24" t="s">
        <v>68</v>
      </c>
      <c r="C9" s="21">
        <f>'Variables AME'!B24/'Variables AME'!B8*'Variables AME'!$S8</f>
        <v>0</v>
      </c>
      <c r="D9" s="21">
        <f>'Variables AME'!C24/'Variables AME'!C8*'Variables AME'!$S8</f>
        <v>0</v>
      </c>
      <c r="E9" s="21">
        <f>'Variables AME'!D24/'Variables AME'!D8*'Variables AME'!$S8</f>
        <v>0</v>
      </c>
      <c r="F9" s="21">
        <f>'Variables AME'!E24/'Variables AME'!E8*'Variables AME'!$S8</f>
        <v>0</v>
      </c>
      <c r="G9" s="21">
        <f>'Variables AME'!F24/'Variables AME'!F8*'Variables AME'!$S8</f>
        <v>32.152976917808438</v>
      </c>
      <c r="H9" s="21">
        <f>'Variables AME'!G24/'Variables AME'!G8*'Variables AME'!$S8</f>
        <v>50.611195216020462</v>
      </c>
      <c r="I9" s="21">
        <f>'Variables AME'!H24/'Variables AME'!H8*'Variables AME'!$S8</f>
        <v>68.238952143997324</v>
      </c>
      <c r="J9" s="21">
        <f>'Variables AME'!I24/'Variables AME'!I8*'Variables AME'!$S8</f>
        <v>90.514945321341685</v>
      </c>
      <c r="K9" s="21">
        <f>'Variables AME'!J24/'Variables AME'!J8*'Variables AME'!$S8</f>
        <v>146.62381366898549</v>
      </c>
      <c r="L9" s="21">
        <f>'Variables AME'!K24/'Variables AME'!K8*'Variables AME'!$S8</f>
        <v>182.95543281868413</v>
      </c>
      <c r="M9" s="21">
        <f>'Variables AME'!L24/'Variables AME'!L8*'Variables AME'!$S8</f>
        <v>214.21948641931607</v>
      </c>
      <c r="N9" s="21">
        <f>'Variables AME'!M24/'Variables AME'!M8*'Variables AME'!$S8</f>
        <v>258.21692549967213</v>
      </c>
      <c r="O9" s="21">
        <f>'Variables AME'!N24/'Variables AME'!N8*'Variables AME'!$S8</f>
        <v>345.94022568292576</v>
      </c>
      <c r="P9" s="21">
        <f>'Variables AME'!O24/'Variables AME'!O8*'Variables AME'!$S8</f>
        <v>434.08720171577113</v>
      </c>
      <c r="Q9" s="21">
        <f>'Variables AME'!P24/'Variables AME'!P8*'Variables AME'!$S8</f>
        <v>479.47789950040806</v>
      </c>
      <c r="R9" s="21">
        <f>'Variables AME'!Q24/'Variables AME'!Q8*'Variables AME'!$S8</f>
        <v>688.3787380012227</v>
      </c>
      <c r="S9" s="21">
        <f>'Variables AME'!R24/'Variables AME'!R8*'Variables AME'!$S8</f>
        <v>541.21255834750434</v>
      </c>
      <c r="T9" s="21">
        <f>'Variables AME'!S24/'Variables AME'!S8*'Variables AME'!$S8</f>
        <v>533.1457355</v>
      </c>
      <c r="U9" s="21">
        <f>'Variables AME'!T24/'Variables AME'!T8*'Variables AME'!$S8</f>
        <v>636.56719457384736</v>
      </c>
      <c r="V9" s="21">
        <f>'Variables AME'!U24/'Variables AME'!U8*'Variables AME'!$S8</f>
        <v>775.62844127629251</v>
      </c>
      <c r="W9" s="21">
        <f>'Variables AME'!V24/'Variables AME'!V8*'Variables AME'!$S8</f>
        <v>902.28319964267519</v>
      </c>
      <c r="X9" s="21">
        <f>'Variables AME'!W24/'Variables AME'!W8*'Variables AME'!$S8</f>
        <v>1023.0930189441201</v>
      </c>
      <c r="Y9" s="21">
        <f>'Variables AME'!X24/'Variables AME'!X8*'Variables AME'!$S8</f>
        <v>1299.3131192834487</v>
      </c>
      <c r="Z9" s="21">
        <f>'Variables AME'!Y24/'Variables AME'!Y8*'Variables AME'!$S8</f>
        <v>1516.108437782907</v>
      </c>
      <c r="AA9" s="21">
        <f>'Variables AME'!Z24/'Variables AME'!Z8*'Variables AME'!$S8</f>
        <v>1719.5502517806319</v>
      </c>
      <c r="AB9" s="21">
        <f>'Variables AME'!AA24/'Variables AME'!AA8*'Variables AME'!$S8</f>
        <v>1902.6927932691683</v>
      </c>
      <c r="AC9" s="21">
        <f>'Variables AME'!AB24/'Variables AME'!AB8*'Variables AME'!$S8</f>
        <v>2064.3029137710969</v>
      </c>
      <c r="AD9" s="21">
        <f>'Variables AME'!AC24/'Variables AME'!AC8*'Variables AME'!$S8</f>
        <v>2210.1169989777568</v>
      </c>
      <c r="AE9" s="21">
        <f>'Variables AME'!AD24/'Variables AME'!AD8*'Variables AME'!$S8</f>
        <v>2227.105116478378</v>
      </c>
      <c r="AF9" s="21">
        <f>'Variables AME'!AE24/'Variables AME'!AE8*'Variables AME'!$S8</f>
        <v>2283.6977945356966</v>
      </c>
      <c r="AG9" s="21">
        <f>'Variables AME'!AF24/'Variables AME'!AF8*'Variables AME'!$S8</f>
        <v>2347.4015962790386</v>
      </c>
      <c r="AH9" s="21">
        <f>'Variables AME'!AG24/'Variables AME'!AG8*'Variables AME'!$S8</f>
        <v>2296.1938469418642</v>
      </c>
      <c r="AI9" s="21">
        <f>'Variables AME'!AH24/'Variables AME'!AH8*'Variables AME'!$S8</f>
        <v>2411.3451733664278</v>
      </c>
      <c r="AJ9" s="21">
        <f>'Variables AME'!AI24/'Variables AME'!AI8*'Variables AME'!$S8</f>
        <v>2486.8171813278732</v>
      </c>
      <c r="AK9" s="21">
        <f>'Variables AME'!AJ24/'Variables AME'!AJ8*'Variables AME'!$S8</f>
        <v>2537.7746950644823</v>
      </c>
      <c r="AL9" s="21">
        <f>'Variables AME'!AK24/'Variables AME'!AK8*'Variables AME'!$S8</f>
        <v>2574.5399640214923</v>
      </c>
      <c r="AM9" s="21">
        <f>'Variables AME'!AL24/'Variables AME'!AL8*'Variables AME'!$S8</f>
        <v>2598.682070602204</v>
      </c>
      <c r="AN9" s="21">
        <f>'Variables AME'!AM24/'Variables AME'!AM8*'Variables AME'!$S8</f>
        <v>2595.6965795238666</v>
      </c>
      <c r="AO9" s="21">
        <f>'Variables AME'!AN24/'Variables AME'!AN8*'Variables AME'!$S8</f>
        <v>2599.0487337257146</v>
      </c>
      <c r="AP9" s="21">
        <f>'Variables AME'!AO24/'Variables AME'!AO8*'Variables AME'!$S8</f>
        <v>2605.7541368285588</v>
      </c>
      <c r="AQ9" s="21">
        <f>'Variables AME'!AP24/'Variables AME'!AP8*'Variables AME'!$S8</f>
        <v>2610.3393533842632</v>
      </c>
      <c r="AR9" s="21">
        <f>'Variables AME'!AQ24/'Variables AME'!AQ8*'Variables AME'!$S8</f>
        <v>2612.2901923495697</v>
      </c>
      <c r="AS9" s="21">
        <f>'Variables AME'!AR24/'Variables AME'!AR8*'Variables AME'!$S8</f>
        <v>2598.5768517835836</v>
      </c>
      <c r="AT9" s="21">
        <f>'Variables AME'!AS24/'Variables AME'!AS8*'Variables AME'!$S8</f>
        <v>2589.2353382603792</v>
      </c>
      <c r="AU9" s="21">
        <f>'Variables AME'!AT24/'Variables AME'!AT8*'Variables AME'!$S8</f>
        <v>2579.9362080951992</v>
      </c>
      <c r="AV9" s="21">
        <f>'Variables AME'!AU24/'Variables AME'!AU8*'Variables AME'!$S8</f>
        <v>2569.7211403076008</v>
      </c>
      <c r="AW9" s="21">
        <f>'Variables AME'!AV24/'Variables AME'!AV8*'Variables AME'!$S8</f>
        <v>2559.4473549490494</v>
      </c>
    </row>
    <row r="10" spans="1:50" x14ac:dyDescent="0.25">
      <c r="B10" t="s">
        <v>2</v>
      </c>
      <c r="C10" s="21">
        <v>0</v>
      </c>
      <c r="D10" s="21">
        <v>0</v>
      </c>
      <c r="E10" s="21">
        <v>0</v>
      </c>
      <c r="F10" s="21">
        <v>0</v>
      </c>
      <c r="G10" s="21">
        <v>0</v>
      </c>
      <c r="H10" s="21">
        <v>0</v>
      </c>
      <c r="I10" s="21">
        <v>0</v>
      </c>
      <c r="J10" s="21">
        <v>0</v>
      </c>
      <c r="K10" s="21">
        <v>0</v>
      </c>
      <c r="L10" s="21">
        <v>0</v>
      </c>
      <c r="M10" s="21">
        <v>0</v>
      </c>
      <c r="N10" s="21">
        <v>0</v>
      </c>
      <c r="O10" s="21">
        <v>0</v>
      </c>
      <c r="P10" s="21">
        <v>0</v>
      </c>
      <c r="Q10" s="21">
        <v>0</v>
      </c>
      <c r="R10" s="21">
        <v>0</v>
      </c>
      <c r="S10" s="21">
        <v>0</v>
      </c>
      <c r="T10" s="21">
        <v>0</v>
      </c>
      <c r="U10" s="21">
        <v>0</v>
      </c>
      <c r="V10" s="21">
        <v>0</v>
      </c>
      <c r="W10" s="21">
        <v>0</v>
      </c>
      <c r="X10" s="21">
        <v>0</v>
      </c>
      <c r="Y10" s="21">
        <v>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row>
    <row r="11" spans="1:50" x14ac:dyDescent="0.25">
      <c r="B11" t="s">
        <v>4</v>
      </c>
      <c r="C11" s="21">
        <v>0</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row>
    <row r="12" spans="1:50" x14ac:dyDescent="0.25">
      <c r="B12" s="6" t="s">
        <v>66</v>
      </c>
      <c r="C12" s="21">
        <f>'Variables AME'!B19*11630000000/('Variables AME'!B22*1000/100)</f>
        <v>17.80320399999999</v>
      </c>
      <c r="D12" s="21">
        <f>'Variables AME'!C19*11630000000/('Variables AME'!C22*1000/100)</f>
        <v>17.803204000000015</v>
      </c>
      <c r="E12" s="21">
        <f>'Variables AME'!D19*11630000000/('Variables AME'!D22*1000/100)</f>
        <v>17.803204015729563</v>
      </c>
      <c r="F12" s="21">
        <f>'Variables AME'!E19*11630000000/('Variables AME'!E22*1000/100)</f>
        <v>17.803204064183795</v>
      </c>
      <c r="G12" s="21">
        <f>'Variables AME'!F19*11630000000/('Variables AME'!F22*1000/100)</f>
        <v>17.803204007222636</v>
      </c>
      <c r="H12" s="21">
        <f>'Variables AME'!G19*11630000000/('Variables AME'!G22*1000/100)</f>
        <v>17.803204009096898</v>
      </c>
      <c r="I12" s="21">
        <f>'Variables AME'!H19*11630000000/('Variables AME'!H22*1000/100)</f>
        <v>17.803204004893338</v>
      </c>
      <c r="J12" s="21">
        <f>'Variables AME'!I19*11630000000/('Variables AME'!I22*1000/100)</f>
        <v>17.803203996960054</v>
      </c>
      <c r="K12" s="21">
        <f>'Variables AME'!J19*11630000000/('Variables AME'!J22*1000/100)</f>
        <v>17.803203962607075</v>
      </c>
      <c r="L12" s="21">
        <f>'Variables AME'!K19*11630000000/('Variables AME'!K22*1000/100)</f>
        <v>17.803204005763892</v>
      </c>
      <c r="M12" s="21">
        <f>'Variables AME'!L19*11630000000/('Variables AME'!L22*1000/100)</f>
        <v>17.803204035173724</v>
      </c>
      <c r="N12" s="21">
        <f>'Variables AME'!M19*11630000000/('Variables AME'!M22*1000/100)</f>
        <v>17.803204012004958</v>
      </c>
      <c r="O12" s="21">
        <f>'Variables AME'!N19*11630000000/('Variables AME'!N22*1000/100)</f>
        <v>17.803203996970826</v>
      </c>
      <c r="P12" s="21">
        <f>'Variables AME'!O19*11630000000/('Variables AME'!O22*1000/100)</f>
        <v>17.803204012696337</v>
      </c>
      <c r="Q12" s="21">
        <f>'Variables AME'!P19*11630000000/('Variables AME'!P22*1000/100)</f>
        <v>17.803203989239858</v>
      </c>
      <c r="R12" s="21">
        <f>'Variables AME'!Q19*11630000000/('Variables AME'!Q22*1000/100)</f>
        <v>17.803204004183218</v>
      </c>
      <c r="S12" s="21">
        <f>'Variables AME'!R19*11630000000/('Variables AME'!R22*1000/100)</f>
        <v>17.803203998183495</v>
      </c>
      <c r="T12" s="21">
        <f>'Variables AME'!S19*11630000000/('Variables AME'!S22*1000/100)</f>
        <v>17.803203992710891</v>
      </c>
      <c r="U12" s="21">
        <f>'Variables AME'!T19*11630000000/('Variables AME'!T22*1000/100)</f>
        <v>17.803203998994341</v>
      </c>
      <c r="V12" s="21">
        <f>'Variables AME'!U19*11630000000/('Variables AME'!U22*1000/100)</f>
        <v>17.803203998467414</v>
      </c>
      <c r="W12" s="21">
        <f>'Variables AME'!V19*11630000000/('Variables AME'!V22*1000/100)</f>
        <v>17.803203996058457</v>
      </c>
      <c r="X12" s="21">
        <f>'Variables AME'!W19*11630000000/('Variables AME'!W22*1000/100)</f>
        <v>17.80320399918487</v>
      </c>
      <c r="Y12" s="21">
        <f>'Variables AME'!X19*11630000000/('Variables AME'!X22*1000/100)</f>
        <v>17.803204004506963</v>
      </c>
      <c r="Z12" s="21">
        <f>'Variables AME'!Y19*11630000000/('Variables AME'!Y22*1000/100)</f>
        <v>17.803204003125106</v>
      </c>
      <c r="AA12" s="21">
        <f>'Variables AME'!Z19*11630000000/('Variables AME'!Z22*1000/100)</f>
        <v>17.803204001654063</v>
      </c>
      <c r="AB12" s="21">
        <f>'Variables AME'!AA19*11630000000/('Variables AME'!AA22*1000/100)</f>
        <v>17.803204002195514</v>
      </c>
      <c r="AC12" s="21">
        <f>'Variables AME'!AB19*11630000000/('Variables AME'!AB22*1000/100)</f>
        <v>17.803204002263385</v>
      </c>
      <c r="AD12" s="21">
        <f>'Variables AME'!AC19*11630000000/('Variables AME'!AC22*1000/100)</f>
        <v>17.803203998917773</v>
      </c>
      <c r="AE12" s="21">
        <f>'Variables AME'!AD19*11630000000/('Variables AME'!AD22*1000/100)</f>
        <v>17.803203998517994</v>
      </c>
      <c r="AF12" s="21">
        <f>'Variables AME'!AE19*11630000000/('Variables AME'!AE22*1000/100)</f>
        <v>17.803204001909663</v>
      </c>
      <c r="AG12" s="21">
        <f>'Variables AME'!AF19*11630000000/('Variables AME'!AF22*1000/100)</f>
        <v>17.803204001440665</v>
      </c>
      <c r="AH12" s="21">
        <f>'Variables AME'!AG19*11630000000/('Variables AME'!AG22*1000/100)</f>
        <v>17.80320399386467</v>
      </c>
      <c r="AI12" s="21">
        <f>'Variables AME'!AH19*11630000000/('Variables AME'!AH22*1000/100)</f>
        <v>17.803203998544436</v>
      </c>
      <c r="AJ12" s="21">
        <f>'Variables AME'!AI19*11630000000/('Variables AME'!AI22*1000/100)</f>
        <v>17.803204007856461</v>
      </c>
      <c r="AK12" s="21">
        <f>'Variables AME'!AJ19*11630000000/('Variables AME'!AJ22*1000/100)</f>
        <v>17.803204004642591</v>
      </c>
      <c r="AL12" s="21">
        <f>'Variables AME'!AK19*11630000000/('Variables AME'!AK22*1000/100)</f>
        <v>17.803204003953368</v>
      </c>
      <c r="AM12" s="21">
        <f>'Variables AME'!AL19*11630000000/('Variables AME'!AL22*1000/100)</f>
        <v>17.803204001798342</v>
      </c>
      <c r="AN12" s="21">
        <f>'Variables AME'!AM19*11630000000/('Variables AME'!AM22*1000/100)</f>
        <v>17.803203997144259</v>
      </c>
      <c r="AO12" s="21">
        <f>'Variables AME'!AN19*11630000000/('Variables AME'!AN22*1000/100)</f>
        <v>17.803204002086506</v>
      </c>
      <c r="AP12" s="21">
        <f>'Variables AME'!AO19*11630000000/('Variables AME'!AO22*1000/100)</f>
        <v>17.803204004071823</v>
      </c>
      <c r="AQ12" s="21">
        <f>'Variables AME'!AP19*11630000000/('Variables AME'!AP22*1000/100)</f>
        <v>17.803204001830963</v>
      </c>
      <c r="AR12" s="21">
        <f>'Variables AME'!AQ19*11630000000/('Variables AME'!AQ22*1000/100)</f>
        <v>17.803203994956704</v>
      </c>
      <c r="AS12" s="21">
        <f>'Variables AME'!AR19*11630000000/('Variables AME'!AR22*1000/100)</f>
        <v>17.803204007207231</v>
      </c>
      <c r="AT12" s="21">
        <f>'Variables AME'!AS19*11630000000/('Variables AME'!AS22*1000/100)</f>
        <v>17.803204000808954</v>
      </c>
      <c r="AU12" s="21">
        <f>'Variables AME'!AT19*11630000000/('Variables AME'!AT22*1000/100)</f>
        <v>17.803204001277553</v>
      </c>
      <c r="AV12" s="21">
        <f>'Variables AME'!AU19*11630000000/('Variables AME'!AU22*1000/100)</f>
        <v>17.803203997796437</v>
      </c>
      <c r="AW12" s="21">
        <f>'Variables AME'!AV19*11630000000/('Variables AME'!AV22*1000/100)</f>
        <v>17.803203997068124</v>
      </c>
    </row>
    <row r="13" spans="1:50" x14ac:dyDescent="0.25">
      <c r="B13" s="6" t="s">
        <v>30</v>
      </c>
      <c r="C13" s="21">
        <f>'Variables AME'!B22/'Variables AME'!B9</f>
        <v>12378.518285616001</v>
      </c>
      <c r="D13" s="21">
        <f>'Variables AME'!C22/'Variables AME'!C9</f>
        <v>12378.518285615986</v>
      </c>
      <c r="E13" s="21">
        <f>'Variables AME'!D22/'Variables AME'!D9</f>
        <v>12378.518282707289</v>
      </c>
      <c r="F13" s="21">
        <f>'Variables AME'!E22/'Variables AME'!E9</f>
        <v>12780.332421198756</v>
      </c>
      <c r="G13" s="21">
        <f>'Variables AME'!F22/'Variables AME'!F9</f>
        <v>12533.836542260431</v>
      </c>
      <c r="H13" s="21">
        <f>'Variables AME'!G22/'Variables AME'!G9</f>
        <v>12513.893172269358</v>
      </c>
      <c r="I13" s="21">
        <f>'Variables AME'!H22/'Variables AME'!H9</f>
        <v>12493.157364565282</v>
      </c>
      <c r="J13" s="21">
        <f>'Variables AME'!I22/'Variables AME'!I9</f>
        <v>12387.308064256513</v>
      </c>
      <c r="K13" s="21">
        <f>'Variables AME'!J22/'Variables AME'!J9</f>
        <v>12334.924683185976</v>
      </c>
      <c r="L13" s="21">
        <f>'Variables AME'!K22/'Variables AME'!K9</f>
        <v>12321.167078862225</v>
      </c>
      <c r="M13" s="21">
        <f>'Variables AME'!L22/'Variables AME'!L9</f>
        <v>12338.375300106913</v>
      </c>
      <c r="N13" s="21">
        <f>'Variables AME'!M22/'Variables AME'!M9</f>
        <v>12358.893814898891</v>
      </c>
      <c r="O13" s="21">
        <f>'Variables AME'!N22/'Variables AME'!N9</f>
        <v>12392.043182319891</v>
      </c>
      <c r="P13" s="21">
        <f>'Variables AME'!O22/'Variables AME'!O9</f>
        <v>12258.503028121242</v>
      </c>
      <c r="Q13" s="21">
        <f>'Variables AME'!P22/'Variables AME'!P9</f>
        <v>12102.695271822551</v>
      </c>
      <c r="R13" s="21">
        <f>'Variables AME'!Q22/'Variables AME'!Q9</f>
        <v>11960.169278198107</v>
      </c>
      <c r="S13" s="21">
        <f>'Variables AME'!R22/'Variables AME'!R9</f>
        <v>12116.84400187903</v>
      </c>
      <c r="T13" s="21">
        <f>'Variables AME'!S22/'Variables AME'!S9</f>
        <v>12273.518724674139</v>
      </c>
      <c r="U13" s="21">
        <f>'Variables AME'!T22/'Variables AME'!T9</f>
        <v>12430.193451089317</v>
      </c>
      <c r="V13" s="21">
        <f>'Variables AME'!U22/'Variables AME'!U9</f>
        <v>12586.868167384197</v>
      </c>
      <c r="W13" s="21">
        <f>'Variables AME'!V22/'Variables AME'!V9</f>
        <v>12743.542897583953</v>
      </c>
      <c r="X13" s="21">
        <f>'Variables AME'!W22/'Variables AME'!W9</f>
        <v>12900.217615574034</v>
      </c>
      <c r="Y13" s="21">
        <f>'Variables AME'!X22/'Variables AME'!X9</f>
        <v>12899.194092714321</v>
      </c>
      <c r="Z13" s="21">
        <f>'Variables AME'!Y22/'Variables AME'!Y9</f>
        <v>12898.1705733381</v>
      </c>
      <c r="AA13" s="21">
        <f>'Variables AME'!Z22/'Variables AME'!Z9</f>
        <v>12897.147055825664</v>
      </c>
      <c r="AB13" s="21">
        <f>'Variables AME'!AA22/'Variables AME'!AA9</f>
        <v>12896.123538778653</v>
      </c>
      <c r="AC13" s="21">
        <f>'Variables AME'!AB22/'Variables AME'!AB9</f>
        <v>12895.100018737421</v>
      </c>
      <c r="AD13" s="21">
        <f>'Variables AME'!AC22/'Variables AME'!AC9</f>
        <v>12895.100019542881</v>
      </c>
      <c r="AE13" s="21">
        <f>'Variables AME'!AD22/'Variables AME'!AD9</f>
        <v>12972.680841961475</v>
      </c>
      <c r="AF13" s="21">
        <f>'Variables AME'!AE22/'Variables AME'!AE9</f>
        <v>13050.261662004723</v>
      </c>
      <c r="AG13" s="21">
        <f>'Variables AME'!AF22/'Variables AME'!AF9</f>
        <v>13127.842484310711</v>
      </c>
      <c r="AH13" s="21">
        <f>'Variables AME'!AG22/'Variables AME'!AG9</f>
        <v>13283.004127887487</v>
      </c>
      <c r="AI13" s="21">
        <f>'Variables AME'!AH22/'Variables AME'!AH9</f>
        <v>13359.781002262524</v>
      </c>
      <c r="AJ13" s="21">
        <f>'Variables AME'!AI22/'Variables AME'!AI9</f>
        <v>13436.557875305225</v>
      </c>
      <c r="AK13" s="21">
        <f>'Variables AME'!AJ22/'Variables AME'!AJ9</f>
        <v>13513.334747233373</v>
      </c>
      <c r="AL13" s="21">
        <f>'Variables AME'!AK22/'Variables AME'!AK9</f>
        <v>13590.111625325413</v>
      </c>
      <c r="AM13" s="21">
        <f>'Variables AME'!AL22/'Variables AME'!AL9</f>
        <v>13666.888502371616</v>
      </c>
      <c r="AN13" s="21">
        <f>'Variables AME'!AM22/'Variables AME'!AM9</f>
        <v>13757.430151144808</v>
      </c>
      <c r="AO13" s="21">
        <f>'Variables AME'!AN22/'Variables AME'!AN9</f>
        <v>13847.971795784171</v>
      </c>
      <c r="AP13" s="21">
        <f>'Variables AME'!AO22/'Variables AME'!AO9</f>
        <v>13938.513437945681</v>
      </c>
      <c r="AQ13" s="21">
        <f>'Variables AME'!AP22/'Variables AME'!AP9</f>
        <v>14029.055085149112</v>
      </c>
      <c r="AR13" s="21">
        <f>'Variables AME'!AQ22/'Variables AME'!AQ9</f>
        <v>14119.596734106724</v>
      </c>
      <c r="AS13" s="21">
        <f>'Variables AME'!AR22/'Variables AME'!AR9</f>
        <v>14217.708407914834</v>
      </c>
      <c r="AT13" s="21">
        <f>'Variables AME'!AS22/'Variables AME'!AS9</f>
        <v>14315.820083889275</v>
      </c>
      <c r="AU13" s="21">
        <f>'Variables AME'!AT22/'Variables AME'!AT9</f>
        <v>14413.931757608558</v>
      </c>
      <c r="AV13" s="21">
        <f>'Variables AME'!AU22/'Variables AME'!AU9</f>
        <v>14512.043439680519</v>
      </c>
      <c r="AW13" s="21">
        <f>'Variables AME'!AV22/'Variables AME'!AV9</f>
        <v>14610.155106622657</v>
      </c>
    </row>
    <row r="14" spans="1:50" x14ac:dyDescent="0.25">
      <c r="B14" t="s">
        <v>61</v>
      </c>
      <c r="C14" s="21">
        <f>'Variables AME'!B12*'Variables AME'!B9/'Variables AME'!B8*'Variables AME'!$S8</f>
        <v>0.7198213076749117</v>
      </c>
      <c r="D14" s="21">
        <f>'Variables AME'!C12*'Variables AME'!C9/'Variables AME'!C8*'Variables AME'!$S8</f>
        <v>0.73137827160242996</v>
      </c>
      <c r="E14" s="21">
        <f>'Variables AME'!D12*'Variables AME'!D9/'Variables AME'!D8*'Variables AME'!$S8</f>
        <v>0.73122691874346957</v>
      </c>
      <c r="F14" s="21">
        <f>'Variables AME'!E12*'Variables AME'!E9/'Variables AME'!E8*'Variables AME'!$S8</f>
        <v>1.8069528644321582</v>
      </c>
      <c r="G14" s="21">
        <f>'Variables AME'!F12*'Variables AME'!F9/'Variables AME'!F8*'Variables AME'!$S8</f>
        <v>3.3901082529337985</v>
      </c>
      <c r="H14" s="21">
        <f>'Variables AME'!G12*'Variables AME'!G9/'Variables AME'!G8*'Variables AME'!$S8</f>
        <v>5.9703277485655049</v>
      </c>
      <c r="I14" s="21">
        <f>'Variables AME'!H12*'Variables AME'!H9/'Variables AME'!H8*'Variables AME'!$S8</f>
        <v>9.4066891955465053</v>
      </c>
      <c r="J14" s="21">
        <f>'Variables AME'!I12*'Variables AME'!I9/'Variables AME'!I8*'Variables AME'!$S8</f>
        <v>13.967853788832105</v>
      </c>
      <c r="K14" s="21">
        <f>'Variables AME'!J12*'Variables AME'!J9/'Variables AME'!J8*'Variables AME'!$S8</f>
        <v>19.25013083138094</v>
      </c>
      <c r="L14" s="21">
        <f>'Variables AME'!K12*'Variables AME'!K9/'Variables AME'!K8*'Variables AME'!$S8</f>
        <v>25.924051211494053</v>
      </c>
      <c r="M14" s="21">
        <f>'Variables AME'!L12*'Variables AME'!L9/'Variables AME'!L8*'Variables AME'!$S8</f>
        <v>34.831785292450569</v>
      </c>
      <c r="N14" s="21">
        <f>'Variables AME'!M12*'Variables AME'!M9/'Variables AME'!M8*'Variables AME'!$S8</f>
        <v>45.685713170559751</v>
      </c>
      <c r="O14" s="21">
        <f>'Variables AME'!N12*'Variables AME'!N9/'Variables AME'!N8*'Variables AME'!$S8</f>
        <v>60.894022288458487</v>
      </c>
      <c r="P14" s="21">
        <f>'Variables AME'!O12*'Variables AME'!O9/'Variables AME'!O8*'Variables AME'!$S8</f>
        <v>81.057318469304747</v>
      </c>
      <c r="Q14" s="21">
        <f>'Variables AME'!P12*'Variables AME'!P9/'Variables AME'!P8*'Variables AME'!$S8</f>
        <v>106.98601933257947</v>
      </c>
      <c r="R14" s="21">
        <f>'Variables AME'!Q12*'Variables AME'!Q9/'Variables AME'!Q8*'Variables AME'!$S8</f>
        <v>141.76502118185513</v>
      </c>
      <c r="S14" s="21">
        <f>'Variables AME'!R12*'Variables AME'!R9/'Variables AME'!R8*'Variables AME'!$S8</f>
        <v>179.78291383897763</v>
      </c>
      <c r="T14" s="21">
        <f>'Variables AME'!S12*'Variables AME'!S9/'Variables AME'!S8*'Variables AME'!$S8</f>
        <v>220.78975882193029</v>
      </c>
      <c r="U14" s="21">
        <f>'Variables AME'!T12*'Variables AME'!T9/'Variables AME'!T8*'Variables AME'!$S8</f>
        <v>271.81395964129956</v>
      </c>
      <c r="V14" s="21">
        <f>'Variables AME'!U12*'Variables AME'!U9/'Variables AME'!U8*'Variables AME'!$S8</f>
        <v>333.99369974959922</v>
      </c>
      <c r="W14" s="21">
        <f>'Variables AME'!V12*'Variables AME'!V9/'Variables AME'!V8*'Variables AME'!$S8</f>
        <v>410.56251825775257</v>
      </c>
      <c r="X14" s="21">
        <f>'Variables AME'!W12*'Variables AME'!W9/'Variables AME'!W8*'Variables AME'!$S8</f>
        <v>497.393189795978</v>
      </c>
      <c r="Y14" s="21">
        <f>'Variables AME'!X12*'Variables AME'!X9/'Variables AME'!X8*'Variables AME'!$S8</f>
        <v>606.53176794332501</v>
      </c>
      <c r="Z14" s="21">
        <f>'Variables AME'!Y12*'Variables AME'!Y9/'Variables AME'!Y8*'Variables AME'!$S8</f>
        <v>735.2474228028783</v>
      </c>
      <c r="AA14" s="21">
        <f>'Variables AME'!Z12*'Variables AME'!Z9/'Variables AME'!Z8*'Variables AME'!$S8</f>
        <v>881.6464006177697</v>
      </c>
      <c r="AB14" s="21">
        <f>'Variables AME'!AA12*'Variables AME'!AA9/'Variables AME'!AA8*'Variables AME'!$S8</f>
        <v>1043.635009939456</v>
      </c>
      <c r="AC14" s="21">
        <f>'Variables AME'!AB12*'Variables AME'!AB9/'Variables AME'!AB8*'Variables AME'!$S8</f>
        <v>1218.1494365401959</v>
      </c>
      <c r="AD14" s="21">
        <f>'Variables AME'!AC12*'Variables AME'!AC9/'Variables AME'!AC8*'Variables AME'!$S8</f>
        <v>1402.6164721689061</v>
      </c>
      <c r="AE14" s="21">
        <f>'Variables AME'!AD12*'Variables AME'!AD9/'Variables AME'!AD8*'Variables AME'!$S8</f>
        <v>1591.9573386464126</v>
      </c>
      <c r="AF14" s="21">
        <f>'Variables AME'!AE12*'Variables AME'!AE9/'Variables AME'!AE8*'Variables AME'!$S8</f>
        <v>1784.0205371319471</v>
      </c>
      <c r="AG14" s="21">
        <f>'Variables AME'!AF12*'Variables AME'!AF9/'Variables AME'!AF8*'Variables AME'!$S8</f>
        <v>1977.9169958066664</v>
      </c>
      <c r="AH14" s="21">
        <f>'Variables AME'!AG12*'Variables AME'!AG9/'Variables AME'!AG8*'Variables AME'!$S8</f>
        <v>2173.6683624740795</v>
      </c>
      <c r="AI14" s="21">
        <f>'Variables AME'!AH12*'Variables AME'!AH9/'Variables AME'!AH8*'Variables AME'!$S8</f>
        <v>2367.5271000428461</v>
      </c>
      <c r="AJ14" s="21">
        <f>'Variables AME'!AI12*'Variables AME'!AI9/'Variables AME'!AI8*'Variables AME'!$S8</f>
        <v>2567.0925527496697</v>
      </c>
      <c r="AK14" s="21">
        <f>'Variables AME'!AJ12*'Variables AME'!AJ9/'Variables AME'!AJ8*'Variables AME'!$S8</f>
        <v>2771.2225041051724</v>
      </c>
      <c r="AL14" s="21">
        <f>'Variables AME'!AK12*'Variables AME'!AK9/'Variables AME'!AK8*'Variables AME'!$S8</f>
        <v>2976.9221294351464</v>
      </c>
      <c r="AM14" s="21">
        <f>'Variables AME'!AL12*'Variables AME'!AL9/'Variables AME'!AL8*'Variables AME'!$S8</f>
        <v>3183.4636430706901</v>
      </c>
      <c r="AN14" s="21">
        <f>'Variables AME'!AM12*'Variables AME'!AM9/'Variables AME'!AM8*'Variables AME'!$S8</f>
        <v>3388.2733328338259</v>
      </c>
      <c r="AO14" s="21">
        <f>'Variables AME'!AN12*'Variables AME'!AN9/'Variables AME'!AN8*'Variables AME'!$S8</f>
        <v>3590.9953669172073</v>
      </c>
      <c r="AP14" s="21">
        <f>'Variables AME'!AO12*'Variables AME'!AO9/'Variables AME'!AO8*'Variables AME'!$S8</f>
        <v>3792.5668013431423</v>
      </c>
      <c r="AQ14" s="21">
        <f>'Variables AME'!AP12*'Variables AME'!AP9/'Variables AME'!AP8*'Variables AME'!$S8</f>
        <v>3992.4346174662137</v>
      </c>
      <c r="AR14" s="21">
        <f>'Variables AME'!AQ12*'Variables AME'!AQ9/'Variables AME'!AQ8*'Variables AME'!$S8</f>
        <v>4190.4606994281176</v>
      </c>
      <c r="AS14" s="21">
        <f>'Variables AME'!AR12*'Variables AME'!AR9/'Variables AME'!AR8*'Variables AME'!$S8</f>
        <v>4386.168069811275</v>
      </c>
      <c r="AT14" s="21">
        <f>'Variables AME'!AS12*'Variables AME'!AS9/'Variables AME'!AS8*'Variables AME'!$S8</f>
        <v>4579.6863223496921</v>
      </c>
      <c r="AU14" s="21">
        <f>'Variables AME'!AT12*'Variables AME'!AT9/'Variables AME'!AT8*'Variables AME'!$S8</f>
        <v>4768.7883983047159</v>
      </c>
      <c r="AV14" s="21">
        <f>'Variables AME'!AU12*'Variables AME'!AU9/'Variables AME'!AU8*'Variables AME'!$S8</f>
        <v>4954.4035499028441</v>
      </c>
      <c r="AW14" s="21">
        <f>'Variables AME'!AV12*'Variables AME'!AV9/'Variables AME'!AV8*'Variables AME'!$S8</f>
        <v>5136.2626961780115</v>
      </c>
    </row>
    <row r="15" spans="1:50" x14ac:dyDescent="0.2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25">
      <c r="A16" t="s">
        <v>0</v>
      </c>
      <c r="B16" t="s">
        <v>56</v>
      </c>
      <c r="C16" s="21">
        <f>'Variables AME'!B3</f>
        <v>2297.4487143286601</v>
      </c>
      <c r="D16" s="21">
        <f>'Variables AME'!C3</f>
        <v>2334.33499656805</v>
      </c>
      <c r="E16" s="21">
        <f>'Variables AME'!D3</f>
        <v>2370.8204719999999</v>
      </c>
      <c r="F16" s="21">
        <f>'Variables AME'!E3</f>
        <v>2443.1305739999998</v>
      </c>
      <c r="G16" s="21">
        <f>'Variables AME'!F3</f>
        <v>2418.5642149999999</v>
      </c>
      <c r="H16" s="21">
        <f>'Variables AME'!G3</f>
        <v>2651.2106480000002</v>
      </c>
      <c r="I16" s="21">
        <f>'Variables AME'!H3</f>
        <v>2586.2336329999998</v>
      </c>
      <c r="J16" s="21">
        <f>'Variables AME'!I3</f>
        <v>2525.675651</v>
      </c>
      <c r="K16" s="21">
        <f>'Variables AME'!J3</f>
        <v>2173.6020749999998</v>
      </c>
      <c r="L16" s="21">
        <f>'Variables AME'!K3</f>
        <v>2047.7564970000001</v>
      </c>
      <c r="M16" s="21">
        <f>'Variables AME'!L3</f>
        <v>2044.8223270000001</v>
      </c>
      <c r="N16" s="21">
        <f>'Variables AME'!M3</f>
        <v>1898.333713</v>
      </c>
      <c r="O16" s="21">
        <f>'Variables AME'!N3</f>
        <v>1985.0221160000001</v>
      </c>
      <c r="P16" s="21">
        <f>'Variables AME'!O3</f>
        <v>2064.2932070000002</v>
      </c>
      <c r="Q16" s="21">
        <f>'Variables AME'!P3</f>
        <v>2101.9149910000001</v>
      </c>
      <c r="R16" s="21">
        <f>'Variables AME'!Q3</f>
        <v>2108.9199920000001</v>
      </c>
      <c r="S16" s="21">
        <f>'Variables AME'!R3</f>
        <v>1789.335386</v>
      </c>
      <c r="T16" s="21">
        <f>'Variables AME'!S3</f>
        <v>1557.326834</v>
      </c>
      <c r="U16" s="21">
        <f>'Variables AME'!T3</f>
        <v>1553.4290840000001</v>
      </c>
      <c r="V16" s="21">
        <f>'Variables AME'!U3</f>
        <v>1549.74505</v>
      </c>
      <c r="W16" s="21">
        <f>'Variables AME'!V3</f>
        <v>1491.14356</v>
      </c>
      <c r="X16" s="21">
        <f>'Variables AME'!W3</f>
        <v>1414.0827039999999</v>
      </c>
      <c r="Y16" s="21">
        <f>'Variables AME'!X3</f>
        <v>1519.1815429999999</v>
      </c>
      <c r="Z16" s="21">
        <f>'Variables AME'!Y3</f>
        <v>1517.880645</v>
      </c>
      <c r="AA16" s="21">
        <f>'Variables AME'!Z3</f>
        <v>1492.607831</v>
      </c>
      <c r="AB16" s="21">
        <f>'Variables AME'!AA3</f>
        <v>1449.6599659999999</v>
      </c>
      <c r="AC16" s="21">
        <f>'Variables AME'!AB3</f>
        <v>1396.99154</v>
      </c>
      <c r="AD16" s="21">
        <f>'Variables AME'!AC3</f>
        <v>1343.5623310000001</v>
      </c>
      <c r="AE16" s="21">
        <f>'Variables AME'!AD3</f>
        <v>1228.692192</v>
      </c>
      <c r="AF16" s="21">
        <f>'Variables AME'!AE3</f>
        <v>1154.6411310000001</v>
      </c>
      <c r="AG16" s="21">
        <f>'Variables AME'!AF3</f>
        <v>1097.269851</v>
      </c>
      <c r="AH16" s="21">
        <f>'Variables AME'!AG3</f>
        <v>999.95776579999995</v>
      </c>
      <c r="AI16" s="21">
        <f>'Variables AME'!AH3</f>
        <v>985.6091232</v>
      </c>
      <c r="AJ16" s="21">
        <f>'Variables AME'!AI3</f>
        <v>959.9820469</v>
      </c>
      <c r="AK16" s="21">
        <f>'Variables AME'!AJ3</f>
        <v>930.40967369999998</v>
      </c>
      <c r="AL16" s="21">
        <f>'Variables AME'!AK3</f>
        <v>900.9180715</v>
      </c>
      <c r="AM16" s="21">
        <f>'Variables AME'!AL3</f>
        <v>871.84588120000001</v>
      </c>
      <c r="AN16" s="21">
        <f>'Variables AME'!AM3</f>
        <v>838.30036399999995</v>
      </c>
      <c r="AO16" s="21">
        <f>'Variables AME'!AN3</f>
        <v>810.91855369999996</v>
      </c>
      <c r="AP16" s="21">
        <f>'Variables AME'!AO3</f>
        <v>787.98094830000002</v>
      </c>
      <c r="AQ16" s="21">
        <f>'Variables AME'!AP3</f>
        <v>767.30334029999995</v>
      </c>
      <c r="AR16" s="21">
        <f>'Variables AME'!AQ3</f>
        <v>748.38022809999995</v>
      </c>
      <c r="AS16" s="21">
        <f>'Variables AME'!AR3</f>
        <v>727.30298059999996</v>
      </c>
      <c r="AT16" s="21">
        <f>'Variables AME'!AS3</f>
        <v>709.56242020000002</v>
      </c>
      <c r="AU16" s="21">
        <f>'Variables AME'!AT3</f>
        <v>693.64078710000001</v>
      </c>
      <c r="AV16" s="21">
        <f>'Variables AME'!AU3</f>
        <v>679.07121219999999</v>
      </c>
      <c r="AW16" s="21">
        <f>'Variables AME'!AV3</f>
        <v>665.98317150000003</v>
      </c>
    </row>
    <row r="17" spans="2:49" x14ac:dyDescent="0.25">
      <c r="B17" s="11" t="s">
        <v>60</v>
      </c>
      <c r="C17" s="16">
        <f>C16/C33</f>
        <v>0.99949999999999906</v>
      </c>
      <c r="D17" s="16">
        <f t="shared" ref="D17:AW17" si="3">D16/D33</f>
        <v>0.99950000000000039</v>
      </c>
      <c r="E17" s="16">
        <f t="shared" si="3"/>
        <v>0.99908153055204374</v>
      </c>
      <c r="F17" s="16">
        <f t="shared" si="3"/>
        <v>0.99855027241247585</v>
      </c>
      <c r="G17" s="16">
        <f t="shared" si="3"/>
        <v>0.99764369374734441</v>
      </c>
      <c r="H17" s="16">
        <f t="shared" si="3"/>
        <v>0.99655938202716821</v>
      </c>
      <c r="I17" s="16">
        <f t="shared" si="3"/>
        <v>0.99514579795102676</v>
      </c>
      <c r="J17" s="16">
        <f t="shared" si="3"/>
        <v>0.99325679964157876</v>
      </c>
      <c r="K17" s="16">
        <f t="shared" si="3"/>
        <v>0.99067220341906159</v>
      </c>
      <c r="L17" s="16">
        <f t="shared" si="3"/>
        <v>0.98742977030810197</v>
      </c>
      <c r="M17" s="16">
        <f t="shared" si="3"/>
        <v>0.98339825976958561</v>
      </c>
      <c r="N17" s="16">
        <f t="shared" si="3"/>
        <v>0.97832737129242775</v>
      </c>
      <c r="O17" s="16">
        <f t="shared" si="3"/>
        <v>0.97194661159193785</v>
      </c>
      <c r="P17" s="16">
        <f t="shared" si="3"/>
        <v>0.96388971707504756</v>
      </c>
      <c r="Q17" s="16">
        <f t="shared" si="3"/>
        <v>0.9537935888139355</v>
      </c>
      <c r="R17" s="16">
        <f t="shared" si="3"/>
        <v>0.94135522442956354</v>
      </c>
      <c r="S17" s="16">
        <f t="shared" si="3"/>
        <v>0.92627231847528213</v>
      </c>
      <c r="T17" s="16">
        <f t="shared" si="3"/>
        <v>0.90832556317063484</v>
      </c>
      <c r="U17" s="16">
        <f t="shared" si="3"/>
        <v>0.88734976806782728</v>
      </c>
      <c r="V17" s="16">
        <f t="shared" si="3"/>
        <v>0.863382446288255</v>
      </c>
      <c r="W17" s="16">
        <f t="shared" si="3"/>
        <v>0.83664859893448495</v>
      </c>
      <c r="X17" s="16">
        <f t="shared" si="3"/>
        <v>0.80759133351049761</v>
      </c>
      <c r="Y17" s="16">
        <f t="shared" si="3"/>
        <v>0.77684180379057544</v>
      </c>
      <c r="Z17" s="16">
        <f t="shared" si="3"/>
        <v>0.74512325351153064</v>
      </c>
      <c r="AA17" s="16">
        <f t="shared" si="3"/>
        <v>0.71317121465340416</v>
      </c>
      <c r="AB17" s="16">
        <f t="shared" si="3"/>
        <v>0.68165309153432507</v>
      </c>
      <c r="AC17" s="16">
        <f t="shared" si="3"/>
        <v>0.65111160417746072</v>
      </c>
      <c r="AD17" s="16">
        <f t="shared" si="3"/>
        <v>0.62194055652677216</v>
      </c>
      <c r="AE17" s="16">
        <f t="shared" si="3"/>
        <v>0.59438970505535071</v>
      </c>
      <c r="AF17" s="16">
        <f t="shared" si="3"/>
        <v>0.56858432337687026</v>
      </c>
      <c r="AG17" s="16">
        <f t="shared" si="3"/>
        <v>0.54455354136089051</v>
      </c>
      <c r="AH17" s="16">
        <f t="shared" si="3"/>
        <v>0.52226161333259014</v>
      </c>
      <c r="AI17" s="16">
        <f t="shared" si="3"/>
        <v>0.50162798619007321</v>
      </c>
      <c r="AJ17" s="16">
        <f t="shared" si="3"/>
        <v>0.48254791383364593</v>
      </c>
      <c r="AK17" s="16">
        <f t="shared" si="3"/>
        <v>0.46490667267473346</v>
      </c>
      <c r="AL17" s="16">
        <f t="shared" si="3"/>
        <v>0.44858637894001607</v>
      </c>
      <c r="AM17" s="16">
        <f t="shared" si="3"/>
        <v>0.43347228811372979</v>
      </c>
      <c r="AN17" s="16">
        <f t="shared" si="3"/>
        <v>0.41945427775255789</v>
      </c>
      <c r="AO17" s="16">
        <f t="shared" si="3"/>
        <v>0.4064317674777117</v>
      </c>
      <c r="AP17" s="16">
        <f t="shared" si="3"/>
        <v>0.3943128233058012</v>
      </c>
      <c r="AQ17" s="16">
        <f t="shared" si="3"/>
        <v>0.3830139547878828</v>
      </c>
      <c r="AR17" s="16">
        <f t="shared" si="3"/>
        <v>0.372459836052077</v>
      </c>
      <c r="AS17" s="16">
        <f t="shared" si="3"/>
        <v>0.36258244081016838</v>
      </c>
      <c r="AT17" s="16">
        <f t="shared" si="3"/>
        <v>0.35332113770416512</v>
      </c>
      <c r="AU17" s="16">
        <f t="shared" si="3"/>
        <v>0.34462158446657604</v>
      </c>
      <c r="AV17" s="16">
        <f t="shared" si="3"/>
        <v>0.33643514962502352</v>
      </c>
      <c r="AW17" s="16">
        <f t="shared" si="3"/>
        <v>0.32871822450626986</v>
      </c>
    </row>
    <row r="18" spans="2:49" x14ac:dyDescent="0.25">
      <c r="B18" t="s">
        <v>57</v>
      </c>
      <c r="C18" s="23">
        <f>'Variables AME'!B10</f>
        <v>30996.0941631817</v>
      </c>
      <c r="D18" s="23">
        <f>'Variables AME'!C10</f>
        <v>31493.7464809423</v>
      </c>
      <c r="E18" s="23">
        <f>'Variables AME'!D10</f>
        <v>31999.388770000001</v>
      </c>
      <c r="F18" s="23">
        <f>'Variables AME'!E10</f>
        <v>32682.552960000001</v>
      </c>
      <c r="G18" s="23">
        <f>'Variables AME'!F10</f>
        <v>33303.576760000004</v>
      </c>
      <c r="H18" s="23">
        <f>'Variables AME'!G10</f>
        <v>34123.090689999997</v>
      </c>
      <c r="I18" s="23">
        <f>'Variables AME'!H10</f>
        <v>34832.554329999999</v>
      </c>
      <c r="J18" s="23">
        <f>'Variables AME'!I10</f>
        <v>35442.4395</v>
      </c>
      <c r="K18" s="23">
        <f>'Variables AME'!J10</f>
        <v>35666.707399999999</v>
      </c>
      <c r="L18" s="23">
        <f>'Variables AME'!K10</f>
        <v>35752.794990000002</v>
      </c>
      <c r="M18" s="23">
        <f>'Variables AME'!L10</f>
        <v>35831.213589999999</v>
      </c>
      <c r="N18" s="23">
        <f>'Variables AME'!M10</f>
        <v>35758.830560000002</v>
      </c>
      <c r="O18" s="23">
        <f>'Variables AME'!N10</f>
        <v>35777.116990000002</v>
      </c>
      <c r="P18" s="23">
        <f>'Variables AME'!O10</f>
        <v>36052.554349999999</v>
      </c>
      <c r="Q18" s="23">
        <f>'Variables AME'!P10</f>
        <v>36351.841619999999</v>
      </c>
      <c r="R18" s="23">
        <f>'Variables AME'!Q10</f>
        <v>36643.169540000003</v>
      </c>
      <c r="S18" s="23">
        <f>'Variables AME'!R10</f>
        <v>36600.346449999997</v>
      </c>
      <c r="T18" s="23">
        <f>'Variables AME'!S10</f>
        <v>36327.655959999996</v>
      </c>
      <c r="U18" s="23">
        <f>'Variables AME'!T10</f>
        <v>35862.881939999999</v>
      </c>
      <c r="V18" s="23">
        <f>'Variables AME'!U10</f>
        <v>35303.045700000002</v>
      </c>
      <c r="W18" s="23">
        <f>'Variables AME'!V10</f>
        <v>34717.539510000002</v>
      </c>
      <c r="X18" s="23">
        <f>'Variables AME'!W10</f>
        <v>34089.41401</v>
      </c>
      <c r="Y18" s="23">
        <f>'Variables AME'!X10</f>
        <v>33603.335899999998</v>
      </c>
      <c r="Z18" s="23">
        <f>'Variables AME'!Y10</f>
        <v>33144.549729999999</v>
      </c>
      <c r="AA18" s="23">
        <f>'Variables AME'!Z10</f>
        <v>32687.478169999998</v>
      </c>
      <c r="AB18" s="23">
        <f>'Variables AME'!AA10</f>
        <v>32214.345300000001</v>
      </c>
      <c r="AC18" s="23">
        <f>'Variables AME'!AB10</f>
        <v>31716.375349999998</v>
      </c>
      <c r="AD18" s="23">
        <f>'Variables AME'!AC10</f>
        <v>31194.268540000001</v>
      </c>
      <c r="AE18" s="23">
        <f>'Variables AME'!AD10</f>
        <v>30588.00376</v>
      </c>
      <c r="AF18" s="23">
        <f>'Variables AME'!AE10</f>
        <v>29943.350559999999</v>
      </c>
      <c r="AG18" s="23">
        <f>'Variables AME'!AF10</f>
        <v>29279.24684</v>
      </c>
      <c r="AH18" s="23">
        <f>'Variables AME'!AG10</f>
        <v>28556.895970000001</v>
      </c>
      <c r="AI18" s="23">
        <f>'Variables AME'!AH10</f>
        <v>27862.687689999999</v>
      </c>
      <c r="AJ18" s="23">
        <f>'Variables AME'!AI10</f>
        <v>27183.688099999999</v>
      </c>
      <c r="AK18" s="23">
        <f>'Variables AME'!AJ10</f>
        <v>26515.0573</v>
      </c>
      <c r="AL18" s="23">
        <f>'Variables AME'!AK10</f>
        <v>25856.26612</v>
      </c>
      <c r="AM18" s="23">
        <f>'Variables AME'!AL10</f>
        <v>25207.155170000002</v>
      </c>
      <c r="AN18" s="23">
        <f>'Variables AME'!AM10</f>
        <v>24553.907889999999</v>
      </c>
      <c r="AO18" s="23">
        <f>'Variables AME'!AN10</f>
        <v>23903.284309999999</v>
      </c>
      <c r="AP18" s="23">
        <f>'Variables AME'!AO10</f>
        <v>23259.93087</v>
      </c>
      <c r="AQ18" s="23">
        <f>'Variables AME'!AP10</f>
        <v>22626.03355</v>
      </c>
      <c r="AR18" s="23">
        <f>'Variables AME'!AQ10</f>
        <v>22003.139019999999</v>
      </c>
      <c r="AS18" s="23">
        <f>'Variables AME'!AR10</f>
        <v>21388.787179999999</v>
      </c>
      <c r="AT18" s="23">
        <f>'Variables AME'!AS10</f>
        <v>20786.154070000001</v>
      </c>
      <c r="AU18" s="23">
        <f>'Variables AME'!AT10</f>
        <v>20196.698929999999</v>
      </c>
      <c r="AV18" s="23">
        <f>'Variables AME'!AU10</f>
        <v>19621.316790000001</v>
      </c>
      <c r="AW18" s="23">
        <f>'Variables AME'!AV10</f>
        <v>19060.967659999998</v>
      </c>
    </row>
    <row r="19" spans="2:49" x14ac:dyDescent="0.25">
      <c r="B19" t="s">
        <v>55</v>
      </c>
      <c r="C19" s="16">
        <f>C18/C34</f>
        <v>0.99992463959903377</v>
      </c>
      <c r="D19" s="16">
        <f t="shared" ref="D19:AW19" si="4">D18/D34</f>
        <v>0.99992463959903333</v>
      </c>
      <c r="E19" s="16">
        <f t="shared" si="4"/>
        <v>0.9999246395525615</v>
      </c>
      <c r="F19" s="16">
        <f t="shared" si="4"/>
        <v>0.99982177029946939</v>
      </c>
      <c r="G19" s="16">
        <f t="shared" si="4"/>
        <v>0.99966327422703194</v>
      </c>
      <c r="H19" s="16">
        <f t="shared" si="4"/>
        <v>0.99942142314066296</v>
      </c>
      <c r="I19" s="16">
        <f t="shared" si="4"/>
        <v>0.99910270606172247</v>
      </c>
      <c r="J19" s="16">
        <f t="shared" si="4"/>
        <v>0.99868384276379141</v>
      </c>
      <c r="K19" s="16">
        <f t="shared" si="4"/>
        <v>0.99819189098710526</v>
      </c>
      <c r="L19" s="16">
        <f t="shared" si="4"/>
        <v>0.99756915642700694</v>
      </c>
      <c r="M19" s="16">
        <f t="shared" si="4"/>
        <v>0.99674946944507037</v>
      </c>
      <c r="N19" s="16">
        <f t="shared" si="4"/>
        <v>0.99575407298559404</v>
      </c>
      <c r="O19" s="16">
        <f t="shared" si="4"/>
        <v>0.99440264458263028</v>
      </c>
      <c r="P19" s="16">
        <f t="shared" si="4"/>
        <v>0.99260349334263998</v>
      </c>
      <c r="Q19" s="16">
        <f t="shared" si="4"/>
        <v>0.99027362098529004</v>
      </c>
      <c r="R19" s="16">
        <f t="shared" si="4"/>
        <v>0.98732075341410219</v>
      </c>
      <c r="S19" s="16">
        <f t="shared" si="4"/>
        <v>0.9841496998309982</v>
      </c>
      <c r="T19" s="16">
        <f t="shared" si="4"/>
        <v>0.98064041885131881</v>
      </c>
      <c r="U19" s="16">
        <f t="shared" si="4"/>
        <v>0.97619486344529705</v>
      </c>
      <c r="V19" s="16">
        <f t="shared" si="4"/>
        <v>0.97062743906533089</v>
      </c>
      <c r="W19" s="16">
        <f t="shared" si="4"/>
        <v>0.96399704475758485</v>
      </c>
      <c r="X19" s="16">
        <f t="shared" si="4"/>
        <v>0.95631429156883485</v>
      </c>
      <c r="Y19" s="16">
        <f t="shared" si="4"/>
        <v>0.94642919962799621</v>
      </c>
      <c r="Z19" s="16">
        <f t="shared" si="4"/>
        <v>0.93486270361716728</v>
      </c>
      <c r="AA19" s="16">
        <f t="shared" si="4"/>
        <v>0.92177853579418179</v>
      </c>
      <c r="AB19" s="16">
        <f t="shared" si="4"/>
        <v>0.90739427201621636</v>
      </c>
      <c r="AC19" s="16">
        <f t="shared" si="4"/>
        <v>0.89193086367866781</v>
      </c>
      <c r="AD19" s="16">
        <f t="shared" si="4"/>
        <v>0.87556012462111543</v>
      </c>
      <c r="AE19" s="16">
        <f t="shared" si="4"/>
        <v>0.8592333117889156</v>
      </c>
      <c r="AF19" s="16">
        <f t="shared" si="4"/>
        <v>0.84262389693252993</v>
      </c>
      <c r="AG19" s="16">
        <f t="shared" si="4"/>
        <v>0.82568648963412683</v>
      </c>
      <c r="AH19" s="16">
        <f t="shared" si="4"/>
        <v>0.8092237409236509</v>
      </c>
      <c r="AI19" s="16">
        <f t="shared" si="4"/>
        <v>0.79204349745950253</v>
      </c>
      <c r="AJ19" s="16">
        <f t="shared" si="4"/>
        <v>0.77450102721628122</v>
      </c>
      <c r="AK19" s="16">
        <f t="shared" si="4"/>
        <v>0.75681625983364653</v>
      </c>
      <c r="AL19" s="16">
        <f t="shared" si="4"/>
        <v>0.73912073154899205</v>
      </c>
      <c r="AM19" s="16">
        <f t="shared" si="4"/>
        <v>0.72152417763102139</v>
      </c>
      <c r="AN19" s="16">
        <f t="shared" si="4"/>
        <v>0.70420991539827127</v>
      </c>
      <c r="AO19" s="16">
        <f t="shared" si="4"/>
        <v>0.68713084294664051</v>
      </c>
      <c r="AP19" s="16">
        <f t="shared" si="4"/>
        <v>0.67026868621120084</v>
      </c>
      <c r="AQ19" s="16">
        <f t="shared" si="4"/>
        <v>0.65364403423172579</v>
      </c>
      <c r="AR19" s="16">
        <f t="shared" si="4"/>
        <v>0.63728040276960629</v>
      </c>
      <c r="AS19" s="16">
        <f t="shared" si="4"/>
        <v>0.62127517438612301</v>
      </c>
      <c r="AT19" s="16">
        <f t="shared" si="4"/>
        <v>0.60559716281586118</v>
      </c>
      <c r="AU19" s="16">
        <f t="shared" si="4"/>
        <v>0.59024588295708313</v>
      </c>
      <c r="AV19" s="16">
        <f t="shared" si="4"/>
        <v>0.5752270868977778</v>
      </c>
      <c r="AW19" s="16">
        <f t="shared" si="4"/>
        <v>0.5605400654391951</v>
      </c>
    </row>
    <row r="20" spans="2:49" x14ac:dyDescent="0.25">
      <c r="B20" s="6" t="s">
        <v>58</v>
      </c>
      <c r="C20" s="21">
        <f>'Variables AME'!B6/'Variables AME'!B8*'Variables AME'!$S8</f>
        <v>26.346848609574891</v>
      </c>
      <c r="D20" s="21">
        <f>'Variables AME'!C6/'Variables AME'!C8*'Variables AME'!$S8</f>
        <v>26.346848609574916</v>
      </c>
      <c r="E20" s="21">
        <f>'Variables AME'!D6/'Variables AME'!D8*'Variables AME'!$S8</f>
        <v>26.496078904793123</v>
      </c>
      <c r="F20" s="21">
        <f>'Variables AME'!E6/'Variables AME'!E8*'Variables AME'!$S8</f>
        <v>26.899343791063387</v>
      </c>
      <c r="G20" s="21">
        <f>'Variables AME'!F6/'Variables AME'!F8*'Variables AME'!$S8</f>
        <v>26.611884888859134</v>
      </c>
      <c r="H20" s="21">
        <f>'Variables AME'!G6/'Variables AME'!G8*'Variables AME'!$S8</f>
        <v>27.129765073969768</v>
      </c>
      <c r="I20" s="21">
        <f>'Variables AME'!H6/'Variables AME'!H8*'Variables AME'!$S8</f>
        <v>27.041331712654753</v>
      </c>
      <c r="J20" s="21">
        <f>'Variables AME'!I6/'Variables AME'!I8*'Variables AME'!$S8</f>
        <v>26.915215127536612</v>
      </c>
      <c r="K20" s="21">
        <f>'Variables AME'!J6/'Variables AME'!J8*'Variables AME'!$S8</f>
        <v>26.911339921713527</v>
      </c>
      <c r="L20" s="21">
        <f>'Variables AME'!K6/'Variables AME'!K8*'Variables AME'!$S8</f>
        <v>27.091764283563485</v>
      </c>
      <c r="M20" s="21">
        <f>'Variables AME'!L6/'Variables AME'!L8*'Variables AME'!$S8</f>
        <v>27.451422000745609</v>
      </c>
      <c r="N20" s="21">
        <f>'Variables AME'!M6/'Variables AME'!M8*'Variables AME'!$S8</f>
        <v>27.805672522504402</v>
      </c>
      <c r="O20" s="21">
        <f>'Variables AME'!N6/'Variables AME'!N8*'Variables AME'!$S8</f>
        <v>28.12842412711074</v>
      </c>
      <c r="P20" s="21">
        <f>'Variables AME'!O6/'Variables AME'!O8*'Variables AME'!$S8</f>
        <v>28.487015389324984</v>
      </c>
      <c r="Q20" s="21">
        <f>'Variables AME'!P6/'Variables AME'!P8*'Variables AME'!$S8</f>
        <v>28.11432478429532</v>
      </c>
      <c r="R20" s="21">
        <f>'Variables AME'!Q6/'Variables AME'!Q8*'Variables AME'!$S8</f>
        <v>27.997093196767583</v>
      </c>
      <c r="S20" s="21">
        <f>'Variables AME'!R6/'Variables AME'!R8*'Variables AME'!$S8</f>
        <v>27.516561711926499</v>
      </c>
      <c r="T20" s="21">
        <f>'Variables AME'!S6/'Variables AME'!S8*'Variables AME'!$S8</f>
        <v>27.337529969999999</v>
      </c>
      <c r="U20" s="21">
        <f>'Variables AME'!T6/'Variables AME'!T8*'Variables AME'!$S8</f>
        <v>26.71379972344161</v>
      </c>
      <c r="V20" s="21">
        <f>'Variables AME'!U6/'Variables AME'!U8*'Variables AME'!$S8</f>
        <v>26.453679563676857</v>
      </c>
      <c r="W20" s="21">
        <f>'Variables AME'!V6/'Variables AME'!V8*'Variables AME'!$S8</f>
        <v>26.362935370437128</v>
      </c>
      <c r="X20" s="21">
        <f>'Variables AME'!W6/'Variables AME'!W8*'Variables AME'!$S8</f>
        <v>26.271921936918119</v>
      </c>
      <c r="Y20" s="21">
        <f>'Variables AME'!X6/'Variables AME'!X8*'Variables AME'!$S8</f>
        <v>26.209088072322274</v>
      </c>
      <c r="Z20" s="21">
        <f>'Variables AME'!Y6/'Variables AME'!Y8*'Variables AME'!$S8</f>
        <v>26.156849669095806</v>
      </c>
      <c r="AA20" s="21">
        <f>'Variables AME'!Z6/'Variables AME'!Z8*'Variables AME'!$S8</f>
        <v>26.107070466684526</v>
      </c>
      <c r="AB20" s="21">
        <f>'Variables AME'!AA6/'Variables AME'!AA8*'Variables AME'!$S8</f>
        <v>26.059676484944461</v>
      </c>
      <c r="AC20" s="21">
        <f>'Variables AME'!AB6/'Variables AME'!AB8*'Variables AME'!$S8</f>
        <v>26.014627107690533</v>
      </c>
      <c r="AD20" s="21">
        <f>'Variables AME'!AC6/'Variables AME'!AC8*'Variables AME'!$S8</f>
        <v>25.970137769725181</v>
      </c>
      <c r="AE20" s="21">
        <f>'Variables AME'!AD6/'Variables AME'!AD8*'Variables AME'!$S8</f>
        <v>25.932265611741023</v>
      </c>
      <c r="AF20" s="21">
        <f>'Variables AME'!AE6/'Variables AME'!AE8*'Variables AME'!$S8</f>
        <v>25.891306765250469</v>
      </c>
      <c r="AG20" s="21">
        <f>'Variables AME'!AF6/'Variables AME'!AF8*'Variables AME'!$S8</f>
        <v>25.846775940343093</v>
      </c>
      <c r="AH20" s="21">
        <f>'Variables AME'!AG6/'Variables AME'!AG8*'Variables AME'!$S8</f>
        <v>25.807794805011504</v>
      </c>
      <c r="AI20" s="21">
        <f>'Variables AME'!AH6/'Variables AME'!AH8*'Variables AME'!$S8</f>
        <v>25.760099619670804</v>
      </c>
      <c r="AJ20" s="21">
        <f>'Variables AME'!AI6/'Variables AME'!AI8*'Variables AME'!$S8</f>
        <v>25.711711276512812</v>
      </c>
      <c r="AK20" s="21">
        <f>'Variables AME'!AJ6/'Variables AME'!AJ8*'Variables AME'!$S8</f>
        <v>25.666427380006152</v>
      </c>
      <c r="AL20" s="21">
        <f>'Variables AME'!AK6/'Variables AME'!AK8*'Variables AME'!$S8</f>
        <v>25.622159165812292</v>
      </c>
      <c r="AM20" s="21">
        <f>'Variables AME'!AL6/'Variables AME'!AL8*'Variables AME'!$S8</f>
        <v>25.579099327031283</v>
      </c>
      <c r="AN20" s="21">
        <f>'Variables AME'!AM6/'Variables AME'!AM8*'Variables AME'!$S8</f>
        <v>25.516027840927848</v>
      </c>
      <c r="AO20" s="21">
        <f>'Variables AME'!AN6/'Variables AME'!AN8*'Variables AME'!$S8</f>
        <v>25.453190161844116</v>
      </c>
      <c r="AP20" s="21">
        <f>'Variables AME'!AO6/'Variables AME'!AO8*'Variables AME'!$S8</f>
        <v>25.39107385084316</v>
      </c>
      <c r="AQ20" s="21">
        <f>'Variables AME'!AP6/'Variables AME'!AP8*'Variables AME'!$S8</f>
        <v>25.329305583492481</v>
      </c>
      <c r="AR20" s="21">
        <f>'Variables AME'!AQ6/'Variables AME'!AQ8*'Variables AME'!$S8</f>
        <v>25.268199797456447</v>
      </c>
      <c r="AS20" s="21">
        <f>'Variables AME'!AR6/'Variables AME'!AR8*'Variables AME'!$S8</f>
        <v>25.206296079819587</v>
      </c>
      <c r="AT20" s="21">
        <f>'Variables AME'!AS6/'Variables AME'!AS8*'Variables AME'!$S8</f>
        <v>25.144236406068682</v>
      </c>
      <c r="AU20" s="21">
        <f>'Variables AME'!AT6/'Variables AME'!AT8*'Variables AME'!$S8</f>
        <v>25.08271840404932</v>
      </c>
      <c r="AV20" s="21">
        <f>'Variables AME'!AU6/'Variables AME'!AU8*'Variables AME'!$S8</f>
        <v>25.021745875372154</v>
      </c>
      <c r="AW20" s="21">
        <f>'Variables AME'!AV6/'Variables AME'!AV8*'Variables AME'!$S8</f>
        <v>24.95875220811994</v>
      </c>
    </row>
    <row r="21" spans="2:49" x14ac:dyDescent="0.25">
      <c r="B21" t="s">
        <v>149</v>
      </c>
      <c r="C21" s="21">
        <f>C16*1000*C20*1000/10^6</f>
        <v>60530.533464679676</v>
      </c>
      <c r="D21" s="21">
        <f t="shared" ref="D21:AW21" si="5">D16*1000*D20*1000/10^6</f>
        <v>61502.370758610981</v>
      </c>
      <c r="E21" s="21">
        <f t="shared" si="5"/>
        <v>62817.446295210873</v>
      </c>
      <c r="F21" s="21">
        <f t="shared" si="5"/>
        <v>65718.60923648403</v>
      </c>
      <c r="G21" s="21">
        <f t="shared" si="5"/>
        <v>64362.552485893953</v>
      </c>
      <c r="H21" s="21">
        <f t="shared" si="5"/>
        <v>71926.722041847155</v>
      </c>
      <c r="I21" s="21">
        <f t="shared" si="5"/>
        <v>69935.201556377215</v>
      </c>
      <c r="J21" s="21">
        <f t="shared" si="5"/>
        <v>67979.103489046087</v>
      </c>
      <c r="K21" s="21">
        <f t="shared" si="5"/>
        <v>58494.54429486685</v>
      </c>
      <c r="L21" s="21">
        <f t="shared" si="5"/>
        <v>55477.336326859673</v>
      </c>
      <c r="M21" s="21">
        <f t="shared" si="5"/>
        <v>56133.280615023636</v>
      </c>
      <c r="N21" s="21">
        <f t="shared" si="5"/>
        <v>52784.44556210786</v>
      </c>
      <c r="O21" s="21">
        <f t="shared" si="5"/>
        <v>55835.543980542818</v>
      </c>
      <c r="P21" s="21">
        <f t="shared" si="5"/>
        <v>58805.55235588803</v>
      </c>
      <c r="Q21" s="21">
        <f t="shared" si="5"/>
        <v>59093.920725953169</v>
      </c>
      <c r="R21" s="21">
        <f t="shared" si="5"/>
        <v>59043.629560550347</v>
      </c>
      <c r="S21" s="21">
        <f t="shared" si="5"/>
        <v>49236.357572202825</v>
      </c>
      <c r="T21" s="21">
        <f t="shared" si="5"/>
        <v>42573.468997560209</v>
      </c>
      <c r="U21" s="21">
        <f t="shared" si="5"/>
        <v>41497.993434545358</v>
      </c>
      <c r="V21" s="21">
        <f t="shared" si="5"/>
        <v>40996.458958094372</v>
      </c>
      <c r="W21" s="21">
        <f t="shared" si="5"/>
        <v>39310.921300323542</v>
      </c>
      <c r="X21" s="21">
        <f t="shared" si="5"/>
        <v>37150.670411834093</v>
      </c>
      <c r="Y21" s="21">
        <f t="shared" si="5"/>
        <v>39816.362858333443</v>
      </c>
      <c r="Z21" s="21">
        <f t="shared" si="5"/>
        <v>39702.975846895177</v>
      </c>
      <c r="AA21" s="21">
        <f t="shared" si="5"/>
        <v>38967.617823042143</v>
      </c>
      <c r="AB21" s="21">
        <f t="shared" si="5"/>
        <v>37777.669727135581</v>
      </c>
      <c r="AC21" s="21">
        <f t="shared" si="5"/>
        <v>36342.213985698341</v>
      </c>
      <c r="AD21" s="21">
        <f t="shared" si="5"/>
        <v>34892.498838283107</v>
      </c>
      <c r="AE21" s="21">
        <f t="shared" si="5"/>
        <v>31862.772278016299</v>
      </c>
      <c r="AF21" s="21">
        <f t="shared" si="5"/>
        <v>29895.167726496758</v>
      </c>
      <c r="AG21" s="21">
        <f t="shared" si="5"/>
        <v>28360.887984890651</v>
      </c>
      <c r="AH21" s="21">
        <f t="shared" si="5"/>
        <v>25806.70483344415</v>
      </c>
      <c r="AI21" s="21">
        <f t="shared" si="5"/>
        <v>25389.389199688394</v>
      </c>
      <c r="AJ21" s="21">
        <f t="shared" si="5"/>
        <v>24682.781220528581</v>
      </c>
      <c r="AK21" s="21">
        <f t="shared" si="5"/>
        <v>23880.292323676265</v>
      </c>
      <c r="AL21" s="21">
        <f t="shared" si="5"/>
        <v>23083.466223329655</v>
      </c>
      <c r="AM21" s="21">
        <f t="shared" si="5"/>
        <v>22301.03239307792</v>
      </c>
      <c r="AN21" s="21">
        <f t="shared" si="5"/>
        <v>21390.095426883945</v>
      </c>
      <c r="AO21" s="21">
        <f t="shared" si="5"/>
        <v>20640.464153093701</v>
      </c>
      <c r="AP21" s="21">
        <f t="shared" si="5"/>
        <v>20007.682451342727</v>
      </c>
      <c r="AQ21" s="21">
        <f t="shared" si="5"/>
        <v>19435.260781693221</v>
      </c>
      <c r="AR21" s="21">
        <f t="shared" si="5"/>
        <v>18910.221128096826</v>
      </c>
      <c r="AS21" s="21">
        <f t="shared" si="5"/>
        <v>18332.614268738882</v>
      </c>
      <c r="AT21" s="21">
        <f t="shared" si="5"/>
        <v>17841.405238371044</v>
      </c>
      <c r="AU21" s="21">
        <f t="shared" si="5"/>
        <v>17398.396536392425</v>
      </c>
      <c r="AV21" s="21">
        <f t="shared" si="5"/>
        <v>16991.547302949315</v>
      </c>
      <c r="AW21" s="21">
        <f t="shared" si="5"/>
        <v>16622.108952246348</v>
      </c>
    </row>
    <row r="22" spans="2:49" x14ac:dyDescent="0.25">
      <c r="B22" s="24" t="s">
        <v>68</v>
      </c>
      <c r="C22" s="21">
        <f>'Variables AME'!B25/'Variables AME'!B8*'Variables AME'!$S8</f>
        <v>0</v>
      </c>
      <c r="D22" s="21">
        <f>'Variables AME'!C25/'Variables AME'!C8*'Variables AME'!$S8</f>
        <v>0</v>
      </c>
      <c r="E22" s="21">
        <f>'Variables AME'!D25/'Variables AME'!D8*'Variables AME'!$S8</f>
        <v>0</v>
      </c>
      <c r="F22" s="21">
        <f>'Variables AME'!E25/'Variables AME'!E8*'Variables AME'!$S8</f>
        <v>0</v>
      </c>
      <c r="G22" s="21">
        <f>'Variables AME'!F25/'Variables AME'!F8*'Variables AME'!$S8</f>
        <v>-202.08751565505204</v>
      </c>
      <c r="H22" s="21">
        <f>'Variables AME'!G25/'Variables AME'!G8*'Variables AME'!$S8</f>
        <v>-211.60395904527519</v>
      </c>
      <c r="I22" s="21">
        <f>'Variables AME'!H25/'Variables AME'!H8*'Variables AME'!$S8</f>
        <v>-209.34251900567389</v>
      </c>
      <c r="J22" s="21">
        <f>'Variables AME'!I25/'Variables AME'!I8*'Variables AME'!$S8</f>
        <v>-160.38094683072424</v>
      </c>
      <c r="K22" s="21">
        <f>'Variables AME'!J25/'Variables AME'!J8*'Variables AME'!$S8</f>
        <v>-112.82611362817073</v>
      </c>
      <c r="L22" s="21">
        <f>'Variables AME'!K25/'Variables AME'!K8*'Variables AME'!$S8</f>
        <v>94.560498535656706</v>
      </c>
      <c r="M22" s="21">
        <f>'Variables AME'!L25/'Variables AME'!L8*'Variables AME'!$S8</f>
        <v>107.77308527144308</v>
      </c>
      <c r="N22" s="21">
        <f>'Variables AME'!M25/'Variables AME'!M8*'Variables AME'!$S8</f>
        <v>-1538.1596605309046</v>
      </c>
      <c r="O22" s="21">
        <f>'Variables AME'!N25/'Variables AME'!N8*'Variables AME'!$S8</f>
        <v>-1552.8020474906509</v>
      </c>
      <c r="P22" s="21">
        <f>'Variables AME'!O25/'Variables AME'!O8*'Variables AME'!$S8</f>
        <v>-2320.3809621742753</v>
      </c>
      <c r="Q22" s="21">
        <f>'Variables AME'!P25/'Variables AME'!P8*'Variables AME'!$S8</f>
        <v>-2988.562990440153</v>
      </c>
      <c r="R22" s="21">
        <f>'Variables AME'!Q25/'Variables AME'!Q8*'Variables AME'!$S8</f>
        <v>-2719.2075765044392</v>
      </c>
      <c r="S22" s="21">
        <f>'Variables AME'!R25/'Variables AME'!R8*'Variables AME'!$S8</f>
        <v>-4174.8135070109056</v>
      </c>
      <c r="T22" s="21">
        <f>'Variables AME'!S25/'Variables AME'!S8*'Variables AME'!$S8</f>
        <v>-1775.470075</v>
      </c>
      <c r="U22" s="21">
        <f>'Variables AME'!T25/'Variables AME'!T8*'Variables AME'!$S8</f>
        <v>-2201.4046448470554</v>
      </c>
      <c r="V22" s="21">
        <f>'Variables AME'!U25/'Variables AME'!U8*'Variables AME'!$S8</f>
        <v>-2047.238141421386</v>
      </c>
      <c r="W22" s="21">
        <f>'Variables AME'!V25/'Variables AME'!V8*'Variables AME'!$S8</f>
        <v>-1928.6852727511621</v>
      </c>
      <c r="X22" s="21">
        <f>'Variables AME'!W25/'Variables AME'!W8*'Variables AME'!$S8</f>
        <v>-1790.6665546331835</v>
      </c>
      <c r="Y22" s="21">
        <f>'Variables AME'!X25/'Variables AME'!X8*'Variables AME'!$S8</f>
        <v>-1889.6954869891674</v>
      </c>
      <c r="Z22" s="21">
        <f>'Variables AME'!Y25/'Variables AME'!Y8*'Variables AME'!$S8</f>
        <v>-1857.0063375618761</v>
      </c>
      <c r="AA22" s="21">
        <f>'Variables AME'!Z25/'Variables AME'!Z8*'Variables AME'!$S8</f>
        <v>-1795.8628599643084</v>
      </c>
      <c r="AB22" s="21">
        <f>'Variables AME'!AA25/'Variables AME'!AA8*'Variables AME'!$S8</f>
        <v>-1715.3746902467449</v>
      </c>
      <c r="AC22" s="21">
        <f>'Variables AME'!AB25/'Variables AME'!AB8*'Variables AME'!$S8</f>
        <v>-1626.0939527065657</v>
      </c>
      <c r="AD22" s="21">
        <f>'Variables AME'!AC25/'Variables AME'!AC8*'Variables AME'!$S8</f>
        <v>-1538.5775955251863</v>
      </c>
      <c r="AE22" s="21">
        <f>'Variables AME'!AD25/'Variables AME'!AD8*'Variables AME'!$S8</f>
        <v>-1384.5944337566725</v>
      </c>
      <c r="AF22" s="21">
        <f>'Variables AME'!AE25/'Variables AME'!AE8*'Variables AME'!$S8</f>
        <v>-1280.7924479232017</v>
      </c>
      <c r="AG22" s="21">
        <f>'Variables AME'!AF25/'Variables AME'!AF8*'Variables AME'!$S8</f>
        <v>-1197.3705539103896</v>
      </c>
      <c r="AH22" s="21">
        <f>'Variables AME'!AG25/'Variables AME'!AG8*'Variables AME'!$S8</f>
        <v>-1073.9359408684954</v>
      </c>
      <c r="AI22" s="21">
        <f>'Variables AME'!AH25/'Variables AME'!AH8*'Variables AME'!$S8</f>
        <v>-1041.9075092843721</v>
      </c>
      <c r="AJ22" s="21">
        <f>'Variables AME'!AI25/'Variables AME'!AI8*'Variables AME'!$S8</f>
        <v>-998.28593088096068</v>
      </c>
      <c r="AK22" s="21">
        <f>'Variables AME'!AJ25/'Variables AME'!AJ8*'Variables AME'!$S8</f>
        <v>-952.61041082926613</v>
      </c>
      <c r="AL22" s="21">
        <f>'Variables AME'!AK25/'Variables AME'!AK8*'Variables AME'!$S8</f>
        <v>-908.36190767223877</v>
      </c>
      <c r="AM22" s="21">
        <f>'Variables AME'!AL25/'Variables AME'!AL8*'Variables AME'!$S8</f>
        <v>-865.90005835388729</v>
      </c>
      <c r="AN22" s="21">
        <f>'Variables AME'!AM25/'Variables AME'!AM8*'Variables AME'!$S8</f>
        <v>-816.04979640931674</v>
      </c>
      <c r="AO22" s="21">
        <f>'Variables AME'!AN25/'Variables AME'!AN8*'Variables AME'!$S8</f>
        <v>-773.91150559344999</v>
      </c>
      <c r="AP22" s="21">
        <f>'Variables AME'!AO25/'Variables AME'!AO8*'Variables AME'!$S8</f>
        <v>-737.58113309752468</v>
      </c>
      <c r="AQ22" s="21">
        <f>'Variables AME'!AP25/'Variables AME'!AP8*'Variables AME'!$S8</f>
        <v>-704.67765357425947</v>
      </c>
      <c r="AR22" s="21">
        <f>'Variables AME'!AQ25/'Variables AME'!AQ8*'Variables AME'!$S8</f>
        <v>-674.57170655242169</v>
      </c>
      <c r="AS22" s="21">
        <f>'Variables AME'!AR25/'Variables AME'!AR8*'Variables AME'!$S8</f>
        <v>-643.55429421442</v>
      </c>
      <c r="AT22" s="21">
        <f>'Variables AME'!AS25/'Variables AME'!AS8*'Variables AME'!$S8</f>
        <v>-616.54634325136374</v>
      </c>
      <c r="AU22" s="21">
        <f>'Variables AME'!AT25/'Variables AME'!AT8*'Variables AME'!$S8</f>
        <v>-592.07780517524861</v>
      </c>
      <c r="AV22" s="21">
        <f>'Variables AME'!AU25/'Variables AME'!AU8*'Variables AME'!$S8</f>
        <v>-569.65379467730202</v>
      </c>
      <c r="AW22" s="21">
        <f>'Variables AME'!AV25/'Variables AME'!AV8*'Variables AME'!$S8</f>
        <v>-549.19810040473442</v>
      </c>
    </row>
    <row r="23" spans="2:49" x14ac:dyDescent="0.25">
      <c r="B23" s="6" t="s">
        <v>63</v>
      </c>
      <c r="C23" s="21">
        <f>C25*10^9/(C18*1000)</f>
        <v>2424.5107673173466</v>
      </c>
      <c r="D23" s="21">
        <f t="shared" ref="D23:AW23" si="6">D25*10^9/(D18*1000)</f>
        <v>2424.5107673173466</v>
      </c>
      <c r="E23" s="21">
        <f t="shared" si="6"/>
        <v>2425.4933645759147</v>
      </c>
      <c r="F23" s="21">
        <f t="shared" si="6"/>
        <v>2375.9481287445874</v>
      </c>
      <c r="G23" s="21">
        <f t="shared" si="6"/>
        <v>2327.2874457918288</v>
      </c>
      <c r="H23" s="21">
        <f t="shared" si="6"/>
        <v>2278.9859945190451</v>
      </c>
      <c r="I23" s="21">
        <f t="shared" si="6"/>
        <v>2235.6624351456667</v>
      </c>
      <c r="J23" s="21">
        <f t="shared" si="6"/>
        <v>2195.0500193397133</v>
      </c>
      <c r="K23" s="21">
        <f t="shared" si="6"/>
        <v>2160.3786782830402</v>
      </c>
      <c r="L23" s="21">
        <f t="shared" si="6"/>
        <v>2128.3561742669326</v>
      </c>
      <c r="M23" s="21">
        <f t="shared" si="6"/>
        <v>2097.7135425192919</v>
      </c>
      <c r="N23" s="21">
        <f t="shared" si="6"/>
        <v>2070.0365209592087</v>
      </c>
      <c r="O23" s="21">
        <f t="shared" si="6"/>
        <v>2049.5929939542907</v>
      </c>
      <c r="P23" s="21">
        <f t="shared" si="6"/>
        <v>2030.5173679621598</v>
      </c>
      <c r="Q23" s="21">
        <f t="shared" si="6"/>
        <v>2010.4569276066893</v>
      </c>
      <c r="R23" s="21">
        <f t="shared" si="6"/>
        <v>1990.6972678937823</v>
      </c>
      <c r="S23" s="21">
        <f t="shared" si="6"/>
        <v>1972.1778470695303</v>
      </c>
      <c r="T23" s="21">
        <f t="shared" si="6"/>
        <v>1952.7787140190558</v>
      </c>
      <c r="U23" s="21">
        <f t="shared" si="6"/>
        <v>1932.0718309521114</v>
      </c>
      <c r="V23" s="21">
        <f t="shared" si="6"/>
        <v>1911.1337312482601</v>
      </c>
      <c r="W23" s="21">
        <f t="shared" si="6"/>
        <v>1890.8105129568253</v>
      </c>
      <c r="X23" s="21">
        <f t="shared" si="6"/>
        <v>1871.194102765654</v>
      </c>
      <c r="Y23" s="21">
        <f t="shared" si="6"/>
        <v>1855.8619765388996</v>
      </c>
      <c r="Z23" s="21">
        <f t="shared" si="6"/>
        <v>1840.7806853922475</v>
      </c>
      <c r="AA23" s="21">
        <f t="shared" si="6"/>
        <v>1826.1762345563861</v>
      </c>
      <c r="AB23" s="21">
        <f t="shared" si="6"/>
        <v>1812.1513860685909</v>
      </c>
      <c r="AC23" s="21">
        <f t="shared" si="6"/>
        <v>1798.7898775388664</v>
      </c>
      <c r="AD23" s="21">
        <f t="shared" si="6"/>
        <v>1786.1828832796425</v>
      </c>
      <c r="AE23" s="21">
        <f t="shared" si="6"/>
        <v>1774.7183702613067</v>
      </c>
      <c r="AF23" s="21">
        <f t="shared" si="6"/>
        <v>1763.9530624610502</v>
      </c>
      <c r="AG23" s="21">
        <f t="shared" si="6"/>
        <v>1753.6737882241309</v>
      </c>
      <c r="AH23" s="21">
        <f t="shared" si="6"/>
        <v>1744.2427060256011</v>
      </c>
      <c r="AI23" s="21">
        <f t="shared" si="6"/>
        <v>1734.7025230856791</v>
      </c>
      <c r="AJ23" s="21">
        <f t="shared" si="6"/>
        <v>1725.3038278432864</v>
      </c>
      <c r="AK23" s="21">
        <f t="shared" si="6"/>
        <v>1716.092453588436</v>
      </c>
      <c r="AL23" s="21">
        <f t="shared" si="6"/>
        <v>1707.0847838344393</v>
      </c>
      <c r="AM23" s="21">
        <f t="shared" si="6"/>
        <v>1698.2584306988642</v>
      </c>
      <c r="AN23" s="21">
        <f t="shared" si="6"/>
        <v>1689.2237735502486</v>
      </c>
      <c r="AO23" s="21">
        <f t="shared" si="6"/>
        <v>1680.2583766176549</v>
      </c>
      <c r="AP23" s="21">
        <f t="shared" si="6"/>
        <v>1671.3155252299769</v>
      </c>
      <c r="AQ23" s="21">
        <f t="shared" si="6"/>
        <v>1662.3704130234241</v>
      </c>
      <c r="AR23" s="21">
        <f t="shared" si="6"/>
        <v>1653.4031820270204</v>
      </c>
      <c r="AS23" s="21">
        <f t="shared" si="6"/>
        <v>1644.3702119920351</v>
      </c>
      <c r="AT23" s="21">
        <f t="shared" si="6"/>
        <v>1635.3025655940505</v>
      </c>
      <c r="AU23" s="21">
        <f t="shared" si="6"/>
        <v>1626.1792915736225</v>
      </c>
      <c r="AV23" s="21">
        <f t="shared" si="6"/>
        <v>1616.9853839604457</v>
      </c>
      <c r="AW23" s="21">
        <f t="shared" si="6"/>
        <v>1607.7028209086313</v>
      </c>
    </row>
    <row r="24" spans="2:49" x14ac:dyDescent="0.25">
      <c r="B24" s="6" t="s">
        <v>64</v>
      </c>
      <c r="C24" s="21">
        <f>C25*10^12/('Variables AME'!B23*1000)</f>
        <v>195.86437660593617</v>
      </c>
      <c r="D24" s="21">
        <f>D25*10^12/('Variables AME'!C23*1000)</f>
        <v>195.86437660593549</v>
      </c>
      <c r="E24" s="21">
        <f>E25*10^12/('Variables AME'!D23*1000)</f>
        <v>195.94375584551739</v>
      </c>
      <c r="F24" s="21">
        <f>F25*10^12/('Variables AME'!E23*1000)</f>
        <v>185.90659854952619</v>
      </c>
      <c r="G24" s="21">
        <f>G25*10^12/('Variables AME'!F23*1000)</f>
        <v>185.68037306770228</v>
      </c>
      <c r="H24" s="21">
        <f>H25*10^12/('Variables AME'!G23*1000)</f>
        <v>182.11646561351807</v>
      </c>
      <c r="I24" s="21">
        <f>I25*10^12/('Variables AME'!H23*1000)</f>
        <v>178.9509544431927</v>
      </c>
      <c r="J24" s="21">
        <f>J25*10^12/('Variables AME'!I23*1000)</f>
        <v>177.20153629260835</v>
      </c>
      <c r="K24" s="21">
        <f>K25*10^12/('Variables AME'!J23*1000)</f>
        <v>175.1432403240523</v>
      </c>
      <c r="L24" s="21">
        <f>L25*10^12/('Variables AME'!K23*1000)</f>
        <v>172.7398193409532</v>
      </c>
      <c r="M24" s="21">
        <f>M25*10^12/('Variables AME'!L23*1000)</f>
        <v>170.01537809460226</v>
      </c>
      <c r="N24" s="21">
        <f>N25*10^12/('Variables AME'!M23*1000)</f>
        <v>167.4936731499682</v>
      </c>
      <c r="O24" s="21">
        <f>O25*10^12/('Variables AME'!N23*1000)</f>
        <v>165.39588861192661</v>
      </c>
      <c r="P24" s="21">
        <f>P25*10^12/('Variables AME'!O23*1000)</f>
        <v>165.64154392838881</v>
      </c>
      <c r="Q24" s="21">
        <f>Q25*10^12/('Variables AME'!P23*1000)</f>
        <v>166.1164626916659</v>
      </c>
      <c r="R24" s="21">
        <f>R25*10^12/('Variables AME'!Q23*1000)</f>
        <v>166.44390409446859</v>
      </c>
      <c r="S24" s="21">
        <f>S25*10^12/('Variables AME'!R23*1000)</f>
        <v>162.76332739641396</v>
      </c>
      <c r="T24" s="21">
        <f>T25*10^12/('Variables AME'!S23*1000)</f>
        <v>159.10504213172959</v>
      </c>
      <c r="U24" s="21">
        <f>U25*10^12/('Variables AME'!T23*1000)</f>
        <v>155.43377012661023</v>
      </c>
      <c r="V24" s="21">
        <f>V25*10^12/('Variables AME'!U23*1000)</f>
        <v>151.83552457572458</v>
      </c>
      <c r="W24" s="21">
        <f>W25*10^12/('Variables AME'!V23*1000)</f>
        <v>148.37400625314297</v>
      </c>
      <c r="X24" s="21">
        <f>X25*10^12/('Variables AME'!W23*1000)</f>
        <v>145.05135948841624</v>
      </c>
      <c r="Y24" s="21">
        <f>Y25*10^12/('Variables AME'!X23*1000)</f>
        <v>143.87425776376725</v>
      </c>
      <c r="Z24" s="21">
        <f>Z25*10^12/('Variables AME'!Y23*1000)</f>
        <v>142.71641660105138</v>
      </c>
      <c r="AA24" s="21">
        <f>AA25*10^12/('Variables AME'!Z23*1000)</f>
        <v>141.59536418426529</v>
      </c>
      <c r="AB24" s="21">
        <f>AB25*10^12/('Variables AME'!AA23*1000)</f>
        <v>140.51907774159002</v>
      </c>
      <c r="AC24" s="21">
        <f>AC25*10^12/('Variables AME'!AB23*1000)</f>
        <v>139.49406168183739</v>
      </c>
      <c r="AD24" s="21">
        <f>AD25*10^12/('Variables AME'!AC23*1000)</f>
        <v>138.51640393591654</v>
      </c>
      <c r="AE24" s="21">
        <f>AE25*10^12/('Variables AME'!AD23*1000)</f>
        <v>136.80428831579505</v>
      </c>
      <c r="AF24" s="21">
        <f>AF25*10^12/('Variables AME'!AE23*1000)</f>
        <v>135.16610688354768</v>
      </c>
      <c r="AG24" s="21">
        <f>AG25*10^12/('Variables AME'!AF23*1000)</f>
        <v>133.58431061348227</v>
      </c>
      <c r="AH24" s="21">
        <f>AH25*10^12/('Variables AME'!AG23*1000)</f>
        <v>131.31387214808018</v>
      </c>
      <c r="AI24" s="21">
        <f>AI25*10^12/('Variables AME'!AH23*1000)</f>
        <v>129.84513167778195</v>
      </c>
      <c r="AJ24" s="21">
        <f>AJ25*10^12/('Variables AME'!AI23*1000)</f>
        <v>128.40370602919148</v>
      </c>
      <c r="AK24" s="21">
        <f>AK25*10^12/('Variables AME'!AJ23*1000)</f>
        <v>126.99252145433398</v>
      </c>
      <c r="AL24" s="21">
        <f>AL25*10^12/('Variables AME'!AK23*1000)</f>
        <v>125.61227091720019</v>
      </c>
      <c r="AM24" s="21">
        <f>AM25*10^12/('Variables AME'!AL23*1000)</f>
        <v>124.26079500524958</v>
      </c>
      <c r="AN24" s="21">
        <f>AN25*10^12/('Variables AME'!AM23*1000)</f>
        <v>122.78628749434695</v>
      </c>
      <c r="AO24" s="21">
        <f>AO25*10^12/('Variables AME'!AN23*1000)</f>
        <v>121.33606290204592</v>
      </c>
      <c r="AP24" s="21">
        <f>AP25*10^12/('Variables AME'!AO23*1000)</f>
        <v>119.90629647420084</v>
      </c>
      <c r="AQ24" s="21">
        <f>AQ25*10^12/('Variables AME'!AP23*1000)</f>
        <v>118.49482392439299</v>
      </c>
      <c r="AR24" s="21">
        <f>AR25*10^12/('Variables AME'!AQ23*1000)</f>
        <v>117.09988697839137</v>
      </c>
      <c r="AS24" s="21">
        <f>AS25*10^12/('Variables AME'!AR23*1000)</f>
        <v>115.65648727657731</v>
      </c>
      <c r="AT24" s="21">
        <f>AT25*10^12/('Variables AME'!AS23*1000)</f>
        <v>114.23044967197175</v>
      </c>
      <c r="AU24" s="21">
        <f>AU25*10^12/('Variables AME'!AT23*1000)</f>
        <v>112.81996605462366</v>
      </c>
      <c r="AV24" s="21">
        <f>AV25*10^12/('Variables AME'!AU23*1000)</f>
        <v>111.42368690188553</v>
      </c>
      <c r="AW24" s="21">
        <f>AW25*10^12/('Variables AME'!AV23*1000)</f>
        <v>110.04009256364643</v>
      </c>
    </row>
    <row r="25" spans="2:49" x14ac:dyDescent="0.25">
      <c r="B25" t="s">
        <v>62</v>
      </c>
      <c r="C25" s="21">
        <f>'Variables AME'!B18*3.2*'Variables AME'!B27</f>
        <v>75.150364043416403</v>
      </c>
      <c r="D25" s="21">
        <f>'Variables AME'!C18*3.2*'Variables AME'!C27</f>
        <v>76.356927446207393</v>
      </c>
      <c r="E25" s="21">
        <f>'Variables AME'!D18*3.2*'Variables AME'!D27</f>
        <v>77.614305132120037</v>
      </c>
      <c r="F25" s="21">
        <f>'Variables AME'!E18*3.2*'Variables AME'!E27</f>
        <v>77.652050547907876</v>
      </c>
      <c r="G25" s="21">
        <f>'Variables AME'!F18*3.2*'Variables AME'!F27</f>
        <v>77.506996093512527</v>
      </c>
      <c r="H25" s="21">
        <f>'Variables AME'!G18*3.2*'Variables AME'!G27</f>
        <v>77.766045772213218</v>
      </c>
      <c r="I25" s="21">
        <f>'Variables AME'!H18*3.2*'Variables AME'!H27</f>
        <v>77.873833235751533</v>
      </c>
      <c r="J25" s="21">
        <f>'Variables AME'!I18*3.2*'Variables AME'!I27</f>
        <v>77.797927509921621</v>
      </c>
      <c r="K25" s="21">
        <f>'Variables AME'!J18*3.2*'Variables AME'!J27</f>
        <v>77.053594191519934</v>
      </c>
      <c r="L25" s="21">
        <f>'Variables AME'!K18*3.2*'Variables AME'!K27</f>
        <v>76.094681964266357</v>
      </c>
      <c r="M25" s="21">
        <f>'Variables AME'!L18*3.2*'Variables AME'!L27</f>
        <v>75.163621992644281</v>
      </c>
      <c r="N25" s="21">
        <f>'Variables AME'!M18*3.2*'Variables AME'!M27</f>
        <v>74.022085205992227</v>
      </c>
      <c r="O25" s="21">
        <f>'Variables AME'!N18*3.2*'Variables AME'!N27</f>
        <v>73.328528326587019</v>
      </c>
      <c r="P25" s="21">
        <f>'Variables AME'!O18*3.2*'Variables AME'!O27</f>
        <v>73.205337767074724</v>
      </c>
      <c r="Q25" s="21">
        <f>'Variables AME'!P18*3.2*'Variables AME'!P27</f>
        <v>73.083811816190163</v>
      </c>
      <c r="R25" s="21">
        <f>'Variables AME'!Q18*3.2*'Variables AME'!Q27</f>
        <v>72.945457490246653</v>
      </c>
      <c r="S25" s="21">
        <f>'Variables AME'!R18*3.2*'Variables AME'!R27</f>
        <v>72.182392463759911</v>
      </c>
      <c r="T25" s="21">
        <f>'Variables AME'!S18*3.2*'Variables AME'!S27</f>
        <v>70.939873288895484</v>
      </c>
      <c r="U25" s="21">
        <f>'Variables AME'!T18*3.2*'Variables AME'!T27</f>
        <v>69.289663973035204</v>
      </c>
      <c r="V25" s="21">
        <f>'Variables AME'!U18*3.2*'Variables AME'!U27</f>
        <v>67.468841453068848</v>
      </c>
      <c r="W25" s="21">
        <f>'Variables AME'!V18*3.2*'Variables AME'!V27</f>
        <v>65.644288689501963</v>
      </c>
      <c r="X25" s="21">
        <f>'Variables AME'!W18*3.2*'Variables AME'!W27</f>
        <v>63.787910462248867</v>
      </c>
      <c r="Y25" s="21">
        <f>'Variables AME'!X18*3.2*'Variables AME'!X27</f>
        <v>62.363153381674557</v>
      </c>
      <c r="Z25" s="21">
        <f>'Variables AME'!Y18*3.2*'Variables AME'!Y27</f>
        <v>61.011846969006832</v>
      </c>
      <c r="AA25" s="21">
        <f>'Variables AME'!Z18*3.2*'Variables AME'!Z27</f>
        <v>59.693095801634669</v>
      </c>
      <c r="AB25" s="21">
        <f>'Variables AME'!AA18*3.2*'Variables AME'!AA27</f>
        <v>58.377270486687195</v>
      </c>
      <c r="AC25" s="21">
        <f>'Variables AME'!AB18*3.2*'Variables AME'!AB27</f>
        <v>57.051094931803213</v>
      </c>
      <c r="AD25" s="21">
        <f>'Variables AME'!AC18*3.2*'Variables AME'!AC27</f>
        <v>55.718668522576642</v>
      </c>
      <c r="AE25" s="21">
        <f>'Variables AME'!AD18*3.2*'Variables AME'!AD27</f>
        <v>54.285092182493919</v>
      </c>
      <c r="AF25" s="21">
        <f>'Variables AME'!AE18*3.2*'Variables AME'!AE27</f>
        <v>52.818664920656801</v>
      </c>
      <c r="AG25" s="21">
        <f>'Variables AME'!AF18*3.2*'Variables AME'!AF27</f>
        <v>51.346247722252215</v>
      </c>
      <c r="AH25" s="21">
        <f>'Variables AME'!AG18*3.2*'Variables AME'!AG27</f>
        <v>49.810157502404387</v>
      </c>
      <c r="AI25" s="21">
        <f>'Variables AME'!AH18*3.2*'Variables AME'!AH27</f>
        <v>48.333474635791291</v>
      </c>
      <c r="AJ25" s="21">
        <f>'Variables AME'!AI18*3.2*'Variables AME'!AI27</f>
        <v>46.900121133827987</v>
      </c>
      <c r="AK25" s="21">
        <f>'Variables AME'!AJ18*3.2*'Variables AME'!AJ27</f>
        <v>45.502289738994975</v>
      </c>
      <c r="AL25" s="21">
        <f>'Variables AME'!AK18*3.2*'Variables AME'!AK27</f>
        <v>44.138838460225934</v>
      </c>
      <c r="AM25" s="21">
        <f>'Variables AME'!AL18*3.2*'Variables AME'!AL27</f>
        <v>42.808263781386962</v>
      </c>
      <c r="AN25" s="21">
        <f>'Variables AME'!AM18*3.2*'Variables AME'!AM27</f>
        <v>41.477044941351011</v>
      </c>
      <c r="AO25" s="21">
        <f>'Variables AME'!AN18*3.2*'Variables AME'!AN27</f>
        <v>40.163693690550858</v>
      </c>
      <c r="AP25" s="21">
        <f>'Variables AME'!AO18*3.2*'Variables AME'!AO27</f>
        <v>38.874683578807009</v>
      </c>
      <c r="AQ25" s="21">
        <f>'Variables AME'!AP18*3.2*'Variables AME'!AP27</f>
        <v>37.61284873759535</v>
      </c>
      <c r="AR25" s="21">
        <f>'Variables AME'!AQ18*3.2*'Variables AME'!AQ27</f>
        <v>36.380060070250892</v>
      </c>
      <c r="AS25" s="21">
        <f>'Variables AME'!AR18*3.2*'Variables AME'!AR27</f>
        <v>35.171084509429122</v>
      </c>
      <c r="AT25" s="21">
        <f>'Variables AME'!AS18*3.2*'Variables AME'!AS27</f>
        <v>33.991651079504216</v>
      </c>
      <c r="AU25" s="21">
        <f>'Variables AME'!AT18*3.2*'Variables AME'!AT27</f>
        <v>32.84345355811314</v>
      </c>
      <c r="AV25" s="21">
        <f>'Variables AME'!AU18*3.2*'Variables AME'!AU27</f>
        <v>31.727382463487686</v>
      </c>
      <c r="AW25" s="21">
        <f>'Variables AME'!AV18*3.2*'Variables AME'!AV27</f>
        <v>30.644371476230194</v>
      </c>
    </row>
    <row r="26" spans="2:49" x14ac:dyDescent="0.25">
      <c r="B26" t="s">
        <v>65</v>
      </c>
      <c r="C26" s="21">
        <f>'Variables AME'!B18</f>
        <v>23.690015269078899</v>
      </c>
      <c r="D26" s="21">
        <f>'Variables AME'!C18</f>
        <v>24.070366126976499</v>
      </c>
      <c r="E26" s="21">
        <f>'Variables AME'!D18</f>
        <v>24.45682364</v>
      </c>
      <c r="F26" s="21">
        <f>'Variables AME'!E18</f>
        <v>24.569576640000001</v>
      </c>
      <c r="G26" s="21">
        <f>'Variables AME'!F18</f>
        <v>24.62476624</v>
      </c>
      <c r="H26" s="21">
        <f>'Variables AME'!G18</f>
        <v>24.808910600000001</v>
      </c>
      <c r="I26" s="21">
        <f>'Variables AME'!H18</f>
        <v>24.945700089999999</v>
      </c>
      <c r="J26" s="21">
        <f>'Variables AME'!I18</f>
        <v>25.02410987</v>
      </c>
      <c r="K26" s="21">
        <f>'Variables AME'!J18</f>
        <v>24.886852749999999</v>
      </c>
      <c r="L26" s="21">
        <f>'Variables AME'!K18</f>
        <v>24.678448320000001</v>
      </c>
      <c r="M26" s="21">
        <f>'Variables AME'!L18</f>
        <v>24.476973040000001</v>
      </c>
      <c r="N26" s="21">
        <f>'Variables AME'!M18</f>
        <v>24.204593379999999</v>
      </c>
      <c r="O26" s="21">
        <f>'Variables AME'!N18</f>
        <v>23.995711620000002</v>
      </c>
      <c r="P26" s="21">
        <f>'Variables AME'!O18</f>
        <v>23.974439950000001</v>
      </c>
      <c r="Q26" s="21">
        <f>'Variables AME'!P18</f>
        <v>23.954930749999999</v>
      </c>
      <c r="R26" s="21">
        <f>'Variables AME'!Q18</f>
        <v>23.931245789999998</v>
      </c>
      <c r="S26" s="21">
        <f>'Variables AME'!R18</f>
        <v>23.703893010000002</v>
      </c>
      <c r="T26" s="21">
        <f>'Variables AME'!S18</f>
        <v>23.358477830000002</v>
      </c>
      <c r="U26" s="21">
        <f>'Variables AME'!T18</f>
        <v>22.874597489999999</v>
      </c>
      <c r="V26" s="21">
        <f>'Variables AME'!U18</f>
        <v>22.329851189999999</v>
      </c>
      <c r="W26" s="21">
        <f>'Variables AME'!V18</f>
        <v>21.78314383</v>
      </c>
      <c r="X26" s="21">
        <f>'Variables AME'!W18</f>
        <v>21.22532502</v>
      </c>
      <c r="Y26" s="21">
        <f>'Variables AME'!X18</f>
        <v>20.75117212</v>
      </c>
      <c r="Z26" s="21">
        <f>'Variables AME'!Y18</f>
        <v>20.301458830000001</v>
      </c>
      <c r="AA26" s="21">
        <f>'Variables AME'!Z18</f>
        <v>19.86257706</v>
      </c>
      <c r="AB26" s="21">
        <f>'Variables AME'!AA18</f>
        <v>19.425050760000001</v>
      </c>
      <c r="AC26" s="21">
        <f>'Variables AME'!AB18</f>
        <v>18.984086099999999</v>
      </c>
      <c r="AD26" s="21">
        <f>'Variables AME'!AC18</f>
        <v>18.539707419999999</v>
      </c>
      <c r="AE26" s="21">
        <f>'Variables AME'!AD18</f>
        <v>18.061669009999999</v>
      </c>
      <c r="AF26" s="21">
        <f>'Variables AME'!AE18</f>
        <v>17.57269952</v>
      </c>
      <c r="AG26" s="21">
        <f>'Variables AME'!AF18</f>
        <v>17.081891089999999</v>
      </c>
      <c r="AH26" s="21">
        <f>'Variables AME'!AG18</f>
        <v>16.569900910000001</v>
      </c>
      <c r="AI26" s="21">
        <f>'Variables AME'!AH18</f>
        <v>16.079113150000001</v>
      </c>
      <c r="AJ26" s="21">
        <f>'Variables AME'!AI18</f>
        <v>15.60273525</v>
      </c>
      <c r="AK26" s="21">
        <f>'Variables AME'!AJ18</f>
        <v>15.13817075</v>
      </c>
      <c r="AL26" s="21">
        <f>'Variables AME'!AK18</f>
        <v>14.68487829</v>
      </c>
      <c r="AM26" s="21">
        <f>'Variables AME'!AL18</f>
        <v>14.24252164</v>
      </c>
      <c r="AN26" s="21">
        <f>'Variables AME'!AM18</f>
        <v>13.802833769999999</v>
      </c>
      <c r="AO26" s="21">
        <f>'Variables AME'!AN18</f>
        <v>13.369008600000001</v>
      </c>
      <c r="AP26" s="21">
        <f>'Variables AME'!AO18</f>
        <v>12.943200900000001</v>
      </c>
      <c r="AQ26" s="21">
        <f>'Variables AME'!AP18</f>
        <v>12.5263556</v>
      </c>
      <c r="AR26" s="21">
        <f>'Variables AME'!AQ18</f>
        <v>12.119097869999999</v>
      </c>
      <c r="AS26" s="21">
        <f>'Variables AME'!AR18</f>
        <v>11.720125879999999</v>
      </c>
      <c r="AT26" s="21">
        <f>'Variables AME'!AS18</f>
        <v>11.33082521</v>
      </c>
      <c r="AU26" s="21">
        <f>'Variables AME'!AT18</f>
        <v>10.95176451</v>
      </c>
      <c r="AV26" s="21">
        <f>'Variables AME'!AU18</f>
        <v>10.583245440000001</v>
      </c>
      <c r="AW26" s="21">
        <f>'Variables AME'!AV18</f>
        <v>10.225584700000001</v>
      </c>
    </row>
    <row r="27" spans="2:49" x14ac:dyDescent="0.25">
      <c r="B27" t="s">
        <v>33</v>
      </c>
      <c r="C27" s="20">
        <f>C26*10^6*(4.187*10^10)/(4.8*10^7)*1.2/('Variables AME'!B23*1000/100)</f>
        <v>6.4629779777845284</v>
      </c>
      <c r="D27" s="20">
        <f>D26*10^6*(4.187*10^10)/(4.8*10^7)*1.2/('Variables AME'!C23*1000/100)</f>
        <v>6.4629779777845053</v>
      </c>
      <c r="E27" s="20">
        <f>E26*10^6*(4.187*10^10)/(4.8*10^7)*1.2/('Variables AME'!D23*1000/100)</f>
        <v>6.4629779773555462</v>
      </c>
      <c r="F27" s="20">
        <f>F26*10^6*(4.187*10^10)/(4.8*10^7)*1.2/('Variables AME'!E23*1000/100)</f>
        <v>6.1571894848722168</v>
      </c>
      <c r="G27" s="20">
        <f>G26*10^6*(4.187*10^10)/(4.8*10^7)*1.2/('Variables AME'!F23*1000/100)</f>
        <v>6.1750457651450512</v>
      </c>
      <c r="H27" s="20">
        <f>H26*10^6*(4.187*10^10)/(4.8*10^7)*1.2/('Variables AME'!G23*1000/100)</f>
        <v>6.0814880862466989</v>
      </c>
      <c r="I27" s="20">
        <f>I26*10^6*(4.187*10^10)/(4.8*10^7)*1.2/('Variables AME'!H23*1000/100)</f>
        <v>6.000412851772511</v>
      </c>
      <c r="J27" s="20">
        <f>J26*10^6*(4.187*10^10)/(4.8*10^7)*1.2/('Variables AME'!I23*1000/100)</f>
        <v>5.9662447159337759</v>
      </c>
      <c r="K27" s="20">
        <f>K26*10^6*(4.187*10^10)/(4.8*10^7)*1.2/('Variables AME'!J23*1000/100)</f>
        <v>5.9212503952287676</v>
      </c>
      <c r="L27" s="20">
        <f>L26*10^6*(4.187*10^10)/(4.8*10^7)*1.2/('Variables AME'!K23*1000/100)</f>
        <v>5.8640676781309748</v>
      </c>
      <c r="M27" s="20">
        <f>M26*10^6*(4.187*10^10)/(4.8*10^7)*1.2/('Variables AME'!L23*1000/100)</f>
        <v>5.7953702215136778</v>
      </c>
      <c r="N27" s="20">
        <f>N26*10^6*(4.187*10^10)/(4.8*10^7)*1.2/('Variables AME'!M23*1000/100)</f>
        <v>5.7329460191563486</v>
      </c>
      <c r="O27" s="20">
        <f>O26*10^6*(4.187*10^10)/(4.8*10^7)*1.2/('Variables AME'!N23*1000/100)</f>
        <v>5.665370858018556</v>
      </c>
      <c r="P27" s="20">
        <f>P26*10^6*(4.187*10^10)/(4.8*10^7)*1.2/('Variables AME'!O23*1000/100)</f>
        <v>5.6782951309001639</v>
      </c>
      <c r="Q27" s="20">
        <f>Q26*10^6*(4.187*10^10)/(4.8*10^7)*1.2/('Variables AME'!P23*1000/100)</f>
        <v>5.6994030860484868</v>
      </c>
      <c r="R27" s="20">
        <f>R26*10^6*(4.187*10^10)/(4.8*10^7)*1.2/('Variables AME'!Q23*1000/100)</f>
        <v>5.7158117710260639</v>
      </c>
      <c r="S27" s="20">
        <f>S26*10^6*(4.187*10^10)/(4.8*10^7)*1.2/('Variables AME'!R23*1000/100)</f>
        <v>5.5948433974272564</v>
      </c>
      <c r="T27" s="20">
        <f>T26*10^6*(4.187*10^10)/(4.8*10^7)*1.2/('Variables AME'!S23*1000/100)</f>
        <v>5.4837928673750351</v>
      </c>
      <c r="U27" s="20">
        <f>U26*10^6*(4.187*10^10)/(4.8*10^7)*1.2/('Variables AME'!T23*1000/100)</f>
        <v>5.3712251365971504</v>
      </c>
      <c r="V27" s="20">
        <f>V26*10^6*(4.187*10^10)/(4.8*10^7)*1.2/('Variables AME'!U23*1000/100)</f>
        <v>5.260159824860887</v>
      </c>
      <c r="W27" s="20">
        <f>W26*10^6*(4.187*10^10)/(4.8*10^7)*1.2/('Variables AME'!V23*1000/100)</f>
        <v>5.1537625470418194</v>
      </c>
      <c r="X27" s="20">
        <f>X26*10^6*(4.187*10^10)/(4.8*10^7)*1.2/('Variables AME'!W23*1000/100)</f>
        <v>5.0522024652568716</v>
      </c>
      <c r="Y27" s="20">
        <f>Y26*10^6*(4.187*10^10)/(4.8*10^7)*1.2/('Variables AME'!X23*1000/100)</f>
        <v>5.0111872524474679</v>
      </c>
      <c r="Z27" s="20">
        <f>Z26*10^6*(4.187*10^10)/(4.8*10^7)*1.2/('Variables AME'!Y23*1000/100)</f>
        <v>4.9708422006952047</v>
      </c>
      <c r="AA27" s="20">
        <f>AA26*10^6*(4.187*10^10)/(4.8*10^7)*1.2/('Variables AME'!Z23*1000/100)</f>
        <v>4.9317777472099085</v>
      </c>
      <c r="AB27" s="20">
        <f>AB26*10^6*(4.187*10^10)/(4.8*10^7)*1.2/('Variables AME'!AA23*1000/100)</f>
        <v>4.8943681962934233</v>
      </c>
      <c r="AC27" s="20">
        <f>AC26*10^6*(4.187*10^10)/(4.8*10^7)*1.2/('Variables AME'!AB23*1000/100)</f>
        <v>4.8587482868453016</v>
      </c>
      <c r="AD27" s="20">
        <f>AD26*10^6*(4.187*10^10)/(4.8*10^7)*1.2/('Variables AME'!AC23*1000/100)</f>
        <v>4.8244334960002995</v>
      </c>
      <c r="AE27" s="20">
        <f>AE26*10^6*(4.187*10^10)/(4.8*10^7)*1.2/('Variables AME'!AD23*1000/100)</f>
        <v>4.7645290625668402</v>
      </c>
      <c r="AF27" s="20">
        <f>AF26*10^6*(4.187*10^10)/(4.8*10^7)*1.2/('Variables AME'!AE23*1000/100)</f>
        <v>4.7071911906050934</v>
      </c>
      <c r="AG27" s="20">
        <f>AG26*10^6*(4.187*10^10)/(4.8*10^7)*1.2/('Variables AME'!AF23*1000/100)</f>
        <v>4.6518495456907605</v>
      </c>
      <c r="AH27" s="20">
        <f>AH26*10^6*(4.187*10^10)/(4.8*10^7)*1.2/('Variables AME'!AG23*1000/100)</f>
        <v>4.5725195788852</v>
      </c>
      <c r="AI27" s="20">
        <f>AI26*10^6*(4.187*10^10)/(4.8*10^7)*1.2/('Variables AME'!AH23*1000/100)</f>
        <v>4.5215018712576889</v>
      </c>
      <c r="AJ27" s="20">
        <f>AJ26*10^6*(4.187*10^10)/(4.8*10^7)*1.2/('Variables AME'!AI23*1000/100)</f>
        <v>4.4714389254442057</v>
      </c>
      <c r="AK27" s="20">
        <f>AK26*10^6*(4.187*10^10)/(4.8*10^7)*1.2/('Variables AME'!AJ23*1000/100)</f>
        <v>4.4224330180728755</v>
      </c>
      <c r="AL27" s="20">
        <f>AL26*10^6*(4.187*10^10)/(4.8*10^7)*1.2/('Variables AME'!AK23*1000/100)</f>
        <v>4.3744603846768317</v>
      </c>
      <c r="AM27" s="20">
        <f>AM26*10^6*(4.187*10^10)/(4.8*10^7)*1.2/('Variables AME'!AL23*1000/100)</f>
        <v>4.3274929730123244</v>
      </c>
      <c r="AN27" s="20">
        <f>AN26*10^6*(4.187*10^10)/(4.8*10^7)*1.2/('Variables AME'!AM23*1000/100)</f>
        <v>4.2771382531686015</v>
      </c>
      <c r="AO27" s="20">
        <f>AO26*10^6*(4.187*10^10)/(4.8*10^7)*1.2/('Variables AME'!AN23*1000/100)</f>
        <v>4.2276441519771355</v>
      </c>
      <c r="AP27" s="20">
        <f>AP26*10^6*(4.187*10^10)/(4.8*10^7)*1.2/('Variables AME'!AO23*1000/100)</f>
        <v>4.1788788806342021</v>
      </c>
      <c r="AQ27" s="20">
        <f>AQ26*10^6*(4.187*10^10)/(4.8*10^7)*1.2/('Variables AME'!AP23*1000/100)</f>
        <v>4.130768517850008</v>
      </c>
      <c r="AR27" s="20">
        <f>AR26*10^6*(4.187*10^10)/(4.8*10^7)*1.2/('Variables AME'!AQ23*1000/100)</f>
        <v>4.0832533434829665</v>
      </c>
      <c r="AS27" s="20">
        <f>AS26*10^6*(4.187*10^10)/(4.8*10^7)*1.2/('Variables AME'!AR23*1000/100)</f>
        <v>4.0342191208494809</v>
      </c>
      <c r="AT27" s="20">
        <f>AT26*10^6*(4.187*10^10)/(4.8*10^7)*1.2/('Variables AME'!AS23*1000/100)</f>
        <v>3.9857874557996129</v>
      </c>
      <c r="AU27" s="20">
        <f>AU26*10^6*(4.187*10^10)/(4.8*10^7)*1.2/('Variables AME'!AT23*1000/100)</f>
        <v>3.9378957375934456</v>
      </c>
      <c r="AV27" s="20">
        <f>AV26*10^6*(4.187*10^10)/(4.8*10^7)*1.2/('Variables AME'!AU23*1000/100)</f>
        <v>3.8904973024893605</v>
      </c>
      <c r="AW27" s="20">
        <f>AW26*10^6*(4.187*10^10)/(4.8*10^7)*1.2/('Variables AME'!AV23*1000/100)</f>
        <v>3.8435395003347885</v>
      </c>
    </row>
    <row r="28" spans="2:49" x14ac:dyDescent="0.25">
      <c r="B28" s="11" t="s">
        <v>67</v>
      </c>
      <c r="C28" s="20">
        <f>C30*10^6/(C27*('Variables AME'!B23*1000/100))</f>
        <v>1.4164988678108645</v>
      </c>
      <c r="D28" s="20">
        <f>D30*10^6/(D27*('Variables AME'!C23*1000/100))</f>
        <v>1.416498867810865</v>
      </c>
      <c r="E28" s="20">
        <f>E30*10^6/(E27*('Variables AME'!D23*1000/100))</f>
        <v>1.4177358604229935</v>
      </c>
      <c r="F28" s="20">
        <f>F30*10^6/(F27*('Variables AME'!E23*1000/100))</f>
        <v>1.4112555581229198</v>
      </c>
      <c r="G28" s="20">
        <f>G30*10^6/(G27*('Variables AME'!F23*1000/100))</f>
        <v>1.532541498946975</v>
      </c>
      <c r="H28" s="20">
        <f>H30*10^6/(H27*('Variables AME'!G23*1000/100))</f>
        <v>1.3046900714303218</v>
      </c>
      <c r="I28" s="20">
        <f>I30*10^6/(I27*('Variables AME'!H23*1000/100))</f>
        <v>1.4050820437085154</v>
      </c>
      <c r="J28" s="20">
        <f>J30*10^6/(J27*('Variables AME'!I23*1000/100))</f>
        <v>1.5616903886345994</v>
      </c>
      <c r="K28" s="20">
        <f>K30*10^6/(K27*('Variables AME'!J23*1000/100))</f>
        <v>1.683695417881437</v>
      </c>
      <c r="L28" s="20">
        <f>L30*10^6/(L27*('Variables AME'!K23*1000/100))</f>
        <v>1.6399390618532612</v>
      </c>
      <c r="M28" s="20">
        <f>M30*10^6/(M27*('Variables AME'!L23*1000/100))</f>
        <v>1.553612613197104</v>
      </c>
      <c r="N28" s="20">
        <f>N30*10^6/(N27*('Variables AME'!M23*1000/100))</f>
        <v>1.3511043593278949</v>
      </c>
      <c r="O28" s="20">
        <f>O30*10^6/(O27*('Variables AME'!N23*1000/100))</f>
        <v>1.2371095369734484</v>
      </c>
      <c r="P28" s="20">
        <f>P30*10^6/(P27*('Variables AME'!O23*1000/100))</f>
        <v>1.318594837918323</v>
      </c>
      <c r="Q28" s="20">
        <f>Q30*10^6/(Q27*('Variables AME'!P23*1000/100))</f>
        <v>1.5023529375836719</v>
      </c>
      <c r="R28" s="20">
        <f>R30*10^6/(R27*('Variables AME'!Q23*1000/100))</f>
        <v>1.4664627604334215</v>
      </c>
      <c r="S28" s="20">
        <f>S30*10^6/(S27*('Variables AME'!R23*1000/100))</f>
        <v>1.4842787576248697</v>
      </c>
      <c r="T28" s="20">
        <f>T30*10^6/(T27*('Variables AME'!S23*1000/100))</f>
        <v>1.5047537697579347</v>
      </c>
      <c r="U28" s="20">
        <f>U30*10^6/(U27*('Variables AME'!T23*1000/100))</f>
        <v>1.5281310102053902</v>
      </c>
      <c r="V28" s="20">
        <f>V30*10^6/(V27*('Variables AME'!U23*1000/100))</f>
        <v>1.5562049767690764</v>
      </c>
      <c r="W28" s="20">
        <f>W30*10^6/(W27*('Variables AME'!V23*1000/100))</f>
        <v>1.5896235100200689</v>
      </c>
      <c r="X28" s="20">
        <f>X30*10^6/(X27*('Variables AME'!W23*1000/100))</f>
        <v>1.6286988572614545</v>
      </c>
      <c r="Y28" s="20">
        <f>Y30*10^6/(Y27*('Variables AME'!X23*1000/100))</f>
        <v>1.6194238590991183</v>
      </c>
      <c r="Z28" s="20">
        <f>Z30*10^6/(Z27*('Variables AME'!Y23*1000/100))</f>
        <v>1.6107236819372954</v>
      </c>
      <c r="AA28" s="20">
        <f>AA30*10^6/(AA27*('Variables AME'!Z23*1000/100))</f>
        <v>1.6019785630635166</v>
      </c>
      <c r="AB28" s="20">
        <f>AB30*10^6/(AB27*('Variables AME'!AA23*1000/100))</f>
        <v>1.5930663251704476</v>
      </c>
      <c r="AC28" s="20">
        <f>AC30*10^6/(AC27*('Variables AME'!AB23*1000/100))</f>
        <v>1.5839260853639041</v>
      </c>
      <c r="AD28" s="20">
        <f>AD30*10^6/(AD27*('Variables AME'!AC23*1000/100))</f>
        <v>1.5740394378394651</v>
      </c>
      <c r="AE28" s="20">
        <f>AE30*10^6/(AE27*('Variables AME'!AD23*1000/100))</f>
        <v>1.5642121120692276</v>
      </c>
      <c r="AF28" s="20">
        <f>AF30*10^6/(AF27*('Variables AME'!AE23*1000/100))</f>
        <v>1.5536653855732003</v>
      </c>
      <c r="AG28" s="20">
        <f>AG30*10^6/(AG27*('Variables AME'!AF23*1000/100))</f>
        <v>1.5425865677704389</v>
      </c>
      <c r="AH28" s="20">
        <f>AH30*10^6/(AH27*('Variables AME'!AG23*1000/100))</f>
        <v>1.531300703409233</v>
      </c>
      <c r="AI28" s="20">
        <f>AI30*10^6/(AI27*('Variables AME'!AH23*1000/100))</f>
        <v>1.518895804840666</v>
      </c>
      <c r="AJ28" s="20">
        <f>AJ30*10^6/(AJ27*('Variables AME'!AI23*1000/100))</f>
        <v>1.5059170879085559</v>
      </c>
      <c r="AK28" s="20">
        <f>AK30*10^6/(AK27*('Variables AME'!AJ23*1000/100))</f>
        <v>1.4921672116278042</v>
      </c>
      <c r="AL28" s="20">
        <f>AL30*10^6/(AL27*('Variables AME'!AK23*1000/100))</f>
        <v>1.4776347673684762</v>
      </c>
      <c r="AM28" s="20">
        <f>AM30*10^6/(AM27*('Variables AME'!AL23*1000/100))</f>
        <v>1.4621241813236725</v>
      </c>
      <c r="AN28" s="20">
        <f>AN30*10^6/(AN27*('Variables AME'!AM23*1000/100))</f>
        <v>1.4606152321251631</v>
      </c>
      <c r="AO28" s="20">
        <f>AO30*10^6/(AO27*('Variables AME'!AN23*1000/100))</f>
        <v>1.4591423572646023</v>
      </c>
      <c r="AP28" s="20">
        <f>AP30*10^6/(AP27*('Variables AME'!AO23*1000/100))</f>
        <v>1.4576509069374297</v>
      </c>
      <c r="AQ28" s="20">
        <f>AQ30*10^6/(AQ27*('Variables AME'!AP23*1000/100))</f>
        <v>1.456403678352111</v>
      </c>
      <c r="AR28" s="20">
        <f>AR30*10^6/(AR27*('Variables AME'!AQ23*1000/100))</f>
        <v>1.4555878579847608</v>
      </c>
      <c r="AS28" s="20">
        <f>AS30*10^6/(AS27*('Variables AME'!AR23*1000/100))</f>
        <v>1.4585061468994582</v>
      </c>
      <c r="AT28" s="20">
        <f>AT30*10^6/(AT27*('Variables AME'!AS23*1000/100))</f>
        <v>1.4616012058379146</v>
      </c>
      <c r="AU28" s="20">
        <f>AU30*10^6/(AU27*('Variables AME'!AT23*1000/100))</f>
        <v>1.4649092265968109</v>
      </c>
      <c r="AV28" s="20">
        <f>AV30*10^6/(AV27*('Variables AME'!AU23*1000/100))</f>
        <v>1.4684280058547285</v>
      </c>
      <c r="AW28" s="20">
        <f>AW30*10^6/(AW27*('Variables AME'!AV23*1000/100))</f>
        <v>1.4721162097056875</v>
      </c>
    </row>
    <row r="29" spans="2:49" x14ac:dyDescent="0.25">
      <c r="B29" s="6" t="s">
        <v>30</v>
      </c>
      <c r="C29" s="21">
        <f>'Variables AME'!B23/'Variables AME'!B10</f>
        <v>12378.518285615935</v>
      </c>
      <c r="D29" s="21">
        <f>'Variables AME'!C23/'Variables AME'!C10</f>
        <v>12378.518285615974</v>
      </c>
      <c r="E29" s="21">
        <f>'Variables AME'!D23/'Variables AME'!D10</f>
        <v>12378.518285054104</v>
      </c>
      <c r="F29" s="21">
        <f>'Variables AME'!E23/'Variables AME'!E10</f>
        <v>12780.332421130421</v>
      </c>
      <c r="G29" s="21">
        <f>'Variables AME'!F23/'Variables AME'!F10</f>
        <v>12533.836545789683</v>
      </c>
      <c r="H29" s="21">
        <f>'Variables AME'!G23/'Variables AME'!G10</f>
        <v>12513.893166340262</v>
      </c>
      <c r="I29" s="21">
        <f>'Variables AME'!H23/'Variables AME'!H10</f>
        <v>12493.157368743563</v>
      </c>
      <c r="J29" s="21">
        <f>'Variables AME'!I23/'Variables AME'!I10</f>
        <v>12387.308063261278</v>
      </c>
      <c r="K29" s="21">
        <f>'Variables AME'!J23/'Variables AME'!J10</f>
        <v>12334.92468385237</v>
      </c>
      <c r="L29" s="21">
        <f>'Variables AME'!K23/'Variables AME'!K10</f>
        <v>12321.167073041748</v>
      </c>
      <c r="M29" s="21">
        <f>'Variables AME'!L23/'Variables AME'!L10</f>
        <v>12338.375304803623</v>
      </c>
      <c r="N29" s="21">
        <f>'Variables AME'!M23/'Variables AME'!M10</f>
        <v>12358.893813892106</v>
      </c>
      <c r="O29" s="21">
        <f>'Variables AME'!N23/'Variables AME'!N10</f>
        <v>12392.043182907119</v>
      </c>
      <c r="P29" s="21">
        <f>'Variables AME'!O23/'Variables AME'!O10</f>
        <v>12258.503028926159</v>
      </c>
      <c r="Q29" s="21">
        <f>'Variables AME'!P23/'Variables AME'!P10</f>
        <v>12102.695271921137</v>
      </c>
      <c r="R29" s="21">
        <f>'Variables AME'!Q23/'Variables AME'!Q10</f>
        <v>11960.169275793492</v>
      </c>
      <c r="S29" s="21">
        <f>'Variables AME'!R23/'Variables AME'!R10</f>
        <v>12116.844000529947</v>
      </c>
      <c r="T29" s="21">
        <f>'Variables AME'!S23/'Variables AME'!S10</f>
        <v>12273.518726089587</v>
      </c>
      <c r="U29" s="21">
        <f>'Variables AME'!T23/'Variables AME'!T10</f>
        <v>12430.193447526377</v>
      </c>
      <c r="V29" s="21">
        <f>'Variables AME'!U23/'Variables AME'!U10</f>
        <v>12586.868169280928</v>
      </c>
      <c r="W29" s="21">
        <f>'Variables AME'!V23/'Variables AME'!V10</f>
        <v>12743.542893428968</v>
      </c>
      <c r="X29" s="21">
        <f>'Variables AME'!W23/'Variables AME'!W10</f>
        <v>12900.217615092997</v>
      </c>
      <c r="Y29" s="21">
        <f>'Variables AME'!X23/'Variables AME'!X10</f>
        <v>12899.194097571724</v>
      </c>
      <c r="Z29" s="21">
        <f>'Variables AME'!Y23/'Variables AME'!Y10</f>
        <v>12898.170576535391</v>
      </c>
      <c r="AA29" s="21">
        <f>'Variables AME'!Z23/'Variables AME'!Z10</f>
        <v>12897.147057582264</v>
      </c>
      <c r="AB29" s="21">
        <f>'Variables AME'!AA23/'Variables AME'!AA10</f>
        <v>12896.123538478369</v>
      </c>
      <c r="AC29" s="21">
        <f>'Variables AME'!AB23/'Variables AME'!AB10</f>
        <v>12895.100019681158</v>
      </c>
      <c r="AD29" s="21">
        <f>'Variables AME'!AC23/'Variables AME'!AC10</f>
        <v>12895.100020832224</v>
      </c>
      <c r="AE29" s="21">
        <f>'Variables AME'!AD23/'Variables AME'!AD10</f>
        <v>12972.680842903099</v>
      </c>
      <c r="AF29" s="21">
        <f>'Variables AME'!AE23/'Variables AME'!AE10</f>
        <v>13050.261660497355</v>
      </c>
      <c r="AG29" s="21">
        <f>'Variables AME'!AF23/'Variables AME'!AF10</f>
        <v>13127.842485172341</v>
      </c>
      <c r="AH29" s="21">
        <f>'Variables AME'!AG23/'Variables AME'!AG10</f>
        <v>13283.004129667668</v>
      </c>
      <c r="AI29" s="21">
        <f>'Variables AME'!AH23/'Variables AME'!AH10</f>
        <v>13359.780999648425</v>
      </c>
      <c r="AJ29" s="21">
        <f>'Variables AME'!AI23/'Variables AME'!AI10</f>
        <v>13436.557878251995</v>
      </c>
      <c r="AK29" s="21">
        <f>'Variables AME'!AJ23/'Variables AME'!AJ10</f>
        <v>13513.334753381809</v>
      </c>
      <c r="AL29" s="21">
        <f>'Variables AME'!AK23/'Variables AME'!AK10</f>
        <v>13590.111629776186</v>
      </c>
      <c r="AM29" s="21">
        <f>'Variables AME'!AL23/'Variables AME'!AL10</f>
        <v>13666.888503547065</v>
      </c>
      <c r="AN29" s="21">
        <f>'Variables AME'!AM23/'Variables AME'!AM10</f>
        <v>13757.430149747133</v>
      </c>
      <c r="AO29" s="21">
        <f>'Variables AME'!AN23/'Variables AME'!AN10</f>
        <v>13847.97179363006</v>
      </c>
      <c r="AP29" s="21">
        <f>'Variables AME'!AO23/'Variables AME'!AO10</f>
        <v>13938.513442366049</v>
      </c>
      <c r="AQ29" s="21">
        <f>'Variables AME'!AP23/'Variables AME'!AP10</f>
        <v>14029.055092601504</v>
      </c>
      <c r="AR29" s="21">
        <f>'Variables AME'!AQ23/'Variables AME'!AQ10</f>
        <v>14119.596736520551</v>
      </c>
      <c r="AS29" s="21">
        <f>'Variables AME'!AR23/'Variables AME'!AR10</f>
        <v>14217.708411459353</v>
      </c>
      <c r="AT29" s="21">
        <f>'Variables AME'!AS23/'Variables AME'!AS10</f>
        <v>14315.820083787148</v>
      </c>
      <c r="AU29" s="21">
        <f>'Variables AME'!AT23/'Variables AME'!AT10</f>
        <v>14413.931757312186</v>
      </c>
      <c r="AV29" s="21">
        <f>'Variables AME'!AU23/'Variables AME'!AU10</f>
        <v>14512.043434573179</v>
      </c>
      <c r="AW29" s="21">
        <f>'Variables AME'!AV23/'Variables AME'!AV10</f>
        <v>14610.155112135584</v>
      </c>
    </row>
    <row r="30" spans="2:49" x14ac:dyDescent="0.25">
      <c r="B30" t="s">
        <v>61</v>
      </c>
      <c r="C30" s="21">
        <f t="shared" ref="C30:AW30" si="7">C40-C14</f>
        <v>35125.663938052989</v>
      </c>
      <c r="D30" s="21">
        <f t="shared" si="7"/>
        <v>35689.617834296332</v>
      </c>
      <c r="E30" s="21">
        <f t="shared" si="7"/>
        <v>36294.293425096228</v>
      </c>
      <c r="F30" s="21">
        <f t="shared" si="7"/>
        <v>36294.958830943135</v>
      </c>
      <c r="G30" s="21">
        <f t="shared" si="7"/>
        <v>39502.749925366705</v>
      </c>
      <c r="H30" s="21">
        <f t="shared" si="7"/>
        <v>33881.140507099415</v>
      </c>
      <c r="I30" s="21">
        <f t="shared" si="7"/>
        <v>36689.378072798107</v>
      </c>
      <c r="J30" s="21">
        <f t="shared" si="7"/>
        <v>40906.897747949602</v>
      </c>
      <c r="K30" s="21">
        <f t="shared" si="7"/>
        <v>43860.79282789112</v>
      </c>
      <c r="L30" s="21">
        <f t="shared" si="7"/>
        <v>42363.177713185578</v>
      </c>
      <c r="M30" s="21">
        <f t="shared" si="7"/>
        <v>39805.53061456549</v>
      </c>
      <c r="N30" s="21">
        <f t="shared" si="7"/>
        <v>34231.793685248653</v>
      </c>
      <c r="O30" s="21">
        <f t="shared" si="7"/>
        <v>31073.112574147341</v>
      </c>
      <c r="P30" s="21">
        <f t="shared" si="7"/>
        <v>33090.460536585277</v>
      </c>
      <c r="Q30" s="21">
        <f t="shared" si="7"/>
        <v>37671.235139078628</v>
      </c>
      <c r="R30" s="21">
        <f t="shared" si="7"/>
        <v>36734.938387428905</v>
      </c>
      <c r="S30" s="21">
        <f t="shared" si="7"/>
        <v>36827.998760323215</v>
      </c>
      <c r="T30" s="21">
        <f t="shared" si="7"/>
        <v>36791.961986920505</v>
      </c>
      <c r="U30" s="21">
        <f t="shared" si="7"/>
        <v>36589.545868203233</v>
      </c>
      <c r="V30" s="21">
        <f t="shared" si="7"/>
        <v>36374.379896965147</v>
      </c>
      <c r="W30" s="21">
        <f t="shared" si="7"/>
        <v>36245.80968998091</v>
      </c>
      <c r="X30" s="21">
        <f t="shared" si="7"/>
        <v>36185.794331864301</v>
      </c>
      <c r="Y30" s="21">
        <f t="shared" si="7"/>
        <v>35175.974331655401</v>
      </c>
      <c r="Z30" s="21">
        <f t="shared" si="7"/>
        <v>34228.767409448912</v>
      </c>
      <c r="AA30" s="21">
        <f t="shared" si="7"/>
        <v>33306.98066654674</v>
      </c>
      <c r="AB30" s="21">
        <f t="shared" si="7"/>
        <v>32392.091410757675</v>
      </c>
      <c r="AC30" s="21">
        <f t="shared" si="7"/>
        <v>31475.133124776614</v>
      </c>
      <c r="AD30" s="21">
        <f t="shared" si="7"/>
        <v>30546.49992774268</v>
      </c>
      <c r="AE30" s="21">
        <f t="shared" si="7"/>
        <v>29573.075586462495</v>
      </c>
      <c r="AF30" s="21">
        <f t="shared" si="7"/>
        <v>28578.467915398192</v>
      </c>
      <c r="AG30" s="21">
        <f t="shared" si="7"/>
        <v>27582.172073749578</v>
      </c>
      <c r="AH30" s="21">
        <f t="shared" si="7"/>
        <v>26559.71208686307</v>
      </c>
      <c r="AI30" s="21">
        <f t="shared" si="7"/>
        <v>25564.249267643499</v>
      </c>
      <c r="AJ30" s="21">
        <f t="shared" si="7"/>
        <v>24594.883529341547</v>
      </c>
      <c r="AK30" s="21">
        <f t="shared" si="7"/>
        <v>23644.702922410925</v>
      </c>
      <c r="AL30" s="21">
        <f t="shared" si="7"/>
        <v>22713.309669845861</v>
      </c>
      <c r="AM30" s="21">
        <f t="shared" si="7"/>
        <v>21797.872967811352</v>
      </c>
      <c r="AN30" s="21">
        <f t="shared" si="7"/>
        <v>21103.138668435673</v>
      </c>
      <c r="AO30" s="21">
        <f t="shared" si="7"/>
        <v>20419.252377190074</v>
      </c>
      <c r="AP30" s="21">
        <f t="shared" si="7"/>
        <v>19748.685284361953</v>
      </c>
      <c r="AQ30" s="21">
        <f t="shared" si="7"/>
        <v>19096.310742086287</v>
      </c>
      <c r="AR30" s="21">
        <f t="shared" si="7"/>
        <v>18465.100956710798</v>
      </c>
      <c r="AS30" s="21">
        <f t="shared" si="7"/>
        <v>17893.014324511343</v>
      </c>
      <c r="AT30" s="21">
        <f t="shared" si="7"/>
        <v>17335.381449260633</v>
      </c>
      <c r="AU30" s="21">
        <f t="shared" si="7"/>
        <v>16793.367064271028</v>
      </c>
      <c r="AV30" s="21">
        <f t="shared" si="7"/>
        <v>16267.263311286843</v>
      </c>
      <c r="AW30" s="21">
        <f t="shared" si="7"/>
        <v>15756.988380898481</v>
      </c>
    </row>
    <row r="31" spans="2:49" x14ac:dyDescent="0.2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2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25">
      <c r="A33" t="s">
        <v>5</v>
      </c>
      <c r="B33" t="s">
        <v>56</v>
      </c>
      <c r="C33" s="21">
        <f>'Variables AME'!B4</f>
        <v>2298.5980133353301</v>
      </c>
      <c r="D33" s="21">
        <f>'Variables AME'!C4</f>
        <v>2335.5027479420201</v>
      </c>
      <c r="E33" s="21">
        <f>'Variables AME'!D4</f>
        <v>2373</v>
      </c>
      <c r="F33" s="21">
        <f>'Variables AME'!E4</f>
        <v>2446.6775899999998</v>
      </c>
      <c r="G33" s="21">
        <f>'Variables AME'!F4</f>
        <v>2424.2765530000001</v>
      </c>
      <c r="H33" s="21">
        <f>'Variables AME'!G4</f>
        <v>2660.3639440000002</v>
      </c>
      <c r="I33" s="21">
        <f>'Variables AME'!H4</f>
        <v>2598.8489709999999</v>
      </c>
      <c r="J33" s="21">
        <f>'Variables AME'!I4</f>
        <v>2542.822412</v>
      </c>
      <c r="K33" s="21">
        <f>'Variables AME'!J4</f>
        <v>2194.0678939999998</v>
      </c>
      <c r="L33" s="21">
        <f>'Variables AME'!K4</f>
        <v>2073.8249529999998</v>
      </c>
      <c r="M33" s="21">
        <f>'Variables AME'!L4</f>
        <v>2079.3430400000002</v>
      </c>
      <c r="N33" s="21">
        <f>'Variables AME'!M4</f>
        <v>1940.3869999999999</v>
      </c>
      <c r="O33" s="21">
        <f>'Variables AME'!N4</f>
        <v>2042.316</v>
      </c>
      <c r="P33" s="21">
        <f>'Variables AME'!O4</f>
        <v>2141.6280000000002</v>
      </c>
      <c r="Q33" s="21">
        <f>'Variables AME'!P4</f>
        <v>2203.7420000000002</v>
      </c>
      <c r="R33" s="21">
        <f>'Variables AME'!Q4</f>
        <v>2240.3020000000001</v>
      </c>
      <c r="S33" s="21">
        <f>'Variables AME'!R4</f>
        <v>1931.759538</v>
      </c>
      <c r="T33" s="21">
        <f>'Variables AME'!S4</f>
        <v>1714.5029239999999</v>
      </c>
      <c r="U33" s="21">
        <f>'Variables AME'!T4</f>
        <v>1750.63897</v>
      </c>
      <c r="V33" s="21">
        <f>'Variables AME'!U4</f>
        <v>1794.9693749999999</v>
      </c>
      <c r="W33" s="21">
        <f>'Variables AME'!V4</f>
        <v>1782.2817869999999</v>
      </c>
      <c r="X33" s="21">
        <f>'Variables AME'!W4</f>
        <v>1750.987963</v>
      </c>
      <c r="Y33" s="21">
        <f>'Variables AME'!X4</f>
        <v>1955.5867559999999</v>
      </c>
      <c r="Z33" s="21">
        <f>'Variables AME'!Y4</f>
        <v>2037.086667</v>
      </c>
      <c r="AA33" s="21">
        <f>'Variables AME'!Z4</f>
        <v>2092.9165400000002</v>
      </c>
      <c r="AB33" s="21">
        <f>'Variables AME'!AA4</f>
        <v>2126.6828890000002</v>
      </c>
      <c r="AC33" s="21">
        <f>'Variables AME'!AB4</f>
        <v>2145.548522</v>
      </c>
      <c r="AD33" s="21">
        <f>'Variables AME'!AC4</f>
        <v>2160.2745100000002</v>
      </c>
      <c r="AE33" s="21">
        <f>'Variables AME'!AD4</f>
        <v>2067.1491810000002</v>
      </c>
      <c r="AF33" s="21">
        <f>'Variables AME'!AE4</f>
        <v>2030.7298029999999</v>
      </c>
      <c r="AG33" s="21">
        <f>'Variables AME'!AF4</f>
        <v>2014.989836</v>
      </c>
      <c r="AH33" s="21">
        <f>'Variables AME'!AG4</f>
        <v>1914.66832</v>
      </c>
      <c r="AI33" s="21">
        <f>'Variables AME'!AH4</f>
        <v>1964.8208440000001</v>
      </c>
      <c r="AJ33" s="21">
        <f>'Variables AME'!AI4</f>
        <v>1989.4025429999999</v>
      </c>
      <c r="AK33" s="21">
        <f>'Variables AME'!AJ4</f>
        <v>2001.282684</v>
      </c>
      <c r="AL33" s="21">
        <f>'Variables AME'!AK4</f>
        <v>2008.3491469999999</v>
      </c>
      <c r="AM33" s="21">
        <f>'Variables AME'!AL4</f>
        <v>2011.307078</v>
      </c>
      <c r="AN33" s="21">
        <f>'Variables AME'!AM4</f>
        <v>1998.550041</v>
      </c>
      <c r="AO33" s="21">
        <f>'Variables AME'!AN4</f>
        <v>1995.2144949999999</v>
      </c>
      <c r="AP33" s="21">
        <f>'Variables AME'!AO4</f>
        <v>1998.365008</v>
      </c>
      <c r="AQ33" s="21">
        <f>'Variables AME'!AP4</f>
        <v>2003.3299850000001</v>
      </c>
      <c r="AR33" s="21">
        <f>'Variables AME'!AQ4</f>
        <v>2009.2910850000001</v>
      </c>
      <c r="AS33" s="21">
        <f>'Variables AME'!AR4</f>
        <v>2005.8968629999999</v>
      </c>
      <c r="AT33" s="21">
        <f>'Variables AME'!AS4</f>
        <v>2008.264846</v>
      </c>
      <c r="AU33" s="21">
        <f>'Variables AME'!AT4</f>
        <v>2012.760716</v>
      </c>
      <c r="AV33" s="21">
        <f>'Variables AME'!AU4</f>
        <v>2018.4312279999999</v>
      </c>
      <c r="AW33" s="21">
        <f>'Variables AME'!AV4</f>
        <v>2026.0001480000001</v>
      </c>
    </row>
    <row r="34" spans="1:49" x14ac:dyDescent="0.25">
      <c r="B34" t="s">
        <v>57</v>
      </c>
      <c r="C34" s="21">
        <f>'Variables AME'!B11</f>
        <v>30998.430217312201</v>
      </c>
      <c r="D34" s="21">
        <f>'Variables AME'!C11</f>
        <v>31496.120041177499</v>
      </c>
      <c r="E34" s="21">
        <f>'Variables AME'!D11</f>
        <v>32001.800439999999</v>
      </c>
      <c r="F34" s="21">
        <f>'Variables AME'!E11</f>
        <v>32688.379000000001</v>
      </c>
      <c r="G34" s="21">
        <f>'Variables AME'!F11</f>
        <v>33314.794710000002</v>
      </c>
      <c r="H34" s="21">
        <f>'Variables AME'!G11</f>
        <v>34142.844949999999</v>
      </c>
      <c r="I34" s="21">
        <f>'Variables AME'!H11</f>
        <v>34863.837440000003</v>
      </c>
      <c r="J34" s="21">
        <f>'Variables AME'!I11</f>
        <v>35489.148800000003</v>
      </c>
      <c r="K34" s="21">
        <f>'Variables AME'!J11</f>
        <v>35731.31351</v>
      </c>
      <c r="L34" s="21">
        <f>'Variables AME'!K11</f>
        <v>35839.916219999999</v>
      </c>
      <c r="M34" s="21">
        <f>'Variables AME'!L11</f>
        <v>35948.063869999998</v>
      </c>
      <c r="N34" s="21">
        <f>'Variables AME'!M11</f>
        <v>35911.307350000003</v>
      </c>
      <c r="O34" s="21">
        <f>'Variables AME'!N11</f>
        <v>35978.501450000003</v>
      </c>
      <c r="P34" s="21">
        <f>'Variables AME'!O11</f>
        <v>36321.204380000003</v>
      </c>
      <c r="Q34" s="21">
        <f>'Variables AME'!P11</f>
        <v>36708.886160000002</v>
      </c>
      <c r="R34" s="21">
        <f>'Variables AME'!Q11</f>
        <v>37113.743849999999</v>
      </c>
      <c r="S34" s="21">
        <f>'Variables AME'!R11</f>
        <v>37189.816200000001</v>
      </c>
      <c r="T34" s="21">
        <f>'Variables AME'!S11</f>
        <v>37044.828320000001</v>
      </c>
      <c r="U34" s="21">
        <f>'Variables AME'!T11</f>
        <v>36737.421269999999</v>
      </c>
      <c r="V34" s="21">
        <f>'Variables AME'!U11</f>
        <v>36371.365859999998</v>
      </c>
      <c r="W34" s="21">
        <f>'Variables AME'!V11</f>
        <v>36014.15554</v>
      </c>
      <c r="X34" s="21">
        <f>'Variables AME'!W11</f>
        <v>35646.663769999999</v>
      </c>
      <c r="Y34" s="21">
        <f>'Variables AME'!X11</f>
        <v>35505.387949999997</v>
      </c>
      <c r="Z34" s="21">
        <f>'Variables AME'!Y11</f>
        <v>35453.922380000004</v>
      </c>
      <c r="AA34" s="21">
        <f>'Variables AME'!Z11</f>
        <v>35461.314079999996</v>
      </c>
      <c r="AB34" s="21">
        <f>'Variables AME'!AA11</f>
        <v>35502.03731</v>
      </c>
      <c r="AC34" s="21">
        <f>'Variables AME'!AB11</f>
        <v>35559.2307</v>
      </c>
      <c r="AD34" s="21">
        <f>'Variables AME'!AC11</f>
        <v>35627.785759999999</v>
      </c>
      <c r="AE34" s="21">
        <f>'Variables AME'!AD11</f>
        <v>35599.182829999998</v>
      </c>
      <c r="AF34" s="21">
        <f>'Variables AME'!AE11</f>
        <v>35535.843059999999</v>
      </c>
      <c r="AG34" s="21">
        <f>'Variables AME'!AF11</f>
        <v>35460.48919</v>
      </c>
      <c r="AH34" s="21">
        <f>'Variables AME'!AG11</f>
        <v>35289.246379999997</v>
      </c>
      <c r="AI34" s="21">
        <f>'Variables AME'!AH11</f>
        <v>35178.229200000002</v>
      </c>
      <c r="AJ34" s="21">
        <f>'Variables AME'!AI11</f>
        <v>35098.324139999997</v>
      </c>
      <c r="AK34" s="21">
        <f>'Variables AME'!AJ11</f>
        <v>35034.999519999998</v>
      </c>
      <c r="AL34" s="21">
        <f>'Variables AME'!AK11</f>
        <v>34982.466350000002</v>
      </c>
      <c r="AM34" s="21">
        <f>'Variables AME'!AL11</f>
        <v>34935.981290000003</v>
      </c>
      <c r="AN34" s="21">
        <f>'Variables AME'!AM11</f>
        <v>34867.313499999997</v>
      </c>
      <c r="AO34" s="21">
        <f>'Variables AME'!AN11</f>
        <v>34787.092669999998</v>
      </c>
      <c r="AP34" s="21">
        <f>'Variables AME'!AO11</f>
        <v>34702.398229999999</v>
      </c>
      <c r="AQ34" s="21">
        <f>'Variables AME'!AP11</f>
        <v>34615.222300000001</v>
      </c>
      <c r="AR34" s="21">
        <f>'Variables AME'!AQ11</f>
        <v>34526.62113</v>
      </c>
      <c r="AS34" s="21">
        <f>'Variables AME'!AR11</f>
        <v>34427.236210000003</v>
      </c>
      <c r="AT34" s="21">
        <f>'Variables AME'!AS11</f>
        <v>34323.400679999999</v>
      </c>
      <c r="AU34" s="21">
        <f>'Variables AME'!AT11</f>
        <v>34217.432959999998</v>
      </c>
      <c r="AV34" s="21">
        <f>'Variables AME'!AU11</f>
        <v>34110.557789999999</v>
      </c>
      <c r="AW34" s="21">
        <f>'Variables AME'!AV11</f>
        <v>34004.648079999999</v>
      </c>
    </row>
    <row r="35" spans="1:49" x14ac:dyDescent="0.25">
      <c r="B35" t="s">
        <v>58</v>
      </c>
      <c r="C35" s="21">
        <f>'Variables AME'!B7/'Variables AME'!B8*'Variables AME'!$S8</f>
        <v>26.353316429420467</v>
      </c>
      <c r="D35" s="21">
        <f>'Variables AME'!C7/'Variables AME'!C8*'Variables AME'!$S8</f>
        <v>26.353316429420509</v>
      </c>
      <c r="E35" s="21">
        <f>'Variables AME'!D7/'Variables AME'!D8*'Variables AME'!$S8</f>
        <v>26.508098044472874</v>
      </c>
      <c r="F35" s="21">
        <f>'Variables AME'!E7/'Variables AME'!E8*'Variables AME'!$S8</f>
        <v>26.918143554941185</v>
      </c>
      <c r="G35" s="21">
        <f>'Variables AME'!F7/'Variables AME'!F8*'Variables AME'!$S8</f>
        <v>26.643056190706719</v>
      </c>
      <c r="H35" s="21">
        <f>'Variables AME'!G7/'Variables AME'!G8*'Variables AME'!$S8</f>
        <v>27.17536297129341</v>
      </c>
      <c r="I35" s="21">
        <f>'Variables AME'!H7/'Variables AME'!H8*'Variables AME'!$S8</f>
        <v>27.104969627295471</v>
      </c>
      <c r="J35" s="21">
        <f>'Variables AME'!I7/'Variables AME'!I8*'Variables AME'!$S8</f>
        <v>27.004142921762856</v>
      </c>
      <c r="K35" s="21">
        <f>'Variables AME'!J7/'Variables AME'!J8*'Variables AME'!$S8</f>
        <v>27.034352627039947</v>
      </c>
      <c r="L35" s="21">
        <f>'Variables AME'!K7/'Variables AME'!K8*'Variables AME'!$S8</f>
        <v>27.257676170000313</v>
      </c>
      <c r="M35" s="21">
        <f>'Variables AME'!L7/'Variables AME'!L8*'Variables AME'!$S8</f>
        <v>27.669032770192132</v>
      </c>
      <c r="N35" s="21">
        <f>'Variables AME'!M7/'Variables AME'!M8*'Variables AME'!$S8</f>
        <v>28.089491143437471</v>
      </c>
      <c r="O35" s="21">
        <f>'Variables AME'!N7/'Variables AME'!N8*'Variables AME'!$S8</f>
        <v>28.493550842972592</v>
      </c>
      <c r="P35" s="21">
        <f>'Variables AME'!O7/'Variables AME'!O8*'Variables AME'!$S8</f>
        <v>28.956460928347067</v>
      </c>
      <c r="Q35" s="21">
        <f>'Variables AME'!P7/'Variables AME'!P8*'Variables AME'!$S8</f>
        <v>28.718226358664321</v>
      </c>
      <c r="R35" s="21">
        <f>'Variables AME'!Q7/'Variables AME'!Q8*'Variables AME'!$S8</f>
        <v>28.759635183236394</v>
      </c>
      <c r="S35" s="21">
        <f>'Variables AME'!R7/'Variables AME'!R8*'Variables AME'!$S8</f>
        <v>28.500715570840828</v>
      </c>
      <c r="T35" s="21">
        <f>'Variables AME'!S7/'Variables AME'!S8*'Variables AME'!$S8</f>
        <v>28.55373063</v>
      </c>
      <c r="U35" s="21">
        <f>'Variables AME'!T7/'Variables AME'!T8*'Variables AME'!$S8</f>
        <v>28.197565229711202</v>
      </c>
      <c r="V35" s="21">
        <f>'Variables AME'!U7/'Variables AME'!U8*'Variables AME'!$S8</f>
        <v>28.219384723555457</v>
      </c>
      <c r="W35" s="21">
        <f>'Variables AME'!V7/'Variables AME'!V8*'Variables AME'!$S8</f>
        <v>28.444827385222737</v>
      </c>
      <c r="X35" s="21">
        <f>'Variables AME'!W7/'Variables AME'!W8*'Variables AME'!$S8</f>
        <v>28.690563555627399</v>
      </c>
      <c r="Y35" s="21">
        <f>'Variables AME'!X7/'Variables AME'!X8*'Variables AME'!$S8</f>
        <v>28.974545561488267</v>
      </c>
      <c r="Z35" s="21">
        <f>'Variables AME'!Y7/'Variables AME'!Y8*'Variables AME'!$S8</f>
        <v>29.271151847461425</v>
      </c>
      <c r="AA35" s="21">
        <f>'Variables AME'!Z7/'Variables AME'!Z8*'Variables AME'!$S8</f>
        <v>29.563864621591939</v>
      </c>
      <c r="AB35" s="21">
        <f>'Variables AME'!AA7/'Variables AME'!AA8*'Variables AME'!$S8</f>
        <v>29.844904739202004</v>
      </c>
      <c r="AC35" s="21">
        <f>'Variables AME'!AB7/'Variables AME'!AB8*'Variables AME'!$S8</f>
        <v>30.108160393159576</v>
      </c>
      <c r="AD35" s="21">
        <f>'Variables AME'!AC7/'Variables AME'!AC8*'Variables AME'!$S8</f>
        <v>30.347705130988203</v>
      </c>
      <c r="AE35" s="21">
        <f>'Variables AME'!AD7/'Variables AME'!AD8*'Variables AME'!$S8</f>
        <v>30.568905560684616</v>
      </c>
      <c r="AF35" s="21">
        <f>'Variables AME'!AE7/'Variables AME'!AE8*'Variables AME'!$S8</f>
        <v>30.758887404357889</v>
      </c>
      <c r="AG35" s="21">
        <f>'Variables AME'!AF7/'Variables AME'!AF8*'Variables AME'!$S8</f>
        <v>30.919624119718087</v>
      </c>
      <c r="AH35" s="21">
        <f>'Variables AME'!AG7/'Variables AME'!AG8*'Variables AME'!$S8</f>
        <v>31.061662509426483</v>
      </c>
      <c r="AI35" s="21">
        <f>'Variables AME'!AH7/'Variables AME'!AH8*'Variables AME'!$S8</f>
        <v>31.169061502322997</v>
      </c>
      <c r="AJ35" s="21">
        <f>'Variables AME'!AI7/'Variables AME'!AI8*'Variables AME'!$S8</f>
        <v>31.25609266724743</v>
      </c>
      <c r="AK35" s="21">
        <f>'Variables AME'!AJ7/'Variables AME'!AJ8*'Variables AME'!$S8</f>
        <v>31.325827930824516</v>
      </c>
      <c r="AL35" s="21">
        <f>'Variables AME'!AK7/'Variables AME'!AK8*'Variables AME'!$S8</f>
        <v>31.379371216534068</v>
      </c>
      <c r="AM35" s="21">
        <f>'Variables AME'!AL7/'Variables AME'!AL8*'Variables AME'!$S8</f>
        <v>31.418547403152431</v>
      </c>
      <c r="AN35" s="21">
        <f>'Variables AME'!AM7/'Variables AME'!AM8*'Variables AME'!$S8</f>
        <v>31.423076723937537</v>
      </c>
      <c r="AO35" s="21">
        <f>'Variables AME'!AN7/'Variables AME'!AN8*'Variables AME'!$S8</f>
        <v>31.415881874451035</v>
      </c>
      <c r="AP35" s="21">
        <f>'Variables AME'!AO7/'Variables AME'!AO8*'Variables AME'!$S8</f>
        <v>31.398525598964937</v>
      </c>
      <c r="AQ35" s="21">
        <f>'Variables AME'!AP7/'Variables AME'!AP8*'Variables AME'!$S8</f>
        <v>31.372037703811195</v>
      </c>
      <c r="AR35" s="21">
        <f>'Variables AME'!AQ7/'Variables AME'!AQ8*'Variables AME'!$S8</f>
        <v>31.337968692512366</v>
      </c>
      <c r="AS35" s="21">
        <f>'Variables AME'!AR7/'Variables AME'!AR8*'Variables AME'!$S8</f>
        <v>31.296301706291274</v>
      </c>
      <c r="AT35" s="21">
        <f>'Variables AME'!AS7/'Variables AME'!AS8*'Variables AME'!$S8</f>
        <v>31.247904960140705</v>
      </c>
      <c r="AU35" s="21">
        <f>'Variables AME'!AT7/'Variables AME'!AT8*'Variables AME'!$S8</f>
        <v>31.194351413091134</v>
      </c>
      <c r="AV35" s="21">
        <f>'Variables AME'!AU7/'Variables AME'!AU8*'Variables AME'!$S8</f>
        <v>31.136182401120195</v>
      </c>
      <c r="AW35" s="21">
        <f>'Variables AME'!AV7/'Variables AME'!AV8*'Variables AME'!$S8</f>
        <v>31.070864829952118</v>
      </c>
    </row>
    <row r="36" spans="1:49" x14ac:dyDescent="0.2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25">
      <c r="A37" s="13"/>
      <c r="B37" t="s">
        <v>149</v>
      </c>
      <c r="C37" s="21">
        <f>'Variables AME'!B28/'Variables AME'!B8*'Variables AME'!$S8</f>
        <v>60575.680789463309</v>
      </c>
      <c r="D37" s="21">
        <f>'Variables AME'!C28/'Variables AME'!C8*'Variables AME'!$S8</f>
        <v>61548.242938297197</v>
      </c>
      <c r="E37" s="21">
        <f>'Variables AME'!D28/'Variables AME'!D8*'Variables AME'!$S8</f>
        <v>62903.716661448889</v>
      </c>
      <c r="F37" s="21">
        <f>'Variables AME'!E28/'Variables AME'!E8*'Variables AME'!$S8</f>
        <v>65860.018598070485</v>
      </c>
      <c r="G37" s="21">
        <f>'Variables AME'!F28/'Variables AME'!F8*'Variables AME'!$S8</f>
        <v>64590.136419578674</v>
      </c>
      <c r="H37" s="21">
        <f>'Variables AME'!G28/'Variables AME'!G8*'Variables AME'!$S8</f>
        <v>72296.355815630755</v>
      </c>
      <c r="I37" s="21">
        <f>'Variables AME'!H28/'Variables AME'!H8*'Variables AME'!$S8</f>
        <v>70441.722418845689</v>
      </c>
      <c r="J37" s="21">
        <f>'Variables AME'!I28/'Variables AME'!I8*'Variables AME'!$S8</f>
        <v>68666.739814673419</v>
      </c>
      <c r="K37" s="21">
        <f>'Variables AME'!J28/'Variables AME'!J8*'Variables AME'!$S8</f>
        <v>59315.205136626755</v>
      </c>
      <c r="L37" s="21">
        <f>'Variables AME'!K28/'Variables AME'!K8*'Variables AME'!$S8</f>
        <v>56527.649004009218</v>
      </c>
      <c r="M37" s="21">
        <f>'Variables AME'!L28/'Variables AME'!L8*'Variables AME'!$S8</f>
        <v>57533.410714995385</v>
      </c>
      <c r="N37" s="21">
        <f>'Variables AME'!M28/'Variables AME'!M8*'Variables AME'!$S8</f>
        <v>54504.483460959484</v>
      </c>
      <c r="O37" s="21">
        <f>'Variables AME'!N28/'Variables AME'!N8*'Variables AME'!$S8</f>
        <v>58192.834780621961</v>
      </c>
      <c r="P37" s="21">
        <f>'Variables AME'!O28/'Variables AME'!O8*'Variables AME'!$S8</f>
        <v>62013.96751027937</v>
      </c>
      <c r="Q37" s="21">
        <f>'Variables AME'!P28/'Variables AME'!P8*'Variables AME'!$S8</f>
        <v>63287.561591759288</v>
      </c>
      <c r="R37" s="21">
        <f>'Variables AME'!Q28/'Variables AME'!Q8*'Variables AME'!$S8</f>
        <v>64430.268221257655</v>
      </c>
      <c r="S37" s="21">
        <f>'Variables AME'!R28/'Variables AME'!R8*'Variables AME'!$S8</f>
        <v>55056.529127026377</v>
      </c>
      <c r="T37" s="21">
        <f>'Variables AME'!S28/'Variables AME'!S8*'Variables AME'!$S8</f>
        <v>48955.454660000003</v>
      </c>
      <c r="U37" s="21">
        <f>'Variables AME'!T28/'Variables AME'!T8*'Variables AME'!$S8</f>
        <v>49363.756539023896</v>
      </c>
      <c r="V37" s="21">
        <f>'Variables AME'!U28/'Variables AME'!U8*'Variables AME'!$S8</f>
        <v>50652.931364107426</v>
      </c>
      <c r="W37" s="21">
        <f>'Variables AME'!V28/'Variables AME'!V8*'Variables AME'!$S8</f>
        <v>50696.697793030682</v>
      </c>
      <c r="X37" s="21">
        <f>'Variables AME'!W28/'Variables AME'!W8*'Variables AME'!$S8</f>
        <v>50236.831428003745</v>
      </c>
      <c r="Y37" s="21">
        <f>'Variables AME'!X28/'Variables AME'!X8*'Variables AME'!$S8</f>
        <v>56662.237572458253</v>
      </c>
      <c r="Z37" s="21">
        <f>'Variables AME'!Y28/'Variables AME'!Y8*'Variables AME'!$S8</f>
        <v>59627.873151435218</v>
      </c>
      <c r="AA37" s="21">
        <f>'Variables AME'!Z28/'Variables AME'!Z8*'Variables AME'!$S8</f>
        <v>61874.70125699151</v>
      </c>
      <c r="AB37" s="21">
        <f>'Variables AME'!AA28/'Variables AME'!AA8*'Variables AME'!$S8</f>
        <v>63470.648234715998</v>
      </c>
      <c r="AC37" s="21">
        <f>'Variables AME'!AB28/'Variables AME'!AB8*'Variables AME'!$S8</f>
        <v>64598.519018631108</v>
      </c>
      <c r="AD37" s="21">
        <f>'Variables AME'!AC28/'Variables AME'!AC8*'Variables AME'!$S8</f>
        <v>65559.373845168899</v>
      </c>
      <c r="AE37" s="21">
        <f>'Variables AME'!AD28/'Variables AME'!AD8*'Variables AME'!$S8</f>
        <v>63190.488080575225</v>
      </c>
      <c r="AF37" s="21">
        <f>'Variables AME'!AE28/'Variables AME'!AE8*'Variables AME'!$S8</f>
        <v>62462.989370925468</v>
      </c>
      <c r="AG37" s="21">
        <f>'Variables AME'!AF28/'Variables AME'!AF8*'Variables AME'!$S8</f>
        <v>62302.728335903405</v>
      </c>
      <c r="AH37" s="21">
        <f>'Variables AME'!AG28/'Variables AME'!AG8*'Variables AME'!$S8</f>
        <v>59472.781186393309</v>
      </c>
      <c r="AI37" s="21">
        <f>'Variables AME'!AH28/'Variables AME'!AH8*'Variables AME'!$S8</f>
        <v>61241.621719231058</v>
      </c>
      <c r="AJ37" s="21">
        <f>'Variables AME'!AI28/'Variables AME'!AI8*'Variables AME'!$S8</f>
        <v>62180.950257245284</v>
      </c>
      <c r="AK37" s="21">
        <f>'Variables AME'!AJ28/'Variables AME'!AJ8*'Variables AME'!$S8</f>
        <v>62691.837004070316</v>
      </c>
      <c r="AL37" s="21">
        <f>'Variables AME'!AK28/'Variables AME'!AK8*'Variables AME'!$S8</f>
        <v>63020.733425289138</v>
      </c>
      <c r="AM37" s="21">
        <f>'Variables AME'!AL28/'Variables AME'!AL8*'Variables AME'!$S8</f>
        <v>63192.346768571813</v>
      </c>
      <c r="AN37" s="21">
        <f>'Variables AME'!AM28/'Variables AME'!AM8*'Variables AME'!$S8</f>
        <v>62800.591261666137</v>
      </c>
      <c r="AO37" s="21">
        <f>'Variables AME'!AN28/'Variables AME'!AN8*'Variables AME'!$S8</f>
        <v>62681.422896654134</v>
      </c>
      <c r="AP37" s="21">
        <f>'Variables AME'!AO28/'Variables AME'!AO8*'Variables AME'!$S8</f>
        <v>62745.714875928679</v>
      </c>
      <c r="AQ37" s="21">
        <f>'Variables AME'!AP28/'Variables AME'!AP8*'Variables AME'!$S8</f>
        <v>62848.543812829332</v>
      </c>
      <c r="AR37" s="21">
        <f>'Variables AME'!AQ28/'Variables AME'!AQ8*'Variables AME'!$S8</f>
        <v>62967.101112597869</v>
      </c>
      <c r="AS37" s="21">
        <f>'Variables AME'!AR28/'Variables AME'!AR8*'Variables AME'!$S8</f>
        <v>62777.153426263299</v>
      </c>
      <c r="AT37" s="21">
        <f>'Variables AME'!AS28/'Variables AME'!AS8*'Variables AME'!$S8</f>
        <v>62754.06906767522</v>
      </c>
      <c r="AU37" s="21">
        <f>'Variables AME'!AT28/'Variables AME'!AT8*'Variables AME'!$S8</f>
        <v>62786.765068474255</v>
      </c>
      <c r="AV37" s="21">
        <f>'Variables AME'!AU28/'Variables AME'!AU8*'Variables AME'!$S8</f>
        <v>62846.2428889933</v>
      </c>
      <c r="AW37" s="21">
        <f>'Variables AME'!AV28/'Variables AME'!AV8*'Variables AME'!$S8</f>
        <v>62949.576750485918</v>
      </c>
    </row>
    <row r="38" spans="1:49" x14ac:dyDescent="0.25">
      <c r="A38" s="13"/>
      <c r="B38" s="24" t="s">
        <v>68</v>
      </c>
      <c r="C38" s="21">
        <f>'Variables AME'!B26/'Variables AME'!B8*'Variables AME'!$S8</f>
        <v>0</v>
      </c>
      <c r="D38" s="21">
        <f>'Variables AME'!C26/'Variables AME'!C8*'Variables AME'!$S8</f>
        <v>0</v>
      </c>
      <c r="E38" s="21">
        <f>'Variables AME'!D26/'Variables AME'!D8*'Variables AME'!$S8</f>
        <v>0</v>
      </c>
      <c r="F38" s="21">
        <f>'Variables AME'!E26/'Variables AME'!E8*'Variables AME'!$S8</f>
        <v>0</v>
      </c>
      <c r="G38" s="21">
        <f>'Variables AME'!F26/'Variables AME'!F8*'Variables AME'!$S8</f>
        <v>-169.93453877209643</v>
      </c>
      <c r="H38" s="21">
        <f>'Variables AME'!G26/'Variables AME'!G8*'Variables AME'!$S8</f>
        <v>-160.9927637944534</v>
      </c>
      <c r="I38" s="21">
        <f>'Variables AME'!H26/'Variables AME'!H8*'Variables AME'!$S8</f>
        <v>-141.1035668731765</v>
      </c>
      <c r="J38" s="21">
        <f>'Variables AME'!I26/'Variables AME'!I8*'Variables AME'!$S8</f>
        <v>-69.866001532186999</v>
      </c>
      <c r="K38" s="21">
        <f>'Variables AME'!J26/'Variables AME'!J8*'Variables AME'!$S8</f>
        <v>33.797700086011439</v>
      </c>
      <c r="L38" s="21">
        <f>'Variables AME'!K26/'Variables AME'!K8*'Variables AME'!$S8</f>
        <v>277.51593137677924</v>
      </c>
      <c r="M38" s="21">
        <f>'Variables AME'!L26/'Variables AME'!L8*'Variables AME'!$S8</f>
        <v>321.99257160187221</v>
      </c>
      <c r="N38" s="21">
        <f>'Variables AME'!M26/'Variables AME'!M8*'Variables AME'!$S8</f>
        <v>-1279.9427347002236</v>
      </c>
      <c r="O38" s="21">
        <f>'Variables AME'!N26/'Variables AME'!N8*'Variables AME'!$S8</f>
        <v>-1206.8618213693869</v>
      </c>
      <c r="P38" s="21">
        <f>'Variables AME'!O26/'Variables AME'!O8*'Variables AME'!$S8</f>
        <v>-1886.2937605665563</v>
      </c>
      <c r="Q38" s="21">
        <f>'Variables AME'!P26/'Variables AME'!P8*'Variables AME'!$S8</f>
        <v>-2509.0850914692592</v>
      </c>
      <c r="R38" s="21">
        <f>'Variables AME'!Q26/'Variables AME'!Q8*'Variables AME'!$S8</f>
        <v>-2030.8288392312945</v>
      </c>
      <c r="S38" s="21">
        <f>'Variables AME'!R26/'Variables AME'!R8*'Variables AME'!$S8</f>
        <v>-3633.6009487653914</v>
      </c>
      <c r="T38" s="21">
        <f>'Variables AME'!S26/'Variables AME'!S8*'Variables AME'!$S8</f>
        <v>-1242.324339</v>
      </c>
      <c r="U38" s="21">
        <f>'Variables AME'!T26/'Variables AME'!T8*'Variables AME'!$S8</f>
        <v>-1564.8374511552427</v>
      </c>
      <c r="V38" s="21">
        <f>'Variables AME'!U26/'Variables AME'!U8*'Variables AME'!$S8</f>
        <v>-1271.6097008173201</v>
      </c>
      <c r="W38" s="21">
        <f>'Variables AME'!V26/'Variables AME'!V8*'Variables AME'!$S8</f>
        <v>-1026.4020727321029</v>
      </c>
      <c r="X38" s="21">
        <f>'Variables AME'!W26/'Variables AME'!W8*'Variables AME'!$S8</f>
        <v>-767.57353541246107</v>
      </c>
      <c r="Y38" s="21">
        <f>'Variables AME'!X26/'Variables AME'!X8*'Variables AME'!$S8</f>
        <v>-590.38236806730436</v>
      </c>
      <c r="Z38" s="21">
        <f>'Variables AME'!Y26/'Variables AME'!Y8*'Variables AME'!$S8</f>
        <v>-340.89790031091724</v>
      </c>
      <c r="AA38" s="21">
        <f>'Variables AME'!Z26/'Variables AME'!Z8*'Variables AME'!$S8</f>
        <v>-76.312607818403848</v>
      </c>
      <c r="AB38" s="21">
        <f>'Variables AME'!AA26/'Variables AME'!AA8*'Variables AME'!$S8</f>
        <v>187.31810319307982</v>
      </c>
      <c r="AC38" s="21">
        <f>'Variables AME'!AB26/'Variables AME'!AB8*'Variables AME'!$S8</f>
        <v>438.2089603946992</v>
      </c>
      <c r="AD38" s="21">
        <f>'Variables AME'!AC26/'Variables AME'!AC8*'Variables AME'!$S8</f>
        <v>671.53940378122047</v>
      </c>
      <c r="AE38" s="21">
        <f>'Variables AME'!AD26/'Variables AME'!AD8*'Variables AME'!$S8</f>
        <v>842.51068272170539</v>
      </c>
      <c r="AF38" s="21">
        <f>'Variables AME'!AE26/'Variables AME'!AE8*'Variables AME'!$S8</f>
        <v>1002.9053466124948</v>
      </c>
      <c r="AG38" s="21">
        <f>'Variables AME'!AF26/'Variables AME'!AF8*'Variables AME'!$S8</f>
        <v>1150.0310431452624</v>
      </c>
      <c r="AH38" s="21">
        <f>'Variables AME'!AG26/'Variables AME'!AG8*'Variables AME'!$S8</f>
        <v>1222.2579060733685</v>
      </c>
      <c r="AI38" s="21">
        <f>'Variables AME'!AH26/'Variables AME'!AH8*'Variables AME'!$S8</f>
        <v>1369.437664082056</v>
      </c>
      <c r="AJ38" s="21">
        <f>'Variables AME'!AI26/'Variables AME'!AI8*'Variables AME'!$S8</f>
        <v>1488.5312504469123</v>
      </c>
      <c r="AK38" s="21">
        <f>'Variables AME'!AJ26/'Variables AME'!AJ8*'Variables AME'!$S8</f>
        <v>1585.164284235216</v>
      </c>
      <c r="AL38" s="21">
        <f>'Variables AME'!AK26/'Variables AME'!AK8*'Variables AME'!$S8</f>
        <v>1666.1780563492534</v>
      </c>
      <c r="AM38" s="21">
        <f>'Variables AME'!AL26/'Variables AME'!AL8*'Variables AME'!$S8</f>
        <v>1732.7820122483165</v>
      </c>
      <c r="AN38" s="21">
        <f>'Variables AME'!AM26/'Variables AME'!AM8*'Variables AME'!$S8</f>
        <v>1779.6467831145499</v>
      </c>
      <c r="AO38" s="21">
        <f>'Variables AME'!AN26/'Variables AME'!AN8*'Variables AME'!$S8</f>
        <v>1825.1372281322647</v>
      </c>
      <c r="AP38" s="21">
        <f>'Variables AME'!AO26/'Variables AME'!AO8*'Variables AME'!$S8</f>
        <v>1868.1730030773958</v>
      </c>
      <c r="AQ38" s="21">
        <f>'Variables AME'!AP26/'Variables AME'!AP8*'Variables AME'!$S8</f>
        <v>1905.6616998100037</v>
      </c>
      <c r="AR38" s="21">
        <f>'Variables AME'!AQ26/'Variables AME'!AQ8*'Variables AME'!$S8</f>
        <v>1937.7184857971481</v>
      </c>
      <c r="AS38" s="21">
        <f>'Variables AME'!AR26/'Variables AME'!AR8*'Variables AME'!$S8</f>
        <v>1955.0225575691632</v>
      </c>
      <c r="AT38" s="21">
        <f>'Variables AME'!AS26/'Variables AME'!AS8*'Variables AME'!$S8</f>
        <v>1972.6889950090158</v>
      </c>
      <c r="AU38" s="21">
        <f>'Variables AME'!AT26/'Variables AME'!AT8*'Variables AME'!$S8</f>
        <v>1987.8584030387137</v>
      </c>
      <c r="AV38" s="21">
        <f>'Variables AME'!AU26/'Variables AME'!AU8*'Variables AME'!$S8</f>
        <v>2000.0673456885515</v>
      </c>
      <c r="AW38" s="21">
        <f>'Variables AME'!AV26/'Variables AME'!AV8*'Variables AME'!$S8</f>
        <v>2010.2492547728693</v>
      </c>
    </row>
    <row r="39" spans="1:49" x14ac:dyDescent="0.25">
      <c r="B39" t="s">
        <v>4</v>
      </c>
      <c r="C39" s="21">
        <f>C25</f>
        <v>75.150364043416403</v>
      </c>
      <c r="D39" s="21">
        <f t="shared" ref="D39:AW39" si="8">D25</f>
        <v>76.356927446207393</v>
      </c>
      <c r="E39" s="21">
        <f t="shared" si="8"/>
        <v>77.614305132120037</v>
      </c>
      <c r="F39" s="21">
        <f t="shared" si="8"/>
        <v>77.652050547907876</v>
      </c>
      <c r="G39" s="21">
        <f t="shared" si="8"/>
        <v>77.506996093512527</v>
      </c>
      <c r="H39" s="21">
        <f t="shared" si="8"/>
        <v>77.766045772213218</v>
      </c>
      <c r="I39" s="21">
        <f t="shared" si="8"/>
        <v>77.873833235751533</v>
      </c>
      <c r="J39" s="21">
        <f t="shared" si="8"/>
        <v>77.797927509921621</v>
      </c>
      <c r="K39" s="21">
        <f t="shared" si="8"/>
        <v>77.053594191519934</v>
      </c>
      <c r="L39" s="21">
        <f t="shared" si="8"/>
        <v>76.094681964266357</v>
      </c>
      <c r="M39" s="21">
        <f t="shared" si="8"/>
        <v>75.163621992644281</v>
      </c>
      <c r="N39" s="21">
        <f t="shared" si="8"/>
        <v>74.022085205992227</v>
      </c>
      <c r="O39" s="21">
        <f t="shared" si="8"/>
        <v>73.328528326587019</v>
      </c>
      <c r="P39" s="21">
        <f t="shared" si="8"/>
        <v>73.205337767074724</v>
      </c>
      <c r="Q39" s="21">
        <f t="shared" si="8"/>
        <v>73.083811816190163</v>
      </c>
      <c r="R39" s="21">
        <f t="shared" si="8"/>
        <v>72.945457490246653</v>
      </c>
      <c r="S39" s="21">
        <f t="shared" si="8"/>
        <v>72.182392463759911</v>
      </c>
      <c r="T39" s="21">
        <f t="shared" si="8"/>
        <v>70.939873288895484</v>
      </c>
      <c r="U39" s="21">
        <f t="shared" si="8"/>
        <v>69.289663973035204</v>
      </c>
      <c r="V39" s="21">
        <f t="shared" si="8"/>
        <v>67.468841453068848</v>
      </c>
      <c r="W39" s="21">
        <f t="shared" si="8"/>
        <v>65.644288689501963</v>
      </c>
      <c r="X39" s="21">
        <f t="shared" si="8"/>
        <v>63.787910462248867</v>
      </c>
      <c r="Y39" s="21">
        <f t="shared" si="8"/>
        <v>62.363153381674557</v>
      </c>
      <c r="Z39" s="21">
        <f t="shared" si="8"/>
        <v>61.011846969006832</v>
      </c>
      <c r="AA39" s="21">
        <f t="shared" si="8"/>
        <v>59.693095801634669</v>
      </c>
      <c r="AB39" s="21">
        <f t="shared" si="8"/>
        <v>58.377270486687195</v>
      </c>
      <c r="AC39" s="21">
        <f t="shared" si="8"/>
        <v>57.051094931803213</v>
      </c>
      <c r="AD39" s="21">
        <f t="shared" si="8"/>
        <v>55.718668522576642</v>
      </c>
      <c r="AE39" s="21">
        <f t="shared" si="8"/>
        <v>54.285092182493919</v>
      </c>
      <c r="AF39" s="21">
        <f t="shared" si="8"/>
        <v>52.818664920656801</v>
      </c>
      <c r="AG39" s="21">
        <f t="shared" si="8"/>
        <v>51.346247722252215</v>
      </c>
      <c r="AH39" s="21">
        <f t="shared" si="8"/>
        <v>49.810157502404387</v>
      </c>
      <c r="AI39" s="21">
        <f t="shared" si="8"/>
        <v>48.333474635791291</v>
      </c>
      <c r="AJ39" s="21">
        <f t="shared" si="8"/>
        <v>46.900121133827987</v>
      </c>
      <c r="AK39" s="21">
        <f t="shared" si="8"/>
        <v>45.502289738994975</v>
      </c>
      <c r="AL39" s="21">
        <f t="shared" si="8"/>
        <v>44.138838460225934</v>
      </c>
      <c r="AM39" s="21">
        <f t="shared" si="8"/>
        <v>42.808263781386962</v>
      </c>
      <c r="AN39" s="21">
        <f t="shared" si="8"/>
        <v>41.477044941351011</v>
      </c>
      <c r="AO39" s="21">
        <f t="shared" si="8"/>
        <v>40.163693690550858</v>
      </c>
      <c r="AP39" s="21">
        <f t="shared" si="8"/>
        <v>38.874683578807009</v>
      </c>
      <c r="AQ39" s="21">
        <f t="shared" si="8"/>
        <v>37.61284873759535</v>
      </c>
      <c r="AR39" s="21">
        <f t="shared" si="8"/>
        <v>36.380060070250892</v>
      </c>
      <c r="AS39" s="21">
        <f t="shared" si="8"/>
        <v>35.171084509429122</v>
      </c>
      <c r="AT39" s="21">
        <f t="shared" si="8"/>
        <v>33.991651079504216</v>
      </c>
      <c r="AU39" s="21">
        <f t="shared" si="8"/>
        <v>32.84345355811314</v>
      </c>
      <c r="AV39" s="21">
        <f t="shared" si="8"/>
        <v>31.727382463487686</v>
      </c>
      <c r="AW39" s="21">
        <f t="shared" si="8"/>
        <v>30.644371476230194</v>
      </c>
    </row>
    <row r="40" spans="1:49" x14ac:dyDescent="0.25">
      <c r="B40" t="s">
        <v>61</v>
      </c>
      <c r="C40" s="21">
        <f>'Variables AME'!B13*'Variables AME'!B14/'Variables AME'!B8*'Variables AME'!$S8</f>
        <v>35126.383759360666</v>
      </c>
      <c r="D40" s="21">
        <f>'Variables AME'!C13*'Variables AME'!C14/'Variables AME'!C8*'Variables AME'!$S8</f>
        <v>35690.349212567933</v>
      </c>
      <c r="E40" s="21">
        <f>'Variables AME'!D13*'Variables AME'!D14/'Variables AME'!D8*'Variables AME'!$S8</f>
        <v>36295.024652014974</v>
      </c>
      <c r="F40" s="21">
        <f>'Variables AME'!E13*'Variables AME'!E14/'Variables AME'!E8*'Variables AME'!$S8</f>
        <v>36296.765783807568</v>
      </c>
      <c r="G40" s="21">
        <f>'Variables AME'!F13*'Variables AME'!F14/'Variables AME'!F8*'Variables AME'!$S8</f>
        <v>39506.140033619638</v>
      </c>
      <c r="H40" s="21">
        <f>'Variables AME'!G13*'Variables AME'!G14/'Variables AME'!G8*'Variables AME'!$S8</f>
        <v>33887.110834847983</v>
      </c>
      <c r="I40" s="21">
        <f>'Variables AME'!H13*'Variables AME'!H14/'Variables AME'!H8*'Variables AME'!$S8</f>
        <v>36698.784761993651</v>
      </c>
      <c r="J40" s="21">
        <f>'Variables AME'!I13*'Variables AME'!I14/'Variables AME'!I8*'Variables AME'!$S8</f>
        <v>40920.865601738435</v>
      </c>
      <c r="K40" s="21">
        <f>'Variables AME'!J13*'Variables AME'!J14/'Variables AME'!J8*'Variables AME'!$S8</f>
        <v>43880.042958722501</v>
      </c>
      <c r="L40" s="21">
        <f>'Variables AME'!K13*'Variables AME'!K14/'Variables AME'!K8*'Variables AME'!$S8</f>
        <v>42389.10176439707</v>
      </c>
      <c r="M40" s="21">
        <f>'Variables AME'!L13*'Variables AME'!L14/'Variables AME'!L8*'Variables AME'!$S8</f>
        <v>39840.362399857942</v>
      </c>
      <c r="N40" s="21">
        <f>'Variables AME'!M13*'Variables AME'!M14/'Variables AME'!M8*'Variables AME'!$S8</f>
        <v>34277.479398419215</v>
      </c>
      <c r="O40" s="21">
        <f>'Variables AME'!N13*'Variables AME'!N14/'Variables AME'!N8*'Variables AME'!$S8</f>
        <v>31134.0065964358</v>
      </c>
      <c r="P40" s="21">
        <f>'Variables AME'!O13*'Variables AME'!O14/'Variables AME'!O8*'Variables AME'!$S8</f>
        <v>33171.517855054582</v>
      </c>
      <c r="Q40" s="21">
        <f>'Variables AME'!P13*'Variables AME'!P14/'Variables AME'!P8*'Variables AME'!$S8</f>
        <v>37778.221158411208</v>
      </c>
      <c r="R40" s="21">
        <f>'Variables AME'!Q13*'Variables AME'!Q14/'Variables AME'!Q8*'Variables AME'!$S8</f>
        <v>36876.70340861076</v>
      </c>
      <c r="S40" s="21">
        <f>'Variables AME'!R13*'Variables AME'!R14/'Variables AME'!R8*'Variables AME'!$S8</f>
        <v>37007.781674162194</v>
      </c>
      <c r="T40" s="21">
        <f>'Variables AME'!S13*'Variables AME'!S14/'Variables AME'!S8*'Variables AME'!$S8</f>
        <v>37012.751745742433</v>
      </c>
      <c r="U40" s="21">
        <f>'Variables AME'!T13*'Variables AME'!T14/'Variables AME'!T8*'Variables AME'!$S8</f>
        <v>36861.359827844535</v>
      </c>
      <c r="V40" s="21">
        <f>'Variables AME'!U13*'Variables AME'!U14/'Variables AME'!U8*'Variables AME'!$S8</f>
        <v>36708.373596714744</v>
      </c>
      <c r="W40" s="21">
        <f>'Variables AME'!V13*'Variables AME'!V14/'Variables AME'!V8*'Variables AME'!$S8</f>
        <v>36656.372208238659</v>
      </c>
      <c r="X40" s="21">
        <f>'Variables AME'!W13*'Variables AME'!W14/'Variables AME'!W8*'Variables AME'!$S8</f>
        <v>36683.187521660278</v>
      </c>
      <c r="Y40" s="21">
        <f>'Variables AME'!X13*'Variables AME'!X14/'Variables AME'!X8*'Variables AME'!$S8</f>
        <v>35782.50609959873</v>
      </c>
      <c r="Z40" s="21">
        <f>'Variables AME'!Y13*'Variables AME'!Y14/'Variables AME'!Y8*'Variables AME'!$S8</f>
        <v>34964.014832251793</v>
      </c>
      <c r="AA40" s="21">
        <f>'Variables AME'!Z13*'Variables AME'!Z14/'Variables AME'!Z8*'Variables AME'!$S8</f>
        <v>34188.627067164511</v>
      </c>
      <c r="AB40" s="21">
        <f>'Variables AME'!AA13*'Variables AME'!AA14/'Variables AME'!AA8*'Variables AME'!$S8</f>
        <v>33435.72642069713</v>
      </c>
      <c r="AC40" s="21">
        <f>'Variables AME'!AB13*'Variables AME'!AB14/'Variables AME'!AB8*'Variables AME'!$S8</f>
        <v>32693.28256131681</v>
      </c>
      <c r="AD40" s="21">
        <f>'Variables AME'!AC13*'Variables AME'!AC14/'Variables AME'!AC8*'Variables AME'!$S8</f>
        <v>31949.116399911585</v>
      </c>
      <c r="AE40" s="21">
        <f>'Variables AME'!AD13*'Variables AME'!AD14/'Variables AME'!AD8*'Variables AME'!$S8</f>
        <v>31165.03292510891</v>
      </c>
      <c r="AF40" s="21">
        <f>'Variables AME'!AE13*'Variables AME'!AE14/'Variables AME'!AE8*'Variables AME'!$S8</f>
        <v>30362.488452530139</v>
      </c>
      <c r="AG40" s="21">
        <f>'Variables AME'!AF13*'Variables AME'!AF14/'Variables AME'!AF8*'Variables AME'!$S8</f>
        <v>29560.089069556245</v>
      </c>
      <c r="AH40" s="21">
        <f>'Variables AME'!AG13*'Variables AME'!AG14/'Variables AME'!AG8*'Variables AME'!$S8</f>
        <v>28733.38044933715</v>
      </c>
      <c r="AI40" s="21">
        <f>'Variables AME'!AH13*'Variables AME'!AH14/'Variables AME'!AH8*'Variables AME'!$S8</f>
        <v>27931.776367686347</v>
      </c>
      <c r="AJ40" s="21">
        <f>'Variables AME'!AI13*'Variables AME'!AI14/'Variables AME'!AI8*'Variables AME'!$S8</f>
        <v>27161.976082091216</v>
      </c>
      <c r="AK40" s="21">
        <f>'Variables AME'!AJ13*'Variables AME'!AJ14/'Variables AME'!AJ8*'Variables AME'!$S8</f>
        <v>26415.925426516096</v>
      </c>
      <c r="AL40" s="21">
        <f>'Variables AME'!AK13*'Variables AME'!AK14/'Variables AME'!AK8*'Variables AME'!$S8</f>
        <v>25690.231799281009</v>
      </c>
      <c r="AM40" s="21">
        <f>'Variables AME'!AL13*'Variables AME'!AL14/'Variables AME'!AL8*'Variables AME'!$S8</f>
        <v>24981.336610882041</v>
      </c>
      <c r="AN40" s="21">
        <f>'Variables AME'!AM13*'Variables AME'!AM14/'Variables AME'!AM8*'Variables AME'!$S8</f>
        <v>24491.412001269498</v>
      </c>
      <c r="AO40" s="21">
        <f>'Variables AME'!AN13*'Variables AME'!AN14/'Variables AME'!AN8*'Variables AME'!$S8</f>
        <v>24010.247744107281</v>
      </c>
      <c r="AP40" s="21">
        <f>'Variables AME'!AO13*'Variables AME'!AO14/'Variables AME'!AO8*'Variables AME'!$S8</f>
        <v>23541.252085705095</v>
      </c>
      <c r="AQ40" s="21">
        <f>'Variables AME'!AP13*'Variables AME'!AP14/'Variables AME'!AP8*'Variables AME'!$S8</f>
        <v>23088.7453595525</v>
      </c>
      <c r="AR40" s="21">
        <f>'Variables AME'!AQ13*'Variables AME'!AQ14/'Variables AME'!AQ8*'Variables AME'!$S8</f>
        <v>22655.561656138914</v>
      </c>
      <c r="AS40" s="21">
        <f>'Variables AME'!AR13*'Variables AME'!AR14/'Variables AME'!AR8*'Variables AME'!$S8</f>
        <v>22279.182394322619</v>
      </c>
      <c r="AT40" s="21">
        <f>'Variables AME'!AS13*'Variables AME'!AS14/'Variables AME'!AS8*'Variables AME'!$S8</f>
        <v>21915.067771610324</v>
      </c>
      <c r="AU40" s="21">
        <f>'Variables AME'!AT13*'Variables AME'!AT14/'Variables AME'!AT8*'Variables AME'!$S8</f>
        <v>21562.155462575742</v>
      </c>
      <c r="AV40" s="21">
        <f>'Variables AME'!AU13*'Variables AME'!AU14/'Variables AME'!AU8*'Variables AME'!$S8</f>
        <v>21221.666861189686</v>
      </c>
      <c r="AW40" s="21">
        <f>'Variables AME'!AV13*'Variables AME'!AV14/'Variables AME'!AV8*'Variables AME'!$S8</f>
        <v>20893.251077076493</v>
      </c>
    </row>
    <row r="41" spans="1:49" x14ac:dyDescent="0.2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25">
      <c r="A42" t="s">
        <v>21</v>
      </c>
    </row>
    <row r="43" spans="1:49" x14ac:dyDescent="0.25">
      <c r="A43" t="s">
        <v>48</v>
      </c>
    </row>
    <row r="44" spans="1:49" x14ac:dyDescent="0.25">
      <c r="A44" t="s">
        <v>22</v>
      </c>
    </row>
    <row r="45" spans="1:49" x14ac:dyDescent="0.25">
      <c r="A45" t="s">
        <v>23</v>
      </c>
    </row>
    <row r="47" spans="1:49" x14ac:dyDescent="0.25">
      <c r="A47" t="s">
        <v>24</v>
      </c>
      <c r="B47" t="s">
        <v>1820</v>
      </c>
      <c r="C47" s="21">
        <f>'Variables AME'!B843*'Variables AME'!B844/'Variables AME'!B64*'Variables AME'!$S64</f>
        <v>0</v>
      </c>
      <c r="D47" s="21">
        <f>'Variables AME'!C843*'Variables AME'!C844/'Variables AME'!C64*'Variables AME'!$S64</f>
        <v>0.16841890443853563</v>
      </c>
      <c r="E47" s="21">
        <f>'Variables AME'!D843*'Variables AME'!D844/'Variables AME'!D64*'Variables AME'!$S64</f>
        <v>0.17293293387979097</v>
      </c>
      <c r="F47" s="21">
        <f>'Variables AME'!E843*'Variables AME'!E844/'Variables AME'!E64*'Variables AME'!$S64</f>
        <v>0.42144216560496878</v>
      </c>
      <c r="G47" s="21">
        <f>'Variables AME'!F843*'Variables AME'!F844/'Variables AME'!F64*'Variables AME'!$S64</f>
        <v>0.81912439789461722</v>
      </c>
      <c r="H47" s="21">
        <f>'Variables AME'!G843*'Variables AME'!G844/'Variables AME'!G64*'Variables AME'!$S64</f>
        <v>1.4451483186828613</v>
      </c>
      <c r="I47" s="21">
        <f>'Variables AME'!H843*'Variables AME'!H844/'Variables AME'!H64*'Variables AME'!$S64</f>
        <v>2.3267844971462415</v>
      </c>
      <c r="J47" s="21">
        <f>'Variables AME'!I843*'Variables AME'!I844/'Variables AME'!I64*'Variables AME'!$S64</f>
        <v>3.5223766724630146</v>
      </c>
      <c r="K47" s="21">
        <f>'Variables AME'!J843*'Variables AME'!J844/'Variables AME'!J64*'Variables AME'!$S64</f>
        <v>4.9149417677228735</v>
      </c>
      <c r="L47" s="21">
        <f>'Variables AME'!K843*'Variables AME'!K844/'Variables AME'!K64*'Variables AME'!$S64</f>
        <v>6.6688807892356969</v>
      </c>
      <c r="M47" s="21">
        <f>'Variables AME'!L843*'Variables AME'!L844/'Variables AME'!L64*'Variables AME'!$S64</f>
        <v>8.9732975121511096</v>
      </c>
      <c r="N47" s="21">
        <f>'Variables AME'!M843*'Variables AME'!M844/'Variables AME'!M64*'Variables AME'!$S64</f>
        <v>11.755172234925469</v>
      </c>
      <c r="O47" s="21">
        <f>'Variables AME'!N843*'Variables AME'!N844/'Variables AME'!N64*'Variables AME'!$S64</f>
        <v>15.595343818889139</v>
      </c>
      <c r="P47" s="21">
        <f>'Variables AME'!O843*'Variables AME'!O844/'Variables AME'!O64*'Variables AME'!$S64</f>
        <v>21.013579459530973</v>
      </c>
      <c r="Q47" s="21">
        <f>'Variables AME'!P843*'Variables AME'!P844/'Variables AME'!P64*'Variables AME'!$S64</f>
        <v>28.093957617232086</v>
      </c>
      <c r="R47" s="21">
        <f>'Variables AME'!Q843*'Variables AME'!Q844/'Variables AME'!Q64*'Variables AME'!$S64</f>
        <v>36.858874532146018</v>
      </c>
      <c r="S47" s="21">
        <f>'Variables AME'!R843*'Variables AME'!R844/'Variables AME'!R64*'Variables AME'!$S64</f>
        <v>46.282020793443934</v>
      </c>
      <c r="T47" s="21">
        <f>'Variables AME'!S843*'Variables AME'!S844/'Variables AME'!S64*'Variables AME'!$S64</f>
        <v>56.299525725349341</v>
      </c>
      <c r="U47" s="21">
        <f>'Variables AME'!T843*'Variables AME'!T844/'Variables AME'!T64*'Variables AME'!$S64</f>
        <v>68.81153724722293</v>
      </c>
      <c r="V47" s="21">
        <f>'Variables AME'!U843*'Variables AME'!U844/'Variables AME'!U64*'Variables AME'!$S64</f>
        <v>84.16884581278039</v>
      </c>
      <c r="W47" s="21">
        <f>'Variables AME'!V843*'Variables AME'!V844/'Variables AME'!V64*'Variables AME'!$S64</f>
        <v>102.31707456081095</v>
      </c>
      <c r="X47" s="21">
        <f>'Variables AME'!W843*'Variables AME'!W844/'Variables AME'!W64*'Variables AME'!$S64</f>
        <v>123.09664704816234</v>
      </c>
      <c r="Y47" s="21">
        <f>'Variables AME'!X843*'Variables AME'!X844/'Variables AME'!X64*'Variables AME'!$S64</f>
        <v>150.42527401243325</v>
      </c>
      <c r="Z47" s="21">
        <f>'Variables AME'!Y843*'Variables AME'!Y844/'Variables AME'!Y64*'Variables AME'!$S64</f>
        <v>182.61092561366371</v>
      </c>
      <c r="AA47" s="21">
        <f>'Variables AME'!Z843*'Variables AME'!Z844/'Variables AME'!Z64*'Variables AME'!$S64</f>
        <v>219.28073215000481</v>
      </c>
      <c r="AB47" s="21">
        <f>'Variables AME'!AA843*'Variables AME'!AA844/'Variables AME'!AA64*'Variables AME'!$S64</f>
        <v>259.82976793198162</v>
      </c>
      <c r="AC47" s="21">
        <f>'Variables AME'!AB843*'Variables AME'!AB844/'Variables AME'!AB64*'Variables AME'!$S64</f>
        <v>303.61093462344064</v>
      </c>
      <c r="AD47" s="21">
        <f>'Variables AME'!AC843*'Variables AME'!AC844/'Variables AME'!AC64*'Variables AME'!$S64</f>
        <v>350.30505390765768</v>
      </c>
      <c r="AE47" s="21">
        <f>'Variables AME'!AD843*'Variables AME'!AD844/'Variables AME'!AD64*'Variables AME'!$S64</f>
        <v>395.92397031848208</v>
      </c>
      <c r="AF47" s="21">
        <f>'Variables AME'!AE843*'Variables AME'!AE844/'Variables AME'!AE64*'Variables AME'!$S64</f>
        <v>441.81334754153863</v>
      </c>
      <c r="AG47" s="21">
        <f>'Variables AME'!AF843*'Variables AME'!AF844/'Variables AME'!AF64*'Variables AME'!$S64</f>
        <v>488.27502956045248</v>
      </c>
      <c r="AH47" s="21">
        <f>'Variables AME'!AG843*'Variables AME'!AG844/'Variables AME'!AG64*'Variables AME'!$S64</f>
        <v>531.73566982403941</v>
      </c>
      <c r="AI47" s="21">
        <f>'Variables AME'!AH843*'Variables AME'!AH844/'Variables AME'!AH64*'Variables AME'!$S64</f>
        <v>577.6872461641027</v>
      </c>
      <c r="AJ47" s="21">
        <f>'Variables AME'!AI843*'Variables AME'!AI844/'Variables AME'!AI64*'Variables AME'!$S64</f>
        <v>624.90664275615711</v>
      </c>
      <c r="AK47" s="21">
        <f>'Variables AME'!AJ843*'Variables AME'!AJ844/'Variables AME'!AJ64*'Variables AME'!$S64</f>
        <v>672.58558642650462</v>
      </c>
      <c r="AL47" s="21">
        <f>'Variables AME'!AK843*'Variables AME'!AK844/'Variables AME'!AK64*'Variables AME'!$S64</f>
        <v>720.34584482193964</v>
      </c>
      <c r="AM47" s="21">
        <f>'Variables AME'!AL843*'Variables AME'!AL844/'Variables AME'!AL64*'Variables AME'!$S64</f>
        <v>767.83883352754913</v>
      </c>
      <c r="AN47" s="21">
        <f>'Variables AME'!AM843*'Variables AME'!AM844/'Variables AME'!AM64*'Variables AME'!$S64</f>
        <v>814.08163812424357</v>
      </c>
      <c r="AO47" s="21">
        <f>'Variables AME'!AN843*'Variables AME'!AN844/'Variables AME'!AN64*'Variables AME'!$S64</f>
        <v>859.18250004085769</v>
      </c>
      <c r="AP47" s="21">
        <f>'Variables AME'!AO843*'Variables AME'!AO844/'Variables AME'!AO64*'Variables AME'!$S64</f>
        <v>903.38075984875479</v>
      </c>
      <c r="AQ47" s="21">
        <f>'Variables AME'!AP843*'Variables AME'!AP844/'Variables AME'!AP64*'Variables AME'!$S64</f>
        <v>946.61957236228875</v>
      </c>
      <c r="AR47" s="21">
        <f>'Variables AME'!AQ843*'Variables AME'!AQ844/'Variables AME'!AQ64*'Variables AME'!$S64</f>
        <v>988.92691875216815</v>
      </c>
      <c r="AS47" s="21">
        <f>'Variables AME'!AR843*'Variables AME'!AR844/'Variables AME'!AR64*'Variables AME'!$S64</f>
        <v>1029.7911769037639</v>
      </c>
      <c r="AT47" s="21">
        <f>'Variables AME'!AS843*'Variables AME'!AS844/'Variables AME'!AS64*'Variables AME'!$S64</f>
        <v>1069.4179509454359</v>
      </c>
      <c r="AU47" s="21">
        <f>'Variables AME'!AT843*'Variables AME'!AT844/'Variables AME'!AT64*'Variables AME'!$S64</f>
        <v>1107.8615684659833</v>
      </c>
      <c r="AV47" s="21">
        <f>'Variables AME'!AU843*'Variables AME'!AU844/'Variables AME'!AU64*'Variables AME'!$S64</f>
        <v>1145.1393366763868</v>
      </c>
      <c r="AW47" s="21">
        <f>'Variables AME'!AV843*'Variables AME'!AV844/'Variables AME'!AV64*'Variables AME'!$S64</f>
        <v>1181.227215732956</v>
      </c>
    </row>
    <row r="48" spans="1:49" x14ac:dyDescent="0.25">
      <c r="A48" t="s">
        <v>27</v>
      </c>
    </row>
    <row r="49" spans="1:1" x14ac:dyDescent="0.25">
      <c r="A49" t="s">
        <v>25</v>
      </c>
    </row>
    <row r="50" spans="1:1" x14ac:dyDescent="0.25">
      <c r="A50" t="s">
        <v>26</v>
      </c>
    </row>
  </sheetData>
  <pageMargins left="0.7" right="0.7" top="0.75" bottom="0.75" header="0.3" footer="0.3"/>
  <pageSetup paperSize="9" orientation="portrait" r:id="rId1"/>
  <headerFooter scaleWithDoc="0"/>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X50"/>
  <sheetViews>
    <sheetView zoomScale="90" zoomScaleNormal="90" workbookViewId="0">
      <pane xSplit="2" ySplit="1" topLeftCell="C30" activePane="bottomRight" state="frozen"/>
      <selection pane="topRight" activeCell="C1" sqref="C1"/>
      <selection pane="bottomLeft" activeCell="A2" sqref="A2"/>
      <selection pane="bottomRight" activeCell="B47" sqref="B47"/>
    </sheetView>
  </sheetViews>
  <sheetFormatPr baseColWidth="10" defaultRowHeight="15" x14ac:dyDescent="0.25"/>
  <cols>
    <col min="1" max="1" width="34" customWidth="1"/>
    <col min="2" max="2" width="39" customWidth="1"/>
    <col min="3" max="3" width="13.2851562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0" hidden="1" customWidth="1"/>
    <col min="23" max="23" width="11.42578125" hidden="1" customWidth="1"/>
    <col min="25" max="28" width="0" hidden="1" customWidth="1"/>
    <col min="30" max="33" width="11.42578125" hidden="1" customWidth="1"/>
    <col min="34" max="34" width="11.42578125" customWidth="1"/>
    <col min="35" max="38" width="11.42578125" hidden="1" customWidth="1"/>
    <col min="40" max="43" width="11.42578125" hidden="1" customWidth="1"/>
    <col min="44" max="44" width="11.42578125" customWidth="1"/>
    <col min="45" max="48" width="11.42578125" hidden="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t="s">
        <v>1</v>
      </c>
    </row>
    <row r="3" spans="1:50" x14ac:dyDescent="0.25">
      <c r="A3" t="s">
        <v>19</v>
      </c>
      <c r="B3" t="s">
        <v>56</v>
      </c>
      <c r="C3" s="21">
        <f>'Variables AMS'!B2</f>
        <v>1.1492990066676601</v>
      </c>
      <c r="D3" s="21">
        <f>'Variables AMS'!C2</f>
        <v>1.1677513739710099</v>
      </c>
      <c r="E3" s="21">
        <f>'Variables AMS'!D2</f>
        <v>2.1795283799999998</v>
      </c>
      <c r="F3" s="21">
        <f>'Variables AMS'!E2</f>
        <v>3.5470159610000001</v>
      </c>
      <c r="G3" s="21">
        <f>'Variables AMS'!F2</f>
        <v>5.7123384799999997</v>
      </c>
      <c r="H3" s="21">
        <f>'Variables AMS'!G2</f>
        <v>9.1532956710000004</v>
      </c>
      <c r="I3" s="21">
        <f>'Variables AMS'!H2</f>
        <v>12.615337999999999</v>
      </c>
      <c r="J3" s="21">
        <f>'Variables AMS'!I2</f>
        <v>17.146760090000001</v>
      </c>
      <c r="K3" s="21">
        <f>'Variables AMS'!J2</f>
        <v>20.46581909</v>
      </c>
      <c r="L3" s="21">
        <f>'Variables AMS'!K2</f>
        <v>26.068456510000001</v>
      </c>
      <c r="M3" s="21">
        <f>'Variables AMS'!L2</f>
        <v>34.52071342</v>
      </c>
      <c r="N3" s="21">
        <f>'Variables AMS'!M2</f>
        <v>42.053286890000003</v>
      </c>
      <c r="O3" s="21">
        <f>'Variables AMS'!N2</f>
        <v>57.29388385</v>
      </c>
      <c r="P3" s="21">
        <f>'Variables AMS'!O2</f>
        <v>77.334792660000005</v>
      </c>
      <c r="Q3" s="21">
        <f>'Variables AMS'!P2</f>
        <v>101.82700869999999</v>
      </c>
      <c r="R3" s="21">
        <f>'Variables AMS'!Q2</f>
        <v>131.38200760000001</v>
      </c>
      <c r="S3" s="21">
        <f>'Variables AMS'!R2</f>
        <v>142.42415170000001</v>
      </c>
      <c r="T3" s="21">
        <f>'Variables AMS'!S2</f>
        <v>157.17608960000001</v>
      </c>
      <c r="U3" s="21">
        <f>'Variables AMS'!T2</f>
        <v>197.20988589999999</v>
      </c>
      <c r="V3" s="21">
        <f>'Variables AMS'!U2</f>
        <v>245.53124930000001</v>
      </c>
      <c r="W3" s="21">
        <f>'Variables AMS'!V2</f>
        <v>369.10544370000002</v>
      </c>
      <c r="X3" s="21">
        <f>'Variables AMS'!W2</f>
        <v>467.08335599999998</v>
      </c>
      <c r="Y3" s="21">
        <f>'Variables AMS'!X2</f>
        <v>484.44787339999999</v>
      </c>
      <c r="Z3" s="21">
        <f>'Variables AMS'!Y2</f>
        <v>574.74715649999996</v>
      </c>
      <c r="AA3" s="21">
        <f>'Variables AMS'!Z2</f>
        <v>729.25580649999995</v>
      </c>
      <c r="AB3" s="21">
        <f>'Variables AMS'!AA2</f>
        <v>895.8840391</v>
      </c>
      <c r="AC3" s="21">
        <f>'Variables AMS'!AB2</f>
        <v>1062.3644879999999</v>
      </c>
      <c r="AD3" s="21">
        <f>'Variables AMS'!AC2</f>
        <v>1208.5317219999999</v>
      </c>
      <c r="AE3" s="21">
        <f>'Variables AMS'!AD2</f>
        <v>1327.0611799999999</v>
      </c>
      <c r="AF3" s="21">
        <f>'Variables AMS'!AE2</f>
        <v>1404.85463</v>
      </c>
      <c r="AG3" s="21">
        <f>'Variables AMS'!AF2</f>
        <v>1450.4285379999999</v>
      </c>
      <c r="AH3" s="21">
        <f>'Variables AMS'!AG2</f>
        <v>1472.5614880000001</v>
      </c>
      <c r="AI3" s="21">
        <f>'Variables AMS'!AH2</f>
        <v>1519.8902410000001</v>
      </c>
      <c r="AJ3" s="21">
        <f>'Variables AMS'!AI2</f>
        <v>1546.9670140000001</v>
      </c>
      <c r="AK3" s="21">
        <f>'Variables AMS'!AJ2</f>
        <v>1553.6847990000001</v>
      </c>
      <c r="AL3" s="21">
        <f>'Variables AMS'!AK2</f>
        <v>1555.8917429999999</v>
      </c>
      <c r="AM3" s="21">
        <f>'Variables AMS'!AL2</f>
        <v>1547.8554810000001</v>
      </c>
      <c r="AN3" s="21">
        <f>'Variables AMS'!AM2</f>
        <v>1537.30431</v>
      </c>
      <c r="AO3" s="21">
        <f>'Variables AMS'!AN2</f>
        <v>1523.727607</v>
      </c>
      <c r="AP3" s="21">
        <f>'Variables AMS'!AO2</f>
        <v>1509.083374</v>
      </c>
      <c r="AQ3" s="21">
        <f>'Variables AMS'!AP2</f>
        <v>1492.813314</v>
      </c>
      <c r="AR3" s="21">
        <f>'Variables AMS'!AQ2</f>
        <v>1522.821187</v>
      </c>
      <c r="AS3" s="21">
        <f>'Variables AMS'!AR2</f>
        <v>1523.890308</v>
      </c>
      <c r="AT3" s="21">
        <f>'Variables AMS'!AS2</f>
        <v>1517.1943839999999</v>
      </c>
      <c r="AU3" s="21">
        <f>'Variables AMS'!AT2</f>
        <v>1508.38806</v>
      </c>
      <c r="AV3" s="21">
        <f>'Variables AMS'!AU2</f>
        <v>1495.812005</v>
      </c>
      <c r="AW3" s="21">
        <f>'Variables AMS'!AV2</f>
        <v>1465.3582249999999</v>
      </c>
    </row>
    <row r="4" spans="1:50" x14ac:dyDescent="0.25">
      <c r="B4" t="s">
        <v>60</v>
      </c>
      <c r="C4" s="16">
        <f>C3/C33</f>
        <v>4.9999999999999784E-4</v>
      </c>
      <c r="D4" s="16">
        <f t="shared" ref="D4:AW4" si="0">D3/D33</f>
        <v>4.999999999999999E-4</v>
      </c>
      <c r="E4" s="16">
        <f t="shared" si="0"/>
        <v>9.1846960809102392E-4</v>
      </c>
      <c r="F4" s="16">
        <f t="shared" si="0"/>
        <v>1.4497275715841253E-3</v>
      </c>
      <c r="G4" s="16">
        <f t="shared" si="0"/>
        <v>2.3563064506527029E-3</v>
      </c>
      <c r="H4" s="16">
        <f t="shared" si="0"/>
        <v>3.4406178491644748E-3</v>
      </c>
      <c r="I4" s="16">
        <f t="shared" si="0"/>
        <v>4.8542020489731642E-3</v>
      </c>
      <c r="J4" s="16">
        <f t="shared" si="0"/>
        <v>6.7432000005511993E-3</v>
      </c>
      <c r="K4" s="16">
        <f t="shared" si="0"/>
        <v>9.3277966219581353E-3</v>
      </c>
      <c r="L4" s="16">
        <f t="shared" si="0"/>
        <v>1.2570229937820603E-2</v>
      </c>
      <c r="M4" s="16">
        <f t="shared" si="0"/>
        <v>1.6601740432401185E-2</v>
      </c>
      <c r="N4" s="16">
        <f t="shared" si="0"/>
        <v>2.1672628650882531E-2</v>
      </c>
      <c r="O4" s="16">
        <f t="shared" si="0"/>
        <v>2.8053388334616191E-2</v>
      </c>
      <c r="P4" s="16">
        <f t="shared" si="0"/>
        <v>3.6110282766194692E-2</v>
      </c>
      <c r="Q4" s="16">
        <f t="shared" si="0"/>
        <v>4.6206411049932332E-2</v>
      </c>
      <c r="R4" s="16">
        <f t="shared" si="0"/>
        <v>5.8644775391889128E-2</v>
      </c>
      <c r="S4" s="16">
        <f t="shared" si="0"/>
        <v>7.3727681369418971E-2</v>
      </c>
      <c r="T4" s="16">
        <f t="shared" si="0"/>
        <v>9.167443659606149E-2</v>
      </c>
      <c r="U4" s="16">
        <f t="shared" si="0"/>
        <v>0.11265023187505074</v>
      </c>
      <c r="V4" s="16">
        <f t="shared" si="0"/>
        <v>0.13661738981370591</v>
      </c>
      <c r="W4" s="16">
        <f t="shared" si="0"/>
        <v>0.16336311379796653</v>
      </c>
      <c r="X4" s="16">
        <f t="shared" si="0"/>
        <v>0.19242221468400481</v>
      </c>
      <c r="Y4" s="16">
        <f t="shared" si="0"/>
        <v>0.23668799526136095</v>
      </c>
      <c r="Z4" s="16">
        <f t="shared" si="0"/>
        <v>0.30926630842855951</v>
      </c>
      <c r="AA4" s="16">
        <f t="shared" si="0"/>
        <v>0.41634892436262583</v>
      </c>
      <c r="AB4" s="16">
        <f t="shared" si="0"/>
        <v>0.53808285860269023</v>
      </c>
      <c r="AC4" s="16">
        <f t="shared" si="0"/>
        <v>0.66254610374123846</v>
      </c>
      <c r="AD4" s="16">
        <f t="shared" si="0"/>
        <v>0.77447402141164068</v>
      </c>
      <c r="AE4" s="16">
        <f t="shared" si="0"/>
        <v>0.86189855439653862</v>
      </c>
      <c r="AF4" s="16">
        <f t="shared" si="0"/>
        <v>0.92146979489753689</v>
      </c>
      <c r="AG4" s="16">
        <f t="shared" si="0"/>
        <v>0.95768342474788903</v>
      </c>
      <c r="AH4" s="16">
        <f t="shared" si="0"/>
        <v>0.97796357791863842</v>
      </c>
      <c r="AI4" s="16">
        <f t="shared" si="0"/>
        <v>0.98874787801903241</v>
      </c>
      <c r="AJ4" s="16">
        <f t="shared" si="0"/>
        <v>0.99431512788742515</v>
      </c>
      <c r="AK4" s="16">
        <f t="shared" si="0"/>
        <v>0.99714365319325593</v>
      </c>
      <c r="AL4" s="16">
        <f t="shared" si="0"/>
        <v>0.99856886717409277</v>
      </c>
      <c r="AM4" s="16">
        <f t="shared" si="0"/>
        <v>0.99928396362133509</v>
      </c>
      <c r="AN4" s="16">
        <f t="shared" si="0"/>
        <v>0.99964200587661045</v>
      </c>
      <c r="AO4" s="16">
        <f t="shared" si="0"/>
        <v>0.9998210800854832</v>
      </c>
      <c r="AP4" s="16">
        <f t="shared" si="0"/>
        <v>0.99991059543900773</v>
      </c>
      <c r="AQ4" s="16">
        <f t="shared" si="0"/>
        <v>0.99995532929645337</v>
      </c>
      <c r="AR4" s="16">
        <f t="shared" si="0"/>
        <v>0.99997768139705079</v>
      </c>
      <c r="AS4" s="16">
        <f t="shared" si="0"/>
        <v>0.99998884905926444</v>
      </c>
      <c r="AT4" s="16">
        <f t="shared" si="0"/>
        <v>0.99999442922211879</v>
      </c>
      <c r="AU4" s="16">
        <f t="shared" si="0"/>
        <v>0.99999721624134907</v>
      </c>
      <c r="AV4" s="16">
        <f t="shared" si="0"/>
        <v>0.99999860945285857</v>
      </c>
      <c r="AW4" s="16">
        <f t="shared" si="0"/>
        <v>0.99999930528980863</v>
      </c>
    </row>
    <row r="5" spans="1:50" x14ac:dyDescent="0.25">
      <c r="B5" t="s">
        <v>57</v>
      </c>
      <c r="C5" s="23">
        <f>'Variables AMS'!B9</f>
        <v>2.3360541304970401</v>
      </c>
      <c r="D5" s="23">
        <f>'Variables AMS'!C9</f>
        <v>2.3735602351802898</v>
      </c>
      <c r="E5" s="23">
        <f>'Variables AMS'!D9</f>
        <v>2.411668513</v>
      </c>
      <c r="F5" s="23">
        <f>'Variables AMS'!E9</f>
        <v>5.8260427049999999</v>
      </c>
      <c r="G5" s="23">
        <f>'Variables AMS'!F9</f>
        <v>11.21794884</v>
      </c>
      <c r="H5" s="23">
        <f>'Variables AMS'!G9</f>
        <v>19.754257320000001</v>
      </c>
      <c r="I5" s="23">
        <f>'Variables AMS'!H9</f>
        <v>31.283111170000002</v>
      </c>
      <c r="J5" s="23">
        <f>'Variables AMS'!I9</f>
        <v>46.709300140000003</v>
      </c>
      <c r="K5" s="23">
        <f>'Variables AMS'!J9</f>
        <v>64.606107719999997</v>
      </c>
      <c r="L5" s="23">
        <f>'Variables AMS'!K9</f>
        <v>87.121228299999999</v>
      </c>
      <c r="M5" s="23">
        <f>'Variables AMS'!L9</f>
        <v>116.8502742</v>
      </c>
      <c r="N5" s="23">
        <f>'Variables AMS'!M9</f>
        <v>152.47679600000001</v>
      </c>
      <c r="O5" s="23">
        <f>'Variables AMS'!N9</f>
        <v>201.384456</v>
      </c>
      <c r="P5" s="23">
        <f>'Variables AMS'!O9</f>
        <v>268.6500259</v>
      </c>
      <c r="Q5" s="23">
        <f>'Variables AMS'!P9</f>
        <v>357.04453330000001</v>
      </c>
      <c r="R5" s="23">
        <f>'Variables AMS'!Q9</f>
        <v>470.57431430000003</v>
      </c>
      <c r="S5" s="23">
        <f>'Variables AMS'!R9</f>
        <v>589.46975020000002</v>
      </c>
      <c r="T5" s="23">
        <f>'Variables AMS'!S9</f>
        <v>717.17235240000002</v>
      </c>
      <c r="U5" s="23">
        <f>'Variables AMS'!T9</f>
        <v>874.53932980000002</v>
      </c>
      <c r="V5" s="23">
        <f>'Variables AMS'!U9</f>
        <v>1068.6270890000001</v>
      </c>
      <c r="W5" s="23">
        <f>'Variables AMS'!V9</f>
        <v>1374.872116</v>
      </c>
      <c r="X5" s="23">
        <f>'Variables AMS'!W9</f>
        <v>1761.080641</v>
      </c>
      <c r="Y5" s="23">
        <f>'Variables AMS'!X9</f>
        <v>2141.527689</v>
      </c>
      <c r="Z5" s="23">
        <f>'Variables AMS'!Y9</f>
        <v>2589.3068010000002</v>
      </c>
      <c r="AA5" s="23">
        <f>'Variables AMS'!Z9</f>
        <v>3164.4372020000001</v>
      </c>
      <c r="AB5" s="23">
        <f>'Variables AMS'!AA9</f>
        <v>3871.2114489999999</v>
      </c>
      <c r="AC5" s="23">
        <f>'Variables AMS'!AB9</f>
        <v>4701.3032489999996</v>
      </c>
      <c r="AD5" s="23">
        <f>'Variables AMS'!AC9</f>
        <v>5626.6239320000004</v>
      </c>
      <c r="AE5" s="23">
        <f>'Variables AMS'!AD9</f>
        <v>6613.3651159999999</v>
      </c>
      <c r="AF5" s="23">
        <f>'Variables AMS'!AE9</f>
        <v>7616.5983829999996</v>
      </c>
      <c r="AG5" s="23">
        <f>'Variables AMS'!AF9</f>
        <v>8602.6001899999901</v>
      </c>
      <c r="AH5" s="23">
        <f>'Variables AMS'!AG9</f>
        <v>9548.4718709999997</v>
      </c>
      <c r="AI5" s="23">
        <f>'Variables AMS'!AH9</f>
        <v>10481.365889999999</v>
      </c>
      <c r="AJ5" s="23">
        <f>'Variables AMS'!AI9</f>
        <v>11381.335010000001</v>
      </c>
      <c r="AK5" s="23">
        <f>'Variables AMS'!AJ9</f>
        <v>12229.56516</v>
      </c>
      <c r="AL5" s="23">
        <f>'Variables AMS'!AK9</f>
        <v>13024.280650000001</v>
      </c>
      <c r="AM5" s="23">
        <f>'Variables AMS'!AL9</f>
        <v>13758.11859</v>
      </c>
      <c r="AN5" s="23">
        <f>'Variables AMS'!AM9</f>
        <v>14435.540489999999</v>
      </c>
      <c r="AO5" s="23">
        <f>'Variables AMS'!AN9</f>
        <v>15057.04681</v>
      </c>
      <c r="AP5" s="23">
        <f>'Variables AMS'!AO9</f>
        <v>15625.064759999999</v>
      </c>
      <c r="AQ5" s="23">
        <f>'Variables AMS'!AP9</f>
        <v>16141.311530000001</v>
      </c>
      <c r="AR5" s="23">
        <f>'Variables AMS'!AQ9</f>
        <v>16588.045279999998</v>
      </c>
      <c r="AS5" s="23">
        <f>'Variables AMS'!AR9</f>
        <v>17006.065900000001</v>
      </c>
      <c r="AT5" s="23">
        <f>'Variables AMS'!AS9</f>
        <v>17389.522560000001</v>
      </c>
      <c r="AU5" s="23">
        <f>'Variables AMS'!AT9</f>
        <v>17738.609120000001</v>
      </c>
      <c r="AV5" s="23">
        <f>'Variables AMS'!AU9</f>
        <v>18051.847180000001</v>
      </c>
      <c r="AW5" s="23">
        <f>'Variables AMS'!AV9</f>
        <v>18313.748930000002</v>
      </c>
    </row>
    <row r="6" spans="1:50" x14ac:dyDescent="0.25">
      <c r="B6" t="s">
        <v>55</v>
      </c>
      <c r="C6" s="16">
        <f>C5/C34</f>
        <v>7.5360400966123297E-5</v>
      </c>
      <c r="D6" s="16">
        <f t="shared" ref="D6:AW6" si="1">D5/D34</f>
        <v>7.5360400966123351E-5</v>
      </c>
      <c r="E6" s="16">
        <f t="shared" si="1"/>
        <v>7.5360400972489787E-5</v>
      </c>
      <c r="F6" s="16">
        <f t="shared" si="1"/>
        <v>1.7822978328169774E-4</v>
      </c>
      <c r="G6" s="16">
        <f t="shared" si="1"/>
        <v>3.3672573814878533E-4</v>
      </c>
      <c r="H6" s="16">
        <f t="shared" si="1"/>
        <v>5.7857678084321444E-4</v>
      </c>
      <c r="I6" s="16">
        <f t="shared" si="1"/>
        <v>8.9729397183650934E-4</v>
      </c>
      <c r="J6" s="16">
        <f t="shared" si="1"/>
        <v>1.3161572401533621E-3</v>
      </c>
      <c r="K6" s="16">
        <f t="shared" si="1"/>
        <v>1.8081089490852025E-3</v>
      </c>
      <c r="L6" s="16">
        <f t="shared" si="1"/>
        <v>2.4308435255600046E-3</v>
      </c>
      <c r="M6" s="16">
        <f t="shared" si="1"/>
        <v>3.2505303935858399E-3</v>
      </c>
      <c r="N6" s="16">
        <f t="shared" si="1"/>
        <v>4.2459271814842461E-3</v>
      </c>
      <c r="O6" s="16">
        <f t="shared" si="1"/>
        <v>5.5973553061921645E-3</v>
      </c>
      <c r="P6" s="16">
        <f t="shared" si="1"/>
        <v>7.3965065444781923E-3</v>
      </c>
      <c r="Q6" s="16">
        <f t="shared" si="1"/>
        <v>9.7263788321928207E-3</v>
      </c>
      <c r="R6" s="16">
        <f t="shared" si="1"/>
        <v>1.26792467017579E-2</v>
      </c>
      <c r="S6" s="16">
        <f t="shared" si="1"/>
        <v>1.585030017437946E-2</v>
      </c>
      <c r="T6" s="16">
        <f t="shared" si="1"/>
        <v>1.9359580943524263E-2</v>
      </c>
      <c r="U6" s="16">
        <f t="shared" si="1"/>
        <v>2.3805136549258948E-2</v>
      </c>
      <c r="V6" s="16">
        <f t="shared" si="1"/>
        <v>2.9379183247468847E-2</v>
      </c>
      <c r="W6" s="16">
        <f t="shared" si="1"/>
        <v>3.7674533866246682E-2</v>
      </c>
      <c r="X6" s="16">
        <f t="shared" si="1"/>
        <v>4.7889125140122203E-2</v>
      </c>
      <c r="Y6" s="16">
        <f t="shared" si="1"/>
        <v>5.8433132139941869E-2</v>
      </c>
      <c r="Z6" s="16">
        <f t="shared" si="1"/>
        <v>7.1262553410538707E-2</v>
      </c>
      <c r="AA6" s="16">
        <f t="shared" si="1"/>
        <v>8.8088187901923659E-2</v>
      </c>
      <c r="AB6" s="16">
        <f t="shared" si="1"/>
        <v>0.10922775724915354</v>
      </c>
      <c r="AC6" s="16">
        <f t="shared" si="1"/>
        <v>0.13463605882047253</v>
      </c>
      <c r="AD6" s="16">
        <f t="shared" si="1"/>
        <v>0.16368108805797232</v>
      </c>
      <c r="AE6" s="16">
        <f t="shared" si="1"/>
        <v>0.1954531740155433</v>
      </c>
      <c r="AF6" s="16">
        <f t="shared" si="1"/>
        <v>0.22868672474313886</v>
      </c>
      <c r="AG6" s="16">
        <f t="shared" si="1"/>
        <v>0.26235843896307709</v>
      </c>
      <c r="AH6" s="16">
        <f t="shared" si="1"/>
        <v>0.29573079655273449</v>
      </c>
      <c r="AI6" s="16">
        <f t="shared" si="1"/>
        <v>0.32918860683098128</v>
      </c>
      <c r="AJ6" s="16">
        <f t="shared" si="1"/>
        <v>0.3621125331971195</v>
      </c>
      <c r="AK6" s="16">
        <f t="shared" si="1"/>
        <v>0.39398924753000047</v>
      </c>
      <c r="AL6" s="16">
        <f t="shared" si="1"/>
        <v>0.42470708346578218</v>
      </c>
      <c r="AM6" s="16">
        <f t="shared" si="1"/>
        <v>0.45408114915593312</v>
      </c>
      <c r="AN6" s="16">
        <f t="shared" si="1"/>
        <v>0.48210084349864291</v>
      </c>
      <c r="AO6" s="16">
        <f t="shared" si="1"/>
        <v>0.5087604494368877</v>
      </c>
      <c r="AP6" s="16">
        <f t="shared" si="1"/>
        <v>0.53409805156037615</v>
      </c>
      <c r="AQ6" s="16">
        <f t="shared" si="1"/>
        <v>0.55814650643580188</v>
      </c>
      <c r="AR6" s="16">
        <f t="shared" si="1"/>
        <v>0.58174319480602432</v>
      </c>
      <c r="AS6" s="16">
        <f t="shared" si="1"/>
        <v>0.60439522601199225</v>
      </c>
      <c r="AT6" s="16">
        <f t="shared" si="1"/>
        <v>0.62600185514533435</v>
      </c>
      <c r="AU6" s="16">
        <f t="shared" si="1"/>
        <v>0.64656419834049228</v>
      </c>
      <c r="AV6" s="16">
        <f t="shared" si="1"/>
        <v>0.66607096546623057</v>
      </c>
      <c r="AW6" s="16">
        <f t="shared" si="1"/>
        <v>0.68435627822918443</v>
      </c>
    </row>
    <row r="7" spans="1:50" x14ac:dyDescent="0.25">
      <c r="B7" t="s">
        <v>58</v>
      </c>
      <c r="C7" s="21">
        <f>'Variables AMS'!B5/'Variables AMS'!B8*'Variables AMS'!$S8</f>
        <v>39.282488300652247</v>
      </c>
      <c r="D7" s="21">
        <f>'Variables AMS'!C5/'Variables AMS'!C8*'Variables AMS'!$S8</f>
        <v>39.282488300652254</v>
      </c>
      <c r="E7" s="21">
        <f>'Variables AMS'!D5/'Variables AMS'!D8*'Variables AMS'!$S8</f>
        <v>39.582125768613153</v>
      </c>
      <c r="F7" s="21">
        <f>'Variables AMS'!E5/'Variables AMS'!E8*'Variables AMS'!$S8</f>
        <v>39.867127235874705</v>
      </c>
      <c r="G7" s="21">
        <f>'Variables AMS'!F5/'Variables AMS'!F8*'Variables AMS'!$S8</f>
        <v>39.840766972534759</v>
      </c>
      <c r="H7" s="21">
        <f>'Variables AMS'!G5/'Variables AMS'!G8*'Variables AMS'!$S8</f>
        <v>40.382589566656527</v>
      </c>
      <c r="I7" s="21">
        <f>'Variables AMS'!H5/'Variables AMS'!H8*'Variables AMS'!$S8</f>
        <v>40.151192041980174</v>
      </c>
      <c r="J7" s="21">
        <f>'Variables AMS'!I5/'Variables AMS'!I8*'Variables AMS'!$S8</f>
        <v>40.102987919761823</v>
      </c>
      <c r="K7" s="21">
        <f>'Variables AMS'!J5/'Variables AMS'!J8*'Variables AMS'!$S8</f>
        <v>40.099095940965377</v>
      </c>
      <c r="L7" s="21">
        <f>'Variables AMS'!K5/'Variables AMS'!K8*'Variables AMS'!$S8</f>
        <v>40.290559077096013</v>
      </c>
      <c r="M7" s="21">
        <f>'Variables AMS'!L5/'Variables AMS'!L8*'Variables AMS'!$S8</f>
        <v>40.559130145849728</v>
      </c>
      <c r="N7" s="21">
        <f>'Variables AMS'!M5/'Variables AMS'!M8*'Variables AMS'!$S8</f>
        <v>40.901390195000168</v>
      </c>
      <c r="O7" s="21">
        <f>'Variables AMS'!N5/'Variables AMS'!N8*'Variables AMS'!$S8</f>
        <v>41.143847249387278</v>
      </c>
      <c r="P7" s="21">
        <f>'Variables AMS'!O5/'Variables AMS'!O8*'Variables AMS'!$S8</f>
        <v>41.487343791747165</v>
      </c>
      <c r="Q7" s="21">
        <f>'Variables AMS'!P5/'Variables AMS'!P8*'Variables AMS'!$S8</f>
        <v>41.183973718637276</v>
      </c>
      <c r="R7" s="21">
        <f>'Variables AMS'!Q5/'Variables AMS'!Q8*'Variables AMS'!$S8</f>
        <v>40.999819902846852</v>
      </c>
      <c r="S7" s="21">
        <f>'Variables AMS'!R5/'Variables AMS'!R8*'Variables AMS'!$S8</f>
        <v>40.865060374769378</v>
      </c>
      <c r="T7" s="21">
        <f>'Variables AMS'!S5/'Variables AMS'!S8*'Variables AMS'!$S8</f>
        <v>40.604049119999999</v>
      </c>
      <c r="U7" s="21">
        <f>'Variables AMS'!T5/'Variables AMS'!T8*'Variables AMS'!$S8</f>
        <v>39.8852374085115</v>
      </c>
      <c r="V7" s="21">
        <f>'Variables AMS'!U5/'Variables AMS'!U8*'Variables AMS'!$S8</f>
        <v>39.385386093802204</v>
      </c>
      <c r="W7" s="21">
        <f>'Variables AMS'!V5/'Variables AMS'!V8*'Variables AMS'!$S8</f>
        <v>39.048106563151237</v>
      </c>
      <c r="X7" s="21">
        <f>'Variables AMS'!W5/'Variables AMS'!W8*'Variables AMS'!$S8</f>
        <v>38.757021485041896</v>
      </c>
      <c r="Y7" s="21">
        <f>'Variables AMS'!X5/'Variables AMS'!X8*'Variables AMS'!$S8</f>
        <v>38.534694873733933</v>
      </c>
      <c r="Z7" s="21">
        <f>'Variables AMS'!Y5/'Variables AMS'!Y8*'Variables AMS'!$S8</f>
        <v>38.284163415162382</v>
      </c>
      <c r="AA7" s="21">
        <f>'Variables AMS'!Z5/'Variables AMS'!Z8*'Variables AMS'!$S8</f>
        <v>38.019094688752773</v>
      </c>
      <c r="AB7" s="21">
        <f>'Variables AMS'!AA5/'Variables AMS'!AA8*'Variables AMS'!$S8</f>
        <v>37.72427398941479</v>
      </c>
      <c r="AC7" s="21">
        <f>'Variables AMS'!AB5/'Variables AMS'!AB8*'Variables AMS'!$S8</f>
        <v>37.43111822522593</v>
      </c>
      <c r="AD7" s="21">
        <f>'Variables AMS'!AC5/'Variables AMS'!AC8*'Variables AMS'!$S8</f>
        <v>37.162788788442576</v>
      </c>
      <c r="AE7" s="21">
        <f>'Variables AMS'!AD5/'Variables AMS'!AD8*'Variables AMS'!$S8</f>
        <v>36.916332425805905</v>
      </c>
      <c r="AF7" s="21">
        <f>'Variables AMS'!AE5/'Variables AMS'!AE8*'Variables AMS'!$S8</f>
        <v>36.68346145256313</v>
      </c>
      <c r="AG7" s="21">
        <f>'Variables AMS'!AF5/'Variables AMS'!AF8*'Variables AMS'!$S8</f>
        <v>36.456993605335335</v>
      </c>
      <c r="AH7" s="21">
        <f>'Variables AMS'!AG5/'Variables AMS'!AG8*'Variables AMS'!$S8</f>
        <v>36.242257294315905</v>
      </c>
      <c r="AI7" s="21">
        <f>'Variables AMS'!AH5/'Variables AMS'!AH8*'Variables AMS'!$S8</f>
        <v>36.03301819059967</v>
      </c>
      <c r="AJ7" s="21">
        <f>'Variables AMS'!AI5/'Variables AMS'!AI8*'Variables AMS'!$S8</f>
        <v>35.827745333795065</v>
      </c>
      <c r="AK7" s="21">
        <f>'Variables AMS'!AJ5/'Variables AMS'!AJ8*'Variables AMS'!$S8</f>
        <v>35.627179610738288</v>
      </c>
      <c r="AL7" s="21">
        <f>'Variables AMS'!AK5/'Variables AMS'!AK8*'Variables AMS'!$S8</f>
        <v>35.422355158842123</v>
      </c>
      <c r="AM7" s="21">
        <f>'Variables AMS'!AL5/'Variables AMS'!AL8*'Variables AMS'!$S8</f>
        <v>35.220671619011057</v>
      </c>
      <c r="AN7" s="21">
        <f>'Variables AMS'!AM5/'Variables AMS'!AM8*'Variables AMS'!$S8</f>
        <v>35.032377780878065</v>
      </c>
      <c r="AO7" s="21">
        <f>'Variables AMS'!AN5/'Variables AMS'!AN8*'Variables AMS'!$S8</f>
        <v>34.850245165784706</v>
      </c>
      <c r="AP7" s="21">
        <f>'Variables AMS'!AO5/'Variables AMS'!AO8*'Variables AMS'!$S8</f>
        <v>34.669590840658081</v>
      </c>
      <c r="AQ7" s="21">
        <f>'Variables AMS'!AP5/'Variables AMS'!AP8*'Variables AMS'!$S8</f>
        <v>34.490384990463809</v>
      </c>
      <c r="AR7" s="21">
        <f>'Variables AMS'!AQ5/'Variables AMS'!AQ8*'Variables AMS'!$S8</f>
        <v>34.119133073332513</v>
      </c>
      <c r="AS7" s="21">
        <f>'Variables AMS'!AR5/'Variables AMS'!AR8*'Variables AMS'!$S8</f>
        <v>33.943752899132498</v>
      </c>
      <c r="AT7" s="21">
        <f>'Variables AMS'!AS5/'Variables AMS'!AS8*'Variables AMS'!$S8</f>
        <v>33.772149031339197</v>
      </c>
      <c r="AU7" s="21">
        <f>'Variables AMS'!AT5/'Variables AMS'!AT8*'Variables AMS'!$S8</f>
        <v>33.605264417623097</v>
      </c>
      <c r="AV7" s="21">
        <f>'Variables AMS'!AU5/'Variables AMS'!AU8*'Variables AMS'!$S8</f>
        <v>33.442694866782006</v>
      </c>
      <c r="AW7" s="21">
        <f>'Variables AMS'!AV5/'Variables AMS'!AV8*'Variables AMS'!$S8</f>
        <v>33.281220926648778</v>
      </c>
    </row>
    <row r="8" spans="1:50" x14ac:dyDescent="0.25">
      <c r="B8" t="s">
        <v>59</v>
      </c>
      <c r="C8" s="21">
        <f>C3*1000*C7*1000/10^6</f>
        <v>45.147324783373598</v>
      </c>
      <c r="D8" s="21">
        <f t="shared" ref="D8:AW8" si="2">D3*1000*D7*1000/10^6</f>
        <v>45.872179686086795</v>
      </c>
      <c r="E8" s="21">
        <f t="shared" si="2"/>
        <v>86.270366453421673</v>
      </c>
      <c r="F8" s="21">
        <f t="shared" si="2"/>
        <v>141.40933662486538</v>
      </c>
      <c r="G8" s="21">
        <f t="shared" si="2"/>
        <v>227.58394624992337</v>
      </c>
      <c r="H8" s="21">
        <f t="shared" si="2"/>
        <v>369.63378226424692</v>
      </c>
      <c r="I8" s="21">
        <f t="shared" si="2"/>
        <v>506.52085871249011</v>
      </c>
      <c r="J8" s="21">
        <f t="shared" si="2"/>
        <v>687.6363127523241</v>
      </c>
      <c r="K8" s="21">
        <f t="shared" si="2"/>
        <v>820.66084320035077</v>
      </c>
      <c r="L8" s="21">
        <f t="shared" si="2"/>
        <v>1050.312687064863</v>
      </c>
      <c r="M8" s="21">
        <f t="shared" si="2"/>
        <v>1400.1301083293613</v>
      </c>
      <c r="N8" s="21">
        <f t="shared" si="2"/>
        <v>1720.0378960701755</v>
      </c>
      <c r="O8" s="21">
        <f t="shared" si="2"/>
        <v>2357.290805448537</v>
      </c>
      <c r="P8" s="21">
        <f t="shared" si="2"/>
        <v>3208.4151301489051</v>
      </c>
      <c r="Q8" s="21">
        <f t="shared" si="2"/>
        <v>4193.6408501482492</v>
      </c>
      <c r="R8" s="21">
        <f t="shared" si="2"/>
        <v>5386.6386500744575</v>
      </c>
      <c r="S8" s="21">
        <f t="shared" si="2"/>
        <v>5820.171558045814</v>
      </c>
      <c r="T8" s="21">
        <f t="shared" si="2"/>
        <v>6381.9856626079218</v>
      </c>
      <c r="U8" s="21">
        <f t="shared" si="2"/>
        <v>7865.7631184269649</v>
      </c>
      <c r="V8" s="21">
        <f t="shared" si="2"/>
        <v>9670.3430517741035</v>
      </c>
      <c r="W8" s="21">
        <f t="shared" si="2"/>
        <v>14412.868698636817</v>
      </c>
      <c r="X8" s="21">
        <f t="shared" si="2"/>
        <v>18102.759663797471</v>
      </c>
      <c r="Y8" s="21">
        <f t="shared" si="2"/>
        <v>18668.050983698289</v>
      </c>
      <c r="Z8" s="21">
        <f t="shared" si="2"/>
        <v>22003.714061845905</v>
      </c>
      <c r="AA8" s="21">
        <f t="shared" si="2"/>
        <v>27725.645559646266</v>
      </c>
      <c r="AB8" s="21">
        <f t="shared" si="2"/>
        <v>33796.574953751995</v>
      </c>
      <c r="AC8" s="21">
        <f t="shared" si="2"/>
        <v>39765.490748609613</v>
      </c>
      <c r="AD8" s="21">
        <f t="shared" si="2"/>
        <v>44912.409128818792</v>
      </c>
      <c r="AE8" s="21">
        <f t="shared" si="2"/>
        <v>48990.231670262248</v>
      </c>
      <c r="AF8" s="21">
        <f t="shared" si="2"/>
        <v>51534.930666059845</v>
      </c>
      <c r="AG8" s="21">
        <f t="shared" si="2"/>
        <v>52878.263934861876</v>
      </c>
      <c r="AH8" s="21">
        <f t="shared" si="2"/>
        <v>53368.952329796681</v>
      </c>
      <c r="AI8" s="21">
        <f t="shared" si="2"/>
        <v>54766.232701667926</v>
      </c>
      <c r="AJ8" s="21">
        <f t="shared" si="2"/>
        <v>55424.340217373385</v>
      </c>
      <c r="AK8" s="21">
        <f t="shared" si="2"/>
        <v>55353.407392446825</v>
      </c>
      <c r="AL8" s="21">
        <f t="shared" si="2"/>
        <v>55113.349909255914</v>
      </c>
      <c r="AM8" s="21">
        <f t="shared" si="2"/>
        <v>54516.509609987421</v>
      </c>
      <c r="AN8" s="21">
        <f t="shared" si="2"/>
        <v>53855.42535209209</v>
      </c>
      <c r="AO8" s="21">
        <f t="shared" si="2"/>
        <v>53102.280669824446</v>
      </c>
      <c r="AP8" s="21">
        <f t="shared" si="2"/>
        <v>52319.303121019795</v>
      </c>
      <c r="AQ8" s="21">
        <f t="shared" si="2"/>
        <v>51487.705918750136</v>
      </c>
      <c r="AR8" s="21">
        <f t="shared" si="2"/>
        <v>51957.338726143171</v>
      </c>
      <c r="AS8" s="21">
        <f t="shared" si="2"/>
        <v>51726.556060134921</v>
      </c>
      <c r="AT8" s="21">
        <f t="shared" si="2"/>
        <v>51238.914845958869</v>
      </c>
      <c r="AU8" s="21">
        <f t="shared" si="2"/>
        <v>50689.779600685542</v>
      </c>
      <c r="AV8" s="21">
        <f t="shared" si="2"/>
        <v>50023.984461284403</v>
      </c>
      <c r="AW8" s="21">
        <f t="shared" si="2"/>
        <v>48768.91082290691</v>
      </c>
    </row>
    <row r="9" spans="1:50" x14ac:dyDescent="0.25">
      <c r="B9" s="24" t="s">
        <v>68</v>
      </c>
      <c r="C9" s="21">
        <f>'Variables AMS'!B24/'Variables AMS'!B8*'Variables AMS'!$S8</f>
        <v>0</v>
      </c>
      <c r="D9" s="21">
        <f>'Variables AMS'!C24/'Variables AMS'!C8*'Variables AMS'!$S8</f>
        <v>0</v>
      </c>
      <c r="E9" s="21">
        <f>'Variables AMS'!D24/'Variables AMS'!D8*'Variables AMS'!$S8</f>
        <v>0</v>
      </c>
      <c r="F9" s="21">
        <f>'Variables AMS'!E24/'Variables AMS'!E8*'Variables AMS'!$S8</f>
        <v>0</v>
      </c>
      <c r="G9" s="21">
        <f>'Variables AMS'!F24/'Variables AMS'!F8*'Variables AMS'!$S8</f>
        <v>32.152976917808438</v>
      </c>
      <c r="H9" s="21">
        <f>'Variables AMS'!G24/'Variables AMS'!G8*'Variables AMS'!$S8</f>
        <v>50.611195216020462</v>
      </c>
      <c r="I9" s="21">
        <f>'Variables AMS'!H24/'Variables AMS'!H8*'Variables AMS'!$S8</f>
        <v>68.238952143997324</v>
      </c>
      <c r="J9" s="21">
        <f>'Variables AMS'!I24/'Variables AMS'!I8*'Variables AMS'!$S8</f>
        <v>90.514945321341685</v>
      </c>
      <c r="K9" s="21">
        <f>'Variables AMS'!J24/'Variables AMS'!J8*'Variables AMS'!$S8</f>
        <v>146.62381366898549</v>
      </c>
      <c r="L9" s="21">
        <f>'Variables AMS'!K24/'Variables AMS'!K8*'Variables AMS'!$S8</f>
        <v>182.95543281868413</v>
      </c>
      <c r="M9" s="21">
        <f>'Variables AMS'!L24/'Variables AMS'!L8*'Variables AMS'!$S8</f>
        <v>214.21948641931607</v>
      </c>
      <c r="N9" s="21">
        <f>'Variables AMS'!M24/'Variables AMS'!M8*'Variables AMS'!$S8</f>
        <v>258.21692549967213</v>
      </c>
      <c r="O9" s="21">
        <f>'Variables AMS'!N24/'Variables AMS'!N8*'Variables AMS'!$S8</f>
        <v>345.94022568292576</v>
      </c>
      <c r="P9" s="21">
        <f>'Variables AMS'!O24/'Variables AMS'!O8*'Variables AMS'!$S8</f>
        <v>434.08720171577113</v>
      </c>
      <c r="Q9" s="21">
        <f>'Variables AMS'!P24/'Variables AMS'!P8*'Variables AMS'!$S8</f>
        <v>479.47789950040806</v>
      </c>
      <c r="R9" s="21">
        <f>'Variables AMS'!Q24/'Variables AMS'!Q8*'Variables AMS'!$S8</f>
        <v>688.3787380012227</v>
      </c>
      <c r="S9" s="21">
        <f>'Variables AMS'!R24/'Variables AMS'!R8*'Variables AMS'!$S8</f>
        <v>541.21255834750434</v>
      </c>
      <c r="T9" s="21">
        <f>'Variables AMS'!S24/'Variables AMS'!S8*'Variables AMS'!$S8</f>
        <v>533.1457355</v>
      </c>
      <c r="U9" s="21">
        <f>'Variables AMS'!T24/'Variables AMS'!T8*'Variables AMS'!$S8</f>
        <v>636.56719457384736</v>
      </c>
      <c r="V9" s="21">
        <f>'Variables AMS'!U24/'Variables AMS'!U8*'Variables AMS'!$S8</f>
        <v>776.74460437333221</v>
      </c>
      <c r="W9" s="21">
        <f>'Variables AMS'!V24/'Variables AMS'!V8*'Variables AMS'!$S8</f>
        <v>1173.4112695812914</v>
      </c>
      <c r="X9" s="21">
        <f>'Variables AMS'!W24/'Variables AMS'!W8*'Variables AMS'!$S8</f>
        <v>1170.8769079176943</v>
      </c>
      <c r="Y9" s="21">
        <f>'Variables AMS'!X24/'Variables AMS'!X8*'Variables AMS'!$S8</f>
        <v>1172.2680208132722</v>
      </c>
      <c r="Z9" s="21">
        <f>'Variables AMS'!Y24/'Variables AMS'!Y8*'Variables AMS'!$S8</f>
        <v>1173.5063374201154</v>
      </c>
      <c r="AA9" s="21">
        <f>'Variables AMS'!Z24/'Variables AMS'!Z8*'Variables AMS'!$S8</f>
        <v>1174.4638365330816</v>
      </c>
      <c r="AB9" s="21">
        <f>'Variables AMS'!AA24/'Variables AMS'!AA8*'Variables AMS'!$S8</f>
        <v>1175.3346466908449</v>
      </c>
      <c r="AC9" s="21">
        <f>'Variables AMS'!AB24/'Variables AMS'!AB8*'Variables AMS'!$S8</f>
        <v>1176.1222239474757</v>
      </c>
      <c r="AD9" s="21">
        <f>'Variables AMS'!AC24/'Variables AMS'!AC8*'Variables AMS'!$S8</f>
        <v>1310.6209216893958</v>
      </c>
      <c r="AE9" s="21">
        <f>'Variables AMS'!AD24/'Variables AMS'!AD8*'Variables AMS'!$S8</f>
        <v>1410.3164952457157</v>
      </c>
      <c r="AF9" s="21">
        <f>'Variables AMS'!AE24/'Variables AMS'!AE8*'Variables AMS'!$S8</f>
        <v>1463.1749749183568</v>
      </c>
      <c r="AG9" s="21">
        <f>'Variables AMS'!AF24/'Variables AMS'!AF8*'Variables AMS'!$S8</f>
        <v>1480.3637938301028</v>
      </c>
      <c r="AH9" s="21">
        <f>'Variables AMS'!AG24/'Variables AMS'!AG8*'Variables AMS'!$S8</f>
        <v>1473.0457549554515</v>
      </c>
      <c r="AI9" s="21">
        <f>'Variables AMS'!AH24/'Variables AMS'!AH8*'Variables AMS'!$S8</f>
        <v>1490.1940304648406</v>
      </c>
      <c r="AJ9" s="21">
        <f>'Variables AMS'!AI24/'Variables AMS'!AI8*'Variables AMS'!$S8</f>
        <v>1486.6197898608327</v>
      </c>
      <c r="AK9" s="21">
        <f>'Variables AMS'!AJ24/'Variables AMS'!AJ8*'Variables AMS'!$S8</f>
        <v>1463.0497046874116</v>
      </c>
      <c r="AL9" s="21">
        <f>'Variables AMS'!AK24/'Variables AMS'!AK8*'Variables AMS'!$S8</f>
        <v>1435.7675913667176</v>
      </c>
      <c r="AM9" s="21">
        <f>'Variables AMS'!AL24/'Variables AMS'!AL8*'Variables AMS'!$S8</f>
        <v>1399.3566441024118</v>
      </c>
      <c r="AN9" s="21">
        <f>'Variables AMS'!AM24/'Variables AMS'!AM8*'Variables AMS'!$S8</f>
        <v>1361.7465221962627</v>
      </c>
      <c r="AO9" s="21">
        <f>'Variables AMS'!AN24/'Variables AMS'!AN8*'Variables AMS'!$S8</f>
        <v>1322.2714756703563</v>
      </c>
      <c r="AP9" s="21">
        <f>'Variables AMS'!AO24/'Variables AMS'!AO8*'Variables AMS'!$S8</f>
        <v>1282.8111344038791</v>
      </c>
      <c r="AQ9" s="21">
        <f>'Variables AMS'!AP24/'Variables AMS'!AP8*'Variables AMS'!$S8</f>
        <v>1243.1045260167903</v>
      </c>
      <c r="AR9" s="21">
        <f>'Variables AMS'!AQ24/'Variables AMS'!AQ8*'Variables AMS'!$S8</f>
        <v>1242.2335461201446</v>
      </c>
      <c r="AS9" s="21">
        <f>'Variables AMS'!AR24/'Variables AMS'!AR8*'Variables AMS'!$S8</f>
        <v>1217.6685063019963</v>
      </c>
      <c r="AT9" s="21">
        <f>'Variables AMS'!AS24/'Variables AMS'!AS8*'Variables AMS'!$S8</f>
        <v>1187.5509972032582</v>
      </c>
      <c r="AU9" s="21">
        <f>'Variables AMS'!AT24/'Variables AMS'!AT8*'Variables AMS'!$S8</f>
        <v>1156.6451260102917</v>
      </c>
      <c r="AV9" s="21">
        <f>'Variables AMS'!AU24/'Variables AMS'!AU8*'Variables AMS'!$S8</f>
        <v>1123.767482301279</v>
      </c>
      <c r="AW9" s="21">
        <f>'Variables AMS'!AV24/'Variables AMS'!AV8*'Variables AMS'!$S8</f>
        <v>1078.5511763041857</v>
      </c>
    </row>
    <row r="10" spans="1:50" x14ac:dyDescent="0.25">
      <c r="B10" t="s">
        <v>2</v>
      </c>
      <c r="C10" s="21">
        <v>0</v>
      </c>
      <c r="D10" s="21">
        <v>0</v>
      </c>
      <c r="E10" s="21">
        <v>0</v>
      </c>
      <c r="F10" s="21">
        <v>0</v>
      </c>
      <c r="G10" s="21">
        <v>0</v>
      </c>
      <c r="H10" s="21">
        <v>0</v>
      </c>
      <c r="I10" s="21">
        <v>0</v>
      </c>
      <c r="J10" s="21">
        <v>0</v>
      </c>
      <c r="K10" s="21">
        <v>0</v>
      </c>
      <c r="L10" s="21">
        <v>0</v>
      </c>
      <c r="M10" s="21">
        <v>0</v>
      </c>
      <c r="N10" s="21">
        <v>0</v>
      </c>
      <c r="O10" s="21">
        <v>0</v>
      </c>
      <c r="P10" s="21">
        <v>0</v>
      </c>
      <c r="Q10" s="21">
        <v>0</v>
      </c>
      <c r="R10" s="21">
        <v>0</v>
      </c>
      <c r="S10" s="21">
        <v>0</v>
      </c>
      <c r="T10" s="21">
        <v>0</v>
      </c>
      <c r="U10" s="21">
        <v>0</v>
      </c>
      <c r="V10" s="21">
        <v>0</v>
      </c>
      <c r="W10" s="21">
        <v>0</v>
      </c>
      <c r="X10" s="21">
        <v>0</v>
      </c>
      <c r="Y10" s="21">
        <v>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row>
    <row r="11" spans="1:50" x14ac:dyDescent="0.25">
      <c r="B11" t="s">
        <v>4</v>
      </c>
      <c r="C11" s="21">
        <v>0</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row>
    <row r="12" spans="1:50" x14ac:dyDescent="0.25">
      <c r="B12" t="s">
        <v>66</v>
      </c>
      <c r="C12" s="21">
        <f>'Variables AMS'!B19*11630000000/('Variables AMS'!B22*1000/100)</f>
        <v>17.80320399999999</v>
      </c>
      <c r="D12" s="21">
        <f>'Variables AMS'!C19*11630000000/('Variables AMS'!C22*1000/100)</f>
        <v>17.803204000000015</v>
      </c>
      <c r="E12" s="21">
        <f>'Variables AMS'!D19*11630000000/('Variables AMS'!D22*1000/100)</f>
        <v>17.803204015729563</v>
      </c>
      <c r="F12" s="21">
        <f>'Variables AMS'!E19*11630000000/('Variables AMS'!E22*1000/100)</f>
        <v>17.803204064183795</v>
      </c>
      <c r="G12" s="21">
        <f>'Variables AMS'!F19*11630000000/('Variables AMS'!F22*1000/100)</f>
        <v>17.803204007222636</v>
      </c>
      <c r="H12" s="21">
        <f>'Variables AMS'!G19*11630000000/('Variables AMS'!G22*1000/100)</f>
        <v>17.803204009096898</v>
      </c>
      <c r="I12" s="21">
        <f>'Variables AMS'!H19*11630000000/('Variables AMS'!H22*1000/100)</f>
        <v>17.803204004893338</v>
      </c>
      <c r="J12" s="21">
        <f>'Variables AMS'!I19*11630000000/('Variables AMS'!I22*1000/100)</f>
        <v>17.803203996960054</v>
      </c>
      <c r="K12" s="21">
        <f>'Variables AMS'!J19*11630000000/('Variables AMS'!J22*1000/100)</f>
        <v>17.803203962607075</v>
      </c>
      <c r="L12" s="21">
        <f>'Variables AMS'!K19*11630000000/('Variables AMS'!K22*1000/100)</f>
        <v>17.803204005763892</v>
      </c>
      <c r="M12" s="21">
        <f>'Variables AMS'!L19*11630000000/('Variables AMS'!L22*1000/100)</f>
        <v>17.803204035173724</v>
      </c>
      <c r="N12" s="21">
        <f>'Variables AMS'!M19*11630000000/('Variables AMS'!M22*1000/100)</f>
        <v>17.803204012004958</v>
      </c>
      <c r="O12" s="21">
        <f>'Variables AMS'!N19*11630000000/('Variables AMS'!N22*1000/100)</f>
        <v>17.803203996970826</v>
      </c>
      <c r="P12" s="21">
        <f>'Variables AMS'!O19*11630000000/('Variables AMS'!O22*1000/100)</f>
        <v>17.803204012696337</v>
      </c>
      <c r="Q12" s="21">
        <f>'Variables AMS'!P19*11630000000/('Variables AMS'!P22*1000/100)</f>
        <v>17.803203989239858</v>
      </c>
      <c r="R12" s="21">
        <f>'Variables AMS'!Q19*11630000000/('Variables AMS'!Q22*1000/100)</f>
        <v>17.803204004183218</v>
      </c>
      <c r="S12" s="21">
        <f>'Variables AMS'!R19*11630000000/('Variables AMS'!R22*1000/100)</f>
        <v>17.803203998183495</v>
      </c>
      <c r="T12" s="21">
        <f>'Variables AMS'!S19*11630000000/('Variables AMS'!S22*1000/100)</f>
        <v>17.803203992710891</v>
      </c>
      <c r="U12" s="21">
        <f>'Variables AMS'!T19*11630000000/('Variables AMS'!T22*1000/100)</f>
        <v>17.803203998994341</v>
      </c>
      <c r="V12" s="21">
        <f>'Variables AMS'!U19*11630000000/('Variables AMS'!U22*1000/100)</f>
        <v>17.803204001442218</v>
      </c>
      <c r="W12" s="21">
        <f>'Variables AMS'!V19*11630000000/('Variables AMS'!V22*1000/100)</f>
        <v>17.803203996104006</v>
      </c>
      <c r="X12" s="21">
        <f>'Variables AMS'!W19*11630000000/('Variables AMS'!W22*1000/100)</f>
        <v>17.803204001092443</v>
      </c>
      <c r="Y12" s="21">
        <f>'Variables AMS'!X19*11630000000/('Variables AMS'!X22*1000/100)</f>
        <v>17.803203999793311</v>
      </c>
      <c r="Z12" s="21">
        <f>'Variables AMS'!Y19*11630000000/('Variables AMS'!Y22*1000/100)</f>
        <v>17.803204001543858</v>
      </c>
      <c r="AA12" s="21">
        <f>'Variables AMS'!Z19*11630000000/('Variables AMS'!Z22*1000/100)</f>
        <v>17.803203997059303</v>
      </c>
      <c r="AB12" s="21">
        <f>'Variables AMS'!AA19*11630000000/('Variables AMS'!AA22*1000/100)</f>
        <v>17.803203998882015</v>
      </c>
      <c r="AC12" s="21">
        <f>'Variables AMS'!AB19*11630000000/('Variables AMS'!AB22*1000/100)</f>
        <v>17.803203999530496</v>
      </c>
      <c r="AD12" s="21">
        <f>'Variables AMS'!AC19*11630000000/('Variables AMS'!AC22*1000/100)</f>
        <v>17.803204007117881</v>
      </c>
      <c r="AE12" s="21">
        <f>'Variables AMS'!AD19*11630000000/('Variables AMS'!AD22*1000/100)</f>
        <v>17.803204004315788</v>
      </c>
      <c r="AF12" s="21">
        <f>'Variables AMS'!AE19*11630000000/('Variables AMS'!AE22*1000/100)</f>
        <v>17.803203996172908</v>
      </c>
      <c r="AG12" s="21">
        <f>'Variables AMS'!AF19*11630000000/('Variables AMS'!AF22*1000/100)</f>
        <v>17.803203997463342</v>
      </c>
      <c r="AH12" s="21">
        <f>'Variables AMS'!AG19*11630000000/('Variables AMS'!AG22*1000/100)</f>
        <v>17.803203995891344</v>
      </c>
      <c r="AI12" s="21">
        <f>'Variables AMS'!AH19*11630000000/('Variables AMS'!AH22*1000/100)</f>
        <v>17.80320400656894</v>
      </c>
      <c r="AJ12" s="21">
        <f>'Variables AMS'!AI19*11630000000/('Variables AMS'!AI22*1000/100)</f>
        <v>17.803204000699676</v>
      </c>
      <c r="AK12" s="21">
        <f>'Variables AMS'!AJ19*11630000000/('Variables AMS'!AJ22*1000/100)</f>
        <v>17.803204005985226</v>
      </c>
      <c r="AL12" s="21">
        <f>'Variables AMS'!AK19*11630000000/('Variables AMS'!AK22*1000/100)</f>
        <v>17.803203999919788</v>
      </c>
      <c r="AM12" s="21">
        <f>'Variables AMS'!AL19*11630000000/('Variables AMS'!AL22*1000/100)</f>
        <v>17.803204007651871</v>
      </c>
      <c r="AN12" s="21">
        <f>'Variables AMS'!AM19*11630000000/('Variables AMS'!AM22*1000/100)</f>
        <v>17.803204003504185</v>
      </c>
      <c r="AO12" s="21">
        <f>'Variables AMS'!AN19*11630000000/('Variables AMS'!AN22*1000/100)</f>
        <v>17.803204004082605</v>
      </c>
      <c r="AP12" s="21">
        <f>'Variables AMS'!AO19*11630000000/('Variables AMS'!AO22*1000/100)</f>
        <v>17.803203997402822</v>
      </c>
      <c r="AQ12" s="21">
        <f>'Variables AMS'!AP19*11630000000/('Variables AMS'!AP22*1000/100)</f>
        <v>17.803204001228853</v>
      </c>
      <c r="AR12" s="21">
        <f>'Variables AMS'!AQ19*11630000000/('Variables AMS'!AQ22*1000/100)</f>
        <v>17.80320399825894</v>
      </c>
      <c r="AS12" s="21">
        <f>'Variables AMS'!AR19*11630000000/('Variables AMS'!AR22*1000/100)</f>
        <v>17.803203995666166</v>
      </c>
      <c r="AT12" s="21">
        <f>'Variables AMS'!AS19*11630000000/('Variables AMS'!AS22*1000/100)</f>
        <v>17.803203996374776</v>
      </c>
      <c r="AU12" s="21">
        <f>'Variables AMS'!AT19*11630000000/('Variables AMS'!AT22*1000/100)</f>
        <v>17.803203999879425</v>
      </c>
      <c r="AV12" s="21">
        <f>'Variables AMS'!AU19*11630000000/('Variables AMS'!AU22*1000/100)</f>
        <v>17.803203999048829</v>
      </c>
      <c r="AW12" s="21">
        <f>'Variables AMS'!AV19*11630000000/('Variables AMS'!AV22*1000/100)</f>
        <v>17.80320400201904</v>
      </c>
    </row>
    <row r="13" spans="1:50" x14ac:dyDescent="0.25">
      <c r="B13" t="s">
        <v>30</v>
      </c>
      <c r="C13" s="21">
        <f>'Variables AMS'!B22/'Variables AMS'!B9</f>
        <v>12378.518285616001</v>
      </c>
      <c r="D13" s="21">
        <f>'Variables AMS'!C22/'Variables AMS'!C9</f>
        <v>12378.518285615986</v>
      </c>
      <c r="E13" s="21">
        <f>'Variables AMS'!D22/'Variables AMS'!D9</f>
        <v>12378.518282707289</v>
      </c>
      <c r="F13" s="21">
        <f>'Variables AMS'!E22/'Variables AMS'!E9</f>
        <v>12780.332421198756</v>
      </c>
      <c r="G13" s="21">
        <f>'Variables AMS'!F22/'Variables AMS'!F9</f>
        <v>12533.836542260431</v>
      </c>
      <c r="H13" s="21">
        <f>'Variables AMS'!G22/'Variables AMS'!G9</f>
        <v>12513.893172269358</v>
      </c>
      <c r="I13" s="21">
        <f>'Variables AMS'!H22/'Variables AMS'!H9</f>
        <v>12493.157364565282</v>
      </c>
      <c r="J13" s="21">
        <f>'Variables AMS'!I22/'Variables AMS'!I9</f>
        <v>12387.308064256513</v>
      </c>
      <c r="K13" s="21">
        <f>'Variables AMS'!J22/'Variables AMS'!J9</f>
        <v>12334.924683185976</v>
      </c>
      <c r="L13" s="21">
        <f>'Variables AMS'!K22/'Variables AMS'!K9</f>
        <v>12321.167078862225</v>
      </c>
      <c r="M13" s="21">
        <f>'Variables AMS'!L22/'Variables AMS'!L9</f>
        <v>12338.375300106913</v>
      </c>
      <c r="N13" s="21">
        <f>'Variables AMS'!M22/'Variables AMS'!M9</f>
        <v>12358.893814898891</v>
      </c>
      <c r="O13" s="21">
        <f>'Variables AMS'!N22/'Variables AMS'!N9</f>
        <v>12392.043182319891</v>
      </c>
      <c r="P13" s="21">
        <f>'Variables AMS'!O22/'Variables AMS'!O9</f>
        <v>12258.503028121242</v>
      </c>
      <c r="Q13" s="21">
        <f>'Variables AMS'!P22/'Variables AMS'!P9</f>
        <v>12102.695271822551</v>
      </c>
      <c r="R13" s="21">
        <f>'Variables AMS'!Q22/'Variables AMS'!Q9</f>
        <v>11960.169278198107</v>
      </c>
      <c r="S13" s="21">
        <f>'Variables AMS'!R22/'Variables AMS'!R9</f>
        <v>12116.84400187903</v>
      </c>
      <c r="T13" s="21">
        <f>'Variables AMS'!S22/'Variables AMS'!S9</f>
        <v>12273.518724674139</v>
      </c>
      <c r="U13" s="21">
        <f>'Variables AMS'!T22/'Variables AMS'!T9</f>
        <v>12430.193451089317</v>
      </c>
      <c r="V13" s="21">
        <f>'Variables AMS'!U22/'Variables AMS'!U9</f>
        <v>12586.868168003177</v>
      </c>
      <c r="W13" s="21">
        <f>'Variables AMS'!V22/'Variables AMS'!V9</f>
        <v>12193.43408372681</v>
      </c>
      <c r="X13" s="21">
        <f>'Variables AMS'!W22/'Variables AMS'!W9</f>
        <v>11799.999997842233</v>
      </c>
      <c r="Y13" s="21">
        <f>'Variables AMS'!X22/'Variables AMS'!X9</f>
        <v>11770.968308969643</v>
      </c>
      <c r="Z13" s="21">
        <f>'Variables AMS'!Y22/'Variables AMS'!Y9</f>
        <v>11741.936613404816</v>
      </c>
      <c r="AA13" s="21">
        <f>'Variables AMS'!Z22/'Variables AMS'!Z9</f>
        <v>11712.904925581772</v>
      </c>
      <c r="AB13" s="21">
        <f>'Variables AMS'!AA22/'Variables AMS'!AA9</f>
        <v>11683.873228284618</v>
      </c>
      <c r="AC13" s="21">
        <f>'Variables AMS'!AB22/'Variables AMS'!AB9</f>
        <v>11654.841538174514</v>
      </c>
      <c r="AD13" s="21">
        <f>'Variables AMS'!AC22/'Variables AMS'!AC9</f>
        <v>11709.674001009811</v>
      </c>
      <c r="AE13" s="21">
        <f>'Variables AMS'!AD22/'Variables AMS'!AD9</f>
        <v>11764.50646460875</v>
      </c>
      <c r="AF13" s="21">
        <f>'Variables AMS'!AE22/'Variables AMS'!AE9</f>
        <v>11819.338929689238</v>
      </c>
      <c r="AG13" s="21">
        <f>'Variables AMS'!AF22/'Variables AMS'!AF9</f>
        <v>11874.171395148856</v>
      </c>
      <c r="AH13" s="21">
        <f>'Variables AMS'!AG22/'Variables AMS'!AG9</f>
        <v>11929.003859344353</v>
      </c>
      <c r="AI13" s="21">
        <f>'Variables AMS'!AH22/'Variables AMS'!AH9</f>
        <v>11952.380693009087</v>
      </c>
      <c r="AJ13" s="21">
        <f>'Variables AMS'!AI22/'Variables AMS'!AI9</f>
        <v>11975.757534616318</v>
      </c>
      <c r="AK13" s="21">
        <f>'Variables AMS'!AJ22/'Variables AMS'!AJ9</f>
        <v>11999.134366605722</v>
      </c>
      <c r="AL13" s="21">
        <f>'Variables AMS'!AK22/'Variables AMS'!AK9</f>
        <v>12022.511208709249</v>
      </c>
      <c r="AM13" s="21">
        <f>'Variables AMS'!AL22/'Variables AMS'!AL9</f>
        <v>12045.888041731147</v>
      </c>
      <c r="AN13" s="21">
        <f>'Variables AMS'!AM22/'Variables AMS'!AM9</f>
        <v>12065.734187137457</v>
      </c>
      <c r="AO13" s="21">
        <f>'Variables AMS'!AN22/'Variables AMS'!AN9</f>
        <v>12085.580339641649</v>
      </c>
      <c r="AP13" s="21">
        <f>'Variables AMS'!AO22/'Variables AMS'!AO9</f>
        <v>12105.426486565168</v>
      </c>
      <c r="AQ13" s="21">
        <f>'Variables AMS'!AP22/'Variables AMS'!AP9</f>
        <v>12125.272629565559</v>
      </c>
      <c r="AR13" s="21">
        <f>'Variables AMS'!AQ22/'Variables AMS'!AQ9</f>
        <v>12145.118776767651</v>
      </c>
      <c r="AS13" s="21">
        <f>'Variables AMS'!AR22/'Variables AMS'!AR9</f>
        <v>12156.821278694444</v>
      </c>
      <c r="AT13" s="21">
        <f>'Variables AMS'!AS22/'Variables AMS'!AS9</f>
        <v>12168.523774582571</v>
      </c>
      <c r="AU13" s="21">
        <f>'Variables AMS'!AT22/'Variables AMS'!AT9</f>
        <v>12180.226270186848</v>
      </c>
      <c r="AV13" s="21">
        <f>'Variables AMS'!AU22/'Variables AMS'!AU9</f>
        <v>12191.928770804052</v>
      </c>
      <c r="AW13" s="21">
        <f>'Variables AMS'!AV22/'Variables AMS'!AV9</f>
        <v>12203.631263825564</v>
      </c>
    </row>
    <row r="14" spans="1:50" x14ac:dyDescent="0.25">
      <c r="B14" t="s">
        <v>61</v>
      </c>
      <c r="C14" s="21">
        <f>'Variables AMS'!B12*'Variables AMS'!B9/'Variables AMS'!B8*'Variables AMS'!$S8</f>
        <v>0.7198213076749117</v>
      </c>
      <c r="D14" s="21">
        <f>'Variables AMS'!C12*'Variables AMS'!C9/'Variables AMS'!C8*'Variables AMS'!$S8</f>
        <v>0.73137827160242996</v>
      </c>
      <c r="E14" s="21">
        <f>'Variables AMS'!D12*'Variables AMS'!D9/'Variables AMS'!D8*'Variables AMS'!$S8</f>
        <v>0.73122691874346957</v>
      </c>
      <c r="F14" s="21">
        <f>'Variables AMS'!E12*'Variables AMS'!E9/'Variables AMS'!E8*'Variables AMS'!$S8</f>
        <v>1.8069528644321582</v>
      </c>
      <c r="G14" s="21">
        <f>'Variables AMS'!F12*'Variables AMS'!F9/'Variables AMS'!F8*'Variables AMS'!$S8</f>
        <v>3.3901082529337985</v>
      </c>
      <c r="H14" s="21">
        <f>'Variables AMS'!G12*'Variables AMS'!G9/'Variables AMS'!G8*'Variables AMS'!$S8</f>
        <v>5.9703277485655049</v>
      </c>
      <c r="I14" s="21">
        <f>'Variables AMS'!H12*'Variables AMS'!H9/'Variables AMS'!H8*'Variables AMS'!$S8</f>
        <v>9.4066891955465053</v>
      </c>
      <c r="J14" s="21">
        <f>'Variables AMS'!I12*'Variables AMS'!I9/'Variables AMS'!I8*'Variables AMS'!$S8</f>
        <v>13.967853788832105</v>
      </c>
      <c r="K14" s="21">
        <f>'Variables AMS'!J12*'Variables AMS'!J9/'Variables AMS'!J8*'Variables AMS'!$S8</f>
        <v>19.25013083138094</v>
      </c>
      <c r="L14" s="21">
        <f>'Variables AMS'!K12*'Variables AMS'!K9/'Variables AMS'!K8*'Variables AMS'!$S8</f>
        <v>25.924051211494053</v>
      </c>
      <c r="M14" s="21">
        <f>'Variables AMS'!L12*'Variables AMS'!L9/'Variables AMS'!L8*'Variables AMS'!$S8</f>
        <v>34.831785292450569</v>
      </c>
      <c r="N14" s="21">
        <f>'Variables AMS'!M12*'Variables AMS'!M9/'Variables AMS'!M8*'Variables AMS'!$S8</f>
        <v>45.685713170559751</v>
      </c>
      <c r="O14" s="21">
        <f>'Variables AMS'!N12*'Variables AMS'!N9/'Variables AMS'!N8*'Variables AMS'!$S8</f>
        <v>60.894022288458487</v>
      </c>
      <c r="P14" s="21">
        <f>'Variables AMS'!O12*'Variables AMS'!O9/'Variables AMS'!O8*'Variables AMS'!$S8</f>
        <v>81.057318469304747</v>
      </c>
      <c r="Q14" s="21">
        <f>'Variables AMS'!P12*'Variables AMS'!P9/'Variables AMS'!P8*'Variables AMS'!$S8</f>
        <v>106.98601933257947</v>
      </c>
      <c r="R14" s="21">
        <f>'Variables AMS'!Q12*'Variables AMS'!Q9/'Variables AMS'!Q8*'Variables AMS'!$S8</f>
        <v>141.76502118185513</v>
      </c>
      <c r="S14" s="21">
        <f>'Variables AMS'!R12*'Variables AMS'!R9/'Variables AMS'!R8*'Variables AMS'!$S8</f>
        <v>179.78291383897763</v>
      </c>
      <c r="T14" s="21">
        <f>'Variables AMS'!S12*'Variables AMS'!S9/'Variables AMS'!S8*'Variables AMS'!$S8</f>
        <v>220.78975882193029</v>
      </c>
      <c r="U14" s="21">
        <f>'Variables AMS'!T12*'Variables AMS'!T9/'Variables AMS'!T8*'Variables AMS'!$S8</f>
        <v>271.81395964129956</v>
      </c>
      <c r="V14" s="21">
        <f>'Variables AMS'!U12*'Variables AMS'!U9/'Variables AMS'!U8*'Variables AMS'!$S8</f>
        <v>333.94580812630267</v>
      </c>
      <c r="W14" s="21">
        <f>'Variables AMS'!V12*'Variables AMS'!V9/'Variables AMS'!V8*'Variables AMS'!$S8</f>
        <v>416.81842604970956</v>
      </c>
      <c r="X14" s="21">
        <f>'Variables AMS'!W12*'Variables AMS'!W9/'Variables AMS'!W8*'Variables AMS'!$S8</f>
        <v>524.41725012323673</v>
      </c>
      <c r="Y14" s="21">
        <f>'Variables AMS'!X12*'Variables AMS'!X9/'Variables AMS'!X8*'Variables AMS'!$S8</f>
        <v>652.22308556623227</v>
      </c>
      <c r="Z14" s="21">
        <f>'Variables AMS'!Y12*'Variables AMS'!Y9/'Variables AMS'!Y8*'Variables AMS'!$S8</f>
        <v>788.99326560972679</v>
      </c>
      <c r="AA14" s="21">
        <f>'Variables AMS'!Z12*'Variables AMS'!Z9/'Variables AMS'!Z8*'Variables AMS'!$S8</f>
        <v>961.92607982389461</v>
      </c>
      <c r="AB14" s="21">
        <f>'Variables AMS'!AA12*'Variables AMS'!AA9/'Variables AMS'!AA8*'Variables AMS'!$S8</f>
        <v>1168.4721547144097</v>
      </c>
      <c r="AC14" s="21">
        <f>'Variables AMS'!AB12*'Variables AMS'!AB9/'Variables AMS'!AB8*'Variables AMS'!$S8</f>
        <v>1411.7514893396815</v>
      </c>
      <c r="AD14" s="21">
        <f>'Variables AMS'!AC12*'Variables AMS'!AC9/'Variables AMS'!AC8*'Variables AMS'!$S8</f>
        <v>1689.9923142046448</v>
      </c>
      <c r="AE14" s="21">
        <f>'Variables AMS'!AD12*'Variables AMS'!AD9/'Variables AMS'!AD8*'Variables AMS'!$S8</f>
        <v>1988.5078285463076</v>
      </c>
      <c r="AF14" s="21">
        <f>'Variables AMS'!AE12*'Variables AMS'!AE9/'Variables AMS'!AE8*'Variables AMS'!$S8</f>
        <v>2293.4961910859356</v>
      </c>
      <c r="AG14" s="21">
        <f>'Variables AMS'!AF12*'Variables AMS'!AF9/'Variables AMS'!AF8*'Variables AMS'!$S8</f>
        <v>2599.9518061190984</v>
      </c>
      <c r="AH14" s="21">
        <f>'Variables AMS'!AG12*'Variables AMS'!AG9/'Variables AMS'!AG8*'Variables AMS'!$S8</f>
        <v>2879.9253258329472</v>
      </c>
      <c r="AI14" s="21">
        <f>'Variables AMS'!AH12*'Variables AMS'!AH9/'Variables AMS'!AH8*'Variables AMS'!$S8</f>
        <v>3143.7264951063016</v>
      </c>
      <c r="AJ14" s="21">
        <f>'Variables AMS'!AI12*'Variables AMS'!AI9/'Variables AMS'!AI8*'Variables AMS'!$S8</f>
        <v>3411.1469827887281</v>
      </c>
      <c r="AK14" s="21">
        <f>'Variables AMS'!AJ12*'Variables AMS'!AJ9/'Variables AMS'!AJ8*'Variables AMS'!$S8</f>
        <v>3661.5001353547227</v>
      </c>
      <c r="AL14" s="21">
        <f>'Variables AMS'!AK12*'Variables AMS'!AK9/'Variables AMS'!AK8*'Variables AMS'!$S8</f>
        <v>3896.3741596037157</v>
      </c>
      <c r="AM14" s="21">
        <f>'Variables AMS'!AL12*'Variables AMS'!AL9/'Variables AMS'!AL8*'Variables AMS'!$S8</f>
        <v>4124.0225090238846</v>
      </c>
      <c r="AN14" s="21">
        <f>'Variables AMS'!AM12*'Variables AMS'!AM9/'Variables AMS'!AM8*'Variables AMS'!$S8</f>
        <v>4319.8863295768342</v>
      </c>
      <c r="AO14" s="21">
        <f>'Variables AMS'!AN12*'Variables AMS'!AN9/'Variables AMS'!AN8*'Variables AMS'!$S8</f>
        <v>4497.3816748844893</v>
      </c>
      <c r="AP14" s="21">
        <f>'Variables AMS'!AO12*'Variables AMS'!AO9/'Variables AMS'!AO8*'Variables AMS'!$S8</f>
        <v>4657.6138807719626</v>
      </c>
      <c r="AQ14" s="21">
        <f>'Variables AMS'!AP12*'Variables AMS'!AP9/'Variables AMS'!AP8*'Variables AMS'!$S8</f>
        <v>4801.4387230626389</v>
      </c>
      <c r="AR14" s="21">
        <f>'Variables AMS'!AQ12*'Variables AMS'!AQ9/'Variables AMS'!AQ8*'Variables AMS'!$S8</f>
        <v>4921.7388841659749</v>
      </c>
      <c r="AS14" s="21">
        <f>'Variables AMS'!AR12*'Variables AMS'!AR9/'Variables AMS'!AR8*'Variables AMS'!$S8</f>
        <v>5042.0405782737889</v>
      </c>
      <c r="AT14" s="21">
        <f>'Variables AMS'!AS12*'Variables AMS'!AS9/'Variables AMS'!AS8*'Variables AMS'!$S8</f>
        <v>5145.257290121951</v>
      </c>
      <c r="AU14" s="21">
        <f>'Variables AMS'!AT12*'Variables AMS'!AT9/'Variables AMS'!AT8*'Variables AMS'!$S8</f>
        <v>5237.638423672146</v>
      </c>
      <c r="AV14" s="21">
        <f>'Variables AMS'!AU12*'Variables AMS'!AU9/'Variables AMS'!AU8*'Variables AMS'!$S8</f>
        <v>5320.9966627960839</v>
      </c>
      <c r="AW14" s="21">
        <f>'Variables AMS'!AV12*'Variables AMS'!AV9/'Variables AMS'!AV8*'Variables AMS'!$S8</f>
        <v>5390.3807972769791</v>
      </c>
    </row>
    <row r="15" spans="1:50" x14ac:dyDescent="0.2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25">
      <c r="A16" t="s">
        <v>0</v>
      </c>
      <c r="B16" t="s">
        <v>56</v>
      </c>
      <c r="C16" s="21">
        <f>'Variables AMS'!B3</f>
        <v>2297.4487143286601</v>
      </c>
      <c r="D16" s="21">
        <f>'Variables AMS'!C3</f>
        <v>2334.33499656805</v>
      </c>
      <c r="E16" s="21">
        <f>'Variables AMS'!D3</f>
        <v>2370.8204719999999</v>
      </c>
      <c r="F16" s="21">
        <f>'Variables AMS'!E3</f>
        <v>2443.1305739999998</v>
      </c>
      <c r="G16" s="21">
        <f>'Variables AMS'!F3</f>
        <v>2418.5642149999999</v>
      </c>
      <c r="H16" s="21">
        <f>'Variables AMS'!G3</f>
        <v>2651.2106480000002</v>
      </c>
      <c r="I16" s="21">
        <f>'Variables AMS'!H3</f>
        <v>2586.2336329999998</v>
      </c>
      <c r="J16" s="21">
        <f>'Variables AMS'!I3</f>
        <v>2525.675651</v>
      </c>
      <c r="K16" s="21">
        <f>'Variables AMS'!J3</f>
        <v>2173.6020749999998</v>
      </c>
      <c r="L16" s="21">
        <f>'Variables AMS'!K3</f>
        <v>2047.7564970000001</v>
      </c>
      <c r="M16" s="21">
        <f>'Variables AMS'!L3</f>
        <v>2044.8223270000001</v>
      </c>
      <c r="N16" s="21">
        <f>'Variables AMS'!M3</f>
        <v>1898.333713</v>
      </c>
      <c r="O16" s="21">
        <f>'Variables AMS'!N3</f>
        <v>1985.0221160000001</v>
      </c>
      <c r="P16" s="21">
        <f>'Variables AMS'!O3</f>
        <v>2064.2932070000002</v>
      </c>
      <c r="Q16" s="21">
        <f>'Variables AMS'!P3</f>
        <v>2101.9149910000001</v>
      </c>
      <c r="R16" s="21">
        <f>'Variables AMS'!Q3</f>
        <v>2108.9199920000001</v>
      </c>
      <c r="S16" s="21">
        <f>'Variables AMS'!R3</f>
        <v>1789.335386</v>
      </c>
      <c r="T16" s="21">
        <f>'Variables AMS'!S3</f>
        <v>1557.326834</v>
      </c>
      <c r="U16" s="21">
        <f>'Variables AMS'!T3</f>
        <v>1553.4290840000001</v>
      </c>
      <c r="V16" s="21">
        <f>'Variables AMS'!U3</f>
        <v>1551.686876</v>
      </c>
      <c r="W16" s="21">
        <f>'Variables AMS'!V3</f>
        <v>1890.3118449999999</v>
      </c>
      <c r="X16" s="21">
        <f>'Variables AMS'!W3</f>
        <v>1960.3045460000001</v>
      </c>
      <c r="Y16" s="21">
        <f>'Variables AMS'!X3</f>
        <v>1562.330514</v>
      </c>
      <c r="Z16" s="21">
        <f>'Variables AMS'!Y3</f>
        <v>1283.674342</v>
      </c>
      <c r="AA16" s="21">
        <f>'Variables AMS'!Z3</f>
        <v>1022.293829</v>
      </c>
      <c r="AB16" s="21">
        <f>'Variables AMS'!AA3</f>
        <v>769.07150620000004</v>
      </c>
      <c r="AC16" s="21">
        <f>'Variables AMS'!AB3</f>
        <v>541.09296559999996</v>
      </c>
      <c r="AD16" s="21">
        <f>'Variables AMS'!AC3</f>
        <v>351.92310140000001</v>
      </c>
      <c r="AE16" s="21">
        <f>'Variables AMS'!AD3</f>
        <v>212.63415169999999</v>
      </c>
      <c r="AF16" s="21">
        <f>'Variables AMS'!AE3</f>
        <v>119.72559769999999</v>
      </c>
      <c r="AG16" s="21">
        <f>'Variables AMS'!AF3</f>
        <v>64.089204539999997</v>
      </c>
      <c r="AH16" s="21">
        <f>'Variables AMS'!AG3</f>
        <v>33.181180269999999</v>
      </c>
      <c r="AI16" s="21">
        <f>'Variables AMS'!AH3</f>
        <v>17.29661445</v>
      </c>
      <c r="AJ16" s="21">
        <f>'Variables AMS'!AI3</f>
        <v>8.8445897309999904</v>
      </c>
      <c r="AK16" s="21">
        <f>'Variables AMS'!AJ3</f>
        <v>4.4505744170000003</v>
      </c>
      <c r="AL16" s="21">
        <f>'Variables AMS'!AK3</f>
        <v>2.229878893</v>
      </c>
      <c r="AM16" s="21">
        <f>'Variables AMS'!AL3</f>
        <v>1.1091144610000001</v>
      </c>
      <c r="AN16" s="21">
        <f>'Variables AMS'!AM3</f>
        <v>0.55054305299999995</v>
      </c>
      <c r="AO16" s="21">
        <f>'Variables AMS'!AN3</f>
        <v>0.27267398640000001</v>
      </c>
      <c r="AP16" s="21">
        <f>'Variables AMS'!AO3</f>
        <v>0.1349312573</v>
      </c>
      <c r="AQ16" s="21">
        <f>'Variables AMS'!AP3</f>
        <v>6.6687715999999994E-2</v>
      </c>
      <c r="AR16" s="21">
        <f>'Variables AMS'!AQ3</f>
        <v>3.3988446399999997E-2</v>
      </c>
      <c r="AS16" s="21">
        <f>'Variables AMS'!AR3</f>
        <v>1.6992986799999998E-2</v>
      </c>
      <c r="AT16" s="21">
        <f>'Variables AMS'!AS3</f>
        <v>8.4524746200000007E-3</v>
      </c>
      <c r="AU16" s="21">
        <f>'Variables AMS'!AT3</f>
        <v>4.1983457599999996E-3</v>
      </c>
      <c r="AV16" s="21">
        <f>'Variables AMS'!AU3</f>
        <v>2.0799867399999999E-3</v>
      </c>
      <c r="AW16" s="21">
        <f>'Variables AMS'!AV3</f>
        <v>1.0179866699999999E-3</v>
      </c>
    </row>
    <row r="17" spans="2:49" x14ac:dyDescent="0.25">
      <c r="B17" t="s">
        <v>60</v>
      </c>
      <c r="C17" s="16">
        <f>C16/C33</f>
        <v>0.99949999999999906</v>
      </c>
      <c r="D17" s="16">
        <f t="shared" ref="D17:AW17" si="3">D16/D33</f>
        <v>0.99950000000000039</v>
      </c>
      <c r="E17" s="16">
        <f t="shared" si="3"/>
        <v>0.99908153055204374</v>
      </c>
      <c r="F17" s="16">
        <f t="shared" si="3"/>
        <v>0.99855027241247585</v>
      </c>
      <c r="G17" s="16">
        <f t="shared" si="3"/>
        <v>0.99764369374734441</v>
      </c>
      <c r="H17" s="16">
        <f t="shared" si="3"/>
        <v>0.99655938202716821</v>
      </c>
      <c r="I17" s="16">
        <f t="shared" si="3"/>
        <v>0.99514579795102676</v>
      </c>
      <c r="J17" s="16">
        <f t="shared" si="3"/>
        <v>0.99325679964157876</v>
      </c>
      <c r="K17" s="16">
        <f t="shared" si="3"/>
        <v>0.99067220341906159</v>
      </c>
      <c r="L17" s="16">
        <f t="shared" si="3"/>
        <v>0.98742977030810197</v>
      </c>
      <c r="M17" s="16">
        <f t="shared" si="3"/>
        <v>0.98339825976958561</v>
      </c>
      <c r="N17" s="16">
        <f t="shared" si="3"/>
        <v>0.97832737129242775</v>
      </c>
      <c r="O17" s="16">
        <f t="shared" si="3"/>
        <v>0.97194661159193785</v>
      </c>
      <c r="P17" s="16">
        <f t="shared" si="3"/>
        <v>0.96388971707504756</v>
      </c>
      <c r="Q17" s="16">
        <f t="shared" si="3"/>
        <v>0.9537935888139355</v>
      </c>
      <c r="R17" s="16">
        <f t="shared" si="3"/>
        <v>0.94135522442956354</v>
      </c>
      <c r="S17" s="16">
        <f t="shared" si="3"/>
        <v>0.92627231847528213</v>
      </c>
      <c r="T17" s="16">
        <f t="shared" si="3"/>
        <v>0.90832556317063484</v>
      </c>
      <c r="U17" s="16">
        <f t="shared" si="3"/>
        <v>0.88734976806782728</v>
      </c>
      <c r="V17" s="16">
        <f t="shared" si="3"/>
        <v>0.86338260979680326</v>
      </c>
      <c r="W17" s="16">
        <f t="shared" si="3"/>
        <v>0.8366368860692559</v>
      </c>
      <c r="X17" s="16">
        <f t="shared" si="3"/>
        <v>0.80757778531599522</v>
      </c>
      <c r="Y17" s="16">
        <f t="shared" si="3"/>
        <v>0.76331200444549541</v>
      </c>
      <c r="Z17" s="16">
        <f t="shared" si="3"/>
        <v>0.69073369130239493</v>
      </c>
      <c r="AA17" s="16">
        <f t="shared" si="3"/>
        <v>0.5836510759228356</v>
      </c>
      <c r="AB17" s="16">
        <f t="shared" si="3"/>
        <v>0.46191714157749481</v>
      </c>
      <c r="AC17" s="16">
        <f t="shared" si="3"/>
        <v>0.33745389663295294</v>
      </c>
      <c r="AD17" s="16">
        <f t="shared" si="3"/>
        <v>0.22552597884469483</v>
      </c>
      <c r="AE17" s="16">
        <f t="shared" si="3"/>
        <v>0.13810144605809679</v>
      </c>
      <c r="AF17" s="16">
        <f t="shared" si="3"/>
        <v>7.8530204905687642E-2</v>
      </c>
      <c r="AG17" s="16">
        <f t="shared" si="3"/>
        <v>4.2316575608659986E-2</v>
      </c>
      <c r="AH17" s="16">
        <f t="shared" si="3"/>
        <v>2.2036421596551038E-2</v>
      </c>
      <c r="AI17" s="16">
        <f t="shared" si="3"/>
        <v>1.1252122273710179E-2</v>
      </c>
      <c r="AJ17" s="16">
        <f t="shared" si="3"/>
        <v>5.684871939674767E-3</v>
      </c>
      <c r="AK17" s="16">
        <f t="shared" si="3"/>
        <v>2.856346432578971E-3</v>
      </c>
      <c r="AL17" s="16">
        <f t="shared" si="3"/>
        <v>1.431132757234788E-3</v>
      </c>
      <c r="AM17" s="16">
        <f t="shared" si="3"/>
        <v>7.1603603069052984E-4</v>
      </c>
      <c r="AN17" s="16">
        <f t="shared" si="3"/>
        <v>3.5799415785307533E-4</v>
      </c>
      <c r="AO17" s="16">
        <f t="shared" si="3"/>
        <v>1.7891990559285205E-4</v>
      </c>
      <c r="AP17" s="16">
        <f t="shared" si="3"/>
        <v>8.9404731477862629E-5</v>
      </c>
      <c r="AQ17" s="16">
        <f t="shared" si="3"/>
        <v>4.4670513310285462E-5</v>
      </c>
      <c r="AR17" s="16">
        <f t="shared" si="3"/>
        <v>2.2318896082813652E-5</v>
      </c>
      <c r="AS17" s="16">
        <f t="shared" si="3"/>
        <v>1.1150932073656362E-5</v>
      </c>
      <c r="AT17" s="16">
        <f t="shared" si="3"/>
        <v>5.5710907068196389E-6</v>
      </c>
      <c r="AU17" s="16">
        <f t="shared" si="3"/>
        <v>2.7833249176068595E-6</v>
      </c>
      <c r="AV17" s="16">
        <f t="shared" si="3"/>
        <v>1.3905382766869721E-6</v>
      </c>
      <c r="AW17" s="16">
        <f t="shared" si="3"/>
        <v>6.9470109453562842E-7</v>
      </c>
    </row>
    <row r="18" spans="2:49" x14ac:dyDescent="0.25">
      <c r="B18" t="s">
        <v>57</v>
      </c>
      <c r="C18" s="23">
        <f>'Variables AMS'!B10</f>
        <v>30996.0941631817</v>
      </c>
      <c r="D18" s="23">
        <f>'Variables AMS'!C10</f>
        <v>31493.7464809423</v>
      </c>
      <c r="E18" s="23">
        <f>'Variables AMS'!D10</f>
        <v>31999.388770000001</v>
      </c>
      <c r="F18" s="23">
        <f>'Variables AMS'!E10</f>
        <v>32682.552960000001</v>
      </c>
      <c r="G18" s="23">
        <f>'Variables AMS'!F10</f>
        <v>33303.576760000004</v>
      </c>
      <c r="H18" s="23">
        <f>'Variables AMS'!G10</f>
        <v>34123.090689999997</v>
      </c>
      <c r="I18" s="23">
        <f>'Variables AMS'!H10</f>
        <v>34832.554329999999</v>
      </c>
      <c r="J18" s="23">
        <f>'Variables AMS'!I10</f>
        <v>35442.4395</v>
      </c>
      <c r="K18" s="23">
        <f>'Variables AMS'!J10</f>
        <v>35666.707399999999</v>
      </c>
      <c r="L18" s="23">
        <f>'Variables AMS'!K10</f>
        <v>35752.794990000002</v>
      </c>
      <c r="M18" s="23">
        <f>'Variables AMS'!L10</f>
        <v>35831.213589999999</v>
      </c>
      <c r="N18" s="23">
        <f>'Variables AMS'!M10</f>
        <v>35758.830560000002</v>
      </c>
      <c r="O18" s="23">
        <f>'Variables AMS'!N10</f>
        <v>35777.116990000002</v>
      </c>
      <c r="P18" s="23">
        <f>'Variables AMS'!O10</f>
        <v>36052.554349999999</v>
      </c>
      <c r="Q18" s="23">
        <f>'Variables AMS'!P10</f>
        <v>36351.841619999999</v>
      </c>
      <c r="R18" s="23">
        <f>'Variables AMS'!Q10</f>
        <v>36643.169540000003</v>
      </c>
      <c r="S18" s="23">
        <f>'Variables AMS'!R10</f>
        <v>36600.346449999997</v>
      </c>
      <c r="T18" s="23">
        <f>'Variables AMS'!S10</f>
        <v>36327.655959999996</v>
      </c>
      <c r="U18" s="23">
        <f>'Variables AMS'!T10</f>
        <v>35862.881939999999</v>
      </c>
      <c r="V18" s="23">
        <f>'Variables AMS'!U10</f>
        <v>35304.987529999999</v>
      </c>
      <c r="W18" s="23">
        <f>'Variables AMS'!V10</f>
        <v>35118.535369999998</v>
      </c>
      <c r="X18" s="23">
        <f>'Variables AMS'!W10</f>
        <v>35013.043669999999</v>
      </c>
      <c r="Y18" s="23">
        <f>'Variables AMS'!X10</f>
        <v>34507.674760000002</v>
      </c>
      <c r="Z18" s="23">
        <f>'Variables AMS'!Y10</f>
        <v>33745.439530000003</v>
      </c>
      <c r="AA18" s="23">
        <f>'Variables AMS'!Z10</f>
        <v>32759.076239999999</v>
      </c>
      <c r="AB18" s="23">
        <f>'Variables AMS'!AA10</f>
        <v>31570.43403</v>
      </c>
      <c r="AC18" s="23">
        <f>'Variables AMS'!AB10</f>
        <v>30217.300950000001</v>
      </c>
      <c r="AD18" s="23">
        <f>'Variables AMS'!AC10</f>
        <v>28748.904719999999</v>
      </c>
      <c r="AE18" s="23">
        <f>'Variables AMS'!AD10</f>
        <v>27222.69383</v>
      </c>
      <c r="AF18" s="23">
        <f>'Variables AMS'!AE10</f>
        <v>25689.219389999998</v>
      </c>
      <c r="AG18" s="23">
        <f>'Variables AMS'!AF10</f>
        <v>24186.892779999998</v>
      </c>
      <c r="AH18" s="23">
        <f>'Variables AMS'!AG10</f>
        <v>22739.24379</v>
      </c>
      <c r="AI18" s="23">
        <f>'Variables AMS'!AH10</f>
        <v>21358.63608</v>
      </c>
      <c r="AJ18" s="23">
        <f>'Variables AMS'!AI10</f>
        <v>20049.046340000001</v>
      </c>
      <c r="AK18" s="23">
        <f>'Variables AMS'!AJ10</f>
        <v>18810.78743</v>
      </c>
      <c r="AL18" s="23">
        <f>'Variables AMS'!AK10</f>
        <v>17642.221409999998</v>
      </c>
      <c r="AM18" s="23">
        <f>'Variables AMS'!AL10</f>
        <v>16540.69169</v>
      </c>
      <c r="AN18" s="23">
        <f>'Variables AMS'!AM10</f>
        <v>15507.449000000001</v>
      </c>
      <c r="AO18" s="23">
        <f>'Variables AMS'!AN10</f>
        <v>14538.50611</v>
      </c>
      <c r="AP18" s="23">
        <f>'Variables AMS'!AO10</f>
        <v>13629.984409999999</v>
      </c>
      <c r="AQ18" s="23">
        <f>'Variables AMS'!AP10</f>
        <v>12778.17707</v>
      </c>
      <c r="AR18" s="23">
        <f>'Variables AMS'!AQ10</f>
        <v>11926.33259</v>
      </c>
      <c r="AS18" s="23">
        <f>'Variables AMS'!AR10</f>
        <v>11131.26074</v>
      </c>
      <c r="AT18" s="23">
        <f>'Variables AMS'!AS10</f>
        <v>10389.185149999999</v>
      </c>
      <c r="AU18" s="23">
        <f>'Variables AMS'!AT10</f>
        <v>9696.5770009999997</v>
      </c>
      <c r="AV18" s="23">
        <f>'Variables AMS'!AU10</f>
        <v>9050.1406150000003</v>
      </c>
      <c r="AW18" s="23">
        <f>'Variables AMS'!AV10</f>
        <v>8446.79892499999</v>
      </c>
    </row>
    <row r="19" spans="2:49" x14ac:dyDescent="0.25">
      <c r="B19" t="s">
        <v>55</v>
      </c>
      <c r="C19" s="16">
        <f>C18/C34</f>
        <v>0.99992463959903377</v>
      </c>
      <c r="D19" s="16">
        <f t="shared" ref="D19:AW19" si="4">D18/D34</f>
        <v>0.99992463959903333</v>
      </c>
      <c r="E19" s="16">
        <f t="shared" si="4"/>
        <v>0.9999246395525615</v>
      </c>
      <c r="F19" s="16">
        <f t="shared" si="4"/>
        <v>0.99982177029946939</v>
      </c>
      <c r="G19" s="16">
        <f t="shared" si="4"/>
        <v>0.99966327422703194</v>
      </c>
      <c r="H19" s="16">
        <f t="shared" si="4"/>
        <v>0.99942142314066296</v>
      </c>
      <c r="I19" s="16">
        <f t="shared" si="4"/>
        <v>0.99910270606172247</v>
      </c>
      <c r="J19" s="16">
        <f t="shared" si="4"/>
        <v>0.99868384276379141</v>
      </c>
      <c r="K19" s="16">
        <f t="shared" si="4"/>
        <v>0.99819189098710526</v>
      </c>
      <c r="L19" s="16">
        <f t="shared" si="4"/>
        <v>0.99756915642700694</v>
      </c>
      <c r="M19" s="16">
        <f t="shared" si="4"/>
        <v>0.99674946944507037</v>
      </c>
      <c r="N19" s="16">
        <f t="shared" si="4"/>
        <v>0.99575407298559404</v>
      </c>
      <c r="O19" s="16">
        <f t="shared" si="4"/>
        <v>0.99440264458263028</v>
      </c>
      <c r="P19" s="16">
        <f t="shared" si="4"/>
        <v>0.99260349334263998</v>
      </c>
      <c r="Q19" s="16">
        <f t="shared" si="4"/>
        <v>0.99027362098529004</v>
      </c>
      <c r="R19" s="16">
        <f t="shared" si="4"/>
        <v>0.98732075341410219</v>
      </c>
      <c r="S19" s="16">
        <f t="shared" si="4"/>
        <v>0.9841496998309982</v>
      </c>
      <c r="T19" s="16">
        <f t="shared" si="4"/>
        <v>0.98064041885131881</v>
      </c>
      <c r="U19" s="16">
        <f t="shared" si="4"/>
        <v>0.97619486344529705</v>
      </c>
      <c r="V19" s="16">
        <f t="shared" si="4"/>
        <v>0.97062081699996328</v>
      </c>
      <c r="W19" s="16">
        <f t="shared" si="4"/>
        <v>0.96232546629816651</v>
      </c>
      <c r="X19" s="16">
        <f t="shared" si="4"/>
        <v>0.9521108748870708</v>
      </c>
      <c r="Y19" s="16">
        <f t="shared" si="4"/>
        <v>0.94156686810562962</v>
      </c>
      <c r="Z19" s="16">
        <f t="shared" si="4"/>
        <v>0.92873744661698321</v>
      </c>
      <c r="AA19" s="16">
        <f t="shared" si="4"/>
        <v>0.91191181215375006</v>
      </c>
      <c r="AB19" s="16">
        <f t="shared" si="4"/>
        <v>0.89077224272263111</v>
      </c>
      <c r="AC19" s="16">
        <f t="shared" si="4"/>
        <v>0.86536394115088944</v>
      </c>
      <c r="AD19" s="16">
        <f t="shared" si="4"/>
        <v>0.83631891200020858</v>
      </c>
      <c r="AE19" s="16">
        <f t="shared" si="4"/>
        <v>0.80454682616178219</v>
      </c>
      <c r="AF19" s="16">
        <f t="shared" si="4"/>
        <v>0.77131327504668767</v>
      </c>
      <c r="AG19" s="16">
        <f t="shared" si="4"/>
        <v>0.73764156103692258</v>
      </c>
      <c r="AH19" s="16">
        <f t="shared" si="4"/>
        <v>0.70426920347823696</v>
      </c>
      <c r="AI19" s="16">
        <f t="shared" si="4"/>
        <v>0.67081139316901872</v>
      </c>
      <c r="AJ19" s="16">
        <f t="shared" si="4"/>
        <v>0.63788746680288055</v>
      </c>
      <c r="AK19" s="16">
        <f t="shared" si="4"/>
        <v>0.60601075246999958</v>
      </c>
      <c r="AL19" s="16">
        <f t="shared" si="4"/>
        <v>0.57529291653421777</v>
      </c>
      <c r="AM19" s="16">
        <f t="shared" si="4"/>
        <v>0.54591885084406688</v>
      </c>
      <c r="AN19" s="16">
        <f t="shared" si="4"/>
        <v>0.51789915650135709</v>
      </c>
      <c r="AO19" s="16">
        <f t="shared" si="4"/>
        <v>0.49123955022522364</v>
      </c>
      <c r="AP19" s="16">
        <f t="shared" si="4"/>
        <v>0.46590194843962385</v>
      </c>
      <c r="AQ19" s="16">
        <f t="shared" si="4"/>
        <v>0.44185349356419806</v>
      </c>
      <c r="AR19" s="16">
        <f t="shared" si="4"/>
        <v>0.41825680519397562</v>
      </c>
      <c r="AS19" s="16">
        <f t="shared" si="4"/>
        <v>0.39560477363260804</v>
      </c>
      <c r="AT19" s="16">
        <f t="shared" si="4"/>
        <v>0.37399814485466576</v>
      </c>
      <c r="AU19" s="16">
        <f t="shared" si="4"/>
        <v>0.35343580169595729</v>
      </c>
      <c r="AV19" s="16">
        <f t="shared" si="4"/>
        <v>0.33392903434928123</v>
      </c>
      <c r="AW19" s="16">
        <f t="shared" si="4"/>
        <v>0.31564372195765755</v>
      </c>
    </row>
    <row r="20" spans="2:49" x14ac:dyDescent="0.25">
      <c r="B20" t="s">
        <v>58</v>
      </c>
      <c r="C20" s="21">
        <f>'Variables AMS'!B6/'Variables AMS'!B8*'Variables AMS'!$S8</f>
        <v>26.346848609574891</v>
      </c>
      <c r="D20" s="21">
        <f>'Variables AMS'!C6/'Variables AMS'!C8*'Variables AMS'!$S8</f>
        <v>26.346848609574916</v>
      </c>
      <c r="E20" s="21">
        <f>'Variables AMS'!D6/'Variables AMS'!D8*'Variables AMS'!$S8</f>
        <v>26.496078904793123</v>
      </c>
      <c r="F20" s="21">
        <f>'Variables AMS'!E6/'Variables AMS'!E8*'Variables AMS'!$S8</f>
        <v>26.899343791063387</v>
      </c>
      <c r="G20" s="21">
        <f>'Variables AMS'!F6/'Variables AMS'!F8*'Variables AMS'!$S8</f>
        <v>26.611884888859134</v>
      </c>
      <c r="H20" s="21">
        <f>'Variables AMS'!G6/'Variables AMS'!G8*'Variables AMS'!$S8</f>
        <v>27.129765073969768</v>
      </c>
      <c r="I20" s="21">
        <f>'Variables AMS'!H6/'Variables AMS'!H8*'Variables AMS'!$S8</f>
        <v>27.041331712654753</v>
      </c>
      <c r="J20" s="21">
        <f>'Variables AMS'!I6/'Variables AMS'!I8*'Variables AMS'!$S8</f>
        <v>26.915215127536612</v>
      </c>
      <c r="K20" s="21">
        <f>'Variables AMS'!J6/'Variables AMS'!J8*'Variables AMS'!$S8</f>
        <v>26.911339921713527</v>
      </c>
      <c r="L20" s="21">
        <f>'Variables AMS'!K6/'Variables AMS'!K8*'Variables AMS'!$S8</f>
        <v>27.091764283563485</v>
      </c>
      <c r="M20" s="21">
        <f>'Variables AMS'!L6/'Variables AMS'!L8*'Variables AMS'!$S8</f>
        <v>27.451422000745609</v>
      </c>
      <c r="N20" s="21">
        <f>'Variables AMS'!M6/'Variables AMS'!M8*'Variables AMS'!$S8</f>
        <v>27.805672522504402</v>
      </c>
      <c r="O20" s="21">
        <f>'Variables AMS'!N6/'Variables AMS'!N8*'Variables AMS'!$S8</f>
        <v>28.12842412711074</v>
      </c>
      <c r="P20" s="21">
        <f>'Variables AMS'!O6/'Variables AMS'!O8*'Variables AMS'!$S8</f>
        <v>28.487015389324984</v>
      </c>
      <c r="Q20" s="21">
        <f>'Variables AMS'!P6/'Variables AMS'!P8*'Variables AMS'!$S8</f>
        <v>28.11432478429532</v>
      </c>
      <c r="R20" s="21">
        <f>'Variables AMS'!Q6/'Variables AMS'!Q8*'Variables AMS'!$S8</f>
        <v>27.997093196767583</v>
      </c>
      <c r="S20" s="21">
        <f>'Variables AMS'!R6/'Variables AMS'!R8*'Variables AMS'!$S8</f>
        <v>27.516561711926499</v>
      </c>
      <c r="T20" s="21">
        <f>'Variables AMS'!S6/'Variables AMS'!S8*'Variables AMS'!$S8</f>
        <v>27.337529969999999</v>
      </c>
      <c r="U20" s="21">
        <f>'Variables AMS'!T6/'Variables AMS'!T8*'Variables AMS'!$S8</f>
        <v>26.71379972344161</v>
      </c>
      <c r="V20" s="21">
        <f>'Variables AMS'!U6/'Variables AMS'!U8*'Variables AMS'!$S8</f>
        <v>26.458782432879804</v>
      </c>
      <c r="W20" s="21">
        <f>'Variables AMS'!V6/'Variables AMS'!V8*'Variables AMS'!$S8</f>
        <v>26.317060879728441</v>
      </c>
      <c r="X20" s="21">
        <f>'Variables AMS'!W6/'Variables AMS'!W8*'Variables AMS'!$S8</f>
        <v>26.20534633809952</v>
      </c>
      <c r="Y20" s="21">
        <f>'Variables AMS'!X6/'Variables AMS'!X8*'Variables AMS'!$S8</f>
        <v>26.158411241391835</v>
      </c>
      <c r="Z20" s="21">
        <f>'Variables AMS'!Y6/'Variables AMS'!Y8*'Variables AMS'!$S8</f>
        <v>26.092657158461307</v>
      </c>
      <c r="AA20" s="21">
        <f>'Variables AMS'!Z6/'Variables AMS'!Z8*'Variables AMS'!$S8</f>
        <v>26.005753508465748</v>
      </c>
      <c r="AB20" s="21">
        <f>'Variables AMS'!AA6/'Variables AMS'!AA8*'Variables AMS'!$S8</f>
        <v>25.885545367326976</v>
      </c>
      <c r="AC20" s="21">
        <f>'Variables AMS'!AB6/'Variables AMS'!AB8*'Variables AMS'!$S8</f>
        <v>25.761480085272989</v>
      </c>
      <c r="AD20" s="21">
        <f>'Variables AMS'!AC6/'Variables AMS'!AC8*'Variables AMS'!$S8</f>
        <v>25.66495898943559</v>
      </c>
      <c r="AE20" s="21">
        <f>'Variables AMS'!AD6/'Variables AMS'!AD8*'Variables AMS'!$S8</f>
        <v>25.586579212472618</v>
      </c>
      <c r="AF20" s="21">
        <f>'Variables AMS'!AE6/'Variables AMS'!AE8*'Variables AMS'!$S8</f>
        <v>25.516860017849798</v>
      </c>
      <c r="AG20" s="21">
        <f>'Variables AMS'!AF6/'Variables AMS'!AF8*'Variables AMS'!$S8</f>
        <v>25.44959594093061</v>
      </c>
      <c r="AH20" s="21">
        <f>'Variables AMS'!AG6/'Variables AMS'!AG8*'Variables AMS'!$S8</f>
        <v>25.388947392915991</v>
      </c>
      <c r="AI20" s="21">
        <f>'Variables AMS'!AH6/'Variables AMS'!AH8*'Variables AMS'!$S8</f>
        <v>25.333481159184348</v>
      </c>
      <c r="AJ20" s="21">
        <f>'Variables AMS'!AI6/'Variables AMS'!AI8*'Variables AMS'!$S8</f>
        <v>25.278522438661842</v>
      </c>
      <c r="AK20" s="21">
        <f>'Variables AMS'!AJ6/'Variables AMS'!AJ8*'Variables AMS'!$S8</f>
        <v>25.226494877196394</v>
      </c>
      <c r="AL20" s="21">
        <f>'Variables AMS'!AK6/'Variables AMS'!AK8*'Variables AMS'!$S8</f>
        <v>25.166718003178026</v>
      </c>
      <c r="AM20" s="21">
        <f>'Variables AMS'!AL6/'Variables AMS'!AL8*'Variables AMS'!$S8</f>
        <v>25.110220904662746</v>
      </c>
      <c r="AN20" s="21">
        <f>'Variables AMS'!AM6/'Variables AMS'!AM8*'Variables AMS'!$S8</f>
        <v>25.053232438343873</v>
      </c>
      <c r="AO20" s="21">
        <f>'Variables AMS'!AN6/'Variables AMS'!AN8*'Variables AMS'!$S8</f>
        <v>25.001554842408204</v>
      </c>
      <c r="AP20" s="21">
        <f>'Variables AMS'!AO6/'Variables AMS'!AO8*'Variables AMS'!$S8</f>
        <v>24.948430220149557</v>
      </c>
      <c r="AQ20" s="21">
        <f>'Variables AMS'!AP6/'Variables AMS'!AP8*'Variables AMS'!$S8</f>
        <v>24.894730710152565</v>
      </c>
      <c r="AR20" s="21">
        <f>'Variables AMS'!AQ6/'Variables AMS'!AQ8*'Variables AMS'!$S8</f>
        <v>24.697391008824997</v>
      </c>
      <c r="AS20" s="21">
        <f>'Variables AMS'!AR6/'Variables AMS'!AR8*'Variables AMS'!$S8</f>
        <v>24.64122517508239</v>
      </c>
      <c r="AT20" s="21">
        <f>'Variables AMS'!AS6/'Variables AMS'!AS8*'Variables AMS'!$S8</f>
        <v>24.585690576540301</v>
      </c>
      <c r="AU20" s="21">
        <f>'Variables AMS'!AT6/'Variables AMS'!AT8*'Variables AMS'!$S8</f>
        <v>24.532181334145356</v>
      </c>
      <c r="AV20" s="21">
        <f>'Variables AMS'!AU6/'Variables AMS'!AU8*'Variables AMS'!$S8</f>
        <v>24.480274498131205</v>
      </c>
      <c r="AW20" s="21">
        <f>'Variables AMS'!AV6/'Variables AMS'!AV8*'Variables AMS'!$S8</f>
        <v>24.42747631758332</v>
      </c>
    </row>
    <row r="21" spans="2:49" x14ac:dyDescent="0.25">
      <c r="B21" t="s">
        <v>59</v>
      </c>
      <c r="C21" s="21">
        <f>C16*1000*C20*1000/10^6</f>
        <v>60530.533464679676</v>
      </c>
      <c r="D21" s="21">
        <f t="shared" ref="D21:AW21" si="5">D16*1000*D20*1000/10^6</f>
        <v>61502.370758610981</v>
      </c>
      <c r="E21" s="21">
        <f t="shared" si="5"/>
        <v>62817.446295210873</v>
      </c>
      <c r="F21" s="21">
        <f t="shared" si="5"/>
        <v>65718.60923648403</v>
      </c>
      <c r="G21" s="21">
        <f t="shared" si="5"/>
        <v>64362.552485893953</v>
      </c>
      <c r="H21" s="21">
        <f t="shared" si="5"/>
        <v>71926.722041847155</v>
      </c>
      <c r="I21" s="21">
        <f t="shared" si="5"/>
        <v>69935.201556377215</v>
      </c>
      <c r="J21" s="21">
        <f t="shared" si="5"/>
        <v>67979.103489046087</v>
      </c>
      <c r="K21" s="21">
        <f t="shared" si="5"/>
        <v>58494.54429486685</v>
      </c>
      <c r="L21" s="21">
        <f t="shared" si="5"/>
        <v>55477.336326859673</v>
      </c>
      <c r="M21" s="21">
        <f t="shared" si="5"/>
        <v>56133.280615023636</v>
      </c>
      <c r="N21" s="21">
        <f t="shared" si="5"/>
        <v>52784.44556210786</v>
      </c>
      <c r="O21" s="21">
        <f t="shared" si="5"/>
        <v>55835.543980542818</v>
      </c>
      <c r="P21" s="21">
        <f t="shared" si="5"/>
        <v>58805.55235588803</v>
      </c>
      <c r="Q21" s="21">
        <f t="shared" si="5"/>
        <v>59093.920725953169</v>
      </c>
      <c r="R21" s="21">
        <f t="shared" si="5"/>
        <v>59043.629560550347</v>
      </c>
      <c r="S21" s="21">
        <f t="shared" si="5"/>
        <v>49236.357572202825</v>
      </c>
      <c r="T21" s="21">
        <f t="shared" si="5"/>
        <v>42573.468997560209</v>
      </c>
      <c r="U21" s="21">
        <f t="shared" si="5"/>
        <v>41497.993434545358</v>
      </c>
      <c r="V21" s="21">
        <f t="shared" si="5"/>
        <v>41055.745456038945</v>
      </c>
      <c r="W21" s="21">
        <f t="shared" si="5"/>
        <v>49747.451906536786</v>
      </c>
      <c r="X21" s="21">
        <f t="shared" si="5"/>
        <v>51370.459556080947</v>
      </c>
      <c r="Y21" s="21">
        <f t="shared" si="5"/>
        <v>40868.08408018708</v>
      </c>
      <c r="Z21" s="21">
        <f t="shared" si="5"/>
        <v>33494.474508919404</v>
      </c>
      <c r="AA21" s="21">
        <f t="shared" si="5"/>
        <v>26585.521330199634</v>
      </c>
      <c r="AB21" s="21">
        <f t="shared" si="5"/>
        <v>19907.835364458591</v>
      </c>
      <c r="AC21" s="21">
        <f t="shared" si="5"/>
        <v>13939.355657585704</v>
      </c>
      <c r="AD21" s="21">
        <f t="shared" si="5"/>
        <v>9032.0919648659819</v>
      </c>
      <c r="AE21" s="21">
        <f t="shared" si="5"/>
        <v>5440.5805657489691</v>
      </c>
      <c r="AF21" s="21">
        <f t="shared" si="5"/>
        <v>3055.0213170642996</v>
      </c>
      <c r="AG21" s="21">
        <f t="shared" si="5"/>
        <v>1631.0443597186556</v>
      </c>
      <c r="AH21" s="21">
        <f t="shared" si="5"/>
        <v>842.43524030989192</v>
      </c>
      <c r="AI21" s="21">
        <f t="shared" si="5"/>
        <v>438.18345628675081</v>
      </c>
      <c r="AJ21" s="21">
        <f t="shared" si="5"/>
        <v>223.57815997584137</v>
      </c>
      <c r="AK21" s="21">
        <f t="shared" si="5"/>
        <v>112.27239273103184</v>
      </c>
      <c r="AL21" s="21">
        <f t="shared" si="5"/>
        <v>56.118733281369792</v>
      </c>
      <c r="AM21" s="21">
        <f t="shared" si="5"/>
        <v>27.850109124265959</v>
      </c>
      <c r="AN21" s="21">
        <f t="shared" si="5"/>
        <v>13.792883074124468</v>
      </c>
      <c r="AO21" s="21">
        <f t="shared" si="5"/>
        <v>6.8172736250776689</v>
      </c>
      <c r="AP21" s="21">
        <f t="shared" si="5"/>
        <v>3.3663230572660958</v>
      </c>
      <c r="AQ21" s="21">
        <f t="shared" si="5"/>
        <v>1.6601727314951324</v>
      </c>
      <c r="AR21" s="21">
        <f t="shared" si="5"/>
        <v>0.83942595052329017</v>
      </c>
      <c r="AS21" s="21">
        <f t="shared" si="5"/>
        <v>0.41872801413600269</v>
      </c>
      <c r="AT21" s="21">
        <f t="shared" si="5"/>
        <v>0.20780992561338008</v>
      </c>
      <c r="AU21" s="21">
        <f t="shared" si="5"/>
        <v>0.10299457948776029</v>
      </c>
      <c r="AV21" s="21">
        <f t="shared" si="5"/>
        <v>5.0918646347673062E-2</v>
      </c>
      <c r="AW21" s="21">
        <f t="shared" si="5"/>
        <v>2.4866845273040509E-2</v>
      </c>
    </row>
    <row r="22" spans="2:49" x14ac:dyDescent="0.25">
      <c r="B22" s="24" t="s">
        <v>68</v>
      </c>
      <c r="C22" s="21">
        <f>'Variables AMS'!B25/'Variables AMS'!B8*'Variables AMS'!$S8</f>
        <v>0</v>
      </c>
      <c r="D22" s="21">
        <f>'Variables AMS'!C25/'Variables AMS'!C8*'Variables AMS'!$S8</f>
        <v>0</v>
      </c>
      <c r="E22" s="21">
        <f>'Variables AMS'!D25/'Variables AMS'!D8*'Variables AMS'!$S8</f>
        <v>0</v>
      </c>
      <c r="F22" s="21">
        <f>'Variables AMS'!E25/'Variables AMS'!E8*'Variables AMS'!$S8</f>
        <v>0</v>
      </c>
      <c r="G22" s="21">
        <f>'Variables AMS'!F25/'Variables AMS'!F8*'Variables AMS'!$S8</f>
        <v>-202.08751565505204</v>
      </c>
      <c r="H22" s="21">
        <f>'Variables AMS'!G25/'Variables AMS'!G8*'Variables AMS'!$S8</f>
        <v>-211.60395904527519</v>
      </c>
      <c r="I22" s="21">
        <f>'Variables AMS'!H25/'Variables AMS'!H8*'Variables AMS'!$S8</f>
        <v>-209.34251900567389</v>
      </c>
      <c r="J22" s="21">
        <f>'Variables AMS'!I25/'Variables AMS'!I8*'Variables AMS'!$S8</f>
        <v>-160.38094683072424</v>
      </c>
      <c r="K22" s="21">
        <f>'Variables AMS'!J25/'Variables AMS'!J8*'Variables AMS'!$S8</f>
        <v>-112.82611362817073</v>
      </c>
      <c r="L22" s="21">
        <f>'Variables AMS'!K25/'Variables AMS'!K8*'Variables AMS'!$S8</f>
        <v>94.560498535656706</v>
      </c>
      <c r="M22" s="21">
        <f>'Variables AMS'!L25/'Variables AMS'!L8*'Variables AMS'!$S8</f>
        <v>107.77308527144308</v>
      </c>
      <c r="N22" s="21">
        <f>'Variables AMS'!M25/'Variables AMS'!M8*'Variables AMS'!$S8</f>
        <v>-1538.1596605309046</v>
      </c>
      <c r="O22" s="21">
        <f>'Variables AMS'!N25/'Variables AMS'!N8*'Variables AMS'!$S8</f>
        <v>-1552.8020474906509</v>
      </c>
      <c r="P22" s="21">
        <f>'Variables AMS'!O25/'Variables AMS'!O8*'Variables AMS'!$S8</f>
        <v>-2320.3809621742753</v>
      </c>
      <c r="Q22" s="21">
        <f>'Variables AMS'!P25/'Variables AMS'!P8*'Variables AMS'!$S8</f>
        <v>-2988.562990440153</v>
      </c>
      <c r="R22" s="21">
        <f>'Variables AMS'!Q25/'Variables AMS'!Q8*'Variables AMS'!$S8</f>
        <v>-2719.2075765044392</v>
      </c>
      <c r="S22" s="21">
        <f>'Variables AMS'!R25/'Variables AMS'!R8*'Variables AMS'!$S8</f>
        <v>-4174.8135070109056</v>
      </c>
      <c r="T22" s="21">
        <f>'Variables AMS'!S25/'Variables AMS'!S8*'Variables AMS'!$S8</f>
        <v>-1775.470075</v>
      </c>
      <c r="U22" s="21">
        <f>'Variables AMS'!T25/'Variables AMS'!T8*'Variables AMS'!$S8</f>
        <v>-2201.4046448470554</v>
      </c>
      <c r="V22" s="21">
        <f>'Variables AMS'!U25/'Variables AMS'!U8*'Variables AMS'!$S8</f>
        <v>-2050.2793289431484</v>
      </c>
      <c r="W22" s="21">
        <f>'Variables AMS'!V25/'Variables AMS'!V8*'Variables AMS'!$S8</f>
        <v>-2444.721052857602</v>
      </c>
      <c r="X22" s="21">
        <f>'Variables AMS'!W25/'Variables AMS'!W8*'Variables AMS'!$S8</f>
        <v>-2477.1102781853037</v>
      </c>
      <c r="Y22" s="21">
        <f>'Variables AMS'!X25/'Variables AMS'!X8*'Variables AMS'!$S8</f>
        <v>-1933.0141090284728</v>
      </c>
      <c r="Z22" s="21">
        <f>'Variables AMS'!Y25/'Variables AMS'!Y8*'Variables AMS'!$S8</f>
        <v>-1558.9981588513356</v>
      </c>
      <c r="AA22" s="21">
        <f>'Variables AMS'!Z25/'Variables AMS'!Z8*'Variables AMS'!$S8</f>
        <v>-1215.571177650012</v>
      </c>
      <c r="AB22" s="21">
        <f>'Variables AMS'!AA25/'Variables AMS'!AA8*'Variables AMS'!$S8</f>
        <v>-892.36592581450861</v>
      </c>
      <c r="AC22" s="21">
        <f>'Variables AMS'!AB25/'Variables AMS'!AB8*'Variables AMS'!$S8</f>
        <v>-611.9260533085112</v>
      </c>
      <c r="AD22" s="21">
        <f>'Variables AMS'!AC25/'Variables AMS'!AC8*'Variables AMS'!$S8</f>
        <v>-389.27083706693242</v>
      </c>
      <c r="AE22" s="21">
        <f>'Variables AMS'!AD25/'Variables AMS'!AD8*'Variables AMS'!$S8</f>
        <v>-230.47581667596714</v>
      </c>
      <c r="AF22" s="21">
        <f>'Variables AMS'!AE25/'Variables AMS'!AE8*'Variables AMS'!$S8</f>
        <v>-127.19830683523041</v>
      </c>
      <c r="AG22" s="21">
        <f>'Variables AMS'!AF25/'Variables AMS'!AF8*'Variables AMS'!$S8</f>
        <v>-66.728756954444449</v>
      </c>
      <c r="AH22" s="21">
        <f>'Variables AMS'!AG25/'Variables AMS'!AG8*'Variables AMS'!$S8</f>
        <v>-33.868334844966576</v>
      </c>
      <c r="AI22" s="21">
        <f>'Variables AMS'!AH25/'Variables AMS'!AH8*'Variables AMS'!$S8</f>
        <v>-17.325355871780516</v>
      </c>
      <c r="AJ22" s="21">
        <f>'Variables AMS'!AI25/'Variables AMS'!AI8*'Variables AMS'!$S8</f>
        <v>-8.6951993775290823</v>
      </c>
      <c r="AK22" s="21">
        <f>'Variables AMS'!AJ25/'Variables AMS'!AJ8*'Variables AMS'!$S8</f>
        <v>-4.2946622620962582</v>
      </c>
      <c r="AL22" s="21">
        <f>'Variables AMS'!AK25/'Variables AMS'!AK8*'Variables AMS'!$S8</f>
        <v>-2.1119450221127019</v>
      </c>
      <c r="AM22" s="21">
        <f>'Variables AMS'!AL25/'Variables AMS'!AL8*'Variables AMS'!$S8</f>
        <v>-1.0316213145267108</v>
      </c>
      <c r="AN22" s="21">
        <f>'Variables AMS'!AM25/'Variables AMS'!AM8*'Variables AMS'!$S8</f>
        <v>-0.50381356319620252</v>
      </c>
      <c r="AO22" s="21">
        <f>'Variables AMS'!AN25/'Variables AMS'!AN8*'Variables AMS'!$S8</f>
        <v>-0.24566634015552935</v>
      </c>
      <c r="AP22" s="21">
        <f>'Variables AMS'!AO25/'Variables AMS'!AO8*'Variables AMS'!$S8</f>
        <v>-0.11967325860008735</v>
      </c>
      <c r="AQ22" s="21">
        <f>'Variables AMS'!AP25/'Variables AMS'!AP8*'Variables AMS'!$S8</f>
        <v>-5.8249790183740421E-2</v>
      </c>
      <c r="AR22" s="21">
        <f>'Variables AMS'!AQ25/'Variables AMS'!AQ8*'Variables AMS'!$S8</f>
        <v>-2.8078991414461647E-2</v>
      </c>
      <c r="AS22" s="21">
        <f>'Variables AMS'!AR25/'Variables AMS'!AR8*'Variables AMS'!$S8</f>
        <v>-1.3841270617864143E-2</v>
      </c>
      <c r="AT22" s="21">
        <f>'Variables AMS'!AS25/'Variables AMS'!AS8*'Variables AMS'!$S8</f>
        <v>-6.7896315529116244E-3</v>
      </c>
      <c r="AU22" s="21">
        <f>'Variables AMS'!AT25/'Variables AMS'!AT8*'Variables AMS'!$S8</f>
        <v>-3.327409438052013E-3</v>
      </c>
      <c r="AV22" s="21">
        <f>'Variables AMS'!AU25/'Variables AMS'!AU8*'Variables AMS'!$S8</f>
        <v>-1.6271791182761292E-3</v>
      </c>
      <c r="AW22" s="21">
        <f>'Variables AMS'!AV25/'Variables AMS'!AV8*'Variables AMS'!$S8</f>
        <v>-7.8625694556288379E-4</v>
      </c>
    </row>
    <row r="23" spans="2:49" x14ac:dyDescent="0.25">
      <c r="B23" t="s">
        <v>63</v>
      </c>
      <c r="C23" s="21">
        <f>C25*10^9/(C18*1000)</f>
        <v>2424.5107673173466</v>
      </c>
      <c r="D23" s="21">
        <f t="shared" ref="D23:AW23" si="6">D25*10^9/(D18*1000)</f>
        <v>2424.5107673173466</v>
      </c>
      <c r="E23" s="21">
        <f t="shared" si="6"/>
        <v>2425.4933645759147</v>
      </c>
      <c r="F23" s="21">
        <f t="shared" si="6"/>
        <v>2375.9481287445874</v>
      </c>
      <c r="G23" s="21">
        <f t="shared" si="6"/>
        <v>2327.2874457918288</v>
      </c>
      <c r="H23" s="21">
        <f t="shared" si="6"/>
        <v>2278.9859945190451</v>
      </c>
      <c r="I23" s="21">
        <f t="shared" si="6"/>
        <v>2235.6624351456667</v>
      </c>
      <c r="J23" s="21">
        <f t="shared" si="6"/>
        <v>2195.0500193397133</v>
      </c>
      <c r="K23" s="21">
        <f t="shared" si="6"/>
        <v>2160.3786782830402</v>
      </c>
      <c r="L23" s="21">
        <f t="shared" si="6"/>
        <v>2128.3561742669326</v>
      </c>
      <c r="M23" s="21">
        <f t="shared" si="6"/>
        <v>2097.7135425192919</v>
      </c>
      <c r="N23" s="21">
        <f t="shared" si="6"/>
        <v>2070.0365209592087</v>
      </c>
      <c r="O23" s="21">
        <f t="shared" si="6"/>
        <v>2049.5929939542907</v>
      </c>
      <c r="P23" s="21">
        <f t="shared" si="6"/>
        <v>2030.5173679621598</v>
      </c>
      <c r="Q23" s="21">
        <f t="shared" si="6"/>
        <v>2010.4569276066893</v>
      </c>
      <c r="R23" s="21">
        <f t="shared" si="6"/>
        <v>1990.6972678937823</v>
      </c>
      <c r="S23" s="21">
        <f t="shared" si="6"/>
        <v>1972.1778470695303</v>
      </c>
      <c r="T23" s="21">
        <f t="shared" si="6"/>
        <v>1952.7787140190558</v>
      </c>
      <c r="U23" s="21">
        <f t="shared" si="6"/>
        <v>1932.0718309521114</v>
      </c>
      <c r="V23" s="21">
        <f t="shared" si="6"/>
        <v>1897.7085182576261</v>
      </c>
      <c r="W23" s="21">
        <f t="shared" si="6"/>
        <v>1852.3909069244826</v>
      </c>
      <c r="X23" s="21">
        <f t="shared" si="6"/>
        <v>1805.9788372225967</v>
      </c>
      <c r="Y23" s="21">
        <f t="shared" si="6"/>
        <v>1770.6977299585064</v>
      </c>
      <c r="Z23" s="21">
        <f t="shared" si="6"/>
        <v>1737.2350761235286</v>
      </c>
      <c r="AA23" s="21">
        <f t="shared" si="6"/>
        <v>1705.0497526435975</v>
      </c>
      <c r="AB23" s="21">
        <f t="shared" si="6"/>
        <v>1673.6830292187074</v>
      </c>
      <c r="AC23" s="21">
        <f t="shared" si="6"/>
        <v>1642.7919467437396</v>
      </c>
      <c r="AD23" s="21">
        <f t="shared" si="6"/>
        <v>1588.0126069964615</v>
      </c>
      <c r="AE23" s="21">
        <f t="shared" si="6"/>
        <v>1531.15020872214</v>
      </c>
      <c r="AF23" s="21">
        <f t="shared" si="6"/>
        <v>1471.3108133882558</v>
      </c>
      <c r="AG23" s="21">
        <f t="shared" si="6"/>
        <v>1408.2725161762371</v>
      </c>
      <c r="AH23" s="21">
        <f t="shared" si="6"/>
        <v>1340.8122414958509</v>
      </c>
      <c r="AI23" s="21">
        <f t="shared" si="6"/>
        <v>1263.8818437539569</v>
      </c>
      <c r="AJ23" s="21">
        <f t="shared" si="6"/>
        <v>1180.5754358644028</v>
      </c>
      <c r="AK23" s="21">
        <f t="shared" si="6"/>
        <v>1089.5240628449721</v>
      </c>
      <c r="AL23" s="21">
        <f t="shared" si="6"/>
        <v>992.18283633796341</v>
      </c>
      <c r="AM23" s="21">
        <f t="shared" si="6"/>
        <v>884.04183029570152</v>
      </c>
      <c r="AN23" s="21">
        <f t="shared" si="6"/>
        <v>823.34888480508539</v>
      </c>
      <c r="AO23" s="21">
        <f t="shared" si="6"/>
        <v>757.75028320482977</v>
      </c>
      <c r="AP23" s="21">
        <f t="shared" si="6"/>
        <v>686.63820844757379</v>
      </c>
      <c r="AQ23" s="21">
        <f t="shared" si="6"/>
        <v>608.98359791496864</v>
      </c>
      <c r="AR23" s="21">
        <f t="shared" si="6"/>
        <v>522.84224823711281</v>
      </c>
      <c r="AS23" s="21">
        <f t="shared" si="6"/>
        <v>499.72316682862817</v>
      </c>
      <c r="AT23" s="21">
        <f t="shared" si="6"/>
        <v>475.92354383786966</v>
      </c>
      <c r="AU23" s="21">
        <f t="shared" si="6"/>
        <v>451.34991884460391</v>
      </c>
      <c r="AV23" s="21">
        <f t="shared" si="6"/>
        <v>425.85469996902299</v>
      </c>
      <c r="AW23" s="21">
        <f t="shared" si="6"/>
        <v>399.26639790227517</v>
      </c>
    </row>
    <row r="24" spans="2:49" x14ac:dyDescent="0.25">
      <c r="B24" t="s">
        <v>64</v>
      </c>
      <c r="C24" s="21">
        <f>C25*10^12/('Variables AMS'!B23*1000)</f>
        <v>195.86437660593617</v>
      </c>
      <c r="D24" s="21">
        <f>D25*10^12/('Variables AMS'!C23*1000)</f>
        <v>195.86437660593549</v>
      </c>
      <c r="E24" s="21">
        <f>E25*10^12/('Variables AMS'!D23*1000)</f>
        <v>195.94375584551739</v>
      </c>
      <c r="F24" s="21">
        <f>F25*10^12/('Variables AMS'!E23*1000)</f>
        <v>185.90659854952619</v>
      </c>
      <c r="G24" s="21">
        <f>G25*10^12/('Variables AMS'!F23*1000)</f>
        <v>185.68037306770228</v>
      </c>
      <c r="H24" s="21">
        <f>H25*10^12/('Variables AMS'!G23*1000)</f>
        <v>182.11646561351807</v>
      </c>
      <c r="I24" s="21">
        <f>I25*10^12/('Variables AMS'!H23*1000)</f>
        <v>178.9509544431927</v>
      </c>
      <c r="J24" s="21">
        <f>J25*10^12/('Variables AMS'!I23*1000)</f>
        <v>177.20153629260835</v>
      </c>
      <c r="K24" s="21">
        <f>K25*10^12/('Variables AMS'!J23*1000)</f>
        <v>175.1432403240523</v>
      </c>
      <c r="L24" s="21">
        <f>L25*10^12/('Variables AMS'!K23*1000)</f>
        <v>172.7398193409532</v>
      </c>
      <c r="M24" s="21">
        <f>M25*10^12/('Variables AMS'!L23*1000)</f>
        <v>170.01537809460226</v>
      </c>
      <c r="N24" s="21">
        <f>N25*10^12/('Variables AMS'!M23*1000)</f>
        <v>167.4936731499682</v>
      </c>
      <c r="O24" s="21">
        <f>O25*10^12/('Variables AMS'!N23*1000)</f>
        <v>165.39588861192661</v>
      </c>
      <c r="P24" s="21">
        <f>P25*10^12/('Variables AMS'!O23*1000)</f>
        <v>165.64154392838881</v>
      </c>
      <c r="Q24" s="21">
        <f>Q25*10^12/('Variables AMS'!P23*1000)</f>
        <v>166.1164626916659</v>
      </c>
      <c r="R24" s="21">
        <f>R25*10^12/('Variables AMS'!Q23*1000)</f>
        <v>166.44390409446859</v>
      </c>
      <c r="S24" s="21">
        <f>S25*10^12/('Variables AMS'!R23*1000)</f>
        <v>162.76332739641396</v>
      </c>
      <c r="T24" s="21">
        <f>T25*10^12/('Variables AMS'!S23*1000)</f>
        <v>159.10504213172959</v>
      </c>
      <c r="U24" s="21">
        <f>U25*10^12/('Variables AMS'!T23*1000)</f>
        <v>155.43377012661023</v>
      </c>
      <c r="V24" s="21">
        <f>V25*10^12/('Variables AMS'!U23*1000)</f>
        <v>150.7689198761708</v>
      </c>
      <c r="W24" s="21">
        <f>W25*10^12/('Variables AMS'!V23*1000)</f>
        <v>151.91708045440834</v>
      </c>
      <c r="X24" s="21">
        <f>X25*10^12/('Variables AMS'!W23*1000)</f>
        <v>153.04905400413762</v>
      </c>
      <c r="Y24" s="21">
        <f>Y25*10^12/('Variables AMS'!X23*1000)</f>
        <v>150.42923266692716</v>
      </c>
      <c r="Z24" s="21">
        <f>Z25*10^12/('Variables AMS'!Y23*1000)</f>
        <v>147.95132465057659</v>
      </c>
      <c r="AA24" s="21">
        <f>AA25*10^12/('Variables AMS'!Z23*1000)</f>
        <v>145.5701863623442</v>
      </c>
      <c r="AB24" s="21">
        <f>AB25*10^12/('Variables AMS'!AA23*1000)</f>
        <v>143.24727736893149</v>
      </c>
      <c r="AC24" s="21">
        <f>AC25*10^12/('Variables AMS'!AB23*1000)</f>
        <v>140.9536063863512</v>
      </c>
      <c r="AD24" s="21">
        <f>AD25*10^12/('Variables AMS'!AC23*1000)</f>
        <v>135.61544127172567</v>
      </c>
      <c r="AE24" s="21">
        <f>AE25*10^12/('Variables AMS'!AD23*1000)</f>
        <v>130.14997386872889</v>
      </c>
      <c r="AF24" s="21">
        <f>AF25*10^12/('Variables AMS'!AE23*1000)</f>
        <v>124.4833422328016</v>
      </c>
      <c r="AG24" s="21">
        <f>AG25*10^12/('Variables AMS'!AF23*1000)</f>
        <v>118.59964533457827</v>
      </c>
      <c r="AH24" s="21">
        <f>AH25*10^12/('Variables AMS'!AG23*1000)</f>
        <v>112.3993467896551</v>
      </c>
      <c r="AI24" s="21">
        <f>AI25*10^12/('Variables AMS'!AH23*1000)</f>
        <v>105.74310476494645</v>
      </c>
      <c r="AJ24" s="21">
        <f>AJ25*10^12/('Variables AMS'!AI23*1000)</f>
        <v>98.580439090127513</v>
      </c>
      <c r="AK24" s="21">
        <f>AK25*10^12/('Variables AMS'!AJ23*1000)</f>
        <v>90.80022184459871</v>
      </c>
      <c r="AL24" s="21">
        <f>AL25*10^12/('Variables AMS'!AK23*1000)</f>
        <v>82.527087633502219</v>
      </c>
      <c r="AM24" s="21">
        <f>AM25*10^12/('Variables AMS'!AL23*1000)</f>
        <v>73.389510754612147</v>
      </c>
      <c r="AN24" s="21">
        <f>AN25*10^12/('Variables AMS'!AM23*1000)</f>
        <v>68.238606274203264</v>
      </c>
      <c r="AO24" s="21">
        <f>AO25*10^12/('Variables AMS'!AN23*1000)</f>
        <v>62.698708870919667</v>
      </c>
      <c r="AP24" s="21">
        <f>AP25*10^12/('Variables AMS'!AO23*1000)</f>
        <v>56.72152147310652</v>
      </c>
      <c r="AQ24" s="21">
        <f>AQ25*10^12/('Variables AMS'!AP23*1000)</f>
        <v>50.224322079300734</v>
      </c>
      <c r="AR24" s="21">
        <f>AR25*10^12/('Variables AMS'!AQ23*1000)</f>
        <v>43.049578827788665</v>
      </c>
      <c r="AS24" s="21">
        <f>AS25*10^12/('Variables AMS'!AR23*1000)</f>
        <v>41.106400715814985</v>
      </c>
      <c r="AT24" s="21">
        <f>AT25*10^12/('Variables AMS'!AS23*1000)</f>
        <v>39.111033763566198</v>
      </c>
      <c r="AU24" s="21">
        <f>AU25*10^12/('Variables AMS'!AT23*1000)</f>
        <v>37.055955193537081</v>
      </c>
      <c r="AV24" s="21">
        <f>AV25*10^12/('Variables AMS'!AU23*1000)</f>
        <v>34.929231308996776</v>
      </c>
      <c r="AW24" s="21">
        <f>AW25*10^12/('Variables AMS'!AV23*1000)</f>
        <v>32.717015865176201</v>
      </c>
    </row>
    <row r="25" spans="2:49" x14ac:dyDescent="0.25">
      <c r="B25" t="s">
        <v>62</v>
      </c>
      <c r="C25" s="21">
        <f>'Variables AMS'!B18*3.2*'Variables AMS'!B27</f>
        <v>75.150364043416403</v>
      </c>
      <c r="D25" s="21">
        <f>'Variables AMS'!C18*3.2*'Variables AMS'!C27</f>
        <v>76.356927446207393</v>
      </c>
      <c r="E25" s="21">
        <f>'Variables AMS'!D18*3.2*'Variables AMS'!D27</f>
        <v>77.614305132120037</v>
      </c>
      <c r="F25" s="21">
        <f>'Variables AMS'!E18*3.2*'Variables AMS'!E27</f>
        <v>77.652050547907876</v>
      </c>
      <c r="G25" s="21">
        <f>'Variables AMS'!F18*3.2*'Variables AMS'!F27</f>
        <v>77.506996093512527</v>
      </c>
      <c r="H25" s="21">
        <f>'Variables AMS'!G18*3.2*'Variables AMS'!G27</f>
        <v>77.766045772213218</v>
      </c>
      <c r="I25" s="21">
        <f>'Variables AMS'!H18*3.2*'Variables AMS'!H27</f>
        <v>77.873833235751533</v>
      </c>
      <c r="J25" s="21">
        <f>'Variables AMS'!I18*3.2*'Variables AMS'!I27</f>
        <v>77.797927509921621</v>
      </c>
      <c r="K25" s="21">
        <f>'Variables AMS'!J18*3.2*'Variables AMS'!J27</f>
        <v>77.053594191519934</v>
      </c>
      <c r="L25" s="21">
        <f>'Variables AMS'!K18*3.2*'Variables AMS'!K27</f>
        <v>76.094681964266357</v>
      </c>
      <c r="M25" s="21">
        <f>'Variables AMS'!L18*3.2*'Variables AMS'!L27</f>
        <v>75.163621992644281</v>
      </c>
      <c r="N25" s="21">
        <f>'Variables AMS'!M18*3.2*'Variables AMS'!M27</f>
        <v>74.022085205992227</v>
      </c>
      <c r="O25" s="21">
        <f>'Variables AMS'!N18*3.2*'Variables AMS'!N27</f>
        <v>73.328528326587019</v>
      </c>
      <c r="P25" s="21">
        <f>'Variables AMS'!O18*3.2*'Variables AMS'!O27</f>
        <v>73.205337767074724</v>
      </c>
      <c r="Q25" s="21">
        <f>'Variables AMS'!P18*3.2*'Variables AMS'!P27</f>
        <v>73.083811816190163</v>
      </c>
      <c r="R25" s="21">
        <f>'Variables AMS'!Q18*3.2*'Variables AMS'!Q27</f>
        <v>72.945457490246653</v>
      </c>
      <c r="S25" s="21">
        <f>'Variables AMS'!R18*3.2*'Variables AMS'!R27</f>
        <v>72.182392463759911</v>
      </c>
      <c r="T25" s="21">
        <f>'Variables AMS'!S18*3.2*'Variables AMS'!S27</f>
        <v>70.939873288895484</v>
      </c>
      <c r="U25" s="21">
        <f>'Variables AMS'!T18*3.2*'Variables AMS'!T27</f>
        <v>69.289663973035204</v>
      </c>
      <c r="V25" s="21">
        <f>'Variables AMS'!U18*3.2*'Variables AMS'!U27</f>
        <v>66.998575572660272</v>
      </c>
      <c r="W25" s="21">
        <f>'Variables AMS'!V18*3.2*'Variables AMS'!V27</f>
        <v>65.053255583893815</v>
      </c>
      <c r="X25" s="21">
        <f>'Variables AMS'!W18*3.2*'Variables AMS'!W27</f>
        <v>63.232815894770596</v>
      </c>
      <c r="Y25" s="21">
        <f>'Variables AMS'!X18*3.2*'Variables AMS'!X27</f>
        <v>61.102661363678457</v>
      </c>
      <c r="Z25" s="21">
        <f>'Variables AMS'!Y18*3.2*'Variables AMS'!Y27</f>
        <v>58.623761210721483</v>
      </c>
      <c r="AA25" s="21">
        <f>'Variables AMS'!Z18*3.2*'Variables AMS'!Z27</f>
        <v>55.855854839844746</v>
      </c>
      <c r="AB25" s="21">
        <f>'Variables AMS'!AA18*3.2*'Variables AMS'!AA27</f>
        <v>52.838899661079765</v>
      </c>
      <c r="AC25" s="21">
        <f>'Variables AMS'!AB18*3.2*'Variables AMS'!AB27</f>
        <v>49.640738652991949</v>
      </c>
      <c r="AD25" s="21">
        <f>'Variables AMS'!AC18*3.2*'Variables AMS'!AC27</f>
        <v>45.653623132700076</v>
      </c>
      <c r="AE25" s="21">
        <f>'Variables AMS'!AD18*3.2*'Variables AMS'!AD27</f>
        <v>41.682033339783416</v>
      </c>
      <c r="AF25" s="21">
        <f>'Variables AMS'!AE18*3.2*'Variables AMS'!AE27</f>
        <v>37.796826276010243</v>
      </c>
      <c r="AG25" s="21">
        <f>'Variables AMS'!AF18*3.2*'Variables AMS'!AF27</f>
        <v>34.061736353775458</v>
      </c>
      <c r="AH25" s="21">
        <f>'Variables AMS'!AG18*3.2*'Variables AMS'!AG27</f>
        <v>30.489056435990506</v>
      </c>
      <c r="AI25" s="21">
        <f>'Variables AMS'!AH18*3.2*'Variables AMS'!AH27</f>
        <v>26.994792348860187</v>
      </c>
      <c r="AJ25" s="21">
        <f>'Variables AMS'!AI18*3.2*'Variables AMS'!AI27</f>
        <v>23.669411621511113</v>
      </c>
      <c r="AK25" s="21">
        <f>'Variables AMS'!AJ18*3.2*'Variables AMS'!AJ27</f>
        <v>20.494805546046734</v>
      </c>
      <c r="AL25" s="21">
        <f>'Variables AMS'!AK18*3.2*'Variables AMS'!AK27</f>
        <v>17.504309277876139</v>
      </c>
      <c r="AM25" s="21">
        <f>'Variables AMS'!AL18*3.2*'Variables AMS'!AL27</f>
        <v>14.6226633559845</v>
      </c>
      <c r="AN25" s="21">
        <f>'Variables AMS'!AM18*3.2*'Variables AMS'!AM27</f>
        <v>12.768040840321737</v>
      </c>
      <c r="AO25" s="21">
        <f>'Variables AMS'!AN18*3.2*'Variables AMS'!AN27</f>
        <v>11.016557122227647</v>
      </c>
      <c r="AP25" s="21">
        <f>'Variables AMS'!AO18*3.2*'Variables AMS'!AO27</f>
        <v>9.3588680764507597</v>
      </c>
      <c r="AQ25" s="21">
        <f>'Variables AMS'!AP18*3.2*'Variables AMS'!AP27</f>
        <v>7.781700246883152</v>
      </c>
      <c r="AR25" s="21">
        <f>'Variables AMS'!AQ18*3.2*'Variables AMS'!AQ27</f>
        <v>6.2355905445791482</v>
      </c>
      <c r="AS25" s="21">
        <f>'Variables AMS'!AR18*3.2*'Variables AMS'!AR27</f>
        <v>5.5625488677879789</v>
      </c>
      <c r="AT25" s="21">
        <f>'Variables AMS'!AS18*3.2*'Variables AMS'!AS27</f>
        <v>4.9444578141757685</v>
      </c>
      <c r="AU25" s="21">
        <f>'Variables AMS'!AT18*3.2*'Variables AMS'!AT27</f>
        <v>4.3765492424718024</v>
      </c>
      <c r="AV25" s="21">
        <f>'Variables AMS'!AU18*3.2*'Variables AMS'!AU27</f>
        <v>3.8540449162782942</v>
      </c>
      <c r="AW25" s="21">
        <f>'Variables AMS'!AV18*3.2*'Variables AMS'!AV27</f>
        <v>3.3725229805895562</v>
      </c>
    </row>
    <row r="26" spans="2:49" x14ac:dyDescent="0.25">
      <c r="B26" t="s">
        <v>65</v>
      </c>
      <c r="C26" s="21">
        <f>'Variables AMS'!B18</f>
        <v>23.690015269078899</v>
      </c>
      <c r="D26" s="21">
        <f>'Variables AMS'!C18</f>
        <v>24.070366126976499</v>
      </c>
      <c r="E26" s="21">
        <f>'Variables AMS'!D18</f>
        <v>24.45682364</v>
      </c>
      <c r="F26" s="21">
        <f>'Variables AMS'!E18</f>
        <v>24.569576640000001</v>
      </c>
      <c r="G26" s="21">
        <f>'Variables AMS'!F18</f>
        <v>24.62476624</v>
      </c>
      <c r="H26" s="21">
        <f>'Variables AMS'!G18</f>
        <v>24.808910600000001</v>
      </c>
      <c r="I26" s="21">
        <f>'Variables AMS'!H18</f>
        <v>24.945700089999999</v>
      </c>
      <c r="J26" s="21">
        <f>'Variables AMS'!I18</f>
        <v>25.02410987</v>
      </c>
      <c r="K26" s="21">
        <f>'Variables AMS'!J18</f>
        <v>24.886852749999999</v>
      </c>
      <c r="L26" s="21">
        <f>'Variables AMS'!K18</f>
        <v>24.678448320000001</v>
      </c>
      <c r="M26" s="21">
        <f>'Variables AMS'!L18</f>
        <v>24.476973040000001</v>
      </c>
      <c r="N26" s="21">
        <f>'Variables AMS'!M18</f>
        <v>24.204593379999999</v>
      </c>
      <c r="O26" s="21">
        <f>'Variables AMS'!N18</f>
        <v>23.995711620000002</v>
      </c>
      <c r="P26" s="21">
        <f>'Variables AMS'!O18</f>
        <v>23.974439950000001</v>
      </c>
      <c r="Q26" s="21">
        <f>'Variables AMS'!P18</f>
        <v>23.954930749999999</v>
      </c>
      <c r="R26" s="21">
        <f>'Variables AMS'!Q18</f>
        <v>23.931245789999998</v>
      </c>
      <c r="S26" s="21">
        <f>'Variables AMS'!R18</f>
        <v>23.703893010000002</v>
      </c>
      <c r="T26" s="21">
        <f>'Variables AMS'!S18</f>
        <v>23.358477830000002</v>
      </c>
      <c r="U26" s="21">
        <f>'Variables AMS'!T18</f>
        <v>22.874597489999999</v>
      </c>
      <c r="V26" s="21">
        <f>'Variables AMS'!U18</f>
        <v>22.330872419999999</v>
      </c>
      <c r="W26" s="21">
        <f>'Variables AMS'!V18</f>
        <v>21.989815190000002</v>
      </c>
      <c r="X26" s="21">
        <f>'Variables AMS'!W18</f>
        <v>21.69954873</v>
      </c>
      <c r="Y26" s="21">
        <f>'Variables AMS'!X18</f>
        <v>21.213939119999999</v>
      </c>
      <c r="Z26" s="21">
        <f>'Variables AMS'!Y18</f>
        <v>20.607535710000001</v>
      </c>
      <c r="AA26" s="21">
        <f>'Variables AMS'!Z18</f>
        <v>19.897353599999999</v>
      </c>
      <c r="AB26" s="21">
        <f>'Variables AMS'!AA18</f>
        <v>19.094646969999999</v>
      </c>
      <c r="AC26" s="21">
        <f>'Variables AMS'!AB18</f>
        <v>18.219209800000002</v>
      </c>
      <c r="AD26" s="21">
        <f>'Variables AMS'!AC18</f>
        <v>17.296573680000002</v>
      </c>
      <c r="AE26" s="21">
        <f>'Variables AMS'!AD18</f>
        <v>16.35560182</v>
      </c>
      <c r="AF26" s="21">
        <f>'Variables AMS'!AE18</f>
        <v>15.42129954</v>
      </c>
      <c r="AG26" s="21">
        <f>'Variables AMS'!AF18</f>
        <v>14.51238328</v>
      </c>
      <c r="AH26" s="21">
        <f>'Variables AMS'!AG18</f>
        <v>13.64005234</v>
      </c>
      <c r="AI26" s="21">
        <f>'Variables AMS'!AH18</f>
        <v>12.809921839999999</v>
      </c>
      <c r="AJ26" s="21">
        <f>'Variables AMS'!AI18</f>
        <v>12.02346021</v>
      </c>
      <c r="AK26" s="21">
        <f>'Variables AMS'!AJ18</f>
        <v>11.280345110000001</v>
      </c>
      <c r="AL26" s="21">
        <f>'Variables AMS'!AK18</f>
        <v>10.57931643</v>
      </c>
      <c r="AM26" s="21">
        <f>'Variables AMS'!AL18</f>
        <v>9.9186376010000004</v>
      </c>
      <c r="AN26" s="21">
        <f>'Variables AMS'!AM18</f>
        <v>9.2989838109999994</v>
      </c>
      <c r="AO26" s="21">
        <f>'Variables AMS'!AN18</f>
        <v>8.7179260050000007</v>
      </c>
      <c r="AP26" s="21">
        <f>'Variables AMS'!AO18</f>
        <v>8.1731189949999994</v>
      </c>
      <c r="AQ26" s="21">
        <f>'Variables AMS'!AP18</f>
        <v>7.6623302239999997</v>
      </c>
      <c r="AR26" s="21">
        <f>'Variables AMS'!AQ18</f>
        <v>7.151523826</v>
      </c>
      <c r="AS26" s="21">
        <f>'Variables AMS'!AR18</f>
        <v>6.6747633369999999</v>
      </c>
      <c r="AT26" s="21">
        <f>'Variables AMS'!AS18</f>
        <v>6.2297829580000004</v>
      </c>
      <c r="AU26" s="21">
        <f>'Variables AMS'!AT18</f>
        <v>5.8144659919999997</v>
      </c>
      <c r="AV26" s="21">
        <f>'Variables AMS'!AU18</f>
        <v>5.4268358619999999</v>
      </c>
      <c r="AW26" s="21">
        <f>'Variables AMS'!AV18</f>
        <v>5.0650472600000001</v>
      </c>
    </row>
    <row r="27" spans="2:49" x14ac:dyDescent="0.25">
      <c r="B27" t="s">
        <v>33</v>
      </c>
      <c r="C27" s="20">
        <f>C26*10^6*(4.187*10^10)/(4.8*10^7)*1.2/('Variables AMS'!B23*1000/100)</f>
        <v>6.4629779777845284</v>
      </c>
      <c r="D27" s="20">
        <f>D26*10^6*(4.187*10^10)/(4.8*10^7)*1.2/('Variables AMS'!C23*1000/100)</f>
        <v>6.4629779777845053</v>
      </c>
      <c r="E27" s="20">
        <f>E26*10^6*(4.187*10^10)/(4.8*10^7)*1.2/('Variables AMS'!D23*1000/100)</f>
        <v>6.4629779773555462</v>
      </c>
      <c r="F27" s="20">
        <f>F26*10^6*(4.187*10^10)/(4.8*10^7)*1.2/('Variables AMS'!E23*1000/100)</f>
        <v>6.1571894848722168</v>
      </c>
      <c r="G27" s="20">
        <f>G26*10^6*(4.187*10^10)/(4.8*10^7)*1.2/('Variables AMS'!F23*1000/100)</f>
        <v>6.1750457651450512</v>
      </c>
      <c r="H27" s="20">
        <f>H26*10^6*(4.187*10^10)/(4.8*10^7)*1.2/('Variables AMS'!G23*1000/100)</f>
        <v>6.0814880862466989</v>
      </c>
      <c r="I27" s="20">
        <f>I26*10^6*(4.187*10^10)/(4.8*10^7)*1.2/('Variables AMS'!H23*1000/100)</f>
        <v>6.000412851772511</v>
      </c>
      <c r="J27" s="20">
        <f>J26*10^6*(4.187*10^10)/(4.8*10^7)*1.2/('Variables AMS'!I23*1000/100)</f>
        <v>5.9662447159337759</v>
      </c>
      <c r="K27" s="20">
        <f>K26*10^6*(4.187*10^10)/(4.8*10^7)*1.2/('Variables AMS'!J23*1000/100)</f>
        <v>5.9212503952287676</v>
      </c>
      <c r="L27" s="20">
        <f>L26*10^6*(4.187*10^10)/(4.8*10^7)*1.2/('Variables AMS'!K23*1000/100)</f>
        <v>5.8640676781309748</v>
      </c>
      <c r="M27" s="20">
        <f>M26*10^6*(4.187*10^10)/(4.8*10^7)*1.2/('Variables AMS'!L23*1000/100)</f>
        <v>5.7953702215136778</v>
      </c>
      <c r="N27" s="20">
        <f>N26*10^6*(4.187*10^10)/(4.8*10^7)*1.2/('Variables AMS'!M23*1000/100)</f>
        <v>5.7329460191563486</v>
      </c>
      <c r="O27" s="20">
        <f>O26*10^6*(4.187*10^10)/(4.8*10^7)*1.2/('Variables AMS'!N23*1000/100)</f>
        <v>5.665370858018556</v>
      </c>
      <c r="P27" s="20">
        <f>P26*10^6*(4.187*10^10)/(4.8*10^7)*1.2/('Variables AMS'!O23*1000/100)</f>
        <v>5.6782951309001639</v>
      </c>
      <c r="Q27" s="20">
        <f>Q26*10^6*(4.187*10^10)/(4.8*10^7)*1.2/('Variables AMS'!P23*1000/100)</f>
        <v>5.6994030860484868</v>
      </c>
      <c r="R27" s="20">
        <f>R26*10^6*(4.187*10^10)/(4.8*10^7)*1.2/('Variables AMS'!Q23*1000/100)</f>
        <v>5.7158117710260639</v>
      </c>
      <c r="S27" s="20">
        <f>S26*10^6*(4.187*10^10)/(4.8*10^7)*1.2/('Variables AMS'!R23*1000/100)</f>
        <v>5.5948433974272564</v>
      </c>
      <c r="T27" s="20">
        <f>T26*10^6*(4.187*10^10)/(4.8*10^7)*1.2/('Variables AMS'!S23*1000/100)</f>
        <v>5.4837928673750351</v>
      </c>
      <c r="U27" s="20">
        <f>U26*10^6*(4.187*10^10)/(4.8*10^7)*1.2/('Variables AMS'!T23*1000/100)</f>
        <v>5.3712251365971504</v>
      </c>
      <c r="V27" s="20">
        <f>V26*10^6*(4.187*10^10)/(4.8*10^7)*1.2/('Variables AMS'!U23*1000/100)</f>
        <v>5.2601110625764385</v>
      </c>
      <c r="W27" s="20">
        <f>W26*10^6*(4.187*10^10)/(4.8*10^7)*1.2/('Variables AMS'!V23*1000/100)</f>
        <v>5.375292712839042</v>
      </c>
      <c r="X27" s="20">
        <f>X26*10^6*(4.187*10^10)/(4.8*10^7)*1.2/('Variables AMS'!W23*1000/100)</f>
        <v>5.4977096408815029</v>
      </c>
      <c r="Y27" s="20">
        <f>Y26*10^6*(4.187*10^10)/(4.8*10^7)*1.2/('Variables AMS'!X23*1000/100)</f>
        <v>5.4668404769951051</v>
      </c>
      <c r="Z27" s="20">
        <f>Z26*10^6*(4.187*10^10)/(4.8*10^7)*1.2/('Variables AMS'!Y23*1000/100)</f>
        <v>5.4439510290736193</v>
      </c>
      <c r="AA27" s="20">
        <f>AA26*10^6*(4.187*10^10)/(4.8*10^7)*1.2/('Variables AMS'!Z23*1000/100)</f>
        <v>5.4280272930443516</v>
      </c>
      <c r="AB27" s="20">
        <f>AB26*10^6*(4.187*10^10)/(4.8*10^7)*1.2/('Variables AMS'!AA23*1000/100)</f>
        <v>5.4186015152791045</v>
      </c>
      <c r="AC27" s="20">
        <f>AC26*10^6*(4.187*10^10)/(4.8*10^7)*1.2/('Variables AMS'!AB23*1000/100)</f>
        <v>5.4151496538747574</v>
      </c>
      <c r="AD27" s="20">
        <f>AD26*10^6*(4.187*10^10)/(4.8*10^7)*1.2/('Variables AMS'!AC23*1000/100)</f>
        <v>5.3781999306736603</v>
      </c>
      <c r="AE27" s="20">
        <f>AE26*10^6*(4.187*10^10)/(4.8*10^7)*1.2/('Variables AMS'!AD23*1000/100)</f>
        <v>5.3457012882618606</v>
      </c>
      <c r="AF27" s="20">
        <f>AF26*10^6*(4.187*10^10)/(4.8*10^7)*1.2/('Variables AMS'!AE23*1000/100)</f>
        <v>5.3164269153237518</v>
      </c>
      <c r="AG27" s="20">
        <f>AG26*10^6*(4.187*10^10)/(4.8*10^7)*1.2/('Variables AMS'!AF23*1000/100)</f>
        <v>5.2893014183017346</v>
      </c>
      <c r="AH27" s="20">
        <f>AH26*10^6*(4.187*10^10)/(4.8*10^7)*1.2/('Variables AMS'!AG23*1000/100)</f>
        <v>5.2635506876332423</v>
      </c>
      <c r="AI27" s="20">
        <f>AI26*10^6*(4.187*10^10)/(4.8*10^7)*1.2/('Variables AMS'!AH23*1000/100)</f>
        <v>5.252445031781825</v>
      </c>
      <c r="AJ27" s="20">
        <f>AJ26*10^6*(4.187*10^10)/(4.8*10^7)*1.2/('Variables AMS'!AI23*1000/100)</f>
        <v>5.2417430251784065</v>
      </c>
      <c r="AK27" s="20">
        <f>AK26*10^6*(4.187*10^10)/(4.8*10^7)*1.2/('Variables AMS'!AJ23*1000/100)</f>
        <v>5.2312859959141687</v>
      </c>
      <c r="AL27" s="20">
        <f>AL26*10^6*(4.187*10^10)/(4.8*10^7)*1.2/('Variables AMS'!AK23*1000/100)</f>
        <v>5.2209810610259639</v>
      </c>
      <c r="AM27" s="20">
        <f>AM26*10^6*(4.187*10^10)/(4.8*10^7)*1.2/('Variables AMS'!AL23*1000/100)</f>
        <v>5.2107771854669958</v>
      </c>
      <c r="AN27" s="20">
        <f>AN26*10^6*(4.187*10^10)/(4.8*10^7)*1.2/('Variables AMS'!AM23*1000/100)</f>
        <v>5.2021676745740137</v>
      </c>
      <c r="AO27" s="20">
        <f>AO26*10^6*(4.187*10^10)/(4.8*10^7)*1.2/('Variables AMS'!AN23*1000/100)</f>
        <v>5.1936042688764443</v>
      </c>
      <c r="AP27" s="20">
        <f>AP26*10^6*(4.187*10^10)/(4.8*10^7)*1.2/('Variables AMS'!AO23*1000/100)</f>
        <v>5.1850785230873742</v>
      </c>
      <c r="AQ27" s="20">
        <f>AQ26*10^6*(4.187*10^10)/(4.8*10^7)*1.2/('Variables AMS'!AP23*1000/100)</f>
        <v>5.1765858419370909</v>
      </c>
      <c r="AR27" s="20">
        <f>AR26*10^6*(4.187*10^10)/(4.8*10^7)*1.2/('Variables AMS'!AQ23*1000/100)</f>
        <v>5.1681234203620345</v>
      </c>
      <c r="AS27" s="20">
        <f>AS26*10^6*(4.187*10^10)/(4.8*10^7)*1.2/('Variables AMS'!AR23*1000/100)</f>
        <v>5.1631465663961817</v>
      </c>
      <c r="AT27" s="20">
        <f>AT26*10^6*(4.187*10^10)/(4.8*10^7)*1.2/('Variables AMS'!AS23*1000/100)</f>
        <v>5.1581801424533227</v>
      </c>
      <c r="AU27" s="20">
        <f>AU26*10^6*(4.187*10^10)/(4.8*10^7)*1.2/('Variables AMS'!AT23*1000/100)</f>
        <v>5.153223725379001</v>
      </c>
      <c r="AV27" s="20">
        <f>AV26*10^6*(4.187*10^10)/(4.8*10^7)*1.2/('Variables AMS'!AU23*1000/100)</f>
        <v>5.1482770763806842</v>
      </c>
      <c r="AW27" s="20">
        <f>AW26*10^6*(4.187*10^10)/(4.8*10^7)*1.2/('Variables AMS'!AV23*1000/100)</f>
        <v>5.1433400494886481</v>
      </c>
    </row>
    <row r="28" spans="2:49" x14ac:dyDescent="0.25">
      <c r="B28" t="s">
        <v>67</v>
      </c>
      <c r="C28" s="20">
        <f>C30*10^6/(C27*('Variables AMS'!B23*1000/100))</f>
        <v>1.4164988678108645</v>
      </c>
      <c r="D28" s="20">
        <f>D30*10^6/(D27*('Variables AMS'!C23*1000/100))</f>
        <v>1.416498867810865</v>
      </c>
      <c r="E28" s="20">
        <f>E30*10^6/(E27*('Variables AMS'!D23*1000/100))</f>
        <v>1.4177358604229935</v>
      </c>
      <c r="F28" s="20">
        <f>F30*10^6/(F27*('Variables AMS'!E23*1000/100))</f>
        <v>1.4112555581229198</v>
      </c>
      <c r="G28" s="20">
        <f>G30*10^6/(G27*('Variables AMS'!F23*1000/100))</f>
        <v>1.532541498946975</v>
      </c>
      <c r="H28" s="20">
        <f>H30*10^6/(H27*('Variables AMS'!G23*1000/100))</f>
        <v>1.3046900714303218</v>
      </c>
      <c r="I28" s="20">
        <f>I30*10^6/(I27*('Variables AMS'!H23*1000/100))</f>
        <v>1.4050820437085154</v>
      </c>
      <c r="J28" s="20">
        <f>J30*10^6/(J27*('Variables AMS'!I23*1000/100))</f>
        <v>1.5616903886345994</v>
      </c>
      <c r="K28" s="20">
        <f>K30*10^6/(K27*('Variables AMS'!J23*1000/100))</f>
        <v>1.683695417881437</v>
      </c>
      <c r="L28" s="20">
        <f>L30*10^6/(L27*('Variables AMS'!K23*1000/100))</f>
        <v>1.6399390618532612</v>
      </c>
      <c r="M28" s="20">
        <f>M30*10^6/(M27*('Variables AMS'!L23*1000/100))</f>
        <v>1.553612613197104</v>
      </c>
      <c r="N28" s="20">
        <f>N30*10^6/(N27*('Variables AMS'!M23*1000/100))</f>
        <v>1.3511043593278949</v>
      </c>
      <c r="O28" s="20">
        <f>O30*10^6/(O27*('Variables AMS'!N23*1000/100))</f>
        <v>1.2371095369734484</v>
      </c>
      <c r="P28" s="20">
        <f>P30*10^6/(P27*('Variables AMS'!O23*1000/100))</f>
        <v>1.318594837918323</v>
      </c>
      <c r="Q28" s="20">
        <f>Q30*10^6/(Q27*('Variables AMS'!P23*1000/100))</f>
        <v>1.5023529375836719</v>
      </c>
      <c r="R28" s="20">
        <f>R30*10^6/(R27*('Variables AMS'!Q23*1000/100))</f>
        <v>1.4664627604334215</v>
      </c>
      <c r="S28" s="20">
        <f>S30*10^6/(S27*('Variables AMS'!R23*1000/100))</f>
        <v>1.4842787576248697</v>
      </c>
      <c r="T28" s="20">
        <f>T30*10^6/(T27*('Variables AMS'!S23*1000/100))</f>
        <v>1.5047537697579347</v>
      </c>
      <c r="U28" s="20">
        <f>U30*10^6/(U27*('Variables AMS'!T23*1000/100))</f>
        <v>1.5281310102053902</v>
      </c>
      <c r="V28" s="20">
        <f>V30*10^6/(V27*('Variables AMS'!U23*1000/100))</f>
        <v>1.5556197018949771</v>
      </c>
      <c r="W28" s="20">
        <f>W30*10^6/(W27*('Variables AMS'!V23*1000/100))</f>
        <v>1.5826810262281239</v>
      </c>
      <c r="X28" s="20">
        <f>X30*10^6/(X27*('Variables AMS'!W23*1000/100))</f>
        <v>1.6187458680321352</v>
      </c>
      <c r="Y28" s="20">
        <f>Y30*10^6/(Y27*('Variables AMS'!X23*1000/100))</f>
        <v>1.6128744449238046</v>
      </c>
      <c r="Z28" s="20">
        <f>Z30*10^6/(Z27*('Variables AMS'!Y23*1000/100))</f>
        <v>1.6037821729678603</v>
      </c>
      <c r="AA28" s="20">
        <f>AA30*10^6/(AA27*('Variables AMS'!Z23*1000/100))</f>
        <v>1.5935287440786208</v>
      </c>
      <c r="AB28" s="20">
        <f>AB30*10^6/(AB27*('Variables AMS'!AA23*1000/100))</f>
        <v>1.6185486913079636</v>
      </c>
      <c r="AC28" s="20">
        <f>AC30*10^6/(AC27*('Variables AMS'!AB23*1000/100))</f>
        <v>1.6434262600533325</v>
      </c>
      <c r="AD28" s="20">
        <f>AD30*10^6/(AD27*('Variables AMS'!AC23*1000/100))</f>
        <v>1.6397050922890233</v>
      </c>
      <c r="AE28" s="20">
        <f>AE30*10^6/(AE27*('Variables AMS'!AD23*1000/100))</f>
        <v>1.6332891559935214</v>
      </c>
      <c r="AF28" s="20">
        <f>AF30*10^6/(AF27*('Variables AMS'!AE23*1000/100))</f>
        <v>1.6245567179248606</v>
      </c>
      <c r="AG28" s="20">
        <f>AG30*10^6/(AG27*('Variables AMS'!AF23*1000/100))</f>
        <v>1.6136667579267239</v>
      </c>
      <c r="AH28" s="20">
        <f>AH30*10^6/(AH27*('Variables AMS'!AG23*1000/100))</f>
        <v>1.6006664069387724</v>
      </c>
      <c r="AI28" s="20">
        <f>AI30*10^6/(AI27*('Variables AMS'!AH23*1000/100))</f>
        <v>1.5799965481659124</v>
      </c>
      <c r="AJ28" s="20">
        <f>AJ30*10^6/(AJ27*('Variables AMS'!AI23*1000/100))</f>
        <v>1.5589879599936514</v>
      </c>
      <c r="AK28" s="20">
        <f>AK30*10^6/(AK27*('Variables AMS'!AJ23*1000/100))</f>
        <v>1.5378084668911625</v>
      </c>
      <c r="AL28" s="20">
        <f>AL30*10^6/(AL27*('Variables AMS'!AK23*1000/100))</f>
        <v>1.5163643798423734</v>
      </c>
      <c r="AM28" s="20">
        <f>AM30*10^6/(AM27*('Variables AMS'!AL23*1000/100))</f>
        <v>1.4946173532092628</v>
      </c>
      <c r="AN28" s="20">
        <f>AN30*10^6/(AN27*('Variables AMS'!AM23*1000/100))</f>
        <v>1.4927643661654437</v>
      </c>
      <c r="AO28" s="20">
        <f>AO30*10^6/(AO27*('Variables AMS'!AN23*1000/100))</f>
        <v>1.4911122128557917</v>
      </c>
      <c r="AP28" s="20">
        <f>AP30*10^6/(AP27*('Variables AMS'!AO23*1000/100))</f>
        <v>1.4887191389046674</v>
      </c>
      <c r="AQ28" s="20">
        <f>AQ30*10^6/(AQ27*('Variables AMS'!AP23*1000/100))</f>
        <v>1.4847369096248106</v>
      </c>
      <c r="AR28" s="20">
        <f>AR30*10^6/(AR27*('Variables AMS'!AQ23*1000/100))</f>
        <v>1.4792918902595713</v>
      </c>
      <c r="AS28" s="20">
        <f>AS30*10^6/(AS27*('Variables AMS'!AR23*1000/100))</f>
        <v>1.4807296713370275</v>
      </c>
      <c r="AT28" s="20">
        <f>AT30*10^6/(AT27*('Variables AMS'!AS23*1000/100))</f>
        <v>1.4822671371996463</v>
      </c>
      <c r="AU28" s="20">
        <f>AU30*10^6/(AU27*('Variables AMS'!AT23*1000/100))</f>
        <v>1.4836563601478143</v>
      </c>
      <c r="AV28" s="20">
        <f>AV30*10^6/(AV27*('Variables AMS'!AU23*1000/100))</f>
        <v>1.4848574575880513</v>
      </c>
      <c r="AW28" s="20">
        <f>AW30*10^6/(AW27*('Variables AMS'!AV23*1000/100))</f>
        <v>1.4857979789185607</v>
      </c>
    </row>
    <row r="29" spans="2:49" x14ac:dyDescent="0.25">
      <c r="B29" t="s">
        <v>30</v>
      </c>
      <c r="C29" s="21">
        <f>'Variables AMS'!B23/'Variables AMS'!B10</f>
        <v>12378.518285615935</v>
      </c>
      <c r="D29" s="21">
        <f>'Variables AMS'!C23/'Variables AMS'!C10</f>
        <v>12378.518285615974</v>
      </c>
      <c r="E29" s="21">
        <f>'Variables AMS'!D23/'Variables AMS'!D10</f>
        <v>12378.518285054104</v>
      </c>
      <c r="F29" s="21">
        <f>'Variables AMS'!E23/'Variables AMS'!E10</f>
        <v>12780.332421130421</v>
      </c>
      <c r="G29" s="21">
        <f>'Variables AMS'!F23/'Variables AMS'!F10</f>
        <v>12533.836545789683</v>
      </c>
      <c r="H29" s="21">
        <f>'Variables AMS'!G23/'Variables AMS'!G10</f>
        <v>12513.893166340262</v>
      </c>
      <c r="I29" s="21">
        <f>'Variables AMS'!H23/'Variables AMS'!H10</f>
        <v>12493.157368743563</v>
      </c>
      <c r="J29" s="21">
        <f>'Variables AMS'!I23/'Variables AMS'!I10</f>
        <v>12387.308063261278</v>
      </c>
      <c r="K29" s="21">
        <f>'Variables AMS'!J23/'Variables AMS'!J10</f>
        <v>12334.92468385237</v>
      </c>
      <c r="L29" s="21">
        <f>'Variables AMS'!K23/'Variables AMS'!K10</f>
        <v>12321.167073041748</v>
      </c>
      <c r="M29" s="21">
        <f>'Variables AMS'!L23/'Variables AMS'!L10</f>
        <v>12338.375304803623</v>
      </c>
      <c r="N29" s="21">
        <f>'Variables AMS'!M23/'Variables AMS'!M10</f>
        <v>12358.893813892106</v>
      </c>
      <c r="O29" s="21">
        <f>'Variables AMS'!N23/'Variables AMS'!N10</f>
        <v>12392.043182907119</v>
      </c>
      <c r="P29" s="21">
        <f>'Variables AMS'!O23/'Variables AMS'!O10</f>
        <v>12258.503028926159</v>
      </c>
      <c r="Q29" s="21">
        <f>'Variables AMS'!P23/'Variables AMS'!P10</f>
        <v>12102.695271921137</v>
      </c>
      <c r="R29" s="21">
        <f>'Variables AMS'!Q23/'Variables AMS'!Q10</f>
        <v>11960.169275793492</v>
      </c>
      <c r="S29" s="21">
        <f>'Variables AMS'!R23/'Variables AMS'!R10</f>
        <v>12116.844000529947</v>
      </c>
      <c r="T29" s="21">
        <f>'Variables AMS'!S23/'Variables AMS'!S10</f>
        <v>12273.518726089587</v>
      </c>
      <c r="U29" s="21">
        <f>'Variables AMS'!T23/'Variables AMS'!T10</f>
        <v>12430.193447526377</v>
      </c>
      <c r="V29" s="21">
        <f>'Variables AMS'!U23/'Variables AMS'!U10</f>
        <v>12586.868167631952</v>
      </c>
      <c r="W29" s="21">
        <f>'Variables AMS'!V23/'Variables AMS'!V10</f>
        <v>12193.434085118568</v>
      </c>
      <c r="X29" s="21">
        <f>'Variables AMS'!W23/'Variables AMS'!W10</f>
        <v>11799.999999828637</v>
      </c>
      <c r="Y29" s="21">
        <f>'Variables AMS'!X23/'Variables AMS'!X10</f>
        <v>11770.968305602517</v>
      </c>
      <c r="Z29" s="21">
        <f>'Variables AMS'!Y23/'Variables AMS'!Y10</f>
        <v>11741.936614805147</v>
      </c>
      <c r="AA29" s="21">
        <f>'Variables AMS'!Z23/'Variables AMS'!Z10</f>
        <v>11712.904924085857</v>
      </c>
      <c r="AB29" s="21">
        <f>'Variables AMS'!AA23/'Variables AMS'!AA10</f>
        <v>11683.873229284203</v>
      </c>
      <c r="AC29" s="21">
        <f>'Variables AMS'!AB23/'Variables AMS'!AB10</f>
        <v>11654.841538717905</v>
      </c>
      <c r="AD29" s="21">
        <f>'Variables AMS'!AC23/'Variables AMS'!AC10</f>
        <v>11709.674002495354</v>
      </c>
      <c r="AE29" s="21">
        <f>'Variables AMS'!AD23/'Variables AMS'!AD10</f>
        <v>11764.506462878586</v>
      </c>
      <c r="AF29" s="21">
        <f>'Variables AMS'!AE23/'Variables AMS'!AE10</f>
        <v>11819.338933209991</v>
      </c>
      <c r="AG29" s="21">
        <f>'Variables AMS'!AF23/'Variables AMS'!AF10</f>
        <v>11874.171395735604</v>
      </c>
      <c r="AH29" s="21">
        <f>'Variables AMS'!AG23/'Variables AMS'!AG10</f>
        <v>11929.003858047821</v>
      </c>
      <c r="AI29" s="21">
        <f>'Variables AMS'!AH23/'Variables AMS'!AH10</f>
        <v>11952.380692466015</v>
      </c>
      <c r="AJ29" s="21">
        <f>'Variables AMS'!AI23/'Variables AMS'!AI10</f>
        <v>11975.757531218314</v>
      </c>
      <c r="AK29" s="21">
        <f>'Variables AMS'!AJ23/'Variables AMS'!AJ10</f>
        <v>11999.13437116545</v>
      </c>
      <c r="AL29" s="21">
        <f>'Variables AMS'!AK23/'Variables AMS'!AK10</f>
        <v>12022.511211642253</v>
      </c>
      <c r="AM29" s="21">
        <f>'Variables AMS'!AL23/'Variables AMS'!AL10</f>
        <v>12045.888045930926</v>
      </c>
      <c r="AN29" s="21">
        <f>'Variables AMS'!AM23/'Variables AMS'!AM10</f>
        <v>12065.73419006569</v>
      </c>
      <c r="AO29" s="21">
        <f>'Variables AMS'!AN23/'Variables AMS'!AN10</f>
        <v>12085.580338900445</v>
      </c>
      <c r="AP29" s="21">
        <f>'Variables AMS'!AO23/'Variables AMS'!AO10</f>
        <v>12105.426487424722</v>
      </c>
      <c r="AQ29" s="21">
        <f>'Variables AMS'!AP23/'Variables AMS'!AP10</f>
        <v>12125.27263092622</v>
      </c>
      <c r="AR29" s="21">
        <f>'Variables AMS'!AQ23/'Variables AMS'!AQ10</f>
        <v>12145.118778714186</v>
      </c>
      <c r="AS29" s="21">
        <f>'Variables AMS'!AR23/'Variables AMS'!AR10</f>
        <v>12156.821276652621</v>
      </c>
      <c r="AT29" s="21">
        <f>'Variables AMS'!AS23/'Variables AMS'!AS10</f>
        <v>12168.523765311855</v>
      </c>
      <c r="AU29" s="21">
        <f>'Variables AMS'!AT23/'Variables AMS'!AT10</f>
        <v>12180.226268282073</v>
      </c>
      <c r="AV29" s="21">
        <f>'Variables AMS'!AU23/'Variables AMS'!AU10</f>
        <v>12191.928765959843</v>
      </c>
      <c r="AW29" s="21">
        <f>'Variables AMS'!AV23/'Variables AMS'!AV10</f>
        <v>12203.631270884091</v>
      </c>
    </row>
    <row r="30" spans="2:49" x14ac:dyDescent="0.25">
      <c r="B30" t="s">
        <v>61</v>
      </c>
      <c r="C30" s="21">
        <f t="shared" ref="C30:AW30" si="7">C40-C14</f>
        <v>35125.663938052989</v>
      </c>
      <c r="D30" s="21">
        <f t="shared" si="7"/>
        <v>35689.617834296332</v>
      </c>
      <c r="E30" s="21">
        <f t="shared" si="7"/>
        <v>36294.293425096228</v>
      </c>
      <c r="F30" s="21">
        <f t="shared" si="7"/>
        <v>36294.958830943135</v>
      </c>
      <c r="G30" s="21">
        <f t="shared" si="7"/>
        <v>39502.749925366705</v>
      </c>
      <c r="H30" s="21">
        <f t="shared" si="7"/>
        <v>33881.140507099415</v>
      </c>
      <c r="I30" s="21">
        <f t="shared" si="7"/>
        <v>36689.378072798107</v>
      </c>
      <c r="J30" s="21">
        <f t="shared" si="7"/>
        <v>40906.897747949602</v>
      </c>
      <c r="K30" s="21">
        <f t="shared" si="7"/>
        <v>43860.79282789112</v>
      </c>
      <c r="L30" s="21">
        <f t="shared" si="7"/>
        <v>42363.177713185578</v>
      </c>
      <c r="M30" s="21">
        <f t="shared" si="7"/>
        <v>39805.53061456549</v>
      </c>
      <c r="N30" s="21">
        <f t="shared" si="7"/>
        <v>34231.793685248653</v>
      </c>
      <c r="O30" s="21">
        <f t="shared" si="7"/>
        <v>31073.112574147341</v>
      </c>
      <c r="P30" s="21">
        <f t="shared" si="7"/>
        <v>33090.460536585277</v>
      </c>
      <c r="Q30" s="21">
        <f t="shared" si="7"/>
        <v>37671.235139078628</v>
      </c>
      <c r="R30" s="21">
        <f t="shared" si="7"/>
        <v>36734.938387428905</v>
      </c>
      <c r="S30" s="21">
        <f t="shared" si="7"/>
        <v>36827.998760323215</v>
      </c>
      <c r="T30" s="21">
        <f t="shared" si="7"/>
        <v>36791.961986920505</v>
      </c>
      <c r="U30" s="21">
        <f t="shared" si="7"/>
        <v>36589.545868203233</v>
      </c>
      <c r="V30" s="21">
        <f t="shared" si="7"/>
        <v>36362.362730342495</v>
      </c>
      <c r="W30" s="21">
        <f t="shared" si="7"/>
        <v>36429.897129417492</v>
      </c>
      <c r="X30" s="21">
        <f t="shared" si="7"/>
        <v>36768.197908846174</v>
      </c>
      <c r="Y30" s="21">
        <f t="shared" si="7"/>
        <v>35814.991181039091</v>
      </c>
      <c r="Z30" s="21">
        <f t="shared" si="7"/>
        <v>34595.085825719798</v>
      </c>
      <c r="AA30" s="21">
        <f t="shared" si="7"/>
        <v>33189.307371429764</v>
      </c>
      <c r="AB30" s="21">
        <f t="shared" si="7"/>
        <v>32350.453405936209</v>
      </c>
      <c r="AC30" s="21">
        <f t="shared" si="7"/>
        <v>31341.712948454162</v>
      </c>
      <c r="AD30" s="21">
        <f t="shared" si="7"/>
        <v>29687.1697795484</v>
      </c>
      <c r="AE30" s="21">
        <f t="shared" si="7"/>
        <v>27962.279808921448</v>
      </c>
      <c r="AF30" s="21">
        <f t="shared" si="7"/>
        <v>26223.993033938259</v>
      </c>
      <c r="AG30" s="21">
        <f t="shared" si="7"/>
        <v>24512.949012037985</v>
      </c>
      <c r="AH30" s="21">
        <f t="shared" si="7"/>
        <v>22853.874433899869</v>
      </c>
      <c r="AI30" s="21">
        <f t="shared" si="7"/>
        <v>21185.835099008094</v>
      </c>
      <c r="AJ30" s="21">
        <f t="shared" si="7"/>
        <v>19620.731793554605</v>
      </c>
      <c r="AK30" s="21">
        <f t="shared" si="7"/>
        <v>18157.982947379198</v>
      </c>
      <c r="AL30" s="21">
        <f t="shared" si="7"/>
        <v>16792.066706967857</v>
      </c>
      <c r="AM30" s="21">
        <f t="shared" si="7"/>
        <v>15517.61642697531</v>
      </c>
      <c r="AN30" s="21">
        <f t="shared" si="7"/>
        <v>14530.137385398157</v>
      </c>
      <c r="AO30" s="21">
        <f t="shared" si="7"/>
        <v>13607.128164375341</v>
      </c>
      <c r="AP30" s="21">
        <f t="shared" si="7"/>
        <v>12736.308300336561</v>
      </c>
      <c r="AQ30" s="21">
        <f t="shared" si="7"/>
        <v>11908.397952555624</v>
      </c>
      <c r="AR30" s="21">
        <f t="shared" si="7"/>
        <v>11073.7683873438</v>
      </c>
      <c r="AS30" s="21">
        <f t="shared" si="7"/>
        <v>10345.574687963566</v>
      </c>
      <c r="AT30" s="21">
        <f t="shared" si="7"/>
        <v>9665.9015197670742</v>
      </c>
      <c r="AU30" s="21">
        <f t="shared" si="7"/>
        <v>9029.966246676513</v>
      </c>
      <c r="AV30" s="21">
        <f t="shared" si="7"/>
        <v>8434.7928333092405</v>
      </c>
      <c r="AW30" s="21">
        <f t="shared" si="7"/>
        <v>7877.4605109451295</v>
      </c>
    </row>
    <row r="31" spans="2:49" x14ac:dyDescent="0.2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2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25">
      <c r="A33" t="s">
        <v>5</v>
      </c>
      <c r="B33" t="s">
        <v>56</v>
      </c>
      <c r="C33" s="21">
        <f>'Variables AMS'!B4</f>
        <v>2298.5980133353301</v>
      </c>
      <c r="D33" s="21">
        <f>'Variables AMS'!C4</f>
        <v>2335.5027479420201</v>
      </c>
      <c r="E33" s="21">
        <f>'Variables AMS'!D4</f>
        <v>2373</v>
      </c>
      <c r="F33" s="21">
        <f>'Variables AMS'!E4</f>
        <v>2446.6775899999998</v>
      </c>
      <c r="G33" s="21">
        <f>'Variables AMS'!F4</f>
        <v>2424.2765530000001</v>
      </c>
      <c r="H33" s="21">
        <f>'Variables AMS'!G4</f>
        <v>2660.3639440000002</v>
      </c>
      <c r="I33" s="21">
        <f>'Variables AMS'!H4</f>
        <v>2598.8489709999999</v>
      </c>
      <c r="J33" s="21">
        <f>'Variables AMS'!I4</f>
        <v>2542.822412</v>
      </c>
      <c r="K33" s="21">
        <f>'Variables AMS'!J4</f>
        <v>2194.0678939999998</v>
      </c>
      <c r="L33" s="21">
        <f>'Variables AMS'!K4</f>
        <v>2073.8249529999998</v>
      </c>
      <c r="M33" s="21">
        <f>'Variables AMS'!L4</f>
        <v>2079.3430400000002</v>
      </c>
      <c r="N33" s="21">
        <f>'Variables AMS'!M4</f>
        <v>1940.3869999999999</v>
      </c>
      <c r="O33" s="21">
        <f>'Variables AMS'!N4</f>
        <v>2042.316</v>
      </c>
      <c r="P33" s="21">
        <f>'Variables AMS'!O4</f>
        <v>2141.6280000000002</v>
      </c>
      <c r="Q33" s="21">
        <f>'Variables AMS'!P4</f>
        <v>2203.7420000000002</v>
      </c>
      <c r="R33" s="21">
        <f>'Variables AMS'!Q4</f>
        <v>2240.3020000000001</v>
      </c>
      <c r="S33" s="21">
        <f>'Variables AMS'!R4</f>
        <v>1931.759538</v>
      </c>
      <c r="T33" s="21">
        <f>'Variables AMS'!S4</f>
        <v>1714.5029239999999</v>
      </c>
      <c r="U33" s="21">
        <f>'Variables AMS'!T4</f>
        <v>1750.63897</v>
      </c>
      <c r="V33" s="21">
        <f>'Variables AMS'!U4</f>
        <v>1797.218126</v>
      </c>
      <c r="W33" s="21">
        <f>'Variables AMS'!V4</f>
        <v>2259.417289</v>
      </c>
      <c r="X33" s="21">
        <f>'Variables AMS'!W4</f>
        <v>2427.3879019999999</v>
      </c>
      <c r="Y33" s="21">
        <f>'Variables AMS'!X4</f>
        <v>2046.7783879999999</v>
      </c>
      <c r="Z33" s="21">
        <f>'Variables AMS'!Y4</f>
        <v>1858.421499</v>
      </c>
      <c r="AA33" s="21">
        <f>'Variables AMS'!Z4</f>
        <v>1751.5496350000001</v>
      </c>
      <c r="AB33" s="21">
        <f>'Variables AMS'!AA4</f>
        <v>1664.955545</v>
      </c>
      <c r="AC33" s="21">
        <f>'Variables AMS'!AB4</f>
        <v>1603.457453</v>
      </c>
      <c r="AD33" s="21">
        <f>'Variables AMS'!AC4</f>
        <v>1560.454823</v>
      </c>
      <c r="AE33" s="21">
        <f>'Variables AMS'!AD4</f>
        <v>1539.6953309999999</v>
      </c>
      <c r="AF33" s="21">
        <f>'Variables AMS'!AE4</f>
        <v>1524.580228</v>
      </c>
      <c r="AG33" s="21">
        <f>'Variables AMS'!AF4</f>
        <v>1514.517742</v>
      </c>
      <c r="AH33" s="21">
        <f>'Variables AMS'!AG4</f>
        <v>1505.742669</v>
      </c>
      <c r="AI33" s="21">
        <f>'Variables AMS'!AH4</f>
        <v>1537.1868549999999</v>
      </c>
      <c r="AJ33" s="21">
        <f>'Variables AMS'!AI4</f>
        <v>1555.811604</v>
      </c>
      <c r="AK33" s="21">
        <f>'Variables AMS'!AJ4</f>
        <v>1558.135374</v>
      </c>
      <c r="AL33" s="21">
        <f>'Variables AMS'!AK4</f>
        <v>1558.1216219999999</v>
      </c>
      <c r="AM33" s="21">
        <f>'Variables AMS'!AL4</f>
        <v>1548.964596</v>
      </c>
      <c r="AN33" s="21">
        <f>'Variables AMS'!AM4</f>
        <v>1537.854853</v>
      </c>
      <c r="AO33" s="21">
        <f>'Variables AMS'!AN4</f>
        <v>1524.0002810000001</v>
      </c>
      <c r="AP33" s="21">
        <f>'Variables AMS'!AO4</f>
        <v>1509.2183050000001</v>
      </c>
      <c r="AQ33" s="21">
        <f>'Variables AMS'!AP4</f>
        <v>1492.8800020000001</v>
      </c>
      <c r="AR33" s="21">
        <f>'Variables AMS'!AQ4</f>
        <v>1522.8551749999999</v>
      </c>
      <c r="AS33" s="21">
        <f>'Variables AMS'!AR4</f>
        <v>1523.907301</v>
      </c>
      <c r="AT33" s="21">
        <f>'Variables AMS'!AS4</f>
        <v>1517.2028359999999</v>
      </c>
      <c r="AU33" s="21">
        <f>'Variables AMS'!AT4</f>
        <v>1508.392259</v>
      </c>
      <c r="AV33" s="21">
        <f>'Variables AMS'!AU4</f>
        <v>1495.814085</v>
      </c>
      <c r="AW33" s="21">
        <f>'Variables AMS'!AV4</f>
        <v>1465.3592430000001</v>
      </c>
    </row>
    <row r="34" spans="1:49" x14ac:dyDescent="0.25">
      <c r="B34" t="s">
        <v>57</v>
      </c>
      <c r="C34" s="21">
        <f>'Variables AMS'!B11</f>
        <v>30998.430217312201</v>
      </c>
      <c r="D34" s="21">
        <f>'Variables AMS'!C11</f>
        <v>31496.120041177499</v>
      </c>
      <c r="E34" s="21">
        <f>'Variables AMS'!D11</f>
        <v>32001.800439999999</v>
      </c>
      <c r="F34" s="21">
        <f>'Variables AMS'!E11</f>
        <v>32688.379000000001</v>
      </c>
      <c r="G34" s="21">
        <f>'Variables AMS'!F11</f>
        <v>33314.794710000002</v>
      </c>
      <c r="H34" s="21">
        <f>'Variables AMS'!G11</f>
        <v>34142.844949999999</v>
      </c>
      <c r="I34" s="21">
        <f>'Variables AMS'!H11</f>
        <v>34863.837440000003</v>
      </c>
      <c r="J34" s="21">
        <f>'Variables AMS'!I11</f>
        <v>35489.148800000003</v>
      </c>
      <c r="K34" s="21">
        <f>'Variables AMS'!J11</f>
        <v>35731.31351</v>
      </c>
      <c r="L34" s="21">
        <f>'Variables AMS'!K11</f>
        <v>35839.916219999999</v>
      </c>
      <c r="M34" s="21">
        <f>'Variables AMS'!L11</f>
        <v>35948.063869999998</v>
      </c>
      <c r="N34" s="21">
        <f>'Variables AMS'!M11</f>
        <v>35911.307350000003</v>
      </c>
      <c r="O34" s="21">
        <f>'Variables AMS'!N11</f>
        <v>35978.501450000003</v>
      </c>
      <c r="P34" s="21">
        <f>'Variables AMS'!O11</f>
        <v>36321.204380000003</v>
      </c>
      <c r="Q34" s="21">
        <f>'Variables AMS'!P11</f>
        <v>36708.886160000002</v>
      </c>
      <c r="R34" s="21">
        <f>'Variables AMS'!Q11</f>
        <v>37113.743849999999</v>
      </c>
      <c r="S34" s="21">
        <f>'Variables AMS'!R11</f>
        <v>37189.816200000001</v>
      </c>
      <c r="T34" s="21">
        <f>'Variables AMS'!S11</f>
        <v>37044.828320000001</v>
      </c>
      <c r="U34" s="21">
        <f>'Variables AMS'!T11</f>
        <v>36737.421269999999</v>
      </c>
      <c r="V34" s="21">
        <f>'Variables AMS'!U11</f>
        <v>36373.614609999997</v>
      </c>
      <c r="W34" s="21">
        <f>'Variables AMS'!V11</f>
        <v>36493.407480000002</v>
      </c>
      <c r="X34" s="21">
        <f>'Variables AMS'!W11</f>
        <v>36774.124309999999</v>
      </c>
      <c r="Y34" s="21">
        <f>'Variables AMS'!X11</f>
        <v>36649.202440000001</v>
      </c>
      <c r="Z34" s="21">
        <f>'Variables AMS'!Y11</f>
        <v>36334.746330000002</v>
      </c>
      <c r="AA34" s="21">
        <f>'Variables AMS'!Z11</f>
        <v>35923.513440000002</v>
      </c>
      <c r="AB34" s="21">
        <f>'Variables AMS'!AA11</f>
        <v>35441.645479999999</v>
      </c>
      <c r="AC34" s="21">
        <f>'Variables AMS'!AB11</f>
        <v>34918.604200000002</v>
      </c>
      <c r="AD34" s="21">
        <f>'Variables AMS'!AC11</f>
        <v>34375.52865</v>
      </c>
      <c r="AE34" s="21">
        <f>'Variables AMS'!AD11</f>
        <v>33836.058940000003</v>
      </c>
      <c r="AF34" s="21">
        <f>'Variables AMS'!AE11</f>
        <v>33305.817779999998</v>
      </c>
      <c r="AG34" s="21">
        <f>'Variables AMS'!AF11</f>
        <v>32789.492969999999</v>
      </c>
      <c r="AH34" s="21">
        <f>'Variables AMS'!AG11</f>
        <v>32287.715660000002</v>
      </c>
      <c r="AI34" s="21">
        <f>'Variables AMS'!AH11</f>
        <v>31840.001970000001</v>
      </c>
      <c r="AJ34" s="21">
        <f>'Variables AMS'!AI11</f>
        <v>31430.38135</v>
      </c>
      <c r="AK34" s="21">
        <f>'Variables AMS'!AJ11</f>
        <v>31040.352589999999</v>
      </c>
      <c r="AL34" s="21">
        <f>'Variables AMS'!AK11</f>
        <v>30666.502059999999</v>
      </c>
      <c r="AM34" s="21">
        <f>'Variables AMS'!AL11</f>
        <v>30298.810280000002</v>
      </c>
      <c r="AN34" s="21">
        <f>'Variables AMS'!AM11</f>
        <v>29942.98949</v>
      </c>
      <c r="AO34" s="21">
        <f>'Variables AMS'!AN11</f>
        <v>29595.552930000002</v>
      </c>
      <c r="AP34" s="21">
        <f>'Variables AMS'!AO11</f>
        <v>29255.049169999998</v>
      </c>
      <c r="AQ34" s="21">
        <f>'Variables AMS'!AP11</f>
        <v>28919.488600000001</v>
      </c>
      <c r="AR34" s="21">
        <f>'Variables AMS'!AQ11</f>
        <v>28514.37787</v>
      </c>
      <c r="AS34" s="21">
        <f>'Variables AMS'!AR11</f>
        <v>28137.326649999999</v>
      </c>
      <c r="AT34" s="21">
        <f>'Variables AMS'!AS11</f>
        <v>27778.707709999999</v>
      </c>
      <c r="AU34" s="21">
        <f>'Variables AMS'!AT11</f>
        <v>27435.186119999998</v>
      </c>
      <c r="AV34" s="21">
        <f>'Variables AMS'!AU11</f>
        <v>27101.987799999999</v>
      </c>
      <c r="AW34" s="21">
        <f>'Variables AMS'!AV11</f>
        <v>26760.547849999999</v>
      </c>
    </row>
    <row r="35" spans="1:49" x14ac:dyDescent="0.25">
      <c r="B35" t="s">
        <v>58</v>
      </c>
      <c r="C35" s="21">
        <f>'Variables AMS'!B7/'Variables AMS'!B8*'Variables AMS'!$S8</f>
        <v>26.353316429420467</v>
      </c>
      <c r="D35" s="21">
        <f>'Variables AMS'!C7/'Variables AMS'!C8*'Variables AMS'!$S8</f>
        <v>26.353316429420509</v>
      </c>
      <c r="E35" s="21">
        <f>'Variables AMS'!D7/'Variables AMS'!D8*'Variables AMS'!$S8</f>
        <v>26.508098044472874</v>
      </c>
      <c r="F35" s="21">
        <f>'Variables AMS'!E7/'Variables AMS'!E8*'Variables AMS'!$S8</f>
        <v>26.918143554941185</v>
      </c>
      <c r="G35" s="21">
        <f>'Variables AMS'!F7/'Variables AMS'!F8*'Variables AMS'!$S8</f>
        <v>26.643056190706719</v>
      </c>
      <c r="H35" s="21">
        <f>'Variables AMS'!G7/'Variables AMS'!G8*'Variables AMS'!$S8</f>
        <v>27.17536297129341</v>
      </c>
      <c r="I35" s="21">
        <f>'Variables AMS'!H7/'Variables AMS'!H8*'Variables AMS'!$S8</f>
        <v>27.104969627295471</v>
      </c>
      <c r="J35" s="21">
        <f>'Variables AMS'!I7/'Variables AMS'!I8*'Variables AMS'!$S8</f>
        <v>27.004142921762856</v>
      </c>
      <c r="K35" s="21">
        <f>'Variables AMS'!J7/'Variables AMS'!J8*'Variables AMS'!$S8</f>
        <v>27.034352627039947</v>
      </c>
      <c r="L35" s="21">
        <f>'Variables AMS'!K7/'Variables AMS'!K8*'Variables AMS'!$S8</f>
        <v>27.257676170000313</v>
      </c>
      <c r="M35" s="21">
        <f>'Variables AMS'!L7/'Variables AMS'!L8*'Variables AMS'!$S8</f>
        <v>27.669032770192132</v>
      </c>
      <c r="N35" s="21">
        <f>'Variables AMS'!M7/'Variables AMS'!M8*'Variables AMS'!$S8</f>
        <v>28.089491143437471</v>
      </c>
      <c r="O35" s="21">
        <f>'Variables AMS'!N7/'Variables AMS'!N8*'Variables AMS'!$S8</f>
        <v>28.493550842972592</v>
      </c>
      <c r="P35" s="21">
        <f>'Variables AMS'!O7/'Variables AMS'!O8*'Variables AMS'!$S8</f>
        <v>28.956460928347067</v>
      </c>
      <c r="Q35" s="21">
        <f>'Variables AMS'!P7/'Variables AMS'!P8*'Variables AMS'!$S8</f>
        <v>28.718226358664321</v>
      </c>
      <c r="R35" s="21">
        <f>'Variables AMS'!Q7/'Variables AMS'!Q8*'Variables AMS'!$S8</f>
        <v>28.759635183236394</v>
      </c>
      <c r="S35" s="21">
        <f>'Variables AMS'!R7/'Variables AMS'!R8*'Variables AMS'!$S8</f>
        <v>28.500715570840828</v>
      </c>
      <c r="T35" s="21">
        <f>'Variables AMS'!S7/'Variables AMS'!S8*'Variables AMS'!$S8</f>
        <v>28.55373063</v>
      </c>
      <c r="U35" s="21">
        <f>'Variables AMS'!T7/'Variables AMS'!T8*'Variables AMS'!$S8</f>
        <v>28.197565229711202</v>
      </c>
      <c r="V35" s="21">
        <f>'Variables AMS'!U7/'Variables AMS'!U8*'Variables AMS'!$S8</f>
        <v>28.224781289715779</v>
      </c>
      <c r="W35" s="21">
        <f>'Variables AMS'!V7/'Variables AMS'!V8*'Variables AMS'!$S8</f>
        <v>28.396844144303419</v>
      </c>
      <c r="X35" s="21">
        <f>'Variables AMS'!W7/'Variables AMS'!W8*'Variables AMS'!$S8</f>
        <v>28.620567470375299</v>
      </c>
      <c r="Y35" s="21">
        <f>'Variables AMS'!X7/'Variables AMS'!X8*'Variables AMS'!$S8</f>
        <v>29.087728996727684</v>
      </c>
      <c r="Z35" s="21">
        <f>'Variables AMS'!Y7/'Variables AMS'!Y8*'Variables AMS'!$S8</f>
        <v>29.863079295095453</v>
      </c>
      <c r="AA35" s="21">
        <f>'Variables AMS'!Z7/'Variables AMS'!Z8*'Variables AMS'!$S8</f>
        <v>31.00749518143633</v>
      </c>
      <c r="AB35" s="21">
        <f>'Variables AMS'!AA7/'Variables AMS'!AA8*'Variables AMS'!$S8</f>
        <v>32.255762306466835</v>
      </c>
      <c r="AC35" s="21">
        <f>'Variables AMS'!AB7/'Variables AMS'!AB8*'Variables AMS'!$S8</f>
        <v>33.493153367361664</v>
      </c>
      <c r="AD35" s="21">
        <f>'Variables AMS'!AC7/'Variables AMS'!AC8*'Variables AMS'!$S8</f>
        <v>34.569729468667475</v>
      </c>
      <c r="AE35" s="21">
        <f>'Variables AMS'!AD7/'Variables AMS'!AD8*'Variables AMS'!$S8</f>
        <v>35.351677125594492</v>
      </c>
      <c r="AF35" s="21">
        <f>'Variables AMS'!AE7/'Variables AMS'!AE8*'Variables AMS'!$S8</f>
        <v>35.806545949638938</v>
      </c>
      <c r="AG35" s="21">
        <f>'Variables AMS'!AF7/'Variables AMS'!AF8*'Variables AMS'!$S8</f>
        <v>35.991198228060583</v>
      </c>
      <c r="AH35" s="21">
        <f>'Variables AMS'!AG7/'Variables AMS'!AG8*'Variables AMS'!$S8</f>
        <v>36.003089183251511</v>
      </c>
      <c r="AI35" s="21">
        <f>'Variables AMS'!AH7/'Variables AMS'!AH8*'Variables AMS'!$S8</f>
        <v>35.912625692696508</v>
      </c>
      <c r="AJ35" s="21">
        <f>'Variables AMS'!AI7/'Variables AMS'!AI8*'Variables AMS'!$S8</f>
        <v>35.767774353492911</v>
      </c>
      <c r="AK35" s="21">
        <f>'Variables AMS'!AJ7/'Variables AMS'!AJ8*'Variables AMS'!$S8</f>
        <v>35.597471647707302</v>
      </c>
      <c r="AL35" s="21">
        <f>'Variables AMS'!AK7/'Variables AMS'!AK8*'Variables AMS'!$S8</f>
        <v>35.407677975919157</v>
      </c>
      <c r="AM35" s="21">
        <f>'Variables AMS'!AL7/'Variables AMS'!AL8*'Variables AMS'!$S8</f>
        <v>35.213432172401376</v>
      </c>
      <c r="AN35" s="21">
        <f>'Variables AMS'!AM7/'Variables AMS'!AM8*'Variables AMS'!$S8</f>
        <v>35.028805301019233</v>
      </c>
      <c r="AO35" s="21">
        <f>'Variables AMS'!AN7/'Variables AMS'!AN8*'Variables AMS'!$S8</f>
        <v>34.848483038275077</v>
      </c>
      <c r="AP35" s="21">
        <f>'Variables AMS'!AO7/'Variables AMS'!AO8*'Variables AMS'!$S8</f>
        <v>34.668721723206794</v>
      </c>
      <c r="AQ35" s="21">
        <f>'Variables AMS'!AP7/'Variables AMS'!AP8*'Variables AMS'!$S8</f>
        <v>34.489956344086515</v>
      </c>
      <c r="AR35" s="21">
        <f>'Variables AMS'!AQ7/'Variables AMS'!AQ8*'Variables AMS'!$S8</f>
        <v>34.118922792561513</v>
      </c>
      <c r="AS35" s="21">
        <f>'Variables AMS'!AR7/'Variables AMS'!AR8*'Variables AMS'!$S8</f>
        <v>33.943649165245183</v>
      </c>
      <c r="AT35" s="21">
        <f>'Variables AMS'!AS7/'Variables AMS'!AS8*'Variables AMS'!$S8</f>
        <v>33.772097856207303</v>
      </c>
      <c r="AU35" s="21">
        <f>'Variables AMS'!AT7/'Variables AMS'!AT8*'Variables AMS'!$S8</f>
        <v>33.605239160219945</v>
      </c>
      <c r="AV35" s="21">
        <f>'Variables AMS'!AU7/'Variables AMS'!AU8*'Variables AMS'!$S8</f>
        <v>33.442682400694324</v>
      </c>
      <c r="AW35" s="21">
        <f>'Variables AMS'!AV7/'Variables AMS'!AV8*'Variables AMS'!$S8</f>
        <v>33.281214773036417</v>
      </c>
    </row>
    <row r="36" spans="1:49" x14ac:dyDescent="0.2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25">
      <c r="A37" s="13"/>
      <c r="B37" t="s">
        <v>59</v>
      </c>
      <c r="C37" s="21">
        <f>'Variables AMS'!B28/'Variables AMS'!B8*'Variables AMS'!$S8</f>
        <v>60575.680789463309</v>
      </c>
      <c r="D37" s="21">
        <f>'Variables AMS'!C28/'Variables AMS'!C8*'Variables AMS'!$S8</f>
        <v>61548.242938297197</v>
      </c>
      <c r="E37" s="21">
        <f>'Variables AMS'!D28/'Variables AMS'!D8*'Variables AMS'!$S8</f>
        <v>62903.716661448889</v>
      </c>
      <c r="F37" s="21">
        <f>'Variables AMS'!E28/'Variables AMS'!E8*'Variables AMS'!$S8</f>
        <v>65860.018598070485</v>
      </c>
      <c r="G37" s="21">
        <f>'Variables AMS'!F28/'Variables AMS'!F8*'Variables AMS'!$S8</f>
        <v>64590.136419578674</v>
      </c>
      <c r="H37" s="21">
        <f>'Variables AMS'!G28/'Variables AMS'!G8*'Variables AMS'!$S8</f>
        <v>72296.355815630755</v>
      </c>
      <c r="I37" s="21">
        <f>'Variables AMS'!H28/'Variables AMS'!H8*'Variables AMS'!$S8</f>
        <v>70441.722418845689</v>
      </c>
      <c r="J37" s="21">
        <f>'Variables AMS'!I28/'Variables AMS'!I8*'Variables AMS'!$S8</f>
        <v>68666.739814673419</v>
      </c>
      <c r="K37" s="21">
        <f>'Variables AMS'!J28/'Variables AMS'!J8*'Variables AMS'!$S8</f>
        <v>59315.205136626755</v>
      </c>
      <c r="L37" s="21">
        <f>'Variables AMS'!K28/'Variables AMS'!K8*'Variables AMS'!$S8</f>
        <v>56527.649004009218</v>
      </c>
      <c r="M37" s="21">
        <f>'Variables AMS'!L28/'Variables AMS'!L8*'Variables AMS'!$S8</f>
        <v>57533.410714995385</v>
      </c>
      <c r="N37" s="21">
        <f>'Variables AMS'!M28/'Variables AMS'!M8*'Variables AMS'!$S8</f>
        <v>54504.483460959484</v>
      </c>
      <c r="O37" s="21">
        <f>'Variables AMS'!N28/'Variables AMS'!N8*'Variables AMS'!$S8</f>
        <v>58192.834780621961</v>
      </c>
      <c r="P37" s="21">
        <f>'Variables AMS'!O28/'Variables AMS'!O8*'Variables AMS'!$S8</f>
        <v>62013.96751027937</v>
      </c>
      <c r="Q37" s="21">
        <f>'Variables AMS'!P28/'Variables AMS'!P8*'Variables AMS'!$S8</f>
        <v>63287.561591759288</v>
      </c>
      <c r="R37" s="21">
        <f>'Variables AMS'!Q28/'Variables AMS'!Q8*'Variables AMS'!$S8</f>
        <v>64430.268221257655</v>
      </c>
      <c r="S37" s="21">
        <f>'Variables AMS'!R28/'Variables AMS'!R8*'Variables AMS'!$S8</f>
        <v>55056.529127026377</v>
      </c>
      <c r="T37" s="21">
        <f>'Variables AMS'!S28/'Variables AMS'!S8*'Variables AMS'!$S8</f>
        <v>48955.454660000003</v>
      </c>
      <c r="U37" s="21">
        <f>'Variables AMS'!T28/'Variables AMS'!T8*'Variables AMS'!$S8</f>
        <v>49363.756539023896</v>
      </c>
      <c r="V37" s="21">
        <f>'Variables AMS'!U28/'Variables AMS'!U8*'Variables AMS'!$S8</f>
        <v>50726.088523372251</v>
      </c>
      <c r="W37" s="21">
        <f>'Variables AMS'!V28/'Variables AMS'!V8*'Variables AMS'!$S8</f>
        <v>64160.320619322272</v>
      </c>
      <c r="X37" s="21">
        <f>'Variables AMS'!W28/'Variables AMS'!W8*'Variables AMS'!$S8</f>
        <v>69473.219210930445</v>
      </c>
      <c r="Y37" s="21">
        <f>'Variables AMS'!X28/'Variables AMS'!X8*'Variables AMS'!$S8</f>
        <v>59536.135067227449</v>
      </c>
      <c r="Z37" s="21">
        <f>'Variables AMS'!Y28/'Variables AMS'!Y8*'Variables AMS'!$S8</f>
        <v>55498.188589128287</v>
      </c>
      <c r="AA37" s="21">
        <f>'Variables AMS'!Z28/'Variables AMS'!Z8*'Variables AMS'!$S8</f>
        <v>54311.166876603762</v>
      </c>
      <c r="AB37" s="21">
        <f>'Variables AMS'!AA28/'Variables AMS'!AA8*'Variables AMS'!$S8</f>
        <v>53704.410321623123</v>
      </c>
      <c r="AC37" s="21">
        <f>'Variables AMS'!AB28/'Variables AMS'!AB8*'Variables AMS'!$S8</f>
        <v>53704.846393234853</v>
      </c>
      <c r="AD37" s="21">
        <f>'Variables AMS'!AC28/'Variables AMS'!AC8*'Variables AMS'!$S8</f>
        <v>53944.501082812822</v>
      </c>
      <c r="AE37" s="21">
        <f>'Variables AMS'!AD28/'Variables AMS'!AD8*'Variables AMS'!$S8</f>
        <v>54430.812231287382</v>
      </c>
      <c r="AF37" s="21">
        <f>'Variables AMS'!AE28/'Variables AMS'!AE8*'Variables AMS'!$S8</f>
        <v>54589.95199218324</v>
      </c>
      <c r="AG37" s="21">
        <f>'Variables AMS'!AF28/'Variables AMS'!AF8*'Variables AMS'!$S8</f>
        <v>54509.308282590886</v>
      </c>
      <c r="AH37" s="21">
        <f>'Variables AMS'!AG28/'Variables AMS'!AG8*'Variables AMS'!$S8</f>
        <v>54211.387583752141</v>
      </c>
      <c r="AI37" s="21">
        <f>'Variables AMS'!AH28/'Variables AMS'!AH8*'Variables AMS'!$S8</f>
        <v>55204.416149106226</v>
      </c>
      <c r="AJ37" s="21">
        <f>'Variables AMS'!AI28/'Variables AMS'!AI8*'Variables AMS'!$S8</f>
        <v>55647.918378948714</v>
      </c>
      <c r="AK37" s="21">
        <f>'Variables AMS'!AJ28/'Variables AMS'!AJ8*'Variables AMS'!$S8</f>
        <v>55465.679799139689</v>
      </c>
      <c r="AL37" s="21">
        <f>'Variables AMS'!AK28/'Variables AMS'!AK8*'Variables AMS'!$S8</f>
        <v>55169.468653055279</v>
      </c>
      <c r="AM37" s="21">
        <f>'Variables AMS'!AL28/'Variables AMS'!AL8*'Variables AMS'!$S8</f>
        <v>54544.359738357954</v>
      </c>
      <c r="AN37" s="21">
        <f>'Variables AMS'!AM28/'Variables AMS'!AM8*'Variables AMS'!$S8</f>
        <v>53869.218241496354</v>
      </c>
      <c r="AO37" s="21">
        <f>'Variables AMS'!AN28/'Variables AMS'!AN8*'Variables AMS'!$S8</f>
        <v>53109.09795973952</v>
      </c>
      <c r="AP37" s="21">
        <f>'Variables AMS'!AO28/'Variables AMS'!AO8*'Variables AMS'!$S8</f>
        <v>52322.669447436681</v>
      </c>
      <c r="AQ37" s="21">
        <f>'Variables AMS'!AP28/'Variables AMS'!AP8*'Variables AMS'!$S8</f>
        <v>51489.366099416482</v>
      </c>
      <c r="AR37" s="21">
        <f>'Variables AMS'!AQ28/'Variables AMS'!AQ8*'Variables AMS'!$S8</f>
        <v>51958.178146320024</v>
      </c>
      <c r="AS37" s="21">
        <f>'Variables AMS'!AR28/'Variables AMS'!AR8*'Variables AMS'!$S8</f>
        <v>51726.974795675211</v>
      </c>
      <c r="AT37" s="21">
        <f>'Variables AMS'!AS28/'Variables AMS'!AS8*'Variables AMS'!$S8</f>
        <v>51239.122655933825</v>
      </c>
      <c r="AU37" s="21">
        <f>'Variables AMS'!AT28/'Variables AMS'!AT8*'Variables AMS'!$S8</f>
        <v>50689.882604139035</v>
      </c>
      <c r="AV37" s="21">
        <f>'Variables AMS'!AU28/'Variables AMS'!AU8*'Variables AMS'!$S8</f>
        <v>50024.035370094134</v>
      </c>
      <c r="AW37" s="21">
        <f>'Variables AMS'!AV28/'Variables AMS'!AV8*'Variables AMS'!$S8</f>
        <v>48768.935703994401</v>
      </c>
    </row>
    <row r="38" spans="1:49" x14ac:dyDescent="0.25">
      <c r="A38" s="13"/>
      <c r="B38" s="24" t="s">
        <v>68</v>
      </c>
      <c r="C38" s="21">
        <f>'Variables AMS'!B26/'Variables AMS'!B8*'Variables AMS'!$S8</f>
        <v>0</v>
      </c>
      <c r="D38" s="21">
        <f>'Variables AMS'!C26/'Variables AMS'!C8*'Variables AMS'!$S8</f>
        <v>0</v>
      </c>
      <c r="E38" s="21">
        <f>'Variables AMS'!D26/'Variables AMS'!D8*'Variables AMS'!$S8</f>
        <v>0</v>
      </c>
      <c r="F38" s="21">
        <f>'Variables AMS'!E26/'Variables AMS'!E8*'Variables AMS'!$S8</f>
        <v>0</v>
      </c>
      <c r="G38" s="21">
        <f>'Variables AMS'!F26/'Variables AMS'!F8*'Variables AMS'!$S8</f>
        <v>-169.93453877209643</v>
      </c>
      <c r="H38" s="21">
        <f>'Variables AMS'!G26/'Variables AMS'!G8*'Variables AMS'!$S8</f>
        <v>-160.9927637944534</v>
      </c>
      <c r="I38" s="21">
        <f>'Variables AMS'!H26/'Variables AMS'!H8*'Variables AMS'!$S8</f>
        <v>-141.1035668731765</v>
      </c>
      <c r="J38" s="21">
        <f>'Variables AMS'!I26/'Variables AMS'!I8*'Variables AMS'!$S8</f>
        <v>-69.866001532186999</v>
      </c>
      <c r="K38" s="21">
        <f>'Variables AMS'!J26/'Variables AMS'!J8*'Variables AMS'!$S8</f>
        <v>33.797700086011439</v>
      </c>
      <c r="L38" s="21">
        <f>'Variables AMS'!K26/'Variables AMS'!K8*'Variables AMS'!$S8</f>
        <v>277.51593137677924</v>
      </c>
      <c r="M38" s="21">
        <f>'Variables AMS'!L26/'Variables AMS'!L8*'Variables AMS'!$S8</f>
        <v>321.99257160187221</v>
      </c>
      <c r="N38" s="21">
        <f>'Variables AMS'!M26/'Variables AMS'!M8*'Variables AMS'!$S8</f>
        <v>-1279.9427347002236</v>
      </c>
      <c r="O38" s="21">
        <f>'Variables AMS'!N26/'Variables AMS'!N8*'Variables AMS'!$S8</f>
        <v>-1206.8618213693869</v>
      </c>
      <c r="P38" s="21">
        <f>'Variables AMS'!O26/'Variables AMS'!O8*'Variables AMS'!$S8</f>
        <v>-1886.2937605665563</v>
      </c>
      <c r="Q38" s="21">
        <f>'Variables AMS'!P26/'Variables AMS'!P8*'Variables AMS'!$S8</f>
        <v>-2509.0850914692592</v>
      </c>
      <c r="R38" s="21">
        <f>'Variables AMS'!Q26/'Variables AMS'!Q8*'Variables AMS'!$S8</f>
        <v>-2030.8288392312945</v>
      </c>
      <c r="S38" s="21">
        <f>'Variables AMS'!R26/'Variables AMS'!R8*'Variables AMS'!$S8</f>
        <v>-3633.6009487653914</v>
      </c>
      <c r="T38" s="21">
        <f>'Variables AMS'!S26/'Variables AMS'!S8*'Variables AMS'!$S8</f>
        <v>-1242.324339</v>
      </c>
      <c r="U38" s="21">
        <f>'Variables AMS'!T26/'Variables AMS'!T8*'Variables AMS'!$S8</f>
        <v>-1564.8374511552427</v>
      </c>
      <c r="V38" s="21">
        <f>'Variables AMS'!U26/'Variables AMS'!U8*'Variables AMS'!$S8</f>
        <v>-1273.534725146118</v>
      </c>
      <c r="W38" s="21">
        <f>'Variables AMS'!V26/'Variables AMS'!V8*'Variables AMS'!$S8</f>
        <v>-1271.3097832763103</v>
      </c>
      <c r="X38" s="21">
        <f>'Variables AMS'!W26/'Variables AMS'!W8*'Variables AMS'!$S8</f>
        <v>-1306.2333702676094</v>
      </c>
      <c r="Y38" s="21">
        <f>'Variables AMS'!X26/'Variables AMS'!X8*'Variables AMS'!$S8</f>
        <v>-760.74608812489919</v>
      </c>
      <c r="Z38" s="21">
        <f>'Variables AMS'!Y26/'Variables AMS'!Y8*'Variables AMS'!$S8</f>
        <v>-385.49182125411721</v>
      </c>
      <c r="AA38" s="21">
        <f>'Variables AMS'!Z26/'Variables AMS'!Z8*'Variables AMS'!$S8</f>
        <v>-41.107341299231742</v>
      </c>
      <c r="AB38" s="21">
        <f>'Variables AMS'!AA26/'Variables AMS'!AA8*'Variables AMS'!$S8</f>
        <v>282.96872147143085</v>
      </c>
      <c r="AC38" s="21">
        <f>'Variables AMS'!AB26/'Variables AMS'!AB8*'Variables AMS'!$S8</f>
        <v>564.1961705557294</v>
      </c>
      <c r="AD38" s="21">
        <f>'Variables AMS'!AC26/'Variables AMS'!AC8*'Variables AMS'!$S8</f>
        <v>921.3500842963208</v>
      </c>
      <c r="AE38" s="21">
        <f>'Variables AMS'!AD26/'Variables AMS'!AD8*'Variables AMS'!$S8</f>
        <v>1179.8406785697487</v>
      </c>
      <c r="AF38" s="21">
        <f>'Variables AMS'!AE26/'Variables AMS'!AE8*'Variables AMS'!$S8</f>
        <v>1335.9766687095719</v>
      </c>
      <c r="AG38" s="21">
        <f>'Variables AMS'!AF26/'Variables AMS'!AF8*'Variables AMS'!$S8</f>
        <v>1413.6350368065957</v>
      </c>
      <c r="AH38" s="21">
        <f>'Variables AMS'!AG26/'Variables AMS'!AG8*'Variables AMS'!$S8</f>
        <v>1439.1774205090937</v>
      </c>
      <c r="AI38" s="21">
        <f>'Variables AMS'!AH26/'Variables AMS'!AH8*'Variables AMS'!$S8</f>
        <v>1472.8686746888902</v>
      </c>
      <c r="AJ38" s="21">
        <f>'Variables AMS'!AI26/'Variables AMS'!AI8*'Variables AMS'!$S8</f>
        <v>1477.9245908301111</v>
      </c>
      <c r="AK38" s="21">
        <f>'Variables AMS'!AJ26/'Variables AMS'!AJ8*'Variables AMS'!$S8</f>
        <v>1458.7550421541566</v>
      </c>
      <c r="AL38" s="21">
        <f>'Variables AMS'!AK26/'Variables AMS'!AK8*'Variables AMS'!$S8</f>
        <v>1433.6556460643108</v>
      </c>
      <c r="AM38" s="21">
        <f>'Variables AMS'!AL26/'Variables AMS'!AL8*'Variables AMS'!$S8</f>
        <v>1398.3250226886466</v>
      </c>
      <c r="AN38" s="21">
        <f>'Variables AMS'!AM26/'Variables AMS'!AM8*'Variables AMS'!$S8</f>
        <v>1361.2427080994123</v>
      </c>
      <c r="AO38" s="21">
        <f>'Variables AMS'!AN26/'Variables AMS'!AN8*'Variables AMS'!$S8</f>
        <v>1322.0258091987989</v>
      </c>
      <c r="AP38" s="21">
        <f>'Variables AMS'!AO26/'Variables AMS'!AO8*'Variables AMS'!$S8</f>
        <v>1282.6914610697359</v>
      </c>
      <c r="AQ38" s="21">
        <f>'Variables AMS'!AP26/'Variables AMS'!AP8*'Variables AMS'!$S8</f>
        <v>1243.0462760638254</v>
      </c>
      <c r="AR38" s="21">
        <f>'Variables AMS'!AQ26/'Variables AMS'!AQ8*'Variables AMS'!$S8</f>
        <v>1242.2054673875484</v>
      </c>
      <c r="AS38" s="21">
        <f>'Variables AMS'!AR26/'Variables AMS'!AR8*'Variables AMS'!$S8</f>
        <v>1217.6546647037817</v>
      </c>
      <c r="AT38" s="21">
        <f>'Variables AMS'!AS26/'Variables AMS'!AS8*'Variables AMS'!$S8</f>
        <v>1187.544207788623</v>
      </c>
      <c r="AU38" s="21">
        <f>'Variables AMS'!AT26/'Variables AMS'!AT8*'Variables AMS'!$S8</f>
        <v>1156.6417983286894</v>
      </c>
      <c r="AV38" s="21">
        <f>'Variables AMS'!AU26/'Variables AMS'!AU8*'Variables AMS'!$S8</f>
        <v>1123.7658549882476</v>
      </c>
      <c r="AW38" s="21">
        <f>'Variables AMS'!AV26/'Variables AMS'!AV8*'Variables AMS'!$S8</f>
        <v>1078.5503899477862</v>
      </c>
    </row>
    <row r="39" spans="1:49" x14ac:dyDescent="0.25">
      <c r="B39" t="s">
        <v>4</v>
      </c>
      <c r="C39" s="21">
        <f>C25</f>
        <v>75.150364043416403</v>
      </c>
      <c r="D39" s="21">
        <f t="shared" ref="D39:AW39" si="8">D25</f>
        <v>76.356927446207393</v>
      </c>
      <c r="E39" s="21">
        <f t="shared" si="8"/>
        <v>77.614305132120037</v>
      </c>
      <c r="F39" s="21">
        <f t="shared" si="8"/>
        <v>77.652050547907876</v>
      </c>
      <c r="G39" s="21">
        <f t="shared" si="8"/>
        <v>77.506996093512527</v>
      </c>
      <c r="H39" s="21">
        <f t="shared" si="8"/>
        <v>77.766045772213218</v>
      </c>
      <c r="I39" s="21">
        <f t="shared" si="8"/>
        <v>77.873833235751533</v>
      </c>
      <c r="J39" s="21">
        <f t="shared" si="8"/>
        <v>77.797927509921621</v>
      </c>
      <c r="K39" s="21">
        <f t="shared" si="8"/>
        <v>77.053594191519934</v>
      </c>
      <c r="L39" s="21">
        <f t="shared" si="8"/>
        <v>76.094681964266357</v>
      </c>
      <c r="M39" s="21">
        <f t="shared" si="8"/>
        <v>75.163621992644281</v>
      </c>
      <c r="N39" s="21">
        <f t="shared" si="8"/>
        <v>74.022085205992227</v>
      </c>
      <c r="O39" s="21">
        <f t="shared" si="8"/>
        <v>73.328528326587019</v>
      </c>
      <c r="P39" s="21">
        <f t="shared" si="8"/>
        <v>73.205337767074724</v>
      </c>
      <c r="Q39" s="21">
        <f t="shared" si="8"/>
        <v>73.083811816190163</v>
      </c>
      <c r="R39" s="21">
        <f t="shared" si="8"/>
        <v>72.945457490246653</v>
      </c>
      <c r="S39" s="21">
        <f t="shared" si="8"/>
        <v>72.182392463759911</v>
      </c>
      <c r="T39" s="21">
        <f t="shared" si="8"/>
        <v>70.939873288895484</v>
      </c>
      <c r="U39" s="21">
        <f t="shared" si="8"/>
        <v>69.289663973035204</v>
      </c>
      <c r="V39" s="21">
        <f t="shared" si="8"/>
        <v>66.998575572660272</v>
      </c>
      <c r="W39" s="21">
        <f t="shared" si="8"/>
        <v>65.053255583893815</v>
      </c>
      <c r="X39" s="21">
        <f t="shared" si="8"/>
        <v>63.232815894770596</v>
      </c>
      <c r="Y39" s="21">
        <f t="shared" si="8"/>
        <v>61.102661363678457</v>
      </c>
      <c r="Z39" s="21">
        <f t="shared" si="8"/>
        <v>58.623761210721483</v>
      </c>
      <c r="AA39" s="21">
        <f t="shared" si="8"/>
        <v>55.855854839844746</v>
      </c>
      <c r="AB39" s="21">
        <f t="shared" si="8"/>
        <v>52.838899661079765</v>
      </c>
      <c r="AC39" s="21">
        <f t="shared" si="8"/>
        <v>49.640738652991949</v>
      </c>
      <c r="AD39" s="21">
        <f t="shared" si="8"/>
        <v>45.653623132700076</v>
      </c>
      <c r="AE39" s="21">
        <f t="shared" si="8"/>
        <v>41.682033339783416</v>
      </c>
      <c r="AF39" s="21">
        <f t="shared" si="8"/>
        <v>37.796826276010243</v>
      </c>
      <c r="AG39" s="21">
        <f t="shared" si="8"/>
        <v>34.061736353775458</v>
      </c>
      <c r="AH39" s="21">
        <f t="shared" si="8"/>
        <v>30.489056435990506</v>
      </c>
      <c r="AI39" s="21">
        <f t="shared" si="8"/>
        <v>26.994792348860187</v>
      </c>
      <c r="AJ39" s="21">
        <f t="shared" si="8"/>
        <v>23.669411621511113</v>
      </c>
      <c r="AK39" s="21">
        <f t="shared" si="8"/>
        <v>20.494805546046734</v>
      </c>
      <c r="AL39" s="21">
        <f t="shared" si="8"/>
        <v>17.504309277876139</v>
      </c>
      <c r="AM39" s="21">
        <f t="shared" si="8"/>
        <v>14.6226633559845</v>
      </c>
      <c r="AN39" s="21">
        <f t="shared" si="8"/>
        <v>12.768040840321737</v>
      </c>
      <c r="AO39" s="21">
        <f t="shared" si="8"/>
        <v>11.016557122227647</v>
      </c>
      <c r="AP39" s="21">
        <f t="shared" si="8"/>
        <v>9.3588680764507597</v>
      </c>
      <c r="AQ39" s="21">
        <f t="shared" si="8"/>
        <v>7.781700246883152</v>
      </c>
      <c r="AR39" s="21">
        <f t="shared" si="8"/>
        <v>6.2355905445791482</v>
      </c>
      <c r="AS39" s="21">
        <f t="shared" si="8"/>
        <v>5.5625488677879789</v>
      </c>
      <c r="AT39" s="21">
        <f t="shared" si="8"/>
        <v>4.9444578141757685</v>
      </c>
      <c r="AU39" s="21">
        <f t="shared" si="8"/>
        <v>4.3765492424718024</v>
      </c>
      <c r="AV39" s="21">
        <f t="shared" si="8"/>
        <v>3.8540449162782942</v>
      </c>
      <c r="AW39" s="21">
        <f t="shared" si="8"/>
        <v>3.3725229805895562</v>
      </c>
    </row>
    <row r="40" spans="1:49" x14ac:dyDescent="0.25">
      <c r="B40" t="s">
        <v>61</v>
      </c>
      <c r="C40" s="21">
        <f>'Variables AMS'!B13*'Variables AMS'!B14/'Variables AMS'!B8*'Variables AMS'!$S8</f>
        <v>35126.383759360666</v>
      </c>
      <c r="D40" s="21">
        <f>'Variables AMS'!C13*'Variables AMS'!C14/'Variables AMS'!C8*'Variables AMS'!$S8</f>
        <v>35690.349212567933</v>
      </c>
      <c r="E40" s="21">
        <f>'Variables AMS'!D13*'Variables AMS'!D14/'Variables AMS'!D8*'Variables AMS'!$S8</f>
        <v>36295.024652014974</v>
      </c>
      <c r="F40" s="21">
        <f>'Variables AMS'!E13*'Variables AMS'!E14/'Variables AMS'!E8*'Variables AMS'!$S8</f>
        <v>36296.765783807568</v>
      </c>
      <c r="G40" s="21">
        <f>'Variables AMS'!F13*'Variables AMS'!F14/'Variables AMS'!F8*'Variables AMS'!$S8</f>
        <v>39506.140033619638</v>
      </c>
      <c r="H40" s="21">
        <f>'Variables AMS'!G13*'Variables AMS'!G14/'Variables AMS'!G8*'Variables AMS'!$S8</f>
        <v>33887.110834847983</v>
      </c>
      <c r="I40" s="21">
        <f>'Variables AMS'!H13*'Variables AMS'!H14/'Variables AMS'!H8*'Variables AMS'!$S8</f>
        <v>36698.784761993651</v>
      </c>
      <c r="J40" s="21">
        <f>'Variables AMS'!I13*'Variables AMS'!I14/'Variables AMS'!I8*'Variables AMS'!$S8</f>
        <v>40920.865601738435</v>
      </c>
      <c r="K40" s="21">
        <f>'Variables AMS'!J13*'Variables AMS'!J14/'Variables AMS'!J8*'Variables AMS'!$S8</f>
        <v>43880.042958722501</v>
      </c>
      <c r="L40" s="21">
        <f>'Variables AMS'!K13*'Variables AMS'!K14/'Variables AMS'!K8*'Variables AMS'!$S8</f>
        <v>42389.10176439707</v>
      </c>
      <c r="M40" s="21">
        <f>'Variables AMS'!L13*'Variables AMS'!L14/'Variables AMS'!L8*'Variables AMS'!$S8</f>
        <v>39840.362399857942</v>
      </c>
      <c r="N40" s="21">
        <f>'Variables AMS'!M13*'Variables AMS'!M14/'Variables AMS'!M8*'Variables AMS'!$S8</f>
        <v>34277.479398419215</v>
      </c>
      <c r="O40" s="21">
        <f>'Variables AMS'!N13*'Variables AMS'!N14/'Variables AMS'!N8*'Variables AMS'!$S8</f>
        <v>31134.0065964358</v>
      </c>
      <c r="P40" s="21">
        <f>'Variables AMS'!O13*'Variables AMS'!O14/'Variables AMS'!O8*'Variables AMS'!$S8</f>
        <v>33171.517855054582</v>
      </c>
      <c r="Q40" s="21">
        <f>'Variables AMS'!P13*'Variables AMS'!P14/'Variables AMS'!P8*'Variables AMS'!$S8</f>
        <v>37778.221158411208</v>
      </c>
      <c r="R40" s="21">
        <f>'Variables AMS'!Q13*'Variables AMS'!Q14/'Variables AMS'!Q8*'Variables AMS'!$S8</f>
        <v>36876.70340861076</v>
      </c>
      <c r="S40" s="21">
        <f>'Variables AMS'!R13*'Variables AMS'!R14/'Variables AMS'!R8*'Variables AMS'!$S8</f>
        <v>37007.781674162194</v>
      </c>
      <c r="T40" s="21">
        <f>'Variables AMS'!S13*'Variables AMS'!S14/'Variables AMS'!S8*'Variables AMS'!$S8</f>
        <v>37012.751745742433</v>
      </c>
      <c r="U40" s="21">
        <f>'Variables AMS'!T13*'Variables AMS'!T14/'Variables AMS'!T8*'Variables AMS'!$S8</f>
        <v>36861.359827844535</v>
      </c>
      <c r="V40" s="21">
        <f>'Variables AMS'!U13*'Variables AMS'!U14/'Variables AMS'!U8*'Variables AMS'!$S8</f>
        <v>36696.308538468795</v>
      </c>
      <c r="W40" s="21">
        <f>'Variables AMS'!V13*'Variables AMS'!V14/'Variables AMS'!V8*'Variables AMS'!$S8</f>
        <v>36846.715555467199</v>
      </c>
      <c r="X40" s="21">
        <f>'Variables AMS'!W13*'Variables AMS'!W14/'Variables AMS'!W8*'Variables AMS'!$S8</f>
        <v>37292.615158969413</v>
      </c>
      <c r="Y40" s="21">
        <f>'Variables AMS'!X13*'Variables AMS'!X14/'Variables AMS'!X8*'Variables AMS'!$S8</f>
        <v>36467.214266605326</v>
      </c>
      <c r="Z40" s="21">
        <f>'Variables AMS'!Y13*'Variables AMS'!Y14/'Variables AMS'!Y8*'Variables AMS'!$S8</f>
        <v>35384.079091329528</v>
      </c>
      <c r="AA40" s="21">
        <f>'Variables AMS'!Z13*'Variables AMS'!Z14/'Variables AMS'!Z8*'Variables AMS'!$S8</f>
        <v>34151.233451253662</v>
      </c>
      <c r="AB40" s="21">
        <f>'Variables AMS'!AA13*'Variables AMS'!AA14/'Variables AMS'!AA8*'Variables AMS'!$S8</f>
        <v>33518.925560650619</v>
      </c>
      <c r="AC40" s="21">
        <f>'Variables AMS'!AB13*'Variables AMS'!AB14/'Variables AMS'!AB8*'Variables AMS'!$S8</f>
        <v>32753.464437793842</v>
      </c>
      <c r="AD40" s="21">
        <f>'Variables AMS'!AC13*'Variables AMS'!AC14/'Variables AMS'!AC8*'Variables AMS'!$S8</f>
        <v>31377.162093753046</v>
      </c>
      <c r="AE40" s="21">
        <f>'Variables AMS'!AD13*'Variables AMS'!AD14/'Variables AMS'!AD8*'Variables AMS'!$S8</f>
        <v>29950.787637467754</v>
      </c>
      <c r="AF40" s="21">
        <f>'Variables AMS'!AE13*'Variables AMS'!AE14/'Variables AMS'!AE8*'Variables AMS'!$S8</f>
        <v>28517.489225024194</v>
      </c>
      <c r="AG40" s="21">
        <f>'Variables AMS'!AF13*'Variables AMS'!AF14/'Variables AMS'!AF8*'Variables AMS'!$S8</f>
        <v>27112.900818157083</v>
      </c>
      <c r="AH40" s="21">
        <f>'Variables AMS'!AG13*'Variables AMS'!AG14/'Variables AMS'!AG8*'Variables AMS'!$S8</f>
        <v>25733.799759732818</v>
      </c>
      <c r="AI40" s="21">
        <f>'Variables AMS'!AH13*'Variables AMS'!AH14/'Variables AMS'!AH8*'Variables AMS'!$S8</f>
        <v>24329.561594114395</v>
      </c>
      <c r="AJ40" s="21">
        <f>'Variables AMS'!AI13*'Variables AMS'!AI14/'Variables AMS'!AI8*'Variables AMS'!$S8</f>
        <v>23031.878776343332</v>
      </c>
      <c r="AK40" s="21">
        <f>'Variables AMS'!AJ13*'Variables AMS'!AJ14/'Variables AMS'!AJ8*'Variables AMS'!$S8</f>
        <v>21819.483082733921</v>
      </c>
      <c r="AL40" s="21">
        <f>'Variables AMS'!AK13*'Variables AMS'!AK14/'Variables AMS'!AK8*'Variables AMS'!$S8</f>
        <v>20688.440866571571</v>
      </c>
      <c r="AM40" s="21">
        <f>'Variables AMS'!AL13*'Variables AMS'!AL14/'Variables AMS'!AL8*'Variables AMS'!$S8</f>
        <v>19641.638935999195</v>
      </c>
      <c r="AN40" s="21">
        <f>'Variables AMS'!AM13*'Variables AMS'!AM14/'Variables AMS'!AM8*'Variables AMS'!$S8</f>
        <v>18850.023714974992</v>
      </c>
      <c r="AO40" s="21">
        <f>'Variables AMS'!AN13*'Variables AMS'!AN14/'Variables AMS'!AN8*'Variables AMS'!$S8</f>
        <v>18104.50983925983</v>
      </c>
      <c r="AP40" s="21">
        <f>'Variables AMS'!AO13*'Variables AMS'!AO14/'Variables AMS'!AO8*'Variables AMS'!$S8</f>
        <v>17393.922181108523</v>
      </c>
      <c r="AQ40" s="21">
        <f>'Variables AMS'!AP13*'Variables AMS'!AP14/'Variables AMS'!AP8*'Variables AMS'!$S8</f>
        <v>16709.836675618262</v>
      </c>
      <c r="AR40" s="21">
        <f>'Variables AMS'!AQ13*'Variables AMS'!AQ14/'Variables AMS'!AQ8*'Variables AMS'!$S8</f>
        <v>15995.507271509776</v>
      </c>
      <c r="AS40" s="21">
        <f>'Variables AMS'!AR13*'Variables AMS'!AR14/'Variables AMS'!AR8*'Variables AMS'!$S8</f>
        <v>15387.615266237355</v>
      </c>
      <c r="AT40" s="21">
        <f>'Variables AMS'!AS13*'Variables AMS'!AS14/'Variables AMS'!AS8*'Variables AMS'!$S8</f>
        <v>14811.158809889024</v>
      </c>
      <c r="AU40" s="21">
        <f>'Variables AMS'!AT13*'Variables AMS'!AT14/'Variables AMS'!AT8*'Variables AMS'!$S8</f>
        <v>14267.604670348659</v>
      </c>
      <c r="AV40" s="21">
        <f>'Variables AMS'!AU13*'Variables AMS'!AU14/'Variables AMS'!AU8*'Variables AMS'!$S8</f>
        <v>13755.789496105324</v>
      </c>
      <c r="AW40" s="21">
        <f>'Variables AMS'!AV13*'Variables AMS'!AV14/'Variables AMS'!AV8*'Variables AMS'!$S8</f>
        <v>13267.841308222109</v>
      </c>
    </row>
    <row r="41" spans="1:49" x14ac:dyDescent="0.2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25">
      <c r="A42" t="s">
        <v>21</v>
      </c>
    </row>
    <row r="43" spans="1:49" x14ac:dyDescent="0.25">
      <c r="A43" t="s">
        <v>48</v>
      </c>
    </row>
    <row r="44" spans="1:49" x14ac:dyDescent="0.25">
      <c r="A44" t="s">
        <v>22</v>
      </c>
    </row>
    <row r="45" spans="1:49" x14ac:dyDescent="0.25">
      <c r="A45" t="s">
        <v>23</v>
      </c>
    </row>
    <row r="47" spans="1:49" x14ac:dyDescent="0.25">
      <c r="A47" t="s">
        <v>24</v>
      </c>
      <c r="B47" t="s">
        <v>1820</v>
      </c>
      <c r="C47" s="21">
        <f>'Variables AMS'!B843*'Variables AMS'!B844/'Variables AMS'!B64*'Variables AMS'!$S64</f>
        <v>0</v>
      </c>
      <c r="D47" s="21">
        <f>'Variables AMS'!C843*'Variables AMS'!C844/'Variables AMS'!C64*'Variables AMS'!$S64</f>
        <v>0.16841890443853563</v>
      </c>
      <c r="E47" s="21">
        <f>'Variables AMS'!D843*'Variables AMS'!D844/'Variables AMS'!D64*'Variables AMS'!$S64</f>
        <v>0.17293293387979097</v>
      </c>
      <c r="F47" s="21">
        <f>'Variables AMS'!E843*'Variables AMS'!E844/'Variables AMS'!E64*'Variables AMS'!$S64</f>
        <v>0.42144216560496878</v>
      </c>
      <c r="G47" s="21">
        <f>'Variables AMS'!F843*'Variables AMS'!F844/'Variables AMS'!F64*'Variables AMS'!$S64</f>
        <v>0.81912439789461722</v>
      </c>
      <c r="H47" s="21">
        <f>'Variables AMS'!G843*'Variables AMS'!G844/'Variables AMS'!G64*'Variables AMS'!$S64</f>
        <v>1.4451483186828613</v>
      </c>
      <c r="I47" s="21">
        <f>'Variables AMS'!H843*'Variables AMS'!H844/'Variables AMS'!H64*'Variables AMS'!$S64</f>
        <v>2.3267844971462415</v>
      </c>
      <c r="J47" s="21">
        <f>'Variables AMS'!I843*'Variables AMS'!I844/'Variables AMS'!I64*'Variables AMS'!$S64</f>
        <v>3.5223766724630146</v>
      </c>
      <c r="K47" s="21">
        <f>'Variables AMS'!J843*'Variables AMS'!J844/'Variables AMS'!J64*'Variables AMS'!$S64</f>
        <v>4.9149417677228735</v>
      </c>
      <c r="L47" s="21">
        <f>'Variables AMS'!K843*'Variables AMS'!K844/'Variables AMS'!K64*'Variables AMS'!$S64</f>
        <v>6.6688807892356969</v>
      </c>
      <c r="M47" s="21">
        <f>'Variables AMS'!L843*'Variables AMS'!L844/'Variables AMS'!L64*'Variables AMS'!$S64</f>
        <v>8.9732975121511096</v>
      </c>
      <c r="N47" s="21">
        <f>'Variables AMS'!M843*'Variables AMS'!M844/'Variables AMS'!M64*'Variables AMS'!$S64</f>
        <v>11.755172234925469</v>
      </c>
      <c r="O47" s="21">
        <f>'Variables AMS'!N843*'Variables AMS'!N844/'Variables AMS'!N64*'Variables AMS'!$S64</f>
        <v>15.595343818889139</v>
      </c>
      <c r="P47" s="21">
        <f>'Variables AMS'!O843*'Variables AMS'!O844/'Variables AMS'!O64*'Variables AMS'!$S64</f>
        <v>21.013579459530973</v>
      </c>
      <c r="Q47" s="21">
        <f>'Variables AMS'!P843*'Variables AMS'!P844/'Variables AMS'!P64*'Variables AMS'!$S64</f>
        <v>28.093957617232086</v>
      </c>
      <c r="R47" s="21">
        <f>'Variables AMS'!Q843*'Variables AMS'!Q844/'Variables AMS'!Q64*'Variables AMS'!$S64</f>
        <v>36.858874532146018</v>
      </c>
      <c r="S47" s="21">
        <f>'Variables AMS'!R843*'Variables AMS'!R844/'Variables AMS'!R64*'Variables AMS'!$S64</f>
        <v>46.282020793443934</v>
      </c>
      <c r="T47" s="21">
        <f>'Variables AMS'!S843*'Variables AMS'!S844/'Variables AMS'!S64*'Variables AMS'!$S64</f>
        <v>56.299525725349341</v>
      </c>
      <c r="U47" s="21">
        <f>'Variables AMS'!T843*'Variables AMS'!T844/'Variables AMS'!T64*'Variables AMS'!$S64</f>
        <v>68.81153724722293</v>
      </c>
      <c r="V47" s="21">
        <f>'Variables AMS'!U843*'Variables AMS'!U844/'Variables AMS'!U64*'Variables AMS'!$S64</f>
        <v>84.203324377834363</v>
      </c>
      <c r="W47" s="21">
        <f>'Variables AMS'!V843*'Variables AMS'!V844/'Variables AMS'!V64*'Variables AMS'!$S64</f>
        <v>108.46324378239404</v>
      </c>
      <c r="X47" s="21">
        <f>'Variables AMS'!W843*'Variables AMS'!W844/'Variables AMS'!W64*'Variables AMS'!$S64</f>
        <v>139.06872856732903</v>
      </c>
      <c r="Y47" s="21">
        <f>'Variables AMS'!X843*'Variables AMS'!X844/'Variables AMS'!X64*'Variables AMS'!$S64</f>
        <v>169.06914190585712</v>
      </c>
      <c r="Z47" s="21">
        <f>'Variables AMS'!Y843*'Variables AMS'!Y844/'Variables AMS'!Y64*'Variables AMS'!$S64</f>
        <v>204.35295046933021</v>
      </c>
      <c r="AA47" s="21">
        <f>'Variables AMS'!Z843*'Variables AMS'!Z844/'Variables AMS'!Z64*'Variables AMS'!$S64</f>
        <v>249.67815634600103</v>
      </c>
      <c r="AB47" s="21">
        <f>'Variables AMS'!AA843*'Variables AMS'!AA844/'Variables AMS'!AA64*'Variables AMS'!$S64</f>
        <v>305.16654562113916</v>
      </c>
      <c r="AC47" s="21">
        <f>'Variables AMS'!AB843*'Variables AMS'!AB844/'Variables AMS'!AB64*'Variables AMS'!$S64</f>
        <v>370.26164520463709</v>
      </c>
      <c r="AD47" s="21">
        <f>'Variables AMS'!AC843*'Variables AMS'!AC844/'Variables AMS'!AC64*'Variables AMS'!$S64</f>
        <v>443.17571300230799</v>
      </c>
      <c r="AE47" s="21">
        <f>'Variables AMS'!AD843*'Variables AMS'!AD844/'Variables AMS'!AD64*'Variables AMS'!$S64</f>
        <v>520.79533816809419</v>
      </c>
      <c r="AF47" s="21">
        <f>'Variables AMS'!AE843*'Variables AMS'!AE844/'Variables AMS'!AE64*'Variables AMS'!$S64</f>
        <v>599.70255806368141</v>
      </c>
      <c r="AG47" s="21">
        <f>'Variables AMS'!AF843*'Variables AMS'!AF844/'Variables AMS'!AF64*'Variables AMS'!$S64</f>
        <v>677.21923037138333</v>
      </c>
      <c r="AH47" s="21">
        <f>'Variables AMS'!AG843*'Variables AMS'!AG844/'Variables AMS'!AG64*'Variables AMS'!$S64</f>
        <v>751.58139765344822</v>
      </c>
      <c r="AI47" s="21">
        <f>'Variables AMS'!AH843*'Variables AMS'!AH844/'Variables AMS'!AH64*'Variables AMS'!$S64</f>
        <v>824.9462698338931</v>
      </c>
      <c r="AJ47" s="21">
        <f>'Variables AMS'!AI843*'Variables AMS'!AI844/'Variables AMS'!AI64*'Variables AMS'!$S64</f>
        <v>895.64601366621002</v>
      </c>
      <c r="AK47" s="21">
        <f>'Variables AMS'!AJ843*'Variables AMS'!AJ844/'Variables AMS'!AJ64*'Variables AMS'!$S64</f>
        <v>962.44731760826244</v>
      </c>
      <c r="AL47" s="21">
        <f>'Variables AMS'!AK843*'Variables AMS'!AK844/'Variables AMS'!AK64*'Variables AMS'!$S64</f>
        <v>1024.6696746288451</v>
      </c>
      <c r="AM47" s="21">
        <f>'Variables AMS'!AL843*'Variables AMS'!AL844/'Variables AMS'!AL64*'Variables AMS'!$S64</f>
        <v>1082.305750193593</v>
      </c>
      <c r="AN47" s="21">
        <f>'Variables AMS'!AM843*'Variables AMS'!AM844/'Variables AMS'!AM64*'Variables AMS'!$S64</f>
        <v>1135.4209136189829</v>
      </c>
      <c r="AO47" s="21">
        <f>'Variables AMS'!AN843*'Variables AMS'!AN844/'Variables AMS'!AN64*'Variables AMS'!$S64</f>
        <v>1184.3220345491991</v>
      </c>
      <c r="AP47" s="21">
        <f>'Variables AMS'!AO843*'Variables AMS'!AO844/'Variables AMS'!AO64*'Variables AMS'!$S64</f>
        <v>1229.0537432610715</v>
      </c>
      <c r="AQ47" s="21">
        <f>'Variables AMS'!AP843*'Variables AMS'!AP844/'Variables AMS'!AP64*'Variables AMS'!$S64</f>
        <v>1269.5989903858672</v>
      </c>
      <c r="AR47" s="21">
        <f>'Variables AMS'!AQ843*'Variables AMS'!AQ844/'Variables AMS'!AQ64*'Variables AMS'!$S64</f>
        <v>1304.6974810907554</v>
      </c>
      <c r="AS47" s="21">
        <f>'Variables AMS'!AR843*'Variables AMS'!AR844/'Variables AMS'!AR64*'Variables AMS'!$S64</f>
        <v>1337.3678335943882</v>
      </c>
      <c r="AT47" s="21">
        <f>'Variables AMS'!AS843*'Variables AMS'!AS844/'Variables AMS'!AS64*'Variables AMS'!$S64</f>
        <v>1367.401989100644</v>
      </c>
      <c r="AU47" s="21">
        <f>'Variables AMS'!AT843*'Variables AMS'!AT844/'Variables AMS'!AT64*'Variables AMS'!$S64</f>
        <v>1394.7608599203804</v>
      </c>
      <c r="AV47" s="21">
        <f>'Variables AMS'!AU843*'Variables AMS'!AU844/'Variables AMS'!AU64*'Variables AMS'!$S64</f>
        <v>1419.3213090524839</v>
      </c>
      <c r="AW47" s="21">
        <f>'Variables AMS'!AV843*'Variables AMS'!AV844/'Variables AMS'!AV64*'Variables AMS'!$S64</f>
        <v>1439.7574002301471</v>
      </c>
    </row>
    <row r="48" spans="1:49" x14ac:dyDescent="0.25">
      <c r="A48" t="s">
        <v>27</v>
      </c>
    </row>
    <row r="49" spans="1:1" x14ac:dyDescent="0.25">
      <c r="A49" t="s">
        <v>25</v>
      </c>
    </row>
    <row r="50" spans="1:1" x14ac:dyDescent="0.25">
      <c r="A50" t="s">
        <v>26</v>
      </c>
    </row>
  </sheetData>
  <pageMargins left="0.7" right="0.7" top="0.75" bottom="0.75" header="0.3" footer="0.3"/>
  <pageSetup paperSize="9" orientation="portrait" r:id="rId1"/>
  <headerFooter scaleWithDoc="0"/>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X50"/>
  <sheetViews>
    <sheetView zoomScale="80" zoomScaleNormal="80" workbookViewId="0">
      <pane xSplit="2" ySplit="1" topLeftCell="C26" activePane="bottomRight" state="frozen"/>
      <selection activeCell="V1" sqref="V1:W1048576"/>
      <selection pane="topRight" activeCell="V1" sqref="V1:W1048576"/>
      <selection pane="bottomLeft" activeCell="V1" sqref="V1:W1048576"/>
      <selection pane="bottomRight" activeCell="X49" sqref="X49"/>
    </sheetView>
  </sheetViews>
  <sheetFormatPr baseColWidth="10" defaultRowHeight="15" x14ac:dyDescent="0.25"/>
  <cols>
    <col min="1" max="1" width="34" customWidth="1"/>
    <col min="2" max="2" width="39" customWidth="1"/>
    <col min="3" max="3" width="13.42578125" bestFit="1" customWidth="1"/>
    <col min="4" max="11" width="0" hidden="1" customWidth="1"/>
    <col min="12" max="15" width="11.42578125" hidden="1" customWidth="1"/>
    <col min="16" max="16" width="0" hidden="1" customWidth="1"/>
    <col min="17" max="17" width="11.42578125" hidden="1" customWidth="1"/>
    <col min="18" max="18" width="11.42578125" customWidth="1"/>
    <col min="19" max="21" width="11.42578125" hidden="1" customWidth="1"/>
    <col min="22" max="22" width="12.7109375" hidden="1" customWidth="1"/>
    <col min="23" max="23" width="11.42578125" hidden="1" customWidth="1"/>
    <col min="24" max="24" width="12.7109375" customWidth="1"/>
    <col min="25" max="28" width="11.42578125" hidden="1" customWidth="1"/>
    <col min="29" max="29" width="12.7109375" bestFit="1" customWidth="1"/>
    <col min="30" max="33" width="11.42578125" hidden="1" customWidth="1"/>
    <col min="34" max="34" width="11.42578125" customWidth="1"/>
    <col min="35" max="38" width="11.42578125" hidden="1" customWidth="1"/>
    <col min="39" max="39" width="12.7109375" bestFit="1" customWidth="1"/>
    <col min="40" max="43" width="11.42578125" hidden="1" customWidth="1"/>
    <col min="44" max="44" width="11.42578125" customWidth="1"/>
    <col min="45" max="48" width="11.42578125" hidden="1" customWidth="1"/>
    <col min="49" max="49" width="12" bestFit="1" customWidth="1"/>
  </cols>
  <sheetData>
    <row r="1" spans="1:50" x14ac:dyDescent="0.25">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c r="X1">
        <v>2025</v>
      </c>
      <c r="Y1">
        <v>2026</v>
      </c>
      <c r="Z1">
        <v>2027</v>
      </c>
      <c r="AA1">
        <v>2028</v>
      </c>
      <c r="AB1">
        <v>2029</v>
      </c>
      <c r="AC1">
        <v>2030</v>
      </c>
      <c r="AD1">
        <v>2031</v>
      </c>
      <c r="AE1">
        <v>2032</v>
      </c>
      <c r="AF1">
        <v>2033</v>
      </c>
      <c r="AG1">
        <v>2034</v>
      </c>
      <c r="AH1">
        <v>2035</v>
      </c>
      <c r="AI1">
        <v>2036</v>
      </c>
      <c r="AJ1">
        <v>2037</v>
      </c>
      <c r="AK1">
        <v>2038</v>
      </c>
      <c r="AL1">
        <v>2039</v>
      </c>
      <c r="AM1">
        <v>2040</v>
      </c>
      <c r="AN1">
        <v>2041</v>
      </c>
      <c r="AO1">
        <v>2042</v>
      </c>
      <c r="AP1">
        <v>2043</v>
      </c>
      <c r="AQ1">
        <v>2044</v>
      </c>
      <c r="AR1">
        <v>2045</v>
      </c>
      <c r="AS1">
        <v>2046</v>
      </c>
      <c r="AT1">
        <v>2047</v>
      </c>
      <c r="AU1">
        <v>2048</v>
      </c>
      <c r="AV1">
        <v>2049</v>
      </c>
      <c r="AW1">
        <v>2050</v>
      </c>
      <c r="AX1" t="s">
        <v>35</v>
      </c>
    </row>
    <row r="2" spans="1:50" x14ac:dyDescent="0.25">
      <c r="A2" t="s">
        <v>1</v>
      </c>
      <c r="W2" s="21"/>
      <c r="X2" s="21"/>
      <c r="Y2" s="21"/>
      <c r="Z2" s="21"/>
      <c r="AA2" s="21"/>
      <c r="AB2" s="21"/>
      <c r="AC2" s="21"/>
      <c r="AD2" s="21"/>
      <c r="AE2" s="21"/>
      <c r="AF2" s="21"/>
      <c r="AG2" s="21"/>
      <c r="AH2" s="21"/>
    </row>
    <row r="3" spans="1:50" x14ac:dyDescent="0.25">
      <c r="A3" t="s">
        <v>19</v>
      </c>
      <c r="B3" t="s">
        <v>56</v>
      </c>
      <c r="C3" s="21">
        <f>'Transport AMS'!C3-'Transport AME'!C3</f>
        <v>0</v>
      </c>
      <c r="D3" s="21">
        <f>'Transport AMS'!D3-'Transport AME'!D3</f>
        <v>0</v>
      </c>
      <c r="E3" s="21">
        <f>'Transport AMS'!E3-'Transport AME'!E3</f>
        <v>0</v>
      </c>
      <c r="F3" s="21">
        <f>'Transport AMS'!F3-'Transport AME'!F3</f>
        <v>0</v>
      </c>
      <c r="G3" s="21">
        <f>'Transport AMS'!G3-'Transport AME'!G3</f>
        <v>0</v>
      </c>
      <c r="H3" s="21">
        <f>'Transport AMS'!H3-'Transport AME'!H3</f>
        <v>0</v>
      </c>
      <c r="I3" s="21">
        <f>'Transport AMS'!I3-'Transport AME'!I3</f>
        <v>0</v>
      </c>
      <c r="J3" s="21">
        <f>'Transport AMS'!J3-'Transport AME'!J3</f>
        <v>0</v>
      </c>
      <c r="K3" s="21">
        <f>'Transport AMS'!K3-'Transport AME'!K3</f>
        <v>0</v>
      </c>
      <c r="L3" s="21">
        <f>'Transport AMS'!L3-'Transport AME'!L3</f>
        <v>0</v>
      </c>
      <c r="M3" s="21">
        <f>'Transport AMS'!M3-'Transport AME'!M3</f>
        <v>0</v>
      </c>
      <c r="N3" s="21">
        <f>'Transport AMS'!N3-'Transport AME'!N3</f>
        <v>0</v>
      </c>
      <c r="O3" s="21">
        <f>'Transport AMS'!O3-'Transport AME'!O3</f>
        <v>0</v>
      </c>
      <c r="P3" s="21">
        <f>'Transport AMS'!P3-'Transport AME'!P3</f>
        <v>0</v>
      </c>
      <c r="Q3" s="21">
        <f>'Transport AMS'!Q3-'Transport AME'!Q3</f>
        <v>0</v>
      </c>
      <c r="R3" s="21">
        <f>'Transport AMS'!R3-'Transport AME'!R3</f>
        <v>0</v>
      </c>
      <c r="S3" s="21">
        <f>'Transport AMS'!S3-'Transport AME'!S3</f>
        <v>0</v>
      </c>
      <c r="T3" s="21">
        <f>'Transport AMS'!T3-'Transport AME'!T3</f>
        <v>0</v>
      </c>
      <c r="U3" s="21">
        <f>'Transport AMS'!U3-'Transport AME'!U3</f>
        <v>0</v>
      </c>
      <c r="V3" s="21">
        <f>'Transport AMS'!V3-'Transport AME'!V3</f>
        <v>0.3069234000000165</v>
      </c>
      <c r="W3" s="21">
        <f>'Transport AMS'!W3-'Transport AME'!W3</f>
        <v>77.967216500000006</v>
      </c>
      <c r="X3" s="21">
        <f>'Transport AMS'!X3-'Transport AME'!X3</f>
        <v>130.17809699999998</v>
      </c>
      <c r="Y3" s="21">
        <f>'Transport AMS'!Y3-'Transport AME'!Y3</f>
        <v>48.042660500000011</v>
      </c>
      <c r="Z3" s="21">
        <f>'Transport AMS'!Z3-'Transport AME'!Z3</f>
        <v>55.541135399999916</v>
      </c>
      <c r="AA3" s="21">
        <f>'Transport AMS'!AA3-'Transport AME'!AA3</f>
        <v>128.9470973</v>
      </c>
      <c r="AB3" s="21">
        <f>'Transport AMS'!AB3-'Transport AME'!AB3</f>
        <v>218.86111640000001</v>
      </c>
      <c r="AC3" s="21">
        <f>'Transport AMS'!AC3-'Transport AME'!AC3</f>
        <v>313.80750619999992</v>
      </c>
      <c r="AD3" s="21">
        <f>'Transport AMS'!AD3-'Transport AME'!AD3</f>
        <v>391.81954259999998</v>
      </c>
      <c r="AE3" s="21">
        <f>'Transport AMS'!AE3-'Transport AME'!AE3</f>
        <v>488.60419169999989</v>
      </c>
      <c r="AF3" s="21">
        <f>'Transport AMS'!AF3-'Transport AME'!AF3</f>
        <v>528.76595789999999</v>
      </c>
      <c r="AG3" s="21">
        <f>'Transport AMS'!AG3-'Transport AME'!AG3</f>
        <v>532.70855299999994</v>
      </c>
      <c r="AH3" s="21">
        <f>'Transport AMS'!AH3-'Transport AME'!AH3</f>
        <v>557.85093350000011</v>
      </c>
      <c r="AI3" s="21">
        <f>'Transport AMS'!AI3-'Transport AME'!AI3</f>
        <v>540.67852060000007</v>
      </c>
      <c r="AJ3" s="21">
        <f>'Transport AMS'!AJ3-'Transport AME'!AJ3</f>
        <v>517.54651699999999</v>
      </c>
      <c r="AK3" s="21">
        <f>'Transport AMS'!AK3-'Transport AME'!AK3</f>
        <v>482.81178800000021</v>
      </c>
      <c r="AL3" s="21">
        <f>'Transport AMS'!AL3-'Transport AME'!AL3</f>
        <v>448.46066699999983</v>
      </c>
      <c r="AM3" s="21">
        <f>'Transport AMS'!AM3-'Transport AME'!AM3</f>
        <v>408.39428399999997</v>
      </c>
      <c r="AN3" s="21">
        <f>'Transport AMS'!AN3-'Transport AME'!AN3</f>
        <v>377.05463299999997</v>
      </c>
      <c r="AO3" s="21">
        <f>'Transport AMS'!AO3-'Transport AME'!AO3</f>
        <v>339.43166500000007</v>
      </c>
      <c r="AP3" s="21">
        <f>'Transport AMS'!AP3-'Transport AME'!AP3</f>
        <v>298.69931399999996</v>
      </c>
      <c r="AQ3" s="21">
        <f>'Transport AMS'!AQ3-'Transport AME'!AQ3</f>
        <v>256.78666999999996</v>
      </c>
      <c r="AR3" s="21">
        <f>'Transport AMS'!AR3-'Transport AME'!AR3</f>
        <v>261.91032999999993</v>
      </c>
      <c r="AS3" s="21">
        <f>'Transport AMS'!AS3-'Transport AME'!AS3</f>
        <v>245.296425</v>
      </c>
      <c r="AT3" s="21">
        <f>'Transport AMS'!AT3-'Transport AME'!AT3</f>
        <v>218.49195799999984</v>
      </c>
      <c r="AU3" s="21">
        <f>'Transport AMS'!AU3-'Transport AME'!AU3</f>
        <v>189.26813100000004</v>
      </c>
      <c r="AV3" s="21">
        <f>'Transport AMS'!AV3-'Transport AME'!AV3</f>
        <v>156.45198899999991</v>
      </c>
      <c r="AW3" s="21">
        <f>'Transport AMS'!AW3-'Transport AME'!AW3</f>
        <v>105.34124799999995</v>
      </c>
    </row>
    <row r="4" spans="1:50" x14ac:dyDescent="0.25">
      <c r="B4" t="s">
        <v>60</v>
      </c>
      <c r="C4" s="16">
        <f>'Transport AMS'!C4-'Transport AME'!C4</f>
        <v>0</v>
      </c>
      <c r="D4" s="16">
        <f>'Transport AMS'!D4-'Transport AME'!D4</f>
        <v>0</v>
      </c>
      <c r="E4" s="16">
        <f>'Transport AMS'!E4-'Transport AME'!E4</f>
        <v>0</v>
      </c>
      <c r="F4" s="16">
        <f>'Transport AMS'!F4-'Transport AME'!F4</f>
        <v>0</v>
      </c>
      <c r="G4" s="16">
        <f>'Transport AMS'!G4-'Transport AME'!G4</f>
        <v>0</v>
      </c>
      <c r="H4" s="16">
        <f>'Transport AMS'!H4-'Transport AME'!H4</f>
        <v>0</v>
      </c>
      <c r="I4" s="16">
        <f>'Transport AMS'!I4-'Transport AME'!I4</f>
        <v>0</v>
      </c>
      <c r="J4" s="16">
        <f>'Transport AMS'!J4-'Transport AME'!J4</f>
        <v>0</v>
      </c>
      <c r="K4" s="16">
        <f>'Transport AMS'!K4-'Transport AME'!K4</f>
        <v>0</v>
      </c>
      <c r="L4" s="16">
        <f>'Transport AMS'!L4-'Transport AME'!L4</f>
        <v>0</v>
      </c>
      <c r="M4" s="16">
        <f>'Transport AMS'!M4-'Transport AME'!M4</f>
        <v>0</v>
      </c>
      <c r="N4" s="16">
        <f>'Transport AMS'!N4-'Transport AME'!N4</f>
        <v>0</v>
      </c>
      <c r="O4" s="16">
        <f>'Transport AMS'!O4-'Transport AME'!O4</f>
        <v>0</v>
      </c>
      <c r="P4" s="16">
        <f>'Transport AMS'!P4-'Transport AME'!P4</f>
        <v>0</v>
      </c>
      <c r="Q4" s="16">
        <f>'Transport AMS'!Q4-'Transport AME'!Q4</f>
        <v>0</v>
      </c>
      <c r="R4" s="16">
        <f>'Transport AMS'!R4-'Transport AME'!R4</f>
        <v>0</v>
      </c>
      <c r="S4" s="16">
        <f>'Transport AMS'!S4-'Transport AME'!S4</f>
        <v>0</v>
      </c>
      <c r="T4" s="16">
        <f>'Transport AMS'!T4-'Transport AME'!T4</f>
        <v>0</v>
      </c>
      <c r="U4" s="16">
        <f>'Transport AMS'!U4-'Transport AME'!U4</f>
        <v>0</v>
      </c>
      <c r="V4" s="16">
        <f>'Transport AMS'!V4-'Transport AME'!V4</f>
        <v>-1.6439944047763611E-7</v>
      </c>
      <c r="W4" s="16">
        <f>'Transport AMS'!W4-'Transport AME'!W4</f>
        <v>1.1712620235693194E-5</v>
      </c>
      <c r="X4" s="16">
        <f>'Transport AMS'!X4-'Transport AME'!X4</f>
        <v>1.3548194502499555E-5</v>
      </c>
      <c r="Y4" s="16">
        <f>'Transport AMS'!Y4-'Transport AME'!Y4</f>
        <v>1.3529799103071977E-2</v>
      </c>
      <c r="Z4" s="16">
        <f>'Transport AMS'!Z4-'Transport AME'!Z4</f>
        <v>5.4389562381897572E-2</v>
      </c>
      <c r="AA4" s="16">
        <f>'Transport AMS'!AA4-'Transport AME'!AA4</f>
        <v>0.12952013892046965</v>
      </c>
      <c r="AB4" s="16">
        <f>'Transport AMS'!AB4-'Transport AME'!AB4</f>
        <v>0.21973595027808013</v>
      </c>
      <c r="AC4" s="16">
        <f>'Transport AMS'!AC4-'Transport AME'!AC4</f>
        <v>0.3136577080119155</v>
      </c>
      <c r="AD4" s="16">
        <f>'Transport AMS'!AD4-'Transport AME'!AD4</f>
        <v>0.39641457775325123</v>
      </c>
      <c r="AE4" s="16">
        <f>'Transport AMS'!AE4-'Transport AME'!AE4</f>
        <v>0.45628825979052007</v>
      </c>
      <c r="AF4" s="16">
        <f>'Transport AMS'!AF4-'Transport AME'!AF4</f>
        <v>0.4900541182251637</v>
      </c>
      <c r="AG4" s="16">
        <f>'Transport AMS'!AG4-'Transport AME'!AG4</f>
        <v>0.50223696610877955</v>
      </c>
      <c r="AH4" s="16">
        <f>'Transport AMS'!AH4-'Transport AME'!AH4</f>
        <v>0.50022519109454344</v>
      </c>
      <c r="AI4" s="16">
        <f>'Transport AMS'!AI4-'Transport AME'!AI4</f>
        <v>0.49037586441268655</v>
      </c>
      <c r="AJ4" s="16">
        <f>'Transport AMS'!AJ4-'Transport AME'!AJ4</f>
        <v>0.47686304126867385</v>
      </c>
      <c r="AK4" s="16">
        <f>'Transport AMS'!AK4-'Transport AME'!AK4</f>
        <v>0.46205032551821379</v>
      </c>
      <c r="AL4" s="16">
        <f>'Transport AMS'!AL4-'Transport AME'!AL4</f>
        <v>0.4471552458651481</v>
      </c>
      <c r="AM4" s="16">
        <f>'Transport AMS'!AM4-'Transport AME'!AM4</f>
        <v>0.43275625163562703</v>
      </c>
      <c r="AN4" s="16">
        <f>'Transport AMS'!AN4-'Transport AME'!AN4</f>
        <v>0.41909628362916829</v>
      </c>
      <c r="AO4" s="16">
        <f>'Transport AMS'!AO4-'Transport AME'!AO4</f>
        <v>0.40625284721235544</v>
      </c>
      <c r="AP4" s="16">
        <f>'Transport AMS'!AP4-'Transport AME'!AP4</f>
        <v>0.39422341859468613</v>
      </c>
      <c r="AQ4" s="16">
        <f>'Transport AMS'!AQ4-'Transport AME'!AQ4</f>
        <v>0.38296928443375444</v>
      </c>
      <c r="AR4" s="16">
        <f>'Transport AMS'!AR4-'Transport AME'!AR4</f>
        <v>0.37243751739935904</v>
      </c>
      <c r="AS4" s="16">
        <f>'Transport AMS'!AS4-'Transport AME'!AS4</f>
        <v>0.36257128957031481</v>
      </c>
      <c r="AT4" s="16">
        <f>'Transport AMS'!AT4-'Transport AME'!AT4</f>
        <v>0.3533155668266954</v>
      </c>
      <c r="AU4" s="16">
        <f>'Transport AMS'!AU4-'Transport AME'!AU4</f>
        <v>0.34461880065824213</v>
      </c>
      <c r="AV4" s="16">
        <f>'Transport AMS'!AV4-'Transport AME'!AV4</f>
        <v>0.33643375897879513</v>
      </c>
      <c r="AW4" s="16">
        <f>'Transport AMS'!AW4-'Transport AME'!AW4</f>
        <v>0.32871752954928679</v>
      </c>
    </row>
    <row r="5" spans="1:50" x14ac:dyDescent="0.25">
      <c r="B5" t="s">
        <v>57</v>
      </c>
      <c r="C5" s="23">
        <f>'Transport AMS'!C5-'Transport AME'!C5</f>
        <v>0</v>
      </c>
      <c r="D5" s="23">
        <f>'Transport AMS'!D5-'Transport AME'!D5</f>
        <v>0</v>
      </c>
      <c r="E5" s="23">
        <f>'Transport AMS'!E5-'Transport AME'!E5</f>
        <v>0</v>
      </c>
      <c r="F5" s="23">
        <f>'Transport AMS'!F5-'Transport AME'!F5</f>
        <v>0</v>
      </c>
      <c r="G5" s="23">
        <f>'Transport AMS'!G5-'Transport AME'!G5</f>
        <v>0</v>
      </c>
      <c r="H5" s="23">
        <f>'Transport AMS'!H5-'Transport AME'!H5</f>
        <v>0</v>
      </c>
      <c r="I5" s="23">
        <f>'Transport AMS'!I5-'Transport AME'!I5</f>
        <v>0</v>
      </c>
      <c r="J5" s="23">
        <f>'Transport AMS'!J5-'Transport AME'!J5</f>
        <v>0</v>
      </c>
      <c r="K5" s="23">
        <f>'Transport AMS'!K5-'Transport AME'!K5</f>
        <v>0</v>
      </c>
      <c r="L5" s="23">
        <f>'Transport AMS'!L5-'Transport AME'!L5</f>
        <v>0</v>
      </c>
      <c r="M5" s="23">
        <f>'Transport AMS'!M5-'Transport AME'!M5</f>
        <v>0</v>
      </c>
      <c r="N5" s="23">
        <f>'Transport AMS'!N5-'Transport AME'!N5</f>
        <v>0</v>
      </c>
      <c r="O5" s="23">
        <f>'Transport AMS'!O5-'Transport AME'!O5</f>
        <v>0</v>
      </c>
      <c r="P5" s="23">
        <f>'Transport AMS'!P5-'Transport AME'!P5</f>
        <v>0</v>
      </c>
      <c r="Q5" s="23">
        <f>'Transport AMS'!Q5-'Transport AME'!Q5</f>
        <v>0</v>
      </c>
      <c r="R5" s="23">
        <f>'Transport AMS'!R5-'Transport AME'!R5</f>
        <v>0</v>
      </c>
      <c r="S5" s="23">
        <f>'Transport AMS'!S5-'Transport AME'!S5</f>
        <v>0</v>
      </c>
      <c r="T5" s="23">
        <f>'Transport AMS'!T5-'Transport AME'!T5</f>
        <v>0</v>
      </c>
      <c r="U5" s="23">
        <f>'Transport AMS'!U5-'Transport AME'!U5</f>
        <v>0</v>
      </c>
      <c r="V5" s="23">
        <f>'Transport AMS'!V5-'Transport AME'!V5</f>
        <v>0.30692300000009709</v>
      </c>
      <c r="W5" s="23">
        <f>'Transport AMS'!W5-'Transport AME'!W5</f>
        <v>78.256086000000096</v>
      </c>
      <c r="X5" s="23">
        <f>'Transport AMS'!X5-'Transport AME'!X5</f>
        <v>203.83088300000009</v>
      </c>
      <c r="Y5" s="23">
        <f>'Transport AMS'!Y5-'Transport AME'!Y5</f>
        <v>239.47564499999999</v>
      </c>
      <c r="Z5" s="23">
        <f>'Transport AMS'!Z5-'Transport AME'!Z5</f>
        <v>279.93415000000005</v>
      </c>
      <c r="AA5" s="23">
        <f>'Transport AMS'!AA5-'Transport AME'!AA5</f>
        <v>390.60129200000029</v>
      </c>
      <c r="AB5" s="23">
        <f>'Transport AMS'!AB5-'Transport AME'!AB5</f>
        <v>583.5194349999997</v>
      </c>
      <c r="AC5" s="23">
        <f>'Transport AMS'!AC5-'Transport AME'!AC5</f>
        <v>858.44790099999955</v>
      </c>
      <c r="AD5" s="23">
        <f>'Transport AMS'!AD5-'Transport AME'!AD5</f>
        <v>1193.1067190000003</v>
      </c>
      <c r="AE5" s="23">
        <f>'Transport AMS'!AE5-'Transport AME'!AE5</f>
        <v>1602.1860450000004</v>
      </c>
      <c r="AF5" s="23">
        <f>'Transport AMS'!AF5-'Transport AME'!AF5</f>
        <v>2024.1058789999997</v>
      </c>
      <c r="AG5" s="23">
        <f>'Transport AMS'!AG5-'Transport AME'!AG5</f>
        <v>2421.35784899999</v>
      </c>
      <c r="AH5" s="23">
        <f>'Transport AMS'!AH5-'Transport AME'!AH5</f>
        <v>2816.1214659999996</v>
      </c>
      <c r="AI5" s="23">
        <f>'Transport AMS'!AI5-'Transport AME'!AI5</f>
        <v>3165.8243759999996</v>
      </c>
      <c r="AJ5" s="23">
        <f>'Transport AMS'!AJ5-'Transport AME'!AJ5</f>
        <v>3466.6989710000007</v>
      </c>
      <c r="AK5" s="23">
        <f>'Transport AMS'!AK5-'Transport AME'!AK5</f>
        <v>3709.6229359999998</v>
      </c>
      <c r="AL5" s="23">
        <f>'Transport AMS'!AL5-'Transport AME'!AL5</f>
        <v>3898.0804230000103</v>
      </c>
      <c r="AM5" s="23">
        <f>'Transport AMS'!AM5-'Transport AME'!AM5</f>
        <v>4029.2924729999995</v>
      </c>
      <c r="AN5" s="23">
        <f>'Transport AMS'!AN5-'Transport AME'!AN5</f>
        <v>4122.1348799999996</v>
      </c>
      <c r="AO5" s="23">
        <f>'Transport AMS'!AO5-'Transport AME'!AO5</f>
        <v>4173.2384499999989</v>
      </c>
      <c r="AP5" s="23">
        <f>'Transport AMS'!AP5-'Transport AME'!AP5</f>
        <v>4182.597389999999</v>
      </c>
      <c r="AQ5" s="23">
        <f>'Transport AMS'!AQ5-'Transport AME'!AQ5</f>
        <v>4152.1227800000015</v>
      </c>
      <c r="AR5" s="23">
        <f>'Transport AMS'!AR5-'Transport AME'!AR5</f>
        <v>4064.5631699999976</v>
      </c>
      <c r="AS5" s="23">
        <f>'Transport AMS'!AS5-'Transport AME'!AS5</f>
        <v>3967.6168700000017</v>
      </c>
      <c r="AT5" s="23">
        <f>'Transport AMS'!AT5-'Transport AME'!AT5</f>
        <v>3852.2759500000011</v>
      </c>
      <c r="AU5" s="23">
        <f>'Transport AMS'!AU5-'Transport AME'!AU5</f>
        <v>3717.8750900000014</v>
      </c>
      <c r="AV5" s="23">
        <f>'Transport AMS'!AV5-'Transport AME'!AV5</f>
        <v>3562.6061800000007</v>
      </c>
      <c r="AW5" s="23">
        <f>'Transport AMS'!AW5-'Transport AME'!AW5</f>
        <v>3370.068510000001</v>
      </c>
    </row>
    <row r="6" spans="1:50" x14ac:dyDescent="0.25">
      <c r="B6" t="s">
        <v>55</v>
      </c>
      <c r="C6" s="16">
        <f>'Transport AMS'!C6-'Transport AME'!C6</f>
        <v>0</v>
      </c>
      <c r="D6" s="16">
        <f>'Transport AMS'!D6-'Transport AME'!D6</f>
        <v>0</v>
      </c>
      <c r="E6" s="16">
        <f>'Transport AMS'!E6-'Transport AME'!E6</f>
        <v>0</v>
      </c>
      <c r="F6" s="16">
        <f>'Transport AMS'!F6-'Transport AME'!F6</f>
        <v>0</v>
      </c>
      <c r="G6" s="16">
        <f>'Transport AMS'!G6-'Transport AME'!G6</f>
        <v>0</v>
      </c>
      <c r="H6" s="16">
        <f>'Transport AMS'!H6-'Transport AME'!H6</f>
        <v>0</v>
      </c>
      <c r="I6" s="16">
        <f>'Transport AMS'!I6-'Transport AME'!I6</f>
        <v>0</v>
      </c>
      <c r="J6" s="16">
        <f>'Transport AMS'!J6-'Transport AME'!J6</f>
        <v>0</v>
      </c>
      <c r="K6" s="16">
        <f>'Transport AMS'!K6-'Transport AME'!K6</f>
        <v>0</v>
      </c>
      <c r="L6" s="16">
        <f>'Transport AMS'!L6-'Transport AME'!L6</f>
        <v>0</v>
      </c>
      <c r="M6" s="16">
        <f>'Transport AMS'!M6-'Transport AME'!M6</f>
        <v>0</v>
      </c>
      <c r="N6" s="16">
        <f>'Transport AMS'!N6-'Transport AME'!N6</f>
        <v>0</v>
      </c>
      <c r="O6" s="16">
        <f>'Transport AMS'!O6-'Transport AME'!O6</f>
        <v>0</v>
      </c>
      <c r="P6" s="16">
        <f>'Transport AMS'!P6-'Transport AME'!P6</f>
        <v>0</v>
      </c>
      <c r="Q6" s="16">
        <f>'Transport AMS'!Q6-'Transport AME'!Q6</f>
        <v>0</v>
      </c>
      <c r="R6" s="16">
        <f>'Transport AMS'!R6-'Transport AME'!R6</f>
        <v>0</v>
      </c>
      <c r="S6" s="16">
        <f>'Transport AMS'!S6-'Transport AME'!S6</f>
        <v>0</v>
      </c>
      <c r="T6" s="16">
        <f>'Transport AMS'!T6-'Transport AME'!T6</f>
        <v>0</v>
      </c>
      <c r="U6" s="16">
        <f>'Transport AMS'!U6-'Transport AME'!U6</f>
        <v>0</v>
      </c>
      <c r="V6" s="16">
        <f>'Transport AMS'!V6-'Transport AME'!V6</f>
        <v>6.6221478346312201E-6</v>
      </c>
      <c r="W6" s="16">
        <f>'Transport AMS'!W6-'Transport AME'!W6</f>
        <v>1.6715786238314656E-3</v>
      </c>
      <c r="X6" s="16">
        <f>'Transport AMS'!X6-'Transport AME'!X6</f>
        <v>4.2034167650632365E-3</v>
      </c>
      <c r="Y6" s="16">
        <f>'Transport AMS'!Y6-'Transport AME'!Y6</f>
        <v>4.8623319369264784E-3</v>
      </c>
      <c r="Z6" s="16">
        <f>'Transport AMS'!Z6-'Transport AME'!Z6</f>
        <v>6.1252569995005335E-3</v>
      </c>
      <c r="AA6" s="16">
        <f>'Transport AMS'!AA6-'Transport AME'!AA6</f>
        <v>9.8667236961053756E-3</v>
      </c>
      <c r="AB6" s="16">
        <f>'Transport AMS'!AB6-'Transport AME'!AB6</f>
        <v>1.6622029152700238E-2</v>
      </c>
      <c r="AC6" s="16">
        <f>'Transport AMS'!AC6-'Transport AME'!AC6</f>
        <v>2.6566922555384537E-2</v>
      </c>
      <c r="AD6" s="16">
        <f>'Transport AMS'!AD6-'Transport AME'!AD6</f>
        <v>3.9241212875563564E-2</v>
      </c>
      <c r="AE6" s="16">
        <f>'Transport AMS'!AE6-'Transport AME'!AE6</f>
        <v>5.4686485776368338E-2</v>
      </c>
      <c r="AF6" s="16">
        <f>'Transport AMS'!AF6-'Transport AME'!AF6</f>
        <v>7.1310621563106413E-2</v>
      </c>
      <c r="AG6" s="16">
        <f>'Transport AMS'!AG6-'Transport AME'!AG6</f>
        <v>8.8044928851007481E-2</v>
      </c>
      <c r="AH6" s="16">
        <f>'Transport AMS'!AH6-'Transport AME'!AH6</f>
        <v>0.10495453761807144</v>
      </c>
      <c r="AI6" s="16">
        <f>'Transport AMS'!AI6-'Transport AME'!AI6</f>
        <v>0.12123210417677721</v>
      </c>
      <c r="AJ6" s="16">
        <f>'Transport AMS'!AJ6-'Transport AME'!AJ6</f>
        <v>0.1366135604418921</v>
      </c>
      <c r="AK6" s="16">
        <f>'Transport AMS'!AK6-'Transport AME'!AK6</f>
        <v>0.15080550724947539</v>
      </c>
      <c r="AL6" s="16">
        <f>'Transport AMS'!AL6-'Transport AME'!AL6</f>
        <v>0.16382781510053185</v>
      </c>
      <c r="AM6" s="16">
        <f>'Transport AMS'!AM6-'Transport AME'!AM6</f>
        <v>0.17560532687282587</v>
      </c>
      <c r="AN6" s="16">
        <f>'Transport AMS'!AN6-'Transport AME'!AN6</f>
        <v>0.18631075889691412</v>
      </c>
      <c r="AO6" s="16">
        <f>'Transport AMS'!AO6-'Transport AME'!AO6</f>
        <v>0.1958912923835282</v>
      </c>
      <c r="AP6" s="16">
        <f>'Transport AMS'!AP6-'Transport AME'!AP6</f>
        <v>0.20436673748341239</v>
      </c>
      <c r="AQ6" s="16">
        <f>'Transport AMS'!AQ6-'Transport AME'!AQ6</f>
        <v>0.21179054066752778</v>
      </c>
      <c r="AR6" s="16">
        <f>'Transport AMS'!AR6-'Transport AME'!AR6</f>
        <v>0.21902359757563061</v>
      </c>
      <c r="AS6" s="16">
        <f>'Transport AMS'!AS6-'Transport AME'!AS6</f>
        <v>0.22567040039811531</v>
      </c>
      <c r="AT6" s="16">
        <f>'Transport AMS'!AT6-'Transport AME'!AT6</f>
        <v>0.23159901796119553</v>
      </c>
      <c r="AU6" s="16">
        <f>'Transport AMS'!AU6-'Transport AME'!AU6</f>
        <v>0.23681008129757547</v>
      </c>
      <c r="AV6" s="16">
        <f>'Transport AMS'!AV6-'Transport AME'!AV6</f>
        <v>0.24129805236400831</v>
      </c>
      <c r="AW6" s="16">
        <f>'Transport AMS'!AW6-'Transport AME'!AW6</f>
        <v>0.24489634366837948</v>
      </c>
    </row>
    <row r="7" spans="1:50" x14ac:dyDescent="0.25">
      <c r="B7" t="s">
        <v>58</v>
      </c>
      <c r="C7" s="21">
        <f>'Transport AMS'!C7-'Transport AME'!C7</f>
        <v>0</v>
      </c>
      <c r="D7" s="21">
        <f>'Transport AMS'!D7-'Transport AME'!D7</f>
        <v>0</v>
      </c>
      <c r="E7" s="21">
        <f>'Transport AMS'!E7-'Transport AME'!E7</f>
        <v>0</v>
      </c>
      <c r="F7" s="21">
        <f>'Transport AMS'!F7-'Transport AME'!F7</f>
        <v>0</v>
      </c>
      <c r="G7" s="21">
        <f>'Transport AMS'!G7-'Transport AME'!G7</f>
        <v>0</v>
      </c>
      <c r="H7" s="21">
        <f>'Transport AMS'!H7-'Transport AME'!H7</f>
        <v>0</v>
      </c>
      <c r="I7" s="21">
        <f>'Transport AMS'!I7-'Transport AME'!I7</f>
        <v>0</v>
      </c>
      <c r="J7" s="21">
        <f>'Transport AMS'!J7-'Transport AME'!J7</f>
        <v>0</v>
      </c>
      <c r="K7" s="21">
        <f>'Transport AMS'!K7-'Transport AME'!K7</f>
        <v>0</v>
      </c>
      <c r="L7" s="21">
        <f>'Transport AMS'!L7-'Transport AME'!L7</f>
        <v>0</v>
      </c>
      <c r="M7" s="21">
        <f>'Transport AMS'!M7-'Transport AME'!M7</f>
        <v>0</v>
      </c>
      <c r="N7" s="21">
        <f>'Transport AMS'!N7-'Transport AME'!N7</f>
        <v>0</v>
      </c>
      <c r="O7" s="21">
        <f>'Transport AMS'!O7-'Transport AME'!O7</f>
        <v>0</v>
      </c>
      <c r="P7" s="21">
        <f>'Transport AMS'!P7-'Transport AME'!P7</f>
        <v>0</v>
      </c>
      <c r="Q7" s="21">
        <f>'Transport AMS'!Q7-'Transport AME'!Q7</f>
        <v>0</v>
      </c>
      <c r="R7" s="21">
        <f>'Transport AMS'!R7-'Transport AME'!R7</f>
        <v>0</v>
      </c>
      <c r="S7" s="21">
        <f>'Transport AMS'!S7-'Transport AME'!S7</f>
        <v>0</v>
      </c>
      <c r="T7" s="21">
        <f>'Transport AMS'!T7-'Transport AME'!T7</f>
        <v>0</v>
      </c>
      <c r="U7" s="21">
        <f>'Transport AMS'!U7-'Transport AME'!U7</f>
        <v>0</v>
      </c>
      <c r="V7" s="21">
        <f>'Transport AMS'!V7-'Transport AME'!V7</f>
        <v>7.2681723546850208E-3</v>
      </c>
      <c r="W7" s="21">
        <f>'Transport AMS'!W7-'Transport AME'!W7</f>
        <v>-5.9696611665508215E-2</v>
      </c>
      <c r="X7" s="21">
        <f>'Transport AMS'!X7-'Transport AME'!X7</f>
        <v>-8.5236612130465517E-2</v>
      </c>
      <c r="Y7" s="21">
        <f>'Transport AMS'!Y7-'Transport AME'!Y7</f>
        <v>-6.6756713600518935E-2</v>
      </c>
      <c r="Z7" s="21">
        <f>'Transport AMS'!Z7-'Transport AME'!Z7</f>
        <v>-9.1541940929538157E-2</v>
      </c>
      <c r="AA7" s="21">
        <f>'Transport AMS'!AA7-'Transport AME'!AA7</f>
        <v>-0.1397443769896185</v>
      </c>
      <c r="AB7" s="21">
        <f>'Transport AMS'!AB7-'Transport AME'!AB7</f>
        <v>-0.22566484571532897</v>
      </c>
      <c r="AC7" s="21">
        <f>'Transport AMS'!AC7-'Transport AME'!AC7</f>
        <v>-0.31658264446225814</v>
      </c>
      <c r="AD7" s="21">
        <f>'Transport AMS'!AD7-'Transport AME'!AD7</f>
        <v>-0.38639411852933137</v>
      </c>
      <c r="AE7" s="21">
        <f>'Transport AMS'!AE7-'Transport AME'!AE7</f>
        <v>-0.44720109544732622</v>
      </c>
      <c r="AF7" s="21">
        <f>'Transport AMS'!AF7-'Transport AME'!AF7</f>
        <v>-0.49065421462001524</v>
      </c>
      <c r="AG7" s="21">
        <f>'Transport AMS'!AG7-'Transport AME'!AG7</f>
        <v>-0.52797011807236061</v>
      </c>
      <c r="AH7" s="21">
        <f>'Transport AMS'!AH7-'Transport AME'!AH7</f>
        <v>-0.56291149696285459</v>
      </c>
      <c r="AI7" s="21">
        <f>'Transport AMS'!AI7-'Transport AME'!AI7</f>
        <v>-0.58034312422634571</v>
      </c>
      <c r="AJ7" s="21">
        <f>'Transport AMS'!AJ7-'Transport AME'!AJ7</f>
        <v>-0.59873846539462505</v>
      </c>
      <c r="AK7" s="21">
        <f>'Transport AMS'!AK7-'Transport AME'!AK7</f>
        <v>-0.61572155121194072</v>
      </c>
      <c r="AL7" s="21">
        <f>'Transport AMS'!AL7-'Transport AME'!AL7</f>
        <v>-0.64062706583630558</v>
      </c>
      <c r="AM7" s="21">
        <f>'Transport AMS'!AM7-'Transport AME'!AM7</f>
        <v>-0.66586360826084245</v>
      </c>
      <c r="AN7" s="21">
        <f>'Transport AMS'!AN7-'Transport AME'!AN7</f>
        <v>-0.6586434504683254</v>
      </c>
      <c r="AO7" s="21">
        <f>'Transport AMS'!AO7-'Transport AME'!AO7</f>
        <v>-0.64844841875828507</v>
      </c>
      <c r="AP7" s="21">
        <f>'Transport AMS'!AP7-'Transport AME'!AP7</f>
        <v>-0.63988970418188273</v>
      </c>
      <c r="AQ7" s="21">
        <f>'Transport AMS'!AQ7-'Transport AME'!AQ7</f>
        <v>-0.63287325731656097</v>
      </c>
      <c r="AR7" s="21">
        <f>'Transport AMS'!AR7-'Transport AME'!AR7</f>
        <v>-0.82138611390688254</v>
      </c>
      <c r="AS7" s="21">
        <f>'Transport AMS'!AS7-'Transport AME'!AS7</f>
        <v>-0.81672871186448504</v>
      </c>
      <c r="AT7" s="21">
        <f>'Transport AMS'!AT7-'Transport AME'!AT7</f>
        <v>-0.81057208547305493</v>
      </c>
      <c r="AU7" s="21">
        <f>'Transport AMS'!AU7-'Transport AME'!AU7</f>
        <v>-0.80280383484820561</v>
      </c>
      <c r="AV7" s="21">
        <f>'Transport AMS'!AV7-'Transport AME'!AV7</f>
        <v>-0.79357845075941924</v>
      </c>
      <c r="AW7" s="21">
        <f>'Transport AMS'!AW7-'Transport AME'!AW7</f>
        <v>-0.78266840809803284</v>
      </c>
    </row>
    <row r="8" spans="1:50" x14ac:dyDescent="0.25">
      <c r="B8" t="s">
        <v>59</v>
      </c>
      <c r="C8" s="21">
        <f>'Transport AMS'!C8-'Transport AME'!C8</f>
        <v>0</v>
      </c>
      <c r="D8" s="21">
        <f>'Transport AMS'!D8-'Transport AME'!D8</f>
        <v>0</v>
      </c>
      <c r="E8" s="21">
        <f>'Transport AMS'!E8-'Transport AME'!E8</f>
        <v>0</v>
      </c>
      <c r="F8" s="21">
        <f>'Transport AMS'!F8-'Transport AME'!F8</f>
        <v>0</v>
      </c>
      <c r="G8" s="21">
        <f>'Transport AMS'!G8-'Transport AME'!G8</f>
        <v>0</v>
      </c>
      <c r="H8" s="21">
        <f>'Transport AMS'!H8-'Transport AME'!H8</f>
        <v>0</v>
      </c>
      <c r="I8" s="21">
        <f>'Transport AMS'!I8-'Transport AME'!I8</f>
        <v>0</v>
      </c>
      <c r="J8" s="21">
        <f>'Transport AMS'!J8-'Transport AME'!J8</f>
        <v>0</v>
      </c>
      <c r="K8" s="21">
        <f>'Transport AMS'!K8-'Transport AME'!K8</f>
        <v>0</v>
      </c>
      <c r="L8" s="21">
        <f>'Transport AMS'!L8-'Transport AME'!L8</f>
        <v>0</v>
      </c>
      <c r="M8" s="21">
        <f>'Transport AMS'!M8-'Transport AME'!M8</f>
        <v>0</v>
      </c>
      <c r="N8" s="21">
        <f>'Transport AMS'!N8-'Transport AME'!N8</f>
        <v>0</v>
      </c>
      <c r="O8" s="21">
        <f>'Transport AMS'!O8-'Transport AME'!O8</f>
        <v>0</v>
      </c>
      <c r="P8" s="21">
        <f>'Transport AMS'!P8-'Transport AME'!P8</f>
        <v>0</v>
      </c>
      <c r="Q8" s="21">
        <f>'Transport AMS'!Q8-'Transport AME'!Q8</f>
        <v>0</v>
      </c>
      <c r="R8" s="21">
        <f>'Transport AMS'!R8-'Transport AME'!R8</f>
        <v>0</v>
      </c>
      <c r="S8" s="21">
        <f>'Transport AMS'!S8-'Transport AME'!S8</f>
        <v>0</v>
      </c>
      <c r="T8" s="21">
        <f>'Transport AMS'!T8-'Transport AME'!T8</f>
        <v>0</v>
      </c>
      <c r="U8" s="21">
        <f>'Transport AMS'!U8-'Transport AME'!U8</f>
        <v>0</v>
      </c>
      <c r="V8" s="21">
        <f>'Transport AMS'!V8-'Transport AME'!V8</f>
        <v>13.87062927642728</v>
      </c>
      <c r="W8" s="21">
        <f>'Transport AMS'!W8-'Transport AME'!W8</f>
        <v>3027.0922126341375</v>
      </c>
      <c r="X8" s="21">
        <f>'Transport AMS'!X8-'Transport AME'!X8</f>
        <v>5016.5986394247702</v>
      </c>
      <c r="Y8" s="21">
        <f>'Transport AMS'!Y8-'Transport AME'!Y8</f>
        <v>1822.176285478552</v>
      </c>
      <c r="Z8" s="21">
        <f>'Transport AMS'!Z8-'Transport AME'!Z8</f>
        <v>2078.8167770034597</v>
      </c>
      <c r="AA8" s="21">
        <f>'Transport AMS'!AA8-'Transport AME'!AA8</f>
        <v>4818.5621355199182</v>
      </c>
      <c r="AB8" s="21">
        <f>'Transport AMS'!AB8-'Transport AME'!AB8</f>
        <v>8103.5964473059685</v>
      </c>
      <c r="AC8" s="21">
        <f>'Transport AMS'!AC8-'Transport AME'!AC8</f>
        <v>11509.185715706586</v>
      </c>
      <c r="AD8" s="21">
        <f>'Transport AMS'!AD8-'Transport AME'!AD8</f>
        <v>14245.534122176534</v>
      </c>
      <c r="AE8" s="21">
        <f>'Transport AMS'!AE8-'Transport AME'!AE8</f>
        <v>17662.51588178617</v>
      </c>
      <c r="AF8" s="21">
        <f>'Transport AMS'!AF8-'Transport AME'!AF8</f>
        <v>18967.109034705554</v>
      </c>
      <c r="AG8" s="21">
        <f>'Transport AMS'!AG8-'Transport AME'!AG8</f>
        <v>18936.42358139062</v>
      </c>
      <c r="AH8" s="21">
        <f>'Transport AMS'!AH8-'Transport AME'!AH8</f>
        <v>19702.875976259995</v>
      </c>
      <c r="AI8" s="21">
        <f>'Transport AMS'!AI8-'Transport AME'!AI8</f>
        <v>18914.000178950337</v>
      </c>
      <c r="AJ8" s="21">
        <f>'Transport AMS'!AJ8-'Transport AME'!AJ8</f>
        <v>17926.171160849088</v>
      </c>
      <c r="AK8" s="21">
        <f>'Transport AMS'!AK8-'Transport AME'!AK8</f>
        <v>16541.86269777378</v>
      </c>
      <c r="AL8" s="21">
        <f>'Transport AMS'!AL8-'Transport AME'!AL8</f>
        <v>15176.082700411403</v>
      </c>
      <c r="AM8" s="21">
        <f>'Transport AMS'!AM8-'Transport AME'!AM8</f>
        <v>13625.195223737508</v>
      </c>
      <c r="AN8" s="21">
        <f>'Transport AMS'!AN8-'Transport AME'!AN8</f>
        <v>12444.929496622302</v>
      </c>
      <c r="AO8" s="21">
        <f>'Transport AMS'!AO8-'Transport AME'!AO8</f>
        <v>11061.321911348743</v>
      </c>
      <c r="AP8" s="21">
        <f>'Transport AMS'!AP8-'Transport AME'!AP8</f>
        <v>9581.2707026653879</v>
      </c>
      <c r="AQ8" s="21">
        <f>'Transport AMS'!AQ8-'Transport AME'!AQ8</f>
        <v>8074.4229004008375</v>
      </c>
      <c r="AR8" s="21">
        <f>'Transport AMS'!AR8-'Transport AME'!AR8</f>
        <v>7900.4587337361954</v>
      </c>
      <c r="AS8" s="21">
        <f>'Transport AMS'!AS8-'Transport AME'!AS8</f>
        <v>7282.0169021801994</v>
      </c>
      <c r="AT8" s="21">
        <f>'Transport AMS'!AT8-'Transport AME'!AT8</f>
        <v>6326.2510338733628</v>
      </c>
      <c r="AU8" s="21">
        <f>'Transport AMS'!AU8-'Transport AME'!AU8</f>
        <v>5301.411050458446</v>
      </c>
      <c r="AV8" s="21">
        <f>'Transport AMS'!AV8-'Transport AME'!AV8</f>
        <v>4169.2888829217482</v>
      </c>
      <c r="AW8" s="21">
        <f>'Transport AMS'!AW8-'Transport AME'!AW8</f>
        <v>2441.4430250020087</v>
      </c>
    </row>
    <row r="9" spans="1:50" x14ac:dyDescent="0.25">
      <c r="B9" s="24" t="s">
        <v>68</v>
      </c>
      <c r="C9" s="21">
        <f>'Transport AMS'!C9-'Transport AME'!C9</f>
        <v>0</v>
      </c>
      <c r="D9" s="21">
        <f>'Transport AMS'!D9-'Transport AME'!D9</f>
        <v>0</v>
      </c>
      <c r="E9" s="21">
        <f>'Transport AMS'!E9-'Transport AME'!E9</f>
        <v>0</v>
      </c>
      <c r="F9" s="21">
        <f>'Transport AMS'!F9-'Transport AME'!F9</f>
        <v>0</v>
      </c>
      <c r="G9" s="21">
        <f>'Transport AMS'!G9-'Transport AME'!G9</f>
        <v>0</v>
      </c>
      <c r="H9" s="21">
        <f>'Transport AMS'!H9-'Transport AME'!H9</f>
        <v>0</v>
      </c>
      <c r="I9" s="21">
        <f>'Transport AMS'!I9-'Transport AME'!I9</f>
        <v>0</v>
      </c>
      <c r="J9" s="21">
        <f>'Transport AMS'!J9-'Transport AME'!J9</f>
        <v>0</v>
      </c>
      <c r="K9" s="21">
        <f>'Transport AMS'!K9-'Transport AME'!K9</f>
        <v>0</v>
      </c>
      <c r="L9" s="21">
        <f>'Transport AMS'!L9-'Transport AME'!L9</f>
        <v>0</v>
      </c>
      <c r="M9" s="21">
        <f>'Transport AMS'!M9-'Transport AME'!M9</f>
        <v>0</v>
      </c>
      <c r="N9" s="21">
        <f>'Transport AMS'!N9-'Transport AME'!N9</f>
        <v>0</v>
      </c>
      <c r="O9" s="21">
        <f>'Transport AMS'!O9-'Transport AME'!O9</f>
        <v>0</v>
      </c>
      <c r="P9" s="21">
        <f>'Transport AMS'!P9-'Transport AME'!P9</f>
        <v>0</v>
      </c>
      <c r="Q9" s="21">
        <f>'Transport AMS'!Q9-'Transport AME'!Q9</f>
        <v>0</v>
      </c>
      <c r="R9" s="21">
        <f>'Transport AMS'!R9-'Transport AME'!R9</f>
        <v>0</v>
      </c>
      <c r="S9" s="21">
        <f>'Transport AMS'!S9-'Transport AME'!S9</f>
        <v>0</v>
      </c>
      <c r="T9" s="21">
        <f>'Transport AMS'!T9-'Transport AME'!T9</f>
        <v>0</v>
      </c>
      <c r="U9" s="21">
        <f>'Transport AMS'!U9-'Transport AME'!U9</f>
        <v>0</v>
      </c>
      <c r="V9" s="21">
        <f>'Transport AMS'!V9-'Transport AME'!V9</f>
        <v>1.1161630970397027</v>
      </c>
      <c r="W9" s="21">
        <f>'Transport AMS'!W9-'Transport AME'!W9</f>
        <v>271.12806993861625</v>
      </c>
      <c r="X9" s="21">
        <f>'Transport AMS'!X9-'Transport AME'!X9</f>
        <v>147.78388897357422</v>
      </c>
      <c r="Y9" s="21">
        <f>'Transport AMS'!Y9-'Transport AME'!Y9</f>
        <v>-127.04509847017653</v>
      </c>
      <c r="Z9" s="21">
        <f>'Transport AMS'!Z9-'Transport AME'!Z9</f>
        <v>-342.60210036279159</v>
      </c>
      <c r="AA9" s="21">
        <f>'Transport AMS'!AA9-'Transport AME'!AA9</f>
        <v>-545.08641524755035</v>
      </c>
      <c r="AB9" s="21">
        <f>'Transport AMS'!AB9-'Transport AME'!AB9</f>
        <v>-727.35814657832339</v>
      </c>
      <c r="AC9" s="21">
        <f>'Transport AMS'!AC9-'Transport AME'!AC9</f>
        <v>-888.18068982362115</v>
      </c>
      <c r="AD9" s="21">
        <f>'Transport AMS'!AD9-'Transport AME'!AD9</f>
        <v>-899.49607728836099</v>
      </c>
      <c r="AE9" s="21">
        <f>'Transport AMS'!AE9-'Transport AME'!AE9</f>
        <v>-816.78862123266231</v>
      </c>
      <c r="AF9" s="21">
        <f>'Transport AMS'!AF9-'Transport AME'!AF9</f>
        <v>-820.52281961733979</v>
      </c>
      <c r="AG9" s="21">
        <f>'Transport AMS'!AG9-'Transport AME'!AG9</f>
        <v>-867.03780244893574</v>
      </c>
      <c r="AH9" s="21">
        <f>'Transport AMS'!AH9-'Transport AME'!AH9</f>
        <v>-823.14809198641274</v>
      </c>
      <c r="AI9" s="21">
        <f>'Transport AMS'!AI9-'Transport AME'!AI9</f>
        <v>-921.15114290158726</v>
      </c>
      <c r="AJ9" s="21">
        <f>'Transport AMS'!AJ9-'Transport AME'!AJ9</f>
        <v>-1000.1973914670405</v>
      </c>
      <c r="AK9" s="21">
        <f>'Transport AMS'!AK9-'Transport AME'!AK9</f>
        <v>-1074.7249903770708</v>
      </c>
      <c r="AL9" s="21">
        <f>'Transport AMS'!AL9-'Transport AME'!AL9</f>
        <v>-1138.7723726547747</v>
      </c>
      <c r="AM9" s="21">
        <f>'Transport AMS'!AM9-'Transport AME'!AM9</f>
        <v>-1199.3254264997922</v>
      </c>
      <c r="AN9" s="21">
        <f>'Transport AMS'!AN9-'Transport AME'!AN9</f>
        <v>-1233.9500573276039</v>
      </c>
      <c r="AO9" s="21">
        <f>'Transport AMS'!AO9-'Transport AME'!AO9</f>
        <v>-1276.7772580553583</v>
      </c>
      <c r="AP9" s="21">
        <f>'Transport AMS'!AP9-'Transport AME'!AP9</f>
        <v>-1322.9430024246797</v>
      </c>
      <c r="AQ9" s="21">
        <f>'Transport AMS'!AQ9-'Transport AME'!AQ9</f>
        <v>-1367.2348273674729</v>
      </c>
      <c r="AR9" s="21">
        <f>'Transport AMS'!AR9-'Transport AME'!AR9</f>
        <v>-1370.056646229425</v>
      </c>
      <c r="AS9" s="21">
        <f>'Transport AMS'!AS9-'Transport AME'!AS9</f>
        <v>-1380.9083454815873</v>
      </c>
      <c r="AT9" s="21">
        <f>'Transport AMS'!AT9-'Transport AME'!AT9</f>
        <v>-1401.6843410571209</v>
      </c>
      <c r="AU9" s="21">
        <f>'Transport AMS'!AU9-'Transport AME'!AU9</f>
        <v>-1423.2910820849074</v>
      </c>
      <c r="AV9" s="21">
        <f>'Transport AMS'!AV9-'Transport AME'!AV9</f>
        <v>-1445.9536580063218</v>
      </c>
      <c r="AW9" s="21">
        <f>'Transport AMS'!AW9-'Transport AME'!AW9</f>
        <v>-1480.8961786448638</v>
      </c>
    </row>
    <row r="10" spans="1:50" x14ac:dyDescent="0.25">
      <c r="B10" t="s">
        <v>2</v>
      </c>
      <c r="C10" s="21">
        <f>'Transport AMS'!C10-'Transport AME'!C10</f>
        <v>0</v>
      </c>
      <c r="D10" s="21">
        <f>'Transport AMS'!D10-'Transport AME'!D10</f>
        <v>0</v>
      </c>
      <c r="E10" s="21">
        <f>'Transport AMS'!E10-'Transport AME'!E10</f>
        <v>0</v>
      </c>
      <c r="F10" s="21">
        <f>'Transport AMS'!F10-'Transport AME'!F10</f>
        <v>0</v>
      </c>
      <c r="G10" s="21">
        <f>'Transport AMS'!G10-'Transport AME'!G10</f>
        <v>0</v>
      </c>
      <c r="H10" s="21">
        <f>'Transport AMS'!H10-'Transport AME'!H10</f>
        <v>0</v>
      </c>
      <c r="I10" s="21">
        <f>'Transport AMS'!I10-'Transport AME'!I10</f>
        <v>0</v>
      </c>
      <c r="J10" s="21">
        <f>'Transport AMS'!J10-'Transport AME'!J10</f>
        <v>0</v>
      </c>
      <c r="K10" s="21">
        <f>'Transport AMS'!K10-'Transport AME'!K10</f>
        <v>0</v>
      </c>
      <c r="L10" s="21">
        <f>'Transport AMS'!L10-'Transport AME'!L10</f>
        <v>0</v>
      </c>
      <c r="M10" s="21">
        <f>'Transport AMS'!M10-'Transport AME'!M10</f>
        <v>0</v>
      </c>
      <c r="N10" s="21">
        <f>'Transport AMS'!N10-'Transport AME'!N10</f>
        <v>0</v>
      </c>
      <c r="O10" s="21">
        <f>'Transport AMS'!O10-'Transport AME'!O10</f>
        <v>0</v>
      </c>
      <c r="P10" s="21">
        <f>'Transport AMS'!P10-'Transport AME'!P10</f>
        <v>0</v>
      </c>
      <c r="Q10" s="21">
        <f>'Transport AMS'!Q10-'Transport AME'!Q10</f>
        <v>0</v>
      </c>
      <c r="R10" s="21">
        <f>'Transport AMS'!R10-'Transport AME'!R10</f>
        <v>0</v>
      </c>
      <c r="S10" s="21">
        <f>'Transport AMS'!S10-'Transport AME'!S10</f>
        <v>0</v>
      </c>
      <c r="T10" s="21">
        <f>'Transport AMS'!T10-'Transport AME'!T10</f>
        <v>0</v>
      </c>
      <c r="U10" s="21">
        <f>'Transport AMS'!U10-'Transport AME'!U10</f>
        <v>0</v>
      </c>
      <c r="V10" s="21">
        <f>'Transport AMS'!V10-'Transport AME'!V10</f>
        <v>0</v>
      </c>
      <c r="W10" s="21">
        <f>'Transport AMS'!W10-'Transport AME'!W10</f>
        <v>0</v>
      </c>
      <c r="X10" s="21">
        <f>'Transport AMS'!X10-'Transport AME'!X10</f>
        <v>0</v>
      </c>
      <c r="Y10" s="21">
        <f>'Transport AMS'!Y10-'Transport AME'!Y10</f>
        <v>0</v>
      </c>
      <c r="Z10" s="21">
        <f>'Transport AMS'!Z10-'Transport AME'!Z10</f>
        <v>0</v>
      </c>
      <c r="AA10" s="21">
        <f>'Transport AMS'!AA10-'Transport AME'!AA10</f>
        <v>0</v>
      </c>
      <c r="AB10" s="21">
        <f>'Transport AMS'!AB10-'Transport AME'!AB10</f>
        <v>0</v>
      </c>
      <c r="AC10" s="21">
        <f>'Transport AMS'!AC10-'Transport AME'!AC10</f>
        <v>0</v>
      </c>
      <c r="AD10" s="21">
        <f>'Transport AMS'!AD10-'Transport AME'!AD10</f>
        <v>0</v>
      </c>
      <c r="AE10" s="21">
        <f>'Transport AMS'!AE10-'Transport AME'!AE10</f>
        <v>0</v>
      </c>
      <c r="AF10" s="21">
        <f>'Transport AMS'!AF10-'Transport AME'!AF10</f>
        <v>0</v>
      </c>
      <c r="AG10" s="21">
        <f>'Transport AMS'!AG10-'Transport AME'!AG10</f>
        <v>0</v>
      </c>
      <c r="AH10" s="21">
        <f>'Transport AMS'!AH10-'Transport AME'!AH10</f>
        <v>0</v>
      </c>
      <c r="AI10" s="21">
        <f>'Transport AMS'!AI10-'Transport AME'!AI10</f>
        <v>0</v>
      </c>
      <c r="AJ10" s="21">
        <f>'Transport AMS'!AJ10-'Transport AME'!AJ10</f>
        <v>0</v>
      </c>
      <c r="AK10" s="21">
        <f>'Transport AMS'!AK10-'Transport AME'!AK10</f>
        <v>0</v>
      </c>
      <c r="AL10" s="21">
        <f>'Transport AMS'!AL10-'Transport AME'!AL10</f>
        <v>0</v>
      </c>
      <c r="AM10" s="21">
        <f>'Transport AMS'!AM10-'Transport AME'!AM10</f>
        <v>0</v>
      </c>
      <c r="AN10" s="21">
        <f>'Transport AMS'!AN10-'Transport AME'!AN10</f>
        <v>0</v>
      </c>
      <c r="AO10" s="21">
        <f>'Transport AMS'!AO10-'Transport AME'!AO10</f>
        <v>0</v>
      </c>
      <c r="AP10" s="21">
        <f>'Transport AMS'!AP10-'Transport AME'!AP10</f>
        <v>0</v>
      </c>
      <c r="AQ10" s="21">
        <f>'Transport AMS'!AQ10-'Transport AME'!AQ10</f>
        <v>0</v>
      </c>
      <c r="AR10" s="21">
        <f>'Transport AMS'!AR10-'Transport AME'!AR10</f>
        <v>0</v>
      </c>
      <c r="AS10" s="21">
        <f>'Transport AMS'!AS10-'Transport AME'!AS10</f>
        <v>0</v>
      </c>
      <c r="AT10" s="21">
        <f>'Transport AMS'!AT10-'Transport AME'!AT10</f>
        <v>0</v>
      </c>
      <c r="AU10" s="21">
        <f>'Transport AMS'!AU10-'Transport AME'!AU10</f>
        <v>0</v>
      </c>
      <c r="AV10" s="21">
        <f>'Transport AMS'!AV10-'Transport AME'!AV10</f>
        <v>0</v>
      </c>
      <c r="AW10" s="21">
        <f>'Transport AMS'!AW10-'Transport AME'!AW10</f>
        <v>0</v>
      </c>
    </row>
    <row r="11" spans="1:50" x14ac:dyDescent="0.25">
      <c r="B11" t="s">
        <v>4</v>
      </c>
      <c r="C11" s="21">
        <f>'Transport AMS'!C11-'Transport AME'!C11</f>
        <v>0</v>
      </c>
      <c r="D11" s="21">
        <f>'Transport AMS'!D11-'Transport AME'!D11</f>
        <v>0</v>
      </c>
      <c r="E11" s="21">
        <f>'Transport AMS'!E11-'Transport AME'!E11</f>
        <v>0</v>
      </c>
      <c r="F11" s="21">
        <f>'Transport AMS'!F11-'Transport AME'!F11</f>
        <v>0</v>
      </c>
      <c r="G11" s="21">
        <f>'Transport AMS'!G11-'Transport AME'!G11</f>
        <v>0</v>
      </c>
      <c r="H11" s="21">
        <f>'Transport AMS'!H11-'Transport AME'!H11</f>
        <v>0</v>
      </c>
      <c r="I11" s="21">
        <f>'Transport AMS'!I11-'Transport AME'!I11</f>
        <v>0</v>
      </c>
      <c r="J11" s="21">
        <f>'Transport AMS'!J11-'Transport AME'!J11</f>
        <v>0</v>
      </c>
      <c r="K11" s="21">
        <f>'Transport AMS'!K11-'Transport AME'!K11</f>
        <v>0</v>
      </c>
      <c r="L11" s="21">
        <f>'Transport AMS'!L11-'Transport AME'!L11</f>
        <v>0</v>
      </c>
      <c r="M11" s="21">
        <f>'Transport AMS'!M11-'Transport AME'!M11</f>
        <v>0</v>
      </c>
      <c r="N11" s="21">
        <f>'Transport AMS'!N11-'Transport AME'!N11</f>
        <v>0</v>
      </c>
      <c r="O11" s="21">
        <f>'Transport AMS'!O11-'Transport AME'!O11</f>
        <v>0</v>
      </c>
      <c r="P11" s="21">
        <f>'Transport AMS'!P11-'Transport AME'!P11</f>
        <v>0</v>
      </c>
      <c r="Q11" s="21">
        <f>'Transport AMS'!Q11-'Transport AME'!Q11</f>
        <v>0</v>
      </c>
      <c r="R11" s="21">
        <f>'Transport AMS'!R11-'Transport AME'!R11</f>
        <v>0</v>
      </c>
      <c r="S11" s="21">
        <f>'Transport AMS'!S11-'Transport AME'!S11</f>
        <v>0</v>
      </c>
      <c r="T11" s="21">
        <f>'Transport AMS'!T11-'Transport AME'!T11</f>
        <v>0</v>
      </c>
      <c r="U11" s="21">
        <f>'Transport AMS'!U11-'Transport AME'!U11</f>
        <v>0</v>
      </c>
      <c r="V11" s="21">
        <f>'Transport AMS'!V11-'Transport AME'!V11</f>
        <v>0</v>
      </c>
      <c r="W11" s="21">
        <f>'Transport AMS'!W11-'Transport AME'!W11</f>
        <v>0</v>
      </c>
      <c r="X11" s="21">
        <f>'Transport AMS'!X11-'Transport AME'!X11</f>
        <v>0</v>
      </c>
      <c r="Y11" s="21">
        <f>'Transport AMS'!Y11-'Transport AME'!Y11</f>
        <v>0</v>
      </c>
      <c r="Z11" s="21">
        <f>'Transport AMS'!Z11-'Transport AME'!Z11</f>
        <v>0</v>
      </c>
      <c r="AA11" s="21">
        <f>'Transport AMS'!AA11-'Transport AME'!AA11</f>
        <v>0</v>
      </c>
      <c r="AB11" s="21">
        <f>'Transport AMS'!AB11-'Transport AME'!AB11</f>
        <v>0</v>
      </c>
      <c r="AC11" s="21">
        <f>'Transport AMS'!AC11-'Transport AME'!AC11</f>
        <v>0</v>
      </c>
      <c r="AD11" s="21">
        <f>'Transport AMS'!AD11-'Transport AME'!AD11</f>
        <v>0</v>
      </c>
      <c r="AE11" s="21">
        <f>'Transport AMS'!AE11-'Transport AME'!AE11</f>
        <v>0</v>
      </c>
      <c r="AF11" s="21">
        <f>'Transport AMS'!AF11-'Transport AME'!AF11</f>
        <v>0</v>
      </c>
      <c r="AG11" s="21">
        <f>'Transport AMS'!AG11-'Transport AME'!AG11</f>
        <v>0</v>
      </c>
      <c r="AH11" s="21">
        <f>'Transport AMS'!AH11-'Transport AME'!AH11</f>
        <v>0</v>
      </c>
      <c r="AI11" s="21">
        <f>'Transport AMS'!AI11-'Transport AME'!AI11</f>
        <v>0</v>
      </c>
      <c r="AJ11" s="21">
        <f>'Transport AMS'!AJ11-'Transport AME'!AJ11</f>
        <v>0</v>
      </c>
      <c r="AK11" s="21">
        <f>'Transport AMS'!AK11-'Transport AME'!AK11</f>
        <v>0</v>
      </c>
      <c r="AL11" s="21">
        <f>'Transport AMS'!AL11-'Transport AME'!AL11</f>
        <v>0</v>
      </c>
      <c r="AM11" s="21">
        <f>'Transport AMS'!AM11-'Transport AME'!AM11</f>
        <v>0</v>
      </c>
      <c r="AN11" s="21">
        <f>'Transport AMS'!AN11-'Transport AME'!AN11</f>
        <v>0</v>
      </c>
      <c r="AO11" s="21">
        <f>'Transport AMS'!AO11-'Transport AME'!AO11</f>
        <v>0</v>
      </c>
      <c r="AP11" s="21">
        <f>'Transport AMS'!AP11-'Transport AME'!AP11</f>
        <v>0</v>
      </c>
      <c r="AQ11" s="21">
        <f>'Transport AMS'!AQ11-'Transport AME'!AQ11</f>
        <v>0</v>
      </c>
      <c r="AR11" s="21">
        <f>'Transport AMS'!AR11-'Transport AME'!AR11</f>
        <v>0</v>
      </c>
      <c r="AS11" s="21">
        <f>'Transport AMS'!AS11-'Transport AME'!AS11</f>
        <v>0</v>
      </c>
      <c r="AT11" s="21">
        <f>'Transport AMS'!AT11-'Transport AME'!AT11</f>
        <v>0</v>
      </c>
      <c r="AU11" s="21">
        <f>'Transport AMS'!AU11-'Transport AME'!AU11</f>
        <v>0</v>
      </c>
      <c r="AV11" s="21">
        <f>'Transport AMS'!AV11-'Transport AME'!AV11</f>
        <v>0</v>
      </c>
      <c r="AW11" s="21">
        <f>'Transport AMS'!AW11-'Transport AME'!AW11</f>
        <v>0</v>
      </c>
    </row>
    <row r="12" spans="1:50" x14ac:dyDescent="0.25">
      <c r="B12" t="s">
        <v>66</v>
      </c>
      <c r="C12" s="21">
        <f>'Transport AMS'!C12-'Transport AME'!C12</f>
        <v>0</v>
      </c>
      <c r="D12" s="21">
        <f>'Transport AMS'!D12-'Transport AME'!D12</f>
        <v>0</v>
      </c>
      <c r="E12" s="21">
        <f>'Transport AMS'!E12-'Transport AME'!E12</f>
        <v>0</v>
      </c>
      <c r="F12" s="21">
        <f>'Transport AMS'!F12-'Transport AME'!F12</f>
        <v>0</v>
      </c>
      <c r="G12" s="21">
        <f>'Transport AMS'!G12-'Transport AME'!G12</f>
        <v>0</v>
      </c>
      <c r="H12" s="21">
        <f>'Transport AMS'!H12-'Transport AME'!H12</f>
        <v>0</v>
      </c>
      <c r="I12" s="21">
        <f>'Transport AMS'!I12-'Transport AME'!I12</f>
        <v>0</v>
      </c>
      <c r="J12" s="21">
        <f>'Transport AMS'!J12-'Transport AME'!J12</f>
        <v>0</v>
      </c>
      <c r="K12" s="21">
        <f>'Transport AMS'!K12-'Transport AME'!K12</f>
        <v>0</v>
      </c>
      <c r="L12" s="21">
        <f>'Transport AMS'!L12-'Transport AME'!L12</f>
        <v>0</v>
      </c>
      <c r="M12" s="21">
        <f>'Transport AMS'!M12-'Transport AME'!M12</f>
        <v>0</v>
      </c>
      <c r="N12" s="21">
        <f>'Transport AMS'!N12-'Transport AME'!N12</f>
        <v>0</v>
      </c>
      <c r="O12" s="21">
        <f>'Transport AMS'!O12-'Transport AME'!O12</f>
        <v>0</v>
      </c>
      <c r="P12" s="21">
        <f>'Transport AMS'!P12-'Transport AME'!P12</f>
        <v>0</v>
      </c>
      <c r="Q12" s="21">
        <f>'Transport AMS'!Q12-'Transport AME'!Q12</f>
        <v>0</v>
      </c>
      <c r="R12" s="21">
        <f>'Transport AMS'!R12-'Transport AME'!R12</f>
        <v>0</v>
      </c>
      <c r="S12" s="21">
        <f>'Transport AMS'!S12-'Transport AME'!S12</f>
        <v>0</v>
      </c>
      <c r="T12" s="21">
        <f>'Transport AMS'!T12-'Transport AME'!T12</f>
        <v>0</v>
      </c>
      <c r="U12" s="21">
        <f>'Transport AMS'!U12-'Transport AME'!U12</f>
        <v>0</v>
      </c>
      <c r="V12" s="21">
        <f>'Transport AMS'!V12-'Transport AME'!V12</f>
        <v>2.9748044028110598E-9</v>
      </c>
      <c r="W12" s="21">
        <f>'Transport AMS'!W12-'Transport AME'!W12</f>
        <v>4.5549342075901222E-11</v>
      </c>
      <c r="X12" s="21">
        <f>'Transport AMS'!X12-'Transport AME'!X12</f>
        <v>1.9075727664130682E-9</v>
      </c>
      <c r="Y12" s="21">
        <f>'Transport AMS'!Y12-'Transport AME'!Y12</f>
        <v>-4.7136516911905346E-9</v>
      </c>
      <c r="Z12" s="21">
        <f>'Transport AMS'!Z12-'Transport AME'!Z12</f>
        <v>-1.5812489095878846E-9</v>
      </c>
      <c r="AA12" s="21">
        <f>'Transport AMS'!AA12-'Transport AME'!AA12</f>
        <v>-4.5947601279294759E-9</v>
      </c>
      <c r="AB12" s="21">
        <f>'Transport AMS'!AB12-'Transport AME'!AB12</f>
        <v>-3.3134988086658268E-9</v>
      </c>
      <c r="AC12" s="21">
        <f>'Transport AMS'!AC12-'Transport AME'!AC12</f>
        <v>-2.7328894702804973E-9</v>
      </c>
      <c r="AD12" s="21">
        <f>'Transport AMS'!AD12-'Transport AME'!AD12</f>
        <v>8.2001072598814062E-9</v>
      </c>
      <c r="AE12" s="21">
        <f>'Transport AMS'!AE12-'Transport AME'!AE12</f>
        <v>5.7977942446996167E-9</v>
      </c>
      <c r="AF12" s="21">
        <f>'Transport AMS'!AF12-'Transport AME'!AF12</f>
        <v>-5.7367550709841453E-9</v>
      </c>
      <c r="AG12" s="21">
        <f>'Transport AMS'!AG12-'Transport AME'!AG12</f>
        <v>-3.9773233595497004E-9</v>
      </c>
      <c r="AH12" s="21">
        <f>'Transport AMS'!AH12-'Transport AME'!AH12</f>
        <v>2.0266739397811762E-9</v>
      </c>
      <c r="AI12" s="21">
        <f>'Transport AMS'!AI12-'Transport AME'!AI12</f>
        <v>8.024503728165655E-9</v>
      </c>
      <c r="AJ12" s="21">
        <f>'Transport AMS'!AJ12-'Transport AME'!AJ12</f>
        <v>-7.1567853865417419E-9</v>
      </c>
      <c r="AK12" s="21">
        <f>'Transport AMS'!AK12-'Transport AME'!AK12</f>
        <v>1.3426344480649277E-9</v>
      </c>
      <c r="AL12" s="21">
        <f>'Transport AMS'!AL12-'Transport AME'!AL12</f>
        <v>-4.0335805806535063E-9</v>
      </c>
      <c r="AM12" s="21">
        <f>'Transport AMS'!AM12-'Transport AME'!AM12</f>
        <v>5.8535292168926389E-9</v>
      </c>
      <c r="AN12" s="21">
        <f>'Transport AMS'!AN12-'Transport AME'!AN12</f>
        <v>6.3599259192415047E-9</v>
      </c>
      <c r="AO12" s="21">
        <f>'Transport AMS'!AO12-'Transport AME'!AO12</f>
        <v>1.996099285861419E-9</v>
      </c>
      <c r="AP12" s="21">
        <f>'Transport AMS'!AP12-'Transport AME'!AP12</f>
        <v>-6.6690013511561119E-9</v>
      </c>
      <c r="AQ12" s="21">
        <f>'Transport AMS'!AQ12-'Transport AME'!AQ12</f>
        <v>-6.021103615694301E-10</v>
      </c>
      <c r="AR12" s="21">
        <f>'Transport AMS'!AR12-'Transport AME'!AR12</f>
        <v>3.3022367063040292E-9</v>
      </c>
      <c r="AS12" s="21">
        <f>'Transport AMS'!AS12-'Transport AME'!AS12</f>
        <v>-1.1541064992570682E-8</v>
      </c>
      <c r="AT12" s="21">
        <f>'Transport AMS'!AT12-'Transport AME'!AT12</f>
        <v>-4.4341774696476932E-9</v>
      </c>
      <c r="AU12" s="21">
        <f>'Transport AMS'!AU12-'Transport AME'!AU12</f>
        <v>-1.3981278357277915E-9</v>
      </c>
      <c r="AV12" s="21">
        <f>'Transport AMS'!AV12-'Transport AME'!AV12</f>
        <v>1.2523919679097162E-9</v>
      </c>
      <c r="AW12" s="21">
        <f>'Transport AMS'!AW12-'Transport AME'!AW12</f>
        <v>4.9509161215155473E-9</v>
      </c>
    </row>
    <row r="13" spans="1:50" x14ac:dyDescent="0.25">
      <c r="B13" t="s">
        <v>30</v>
      </c>
      <c r="C13" s="21">
        <f>'Transport AMS'!C13-'Transport AME'!C13</f>
        <v>0</v>
      </c>
      <c r="D13" s="21">
        <f>'Transport AMS'!D13-'Transport AME'!D13</f>
        <v>0</v>
      </c>
      <c r="E13" s="21">
        <f>'Transport AMS'!E13-'Transport AME'!E13</f>
        <v>0</v>
      </c>
      <c r="F13" s="21">
        <f>'Transport AMS'!F13-'Transport AME'!F13</f>
        <v>0</v>
      </c>
      <c r="G13" s="21">
        <f>'Transport AMS'!G13-'Transport AME'!G13</f>
        <v>0</v>
      </c>
      <c r="H13" s="21">
        <f>'Transport AMS'!H13-'Transport AME'!H13</f>
        <v>0</v>
      </c>
      <c r="I13" s="21">
        <f>'Transport AMS'!I13-'Transport AME'!I13</f>
        <v>0</v>
      </c>
      <c r="J13" s="21">
        <f>'Transport AMS'!J13-'Transport AME'!J13</f>
        <v>0</v>
      </c>
      <c r="K13" s="21">
        <f>'Transport AMS'!K13-'Transport AME'!K13</f>
        <v>0</v>
      </c>
      <c r="L13" s="21">
        <f>'Transport AMS'!L13-'Transport AME'!L13</f>
        <v>0</v>
      </c>
      <c r="M13" s="21">
        <f>'Transport AMS'!M13-'Transport AME'!M13</f>
        <v>0</v>
      </c>
      <c r="N13" s="21">
        <f>'Transport AMS'!N13-'Transport AME'!N13</f>
        <v>0</v>
      </c>
      <c r="O13" s="21">
        <f>'Transport AMS'!O13-'Transport AME'!O13</f>
        <v>0</v>
      </c>
      <c r="P13" s="21">
        <f>'Transport AMS'!P13-'Transport AME'!P13</f>
        <v>0</v>
      </c>
      <c r="Q13" s="21">
        <f>'Transport AMS'!Q13-'Transport AME'!Q13</f>
        <v>0</v>
      </c>
      <c r="R13" s="21">
        <f>'Transport AMS'!R13-'Transport AME'!R13</f>
        <v>0</v>
      </c>
      <c r="S13" s="21">
        <f>'Transport AMS'!S13-'Transport AME'!S13</f>
        <v>0</v>
      </c>
      <c r="T13" s="21">
        <f>'Transport AMS'!T13-'Transport AME'!T13</f>
        <v>0</v>
      </c>
      <c r="U13" s="21">
        <f>'Transport AMS'!U13-'Transport AME'!U13</f>
        <v>0</v>
      </c>
      <c r="V13" s="21">
        <f>'Transport AMS'!V13-'Transport AME'!V13</f>
        <v>6.1898026615381241E-7</v>
      </c>
      <c r="W13" s="21">
        <f>'Transport AMS'!W13-'Transport AME'!W13</f>
        <v>-550.1088138571431</v>
      </c>
      <c r="X13" s="21">
        <f>'Transport AMS'!X13-'Transport AME'!X13</f>
        <v>-1100.2176177318015</v>
      </c>
      <c r="Y13" s="21">
        <f>'Transport AMS'!Y13-'Transport AME'!Y13</f>
        <v>-1128.2257837446778</v>
      </c>
      <c r="Z13" s="21">
        <f>'Transport AMS'!Z13-'Transport AME'!Z13</f>
        <v>-1156.2339599332845</v>
      </c>
      <c r="AA13" s="21">
        <f>'Transport AMS'!AA13-'Transport AME'!AA13</f>
        <v>-1184.2421302438925</v>
      </c>
      <c r="AB13" s="21">
        <f>'Transport AMS'!AB13-'Transport AME'!AB13</f>
        <v>-1212.2503104940351</v>
      </c>
      <c r="AC13" s="21">
        <f>'Transport AMS'!AC13-'Transport AME'!AC13</f>
        <v>-1240.2584805629067</v>
      </c>
      <c r="AD13" s="21">
        <f>'Transport AMS'!AD13-'Transport AME'!AD13</f>
        <v>-1185.4260185330695</v>
      </c>
      <c r="AE13" s="21">
        <f>'Transport AMS'!AE13-'Transport AME'!AE13</f>
        <v>-1208.1743773527251</v>
      </c>
      <c r="AF13" s="21">
        <f>'Transport AMS'!AF13-'Transport AME'!AF13</f>
        <v>-1230.9227323154846</v>
      </c>
      <c r="AG13" s="21">
        <f>'Transport AMS'!AG13-'Transport AME'!AG13</f>
        <v>-1253.671089161855</v>
      </c>
      <c r="AH13" s="21">
        <f>'Transport AMS'!AH13-'Transport AME'!AH13</f>
        <v>-1354.0002685431336</v>
      </c>
      <c r="AI13" s="21">
        <f>'Transport AMS'!AI13-'Transport AME'!AI13</f>
        <v>-1407.4003092534367</v>
      </c>
      <c r="AJ13" s="21">
        <f>'Transport AMS'!AJ13-'Transport AME'!AJ13</f>
        <v>-1460.8003406889075</v>
      </c>
      <c r="AK13" s="21">
        <f>'Transport AMS'!AK13-'Transport AME'!AK13</f>
        <v>-1514.2003806276516</v>
      </c>
      <c r="AL13" s="21">
        <f>'Transport AMS'!AL13-'Transport AME'!AL13</f>
        <v>-1567.6004166161638</v>
      </c>
      <c r="AM13" s="21">
        <f>'Transport AMS'!AM13-'Transport AME'!AM13</f>
        <v>-1621.0004606404691</v>
      </c>
      <c r="AN13" s="21">
        <f>'Transport AMS'!AN13-'Transport AME'!AN13</f>
        <v>-1691.695964007351</v>
      </c>
      <c r="AO13" s="21">
        <f>'Transport AMS'!AO13-'Transport AME'!AO13</f>
        <v>-1762.3914561425227</v>
      </c>
      <c r="AP13" s="21">
        <f>'Transport AMS'!AP13-'Transport AME'!AP13</f>
        <v>-1833.0869513805137</v>
      </c>
      <c r="AQ13" s="21">
        <f>'Transport AMS'!AQ13-'Transport AME'!AQ13</f>
        <v>-1903.7824555835523</v>
      </c>
      <c r="AR13" s="21">
        <f>'Transport AMS'!AR13-'Transport AME'!AR13</f>
        <v>-1974.4779573390733</v>
      </c>
      <c r="AS13" s="21">
        <f>'Transport AMS'!AS13-'Transport AME'!AS13</f>
        <v>-2060.8871292203894</v>
      </c>
      <c r="AT13" s="21">
        <f>'Transport AMS'!AT13-'Transport AME'!AT13</f>
        <v>-2147.2963093067046</v>
      </c>
      <c r="AU13" s="21">
        <f>'Transport AMS'!AU13-'Transport AME'!AU13</f>
        <v>-2233.7054874217101</v>
      </c>
      <c r="AV13" s="21">
        <f>'Transport AMS'!AV13-'Transport AME'!AV13</f>
        <v>-2320.1146688764675</v>
      </c>
      <c r="AW13" s="21">
        <f>'Transport AMS'!AW13-'Transport AME'!AW13</f>
        <v>-2406.5238427970926</v>
      </c>
    </row>
    <row r="14" spans="1:50" x14ac:dyDescent="0.25">
      <c r="B14" t="s">
        <v>61</v>
      </c>
      <c r="C14" s="21">
        <f>'Transport AMS'!C14-'Transport AME'!C14</f>
        <v>0</v>
      </c>
      <c r="D14" s="21">
        <f>'Transport AMS'!D14-'Transport AME'!D14</f>
        <v>0</v>
      </c>
      <c r="E14" s="21">
        <f>'Transport AMS'!E14-'Transport AME'!E14</f>
        <v>0</v>
      </c>
      <c r="F14" s="21">
        <f>'Transport AMS'!F14-'Transport AME'!F14</f>
        <v>0</v>
      </c>
      <c r="G14" s="21">
        <f>'Transport AMS'!G14-'Transport AME'!G14</f>
        <v>0</v>
      </c>
      <c r="H14" s="21">
        <f>'Transport AMS'!H14-'Transport AME'!H14</f>
        <v>0</v>
      </c>
      <c r="I14" s="21">
        <f>'Transport AMS'!I14-'Transport AME'!I14</f>
        <v>0</v>
      </c>
      <c r="J14" s="21">
        <f>'Transport AMS'!J14-'Transport AME'!J14</f>
        <v>0</v>
      </c>
      <c r="K14" s="21">
        <f>'Transport AMS'!K14-'Transport AME'!K14</f>
        <v>0</v>
      </c>
      <c r="L14" s="21">
        <f>'Transport AMS'!L14-'Transport AME'!L14</f>
        <v>0</v>
      </c>
      <c r="M14" s="21">
        <f>'Transport AMS'!M14-'Transport AME'!M14</f>
        <v>0</v>
      </c>
      <c r="N14" s="21">
        <f>'Transport AMS'!N14-'Transport AME'!N14</f>
        <v>0</v>
      </c>
      <c r="O14" s="21">
        <f>'Transport AMS'!O14-'Transport AME'!O14</f>
        <v>0</v>
      </c>
      <c r="P14" s="21">
        <f>'Transport AMS'!P14-'Transport AME'!P14</f>
        <v>0</v>
      </c>
      <c r="Q14" s="21">
        <f>'Transport AMS'!Q14-'Transport AME'!Q14</f>
        <v>0</v>
      </c>
      <c r="R14" s="21">
        <f>'Transport AMS'!R14-'Transport AME'!R14</f>
        <v>0</v>
      </c>
      <c r="S14" s="21">
        <f>'Transport AMS'!S14-'Transport AME'!S14</f>
        <v>0</v>
      </c>
      <c r="T14" s="21">
        <f>'Transport AMS'!T14-'Transport AME'!T14</f>
        <v>0</v>
      </c>
      <c r="U14" s="21">
        <f>'Transport AMS'!U14-'Transport AME'!U14</f>
        <v>0</v>
      </c>
      <c r="V14" s="21">
        <f>'Transport AMS'!V14-'Transport AME'!V14</f>
        <v>-4.7891623296550279E-2</v>
      </c>
      <c r="W14" s="21">
        <f>'Transport AMS'!W14-'Transport AME'!W14</f>
        <v>6.2559077919569859</v>
      </c>
      <c r="X14" s="21">
        <f>'Transport AMS'!X14-'Transport AME'!X14</f>
        <v>27.024060327258724</v>
      </c>
      <c r="Y14" s="21">
        <f>'Transport AMS'!Y14-'Transport AME'!Y14</f>
        <v>45.691317622907263</v>
      </c>
      <c r="Z14" s="21">
        <f>'Transport AMS'!Z14-'Transport AME'!Z14</f>
        <v>53.745842806848486</v>
      </c>
      <c r="AA14" s="21">
        <f>'Transport AMS'!AA14-'Transport AME'!AA14</f>
        <v>80.279679206124911</v>
      </c>
      <c r="AB14" s="21">
        <f>'Transport AMS'!AB14-'Transport AME'!AB14</f>
        <v>124.83714477495369</v>
      </c>
      <c r="AC14" s="21">
        <f>'Transport AMS'!AC14-'Transport AME'!AC14</f>
        <v>193.60205279948559</v>
      </c>
      <c r="AD14" s="21">
        <f>'Transport AMS'!AD14-'Transport AME'!AD14</f>
        <v>287.37584203573874</v>
      </c>
      <c r="AE14" s="21">
        <f>'Transport AMS'!AE14-'Transport AME'!AE14</f>
        <v>396.55048989989496</v>
      </c>
      <c r="AF14" s="21">
        <f>'Transport AMS'!AF14-'Transport AME'!AF14</f>
        <v>509.47565395398851</v>
      </c>
      <c r="AG14" s="21">
        <f>'Transport AMS'!AG14-'Transport AME'!AG14</f>
        <v>622.034810312432</v>
      </c>
      <c r="AH14" s="21">
        <f>'Transport AMS'!AH14-'Transport AME'!AH14</f>
        <v>706.25696335886778</v>
      </c>
      <c r="AI14" s="21">
        <f>'Transport AMS'!AI14-'Transport AME'!AI14</f>
        <v>776.19939506345554</v>
      </c>
      <c r="AJ14" s="21">
        <f>'Transport AMS'!AJ14-'Transport AME'!AJ14</f>
        <v>844.05443003905839</v>
      </c>
      <c r="AK14" s="21">
        <f>'Transport AMS'!AK14-'Transport AME'!AK14</f>
        <v>890.27763124955027</v>
      </c>
      <c r="AL14" s="21">
        <f>'Transport AMS'!AL14-'Transport AME'!AL14</f>
        <v>919.45203016856931</v>
      </c>
      <c r="AM14" s="21">
        <f>'Transport AMS'!AM14-'Transport AME'!AM14</f>
        <v>940.55886595319453</v>
      </c>
      <c r="AN14" s="21">
        <f>'Transport AMS'!AN14-'Transport AME'!AN14</f>
        <v>931.61299674300835</v>
      </c>
      <c r="AO14" s="21">
        <f>'Transport AMS'!AO14-'Transport AME'!AO14</f>
        <v>906.38630796728194</v>
      </c>
      <c r="AP14" s="21">
        <f>'Transport AMS'!AP14-'Transport AME'!AP14</f>
        <v>865.04707942882033</v>
      </c>
      <c r="AQ14" s="21">
        <f>'Transport AMS'!AQ14-'Transport AME'!AQ14</f>
        <v>809.00410559642523</v>
      </c>
      <c r="AR14" s="21">
        <f>'Transport AMS'!AR14-'Transport AME'!AR14</f>
        <v>731.27818473785737</v>
      </c>
      <c r="AS14" s="21">
        <f>'Transport AMS'!AS14-'Transport AME'!AS14</f>
        <v>655.87250846251391</v>
      </c>
      <c r="AT14" s="21">
        <f>'Transport AMS'!AT14-'Transport AME'!AT14</f>
        <v>565.57096777225888</v>
      </c>
      <c r="AU14" s="21">
        <f>'Transport AMS'!AU14-'Transport AME'!AU14</f>
        <v>468.85002536743013</v>
      </c>
      <c r="AV14" s="21">
        <f>'Transport AMS'!AV14-'Transport AME'!AV14</f>
        <v>366.59311289323978</v>
      </c>
      <c r="AW14" s="21">
        <f>'Transport AMS'!AW14-'Transport AME'!AW14</f>
        <v>254.1181010989676</v>
      </c>
    </row>
    <row r="15" spans="1:50" x14ac:dyDescent="0.25">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50" x14ac:dyDescent="0.25">
      <c r="A16" t="s">
        <v>0</v>
      </c>
      <c r="B16" t="s">
        <v>56</v>
      </c>
      <c r="C16" s="21">
        <f>'Transport AMS'!C16-'Transport AME'!C16</f>
        <v>0</v>
      </c>
      <c r="D16" s="21">
        <f>'Transport AMS'!D16-'Transport AME'!D16</f>
        <v>0</v>
      </c>
      <c r="E16" s="21">
        <f>'Transport AMS'!E16-'Transport AME'!E16</f>
        <v>0</v>
      </c>
      <c r="F16" s="21">
        <f>'Transport AMS'!F16-'Transport AME'!F16</f>
        <v>0</v>
      </c>
      <c r="G16" s="21">
        <f>'Transport AMS'!G16-'Transport AME'!G16</f>
        <v>0</v>
      </c>
      <c r="H16" s="21">
        <f>'Transport AMS'!H16-'Transport AME'!H16</f>
        <v>0</v>
      </c>
      <c r="I16" s="21">
        <f>'Transport AMS'!I16-'Transport AME'!I16</f>
        <v>0</v>
      </c>
      <c r="J16" s="21">
        <f>'Transport AMS'!J16-'Transport AME'!J16</f>
        <v>0</v>
      </c>
      <c r="K16" s="21">
        <f>'Transport AMS'!K16-'Transport AME'!K16</f>
        <v>0</v>
      </c>
      <c r="L16" s="21">
        <f>'Transport AMS'!L16-'Transport AME'!L16</f>
        <v>0</v>
      </c>
      <c r="M16" s="21">
        <f>'Transport AMS'!M16-'Transport AME'!M16</f>
        <v>0</v>
      </c>
      <c r="N16" s="21">
        <f>'Transport AMS'!N16-'Transport AME'!N16</f>
        <v>0</v>
      </c>
      <c r="O16" s="21">
        <f>'Transport AMS'!O16-'Transport AME'!O16</f>
        <v>0</v>
      </c>
      <c r="P16" s="21">
        <f>'Transport AMS'!P16-'Transport AME'!P16</f>
        <v>0</v>
      </c>
      <c r="Q16" s="21">
        <f>'Transport AMS'!Q16-'Transport AME'!Q16</f>
        <v>0</v>
      </c>
      <c r="R16" s="21">
        <f>'Transport AMS'!R16-'Transport AME'!R16</f>
        <v>0</v>
      </c>
      <c r="S16" s="21">
        <f>'Transport AMS'!S16-'Transport AME'!S16</f>
        <v>0</v>
      </c>
      <c r="T16" s="21">
        <f>'Transport AMS'!T16-'Transport AME'!T16</f>
        <v>0</v>
      </c>
      <c r="U16" s="21">
        <f>'Transport AMS'!U16-'Transport AME'!U16</f>
        <v>0</v>
      </c>
      <c r="V16" s="21">
        <f>'Transport AMS'!V16-'Transport AME'!V16</f>
        <v>1.9418259999999918</v>
      </c>
      <c r="W16" s="21">
        <f>'Transport AMS'!W16-'Transport AME'!W16</f>
        <v>399.16828499999997</v>
      </c>
      <c r="X16" s="21">
        <f>'Transport AMS'!X16-'Transport AME'!X16</f>
        <v>546.22184200000015</v>
      </c>
      <c r="Y16" s="21">
        <f>'Transport AMS'!Y16-'Transport AME'!Y16</f>
        <v>43.148971000000074</v>
      </c>
      <c r="Z16" s="21">
        <f>'Transport AMS'!Z16-'Transport AME'!Z16</f>
        <v>-234.20630299999993</v>
      </c>
      <c r="AA16" s="21">
        <f>'Transport AMS'!AA16-'Transport AME'!AA16</f>
        <v>-470.31400200000007</v>
      </c>
      <c r="AB16" s="21">
        <f>'Transport AMS'!AB16-'Transport AME'!AB16</f>
        <v>-680.5884597999999</v>
      </c>
      <c r="AC16" s="21">
        <f>'Transport AMS'!AC16-'Transport AME'!AC16</f>
        <v>-855.89857440000003</v>
      </c>
      <c r="AD16" s="21">
        <f>'Transport AMS'!AD16-'Transport AME'!AD16</f>
        <v>-991.63922960000014</v>
      </c>
      <c r="AE16" s="21">
        <f>'Transport AMS'!AE16-'Transport AME'!AE16</f>
        <v>-1016.0580403</v>
      </c>
      <c r="AF16" s="21">
        <f>'Transport AMS'!AF16-'Transport AME'!AF16</f>
        <v>-1034.9155333000001</v>
      </c>
      <c r="AG16" s="21">
        <f>'Transport AMS'!AG16-'Transport AME'!AG16</f>
        <v>-1033.1806464599999</v>
      </c>
      <c r="AH16" s="21">
        <f>'Transport AMS'!AH16-'Transport AME'!AH16</f>
        <v>-966.77658552999992</v>
      </c>
      <c r="AI16" s="21">
        <f>'Transport AMS'!AI16-'Transport AME'!AI16</f>
        <v>-968.31250875000001</v>
      </c>
      <c r="AJ16" s="21">
        <f>'Transport AMS'!AJ16-'Transport AME'!AJ16</f>
        <v>-951.13745716899996</v>
      </c>
      <c r="AK16" s="21">
        <f>'Transport AMS'!AK16-'Transport AME'!AK16</f>
        <v>-925.959099283</v>
      </c>
      <c r="AL16" s="21">
        <f>'Transport AMS'!AL16-'Transport AME'!AL16</f>
        <v>-898.68819260700002</v>
      </c>
      <c r="AM16" s="21">
        <f>'Transport AMS'!AM16-'Transport AME'!AM16</f>
        <v>-870.73676673900002</v>
      </c>
      <c r="AN16" s="21">
        <f>'Transport AMS'!AN16-'Transport AME'!AN16</f>
        <v>-837.74982094699999</v>
      </c>
      <c r="AO16" s="21">
        <f>'Transport AMS'!AO16-'Transport AME'!AO16</f>
        <v>-810.64587971359992</v>
      </c>
      <c r="AP16" s="21">
        <f>'Transport AMS'!AP16-'Transport AME'!AP16</f>
        <v>-787.84601704270005</v>
      </c>
      <c r="AQ16" s="21">
        <f>'Transport AMS'!AQ16-'Transport AME'!AQ16</f>
        <v>-767.2366525839999</v>
      </c>
      <c r="AR16" s="21">
        <f>'Transport AMS'!AR16-'Transport AME'!AR16</f>
        <v>-748.34623965359992</v>
      </c>
      <c r="AS16" s="21">
        <f>'Transport AMS'!AS16-'Transport AME'!AS16</f>
        <v>-727.28598761319995</v>
      </c>
      <c r="AT16" s="21">
        <f>'Transport AMS'!AT16-'Transport AME'!AT16</f>
        <v>-709.55396772538006</v>
      </c>
      <c r="AU16" s="21">
        <f>'Transport AMS'!AU16-'Transport AME'!AU16</f>
        <v>-693.63658875424005</v>
      </c>
      <c r="AV16" s="21">
        <f>'Transport AMS'!AV16-'Transport AME'!AV16</f>
        <v>-679.06913221325999</v>
      </c>
      <c r="AW16" s="21">
        <f>'Transport AMS'!AW16-'Transport AME'!AW16</f>
        <v>-665.98215351332999</v>
      </c>
    </row>
    <row r="17" spans="2:49" x14ac:dyDescent="0.25">
      <c r="B17" t="s">
        <v>60</v>
      </c>
      <c r="C17" s="16">
        <f>'Transport AMS'!C17-'Transport AME'!C17</f>
        <v>0</v>
      </c>
      <c r="D17" s="16">
        <f>'Transport AMS'!D17-'Transport AME'!D17</f>
        <v>0</v>
      </c>
      <c r="E17" s="16">
        <f>'Transport AMS'!E17-'Transport AME'!E17</f>
        <v>0</v>
      </c>
      <c r="F17" s="16">
        <f>'Transport AMS'!F17-'Transport AME'!F17</f>
        <v>0</v>
      </c>
      <c r="G17" s="16">
        <f>'Transport AMS'!G17-'Transport AME'!G17</f>
        <v>0</v>
      </c>
      <c r="H17" s="16">
        <f>'Transport AMS'!H17-'Transport AME'!H17</f>
        <v>0</v>
      </c>
      <c r="I17" s="16">
        <f>'Transport AMS'!I17-'Transport AME'!I17</f>
        <v>0</v>
      </c>
      <c r="J17" s="16">
        <f>'Transport AMS'!J17-'Transport AME'!J17</f>
        <v>0</v>
      </c>
      <c r="K17" s="16">
        <f>'Transport AMS'!K17-'Transport AME'!K17</f>
        <v>0</v>
      </c>
      <c r="L17" s="16">
        <f>'Transport AMS'!L17-'Transport AME'!L17</f>
        <v>0</v>
      </c>
      <c r="M17" s="16">
        <f>'Transport AMS'!M17-'Transport AME'!M17</f>
        <v>0</v>
      </c>
      <c r="N17" s="16">
        <f>'Transport AMS'!N17-'Transport AME'!N17</f>
        <v>0</v>
      </c>
      <c r="O17" s="16">
        <f>'Transport AMS'!O17-'Transport AME'!O17</f>
        <v>0</v>
      </c>
      <c r="P17" s="16">
        <f>'Transport AMS'!P17-'Transport AME'!P17</f>
        <v>0</v>
      </c>
      <c r="Q17" s="16">
        <f>'Transport AMS'!Q17-'Transport AME'!Q17</f>
        <v>0</v>
      </c>
      <c r="R17" s="16">
        <f>'Transport AMS'!R17-'Transport AME'!R17</f>
        <v>0</v>
      </c>
      <c r="S17" s="16">
        <f>'Transport AMS'!S17-'Transport AME'!S17</f>
        <v>0</v>
      </c>
      <c r="T17" s="16">
        <f>'Transport AMS'!T17-'Transport AME'!T17</f>
        <v>0</v>
      </c>
      <c r="U17" s="16">
        <f>'Transport AMS'!U17-'Transport AME'!U17</f>
        <v>0</v>
      </c>
      <c r="V17" s="16">
        <f>'Transport AMS'!V17-'Transport AME'!V17</f>
        <v>1.6350854825653016E-7</v>
      </c>
      <c r="W17" s="16">
        <f>'Transport AMS'!W17-'Transport AME'!W17</f>
        <v>-1.1712865229052127E-5</v>
      </c>
      <c r="X17" s="16">
        <f>'Transport AMS'!X17-'Transport AME'!X17</f>
        <v>-1.3548194502388533E-5</v>
      </c>
      <c r="Y17" s="16">
        <f>'Transport AMS'!Y17-'Transport AME'!Y17</f>
        <v>-1.3529799345080029E-2</v>
      </c>
      <c r="Z17" s="16">
        <f>'Transport AMS'!Z17-'Transport AME'!Z17</f>
        <v>-5.4389562209135711E-2</v>
      </c>
      <c r="AA17" s="16">
        <f>'Transport AMS'!AA17-'Transport AME'!AA17</f>
        <v>-0.12952013873056856</v>
      </c>
      <c r="AB17" s="16">
        <f>'Transport AMS'!AB17-'Transport AME'!AB17</f>
        <v>-0.21973594995683027</v>
      </c>
      <c r="AC17" s="16">
        <f>'Transport AMS'!AC17-'Transport AME'!AC17</f>
        <v>-0.31365770754450778</v>
      </c>
      <c r="AD17" s="16">
        <f>'Transport AMS'!AD17-'Transport AME'!AD17</f>
        <v>-0.39641457768207733</v>
      </c>
      <c r="AE17" s="16">
        <f>'Transport AMS'!AE17-'Transport AME'!AE17</f>
        <v>-0.45628825899725389</v>
      </c>
      <c r="AF17" s="16">
        <f>'Transport AMS'!AF17-'Transport AME'!AF17</f>
        <v>-0.49005411847118263</v>
      </c>
      <c r="AG17" s="16">
        <f>'Transport AMS'!AG17-'Transport AME'!AG17</f>
        <v>-0.50223696575223054</v>
      </c>
      <c r="AH17" s="16">
        <f>'Transport AMS'!AH17-'Transport AME'!AH17</f>
        <v>-0.50022519173603908</v>
      </c>
      <c r="AI17" s="16">
        <f>'Transport AMS'!AI17-'Transport AME'!AI17</f>
        <v>-0.49037586391636301</v>
      </c>
      <c r="AJ17" s="16">
        <f>'Transport AMS'!AJ17-'Transport AME'!AJ17</f>
        <v>-0.47686304189397116</v>
      </c>
      <c r="AK17" s="16">
        <f>'Transport AMS'!AK17-'Transport AME'!AK17</f>
        <v>-0.46205032624215447</v>
      </c>
      <c r="AL17" s="16">
        <f>'Transport AMS'!AL17-'Transport AME'!AL17</f>
        <v>-0.4471552461827813</v>
      </c>
      <c r="AM17" s="16">
        <f>'Transport AMS'!AM17-'Transport AME'!AM17</f>
        <v>-0.43275625208303925</v>
      </c>
      <c r="AN17" s="16">
        <f>'Transport AMS'!AN17-'Transport AME'!AN17</f>
        <v>-0.4190962835947048</v>
      </c>
      <c r="AO17" s="16">
        <f>'Transport AMS'!AO17-'Transport AME'!AO17</f>
        <v>-0.40625284757211882</v>
      </c>
      <c r="AP17" s="16">
        <f>'Transport AMS'!AP17-'Transport AME'!AP17</f>
        <v>-0.39422341857432336</v>
      </c>
      <c r="AQ17" s="16">
        <f>'Transport AMS'!AQ17-'Transport AME'!AQ17</f>
        <v>-0.3829692842745725</v>
      </c>
      <c r="AR17" s="16">
        <f>'Transport AMS'!AR17-'Transport AME'!AR17</f>
        <v>-0.37243751715599416</v>
      </c>
      <c r="AS17" s="16">
        <f>'Transport AMS'!AS17-'Transport AME'!AS17</f>
        <v>-0.36257128987809473</v>
      </c>
      <c r="AT17" s="16">
        <f>'Transport AMS'!AT17-'Transport AME'!AT17</f>
        <v>-0.35331556661345831</v>
      </c>
      <c r="AU17" s="16">
        <f>'Transport AMS'!AU17-'Transport AME'!AU17</f>
        <v>-0.34461880114165844</v>
      </c>
      <c r="AV17" s="16">
        <f>'Transport AMS'!AV17-'Transport AME'!AV17</f>
        <v>-0.33643375908674683</v>
      </c>
      <c r="AW17" s="16">
        <f>'Transport AMS'!AW17-'Transport AME'!AW17</f>
        <v>-0.32871752980517532</v>
      </c>
    </row>
    <row r="18" spans="2:49" x14ac:dyDescent="0.25">
      <c r="B18" t="s">
        <v>57</v>
      </c>
      <c r="C18" s="23">
        <f>'Transport AMS'!C18-'Transport AME'!C18</f>
        <v>0</v>
      </c>
      <c r="D18" s="23">
        <f>'Transport AMS'!D18-'Transport AME'!D18</f>
        <v>0</v>
      </c>
      <c r="E18" s="23">
        <f>'Transport AMS'!E18-'Transport AME'!E18</f>
        <v>0</v>
      </c>
      <c r="F18" s="23">
        <f>'Transport AMS'!F18-'Transport AME'!F18</f>
        <v>0</v>
      </c>
      <c r="G18" s="23">
        <f>'Transport AMS'!G18-'Transport AME'!G18</f>
        <v>0</v>
      </c>
      <c r="H18" s="23">
        <f>'Transport AMS'!H18-'Transport AME'!H18</f>
        <v>0</v>
      </c>
      <c r="I18" s="23">
        <f>'Transport AMS'!I18-'Transport AME'!I18</f>
        <v>0</v>
      </c>
      <c r="J18" s="23">
        <f>'Transport AMS'!J18-'Transport AME'!J18</f>
        <v>0</v>
      </c>
      <c r="K18" s="23">
        <f>'Transport AMS'!K18-'Transport AME'!K18</f>
        <v>0</v>
      </c>
      <c r="L18" s="23">
        <f>'Transport AMS'!L18-'Transport AME'!L18</f>
        <v>0</v>
      </c>
      <c r="M18" s="23">
        <f>'Transport AMS'!M18-'Transport AME'!M18</f>
        <v>0</v>
      </c>
      <c r="N18" s="23">
        <f>'Transport AMS'!N18-'Transport AME'!N18</f>
        <v>0</v>
      </c>
      <c r="O18" s="23">
        <f>'Transport AMS'!O18-'Transport AME'!O18</f>
        <v>0</v>
      </c>
      <c r="P18" s="23">
        <f>'Transport AMS'!P18-'Transport AME'!P18</f>
        <v>0</v>
      </c>
      <c r="Q18" s="23">
        <f>'Transport AMS'!Q18-'Transport AME'!Q18</f>
        <v>0</v>
      </c>
      <c r="R18" s="23">
        <f>'Transport AMS'!R18-'Transport AME'!R18</f>
        <v>0</v>
      </c>
      <c r="S18" s="23">
        <f>'Transport AMS'!S18-'Transport AME'!S18</f>
        <v>0</v>
      </c>
      <c r="T18" s="23">
        <f>'Transport AMS'!T18-'Transport AME'!T18</f>
        <v>0</v>
      </c>
      <c r="U18" s="23">
        <f>'Transport AMS'!U18-'Transport AME'!U18</f>
        <v>0</v>
      </c>
      <c r="V18" s="23">
        <f>'Transport AMS'!V18-'Transport AME'!V18</f>
        <v>1.9418299999961164</v>
      </c>
      <c r="W18" s="23">
        <f>'Transport AMS'!W18-'Transport AME'!W18</f>
        <v>400.99585999999545</v>
      </c>
      <c r="X18" s="23">
        <f>'Transport AMS'!X18-'Transport AME'!X18</f>
        <v>923.62965999999869</v>
      </c>
      <c r="Y18" s="23">
        <f>'Transport AMS'!Y18-'Transport AME'!Y18</f>
        <v>904.33886000000348</v>
      </c>
      <c r="Z18" s="23">
        <f>'Transport AMS'!Z18-'Transport AME'!Z18</f>
        <v>600.88980000000447</v>
      </c>
      <c r="AA18" s="23">
        <f>'Transport AMS'!AA18-'Transport AME'!AA18</f>
        <v>71.598070000000007</v>
      </c>
      <c r="AB18" s="23">
        <f>'Transport AMS'!AB18-'Transport AME'!AB18</f>
        <v>-643.91127000000051</v>
      </c>
      <c r="AC18" s="23">
        <f>'Transport AMS'!AC18-'Transport AME'!AC18</f>
        <v>-1499.0743999999977</v>
      </c>
      <c r="AD18" s="23">
        <f>'Transport AMS'!AD18-'Transport AME'!AD18</f>
        <v>-2445.3638200000023</v>
      </c>
      <c r="AE18" s="23">
        <f>'Transport AMS'!AE18-'Transport AME'!AE18</f>
        <v>-3365.3099299999994</v>
      </c>
      <c r="AF18" s="23">
        <f>'Transport AMS'!AF18-'Transport AME'!AF18</f>
        <v>-4254.1311700000006</v>
      </c>
      <c r="AG18" s="23">
        <f>'Transport AMS'!AG18-'Transport AME'!AG18</f>
        <v>-5092.3540600000015</v>
      </c>
      <c r="AH18" s="23">
        <f>'Transport AMS'!AH18-'Transport AME'!AH18</f>
        <v>-5817.652180000001</v>
      </c>
      <c r="AI18" s="23">
        <f>'Transport AMS'!AI18-'Transport AME'!AI18</f>
        <v>-6504.0516099999986</v>
      </c>
      <c r="AJ18" s="23">
        <f>'Transport AMS'!AJ18-'Transport AME'!AJ18</f>
        <v>-7134.6417599999986</v>
      </c>
      <c r="AK18" s="23">
        <f>'Transport AMS'!AK18-'Transport AME'!AK18</f>
        <v>-7704.2698700000001</v>
      </c>
      <c r="AL18" s="23">
        <f>'Transport AMS'!AL18-'Transport AME'!AL18</f>
        <v>-8214.0447100000019</v>
      </c>
      <c r="AM18" s="23">
        <f>'Transport AMS'!AM18-'Transport AME'!AM18</f>
        <v>-8666.4634800000022</v>
      </c>
      <c r="AN18" s="23">
        <f>'Transport AMS'!AN18-'Transport AME'!AN18</f>
        <v>-9046.4588899999981</v>
      </c>
      <c r="AO18" s="23">
        <f>'Transport AMS'!AO18-'Transport AME'!AO18</f>
        <v>-9364.7781999999988</v>
      </c>
      <c r="AP18" s="23">
        <f>'Transport AMS'!AP18-'Transport AME'!AP18</f>
        <v>-9629.946460000001</v>
      </c>
      <c r="AQ18" s="23">
        <f>'Transport AMS'!AQ18-'Transport AME'!AQ18</f>
        <v>-9847.8564800000004</v>
      </c>
      <c r="AR18" s="23">
        <f>'Transport AMS'!AR18-'Transport AME'!AR18</f>
        <v>-10076.806429999999</v>
      </c>
      <c r="AS18" s="23">
        <f>'Transport AMS'!AS18-'Transport AME'!AS18</f>
        <v>-10257.52644</v>
      </c>
      <c r="AT18" s="23">
        <f>'Transport AMS'!AT18-'Transport AME'!AT18</f>
        <v>-10396.968920000001</v>
      </c>
      <c r="AU18" s="23">
        <f>'Transport AMS'!AU18-'Transport AME'!AU18</f>
        <v>-10500.121928999999</v>
      </c>
      <c r="AV18" s="23">
        <f>'Transport AMS'!AV18-'Transport AME'!AV18</f>
        <v>-10571.176175000001</v>
      </c>
      <c r="AW18" s="23">
        <f>'Transport AMS'!AW18-'Transport AME'!AW18</f>
        <v>-10614.168735000008</v>
      </c>
    </row>
    <row r="19" spans="2:49" x14ac:dyDescent="0.25">
      <c r="B19" t="s">
        <v>55</v>
      </c>
      <c r="C19" s="16">
        <f>'Transport AMS'!C19-'Transport AME'!C19</f>
        <v>0</v>
      </c>
      <c r="D19" s="16">
        <f>'Transport AMS'!D19-'Transport AME'!D19</f>
        <v>0</v>
      </c>
      <c r="E19" s="16">
        <f>'Transport AMS'!E19-'Transport AME'!E19</f>
        <v>0</v>
      </c>
      <c r="F19" s="16">
        <f>'Transport AMS'!F19-'Transport AME'!F19</f>
        <v>0</v>
      </c>
      <c r="G19" s="16">
        <f>'Transport AMS'!G19-'Transport AME'!G19</f>
        <v>0</v>
      </c>
      <c r="H19" s="16">
        <f>'Transport AMS'!H19-'Transport AME'!H19</f>
        <v>0</v>
      </c>
      <c r="I19" s="16">
        <f>'Transport AMS'!I19-'Transport AME'!I19</f>
        <v>0</v>
      </c>
      <c r="J19" s="16">
        <f>'Transport AMS'!J19-'Transport AME'!J19</f>
        <v>0</v>
      </c>
      <c r="K19" s="16">
        <f>'Transport AMS'!K19-'Transport AME'!K19</f>
        <v>0</v>
      </c>
      <c r="L19" s="16">
        <f>'Transport AMS'!L19-'Transport AME'!L19</f>
        <v>0</v>
      </c>
      <c r="M19" s="16">
        <f>'Transport AMS'!M19-'Transport AME'!M19</f>
        <v>0</v>
      </c>
      <c r="N19" s="16">
        <f>'Transport AMS'!N19-'Transport AME'!N19</f>
        <v>0</v>
      </c>
      <c r="O19" s="16">
        <f>'Transport AMS'!O19-'Transport AME'!O19</f>
        <v>0</v>
      </c>
      <c r="P19" s="16">
        <f>'Transport AMS'!P19-'Transport AME'!P19</f>
        <v>0</v>
      </c>
      <c r="Q19" s="16">
        <f>'Transport AMS'!Q19-'Transport AME'!Q19</f>
        <v>0</v>
      </c>
      <c r="R19" s="16">
        <f>'Transport AMS'!R19-'Transport AME'!R19</f>
        <v>0</v>
      </c>
      <c r="S19" s="16">
        <f>'Transport AMS'!S19-'Transport AME'!S19</f>
        <v>0</v>
      </c>
      <c r="T19" s="16">
        <f>'Transport AMS'!T19-'Transport AME'!T19</f>
        <v>0</v>
      </c>
      <c r="U19" s="16">
        <f>'Transport AMS'!U19-'Transport AME'!U19</f>
        <v>0</v>
      </c>
      <c r="V19" s="16">
        <f>'Transport AMS'!V19-'Transport AME'!V19</f>
        <v>-6.6220653676118957E-6</v>
      </c>
      <c r="W19" s="16">
        <f>'Transport AMS'!W19-'Transport AME'!W19</f>
        <v>-1.6715784594183436E-3</v>
      </c>
      <c r="X19" s="16">
        <f>'Transport AMS'!X19-'Transport AME'!X19</f>
        <v>-4.2034166817640495E-3</v>
      </c>
      <c r="Y19" s="16">
        <f>'Transport AMS'!Y19-'Transport AME'!Y19</f>
        <v>-4.8623315223665919E-3</v>
      </c>
      <c r="Z19" s="16">
        <f>'Transport AMS'!Z19-'Transport AME'!Z19</f>
        <v>-6.12525700018407E-3</v>
      </c>
      <c r="AA19" s="16">
        <f>'Transport AMS'!AA19-'Transport AME'!AA19</f>
        <v>-9.8667236404317293E-3</v>
      </c>
      <c r="AB19" s="16">
        <f>'Transport AMS'!AB19-'Transport AME'!AB19</f>
        <v>-1.662202929358525E-2</v>
      </c>
      <c r="AC19" s="16">
        <f>'Transport AMS'!AC19-'Transport AME'!AC19</f>
        <v>-2.6566922527778369E-2</v>
      </c>
      <c r="AD19" s="16">
        <f>'Transport AMS'!AD19-'Transport AME'!AD19</f>
        <v>-3.9241212620906851E-2</v>
      </c>
      <c r="AE19" s="16">
        <f>'Transport AMS'!AE19-'Transport AME'!AE19</f>
        <v>-5.4686485627133408E-2</v>
      </c>
      <c r="AF19" s="16">
        <f>'Transport AMS'!AF19-'Transport AME'!AF19</f>
        <v>-7.1310621885842251E-2</v>
      </c>
      <c r="AG19" s="16">
        <f>'Transport AMS'!AG19-'Transport AME'!AG19</f>
        <v>-8.8044928597204253E-2</v>
      </c>
      <c r="AH19" s="16">
        <f>'Transport AMS'!AH19-'Transport AME'!AH19</f>
        <v>-0.10495453744541394</v>
      </c>
      <c r="AI19" s="16">
        <f>'Transport AMS'!AI19-'Transport AME'!AI19</f>
        <v>-0.12123210429048381</v>
      </c>
      <c r="AJ19" s="16">
        <f>'Transport AMS'!AJ19-'Transport AME'!AJ19</f>
        <v>-0.13661356041340067</v>
      </c>
      <c r="AK19" s="16">
        <f>'Transport AMS'!AK19-'Transport AME'!AK19</f>
        <v>-0.15080550736364695</v>
      </c>
      <c r="AL19" s="16">
        <f>'Transport AMS'!AL19-'Transport AME'!AL19</f>
        <v>-0.16382781501477428</v>
      </c>
      <c r="AM19" s="16">
        <f>'Transport AMS'!AM19-'Transport AME'!AM19</f>
        <v>-0.17560532678695451</v>
      </c>
      <c r="AN19" s="16">
        <f>'Transport AMS'!AN19-'Transport AME'!AN19</f>
        <v>-0.18631075889691417</v>
      </c>
      <c r="AO19" s="16">
        <f>'Transport AMS'!AO19-'Transport AME'!AO19</f>
        <v>-0.19589129272141687</v>
      </c>
      <c r="AP19" s="16">
        <f>'Transport AMS'!AP19-'Transport AME'!AP19</f>
        <v>-0.20436673777157699</v>
      </c>
      <c r="AQ19" s="16">
        <f>'Transport AMS'!AQ19-'Transport AME'!AQ19</f>
        <v>-0.21179054066752773</v>
      </c>
      <c r="AR19" s="16">
        <f>'Transport AMS'!AR19-'Transport AME'!AR19</f>
        <v>-0.21902359757563067</v>
      </c>
      <c r="AS19" s="16">
        <f>'Transport AMS'!AS19-'Transport AME'!AS19</f>
        <v>-0.22567040075351497</v>
      </c>
      <c r="AT19" s="16">
        <f>'Transport AMS'!AT19-'Transport AME'!AT19</f>
        <v>-0.23159901796119542</v>
      </c>
      <c r="AU19" s="16">
        <f>'Transport AMS'!AU19-'Transport AME'!AU19</f>
        <v>-0.23681008126112585</v>
      </c>
      <c r="AV19" s="16">
        <f>'Transport AMS'!AV19-'Transport AME'!AV19</f>
        <v>-0.24129805254849657</v>
      </c>
      <c r="AW19" s="16">
        <f>'Transport AMS'!AW19-'Transport AME'!AW19</f>
        <v>-0.24489634348153755</v>
      </c>
    </row>
    <row r="20" spans="2:49" x14ac:dyDescent="0.25">
      <c r="B20" t="s">
        <v>58</v>
      </c>
      <c r="C20" s="21">
        <f>'Transport AMS'!C20-'Transport AME'!C20</f>
        <v>0</v>
      </c>
      <c r="D20" s="21">
        <f>'Transport AMS'!D20-'Transport AME'!D20</f>
        <v>0</v>
      </c>
      <c r="E20" s="21">
        <f>'Transport AMS'!E20-'Transport AME'!E20</f>
        <v>0</v>
      </c>
      <c r="F20" s="21">
        <f>'Transport AMS'!F20-'Transport AME'!F20</f>
        <v>0</v>
      </c>
      <c r="G20" s="21">
        <f>'Transport AMS'!G20-'Transport AME'!G20</f>
        <v>0</v>
      </c>
      <c r="H20" s="21">
        <f>'Transport AMS'!H20-'Transport AME'!H20</f>
        <v>0</v>
      </c>
      <c r="I20" s="21">
        <f>'Transport AMS'!I20-'Transport AME'!I20</f>
        <v>0</v>
      </c>
      <c r="J20" s="21">
        <f>'Transport AMS'!J20-'Transport AME'!J20</f>
        <v>0</v>
      </c>
      <c r="K20" s="21">
        <f>'Transport AMS'!K20-'Transport AME'!K20</f>
        <v>0</v>
      </c>
      <c r="L20" s="21">
        <f>'Transport AMS'!L20-'Transport AME'!L20</f>
        <v>0</v>
      </c>
      <c r="M20" s="21">
        <f>'Transport AMS'!M20-'Transport AME'!M20</f>
        <v>0</v>
      </c>
      <c r="N20" s="21">
        <f>'Transport AMS'!N20-'Transport AME'!N20</f>
        <v>0</v>
      </c>
      <c r="O20" s="21">
        <f>'Transport AMS'!O20-'Transport AME'!O20</f>
        <v>0</v>
      </c>
      <c r="P20" s="21">
        <f>'Transport AMS'!P20-'Transport AME'!P20</f>
        <v>0</v>
      </c>
      <c r="Q20" s="21">
        <f>'Transport AMS'!Q20-'Transport AME'!Q20</f>
        <v>0</v>
      </c>
      <c r="R20" s="21">
        <f>'Transport AMS'!R20-'Transport AME'!R20</f>
        <v>0</v>
      </c>
      <c r="S20" s="21">
        <f>'Transport AMS'!S20-'Transport AME'!S20</f>
        <v>0</v>
      </c>
      <c r="T20" s="21">
        <f>'Transport AMS'!T20-'Transport AME'!T20</f>
        <v>0</v>
      </c>
      <c r="U20" s="21">
        <f>'Transport AMS'!U20-'Transport AME'!U20</f>
        <v>0</v>
      </c>
      <c r="V20" s="21">
        <f>'Transport AMS'!V20-'Transport AME'!V20</f>
        <v>5.1028692029468914E-3</v>
      </c>
      <c r="W20" s="21">
        <f>'Transport AMS'!W20-'Transport AME'!W20</f>
        <v>-4.5874490708687432E-2</v>
      </c>
      <c r="X20" s="21">
        <f>'Transport AMS'!X20-'Transport AME'!X20</f>
        <v>-6.6575598818598536E-2</v>
      </c>
      <c r="Y20" s="21">
        <f>'Transport AMS'!Y20-'Transport AME'!Y20</f>
        <v>-5.0676830930438399E-2</v>
      </c>
      <c r="Z20" s="21">
        <f>'Transport AMS'!Z20-'Transport AME'!Z20</f>
        <v>-6.419251063449849E-2</v>
      </c>
      <c r="AA20" s="21">
        <f>'Transport AMS'!AA20-'Transport AME'!AA20</f>
        <v>-0.10131695821877784</v>
      </c>
      <c r="AB20" s="21">
        <f>'Transport AMS'!AB20-'Transport AME'!AB20</f>
        <v>-0.17413111761748468</v>
      </c>
      <c r="AC20" s="21">
        <f>'Transport AMS'!AC20-'Transport AME'!AC20</f>
        <v>-0.25314702241754361</v>
      </c>
      <c r="AD20" s="21">
        <f>'Transport AMS'!AD20-'Transport AME'!AD20</f>
        <v>-0.30517878028959089</v>
      </c>
      <c r="AE20" s="21">
        <f>'Transport AMS'!AE20-'Transport AME'!AE20</f>
        <v>-0.34568639926840561</v>
      </c>
      <c r="AF20" s="21">
        <f>'Transport AMS'!AF20-'Transport AME'!AF20</f>
        <v>-0.37444674740067185</v>
      </c>
      <c r="AG20" s="21">
        <f>'Transport AMS'!AG20-'Transport AME'!AG20</f>
        <v>-0.39717999941248294</v>
      </c>
      <c r="AH20" s="21">
        <f>'Transport AMS'!AH20-'Transport AME'!AH20</f>
        <v>-0.41884741209551279</v>
      </c>
      <c r="AI20" s="21">
        <f>'Transport AMS'!AI20-'Transport AME'!AI20</f>
        <v>-0.42661846048645558</v>
      </c>
      <c r="AJ20" s="21">
        <f>'Transport AMS'!AJ20-'Transport AME'!AJ20</f>
        <v>-0.43318883785097029</v>
      </c>
      <c r="AK20" s="21">
        <f>'Transport AMS'!AK20-'Transport AME'!AK20</f>
        <v>-0.43993250280975715</v>
      </c>
      <c r="AL20" s="21">
        <f>'Transport AMS'!AL20-'Transport AME'!AL20</f>
        <v>-0.45544116263426559</v>
      </c>
      <c r="AM20" s="21">
        <f>'Transport AMS'!AM20-'Transport AME'!AM20</f>
        <v>-0.46887842236853672</v>
      </c>
      <c r="AN20" s="21">
        <f>'Transport AMS'!AN20-'Transport AME'!AN20</f>
        <v>-0.46279540258397489</v>
      </c>
      <c r="AO20" s="21">
        <f>'Transport AMS'!AO20-'Transport AME'!AO20</f>
        <v>-0.45163531943591195</v>
      </c>
      <c r="AP20" s="21">
        <f>'Transport AMS'!AP20-'Transport AME'!AP20</f>
        <v>-0.44264363069360257</v>
      </c>
      <c r="AQ20" s="21">
        <f>'Transport AMS'!AQ20-'Transport AME'!AQ20</f>
        <v>-0.43457487333991551</v>
      </c>
      <c r="AR20" s="21">
        <f>'Transport AMS'!AR20-'Transport AME'!AR20</f>
        <v>-0.57080878863144946</v>
      </c>
      <c r="AS20" s="21">
        <f>'Transport AMS'!AS20-'Transport AME'!AS20</f>
        <v>-0.56507090473719757</v>
      </c>
      <c r="AT20" s="21">
        <f>'Transport AMS'!AT20-'Transport AME'!AT20</f>
        <v>-0.55854582952838072</v>
      </c>
      <c r="AU20" s="21">
        <f>'Transport AMS'!AU20-'Transport AME'!AU20</f>
        <v>-0.55053706990396378</v>
      </c>
      <c r="AV20" s="21">
        <f>'Transport AMS'!AV20-'Transport AME'!AV20</f>
        <v>-0.54147137724094918</v>
      </c>
      <c r="AW20" s="21">
        <f>'Transport AMS'!AW20-'Transport AME'!AW20</f>
        <v>-0.5312758905366195</v>
      </c>
    </row>
    <row r="21" spans="2:49" x14ac:dyDescent="0.25">
      <c r="B21" t="s">
        <v>59</v>
      </c>
      <c r="C21" s="21">
        <f>'Transport AMS'!C21-'Transport AME'!C21</f>
        <v>0</v>
      </c>
      <c r="D21" s="21">
        <f>'Transport AMS'!D21-'Transport AME'!D21</f>
        <v>0</v>
      </c>
      <c r="E21" s="21">
        <f>'Transport AMS'!E21-'Transport AME'!E21</f>
        <v>0</v>
      </c>
      <c r="F21" s="21">
        <f>'Transport AMS'!F21-'Transport AME'!F21</f>
        <v>0</v>
      </c>
      <c r="G21" s="21">
        <f>'Transport AMS'!G21-'Transport AME'!G21</f>
        <v>0</v>
      </c>
      <c r="H21" s="21">
        <f>'Transport AMS'!H21-'Transport AME'!H21</f>
        <v>0</v>
      </c>
      <c r="I21" s="21">
        <f>'Transport AMS'!I21-'Transport AME'!I21</f>
        <v>0</v>
      </c>
      <c r="J21" s="21">
        <f>'Transport AMS'!J21-'Transport AME'!J21</f>
        <v>0</v>
      </c>
      <c r="K21" s="21">
        <f>'Transport AMS'!K21-'Transport AME'!K21</f>
        <v>0</v>
      </c>
      <c r="L21" s="21">
        <f>'Transport AMS'!L21-'Transport AME'!L21</f>
        <v>0</v>
      </c>
      <c r="M21" s="21">
        <f>'Transport AMS'!M21-'Transport AME'!M21</f>
        <v>0</v>
      </c>
      <c r="N21" s="21">
        <f>'Transport AMS'!N21-'Transport AME'!N21</f>
        <v>0</v>
      </c>
      <c r="O21" s="21">
        <f>'Transport AMS'!O21-'Transport AME'!O21</f>
        <v>0</v>
      </c>
      <c r="P21" s="21">
        <f>'Transport AMS'!P21-'Transport AME'!P21</f>
        <v>0</v>
      </c>
      <c r="Q21" s="21">
        <f>'Transport AMS'!Q21-'Transport AME'!Q21</f>
        <v>0</v>
      </c>
      <c r="R21" s="21">
        <f>'Transport AMS'!R21-'Transport AME'!R21</f>
        <v>0</v>
      </c>
      <c r="S21" s="21">
        <f>'Transport AMS'!S21-'Transport AME'!S21</f>
        <v>0</v>
      </c>
      <c r="T21" s="21">
        <f>'Transport AMS'!T21-'Transport AME'!T21</f>
        <v>0</v>
      </c>
      <c r="U21" s="21">
        <f>'Transport AMS'!U21-'Transport AME'!U21</f>
        <v>0</v>
      </c>
      <c r="V21" s="21">
        <f>'Transport AMS'!V21-'Transport AME'!V21</f>
        <v>59.286497944573057</v>
      </c>
      <c r="W21" s="21">
        <f>'Transport AMS'!W21-'Transport AME'!W21</f>
        <v>10436.530606213244</v>
      </c>
      <c r="X21" s="21">
        <f>'Transport AMS'!X21-'Transport AME'!X21</f>
        <v>14219.789144246854</v>
      </c>
      <c r="Y21" s="21">
        <f>'Transport AMS'!Y21-'Transport AME'!Y21</f>
        <v>1051.721221853637</v>
      </c>
      <c r="Z21" s="21">
        <f>'Transport AMS'!Z21-'Transport AME'!Z21</f>
        <v>-6208.5013379757729</v>
      </c>
      <c r="AA21" s="21">
        <f>'Transport AMS'!AA21-'Transport AME'!AA21</f>
        <v>-12382.096492842509</v>
      </c>
      <c r="AB21" s="21">
        <f>'Transport AMS'!AB21-'Transport AME'!AB21</f>
        <v>-17869.834362676989</v>
      </c>
      <c r="AC21" s="21">
        <f>'Transport AMS'!AC21-'Transport AME'!AC21</f>
        <v>-22402.858328112638</v>
      </c>
      <c r="AD21" s="21">
        <f>'Transport AMS'!AD21-'Transport AME'!AD21</f>
        <v>-25860.406873417123</v>
      </c>
      <c r="AE21" s="21">
        <f>'Transport AMS'!AE21-'Transport AME'!AE21</f>
        <v>-26422.191712267329</v>
      </c>
      <c r="AF21" s="21">
        <f>'Transport AMS'!AF21-'Transport AME'!AF21</f>
        <v>-26840.146409432458</v>
      </c>
      <c r="AG21" s="21">
        <f>'Transport AMS'!AG21-'Transport AME'!AG21</f>
        <v>-26729.843625171994</v>
      </c>
      <c r="AH21" s="21">
        <f>'Transport AMS'!AH21-'Transport AME'!AH21</f>
        <v>-24964.269593134257</v>
      </c>
      <c r="AI21" s="21">
        <f>'Transport AMS'!AI21-'Transport AME'!AI21</f>
        <v>-24951.205743401642</v>
      </c>
      <c r="AJ21" s="21">
        <f>'Transport AMS'!AJ21-'Transport AME'!AJ21</f>
        <v>-24459.20306055274</v>
      </c>
      <c r="AK21" s="21">
        <f>'Transport AMS'!AK21-'Transport AME'!AK21</f>
        <v>-23768.019930945233</v>
      </c>
      <c r="AL21" s="21">
        <f>'Transport AMS'!AL21-'Transport AME'!AL21</f>
        <v>-23027.347490048283</v>
      </c>
      <c r="AM21" s="21">
        <f>'Transport AMS'!AM21-'Transport AME'!AM21</f>
        <v>-22273.182283953654</v>
      </c>
      <c r="AN21" s="21">
        <f>'Transport AMS'!AN21-'Transport AME'!AN21</f>
        <v>-21376.302543809819</v>
      </c>
      <c r="AO21" s="21">
        <f>'Transport AMS'!AO21-'Transport AME'!AO21</f>
        <v>-20633.646879468623</v>
      </c>
      <c r="AP21" s="21">
        <f>'Transport AMS'!AP21-'Transport AME'!AP21</f>
        <v>-20004.31612828546</v>
      </c>
      <c r="AQ21" s="21">
        <f>'Transport AMS'!AQ21-'Transport AME'!AQ21</f>
        <v>-19433.600608961726</v>
      </c>
      <c r="AR21" s="21">
        <f>'Transport AMS'!AR21-'Transport AME'!AR21</f>
        <v>-18909.381702146304</v>
      </c>
      <c r="AS21" s="21">
        <f>'Transport AMS'!AS21-'Transport AME'!AS21</f>
        <v>-18332.195540724744</v>
      </c>
      <c r="AT21" s="21">
        <f>'Transport AMS'!AT21-'Transport AME'!AT21</f>
        <v>-17841.19742844543</v>
      </c>
      <c r="AU21" s="21">
        <f>'Transport AMS'!AU21-'Transport AME'!AU21</f>
        <v>-17398.293541812938</v>
      </c>
      <c r="AV21" s="21">
        <f>'Transport AMS'!AV21-'Transport AME'!AV21</f>
        <v>-16991.496384302969</v>
      </c>
      <c r="AW21" s="21">
        <f>'Transport AMS'!AW21-'Transport AME'!AW21</f>
        <v>-16622.084085401075</v>
      </c>
    </row>
    <row r="22" spans="2:49" x14ac:dyDescent="0.25">
      <c r="B22" s="24" t="s">
        <v>68</v>
      </c>
      <c r="C22" s="21">
        <f>'Transport AMS'!C22-'Transport AME'!C22</f>
        <v>0</v>
      </c>
      <c r="D22" s="21">
        <f>'Transport AMS'!D22-'Transport AME'!D22</f>
        <v>0</v>
      </c>
      <c r="E22" s="21">
        <f>'Transport AMS'!E22-'Transport AME'!E22</f>
        <v>0</v>
      </c>
      <c r="F22" s="21">
        <f>'Transport AMS'!F22-'Transport AME'!F22</f>
        <v>0</v>
      </c>
      <c r="G22" s="21">
        <f>'Transport AMS'!G22-'Transport AME'!G22</f>
        <v>0</v>
      </c>
      <c r="H22" s="21">
        <f>'Transport AMS'!H22-'Transport AME'!H22</f>
        <v>0</v>
      </c>
      <c r="I22" s="21">
        <f>'Transport AMS'!I22-'Transport AME'!I22</f>
        <v>0</v>
      </c>
      <c r="J22" s="21">
        <f>'Transport AMS'!J22-'Transport AME'!J22</f>
        <v>0</v>
      </c>
      <c r="K22" s="21">
        <f>'Transport AMS'!K22-'Transport AME'!K22</f>
        <v>0</v>
      </c>
      <c r="L22" s="21">
        <f>'Transport AMS'!L22-'Transport AME'!L22</f>
        <v>0</v>
      </c>
      <c r="M22" s="21">
        <f>'Transport AMS'!M22-'Transport AME'!M22</f>
        <v>0</v>
      </c>
      <c r="N22" s="21">
        <f>'Transport AMS'!N22-'Transport AME'!N22</f>
        <v>0</v>
      </c>
      <c r="O22" s="21">
        <f>'Transport AMS'!O22-'Transport AME'!O22</f>
        <v>0</v>
      </c>
      <c r="P22" s="21">
        <f>'Transport AMS'!P22-'Transport AME'!P22</f>
        <v>0</v>
      </c>
      <c r="Q22" s="21">
        <f>'Transport AMS'!Q22-'Transport AME'!Q22</f>
        <v>0</v>
      </c>
      <c r="R22" s="21">
        <f>'Transport AMS'!R22-'Transport AME'!R22</f>
        <v>0</v>
      </c>
      <c r="S22" s="21">
        <f>'Transport AMS'!S22-'Transport AME'!S22</f>
        <v>0</v>
      </c>
      <c r="T22" s="21">
        <f>'Transport AMS'!T22-'Transport AME'!T22</f>
        <v>0</v>
      </c>
      <c r="U22" s="21">
        <f>'Transport AMS'!U22-'Transport AME'!U22</f>
        <v>0</v>
      </c>
      <c r="V22" s="21">
        <f>'Transport AMS'!V22-'Transport AME'!V22</f>
        <v>-3.0411875217623674</v>
      </c>
      <c r="W22" s="21">
        <f>'Transport AMS'!W22-'Transport AME'!W22</f>
        <v>-516.03578010643992</v>
      </c>
      <c r="X22" s="21">
        <f>'Transport AMS'!X22-'Transport AME'!X22</f>
        <v>-686.44372355212022</v>
      </c>
      <c r="Y22" s="21">
        <f>'Transport AMS'!Y22-'Transport AME'!Y22</f>
        <v>-43.31862203930541</v>
      </c>
      <c r="Z22" s="21">
        <f>'Transport AMS'!Z22-'Transport AME'!Z22</f>
        <v>298.00817871054051</v>
      </c>
      <c r="AA22" s="21">
        <f>'Transport AMS'!AA22-'Transport AME'!AA22</f>
        <v>580.29168231429639</v>
      </c>
      <c r="AB22" s="21">
        <f>'Transport AMS'!AB22-'Transport AME'!AB22</f>
        <v>823.00876443223626</v>
      </c>
      <c r="AC22" s="21">
        <f>'Transport AMS'!AC22-'Transport AME'!AC22</f>
        <v>1014.1678993980545</v>
      </c>
      <c r="AD22" s="21">
        <f>'Transport AMS'!AD22-'Transport AME'!AD22</f>
        <v>1149.3067584582539</v>
      </c>
      <c r="AE22" s="21">
        <f>'Transport AMS'!AE22-'Transport AME'!AE22</f>
        <v>1154.1186170807055</v>
      </c>
      <c r="AF22" s="21">
        <f>'Transport AMS'!AF22-'Transport AME'!AF22</f>
        <v>1153.5941410879714</v>
      </c>
      <c r="AG22" s="21">
        <f>'Transport AMS'!AG22-'Transport AME'!AG22</f>
        <v>1130.6417969559452</v>
      </c>
      <c r="AH22" s="21">
        <f>'Transport AMS'!AH22-'Transport AME'!AH22</f>
        <v>1040.0676060235289</v>
      </c>
      <c r="AI22" s="21">
        <f>'Transport AMS'!AI22-'Transport AME'!AI22</f>
        <v>1024.5821534125917</v>
      </c>
      <c r="AJ22" s="21">
        <f>'Transport AMS'!AJ22-'Transport AME'!AJ22</f>
        <v>989.59073150343158</v>
      </c>
      <c r="AK22" s="21">
        <f>'Transport AMS'!AK22-'Transport AME'!AK22</f>
        <v>948.31574856716986</v>
      </c>
      <c r="AL22" s="21">
        <f>'Transport AMS'!AL22-'Transport AME'!AL22</f>
        <v>906.24996265012612</v>
      </c>
      <c r="AM22" s="21">
        <f>'Transport AMS'!AM22-'Transport AME'!AM22</f>
        <v>864.86843703936063</v>
      </c>
      <c r="AN22" s="21">
        <f>'Transport AMS'!AN22-'Transport AME'!AN22</f>
        <v>815.54598284612052</v>
      </c>
      <c r="AO22" s="21">
        <f>'Transport AMS'!AO22-'Transport AME'!AO22</f>
        <v>773.66583925329451</v>
      </c>
      <c r="AP22" s="21">
        <f>'Transport AMS'!AP22-'Transport AME'!AP22</f>
        <v>737.46145983892461</v>
      </c>
      <c r="AQ22" s="21">
        <f>'Transport AMS'!AQ22-'Transport AME'!AQ22</f>
        <v>704.61940378407576</v>
      </c>
      <c r="AR22" s="21">
        <f>'Transport AMS'!AR22-'Transport AME'!AR22</f>
        <v>674.54362756100727</v>
      </c>
      <c r="AS22" s="21">
        <f>'Transport AMS'!AS22-'Transport AME'!AS22</f>
        <v>643.54045294380217</v>
      </c>
      <c r="AT22" s="21">
        <f>'Transport AMS'!AT22-'Transport AME'!AT22</f>
        <v>616.53955361981082</v>
      </c>
      <c r="AU22" s="21">
        <f>'Transport AMS'!AU22-'Transport AME'!AU22</f>
        <v>592.07447776581057</v>
      </c>
      <c r="AV22" s="21">
        <f>'Transport AMS'!AV22-'Transport AME'!AV22</f>
        <v>569.65216749818376</v>
      </c>
      <c r="AW22" s="21">
        <f>'Transport AMS'!AW22-'Transport AME'!AW22</f>
        <v>549.1973141477888</v>
      </c>
    </row>
    <row r="23" spans="2:49" x14ac:dyDescent="0.25">
      <c r="B23" t="s">
        <v>63</v>
      </c>
      <c r="C23" s="21">
        <f>'Transport AMS'!C23-'Transport AME'!C23</f>
        <v>0</v>
      </c>
      <c r="D23" s="21">
        <f>'Transport AMS'!D23-'Transport AME'!D23</f>
        <v>0</v>
      </c>
      <c r="E23" s="21">
        <f>'Transport AMS'!E23-'Transport AME'!E23</f>
        <v>0</v>
      </c>
      <c r="F23" s="21">
        <f>'Transport AMS'!F23-'Transport AME'!F23</f>
        <v>0</v>
      </c>
      <c r="G23" s="21">
        <f>'Transport AMS'!G23-'Transport AME'!G23</f>
        <v>0</v>
      </c>
      <c r="H23" s="21">
        <f>'Transport AMS'!H23-'Transport AME'!H23</f>
        <v>0</v>
      </c>
      <c r="I23" s="21">
        <f>'Transport AMS'!I23-'Transport AME'!I23</f>
        <v>0</v>
      </c>
      <c r="J23" s="21">
        <f>'Transport AMS'!J23-'Transport AME'!J23</f>
        <v>0</v>
      </c>
      <c r="K23" s="21">
        <f>'Transport AMS'!K23-'Transport AME'!K23</f>
        <v>0</v>
      </c>
      <c r="L23" s="21">
        <f>'Transport AMS'!L23-'Transport AME'!L23</f>
        <v>0</v>
      </c>
      <c r="M23" s="21">
        <f>'Transport AMS'!M23-'Transport AME'!M23</f>
        <v>0</v>
      </c>
      <c r="N23" s="21">
        <f>'Transport AMS'!N23-'Transport AME'!N23</f>
        <v>0</v>
      </c>
      <c r="O23" s="21">
        <f>'Transport AMS'!O23-'Transport AME'!O23</f>
        <v>0</v>
      </c>
      <c r="P23" s="21">
        <f>'Transport AMS'!P23-'Transport AME'!P23</f>
        <v>0</v>
      </c>
      <c r="Q23" s="21">
        <f>'Transport AMS'!Q23-'Transport AME'!Q23</f>
        <v>0</v>
      </c>
      <c r="R23" s="21">
        <f>'Transport AMS'!R23-'Transport AME'!R23</f>
        <v>0</v>
      </c>
      <c r="S23" s="21">
        <f>'Transport AMS'!S23-'Transport AME'!S23</f>
        <v>0</v>
      </c>
      <c r="T23" s="21">
        <f>'Transport AMS'!T23-'Transport AME'!T23</f>
        <v>0</v>
      </c>
      <c r="U23" s="21">
        <f>'Transport AMS'!U23-'Transport AME'!U23</f>
        <v>0</v>
      </c>
      <c r="V23" s="21">
        <f>'Transport AMS'!V23-'Transport AME'!V23</f>
        <v>-13.425212990634009</v>
      </c>
      <c r="W23" s="21">
        <f>'Transport AMS'!W23-'Transport AME'!W23</f>
        <v>-38.419606032342699</v>
      </c>
      <c r="X23" s="21">
        <f>'Transport AMS'!X23-'Transport AME'!X23</f>
        <v>-65.215265543057285</v>
      </c>
      <c r="Y23" s="21">
        <f>'Transport AMS'!Y23-'Transport AME'!Y23</f>
        <v>-85.164246580393183</v>
      </c>
      <c r="Z23" s="21">
        <f>'Transport AMS'!Z23-'Transport AME'!Z23</f>
        <v>-103.54560926871886</v>
      </c>
      <c r="AA23" s="21">
        <f>'Transport AMS'!AA23-'Transport AME'!AA23</f>
        <v>-121.12648191278868</v>
      </c>
      <c r="AB23" s="21">
        <f>'Transport AMS'!AB23-'Transport AME'!AB23</f>
        <v>-138.46835684988355</v>
      </c>
      <c r="AC23" s="21">
        <f>'Transport AMS'!AC23-'Transport AME'!AC23</f>
        <v>-155.99793079512688</v>
      </c>
      <c r="AD23" s="21">
        <f>'Transport AMS'!AD23-'Transport AME'!AD23</f>
        <v>-198.17027628318101</v>
      </c>
      <c r="AE23" s="21">
        <f>'Transport AMS'!AE23-'Transport AME'!AE23</f>
        <v>-243.56816153916679</v>
      </c>
      <c r="AF23" s="21">
        <f>'Transport AMS'!AF23-'Transport AME'!AF23</f>
        <v>-292.64224907279436</v>
      </c>
      <c r="AG23" s="21">
        <f>'Transport AMS'!AG23-'Transport AME'!AG23</f>
        <v>-345.40127204789383</v>
      </c>
      <c r="AH23" s="21">
        <f>'Transport AMS'!AH23-'Transport AME'!AH23</f>
        <v>-403.43046452975022</v>
      </c>
      <c r="AI23" s="21">
        <f>'Transport AMS'!AI23-'Transport AME'!AI23</f>
        <v>-470.8206793317222</v>
      </c>
      <c r="AJ23" s="21">
        <f>'Transport AMS'!AJ23-'Transport AME'!AJ23</f>
        <v>-544.72839197888356</v>
      </c>
      <c r="AK23" s="21">
        <f>'Transport AMS'!AK23-'Transport AME'!AK23</f>
        <v>-626.56839074346385</v>
      </c>
      <c r="AL23" s="21">
        <f>'Transport AMS'!AL23-'Transport AME'!AL23</f>
        <v>-714.90194749647594</v>
      </c>
      <c r="AM23" s="21">
        <f>'Transport AMS'!AM23-'Transport AME'!AM23</f>
        <v>-814.21660040316272</v>
      </c>
      <c r="AN23" s="21">
        <f>'Transport AMS'!AN23-'Transport AME'!AN23</f>
        <v>-865.87488874516316</v>
      </c>
      <c r="AO23" s="21">
        <f>'Transport AMS'!AO23-'Transport AME'!AO23</f>
        <v>-922.50809341282513</v>
      </c>
      <c r="AP23" s="21">
        <f>'Transport AMS'!AP23-'Transport AME'!AP23</f>
        <v>-984.67731678240307</v>
      </c>
      <c r="AQ23" s="21">
        <f>'Transport AMS'!AQ23-'Transport AME'!AQ23</f>
        <v>-1053.3868151084555</v>
      </c>
      <c r="AR23" s="21">
        <f>'Transport AMS'!AR23-'Transport AME'!AR23</f>
        <v>-1130.5609337899077</v>
      </c>
      <c r="AS23" s="21">
        <f>'Transport AMS'!AS23-'Transport AME'!AS23</f>
        <v>-1144.647045163407</v>
      </c>
      <c r="AT23" s="21">
        <f>'Transport AMS'!AT23-'Transport AME'!AT23</f>
        <v>-1159.3790217561809</v>
      </c>
      <c r="AU23" s="21">
        <f>'Transport AMS'!AU23-'Transport AME'!AU23</f>
        <v>-1174.8293727290186</v>
      </c>
      <c r="AV23" s="21">
        <f>'Transport AMS'!AV23-'Transport AME'!AV23</f>
        <v>-1191.1306839914228</v>
      </c>
      <c r="AW23" s="21">
        <f>'Transport AMS'!AW23-'Transport AME'!AW23</f>
        <v>-1208.4364230063561</v>
      </c>
    </row>
    <row r="24" spans="2:49" x14ac:dyDescent="0.25">
      <c r="B24" t="s">
        <v>64</v>
      </c>
      <c r="C24" s="21">
        <f>'Transport AMS'!C24-'Transport AME'!C24</f>
        <v>0</v>
      </c>
      <c r="D24" s="21">
        <f>'Transport AMS'!D24-'Transport AME'!D24</f>
        <v>0</v>
      </c>
      <c r="E24" s="21">
        <f>'Transport AMS'!E24-'Transport AME'!E24</f>
        <v>0</v>
      </c>
      <c r="F24" s="21">
        <f>'Transport AMS'!F24-'Transport AME'!F24</f>
        <v>0</v>
      </c>
      <c r="G24" s="21">
        <f>'Transport AMS'!G24-'Transport AME'!G24</f>
        <v>0</v>
      </c>
      <c r="H24" s="21">
        <f>'Transport AMS'!H24-'Transport AME'!H24</f>
        <v>0</v>
      </c>
      <c r="I24" s="21">
        <f>'Transport AMS'!I24-'Transport AME'!I24</f>
        <v>0</v>
      </c>
      <c r="J24" s="21">
        <f>'Transport AMS'!J24-'Transport AME'!J24</f>
        <v>0</v>
      </c>
      <c r="K24" s="21">
        <f>'Transport AMS'!K24-'Transport AME'!K24</f>
        <v>0</v>
      </c>
      <c r="L24" s="21">
        <f>'Transport AMS'!L24-'Transport AME'!L24</f>
        <v>0</v>
      </c>
      <c r="M24" s="21">
        <f>'Transport AMS'!M24-'Transport AME'!M24</f>
        <v>0</v>
      </c>
      <c r="N24" s="21">
        <f>'Transport AMS'!N24-'Transport AME'!N24</f>
        <v>0</v>
      </c>
      <c r="O24" s="21">
        <f>'Transport AMS'!O24-'Transport AME'!O24</f>
        <v>0</v>
      </c>
      <c r="P24" s="21">
        <f>'Transport AMS'!P24-'Transport AME'!P24</f>
        <v>0</v>
      </c>
      <c r="Q24" s="21">
        <f>'Transport AMS'!Q24-'Transport AME'!Q24</f>
        <v>0</v>
      </c>
      <c r="R24" s="21">
        <f>'Transport AMS'!R24-'Transport AME'!R24</f>
        <v>0</v>
      </c>
      <c r="S24" s="21">
        <f>'Transport AMS'!S24-'Transport AME'!S24</f>
        <v>0</v>
      </c>
      <c r="T24" s="21">
        <f>'Transport AMS'!T24-'Transport AME'!T24</f>
        <v>0</v>
      </c>
      <c r="U24" s="21">
        <f>'Transport AMS'!U24-'Transport AME'!U24</f>
        <v>0</v>
      </c>
      <c r="V24" s="21">
        <f>'Transport AMS'!V24-'Transport AME'!V24</f>
        <v>-1.0666046995537783</v>
      </c>
      <c r="W24" s="21">
        <f>'Transport AMS'!W24-'Transport AME'!W24</f>
        <v>3.5430742012653695</v>
      </c>
      <c r="X24" s="21">
        <f>'Transport AMS'!X24-'Transport AME'!X24</f>
        <v>7.9976945157213777</v>
      </c>
      <c r="Y24" s="21">
        <f>'Transport AMS'!Y24-'Transport AME'!Y24</f>
        <v>6.5549749031599163</v>
      </c>
      <c r="Z24" s="21">
        <f>'Transport AMS'!Z24-'Transport AME'!Z24</f>
        <v>5.2349080495252167</v>
      </c>
      <c r="AA24" s="21">
        <f>'Transport AMS'!AA24-'Transport AME'!AA24</f>
        <v>3.9748221780789095</v>
      </c>
      <c r="AB24" s="21">
        <f>'Transport AMS'!AB24-'Transport AME'!AB24</f>
        <v>2.7281996273414677</v>
      </c>
      <c r="AC24" s="21">
        <f>'Transport AMS'!AC24-'Transport AME'!AC24</f>
        <v>1.459544704513803</v>
      </c>
      <c r="AD24" s="21">
        <f>'Transport AMS'!AD24-'Transport AME'!AD24</f>
        <v>-2.900962664190871</v>
      </c>
      <c r="AE24" s="21">
        <f>'Transport AMS'!AE24-'Transport AME'!AE24</f>
        <v>-6.6543144470661559</v>
      </c>
      <c r="AF24" s="21">
        <f>'Transport AMS'!AF24-'Transport AME'!AF24</f>
        <v>-10.68276465074608</v>
      </c>
      <c r="AG24" s="21">
        <f>'Transport AMS'!AG24-'Transport AME'!AG24</f>
        <v>-14.984665278904004</v>
      </c>
      <c r="AH24" s="21">
        <f>'Transport AMS'!AH24-'Transport AME'!AH24</f>
        <v>-18.914525358425081</v>
      </c>
      <c r="AI24" s="21">
        <f>'Transport AMS'!AI24-'Transport AME'!AI24</f>
        <v>-24.102026912835498</v>
      </c>
      <c r="AJ24" s="21">
        <f>'Transport AMS'!AJ24-'Transport AME'!AJ24</f>
        <v>-29.82326693906397</v>
      </c>
      <c r="AK24" s="21">
        <f>'Transport AMS'!AK24-'Transport AME'!AK24</f>
        <v>-36.192299609735272</v>
      </c>
      <c r="AL24" s="21">
        <f>'Transport AMS'!AL24-'Transport AME'!AL24</f>
        <v>-43.085183283697972</v>
      </c>
      <c r="AM24" s="21">
        <f>'Transport AMS'!AM24-'Transport AME'!AM24</f>
        <v>-50.87128425063743</v>
      </c>
      <c r="AN24" s="21">
        <f>'Transport AMS'!AN24-'Transport AME'!AN24</f>
        <v>-54.547681220143687</v>
      </c>
      <c r="AO24" s="21">
        <f>'Transport AMS'!AO24-'Transport AME'!AO24</f>
        <v>-58.637354031126257</v>
      </c>
      <c r="AP24" s="21">
        <f>'Transport AMS'!AP24-'Transport AME'!AP24</f>
        <v>-63.184775001094323</v>
      </c>
      <c r="AQ24" s="21">
        <f>'Transport AMS'!AQ24-'Transport AME'!AQ24</f>
        <v>-68.270501845092255</v>
      </c>
      <c r="AR24" s="21">
        <f>'Transport AMS'!AR24-'Transport AME'!AR24</f>
        <v>-74.050308150602703</v>
      </c>
      <c r="AS24" s="21">
        <f>'Transport AMS'!AS24-'Transport AME'!AS24</f>
        <v>-74.550086560762324</v>
      </c>
      <c r="AT24" s="21">
        <f>'Transport AMS'!AT24-'Transport AME'!AT24</f>
        <v>-75.119415908405557</v>
      </c>
      <c r="AU24" s="21">
        <f>'Transport AMS'!AU24-'Transport AME'!AU24</f>
        <v>-75.764010861086575</v>
      </c>
      <c r="AV24" s="21">
        <f>'Transport AMS'!AV24-'Transport AME'!AV24</f>
        <v>-76.494455592888755</v>
      </c>
      <c r="AW24" s="21">
        <f>'Transport AMS'!AW24-'Transport AME'!AW24</f>
        <v>-77.323076698470231</v>
      </c>
    </row>
    <row r="25" spans="2:49" x14ac:dyDescent="0.25">
      <c r="B25" t="s">
        <v>62</v>
      </c>
      <c r="C25" s="21">
        <f>'Transport AMS'!C25-'Transport AME'!C25</f>
        <v>0</v>
      </c>
      <c r="D25" s="21">
        <f>'Transport AMS'!D25-'Transport AME'!D25</f>
        <v>0</v>
      </c>
      <c r="E25" s="21">
        <f>'Transport AMS'!E25-'Transport AME'!E25</f>
        <v>0</v>
      </c>
      <c r="F25" s="21">
        <f>'Transport AMS'!F25-'Transport AME'!F25</f>
        <v>0</v>
      </c>
      <c r="G25" s="21">
        <f>'Transport AMS'!G25-'Transport AME'!G25</f>
        <v>0</v>
      </c>
      <c r="H25" s="21">
        <f>'Transport AMS'!H25-'Transport AME'!H25</f>
        <v>0</v>
      </c>
      <c r="I25" s="21">
        <f>'Transport AMS'!I25-'Transport AME'!I25</f>
        <v>0</v>
      </c>
      <c r="J25" s="21">
        <f>'Transport AMS'!J25-'Transport AME'!J25</f>
        <v>0</v>
      </c>
      <c r="K25" s="21">
        <f>'Transport AMS'!K25-'Transport AME'!K25</f>
        <v>0</v>
      </c>
      <c r="L25" s="21">
        <f>'Transport AMS'!L25-'Transport AME'!L25</f>
        <v>0</v>
      </c>
      <c r="M25" s="21">
        <f>'Transport AMS'!M25-'Transport AME'!M25</f>
        <v>0</v>
      </c>
      <c r="N25" s="21">
        <f>'Transport AMS'!N25-'Transport AME'!N25</f>
        <v>0</v>
      </c>
      <c r="O25" s="21">
        <f>'Transport AMS'!O25-'Transport AME'!O25</f>
        <v>0</v>
      </c>
      <c r="P25" s="21">
        <f>'Transport AMS'!P25-'Transport AME'!P25</f>
        <v>0</v>
      </c>
      <c r="Q25" s="21">
        <f>'Transport AMS'!Q25-'Transport AME'!Q25</f>
        <v>0</v>
      </c>
      <c r="R25" s="21">
        <f>'Transport AMS'!R25-'Transport AME'!R25</f>
        <v>0</v>
      </c>
      <c r="S25" s="21">
        <f>'Transport AMS'!S25-'Transport AME'!S25</f>
        <v>0</v>
      </c>
      <c r="T25" s="21">
        <f>'Transport AMS'!T25-'Transport AME'!T25</f>
        <v>0</v>
      </c>
      <c r="U25" s="21">
        <f>'Transport AMS'!U25-'Transport AME'!U25</f>
        <v>0</v>
      </c>
      <c r="V25" s="21">
        <f>'Transport AMS'!V25-'Transport AME'!V25</f>
        <v>-0.47026588040857575</v>
      </c>
      <c r="W25" s="21">
        <f>'Transport AMS'!W25-'Transport AME'!W25</f>
        <v>-0.59103310560814748</v>
      </c>
      <c r="X25" s="21">
        <f>'Transport AMS'!X25-'Transport AME'!X25</f>
        <v>-0.55509456747827102</v>
      </c>
      <c r="Y25" s="21">
        <f>'Transport AMS'!Y25-'Transport AME'!Y25</f>
        <v>-1.2604920179960999</v>
      </c>
      <c r="Z25" s="21">
        <f>'Transport AMS'!Z25-'Transport AME'!Z25</f>
        <v>-2.3880857582853494</v>
      </c>
      <c r="AA25" s="21">
        <f>'Transport AMS'!AA25-'Transport AME'!AA25</f>
        <v>-3.8372409617899237</v>
      </c>
      <c r="AB25" s="21">
        <f>'Transport AMS'!AB25-'Transport AME'!AB25</f>
        <v>-5.53837082560743</v>
      </c>
      <c r="AC25" s="21">
        <f>'Transport AMS'!AC25-'Transport AME'!AC25</f>
        <v>-7.410356278811264</v>
      </c>
      <c r="AD25" s="21">
        <f>'Transport AMS'!AD25-'Transport AME'!AD25</f>
        <v>-10.065045389876566</v>
      </c>
      <c r="AE25" s="21">
        <f>'Transport AMS'!AE25-'Transport AME'!AE25</f>
        <v>-12.603058842710503</v>
      </c>
      <c r="AF25" s="21">
        <f>'Transport AMS'!AF25-'Transport AME'!AF25</f>
        <v>-15.021838644646557</v>
      </c>
      <c r="AG25" s="21">
        <f>'Transport AMS'!AG25-'Transport AME'!AG25</f>
        <v>-17.284511368476757</v>
      </c>
      <c r="AH25" s="21">
        <f>'Transport AMS'!AH25-'Transport AME'!AH25</f>
        <v>-19.321101066413881</v>
      </c>
      <c r="AI25" s="21">
        <f>'Transport AMS'!AI25-'Transport AME'!AI25</f>
        <v>-21.338682286931103</v>
      </c>
      <c r="AJ25" s="21">
        <f>'Transport AMS'!AJ25-'Transport AME'!AJ25</f>
        <v>-23.230709512316874</v>
      </c>
      <c r="AK25" s="21">
        <f>'Transport AMS'!AK25-'Transport AME'!AK25</f>
        <v>-25.00748419294824</v>
      </c>
      <c r="AL25" s="21">
        <f>'Transport AMS'!AL25-'Transport AME'!AL25</f>
        <v>-26.634529182349794</v>
      </c>
      <c r="AM25" s="21">
        <f>'Transport AMS'!AM25-'Transport AME'!AM25</f>
        <v>-28.185600425402463</v>
      </c>
      <c r="AN25" s="21">
        <f>'Transport AMS'!AN25-'Transport AME'!AN25</f>
        <v>-28.709004101029272</v>
      </c>
      <c r="AO25" s="21">
        <f>'Transport AMS'!AO25-'Transport AME'!AO25</f>
        <v>-29.147136568323212</v>
      </c>
      <c r="AP25" s="21">
        <f>'Transport AMS'!AP25-'Transport AME'!AP25</f>
        <v>-29.515815502356247</v>
      </c>
      <c r="AQ25" s="21">
        <f>'Transport AMS'!AQ25-'Transport AME'!AQ25</f>
        <v>-29.831148490712199</v>
      </c>
      <c r="AR25" s="21">
        <f>'Transport AMS'!AR25-'Transport AME'!AR25</f>
        <v>-30.144469525671745</v>
      </c>
      <c r="AS25" s="21">
        <f>'Transport AMS'!AS25-'Transport AME'!AS25</f>
        <v>-29.608535641641144</v>
      </c>
      <c r="AT25" s="21">
        <f>'Transport AMS'!AT25-'Transport AME'!AT25</f>
        <v>-29.047193265328445</v>
      </c>
      <c r="AU25" s="21">
        <f>'Transport AMS'!AU25-'Transport AME'!AU25</f>
        <v>-28.466904315641337</v>
      </c>
      <c r="AV25" s="21">
        <f>'Transport AMS'!AV25-'Transport AME'!AV25</f>
        <v>-27.873337547209392</v>
      </c>
      <c r="AW25" s="21">
        <f>'Transport AMS'!AW25-'Transport AME'!AW25</f>
        <v>-27.27184849564064</v>
      </c>
    </row>
    <row r="26" spans="2:49" x14ac:dyDescent="0.25">
      <c r="B26" t="s">
        <v>65</v>
      </c>
      <c r="C26" s="21">
        <f>'Transport AMS'!C26-'Transport AME'!C26</f>
        <v>0</v>
      </c>
      <c r="D26" s="21">
        <f>'Transport AMS'!D26-'Transport AME'!D26</f>
        <v>0</v>
      </c>
      <c r="E26" s="21">
        <f>'Transport AMS'!E26-'Transport AME'!E26</f>
        <v>0</v>
      </c>
      <c r="F26" s="21">
        <f>'Transport AMS'!F26-'Transport AME'!F26</f>
        <v>0</v>
      </c>
      <c r="G26" s="21">
        <f>'Transport AMS'!G26-'Transport AME'!G26</f>
        <v>0</v>
      </c>
      <c r="H26" s="21">
        <f>'Transport AMS'!H26-'Transport AME'!H26</f>
        <v>0</v>
      </c>
      <c r="I26" s="21">
        <f>'Transport AMS'!I26-'Transport AME'!I26</f>
        <v>0</v>
      </c>
      <c r="J26" s="21">
        <f>'Transport AMS'!J26-'Transport AME'!J26</f>
        <v>0</v>
      </c>
      <c r="K26" s="21">
        <f>'Transport AMS'!K26-'Transport AME'!K26</f>
        <v>0</v>
      </c>
      <c r="L26" s="21">
        <f>'Transport AMS'!L26-'Transport AME'!L26</f>
        <v>0</v>
      </c>
      <c r="M26" s="21">
        <f>'Transport AMS'!M26-'Transport AME'!M26</f>
        <v>0</v>
      </c>
      <c r="N26" s="21">
        <f>'Transport AMS'!N26-'Transport AME'!N26</f>
        <v>0</v>
      </c>
      <c r="O26" s="21">
        <f>'Transport AMS'!O26-'Transport AME'!O26</f>
        <v>0</v>
      </c>
      <c r="P26" s="21">
        <f>'Transport AMS'!P26-'Transport AME'!P26</f>
        <v>0</v>
      </c>
      <c r="Q26" s="21">
        <f>'Transport AMS'!Q26-'Transport AME'!Q26</f>
        <v>0</v>
      </c>
      <c r="R26" s="21">
        <f>'Transport AMS'!R26-'Transport AME'!R26</f>
        <v>0</v>
      </c>
      <c r="S26" s="21">
        <f>'Transport AMS'!S26-'Transport AME'!S26</f>
        <v>0</v>
      </c>
      <c r="T26" s="21">
        <f>'Transport AMS'!T26-'Transport AME'!T26</f>
        <v>0</v>
      </c>
      <c r="U26" s="21">
        <f>'Transport AMS'!U26-'Transport AME'!U26</f>
        <v>0</v>
      </c>
      <c r="V26" s="21">
        <f>'Transport AMS'!V26-'Transport AME'!V26</f>
        <v>1.0212299999992069E-3</v>
      </c>
      <c r="W26" s="21">
        <f>'Transport AMS'!W26-'Transport AME'!W26</f>
        <v>0.20667136000000141</v>
      </c>
      <c r="X26" s="21">
        <f>'Transport AMS'!X26-'Transport AME'!X26</f>
        <v>0.47422371000000041</v>
      </c>
      <c r="Y26" s="21">
        <f>'Transport AMS'!Y26-'Transport AME'!Y26</f>
        <v>0.46276699999999948</v>
      </c>
      <c r="Z26" s="21">
        <f>'Transport AMS'!Z26-'Transport AME'!Z26</f>
        <v>0.30607687999999911</v>
      </c>
      <c r="AA26" s="21">
        <f>'Transport AMS'!AA26-'Transport AME'!AA26</f>
        <v>3.4776539999999301E-2</v>
      </c>
      <c r="AB26" s="21">
        <f>'Transport AMS'!AB26-'Transport AME'!AB26</f>
        <v>-0.33040379000000186</v>
      </c>
      <c r="AC26" s="21">
        <f>'Transport AMS'!AC26-'Transport AME'!AC26</f>
        <v>-0.7648762999999974</v>
      </c>
      <c r="AD26" s="21">
        <f>'Transport AMS'!AD26-'Transport AME'!AD26</f>
        <v>-1.2431337399999975</v>
      </c>
      <c r="AE26" s="21">
        <f>'Transport AMS'!AE26-'Transport AME'!AE26</f>
        <v>-1.7060671899999988</v>
      </c>
      <c r="AF26" s="21">
        <f>'Transport AMS'!AF26-'Transport AME'!AF26</f>
        <v>-2.1513999800000008</v>
      </c>
      <c r="AG26" s="21">
        <f>'Transport AMS'!AG26-'Transport AME'!AG26</f>
        <v>-2.5695078099999993</v>
      </c>
      <c r="AH26" s="21">
        <f>'Transport AMS'!AH26-'Transport AME'!AH26</f>
        <v>-2.9298485700000008</v>
      </c>
      <c r="AI26" s="21">
        <f>'Transport AMS'!AI26-'Transport AME'!AI26</f>
        <v>-3.2691913100000018</v>
      </c>
      <c r="AJ26" s="21">
        <f>'Transport AMS'!AJ26-'Transport AME'!AJ26</f>
        <v>-3.5792750400000006</v>
      </c>
      <c r="AK26" s="21">
        <f>'Transport AMS'!AK26-'Transport AME'!AK26</f>
        <v>-3.8578256399999997</v>
      </c>
      <c r="AL26" s="21">
        <f>'Transport AMS'!AL26-'Transport AME'!AL26</f>
        <v>-4.1055618599999999</v>
      </c>
      <c r="AM26" s="21">
        <f>'Transport AMS'!AM26-'Transport AME'!AM26</f>
        <v>-4.3238840389999993</v>
      </c>
      <c r="AN26" s="21">
        <f>'Transport AMS'!AN26-'Transport AME'!AN26</f>
        <v>-4.5038499590000001</v>
      </c>
      <c r="AO26" s="21">
        <f>'Transport AMS'!AO26-'Transport AME'!AO26</f>
        <v>-4.6510825950000001</v>
      </c>
      <c r="AP26" s="21">
        <f>'Transport AMS'!AP26-'Transport AME'!AP26</f>
        <v>-4.7700819050000014</v>
      </c>
      <c r="AQ26" s="21">
        <f>'Transport AMS'!AQ26-'Transport AME'!AQ26</f>
        <v>-4.8640253760000007</v>
      </c>
      <c r="AR26" s="21">
        <f>'Transport AMS'!AR26-'Transport AME'!AR26</f>
        <v>-4.9675740439999991</v>
      </c>
      <c r="AS26" s="21">
        <f>'Transport AMS'!AS26-'Transport AME'!AS26</f>
        <v>-5.0453625429999995</v>
      </c>
      <c r="AT26" s="21">
        <f>'Transport AMS'!AT26-'Transport AME'!AT26</f>
        <v>-5.1010422520000001</v>
      </c>
      <c r="AU26" s="21">
        <f>'Transport AMS'!AU26-'Transport AME'!AU26</f>
        <v>-5.1372985180000006</v>
      </c>
      <c r="AV26" s="21">
        <f>'Transport AMS'!AV26-'Transport AME'!AV26</f>
        <v>-5.1564095780000008</v>
      </c>
      <c r="AW26" s="21">
        <f>'Transport AMS'!AW26-'Transport AME'!AW26</f>
        <v>-5.1605374400000006</v>
      </c>
    </row>
    <row r="27" spans="2:49" x14ac:dyDescent="0.25">
      <c r="B27" t="s">
        <v>33</v>
      </c>
      <c r="C27" s="20">
        <f>'Transport AMS'!C27-'Transport AME'!C27</f>
        <v>0</v>
      </c>
      <c r="D27" s="20">
        <f>'Transport AMS'!D27-'Transport AME'!D27</f>
        <v>0</v>
      </c>
      <c r="E27" s="20">
        <f>'Transport AMS'!E27-'Transport AME'!E27</f>
        <v>0</v>
      </c>
      <c r="F27" s="20">
        <f>'Transport AMS'!F27-'Transport AME'!F27</f>
        <v>0</v>
      </c>
      <c r="G27" s="20">
        <f>'Transport AMS'!G27-'Transport AME'!G27</f>
        <v>0</v>
      </c>
      <c r="H27" s="20">
        <f>'Transport AMS'!H27-'Transport AME'!H27</f>
        <v>0</v>
      </c>
      <c r="I27" s="20">
        <f>'Transport AMS'!I27-'Transport AME'!I27</f>
        <v>0</v>
      </c>
      <c r="J27" s="20">
        <f>'Transport AMS'!J27-'Transport AME'!J27</f>
        <v>0</v>
      </c>
      <c r="K27" s="20">
        <f>'Transport AMS'!K27-'Transport AME'!K27</f>
        <v>0</v>
      </c>
      <c r="L27" s="20">
        <f>'Transport AMS'!L27-'Transport AME'!L27</f>
        <v>0</v>
      </c>
      <c r="M27" s="20">
        <f>'Transport AMS'!M27-'Transport AME'!M27</f>
        <v>0</v>
      </c>
      <c r="N27" s="20">
        <f>'Transport AMS'!N27-'Transport AME'!N27</f>
        <v>0</v>
      </c>
      <c r="O27" s="20">
        <f>'Transport AMS'!O27-'Transport AME'!O27</f>
        <v>0</v>
      </c>
      <c r="P27" s="20">
        <f>'Transport AMS'!P27-'Transport AME'!P27</f>
        <v>0</v>
      </c>
      <c r="Q27" s="20">
        <f>'Transport AMS'!Q27-'Transport AME'!Q27</f>
        <v>0</v>
      </c>
      <c r="R27" s="20">
        <f>'Transport AMS'!R27-'Transport AME'!R27</f>
        <v>0</v>
      </c>
      <c r="S27" s="20">
        <f>'Transport AMS'!S27-'Transport AME'!S27</f>
        <v>0</v>
      </c>
      <c r="T27" s="20">
        <f>'Transport AMS'!T27-'Transport AME'!T27</f>
        <v>0</v>
      </c>
      <c r="U27" s="20">
        <f>'Transport AMS'!U27-'Transport AME'!U27</f>
        <v>0</v>
      </c>
      <c r="V27" s="20">
        <f>'Transport AMS'!V27-'Transport AME'!V27</f>
        <v>-4.8762284448500282E-5</v>
      </c>
      <c r="W27" s="20">
        <f>'Transport AMS'!W27-'Transport AME'!W27</f>
        <v>0.22153016579722262</v>
      </c>
      <c r="X27" s="20">
        <f>'Transport AMS'!X27-'Transport AME'!X27</f>
        <v>0.44550717562463138</v>
      </c>
      <c r="Y27" s="20">
        <f>'Transport AMS'!Y27-'Transport AME'!Y27</f>
        <v>0.45565322454763724</v>
      </c>
      <c r="Z27" s="20">
        <f>'Transport AMS'!Z27-'Transport AME'!Z27</f>
        <v>0.47310882837841461</v>
      </c>
      <c r="AA27" s="20">
        <f>'Transport AMS'!AA27-'Transport AME'!AA27</f>
        <v>0.49624954583444314</v>
      </c>
      <c r="AB27" s="20">
        <f>'Transport AMS'!AB27-'Transport AME'!AB27</f>
        <v>0.52423331898568115</v>
      </c>
      <c r="AC27" s="20">
        <f>'Transport AMS'!AC27-'Transport AME'!AC27</f>
        <v>0.55640136702945586</v>
      </c>
      <c r="AD27" s="20">
        <f>'Transport AMS'!AD27-'Transport AME'!AD27</f>
        <v>0.55376643467336084</v>
      </c>
      <c r="AE27" s="20">
        <f>'Transport AMS'!AE27-'Transport AME'!AE27</f>
        <v>0.58117222569502047</v>
      </c>
      <c r="AF27" s="20">
        <f>'Transport AMS'!AF27-'Transport AME'!AF27</f>
        <v>0.60923572471865839</v>
      </c>
      <c r="AG27" s="20">
        <f>'Transport AMS'!AG27-'Transport AME'!AG27</f>
        <v>0.63745187261097414</v>
      </c>
      <c r="AH27" s="20">
        <f>'Transport AMS'!AH27-'Transport AME'!AH27</f>
        <v>0.6910311087480423</v>
      </c>
      <c r="AI27" s="20">
        <f>'Transport AMS'!AI27-'Transport AME'!AI27</f>
        <v>0.7309431605241361</v>
      </c>
      <c r="AJ27" s="20">
        <f>'Transport AMS'!AJ27-'Transport AME'!AJ27</f>
        <v>0.77030409973420078</v>
      </c>
      <c r="AK27" s="20">
        <f>'Transport AMS'!AK27-'Transport AME'!AK27</f>
        <v>0.80885297784129317</v>
      </c>
      <c r="AL27" s="20">
        <f>'Transport AMS'!AL27-'Transport AME'!AL27</f>
        <v>0.8465206763491322</v>
      </c>
      <c r="AM27" s="20">
        <f>'Transport AMS'!AM27-'Transport AME'!AM27</f>
        <v>0.88328421245467137</v>
      </c>
      <c r="AN27" s="20">
        <f>'Transport AMS'!AN27-'Transport AME'!AN27</f>
        <v>0.92502942140541222</v>
      </c>
      <c r="AO27" s="20">
        <f>'Transport AMS'!AO27-'Transport AME'!AO27</f>
        <v>0.96596011689930883</v>
      </c>
      <c r="AP27" s="20">
        <f>'Transport AMS'!AP27-'Transport AME'!AP27</f>
        <v>1.0061996424531721</v>
      </c>
      <c r="AQ27" s="20">
        <f>'Transport AMS'!AQ27-'Transport AME'!AQ27</f>
        <v>1.0458173240870829</v>
      </c>
      <c r="AR27" s="20">
        <f>'Transport AMS'!AR27-'Transport AME'!AR27</f>
        <v>1.084870076879068</v>
      </c>
      <c r="AS27" s="20">
        <f>'Transport AMS'!AS27-'Transport AME'!AS27</f>
        <v>1.1289274455467009</v>
      </c>
      <c r="AT27" s="20">
        <f>'Transport AMS'!AT27-'Transport AME'!AT27</f>
        <v>1.1723926866537098</v>
      </c>
      <c r="AU27" s="20">
        <f>'Transport AMS'!AU27-'Transport AME'!AU27</f>
        <v>1.2153279877855554</v>
      </c>
      <c r="AV27" s="20">
        <f>'Transport AMS'!AV27-'Transport AME'!AV27</f>
        <v>1.2577797738913237</v>
      </c>
      <c r="AW27" s="20">
        <f>'Transport AMS'!AW27-'Transport AME'!AW27</f>
        <v>1.2998005491538596</v>
      </c>
    </row>
    <row r="28" spans="2:49" x14ac:dyDescent="0.25">
      <c r="B28" t="s">
        <v>67</v>
      </c>
      <c r="C28" s="20">
        <f>'Transport AMS'!C28-'Transport AME'!C28</f>
        <v>0</v>
      </c>
      <c r="D28" s="20">
        <f>'Transport AMS'!D28-'Transport AME'!D28</f>
        <v>0</v>
      </c>
      <c r="E28" s="20">
        <f>'Transport AMS'!E28-'Transport AME'!E28</f>
        <v>0</v>
      </c>
      <c r="F28" s="20">
        <f>'Transport AMS'!F28-'Transport AME'!F28</f>
        <v>0</v>
      </c>
      <c r="G28" s="20">
        <f>'Transport AMS'!G28-'Transport AME'!G28</f>
        <v>0</v>
      </c>
      <c r="H28" s="20">
        <f>'Transport AMS'!H28-'Transport AME'!H28</f>
        <v>0</v>
      </c>
      <c r="I28" s="20">
        <f>'Transport AMS'!I28-'Transport AME'!I28</f>
        <v>0</v>
      </c>
      <c r="J28" s="20">
        <f>'Transport AMS'!J28-'Transport AME'!J28</f>
        <v>0</v>
      </c>
      <c r="K28" s="20">
        <f>'Transport AMS'!K28-'Transport AME'!K28</f>
        <v>0</v>
      </c>
      <c r="L28" s="20">
        <f>'Transport AMS'!L28-'Transport AME'!L28</f>
        <v>0</v>
      </c>
      <c r="M28" s="20">
        <f>'Transport AMS'!M28-'Transport AME'!M28</f>
        <v>0</v>
      </c>
      <c r="N28" s="20">
        <f>'Transport AMS'!N28-'Transport AME'!N28</f>
        <v>0</v>
      </c>
      <c r="O28" s="20">
        <f>'Transport AMS'!O28-'Transport AME'!O28</f>
        <v>0</v>
      </c>
      <c r="P28" s="20">
        <f>'Transport AMS'!P28-'Transport AME'!P28</f>
        <v>0</v>
      </c>
      <c r="Q28" s="20">
        <f>'Transport AMS'!Q28-'Transport AME'!Q28</f>
        <v>0</v>
      </c>
      <c r="R28" s="20">
        <f>'Transport AMS'!R28-'Transport AME'!R28</f>
        <v>0</v>
      </c>
      <c r="S28" s="20">
        <f>'Transport AMS'!S28-'Transport AME'!S28</f>
        <v>0</v>
      </c>
      <c r="T28" s="20">
        <f>'Transport AMS'!T28-'Transport AME'!T28</f>
        <v>0</v>
      </c>
      <c r="U28" s="20">
        <f>'Transport AMS'!U28-'Transport AME'!U28</f>
        <v>0</v>
      </c>
      <c r="V28" s="20">
        <f>'Transport AMS'!V28-'Transport AME'!V28</f>
        <v>-5.8527487409931744E-4</v>
      </c>
      <c r="W28" s="20">
        <f>'Transport AMS'!W28-'Transport AME'!W28</f>
        <v>-6.9424837919449534E-3</v>
      </c>
      <c r="X28" s="20">
        <f>'Transport AMS'!X28-'Transport AME'!X28</f>
        <v>-9.952989229319309E-3</v>
      </c>
      <c r="Y28" s="20">
        <f>'Transport AMS'!Y28-'Transport AME'!Y28</f>
        <v>-6.5494141753137392E-3</v>
      </c>
      <c r="Z28" s="20">
        <f>'Transport AMS'!Z28-'Transport AME'!Z28</f>
        <v>-6.9415089694351284E-3</v>
      </c>
      <c r="AA28" s="20">
        <f>'Transport AMS'!AA28-'Transport AME'!AA28</f>
        <v>-8.4498189848958294E-3</v>
      </c>
      <c r="AB28" s="20">
        <f>'Transport AMS'!AB28-'Transport AME'!AB28</f>
        <v>2.5482366137516088E-2</v>
      </c>
      <c r="AC28" s="20">
        <f>'Transport AMS'!AC28-'Transport AME'!AC28</f>
        <v>5.9500174689428365E-2</v>
      </c>
      <c r="AD28" s="20">
        <f>'Transport AMS'!AD28-'Transport AME'!AD28</f>
        <v>6.5665654449558186E-2</v>
      </c>
      <c r="AE28" s="20">
        <f>'Transport AMS'!AE28-'Transport AME'!AE28</f>
        <v>6.9077043924293813E-2</v>
      </c>
      <c r="AF28" s="20">
        <f>'Transport AMS'!AF28-'Transport AME'!AF28</f>
        <v>7.089133235166023E-2</v>
      </c>
      <c r="AG28" s="20">
        <f>'Transport AMS'!AG28-'Transport AME'!AG28</f>
        <v>7.1080190156284973E-2</v>
      </c>
      <c r="AH28" s="20">
        <f>'Transport AMS'!AH28-'Transport AME'!AH28</f>
        <v>6.9365703529539413E-2</v>
      </c>
      <c r="AI28" s="20">
        <f>'Transport AMS'!AI28-'Transport AME'!AI28</f>
        <v>6.1100743325246398E-2</v>
      </c>
      <c r="AJ28" s="20">
        <f>'Transport AMS'!AJ28-'Transport AME'!AJ28</f>
        <v>5.3070872085095422E-2</v>
      </c>
      <c r="AK28" s="20">
        <f>'Transport AMS'!AK28-'Transport AME'!AK28</f>
        <v>4.5641255263358271E-2</v>
      </c>
      <c r="AL28" s="20">
        <f>'Transport AMS'!AL28-'Transport AME'!AL28</f>
        <v>3.8729612473897168E-2</v>
      </c>
      <c r="AM28" s="20">
        <f>'Transport AMS'!AM28-'Transport AME'!AM28</f>
        <v>3.2493171885590311E-2</v>
      </c>
      <c r="AN28" s="20">
        <f>'Transport AMS'!AN28-'Transport AME'!AN28</f>
        <v>3.2149134040280636E-2</v>
      </c>
      <c r="AO28" s="20">
        <f>'Transport AMS'!AO28-'Transport AME'!AO28</f>
        <v>3.1969855591189367E-2</v>
      </c>
      <c r="AP28" s="20">
        <f>'Transport AMS'!AP28-'Transport AME'!AP28</f>
        <v>3.1068231967237736E-2</v>
      </c>
      <c r="AQ28" s="20">
        <f>'Transport AMS'!AQ28-'Transport AME'!AQ28</f>
        <v>2.8333231272699599E-2</v>
      </c>
      <c r="AR28" s="20">
        <f>'Transport AMS'!AR28-'Transport AME'!AR28</f>
        <v>2.3704032274810549E-2</v>
      </c>
      <c r="AS28" s="20">
        <f>'Transport AMS'!AS28-'Transport AME'!AS28</f>
        <v>2.2223524437569253E-2</v>
      </c>
      <c r="AT28" s="20">
        <f>'Transport AMS'!AT28-'Transport AME'!AT28</f>
        <v>2.0665931361731671E-2</v>
      </c>
      <c r="AU28" s="20">
        <f>'Transport AMS'!AU28-'Transport AME'!AU28</f>
        <v>1.8747133551003436E-2</v>
      </c>
      <c r="AV28" s="20">
        <f>'Transport AMS'!AV28-'Transport AME'!AV28</f>
        <v>1.6429451733322775E-2</v>
      </c>
      <c r="AW28" s="20">
        <f>'Transport AMS'!AW28-'Transport AME'!AW28</f>
        <v>1.3681769212873229E-2</v>
      </c>
    </row>
    <row r="29" spans="2:49" x14ac:dyDescent="0.25">
      <c r="B29" t="s">
        <v>30</v>
      </c>
      <c r="C29" s="21">
        <f>'Transport AMS'!C29-'Transport AME'!C29</f>
        <v>0</v>
      </c>
      <c r="D29" s="21">
        <f>'Transport AMS'!D29-'Transport AME'!D29</f>
        <v>0</v>
      </c>
      <c r="E29" s="21">
        <f>'Transport AMS'!E29-'Transport AME'!E29</f>
        <v>0</v>
      </c>
      <c r="F29" s="21">
        <f>'Transport AMS'!F29-'Transport AME'!F29</f>
        <v>0</v>
      </c>
      <c r="G29" s="21">
        <f>'Transport AMS'!G29-'Transport AME'!G29</f>
        <v>0</v>
      </c>
      <c r="H29" s="21">
        <f>'Transport AMS'!H29-'Transport AME'!H29</f>
        <v>0</v>
      </c>
      <c r="I29" s="21">
        <f>'Transport AMS'!I29-'Transport AME'!I29</f>
        <v>0</v>
      </c>
      <c r="J29" s="21">
        <f>'Transport AMS'!J29-'Transport AME'!J29</f>
        <v>0</v>
      </c>
      <c r="K29" s="21">
        <f>'Transport AMS'!K29-'Transport AME'!K29</f>
        <v>0</v>
      </c>
      <c r="L29" s="21">
        <f>'Transport AMS'!L29-'Transport AME'!L29</f>
        <v>0</v>
      </c>
      <c r="M29" s="21">
        <f>'Transport AMS'!M29-'Transport AME'!M29</f>
        <v>0</v>
      </c>
      <c r="N29" s="21">
        <f>'Transport AMS'!N29-'Transport AME'!N29</f>
        <v>0</v>
      </c>
      <c r="O29" s="21">
        <f>'Transport AMS'!O29-'Transport AME'!O29</f>
        <v>0</v>
      </c>
      <c r="P29" s="21">
        <f>'Transport AMS'!P29-'Transport AME'!P29</f>
        <v>0</v>
      </c>
      <c r="Q29" s="21">
        <f>'Transport AMS'!Q29-'Transport AME'!Q29</f>
        <v>0</v>
      </c>
      <c r="R29" s="21">
        <f>'Transport AMS'!R29-'Transport AME'!R29</f>
        <v>0</v>
      </c>
      <c r="S29" s="21">
        <f>'Transport AMS'!S29-'Transport AME'!S29</f>
        <v>0</v>
      </c>
      <c r="T29" s="21">
        <f>'Transport AMS'!T29-'Transport AME'!T29</f>
        <v>0</v>
      </c>
      <c r="U29" s="21">
        <f>'Transport AMS'!U29-'Transport AME'!U29</f>
        <v>0</v>
      </c>
      <c r="V29" s="21">
        <f>'Transport AMS'!V29-'Transport AME'!V29</f>
        <v>-1.6489757399540395E-6</v>
      </c>
      <c r="W29" s="21">
        <f>'Transport AMS'!W29-'Transport AME'!W29</f>
        <v>-550.10880831040049</v>
      </c>
      <c r="X29" s="21">
        <f>'Transport AMS'!X29-'Transport AME'!X29</f>
        <v>-1100.2176152643606</v>
      </c>
      <c r="Y29" s="21">
        <f>'Transport AMS'!Y29-'Transport AME'!Y29</f>
        <v>-1128.2257919692074</v>
      </c>
      <c r="Z29" s="21">
        <f>'Transport AMS'!Z29-'Transport AME'!Z29</f>
        <v>-1156.2339617302441</v>
      </c>
      <c r="AA29" s="21">
        <f>'Transport AMS'!AA29-'Transport AME'!AA29</f>
        <v>-1184.2421334964074</v>
      </c>
      <c r="AB29" s="21">
        <f>'Transport AMS'!AB29-'Transport AME'!AB29</f>
        <v>-1212.2503091941653</v>
      </c>
      <c r="AC29" s="21">
        <f>'Transport AMS'!AC29-'Transport AME'!AC29</f>
        <v>-1240.2584809632535</v>
      </c>
      <c r="AD29" s="21">
        <f>'Transport AMS'!AD29-'Transport AME'!AD29</f>
        <v>-1185.4260183368697</v>
      </c>
      <c r="AE29" s="21">
        <f>'Transport AMS'!AE29-'Transport AME'!AE29</f>
        <v>-1208.1743800245131</v>
      </c>
      <c r="AF29" s="21">
        <f>'Transport AMS'!AF29-'Transport AME'!AF29</f>
        <v>-1230.922727287365</v>
      </c>
      <c r="AG29" s="21">
        <f>'Transport AMS'!AG29-'Transport AME'!AG29</f>
        <v>-1253.671089436737</v>
      </c>
      <c r="AH29" s="21">
        <f>'Transport AMS'!AH29-'Transport AME'!AH29</f>
        <v>-1354.0002716198469</v>
      </c>
      <c r="AI29" s="21">
        <f>'Transport AMS'!AI29-'Transport AME'!AI29</f>
        <v>-1407.40030718241</v>
      </c>
      <c r="AJ29" s="21">
        <f>'Transport AMS'!AJ29-'Transport AME'!AJ29</f>
        <v>-1460.8003470336807</v>
      </c>
      <c r="AK29" s="21">
        <f>'Transport AMS'!AK29-'Transport AME'!AK29</f>
        <v>-1514.2003822163588</v>
      </c>
      <c r="AL29" s="21">
        <f>'Transport AMS'!AL29-'Transport AME'!AL29</f>
        <v>-1567.6004181339322</v>
      </c>
      <c r="AM29" s="21">
        <f>'Transport AMS'!AM29-'Transport AME'!AM29</f>
        <v>-1621.0004576161391</v>
      </c>
      <c r="AN29" s="21">
        <f>'Transport AMS'!AN29-'Transport AME'!AN29</f>
        <v>-1691.6959596814431</v>
      </c>
      <c r="AO29" s="21">
        <f>'Transport AMS'!AO29-'Transport AME'!AO29</f>
        <v>-1762.3914547296154</v>
      </c>
      <c r="AP29" s="21">
        <f>'Transport AMS'!AP29-'Transport AME'!AP29</f>
        <v>-1833.0869549413273</v>
      </c>
      <c r="AQ29" s="21">
        <f>'Transport AMS'!AQ29-'Transport AME'!AQ29</f>
        <v>-1903.7824616752841</v>
      </c>
      <c r="AR29" s="21">
        <f>'Transport AMS'!AR29-'Transport AME'!AR29</f>
        <v>-1974.4779578063644</v>
      </c>
      <c r="AS29" s="21">
        <f>'Transport AMS'!AS29-'Transport AME'!AS29</f>
        <v>-2060.8871348067314</v>
      </c>
      <c r="AT29" s="21">
        <f>'Transport AMS'!AT29-'Transport AME'!AT29</f>
        <v>-2147.2963184752934</v>
      </c>
      <c r="AU29" s="21">
        <f>'Transport AMS'!AU29-'Transport AME'!AU29</f>
        <v>-2233.7054890301133</v>
      </c>
      <c r="AV29" s="21">
        <f>'Transport AMS'!AV29-'Transport AME'!AV29</f>
        <v>-2320.1146686133361</v>
      </c>
      <c r="AW29" s="21">
        <f>'Transport AMS'!AW29-'Transport AME'!AW29</f>
        <v>-2406.5238412514936</v>
      </c>
    </row>
    <row r="30" spans="2:49" x14ac:dyDescent="0.25">
      <c r="B30" t="s">
        <v>61</v>
      </c>
      <c r="C30" s="21">
        <f>'Transport AMS'!C30-'Transport AME'!C30</f>
        <v>0</v>
      </c>
      <c r="D30" s="21">
        <f>'Transport AMS'!D30-'Transport AME'!D30</f>
        <v>0</v>
      </c>
      <c r="E30" s="21">
        <f>'Transport AMS'!E30-'Transport AME'!E30</f>
        <v>0</v>
      </c>
      <c r="F30" s="21">
        <f>'Transport AMS'!F30-'Transport AME'!F30</f>
        <v>0</v>
      </c>
      <c r="G30" s="21">
        <f>'Transport AMS'!G30-'Transport AME'!G30</f>
        <v>0</v>
      </c>
      <c r="H30" s="21">
        <f>'Transport AMS'!H30-'Transport AME'!H30</f>
        <v>0</v>
      </c>
      <c r="I30" s="21">
        <f>'Transport AMS'!I30-'Transport AME'!I30</f>
        <v>0</v>
      </c>
      <c r="J30" s="21">
        <f>'Transport AMS'!J30-'Transport AME'!J30</f>
        <v>0</v>
      </c>
      <c r="K30" s="21">
        <f>'Transport AMS'!K30-'Transport AME'!K30</f>
        <v>0</v>
      </c>
      <c r="L30" s="21">
        <f>'Transport AMS'!L30-'Transport AME'!L30</f>
        <v>0</v>
      </c>
      <c r="M30" s="21">
        <f>'Transport AMS'!M30-'Transport AME'!M30</f>
        <v>0</v>
      </c>
      <c r="N30" s="21">
        <f>'Transport AMS'!N30-'Transport AME'!N30</f>
        <v>0</v>
      </c>
      <c r="O30" s="21">
        <f>'Transport AMS'!O30-'Transport AME'!O30</f>
        <v>0</v>
      </c>
      <c r="P30" s="21">
        <f>'Transport AMS'!P30-'Transport AME'!P30</f>
        <v>0</v>
      </c>
      <c r="Q30" s="21">
        <f>'Transport AMS'!Q30-'Transport AME'!Q30</f>
        <v>0</v>
      </c>
      <c r="R30" s="21">
        <f>'Transport AMS'!R30-'Transport AME'!R30</f>
        <v>0</v>
      </c>
      <c r="S30" s="21">
        <f>'Transport AMS'!S30-'Transport AME'!S30</f>
        <v>0</v>
      </c>
      <c r="T30" s="21">
        <f>'Transport AMS'!T30-'Transport AME'!T30</f>
        <v>0</v>
      </c>
      <c r="U30" s="21">
        <f>'Transport AMS'!U30-'Transport AME'!U30</f>
        <v>0</v>
      </c>
      <c r="V30" s="21">
        <f>'Transport AMS'!V30-'Transport AME'!V30</f>
        <v>-12.017166622652439</v>
      </c>
      <c r="W30" s="21">
        <f>'Transport AMS'!W30-'Transport AME'!W30</f>
        <v>184.08743943658192</v>
      </c>
      <c r="X30" s="21">
        <f>'Transport AMS'!X30-'Transport AME'!X30</f>
        <v>582.4035769818729</v>
      </c>
      <c r="Y30" s="21">
        <f>'Transport AMS'!Y30-'Transport AME'!Y30</f>
        <v>639.01684938368999</v>
      </c>
      <c r="Z30" s="21">
        <f>'Transport AMS'!Z30-'Transport AME'!Z30</f>
        <v>366.31841627088579</v>
      </c>
      <c r="AA30" s="21">
        <f>'Transport AMS'!AA30-'Transport AME'!AA30</f>
        <v>-117.67329511697608</v>
      </c>
      <c r="AB30" s="21">
        <f>'Transport AMS'!AB30-'Transport AME'!AB30</f>
        <v>-41.638004821466893</v>
      </c>
      <c r="AC30" s="21">
        <f>'Transport AMS'!AC30-'Transport AME'!AC30</f>
        <v>-133.42017632245188</v>
      </c>
      <c r="AD30" s="21">
        <f>'Transport AMS'!AD30-'Transport AME'!AD30</f>
        <v>-859.3301481942799</v>
      </c>
      <c r="AE30" s="21">
        <f>'Transport AMS'!AE30-'Transport AME'!AE30</f>
        <v>-1610.7957775410468</v>
      </c>
      <c r="AF30" s="21">
        <f>'Transport AMS'!AF30-'Transport AME'!AF30</f>
        <v>-2354.4748814599334</v>
      </c>
      <c r="AG30" s="21">
        <f>'Transport AMS'!AG30-'Transport AME'!AG30</f>
        <v>-3069.2230617115929</v>
      </c>
      <c r="AH30" s="21">
        <f>'Transport AMS'!AH30-'Transport AME'!AH30</f>
        <v>-3705.8376529632005</v>
      </c>
      <c r="AI30" s="21">
        <f>'Transport AMS'!AI30-'Transport AME'!AI30</f>
        <v>-4378.4141686354051</v>
      </c>
      <c r="AJ30" s="21">
        <f>'Transport AMS'!AJ30-'Transport AME'!AJ30</f>
        <v>-4974.1517357869416</v>
      </c>
      <c r="AK30" s="21">
        <f>'Transport AMS'!AK30-'Transport AME'!AK30</f>
        <v>-5486.7199750317268</v>
      </c>
      <c r="AL30" s="21">
        <f>'Transport AMS'!AL30-'Transport AME'!AL30</f>
        <v>-5921.2429628780046</v>
      </c>
      <c r="AM30" s="21">
        <f>'Transport AMS'!AM30-'Transport AME'!AM30</f>
        <v>-6280.2565408360424</v>
      </c>
      <c r="AN30" s="21">
        <f>'Transport AMS'!AN30-'Transport AME'!AN30</f>
        <v>-6573.0012830375163</v>
      </c>
      <c r="AO30" s="21">
        <f>'Transport AMS'!AO30-'Transport AME'!AO30</f>
        <v>-6812.1242128147333</v>
      </c>
      <c r="AP30" s="21">
        <f>'Transport AMS'!AP30-'Transport AME'!AP30</f>
        <v>-7012.3769840253917</v>
      </c>
      <c r="AQ30" s="21">
        <f>'Transport AMS'!AQ30-'Transport AME'!AQ30</f>
        <v>-7187.9127895306628</v>
      </c>
      <c r="AR30" s="21">
        <f>'Transport AMS'!AR30-'Transport AME'!AR30</f>
        <v>-7391.3325693669976</v>
      </c>
      <c r="AS30" s="21">
        <f>'Transport AMS'!AS30-'Transport AME'!AS30</f>
        <v>-7547.4396365477769</v>
      </c>
      <c r="AT30" s="21">
        <f>'Transport AMS'!AT30-'Transport AME'!AT30</f>
        <v>-7669.4799294935583</v>
      </c>
      <c r="AU30" s="21">
        <f>'Transport AMS'!AU30-'Transport AME'!AU30</f>
        <v>-7763.4008175945146</v>
      </c>
      <c r="AV30" s="21">
        <f>'Transport AMS'!AV30-'Transport AME'!AV30</f>
        <v>-7832.4704779776021</v>
      </c>
      <c r="AW30" s="21">
        <f>'Transport AMS'!AW30-'Transport AME'!AW30</f>
        <v>-7879.5278699533519</v>
      </c>
    </row>
    <row r="31" spans="2:49" x14ac:dyDescent="0.25">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2:49" x14ac:dyDescent="0.25">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x14ac:dyDescent="0.25">
      <c r="A33" t="s">
        <v>5</v>
      </c>
      <c r="B33" t="s">
        <v>56</v>
      </c>
      <c r="C33" s="21">
        <f>'Transport AMS'!C33-'Transport AME'!C33</f>
        <v>0</v>
      </c>
      <c r="D33" s="21">
        <f>'Transport AMS'!D33-'Transport AME'!D33</f>
        <v>0</v>
      </c>
      <c r="E33" s="21">
        <f>'Transport AMS'!E33-'Transport AME'!E33</f>
        <v>0</v>
      </c>
      <c r="F33" s="21">
        <f>'Transport AMS'!F33-'Transport AME'!F33</f>
        <v>0</v>
      </c>
      <c r="G33" s="21">
        <f>'Transport AMS'!G33-'Transport AME'!G33</f>
        <v>0</v>
      </c>
      <c r="H33" s="21">
        <f>'Transport AMS'!H33-'Transport AME'!H33</f>
        <v>0</v>
      </c>
      <c r="I33" s="21">
        <f>'Transport AMS'!I33-'Transport AME'!I33</f>
        <v>0</v>
      </c>
      <c r="J33" s="21">
        <f>'Transport AMS'!J33-'Transport AME'!J33</f>
        <v>0</v>
      </c>
      <c r="K33" s="21">
        <f>'Transport AMS'!K33-'Transport AME'!K33</f>
        <v>0</v>
      </c>
      <c r="L33" s="21">
        <f>'Transport AMS'!L33-'Transport AME'!L33</f>
        <v>0</v>
      </c>
      <c r="M33" s="21">
        <f>'Transport AMS'!M33-'Transport AME'!M33</f>
        <v>0</v>
      </c>
      <c r="N33" s="21">
        <f>'Transport AMS'!N33-'Transport AME'!N33</f>
        <v>0</v>
      </c>
      <c r="O33" s="21">
        <f>'Transport AMS'!O33-'Transport AME'!O33</f>
        <v>0</v>
      </c>
      <c r="P33" s="21">
        <f>'Transport AMS'!P33-'Transport AME'!P33</f>
        <v>0</v>
      </c>
      <c r="Q33" s="21">
        <f>'Transport AMS'!Q33-'Transport AME'!Q33</f>
        <v>0</v>
      </c>
      <c r="R33" s="21">
        <f>'Transport AMS'!R33-'Transport AME'!R33</f>
        <v>0</v>
      </c>
      <c r="S33" s="21">
        <f>'Transport AMS'!S33-'Transport AME'!S33</f>
        <v>0</v>
      </c>
      <c r="T33" s="21">
        <f>'Transport AMS'!T33-'Transport AME'!T33</f>
        <v>0</v>
      </c>
      <c r="U33" s="21">
        <f>'Transport AMS'!U33-'Transport AME'!U33</f>
        <v>0</v>
      </c>
      <c r="V33" s="21">
        <f>'Transport AMS'!V33-'Transport AME'!V33</f>
        <v>2.2487510000000839</v>
      </c>
      <c r="W33" s="21">
        <f>'Transport AMS'!W33-'Transport AME'!W33</f>
        <v>477.13550200000009</v>
      </c>
      <c r="X33" s="21">
        <f>'Transport AMS'!X33-'Transport AME'!X33</f>
        <v>676.3999389999999</v>
      </c>
      <c r="Y33" s="21">
        <f>'Transport AMS'!Y33-'Transport AME'!Y33</f>
        <v>91.191632000000027</v>
      </c>
      <c r="Z33" s="21">
        <f>'Transport AMS'!Z33-'Transport AME'!Z33</f>
        <v>-178.66516799999999</v>
      </c>
      <c r="AA33" s="21">
        <f>'Transport AMS'!AA33-'Transport AME'!AA33</f>
        <v>-341.36690500000009</v>
      </c>
      <c r="AB33" s="21">
        <f>'Transport AMS'!AB33-'Transport AME'!AB33</f>
        <v>-461.72734400000013</v>
      </c>
      <c r="AC33" s="21">
        <f>'Transport AMS'!AC33-'Transport AME'!AC33</f>
        <v>-542.09106900000006</v>
      </c>
      <c r="AD33" s="21">
        <f>'Transport AMS'!AD33-'Transport AME'!AD33</f>
        <v>-599.81968700000016</v>
      </c>
      <c r="AE33" s="21">
        <f>'Transport AMS'!AE33-'Transport AME'!AE33</f>
        <v>-527.45385000000033</v>
      </c>
      <c r="AF33" s="21">
        <f>'Transport AMS'!AF33-'Transport AME'!AF33</f>
        <v>-506.14957499999991</v>
      </c>
      <c r="AG33" s="21">
        <f>'Transport AMS'!AG33-'Transport AME'!AG33</f>
        <v>-500.47209399999997</v>
      </c>
      <c r="AH33" s="21">
        <f>'Transport AMS'!AH33-'Transport AME'!AH33</f>
        <v>-408.92565100000002</v>
      </c>
      <c r="AI33" s="21">
        <f>'Transport AMS'!AI33-'Transport AME'!AI33</f>
        <v>-427.63398900000016</v>
      </c>
      <c r="AJ33" s="21">
        <f>'Transport AMS'!AJ33-'Transport AME'!AJ33</f>
        <v>-433.59093899999993</v>
      </c>
      <c r="AK33" s="21">
        <f>'Transport AMS'!AK33-'Transport AME'!AK33</f>
        <v>-443.14731000000006</v>
      </c>
      <c r="AL33" s="21">
        <f>'Transport AMS'!AL33-'Transport AME'!AL33</f>
        <v>-450.22752500000001</v>
      </c>
      <c r="AM33" s="21">
        <f>'Transport AMS'!AM33-'Transport AME'!AM33</f>
        <v>-462.34248200000002</v>
      </c>
      <c r="AN33" s="21">
        <f>'Transport AMS'!AN33-'Transport AME'!AN33</f>
        <v>-460.69518799999992</v>
      </c>
      <c r="AO33" s="21">
        <f>'Transport AMS'!AO33-'Transport AME'!AO33</f>
        <v>-471.21421399999986</v>
      </c>
      <c r="AP33" s="21">
        <f>'Transport AMS'!AP33-'Transport AME'!AP33</f>
        <v>-489.14670299999989</v>
      </c>
      <c r="AQ33" s="21">
        <f>'Transport AMS'!AQ33-'Transport AME'!AQ33</f>
        <v>-510.44998299999997</v>
      </c>
      <c r="AR33" s="21">
        <f>'Transport AMS'!AR33-'Transport AME'!AR33</f>
        <v>-486.43591000000015</v>
      </c>
      <c r="AS33" s="21">
        <f>'Transport AMS'!AS33-'Transport AME'!AS33</f>
        <v>-481.98956199999998</v>
      </c>
      <c r="AT33" s="21">
        <f>'Transport AMS'!AT33-'Transport AME'!AT33</f>
        <v>-491.0620100000001</v>
      </c>
      <c r="AU33" s="21">
        <f>'Transport AMS'!AU33-'Transport AME'!AU33</f>
        <v>-504.36845700000003</v>
      </c>
      <c r="AV33" s="21">
        <f>'Transport AMS'!AV33-'Transport AME'!AV33</f>
        <v>-522.61714299999994</v>
      </c>
      <c r="AW33" s="21">
        <f>'Transport AMS'!AW33-'Transport AME'!AW33</f>
        <v>-560.64090499999998</v>
      </c>
    </row>
    <row r="34" spans="1:49" x14ac:dyDescent="0.25">
      <c r="B34" t="s">
        <v>57</v>
      </c>
      <c r="C34" s="21">
        <f>'Transport AMS'!C34-'Transport AME'!C34</f>
        <v>0</v>
      </c>
      <c r="D34" s="21">
        <f>'Transport AMS'!D34-'Transport AME'!D34</f>
        <v>0</v>
      </c>
      <c r="E34" s="21">
        <f>'Transport AMS'!E34-'Transport AME'!E34</f>
        <v>0</v>
      </c>
      <c r="F34" s="21">
        <f>'Transport AMS'!F34-'Transport AME'!F34</f>
        <v>0</v>
      </c>
      <c r="G34" s="21">
        <f>'Transport AMS'!G34-'Transport AME'!G34</f>
        <v>0</v>
      </c>
      <c r="H34" s="21">
        <f>'Transport AMS'!H34-'Transport AME'!H34</f>
        <v>0</v>
      </c>
      <c r="I34" s="21">
        <f>'Transport AMS'!I34-'Transport AME'!I34</f>
        <v>0</v>
      </c>
      <c r="J34" s="21">
        <f>'Transport AMS'!J34-'Transport AME'!J34</f>
        <v>0</v>
      </c>
      <c r="K34" s="21">
        <f>'Transport AMS'!K34-'Transport AME'!K34</f>
        <v>0</v>
      </c>
      <c r="L34" s="21">
        <f>'Transport AMS'!L34-'Transport AME'!L34</f>
        <v>0</v>
      </c>
      <c r="M34" s="21">
        <f>'Transport AMS'!M34-'Transport AME'!M34</f>
        <v>0</v>
      </c>
      <c r="N34" s="21">
        <f>'Transport AMS'!N34-'Transport AME'!N34</f>
        <v>0</v>
      </c>
      <c r="O34" s="21">
        <f>'Transport AMS'!O34-'Transport AME'!O34</f>
        <v>0</v>
      </c>
      <c r="P34" s="21">
        <f>'Transport AMS'!P34-'Transport AME'!P34</f>
        <v>0</v>
      </c>
      <c r="Q34" s="21">
        <f>'Transport AMS'!Q34-'Transport AME'!Q34</f>
        <v>0</v>
      </c>
      <c r="R34" s="21">
        <f>'Transport AMS'!R34-'Transport AME'!R34</f>
        <v>0</v>
      </c>
      <c r="S34" s="21">
        <f>'Transport AMS'!S34-'Transport AME'!S34</f>
        <v>0</v>
      </c>
      <c r="T34" s="21">
        <f>'Transport AMS'!T34-'Transport AME'!T34</f>
        <v>0</v>
      </c>
      <c r="U34" s="21">
        <f>'Transport AMS'!U34-'Transport AME'!U34</f>
        <v>0</v>
      </c>
      <c r="V34" s="21">
        <f>'Transport AMS'!V34-'Transport AME'!V34</f>
        <v>2.2487499999988358</v>
      </c>
      <c r="W34" s="21">
        <f>'Transport AMS'!W34-'Transport AME'!W34</f>
        <v>479.25194000000192</v>
      </c>
      <c r="X34" s="21">
        <f>'Transport AMS'!X34-'Transport AME'!X34</f>
        <v>1127.46054</v>
      </c>
      <c r="Y34" s="21">
        <f>'Transport AMS'!Y34-'Transport AME'!Y34</f>
        <v>1143.8144900000043</v>
      </c>
      <c r="Z34" s="21">
        <f>'Transport AMS'!Z34-'Transport AME'!Z34</f>
        <v>880.82394999999815</v>
      </c>
      <c r="AA34" s="21">
        <f>'Transport AMS'!AA34-'Transport AME'!AA34</f>
        <v>462.19936000000598</v>
      </c>
      <c r="AB34" s="21">
        <f>'Transport AMS'!AB34-'Transport AME'!AB34</f>
        <v>-60.391830000000482</v>
      </c>
      <c r="AC34" s="21">
        <f>'Transport AMS'!AC34-'Transport AME'!AC34</f>
        <v>-640.62649999999849</v>
      </c>
      <c r="AD34" s="21">
        <f>'Transport AMS'!AD34-'Transport AME'!AD34</f>
        <v>-1252.2571099999986</v>
      </c>
      <c r="AE34" s="21">
        <f>'Transport AMS'!AE34-'Transport AME'!AE34</f>
        <v>-1763.1238899999953</v>
      </c>
      <c r="AF34" s="21">
        <f>'Transport AMS'!AF34-'Transport AME'!AF34</f>
        <v>-2230.0252800000017</v>
      </c>
      <c r="AG34" s="21">
        <f>'Transport AMS'!AG34-'Transport AME'!AG34</f>
        <v>-2670.9962200000009</v>
      </c>
      <c r="AH34" s="21">
        <f>'Transport AMS'!AH34-'Transport AME'!AH34</f>
        <v>-3001.5307199999952</v>
      </c>
      <c r="AI34" s="21">
        <f>'Transport AMS'!AI34-'Transport AME'!AI34</f>
        <v>-3338.2272300000004</v>
      </c>
      <c r="AJ34" s="21">
        <f>'Transport AMS'!AJ34-'Transport AME'!AJ34</f>
        <v>-3667.9427899999973</v>
      </c>
      <c r="AK34" s="21">
        <f>'Transport AMS'!AK34-'Transport AME'!AK34</f>
        <v>-3994.646929999999</v>
      </c>
      <c r="AL34" s="21">
        <f>'Transport AMS'!AL34-'Transport AME'!AL34</f>
        <v>-4315.9642900000035</v>
      </c>
      <c r="AM34" s="21">
        <f>'Transport AMS'!AM34-'Transport AME'!AM34</f>
        <v>-4637.1710100000018</v>
      </c>
      <c r="AN34" s="21">
        <f>'Transport AMS'!AN34-'Transport AME'!AN34</f>
        <v>-4924.3240099999966</v>
      </c>
      <c r="AO34" s="21">
        <f>'Transport AMS'!AO34-'Transport AME'!AO34</f>
        <v>-5191.5397399999965</v>
      </c>
      <c r="AP34" s="21">
        <f>'Transport AMS'!AP34-'Transport AME'!AP34</f>
        <v>-5447.3490600000005</v>
      </c>
      <c r="AQ34" s="21">
        <f>'Transport AMS'!AQ34-'Transport AME'!AQ34</f>
        <v>-5695.7337000000007</v>
      </c>
      <c r="AR34" s="21">
        <f>'Transport AMS'!AR34-'Transport AME'!AR34</f>
        <v>-6012.2432599999993</v>
      </c>
      <c r="AS34" s="21">
        <f>'Transport AMS'!AS34-'Transport AME'!AS34</f>
        <v>-6289.9095600000037</v>
      </c>
      <c r="AT34" s="21">
        <f>'Transport AMS'!AT34-'Transport AME'!AT34</f>
        <v>-6544.6929700000001</v>
      </c>
      <c r="AU34" s="21">
        <f>'Transport AMS'!AU34-'Transport AME'!AU34</f>
        <v>-6782.2468399999998</v>
      </c>
      <c r="AV34" s="21">
        <f>'Transport AMS'!AV34-'Transport AME'!AV34</f>
        <v>-7008.56999</v>
      </c>
      <c r="AW34" s="21">
        <f>'Transport AMS'!AW34-'Transport AME'!AW34</f>
        <v>-7244.10023</v>
      </c>
    </row>
    <row r="35" spans="1:49" x14ac:dyDescent="0.25">
      <c r="B35" t="s">
        <v>58</v>
      </c>
      <c r="C35" s="21">
        <f>'Transport AMS'!C35-'Transport AME'!C35</f>
        <v>0</v>
      </c>
      <c r="D35" s="21">
        <f>'Transport AMS'!D35-'Transport AME'!D35</f>
        <v>0</v>
      </c>
      <c r="E35" s="21">
        <f>'Transport AMS'!E35-'Transport AME'!E35</f>
        <v>0</v>
      </c>
      <c r="F35" s="21">
        <f>'Transport AMS'!F35-'Transport AME'!F35</f>
        <v>0</v>
      </c>
      <c r="G35" s="21">
        <f>'Transport AMS'!G35-'Transport AME'!G35</f>
        <v>0</v>
      </c>
      <c r="H35" s="21">
        <f>'Transport AMS'!H35-'Transport AME'!H35</f>
        <v>0</v>
      </c>
      <c r="I35" s="21">
        <f>'Transport AMS'!I35-'Transport AME'!I35</f>
        <v>0</v>
      </c>
      <c r="J35" s="21">
        <f>'Transport AMS'!J35-'Transport AME'!J35</f>
        <v>0</v>
      </c>
      <c r="K35" s="21">
        <f>'Transport AMS'!K35-'Transport AME'!K35</f>
        <v>0</v>
      </c>
      <c r="L35" s="21">
        <f>'Transport AMS'!L35-'Transport AME'!L35</f>
        <v>0</v>
      </c>
      <c r="M35" s="21">
        <f>'Transport AMS'!M35-'Transport AME'!M35</f>
        <v>0</v>
      </c>
      <c r="N35" s="21">
        <f>'Transport AMS'!N35-'Transport AME'!N35</f>
        <v>0</v>
      </c>
      <c r="O35" s="21">
        <f>'Transport AMS'!O35-'Transport AME'!O35</f>
        <v>0</v>
      </c>
      <c r="P35" s="21">
        <f>'Transport AMS'!P35-'Transport AME'!P35</f>
        <v>0</v>
      </c>
      <c r="Q35" s="21">
        <f>'Transport AMS'!Q35-'Transport AME'!Q35</f>
        <v>0</v>
      </c>
      <c r="R35" s="21">
        <f>'Transport AMS'!R35-'Transport AME'!R35</f>
        <v>0</v>
      </c>
      <c r="S35" s="21">
        <f>'Transport AMS'!S35-'Transport AME'!S35</f>
        <v>0</v>
      </c>
      <c r="T35" s="21">
        <f>'Transport AMS'!T35-'Transport AME'!T35</f>
        <v>0</v>
      </c>
      <c r="U35" s="21">
        <f>'Transport AMS'!U35-'Transport AME'!U35</f>
        <v>0</v>
      </c>
      <c r="V35" s="21">
        <f>'Transport AMS'!V35-'Transport AME'!V35</f>
        <v>5.3965661603214699E-3</v>
      </c>
      <c r="W35" s="21">
        <f>'Transport AMS'!W35-'Transport AME'!W35</f>
        <v>-4.7983240919318604E-2</v>
      </c>
      <c r="X35" s="21">
        <f>'Transport AMS'!X35-'Transport AME'!X35</f>
        <v>-6.9996085252100215E-2</v>
      </c>
      <c r="Y35" s="21">
        <f>'Transport AMS'!Y35-'Transport AME'!Y35</f>
        <v>0.11318343523941721</v>
      </c>
      <c r="Z35" s="21">
        <f>'Transport AMS'!Z35-'Transport AME'!Z35</f>
        <v>0.59192744763402771</v>
      </c>
      <c r="AA35" s="21">
        <f>'Transport AMS'!AA35-'Transport AME'!AA35</f>
        <v>1.4436305598443901</v>
      </c>
      <c r="AB35" s="21">
        <f>'Transport AMS'!AB35-'Transport AME'!AB35</f>
        <v>2.4108575672648307</v>
      </c>
      <c r="AC35" s="21">
        <f>'Transport AMS'!AC35-'Transport AME'!AC35</f>
        <v>3.3849929742020883</v>
      </c>
      <c r="AD35" s="21">
        <f>'Transport AMS'!AD35-'Transport AME'!AD35</f>
        <v>4.2220243376792723</v>
      </c>
      <c r="AE35" s="21">
        <f>'Transport AMS'!AE35-'Transport AME'!AE35</f>
        <v>4.7827715649098757</v>
      </c>
      <c r="AF35" s="21">
        <f>'Transport AMS'!AF35-'Transport AME'!AF35</f>
        <v>5.047658545281049</v>
      </c>
      <c r="AG35" s="21">
        <f>'Transport AMS'!AG35-'Transport AME'!AG35</f>
        <v>5.0715741083424959</v>
      </c>
      <c r="AH35" s="21">
        <f>'Transport AMS'!AH35-'Transport AME'!AH35</f>
        <v>4.9414266738250276</v>
      </c>
      <c r="AI35" s="21">
        <f>'Transport AMS'!AI35-'Transport AME'!AI35</f>
        <v>4.7435641903735117</v>
      </c>
      <c r="AJ35" s="21">
        <f>'Transport AMS'!AJ35-'Transport AME'!AJ35</f>
        <v>4.5116816862454812</v>
      </c>
      <c r="AK35" s="21">
        <f>'Transport AMS'!AK35-'Transport AME'!AK35</f>
        <v>4.2716437168827852</v>
      </c>
      <c r="AL35" s="21">
        <f>'Transport AMS'!AL35-'Transport AME'!AL35</f>
        <v>4.0283067593850888</v>
      </c>
      <c r="AM35" s="21">
        <f>'Transport AMS'!AM35-'Transport AME'!AM35</f>
        <v>3.7948847692489451</v>
      </c>
      <c r="AN35" s="21">
        <f>'Transport AMS'!AN35-'Transport AME'!AN35</f>
        <v>3.6057285770816954</v>
      </c>
      <c r="AO35" s="21">
        <f>'Transport AMS'!AO35-'Transport AME'!AO35</f>
        <v>3.4326011638240423</v>
      </c>
      <c r="AP35" s="21">
        <f>'Transport AMS'!AP35-'Transport AME'!AP35</f>
        <v>3.2701961242418562</v>
      </c>
      <c r="AQ35" s="21">
        <f>'Transport AMS'!AQ35-'Transport AME'!AQ35</f>
        <v>3.1179186402753203</v>
      </c>
      <c r="AR35" s="21">
        <f>'Transport AMS'!AR35-'Transport AME'!AR35</f>
        <v>2.7809541000491471</v>
      </c>
      <c r="AS35" s="21">
        <f>'Transport AMS'!AS35-'Transport AME'!AS35</f>
        <v>2.6473474589539094</v>
      </c>
      <c r="AT35" s="21">
        <f>'Transport AMS'!AT35-'Transport AME'!AT35</f>
        <v>2.524192896066598</v>
      </c>
      <c r="AU35" s="21">
        <f>'Transport AMS'!AU35-'Transport AME'!AU35</f>
        <v>2.410887747128811</v>
      </c>
      <c r="AV35" s="21">
        <f>'Transport AMS'!AV35-'Transport AME'!AV35</f>
        <v>2.3064999995741289</v>
      </c>
      <c r="AW35" s="21">
        <f>'Transport AMS'!AW35-'Transport AME'!AW35</f>
        <v>2.2103499430842994</v>
      </c>
    </row>
    <row r="36" spans="1:49" x14ac:dyDescent="0.25">
      <c r="A36" s="17"/>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row>
    <row r="37" spans="1:49" x14ac:dyDescent="0.25">
      <c r="A37" s="13"/>
      <c r="B37" t="s">
        <v>59</v>
      </c>
      <c r="C37" s="21">
        <f>'Transport AMS'!C37-'Transport AME'!C37</f>
        <v>0</v>
      </c>
      <c r="D37" s="21">
        <f>'Transport AMS'!D37-'Transport AME'!D37</f>
        <v>0</v>
      </c>
      <c r="E37" s="21">
        <f>'Transport AMS'!E37-'Transport AME'!E37</f>
        <v>0</v>
      </c>
      <c r="F37" s="21">
        <f>'Transport AMS'!F37-'Transport AME'!F37</f>
        <v>0</v>
      </c>
      <c r="G37" s="21">
        <f>'Transport AMS'!G37-'Transport AME'!G37</f>
        <v>0</v>
      </c>
      <c r="H37" s="21">
        <f>'Transport AMS'!H37-'Transport AME'!H37</f>
        <v>0</v>
      </c>
      <c r="I37" s="21">
        <f>'Transport AMS'!I37-'Transport AME'!I37</f>
        <v>0</v>
      </c>
      <c r="J37" s="21">
        <f>'Transport AMS'!J37-'Transport AME'!J37</f>
        <v>0</v>
      </c>
      <c r="K37" s="21">
        <f>'Transport AMS'!K37-'Transport AME'!K37</f>
        <v>0</v>
      </c>
      <c r="L37" s="21">
        <f>'Transport AMS'!L37-'Transport AME'!L37</f>
        <v>0</v>
      </c>
      <c r="M37" s="21">
        <f>'Transport AMS'!M37-'Transport AME'!M37</f>
        <v>0</v>
      </c>
      <c r="N37" s="21">
        <f>'Transport AMS'!N37-'Transport AME'!N37</f>
        <v>0</v>
      </c>
      <c r="O37" s="21">
        <f>'Transport AMS'!O37-'Transport AME'!O37</f>
        <v>0</v>
      </c>
      <c r="P37" s="21">
        <f>'Transport AMS'!P37-'Transport AME'!P37</f>
        <v>0</v>
      </c>
      <c r="Q37" s="21">
        <f>'Transport AMS'!Q37-'Transport AME'!Q37</f>
        <v>0</v>
      </c>
      <c r="R37" s="21">
        <f>'Transport AMS'!R37-'Transport AME'!R37</f>
        <v>0</v>
      </c>
      <c r="S37" s="21">
        <f>'Transport AMS'!S37-'Transport AME'!S37</f>
        <v>0</v>
      </c>
      <c r="T37" s="21">
        <f>'Transport AMS'!T37-'Transport AME'!T37</f>
        <v>0</v>
      </c>
      <c r="U37" s="21">
        <f>'Transport AMS'!U37-'Transport AME'!U37</f>
        <v>0</v>
      </c>
      <c r="V37" s="21">
        <f>'Transport AMS'!V37-'Transport AME'!V37</f>
        <v>73.157159264825168</v>
      </c>
      <c r="W37" s="21">
        <f>'Transport AMS'!W37-'Transport AME'!W37</f>
        <v>13463.62282629159</v>
      </c>
      <c r="X37" s="21">
        <f>'Transport AMS'!X37-'Transport AME'!X37</f>
        <v>19236.3877829267</v>
      </c>
      <c r="Y37" s="21">
        <f>'Transport AMS'!Y37-'Transport AME'!Y37</f>
        <v>2873.8974947691968</v>
      </c>
      <c r="Z37" s="21">
        <f>'Transport AMS'!Z37-'Transport AME'!Z37</f>
        <v>-4129.6845623069312</v>
      </c>
      <c r="AA37" s="21">
        <f>'Transport AMS'!AA37-'Transport AME'!AA37</f>
        <v>-7563.5343803877477</v>
      </c>
      <c r="AB37" s="21">
        <f>'Transport AMS'!AB37-'Transport AME'!AB37</f>
        <v>-9766.2379130928748</v>
      </c>
      <c r="AC37" s="21">
        <f>'Transport AMS'!AC37-'Transport AME'!AC37</f>
        <v>-10893.672625396255</v>
      </c>
      <c r="AD37" s="21">
        <f>'Transport AMS'!AD37-'Transport AME'!AD37</f>
        <v>-11614.872762356077</v>
      </c>
      <c r="AE37" s="21">
        <f>'Transport AMS'!AE37-'Transport AME'!AE37</f>
        <v>-8759.6758492878434</v>
      </c>
      <c r="AF37" s="21">
        <f>'Transport AMS'!AF37-'Transport AME'!AF37</f>
        <v>-7873.0373787422286</v>
      </c>
      <c r="AG37" s="21">
        <f>'Transport AMS'!AG37-'Transport AME'!AG37</f>
        <v>-7793.4200533125186</v>
      </c>
      <c r="AH37" s="21">
        <f>'Transport AMS'!AH37-'Transport AME'!AH37</f>
        <v>-5261.3936026411684</v>
      </c>
      <c r="AI37" s="21">
        <f>'Transport AMS'!AI37-'Transport AME'!AI37</f>
        <v>-6037.2055701248319</v>
      </c>
      <c r="AJ37" s="21">
        <f>'Transport AMS'!AJ37-'Transport AME'!AJ37</f>
        <v>-6533.0318782965696</v>
      </c>
      <c r="AK37" s="21">
        <f>'Transport AMS'!AK37-'Transport AME'!AK37</f>
        <v>-7226.1572049306269</v>
      </c>
      <c r="AL37" s="21">
        <f>'Transport AMS'!AL37-'Transport AME'!AL37</f>
        <v>-7851.2647722338588</v>
      </c>
      <c r="AM37" s="21">
        <f>'Transport AMS'!AM37-'Transport AME'!AM37</f>
        <v>-8647.9870302138588</v>
      </c>
      <c r="AN37" s="21">
        <f>'Transport AMS'!AN37-'Transport AME'!AN37</f>
        <v>-8931.3730201697836</v>
      </c>
      <c r="AO37" s="21">
        <f>'Transport AMS'!AO37-'Transport AME'!AO37</f>
        <v>-9572.3249369146142</v>
      </c>
      <c r="AP37" s="21">
        <f>'Transport AMS'!AP37-'Transport AME'!AP37</f>
        <v>-10423.045428491998</v>
      </c>
      <c r="AQ37" s="21">
        <f>'Transport AMS'!AQ37-'Transport AME'!AQ37</f>
        <v>-11359.17771341285</v>
      </c>
      <c r="AR37" s="21">
        <f>'Transport AMS'!AR37-'Transport AME'!AR37</f>
        <v>-11008.922966277845</v>
      </c>
      <c r="AS37" s="21">
        <f>'Transport AMS'!AS37-'Transport AME'!AS37</f>
        <v>-11050.178630588089</v>
      </c>
      <c r="AT37" s="21">
        <f>'Transport AMS'!AT37-'Transport AME'!AT37</f>
        <v>-11514.946411741395</v>
      </c>
      <c r="AU37" s="21">
        <f>'Transport AMS'!AU37-'Transport AME'!AU37</f>
        <v>-12096.88246433522</v>
      </c>
      <c r="AV37" s="21">
        <f>'Transport AMS'!AV37-'Transport AME'!AV37</f>
        <v>-12822.207518899166</v>
      </c>
      <c r="AW37" s="21">
        <f>'Transport AMS'!AW37-'Transport AME'!AW37</f>
        <v>-14180.641046491517</v>
      </c>
    </row>
    <row r="38" spans="1:49" x14ac:dyDescent="0.25">
      <c r="A38" s="13"/>
      <c r="B38" s="24" t="s">
        <v>68</v>
      </c>
      <c r="C38" s="21">
        <f>'Transport AMS'!C38-'Transport AME'!C38</f>
        <v>0</v>
      </c>
      <c r="D38" s="21">
        <f>'Transport AMS'!D38-'Transport AME'!D38</f>
        <v>0</v>
      </c>
      <c r="E38" s="21">
        <f>'Transport AMS'!E38-'Transport AME'!E38</f>
        <v>0</v>
      </c>
      <c r="F38" s="21">
        <f>'Transport AMS'!F38-'Transport AME'!F38</f>
        <v>0</v>
      </c>
      <c r="G38" s="21">
        <f>'Transport AMS'!G38-'Transport AME'!G38</f>
        <v>0</v>
      </c>
      <c r="H38" s="21">
        <f>'Transport AMS'!H38-'Transport AME'!H38</f>
        <v>0</v>
      </c>
      <c r="I38" s="21">
        <f>'Transport AMS'!I38-'Transport AME'!I38</f>
        <v>0</v>
      </c>
      <c r="J38" s="21">
        <f>'Transport AMS'!J38-'Transport AME'!J38</f>
        <v>0</v>
      </c>
      <c r="K38" s="21">
        <f>'Transport AMS'!K38-'Transport AME'!K38</f>
        <v>0</v>
      </c>
      <c r="L38" s="21">
        <f>'Transport AMS'!L38-'Transport AME'!L38</f>
        <v>0</v>
      </c>
      <c r="M38" s="21">
        <f>'Transport AMS'!M38-'Transport AME'!M38</f>
        <v>0</v>
      </c>
      <c r="N38" s="21">
        <f>'Transport AMS'!N38-'Transport AME'!N38</f>
        <v>0</v>
      </c>
      <c r="O38" s="21">
        <f>'Transport AMS'!O38-'Transport AME'!O38</f>
        <v>0</v>
      </c>
      <c r="P38" s="21">
        <f>'Transport AMS'!P38-'Transport AME'!P38</f>
        <v>0</v>
      </c>
      <c r="Q38" s="21">
        <f>'Transport AMS'!Q38-'Transport AME'!Q38</f>
        <v>0</v>
      </c>
      <c r="R38" s="21">
        <f>'Transport AMS'!R38-'Transport AME'!R38</f>
        <v>0</v>
      </c>
      <c r="S38" s="21">
        <f>'Transport AMS'!S38-'Transport AME'!S38</f>
        <v>0</v>
      </c>
      <c r="T38" s="21">
        <f>'Transport AMS'!T38-'Transport AME'!T38</f>
        <v>0</v>
      </c>
      <c r="U38" s="21">
        <f>'Transport AMS'!U38-'Transport AME'!U38</f>
        <v>0</v>
      </c>
      <c r="V38" s="21">
        <f>'Transport AMS'!V38-'Transport AME'!V38</f>
        <v>-1.9250243287979174</v>
      </c>
      <c r="W38" s="21">
        <f>'Transport AMS'!W38-'Transport AME'!W38</f>
        <v>-244.90771054420748</v>
      </c>
      <c r="X38" s="21">
        <f>'Transport AMS'!X38-'Transport AME'!X38</f>
        <v>-538.65983485514835</v>
      </c>
      <c r="Y38" s="21">
        <f>'Transport AMS'!Y38-'Transport AME'!Y38</f>
        <v>-170.36372005759483</v>
      </c>
      <c r="Z38" s="21">
        <f>'Transport AMS'!Z38-'Transport AME'!Z38</f>
        <v>-44.593920943199976</v>
      </c>
      <c r="AA38" s="21">
        <f>'Transport AMS'!AA38-'Transport AME'!AA38</f>
        <v>35.205266519172106</v>
      </c>
      <c r="AB38" s="21">
        <f>'Transport AMS'!AB38-'Transport AME'!AB38</f>
        <v>95.650618278351033</v>
      </c>
      <c r="AC38" s="21">
        <f>'Transport AMS'!AC38-'Transport AME'!AC38</f>
        <v>125.98721016103019</v>
      </c>
      <c r="AD38" s="21">
        <f>'Transport AMS'!AD38-'Transport AME'!AD38</f>
        <v>249.81068051510033</v>
      </c>
      <c r="AE38" s="21">
        <f>'Transport AMS'!AE38-'Transport AME'!AE38</f>
        <v>337.32999584804327</v>
      </c>
      <c r="AF38" s="21">
        <f>'Transport AMS'!AF38-'Transport AME'!AF38</f>
        <v>333.07132209707709</v>
      </c>
      <c r="AG38" s="21">
        <f>'Transport AMS'!AG38-'Transport AME'!AG38</f>
        <v>263.60399366133333</v>
      </c>
      <c r="AH38" s="21">
        <f>'Transport AMS'!AH38-'Transport AME'!AH38</f>
        <v>216.9195144357252</v>
      </c>
      <c r="AI38" s="21">
        <f>'Transport AMS'!AI38-'Transport AME'!AI38</f>
        <v>103.43101060683421</v>
      </c>
      <c r="AJ38" s="21">
        <f>'Transport AMS'!AJ38-'Transport AME'!AJ38</f>
        <v>-10.606659616801153</v>
      </c>
      <c r="AK38" s="21">
        <f>'Transport AMS'!AK38-'Transport AME'!AK38</f>
        <v>-126.40924208105935</v>
      </c>
      <c r="AL38" s="21">
        <f>'Transport AMS'!AL38-'Transport AME'!AL38</f>
        <v>-232.52241028494268</v>
      </c>
      <c r="AM38" s="21">
        <f>'Transport AMS'!AM38-'Transport AME'!AM38</f>
        <v>-334.45698955966986</v>
      </c>
      <c r="AN38" s="21">
        <f>'Transport AMS'!AN38-'Transport AME'!AN38</f>
        <v>-418.40407501513755</v>
      </c>
      <c r="AO38" s="21">
        <f>'Transport AMS'!AO38-'Transport AME'!AO38</f>
        <v>-503.11141893346576</v>
      </c>
      <c r="AP38" s="21">
        <f>'Transport AMS'!AP38-'Transport AME'!AP38</f>
        <v>-585.48154200765998</v>
      </c>
      <c r="AQ38" s="21">
        <f>'Transport AMS'!AQ38-'Transport AME'!AQ38</f>
        <v>-662.61542374617829</v>
      </c>
      <c r="AR38" s="21">
        <f>'Transport AMS'!AR38-'Transport AME'!AR38</f>
        <v>-695.51301840959968</v>
      </c>
      <c r="AS38" s="21">
        <f>'Transport AMS'!AS38-'Transport AME'!AS38</f>
        <v>-737.36789286538146</v>
      </c>
      <c r="AT38" s="21">
        <f>'Transport AMS'!AT38-'Transport AME'!AT38</f>
        <v>-785.1447872203928</v>
      </c>
      <c r="AU38" s="21">
        <f>'Transport AMS'!AU38-'Transport AME'!AU38</f>
        <v>-831.21660471002428</v>
      </c>
      <c r="AV38" s="21">
        <f>'Transport AMS'!AV38-'Transport AME'!AV38</f>
        <v>-876.30149070030393</v>
      </c>
      <c r="AW38" s="21">
        <f>'Transport AMS'!AW38-'Transport AME'!AW38</f>
        <v>-931.69886482508309</v>
      </c>
    </row>
    <row r="39" spans="1:49" x14ac:dyDescent="0.25">
      <c r="B39" t="s">
        <v>4</v>
      </c>
      <c r="C39" s="21">
        <f>'Transport AMS'!C39-'Transport AME'!C39</f>
        <v>0</v>
      </c>
      <c r="D39" s="21">
        <f>'Transport AMS'!D39-'Transport AME'!D39</f>
        <v>0</v>
      </c>
      <c r="E39" s="21">
        <f>'Transport AMS'!E39-'Transport AME'!E39</f>
        <v>0</v>
      </c>
      <c r="F39" s="21">
        <f>'Transport AMS'!F39-'Transport AME'!F39</f>
        <v>0</v>
      </c>
      <c r="G39" s="21">
        <f>'Transport AMS'!G39-'Transport AME'!G39</f>
        <v>0</v>
      </c>
      <c r="H39" s="21">
        <f>'Transport AMS'!H39-'Transport AME'!H39</f>
        <v>0</v>
      </c>
      <c r="I39" s="21">
        <f>'Transport AMS'!I39-'Transport AME'!I39</f>
        <v>0</v>
      </c>
      <c r="J39" s="21">
        <f>'Transport AMS'!J39-'Transport AME'!J39</f>
        <v>0</v>
      </c>
      <c r="K39" s="21">
        <f>'Transport AMS'!K39-'Transport AME'!K39</f>
        <v>0</v>
      </c>
      <c r="L39" s="21">
        <f>'Transport AMS'!L39-'Transport AME'!L39</f>
        <v>0</v>
      </c>
      <c r="M39" s="21">
        <f>'Transport AMS'!M39-'Transport AME'!M39</f>
        <v>0</v>
      </c>
      <c r="N39" s="21">
        <f>'Transport AMS'!N39-'Transport AME'!N39</f>
        <v>0</v>
      </c>
      <c r="O39" s="21">
        <f>'Transport AMS'!O39-'Transport AME'!O39</f>
        <v>0</v>
      </c>
      <c r="P39" s="21">
        <f>'Transport AMS'!P39-'Transport AME'!P39</f>
        <v>0</v>
      </c>
      <c r="Q39" s="21">
        <f>'Transport AMS'!Q39-'Transport AME'!Q39</f>
        <v>0</v>
      </c>
      <c r="R39" s="21">
        <f>'Transport AMS'!R39-'Transport AME'!R39</f>
        <v>0</v>
      </c>
      <c r="S39" s="21">
        <f>'Transport AMS'!S39-'Transport AME'!S39</f>
        <v>0</v>
      </c>
      <c r="T39" s="21">
        <f>'Transport AMS'!T39-'Transport AME'!T39</f>
        <v>0</v>
      </c>
      <c r="U39" s="21">
        <f>'Transport AMS'!U39-'Transport AME'!U39</f>
        <v>0</v>
      </c>
      <c r="V39" s="21">
        <f>'Transport AMS'!V39-'Transport AME'!V39</f>
        <v>-0.47026588040857575</v>
      </c>
      <c r="W39" s="21">
        <f>'Transport AMS'!W39-'Transport AME'!W39</f>
        <v>-0.59103310560814748</v>
      </c>
      <c r="X39" s="21">
        <f>'Transport AMS'!X39-'Transport AME'!X39</f>
        <v>-0.55509456747827102</v>
      </c>
      <c r="Y39" s="21">
        <f>'Transport AMS'!Y39-'Transport AME'!Y39</f>
        <v>-1.2604920179960999</v>
      </c>
      <c r="Z39" s="21">
        <f>'Transport AMS'!Z39-'Transport AME'!Z39</f>
        <v>-2.3880857582853494</v>
      </c>
      <c r="AA39" s="21">
        <f>'Transport AMS'!AA39-'Transport AME'!AA39</f>
        <v>-3.8372409617899237</v>
      </c>
      <c r="AB39" s="21">
        <f>'Transport AMS'!AB39-'Transport AME'!AB39</f>
        <v>-5.53837082560743</v>
      </c>
      <c r="AC39" s="21">
        <f>'Transport AMS'!AC39-'Transport AME'!AC39</f>
        <v>-7.410356278811264</v>
      </c>
      <c r="AD39" s="21">
        <f>'Transport AMS'!AD39-'Transport AME'!AD39</f>
        <v>-10.065045389876566</v>
      </c>
      <c r="AE39" s="21">
        <f>'Transport AMS'!AE39-'Transport AME'!AE39</f>
        <v>-12.603058842710503</v>
      </c>
      <c r="AF39" s="21">
        <f>'Transport AMS'!AF39-'Transport AME'!AF39</f>
        <v>-15.021838644646557</v>
      </c>
      <c r="AG39" s="21">
        <f>'Transport AMS'!AG39-'Transport AME'!AG39</f>
        <v>-17.284511368476757</v>
      </c>
      <c r="AH39" s="21">
        <f>'Transport AMS'!AH39-'Transport AME'!AH39</f>
        <v>-19.321101066413881</v>
      </c>
      <c r="AI39" s="21">
        <f>'Transport AMS'!AI39-'Transport AME'!AI39</f>
        <v>-21.338682286931103</v>
      </c>
      <c r="AJ39" s="21">
        <f>'Transport AMS'!AJ39-'Transport AME'!AJ39</f>
        <v>-23.230709512316874</v>
      </c>
      <c r="AK39" s="21">
        <f>'Transport AMS'!AK39-'Transport AME'!AK39</f>
        <v>-25.00748419294824</v>
      </c>
      <c r="AL39" s="21">
        <f>'Transport AMS'!AL39-'Transport AME'!AL39</f>
        <v>-26.634529182349794</v>
      </c>
      <c r="AM39" s="21">
        <f>'Transport AMS'!AM39-'Transport AME'!AM39</f>
        <v>-28.185600425402463</v>
      </c>
      <c r="AN39" s="21">
        <f>'Transport AMS'!AN39-'Transport AME'!AN39</f>
        <v>-28.709004101029272</v>
      </c>
      <c r="AO39" s="21">
        <f>'Transport AMS'!AO39-'Transport AME'!AO39</f>
        <v>-29.147136568323212</v>
      </c>
      <c r="AP39" s="21">
        <f>'Transport AMS'!AP39-'Transport AME'!AP39</f>
        <v>-29.515815502356247</v>
      </c>
      <c r="AQ39" s="21">
        <f>'Transport AMS'!AQ39-'Transport AME'!AQ39</f>
        <v>-29.831148490712199</v>
      </c>
      <c r="AR39" s="21">
        <f>'Transport AMS'!AR39-'Transport AME'!AR39</f>
        <v>-30.144469525671745</v>
      </c>
      <c r="AS39" s="21">
        <f>'Transport AMS'!AS39-'Transport AME'!AS39</f>
        <v>-29.608535641641144</v>
      </c>
      <c r="AT39" s="21">
        <f>'Transport AMS'!AT39-'Transport AME'!AT39</f>
        <v>-29.047193265328445</v>
      </c>
      <c r="AU39" s="21">
        <f>'Transport AMS'!AU39-'Transport AME'!AU39</f>
        <v>-28.466904315641337</v>
      </c>
      <c r="AV39" s="21">
        <f>'Transport AMS'!AV39-'Transport AME'!AV39</f>
        <v>-27.873337547209392</v>
      </c>
      <c r="AW39" s="21">
        <f>'Transport AMS'!AW39-'Transport AME'!AW39</f>
        <v>-27.27184849564064</v>
      </c>
    </row>
    <row r="40" spans="1:49" x14ac:dyDescent="0.25">
      <c r="B40" t="s">
        <v>61</v>
      </c>
      <c r="C40" s="21">
        <f>'Transport AMS'!C40-'Transport AME'!C40</f>
        <v>0</v>
      </c>
      <c r="D40" s="21">
        <f>'Transport AMS'!D40-'Transport AME'!D40</f>
        <v>0</v>
      </c>
      <c r="E40" s="21">
        <f>'Transport AMS'!E40-'Transport AME'!E40</f>
        <v>0</v>
      </c>
      <c r="F40" s="21">
        <f>'Transport AMS'!F40-'Transport AME'!F40</f>
        <v>0</v>
      </c>
      <c r="G40" s="21">
        <f>'Transport AMS'!G40-'Transport AME'!G40</f>
        <v>0</v>
      </c>
      <c r="H40" s="21">
        <f>'Transport AMS'!H40-'Transport AME'!H40</f>
        <v>0</v>
      </c>
      <c r="I40" s="21">
        <f>'Transport AMS'!I40-'Transport AME'!I40</f>
        <v>0</v>
      </c>
      <c r="J40" s="21">
        <f>'Transport AMS'!J40-'Transport AME'!J40</f>
        <v>0</v>
      </c>
      <c r="K40" s="21">
        <f>'Transport AMS'!K40-'Transport AME'!K40</f>
        <v>0</v>
      </c>
      <c r="L40" s="21">
        <f>'Transport AMS'!L40-'Transport AME'!L40</f>
        <v>0</v>
      </c>
      <c r="M40" s="21">
        <f>'Transport AMS'!M40-'Transport AME'!M40</f>
        <v>0</v>
      </c>
      <c r="N40" s="21">
        <f>'Transport AMS'!N40-'Transport AME'!N40</f>
        <v>0</v>
      </c>
      <c r="O40" s="21">
        <f>'Transport AMS'!O40-'Transport AME'!O40</f>
        <v>0</v>
      </c>
      <c r="P40" s="21">
        <f>'Transport AMS'!P40-'Transport AME'!P40</f>
        <v>0</v>
      </c>
      <c r="Q40" s="21">
        <f>'Transport AMS'!Q40-'Transport AME'!Q40</f>
        <v>0</v>
      </c>
      <c r="R40" s="21">
        <f>'Transport AMS'!R40-'Transport AME'!R40</f>
        <v>0</v>
      </c>
      <c r="S40" s="21">
        <f>'Transport AMS'!S40-'Transport AME'!S40</f>
        <v>0</v>
      </c>
      <c r="T40" s="21">
        <f>'Transport AMS'!T40-'Transport AME'!T40</f>
        <v>0</v>
      </c>
      <c r="U40" s="21">
        <f>'Transport AMS'!U40-'Transport AME'!U40</f>
        <v>0</v>
      </c>
      <c r="V40" s="21">
        <f>'Transport AMS'!V40-'Transport AME'!V40</f>
        <v>-12.065058245949331</v>
      </c>
      <c r="W40" s="21">
        <f>'Transport AMS'!W40-'Transport AME'!W40</f>
        <v>190.34334722853964</v>
      </c>
      <c r="X40" s="21">
        <f>'Transport AMS'!X40-'Transport AME'!X40</f>
        <v>609.4276373091343</v>
      </c>
      <c r="Y40" s="21">
        <f>'Transport AMS'!Y40-'Transport AME'!Y40</f>
        <v>684.70816700659634</v>
      </c>
      <c r="Z40" s="21">
        <f>'Transport AMS'!Z40-'Transport AME'!Z40</f>
        <v>420.06425907773519</v>
      </c>
      <c r="AA40" s="21">
        <f>'Transport AMS'!AA40-'Transport AME'!AA40</f>
        <v>-37.393615910848894</v>
      </c>
      <c r="AB40" s="21">
        <f>'Transport AMS'!AB40-'Transport AME'!AB40</f>
        <v>83.199139953489066</v>
      </c>
      <c r="AC40" s="21">
        <f>'Transport AMS'!AC40-'Transport AME'!AC40</f>
        <v>60.181876477032347</v>
      </c>
      <c r="AD40" s="21">
        <f>'Transport AMS'!AD40-'Transport AME'!AD40</f>
        <v>-571.95430615853911</v>
      </c>
      <c r="AE40" s="21">
        <f>'Transport AMS'!AE40-'Transport AME'!AE40</f>
        <v>-1214.2452876411553</v>
      </c>
      <c r="AF40" s="21">
        <f>'Transport AMS'!AF40-'Transport AME'!AF40</f>
        <v>-1844.9992275059449</v>
      </c>
      <c r="AG40" s="21">
        <f>'Transport AMS'!AG40-'Transport AME'!AG40</f>
        <v>-2447.1882513991623</v>
      </c>
      <c r="AH40" s="21">
        <f>'Transport AMS'!AH40-'Transport AME'!AH40</f>
        <v>-2999.5806896043323</v>
      </c>
      <c r="AI40" s="21">
        <f>'Transport AMS'!AI40-'Transport AME'!AI40</f>
        <v>-3602.2147735719518</v>
      </c>
      <c r="AJ40" s="21">
        <f>'Transport AMS'!AJ40-'Transport AME'!AJ40</f>
        <v>-4130.0973057478841</v>
      </c>
      <c r="AK40" s="21">
        <f>'Transport AMS'!AK40-'Transport AME'!AK40</f>
        <v>-4596.4423437821752</v>
      </c>
      <c r="AL40" s="21">
        <f>'Transport AMS'!AL40-'Transport AME'!AL40</f>
        <v>-5001.7909327094385</v>
      </c>
      <c r="AM40" s="21">
        <f>'Transport AMS'!AM40-'Transport AME'!AM40</f>
        <v>-5339.6976748828456</v>
      </c>
      <c r="AN40" s="21">
        <f>'Transport AMS'!AN40-'Transport AME'!AN40</f>
        <v>-5641.3882862945065</v>
      </c>
      <c r="AO40" s="21">
        <f>'Transport AMS'!AO40-'Transport AME'!AO40</f>
        <v>-5905.7379048474504</v>
      </c>
      <c r="AP40" s="21">
        <f>'Transport AMS'!AP40-'Transport AME'!AP40</f>
        <v>-6147.3299045965723</v>
      </c>
      <c r="AQ40" s="21">
        <f>'Transport AMS'!AQ40-'Transport AME'!AQ40</f>
        <v>-6378.9086839342381</v>
      </c>
      <c r="AR40" s="21">
        <f>'Transport AMS'!AR40-'Transport AME'!AR40</f>
        <v>-6660.0543846291384</v>
      </c>
      <c r="AS40" s="21">
        <f>'Transport AMS'!AS40-'Transport AME'!AS40</f>
        <v>-6891.5671280852639</v>
      </c>
      <c r="AT40" s="21">
        <f>'Transport AMS'!AT40-'Transport AME'!AT40</f>
        <v>-7103.9089617212994</v>
      </c>
      <c r="AU40" s="21">
        <f>'Transport AMS'!AU40-'Transport AME'!AU40</f>
        <v>-7294.5507922270826</v>
      </c>
      <c r="AV40" s="21">
        <f>'Transport AMS'!AV40-'Transport AME'!AV40</f>
        <v>-7465.8773650843614</v>
      </c>
      <c r="AW40" s="21">
        <f>'Transport AMS'!AW40-'Transport AME'!AW40</f>
        <v>-7625.4097688543843</v>
      </c>
    </row>
    <row r="41" spans="1:49" x14ac:dyDescent="0.2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row>
    <row r="42" spans="1:49" x14ac:dyDescent="0.25">
      <c r="A42" t="s">
        <v>21</v>
      </c>
    </row>
    <row r="43" spans="1:49" x14ac:dyDescent="0.25">
      <c r="A43" t="s">
        <v>48</v>
      </c>
    </row>
    <row r="44" spans="1:49" x14ac:dyDescent="0.25">
      <c r="A44" t="s">
        <v>22</v>
      </c>
    </row>
    <row r="45" spans="1:49" x14ac:dyDescent="0.25">
      <c r="A45" t="s">
        <v>23</v>
      </c>
    </row>
    <row r="47" spans="1:49" x14ac:dyDescent="0.25">
      <c r="A47" t="s">
        <v>24</v>
      </c>
      <c r="B47" t="s">
        <v>1820</v>
      </c>
      <c r="C47" s="21">
        <f>'Transport AMS'!C47-'Transport AME'!C47</f>
        <v>0</v>
      </c>
      <c r="D47" s="21">
        <f>'Transport AMS'!D47-'Transport AME'!D47</f>
        <v>0</v>
      </c>
      <c r="E47" s="21">
        <f>'Transport AMS'!E47-'Transport AME'!E47</f>
        <v>0</v>
      </c>
      <c r="F47" s="21">
        <f>'Transport AMS'!F47-'Transport AME'!F47</f>
        <v>0</v>
      </c>
      <c r="G47" s="21">
        <f>'Transport AMS'!G47-'Transport AME'!G47</f>
        <v>0</v>
      </c>
      <c r="H47" s="21">
        <f>'Transport AMS'!H47-'Transport AME'!H47</f>
        <v>0</v>
      </c>
      <c r="I47" s="21">
        <f>'Transport AMS'!I47-'Transport AME'!I47</f>
        <v>0</v>
      </c>
      <c r="J47" s="21">
        <f>'Transport AMS'!J47-'Transport AME'!J47</f>
        <v>0</v>
      </c>
      <c r="K47" s="21">
        <f>'Transport AMS'!K47-'Transport AME'!K47</f>
        <v>0</v>
      </c>
      <c r="L47" s="21">
        <f>'Transport AMS'!L47-'Transport AME'!L47</f>
        <v>0</v>
      </c>
      <c r="M47" s="21">
        <f>'Transport AMS'!M47-'Transport AME'!M47</f>
        <v>0</v>
      </c>
      <c r="N47" s="21">
        <f>'Transport AMS'!N47-'Transport AME'!N47</f>
        <v>0</v>
      </c>
      <c r="O47" s="21">
        <f>'Transport AMS'!O47-'Transport AME'!O47</f>
        <v>0</v>
      </c>
      <c r="P47" s="21">
        <f>'Transport AMS'!P47-'Transport AME'!P47</f>
        <v>0</v>
      </c>
      <c r="Q47" s="21">
        <f>'Transport AMS'!Q47-'Transport AME'!Q47</f>
        <v>0</v>
      </c>
      <c r="R47" s="21">
        <f>'Transport AMS'!R47-'Transport AME'!R47</f>
        <v>0</v>
      </c>
      <c r="S47" s="21">
        <f>'Transport AMS'!S47-'Transport AME'!S47</f>
        <v>0</v>
      </c>
      <c r="T47" s="21">
        <f>'Transport AMS'!T47-'Transport AME'!T47</f>
        <v>0</v>
      </c>
      <c r="U47" s="21">
        <f>'Transport AMS'!U47-'Transport AME'!U47</f>
        <v>0</v>
      </c>
      <c r="V47" s="21">
        <f>'Transport AMS'!V47-'Transport AME'!V47</f>
        <v>3.4478565053973398E-2</v>
      </c>
      <c r="W47" s="21">
        <f>'Transport AMS'!W47-'Transport AME'!W47</f>
        <v>6.1461692215830936</v>
      </c>
      <c r="X47" s="21">
        <f>'Transport AMS'!X47-'Transport AME'!X47</f>
        <v>15.972081519166693</v>
      </c>
      <c r="Y47" s="21">
        <f>'Transport AMS'!Y47-'Transport AME'!Y47</f>
        <v>18.643867893423874</v>
      </c>
      <c r="Z47" s="21">
        <f>'Transport AMS'!Z47-'Transport AME'!Z47</f>
        <v>21.7420248556665</v>
      </c>
      <c r="AA47" s="21">
        <f>'Transport AMS'!AA47-'Transport AME'!AA47</f>
        <v>30.397424195996223</v>
      </c>
      <c r="AB47" s="21">
        <f>'Transport AMS'!AB47-'Transport AME'!AB47</f>
        <v>45.336777689157543</v>
      </c>
      <c r="AC47" s="21">
        <f>'Transport AMS'!AC47-'Transport AME'!AC47</f>
        <v>66.650710581196449</v>
      </c>
      <c r="AD47" s="21">
        <f>'Transport AMS'!AD47-'Transport AME'!AD47</f>
        <v>92.870659094650307</v>
      </c>
      <c r="AE47" s="21">
        <f>'Transport AMS'!AE47-'Transport AME'!AE47</f>
        <v>124.87136784961211</v>
      </c>
      <c r="AF47" s="21">
        <f>'Transport AMS'!AF47-'Transport AME'!AF47</f>
        <v>157.88921052214278</v>
      </c>
      <c r="AG47" s="21">
        <f>'Transport AMS'!AG47-'Transport AME'!AG47</f>
        <v>188.94420081093085</v>
      </c>
      <c r="AH47" s="21">
        <f>'Transport AMS'!AH47-'Transport AME'!AH47</f>
        <v>219.84572782940882</v>
      </c>
      <c r="AI47" s="21">
        <f>'Transport AMS'!AI47-'Transport AME'!AI47</f>
        <v>247.25902366979039</v>
      </c>
      <c r="AJ47" s="21">
        <f>'Transport AMS'!AJ47-'Transport AME'!AJ47</f>
        <v>270.73937091005291</v>
      </c>
      <c r="AK47" s="21">
        <f>'Transport AMS'!AK47-'Transport AME'!AK47</f>
        <v>289.86173118175782</v>
      </c>
      <c r="AL47" s="21">
        <f>'Transport AMS'!AL47-'Transport AME'!AL47</f>
        <v>304.32382980690545</v>
      </c>
      <c r="AM47" s="21">
        <f>'Transport AMS'!AM47-'Transport AME'!AM47</f>
        <v>314.46691666604386</v>
      </c>
      <c r="AN47" s="21">
        <f>'Transport AMS'!AN47-'Transport AME'!AN47</f>
        <v>321.33927549473935</v>
      </c>
      <c r="AO47" s="21">
        <f>'Transport AMS'!AO47-'Transport AME'!AO47</f>
        <v>325.1395345083414</v>
      </c>
      <c r="AP47" s="21">
        <f>'Transport AMS'!AP47-'Transport AME'!AP47</f>
        <v>325.67298341231674</v>
      </c>
      <c r="AQ47" s="21">
        <f>'Transport AMS'!AQ47-'Transport AME'!AQ47</f>
        <v>322.97941802357843</v>
      </c>
      <c r="AR47" s="21">
        <f>'Transport AMS'!AR47-'Transport AME'!AR47</f>
        <v>315.7705623385873</v>
      </c>
      <c r="AS47" s="21">
        <f>'Transport AMS'!AS47-'Transport AME'!AS47</f>
        <v>307.5766566906243</v>
      </c>
      <c r="AT47" s="21">
        <f>'Transport AMS'!AT47-'Transport AME'!AT47</f>
        <v>297.98403815520805</v>
      </c>
      <c r="AU47" s="21">
        <f>'Transport AMS'!AU47-'Transport AME'!AU47</f>
        <v>286.89929145439714</v>
      </c>
      <c r="AV47" s="21">
        <f>'Transport AMS'!AV47-'Transport AME'!AV47</f>
        <v>274.18197237609706</v>
      </c>
      <c r="AW47" s="21">
        <f>'Transport AMS'!AW47-'Transport AME'!AW47</f>
        <v>258.53018449719116</v>
      </c>
    </row>
    <row r="48" spans="1:49" x14ac:dyDescent="0.25">
      <c r="A48" t="s">
        <v>27</v>
      </c>
    </row>
    <row r="49" spans="1:1" x14ac:dyDescent="0.25">
      <c r="A49" t="s">
        <v>25</v>
      </c>
    </row>
    <row r="50" spans="1:1" x14ac:dyDescent="0.25">
      <c r="A50" t="s">
        <v>26</v>
      </c>
    </row>
  </sheetData>
  <pageMargins left="0.7" right="0.7" top="0.75" bottom="0.75" header="0.3" footer="0.3"/>
  <pageSetup paperSize="9" orientation="portrait" r:id="rId1"/>
  <headerFooter scaleWithDoc="0"/>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G7"/>
  <sheetViews>
    <sheetView zoomScale="70" zoomScaleNormal="70" workbookViewId="0">
      <selection activeCell="AG45" sqref="AG45"/>
    </sheetView>
  </sheetViews>
  <sheetFormatPr baseColWidth="10" defaultRowHeight="15" x14ac:dyDescent="0.25"/>
  <cols>
    <col min="1" max="1" width="40.5703125" customWidth="1"/>
    <col min="2" max="2" width="12.5703125" customWidth="1"/>
    <col min="3" max="5" width="12.5703125" hidden="1" customWidth="1"/>
    <col min="6" max="7" width="0" hidden="1" customWidth="1"/>
    <col min="9" max="12" width="0" hidden="1" customWidth="1"/>
    <col min="14" max="17" width="0" hidden="1" customWidth="1"/>
    <col min="19" max="22" width="0" hidden="1" customWidth="1"/>
    <col min="24" max="27" width="0" hidden="1" customWidth="1"/>
    <col min="29" max="32" width="0" hidden="1" customWidth="1"/>
  </cols>
  <sheetData>
    <row r="1" spans="1:33" x14ac:dyDescent="0.25">
      <c r="B1">
        <f>'Transport AMS-AME'!R1</f>
        <v>2019</v>
      </c>
      <c r="C1">
        <f>'Transport AMS-AME'!S1</f>
        <v>2020</v>
      </c>
      <c r="D1">
        <f>'Transport AMS-AME'!T1</f>
        <v>2021</v>
      </c>
      <c r="E1">
        <f>'Transport AMS-AME'!U1</f>
        <v>2022</v>
      </c>
      <c r="F1">
        <f>'Transport AMS-AME'!V1</f>
        <v>2023</v>
      </c>
      <c r="G1">
        <f>'Transport AMS-AME'!W1</f>
        <v>2024</v>
      </c>
      <c r="H1">
        <f>'Transport AMS-AME'!X1</f>
        <v>2025</v>
      </c>
      <c r="I1">
        <f>'Transport AMS-AME'!Y1</f>
        <v>2026</v>
      </c>
      <c r="J1">
        <f>'Transport AMS-AME'!Z1</f>
        <v>2027</v>
      </c>
      <c r="K1">
        <f>'Transport AMS-AME'!AA1</f>
        <v>2028</v>
      </c>
      <c r="L1">
        <f>'Transport AMS-AME'!AB1</f>
        <v>2029</v>
      </c>
      <c r="M1">
        <f>'Transport AMS-AME'!AC1</f>
        <v>2030</v>
      </c>
      <c r="N1">
        <f>'Transport AMS-AME'!AD1</f>
        <v>2031</v>
      </c>
      <c r="O1">
        <f>'Transport AMS-AME'!AE1</f>
        <v>2032</v>
      </c>
      <c r="P1">
        <f>'Transport AMS-AME'!AF1</f>
        <v>2033</v>
      </c>
      <c r="Q1">
        <f>'Transport AMS-AME'!AG1</f>
        <v>2034</v>
      </c>
      <c r="R1">
        <f>'Transport AMS-AME'!AH1</f>
        <v>2035</v>
      </c>
      <c r="S1">
        <f>'Transport AMS-AME'!AI1</f>
        <v>2036</v>
      </c>
      <c r="T1">
        <f>'Transport AMS-AME'!AJ1</f>
        <v>2037</v>
      </c>
      <c r="U1">
        <f>'Transport AMS-AME'!AK1</f>
        <v>2038</v>
      </c>
      <c r="V1">
        <f>'Transport AMS-AME'!AL1</f>
        <v>2039</v>
      </c>
      <c r="W1">
        <f>'Transport AMS-AME'!AM1</f>
        <v>2040</v>
      </c>
      <c r="X1">
        <f>'Transport AMS-AME'!AN1</f>
        <v>2041</v>
      </c>
      <c r="Y1">
        <f>'Transport AMS-AME'!AO1</f>
        <v>2042</v>
      </c>
      <c r="Z1">
        <f>'Transport AMS-AME'!AP1</f>
        <v>2043</v>
      </c>
      <c r="AA1">
        <f>'Transport AMS-AME'!AQ1</f>
        <v>2044</v>
      </c>
      <c r="AB1">
        <f>'Transport AMS-AME'!AR1</f>
        <v>2045</v>
      </c>
      <c r="AC1">
        <f>'Transport AMS-AME'!AS1</f>
        <v>2046</v>
      </c>
      <c r="AD1">
        <f>'Transport AMS-AME'!AT1</f>
        <v>2047</v>
      </c>
      <c r="AE1">
        <f>'Transport AMS-AME'!AU1</f>
        <v>2048</v>
      </c>
      <c r="AF1">
        <f>'Transport AMS-AME'!AV1</f>
        <v>2049</v>
      </c>
      <c r="AG1">
        <f>'Transport AMS-AME'!AW1</f>
        <v>2050</v>
      </c>
    </row>
    <row r="2" spans="1:33" x14ac:dyDescent="0.25">
      <c r="A2" t="s">
        <v>833</v>
      </c>
      <c r="B2" s="21">
        <f>'Transport AMS-AME'!R8+'Transport AMS-AME'!R21</f>
        <v>0</v>
      </c>
      <c r="C2" s="21">
        <f>'Transport AMS-AME'!S8+'Transport AMS-AME'!S21</f>
        <v>0</v>
      </c>
      <c r="D2" s="21">
        <f>'Transport AMS-AME'!T8+'Transport AMS-AME'!T21</f>
        <v>0</v>
      </c>
      <c r="E2" s="21">
        <f>'Transport AMS-AME'!U8+'Transport AMS-AME'!U21</f>
        <v>0</v>
      </c>
      <c r="F2" s="21">
        <f>'Transport AMS-AME'!V8+'Transport AMS-AME'!V21</f>
        <v>73.157127221000337</v>
      </c>
      <c r="G2" s="21">
        <f>'Transport AMS-AME'!W8+'Transport AMS-AME'!W21</f>
        <v>13463.622818847381</v>
      </c>
      <c r="H2" s="21">
        <f>'Transport AMS-AME'!X8+'Transport AMS-AME'!X21</f>
        <v>19236.387783671624</v>
      </c>
      <c r="I2" s="21">
        <f>'Transport AMS-AME'!Y8+'Transport AMS-AME'!Y21</f>
        <v>2873.897507332189</v>
      </c>
      <c r="J2" s="21">
        <f>'Transport AMS-AME'!Z8+'Transport AMS-AME'!Z21</f>
        <v>-4129.6845609723132</v>
      </c>
      <c r="K2" s="21">
        <f>'Transport AMS-AME'!AA8+'Transport AMS-AME'!AA21</f>
        <v>-7563.5343573225909</v>
      </c>
      <c r="L2" s="21">
        <f>'Transport AMS-AME'!AB8+'Transport AMS-AME'!AB21</f>
        <v>-9766.2379153710208</v>
      </c>
      <c r="M2" s="21">
        <f>'Transport AMS-AME'!AC8+'Transport AMS-AME'!AC21</f>
        <v>-10893.672612406051</v>
      </c>
      <c r="N2" s="21">
        <f>'Transport AMS-AME'!AD8+'Transport AMS-AME'!AD21</f>
        <v>-11614.872751240589</v>
      </c>
      <c r="O2" s="21">
        <f>'Transport AMS-AME'!AE8+'Transport AMS-AME'!AE21</f>
        <v>-8759.6758304811592</v>
      </c>
      <c r="P2" s="21">
        <f>'Transport AMS-AME'!AF8+'Transport AMS-AME'!AF21</f>
        <v>-7873.0373747269041</v>
      </c>
      <c r="Q2" s="21">
        <f>'Transport AMS-AME'!AG8+'Transport AMS-AME'!AG21</f>
        <v>-7793.4200437813743</v>
      </c>
      <c r="R2" s="21">
        <f>'Transport AMS-AME'!AH8+'Transport AMS-AME'!AH21</f>
        <v>-5261.3936168742621</v>
      </c>
      <c r="S2" s="21">
        <f>'Transport AMS-AME'!AI8+'Transport AMS-AME'!AI21</f>
        <v>-6037.2055644513057</v>
      </c>
      <c r="T2" s="21">
        <f>'Transport AMS-AME'!AJ8+'Transport AMS-AME'!AJ21</f>
        <v>-6533.031899703652</v>
      </c>
      <c r="U2" s="21">
        <f>'Transport AMS-AME'!AK8+'Transport AMS-AME'!AK21</f>
        <v>-7226.1572331714524</v>
      </c>
      <c r="V2" s="21">
        <f>'Transport AMS-AME'!AL8+'Transport AMS-AME'!AL21</f>
        <v>-7851.2647896368799</v>
      </c>
      <c r="W2" s="21">
        <f>'Transport AMS-AME'!AM8+'Transport AMS-AME'!AM21</f>
        <v>-8647.9870602161463</v>
      </c>
      <c r="X2" s="21">
        <f>'Transport AMS-AME'!AN8+'Transport AMS-AME'!AN21</f>
        <v>-8931.3730471875169</v>
      </c>
      <c r="Y2" s="21">
        <f>'Transport AMS-AME'!AO8+'Transport AMS-AME'!AO21</f>
        <v>-9572.3249681198795</v>
      </c>
      <c r="Z2" s="21">
        <f>'Transport AMS-AME'!AP8+'Transport AMS-AME'!AP21</f>
        <v>-10423.045425620072</v>
      </c>
      <c r="AA2" s="21">
        <f>'Transport AMS-AME'!AQ8+'Transport AMS-AME'!AQ21</f>
        <v>-11359.177708560888</v>
      </c>
      <c r="AB2" s="21">
        <f>'Transport AMS-AME'!AR8+'Transport AMS-AME'!AR21</f>
        <v>-11008.922968410108</v>
      </c>
      <c r="AC2" s="21">
        <f>'Transport AMS-AME'!AS8+'Transport AMS-AME'!AS21</f>
        <v>-11050.178638544545</v>
      </c>
      <c r="AD2" s="21">
        <f>'Transport AMS-AME'!AT8+'Transport AMS-AME'!AT21</f>
        <v>-11514.946394572067</v>
      </c>
      <c r="AE2" s="21">
        <f>'Transport AMS-AME'!AU8+'Transport AMS-AME'!AU21</f>
        <v>-12096.882491354492</v>
      </c>
      <c r="AF2" s="21">
        <f>'Transport AMS-AME'!AV8+'Transport AMS-AME'!AV21</f>
        <v>-12822.207501381221</v>
      </c>
      <c r="AG2" s="21">
        <f>'Transport AMS-AME'!AW8+'Transport AMS-AME'!AW21</f>
        <v>-14180.641060399066</v>
      </c>
    </row>
    <row r="3" spans="1:33" x14ac:dyDescent="0.25">
      <c r="A3" t="s">
        <v>834</v>
      </c>
      <c r="B3" s="21">
        <f>'Transport AMS-AME'!R9+'Transport AMS-AME'!R22</f>
        <v>0</v>
      </c>
      <c r="C3" s="21">
        <f>'Transport AMS-AME'!S9+'Transport AMS-AME'!S22</f>
        <v>0</v>
      </c>
      <c r="D3" s="21">
        <f>'Transport AMS-AME'!T9+'Transport AMS-AME'!T22</f>
        <v>0</v>
      </c>
      <c r="E3" s="21">
        <f>'Transport AMS-AME'!U9+'Transport AMS-AME'!U22</f>
        <v>0</v>
      </c>
      <c r="F3" s="21">
        <f>'Transport AMS-AME'!V9+'Transport AMS-AME'!V22</f>
        <v>-1.9250244247226647</v>
      </c>
      <c r="G3" s="21">
        <f>'Transport AMS-AME'!W9+'Transport AMS-AME'!W22</f>
        <v>-244.90771016782367</v>
      </c>
      <c r="H3" s="21">
        <f>'Transport AMS-AME'!X9+'Transport AMS-AME'!X22</f>
        <v>-538.659834578546</v>
      </c>
      <c r="I3" s="21">
        <f>'Transport AMS-AME'!Y9+'Transport AMS-AME'!Y22</f>
        <v>-170.36372050948194</v>
      </c>
      <c r="J3" s="21">
        <f>'Transport AMS-AME'!Z9+'Transport AMS-AME'!Z22</f>
        <v>-44.593921652251083</v>
      </c>
      <c r="K3" s="21">
        <f>'Transport AMS-AME'!AA9+'Transport AMS-AME'!AA22</f>
        <v>35.205267066746046</v>
      </c>
      <c r="L3" s="21">
        <f>'Transport AMS-AME'!AB9+'Transport AMS-AME'!AB22</f>
        <v>95.650617853912877</v>
      </c>
      <c r="M3" s="21">
        <f>'Transport AMS-AME'!AC9+'Transport AMS-AME'!AC22</f>
        <v>125.98720957443334</v>
      </c>
      <c r="N3" s="21">
        <f>'Transport AMS-AME'!AD9+'Transport AMS-AME'!AD22</f>
        <v>249.81068116989286</v>
      </c>
      <c r="O3" s="21">
        <f>'Transport AMS-AME'!AE9+'Transport AMS-AME'!AE22</f>
        <v>337.32999584804315</v>
      </c>
      <c r="P3" s="21">
        <f>'Transport AMS-AME'!AF9+'Transport AMS-AME'!AF22</f>
        <v>333.07132147063157</v>
      </c>
      <c r="Q3" s="21">
        <f>'Transport AMS-AME'!AG9+'Transport AMS-AME'!AG22</f>
        <v>263.60399450700947</v>
      </c>
      <c r="R3" s="21">
        <f>'Transport AMS-AME'!AH9+'Transport AMS-AME'!AH22</f>
        <v>216.91951403711619</v>
      </c>
      <c r="S3" s="21">
        <f>'Transport AMS-AME'!AI9+'Transport AMS-AME'!AI22</f>
        <v>103.43101051100439</v>
      </c>
      <c r="T3" s="21">
        <f>'Transport AMS-AME'!AJ9+'Transport AMS-AME'!AJ22</f>
        <v>-10.606659963608877</v>
      </c>
      <c r="U3" s="21">
        <f>'Transport AMS-AME'!AK9+'Transport AMS-AME'!AK22</f>
        <v>-126.40924180990089</v>
      </c>
      <c r="V3" s="21">
        <f>'Transport AMS-AME'!AL9+'Transport AMS-AME'!AL22</f>
        <v>-232.52241000464858</v>
      </c>
      <c r="W3" s="21">
        <f>'Transport AMS-AME'!AM9+'Transport AMS-AME'!AM22</f>
        <v>-334.4569894604316</v>
      </c>
      <c r="X3" s="21">
        <f>'Transport AMS-AME'!AN9+'Transport AMS-AME'!AN22</f>
        <v>-418.40407448148335</v>
      </c>
      <c r="Y3" s="21">
        <f>'Transport AMS-AME'!AO9+'Transport AMS-AME'!AO22</f>
        <v>-503.11141880206378</v>
      </c>
      <c r="Z3" s="21">
        <f>'Transport AMS-AME'!AP9+'Transport AMS-AME'!AP22</f>
        <v>-585.48154258575505</v>
      </c>
      <c r="AA3" s="21">
        <f>'Transport AMS-AME'!AQ9+'Transport AMS-AME'!AQ22</f>
        <v>-662.61542358339716</v>
      </c>
      <c r="AB3" s="21">
        <f>'Transport AMS-AME'!AR9+'Transport AMS-AME'!AR22</f>
        <v>-695.51301866841777</v>
      </c>
      <c r="AC3" s="21">
        <f>'Transport AMS-AME'!AS9+'Transport AMS-AME'!AS22</f>
        <v>-737.36789253778511</v>
      </c>
      <c r="AD3" s="21">
        <f>'Transport AMS-AME'!AT9+'Transport AMS-AME'!AT22</f>
        <v>-785.14478743731013</v>
      </c>
      <c r="AE3" s="21">
        <f>'Transport AMS-AME'!AU9+'Transport AMS-AME'!AU22</f>
        <v>-831.21660431909686</v>
      </c>
      <c r="AF3" s="21">
        <f>'Transport AMS-AME'!AV9+'Transport AMS-AME'!AV22</f>
        <v>-876.30149050813804</v>
      </c>
      <c r="AG3" s="21">
        <f>'Transport AMS-AME'!AW9+'Transport AMS-AME'!AW22</f>
        <v>-931.69886449707496</v>
      </c>
    </row>
    <row r="4" spans="1:33" x14ac:dyDescent="0.25">
      <c r="A4" t="s">
        <v>835</v>
      </c>
      <c r="B4" s="21">
        <f t="shared" ref="B4:E4" si="0">B2-B3</f>
        <v>0</v>
      </c>
      <c r="C4" s="21">
        <f t="shared" si="0"/>
        <v>0</v>
      </c>
      <c r="D4" s="21">
        <f t="shared" si="0"/>
        <v>0</v>
      </c>
      <c r="E4" s="21">
        <f t="shared" si="0"/>
        <v>0</v>
      </c>
      <c r="F4" s="21">
        <f>F2-F3</f>
        <v>75.082151645723002</v>
      </c>
      <c r="G4" s="21">
        <f t="shared" ref="G4:AG4" si="1">G2-G3</f>
        <v>13708.530529015205</v>
      </c>
      <c r="H4" s="21">
        <f t="shared" si="1"/>
        <v>19775.04761825017</v>
      </c>
      <c r="I4" s="21">
        <f t="shared" si="1"/>
        <v>3044.2612278416709</v>
      </c>
      <c r="J4" s="21">
        <f t="shared" si="1"/>
        <v>-4085.0906393200621</v>
      </c>
      <c r="K4" s="21">
        <f t="shared" si="1"/>
        <v>-7598.7396243893372</v>
      </c>
      <c r="L4" s="21">
        <f t="shared" si="1"/>
        <v>-9861.8885332249338</v>
      </c>
      <c r="M4" s="21">
        <f t="shared" si="1"/>
        <v>-11019.659821980486</v>
      </c>
      <c r="N4" s="21">
        <f t="shared" si="1"/>
        <v>-11864.683432410482</v>
      </c>
      <c r="O4" s="21">
        <f t="shared" si="1"/>
        <v>-9097.005826329203</v>
      </c>
      <c r="P4" s="21">
        <f t="shared" si="1"/>
        <v>-8206.1086961975361</v>
      </c>
      <c r="Q4" s="21">
        <f t="shared" si="1"/>
        <v>-8057.024038288384</v>
      </c>
      <c r="R4" s="21">
        <f t="shared" si="1"/>
        <v>-5478.3131309113778</v>
      </c>
      <c r="S4" s="21">
        <f t="shared" si="1"/>
        <v>-6140.6365749623101</v>
      </c>
      <c r="T4" s="21">
        <f t="shared" si="1"/>
        <v>-6522.4252397400433</v>
      </c>
      <c r="U4" s="21">
        <f t="shared" si="1"/>
        <v>-7099.7479913615516</v>
      </c>
      <c r="V4" s="21">
        <f t="shared" si="1"/>
        <v>-7618.7423796322309</v>
      </c>
      <c r="W4" s="21">
        <f t="shared" si="1"/>
        <v>-8313.5300707557144</v>
      </c>
      <c r="X4" s="21">
        <f t="shared" si="1"/>
        <v>-8512.968972706034</v>
      </c>
      <c r="Y4" s="21">
        <f t="shared" si="1"/>
        <v>-9069.2135493178157</v>
      </c>
      <c r="Z4" s="21">
        <f t="shared" si="1"/>
        <v>-9837.5638830343159</v>
      </c>
      <c r="AA4" s="21">
        <f t="shared" si="1"/>
        <v>-10696.562284977492</v>
      </c>
      <c r="AB4" s="21">
        <f t="shared" si="1"/>
        <v>-10313.40994974169</v>
      </c>
      <c r="AC4" s="21">
        <f t="shared" si="1"/>
        <v>-10312.81074600676</v>
      </c>
      <c r="AD4" s="21">
        <f t="shared" si="1"/>
        <v>-10729.801607134757</v>
      </c>
      <c r="AE4" s="21">
        <f t="shared" si="1"/>
        <v>-11265.665887035395</v>
      </c>
      <c r="AF4" s="21">
        <f t="shared" si="1"/>
        <v>-11945.906010873083</v>
      </c>
      <c r="AG4" s="21">
        <f t="shared" si="1"/>
        <v>-13248.942195901991</v>
      </c>
    </row>
    <row r="5" spans="1:33" x14ac:dyDescent="0.25">
      <c r="A5" t="s">
        <v>836</v>
      </c>
      <c r="B5" s="21">
        <f>'Transport AMS-AME'!R14+'Transport AMS-AME'!R30</f>
        <v>0</v>
      </c>
      <c r="C5" s="21">
        <f>'Transport AMS-AME'!S14+'Transport AMS-AME'!S30</f>
        <v>0</v>
      </c>
      <c r="D5" s="21">
        <f>'Transport AMS-AME'!T14+'Transport AMS-AME'!T30</f>
        <v>0</v>
      </c>
      <c r="E5" s="21">
        <f>'Transport AMS-AME'!U14+'Transport AMS-AME'!U30</f>
        <v>0</v>
      </c>
      <c r="F5" s="21">
        <f>'Transport AMS-AME'!V14+'Transport AMS-AME'!V30</f>
        <v>-12.06505824594899</v>
      </c>
      <c r="G5" s="21">
        <f>'Transport AMS-AME'!W14+'Transport AMS-AME'!W30</f>
        <v>190.3433472285389</v>
      </c>
      <c r="H5" s="21">
        <f>'Transport AMS-AME'!X14+'Transport AMS-AME'!X30</f>
        <v>609.42763730913157</v>
      </c>
      <c r="I5" s="21">
        <f>'Transport AMS-AME'!Y14+'Transport AMS-AME'!Y30</f>
        <v>684.70816700659725</v>
      </c>
      <c r="J5" s="21">
        <f>'Transport AMS-AME'!Z14+'Transport AMS-AME'!Z30</f>
        <v>420.06425907773428</v>
      </c>
      <c r="K5" s="21">
        <f>'Transport AMS-AME'!AA14+'Transport AMS-AME'!AA30</f>
        <v>-37.393615910851167</v>
      </c>
      <c r="L5" s="21">
        <f>'Transport AMS-AME'!AB14+'Transport AMS-AME'!AB30</f>
        <v>83.199139953486792</v>
      </c>
      <c r="M5" s="21">
        <f>'Transport AMS-AME'!AC14+'Transport AMS-AME'!AC30</f>
        <v>60.181876477033711</v>
      </c>
      <c r="N5" s="21">
        <f>'Transport AMS-AME'!AD14+'Transport AMS-AME'!AD30</f>
        <v>-571.95430615854116</v>
      </c>
      <c r="O5" s="21">
        <f>'Transport AMS-AME'!AE14+'Transport AMS-AME'!AE30</f>
        <v>-1214.2452876411519</v>
      </c>
      <c r="P5" s="21">
        <f>'Transport AMS-AME'!AF14+'Transport AMS-AME'!AF30</f>
        <v>-1844.9992275059449</v>
      </c>
      <c r="Q5" s="21">
        <f>'Transport AMS-AME'!AG14+'Transport AMS-AME'!AG30</f>
        <v>-2447.1882513991609</v>
      </c>
      <c r="R5" s="21">
        <f>'Transport AMS-AME'!AH14+'Transport AMS-AME'!AH30</f>
        <v>-2999.5806896043327</v>
      </c>
      <c r="S5" s="21">
        <f>'Transport AMS-AME'!AI14+'Transport AMS-AME'!AI30</f>
        <v>-3602.2147735719495</v>
      </c>
      <c r="T5" s="21">
        <f>'Transport AMS-AME'!AJ14+'Transport AMS-AME'!AJ30</f>
        <v>-4130.0973057478832</v>
      </c>
      <c r="U5" s="21">
        <f>'Transport AMS-AME'!AK14+'Transport AMS-AME'!AK30</f>
        <v>-4596.442343782177</v>
      </c>
      <c r="V5" s="21">
        <f>'Transport AMS-AME'!AL14+'Transport AMS-AME'!AL30</f>
        <v>-5001.7909327094349</v>
      </c>
      <c r="W5" s="21">
        <f>'Transport AMS-AME'!AM14+'Transport AMS-AME'!AM30</f>
        <v>-5339.6976748828474</v>
      </c>
      <c r="X5" s="21">
        <f>'Transport AMS-AME'!AN14+'Transport AMS-AME'!AN30</f>
        <v>-5641.3882862945084</v>
      </c>
      <c r="Y5" s="21">
        <f>'Transport AMS-AME'!AO14+'Transport AMS-AME'!AO30</f>
        <v>-5905.7379048474513</v>
      </c>
      <c r="Z5" s="21">
        <f>'Transport AMS-AME'!AP14+'Transport AMS-AME'!AP30</f>
        <v>-6147.3299045965714</v>
      </c>
      <c r="AA5" s="21">
        <f>'Transport AMS-AME'!AQ14+'Transport AMS-AME'!AQ30</f>
        <v>-6378.9086839342381</v>
      </c>
      <c r="AB5" s="21">
        <f>'Transport AMS-AME'!AR14+'Transport AMS-AME'!AR30</f>
        <v>-6660.0543846291403</v>
      </c>
      <c r="AC5" s="21">
        <f>'Transport AMS-AME'!AS14+'Transport AMS-AME'!AS30</f>
        <v>-6891.567128085263</v>
      </c>
      <c r="AD5" s="21">
        <f>'Transport AMS-AME'!AT14+'Transport AMS-AME'!AT30</f>
        <v>-7103.9089617212994</v>
      </c>
      <c r="AE5" s="21">
        <f>'Transport AMS-AME'!AU14+'Transport AMS-AME'!AU30</f>
        <v>-7294.5507922270845</v>
      </c>
      <c r="AF5" s="21">
        <f>'Transport AMS-AME'!AV14+'Transport AMS-AME'!AV30</f>
        <v>-7465.8773650843623</v>
      </c>
      <c r="AG5" s="21">
        <f>'Transport AMS-AME'!AW14+'Transport AMS-AME'!AW30</f>
        <v>-7625.4097688543843</v>
      </c>
    </row>
    <row r="6" spans="1:33" x14ac:dyDescent="0.25">
      <c r="A6" t="s">
        <v>1572</v>
      </c>
      <c r="B6" s="21">
        <f>'Transport AMS-AME'!R33</f>
        <v>0</v>
      </c>
      <c r="C6" s="21">
        <f>'Transport AMS-AME'!S33</f>
        <v>0</v>
      </c>
      <c r="D6" s="21">
        <f>'Transport AMS-AME'!T33</f>
        <v>0</v>
      </c>
      <c r="E6" s="21">
        <f>'Transport AMS-AME'!U33</f>
        <v>0</v>
      </c>
      <c r="F6" s="21">
        <f>'Transport AMS-AME'!V33</f>
        <v>2.2487510000000839</v>
      </c>
      <c r="G6" s="21">
        <f>'Transport AMS-AME'!W33</f>
        <v>477.13550200000009</v>
      </c>
      <c r="H6" s="21">
        <f>'Transport AMS-AME'!X33</f>
        <v>676.3999389999999</v>
      </c>
      <c r="I6" s="21">
        <f>'Transport AMS-AME'!Y33</f>
        <v>91.191632000000027</v>
      </c>
      <c r="J6" s="21">
        <f>'Transport AMS-AME'!Z33</f>
        <v>-178.66516799999999</v>
      </c>
      <c r="K6" s="21">
        <f>'Transport AMS-AME'!AA33</f>
        <v>-341.36690500000009</v>
      </c>
      <c r="L6" s="21">
        <f>'Transport AMS-AME'!AB33</f>
        <v>-461.72734400000013</v>
      </c>
      <c r="M6" s="21">
        <f>'Transport AMS-AME'!AC33</f>
        <v>-542.09106900000006</v>
      </c>
      <c r="N6" s="21">
        <f>'Transport AMS-AME'!AD33</f>
        <v>-599.81968700000016</v>
      </c>
      <c r="O6" s="21">
        <f>'Transport AMS-AME'!AE33</f>
        <v>-527.45385000000033</v>
      </c>
      <c r="P6" s="21">
        <f>'Transport AMS-AME'!AF33</f>
        <v>-506.14957499999991</v>
      </c>
      <c r="Q6" s="21">
        <f>'Transport AMS-AME'!AG33</f>
        <v>-500.47209399999997</v>
      </c>
      <c r="R6" s="21">
        <f>'Transport AMS-AME'!AH33</f>
        <v>-408.92565100000002</v>
      </c>
      <c r="S6" s="21">
        <f>'Transport AMS-AME'!AI33</f>
        <v>-427.63398900000016</v>
      </c>
      <c r="T6" s="21">
        <f>'Transport AMS-AME'!AJ33</f>
        <v>-433.59093899999993</v>
      </c>
      <c r="U6" s="21">
        <f>'Transport AMS-AME'!AK33</f>
        <v>-443.14731000000006</v>
      </c>
      <c r="V6" s="21">
        <f>'Transport AMS-AME'!AL33</f>
        <v>-450.22752500000001</v>
      </c>
      <c r="W6" s="21">
        <f>'Transport AMS-AME'!AM33</f>
        <v>-462.34248200000002</v>
      </c>
      <c r="X6" s="21">
        <f>'Transport AMS-AME'!AN33</f>
        <v>-460.69518799999992</v>
      </c>
      <c r="Y6" s="21">
        <f>'Transport AMS-AME'!AO33</f>
        <v>-471.21421399999986</v>
      </c>
      <c r="Z6" s="21">
        <f>'Transport AMS-AME'!AP33</f>
        <v>-489.14670299999989</v>
      </c>
      <c r="AA6" s="21">
        <f>'Transport AMS-AME'!AQ33</f>
        <v>-510.44998299999997</v>
      </c>
      <c r="AB6" s="21">
        <f>'Transport AMS-AME'!AR33</f>
        <v>-486.43591000000015</v>
      </c>
      <c r="AC6" s="21">
        <f>'Transport AMS-AME'!AS33</f>
        <v>-481.98956199999998</v>
      </c>
      <c r="AD6" s="21">
        <f>'Transport AMS-AME'!AT33</f>
        <v>-491.0620100000001</v>
      </c>
      <c r="AE6" s="21">
        <f>'Transport AMS-AME'!AU33</f>
        <v>-504.36845700000003</v>
      </c>
      <c r="AF6" s="21">
        <f>'Transport AMS-AME'!AV33</f>
        <v>-522.61714299999994</v>
      </c>
      <c r="AG6" s="21">
        <f>'Transport AMS-AME'!AW33</f>
        <v>-560.64090499999998</v>
      </c>
    </row>
    <row r="7" spans="1:33" x14ac:dyDescent="0.25">
      <c r="A7" t="s">
        <v>1571</v>
      </c>
      <c r="B7" s="21">
        <f>'Transport AMS-AME'!R34</f>
        <v>0</v>
      </c>
      <c r="C7" s="21">
        <f>'Transport AMS-AME'!S34</f>
        <v>0</v>
      </c>
      <c r="D7" s="21">
        <f>'Transport AMS-AME'!T34</f>
        <v>0</v>
      </c>
      <c r="E7" s="21">
        <f>'Transport AMS-AME'!U34</f>
        <v>0</v>
      </c>
      <c r="F7" s="21">
        <f>'Transport AMS-AME'!V34</f>
        <v>2.2487499999988358</v>
      </c>
      <c r="G7" s="21">
        <f>'Transport AMS-AME'!W34</f>
        <v>479.25194000000192</v>
      </c>
      <c r="H7" s="21">
        <f>'Transport AMS-AME'!X34</f>
        <v>1127.46054</v>
      </c>
      <c r="I7" s="21">
        <f>'Transport AMS-AME'!Y34</f>
        <v>1143.8144900000043</v>
      </c>
      <c r="J7" s="21">
        <f>'Transport AMS-AME'!Z34</f>
        <v>880.82394999999815</v>
      </c>
      <c r="K7" s="21">
        <f>'Transport AMS-AME'!AA34</f>
        <v>462.19936000000598</v>
      </c>
      <c r="L7" s="21">
        <f>'Transport AMS-AME'!AB34</f>
        <v>-60.391830000000482</v>
      </c>
      <c r="M7" s="21">
        <f>'Transport AMS-AME'!AC34</f>
        <v>-640.62649999999849</v>
      </c>
      <c r="N7" s="21">
        <f>'Transport AMS-AME'!AD34</f>
        <v>-1252.2571099999986</v>
      </c>
      <c r="O7" s="21">
        <f>'Transport AMS-AME'!AE34</f>
        <v>-1763.1238899999953</v>
      </c>
      <c r="P7" s="21">
        <f>'Transport AMS-AME'!AF34</f>
        <v>-2230.0252800000017</v>
      </c>
      <c r="Q7" s="21">
        <f>'Transport AMS-AME'!AG34</f>
        <v>-2670.9962200000009</v>
      </c>
      <c r="R7" s="21">
        <f>'Transport AMS-AME'!AH34</f>
        <v>-3001.5307199999952</v>
      </c>
      <c r="S7" s="21">
        <f>'Transport AMS-AME'!AI34</f>
        <v>-3338.2272300000004</v>
      </c>
      <c r="T7" s="21">
        <f>'Transport AMS-AME'!AJ34</f>
        <v>-3667.9427899999973</v>
      </c>
      <c r="U7" s="21">
        <f>'Transport AMS-AME'!AK34</f>
        <v>-3994.646929999999</v>
      </c>
      <c r="V7" s="21">
        <f>'Transport AMS-AME'!AL34</f>
        <v>-4315.9642900000035</v>
      </c>
      <c r="W7" s="21">
        <f>'Transport AMS-AME'!AM34</f>
        <v>-4637.1710100000018</v>
      </c>
      <c r="X7" s="21">
        <f>'Transport AMS-AME'!AN34</f>
        <v>-4924.3240099999966</v>
      </c>
      <c r="Y7" s="21">
        <f>'Transport AMS-AME'!AO34</f>
        <v>-5191.5397399999965</v>
      </c>
      <c r="Z7" s="21">
        <f>'Transport AMS-AME'!AP34</f>
        <v>-5447.3490600000005</v>
      </c>
      <c r="AA7" s="21">
        <f>'Transport AMS-AME'!AQ34</f>
        <v>-5695.7337000000007</v>
      </c>
      <c r="AB7" s="21">
        <f>'Transport AMS-AME'!AR34</f>
        <v>-6012.2432599999993</v>
      </c>
      <c r="AC7" s="21">
        <f>'Transport AMS-AME'!AS34</f>
        <v>-6289.9095600000037</v>
      </c>
      <c r="AD7" s="21">
        <f>'Transport AMS-AME'!AT34</f>
        <v>-6544.6929700000001</v>
      </c>
      <c r="AE7" s="21">
        <f>'Transport AMS-AME'!AU34</f>
        <v>-6782.2468399999998</v>
      </c>
      <c r="AF7" s="21">
        <f>'Transport AMS-AME'!AV34</f>
        <v>-7008.56999</v>
      </c>
      <c r="AG7" s="21">
        <f>'Transport AMS-AME'!AW34</f>
        <v>-7244.10023</v>
      </c>
    </row>
  </sheetData>
  <pageMargins left="0.7" right="0.7" top="0.75" bottom="0.75" header="0.3" footer="0.3"/>
  <drawing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H42"/>
  <sheetViews>
    <sheetView workbookViewId="0">
      <pane xSplit="2" ySplit="1" topLeftCell="C23" activePane="bottomRight" state="frozen"/>
      <selection pane="topRight" activeCell="C1" sqref="C1"/>
      <selection pane="bottomLeft" activeCell="A2" sqref="A2"/>
      <selection pane="bottomRight" activeCell="C10" sqref="C10"/>
    </sheetView>
  </sheetViews>
  <sheetFormatPr baseColWidth="10" defaultRowHeight="15" x14ac:dyDescent="0.25"/>
  <cols>
    <col min="1" max="1" width="34" customWidth="1"/>
    <col min="2" max="2" width="39" customWidth="1"/>
    <col min="3" max="4" width="22.7109375" customWidth="1"/>
    <col min="5" max="5" width="15.42578125" customWidth="1"/>
    <col min="7" max="7" width="0" hidden="1" customWidth="1"/>
    <col min="9" max="12" width="0" hidden="1" customWidth="1"/>
    <col min="14" max="17" width="11.42578125" hidden="1" customWidth="1"/>
    <col min="18" max="18" width="11.42578125" customWidth="1"/>
    <col min="19" max="22" width="11.42578125" hidden="1" customWidth="1"/>
    <col min="24" max="27" width="11.42578125" hidden="1" customWidth="1"/>
    <col min="28" max="28" width="11.42578125" customWidth="1"/>
    <col min="29" max="32" width="11.42578125" hidden="1" customWidth="1"/>
  </cols>
  <sheetData>
    <row r="1" spans="1:34" x14ac:dyDescent="0.25">
      <c r="A1" t="s">
        <v>29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t="s">
        <v>35</v>
      </c>
    </row>
    <row r="2" spans="1:34" x14ac:dyDescent="0.25">
      <c r="A2" t="s">
        <v>1</v>
      </c>
    </row>
    <row r="3" spans="1:34" x14ac:dyDescent="0.25">
      <c r="A3" t="s">
        <v>19</v>
      </c>
      <c r="B3" t="s">
        <v>46</v>
      </c>
      <c r="C3" s="2">
        <f>C$25*C4</f>
        <v>201600.00000000003</v>
      </c>
      <c r="E3" s="2"/>
      <c r="H3" s="2">
        <f t="shared" ref="H3:AG3" si="0">H$25*H4</f>
        <v>627000</v>
      </c>
      <c r="I3" s="2">
        <f t="shared" si="0"/>
        <v>0</v>
      </c>
      <c r="J3" s="2">
        <f t="shared" si="0"/>
        <v>0</v>
      </c>
      <c r="K3" s="2">
        <f t="shared" si="0"/>
        <v>0</v>
      </c>
      <c r="L3" s="2">
        <f t="shared" si="0"/>
        <v>0</v>
      </c>
      <c r="M3" s="2">
        <f t="shared" si="0"/>
        <v>1278000</v>
      </c>
      <c r="N3" s="2">
        <f t="shared" si="0"/>
        <v>0</v>
      </c>
      <c r="O3" s="2">
        <f t="shared" si="0"/>
        <v>0</v>
      </c>
      <c r="P3" s="2">
        <f t="shared" si="0"/>
        <v>0</v>
      </c>
      <c r="Q3" s="2">
        <f t="shared" si="0"/>
        <v>0</v>
      </c>
      <c r="R3" s="2">
        <f t="shared" si="0"/>
        <v>1800000</v>
      </c>
      <c r="S3" s="2">
        <f t="shared" si="0"/>
        <v>1800000</v>
      </c>
      <c r="T3" s="2">
        <f t="shared" si="0"/>
        <v>1800000</v>
      </c>
      <c r="U3" s="2">
        <f t="shared" si="0"/>
        <v>1800000</v>
      </c>
      <c r="V3" s="2">
        <f t="shared" si="0"/>
        <v>1800000</v>
      </c>
      <c r="W3" s="2">
        <f t="shared" si="0"/>
        <v>1800000</v>
      </c>
      <c r="X3" s="2">
        <f t="shared" si="0"/>
        <v>1800000</v>
      </c>
      <c r="Y3" s="2">
        <f t="shared" si="0"/>
        <v>1800000</v>
      </c>
      <c r="Z3" s="2">
        <f t="shared" si="0"/>
        <v>1800000</v>
      </c>
      <c r="AA3" s="2">
        <f t="shared" si="0"/>
        <v>1800000</v>
      </c>
      <c r="AB3" s="2">
        <f t="shared" si="0"/>
        <v>1800000</v>
      </c>
      <c r="AC3" s="2">
        <f t="shared" si="0"/>
        <v>1800000</v>
      </c>
      <c r="AD3" s="2">
        <f t="shared" si="0"/>
        <v>1800000</v>
      </c>
      <c r="AE3" s="2">
        <f t="shared" si="0"/>
        <v>1800000</v>
      </c>
      <c r="AF3" s="2">
        <f t="shared" si="0"/>
        <v>1800000</v>
      </c>
      <c r="AG3" s="2">
        <f t="shared" si="0"/>
        <v>1800000</v>
      </c>
    </row>
    <row r="4" spans="1:34" x14ac:dyDescent="0.25">
      <c r="B4" t="s">
        <v>6</v>
      </c>
      <c r="C4" s="3">
        <f>6.6%+5.4%+0%</f>
        <v>0.12000000000000001</v>
      </c>
      <c r="E4" s="1"/>
      <c r="H4" s="5">
        <f>26%+7%</f>
        <v>0.33</v>
      </c>
      <c r="M4" s="5">
        <v>0.71</v>
      </c>
      <c r="N4" s="6"/>
      <c r="O4" s="6"/>
      <c r="P4" s="6"/>
      <c r="Q4" s="6"/>
      <c r="R4" s="5">
        <v>1</v>
      </c>
      <c r="S4" s="5">
        <v>1</v>
      </c>
      <c r="T4" s="5">
        <v>1</v>
      </c>
      <c r="U4" s="5">
        <v>1</v>
      </c>
      <c r="V4" s="5">
        <v>1</v>
      </c>
      <c r="W4" s="5">
        <v>1</v>
      </c>
      <c r="X4" s="5">
        <v>1</v>
      </c>
      <c r="Y4" s="5">
        <v>1</v>
      </c>
      <c r="Z4" s="5">
        <v>1</v>
      </c>
      <c r="AA4" s="5">
        <v>1</v>
      </c>
      <c r="AB4" s="5">
        <v>1</v>
      </c>
      <c r="AC4" s="5">
        <v>1</v>
      </c>
      <c r="AD4" s="5">
        <v>1</v>
      </c>
      <c r="AE4" s="5">
        <v>1</v>
      </c>
      <c r="AF4" s="5">
        <v>1</v>
      </c>
      <c r="AG4" s="5">
        <v>1</v>
      </c>
    </row>
    <row r="5" spans="1:34" x14ac:dyDescent="0.25">
      <c r="B5" t="s">
        <v>45</v>
      </c>
      <c r="C5" s="8">
        <v>40000</v>
      </c>
      <c r="D5" s="8"/>
      <c r="E5" s="8"/>
      <c r="F5" s="8"/>
      <c r="G5" s="8">
        <v>40000</v>
      </c>
      <c r="H5" s="8">
        <v>40000</v>
      </c>
      <c r="I5" s="8">
        <v>40000</v>
      </c>
      <c r="J5" s="8">
        <v>40000</v>
      </c>
      <c r="K5" s="8">
        <v>40000</v>
      </c>
      <c r="L5" s="8">
        <v>40000</v>
      </c>
      <c r="M5" s="8">
        <f>H5*0.98</f>
        <v>39200</v>
      </c>
      <c r="N5" s="8">
        <f t="shared" ref="N5:AG5" si="1">I5*0.98</f>
        <v>39200</v>
      </c>
      <c r="O5" s="8">
        <f t="shared" si="1"/>
        <v>39200</v>
      </c>
      <c r="P5" s="8">
        <f t="shared" si="1"/>
        <v>39200</v>
      </c>
      <c r="Q5" s="8">
        <f t="shared" si="1"/>
        <v>39200</v>
      </c>
      <c r="R5" s="8">
        <f t="shared" si="1"/>
        <v>38416</v>
      </c>
      <c r="S5" s="8">
        <f t="shared" si="1"/>
        <v>38416</v>
      </c>
      <c r="T5" s="8">
        <f t="shared" si="1"/>
        <v>38416</v>
      </c>
      <c r="U5" s="8">
        <f t="shared" si="1"/>
        <v>38416</v>
      </c>
      <c r="V5" s="8">
        <f t="shared" si="1"/>
        <v>38416</v>
      </c>
      <c r="W5" s="8">
        <f t="shared" si="1"/>
        <v>37647.68</v>
      </c>
      <c r="X5" s="8">
        <f t="shared" si="1"/>
        <v>37647.68</v>
      </c>
      <c r="Y5" s="8">
        <f t="shared" si="1"/>
        <v>37647.68</v>
      </c>
      <c r="Z5" s="8">
        <f t="shared" si="1"/>
        <v>37647.68</v>
      </c>
      <c r="AA5" s="8">
        <f t="shared" si="1"/>
        <v>37647.68</v>
      </c>
      <c r="AB5" s="8">
        <f t="shared" si="1"/>
        <v>36894.7264</v>
      </c>
      <c r="AC5" s="8">
        <f t="shared" si="1"/>
        <v>36894.7264</v>
      </c>
      <c r="AD5" s="8">
        <f t="shared" si="1"/>
        <v>36894.7264</v>
      </c>
      <c r="AE5" s="8">
        <f t="shared" si="1"/>
        <v>36894.7264</v>
      </c>
      <c r="AF5" s="8">
        <f t="shared" si="1"/>
        <v>36894.7264</v>
      </c>
      <c r="AG5" s="8">
        <f t="shared" si="1"/>
        <v>36156.831872000002</v>
      </c>
      <c r="AH5" t="s">
        <v>36</v>
      </c>
    </row>
    <row r="6" spans="1:34" x14ac:dyDescent="0.25">
      <c r="B6" t="s">
        <v>32</v>
      </c>
      <c r="C6" s="2">
        <f>C3*C5/1000000</f>
        <v>8064.0000000000009</v>
      </c>
      <c r="D6" s="2"/>
      <c r="E6" s="2"/>
      <c r="F6" s="2"/>
      <c r="G6" s="2">
        <f t="shared" ref="G6:AG6" si="2">G3*G5/1000000</f>
        <v>0</v>
      </c>
      <c r="H6" s="2">
        <f t="shared" si="2"/>
        <v>25080</v>
      </c>
      <c r="I6" s="2">
        <f t="shared" si="2"/>
        <v>0</v>
      </c>
      <c r="J6" s="2">
        <f t="shared" si="2"/>
        <v>0</v>
      </c>
      <c r="K6" s="2">
        <f t="shared" si="2"/>
        <v>0</v>
      </c>
      <c r="L6" s="2">
        <f t="shared" si="2"/>
        <v>0</v>
      </c>
      <c r="M6" s="2">
        <f t="shared" si="2"/>
        <v>50097.599999999999</v>
      </c>
      <c r="N6" s="2">
        <f t="shared" si="2"/>
        <v>0</v>
      </c>
      <c r="O6" s="2">
        <f t="shared" si="2"/>
        <v>0</v>
      </c>
      <c r="P6" s="2">
        <f t="shared" si="2"/>
        <v>0</v>
      </c>
      <c r="Q6" s="2">
        <f t="shared" si="2"/>
        <v>0</v>
      </c>
      <c r="R6" s="2">
        <f t="shared" si="2"/>
        <v>69148.800000000003</v>
      </c>
      <c r="S6" s="2">
        <f t="shared" si="2"/>
        <v>69148.800000000003</v>
      </c>
      <c r="T6" s="2">
        <f t="shared" si="2"/>
        <v>69148.800000000003</v>
      </c>
      <c r="U6" s="2">
        <f t="shared" si="2"/>
        <v>69148.800000000003</v>
      </c>
      <c r="V6" s="2">
        <f t="shared" si="2"/>
        <v>69148.800000000003</v>
      </c>
      <c r="W6" s="2">
        <f t="shared" si="2"/>
        <v>67765.823999999993</v>
      </c>
      <c r="X6" s="2">
        <f t="shared" si="2"/>
        <v>67765.823999999993</v>
      </c>
      <c r="Y6" s="2">
        <f t="shared" si="2"/>
        <v>67765.823999999993</v>
      </c>
      <c r="Z6" s="2">
        <f t="shared" si="2"/>
        <v>67765.823999999993</v>
      </c>
      <c r="AA6" s="2">
        <f t="shared" si="2"/>
        <v>67765.823999999993</v>
      </c>
      <c r="AB6" s="2">
        <f t="shared" si="2"/>
        <v>66410.507519999999</v>
      </c>
      <c r="AC6" s="2">
        <f t="shared" si="2"/>
        <v>66410.507519999999</v>
      </c>
      <c r="AD6" s="2">
        <f t="shared" si="2"/>
        <v>66410.507519999999</v>
      </c>
      <c r="AE6" s="2">
        <f t="shared" si="2"/>
        <v>66410.507519999999</v>
      </c>
      <c r="AF6" s="2">
        <f t="shared" si="2"/>
        <v>66410.507519999999</v>
      </c>
      <c r="AG6" s="2">
        <f t="shared" si="2"/>
        <v>65082.297369600004</v>
      </c>
    </row>
    <row r="7" spans="1:34" x14ac:dyDescent="0.25">
      <c r="B7" t="s">
        <v>2</v>
      </c>
    </row>
    <row r="8" spans="1:34" x14ac:dyDescent="0.25">
      <c r="B8" t="s">
        <v>4</v>
      </c>
    </row>
    <row r="9" spans="1:34" x14ac:dyDescent="0.25">
      <c r="B9" t="s">
        <v>47</v>
      </c>
      <c r="C9" s="9">
        <v>17.399999999999999</v>
      </c>
      <c r="D9" s="9"/>
      <c r="E9" s="9"/>
      <c r="F9" s="9"/>
      <c r="G9" s="9"/>
      <c r="H9" s="9">
        <v>16.5</v>
      </c>
      <c r="I9" s="9"/>
      <c r="J9" s="9"/>
      <c r="K9" s="9"/>
      <c r="L9" s="9"/>
      <c r="M9" s="9">
        <v>15.7</v>
      </c>
      <c r="N9" s="9"/>
      <c r="O9" s="9"/>
      <c r="P9" s="9"/>
      <c r="Q9" s="9"/>
      <c r="R9" s="9">
        <v>14.9</v>
      </c>
      <c r="S9" s="9"/>
      <c r="T9" s="9"/>
      <c r="U9" s="9"/>
      <c r="V9" s="9"/>
      <c r="W9" s="9">
        <v>14</v>
      </c>
      <c r="X9" s="9"/>
      <c r="Y9" s="9"/>
      <c r="Z9" s="9"/>
      <c r="AA9" s="9"/>
      <c r="AB9" s="9">
        <v>13.7</v>
      </c>
      <c r="AC9" s="9"/>
      <c r="AD9" s="9"/>
      <c r="AE9" s="9"/>
      <c r="AF9" s="9"/>
      <c r="AG9" s="9">
        <v>13</v>
      </c>
    </row>
    <row r="10" spans="1:34" x14ac:dyDescent="0.25">
      <c r="B10" t="s">
        <v>30</v>
      </c>
      <c r="C10" s="11">
        <v>12000</v>
      </c>
      <c r="D10" s="11"/>
      <c r="E10" s="11"/>
      <c r="F10" s="11"/>
      <c r="G10" s="11">
        <v>12004</v>
      </c>
      <c r="H10" s="11">
        <v>12000</v>
      </c>
      <c r="I10" s="11">
        <v>12000</v>
      </c>
      <c r="J10" s="11">
        <v>12000</v>
      </c>
      <c r="K10" s="11">
        <v>12000</v>
      </c>
      <c r="L10" s="11">
        <v>12000</v>
      </c>
      <c r="M10" s="11">
        <v>12000</v>
      </c>
      <c r="N10" s="11">
        <v>12000</v>
      </c>
      <c r="O10" s="11">
        <v>12000</v>
      </c>
      <c r="P10" s="11">
        <v>12000</v>
      </c>
      <c r="Q10" s="11">
        <v>12000</v>
      </c>
      <c r="R10" s="11">
        <v>12000</v>
      </c>
      <c r="S10" s="11">
        <v>12000</v>
      </c>
      <c r="T10" s="11">
        <v>12000</v>
      </c>
      <c r="U10" s="11">
        <v>12000</v>
      </c>
      <c r="V10" s="11">
        <v>12000</v>
      </c>
      <c r="W10" s="11">
        <v>12000</v>
      </c>
      <c r="X10" s="11">
        <v>12000</v>
      </c>
      <c r="Y10" s="11">
        <v>12000</v>
      </c>
      <c r="Z10" s="11">
        <v>12000</v>
      </c>
      <c r="AA10" s="11">
        <v>12000</v>
      </c>
      <c r="AB10" s="11">
        <v>12000</v>
      </c>
      <c r="AC10" s="11">
        <v>12000</v>
      </c>
      <c r="AD10" s="11">
        <v>12000</v>
      </c>
      <c r="AE10" s="11">
        <v>12000</v>
      </c>
      <c r="AF10" s="11">
        <v>12000</v>
      </c>
      <c r="AG10" s="11">
        <v>12000</v>
      </c>
    </row>
    <row r="11" spans="1:34" x14ac:dyDescent="0.25">
      <c r="B11" t="s">
        <v>54</v>
      </c>
      <c r="C11" s="2">
        <f>C10/100*C9*C3/1000000</f>
        <v>420.94080000000008</v>
      </c>
      <c r="D11" s="2"/>
      <c r="E11" s="2"/>
      <c r="F11" s="2"/>
      <c r="G11" s="2">
        <f t="shared" ref="G11:AG11" si="3">G10/100*G9*G3/1000000</f>
        <v>0</v>
      </c>
      <c r="H11" s="2">
        <f t="shared" si="3"/>
        <v>1241.46</v>
      </c>
      <c r="I11" s="2">
        <f t="shared" si="3"/>
        <v>0</v>
      </c>
      <c r="J11" s="2">
        <f t="shared" si="3"/>
        <v>0</v>
      </c>
      <c r="K11" s="2">
        <f t="shared" si="3"/>
        <v>0</v>
      </c>
      <c r="L11" s="2">
        <f t="shared" si="3"/>
        <v>0</v>
      </c>
      <c r="M11" s="2">
        <f t="shared" si="3"/>
        <v>2407.752</v>
      </c>
      <c r="N11" s="2">
        <f t="shared" si="3"/>
        <v>0</v>
      </c>
      <c r="O11" s="2">
        <f t="shared" si="3"/>
        <v>0</v>
      </c>
      <c r="P11" s="2">
        <f t="shared" si="3"/>
        <v>0</v>
      </c>
      <c r="Q11" s="2">
        <f t="shared" si="3"/>
        <v>0</v>
      </c>
      <c r="R11" s="2">
        <f t="shared" si="3"/>
        <v>3218.4</v>
      </c>
      <c r="S11" s="2">
        <f t="shared" si="3"/>
        <v>0</v>
      </c>
      <c r="T11" s="2">
        <f t="shared" si="3"/>
        <v>0</v>
      </c>
      <c r="U11" s="2">
        <f t="shared" si="3"/>
        <v>0</v>
      </c>
      <c r="V11" s="2">
        <f t="shared" si="3"/>
        <v>0</v>
      </c>
      <c r="W11" s="2">
        <f t="shared" si="3"/>
        <v>3024</v>
      </c>
      <c r="X11" s="2">
        <f t="shared" si="3"/>
        <v>0</v>
      </c>
      <c r="Y11" s="2">
        <f t="shared" si="3"/>
        <v>0</v>
      </c>
      <c r="Z11" s="2">
        <f t="shared" si="3"/>
        <v>0</v>
      </c>
      <c r="AA11" s="2">
        <f t="shared" si="3"/>
        <v>0</v>
      </c>
      <c r="AB11" s="2">
        <f t="shared" si="3"/>
        <v>2959.2</v>
      </c>
      <c r="AC11" s="2">
        <f t="shared" si="3"/>
        <v>0</v>
      </c>
      <c r="AD11" s="2">
        <f t="shared" si="3"/>
        <v>0</v>
      </c>
      <c r="AE11" s="2">
        <f t="shared" si="3"/>
        <v>0</v>
      </c>
      <c r="AF11" s="2">
        <f t="shared" si="3"/>
        <v>0</v>
      </c>
      <c r="AG11" s="2">
        <f t="shared" si="3"/>
        <v>2808</v>
      </c>
    </row>
    <row r="13" spans="1:34" x14ac:dyDescent="0.25">
      <c r="A13" t="s">
        <v>0</v>
      </c>
      <c r="B13" t="s">
        <v>7</v>
      </c>
      <c r="C13" s="2">
        <f>C25-C3</f>
        <v>1478400</v>
      </c>
      <c r="H13">
        <f>H25*H14</f>
        <v>1272999.9999999998</v>
      </c>
      <c r="I13">
        <f t="shared" ref="I13:AG13" si="4">I25*I14</f>
        <v>0</v>
      </c>
      <c r="J13">
        <f t="shared" si="4"/>
        <v>0</v>
      </c>
      <c r="K13">
        <f t="shared" si="4"/>
        <v>0</v>
      </c>
      <c r="L13">
        <f t="shared" si="4"/>
        <v>0</v>
      </c>
      <c r="M13">
        <f t="shared" si="4"/>
        <v>522000.00000000006</v>
      </c>
      <c r="N13">
        <f t="shared" si="4"/>
        <v>1800000</v>
      </c>
      <c r="O13">
        <f t="shared" si="4"/>
        <v>1800000</v>
      </c>
      <c r="P13">
        <f t="shared" si="4"/>
        <v>1800000</v>
      </c>
      <c r="Q13">
        <f t="shared" si="4"/>
        <v>1800000</v>
      </c>
      <c r="R13">
        <f t="shared" si="4"/>
        <v>0</v>
      </c>
      <c r="S13">
        <f t="shared" si="4"/>
        <v>0</v>
      </c>
      <c r="T13">
        <f t="shared" si="4"/>
        <v>0</v>
      </c>
      <c r="U13">
        <f t="shared" si="4"/>
        <v>0</v>
      </c>
      <c r="V13">
        <f t="shared" si="4"/>
        <v>0</v>
      </c>
      <c r="W13">
        <f t="shared" si="4"/>
        <v>0</v>
      </c>
      <c r="X13">
        <f t="shared" si="4"/>
        <v>0</v>
      </c>
      <c r="Y13">
        <f t="shared" si="4"/>
        <v>0</v>
      </c>
      <c r="Z13">
        <f t="shared" si="4"/>
        <v>0</v>
      </c>
      <c r="AA13">
        <f t="shared" si="4"/>
        <v>0</v>
      </c>
      <c r="AB13">
        <f t="shared" si="4"/>
        <v>0</v>
      </c>
      <c r="AC13">
        <f t="shared" si="4"/>
        <v>0</v>
      </c>
      <c r="AD13">
        <f t="shared" si="4"/>
        <v>0</v>
      </c>
      <c r="AE13">
        <f t="shared" si="4"/>
        <v>0</v>
      </c>
      <c r="AF13">
        <f t="shared" si="4"/>
        <v>0</v>
      </c>
      <c r="AG13">
        <f t="shared" si="4"/>
        <v>0</v>
      </c>
    </row>
    <row r="14" spans="1:34" x14ac:dyDescent="0.25">
      <c r="B14" t="s">
        <v>6</v>
      </c>
      <c r="C14" s="4">
        <f>100%-C4</f>
        <v>0.88</v>
      </c>
      <c r="H14" s="1">
        <f>100%-H4</f>
        <v>0.66999999999999993</v>
      </c>
      <c r="I14" s="1">
        <f t="shared" ref="I14:AG14" si="5">100%-I4</f>
        <v>1</v>
      </c>
      <c r="J14" s="1">
        <f t="shared" si="5"/>
        <v>1</v>
      </c>
      <c r="K14" s="1">
        <f t="shared" si="5"/>
        <v>1</v>
      </c>
      <c r="L14" s="1">
        <f t="shared" si="5"/>
        <v>1</v>
      </c>
      <c r="M14" s="1">
        <f t="shared" si="5"/>
        <v>0.29000000000000004</v>
      </c>
      <c r="N14" s="1">
        <f t="shared" si="5"/>
        <v>1</v>
      </c>
      <c r="O14" s="1">
        <f t="shared" si="5"/>
        <v>1</v>
      </c>
      <c r="P14" s="1">
        <f t="shared" si="5"/>
        <v>1</v>
      </c>
      <c r="Q14" s="1">
        <f t="shared" si="5"/>
        <v>1</v>
      </c>
      <c r="R14" s="1">
        <f t="shared" si="5"/>
        <v>0</v>
      </c>
      <c r="S14" s="1">
        <f t="shared" si="5"/>
        <v>0</v>
      </c>
      <c r="T14" s="1">
        <f t="shared" si="5"/>
        <v>0</v>
      </c>
      <c r="U14" s="1">
        <f t="shared" si="5"/>
        <v>0</v>
      </c>
      <c r="V14" s="1">
        <f t="shared" si="5"/>
        <v>0</v>
      </c>
      <c r="W14" s="1">
        <f t="shared" si="5"/>
        <v>0</v>
      </c>
      <c r="X14" s="1">
        <f t="shared" si="5"/>
        <v>0</v>
      </c>
      <c r="Y14" s="1">
        <f t="shared" si="5"/>
        <v>0</v>
      </c>
      <c r="Z14" s="1">
        <f t="shared" si="5"/>
        <v>0</v>
      </c>
      <c r="AA14" s="1">
        <f t="shared" si="5"/>
        <v>0</v>
      </c>
      <c r="AB14" s="1">
        <f t="shared" si="5"/>
        <v>0</v>
      </c>
      <c r="AC14" s="1">
        <f t="shared" si="5"/>
        <v>0</v>
      </c>
      <c r="AD14" s="1">
        <f t="shared" si="5"/>
        <v>0</v>
      </c>
      <c r="AE14" s="1">
        <f t="shared" si="5"/>
        <v>0</v>
      </c>
      <c r="AF14" s="1">
        <f t="shared" si="5"/>
        <v>0</v>
      </c>
      <c r="AG14" s="1">
        <f t="shared" si="5"/>
        <v>0</v>
      </c>
    </row>
    <row r="15" spans="1:34" x14ac:dyDescent="0.25">
      <c r="B15" t="s">
        <v>3</v>
      </c>
      <c r="C15" s="8">
        <v>30000</v>
      </c>
      <c r="D15" s="8"/>
      <c r="E15" s="8"/>
      <c r="F15" s="8"/>
      <c r="G15" s="8">
        <v>30004</v>
      </c>
      <c r="H15" s="8">
        <v>30000</v>
      </c>
      <c r="I15" s="8">
        <v>30000</v>
      </c>
      <c r="J15" s="8">
        <v>30000</v>
      </c>
      <c r="K15" s="8">
        <v>30000</v>
      </c>
      <c r="L15" s="8">
        <v>30000</v>
      </c>
      <c r="M15" s="8">
        <v>30000</v>
      </c>
      <c r="N15" s="8">
        <v>30000</v>
      </c>
      <c r="O15" s="8">
        <v>30000</v>
      </c>
      <c r="P15" s="8">
        <v>30000</v>
      </c>
      <c r="Q15" s="8">
        <v>30000</v>
      </c>
      <c r="R15" s="8">
        <v>30000</v>
      </c>
      <c r="S15" s="8">
        <v>30000</v>
      </c>
      <c r="T15" s="8">
        <v>30000</v>
      </c>
      <c r="U15" s="8">
        <v>30000</v>
      </c>
      <c r="V15" s="8">
        <v>30000</v>
      </c>
      <c r="W15" s="8">
        <v>30000</v>
      </c>
      <c r="X15" s="8">
        <v>30000</v>
      </c>
      <c r="Y15" s="8">
        <v>30000</v>
      </c>
      <c r="Z15" s="8">
        <v>30000</v>
      </c>
      <c r="AA15" s="8">
        <v>30000</v>
      </c>
      <c r="AB15" s="8">
        <v>30000</v>
      </c>
      <c r="AC15" s="8">
        <v>30000</v>
      </c>
      <c r="AD15" s="8">
        <v>30000</v>
      </c>
      <c r="AE15" s="8">
        <v>30000</v>
      </c>
      <c r="AF15" s="8">
        <v>30000</v>
      </c>
      <c r="AG15" s="8">
        <v>30000</v>
      </c>
    </row>
    <row r="16" spans="1:34" x14ac:dyDescent="0.25">
      <c r="B16" t="s">
        <v>32</v>
      </c>
      <c r="C16" s="2">
        <f>C13*C15/1000000</f>
        <v>44352</v>
      </c>
      <c r="D16" s="2"/>
      <c r="E16" s="2"/>
      <c r="F16" s="2"/>
      <c r="G16" s="2">
        <f t="shared" ref="G16:AG16" si="6">G13*G15/1000000</f>
        <v>0</v>
      </c>
      <c r="H16" s="2">
        <f t="shared" si="6"/>
        <v>38189.999999999993</v>
      </c>
      <c r="I16" s="2">
        <f t="shared" si="6"/>
        <v>0</v>
      </c>
      <c r="J16" s="2">
        <f t="shared" si="6"/>
        <v>0</v>
      </c>
      <c r="K16" s="2">
        <f t="shared" si="6"/>
        <v>0</v>
      </c>
      <c r="L16" s="2">
        <f t="shared" si="6"/>
        <v>0</v>
      </c>
      <c r="M16" s="2">
        <f t="shared" si="6"/>
        <v>15660.000000000002</v>
      </c>
      <c r="N16" s="2">
        <f t="shared" si="6"/>
        <v>54000</v>
      </c>
      <c r="O16" s="2">
        <f t="shared" si="6"/>
        <v>54000</v>
      </c>
      <c r="P16" s="2">
        <f t="shared" si="6"/>
        <v>54000</v>
      </c>
      <c r="Q16" s="2">
        <f t="shared" si="6"/>
        <v>54000</v>
      </c>
      <c r="R16" s="2">
        <f t="shared" si="6"/>
        <v>0</v>
      </c>
      <c r="S16" s="2">
        <f t="shared" si="6"/>
        <v>0</v>
      </c>
      <c r="T16" s="2">
        <f t="shared" si="6"/>
        <v>0</v>
      </c>
      <c r="U16" s="2">
        <f t="shared" si="6"/>
        <v>0</v>
      </c>
      <c r="V16" s="2">
        <f t="shared" si="6"/>
        <v>0</v>
      </c>
      <c r="W16" s="2">
        <f t="shared" si="6"/>
        <v>0</v>
      </c>
      <c r="X16" s="2">
        <f t="shared" si="6"/>
        <v>0</v>
      </c>
      <c r="Y16" s="2">
        <f t="shared" si="6"/>
        <v>0</v>
      </c>
      <c r="Z16" s="2">
        <f t="shared" si="6"/>
        <v>0</v>
      </c>
      <c r="AA16" s="2">
        <f t="shared" si="6"/>
        <v>0</v>
      </c>
      <c r="AB16" s="2">
        <f t="shared" si="6"/>
        <v>0</v>
      </c>
      <c r="AC16" s="2">
        <f t="shared" si="6"/>
        <v>0</v>
      </c>
      <c r="AD16" s="2">
        <f t="shared" si="6"/>
        <v>0</v>
      </c>
      <c r="AE16" s="2">
        <f t="shared" si="6"/>
        <v>0</v>
      </c>
      <c r="AF16" s="2">
        <f t="shared" si="6"/>
        <v>0</v>
      </c>
      <c r="AG16" s="2">
        <f t="shared" si="6"/>
        <v>0</v>
      </c>
    </row>
    <row r="17" spans="1:33" x14ac:dyDescent="0.25">
      <c r="B17" t="s">
        <v>2</v>
      </c>
    </row>
    <row r="18" spans="1:33" x14ac:dyDescent="0.25">
      <c r="B18" t="s">
        <v>4</v>
      </c>
    </row>
    <row r="19" spans="1:33" x14ac:dyDescent="0.25">
      <c r="B19" t="s">
        <v>53</v>
      </c>
      <c r="C19">
        <f>2/3*5.02+1/3*5.65</f>
        <v>5.2299999999999995</v>
      </c>
      <c r="G19">
        <f t="shared" ref="G19:L19" si="7">2/3*5.02+1/3*5.65</f>
        <v>5.2299999999999995</v>
      </c>
      <c r="H19" s="10">
        <f>2/3*4.9+1/3*5.6</f>
        <v>5.1333333333333329</v>
      </c>
      <c r="I19">
        <f t="shared" si="7"/>
        <v>5.2299999999999995</v>
      </c>
      <c r="J19">
        <f t="shared" si="7"/>
        <v>5.2299999999999995</v>
      </c>
      <c r="K19">
        <f t="shared" si="7"/>
        <v>5.2299999999999995</v>
      </c>
      <c r="L19">
        <f t="shared" si="7"/>
        <v>5.2299999999999995</v>
      </c>
      <c r="M19" s="10">
        <f>2/3*4.5+1/3*5.2</f>
        <v>4.7333333333333334</v>
      </c>
      <c r="N19" s="10">
        <f t="shared" ref="N19:AG19" si="8">2/3*4.5+1/3*5.2</f>
        <v>4.7333333333333334</v>
      </c>
      <c r="O19" s="10">
        <f t="shared" si="8"/>
        <v>4.7333333333333334</v>
      </c>
      <c r="P19" s="10">
        <f t="shared" si="8"/>
        <v>4.7333333333333334</v>
      </c>
      <c r="Q19" s="10">
        <f t="shared" si="8"/>
        <v>4.7333333333333334</v>
      </c>
      <c r="R19" s="10">
        <f t="shared" si="8"/>
        <v>4.7333333333333334</v>
      </c>
      <c r="S19" s="10">
        <f t="shared" si="8"/>
        <v>4.7333333333333334</v>
      </c>
      <c r="T19" s="10">
        <f t="shared" si="8"/>
        <v>4.7333333333333334</v>
      </c>
      <c r="U19" s="10">
        <f t="shared" si="8"/>
        <v>4.7333333333333334</v>
      </c>
      <c r="V19" s="10">
        <f t="shared" si="8"/>
        <v>4.7333333333333334</v>
      </c>
      <c r="W19" s="10">
        <f t="shared" si="8"/>
        <v>4.7333333333333334</v>
      </c>
      <c r="X19" s="10">
        <f t="shared" si="8"/>
        <v>4.7333333333333334</v>
      </c>
      <c r="Y19" s="10">
        <f t="shared" si="8"/>
        <v>4.7333333333333334</v>
      </c>
      <c r="Z19" s="10">
        <f t="shared" si="8"/>
        <v>4.7333333333333334</v>
      </c>
      <c r="AA19" s="10">
        <f t="shared" si="8"/>
        <v>4.7333333333333334</v>
      </c>
      <c r="AB19" s="10">
        <f t="shared" si="8"/>
        <v>4.7333333333333334</v>
      </c>
      <c r="AC19" s="10">
        <f t="shared" si="8"/>
        <v>4.7333333333333334</v>
      </c>
      <c r="AD19" s="10">
        <f t="shared" si="8"/>
        <v>4.7333333333333334</v>
      </c>
      <c r="AE19" s="10">
        <f t="shared" si="8"/>
        <v>4.7333333333333334</v>
      </c>
      <c r="AF19" s="10">
        <f t="shared" si="8"/>
        <v>4.7333333333333334</v>
      </c>
      <c r="AG19" s="10">
        <f t="shared" si="8"/>
        <v>4.7333333333333334</v>
      </c>
    </row>
    <row r="20" spans="1:33" x14ac:dyDescent="0.25">
      <c r="B20" t="s">
        <v>34</v>
      </c>
      <c r="C20">
        <v>1.8</v>
      </c>
      <c r="G20">
        <v>1.8</v>
      </c>
      <c r="H20">
        <v>1.8</v>
      </c>
      <c r="I20">
        <v>1.8</v>
      </c>
      <c r="J20">
        <v>1.8</v>
      </c>
      <c r="K20">
        <v>1.8</v>
      </c>
      <c r="L20">
        <v>1.8</v>
      </c>
      <c r="M20">
        <v>1.8</v>
      </c>
      <c r="N20">
        <v>1.8</v>
      </c>
      <c r="O20">
        <v>1.8</v>
      </c>
      <c r="P20">
        <v>1.8</v>
      </c>
      <c r="Q20">
        <v>1.8</v>
      </c>
      <c r="R20">
        <v>1.8</v>
      </c>
      <c r="S20">
        <v>1.8</v>
      </c>
      <c r="T20">
        <v>1.8</v>
      </c>
      <c r="U20">
        <v>1.8</v>
      </c>
      <c r="V20">
        <v>1.8</v>
      </c>
      <c r="W20">
        <v>1.8</v>
      </c>
      <c r="X20">
        <v>1.8</v>
      </c>
      <c r="Y20">
        <v>1.8</v>
      </c>
      <c r="Z20">
        <v>1.8</v>
      </c>
      <c r="AA20">
        <v>1.8</v>
      </c>
      <c r="AB20">
        <v>1.8</v>
      </c>
      <c r="AC20">
        <v>1.8</v>
      </c>
      <c r="AD20">
        <v>1.8</v>
      </c>
      <c r="AE20">
        <v>1.8</v>
      </c>
      <c r="AF20">
        <v>1.8</v>
      </c>
      <c r="AG20">
        <v>1.8</v>
      </c>
    </row>
    <row r="21" spans="1:33" x14ac:dyDescent="0.25">
      <c r="B21" t="s">
        <v>30</v>
      </c>
      <c r="C21" s="11">
        <v>12000</v>
      </c>
      <c r="D21" s="11"/>
      <c r="E21" s="11"/>
      <c r="F21" s="11"/>
      <c r="G21" s="11">
        <v>12000</v>
      </c>
      <c r="H21" s="11">
        <v>12000</v>
      </c>
      <c r="I21" s="11">
        <v>12000</v>
      </c>
      <c r="J21" s="11">
        <v>12000</v>
      </c>
      <c r="K21" s="11">
        <v>12000</v>
      </c>
      <c r="L21" s="11">
        <v>12000</v>
      </c>
      <c r="M21" s="11">
        <v>12000</v>
      </c>
      <c r="N21" s="11">
        <v>12000</v>
      </c>
      <c r="O21" s="11">
        <v>12000</v>
      </c>
      <c r="P21" s="11">
        <v>12000</v>
      </c>
      <c r="Q21" s="11">
        <v>12000</v>
      </c>
      <c r="R21" s="11">
        <v>12000</v>
      </c>
      <c r="S21" s="11">
        <v>12000</v>
      </c>
      <c r="T21" s="11">
        <v>12000</v>
      </c>
      <c r="U21" s="11">
        <v>12000</v>
      </c>
      <c r="V21" s="11">
        <v>12000</v>
      </c>
      <c r="W21" s="11">
        <v>12000</v>
      </c>
      <c r="X21" s="11">
        <v>12000</v>
      </c>
      <c r="Y21" s="11">
        <v>12000</v>
      </c>
      <c r="Z21" s="11">
        <v>12000</v>
      </c>
      <c r="AA21" s="11">
        <v>12000</v>
      </c>
      <c r="AB21" s="11">
        <v>12000</v>
      </c>
      <c r="AC21" s="11">
        <v>12000</v>
      </c>
      <c r="AD21" s="11">
        <v>12000</v>
      </c>
      <c r="AE21" s="11">
        <v>12000</v>
      </c>
      <c r="AF21" s="11">
        <v>12000</v>
      </c>
      <c r="AG21" s="11">
        <v>12000</v>
      </c>
    </row>
    <row r="22" spans="1:33" x14ac:dyDescent="0.25">
      <c r="B22" t="s">
        <v>31</v>
      </c>
      <c r="C22" s="2">
        <f>C19*C20*C21/100*C13/1000000</f>
        <v>1670.1189119999999</v>
      </c>
      <c r="D22" s="2"/>
      <c r="E22" s="2"/>
      <c r="F22" s="2"/>
      <c r="G22" s="2">
        <f t="shared" ref="G22:AG22" si="9">G19*G20*G21/100*G13/1000000</f>
        <v>0</v>
      </c>
      <c r="H22" s="2">
        <f t="shared" si="9"/>
        <v>1411.5023999999999</v>
      </c>
      <c r="I22" s="2">
        <f t="shared" si="9"/>
        <v>0</v>
      </c>
      <c r="J22" s="2">
        <f t="shared" si="9"/>
        <v>0</v>
      </c>
      <c r="K22" s="2">
        <f t="shared" si="9"/>
        <v>0</v>
      </c>
      <c r="L22" s="2">
        <f t="shared" si="9"/>
        <v>0</v>
      </c>
      <c r="M22" s="2">
        <f t="shared" si="9"/>
        <v>533.69280000000003</v>
      </c>
      <c r="N22" s="2">
        <f t="shared" si="9"/>
        <v>1840.32</v>
      </c>
      <c r="O22" s="2">
        <f t="shared" si="9"/>
        <v>1840.32</v>
      </c>
      <c r="P22" s="2">
        <f t="shared" si="9"/>
        <v>1840.32</v>
      </c>
      <c r="Q22" s="2">
        <f t="shared" si="9"/>
        <v>1840.32</v>
      </c>
      <c r="R22" s="2">
        <f t="shared" si="9"/>
        <v>0</v>
      </c>
      <c r="S22" s="2">
        <f t="shared" si="9"/>
        <v>0</v>
      </c>
      <c r="T22" s="2">
        <f t="shared" si="9"/>
        <v>0</v>
      </c>
      <c r="U22" s="2">
        <f t="shared" si="9"/>
        <v>0</v>
      </c>
      <c r="V22" s="2">
        <f t="shared" si="9"/>
        <v>0</v>
      </c>
      <c r="W22" s="2">
        <f t="shared" si="9"/>
        <v>0</v>
      </c>
      <c r="X22" s="2">
        <f t="shared" si="9"/>
        <v>0</v>
      </c>
      <c r="Y22" s="2">
        <f t="shared" si="9"/>
        <v>0</v>
      </c>
      <c r="Z22" s="2">
        <f t="shared" si="9"/>
        <v>0</v>
      </c>
      <c r="AA22" s="2">
        <f t="shared" si="9"/>
        <v>0</v>
      </c>
      <c r="AB22" s="2">
        <f t="shared" si="9"/>
        <v>0</v>
      </c>
      <c r="AC22" s="2">
        <f t="shared" si="9"/>
        <v>0</v>
      </c>
      <c r="AD22" s="2">
        <f t="shared" si="9"/>
        <v>0</v>
      </c>
      <c r="AE22" s="2">
        <f t="shared" si="9"/>
        <v>0</v>
      </c>
      <c r="AF22" s="2">
        <f t="shared" si="9"/>
        <v>0</v>
      </c>
      <c r="AG22" s="2">
        <f t="shared" si="9"/>
        <v>0</v>
      </c>
    </row>
    <row r="25" spans="1:33" x14ac:dyDescent="0.25">
      <c r="A25" t="s">
        <v>5</v>
      </c>
      <c r="B25" t="s">
        <v>7</v>
      </c>
      <c r="C25" s="7">
        <v>1680000</v>
      </c>
      <c r="D25" s="7"/>
      <c r="E25" s="7" t="s">
        <v>18</v>
      </c>
      <c r="F25" s="7"/>
      <c r="G25" s="7"/>
      <c r="H25" s="7">
        <v>1900000</v>
      </c>
      <c r="I25" s="7"/>
      <c r="J25" s="7"/>
      <c r="K25" s="7"/>
      <c r="L25" s="7"/>
      <c r="M25" s="7">
        <v>1800000</v>
      </c>
      <c r="N25" s="7">
        <v>1800000</v>
      </c>
      <c r="O25" s="7">
        <v>1800000</v>
      </c>
      <c r="P25" s="7">
        <v>1800000</v>
      </c>
      <c r="Q25" s="7">
        <v>1800000</v>
      </c>
      <c r="R25" s="7">
        <v>1800000</v>
      </c>
      <c r="S25" s="7">
        <v>1800000</v>
      </c>
      <c r="T25" s="7">
        <v>1800000</v>
      </c>
      <c r="U25" s="7">
        <v>1800000</v>
      </c>
      <c r="V25" s="7">
        <v>1800000</v>
      </c>
      <c r="W25" s="7">
        <v>1800000</v>
      </c>
      <c r="X25" s="7">
        <v>1800000</v>
      </c>
      <c r="Y25" s="7">
        <v>1800000</v>
      </c>
      <c r="Z25" s="7">
        <v>1800000</v>
      </c>
      <c r="AA25" s="7">
        <v>1800000</v>
      </c>
      <c r="AB25" s="7">
        <v>1800000</v>
      </c>
      <c r="AC25" s="7">
        <v>1800000</v>
      </c>
      <c r="AD25" s="7">
        <v>1800000</v>
      </c>
      <c r="AE25" s="7">
        <v>1800000</v>
      </c>
      <c r="AF25" s="7">
        <v>1800000</v>
      </c>
      <c r="AG25" s="7">
        <v>1800000</v>
      </c>
    </row>
    <row r="27" spans="1:33" x14ac:dyDescent="0.25">
      <c r="B27" t="s">
        <v>49</v>
      </c>
    </row>
    <row r="28" spans="1:33" x14ac:dyDescent="0.25">
      <c r="B28" t="s">
        <v>50</v>
      </c>
      <c r="C28" s="2">
        <f>C6+C16</f>
        <v>52416</v>
      </c>
      <c r="D28" s="2"/>
      <c r="E28" s="2"/>
      <c r="F28" s="2"/>
      <c r="G28" s="2">
        <f t="shared" ref="G28:AG28" si="10">G6+G16</f>
        <v>0</v>
      </c>
      <c r="H28" s="2">
        <f t="shared" si="10"/>
        <v>63269.999999999993</v>
      </c>
      <c r="I28" s="2">
        <f t="shared" si="10"/>
        <v>0</v>
      </c>
      <c r="J28" s="2">
        <f t="shared" si="10"/>
        <v>0</v>
      </c>
      <c r="K28" s="2">
        <f t="shared" si="10"/>
        <v>0</v>
      </c>
      <c r="L28" s="2">
        <f t="shared" si="10"/>
        <v>0</v>
      </c>
      <c r="M28" s="2">
        <f t="shared" si="10"/>
        <v>65757.600000000006</v>
      </c>
      <c r="N28" s="2">
        <f t="shared" si="10"/>
        <v>54000</v>
      </c>
      <c r="O28" s="2">
        <f t="shared" si="10"/>
        <v>54000</v>
      </c>
      <c r="P28" s="2">
        <f t="shared" si="10"/>
        <v>54000</v>
      </c>
      <c r="Q28" s="2">
        <f t="shared" si="10"/>
        <v>54000</v>
      </c>
      <c r="R28" s="2">
        <f t="shared" si="10"/>
        <v>69148.800000000003</v>
      </c>
      <c r="S28" s="2">
        <f t="shared" si="10"/>
        <v>69148.800000000003</v>
      </c>
      <c r="T28" s="2">
        <f t="shared" si="10"/>
        <v>69148.800000000003</v>
      </c>
      <c r="U28" s="2">
        <f t="shared" si="10"/>
        <v>69148.800000000003</v>
      </c>
      <c r="V28" s="2">
        <f t="shared" si="10"/>
        <v>69148.800000000003</v>
      </c>
      <c r="W28" s="2">
        <f t="shared" si="10"/>
        <v>67765.823999999993</v>
      </c>
      <c r="X28" s="2">
        <f t="shared" si="10"/>
        <v>67765.823999999993</v>
      </c>
      <c r="Y28" s="2">
        <f t="shared" si="10"/>
        <v>67765.823999999993</v>
      </c>
      <c r="Z28" s="2">
        <f t="shared" si="10"/>
        <v>67765.823999999993</v>
      </c>
      <c r="AA28" s="2">
        <f t="shared" si="10"/>
        <v>67765.823999999993</v>
      </c>
      <c r="AB28" s="2">
        <f t="shared" si="10"/>
        <v>66410.507519999999</v>
      </c>
      <c r="AC28" s="2">
        <f t="shared" si="10"/>
        <v>66410.507519999999</v>
      </c>
      <c r="AD28" s="2">
        <f t="shared" si="10"/>
        <v>66410.507519999999</v>
      </c>
      <c r="AE28" s="2">
        <f t="shared" si="10"/>
        <v>66410.507519999999</v>
      </c>
      <c r="AF28" s="2">
        <f t="shared" si="10"/>
        <v>66410.507519999999</v>
      </c>
      <c r="AG28" s="2">
        <f t="shared" si="10"/>
        <v>65082.297369600004</v>
      </c>
    </row>
    <row r="30" spans="1:33" x14ac:dyDescent="0.25">
      <c r="B30" t="s">
        <v>51</v>
      </c>
    </row>
    <row r="33" spans="1:33" x14ac:dyDescent="0.25">
      <c r="B33" t="s">
        <v>52</v>
      </c>
      <c r="C33" s="2">
        <f>C22+C11</f>
        <v>2091.0597120000002</v>
      </c>
      <c r="D33" s="2"/>
      <c r="E33" s="2"/>
      <c r="F33" s="2"/>
      <c r="G33" s="2">
        <f t="shared" ref="G33:AG33" si="11">G22+G11</f>
        <v>0</v>
      </c>
      <c r="H33" s="2">
        <f t="shared" si="11"/>
        <v>2652.9623999999999</v>
      </c>
      <c r="I33" s="2">
        <f t="shared" si="11"/>
        <v>0</v>
      </c>
      <c r="J33" s="2">
        <f t="shared" si="11"/>
        <v>0</v>
      </c>
      <c r="K33" s="2">
        <f t="shared" si="11"/>
        <v>0</v>
      </c>
      <c r="L33" s="2">
        <f t="shared" si="11"/>
        <v>0</v>
      </c>
      <c r="M33" s="2">
        <f t="shared" si="11"/>
        <v>2941.4448000000002</v>
      </c>
      <c r="N33" s="2">
        <f t="shared" si="11"/>
        <v>1840.32</v>
      </c>
      <c r="O33" s="2">
        <f t="shared" si="11"/>
        <v>1840.32</v>
      </c>
      <c r="P33" s="2">
        <f t="shared" si="11"/>
        <v>1840.32</v>
      </c>
      <c r="Q33" s="2">
        <f t="shared" si="11"/>
        <v>1840.32</v>
      </c>
      <c r="R33" s="2">
        <f t="shared" si="11"/>
        <v>3218.4</v>
      </c>
      <c r="S33" s="2">
        <f t="shared" si="11"/>
        <v>0</v>
      </c>
      <c r="T33" s="2">
        <f t="shared" si="11"/>
        <v>0</v>
      </c>
      <c r="U33" s="2">
        <f t="shared" si="11"/>
        <v>0</v>
      </c>
      <c r="V33" s="2">
        <f t="shared" si="11"/>
        <v>0</v>
      </c>
      <c r="W33" s="2">
        <f t="shared" si="11"/>
        <v>3024</v>
      </c>
      <c r="X33" s="2">
        <f t="shared" si="11"/>
        <v>0</v>
      </c>
      <c r="Y33" s="2">
        <f t="shared" si="11"/>
        <v>0</v>
      </c>
      <c r="Z33" s="2">
        <f t="shared" si="11"/>
        <v>0</v>
      </c>
      <c r="AA33" s="2">
        <f t="shared" si="11"/>
        <v>0</v>
      </c>
      <c r="AB33" s="2">
        <f t="shared" si="11"/>
        <v>2959.2</v>
      </c>
      <c r="AC33" s="2">
        <f t="shared" si="11"/>
        <v>0</v>
      </c>
      <c r="AD33" s="2">
        <f t="shared" si="11"/>
        <v>0</v>
      </c>
      <c r="AE33" s="2">
        <f t="shared" si="11"/>
        <v>0</v>
      </c>
      <c r="AF33" s="2">
        <f t="shared" si="11"/>
        <v>0</v>
      </c>
      <c r="AG33" s="2">
        <f t="shared" si="11"/>
        <v>2808</v>
      </c>
    </row>
    <row r="34" spans="1:33" x14ac:dyDescent="0.25">
      <c r="A34" t="s">
        <v>21</v>
      </c>
    </row>
    <row r="35" spans="1:33" x14ac:dyDescent="0.25">
      <c r="A35" t="s">
        <v>48</v>
      </c>
    </row>
    <row r="36" spans="1:33" x14ac:dyDescent="0.25">
      <c r="A36" t="s">
        <v>22</v>
      </c>
    </row>
    <row r="37" spans="1:33" x14ac:dyDescent="0.25">
      <c r="A37" t="s">
        <v>23</v>
      </c>
    </row>
    <row r="39" spans="1:33" x14ac:dyDescent="0.25">
      <c r="A39" t="s">
        <v>24</v>
      </c>
    </row>
    <row r="40" spans="1:33" x14ac:dyDescent="0.25">
      <c r="A40" t="s">
        <v>27</v>
      </c>
    </row>
    <row r="41" spans="1:33" x14ac:dyDescent="0.25">
      <c r="A41" t="s">
        <v>25</v>
      </c>
    </row>
    <row r="42" spans="1:33" x14ac:dyDescent="0.25">
      <c r="A42" t="s">
        <v>26</v>
      </c>
    </row>
  </sheetData>
  <pageMargins left="0.7" right="0.7" top="0.75" bottom="0.75" header="0.3" footer="0.3"/>
  <pageSetup paperSize="9" orientation="portrait" r:id="rId1"/>
  <headerFooter scaleWithDoc="0"/>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36"/>
  <sheetViews>
    <sheetView workbookViewId="0">
      <pane xSplit="2" ySplit="1" topLeftCell="C2" activePane="bottomRight" state="frozen"/>
      <selection pane="topRight" activeCell="C1" sqref="C1"/>
      <selection pane="bottomLeft" activeCell="A2" sqref="A2"/>
      <selection pane="bottomRight" activeCell="C25" sqref="C25"/>
    </sheetView>
  </sheetViews>
  <sheetFormatPr baseColWidth="10" defaultRowHeight="15" x14ac:dyDescent="0.25"/>
  <cols>
    <col min="1" max="1" width="34" customWidth="1"/>
    <col min="2" max="2" width="39" customWidth="1"/>
    <col min="3" max="4" width="22.7109375" customWidth="1"/>
    <col min="5" max="5" width="15.42578125" customWidth="1"/>
    <col min="7" max="7" width="0" hidden="1" customWidth="1"/>
    <col min="9" max="12" width="0" hidden="1" customWidth="1"/>
    <col min="14" max="17" width="11.42578125" hidden="1" customWidth="1"/>
    <col min="18" max="18" width="11.42578125" customWidth="1"/>
    <col min="19" max="22" width="11.42578125" hidden="1" customWidth="1"/>
    <col min="24" max="27" width="11.42578125" hidden="1" customWidth="1"/>
    <col min="28" max="28" width="11.42578125" customWidth="1"/>
    <col min="29" max="32" width="11.42578125" hidden="1" customWidth="1"/>
  </cols>
  <sheetData>
    <row r="1" spans="1:34" x14ac:dyDescent="0.25">
      <c r="A1" t="s">
        <v>29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t="s">
        <v>35</v>
      </c>
    </row>
    <row r="2" spans="1:34" x14ac:dyDescent="0.25">
      <c r="A2" t="s">
        <v>1</v>
      </c>
    </row>
    <row r="3" spans="1:34" x14ac:dyDescent="0.25">
      <c r="A3" t="s">
        <v>19</v>
      </c>
      <c r="B3" t="s">
        <v>37</v>
      </c>
      <c r="C3" s="2">
        <f>C$28*C4</f>
        <v>0</v>
      </c>
      <c r="E3" s="2"/>
      <c r="H3" s="2">
        <f t="shared" ref="H3:AG3" si="0">H$28*H4</f>
        <v>0</v>
      </c>
      <c r="I3" s="2">
        <f t="shared" si="0"/>
        <v>0</v>
      </c>
      <c r="J3" s="2">
        <f t="shared" si="0"/>
        <v>0</v>
      </c>
      <c r="K3" s="2">
        <f t="shared" si="0"/>
        <v>0</v>
      </c>
      <c r="L3" s="2">
        <f t="shared" si="0"/>
        <v>0</v>
      </c>
      <c r="M3" s="2">
        <f t="shared" si="0"/>
        <v>0</v>
      </c>
      <c r="N3" s="2">
        <f t="shared" si="0"/>
        <v>0</v>
      </c>
      <c r="O3" s="2">
        <f t="shared" si="0"/>
        <v>0</v>
      </c>
      <c r="P3" s="2">
        <f t="shared" si="0"/>
        <v>0</v>
      </c>
      <c r="Q3" s="2">
        <f t="shared" si="0"/>
        <v>0</v>
      </c>
      <c r="R3" s="2">
        <f t="shared" si="0"/>
        <v>0</v>
      </c>
      <c r="S3" s="2">
        <f t="shared" si="0"/>
        <v>0</v>
      </c>
      <c r="T3" s="2">
        <f t="shared" si="0"/>
        <v>0</v>
      </c>
      <c r="U3" s="2">
        <f t="shared" si="0"/>
        <v>0</v>
      </c>
      <c r="V3" s="2">
        <f t="shared" si="0"/>
        <v>0</v>
      </c>
      <c r="W3" s="2">
        <f t="shared" si="0"/>
        <v>0</v>
      </c>
      <c r="X3" s="2">
        <f t="shared" si="0"/>
        <v>0</v>
      </c>
      <c r="Y3" s="2">
        <f t="shared" si="0"/>
        <v>0</v>
      </c>
      <c r="Z3" s="2">
        <f t="shared" si="0"/>
        <v>0</v>
      </c>
      <c r="AA3" s="2">
        <f t="shared" si="0"/>
        <v>0</v>
      </c>
      <c r="AB3" s="2">
        <f t="shared" si="0"/>
        <v>0</v>
      </c>
      <c r="AC3" s="2">
        <f t="shared" si="0"/>
        <v>0</v>
      </c>
      <c r="AD3" s="2">
        <f t="shared" si="0"/>
        <v>0</v>
      </c>
      <c r="AE3" s="2">
        <f t="shared" si="0"/>
        <v>0</v>
      </c>
      <c r="AF3" s="2">
        <f t="shared" si="0"/>
        <v>0</v>
      </c>
      <c r="AG3" s="2">
        <f t="shared" si="0"/>
        <v>0</v>
      </c>
    </row>
    <row r="4" spans="1:34" x14ac:dyDescent="0.25">
      <c r="B4" t="s">
        <v>38</v>
      </c>
      <c r="C4" s="3">
        <f>6.6%+5.4%+0%</f>
        <v>0.12000000000000001</v>
      </c>
      <c r="E4" s="1"/>
      <c r="H4" s="5">
        <f>26%+7%</f>
        <v>0.33</v>
      </c>
      <c r="M4" s="5">
        <v>0.71</v>
      </c>
      <c r="N4" s="6"/>
      <c r="O4" s="6"/>
      <c r="P4" s="6"/>
      <c r="Q4" s="6"/>
      <c r="R4" s="5">
        <v>1</v>
      </c>
      <c r="S4" s="5">
        <v>1</v>
      </c>
      <c r="T4" s="5">
        <v>1</v>
      </c>
      <c r="U4" s="5">
        <v>1</v>
      </c>
      <c r="V4" s="5">
        <v>1</v>
      </c>
      <c r="W4" s="5">
        <v>1</v>
      </c>
      <c r="X4" s="5">
        <v>1</v>
      </c>
      <c r="Y4" s="5">
        <v>1</v>
      </c>
      <c r="Z4" s="5">
        <v>1</v>
      </c>
      <c r="AA4" s="5">
        <v>1</v>
      </c>
      <c r="AB4" s="5">
        <v>1</v>
      </c>
      <c r="AC4" s="5">
        <v>1</v>
      </c>
      <c r="AD4" s="5">
        <v>1</v>
      </c>
      <c r="AE4" s="5">
        <v>1</v>
      </c>
      <c r="AF4" s="5">
        <v>1</v>
      </c>
      <c r="AG4" s="5">
        <v>1</v>
      </c>
    </row>
    <row r="5" spans="1:34" x14ac:dyDescent="0.25">
      <c r="B5" t="s">
        <v>39</v>
      </c>
      <c r="C5" s="3"/>
      <c r="E5" s="1"/>
      <c r="H5" s="5"/>
      <c r="M5" s="5"/>
      <c r="N5" s="6"/>
      <c r="O5" s="6"/>
      <c r="P5" s="6"/>
      <c r="Q5" s="6"/>
      <c r="R5" s="5"/>
      <c r="S5" s="5"/>
      <c r="T5" s="5"/>
      <c r="U5" s="5"/>
      <c r="V5" s="5"/>
      <c r="W5" s="5"/>
      <c r="X5" s="5"/>
      <c r="Y5" s="5"/>
      <c r="Z5" s="5"/>
      <c r="AA5" s="5"/>
      <c r="AB5" s="5"/>
      <c r="AC5" s="5"/>
      <c r="AD5" s="5"/>
      <c r="AE5" s="5"/>
      <c r="AF5" s="5"/>
      <c r="AG5" s="5"/>
    </row>
    <row r="6" spans="1:34" x14ac:dyDescent="0.25">
      <c r="B6" t="s">
        <v>3</v>
      </c>
      <c r="C6" s="8">
        <v>40000</v>
      </c>
      <c r="D6" s="8"/>
      <c r="E6" s="8"/>
      <c r="F6" s="8"/>
      <c r="G6" s="8">
        <v>40000</v>
      </c>
      <c r="H6" s="8">
        <v>40000</v>
      </c>
      <c r="I6" s="8">
        <v>40000</v>
      </c>
      <c r="J6" s="8">
        <v>40000</v>
      </c>
      <c r="K6" s="8">
        <v>40000</v>
      </c>
      <c r="L6" s="8">
        <v>40000</v>
      </c>
      <c r="M6" s="8">
        <f>H6*0.98</f>
        <v>39200</v>
      </c>
      <c r="N6" s="8">
        <f t="shared" ref="N6:AG6" si="1">I6*0.98</f>
        <v>39200</v>
      </c>
      <c r="O6" s="8">
        <f t="shared" si="1"/>
        <v>39200</v>
      </c>
      <c r="P6" s="8">
        <f t="shared" si="1"/>
        <v>39200</v>
      </c>
      <c r="Q6" s="8">
        <f t="shared" si="1"/>
        <v>39200</v>
      </c>
      <c r="R6" s="8">
        <f t="shared" si="1"/>
        <v>38416</v>
      </c>
      <c r="S6" s="8">
        <f t="shared" si="1"/>
        <v>38416</v>
      </c>
      <c r="T6" s="8">
        <f t="shared" si="1"/>
        <v>38416</v>
      </c>
      <c r="U6" s="8">
        <f t="shared" si="1"/>
        <v>38416</v>
      </c>
      <c r="V6" s="8">
        <f t="shared" si="1"/>
        <v>38416</v>
      </c>
      <c r="W6" s="8">
        <f t="shared" si="1"/>
        <v>37647.68</v>
      </c>
      <c r="X6" s="8">
        <f t="shared" si="1"/>
        <v>37647.68</v>
      </c>
      <c r="Y6" s="8">
        <f t="shared" si="1"/>
        <v>37647.68</v>
      </c>
      <c r="Z6" s="8">
        <f t="shared" si="1"/>
        <v>37647.68</v>
      </c>
      <c r="AA6" s="8">
        <f t="shared" si="1"/>
        <v>37647.68</v>
      </c>
      <c r="AB6" s="8">
        <f t="shared" si="1"/>
        <v>36894.7264</v>
      </c>
      <c r="AC6" s="8">
        <f t="shared" si="1"/>
        <v>36894.7264</v>
      </c>
      <c r="AD6" s="8">
        <f t="shared" si="1"/>
        <v>36894.7264</v>
      </c>
      <c r="AE6" s="8">
        <f t="shared" si="1"/>
        <v>36894.7264</v>
      </c>
      <c r="AF6" s="8">
        <f t="shared" si="1"/>
        <v>36894.7264</v>
      </c>
      <c r="AG6" s="8">
        <f t="shared" si="1"/>
        <v>36156.831872000002</v>
      </c>
      <c r="AH6" t="s">
        <v>36</v>
      </c>
    </row>
    <row r="7" spans="1:34" x14ac:dyDescent="0.25">
      <c r="B7" t="s">
        <v>32</v>
      </c>
      <c r="C7" s="2">
        <f>C3*C6/1000000</f>
        <v>0</v>
      </c>
      <c r="D7" s="2"/>
      <c r="E7" s="2"/>
      <c r="F7" s="2"/>
      <c r="G7" s="2">
        <f t="shared" ref="G7:AG7" si="2">G3*G6/1000000</f>
        <v>0</v>
      </c>
      <c r="H7" s="2">
        <f t="shared" si="2"/>
        <v>0</v>
      </c>
      <c r="I7" s="2">
        <f t="shared" si="2"/>
        <v>0</v>
      </c>
      <c r="J7" s="2">
        <f t="shared" si="2"/>
        <v>0</v>
      </c>
      <c r="K7" s="2">
        <f t="shared" si="2"/>
        <v>0</v>
      </c>
      <c r="L7" s="2">
        <f t="shared" si="2"/>
        <v>0</v>
      </c>
      <c r="M7" s="2">
        <f t="shared" si="2"/>
        <v>0</v>
      </c>
      <c r="N7" s="2">
        <f t="shared" si="2"/>
        <v>0</v>
      </c>
      <c r="O7" s="2">
        <f t="shared" si="2"/>
        <v>0</v>
      </c>
      <c r="P7" s="2">
        <f t="shared" si="2"/>
        <v>0</v>
      </c>
      <c r="Q7" s="2">
        <f t="shared" si="2"/>
        <v>0</v>
      </c>
      <c r="R7" s="2">
        <f t="shared" si="2"/>
        <v>0</v>
      </c>
      <c r="S7" s="2">
        <f t="shared" si="2"/>
        <v>0</v>
      </c>
      <c r="T7" s="2">
        <f t="shared" si="2"/>
        <v>0</v>
      </c>
      <c r="U7" s="2">
        <f t="shared" si="2"/>
        <v>0</v>
      </c>
      <c r="V7" s="2">
        <f t="shared" si="2"/>
        <v>0</v>
      </c>
      <c r="W7" s="2">
        <f t="shared" si="2"/>
        <v>0</v>
      </c>
      <c r="X7" s="2">
        <f t="shared" si="2"/>
        <v>0</v>
      </c>
      <c r="Y7" s="2">
        <f t="shared" si="2"/>
        <v>0</v>
      </c>
      <c r="Z7" s="2">
        <f t="shared" si="2"/>
        <v>0</v>
      </c>
      <c r="AA7" s="2">
        <f t="shared" si="2"/>
        <v>0</v>
      </c>
      <c r="AB7" s="2">
        <f t="shared" si="2"/>
        <v>0</v>
      </c>
      <c r="AC7" s="2">
        <f t="shared" si="2"/>
        <v>0</v>
      </c>
      <c r="AD7" s="2">
        <f t="shared" si="2"/>
        <v>0</v>
      </c>
      <c r="AE7" s="2">
        <f t="shared" si="2"/>
        <v>0</v>
      </c>
      <c r="AF7" s="2">
        <f t="shared" si="2"/>
        <v>0</v>
      </c>
      <c r="AG7" s="2">
        <f t="shared" si="2"/>
        <v>0</v>
      </c>
    </row>
    <row r="8" spans="1:34" x14ac:dyDescent="0.25">
      <c r="B8" t="s">
        <v>41</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row>
    <row r="9" spans="1:34" x14ac:dyDescent="0.25">
      <c r="B9" t="s">
        <v>42</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spans="1:34" x14ac:dyDescent="0.25">
      <c r="B10" t="s">
        <v>2</v>
      </c>
    </row>
    <row r="11" spans="1:34" x14ac:dyDescent="0.25">
      <c r="B11" t="s">
        <v>4</v>
      </c>
    </row>
    <row r="12" spans="1:34" x14ac:dyDescent="0.25">
      <c r="B12" s="12" t="s">
        <v>44</v>
      </c>
      <c r="C12" s="9">
        <v>17.399999999999999</v>
      </c>
      <c r="D12" s="9"/>
      <c r="E12" s="9"/>
      <c r="F12" s="9"/>
      <c r="G12" s="9"/>
      <c r="H12" s="9">
        <v>16.5</v>
      </c>
      <c r="I12" s="9"/>
      <c r="J12" s="9"/>
      <c r="K12" s="9"/>
      <c r="L12" s="9"/>
      <c r="M12" s="9">
        <v>15.7</v>
      </c>
      <c r="N12" s="9"/>
      <c r="O12" s="9"/>
      <c r="P12" s="9"/>
      <c r="Q12" s="9"/>
      <c r="R12" s="9">
        <v>14.9</v>
      </c>
      <c r="S12" s="9"/>
      <c r="T12" s="9"/>
      <c r="U12" s="9"/>
      <c r="V12" s="9"/>
      <c r="W12" s="9">
        <v>14</v>
      </c>
      <c r="X12" s="9"/>
      <c r="Y12" s="9"/>
      <c r="Z12" s="9"/>
      <c r="AA12" s="9"/>
      <c r="AB12" s="9">
        <v>13.7</v>
      </c>
      <c r="AC12" s="9"/>
      <c r="AD12" s="9"/>
      <c r="AE12" s="9"/>
      <c r="AF12" s="9"/>
      <c r="AG12" s="9">
        <v>13</v>
      </c>
    </row>
    <row r="13" spans="1:34" x14ac:dyDescent="0.25">
      <c r="B13" s="12" t="s">
        <v>43</v>
      </c>
      <c r="C13" s="11">
        <v>12000</v>
      </c>
      <c r="D13" s="11"/>
      <c r="E13" s="11"/>
      <c r="F13" s="11"/>
      <c r="G13" s="11">
        <v>12004</v>
      </c>
      <c r="H13" s="11">
        <v>12000</v>
      </c>
      <c r="I13" s="11">
        <v>12000</v>
      </c>
      <c r="J13" s="11">
        <v>12000</v>
      </c>
      <c r="K13" s="11">
        <v>12000</v>
      </c>
      <c r="L13" s="11">
        <v>12000</v>
      </c>
      <c r="M13" s="11">
        <v>12000</v>
      </c>
      <c r="N13" s="11">
        <v>12000</v>
      </c>
      <c r="O13" s="11">
        <v>12000</v>
      </c>
      <c r="P13" s="11">
        <v>12000</v>
      </c>
      <c r="Q13" s="11">
        <v>12000</v>
      </c>
      <c r="R13" s="11">
        <v>12000</v>
      </c>
      <c r="S13" s="11">
        <v>12000</v>
      </c>
      <c r="T13" s="11">
        <v>12000</v>
      </c>
      <c r="U13" s="11">
        <v>12000</v>
      </c>
      <c r="V13" s="11">
        <v>12000</v>
      </c>
      <c r="W13" s="11">
        <v>12000</v>
      </c>
      <c r="X13" s="11">
        <v>12000</v>
      </c>
      <c r="Y13" s="11">
        <v>12000</v>
      </c>
      <c r="Z13" s="11">
        <v>12000</v>
      </c>
      <c r="AA13" s="11">
        <v>12000</v>
      </c>
      <c r="AB13" s="11">
        <v>12000</v>
      </c>
      <c r="AC13" s="11">
        <v>12000</v>
      </c>
      <c r="AD13" s="11">
        <v>12000</v>
      </c>
      <c r="AE13" s="11">
        <v>12000</v>
      </c>
      <c r="AF13" s="11">
        <v>12000</v>
      </c>
      <c r="AG13" s="11">
        <v>12000</v>
      </c>
    </row>
    <row r="14" spans="1:34" x14ac:dyDescent="0.25">
      <c r="B14" t="s">
        <v>40</v>
      </c>
      <c r="C14" s="2">
        <f>C13/100*C12*C3/1000000</f>
        <v>0</v>
      </c>
      <c r="D14" s="2"/>
      <c r="E14" s="2"/>
      <c r="F14" s="2"/>
      <c r="G14" s="2">
        <f t="shared" ref="G14:AG14" si="3">G13/100*G12*G3/1000000</f>
        <v>0</v>
      </c>
      <c r="H14" s="2">
        <f t="shared" si="3"/>
        <v>0</v>
      </c>
      <c r="I14" s="2">
        <f t="shared" si="3"/>
        <v>0</v>
      </c>
      <c r="J14" s="2">
        <f t="shared" si="3"/>
        <v>0</v>
      </c>
      <c r="K14" s="2">
        <f t="shared" si="3"/>
        <v>0</v>
      </c>
      <c r="L14" s="2">
        <f t="shared" si="3"/>
        <v>0</v>
      </c>
      <c r="M14" s="2">
        <f t="shared" si="3"/>
        <v>0</v>
      </c>
      <c r="N14" s="2">
        <f t="shared" si="3"/>
        <v>0</v>
      </c>
      <c r="O14" s="2">
        <f t="shared" si="3"/>
        <v>0</v>
      </c>
      <c r="P14" s="2">
        <f t="shared" si="3"/>
        <v>0</v>
      </c>
      <c r="Q14" s="2">
        <f t="shared" si="3"/>
        <v>0</v>
      </c>
      <c r="R14" s="2">
        <f t="shared" si="3"/>
        <v>0</v>
      </c>
      <c r="S14" s="2">
        <f t="shared" si="3"/>
        <v>0</v>
      </c>
      <c r="T14" s="2">
        <f t="shared" si="3"/>
        <v>0</v>
      </c>
      <c r="U14" s="2">
        <f t="shared" si="3"/>
        <v>0</v>
      </c>
      <c r="V14" s="2">
        <f t="shared" si="3"/>
        <v>0</v>
      </c>
      <c r="W14" s="2">
        <f t="shared" si="3"/>
        <v>0</v>
      </c>
      <c r="X14" s="2">
        <f t="shared" si="3"/>
        <v>0</v>
      </c>
      <c r="Y14" s="2">
        <f t="shared" si="3"/>
        <v>0</v>
      </c>
      <c r="Z14" s="2">
        <f t="shared" si="3"/>
        <v>0</v>
      </c>
      <c r="AA14" s="2">
        <f t="shared" si="3"/>
        <v>0</v>
      </c>
      <c r="AB14" s="2">
        <f t="shared" si="3"/>
        <v>0</v>
      </c>
      <c r="AC14" s="2">
        <f t="shared" si="3"/>
        <v>0</v>
      </c>
      <c r="AD14" s="2">
        <f t="shared" si="3"/>
        <v>0</v>
      </c>
      <c r="AE14" s="2">
        <f t="shared" si="3"/>
        <v>0</v>
      </c>
      <c r="AF14" s="2">
        <f t="shared" si="3"/>
        <v>0</v>
      </c>
      <c r="AG14" s="2">
        <f t="shared" si="3"/>
        <v>0</v>
      </c>
    </row>
    <row r="16" spans="1:34" x14ac:dyDescent="0.25">
      <c r="C16" s="2"/>
    </row>
    <row r="17" spans="3:33" x14ac:dyDescent="0.25">
      <c r="C17" s="4"/>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spans="3:33" x14ac:dyDescent="0.25">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row>
    <row r="19" spans="3:33" x14ac:dyDescent="0.2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2" spans="3:33" x14ac:dyDescent="0.25">
      <c r="H22" s="10"/>
      <c r="M22" s="10"/>
      <c r="N22" s="10"/>
      <c r="O22" s="10"/>
      <c r="P22" s="10"/>
      <c r="Q22" s="10"/>
      <c r="R22" s="10"/>
      <c r="S22" s="10"/>
      <c r="T22" s="10"/>
      <c r="U22" s="10"/>
      <c r="V22" s="10"/>
      <c r="W22" s="10"/>
      <c r="X22" s="10"/>
      <c r="Y22" s="10"/>
      <c r="Z22" s="10"/>
      <c r="AA22" s="10"/>
      <c r="AB22" s="10"/>
      <c r="AC22" s="10"/>
      <c r="AD22" s="10"/>
      <c r="AE22" s="10"/>
      <c r="AF22" s="10"/>
      <c r="AG22" s="10"/>
    </row>
    <row r="24" spans="3:33" x14ac:dyDescent="0.25">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3:33" x14ac:dyDescent="0.25">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8" spans="3:33" x14ac:dyDescent="0.25">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31" spans="3:33" x14ac:dyDescent="0.25">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6" spans="3:33" x14ac:dyDescent="0.25">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sheetData>
  <pageMargins left="0.7" right="0.7" top="0.75" bottom="0.75" header="0.3" footer="0.3"/>
  <pageSetup paperSize="9" orientation="portrait" r:id="rId1"/>
  <headerFooter scaleWithDoc="0"/>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2:B11"/>
  <sheetViews>
    <sheetView workbookViewId="0">
      <selection activeCell="B17" sqref="B17"/>
    </sheetView>
  </sheetViews>
  <sheetFormatPr baseColWidth="10" defaultRowHeight="15" x14ac:dyDescent="0.25"/>
  <cols>
    <col min="1" max="1" width="28.85546875" customWidth="1"/>
  </cols>
  <sheetData>
    <row r="2" spans="1:2" x14ac:dyDescent="0.25">
      <c r="A2" t="s">
        <v>8</v>
      </c>
      <c r="B2" t="s">
        <v>20</v>
      </c>
    </row>
    <row r="3" spans="1:2" x14ac:dyDescent="0.25">
      <c r="A3" t="s">
        <v>9</v>
      </c>
      <c r="B3" t="s">
        <v>10</v>
      </c>
    </row>
    <row r="4" spans="1:2" x14ac:dyDescent="0.25">
      <c r="A4" t="s">
        <v>11</v>
      </c>
      <c r="B4" t="s">
        <v>12</v>
      </c>
    </row>
    <row r="6" spans="1:2" x14ac:dyDescent="0.25">
      <c r="A6" t="s">
        <v>14</v>
      </c>
      <c r="B6" t="s">
        <v>13</v>
      </c>
    </row>
    <row r="7" spans="1:2" x14ac:dyDescent="0.25">
      <c r="A7" t="s">
        <v>15</v>
      </c>
      <c r="B7" t="s">
        <v>16</v>
      </c>
    </row>
    <row r="8" spans="1:2" x14ac:dyDescent="0.25">
      <c r="A8" t="s">
        <v>17</v>
      </c>
    </row>
    <row r="11" spans="1:2" x14ac:dyDescent="0.25">
      <c r="A11" t="s">
        <v>28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
  <sheetViews>
    <sheetView workbookViewId="0">
      <selection activeCell="K24" sqref="K24"/>
    </sheetView>
  </sheetViews>
  <sheetFormatPr baseColWidth="10" defaultRowHeight="15"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O160"/>
  <sheetViews>
    <sheetView topLeftCell="A139" workbookViewId="0">
      <selection activeCell="O3" sqref="O3:O160"/>
    </sheetView>
  </sheetViews>
  <sheetFormatPr baseColWidth="10" defaultRowHeight="15" x14ac:dyDescent="0.25"/>
  <cols>
    <col min="1" max="1" width="7.7109375" customWidth="1"/>
    <col min="2" max="2" width="24.140625" customWidth="1"/>
    <col min="3" max="3" width="7.42578125" customWidth="1"/>
    <col min="5" max="5" width="24.28515625" customWidth="1"/>
    <col min="11" max="11" width="7.42578125" customWidth="1"/>
  </cols>
  <sheetData>
    <row r="2" spans="2:15" x14ac:dyDescent="0.25">
      <c r="F2" s="112" t="s">
        <v>1157</v>
      </c>
      <c r="O2" s="112" t="s">
        <v>1308</v>
      </c>
    </row>
    <row r="3" spans="2:15" x14ac:dyDescent="0.25">
      <c r="B3" t="s">
        <v>903</v>
      </c>
      <c r="C3" t="s">
        <v>1004</v>
      </c>
      <c r="D3" t="s">
        <v>270</v>
      </c>
      <c r="E3" t="str">
        <f>_xlfn.CONCAT(B3:D3)</f>
        <v>MAT_N_06_01_0/Y_01_0</v>
      </c>
      <c r="F3" t="s">
        <v>1005</v>
      </c>
      <c r="I3" t="s">
        <v>1156</v>
      </c>
      <c r="J3" t="s">
        <v>1308</v>
      </c>
      <c r="K3" t="s">
        <v>1004</v>
      </c>
      <c r="L3" t="s">
        <v>1309</v>
      </c>
      <c r="M3" t="s">
        <v>1308</v>
      </c>
      <c r="N3" t="str">
        <f>_xlfn.CONCAT(I3:M3)</f>
        <v>MAT_N_06_01_2/Y_01_2</v>
      </c>
      <c r="O3" t="s">
        <v>1329</v>
      </c>
    </row>
    <row r="4" spans="2:15" x14ac:dyDescent="0.25">
      <c r="B4" t="s">
        <v>904</v>
      </c>
      <c r="C4" t="s">
        <v>1004</v>
      </c>
      <c r="D4" t="s">
        <v>271</v>
      </c>
      <c r="E4" t="str">
        <f t="shared" ref="E4:E67" si="0">_xlfn.CONCAT(B4:D4)</f>
        <v>MAT_N_06_02_0/Y_02_0</v>
      </c>
      <c r="F4" t="s">
        <v>1006</v>
      </c>
      <c r="I4" t="s">
        <v>1158</v>
      </c>
      <c r="J4" t="s">
        <v>1308</v>
      </c>
      <c r="K4" t="s">
        <v>1004</v>
      </c>
      <c r="L4" t="s">
        <v>1310</v>
      </c>
      <c r="M4" t="s">
        <v>1308</v>
      </c>
      <c r="N4" t="str">
        <f t="shared" ref="N4:N67" si="1">_xlfn.CONCAT(I4:M4)</f>
        <v>MAT_N_06_02_2/Y_02_2</v>
      </c>
      <c r="O4" t="s">
        <v>1330</v>
      </c>
    </row>
    <row r="5" spans="2:15" x14ac:dyDescent="0.25">
      <c r="B5" t="s">
        <v>905</v>
      </c>
      <c r="C5" t="s">
        <v>1004</v>
      </c>
      <c r="D5" t="s">
        <v>272</v>
      </c>
      <c r="E5" t="str">
        <f t="shared" si="0"/>
        <v>MAT_N_06_03_0/Y_03_0</v>
      </c>
      <c r="F5" t="s">
        <v>1007</v>
      </c>
      <c r="I5" t="s">
        <v>1159</v>
      </c>
      <c r="J5" t="s">
        <v>1308</v>
      </c>
      <c r="K5" t="s">
        <v>1004</v>
      </c>
      <c r="L5" t="s">
        <v>1311</v>
      </c>
      <c r="M5" t="s">
        <v>1308</v>
      </c>
      <c r="N5" t="str">
        <f t="shared" si="1"/>
        <v>MAT_N_06_03_2/Y_03_2</v>
      </c>
      <c r="O5" t="s">
        <v>1331</v>
      </c>
    </row>
    <row r="6" spans="2:15" x14ac:dyDescent="0.25">
      <c r="B6" t="s">
        <v>906</v>
      </c>
      <c r="C6" t="s">
        <v>1004</v>
      </c>
      <c r="D6" t="s">
        <v>273</v>
      </c>
      <c r="E6" t="str">
        <f t="shared" si="0"/>
        <v>MAT_N_06_04_0/Y_04_0</v>
      </c>
      <c r="F6" t="s">
        <v>1008</v>
      </c>
      <c r="I6" t="s">
        <v>1160</v>
      </c>
      <c r="J6" t="s">
        <v>1308</v>
      </c>
      <c r="K6" t="s">
        <v>1004</v>
      </c>
      <c r="L6" t="s">
        <v>1312</v>
      </c>
      <c r="M6" t="s">
        <v>1308</v>
      </c>
      <c r="N6" t="str">
        <f t="shared" si="1"/>
        <v>MAT_N_06_04_2/Y_04_2</v>
      </c>
      <c r="O6" t="s">
        <v>1332</v>
      </c>
    </row>
    <row r="7" spans="2:15" x14ac:dyDescent="0.25">
      <c r="B7" t="s">
        <v>907</v>
      </c>
      <c r="C7" t="s">
        <v>1004</v>
      </c>
      <c r="D7" t="s">
        <v>274</v>
      </c>
      <c r="E7" t="str">
        <f t="shared" si="0"/>
        <v>MAT_N_06_05_0/Y_05_0</v>
      </c>
      <c r="F7" t="s">
        <v>1009</v>
      </c>
      <c r="I7" t="s">
        <v>1161</v>
      </c>
      <c r="J7" t="s">
        <v>1308</v>
      </c>
      <c r="K7" t="s">
        <v>1004</v>
      </c>
      <c r="L7" t="s">
        <v>1313</v>
      </c>
      <c r="M7" t="s">
        <v>1308</v>
      </c>
      <c r="N7" t="str">
        <f t="shared" si="1"/>
        <v>MAT_N_06_05_2/Y_05_2</v>
      </c>
      <c r="O7" t="s">
        <v>1333</v>
      </c>
    </row>
    <row r="8" spans="2:15" x14ac:dyDescent="0.25">
      <c r="B8" t="s">
        <v>853</v>
      </c>
      <c r="C8" t="s">
        <v>1004</v>
      </c>
      <c r="D8" t="s">
        <v>275</v>
      </c>
      <c r="E8" t="str">
        <f t="shared" si="0"/>
        <v>MAT_N_06_06_0/Y_06_0</v>
      </c>
      <c r="F8" t="s">
        <v>1010</v>
      </c>
      <c r="I8" t="s">
        <v>1162</v>
      </c>
      <c r="J8" t="s">
        <v>1308</v>
      </c>
      <c r="K8" t="s">
        <v>1004</v>
      </c>
      <c r="L8" t="s">
        <v>1314</v>
      </c>
      <c r="M8" t="s">
        <v>1308</v>
      </c>
      <c r="N8" t="str">
        <f t="shared" si="1"/>
        <v>MAT_N_06_06_2/Y_06_2</v>
      </c>
      <c r="O8" t="s">
        <v>1334</v>
      </c>
    </row>
    <row r="9" spans="2:15" x14ac:dyDescent="0.25">
      <c r="B9" t="s">
        <v>860</v>
      </c>
      <c r="C9" t="s">
        <v>1004</v>
      </c>
      <c r="D9" t="s">
        <v>276</v>
      </c>
      <c r="E9" t="str">
        <f t="shared" si="0"/>
        <v>MAT_N_06_07_0/Y_07_0</v>
      </c>
      <c r="F9" t="s">
        <v>1011</v>
      </c>
      <c r="I9" t="s">
        <v>1163</v>
      </c>
      <c r="J9" t="s">
        <v>1308</v>
      </c>
      <c r="K9" t="s">
        <v>1004</v>
      </c>
      <c r="L9" t="s">
        <v>1315</v>
      </c>
      <c r="M9" t="s">
        <v>1308</v>
      </c>
      <c r="N9" t="str">
        <f t="shared" si="1"/>
        <v>MAT_N_06_07_2/Y_07_2</v>
      </c>
      <c r="O9" t="s">
        <v>1335</v>
      </c>
    </row>
    <row r="10" spans="2:15" x14ac:dyDescent="0.25">
      <c r="B10" t="s">
        <v>867</v>
      </c>
      <c r="C10" t="s">
        <v>1004</v>
      </c>
      <c r="D10" t="s">
        <v>277</v>
      </c>
      <c r="E10" t="str">
        <f t="shared" si="0"/>
        <v>MAT_N_06_08_0/Y_08_0</v>
      </c>
      <c r="F10" t="s">
        <v>1012</v>
      </c>
      <c r="I10" t="s">
        <v>1164</v>
      </c>
      <c r="J10" t="s">
        <v>1308</v>
      </c>
      <c r="K10" t="s">
        <v>1004</v>
      </c>
      <c r="L10" t="s">
        <v>1316</v>
      </c>
      <c r="M10" t="s">
        <v>1308</v>
      </c>
      <c r="N10" t="str">
        <f t="shared" si="1"/>
        <v>MAT_N_06_08_2/Y_08_2</v>
      </c>
      <c r="O10" t="s">
        <v>1336</v>
      </c>
    </row>
    <row r="11" spans="2:15" x14ac:dyDescent="0.25">
      <c r="B11" t="s">
        <v>874</v>
      </c>
      <c r="C11" t="s">
        <v>1004</v>
      </c>
      <c r="D11" t="s">
        <v>278</v>
      </c>
      <c r="E11" t="str">
        <f t="shared" si="0"/>
        <v>MAT_N_06_09_0/Y_09_0</v>
      </c>
      <c r="F11" t="s">
        <v>1013</v>
      </c>
      <c r="I11" t="s">
        <v>1165</v>
      </c>
      <c r="J11" t="s">
        <v>1308</v>
      </c>
      <c r="K11" t="s">
        <v>1004</v>
      </c>
      <c r="L11" t="s">
        <v>1317</v>
      </c>
      <c r="M11" t="s">
        <v>1308</v>
      </c>
      <c r="N11" t="str">
        <f t="shared" si="1"/>
        <v>MAT_N_06_09_2/Y_09_2</v>
      </c>
      <c r="O11" t="s">
        <v>1337</v>
      </c>
    </row>
    <row r="12" spans="2:15" x14ac:dyDescent="0.25">
      <c r="B12" t="s">
        <v>908</v>
      </c>
      <c r="C12" t="s">
        <v>1004</v>
      </c>
      <c r="D12" t="s">
        <v>280</v>
      </c>
      <c r="E12" t="str">
        <f t="shared" si="0"/>
        <v>MAT_N_06_11_0/Y_11_0</v>
      </c>
      <c r="F12" t="s">
        <v>1014</v>
      </c>
      <c r="I12" t="s">
        <v>1166</v>
      </c>
      <c r="J12" t="s">
        <v>1308</v>
      </c>
      <c r="K12" t="s">
        <v>1004</v>
      </c>
      <c r="L12" t="s">
        <v>1318</v>
      </c>
      <c r="M12" t="s">
        <v>1308</v>
      </c>
      <c r="N12" t="str">
        <f t="shared" si="1"/>
        <v>MAT_N_06_11_2/Y_11_2</v>
      </c>
      <c r="O12" t="s">
        <v>1338</v>
      </c>
    </row>
    <row r="13" spans="2:15" x14ac:dyDescent="0.25">
      <c r="B13" t="s">
        <v>909</v>
      </c>
      <c r="C13" t="s">
        <v>1004</v>
      </c>
      <c r="D13" t="s">
        <v>281</v>
      </c>
      <c r="E13" t="str">
        <f t="shared" si="0"/>
        <v>MAT_N_06_12_0/Y_12_0</v>
      </c>
      <c r="F13" t="s">
        <v>1015</v>
      </c>
      <c r="I13" t="s">
        <v>1167</v>
      </c>
      <c r="J13" t="s">
        <v>1308</v>
      </c>
      <c r="K13" t="s">
        <v>1004</v>
      </c>
      <c r="L13" t="s">
        <v>1319</v>
      </c>
      <c r="M13" t="s">
        <v>1308</v>
      </c>
      <c r="N13" t="str">
        <f t="shared" si="1"/>
        <v>MAT_N_06_12_2/Y_12_2</v>
      </c>
      <c r="O13" t="s">
        <v>1339</v>
      </c>
    </row>
    <row r="14" spans="2:15" x14ac:dyDescent="0.25">
      <c r="B14" t="s">
        <v>910</v>
      </c>
      <c r="C14" t="s">
        <v>1004</v>
      </c>
      <c r="D14" t="s">
        <v>282</v>
      </c>
      <c r="E14" t="str">
        <f t="shared" si="0"/>
        <v>MAT_N_06_13_0/Y_13_0</v>
      </c>
      <c r="F14" t="s">
        <v>1016</v>
      </c>
      <c r="I14" t="s">
        <v>1168</v>
      </c>
      <c r="J14" t="s">
        <v>1308</v>
      </c>
      <c r="K14" t="s">
        <v>1004</v>
      </c>
      <c r="L14" t="s">
        <v>1320</v>
      </c>
      <c r="M14" t="s">
        <v>1308</v>
      </c>
      <c r="N14" t="str">
        <f t="shared" si="1"/>
        <v>MAT_N_06_13_2/Y_13_2</v>
      </c>
      <c r="O14" t="s">
        <v>1340</v>
      </c>
    </row>
    <row r="15" spans="2:15" x14ac:dyDescent="0.25">
      <c r="B15" t="s">
        <v>911</v>
      </c>
      <c r="C15" t="s">
        <v>1004</v>
      </c>
      <c r="D15" t="s">
        <v>283</v>
      </c>
      <c r="E15" t="str">
        <f t="shared" si="0"/>
        <v>MAT_N_06_14_0/Y_14_0</v>
      </c>
      <c r="F15" t="s">
        <v>1017</v>
      </c>
      <c r="I15" t="s">
        <v>1169</v>
      </c>
      <c r="J15" t="s">
        <v>1308</v>
      </c>
      <c r="K15" t="s">
        <v>1004</v>
      </c>
      <c r="L15" t="s">
        <v>1321</v>
      </c>
      <c r="M15" t="s">
        <v>1308</v>
      </c>
      <c r="N15" t="str">
        <f t="shared" si="1"/>
        <v>MAT_N_06_14_2/Y_14_2</v>
      </c>
      <c r="O15" t="s">
        <v>1341</v>
      </c>
    </row>
    <row r="16" spans="2:15" x14ac:dyDescent="0.25">
      <c r="B16" t="s">
        <v>912</v>
      </c>
      <c r="C16" t="s">
        <v>1004</v>
      </c>
      <c r="D16" t="s">
        <v>284</v>
      </c>
      <c r="E16" t="str">
        <f t="shared" si="0"/>
        <v>MAT_N_06_15_0/Y_15_0</v>
      </c>
      <c r="F16" t="s">
        <v>1018</v>
      </c>
      <c r="I16" t="s">
        <v>1170</v>
      </c>
      <c r="J16" t="s">
        <v>1308</v>
      </c>
      <c r="K16" t="s">
        <v>1004</v>
      </c>
      <c r="L16" t="s">
        <v>1322</v>
      </c>
      <c r="M16" t="s">
        <v>1308</v>
      </c>
      <c r="N16" t="str">
        <f t="shared" si="1"/>
        <v>MAT_N_06_15_2/Y_15_2</v>
      </c>
      <c r="O16" t="s">
        <v>1342</v>
      </c>
    </row>
    <row r="17" spans="2:15" x14ac:dyDescent="0.25">
      <c r="B17" t="s">
        <v>881</v>
      </c>
      <c r="C17" t="s">
        <v>1004</v>
      </c>
      <c r="D17" t="s">
        <v>285</v>
      </c>
      <c r="E17" t="str">
        <f t="shared" si="0"/>
        <v>MAT_N_06_16_0/Y_16_0</v>
      </c>
      <c r="F17" t="s">
        <v>1019</v>
      </c>
      <c r="I17" t="s">
        <v>1171</v>
      </c>
      <c r="J17" t="s">
        <v>1308</v>
      </c>
      <c r="K17" t="s">
        <v>1004</v>
      </c>
      <c r="L17" t="s">
        <v>1323</v>
      </c>
      <c r="M17" t="s">
        <v>1308</v>
      </c>
      <c r="N17" t="str">
        <f t="shared" si="1"/>
        <v>MAT_N_06_16_2/Y_16_2</v>
      </c>
      <c r="O17" t="s">
        <v>1343</v>
      </c>
    </row>
    <row r="18" spans="2:15" x14ac:dyDescent="0.25">
      <c r="B18" t="s">
        <v>913</v>
      </c>
      <c r="C18" t="s">
        <v>1004</v>
      </c>
      <c r="D18" t="s">
        <v>286</v>
      </c>
      <c r="E18" t="str">
        <f t="shared" si="0"/>
        <v>MAT_N_06_17_0/Y_17_0</v>
      </c>
      <c r="F18" t="s">
        <v>1020</v>
      </c>
      <c r="I18" t="s">
        <v>1172</v>
      </c>
      <c r="J18" t="s">
        <v>1308</v>
      </c>
      <c r="K18" t="s">
        <v>1004</v>
      </c>
      <c r="L18" t="s">
        <v>1324</v>
      </c>
      <c r="M18" t="s">
        <v>1308</v>
      </c>
      <c r="N18" t="str">
        <f t="shared" si="1"/>
        <v>MAT_N_06_17_2/Y_17_2</v>
      </c>
      <c r="O18" t="s">
        <v>1344</v>
      </c>
    </row>
    <row r="19" spans="2:15" x14ac:dyDescent="0.25">
      <c r="B19" t="s">
        <v>888</v>
      </c>
      <c r="C19" t="s">
        <v>1004</v>
      </c>
      <c r="D19" t="s">
        <v>287</v>
      </c>
      <c r="E19" t="str">
        <f t="shared" si="0"/>
        <v>MAT_N_06_18_0/Y_18_0</v>
      </c>
      <c r="F19" t="s">
        <v>1021</v>
      </c>
      <c r="I19" t="s">
        <v>1173</v>
      </c>
      <c r="J19" t="s">
        <v>1308</v>
      </c>
      <c r="K19" t="s">
        <v>1004</v>
      </c>
      <c r="L19" t="s">
        <v>1325</v>
      </c>
      <c r="M19" t="s">
        <v>1308</v>
      </c>
      <c r="N19" t="str">
        <f t="shared" si="1"/>
        <v>MAT_N_06_18_2/Y_18_2</v>
      </c>
      <c r="O19" t="s">
        <v>1345</v>
      </c>
    </row>
    <row r="20" spans="2:15" x14ac:dyDescent="0.25">
      <c r="B20" t="s">
        <v>895</v>
      </c>
      <c r="C20" t="s">
        <v>1004</v>
      </c>
      <c r="D20" t="s">
        <v>288</v>
      </c>
      <c r="E20" t="str">
        <f t="shared" si="0"/>
        <v>MAT_N_06_19_0/Y_19_0</v>
      </c>
      <c r="F20" t="s">
        <v>1022</v>
      </c>
      <c r="I20" t="s">
        <v>1174</v>
      </c>
      <c r="J20" t="s">
        <v>1308</v>
      </c>
      <c r="K20" t="s">
        <v>1004</v>
      </c>
      <c r="L20" t="s">
        <v>1326</v>
      </c>
      <c r="M20" t="s">
        <v>1308</v>
      </c>
      <c r="N20" t="str">
        <f t="shared" si="1"/>
        <v>MAT_N_06_19_2/Y_19_2</v>
      </c>
      <c r="O20" t="s">
        <v>1346</v>
      </c>
    </row>
    <row r="21" spans="2:15" x14ac:dyDescent="0.25">
      <c r="B21" t="s">
        <v>914</v>
      </c>
      <c r="C21" t="s">
        <v>1004</v>
      </c>
      <c r="D21" t="s">
        <v>289</v>
      </c>
      <c r="E21" t="str">
        <f t="shared" si="0"/>
        <v>MAT_N_06_20_0/Y_20_0</v>
      </c>
      <c r="F21" t="s">
        <v>1023</v>
      </c>
      <c r="I21" t="s">
        <v>1175</v>
      </c>
      <c r="J21" t="s">
        <v>1308</v>
      </c>
      <c r="K21" t="s">
        <v>1004</v>
      </c>
      <c r="L21" t="s">
        <v>1327</v>
      </c>
      <c r="M21" t="s">
        <v>1308</v>
      </c>
      <c r="N21" t="str">
        <f t="shared" si="1"/>
        <v>MAT_N_06_20_2/Y_20_2</v>
      </c>
      <c r="O21" t="s">
        <v>1347</v>
      </c>
    </row>
    <row r="22" spans="2:15" x14ac:dyDescent="0.25">
      <c r="B22" t="s">
        <v>915</v>
      </c>
      <c r="C22" t="s">
        <v>1004</v>
      </c>
      <c r="D22" t="s">
        <v>270</v>
      </c>
      <c r="E22" t="str">
        <f t="shared" si="0"/>
        <v>MAT_N_07_01_0/Y_01_0</v>
      </c>
      <c r="F22" t="s">
        <v>1024</v>
      </c>
      <c r="I22" t="s">
        <v>1176</v>
      </c>
      <c r="J22" t="s">
        <v>1308</v>
      </c>
      <c r="K22" t="s">
        <v>1004</v>
      </c>
      <c r="L22" t="s">
        <v>1309</v>
      </c>
      <c r="M22" t="s">
        <v>1308</v>
      </c>
      <c r="N22" t="str">
        <f t="shared" si="1"/>
        <v>MAT_N_07_01_2/Y_01_2</v>
      </c>
      <c r="O22" t="s">
        <v>1348</v>
      </c>
    </row>
    <row r="23" spans="2:15" x14ac:dyDescent="0.25">
      <c r="B23" t="s">
        <v>916</v>
      </c>
      <c r="C23" t="s">
        <v>1004</v>
      </c>
      <c r="D23" t="s">
        <v>271</v>
      </c>
      <c r="E23" t="str">
        <f t="shared" si="0"/>
        <v>MAT_N_07_02_0/Y_02_0</v>
      </c>
      <c r="F23" t="s">
        <v>1025</v>
      </c>
      <c r="I23" t="s">
        <v>1177</v>
      </c>
      <c r="J23" t="s">
        <v>1308</v>
      </c>
      <c r="K23" t="s">
        <v>1004</v>
      </c>
      <c r="L23" t="s">
        <v>1310</v>
      </c>
      <c r="M23" t="s">
        <v>1308</v>
      </c>
      <c r="N23" t="str">
        <f t="shared" si="1"/>
        <v>MAT_N_07_02_2/Y_02_2</v>
      </c>
      <c r="O23" t="s">
        <v>1349</v>
      </c>
    </row>
    <row r="24" spans="2:15" x14ac:dyDescent="0.25">
      <c r="B24" t="s">
        <v>917</v>
      </c>
      <c r="C24" t="s">
        <v>1004</v>
      </c>
      <c r="D24" t="s">
        <v>272</v>
      </c>
      <c r="E24" t="str">
        <f t="shared" si="0"/>
        <v>MAT_N_07_03_0/Y_03_0</v>
      </c>
      <c r="F24" t="s">
        <v>1026</v>
      </c>
      <c r="I24" t="s">
        <v>1178</v>
      </c>
      <c r="J24" t="s">
        <v>1308</v>
      </c>
      <c r="K24" t="s">
        <v>1004</v>
      </c>
      <c r="L24" t="s">
        <v>1311</v>
      </c>
      <c r="M24" t="s">
        <v>1308</v>
      </c>
      <c r="N24" t="str">
        <f t="shared" si="1"/>
        <v>MAT_N_07_03_2/Y_03_2</v>
      </c>
      <c r="O24" t="s">
        <v>1350</v>
      </c>
    </row>
    <row r="25" spans="2:15" x14ac:dyDescent="0.25">
      <c r="B25" t="s">
        <v>918</v>
      </c>
      <c r="C25" t="s">
        <v>1004</v>
      </c>
      <c r="D25" t="s">
        <v>273</v>
      </c>
      <c r="E25" t="str">
        <f t="shared" si="0"/>
        <v>MAT_N_07_04_0/Y_04_0</v>
      </c>
      <c r="F25" t="s">
        <v>1027</v>
      </c>
      <c r="I25" t="s">
        <v>1179</v>
      </c>
      <c r="J25" t="s">
        <v>1308</v>
      </c>
      <c r="K25" t="s">
        <v>1004</v>
      </c>
      <c r="L25" t="s">
        <v>1312</v>
      </c>
      <c r="M25" t="s">
        <v>1308</v>
      </c>
      <c r="N25" t="str">
        <f t="shared" si="1"/>
        <v>MAT_N_07_04_2/Y_04_2</v>
      </c>
      <c r="O25" t="s">
        <v>1351</v>
      </c>
    </row>
    <row r="26" spans="2:15" x14ac:dyDescent="0.25">
      <c r="B26" t="s">
        <v>919</v>
      </c>
      <c r="C26" t="s">
        <v>1004</v>
      </c>
      <c r="D26" t="s">
        <v>274</v>
      </c>
      <c r="E26" t="str">
        <f t="shared" si="0"/>
        <v>MAT_N_07_05_0/Y_05_0</v>
      </c>
      <c r="F26" t="s">
        <v>1028</v>
      </c>
      <c r="I26" t="s">
        <v>1180</v>
      </c>
      <c r="J26" t="s">
        <v>1308</v>
      </c>
      <c r="K26" t="s">
        <v>1004</v>
      </c>
      <c r="L26" t="s">
        <v>1313</v>
      </c>
      <c r="M26" t="s">
        <v>1308</v>
      </c>
      <c r="N26" t="str">
        <f t="shared" si="1"/>
        <v>MAT_N_07_05_2/Y_05_2</v>
      </c>
      <c r="O26" t="s">
        <v>1352</v>
      </c>
    </row>
    <row r="27" spans="2:15" x14ac:dyDescent="0.25">
      <c r="B27" t="s">
        <v>854</v>
      </c>
      <c r="C27" t="s">
        <v>1004</v>
      </c>
      <c r="D27" t="s">
        <v>275</v>
      </c>
      <c r="E27" t="str">
        <f t="shared" si="0"/>
        <v>MAT_N_07_06_0/Y_06_0</v>
      </c>
      <c r="F27" t="s">
        <v>1029</v>
      </c>
      <c r="I27" t="s">
        <v>1181</v>
      </c>
      <c r="J27" t="s">
        <v>1308</v>
      </c>
      <c r="K27" t="s">
        <v>1004</v>
      </c>
      <c r="L27" t="s">
        <v>1314</v>
      </c>
      <c r="M27" t="s">
        <v>1308</v>
      </c>
      <c r="N27" t="str">
        <f t="shared" si="1"/>
        <v>MAT_N_07_06_2/Y_06_2</v>
      </c>
      <c r="O27" t="s">
        <v>1353</v>
      </c>
    </row>
    <row r="28" spans="2:15" x14ac:dyDescent="0.25">
      <c r="B28" t="s">
        <v>861</v>
      </c>
      <c r="C28" t="s">
        <v>1004</v>
      </c>
      <c r="D28" t="s">
        <v>276</v>
      </c>
      <c r="E28" t="str">
        <f t="shared" si="0"/>
        <v>MAT_N_07_07_0/Y_07_0</v>
      </c>
      <c r="F28" t="s">
        <v>1030</v>
      </c>
      <c r="I28" t="s">
        <v>1182</v>
      </c>
      <c r="J28" t="s">
        <v>1308</v>
      </c>
      <c r="K28" t="s">
        <v>1004</v>
      </c>
      <c r="L28" t="s">
        <v>1315</v>
      </c>
      <c r="M28" t="s">
        <v>1308</v>
      </c>
      <c r="N28" t="str">
        <f t="shared" si="1"/>
        <v>MAT_N_07_07_2/Y_07_2</v>
      </c>
      <c r="O28" t="s">
        <v>1354</v>
      </c>
    </row>
    <row r="29" spans="2:15" x14ac:dyDescent="0.25">
      <c r="B29" t="s">
        <v>868</v>
      </c>
      <c r="C29" t="s">
        <v>1004</v>
      </c>
      <c r="D29" t="s">
        <v>277</v>
      </c>
      <c r="E29" t="str">
        <f t="shared" si="0"/>
        <v>MAT_N_07_08_0/Y_08_0</v>
      </c>
      <c r="F29" t="s">
        <v>1031</v>
      </c>
      <c r="I29" t="s">
        <v>1183</v>
      </c>
      <c r="J29" t="s">
        <v>1308</v>
      </c>
      <c r="K29" t="s">
        <v>1004</v>
      </c>
      <c r="L29" t="s">
        <v>1316</v>
      </c>
      <c r="M29" t="s">
        <v>1308</v>
      </c>
      <c r="N29" t="str">
        <f t="shared" si="1"/>
        <v>MAT_N_07_08_2/Y_08_2</v>
      </c>
      <c r="O29" t="s">
        <v>1355</v>
      </c>
    </row>
    <row r="30" spans="2:15" x14ac:dyDescent="0.25">
      <c r="B30" t="s">
        <v>875</v>
      </c>
      <c r="C30" t="s">
        <v>1004</v>
      </c>
      <c r="D30" t="s">
        <v>278</v>
      </c>
      <c r="E30" t="str">
        <f t="shared" si="0"/>
        <v>MAT_N_07_09_0/Y_09_0</v>
      </c>
      <c r="F30" t="s">
        <v>1032</v>
      </c>
      <c r="I30" t="s">
        <v>1184</v>
      </c>
      <c r="J30" t="s">
        <v>1308</v>
      </c>
      <c r="K30" t="s">
        <v>1004</v>
      </c>
      <c r="L30" t="s">
        <v>1317</v>
      </c>
      <c r="M30" t="s">
        <v>1308</v>
      </c>
      <c r="N30" t="str">
        <f t="shared" si="1"/>
        <v>MAT_N_07_09_2/Y_09_2</v>
      </c>
      <c r="O30" t="s">
        <v>1356</v>
      </c>
    </row>
    <row r="31" spans="2:15" x14ac:dyDescent="0.25">
      <c r="B31" t="s">
        <v>920</v>
      </c>
      <c r="C31" t="s">
        <v>1004</v>
      </c>
      <c r="D31" t="s">
        <v>279</v>
      </c>
      <c r="E31" t="str">
        <f t="shared" si="0"/>
        <v>MAT_N_07_10_0/Y_10_0</v>
      </c>
      <c r="F31" t="s">
        <v>1033</v>
      </c>
      <c r="I31" t="s">
        <v>1185</v>
      </c>
      <c r="J31" t="s">
        <v>1308</v>
      </c>
      <c r="K31" t="s">
        <v>1004</v>
      </c>
      <c r="L31" t="s">
        <v>1328</v>
      </c>
      <c r="M31" t="s">
        <v>1308</v>
      </c>
      <c r="N31" t="str">
        <f t="shared" si="1"/>
        <v>MAT_N_07_10_2/Y_10_2</v>
      </c>
      <c r="O31" t="s">
        <v>1357</v>
      </c>
    </row>
    <row r="32" spans="2:15" x14ac:dyDescent="0.25">
      <c r="B32" t="s">
        <v>921</v>
      </c>
      <c r="C32" t="s">
        <v>1004</v>
      </c>
      <c r="D32" t="s">
        <v>280</v>
      </c>
      <c r="E32" t="str">
        <f t="shared" si="0"/>
        <v>MAT_N_07_11_0/Y_11_0</v>
      </c>
      <c r="F32" t="s">
        <v>1034</v>
      </c>
      <c r="I32" t="s">
        <v>1186</v>
      </c>
      <c r="J32" t="s">
        <v>1308</v>
      </c>
      <c r="K32" t="s">
        <v>1004</v>
      </c>
      <c r="L32" t="s">
        <v>1318</v>
      </c>
      <c r="M32" t="s">
        <v>1308</v>
      </c>
      <c r="N32" t="str">
        <f t="shared" si="1"/>
        <v>MAT_N_07_11_2/Y_11_2</v>
      </c>
      <c r="O32" t="s">
        <v>1358</v>
      </c>
    </row>
    <row r="33" spans="2:15" x14ac:dyDescent="0.25">
      <c r="B33" t="s">
        <v>922</v>
      </c>
      <c r="C33" t="s">
        <v>1004</v>
      </c>
      <c r="D33" t="s">
        <v>281</v>
      </c>
      <c r="E33" t="str">
        <f t="shared" si="0"/>
        <v>MAT_N_07_12_0/Y_12_0</v>
      </c>
      <c r="F33" t="s">
        <v>1035</v>
      </c>
      <c r="I33" t="s">
        <v>1187</v>
      </c>
      <c r="J33" t="s">
        <v>1308</v>
      </c>
      <c r="K33" t="s">
        <v>1004</v>
      </c>
      <c r="L33" t="s">
        <v>1319</v>
      </c>
      <c r="M33" t="s">
        <v>1308</v>
      </c>
      <c r="N33" t="str">
        <f t="shared" si="1"/>
        <v>MAT_N_07_12_2/Y_12_2</v>
      </c>
      <c r="O33" t="s">
        <v>1359</v>
      </c>
    </row>
    <row r="34" spans="2:15" x14ac:dyDescent="0.25">
      <c r="B34" t="s">
        <v>923</v>
      </c>
      <c r="C34" t="s">
        <v>1004</v>
      </c>
      <c r="D34" t="s">
        <v>282</v>
      </c>
      <c r="E34" t="str">
        <f t="shared" si="0"/>
        <v>MAT_N_07_13_0/Y_13_0</v>
      </c>
      <c r="F34" t="s">
        <v>1036</v>
      </c>
      <c r="I34" t="s">
        <v>1188</v>
      </c>
      <c r="J34" t="s">
        <v>1308</v>
      </c>
      <c r="K34" t="s">
        <v>1004</v>
      </c>
      <c r="L34" t="s">
        <v>1320</v>
      </c>
      <c r="M34" t="s">
        <v>1308</v>
      </c>
      <c r="N34" t="str">
        <f t="shared" si="1"/>
        <v>MAT_N_07_13_2/Y_13_2</v>
      </c>
      <c r="O34" t="s">
        <v>1360</v>
      </c>
    </row>
    <row r="35" spans="2:15" x14ac:dyDescent="0.25">
      <c r="B35" t="s">
        <v>924</v>
      </c>
      <c r="C35" t="s">
        <v>1004</v>
      </c>
      <c r="D35" t="s">
        <v>283</v>
      </c>
      <c r="E35" t="str">
        <f t="shared" si="0"/>
        <v>MAT_N_07_14_0/Y_14_0</v>
      </c>
      <c r="F35" t="s">
        <v>1037</v>
      </c>
      <c r="I35" t="s">
        <v>1189</v>
      </c>
      <c r="J35" t="s">
        <v>1308</v>
      </c>
      <c r="K35" t="s">
        <v>1004</v>
      </c>
      <c r="L35" t="s">
        <v>1321</v>
      </c>
      <c r="M35" t="s">
        <v>1308</v>
      </c>
      <c r="N35" t="str">
        <f t="shared" si="1"/>
        <v>MAT_N_07_14_2/Y_14_2</v>
      </c>
      <c r="O35" t="s">
        <v>1361</v>
      </c>
    </row>
    <row r="36" spans="2:15" x14ac:dyDescent="0.25">
      <c r="B36" t="s">
        <v>925</v>
      </c>
      <c r="C36" t="s">
        <v>1004</v>
      </c>
      <c r="D36" t="s">
        <v>284</v>
      </c>
      <c r="E36" t="str">
        <f t="shared" si="0"/>
        <v>MAT_N_07_15_0/Y_15_0</v>
      </c>
      <c r="F36" t="s">
        <v>1038</v>
      </c>
      <c r="I36" t="s">
        <v>1190</v>
      </c>
      <c r="J36" t="s">
        <v>1308</v>
      </c>
      <c r="K36" t="s">
        <v>1004</v>
      </c>
      <c r="L36" t="s">
        <v>1322</v>
      </c>
      <c r="M36" t="s">
        <v>1308</v>
      </c>
      <c r="N36" t="str">
        <f t="shared" si="1"/>
        <v>MAT_N_07_15_2/Y_15_2</v>
      </c>
      <c r="O36" t="s">
        <v>1362</v>
      </c>
    </row>
    <row r="37" spans="2:15" x14ac:dyDescent="0.25">
      <c r="B37" t="s">
        <v>882</v>
      </c>
      <c r="C37" t="s">
        <v>1004</v>
      </c>
      <c r="D37" t="s">
        <v>285</v>
      </c>
      <c r="E37" t="str">
        <f t="shared" si="0"/>
        <v>MAT_N_07_16_0/Y_16_0</v>
      </c>
      <c r="F37" t="s">
        <v>1039</v>
      </c>
      <c r="I37" t="s">
        <v>1191</v>
      </c>
      <c r="J37" t="s">
        <v>1308</v>
      </c>
      <c r="K37" t="s">
        <v>1004</v>
      </c>
      <c r="L37" t="s">
        <v>1323</v>
      </c>
      <c r="M37" t="s">
        <v>1308</v>
      </c>
      <c r="N37" t="str">
        <f t="shared" si="1"/>
        <v>MAT_N_07_16_2/Y_16_2</v>
      </c>
      <c r="O37" t="s">
        <v>1363</v>
      </c>
    </row>
    <row r="38" spans="2:15" x14ac:dyDescent="0.25">
      <c r="B38" t="s">
        <v>926</v>
      </c>
      <c r="C38" t="s">
        <v>1004</v>
      </c>
      <c r="D38" t="s">
        <v>286</v>
      </c>
      <c r="E38" t="str">
        <f t="shared" si="0"/>
        <v>MAT_N_07_17_0/Y_17_0</v>
      </c>
      <c r="F38" t="s">
        <v>1040</v>
      </c>
      <c r="I38" t="s">
        <v>1192</v>
      </c>
      <c r="J38" t="s">
        <v>1308</v>
      </c>
      <c r="K38" t="s">
        <v>1004</v>
      </c>
      <c r="L38" t="s">
        <v>1324</v>
      </c>
      <c r="M38" t="s">
        <v>1308</v>
      </c>
      <c r="N38" t="str">
        <f t="shared" si="1"/>
        <v>MAT_N_07_17_2/Y_17_2</v>
      </c>
      <c r="O38" t="s">
        <v>1364</v>
      </c>
    </row>
    <row r="39" spans="2:15" x14ac:dyDescent="0.25">
      <c r="B39" t="s">
        <v>889</v>
      </c>
      <c r="C39" t="s">
        <v>1004</v>
      </c>
      <c r="D39" t="s">
        <v>287</v>
      </c>
      <c r="E39" t="str">
        <f t="shared" si="0"/>
        <v>MAT_N_07_18_0/Y_18_0</v>
      </c>
      <c r="F39" t="s">
        <v>1041</v>
      </c>
      <c r="I39" t="s">
        <v>1193</v>
      </c>
      <c r="J39" t="s">
        <v>1308</v>
      </c>
      <c r="K39" t="s">
        <v>1004</v>
      </c>
      <c r="L39" t="s">
        <v>1325</v>
      </c>
      <c r="M39" t="s">
        <v>1308</v>
      </c>
      <c r="N39" t="str">
        <f t="shared" si="1"/>
        <v>MAT_N_07_18_2/Y_18_2</v>
      </c>
      <c r="O39" t="s">
        <v>1365</v>
      </c>
    </row>
    <row r="40" spans="2:15" x14ac:dyDescent="0.25">
      <c r="B40" t="s">
        <v>896</v>
      </c>
      <c r="C40" t="s">
        <v>1004</v>
      </c>
      <c r="D40" t="s">
        <v>288</v>
      </c>
      <c r="E40" t="str">
        <f t="shared" si="0"/>
        <v>MAT_N_07_19_0/Y_19_0</v>
      </c>
      <c r="F40" t="s">
        <v>1042</v>
      </c>
      <c r="I40" t="s">
        <v>1194</v>
      </c>
      <c r="J40" t="s">
        <v>1308</v>
      </c>
      <c r="K40" t="s">
        <v>1004</v>
      </c>
      <c r="L40" t="s">
        <v>1326</v>
      </c>
      <c r="M40" t="s">
        <v>1308</v>
      </c>
      <c r="N40" t="str">
        <f t="shared" si="1"/>
        <v>MAT_N_07_19_2/Y_19_2</v>
      </c>
      <c r="O40" t="s">
        <v>1366</v>
      </c>
    </row>
    <row r="41" spans="2:15" x14ac:dyDescent="0.25">
      <c r="B41" t="s">
        <v>927</v>
      </c>
      <c r="C41" t="s">
        <v>1004</v>
      </c>
      <c r="D41" t="s">
        <v>289</v>
      </c>
      <c r="E41" t="str">
        <f t="shared" si="0"/>
        <v>MAT_N_07_20_0/Y_20_0</v>
      </c>
      <c r="F41" t="s">
        <v>1043</v>
      </c>
      <c r="I41" t="s">
        <v>1195</v>
      </c>
      <c r="J41" t="s">
        <v>1308</v>
      </c>
      <c r="K41" t="s">
        <v>1004</v>
      </c>
      <c r="L41" t="s">
        <v>1327</v>
      </c>
      <c r="M41" t="s">
        <v>1308</v>
      </c>
      <c r="N41" t="str">
        <f t="shared" si="1"/>
        <v>MAT_N_07_20_2/Y_20_2</v>
      </c>
      <c r="O41" t="s">
        <v>1367</v>
      </c>
    </row>
    <row r="42" spans="2:15" x14ac:dyDescent="0.25">
      <c r="B42" t="s">
        <v>928</v>
      </c>
      <c r="C42" t="s">
        <v>1004</v>
      </c>
      <c r="D42" t="s">
        <v>271</v>
      </c>
      <c r="E42" t="str">
        <f t="shared" si="0"/>
        <v>MAT_N_08_02_0/Y_02_0</v>
      </c>
      <c r="F42" t="s">
        <v>1044</v>
      </c>
      <c r="I42" t="s">
        <v>1196</v>
      </c>
      <c r="J42" t="s">
        <v>1308</v>
      </c>
      <c r="K42" t="s">
        <v>1004</v>
      </c>
      <c r="L42" t="s">
        <v>1310</v>
      </c>
      <c r="M42" t="s">
        <v>1308</v>
      </c>
      <c r="N42" t="str">
        <f t="shared" si="1"/>
        <v>MAT_N_08_02_2/Y_02_2</v>
      </c>
      <c r="O42" t="s">
        <v>1368</v>
      </c>
    </row>
    <row r="43" spans="2:15" x14ac:dyDescent="0.25">
      <c r="B43" t="s">
        <v>929</v>
      </c>
      <c r="C43" t="s">
        <v>1004</v>
      </c>
      <c r="D43" t="s">
        <v>272</v>
      </c>
      <c r="E43" t="str">
        <f t="shared" si="0"/>
        <v>MAT_N_08_03_0/Y_03_0</v>
      </c>
      <c r="F43" t="s">
        <v>1045</v>
      </c>
      <c r="I43" t="s">
        <v>1197</v>
      </c>
      <c r="J43" t="s">
        <v>1308</v>
      </c>
      <c r="K43" t="s">
        <v>1004</v>
      </c>
      <c r="L43" t="s">
        <v>1311</v>
      </c>
      <c r="M43" t="s">
        <v>1308</v>
      </c>
      <c r="N43" t="str">
        <f t="shared" si="1"/>
        <v>MAT_N_08_03_2/Y_03_2</v>
      </c>
      <c r="O43" t="s">
        <v>1369</v>
      </c>
    </row>
    <row r="44" spans="2:15" x14ac:dyDescent="0.25">
      <c r="B44" t="s">
        <v>930</v>
      </c>
      <c r="C44" t="s">
        <v>1004</v>
      </c>
      <c r="D44" t="s">
        <v>273</v>
      </c>
      <c r="E44" t="str">
        <f t="shared" si="0"/>
        <v>MAT_N_08_04_0/Y_04_0</v>
      </c>
      <c r="F44" t="s">
        <v>1046</v>
      </c>
      <c r="I44" t="s">
        <v>1198</v>
      </c>
      <c r="J44" t="s">
        <v>1308</v>
      </c>
      <c r="K44" t="s">
        <v>1004</v>
      </c>
      <c r="L44" t="s">
        <v>1312</v>
      </c>
      <c r="M44" t="s">
        <v>1308</v>
      </c>
      <c r="N44" t="str">
        <f t="shared" si="1"/>
        <v>MAT_N_08_04_2/Y_04_2</v>
      </c>
      <c r="O44" t="s">
        <v>1370</v>
      </c>
    </row>
    <row r="45" spans="2:15" x14ac:dyDescent="0.25">
      <c r="B45" t="s">
        <v>931</v>
      </c>
      <c r="C45" t="s">
        <v>1004</v>
      </c>
      <c r="D45" t="s">
        <v>274</v>
      </c>
      <c r="E45" t="str">
        <f t="shared" si="0"/>
        <v>MAT_N_08_05_0/Y_05_0</v>
      </c>
      <c r="F45" t="s">
        <v>1047</v>
      </c>
      <c r="I45" t="s">
        <v>1199</v>
      </c>
      <c r="J45" t="s">
        <v>1308</v>
      </c>
      <c r="K45" t="s">
        <v>1004</v>
      </c>
      <c r="L45" t="s">
        <v>1313</v>
      </c>
      <c r="M45" t="s">
        <v>1308</v>
      </c>
      <c r="N45" t="str">
        <f t="shared" si="1"/>
        <v>MAT_N_08_05_2/Y_05_2</v>
      </c>
      <c r="O45" t="s">
        <v>1371</v>
      </c>
    </row>
    <row r="46" spans="2:15" x14ac:dyDescent="0.25">
      <c r="B46" t="s">
        <v>855</v>
      </c>
      <c r="C46" t="s">
        <v>1004</v>
      </c>
      <c r="D46" t="s">
        <v>275</v>
      </c>
      <c r="E46" t="str">
        <f t="shared" si="0"/>
        <v>MAT_N_08_06_0/Y_06_0</v>
      </c>
      <c r="F46" t="s">
        <v>1048</v>
      </c>
      <c r="I46" t="s">
        <v>1200</v>
      </c>
      <c r="J46" t="s">
        <v>1308</v>
      </c>
      <c r="K46" t="s">
        <v>1004</v>
      </c>
      <c r="L46" t="s">
        <v>1314</v>
      </c>
      <c r="M46" t="s">
        <v>1308</v>
      </c>
      <c r="N46" t="str">
        <f t="shared" si="1"/>
        <v>MAT_N_08_06_2/Y_06_2</v>
      </c>
      <c r="O46" t="s">
        <v>1372</v>
      </c>
    </row>
    <row r="47" spans="2:15" x14ac:dyDescent="0.25">
      <c r="B47" t="s">
        <v>862</v>
      </c>
      <c r="C47" t="s">
        <v>1004</v>
      </c>
      <c r="D47" t="s">
        <v>276</v>
      </c>
      <c r="E47" t="str">
        <f t="shared" si="0"/>
        <v>MAT_N_08_07_0/Y_07_0</v>
      </c>
      <c r="F47" t="s">
        <v>1049</v>
      </c>
      <c r="I47" t="s">
        <v>1201</v>
      </c>
      <c r="J47" t="s">
        <v>1308</v>
      </c>
      <c r="K47" t="s">
        <v>1004</v>
      </c>
      <c r="L47" t="s">
        <v>1315</v>
      </c>
      <c r="M47" t="s">
        <v>1308</v>
      </c>
      <c r="N47" t="str">
        <f t="shared" si="1"/>
        <v>MAT_N_08_07_2/Y_07_2</v>
      </c>
      <c r="O47" t="s">
        <v>1373</v>
      </c>
    </row>
    <row r="48" spans="2:15" x14ac:dyDescent="0.25">
      <c r="B48" t="s">
        <v>869</v>
      </c>
      <c r="C48" t="s">
        <v>1004</v>
      </c>
      <c r="D48" t="s">
        <v>277</v>
      </c>
      <c r="E48" t="str">
        <f t="shared" si="0"/>
        <v>MAT_N_08_08_0/Y_08_0</v>
      </c>
      <c r="F48" t="s">
        <v>1050</v>
      </c>
      <c r="I48" t="s">
        <v>1202</v>
      </c>
      <c r="J48" t="s">
        <v>1308</v>
      </c>
      <c r="K48" t="s">
        <v>1004</v>
      </c>
      <c r="L48" t="s">
        <v>1316</v>
      </c>
      <c r="M48" t="s">
        <v>1308</v>
      </c>
      <c r="N48" t="str">
        <f t="shared" si="1"/>
        <v>MAT_N_08_08_2/Y_08_2</v>
      </c>
      <c r="O48" t="s">
        <v>1374</v>
      </c>
    </row>
    <row r="49" spans="2:15" x14ac:dyDescent="0.25">
      <c r="B49" t="s">
        <v>876</v>
      </c>
      <c r="C49" t="s">
        <v>1004</v>
      </c>
      <c r="D49" t="s">
        <v>278</v>
      </c>
      <c r="E49" t="str">
        <f t="shared" si="0"/>
        <v>MAT_N_08_09_0/Y_09_0</v>
      </c>
      <c r="F49" t="s">
        <v>1051</v>
      </c>
      <c r="I49" t="s">
        <v>1203</v>
      </c>
      <c r="J49" t="s">
        <v>1308</v>
      </c>
      <c r="K49" t="s">
        <v>1004</v>
      </c>
      <c r="L49" t="s">
        <v>1317</v>
      </c>
      <c r="M49" t="s">
        <v>1308</v>
      </c>
      <c r="N49" t="str">
        <f t="shared" si="1"/>
        <v>MAT_N_08_09_2/Y_09_2</v>
      </c>
      <c r="O49" t="s">
        <v>1375</v>
      </c>
    </row>
    <row r="50" spans="2:15" x14ac:dyDescent="0.25">
      <c r="B50" t="s">
        <v>932</v>
      </c>
      <c r="C50" t="s">
        <v>1004</v>
      </c>
      <c r="D50" t="s">
        <v>279</v>
      </c>
      <c r="E50" t="str">
        <f t="shared" si="0"/>
        <v>MAT_N_08_10_0/Y_10_0</v>
      </c>
      <c r="F50" t="s">
        <v>1052</v>
      </c>
      <c r="I50" t="s">
        <v>1204</v>
      </c>
      <c r="J50" t="s">
        <v>1308</v>
      </c>
      <c r="K50" t="s">
        <v>1004</v>
      </c>
      <c r="L50" t="s">
        <v>1328</v>
      </c>
      <c r="M50" t="s">
        <v>1308</v>
      </c>
      <c r="N50" t="str">
        <f t="shared" si="1"/>
        <v>MAT_N_08_10_2/Y_10_2</v>
      </c>
      <c r="O50" t="s">
        <v>1376</v>
      </c>
    </row>
    <row r="51" spans="2:15" x14ac:dyDescent="0.25">
      <c r="B51" t="s">
        <v>933</v>
      </c>
      <c r="C51" t="s">
        <v>1004</v>
      </c>
      <c r="D51" t="s">
        <v>280</v>
      </c>
      <c r="E51" t="str">
        <f t="shared" si="0"/>
        <v>MAT_N_08_11_0/Y_11_0</v>
      </c>
      <c r="F51" t="s">
        <v>1053</v>
      </c>
      <c r="I51" t="s">
        <v>1205</v>
      </c>
      <c r="J51" t="s">
        <v>1308</v>
      </c>
      <c r="K51" t="s">
        <v>1004</v>
      </c>
      <c r="L51" t="s">
        <v>1318</v>
      </c>
      <c r="M51" t="s">
        <v>1308</v>
      </c>
      <c r="N51" t="str">
        <f t="shared" si="1"/>
        <v>MAT_N_08_11_2/Y_11_2</v>
      </c>
      <c r="O51" t="s">
        <v>1377</v>
      </c>
    </row>
    <row r="52" spans="2:15" x14ac:dyDescent="0.25">
      <c r="B52" t="s">
        <v>934</v>
      </c>
      <c r="C52" t="s">
        <v>1004</v>
      </c>
      <c r="D52" t="s">
        <v>281</v>
      </c>
      <c r="E52" t="str">
        <f t="shared" si="0"/>
        <v>MAT_N_08_12_0/Y_12_0</v>
      </c>
      <c r="F52" t="s">
        <v>1054</v>
      </c>
      <c r="I52" t="s">
        <v>1206</v>
      </c>
      <c r="J52" t="s">
        <v>1308</v>
      </c>
      <c r="K52" t="s">
        <v>1004</v>
      </c>
      <c r="L52" t="s">
        <v>1319</v>
      </c>
      <c r="M52" t="s">
        <v>1308</v>
      </c>
      <c r="N52" t="str">
        <f t="shared" si="1"/>
        <v>MAT_N_08_12_2/Y_12_2</v>
      </c>
      <c r="O52" t="s">
        <v>1378</v>
      </c>
    </row>
    <row r="53" spans="2:15" x14ac:dyDescent="0.25">
      <c r="B53" t="s">
        <v>935</v>
      </c>
      <c r="C53" t="s">
        <v>1004</v>
      </c>
      <c r="D53" t="s">
        <v>282</v>
      </c>
      <c r="E53" t="str">
        <f t="shared" si="0"/>
        <v>MAT_N_08_13_0/Y_13_0</v>
      </c>
      <c r="F53" t="s">
        <v>1055</v>
      </c>
      <c r="I53" t="s">
        <v>1207</v>
      </c>
      <c r="J53" t="s">
        <v>1308</v>
      </c>
      <c r="K53" t="s">
        <v>1004</v>
      </c>
      <c r="L53" t="s">
        <v>1320</v>
      </c>
      <c r="M53" t="s">
        <v>1308</v>
      </c>
      <c r="N53" t="str">
        <f t="shared" si="1"/>
        <v>MAT_N_08_13_2/Y_13_2</v>
      </c>
      <c r="O53" t="s">
        <v>1379</v>
      </c>
    </row>
    <row r="54" spans="2:15" x14ac:dyDescent="0.25">
      <c r="B54" t="s">
        <v>936</v>
      </c>
      <c r="C54" t="s">
        <v>1004</v>
      </c>
      <c r="D54" t="s">
        <v>283</v>
      </c>
      <c r="E54" t="str">
        <f t="shared" si="0"/>
        <v>MAT_N_08_14_0/Y_14_0</v>
      </c>
      <c r="F54" t="s">
        <v>1056</v>
      </c>
      <c r="I54" t="s">
        <v>1208</v>
      </c>
      <c r="J54" t="s">
        <v>1308</v>
      </c>
      <c r="K54" t="s">
        <v>1004</v>
      </c>
      <c r="L54" t="s">
        <v>1321</v>
      </c>
      <c r="M54" t="s">
        <v>1308</v>
      </c>
      <c r="N54" t="str">
        <f t="shared" si="1"/>
        <v>MAT_N_08_14_2/Y_14_2</v>
      </c>
      <c r="O54" t="s">
        <v>1380</v>
      </c>
    </row>
    <row r="55" spans="2:15" x14ac:dyDescent="0.25">
      <c r="B55" t="s">
        <v>937</v>
      </c>
      <c r="C55" t="s">
        <v>1004</v>
      </c>
      <c r="D55" t="s">
        <v>284</v>
      </c>
      <c r="E55" t="str">
        <f t="shared" si="0"/>
        <v>MAT_N_08_15_0/Y_15_0</v>
      </c>
      <c r="F55" t="s">
        <v>1057</v>
      </c>
      <c r="I55" t="s">
        <v>1209</v>
      </c>
      <c r="J55" t="s">
        <v>1308</v>
      </c>
      <c r="K55" t="s">
        <v>1004</v>
      </c>
      <c r="L55" t="s">
        <v>1322</v>
      </c>
      <c r="M55" t="s">
        <v>1308</v>
      </c>
      <c r="N55" t="str">
        <f t="shared" si="1"/>
        <v>MAT_N_08_15_2/Y_15_2</v>
      </c>
      <c r="O55" t="s">
        <v>1381</v>
      </c>
    </row>
    <row r="56" spans="2:15" x14ac:dyDescent="0.25">
      <c r="B56" t="s">
        <v>883</v>
      </c>
      <c r="C56" t="s">
        <v>1004</v>
      </c>
      <c r="D56" t="s">
        <v>285</v>
      </c>
      <c r="E56" t="str">
        <f t="shared" si="0"/>
        <v>MAT_N_08_16_0/Y_16_0</v>
      </c>
      <c r="F56" t="s">
        <v>1058</v>
      </c>
      <c r="I56" t="s">
        <v>1210</v>
      </c>
      <c r="J56" t="s">
        <v>1308</v>
      </c>
      <c r="K56" t="s">
        <v>1004</v>
      </c>
      <c r="L56" t="s">
        <v>1323</v>
      </c>
      <c r="M56" t="s">
        <v>1308</v>
      </c>
      <c r="N56" t="str">
        <f t="shared" si="1"/>
        <v>MAT_N_08_16_2/Y_16_2</v>
      </c>
      <c r="O56" t="s">
        <v>1382</v>
      </c>
    </row>
    <row r="57" spans="2:15" x14ac:dyDescent="0.25">
      <c r="B57" t="s">
        <v>938</v>
      </c>
      <c r="C57" t="s">
        <v>1004</v>
      </c>
      <c r="D57" t="s">
        <v>286</v>
      </c>
      <c r="E57" t="str">
        <f t="shared" si="0"/>
        <v>MAT_N_08_17_0/Y_17_0</v>
      </c>
      <c r="F57" t="s">
        <v>1059</v>
      </c>
      <c r="I57" t="s">
        <v>1211</v>
      </c>
      <c r="J57" t="s">
        <v>1308</v>
      </c>
      <c r="K57" t="s">
        <v>1004</v>
      </c>
      <c r="L57" t="s">
        <v>1324</v>
      </c>
      <c r="M57" t="s">
        <v>1308</v>
      </c>
      <c r="N57" t="str">
        <f t="shared" si="1"/>
        <v>MAT_N_08_17_2/Y_17_2</v>
      </c>
      <c r="O57" t="s">
        <v>1383</v>
      </c>
    </row>
    <row r="58" spans="2:15" x14ac:dyDescent="0.25">
      <c r="B58" t="s">
        <v>890</v>
      </c>
      <c r="C58" t="s">
        <v>1004</v>
      </c>
      <c r="D58" t="s">
        <v>287</v>
      </c>
      <c r="E58" t="str">
        <f t="shared" si="0"/>
        <v>MAT_N_08_18_0/Y_18_0</v>
      </c>
      <c r="F58" t="s">
        <v>1060</v>
      </c>
      <c r="I58" t="s">
        <v>1212</v>
      </c>
      <c r="J58" t="s">
        <v>1308</v>
      </c>
      <c r="K58" t="s">
        <v>1004</v>
      </c>
      <c r="L58" t="s">
        <v>1325</v>
      </c>
      <c r="M58" t="s">
        <v>1308</v>
      </c>
      <c r="N58" t="str">
        <f t="shared" si="1"/>
        <v>MAT_N_08_18_2/Y_18_2</v>
      </c>
      <c r="O58" t="s">
        <v>1384</v>
      </c>
    </row>
    <row r="59" spans="2:15" x14ac:dyDescent="0.25">
      <c r="B59" t="s">
        <v>897</v>
      </c>
      <c r="C59" t="s">
        <v>1004</v>
      </c>
      <c r="D59" t="s">
        <v>288</v>
      </c>
      <c r="E59" t="str">
        <f t="shared" si="0"/>
        <v>MAT_N_08_19_0/Y_19_0</v>
      </c>
      <c r="F59" t="s">
        <v>1061</v>
      </c>
      <c r="I59" t="s">
        <v>1213</v>
      </c>
      <c r="J59" t="s">
        <v>1308</v>
      </c>
      <c r="K59" t="s">
        <v>1004</v>
      </c>
      <c r="L59" t="s">
        <v>1326</v>
      </c>
      <c r="M59" t="s">
        <v>1308</v>
      </c>
      <c r="N59" t="str">
        <f t="shared" si="1"/>
        <v>MAT_N_08_19_2/Y_19_2</v>
      </c>
      <c r="O59" t="s">
        <v>1385</v>
      </c>
    </row>
    <row r="60" spans="2:15" x14ac:dyDescent="0.25">
      <c r="B60" t="s">
        <v>939</v>
      </c>
      <c r="C60" t="s">
        <v>1004</v>
      </c>
      <c r="D60" t="s">
        <v>289</v>
      </c>
      <c r="E60" t="str">
        <f t="shared" si="0"/>
        <v>MAT_N_08_20_0/Y_20_0</v>
      </c>
      <c r="F60" t="s">
        <v>1062</v>
      </c>
      <c r="I60" t="s">
        <v>1214</v>
      </c>
      <c r="J60" t="s">
        <v>1308</v>
      </c>
      <c r="K60" t="s">
        <v>1004</v>
      </c>
      <c r="L60" t="s">
        <v>1327</v>
      </c>
      <c r="M60" t="s">
        <v>1308</v>
      </c>
      <c r="N60" t="str">
        <f t="shared" si="1"/>
        <v>MAT_N_08_20_2/Y_20_2</v>
      </c>
      <c r="O60" t="s">
        <v>1386</v>
      </c>
    </row>
    <row r="61" spans="2:15" x14ac:dyDescent="0.25">
      <c r="B61" t="s">
        <v>940</v>
      </c>
      <c r="C61" t="s">
        <v>1004</v>
      </c>
      <c r="D61" t="s">
        <v>270</v>
      </c>
      <c r="E61" t="str">
        <f t="shared" si="0"/>
        <v>MAT_N_09_01_0/Y_01_0</v>
      </c>
      <c r="F61" t="s">
        <v>1063</v>
      </c>
      <c r="I61" t="s">
        <v>1215</v>
      </c>
      <c r="J61" t="s">
        <v>1308</v>
      </c>
      <c r="K61" t="s">
        <v>1004</v>
      </c>
      <c r="L61" t="s">
        <v>1309</v>
      </c>
      <c r="M61" t="s">
        <v>1308</v>
      </c>
      <c r="N61" t="str">
        <f t="shared" si="1"/>
        <v>MAT_N_09_01_2/Y_01_2</v>
      </c>
      <c r="O61" t="s">
        <v>1387</v>
      </c>
    </row>
    <row r="62" spans="2:15" x14ac:dyDescent="0.25">
      <c r="B62" t="s">
        <v>941</v>
      </c>
      <c r="C62" t="s">
        <v>1004</v>
      </c>
      <c r="D62" t="s">
        <v>271</v>
      </c>
      <c r="E62" t="str">
        <f t="shared" si="0"/>
        <v>MAT_N_09_02_0/Y_02_0</v>
      </c>
      <c r="F62" t="s">
        <v>1064</v>
      </c>
      <c r="I62" t="s">
        <v>1216</v>
      </c>
      <c r="J62" t="s">
        <v>1308</v>
      </c>
      <c r="K62" t="s">
        <v>1004</v>
      </c>
      <c r="L62" t="s">
        <v>1310</v>
      </c>
      <c r="M62" t="s">
        <v>1308</v>
      </c>
      <c r="N62" t="str">
        <f t="shared" si="1"/>
        <v>MAT_N_09_02_2/Y_02_2</v>
      </c>
      <c r="O62" t="s">
        <v>1388</v>
      </c>
    </row>
    <row r="63" spans="2:15" x14ac:dyDescent="0.25">
      <c r="B63" t="s">
        <v>942</v>
      </c>
      <c r="C63" t="s">
        <v>1004</v>
      </c>
      <c r="D63" t="s">
        <v>272</v>
      </c>
      <c r="E63" t="str">
        <f t="shared" si="0"/>
        <v>MAT_N_09_03_0/Y_03_0</v>
      </c>
      <c r="F63" t="s">
        <v>1065</v>
      </c>
      <c r="I63" t="s">
        <v>1217</v>
      </c>
      <c r="J63" t="s">
        <v>1308</v>
      </c>
      <c r="K63" t="s">
        <v>1004</v>
      </c>
      <c r="L63" t="s">
        <v>1311</v>
      </c>
      <c r="M63" t="s">
        <v>1308</v>
      </c>
      <c r="N63" t="str">
        <f t="shared" si="1"/>
        <v>MAT_N_09_03_2/Y_03_2</v>
      </c>
      <c r="O63" t="s">
        <v>1389</v>
      </c>
    </row>
    <row r="64" spans="2:15" x14ac:dyDescent="0.25">
      <c r="B64" t="s">
        <v>943</v>
      </c>
      <c r="C64" t="s">
        <v>1004</v>
      </c>
      <c r="D64" t="s">
        <v>273</v>
      </c>
      <c r="E64" t="str">
        <f t="shared" si="0"/>
        <v>MAT_N_09_04_0/Y_04_0</v>
      </c>
      <c r="F64" t="s">
        <v>1066</v>
      </c>
      <c r="I64" t="s">
        <v>1218</v>
      </c>
      <c r="J64" t="s">
        <v>1308</v>
      </c>
      <c r="K64" t="s">
        <v>1004</v>
      </c>
      <c r="L64" t="s">
        <v>1312</v>
      </c>
      <c r="M64" t="s">
        <v>1308</v>
      </c>
      <c r="N64" t="str">
        <f t="shared" si="1"/>
        <v>MAT_N_09_04_2/Y_04_2</v>
      </c>
      <c r="O64" t="s">
        <v>1390</v>
      </c>
    </row>
    <row r="65" spans="2:15" x14ac:dyDescent="0.25">
      <c r="B65" t="s">
        <v>944</v>
      </c>
      <c r="C65" t="s">
        <v>1004</v>
      </c>
      <c r="D65" t="s">
        <v>274</v>
      </c>
      <c r="E65" t="str">
        <f t="shared" si="0"/>
        <v>MAT_N_09_05_0/Y_05_0</v>
      </c>
      <c r="F65" t="s">
        <v>1067</v>
      </c>
      <c r="I65" t="s">
        <v>1219</v>
      </c>
      <c r="J65" t="s">
        <v>1308</v>
      </c>
      <c r="K65" t="s">
        <v>1004</v>
      </c>
      <c r="L65" t="s">
        <v>1313</v>
      </c>
      <c r="M65" t="s">
        <v>1308</v>
      </c>
      <c r="N65" t="str">
        <f t="shared" si="1"/>
        <v>MAT_N_09_05_2/Y_05_2</v>
      </c>
      <c r="O65" t="s">
        <v>1391</v>
      </c>
    </row>
    <row r="66" spans="2:15" x14ac:dyDescent="0.25">
      <c r="B66" t="s">
        <v>856</v>
      </c>
      <c r="C66" t="s">
        <v>1004</v>
      </c>
      <c r="D66" t="s">
        <v>275</v>
      </c>
      <c r="E66" t="str">
        <f t="shared" si="0"/>
        <v>MAT_N_09_06_0/Y_06_0</v>
      </c>
      <c r="F66" t="s">
        <v>1068</v>
      </c>
      <c r="I66" t="s">
        <v>1220</v>
      </c>
      <c r="J66" t="s">
        <v>1308</v>
      </c>
      <c r="K66" t="s">
        <v>1004</v>
      </c>
      <c r="L66" t="s">
        <v>1314</v>
      </c>
      <c r="M66" t="s">
        <v>1308</v>
      </c>
      <c r="N66" t="str">
        <f t="shared" si="1"/>
        <v>MAT_N_09_06_2/Y_06_2</v>
      </c>
      <c r="O66" t="s">
        <v>1392</v>
      </c>
    </row>
    <row r="67" spans="2:15" x14ac:dyDescent="0.25">
      <c r="B67" t="s">
        <v>863</v>
      </c>
      <c r="C67" t="s">
        <v>1004</v>
      </c>
      <c r="D67" t="s">
        <v>276</v>
      </c>
      <c r="E67" t="str">
        <f t="shared" si="0"/>
        <v>MAT_N_09_07_0/Y_07_0</v>
      </c>
      <c r="F67" t="s">
        <v>1069</v>
      </c>
      <c r="I67" t="s">
        <v>1221</v>
      </c>
      <c r="J67" t="s">
        <v>1308</v>
      </c>
      <c r="K67" t="s">
        <v>1004</v>
      </c>
      <c r="L67" t="s">
        <v>1315</v>
      </c>
      <c r="M67" t="s">
        <v>1308</v>
      </c>
      <c r="N67" t="str">
        <f t="shared" si="1"/>
        <v>MAT_N_09_07_2/Y_07_2</v>
      </c>
      <c r="O67" t="s">
        <v>1393</v>
      </c>
    </row>
    <row r="68" spans="2:15" x14ac:dyDescent="0.25">
      <c r="B68" t="s">
        <v>870</v>
      </c>
      <c r="C68" t="s">
        <v>1004</v>
      </c>
      <c r="D68" t="s">
        <v>277</v>
      </c>
      <c r="E68" t="str">
        <f t="shared" ref="E68:E131" si="2">_xlfn.CONCAT(B68:D68)</f>
        <v>MAT_N_09_08_0/Y_08_0</v>
      </c>
      <c r="F68" t="s">
        <v>1070</v>
      </c>
      <c r="I68" t="s">
        <v>1222</v>
      </c>
      <c r="J68" t="s">
        <v>1308</v>
      </c>
      <c r="K68" t="s">
        <v>1004</v>
      </c>
      <c r="L68" t="s">
        <v>1316</v>
      </c>
      <c r="M68" t="s">
        <v>1308</v>
      </c>
      <c r="N68" t="str">
        <f t="shared" ref="N68:N131" si="3">_xlfn.CONCAT(I68:M68)</f>
        <v>MAT_N_09_08_2/Y_08_2</v>
      </c>
      <c r="O68" t="s">
        <v>1394</v>
      </c>
    </row>
    <row r="69" spans="2:15" x14ac:dyDescent="0.25">
      <c r="B69" t="s">
        <v>877</v>
      </c>
      <c r="C69" t="s">
        <v>1004</v>
      </c>
      <c r="D69" t="s">
        <v>278</v>
      </c>
      <c r="E69" t="str">
        <f t="shared" si="2"/>
        <v>MAT_N_09_09_0/Y_09_0</v>
      </c>
      <c r="F69" t="s">
        <v>1071</v>
      </c>
      <c r="I69" t="s">
        <v>1223</v>
      </c>
      <c r="J69" t="s">
        <v>1308</v>
      </c>
      <c r="K69" t="s">
        <v>1004</v>
      </c>
      <c r="L69" t="s">
        <v>1317</v>
      </c>
      <c r="M69" t="s">
        <v>1308</v>
      </c>
      <c r="N69" t="str">
        <f t="shared" si="3"/>
        <v>MAT_N_09_09_2/Y_09_2</v>
      </c>
      <c r="O69" t="s">
        <v>1395</v>
      </c>
    </row>
    <row r="70" spans="2:15" x14ac:dyDescent="0.25">
      <c r="B70" t="s">
        <v>945</v>
      </c>
      <c r="C70" t="s">
        <v>1004</v>
      </c>
      <c r="D70" t="s">
        <v>279</v>
      </c>
      <c r="E70" t="str">
        <f t="shared" si="2"/>
        <v>MAT_N_09_10_0/Y_10_0</v>
      </c>
      <c r="F70" t="s">
        <v>1072</v>
      </c>
      <c r="I70" t="s">
        <v>1224</v>
      </c>
      <c r="J70" t="s">
        <v>1308</v>
      </c>
      <c r="K70" t="s">
        <v>1004</v>
      </c>
      <c r="L70" t="s">
        <v>1328</v>
      </c>
      <c r="M70" t="s">
        <v>1308</v>
      </c>
      <c r="N70" t="str">
        <f t="shared" si="3"/>
        <v>MAT_N_09_10_2/Y_10_2</v>
      </c>
      <c r="O70" t="s">
        <v>1396</v>
      </c>
    </row>
    <row r="71" spans="2:15" x14ac:dyDescent="0.25">
      <c r="B71" t="s">
        <v>946</v>
      </c>
      <c r="C71" t="s">
        <v>1004</v>
      </c>
      <c r="D71" t="s">
        <v>280</v>
      </c>
      <c r="E71" t="str">
        <f t="shared" si="2"/>
        <v>MAT_N_09_11_0/Y_11_0</v>
      </c>
      <c r="F71" t="s">
        <v>1073</v>
      </c>
      <c r="I71" t="s">
        <v>1225</v>
      </c>
      <c r="J71" t="s">
        <v>1308</v>
      </c>
      <c r="K71" t="s">
        <v>1004</v>
      </c>
      <c r="L71" t="s">
        <v>1318</v>
      </c>
      <c r="M71" t="s">
        <v>1308</v>
      </c>
      <c r="N71" t="str">
        <f t="shared" si="3"/>
        <v>MAT_N_09_11_2/Y_11_2</v>
      </c>
      <c r="O71" t="s">
        <v>1397</v>
      </c>
    </row>
    <row r="72" spans="2:15" x14ac:dyDescent="0.25">
      <c r="B72" t="s">
        <v>947</v>
      </c>
      <c r="C72" t="s">
        <v>1004</v>
      </c>
      <c r="D72" t="s">
        <v>281</v>
      </c>
      <c r="E72" t="str">
        <f t="shared" si="2"/>
        <v>MAT_N_09_12_0/Y_12_0</v>
      </c>
      <c r="F72" t="s">
        <v>1074</v>
      </c>
      <c r="I72" t="s">
        <v>1226</v>
      </c>
      <c r="J72" t="s">
        <v>1308</v>
      </c>
      <c r="K72" t="s">
        <v>1004</v>
      </c>
      <c r="L72" t="s">
        <v>1319</v>
      </c>
      <c r="M72" t="s">
        <v>1308</v>
      </c>
      <c r="N72" t="str">
        <f t="shared" si="3"/>
        <v>MAT_N_09_12_2/Y_12_2</v>
      </c>
      <c r="O72" t="s">
        <v>1398</v>
      </c>
    </row>
    <row r="73" spans="2:15" x14ac:dyDescent="0.25">
      <c r="B73" t="s">
        <v>948</v>
      </c>
      <c r="C73" t="s">
        <v>1004</v>
      </c>
      <c r="D73" t="s">
        <v>282</v>
      </c>
      <c r="E73" t="str">
        <f t="shared" si="2"/>
        <v>MAT_N_09_13_0/Y_13_0</v>
      </c>
      <c r="F73" t="s">
        <v>1075</v>
      </c>
      <c r="I73" t="s">
        <v>1227</v>
      </c>
      <c r="J73" t="s">
        <v>1308</v>
      </c>
      <c r="K73" t="s">
        <v>1004</v>
      </c>
      <c r="L73" t="s">
        <v>1320</v>
      </c>
      <c r="M73" t="s">
        <v>1308</v>
      </c>
      <c r="N73" t="str">
        <f t="shared" si="3"/>
        <v>MAT_N_09_13_2/Y_13_2</v>
      </c>
      <c r="O73" t="s">
        <v>1399</v>
      </c>
    </row>
    <row r="74" spans="2:15" x14ac:dyDescent="0.25">
      <c r="B74" t="s">
        <v>949</v>
      </c>
      <c r="C74" t="s">
        <v>1004</v>
      </c>
      <c r="D74" t="s">
        <v>283</v>
      </c>
      <c r="E74" t="str">
        <f t="shared" si="2"/>
        <v>MAT_N_09_14_0/Y_14_0</v>
      </c>
      <c r="F74" t="s">
        <v>1076</v>
      </c>
      <c r="I74" t="s">
        <v>1228</v>
      </c>
      <c r="J74" t="s">
        <v>1308</v>
      </c>
      <c r="K74" t="s">
        <v>1004</v>
      </c>
      <c r="L74" t="s">
        <v>1321</v>
      </c>
      <c r="M74" t="s">
        <v>1308</v>
      </c>
      <c r="N74" t="str">
        <f t="shared" si="3"/>
        <v>MAT_N_09_14_2/Y_14_2</v>
      </c>
      <c r="O74" t="s">
        <v>1400</v>
      </c>
    </row>
    <row r="75" spans="2:15" x14ac:dyDescent="0.25">
      <c r="B75" t="s">
        <v>950</v>
      </c>
      <c r="C75" t="s">
        <v>1004</v>
      </c>
      <c r="D75" t="s">
        <v>284</v>
      </c>
      <c r="E75" t="str">
        <f t="shared" si="2"/>
        <v>MAT_N_09_15_0/Y_15_0</v>
      </c>
      <c r="F75" t="s">
        <v>1077</v>
      </c>
      <c r="I75" t="s">
        <v>1229</v>
      </c>
      <c r="J75" t="s">
        <v>1308</v>
      </c>
      <c r="K75" t="s">
        <v>1004</v>
      </c>
      <c r="L75" t="s">
        <v>1322</v>
      </c>
      <c r="M75" t="s">
        <v>1308</v>
      </c>
      <c r="N75" t="str">
        <f t="shared" si="3"/>
        <v>MAT_N_09_15_2/Y_15_2</v>
      </c>
      <c r="O75" t="s">
        <v>1401</v>
      </c>
    </row>
    <row r="76" spans="2:15" x14ac:dyDescent="0.25">
      <c r="B76" t="s">
        <v>884</v>
      </c>
      <c r="C76" t="s">
        <v>1004</v>
      </c>
      <c r="D76" t="s">
        <v>285</v>
      </c>
      <c r="E76" t="str">
        <f t="shared" si="2"/>
        <v>MAT_N_09_16_0/Y_16_0</v>
      </c>
      <c r="F76" t="s">
        <v>1078</v>
      </c>
      <c r="I76" t="s">
        <v>1230</v>
      </c>
      <c r="J76" t="s">
        <v>1308</v>
      </c>
      <c r="K76" t="s">
        <v>1004</v>
      </c>
      <c r="L76" t="s">
        <v>1323</v>
      </c>
      <c r="M76" t="s">
        <v>1308</v>
      </c>
      <c r="N76" t="str">
        <f t="shared" si="3"/>
        <v>MAT_N_09_16_2/Y_16_2</v>
      </c>
      <c r="O76" t="s">
        <v>1402</v>
      </c>
    </row>
    <row r="77" spans="2:15" x14ac:dyDescent="0.25">
      <c r="B77" t="s">
        <v>951</v>
      </c>
      <c r="C77" t="s">
        <v>1004</v>
      </c>
      <c r="D77" t="s">
        <v>286</v>
      </c>
      <c r="E77" t="str">
        <f t="shared" si="2"/>
        <v>MAT_N_09_17_0/Y_17_0</v>
      </c>
      <c r="F77" t="s">
        <v>1079</v>
      </c>
      <c r="I77" t="s">
        <v>1231</v>
      </c>
      <c r="J77" t="s">
        <v>1308</v>
      </c>
      <c r="K77" t="s">
        <v>1004</v>
      </c>
      <c r="L77" t="s">
        <v>1324</v>
      </c>
      <c r="M77" t="s">
        <v>1308</v>
      </c>
      <c r="N77" t="str">
        <f t="shared" si="3"/>
        <v>MAT_N_09_17_2/Y_17_2</v>
      </c>
      <c r="O77" t="s">
        <v>1403</v>
      </c>
    </row>
    <row r="78" spans="2:15" x14ac:dyDescent="0.25">
      <c r="B78" t="s">
        <v>891</v>
      </c>
      <c r="C78" t="s">
        <v>1004</v>
      </c>
      <c r="D78" t="s">
        <v>287</v>
      </c>
      <c r="E78" t="str">
        <f t="shared" si="2"/>
        <v>MAT_N_09_18_0/Y_18_0</v>
      </c>
      <c r="F78" t="s">
        <v>1080</v>
      </c>
      <c r="I78" t="s">
        <v>1232</v>
      </c>
      <c r="J78" t="s">
        <v>1308</v>
      </c>
      <c r="K78" t="s">
        <v>1004</v>
      </c>
      <c r="L78" t="s">
        <v>1325</v>
      </c>
      <c r="M78" t="s">
        <v>1308</v>
      </c>
      <c r="N78" t="str">
        <f t="shared" si="3"/>
        <v>MAT_N_09_18_2/Y_18_2</v>
      </c>
      <c r="O78" t="s">
        <v>1404</v>
      </c>
    </row>
    <row r="79" spans="2:15" x14ac:dyDescent="0.25">
      <c r="B79" t="s">
        <v>898</v>
      </c>
      <c r="C79" t="s">
        <v>1004</v>
      </c>
      <c r="D79" t="s">
        <v>288</v>
      </c>
      <c r="E79" t="str">
        <f t="shared" si="2"/>
        <v>MAT_N_09_19_0/Y_19_0</v>
      </c>
      <c r="F79" t="s">
        <v>1081</v>
      </c>
      <c r="I79" t="s">
        <v>1233</v>
      </c>
      <c r="J79" t="s">
        <v>1308</v>
      </c>
      <c r="K79" t="s">
        <v>1004</v>
      </c>
      <c r="L79" t="s">
        <v>1326</v>
      </c>
      <c r="M79" t="s">
        <v>1308</v>
      </c>
      <c r="N79" t="str">
        <f t="shared" si="3"/>
        <v>MAT_N_09_19_2/Y_19_2</v>
      </c>
      <c r="O79" t="s">
        <v>1405</v>
      </c>
    </row>
    <row r="80" spans="2:15" x14ac:dyDescent="0.25">
      <c r="B80" t="s">
        <v>952</v>
      </c>
      <c r="C80" t="s">
        <v>1004</v>
      </c>
      <c r="D80" t="s">
        <v>289</v>
      </c>
      <c r="E80" t="str">
        <f t="shared" si="2"/>
        <v>MAT_N_09_20_0/Y_20_0</v>
      </c>
      <c r="F80" t="s">
        <v>1082</v>
      </c>
      <c r="I80" t="s">
        <v>1234</v>
      </c>
      <c r="J80" t="s">
        <v>1308</v>
      </c>
      <c r="K80" t="s">
        <v>1004</v>
      </c>
      <c r="L80" t="s">
        <v>1327</v>
      </c>
      <c r="M80" t="s">
        <v>1308</v>
      </c>
      <c r="N80" t="str">
        <f t="shared" si="3"/>
        <v>MAT_N_09_20_2/Y_20_2</v>
      </c>
      <c r="O80" t="s">
        <v>1406</v>
      </c>
    </row>
    <row r="81" spans="2:15" x14ac:dyDescent="0.25">
      <c r="B81" t="s">
        <v>953</v>
      </c>
      <c r="C81" t="s">
        <v>1004</v>
      </c>
      <c r="D81" t="s">
        <v>270</v>
      </c>
      <c r="E81" t="str">
        <f t="shared" si="2"/>
        <v>MAT_N_16_01_0/Y_01_0</v>
      </c>
      <c r="F81" t="s">
        <v>1083</v>
      </c>
      <c r="I81" t="s">
        <v>1235</v>
      </c>
      <c r="J81" t="s">
        <v>1308</v>
      </c>
      <c r="K81" t="s">
        <v>1004</v>
      </c>
      <c r="L81" t="s">
        <v>1309</v>
      </c>
      <c r="M81" t="s">
        <v>1308</v>
      </c>
      <c r="N81" t="str">
        <f t="shared" si="3"/>
        <v>MAT_N_16_01_2/Y_01_2</v>
      </c>
      <c r="O81" t="s">
        <v>1407</v>
      </c>
    </row>
    <row r="82" spans="2:15" x14ac:dyDescent="0.25">
      <c r="B82" t="s">
        <v>954</v>
      </c>
      <c r="C82" t="s">
        <v>1004</v>
      </c>
      <c r="D82" t="s">
        <v>271</v>
      </c>
      <c r="E82" t="str">
        <f t="shared" si="2"/>
        <v>MAT_N_16_02_0/Y_02_0</v>
      </c>
      <c r="F82" t="s">
        <v>1084</v>
      </c>
      <c r="I82" t="s">
        <v>1236</v>
      </c>
      <c r="J82" t="s">
        <v>1308</v>
      </c>
      <c r="K82" t="s">
        <v>1004</v>
      </c>
      <c r="L82" t="s">
        <v>1310</v>
      </c>
      <c r="M82" t="s">
        <v>1308</v>
      </c>
      <c r="N82" t="str">
        <f t="shared" si="3"/>
        <v>MAT_N_16_02_2/Y_02_2</v>
      </c>
      <c r="O82" t="s">
        <v>1408</v>
      </c>
    </row>
    <row r="83" spans="2:15" x14ac:dyDescent="0.25">
      <c r="B83" t="s">
        <v>955</v>
      </c>
      <c r="C83" t="s">
        <v>1004</v>
      </c>
      <c r="D83" t="s">
        <v>272</v>
      </c>
      <c r="E83" t="str">
        <f t="shared" si="2"/>
        <v>MAT_N_16_03_0/Y_03_0</v>
      </c>
      <c r="F83" t="s">
        <v>1085</v>
      </c>
      <c r="I83" t="s">
        <v>1237</v>
      </c>
      <c r="J83" t="s">
        <v>1308</v>
      </c>
      <c r="K83" t="s">
        <v>1004</v>
      </c>
      <c r="L83" t="s">
        <v>1311</v>
      </c>
      <c r="M83" t="s">
        <v>1308</v>
      </c>
      <c r="N83" t="str">
        <f t="shared" si="3"/>
        <v>MAT_N_16_03_2/Y_03_2</v>
      </c>
      <c r="O83" t="s">
        <v>1409</v>
      </c>
    </row>
    <row r="84" spans="2:15" x14ac:dyDescent="0.25">
      <c r="B84" t="s">
        <v>956</v>
      </c>
      <c r="C84" t="s">
        <v>1004</v>
      </c>
      <c r="D84" t="s">
        <v>273</v>
      </c>
      <c r="E84" t="str">
        <f t="shared" si="2"/>
        <v>MAT_N_16_04_0/Y_04_0</v>
      </c>
      <c r="F84" t="s">
        <v>1086</v>
      </c>
      <c r="I84" t="s">
        <v>1238</v>
      </c>
      <c r="J84" t="s">
        <v>1308</v>
      </c>
      <c r="K84" t="s">
        <v>1004</v>
      </c>
      <c r="L84" t="s">
        <v>1312</v>
      </c>
      <c r="M84" t="s">
        <v>1308</v>
      </c>
      <c r="N84" t="str">
        <f t="shared" si="3"/>
        <v>MAT_N_16_04_2/Y_04_2</v>
      </c>
      <c r="O84" t="s">
        <v>1410</v>
      </c>
    </row>
    <row r="85" spans="2:15" x14ac:dyDescent="0.25">
      <c r="B85" t="s">
        <v>957</v>
      </c>
      <c r="C85" t="s">
        <v>1004</v>
      </c>
      <c r="D85" t="s">
        <v>274</v>
      </c>
      <c r="E85" t="str">
        <f t="shared" si="2"/>
        <v>MAT_N_16_05_0/Y_05_0</v>
      </c>
      <c r="F85" t="s">
        <v>1087</v>
      </c>
      <c r="I85" t="s">
        <v>1239</v>
      </c>
      <c r="J85" t="s">
        <v>1308</v>
      </c>
      <c r="K85" t="s">
        <v>1004</v>
      </c>
      <c r="L85" t="s">
        <v>1313</v>
      </c>
      <c r="M85" t="s">
        <v>1308</v>
      </c>
      <c r="N85" t="str">
        <f t="shared" si="3"/>
        <v>MAT_N_16_05_2/Y_05_2</v>
      </c>
      <c r="O85" t="s">
        <v>1411</v>
      </c>
    </row>
    <row r="86" spans="2:15" x14ac:dyDescent="0.25">
      <c r="B86" t="s">
        <v>857</v>
      </c>
      <c r="C86" t="s">
        <v>1004</v>
      </c>
      <c r="D86" t="s">
        <v>275</v>
      </c>
      <c r="E86" t="str">
        <f t="shared" si="2"/>
        <v>MAT_N_16_06_0/Y_06_0</v>
      </c>
      <c r="F86" t="s">
        <v>1088</v>
      </c>
      <c r="I86" t="s">
        <v>1240</v>
      </c>
      <c r="J86" t="s">
        <v>1308</v>
      </c>
      <c r="K86" t="s">
        <v>1004</v>
      </c>
      <c r="L86" t="s">
        <v>1314</v>
      </c>
      <c r="M86" t="s">
        <v>1308</v>
      </c>
      <c r="N86" t="str">
        <f t="shared" si="3"/>
        <v>MAT_N_16_06_2/Y_06_2</v>
      </c>
      <c r="O86" t="s">
        <v>1412</v>
      </c>
    </row>
    <row r="87" spans="2:15" x14ac:dyDescent="0.25">
      <c r="B87" t="s">
        <v>864</v>
      </c>
      <c r="C87" t="s">
        <v>1004</v>
      </c>
      <c r="D87" t="s">
        <v>276</v>
      </c>
      <c r="E87" t="str">
        <f t="shared" si="2"/>
        <v>MAT_N_16_07_0/Y_07_0</v>
      </c>
      <c r="F87" t="s">
        <v>1089</v>
      </c>
      <c r="I87" t="s">
        <v>1241</v>
      </c>
      <c r="J87" t="s">
        <v>1308</v>
      </c>
      <c r="K87" t="s">
        <v>1004</v>
      </c>
      <c r="L87" t="s">
        <v>1315</v>
      </c>
      <c r="M87" t="s">
        <v>1308</v>
      </c>
      <c r="N87" t="str">
        <f t="shared" si="3"/>
        <v>MAT_N_16_07_2/Y_07_2</v>
      </c>
      <c r="O87" t="s">
        <v>1413</v>
      </c>
    </row>
    <row r="88" spans="2:15" x14ac:dyDescent="0.25">
      <c r="B88" t="s">
        <v>871</v>
      </c>
      <c r="C88" t="s">
        <v>1004</v>
      </c>
      <c r="D88" t="s">
        <v>277</v>
      </c>
      <c r="E88" t="str">
        <f t="shared" si="2"/>
        <v>MAT_N_16_08_0/Y_08_0</v>
      </c>
      <c r="F88" t="s">
        <v>1090</v>
      </c>
      <c r="I88" t="s">
        <v>1242</v>
      </c>
      <c r="J88" t="s">
        <v>1308</v>
      </c>
      <c r="K88" t="s">
        <v>1004</v>
      </c>
      <c r="L88" t="s">
        <v>1316</v>
      </c>
      <c r="M88" t="s">
        <v>1308</v>
      </c>
      <c r="N88" t="str">
        <f t="shared" si="3"/>
        <v>MAT_N_16_08_2/Y_08_2</v>
      </c>
      <c r="O88" t="s">
        <v>1414</v>
      </c>
    </row>
    <row r="89" spans="2:15" x14ac:dyDescent="0.25">
      <c r="B89" t="s">
        <v>878</v>
      </c>
      <c r="C89" t="s">
        <v>1004</v>
      </c>
      <c r="D89" t="s">
        <v>278</v>
      </c>
      <c r="E89" t="str">
        <f t="shared" si="2"/>
        <v>MAT_N_16_09_0/Y_09_0</v>
      </c>
      <c r="F89" t="s">
        <v>1091</v>
      </c>
      <c r="I89" t="s">
        <v>1243</v>
      </c>
      <c r="J89" t="s">
        <v>1308</v>
      </c>
      <c r="K89" t="s">
        <v>1004</v>
      </c>
      <c r="L89" t="s">
        <v>1317</v>
      </c>
      <c r="M89" t="s">
        <v>1308</v>
      </c>
      <c r="N89" t="str">
        <f t="shared" si="3"/>
        <v>MAT_N_16_09_2/Y_09_2</v>
      </c>
      <c r="O89" t="s">
        <v>1415</v>
      </c>
    </row>
    <row r="90" spans="2:15" x14ac:dyDescent="0.25">
      <c r="B90" t="s">
        <v>958</v>
      </c>
      <c r="C90" t="s">
        <v>1004</v>
      </c>
      <c r="D90" t="s">
        <v>279</v>
      </c>
      <c r="E90" t="str">
        <f t="shared" si="2"/>
        <v>MAT_N_16_10_0/Y_10_0</v>
      </c>
      <c r="F90" t="s">
        <v>1092</v>
      </c>
      <c r="I90" t="s">
        <v>1244</v>
      </c>
      <c r="J90" t="s">
        <v>1308</v>
      </c>
      <c r="K90" t="s">
        <v>1004</v>
      </c>
      <c r="L90" t="s">
        <v>1328</v>
      </c>
      <c r="M90" t="s">
        <v>1308</v>
      </c>
      <c r="N90" t="str">
        <f t="shared" si="3"/>
        <v>MAT_N_16_10_2/Y_10_2</v>
      </c>
      <c r="O90" t="s">
        <v>1416</v>
      </c>
    </row>
    <row r="91" spans="2:15" x14ac:dyDescent="0.25">
      <c r="B91" t="s">
        <v>959</v>
      </c>
      <c r="C91" t="s">
        <v>1004</v>
      </c>
      <c r="D91" t="s">
        <v>280</v>
      </c>
      <c r="E91" t="str">
        <f t="shared" si="2"/>
        <v>MAT_N_16_11_0/Y_11_0</v>
      </c>
      <c r="F91" t="s">
        <v>1093</v>
      </c>
      <c r="I91" t="s">
        <v>1245</v>
      </c>
      <c r="J91" t="s">
        <v>1308</v>
      </c>
      <c r="K91" t="s">
        <v>1004</v>
      </c>
      <c r="L91" t="s">
        <v>1318</v>
      </c>
      <c r="M91" t="s">
        <v>1308</v>
      </c>
      <c r="N91" t="str">
        <f t="shared" si="3"/>
        <v>MAT_N_16_11_2/Y_11_2</v>
      </c>
      <c r="O91" t="s">
        <v>1417</v>
      </c>
    </row>
    <row r="92" spans="2:15" x14ac:dyDescent="0.25">
      <c r="B92" t="s">
        <v>960</v>
      </c>
      <c r="C92" t="s">
        <v>1004</v>
      </c>
      <c r="D92" t="s">
        <v>281</v>
      </c>
      <c r="E92" t="str">
        <f t="shared" si="2"/>
        <v>MAT_N_16_12_0/Y_12_0</v>
      </c>
      <c r="F92" t="s">
        <v>1094</v>
      </c>
      <c r="I92" t="s">
        <v>1246</v>
      </c>
      <c r="J92" t="s">
        <v>1308</v>
      </c>
      <c r="K92" t="s">
        <v>1004</v>
      </c>
      <c r="L92" t="s">
        <v>1319</v>
      </c>
      <c r="M92" t="s">
        <v>1308</v>
      </c>
      <c r="N92" t="str">
        <f t="shared" si="3"/>
        <v>MAT_N_16_12_2/Y_12_2</v>
      </c>
      <c r="O92" t="s">
        <v>1418</v>
      </c>
    </row>
    <row r="93" spans="2:15" x14ac:dyDescent="0.25">
      <c r="B93" t="s">
        <v>961</v>
      </c>
      <c r="C93" t="s">
        <v>1004</v>
      </c>
      <c r="D93" t="s">
        <v>282</v>
      </c>
      <c r="E93" t="str">
        <f t="shared" si="2"/>
        <v>MAT_N_16_13_0/Y_13_0</v>
      </c>
      <c r="F93" t="s">
        <v>1095</v>
      </c>
      <c r="I93" t="s">
        <v>1247</v>
      </c>
      <c r="J93" t="s">
        <v>1308</v>
      </c>
      <c r="K93" t="s">
        <v>1004</v>
      </c>
      <c r="L93" t="s">
        <v>1320</v>
      </c>
      <c r="M93" t="s">
        <v>1308</v>
      </c>
      <c r="N93" t="str">
        <f t="shared" si="3"/>
        <v>MAT_N_16_13_2/Y_13_2</v>
      </c>
      <c r="O93" t="s">
        <v>1419</v>
      </c>
    </row>
    <row r="94" spans="2:15" x14ac:dyDescent="0.25">
      <c r="B94" t="s">
        <v>962</v>
      </c>
      <c r="C94" t="s">
        <v>1004</v>
      </c>
      <c r="D94" t="s">
        <v>283</v>
      </c>
      <c r="E94" t="str">
        <f t="shared" si="2"/>
        <v>MAT_N_16_14_0/Y_14_0</v>
      </c>
      <c r="F94" t="s">
        <v>1096</v>
      </c>
      <c r="I94" t="s">
        <v>1248</v>
      </c>
      <c r="J94" t="s">
        <v>1308</v>
      </c>
      <c r="K94" t="s">
        <v>1004</v>
      </c>
      <c r="L94" t="s">
        <v>1321</v>
      </c>
      <c r="M94" t="s">
        <v>1308</v>
      </c>
      <c r="N94" t="str">
        <f t="shared" si="3"/>
        <v>MAT_N_16_14_2/Y_14_2</v>
      </c>
      <c r="O94" t="s">
        <v>1420</v>
      </c>
    </row>
    <row r="95" spans="2:15" x14ac:dyDescent="0.25">
      <c r="B95" t="s">
        <v>963</v>
      </c>
      <c r="C95" t="s">
        <v>1004</v>
      </c>
      <c r="D95" t="s">
        <v>284</v>
      </c>
      <c r="E95" t="str">
        <f t="shared" si="2"/>
        <v>MAT_N_16_15_0/Y_15_0</v>
      </c>
      <c r="F95" t="s">
        <v>1097</v>
      </c>
      <c r="I95" t="s">
        <v>1249</v>
      </c>
      <c r="J95" t="s">
        <v>1308</v>
      </c>
      <c r="K95" t="s">
        <v>1004</v>
      </c>
      <c r="L95" t="s">
        <v>1322</v>
      </c>
      <c r="M95" t="s">
        <v>1308</v>
      </c>
      <c r="N95" t="str">
        <f t="shared" si="3"/>
        <v>MAT_N_16_15_2/Y_15_2</v>
      </c>
      <c r="O95" t="s">
        <v>1421</v>
      </c>
    </row>
    <row r="96" spans="2:15" x14ac:dyDescent="0.25">
      <c r="B96" t="s">
        <v>885</v>
      </c>
      <c r="C96" t="s">
        <v>1004</v>
      </c>
      <c r="D96" t="s">
        <v>285</v>
      </c>
      <c r="E96" t="str">
        <f t="shared" si="2"/>
        <v>MAT_N_16_16_0/Y_16_0</v>
      </c>
      <c r="F96" t="s">
        <v>1098</v>
      </c>
      <c r="I96" t="s">
        <v>1250</v>
      </c>
      <c r="J96" t="s">
        <v>1308</v>
      </c>
      <c r="K96" t="s">
        <v>1004</v>
      </c>
      <c r="L96" t="s">
        <v>1323</v>
      </c>
      <c r="M96" t="s">
        <v>1308</v>
      </c>
      <c r="N96" t="str">
        <f t="shared" si="3"/>
        <v>MAT_N_16_16_2/Y_16_2</v>
      </c>
      <c r="O96" t="s">
        <v>1422</v>
      </c>
    </row>
    <row r="97" spans="2:15" x14ac:dyDescent="0.25">
      <c r="B97" t="s">
        <v>964</v>
      </c>
      <c r="C97" t="s">
        <v>1004</v>
      </c>
      <c r="D97" t="s">
        <v>286</v>
      </c>
      <c r="E97" t="str">
        <f t="shared" si="2"/>
        <v>MAT_N_16_17_0/Y_17_0</v>
      </c>
      <c r="F97" t="s">
        <v>1099</v>
      </c>
      <c r="I97" t="s">
        <v>1251</v>
      </c>
      <c r="J97" t="s">
        <v>1308</v>
      </c>
      <c r="K97" t="s">
        <v>1004</v>
      </c>
      <c r="L97" t="s">
        <v>1324</v>
      </c>
      <c r="M97" t="s">
        <v>1308</v>
      </c>
      <c r="N97" t="str">
        <f t="shared" si="3"/>
        <v>MAT_N_16_17_2/Y_17_2</v>
      </c>
      <c r="O97" t="s">
        <v>1423</v>
      </c>
    </row>
    <row r="98" spans="2:15" x14ac:dyDescent="0.25">
      <c r="B98" t="s">
        <v>892</v>
      </c>
      <c r="C98" t="s">
        <v>1004</v>
      </c>
      <c r="D98" t="s">
        <v>287</v>
      </c>
      <c r="E98" t="str">
        <f t="shared" si="2"/>
        <v>MAT_N_16_18_0/Y_18_0</v>
      </c>
      <c r="F98" t="s">
        <v>1100</v>
      </c>
      <c r="I98" t="s">
        <v>1252</v>
      </c>
      <c r="J98" t="s">
        <v>1308</v>
      </c>
      <c r="K98" t="s">
        <v>1004</v>
      </c>
      <c r="L98" t="s">
        <v>1325</v>
      </c>
      <c r="M98" t="s">
        <v>1308</v>
      </c>
      <c r="N98" t="str">
        <f t="shared" si="3"/>
        <v>MAT_N_16_18_2/Y_18_2</v>
      </c>
      <c r="O98" t="s">
        <v>1424</v>
      </c>
    </row>
    <row r="99" spans="2:15" x14ac:dyDescent="0.25">
      <c r="B99" t="s">
        <v>899</v>
      </c>
      <c r="C99" t="s">
        <v>1004</v>
      </c>
      <c r="D99" t="s">
        <v>288</v>
      </c>
      <c r="E99" t="str">
        <f t="shared" si="2"/>
        <v>MAT_N_16_19_0/Y_19_0</v>
      </c>
      <c r="F99" t="s">
        <v>1101</v>
      </c>
      <c r="I99" t="s">
        <v>1253</v>
      </c>
      <c r="J99" t="s">
        <v>1308</v>
      </c>
      <c r="K99" t="s">
        <v>1004</v>
      </c>
      <c r="L99" t="s">
        <v>1326</v>
      </c>
      <c r="M99" t="s">
        <v>1308</v>
      </c>
      <c r="N99" t="str">
        <f t="shared" si="3"/>
        <v>MAT_N_16_19_2/Y_19_2</v>
      </c>
      <c r="O99" t="s">
        <v>1425</v>
      </c>
    </row>
    <row r="100" spans="2:15" x14ac:dyDescent="0.25">
      <c r="B100" t="s">
        <v>965</v>
      </c>
      <c r="C100" t="s">
        <v>1004</v>
      </c>
      <c r="D100" t="s">
        <v>289</v>
      </c>
      <c r="E100" t="str">
        <f t="shared" si="2"/>
        <v>MAT_N_16_20_0/Y_20_0</v>
      </c>
      <c r="F100" t="s">
        <v>1102</v>
      </c>
      <c r="I100" t="s">
        <v>1254</v>
      </c>
      <c r="J100" t="s">
        <v>1308</v>
      </c>
      <c r="K100" t="s">
        <v>1004</v>
      </c>
      <c r="L100" t="s">
        <v>1327</v>
      </c>
      <c r="M100" t="s">
        <v>1308</v>
      </c>
      <c r="N100" t="str">
        <f t="shared" si="3"/>
        <v>MAT_N_16_20_2/Y_20_2</v>
      </c>
      <c r="O100" t="s">
        <v>1426</v>
      </c>
    </row>
    <row r="101" spans="2:15" x14ac:dyDescent="0.25">
      <c r="B101" t="s">
        <v>966</v>
      </c>
      <c r="C101" t="s">
        <v>1004</v>
      </c>
      <c r="D101" t="s">
        <v>270</v>
      </c>
      <c r="E101" t="str">
        <f t="shared" si="2"/>
        <v>MAT_N_18_01_0/Y_01_0</v>
      </c>
      <c r="F101" t="s">
        <v>1103</v>
      </c>
      <c r="I101" t="s">
        <v>1255</v>
      </c>
      <c r="J101" t="s">
        <v>1308</v>
      </c>
      <c r="K101" t="s">
        <v>1004</v>
      </c>
      <c r="L101" t="s">
        <v>1309</v>
      </c>
      <c r="M101" t="s">
        <v>1308</v>
      </c>
      <c r="N101" t="str">
        <f t="shared" si="3"/>
        <v>MAT_N_18_01_2/Y_01_2</v>
      </c>
      <c r="O101" t="s">
        <v>1427</v>
      </c>
    </row>
    <row r="102" spans="2:15" x14ac:dyDescent="0.25">
      <c r="B102" t="s">
        <v>967</v>
      </c>
      <c r="C102" t="s">
        <v>1004</v>
      </c>
      <c r="D102" t="s">
        <v>271</v>
      </c>
      <c r="E102" t="str">
        <f t="shared" si="2"/>
        <v>MAT_N_18_02_0/Y_02_0</v>
      </c>
      <c r="F102" t="s">
        <v>1104</v>
      </c>
      <c r="I102" t="s">
        <v>1256</v>
      </c>
      <c r="J102" t="s">
        <v>1308</v>
      </c>
      <c r="K102" t="s">
        <v>1004</v>
      </c>
      <c r="L102" t="s">
        <v>1310</v>
      </c>
      <c r="M102" t="s">
        <v>1308</v>
      </c>
      <c r="N102" t="str">
        <f t="shared" si="3"/>
        <v>MAT_N_18_02_2/Y_02_2</v>
      </c>
      <c r="O102" t="s">
        <v>1428</v>
      </c>
    </row>
    <row r="103" spans="2:15" x14ac:dyDescent="0.25">
      <c r="B103" t="s">
        <v>968</v>
      </c>
      <c r="C103" t="s">
        <v>1004</v>
      </c>
      <c r="D103" t="s">
        <v>272</v>
      </c>
      <c r="E103" t="str">
        <f t="shared" si="2"/>
        <v>MAT_N_18_03_0/Y_03_0</v>
      </c>
      <c r="F103" t="s">
        <v>1105</v>
      </c>
      <c r="I103" t="s">
        <v>1257</v>
      </c>
      <c r="J103" t="s">
        <v>1308</v>
      </c>
      <c r="K103" t="s">
        <v>1004</v>
      </c>
      <c r="L103" t="s">
        <v>1311</v>
      </c>
      <c r="M103" t="s">
        <v>1308</v>
      </c>
      <c r="N103" t="str">
        <f t="shared" si="3"/>
        <v>MAT_N_18_03_2/Y_03_2</v>
      </c>
      <c r="O103" t="s">
        <v>1429</v>
      </c>
    </row>
    <row r="104" spans="2:15" x14ac:dyDescent="0.25">
      <c r="B104" t="s">
        <v>969</v>
      </c>
      <c r="C104" t="s">
        <v>1004</v>
      </c>
      <c r="D104" t="s">
        <v>273</v>
      </c>
      <c r="E104" t="str">
        <f t="shared" si="2"/>
        <v>MAT_N_18_04_0/Y_04_0</v>
      </c>
      <c r="F104" t="s">
        <v>1106</v>
      </c>
      <c r="I104" t="s">
        <v>1258</v>
      </c>
      <c r="J104" t="s">
        <v>1308</v>
      </c>
      <c r="K104" t="s">
        <v>1004</v>
      </c>
      <c r="L104" t="s">
        <v>1312</v>
      </c>
      <c r="M104" t="s">
        <v>1308</v>
      </c>
      <c r="N104" t="str">
        <f t="shared" si="3"/>
        <v>MAT_N_18_04_2/Y_04_2</v>
      </c>
      <c r="O104" t="s">
        <v>1430</v>
      </c>
    </row>
    <row r="105" spans="2:15" x14ac:dyDescent="0.25">
      <c r="B105" t="s">
        <v>970</v>
      </c>
      <c r="C105" t="s">
        <v>1004</v>
      </c>
      <c r="D105" t="s">
        <v>274</v>
      </c>
      <c r="E105" t="str">
        <f t="shared" si="2"/>
        <v>MAT_N_18_05_0/Y_05_0</v>
      </c>
      <c r="F105" t="s">
        <v>1107</v>
      </c>
      <c r="I105" t="s">
        <v>1259</v>
      </c>
      <c r="J105" t="s">
        <v>1308</v>
      </c>
      <c r="K105" t="s">
        <v>1004</v>
      </c>
      <c r="L105" t="s">
        <v>1313</v>
      </c>
      <c r="M105" t="s">
        <v>1308</v>
      </c>
      <c r="N105" t="str">
        <f t="shared" si="3"/>
        <v>MAT_N_18_05_2/Y_05_2</v>
      </c>
      <c r="O105" t="s">
        <v>1431</v>
      </c>
    </row>
    <row r="106" spans="2:15" x14ac:dyDescent="0.25">
      <c r="B106" t="s">
        <v>858</v>
      </c>
      <c r="C106" t="s">
        <v>1004</v>
      </c>
      <c r="D106" t="s">
        <v>275</v>
      </c>
      <c r="E106" t="str">
        <f t="shared" si="2"/>
        <v>MAT_N_18_06_0/Y_06_0</v>
      </c>
      <c r="F106" t="s">
        <v>1108</v>
      </c>
      <c r="I106" t="s">
        <v>1260</v>
      </c>
      <c r="J106" t="s">
        <v>1308</v>
      </c>
      <c r="K106" t="s">
        <v>1004</v>
      </c>
      <c r="L106" t="s">
        <v>1314</v>
      </c>
      <c r="M106" t="s">
        <v>1308</v>
      </c>
      <c r="N106" t="str">
        <f t="shared" si="3"/>
        <v>MAT_N_18_06_2/Y_06_2</v>
      </c>
      <c r="O106" t="s">
        <v>1432</v>
      </c>
    </row>
    <row r="107" spans="2:15" x14ac:dyDescent="0.25">
      <c r="B107" t="s">
        <v>865</v>
      </c>
      <c r="C107" t="s">
        <v>1004</v>
      </c>
      <c r="D107" t="s">
        <v>276</v>
      </c>
      <c r="E107" t="str">
        <f t="shared" si="2"/>
        <v>MAT_N_18_07_0/Y_07_0</v>
      </c>
      <c r="F107" t="s">
        <v>1109</v>
      </c>
      <c r="I107" t="s">
        <v>1261</v>
      </c>
      <c r="J107" t="s">
        <v>1308</v>
      </c>
      <c r="K107" t="s">
        <v>1004</v>
      </c>
      <c r="L107" t="s">
        <v>1315</v>
      </c>
      <c r="M107" t="s">
        <v>1308</v>
      </c>
      <c r="N107" t="str">
        <f t="shared" si="3"/>
        <v>MAT_N_18_07_2/Y_07_2</v>
      </c>
      <c r="O107" t="s">
        <v>1433</v>
      </c>
    </row>
    <row r="108" spans="2:15" x14ac:dyDescent="0.25">
      <c r="B108" t="s">
        <v>872</v>
      </c>
      <c r="C108" t="s">
        <v>1004</v>
      </c>
      <c r="D108" t="s">
        <v>277</v>
      </c>
      <c r="E108" t="str">
        <f t="shared" si="2"/>
        <v>MAT_N_18_08_0/Y_08_0</v>
      </c>
      <c r="F108" t="s">
        <v>1110</v>
      </c>
      <c r="I108" t="s">
        <v>1262</v>
      </c>
      <c r="J108" t="s">
        <v>1308</v>
      </c>
      <c r="K108" t="s">
        <v>1004</v>
      </c>
      <c r="L108" t="s">
        <v>1316</v>
      </c>
      <c r="M108" t="s">
        <v>1308</v>
      </c>
      <c r="N108" t="str">
        <f t="shared" si="3"/>
        <v>MAT_N_18_08_2/Y_08_2</v>
      </c>
      <c r="O108" t="s">
        <v>1434</v>
      </c>
    </row>
    <row r="109" spans="2:15" x14ac:dyDescent="0.25">
      <c r="B109" t="s">
        <v>879</v>
      </c>
      <c r="C109" t="s">
        <v>1004</v>
      </c>
      <c r="D109" t="s">
        <v>278</v>
      </c>
      <c r="E109" t="str">
        <f t="shared" si="2"/>
        <v>MAT_N_18_09_0/Y_09_0</v>
      </c>
      <c r="F109" t="s">
        <v>1111</v>
      </c>
      <c r="I109" t="s">
        <v>1263</v>
      </c>
      <c r="J109" t="s">
        <v>1308</v>
      </c>
      <c r="K109" t="s">
        <v>1004</v>
      </c>
      <c r="L109" t="s">
        <v>1317</v>
      </c>
      <c r="M109" t="s">
        <v>1308</v>
      </c>
      <c r="N109" t="str">
        <f t="shared" si="3"/>
        <v>MAT_N_18_09_2/Y_09_2</v>
      </c>
      <c r="O109" t="s">
        <v>1435</v>
      </c>
    </row>
    <row r="110" spans="2:15" x14ac:dyDescent="0.25">
      <c r="B110" t="s">
        <v>971</v>
      </c>
      <c r="C110" t="s">
        <v>1004</v>
      </c>
      <c r="D110" t="s">
        <v>279</v>
      </c>
      <c r="E110" t="str">
        <f t="shared" si="2"/>
        <v>MAT_N_18_10_0/Y_10_0</v>
      </c>
      <c r="F110" t="s">
        <v>1112</v>
      </c>
      <c r="I110" t="s">
        <v>1264</v>
      </c>
      <c r="J110" t="s">
        <v>1308</v>
      </c>
      <c r="K110" t="s">
        <v>1004</v>
      </c>
      <c r="L110" t="s">
        <v>1328</v>
      </c>
      <c r="M110" t="s">
        <v>1308</v>
      </c>
      <c r="N110" t="str">
        <f t="shared" si="3"/>
        <v>MAT_N_18_10_2/Y_10_2</v>
      </c>
      <c r="O110" t="s">
        <v>1436</v>
      </c>
    </row>
    <row r="111" spans="2:15" x14ac:dyDescent="0.25">
      <c r="B111" t="s">
        <v>972</v>
      </c>
      <c r="C111" t="s">
        <v>1004</v>
      </c>
      <c r="D111" t="s">
        <v>280</v>
      </c>
      <c r="E111" t="str">
        <f t="shared" si="2"/>
        <v>MAT_N_18_11_0/Y_11_0</v>
      </c>
      <c r="F111" t="s">
        <v>1113</v>
      </c>
      <c r="I111" t="s">
        <v>1265</v>
      </c>
      <c r="J111" t="s">
        <v>1308</v>
      </c>
      <c r="K111" t="s">
        <v>1004</v>
      </c>
      <c r="L111" t="s">
        <v>1318</v>
      </c>
      <c r="M111" t="s">
        <v>1308</v>
      </c>
      <c r="N111" t="str">
        <f t="shared" si="3"/>
        <v>MAT_N_18_11_2/Y_11_2</v>
      </c>
      <c r="O111" t="s">
        <v>1437</v>
      </c>
    </row>
    <row r="112" spans="2:15" x14ac:dyDescent="0.25">
      <c r="B112" t="s">
        <v>973</v>
      </c>
      <c r="C112" t="s">
        <v>1004</v>
      </c>
      <c r="D112" t="s">
        <v>281</v>
      </c>
      <c r="E112" t="str">
        <f t="shared" si="2"/>
        <v>MAT_N_18_12_0/Y_12_0</v>
      </c>
      <c r="F112" t="s">
        <v>1114</v>
      </c>
      <c r="I112" t="s">
        <v>1266</v>
      </c>
      <c r="J112" t="s">
        <v>1308</v>
      </c>
      <c r="K112" t="s">
        <v>1004</v>
      </c>
      <c r="L112" t="s">
        <v>1319</v>
      </c>
      <c r="M112" t="s">
        <v>1308</v>
      </c>
      <c r="N112" t="str">
        <f t="shared" si="3"/>
        <v>MAT_N_18_12_2/Y_12_2</v>
      </c>
      <c r="O112" t="s">
        <v>1438</v>
      </c>
    </row>
    <row r="113" spans="2:15" x14ac:dyDescent="0.25">
      <c r="B113" t="s">
        <v>974</v>
      </c>
      <c r="C113" t="s">
        <v>1004</v>
      </c>
      <c r="D113" t="s">
        <v>282</v>
      </c>
      <c r="E113" t="str">
        <f t="shared" si="2"/>
        <v>MAT_N_18_13_0/Y_13_0</v>
      </c>
      <c r="F113" t="s">
        <v>1115</v>
      </c>
      <c r="I113" t="s">
        <v>1267</v>
      </c>
      <c r="J113" t="s">
        <v>1308</v>
      </c>
      <c r="K113" t="s">
        <v>1004</v>
      </c>
      <c r="L113" t="s">
        <v>1320</v>
      </c>
      <c r="M113" t="s">
        <v>1308</v>
      </c>
      <c r="N113" t="str">
        <f t="shared" si="3"/>
        <v>MAT_N_18_13_2/Y_13_2</v>
      </c>
      <c r="O113" t="s">
        <v>1439</v>
      </c>
    </row>
    <row r="114" spans="2:15" x14ac:dyDescent="0.25">
      <c r="B114" t="s">
        <v>975</v>
      </c>
      <c r="C114" t="s">
        <v>1004</v>
      </c>
      <c r="D114" t="s">
        <v>283</v>
      </c>
      <c r="E114" t="str">
        <f t="shared" si="2"/>
        <v>MAT_N_18_14_0/Y_14_0</v>
      </c>
      <c r="F114" t="s">
        <v>1116</v>
      </c>
      <c r="I114" t="s">
        <v>1268</v>
      </c>
      <c r="J114" t="s">
        <v>1308</v>
      </c>
      <c r="K114" t="s">
        <v>1004</v>
      </c>
      <c r="L114" t="s">
        <v>1321</v>
      </c>
      <c r="M114" t="s">
        <v>1308</v>
      </c>
      <c r="N114" t="str">
        <f t="shared" si="3"/>
        <v>MAT_N_18_14_2/Y_14_2</v>
      </c>
      <c r="O114" t="s">
        <v>1440</v>
      </c>
    </row>
    <row r="115" spans="2:15" x14ac:dyDescent="0.25">
      <c r="B115" t="s">
        <v>976</v>
      </c>
      <c r="C115" t="s">
        <v>1004</v>
      </c>
      <c r="D115" t="s">
        <v>284</v>
      </c>
      <c r="E115" t="str">
        <f t="shared" si="2"/>
        <v>MAT_N_18_15_0/Y_15_0</v>
      </c>
      <c r="F115" t="s">
        <v>1117</v>
      </c>
      <c r="I115" t="s">
        <v>1269</v>
      </c>
      <c r="J115" t="s">
        <v>1308</v>
      </c>
      <c r="K115" t="s">
        <v>1004</v>
      </c>
      <c r="L115" t="s">
        <v>1322</v>
      </c>
      <c r="M115" t="s">
        <v>1308</v>
      </c>
      <c r="N115" t="str">
        <f t="shared" si="3"/>
        <v>MAT_N_18_15_2/Y_15_2</v>
      </c>
      <c r="O115" t="s">
        <v>1441</v>
      </c>
    </row>
    <row r="116" spans="2:15" x14ac:dyDescent="0.25">
      <c r="B116" t="s">
        <v>886</v>
      </c>
      <c r="C116" t="s">
        <v>1004</v>
      </c>
      <c r="D116" t="s">
        <v>285</v>
      </c>
      <c r="E116" t="str">
        <f t="shared" si="2"/>
        <v>MAT_N_18_16_0/Y_16_0</v>
      </c>
      <c r="F116" t="s">
        <v>1118</v>
      </c>
      <c r="I116" t="s">
        <v>1270</v>
      </c>
      <c r="J116" t="s">
        <v>1308</v>
      </c>
      <c r="K116" t="s">
        <v>1004</v>
      </c>
      <c r="L116" t="s">
        <v>1323</v>
      </c>
      <c r="M116" t="s">
        <v>1308</v>
      </c>
      <c r="N116" t="str">
        <f t="shared" si="3"/>
        <v>MAT_N_18_16_2/Y_16_2</v>
      </c>
      <c r="O116" t="s">
        <v>1442</v>
      </c>
    </row>
    <row r="117" spans="2:15" x14ac:dyDescent="0.25">
      <c r="B117" t="s">
        <v>977</v>
      </c>
      <c r="C117" t="s">
        <v>1004</v>
      </c>
      <c r="D117" t="s">
        <v>286</v>
      </c>
      <c r="E117" t="str">
        <f t="shared" si="2"/>
        <v>MAT_N_18_17_0/Y_17_0</v>
      </c>
      <c r="F117" t="s">
        <v>1119</v>
      </c>
      <c r="I117" t="s">
        <v>1271</v>
      </c>
      <c r="J117" t="s">
        <v>1308</v>
      </c>
      <c r="K117" t="s">
        <v>1004</v>
      </c>
      <c r="L117" t="s">
        <v>1324</v>
      </c>
      <c r="M117" t="s">
        <v>1308</v>
      </c>
      <c r="N117" t="str">
        <f t="shared" si="3"/>
        <v>MAT_N_18_17_2/Y_17_2</v>
      </c>
      <c r="O117" t="s">
        <v>1443</v>
      </c>
    </row>
    <row r="118" spans="2:15" x14ac:dyDescent="0.25">
      <c r="B118" t="s">
        <v>893</v>
      </c>
      <c r="C118" t="s">
        <v>1004</v>
      </c>
      <c r="D118" t="s">
        <v>287</v>
      </c>
      <c r="E118" t="str">
        <f t="shared" si="2"/>
        <v>MAT_N_18_18_0/Y_18_0</v>
      </c>
      <c r="F118" t="s">
        <v>1120</v>
      </c>
      <c r="I118" t="s">
        <v>1272</v>
      </c>
      <c r="J118" t="s">
        <v>1308</v>
      </c>
      <c r="K118" t="s">
        <v>1004</v>
      </c>
      <c r="L118" t="s">
        <v>1325</v>
      </c>
      <c r="M118" t="s">
        <v>1308</v>
      </c>
      <c r="N118" t="str">
        <f t="shared" si="3"/>
        <v>MAT_N_18_18_2/Y_18_2</v>
      </c>
      <c r="O118" t="s">
        <v>1444</v>
      </c>
    </row>
    <row r="119" spans="2:15" x14ac:dyDescent="0.25">
      <c r="B119" t="s">
        <v>900</v>
      </c>
      <c r="C119" t="s">
        <v>1004</v>
      </c>
      <c r="D119" t="s">
        <v>288</v>
      </c>
      <c r="E119" t="str">
        <f t="shared" si="2"/>
        <v>MAT_N_18_19_0/Y_19_0</v>
      </c>
      <c r="F119" t="s">
        <v>1121</v>
      </c>
      <c r="I119" t="s">
        <v>1273</v>
      </c>
      <c r="J119" t="s">
        <v>1308</v>
      </c>
      <c r="K119" t="s">
        <v>1004</v>
      </c>
      <c r="L119" t="s">
        <v>1326</v>
      </c>
      <c r="M119" t="s">
        <v>1308</v>
      </c>
      <c r="N119" t="str">
        <f t="shared" si="3"/>
        <v>MAT_N_18_19_2/Y_19_2</v>
      </c>
      <c r="O119" t="s">
        <v>1445</v>
      </c>
    </row>
    <row r="120" spans="2:15" x14ac:dyDescent="0.25">
      <c r="B120" t="s">
        <v>978</v>
      </c>
      <c r="C120" t="s">
        <v>1004</v>
      </c>
      <c r="D120" t="s">
        <v>289</v>
      </c>
      <c r="E120" t="str">
        <f t="shared" si="2"/>
        <v>MAT_N_18_20_0/Y_20_0</v>
      </c>
      <c r="F120" t="s">
        <v>1122</v>
      </c>
      <c r="I120" t="s">
        <v>1274</v>
      </c>
      <c r="J120" t="s">
        <v>1308</v>
      </c>
      <c r="K120" t="s">
        <v>1004</v>
      </c>
      <c r="L120" t="s">
        <v>1327</v>
      </c>
      <c r="M120" t="s">
        <v>1308</v>
      </c>
      <c r="N120" t="str">
        <f t="shared" si="3"/>
        <v>MAT_N_18_20_2/Y_20_2</v>
      </c>
      <c r="O120" t="s">
        <v>1446</v>
      </c>
    </row>
    <row r="121" spans="2:15" x14ac:dyDescent="0.25">
      <c r="B121" t="s">
        <v>979</v>
      </c>
      <c r="C121" t="s">
        <v>1004</v>
      </c>
      <c r="D121" t="s">
        <v>270</v>
      </c>
      <c r="E121" t="str">
        <f t="shared" si="2"/>
        <v>MAT_N_19_01_0/Y_01_0</v>
      </c>
      <c r="F121" t="s">
        <v>1123</v>
      </c>
      <c r="I121" t="s">
        <v>1275</v>
      </c>
      <c r="J121" t="s">
        <v>1308</v>
      </c>
      <c r="K121" t="s">
        <v>1004</v>
      </c>
      <c r="L121" t="s">
        <v>1309</v>
      </c>
      <c r="M121" t="s">
        <v>1308</v>
      </c>
      <c r="N121" t="str">
        <f t="shared" si="3"/>
        <v>MAT_N_19_01_2/Y_01_2</v>
      </c>
      <c r="O121" t="s">
        <v>1447</v>
      </c>
    </row>
    <row r="122" spans="2:15" x14ac:dyDescent="0.25">
      <c r="B122" t="s">
        <v>980</v>
      </c>
      <c r="C122" t="s">
        <v>1004</v>
      </c>
      <c r="D122" t="s">
        <v>271</v>
      </c>
      <c r="E122" t="str">
        <f t="shared" si="2"/>
        <v>MAT_N_19_02_0/Y_02_0</v>
      </c>
      <c r="F122" t="s">
        <v>1124</v>
      </c>
      <c r="I122" t="s">
        <v>1276</v>
      </c>
      <c r="J122" t="s">
        <v>1308</v>
      </c>
      <c r="K122" t="s">
        <v>1004</v>
      </c>
      <c r="L122" t="s">
        <v>1310</v>
      </c>
      <c r="M122" t="s">
        <v>1308</v>
      </c>
      <c r="N122" t="str">
        <f t="shared" si="3"/>
        <v>MAT_N_19_02_2/Y_02_2</v>
      </c>
      <c r="O122" t="s">
        <v>1448</v>
      </c>
    </row>
    <row r="123" spans="2:15" x14ac:dyDescent="0.25">
      <c r="B123" t="s">
        <v>981</v>
      </c>
      <c r="C123" t="s">
        <v>1004</v>
      </c>
      <c r="D123" t="s">
        <v>272</v>
      </c>
      <c r="E123" t="str">
        <f t="shared" si="2"/>
        <v>MAT_N_19_03_0/Y_03_0</v>
      </c>
      <c r="F123" t="s">
        <v>1125</v>
      </c>
      <c r="I123" t="s">
        <v>1277</v>
      </c>
      <c r="J123" t="s">
        <v>1308</v>
      </c>
      <c r="K123" t="s">
        <v>1004</v>
      </c>
      <c r="L123" t="s">
        <v>1311</v>
      </c>
      <c r="M123" t="s">
        <v>1308</v>
      </c>
      <c r="N123" t="str">
        <f t="shared" si="3"/>
        <v>MAT_N_19_03_2/Y_03_2</v>
      </c>
      <c r="O123" t="s">
        <v>1449</v>
      </c>
    </row>
    <row r="124" spans="2:15" x14ac:dyDescent="0.25">
      <c r="B124" t="s">
        <v>982</v>
      </c>
      <c r="C124" t="s">
        <v>1004</v>
      </c>
      <c r="D124" t="s">
        <v>273</v>
      </c>
      <c r="E124" t="str">
        <f t="shared" si="2"/>
        <v>MAT_N_19_04_0/Y_04_0</v>
      </c>
      <c r="F124" t="s">
        <v>1126</v>
      </c>
      <c r="I124" t="s">
        <v>1278</v>
      </c>
      <c r="J124" t="s">
        <v>1308</v>
      </c>
      <c r="K124" t="s">
        <v>1004</v>
      </c>
      <c r="L124" t="s">
        <v>1312</v>
      </c>
      <c r="M124" t="s">
        <v>1308</v>
      </c>
      <c r="N124" t="str">
        <f t="shared" si="3"/>
        <v>MAT_N_19_04_2/Y_04_2</v>
      </c>
      <c r="O124" t="s">
        <v>1450</v>
      </c>
    </row>
    <row r="125" spans="2:15" x14ac:dyDescent="0.25">
      <c r="B125" t="s">
        <v>983</v>
      </c>
      <c r="C125" t="s">
        <v>1004</v>
      </c>
      <c r="D125" t="s">
        <v>274</v>
      </c>
      <c r="E125" t="str">
        <f t="shared" si="2"/>
        <v>MAT_N_19_05_0/Y_05_0</v>
      </c>
      <c r="F125" t="s">
        <v>1127</v>
      </c>
      <c r="I125" t="s">
        <v>1279</v>
      </c>
      <c r="J125" t="s">
        <v>1308</v>
      </c>
      <c r="K125" t="s">
        <v>1004</v>
      </c>
      <c r="L125" t="s">
        <v>1313</v>
      </c>
      <c r="M125" t="s">
        <v>1308</v>
      </c>
      <c r="N125" t="str">
        <f t="shared" si="3"/>
        <v>MAT_N_19_05_2/Y_05_2</v>
      </c>
      <c r="O125" t="s">
        <v>1451</v>
      </c>
    </row>
    <row r="126" spans="2:15" x14ac:dyDescent="0.25">
      <c r="B126" t="s">
        <v>859</v>
      </c>
      <c r="C126" t="s">
        <v>1004</v>
      </c>
      <c r="D126" t="s">
        <v>275</v>
      </c>
      <c r="E126" t="str">
        <f t="shared" si="2"/>
        <v>MAT_N_19_06_0/Y_06_0</v>
      </c>
      <c r="F126" t="s">
        <v>1128</v>
      </c>
      <c r="I126" t="s">
        <v>1280</v>
      </c>
      <c r="J126" t="s">
        <v>1308</v>
      </c>
      <c r="K126" t="s">
        <v>1004</v>
      </c>
      <c r="L126" t="s">
        <v>1314</v>
      </c>
      <c r="M126" t="s">
        <v>1308</v>
      </c>
      <c r="N126" t="str">
        <f t="shared" si="3"/>
        <v>MAT_N_19_06_2/Y_06_2</v>
      </c>
      <c r="O126" t="s">
        <v>1452</v>
      </c>
    </row>
    <row r="127" spans="2:15" x14ac:dyDescent="0.25">
      <c r="B127" t="s">
        <v>866</v>
      </c>
      <c r="C127" t="s">
        <v>1004</v>
      </c>
      <c r="D127" t="s">
        <v>276</v>
      </c>
      <c r="E127" t="str">
        <f t="shared" si="2"/>
        <v>MAT_N_19_07_0/Y_07_0</v>
      </c>
      <c r="F127" t="s">
        <v>1129</v>
      </c>
      <c r="I127" t="s">
        <v>1281</v>
      </c>
      <c r="J127" t="s">
        <v>1308</v>
      </c>
      <c r="K127" t="s">
        <v>1004</v>
      </c>
      <c r="L127" t="s">
        <v>1315</v>
      </c>
      <c r="M127" t="s">
        <v>1308</v>
      </c>
      <c r="N127" t="str">
        <f t="shared" si="3"/>
        <v>MAT_N_19_07_2/Y_07_2</v>
      </c>
      <c r="O127" t="s">
        <v>1453</v>
      </c>
    </row>
    <row r="128" spans="2:15" x14ac:dyDescent="0.25">
      <c r="B128" t="s">
        <v>873</v>
      </c>
      <c r="C128" t="s">
        <v>1004</v>
      </c>
      <c r="D128" t="s">
        <v>277</v>
      </c>
      <c r="E128" t="str">
        <f t="shared" si="2"/>
        <v>MAT_N_19_08_0/Y_08_0</v>
      </c>
      <c r="F128" t="s">
        <v>1130</v>
      </c>
      <c r="I128" t="s">
        <v>1282</v>
      </c>
      <c r="J128" t="s">
        <v>1308</v>
      </c>
      <c r="K128" t="s">
        <v>1004</v>
      </c>
      <c r="L128" t="s">
        <v>1316</v>
      </c>
      <c r="M128" t="s">
        <v>1308</v>
      </c>
      <c r="N128" t="str">
        <f t="shared" si="3"/>
        <v>MAT_N_19_08_2/Y_08_2</v>
      </c>
      <c r="O128" t="s">
        <v>1454</v>
      </c>
    </row>
    <row r="129" spans="2:15" x14ac:dyDescent="0.25">
      <c r="B129" t="s">
        <v>880</v>
      </c>
      <c r="C129" t="s">
        <v>1004</v>
      </c>
      <c r="D129" t="s">
        <v>278</v>
      </c>
      <c r="E129" t="str">
        <f t="shared" si="2"/>
        <v>MAT_N_19_09_0/Y_09_0</v>
      </c>
      <c r="F129" t="s">
        <v>1131</v>
      </c>
      <c r="I129" t="s">
        <v>1283</v>
      </c>
      <c r="J129" t="s">
        <v>1308</v>
      </c>
      <c r="K129" t="s">
        <v>1004</v>
      </c>
      <c r="L129" t="s">
        <v>1317</v>
      </c>
      <c r="M129" t="s">
        <v>1308</v>
      </c>
      <c r="N129" t="str">
        <f t="shared" si="3"/>
        <v>MAT_N_19_09_2/Y_09_2</v>
      </c>
      <c r="O129" t="s">
        <v>1455</v>
      </c>
    </row>
    <row r="130" spans="2:15" x14ac:dyDescent="0.25">
      <c r="B130" t="s">
        <v>984</v>
      </c>
      <c r="C130" t="s">
        <v>1004</v>
      </c>
      <c r="D130" t="s">
        <v>279</v>
      </c>
      <c r="E130" t="str">
        <f t="shared" si="2"/>
        <v>MAT_N_19_10_0/Y_10_0</v>
      </c>
      <c r="F130" t="s">
        <v>1132</v>
      </c>
      <c r="I130" t="s">
        <v>1284</v>
      </c>
      <c r="J130" t="s">
        <v>1308</v>
      </c>
      <c r="K130" t="s">
        <v>1004</v>
      </c>
      <c r="L130" t="s">
        <v>1328</v>
      </c>
      <c r="M130" t="s">
        <v>1308</v>
      </c>
      <c r="N130" t="str">
        <f t="shared" si="3"/>
        <v>MAT_N_19_10_2/Y_10_2</v>
      </c>
      <c r="O130" t="s">
        <v>1456</v>
      </c>
    </row>
    <row r="131" spans="2:15" x14ac:dyDescent="0.25">
      <c r="B131" t="s">
        <v>985</v>
      </c>
      <c r="C131" t="s">
        <v>1004</v>
      </c>
      <c r="D131" t="s">
        <v>280</v>
      </c>
      <c r="E131" t="str">
        <f t="shared" si="2"/>
        <v>MAT_N_19_11_0/Y_11_0</v>
      </c>
      <c r="F131" t="s">
        <v>1133</v>
      </c>
      <c r="I131" t="s">
        <v>1285</v>
      </c>
      <c r="J131" t="s">
        <v>1308</v>
      </c>
      <c r="K131" t="s">
        <v>1004</v>
      </c>
      <c r="L131" t="s">
        <v>1318</v>
      </c>
      <c r="M131" t="s">
        <v>1308</v>
      </c>
      <c r="N131" t="str">
        <f t="shared" si="3"/>
        <v>MAT_N_19_11_2/Y_11_2</v>
      </c>
      <c r="O131" t="s">
        <v>1457</v>
      </c>
    </row>
    <row r="132" spans="2:15" x14ac:dyDescent="0.25">
      <c r="B132" t="s">
        <v>986</v>
      </c>
      <c r="C132" t="s">
        <v>1004</v>
      </c>
      <c r="D132" t="s">
        <v>281</v>
      </c>
      <c r="E132" t="str">
        <f t="shared" ref="E132:E160" si="4">_xlfn.CONCAT(B132:D132)</f>
        <v>MAT_N_19_12_0/Y_12_0</v>
      </c>
      <c r="F132" t="s">
        <v>1134</v>
      </c>
      <c r="I132" t="s">
        <v>1286</v>
      </c>
      <c r="J132" t="s">
        <v>1308</v>
      </c>
      <c r="K132" t="s">
        <v>1004</v>
      </c>
      <c r="L132" t="s">
        <v>1319</v>
      </c>
      <c r="M132" t="s">
        <v>1308</v>
      </c>
      <c r="N132" t="str">
        <f t="shared" ref="N132:N160" si="5">_xlfn.CONCAT(I132:M132)</f>
        <v>MAT_N_19_12_2/Y_12_2</v>
      </c>
      <c r="O132" t="s">
        <v>1458</v>
      </c>
    </row>
    <row r="133" spans="2:15" x14ac:dyDescent="0.25">
      <c r="B133" t="s">
        <v>987</v>
      </c>
      <c r="C133" t="s">
        <v>1004</v>
      </c>
      <c r="D133" t="s">
        <v>282</v>
      </c>
      <c r="E133" t="str">
        <f t="shared" si="4"/>
        <v>MAT_N_19_13_0/Y_13_0</v>
      </c>
      <c r="F133" t="s">
        <v>1135</v>
      </c>
      <c r="I133" t="s">
        <v>1287</v>
      </c>
      <c r="J133" t="s">
        <v>1308</v>
      </c>
      <c r="K133" t="s">
        <v>1004</v>
      </c>
      <c r="L133" t="s">
        <v>1320</v>
      </c>
      <c r="M133" t="s">
        <v>1308</v>
      </c>
      <c r="N133" t="str">
        <f t="shared" si="5"/>
        <v>MAT_N_19_13_2/Y_13_2</v>
      </c>
      <c r="O133" t="s">
        <v>1459</v>
      </c>
    </row>
    <row r="134" spans="2:15" x14ac:dyDescent="0.25">
      <c r="B134" t="s">
        <v>988</v>
      </c>
      <c r="C134" t="s">
        <v>1004</v>
      </c>
      <c r="D134" t="s">
        <v>283</v>
      </c>
      <c r="E134" t="str">
        <f t="shared" si="4"/>
        <v>MAT_N_19_14_0/Y_14_0</v>
      </c>
      <c r="F134" t="s">
        <v>1136</v>
      </c>
      <c r="I134" t="s">
        <v>1288</v>
      </c>
      <c r="J134" t="s">
        <v>1308</v>
      </c>
      <c r="K134" t="s">
        <v>1004</v>
      </c>
      <c r="L134" t="s">
        <v>1321</v>
      </c>
      <c r="M134" t="s">
        <v>1308</v>
      </c>
      <c r="N134" t="str">
        <f t="shared" si="5"/>
        <v>MAT_N_19_14_2/Y_14_2</v>
      </c>
      <c r="O134" t="s">
        <v>1460</v>
      </c>
    </row>
    <row r="135" spans="2:15" x14ac:dyDescent="0.25">
      <c r="B135" t="s">
        <v>989</v>
      </c>
      <c r="C135" t="s">
        <v>1004</v>
      </c>
      <c r="D135" t="s">
        <v>284</v>
      </c>
      <c r="E135" t="str">
        <f t="shared" si="4"/>
        <v>MAT_N_19_15_0/Y_15_0</v>
      </c>
      <c r="F135" t="s">
        <v>1137</v>
      </c>
      <c r="I135" t="s">
        <v>1289</v>
      </c>
      <c r="J135" t="s">
        <v>1308</v>
      </c>
      <c r="K135" t="s">
        <v>1004</v>
      </c>
      <c r="L135" t="s">
        <v>1322</v>
      </c>
      <c r="M135" t="s">
        <v>1308</v>
      </c>
      <c r="N135" t="str">
        <f t="shared" si="5"/>
        <v>MAT_N_19_15_2/Y_15_2</v>
      </c>
      <c r="O135" t="s">
        <v>1461</v>
      </c>
    </row>
    <row r="136" spans="2:15" x14ac:dyDescent="0.25">
      <c r="B136" t="s">
        <v>887</v>
      </c>
      <c r="C136" t="s">
        <v>1004</v>
      </c>
      <c r="D136" t="s">
        <v>285</v>
      </c>
      <c r="E136" t="str">
        <f t="shared" si="4"/>
        <v>MAT_N_19_16_0/Y_16_0</v>
      </c>
      <c r="F136" t="s">
        <v>1138</v>
      </c>
      <c r="I136" t="s">
        <v>1290</v>
      </c>
      <c r="J136" t="s">
        <v>1308</v>
      </c>
      <c r="K136" t="s">
        <v>1004</v>
      </c>
      <c r="L136" t="s">
        <v>1323</v>
      </c>
      <c r="M136" t="s">
        <v>1308</v>
      </c>
      <c r="N136" t="str">
        <f t="shared" si="5"/>
        <v>MAT_N_19_16_2/Y_16_2</v>
      </c>
      <c r="O136" t="s">
        <v>1462</v>
      </c>
    </row>
    <row r="137" spans="2:15" x14ac:dyDescent="0.25">
      <c r="B137" t="s">
        <v>990</v>
      </c>
      <c r="C137" t="s">
        <v>1004</v>
      </c>
      <c r="D137" t="s">
        <v>286</v>
      </c>
      <c r="E137" t="str">
        <f t="shared" si="4"/>
        <v>MAT_N_19_17_0/Y_17_0</v>
      </c>
      <c r="F137" t="s">
        <v>1139</v>
      </c>
      <c r="I137" t="s">
        <v>1291</v>
      </c>
      <c r="J137" t="s">
        <v>1308</v>
      </c>
      <c r="K137" t="s">
        <v>1004</v>
      </c>
      <c r="L137" t="s">
        <v>1324</v>
      </c>
      <c r="M137" t="s">
        <v>1308</v>
      </c>
      <c r="N137" t="str">
        <f t="shared" si="5"/>
        <v>MAT_N_19_17_2/Y_17_2</v>
      </c>
      <c r="O137" t="s">
        <v>1463</v>
      </c>
    </row>
    <row r="138" spans="2:15" x14ac:dyDescent="0.25">
      <c r="B138" t="s">
        <v>894</v>
      </c>
      <c r="C138" t="s">
        <v>1004</v>
      </c>
      <c r="D138" t="s">
        <v>287</v>
      </c>
      <c r="E138" t="str">
        <f t="shared" si="4"/>
        <v>MAT_N_19_18_0/Y_18_0</v>
      </c>
      <c r="F138" t="s">
        <v>1140</v>
      </c>
      <c r="I138" t="s">
        <v>1292</v>
      </c>
      <c r="J138" t="s">
        <v>1308</v>
      </c>
      <c r="K138" t="s">
        <v>1004</v>
      </c>
      <c r="L138" t="s">
        <v>1325</v>
      </c>
      <c r="M138" t="s">
        <v>1308</v>
      </c>
      <c r="N138" t="str">
        <f t="shared" si="5"/>
        <v>MAT_N_19_18_2/Y_18_2</v>
      </c>
      <c r="O138" t="s">
        <v>1464</v>
      </c>
    </row>
    <row r="139" spans="2:15" x14ac:dyDescent="0.25">
      <c r="B139" t="s">
        <v>901</v>
      </c>
      <c r="C139" t="s">
        <v>1004</v>
      </c>
      <c r="D139" t="s">
        <v>288</v>
      </c>
      <c r="E139" t="str">
        <f t="shared" si="4"/>
        <v>MAT_N_19_19_0/Y_19_0</v>
      </c>
      <c r="F139" t="s">
        <v>1141</v>
      </c>
      <c r="I139" t="s">
        <v>1293</v>
      </c>
      <c r="J139" t="s">
        <v>1308</v>
      </c>
      <c r="K139" t="s">
        <v>1004</v>
      </c>
      <c r="L139" t="s">
        <v>1326</v>
      </c>
      <c r="M139" t="s">
        <v>1308</v>
      </c>
      <c r="N139" t="str">
        <f t="shared" si="5"/>
        <v>MAT_N_19_19_2/Y_19_2</v>
      </c>
      <c r="O139" t="s">
        <v>1465</v>
      </c>
    </row>
    <row r="140" spans="2:15" x14ac:dyDescent="0.25">
      <c r="B140" t="s">
        <v>991</v>
      </c>
      <c r="C140" t="s">
        <v>1004</v>
      </c>
      <c r="D140" t="s">
        <v>289</v>
      </c>
      <c r="E140" t="str">
        <f t="shared" si="4"/>
        <v>MAT_N_19_20_0/Y_20_0</v>
      </c>
      <c r="F140" t="s">
        <v>1142</v>
      </c>
      <c r="I140" t="s">
        <v>1294</v>
      </c>
      <c r="J140" t="s">
        <v>1308</v>
      </c>
      <c r="K140" t="s">
        <v>1004</v>
      </c>
      <c r="L140" t="s">
        <v>1327</v>
      </c>
      <c r="M140" t="s">
        <v>1308</v>
      </c>
      <c r="N140" t="str">
        <f t="shared" si="5"/>
        <v>MAT_N_19_20_2/Y_20_2</v>
      </c>
      <c r="O140" t="s">
        <v>1466</v>
      </c>
    </row>
    <row r="141" spans="2:15" x14ac:dyDescent="0.25">
      <c r="B141" t="s">
        <v>992</v>
      </c>
      <c r="C141" t="s">
        <v>1004</v>
      </c>
      <c r="D141" t="s">
        <v>282</v>
      </c>
      <c r="E141" t="str">
        <f t="shared" si="4"/>
        <v>MAT_N_01_13_0/Y_13_0</v>
      </c>
      <c r="F141" t="s">
        <v>1143</v>
      </c>
      <c r="I141" t="s">
        <v>1295</v>
      </c>
      <c r="J141" t="s">
        <v>1308</v>
      </c>
      <c r="K141" t="s">
        <v>1004</v>
      </c>
      <c r="L141" t="s">
        <v>1320</v>
      </c>
      <c r="M141" t="s">
        <v>1308</v>
      </c>
      <c r="N141" t="str">
        <f t="shared" si="5"/>
        <v>MAT_N_01_13_2/Y_13_2</v>
      </c>
      <c r="O141" t="s">
        <v>1467</v>
      </c>
    </row>
    <row r="142" spans="2:15" x14ac:dyDescent="0.25">
      <c r="B142" t="s">
        <v>993</v>
      </c>
      <c r="C142" t="s">
        <v>1004</v>
      </c>
      <c r="D142" t="s">
        <v>282</v>
      </c>
      <c r="E142" t="str">
        <f t="shared" si="4"/>
        <v>MAT_N_02_13_0/Y_13_0</v>
      </c>
      <c r="F142" t="s">
        <v>1144</v>
      </c>
      <c r="I142" t="s">
        <v>1296</v>
      </c>
      <c r="J142" t="s">
        <v>1308</v>
      </c>
      <c r="K142" t="s">
        <v>1004</v>
      </c>
      <c r="L142" t="s">
        <v>1320</v>
      </c>
      <c r="M142" t="s">
        <v>1308</v>
      </c>
      <c r="N142" t="str">
        <f t="shared" si="5"/>
        <v>MAT_N_02_13_2/Y_13_2</v>
      </c>
      <c r="O142" t="s">
        <v>1468</v>
      </c>
    </row>
    <row r="143" spans="2:15" x14ac:dyDescent="0.25">
      <c r="B143" t="s">
        <v>994</v>
      </c>
      <c r="C143" t="s">
        <v>1004</v>
      </c>
      <c r="D143" t="s">
        <v>282</v>
      </c>
      <c r="E143" t="str">
        <f t="shared" si="4"/>
        <v>MAT_N_03_13_0/Y_13_0</v>
      </c>
      <c r="F143" t="s">
        <v>1145</v>
      </c>
      <c r="I143" t="s">
        <v>1297</v>
      </c>
      <c r="J143" t="s">
        <v>1308</v>
      </c>
      <c r="K143" t="s">
        <v>1004</v>
      </c>
      <c r="L143" t="s">
        <v>1320</v>
      </c>
      <c r="M143" t="s">
        <v>1308</v>
      </c>
      <c r="N143" t="str">
        <f t="shared" si="5"/>
        <v>MAT_N_03_13_2/Y_13_2</v>
      </c>
      <c r="O143" t="s">
        <v>1469</v>
      </c>
    </row>
    <row r="144" spans="2:15" x14ac:dyDescent="0.25">
      <c r="B144" t="s">
        <v>995</v>
      </c>
      <c r="C144" t="s">
        <v>1004</v>
      </c>
      <c r="D144" t="s">
        <v>282</v>
      </c>
      <c r="E144" t="str">
        <f t="shared" si="4"/>
        <v>MAT_N_04_13_0/Y_13_0</v>
      </c>
      <c r="F144" t="s">
        <v>1146</v>
      </c>
      <c r="I144" t="s">
        <v>1298</v>
      </c>
      <c r="J144" t="s">
        <v>1308</v>
      </c>
      <c r="K144" t="s">
        <v>1004</v>
      </c>
      <c r="L144" t="s">
        <v>1320</v>
      </c>
      <c r="M144" t="s">
        <v>1308</v>
      </c>
      <c r="N144" t="str">
        <f t="shared" si="5"/>
        <v>MAT_N_04_13_2/Y_13_2</v>
      </c>
      <c r="O144" t="s">
        <v>1470</v>
      </c>
    </row>
    <row r="145" spans="2:15" x14ac:dyDescent="0.25">
      <c r="B145" t="s">
        <v>996</v>
      </c>
      <c r="C145" t="s">
        <v>1004</v>
      </c>
      <c r="D145" t="s">
        <v>282</v>
      </c>
      <c r="E145" t="str">
        <f t="shared" si="4"/>
        <v>MAT_N_05_13_0/Y_13_0</v>
      </c>
      <c r="F145" t="s">
        <v>1147</v>
      </c>
      <c r="I145" t="s">
        <v>1299</v>
      </c>
      <c r="J145" t="s">
        <v>1308</v>
      </c>
      <c r="K145" t="s">
        <v>1004</v>
      </c>
      <c r="L145" t="s">
        <v>1320</v>
      </c>
      <c r="M145" t="s">
        <v>1308</v>
      </c>
      <c r="N145" t="str">
        <f t="shared" si="5"/>
        <v>MAT_N_05_13_2/Y_13_2</v>
      </c>
      <c r="O145" t="s">
        <v>1471</v>
      </c>
    </row>
    <row r="146" spans="2:15" x14ac:dyDescent="0.25">
      <c r="B146" t="s">
        <v>910</v>
      </c>
      <c r="C146" t="s">
        <v>1004</v>
      </c>
      <c r="D146" t="s">
        <v>282</v>
      </c>
      <c r="E146" t="str">
        <f t="shared" si="4"/>
        <v>MAT_N_06_13_0/Y_13_0</v>
      </c>
      <c r="F146" t="s">
        <v>1016</v>
      </c>
      <c r="I146" t="s">
        <v>1168</v>
      </c>
      <c r="J146" t="s">
        <v>1308</v>
      </c>
      <c r="K146" t="s">
        <v>1004</v>
      </c>
      <c r="L146" t="s">
        <v>1320</v>
      </c>
      <c r="M146" t="s">
        <v>1308</v>
      </c>
      <c r="N146" t="str">
        <f t="shared" si="5"/>
        <v>MAT_N_06_13_2/Y_13_2</v>
      </c>
      <c r="O146" t="s">
        <v>1340</v>
      </c>
    </row>
    <row r="147" spans="2:15" x14ac:dyDescent="0.25">
      <c r="B147" t="s">
        <v>923</v>
      </c>
      <c r="C147" t="s">
        <v>1004</v>
      </c>
      <c r="D147" t="s">
        <v>282</v>
      </c>
      <c r="E147" t="str">
        <f t="shared" si="4"/>
        <v>MAT_N_07_13_0/Y_13_0</v>
      </c>
      <c r="F147" t="s">
        <v>1036</v>
      </c>
      <c r="I147" t="s">
        <v>1188</v>
      </c>
      <c r="J147" t="s">
        <v>1308</v>
      </c>
      <c r="K147" t="s">
        <v>1004</v>
      </c>
      <c r="L147" t="s">
        <v>1320</v>
      </c>
      <c r="M147" t="s">
        <v>1308</v>
      </c>
      <c r="N147" t="str">
        <f t="shared" si="5"/>
        <v>MAT_N_07_13_2/Y_13_2</v>
      </c>
      <c r="O147" t="s">
        <v>1360</v>
      </c>
    </row>
    <row r="148" spans="2:15" x14ac:dyDescent="0.25">
      <c r="B148" t="s">
        <v>935</v>
      </c>
      <c r="C148" t="s">
        <v>1004</v>
      </c>
      <c r="D148" t="s">
        <v>282</v>
      </c>
      <c r="E148" t="str">
        <f t="shared" si="4"/>
        <v>MAT_N_08_13_0/Y_13_0</v>
      </c>
      <c r="F148" t="s">
        <v>1055</v>
      </c>
      <c r="I148" t="s">
        <v>1207</v>
      </c>
      <c r="J148" t="s">
        <v>1308</v>
      </c>
      <c r="K148" t="s">
        <v>1004</v>
      </c>
      <c r="L148" t="s">
        <v>1320</v>
      </c>
      <c r="M148" t="s">
        <v>1308</v>
      </c>
      <c r="N148" t="str">
        <f t="shared" si="5"/>
        <v>MAT_N_08_13_2/Y_13_2</v>
      </c>
      <c r="O148" t="s">
        <v>1379</v>
      </c>
    </row>
    <row r="149" spans="2:15" x14ac:dyDescent="0.25">
      <c r="B149" t="s">
        <v>948</v>
      </c>
      <c r="C149" t="s">
        <v>1004</v>
      </c>
      <c r="D149" t="s">
        <v>282</v>
      </c>
      <c r="E149" t="str">
        <f t="shared" si="4"/>
        <v>MAT_N_09_13_0/Y_13_0</v>
      </c>
      <c r="F149" t="s">
        <v>1075</v>
      </c>
      <c r="I149" t="s">
        <v>1227</v>
      </c>
      <c r="J149" t="s">
        <v>1308</v>
      </c>
      <c r="K149" t="s">
        <v>1004</v>
      </c>
      <c r="L149" t="s">
        <v>1320</v>
      </c>
      <c r="M149" t="s">
        <v>1308</v>
      </c>
      <c r="N149" t="str">
        <f t="shared" si="5"/>
        <v>MAT_N_09_13_2/Y_13_2</v>
      </c>
      <c r="O149" t="s">
        <v>1399</v>
      </c>
    </row>
    <row r="150" spans="2:15" x14ac:dyDescent="0.25">
      <c r="B150" t="s">
        <v>997</v>
      </c>
      <c r="C150" t="s">
        <v>1004</v>
      </c>
      <c r="D150" t="s">
        <v>282</v>
      </c>
      <c r="E150" t="str">
        <f t="shared" si="4"/>
        <v>MAT_N_10_13_0/Y_13_0</v>
      </c>
      <c r="F150" t="s">
        <v>1148</v>
      </c>
      <c r="I150" t="s">
        <v>1300</v>
      </c>
      <c r="J150" t="s">
        <v>1308</v>
      </c>
      <c r="K150" t="s">
        <v>1004</v>
      </c>
      <c r="L150" t="s">
        <v>1320</v>
      </c>
      <c r="M150" t="s">
        <v>1308</v>
      </c>
      <c r="N150" t="str">
        <f t="shared" si="5"/>
        <v>MAT_N_10_13_2/Y_13_2</v>
      </c>
      <c r="O150" t="s">
        <v>1472</v>
      </c>
    </row>
    <row r="151" spans="2:15" x14ac:dyDescent="0.25">
      <c r="B151" t="s">
        <v>998</v>
      </c>
      <c r="C151" t="s">
        <v>1004</v>
      </c>
      <c r="D151" t="s">
        <v>282</v>
      </c>
      <c r="E151" t="str">
        <f t="shared" si="4"/>
        <v>MAT_N_11_13_0/Y_13_0</v>
      </c>
      <c r="F151" t="s">
        <v>1149</v>
      </c>
      <c r="I151" t="s">
        <v>1301</v>
      </c>
      <c r="J151" t="s">
        <v>1308</v>
      </c>
      <c r="K151" t="s">
        <v>1004</v>
      </c>
      <c r="L151" t="s">
        <v>1320</v>
      </c>
      <c r="M151" t="s">
        <v>1308</v>
      </c>
      <c r="N151" t="str">
        <f t="shared" si="5"/>
        <v>MAT_N_11_13_2/Y_13_2</v>
      </c>
      <c r="O151" t="s">
        <v>1473</v>
      </c>
    </row>
    <row r="152" spans="2:15" x14ac:dyDescent="0.25">
      <c r="B152" t="s">
        <v>999</v>
      </c>
      <c r="C152" t="s">
        <v>1004</v>
      </c>
      <c r="D152" t="s">
        <v>282</v>
      </c>
      <c r="E152" t="str">
        <f t="shared" si="4"/>
        <v>MAT_N_12_13_0/Y_13_0</v>
      </c>
      <c r="F152" t="s">
        <v>1150</v>
      </c>
      <c r="I152" t="s">
        <v>1302</v>
      </c>
      <c r="J152" t="s">
        <v>1308</v>
      </c>
      <c r="K152" t="s">
        <v>1004</v>
      </c>
      <c r="L152" t="s">
        <v>1320</v>
      </c>
      <c r="M152" t="s">
        <v>1308</v>
      </c>
      <c r="N152" t="str">
        <f t="shared" si="5"/>
        <v>MAT_N_12_13_2/Y_13_2</v>
      </c>
      <c r="O152" t="s">
        <v>1474</v>
      </c>
    </row>
    <row r="153" spans="2:15" x14ac:dyDescent="0.25">
      <c r="B153" t="s">
        <v>902</v>
      </c>
      <c r="C153" t="s">
        <v>1004</v>
      </c>
      <c r="D153" t="s">
        <v>282</v>
      </c>
      <c r="E153" t="str">
        <f t="shared" si="4"/>
        <v>MAT_N_13_13_0/Y_13_0</v>
      </c>
      <c r="F153" t="s">
        <v>1151</v>
      </c>
      <c r="I153" t="s">
        <v>1303</v>
      </c>
      <c r="J153" t="s">
        <v>1308</v>
      </c>
      <c r="K153" t="s">
        <v>1004</v>
      </c>
      <c r="L153" t="s">
        <v>1320</v>
      </c>
      <c r="M153" t="s">
        <v>1308</v>
      </c>
      <c r="N153" t="str">
        <f t="shared" si="5"/>
        <v>MAT_N_13_13_2/Y_13_2</v>
      </c>
      <c r="O153" t="s">
        <v>1475</v>
      </c>
    </row>
    <row r="154" spans="2:15" x14ac:dyDescent="0.25">
      <c r="B154" t="s">
        <v>1000</v>
      </c>
      <c r="C154" t="s">
        <v>1004</v>
      </c>
      <c r="D154" t="s">
        <v>282</v>
      </c>
      <c r="E154" t="str">
        <f t="shared" si="4"/>
        <v>MAT_N_14_13_0/Y_13_0</v>
      </c>
      <c r="F154" t="s">
        <v>1152</v>
      </c>
      <c r="I154" t="s">
        <v>1304</v>
      </c>
      <c r="J154" t="s">
        <v>1308</v>
      </c>
      <c r="K154" t="s">
        <v>1004</v>
      </c>
      <c r="L154" t="s">
        <v>1320</v>
      </c>
      <c r="M154" t="s">
        <v>1308</v>
      </c>
      <c r="N154" t="str">
        <f t="shared" si="5"/>
        <v>MAT_N_14_13_2/Y_13_2</v>
      </c>
      <c r="O154" t="s">
        <v>1476</v>
      </c>
    </row>
    <row r="155" spans="2:15" x14ac:dyDescent="0.25">
      <c r="B155" t="s">
        <v>1001</v>
      </c>
      <c r="C155" t="s">
        <v>1004</v>
      </c>
      <c r="D155" t="s">
        <v>282</v>
      </c>
      <c r="E155" t="str">
        <f t="shared" si="4"/>
        <v>MAT_N_15_13_0/Y_13_0</v>
      </c>
      <c r="F155" t="s">
        <v>1153</v>
      </c>
      <c r="I155" t="s">
        <v>1305</v>
      </c>
      <c r="J155" t="s">
        <v>1308</v>
      </c>
      <c r="K155" t="s">
        <v>1004</v>
      </c>
      <c r="L155" t="s">
        <v>1320</v>
      </c>
      <c r="M155" t="s">
        <v>1308</v>
      </c>
      <c r="N155" t="str">
        <f t="shared" si="5"/>
        <v>MAT_N_15_13_2/Y_13_2</v>
      </c>
      <c r="O155" t="s">
        <v>1477</v>
      </c>
    </row>
    <row r="156" spans="2:15" x14ac:dyDescent="0.25">
      <c r="B156" t="s">
        <v>961</v>
      </c>
      <c r="C156" t="s">
        <v>1004</v>
      </c>
      <c r="D156" t="s">
        <v>282</v>
      </c>
      <c r="E156" t="str">
        <f t="shared" si="4"/>
        <v>MAT_N_16_13_0/Y_13_0</v>
      </c>
      <c r="F156" t="s">
        <v>1095</v>
      </c>
      <c r="I156" t="s">
        <v>1247</v>
      </c>
      <c r="J156" t="s">
        <v>1308</v>
      </c>
      <c r="K156" t="s">
        <v>1004</v>
      </c>
      <c r="L156" t="s">
        <v>1320</v>
      </c>
      <c r="M156" t="s">
        <v>1308</v>
      </c>
      <c r="N156" t="str">
        <f t="shared" si="5"/>
        <v>MAT_N_16_13_2/Y_13_2</v>
      </c>
      <c r="O156" t="s">
        <v>1419</v>
      </c>
    </row>
    <row r="157" spans="2:15" x14ac:dyDescent="0.25">
      <c r="B157" t="s">
        <v>1002</v>
      </c>
      <c r="C157" t="s">
        <v>1004</v>
      </c>
      <c r="D157" t="s">
        <v>282</v>
      </c>
      <c r="E157" t="str">
        <f t="shared" si="4"/>
        <v>MAT_N_17_13_0/Y_13_0</v>
      </c>
      <c r="F157" t="s">
        <v>1154</v>
      </c>
      <c r="I157" t="s">
        <v>1306</v>
      </c>
      <c r="J157" t="s">
        <v>1308</v>
      </c>
      <c r="K157" t="s">
        <v>1004</v>
      </c>
      <c r="L157" t="s">
        <v>1320</v>
      </c>
      <c r="M157" t="s">
        <v>1308</v>
      </c>
      <c r="N157" t="str">
        <f t="shared" si="5"/>
        <v>MAT_N_17_13_2/Y_13_2</v>
      </c>
      <c r="O157" t="s">
        <v>1478</v>
      </c>
    </row>
    <row r="158" spans="2:15" x14ac:dyDescent="0.25">
      <c r="B158" t="s">
        <v>974</v>
      </c>
      <c r="C158" t="s">
        <v>1004</v>
      </c>
      <c r="D158" t="s">
        <v>282</v>
      </c>
      <c r="E158" t="str">
        <f t="shared" si="4"/>
        <v>MAT_N_18_13_0/Y_13_0</v>
      </c>
      <c r="F158" t="s">
        <v>1115</v>
      </c>
      <c r="I158" t="s">
        <v>1267</v>
      </c>
      <c r="J158" t="s">
        <v>1308</v>
      </c>
      <c r="K158" t="s">
        <v>1004</v>
      </c>
      <c r="L158" t="s">
        <v>1320</v>
      </c>
      <c r="M158" t="s">
        <v>1308</v>
      </c>
      <c r="N158" t="str">
        <f t="shared" si="5"/>
        <v>MAT_N_18_13_2/Y_13_2</v>
      </c>
      <c r="O158" t="s">
        <v>1439</v>
      </c>
    </row>
    <row r="159" spans="2:15" x14ac:dyDescent="0.25">
      <c r="B159" t="s">
        <v>987</v>
      </c>
      <c r="C159" t="s">
        <v>1004</v>
      </c>
      <c r="D159" t="s">
        <v>282</v>
      </c>
      <c r="E159" t="str">
        <f t="shared" si="4"/>
        <v>MAT_N_19_13_0/Y_13_0</v>
      </c>
      <c r="F159" t="s">
        <v>1135</v>
      </c>
      <c r="I159" t="s">
        <v>1287</v>
      </c>
      <c r="J159" t="s">
        <v>1308</v>
      </c>
      <c r="K159" t="s">
        <v>1004</v>
      </c>
      <c r="L159" t="s">
        <v>1320</v>
      </c>
      <c r="M159" t="s">
        <v>1308</v>
      </c>
      <c r="N159" t="str">
        <f t="shared" si="5"/>
        <v>MAT_N_19_13_2/Y_13_2</v>
      </c>
      <c r="O159" t="s">
        <v>1459</v>
      </c>
    </row>
    <row r="160" spans="2:15" x14ac:dyDescent="0.25">
      <c r="B160" t="s">
        <v>1003</v>
      </c>
      <c r="C160" t="s">
        <v>1004</v>
      </c>
      <c r="D160" t="s">
        <v>282</v>
      </c>
      <c r="E160" t="str">
        <f t="shared" si="4"/>
        <v>MAT_N_20_13_0/Y_13_0</v>
      </c>
      <c r="F160" t="s">
        <v>1155</v>
      </c>
      <c r="I160" t="s">
        <v>1307</v>
      </c>
      <c r="J160" t="s">
        <v>1308</v>
      </c>
      <c r="K160" t="s">
        <v>1004</v>
      </c>
      <c r="L160" t="s">
        <v>1320</v>
      </c>
      <c r="M160" t="s">
        <v>1308</v>
      </c>
      <c r="N160" t="str">
        <f t="shared" si="5"/>
        <v>MAT_N_20_13_2/Y_13_2</v>
      </c>
      <c r="O160" t="s">
        <v>1479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42</vt:i4>
      </vt:variant>
    </vt:vector>
  </HeadingPairs>
  <TitlesOfParts>
    <vt:vector size="42" baseType="lpstr">
      <vt:lpstr>Récap run 1bis</vt:lpstr>
      <vt:lpstr>Récap run 2</vt:lpstr>
      <vt:lpstr>Variables AME</vt:lpstr>
      <vt:lpstr>Variables AMS</vt:lpstr>
      <vt:lpstr>Prix</vt:lpstr>
      <vt:lpstr>Graphes comparatifs</vt:lpstr>
      <vt:lpstr>T surcroît d'I AMS</vt:lpstr>
      <vt:lpstr>T surcroît d'I AMS-AME</vt:lpstr>
      <vt:lpstr>T récap</vt:lpstr>
      <vt:lpstr>Coeffs tech AME</vt:lpstr>
      <vt:lpstr>Coeffs tech AMS</vt:lpstr>
      <vt:lpstr>Coeffs tech AMSAME</vt:lpstr>
      <vt:lpstr>T coef techiques modifiés</vt:lpstr>
      <vt:lpstr>Transp lourd AME</vt:lpstr>
      <vt:lpstr>Transp lourd AMS</vt:lpstr>
      <vt:lpstr>Transp lourd AMS-AME</vt:lpstr>
      <vt:lpstr>Industrie AME</vt:lpstr>
      <vt:lpstr>Industrie AMS</vt:lpstr>
      <vt:lpstr>Industrie AMS-AME</vt:lpstr>
      <vt:lpstr>G agriculture</vt:lpstr>
      <vt:lpstr>G industrie manuf</vt:lpstr>
      <vt:lpstr>Energie AME</vt:lpstr>
      <vt:lpstr>Energie AMS</vt:lpstr>
      <vt:lpstr>Energie AMS-AME</vt:lpstr>
      <vt:lpstr>G énergie</vt:lpstr>
      <vt:lpstr>Tertiaire AME</vt:lpstr>
      <vt:lpstr>Tertiaire AMS</vt:lpstr>
      <vt:lpstr>Tertiaire AMS-AME</vt:lpstr>
      <vt:lpstr>G tertiaire</vt:lpstr>
      <vt:lpstr>Résidentiel AME</vt:lpstr>
      <vt:lpstr>Résidentiel AMS</vt:lpstr>
      <vt:lpstr>Résidentiel AMS-AME</vt:lpstr>
      <vt:lpstr>G Résidentiel</vt:lpstr>
      <vt:lpstr>Transport AME</vt:lpstr>
      <vt:lpstr>Transport AMS</vt:lpstr>
      <vt:lpstr>Transport AMS-AME</vt:lpstr>
      <vt:lpstr>G transport</vt:lpstr>
      <vt:lpstr>Transport XB</vt:lpstr>
      <vt:lpstr>Résidentiel XB</vt:lpstr>
      <vt:lpstr>leviers et hypothèses de simul</vt:lpstr>
      <vt:lpstr>Selma</vt:lpstr>
      <vt:lpstr>Brouillon</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BONNET Xavier</dc:creator>
  <cp:lastModifiedBy>MONSERAND Alma</cp:lastModifiedBy>
  <dcterms:created xsi:type="dcterms:W3CDTF">2023-09-18T13:10:16Z</dcterms:created>
  <dcterms:modified xsi:type="dcterms:W3CDTF">2025-02-27T21:51:30Z</dcterms:modified>
</cp:coreProperties>
</file>